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chartsheets/sheet1.xml" ContentType="application/vnd.openxmlformats-officedocument.spreadsheetml.chart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comments25.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hopuk-my.sharepoint.com/personal/packm_parliament_uk/Documents/Pooled docs/"/>
    </mc:Choice>
  </mc:AlternateContent>
  <xr:revisionPtr revIDLastSave="4578" documentId="8_{27920806-0B12-482E-9146-B2E1BACFC1C9}" xr6:coauthVersionLast="47" xr6:coauthVersionMax="47" xr10:uidLastSave="{A4434F43-C8E5-42A3-BD9C-B391A46D90B0}"/>
  <bookViews>
    <workbookView xWindow="-108" yWindow="-108" windowWidth="23256" windowHeight="13896" tabRatio="854" xr2:uid="{00000000-000D-0000-FFFF-FFFF00000000}"/>
  </bookViews>
  <sheets>
    <sheet name="Introduction" sheetId="52" r:id="rId1"/>
    <sheet name="Abbreviations" sheetId="59" r:id="rId2"/>
    <sheet name="38-45" sheetId="30" r:id="rId3"/>
    <sheet name="45-50" sheetId="31" r:id="rId4"/>
    <sheet name="50-51" sheetId="32" r:id="rId5"/>
    <sheet name="51-55" sheetId="33" r:id="rId6"/>
    <sheet name="55-59" sheetId="34" r:id="rId7"/>
    <sheet name="59-64" sheetId="35" r:id="rId8"/>
    <sheet name="64-66" sheetId="36" r:id="rId9"/>
    <sheet name="66-70" sheetId="37" r:id="rId10"/>
    <sheet name="70-74" sheetId="38" r:id="rId11"/>
    <sheet name="74" sheetId="39" r:id="rId12"/>
    <sheet name="74-79" sheetId="40" r:id="rId13"/>
    <sheet name="79-83" sheetId="41" r:id="rId14"/>
    <sheet name="83-87" sheetId="13" r:id="rId15"/>
    <sheet name="87-92" sheetId="14" r:id="rId16"/>
    <sheet name="92-97" sheetId="15" r:id="rId17"/>
    <sheet name="97-01" sheetId="16" r:id="rId18"/>
    <sheet name="01-05" sheetId="46" r:id="rId19"/>
    <sheet name="05-10" sheetId="18" r:id="rId20"/>
    <sheet name="10-15" sheetId="51" r:id="rId21"/>
    <sheet name="15-17" sheetId="54" r:id="rId22"/>
    <sheet name="17-19" sheetId="55" r:id="rId23"/>
    <sheet name="19-24" sheetId="57" r:id="rId24"/>
    <sheet name="24-" sheetId="58" r:id="rId25"/>
    <sheet name="Monthly average" sheetId="19" r:id="rId26"/>
    <sheet name="Monthly chart" sheetId="20" r:id="rId27"/>
    <sheet name="By election polls" sheetId="47" r:id="rId28"/>
    <sheet name="2014 Euros" sheetId="53" r:id="rId29"/>
    <sheet name="YouGov rolling ratings 2006-7" sheetId="45" r:id="rId30"/>
  </sheets>
  <definedNames>
    <definedName name="_xlnm._FilterDatabase" localSheetId="18" hidden="1">'01-05'!$A$1:$Q$311</definedName>
    <definedName name="_xlnm._FilterDatabase" localSheetId="19" hidden="1">'05-10'!$A$1:$AU$689</definedName>
    <definedName name="_xlnm._FilterDatabase" localSheetId="20" hidden="1">'10-15'!$A$1:$BD$2094</definedName>
    <definedName name="_xlnm._FilterDatabase" localSheetId="21" hidden="1">'15-17'!$A$1:$BK$2312</definedName>
    <definedName name="_xlnm._FilterDatabase" localSheetId="22" hidden="1">'17-19'!$A$1:$BU$745</definedName>
    <definedName name="_xlnm._FilterDatabase" localSheetId="23" hidden="1">'19-24'!$A$1:$BS$1995</definedName>
    <definedName name="_xlnm._FilterDatabase" localSheetId="28" hidden="1">'2014 Euros'!$G$1:$I$2</definedName>
    <definedName name="_xlnm._FilterDatabase" localSheetId="24" hidden="1">'24-'!$A$1:$BX$629</definedName>
    <definedName name="_xlnm._FilterDatabase" localSheetId="2" hidden="1">'38-45'!$A$1:$O$59</definedName>
    <definedName name="_xlnm._FilterDatabase" localSheetId="3" hidden="1">'45-50'!$A$1:$O$55</definedName>
    <definedName name="_xlnm._FilterDatabase" localSheetId="4" hidden="1">'50-51'!$A$1:$AA$34</definedName>
    <definedName name="_xlnm._FilterDatabase" localSheetId="5" hidden="1">'51-55'!$A$1:$AA$52</definedName>
    <definedName name="_xlnm._FilterDatabase" localSheetId="6" hidden="1">'55-59'!$A$1:$AI$83</definedName>
    <definedName name="_xlnm._FilterDatabase" localSheetId="7" hidden="1">'59-64'!$A$1:$AI$189</definedName>
    <definedName name="_xlnm._FilterDatabase" localSheetId="8" hidden="1">'64-66'!$A$1:$Q$68</definedName>
    <definedName name="_xlnm._FilterDatabase" localSheetId="9" hidden="1">'66-70'!$A$1:$O$198</definedName>
    <definedName name="_xlnm._FilterDatabase" localSheetId="10" hidden="1">'70-74'!$A$1:$O$185</definedName>
    <definedName name="_xlnm._FilterDatabase" localSheetId="11" hidden="1">'74'!$A$1:$P$58</definedName>
    <definedName name="_xlnm._FilterDatabase" localSheetId="12" hidden="1">'74-79'!$A$1:$O$203</definedName>
    <definedName name="_xlnm._FilterDatabase" localSheetId="13" hidden="1">'79-83'!$A$1:$Q$223</definedName>
    <definedName name="_xlnm._FilterDatabase" localSheetId="14" hidden="1">'83-87'!$A$1:$N$318</definedName>
    <definedName name="_xlnm._FilterDatabase" localSheetId="15" hidden="1">'87-92'!$A$1:$T$595</definedName>
    <definedName name="_xlnm._FilterDatabase" localSheetId="16" hidden="1">'92-97'!$A$1:$R$405</definedName>
    <definedName name="_xlnm._FilterDatabase" localSheetId="17" hidden="1">'97-01'!$A$1:$Q$282</definedName>
    <definedName name="_xlnm._FilterDatabase" localSheetId="25" hidden="1">'Monthly average'!$A$1:$Q$523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628" i="58" l="1"/>
  <c r="V628" i="58"/>
  <c r="AA628" i="58"/>
  <c r="AO625" i="58"/>
  <c r="AL625" i="58"/>
  <c r="AF625" i="58"/>
  <c r="AI625" i="58"/>
  <c r="X625" i="58"/>
  <c r="V625" i="58"/>
  <c r="AA625" i="58"/>
  <c r="AA627" i="58"/>
  <c r="X627" i="58"/>
  <c r="V627" i="58"/>
  <c r="BF626" i="58"/>
  <c r="AA620" i="58"/>
  <c r="X620" i="58"/>
  <c r="V620" i="58"/>
  <c r="P539" i="19" l="1"/>
  <c r="N539" i="19"/>
  <c r="C539" i="19"/>
  <c r="E539" i="19"/>
  <c r="G539" i="19"/>
  <c r="V619" i="58"/>
  <c r="X619" i="58"/>
  <c r="AA619" i="58"/>
  <c r="AI613" i="58"/>
  <c r="AF613" i="58"/>
  <c r="AL613" i="58"/>
  <c r="AU613" i="58"/>
  <c r="AO613" i="58"/>
  <c r="X624" i="58"/>
  <c r="V624" i="58"/>
  <c r="AA624" i="58"/>
  <c r="BF621" i="58"/>
  <c r="AU622" i="58"/>
  <c r="AL622" i="58"/>
  <c r="AF622" i="58"/>
  <c r="AI622" i="58"/>
  <c r="X622" i="58"/>
  <c r="V622" i="58"/>
  <c r="AA622" i="58"/>
  <c r="AI604" i="58"/>
  <c r="X623" i="58"/>
  <c r="V623" i="58"/>
  <c r="AA623" i="58"/>
  <c r="AU617" i="58"/>
  <c r="AU591" i="58"/>
  <c r="AL617" i="58"/>
  <c r="T46" i="33"/>
  <c r="AH8" i="34"/>
  <c r="T8" i="34"/>
  <c r="AI611" i="58"/>
  <c r="AL614" i="58"/>
  <c r="AF614" i="58"/>
  <c r="AI614" i="58"/>
  <c r="BF614" i="58"/>
  <c r="X618" i="58"/>
  <c r="V618" i="58"/>
  <c r="AA618" i="58"/>
  <c r="X617" i="58"/>
  <c r="V617" i="58"/>
  <c r="AA617" i="58"/>
  <c r="AA612" i="58"/>
  <c r="X612" i="58"/>
  <c r="V612" i="58"/>
  <c r="AA616" i="58"/>
  <c r="X616" i="58"/>
  <c r="V616" i="58"/>
  <c r="X611" i="58"/>
  <c r="V611" i="58"/>
  <c r="AA611" i="58"/>
  <c r="S539" i="19" l="1"/>
  <c r="U539" i="19"/>
  <c r="X615" i="58"/>
  <c r="V615" i="58"/>
  <c r="AA615" i="58"/>
  <c r="AU609" i="58"/>
  <c r="AO609" i="58"/>
  <c r="AL609" i="58"/>
  <c r="AF609" i="58"/>
  <c r="AI609" i="58"/>
  <c r="AU610" i="58"/>
  <c r="AO610" i="58"/>
  <c r="AL610" i="58"/>
  <c r="AF610" i="58"/>
  <c r="AI610" i="58"/>
  <c r="AA610" i="58"/>
  <c r="X610" i="58"/>
  <c r="V610" i="58"/>
  <c r="BF587" i="58" l="1"/>
  <c r="BF605" i="58"/>
  <c r="X607" i="58" l="1"/>
  <c r="AA607" i="58"/>
  <c r="V607" i="58"/>
  <c r="AU603" i="58"/>
  <c r="AO603" i="58"/>
  <c r="AL603" i="58"/>
  <c r="AF603" i="58"/>
  <c r="AI603" i="58"/>
  <c r="X603" i="58"/>
  <c r="V603" i="58"/>
  <c r="AA603" i="58"/>
  <c r="X606" i="58"/>
  <c r="AA606" i="58"/>
  <c r="V606" i="58"/>
  <c r="AU596" i="58"/>
  <c r="AO596" i="58"/>
  <c r="AL596" i="58"/>
  <c r="AF596" i="58"/>
  <c r="AI596" i="58"/>
  <c r="BF596" i="58"/>
  <c r="AA596" i="58"/>
  <c r="X596" i="58"/>
  <c r="V596" i="58"/>
  <c r="V601" i="58"/>
  <c r="X601" i="58"/>
  <c r="AA601" i="58"/>
  <c r="AO591" i="58"/>
  <c r="AI591" i="58"/>
  <c r="X602" i="58"/>
  <c r="AA602" i="58"/>
  <c r="V602" i="58"/>
  <c r="AU597" i="58"/>
  <c r="AO597" i="58"/>
  <c r="AF597" i="58"/>
  <c r="AI597" i="58"/>
  <c r="AA597" i="58"/>
  <c r="X597" i="58"/>
  <c r="V597" i="58"/>
  <c r="AA600" i="58"/>
  <c r="X600" i="58"/>
  <c r="V600" i="58"/>
  <c r="AU598" i="58"/>
  <c r="AO598" i="58"/>
  <c r="AF598" i="58"/>
  <c r="AI598" i="58"/>
  <c r="AA598" i="58"/>
  <c r="X598" i="58"/>
  <c r="V598" i="58"/>
  <c r="BF599" i="58"/>
  <c r="V589" i="58"/>
  <c r="X589" i="58"/>
  <c r="AA589" i="58"/>
  <c r="AO595" i="58"/>
  <c r="AL595" i="58"/>
  <c r="AI595" i="58"/>
  <c r="AF595" i="58"/>
  <c r="AU594" i="58"/>
  <c r="AO594" i="58"/>
  <c r="AL594" i="58"/>
  <c r="AI594" i="58"/>
  <c r="AF594" i="58"/>
  <c r="V594" i="58" l="1"/>
  <c r="X594" i="58"/>
  <c r="AA594" i="58"/>
  <c r="AU593" i="58"/>
  <c r="AL593" i="58"/>
  <c r="AF593" i="58"/>
  <c r="AI593" i="58"/>
  <c r="X593" i="58"/>
  <c r="AA593" i="58"/>
  <c r="V593" i="58"/>
  <c r="P538" i="19"/>
  <c r="Q539" i="19" s="1"/>
  <c r="N538" i="19"/>
  <c r="O539" i="19" s="1"/>
  <c r="G538" i="19"/>
  <c r="H539" i="19" s="1"/>
  <c r="E538" i="19"/>
  <c r="F539" i="19" s="1"/>
  <c r="C538" i="19"/>
  <c r="D539" i="19" s="1"/>
  <c r="X591" i="58"/>
  <c r="AA591" i="58"/>
  <c r="V591" i="58"/>
  <c r="X592" i="58"/>
  <c r="AA592" i="58"/>
  <c r="V592" i="58"/>
  <c r="AA590" i="58"/>
  <c r="V590" i="58"/>
  <c r="X590" i="58"/>
  <c r="AU585" i="58"/>
  <c r="AL585" i="58"/>
  <c r="AI585" i="58"/>
  <c r="AF585" i="58"/>
  <c r="AO585" i="58"/>
  <c r="AU586" i="58"/>
  <c r="AO586" i="58"/>
  <c r="AL586" i="58"/>
  <c r="AF586" i="58"/>
  <c r="X586" i="58"/>
  <c r="V586" i="58"/>
  <c r="AA586" i="58"/>
  <c r="AA585" i="58"/>
  <c r="V585" i="58"/>
  <c r="X585" i="58"/>
  <c r="X588" i="58"/>
  <c r="AA588" i="58"/>
  <c r="V588" i="58"/>
  <c r="X583" i="58"/>
  <c r="AA583" i="58"/>
  <c r="V583" i="58"/>
  <c r="AF578" i="58"/>
  <c r="V578" i="58"/>
  <c r="X578" i="58"/>
  <c r="AA578" i="58"/>
  <c r="AF581" i="58"/>
  <c r="AL581" i="58"/>
  <c r="AI581" i="58"/>
  <c r="BF574" i="58"/>
  <c r="BF581" i="58"/>
  <c r="AU584" i="58"/>
  <c r="AO584" i="58"/>
  <c r="AL584" i="58"/>
  <c r="AF584" i="58"/>
  <c r="AI584" i="58"/>
  <c r="X584" i="58"/>
  <c r="V584" i="58"/>
  <c r="AA584" i="58"/>
  <c r="K787" i="47"/>
  <c r="AI580" i="58"/>
  <c r="X580" i="58"/>
  <c r="V580" i="58"/>
  <c r="AA580" i="58"/>
  <c r="S538" i="19" l="1"/>
  <c r="T539" i="19" s="1"/>
  <c r="U538" i="19"/>
  <c r="V539" i="19" s="1"/>
  <c r="K786" i="47"/>
  <c r="X579" i="58"/>
  <c r="AA579" i="58"/>
  <c r="V579" i="58"/>
  <c r="X582" i="58"/>
  <c r="AA582" i="58"/>
  <c r="V582" i="58"/>
  <c r="K785" i="47"/>
  <c r="AL575" i="58"/>
  <c r="AI575" i="58"/>
  <c r="AF575" i="58"/>
  <c r="AU567" i="58"/>
  <c r="AO567" i="58"/>
  <c r="AL567" i="58"/>
  <c r="AF567" i="58"/>
  <c r="AI567" i="58"/>
  <c r="Z44" i="40"/>
  <c r="T44" i="40"/>
  <c r="T40" i="40"/>
  <c r="T37" i="40"/>
  <c r="T36" i="40"/>
  <c r="T33" i="40"/>
  <c r="Z40" i="40"/>
  <c r="Z37" i="40"/>
  <c r="Z36" i="40"/>
  <c r="Z33" i="40"/>
  <c r="Z31" i="40"/>
  <c r="T31" i="40"/>
  <c r="Z28" i="40"/>
  <c r="T28" i="40"/>
  <c r="Z25" i="40"/>
  <c r="T25" i="40"/>
  <c r="Z21" i="40"/>
  <c r="T21" i="40"/>
  <c r="W44" i="40"/>
  <c r="W40" i="40"/>
  <c r="W37" i="40"/>
  <c r="W36" i="40"/>
  <c r="W33" i="40"/>
  <c r="W31" i="40"/>
  <c r="W28" i="40"/>
  <c r="W25" i="40"/>
  <c r="W21" i="40"/>
  <c r="W17" i="40"/>
  <c r="Z17" i="40"/>
  <c r="T17" i="40"/>
  <c r="W14" i="40"/>
  <c r="T14" i="40"/>
  <c r="Z14" i="40"/>
  <c r="Z9" i="40"/>
  <c r="W9" i="40"/>
  <c r="T9" i="40"/>
  <c r="Z7" i="40"/>
  <c r="W7" i="40"/>
  <c r="W160" i="40"/>
  <c r="T7" i="40"/>
  <c r="W4" i="40"/>
  <c r="Z4" i="40"/>
  <c r="T4" i="40"/>
  <c r="W46" i="39"/>
  <c r="Z46" i="39"/>
  <c r="T46" i="39"/>
  <c r="AE46" i="39"/>
  <c r="Z32" i="39"/>
  <c r="T32" i="39"/>
  <c r="Z20" i="39"/>
  <c r="T20" i="39"/>
  <c r="Z16" i="39"/>
  <c r="T16" i="39"/>
  <c r="Z12" i="39"/>
  <c r="T12" i="39"/>
  <c r="Z10" i="39"/>
  <c r="T10" i="39"/>
  <c r="X577" i="58"/>
  <c r="AA577" i="58"/>
  <c r="V577" i="58"/>
  <c r="AA573" i="58"/>
  <c r="X573" i="58"/>
  <c r="V573" i="58"/>
  <c r="Z7" i="39" l="1"/>
  <c r="T7" i="39"/>
  <c r="W174" i="38"/>
  <c r="W155" i="38"/>
  <c r="W152" i="38"/>
  <c r="W149" i="38"/>
  <c r="W145" i="38"/>
  <c r="W141" i="38" l="1"/>
  <c r="W137" i="38"/>
  <c r="W135" i="38"/>
  <c r="W131" i="38"/>
  <c r="W128" i="38"/>
  <c r="W124" i="38"/>
  <c r="W120" i="38"/>
  <c r="W116" i="38"/>
  <c r="W111" i="38"/>
  <c r="W108" i="38"/>
  <c r="W103" i="38"/>
  <c r="W99" i="38"/>
  <c r="W95" i="38"/>
  <c r="W92" i="38"/>
  <c r="W88" i="38"/>
  <c r="W85" i="38"/>
  <c r="W82" i="38"/>
  <c r="W78" i="38"/>
  <c r="W73" i="38"/>
  <c r="W69" i="38"/>
  <c r="W65" i="38"/>
  <c r="W62" i="38"/>
  <c r="W58" i="38"/>
  <c r="W55" i="38"/>
  <c r="W52" i="38"/>
  <c r="W48" i="38"/>
  <c r="W45" i="38"/>
  <c r="W41" i="38"/>
  <c r="W36" i="38"/>
  <c r="W31" i="38"/>
  <c r="W27" i="38"/>
  <c r="W23" i="38"/>
  <c r="T23" i="38"/>
  <c r="W20" i="38"/>
  <c r="T20" i="38"/>
  <c r="X575" i="58"/>
  <c r="V575" i="58"/>
  <c r="AA575" i="58"/>
  <c r="W17" i="38"/>
  <c r="T17" i="38"/>
  <c r="W14" i="38"/>
  <c r="T14" i="38"/>
  <c r="W11" i="38"/>
  <c r="T11" i="38"/>
  <c r="W5" i="38"/>
  <c r="T5" i="38"/>
  <c r="AG192" i="37"/>
  <c r="W192" i="37"/>
  <c r="T192" i="37"/>
  <c r="AG173" i="37"/>
  <c r="W173" i="37"/>
  <c r="T173" i="37"/>
  <c r="W164" i="37"/>
  <c r="T164" i="37"/>
  <c r="W160" i="37"/>
  <c r="T160" i="37"/>
  <c r="X565" i="58" l="1"/>
  <c r="AA565" i="58"/>
  <c r="V565" i="58"/>
  <c r="AA576" i="58"/>
  <c r="AA572" i="58"/>
  <c r="AA571" i="58"/>
  <c r="AA569" i="58"/>
  <c r="AA566" i="58"/>
  <c r="AA564" i="58"/>
  <c r="AA563" i="58"/>
  <c r="AA562" i="58"/>
  <c r="AA560" i="58"/>
  <c r="AA559" i="58"/>
  <c r="AA558" i="58"/>
  <c r="AA557" i="58"/>
  <c r="AA556" i="58"/>
  <c r="AA555" i="58"/>
  <c r="AA553" i="58"/>
  <c r="AA552" i="58"/>
  <c r="AA551" i="58"/>
  <c r="AA550" i="58"/>
  <c r="AA549" i="58"/>
  <c r="AA547" i="58"/>
  <c r="AA545" i="58"/>
  <c r="AA544" i="58"/>
  <c r="AA542" i="58"/>
  <c r="AA541" i="58"/>
  <c r="AA540" i="58"/>
  <c r="AA539" i="58"/>
  <c r="AA538" i="58"/>
  <c r="AA535" i="58"/>
  <c r="AA534" i="58"/>
  <c r="AA533" i="58"/>
  <c r="AA532" i="58"/>
  <c r="AA530" i="58"/>
  <c r="AA529" i="58"/>
  <c r="AA527" i="58"/>
  <c r="AA526" i="58"/>
  <c r="AA524" i="58"/>
  <c r="AA523" i="58"/>
  <c r="AA522" i="58"/>
  <c r="AA521" i="58"/>
  <c r="AA519" i="58"/>
  <c r="AA518" i="58"/>
  <c r="AA517" i="58"/>
  <c r="AA516" i="58"/>
  <c r="AA514" i="58"/>
  <c r="AA513" i="58"/>
  <c r="AA512" i="58"/>
  <c r="AA511" i="58"/>
  <c r="AA510" i="58"/>
  <c r="AA509" i="58"/>
  <c r="AA508" i="58"/>
  <c r="AA507" i="58"/>
  <c r="AA504" i="58"/>
  <c r="AA503" i="58"/>
  <c r="AA502" i="58"/>
  <c r="AA501" i="58"/>
  <c r="AA500" i="58"/>
  <c r="AA499" i="58"/>
  <c r="AA498" i="58"/>
  <c r="AA497" i="58"/>
  <c r="AA495" i="58"/>
  <c r="AA494" i="58"/>
  <c r="AA493" i="58"/>
  <c r="AA492" i="58"/>
  <c r="AA490" i="58"/>
  <c r="AA488" i="58"/>
  <c r="AA486" i="58"/>
  <c r="AA485" i="58"/>
  <c r="AA484" i="58"/>
  <c r="AA483" i="58"/>
  <c r="AA480" i="58"/>
  <c r="AA479" i="58"/>
  <c r="AA478" i="58"/>
  <c r="AA477" i="58"/>
  <c r="AA475" i="58"/>
  <c r="AA473" i="58"/>
  <c r="AA472" i="58"/>
  <c r="AA471" i="58"/>
  <c r="AA470" i="58"/>
  <c r="AA469" i="58"/>
  <c r="AA467" i="58"/>
  <c r="AA466" i="58"/>
  <c r="AA465" i="58"/>
  <c r="AA464" i="58"/>
  <c r="AA463" i="58"/>
  <c r="AA461" i="58"/>
  <c r="AA460" i="58"/>
  <c r="AA458" i="58"/>
  <c r="AA456" i="58"/>
  <c r="AA454" i="58"/>
  <c r="AA453" i="58"/>
  <c r="AA452" i="58"/>
  <c r="AA451" i="58"/>
  <c r="AA450" i="58"/>
  <c r="AA447" i="58"/>
  <c r="AA446" i="58"/>
  <c r="AA445" i="58"/>
  <c r="AA444" i="58"/>
  <c r="AA442" i="58"/>
  <c r="AA440" i="58"/>
  <c r="AA439" i="58"/>
  <c r="AA438" i="58"/>
  <c r="AA437" i="58"/>
  <c r="AA436" i="58"/>
  <c r="AA435" i="58"/>
  <c r="AA433" i="58"/>
  <c r="AA431" i="58"/>
  <c r="AA430" i="58"/>
  <c r="AA429" i="58"/>
  <c r="AA428" i="58"/>
  <c r="AA426" i="58"/>
  <c r="AA424" i="58"/>
  <c r="AA423" i="58"/>
  <c r="AA422" i="58"/>
  <c r="AA421" i="58"/>
  <c r="AA419" i="58"/>
  <c r="AA418" i="58"/>
  <c r="AA415" i="58"/>
  <c r="AA414" i="58"/>
  <c r="AA413" i="58"/>
  <c r="AA411" i="58"/>
  <c r="AA410" i="58"/>
  <c r="AA409" i="58"/>
  <c r="AA408" i="58"/>
  <c r="AA406" i="58"/>
  <c r="AA405" i="58"/>
  <c r="AA404" i="58"/>
  <c r="AA403" i="58"/>
  <c r="AA402" i="58"/>
  <c r="AA401" i="58"/>
  <c r="AA399" i="58"/>
  <c r="AA398" i="58"/>
  <c r="AA397" i="58"/>
  <c r="AA396" i="58"/>
  <c r="AA395" i="58"/>
  <c r="AA394" i="58"/>
  <c r="AA392" i="58"/>
  <c r="AA390" i="58"/>
  <c r="AA389" i="58"/>
  <c r="AA387" i="58"/>
  <c r="AA386" i="58"/>
  <c r="AA384" i="58"/>
  <c r="AA383" i="58"/>
  <c r="AA382" i="58"/>
  <c r="AA381" i="58"/>
  <c r="AA380" i="58"/>
  <c r="AA377" i="58"/>
  <c r="AA376" i="58"/>
  <c r="AA375" i="58"/>
  <c r="AA374" i="58"/>
  <c r="AA373" i="58"/>
  <c r="AA372" i="58"/>
  <c r="AA371" i="58"/>
  <c r="AA370" i="58"/>
  <c r="AA369" i="58"/>
  <c r="AA367" i="58"/>
  <c r="AA366" i="58"/>
  <c r="AA365" i="58"/>
  <c r="AA364" i="58"/>
  <c r="AA362" i="58"/>
  <c r="AA361" i="58"/>
  <c r="AA358" i="58"/>
  <c r="AA357" i="58"/>
  <c r="AA356" i="58"/>
  <c r="AA355" i="58"/>
  <c r="AA354" i="58"/>
  <c r="AA352" i="58"/>
  <c r="AA351" i="58"/>
  <c r="AA350" i="58"/>
  <c r="AA348" i="58"/>
  <c r="AA346" i="58"/>
  <c r="AA345" i="58"/>
  <c r="AA344" i="58"/>
  <c r="AA343" i="58"/>
  <c r="AA342" i="58"/>
  <c r="AA341" i="58"/>
  <c r="AA340" i="58"/>
  <c r="AA339" i="58"/>
  <c r="AA337" i="58"/>
  <c r="AA335" i="58"/>
  <c r="AA334" i="58"/>
  <c r="AA332" i="58"/>
  <c r="AA330" i="58"/>
  <c r="AA329" i="58"/>
  <c r="AA328" i="58"/>
  <c r="AA327" i="58"/>
  <c r="AA326" i="58"/>
  <c r="AA325" i="58"/>
  <c r="AA323" i="58"/>
  <c r="AA322" i="58"/>
  <c r="AA321" i="58"/>
  <c r="AA320" i="58"/>
  <c r="AA318" i="58"/>
  <c r="AA317" i="58"/>
  <c r="AA316" i="58"/>
  <c r="AA315" i="58"/>
  <c r="AA313" i="58"/>
  <c r="AA312" i="58"/>
  <c r="AA311" i="58"/>
  <c r="AA310" i="58"/>
  <c r="AA309" i="58"/>
  <c r="AA308" i="58"/>
  <c r="AA307" i="58"/>
  <c r="AA305" i="58"/>
  <c r="AA304" i="58"/>
  <c r="AA303" i="58"/>
  <c r="AA302" i="58"/>
  <c r="AA300" i="58"/>
  <c r="AA299" i="58"/>
  <c r="AA298" i="58"/>
  <c r="AA297" i="58"/>
  <c r="AA294" i="58"/>
  <c r="AA293" i="58"/>
  <c r="AA290" i="58"/>
  <c r="AA289" i="58"/>
  <c r="AA288" i="58"/>
  <c r="AA287" i="58"/>
  <c r="AA285" i="58"/>
  <c r="AA283" i="58"/>
  <c r="AA282" i="58"/>
  <c r="AA280" i="58"/>
  <c r="AA279" i="58"/>
  <c r="AA278" i="58"/>
  <c r="AA276" i="58"/>
  <c r="AA274" i="58"/>
  <c r="AA273" i="58"/>
  <c r="AA272" i="58"/>
  <c r="AA271" i="58"/>
  <c r="AA270" i="58"/>
  <c r="AA268" i="58"/>
  <c r="AA267" i="58"/>
  <c r="AA266" i="58"/>
  <c r="AA263" i="58"/>
  <c r="AA262" i="58"/>
  <c r="AA261" i="58"/>
  <c r="AA260" i="58"/>
  <c r="AA258" i="58"/>
  <c r="AA257" i="58"/>
  <c r="AA256" i="58"/>
  <c r="AA255" i="58"/>
  <c r="AA253" i="58"/>
  <c r="AA250" i="58"/>
  <c r="AA249" i="58"/>
  <c r="AA247" i="58"/>
  <c r="AA245" i="58"/>
  <c r="AA244" i="58"/>
  <c r="AA243" i="58"/>
  <c r="AA242" i="58"/>
  <c r="AA241" i="58"/>
  <c r="AA240" i="58"/>
  <c r="AA238" i="58"/>
  <c r="AA237" i="58"/>
  <c r="AA236" i="58"/>
  <c r="AA235" i="58"/>
  <c r="AA234" i="58"/>
  <c r="AA233" i="58"/>
  <c r="AA231" i="58"/>
  <c r="AA229" i="58"/>
  <c r="AA228" i="58"/>
  <c r="AA227" i="58"/>
  <c r="AA225" i="58"/>
  <c r="AA224" i="58"/>
  <c r="AA222" i="58"/>
  <c r="AA220" i="58"/>
  <c r="AA219" i="58"/>
  <c r="AA217" i="58"/>
  <c r="AA216" i="58"/>
  <c r="AA215" i="58"/>
  <c r="AA211" i="58"/>
  <c r="AA209" i="58"/>
  <c r="AA208" i="58"/>
  <c r="AA207" i="58"/>
  <c r="AA206" i="58"/>
  <c r="AA205" i="58"/>
  <c r="AA204" i="58"/>
  <c r="AA203" i="58"/>
  <c r="AA202" i="58"/>
  <c r="AA200" i="58"/>
  <c r="AA199" i="58"/>
  <c r="AA198" i="58"/>
  <c r="AA195" i="58"/>
  <c r="AA193" i="58"/>
  <c r="AA192" i="58"/>
  <c r="AA191" i="58"/>
  <c r="AA190" i="58"/>
  <c r="AA189" i="58"/>
  <c r="AA186" i="58"/>
  <c r="AA185" i="58"/>
  <c r="AA183" i="58"/>
  <c r="AA182" i="58"/>
  <c r="AA181" i="58"/>
  <c r="AA179" i="58"/>
  <c r="AA178" i="58"/>
  <c r="AA177" i="58"/>
  <c r="AA176" i="58"/>
  <c r="AA174" i="58"/>
  <c r="AA173" i="58"/>
  <c r="AA172" i="58"/>
  <c r="AA171" i="58"/>
  <c r="AA169" i="58"/>
  <c r="AA168" i="58"/>
  <c r="AA167" i="58"/>
  <c r="AA166" i="58"/>
  <c r="AA165" i="58"/>
  <c r="AA164" i="58"/>
  <c r="AA163" i="58"/>
  <c r="AA161" i="58"/>
  <c r="AA160" i="58"/>
  <c r="AA159" i="58"/>
  <c r="AA156" i="58"/>
  <c r="AA155" i="58"/>
  <c r="AA154" i="58"/>
  <c r="AA152" i="58"/>
  <c r="AA149" i="58"/>
  <c r="AA148" i="58"/>
  <c r="AA146" i="58"/>
  <c r="AA145" i="58"/>
  <c r="AA144" i="58"/>
  <c r="AA142" i="58"/>
  <c r="AA137" i="58"/>
  <c r="AA136" i="58"/>
  <c r="AA135" i="58"/>
  <c r="AA132" i="58"/>
  <c r="AA130" i="58"/>
  <c r="AA129" i="58"/>
  <c r="AA127" i="58"/>
  <c r="AA126" i="58"/>
  <c r="AA124" i="58"/>
  <c r="AA123" i="58"/>
  <c r="AA122" i="58"/>
  <c r="AA120" i="58"/>
  <c r="AA118" i="58"/>
  <c r="AA117" i="58"/>
  <c r="AA116" i="58"/>
  <c r="AA115" i="58"/>
  <c r="AA114" i="58"/>
  <c r="AA111" i="58"/>
  <c r="AA110" i="58"/>
  <c r="AA107" i="58"/>
  <c r="AA105" i="58"/>
  <c r="AA104" i="58"/>
  <c r="AA103" i="58"/>
  <c r="AA100" i="58"/>
  <c r="AA98" i="58"/>
  <c r="AA96" i="58"/>
  <c r="AA95" i="58"/>
  <c r="AA93" i="58"/>
  <c r="AA92" i="58"/>
  <c r="AA91" i="58"/>
  <c r="AA89" i="58"/>
  <c r="AA85" i="58"/>
  <c r="AA84" i="58"/>
  <c r="AA82" i="58"/>
  <c r="AA81" i="58"/>
  <c r="AA80" i="58"/>
  <c r="AA79" i="58"/>
  <c r="AA78" i="58"/>
  <c r="AA76" i="58"/>
  <c r="AA74" i="58"/>
  <c r="AA72" i="58"/>
  <c r="AA71" i="58"/>
  <c r="AA70" i="58"/>
  <c r="AA69" i="58"/>
  <c r="AA66" i="58"/>
  <c r="AA65" i="58"/>
  <c r="AA61" i="58"/>
  <c r="AA59" i="58"/>
  <c r="AA53" i="58"/>
  <c r="AA47" i="58"/>
  <c r="AA45" i="58"/>
  <c r="AA44" i="58"/>
  <c r="AA32" i="58"/>
  <c r="AA31" i="58"/>
  <c r="AA28" i="58"/>
  <c r="AA25" i="58"/>
  <c r="AA19" i="58"/>
  <c r="AA7" i="58"/>
  <c r="X576" i="58"/>
  <c r="V576" i="58"/>
  <c r="W156" i="37"/>
  <c r="T156" i="37"/>
  <c r="W104" i="37"/>
  <c r="W109" i="37"/>
  <c r="W113" i="37"/>
  <c r="W118" i="37"/>
  <c r="W122" i="37"/>
  <c r="W125" i="37"/>
  <c r="W130" i="37"/>
  <c r="W134" i="37"/>
  <c r="W137" i="37"/>
  <c r="W143" i="37"/>
  <c r="W148" i="37"/>
  <c r="W152" i="37"/>
  <c r="T152" i="37"/>
  <c r="T148" i="37"/>
  <c r="T143" i="37"/>
  <c r="T137" i="37"/>
  <c r="T134" i="37"/>
  <c r="T130" i="37"/>
  <c r="T125" i="37"/>
  <c r="T122" i="37"/>
  <c r="T118" i="37"/>
  <c r="T113" i="37"/>
  <c r="T109" i="37"/>
  <c r="T104" i="37"/>
  <c r="W85" i="37"/>
  <c r="W89" i="37"/>
  <c r="W93" i="37"/>
  <c r="W98" i="37"/>
  <c r="W100" i="37"/>
  <c r="T100" i="37"/>
  <c r="T98" i="37"/>
  <c r="T93" i="37"/>
  <c r="T89" i="37"/>
  <c r="T85" i="37"/>
  <c r="W82" i="37"/>
  <c r="T82" i="37"/>
  <c r="W78" i="37"/>
  <c r="T78" i="37"/>
  <c r="W75" i="37"/>
  <c r="T75" i="37"/>
  <c r="W73" i="37"/>
  <c r="T73" i="37"/>
  <c r="W68" i="37"/>
  <c r="T68" i="37"/>
  <c r="W65" i="37"/>
  <c r="T65" i="37"/>
  <c r="W62" i="37"/>
  <c r="T62" i="37"/>
  <c r="AA252" i="58"/>
  <c r="W60" i="37"/>
  <c r="Z60" i="37"/>
  <c r="T60" i="37"/>
  <c r="W57" i="37"/>
  <c r="T57" i="37"/>
  <c r="W52" i="37"/>
  <c r="T52" i="37"/>
  <c r="W48" i="37"/>
  <c r="T48" i="37"/>
  <c r="W44" i="37"/>
  <c r="T44" i="37"/>
  <c r="W40" i="37"/>
  <c r="T40" i="37"/>
  <c r="W36" i="37"/>
  <c r="T36" i="37"/>
  <c r="W33" i="37"/>
  <c r="T33" i="37"/>
  <c r="W31" i="37"/>
  <c r="T31" i="37"/>
  <c r="W29" i="37"/>
  <c r="T29" i="37"/>
  <c r="W26" i="37"/>
  <c r="Z26" i="37"/>
  <c r="T26" i="37"/>
  <c r="W23" i="37"/>
  <c r="T23" i="37"/>
  <c r="AO566" i="58"/>
  <c r="AL566" i="58"/>
  <c r="AF566" i="58"/>
  <c r="X572" i="58" l="1"/>
  <c r="V572" i="58"/>
  <c r="AI570" i="58"/>
  <c r="AL570" i="58"/>
  <c r="AO570" i="58"/>
  <c r="AU570" i="58"/>
  <c r="AF570" i="58"/>
  <c r="X571" i="58"/>
  <c r="V571" i="58"/>
  <c r="X566" i="58"/>
  <c r="V566" i="58"/>
  <c r="BF568" i="58"/>
  <c r="X569" i="58"/>
  <c r="V569" i="58"/>
  <c r="W20" i="37"/>
  <c r="T20" i="37"/>
  <c r="W17" i="37"/>
  <c r="T17" i="37"/>
  <c r="W16" i="37"/>
  <c r="T16" i="37"/>
  <c r="W12" i="37"/>
  <c r="T12" i="37"/>
  <c r="W11" i="37"/>
  <c r="T11" i="37"/>
  <c r="W9" i="37"/>
  <c r="T9" i="37"/>
  <c r="W6" i="37"/>
  <c r="T6" i="37"/>
  <c r="W5" i="37"/>
  <c r="T5" i="37"/>
  <c r="W2" i="37"/>
  <c r="T2" i="37"/>
  <c r="W42" i="36"/>
  <c r="Z42" i="36"/>
  <c r="T42" i="36"/>
  <c r="W39" i="36"/>
  <c r="T39" i="36"/>
  <c r="AU564" i="58"/>
  <c r="AO564" i="58"/>
  <c r="AL564" i="58"/>
  <c r="AF564" i="58"/>
  <c r="AI564" i="58"/>
  <c r="X564" i="58"/>
  <c r="V564" i="58"/>
  <c r="BF543" i="58"/>
  <c r="BF561" i="58"/>
  <c r="AO560" i="58"/>
  <c r="AL560" i="58"/>
  <c r="AI560" i="58"/>
  <c r="AF560" i="58"/>
  <c r="X560" i="58"/>
  <c r="V560" i="58"/>
  <c r="W38" i="36"/>
  <c r="T38" i="36"/>
  <c r="W35" i="36"/>
  <c r="T35" i="36"/>
  <c r="W31" i="36"/>
  <c r="T31" i="36"/>
  <c r="W30" i="36"/>
  <c r="Z30" i="36"/>
  <c r="T30" i="36"/>
  <c r="W27" i="36"/>
  <c r="T27" i="36"/>
  <c r="W24" i="36"/>
  <c r="T24" i="36"/>
  <c r="W20" i="36"/>
  <c r="Z20" i="36"/>
  <c r="T20" i="36"/>
  <c r="W18" i="36"/>
  <c r="Z18" i="36"/>
  <c r="T18" i="36"/>
  <c r="W16" i="36"/>
  <c r="Z16" i="36"/>
  <c r="T16" i="36"/>
  <c r="X563" i="58"/>
  <c r="V563" i="58"/>
  <c r="P537" i="19"/>
  <c r="Q538" i="19" s="1"/>
  <c r="N537" i="19"/>
  <c r="O538" i="19" s="1"/>
  <c r="G537" i="19"/>
  <c r="H538" i="19" s="1"/>
  <c r="E537" i="19"/>
  <c r="F538" i="19" s="1"/>
  <c r="C537" i="19"/>
  <c r="D538" i="19" s="1"/>
  <c r="AU559" i="58"/>
  <c r="AI559" i="58"/>
  <c r="AL559" i="58"/>
  <c r="AF559" i="58"/>
  <c r="V559" i="58"/>
  <c r="X559" i="58"/>
  <c r="AU558" i="58"/>
  <c r="AO558" i="58"/>
  <c r="AF558" i="58"/>
  <c r="AI558" i="58"/>
  <c r="X562" i="58"/>
  <c r="V562" i="58"/>
  <c r="AU552" i="58"/>
  <c r="AO552" i="58"/>
  <c r="AL552" i="58"/>
  <c r="AF552" i="58"/>
  <c r="AI552" i="58"/>
  <c r="BF552" i="58"/>
  <c r="X552" i="58"/>
  <c r="V552" i="58"/>
  <c r="V558" i="58"/>
  <c r="X558" i="58"/>
  <c r="U537" i="19" l="1"/>
  <c r="V538" i="19" s="1"/>
  <c r="S537" i="19"/>
  <c r="T538" i="19" s="1"/>
  <c r="AL554" i="58"/>
  <c r="AF554" i="58"/>
  <c r="AI554" i="58"/>
  <c r="AU546" i="58"/>
  <c r="AO546" i="58"/>
  <c r="AI546" i="58"/>
  <c r="AL546" i="58"/>
  <c r="AF546" i="58"/>
  <c r="X557" i="58"/>
  <c r="V557" i="58"/>
  <c r="X556" i="58"/>
  <c r="V556" i="58"/>
  <c r="K784" i="47"/>
  <c r="K783" i="47"/>
  <c r="AO553" i="58" l="1"/>
  <c r="AL553" i="58"/>
  <c r="AF553" i="58"/>
  <c r="AI553" i="58"/>
  <c r="X553" i="58"/>
  <c r="V553" i="58"/>
  <c r="BF554" i="58" l="1"/>
  <c r="X555" i="58"/>
  <c r="V555" i="58"/>
  <c r="X544" i="58"/>
  <c r="V544" i="58"/>
  <c r="AO551" i="58"/>
  <c r="AL551" i="58"/>
  <c r="AF551" i="58"/>
  <c r="AI551" i="58"/>
  <c r="X551" i="58"/>
  <c r="V551" i="58"/>
  <c r="BF548" i="58"/>
  <c r="AO545" i="58"/>
  <c r="AL545" i="58"/>
  <c r="AI545" i="58"/>
  <c r="X521" i="58" l="1"/>
  <c r="V521" i="58"/>
  <c r="AU536" i="58"/>
  <c r="AO536" i="58"/>
  <c r="AL536" i="58"/>
  <c r="AF536" i="58"/>
  <c r="AI536" i="58"/>
  <c r="X550" i="58"/>
  <c r="V550" i="58"/>
  <c r="AU547" i="58"/>
  <c r="AO547" i="58"/>
  <c r="AL547" i="58"/>
  <c r="AF547" i="58"/>
  <c r="AI547" i="58"/>
  <c r="V547" i="58"/>
  <c r="X547" i="58"/>
  <c r="X545" i="58"/>
  <c r="V545" i="58"/>
  <c r="X549" i="58"/>
  <c r="V549" i="58"/>
  <c r="AI539" i="58"/>
  <c r="AU539" i="58"/>
  <c r="AF539" i="58"/>
  <c r="AF490" i="58"/>
  <c r="AO539" i="58"/>
  <c r="AU543" i="58"/>
  <c r="AO543" i="58"/>
  <c r="AL543" i="58"/>
  <c r="AI543" i="58"/>
  <c r="AF543" i="58"/>
  <c r="X539" i="58"/>
  <c r="V539" i="58"/>
  <c r="X542" i="58"/>
  <c r="V542" i="58"/>
  <c r="X541" i="58" l="1"/>
  <c r="V541" i="58"/>
  <c r="AU538" i="58"/>
  <c r="AO538" i="58"/>
  <c r="AF538" i="58"/>
  <c r="AI538" i="58"/>
  <c r="X538" i="58"/>
  <c r="V538" i="58"/>
  <c r="AU535" i="58"/>
  <c r="AI535" i="58"/>
  <c r="AF535" i="58"/>
  <c r="AO535" i="58"/>
  <c r="BF537" i="58"/>
  <c r="BX509" i="58"/>
  <c r="BV509" i="58"/>
  <c r="BT509" i="58"/>
  <c r="BR509" i="58"/>
  <c r="BP509" i="58"/>
  <c r="BN509" i="58"/>
  <c r="BL509" i="58"/>
  <c r="BJ509" i="58"/>
  <c r="V509" i="58"/>
  <c r="X509" i="58"/>
  <c r="X510" i="58"/>
  <c r="V510" i="58"/>
  <c r="V540" i="58"/>
  <c r="X540" i="58"/>
  <c r="X535" i="58"/>
  <c r="V535" i="58"/>
  <c r="AL534" i="58"/>
  <c r="AU534" i="58"/>
  <c r="AO534" i="58"/>
  <c r="AF534" i="58"/>
  <c r="AI534" i="58"/>
  <c r="X534" i="58"/>
  <c r="V534" i="58"/>
  <c r="BF531" i="58"/>
  <c r="AI532" i="58"/>
  <c r="V533" i="58"/>
  <c r="X533" i="58"/>
  <c r="AL530" i="58"/>
  <c r="AF530" i="58"/>
  <c r="AI530" i="58"/>
  <c r="V530" i="58"/>
  <c r="X530" i="58"/>
  <c r="X532" i="58"/>
  <c r="V532" i="58"/>
  <c r="BK290" i="54"/>
  <c r="BI290" i="54"/>
  <c r="BG290" i="54"/>
  <c r="BE290" i="54"/>
  <c r="BC290" i="54"/>
  <c r="BA290" i="54"/>
  <c r="BK293" i="54"/>
  <c r="BI293" i="54"/>
  <c r="BG293" i="54"/>
  <c r="BE293" i="54"/>
  <c r="BC293" i="54"/>
  <c r="BA293" i="54"/>
  <c r="BK298" i="54"/>
  <c r="BI298" i="54"/>
  <c r="BG298" i="54"/>
  <c r="BE298" i="54"/>
  <c r="BC298" i="54"/>
  <c r="BA298" i="54"/>
  <c r="BK299" i="54"/>
  <c r="BI299" i="54"/>
  <c r="BG299" i="54"/>
  <c r="BE299" i="54"/>
  <c r="BC299" i="54"/>
  <c r="BA299" i="54"/>
  <c r="BK300" i="54"/>
  <c r="BI300" i="54"/>
  <c r="BG300" i="54"/>
  <c r="BE300" i="54"/>
  <c r="BC300" i="54"/>
  <c r="BA300" i="54"/>
  <c r="BK302" i="54"/>
  <c r="BI302" i="54"/>
  <c r="BG302" i="54"/>
  <c r="BE302" i="54"/>
  <c r="BC302" i="54"/>
  <c r="BA302" i="54"/>
  <c r="AY302" i="54"/>
  <c r="AY300" i="54"/>
  <c r="AY299" i="54"/>
  <c r="AY298" i="54"/>
  <c r="AY293" i="54"/>
  <c r="AY290" i="54"/>
  <c r="BK307" i="54"/>
  <c r="BI307" i="54"/>
  <c r="BG307" i="54"/>
  <c r="BE307" i="54"/>
  <c r="BC307" i="54"/>
  <c r="BA307" i="54"/>
  <c r="AY307" i="54"/>
  <c r="BK312" i="54"/>
  <c r="BI312" i="54"/>
  <c r="BG312" i="54"/>
  <c r="BE312" i="54"/>
  <c r="BC312" i="54"/>
  <c r="BA312" i="54"/>
  <c r="AY312" i="54"/>
  <c r="X529" i="58"/>
  <c r="V529" i="58"/>
  <c r="BF528" i="58"/>
  <c r="AL528" i="58"/>
  <c r="AI528" i="58"/>
  <c r="AF528" i="58"/>
  <c r="AO522" i="58"/>
  <c r="AF522" i="58"/>
  <c r="AI522" i="58"/>
  <c r="X522" i="58"/>
  <c r="V522" i="58"/>
  <c r="P536" i="19"/>
  <c r="Q537" i="19" s="1"/>
  <c r="N536" i="19"/>
  <c r="O537" i="19" s="1"/>
  <c r="G536" i="19"/>
  <c r="H537" i="19" s="1"/>
  <c r="E536" i="19"/>
  <c r="F537" i="19" s="1"/>
  <c r="C536" i="19"/>
  <c r="D537" i="19" s="1"/>
  <c r="BV502" i="58"/>
  <c r="BT502" i="58"/>
  <c r="BR502" i="58"/>
  <c r="BP502" i="58"/>
  <c r="BN502" i="58"/>
  <c r="BL502" i="58"/>
  <c r="BJ502" i="58"/>
  <c r="V502" i="58"/>
  <c r="X502" i="58"/>
  <c r="X527" i="58"/>
  <c r="V527" i="58"/>
  <c r="BF515" i="58"/>
  <c r="AO524" i="58"/>
  <c r="AL524" i="58"/>
  <c r="AF524" i="58"/>
  <c r="AI524" i="58"/>
  <c r="X524" i="58"/>
  <c r="V524" i="58"/>
  <c r="BG1915" i="57"/>
  <c r="BI1915" i="57"/>
  <c r="BK1915" i="57"/>
  <c r="BM1915" i="57"/>
  <c r="BO1915" i="57"/>
  <c r="BQ1915" i="57"/>
  <c r="BS1915" i="57"/>
  <c r="BS1814" i="57"/>
  <c r="BQ1814" i="57"/>
  <c r="BO1814" i="57"/>
  <c r="BM1814" i="57"/>
  <c r="BK1814" i="57"/>
  <c r="BI1814" i="57"/>
  <c r="BG1814" i="57"/>
  <c r="BG1635" i="57"/>
  <c r="BI1635" i="57"/>
  <c r="BK1635" i="57"/>
  <c r="BM1635" i="57"/>
  <c r="BO1635" i="57"/>
  <c r="BQ1635" i="57"/>
  <c r="BS1635" i="57"/>
  <c r="BG1403" i="57"/>
  <c r="BI1403" i="57"/>
  <c r="BK1403" i="57"/>
  <c r="BM1403" i="57"/>
  <c r="BO1403" i="57"/>
  <c r="BQ1403" i="57"/>
  <c r="BS1403" i="57"/>
  <c r="BG946" i="57"/>
  <c r="BI946" i="57"/>
  <c r="BK946" i="57"/>
  <c r="BM946" i="57"/>
  <c r="BO946" i="57"/>
  <c r="BQ946" i="57"/>
  <c r="BS946" i="57"/>
  <c r="BS1138" i="57"/>
  <c r="BQ1138" i="57"/>
  <c r="BO1138" i="57"/>
  <c r="BM1138" i="57"/>
  <c r="BK1138" i="57"/>
  <c r="BI1138" i="57"/>
  <c r="BG1138" i="57"/>
  <c r="BG603" i="57"/>
  <c r="BI603" i="57"/>
  <c r="BK603" i="57"/>
  <c r="BM603" i="57"/>
  <c r="BO603" i="57"/>
  <c r="BQ603" i="57"/>
  <c r="BS603" i="57"/>
  <c r="BS576" i="57"/>
  <c r="BQ576" i="57"/>
  <c r="BO576" i="57"/>
  <c r="BM576" i="57"/>
  <c r="BK576" i="57"/>
  <c r="BI576" i="57"/>
  <c r="BG576" i="57"/>
  <c r="BG552" i="57"/>
  <c r="BI552" i="57"/>
  <c r="BK552" i="57"/>
  <c r="BM552" i="57"/>
  <c r="BO552" i="57"/>
  <c r="BQ552" i="57"/>
  <c r="BS552" i="57"/>
  <c r="BS492" i="57"/>
  <c r="BQ492" i="57"/>
  <c r="BO492" i="57"/>
  <c r="BM492" i="57"/>
  <c r="BK492" i="57"/>
  <c r="BI492" i="57"/>
  <c r="BG492" i="57"/>
  <c r="BS386" i="57"/>
  <c r="BQ386" i="57"/>
  <c r="BO386" i="57"/>
  <c r="BM386" i="57"/>
  <c r="BK386" i="57"/>
  <c r="BI386" i="57"/>
  <c r="BG386" i="57"/>
  <c r="BG1885" i="57"/>
  <c r="BI1885" i="57"/>
  <c r="BK1885" i="57"/>
  <c r="BM1885" i="57"/>
  <c r="BO1885" i="57"/>
  <c r="BQ1885" i="57"/>
  <c r="BS1885" i="57"/>
  <c r="BS1072" i="57"/>
  <c r="BQ1072" i="57"/>
  <c r="BO1072" i="57"/>
  <c r="BM1072" i="57"/>
  <c r="BK1072" i="57"/>
  <c r="BI1072" i="57"/>
  <c r="BG1072" i="57"/>
  <c r="BS1919" i="57"/>
  <c r="BQ1919" i="57"/>
  <c r="BO1919" i="57"/>
  <c r="BM1919" i="57"/>
  <c r="BK1919" i="57"/>
  <c r="BI1919" i="57"/>
  <c r="BG1919" i="57"/>
  <c r="BS1918" i="57"/>
  <c r="BQ1918" i="57"/>
  <c r="BO1918" i="57"/>
  <c r="BM1918" i="57"/>
  <c r="BK1918" i="57"/>
  <c r="BI1918" i="57"/>
  <c r="BG1918" i="57"/>
  <c r="BG1917" i="57"/>
  <c r="BI1917" i="57"/>
  <c r="BK1917" i="57"/>
  <c r="BM1917" i="57"/>
  <c r="BO1917" i="57"/>
  <c r="BQ1917" i="57"/>
  <c r="BS1917" i="57"/>
  <c r="BS1855" i="57"/>
  <c r="BQ1855" i="57"/>
  <c r="BO1855" i="57"/>
  <c r="BM1855" i="57"/>
  <c r="BK1855" i="57"/>
  <c r="BI1855" i="57"/>
  <c r="BG1855" i="57"/>
  <c r="BG1819" i="57"/>
  <c r="BI1819" i="57"/>
  <c r="BK1819" i="57"/>
  <c r="BM1819" i="57"/>
  <c r="BO1819" i="57"/>
  <c r="BQ1819" i="57"/>
  <c r="BS1819" i="57"/>
  <c r="BS1702" i="57"/>
  <c r="BQ1702" i="57"/>
  <c r="BO1702" i="57"/>
  <c r="BM1702" i="57"/>
  <c r="BK1702" i="57"/>
  <c r="BI1702" i="57"/>
  <c r="BG1702" i="57"/>
  <c r="BG1525" i="57"/>
  <c r="BI1525" i="57"/>
  <c r="BK1525" i="57"/>
  <c r="BM1525" i="57"/>
  <c r="BO1525" i="57"/>
  <c r="BQ1525" i="57"/>
  <c r="BS1525" i="57"/>
  <c r="BS1454" i="57"/>
  <c r="BQ1454" i="57"/>
  <c r="BO1454" i="57"/>
  <c r="BM1454" i="57"/>
  <c r="BK1454" i="57"/>
  <c r="BI1454" i="57"/>
  <c r="BG1454" i="57"/>
  <c r="BG1422" i="57"/>
  <c r="BI1422" i="57"/>
  <c r="BK1422" i="57"/>
  <c r="BM1422" i="57"/>
  <c r="BO1422" i="57"/>
  <c r="BQ1422" i="57"/>
  <c r="BS1422" i="57"/>
  <c r="BS1160" i="57"/>
  <c r="BQ1160" i="57"/>
  <c r="BO1160" i="57"/>
  <c r="BM1160" i="57"/>
  <c r="BK1160" i="57"/>
  <c r="BI1160" i="57"/>
  <c r="BG1160" i="57"/>
  <c r="BS1932" i="57"/>
  <c r="BQ1932" i="57"/>
  <c r="BO1932" i="57"/>
  <c r="BM1932" i="57"/>
  <c r="BK1932" i="57"/>
  <c r="BI1932" i="57"/>
  <c r="BS1894" i="57"/>
  <c r="BQ1894" i="57"/>
  <c r="BO1894" i="57"/>
  <c r="BM1894" i="57"/>
  <c r="BK1894" i="57"/>
  <c r="BI1894" i="57"/>
  <c r="BS1831" i="57"/>
  <c r="BQ1831" i="57"/>
  <c r="BO1831" i="57"/>
  <c r="BM1831" i="57"/>
  <c r="BK1831" i="57"/>
  <c r="BI1831" i="57"/>
  <c r="BS1698" i="57"/>
  <c r="BQ1698" i="57"/>
  <c r="BO1698" i="57"/>
  <c r="BM1698" i="57"/>
  <c r="BK1698" i="57"/>
  <c r="BI1698" i="57"/>
  <c r="BG1698" i="57"/>
  <c r="BG1831" i="57"/>
  <c r="BG1894" i="57"/>
  <c r="BG1932" i="57"/>
  <c r="BQ579" i="57"/>
  <c r="BM579" i="57"/>
  <c r="BK579" i="57"/>
  <c r="BI579" i="57"/>
  <c r="BQ517" i="57"/>
  <c r="BM517" i="57"/>
  <c r="BK517" i="57"/>
  <c r="BI517" i="57"/>
  <c r="BG517" i="57"/>
  <c r="BG579" i="57"/>
  <c r="BQ689" i="57"/>
  <c r="BM689" i="57"/>
  <c r="BK689" i="57"/>
  <c r="BI689" i="57"/>
  <c r="BQ723" i="57"/>
  <c r="BM723" i="57"/>
  <c r="BK723" i="57"/>
  <c r="BI723" i="57"/>
  <c r="BG689" i="57"/>
  <c r="BG723" i="57"/>
  <c r="BQ1404" i="57"/>
  <c r="BM1404" i="57"/>
  <c r="BK1404" i="57"/>
  <c r="BI1404" i="57"/>
  <c r="BQ1441" i="57"/>
  <c r="BM1441" i="57"/>
  <c r="BK1441" i="57"/>
  <c r="BI1441" i="57"/>
  <c r="BG1364" i="57"/>
  <c r="BG1404" i="57"/>
  <c r="BG1441" i="57"/>
  <c r="BO1554" i="57"/>
  <c r="BM1554" i="57"/>
  <c r="BS1554" i="57"/>
  <c r="BQ1554" i="57"/>
  <c r="BS1972" i="57"/>
  <c r="BK1554" i="57"/>
  <c r="BI1554" i="57"/>
  <c r="BG1554" i="57"/>
  <c r="BO1972" i="57"/>
  <c r="BM1972" i="57"/>
  <c r="BK1972" i="57"/>
  <c r="BQ1972" i="57"/>
  <c r="BI1972" i="57"/>
  <c r="BG1972" i="57"/>
  <c r="BF525" i="58"/>
  <c r="BS1886" i="57"/>
  <c r="BQ1886" i="57"/>
  <c r="BO1886" i="57"/>
  <c r="BM1886" i="57"/>
  <c r="BK1886" i="57"/>
  <c r="BI1886" i="57"/>
  <c r="BG1886" i="57"/>
  <c r="BG1946" i="57"/>
  <c r="BI1946" i="57"/>
  <c r="BK1946" i="57"/>
  <c r="BM1946" i="57"/>
  <c r="BO1946" i="57"/>
  <c r="BQ1946" i="57"/>
  <c r="BS1946" i="57"/>
  <c r="BS1953" i="57"/>
  <c r="BQ1953" i="57"/>
  <c r="BO1953" i="57"/>
  <c r="BM1953" i="57"/>
  <c r="BK1953" i="57"/>
  <c r="BI1953" i="57"/>
  <c r="BG1953" i="57"/>
  <c r="BG1820" i="57"/>
  <c r="BI1820" i="57"/>
  <c r="BK1820" i="57"/>
  <c r="BM1820" i="57"/>
  <c r="BO1820" i="57"/>
  <c r="BQ1820" i="57"/>
  <c r="BS1820" i="57"/>
  <c r="BG1890" i="57"/>
  <c r="BI1890" i="57"/>
  <c r="BK1890" i="57"/>
  <c r="BM1890" i="57"/>
  <c r="BO1890" i="57"/>
  <c r="BQ1890" i="57"/>
  <c r="BG1861" i="57"/>
  <c r="BI1861" i="57"/>
  <c r="BK1861" i="57"/>
  <c r="BM1861" i="57"/>
  <c r="BO1861" i="57"/>
  <c r="BQ1861" i="57"/>
  <c r="BS1890" i="57"/>
  <c r="BS1861" i="57"/>
  <c r="BS1261" i="57"/>
  <c r="BQ1261" i="57"/>
  <c r="BO1261" i="57"/>
  <c r="BM1261" i="57"/>
  <c r="BK1261" i="57"/>
  <c r="BI1261" i="57"/>
  <c r="BG1261" i="57"/>
  <c r="BG996" i="57"/>
  <c r="BI996" i="57"/>
  <c r="BK996" i="57"/>
  <c r="BM996" i="57"/>
  <c r="BO996" i="57"/>
  <c r="BQ996" i="57"/>
  <c r="BS996" i="57"/>
  <c r="BS734" i="57"/>
  <c r="BQ734" i="57"/>
  <c r="BO734" i="57"/>
  <c r="BM734" i="57"/>
  <c r="BK734" i="57"/>
  <c r="BI734" i="57"/>
  <c r="BG734" i="57"/>
  <c r="BS581" i="57"/>
  <c r="BQ581" i="57"/>
  <c r="BO581" i="57"/>
  <c r="BM581" i="57"/>
  <c r="BK581" i="57"/>
  <c r="BI581" i="57"/>
  <c r="BG581" i="57"/>
  <c r="T581" i="57"/>
  <c r="BU538" i="55"/>
  <c r="BS538" i="55"/>
  <c r="BQ538" i="55"/>
  <c r="BO538" i="55"/>
  <c r="BM538" i="55"/>
  <c r="BK538" i="55"/>
  <c r="BI538" i="55"/>
  <c r="BQ522" i="55"/>
  <c r="BU522" i="55"/>
  <c r="BS522" i="55"/>
  <c r="BO522" i="55"/>
  <c r="BM522" i="55"/>
  <c r="BK522" i="55"/>
  <c r="BI522" i="55"/>
  <c r="Z403" i="55"/>
  <c r="BU563" i="55"/>
  <c r="BS563" i="55"/>
  <c r="BO563" i="55"/>
  <c r="BM563" i="55"/>
  <c r="BK563" i="55"/>
  <c r="BI563" i="55"/>
  <c r="S536" i="19" l="1"/>
  <c r="T537" i="19" s="1"/>
  <c r="U536" i="19"/>
  <c r="V537" i="19" s="1"/>
  <c r="BU554" i="55"/>
  <c r="BS554" i="55"/>
  <c r="BQ554" i="55"/>
  <c r="BO554" i="55"/>
  <c r="BM554" i="55"/>
  <c r="BK554" i="55"/>
  <c r="BI554" i="55"/>
  <c r="R284" i="54"/>
  <c r="V526" i="58"/>
  <c r="X526" i="58"/>
  <c r="X142" i="58"/>
  <c r="X137" i="58"/>
  <c r="X136" i="58"/>
  <c r="X135" i="58"/>
  <c r="X132" i="58"/>
  <c r="X130" i="58"/>
  <c r="X129" i="58"/>
  <c r="X127" i="58"/>
  <c r="X126" i="58"/>
  <c r="X124" i="58"/>
  <c r="X123" i="58"/>
  <c r="X122" i="58"/>
  <c r="X120" i="58"/>
  <c r="X118" i="58"/>
  <c r="X117" i="58"/>
  <c r="X116" i="58"/>
  <c r="X115" i="58"/>
  <c r="X114" i="58"/>
  <c r="X111" i="58"/>
  <c r="X110" i="58"/>
  <c r="X107" i="58"/>
  <c r="X105" i="58"/>
  <c r="X104" i="58"/>
  <c r="X103" i="58"/>
  <c r="X100" i="58"/>
  <c r="X98" i="58"/>
  <c r="X96" i="58"/>
  <c r="X95" i="58"/>
  <c r="X93" i="58"/>
  <c r="X92" i="58"/>
  <c r="X91" i="58"/>
  <c r="X89" i="58"/>
  <c r="X85" i="58"/>
  <c r="X84" i="58"/>
  <c r="X82" i="58"/>
  <c r="X81" i="58"/>
  <c r="X80" i="58"/>
  <c r="X79" i="58"/>
  <c r="X78" i="58"/>
  <c r="X76" i="58"/>
  <c r="X74" i="58"/>
  <c r="X72" i="58"/>
  <c r="X71" i="58"/>
  <c r="X70" i="58"/>
  <c r="X69" i="58"/>
  <c r="X66" i="58"/>
  <c r="X65" i="58"/>
  <c r="X61" i="58"/>
  <c r="X59" i="58"/>
  <c r="X53" i="58"/>
  <c r="X47" i="58"/>
  <c r="X45" i="58"/>
  <c r="X44" i="58"/>
  <c r="X32" i="58"/>
  <c r="X31" i="58"/>
  <c r="X28" i="58"/>
  <c r="X25" i="58"/>
  <c r="X19" i="58"/>
  <c r="X7" i="58"/>
  <c r="X519" i="58"/>
  <c r="X518" i="58"/>
  <c r="X517" i="58"/>
  <c r="X516" i="58"/>
  <c r="X514" i="58"/>
  <c r="X513" i="58"/>
  <c r="X512" i="58"/>
  <c r="X511" i="58"/>
  <c r="X508" i="58"/>
  <c r="X507" i="58"/>
  <c r="X504" i="58"/>
  <c r="X503" i="58"/>
  <c r="X501" i="58"/>
  <c r="X500" i="58"/>
  <c r="X499" i="58"/>
  <c r="X498" i="58"/>
  <c r="X497" i="58"/>
  <c r="X495" i="58"/>
  <c r="X494" i="58"/>
  <c r="X493" i="58"/>
  <c r="X492" i="58"/>
  <c r="X490" i="58"/>
  <c r="X488" i="58"/>
  <c r="X486" i="58"/>
  <c r="X485" i="58"/>
  <c r="X484" i="58"/>
  <c r="X483" i="58"/>
  <c r="X480" i="58"/>
  <c r="X479" i="58"/>
  <c r="X478" i="58"/>
  <c r="X477" i="58"/>
  <c r="X475" i="58"/>
  <c r="X473" i="58"/>
  <c r="X472" i="58"/>
  <c r="X471" i="58"/>
  <c r="X470" i="58"/>
  <c r="X469" i="58"/>
  <c r="X467" i="58"/>
  <c r="X466" i="58"/>
  <c r="X465" i="58"/>
  <c r="X464" i="58"/>
  <c r="X463" i="58"/>
  <c r="X461" i="58"/>
  <c r="X460" i="58"/>
  <c r="X458" i="58"/>
  <c r="X456" i="58"/>
  <c r="X454" i="58"/>
  <c r="X453" i="58"/>
  <c r="X452" i="58"/>
  <c r="X451" i="58"/>
  <c r="X450" i="58"/>
  <c r="X447" i="58"/>
  <c r="X446" i="58"/>
  <c r="X445" i="58"/>
  <c r="X444" i="58"/>
  <c r="X442" i="58"/>
  <c r="X440" i="58"/>
  <c r="X439" i="58"/>
  <c r="X438" i="58"/>
  <c r="X437" i="58"/>
  <c r="X436" i="58"/>
  <c r="X435" i="58"/>
  <c r="X433" i="58"/>
  <c r="X431" i="58"/>
  <c r="X430" i="58"/>
  <c r="X429" i="58"/>
  <c r="X428" i="58"/>
  <c r="X426" i="58"/>
  <c r="X424" i="58"/>
  <c r="X423" i="58"/>
  <c r="X422" i="58"/>
  <c r="X421" i="58"/>
  <c r="X419" i="58"/>
  <c r="X418" i="58"/>
  <c r="X415" i="58"/>
  <c r="X414" i="58"/>
  <c r="X413" i="58"/>
  <c r="X411" i="58"/>
  <c r="X410" i="58"/>
  <c r="X409" i="58"/>
  <c r="X408" i="58"/>
  <c r="X406" i="58"/>
  <c r="X405" i="58"/>
  <c r="X404" i="58"/>
  <c r="X403" i="58"/>
  <c r="X402" i="58"/>
  <c r="X401" i="58"/>
  <c r="X399" i="58"/>
  <c r="X398" i="58"/>
  <c r="X397" i="58"/>
  <c r="X396" i="58"/>
  <c r="X395" i="58"/>
  <c r="X394" i="58"/>
  <c r="X392" i="58"/>
  <c r="X390" i="58"/>
  <c r="X389" i="58"/>
  <c r="X387" i="58"/>
  <c r="X386" i="58"/>
  <c r="X384" i="58"/>
  <c r="X383" i="58"/>
  <c r="X382" i="58"/>
  <c r="X381" i="58"/>
  <c r="X380" i="58"/>
  <c r="X377" i="58"/>
  <c r="X376" i="58"/>
  <c r="X375" i="58"/>
  <c r="X374" i="58"/>
  <c r="X373" i="58"/>
  <c r="X372" i="58"/>
  <c r="X371" i="58"/>
  <c r="X370" i="58"/>
  <c r="X369" i="58"/>
  <c r="X367" i="58"/>
  <c r="X366" i="58"/>
  <c r="X365" i="58"/>
  <c r="X364" i="58"/>
  <c r="X362" i="58"/>
  <c r="X361" i="58"/>
  <c r="X358" i="58"/>
  <c r="X357" i="58"/>
  <c r="X356" i="58"/>
  <c r="X355" i="58"/>
  <c r="X354" i="58"/>
  <c r="X352" i="58"/>
  <c r="X351" i="58"/>
  <c r="X350" i="58"/>
  <c r="X348" i="58"/>
  <c r="X346" i="58"/>
  <c r="X345" i="58"/>
  <c r="X344" i="58"/>
  <c r="X343" i="58"/>
  <c r="X342" i="58"/>
  <c r="X341" i="58"/>
  <c r="X340" i="58"/>
  <c r="X339" i="58"/>
  <c r="X337" i="58"/>
  <c r="X335" i="58"/>
  <c r="X334" i="58"/>
  <c r="X332" i="58"/>
  <c r="X330" i="58"/>
  <c r="X329" i="58"/>
  <c r="X328" i="58"/>
  <c r="X327" i="58"/>
  <c r="X326" i="58"/>
  <c r="X325" i="58"/>
  <c r="X323" i="58"/>
  <c r="X322" i="58"/>
  <c r="X321" i="58"/>
  <c r="X320" i="58"/>
  <c r="X318" i="58"/>
  <c r="X317" i="58"/>
  <c r="X316" i="58"/>
  <c r="X315" i="58"/>
  <c r="X313" i="58"/>
  <c r="X312" i="58"/>
  <c r="X311" i="58"/>
  <c r="X310" i="58"/>
  <c r="X309" i="58"/>
  <c r="X308" i="58"/>
  <c r="X307" i="58"/>
  <c r="X305" i="58"/>
  <c r="X304" i="58"/>
  <c r="X303" i="58"/>
  <c r="X302" i="58"/>
  <c r="X300" i="58"/>
  <c r="X299" i="58"/>
  <c r="X298" i="58"/>
  <c r="X297" i="58"/>
  <c r="X294" i="58"/>
  <c r="X293" i="58"/>
  <c r="X290" i="58"/>
  <c r="X289" i="58"/>
  <c r="X288" i="58"/>
  <c r="X287" i="58"/>
  <c r="X285" i="58"/>
  <c r="X283" i="58"/>
  <c r="X282" i="58"/>
  <c r="X280" i="58"/>
  <c r="X279" i="58"/>
  <c r="X278" i="58"/>
  <c r="X276" i="58"/>
  <c r="X274" i="58"/>
  <c r="X273" i="58"/>
  <c r="X272" i="58"/>
  <c r="X271" i="58"/>
  <c r="X270" i="58"/>
  <c r="X268" i="58"/>
  <c r="X267" i="58"/>
  <c r="X266" i="58"/>
  <c r="X263" i="58"/>
  <c r="X262" i="58"/>
  <c r="X261" i="58"/>
  <c r="X260" i="58"/>
  <c r="X258" i="58"/>
  <c r="X257" i="58"/>
  <c r="X256" i="58"/>
  <c r="X255" i="58"/>
  <c r="X253" i="58"/>
  <c r="X252" i="58"/>
  <c r="X250" i="58"/>
  <c r="X249" i="58"/>
  <c r="X247" i="58"/>
  <c r="X245" i="58"/>
  <c r="X244" i="58"/>
  <c r="X243" i="58"/>
  <c r="X242" i="58"/>
  <c r="X241" i="58"/>
  <c r="X240" i="58"/>
  <c r="X238" i="58"/>
  <c r="X237" i="58"/>
  <c r="X236" i="58"/>
  <c r="X235" i="58"/>
  <c r="X234" i="58"/>
  <c r="X233" i="58"/>
  <c r="X231" i="58"/>
  <c r="X229" i="58"/>
  <c r="X228" i="58"/>
  <c r="X227" i="58"/>
  <c r="X225" i="58"/>
  <c r="X224" i="58"/>
  <c r="X222" i="58"/>
  <c r="X220" i="58"/>
  <c r="X219" i="58"/>
  <c r="X217" i="58"/>
  <c r="X216" i="58"/>
  <c r="X215" i="58"/>
  <c r="X211" i="58"/>
  <c r="X209" i="58"/>
  <c r="X208" i="58"/>
  <c r="X207" i="58"/>
  <c r="X206" i="58"/>
  <c r="X205" i="58"/>
  <c r="X204" i="58"/>
  <c r="X203" i="58"/>
  <c r="X202" i="58"/>
  <c r="X200" i="58"/>
  <c r="X199" i="58"/>
  <c r="X198" i="58"/>
  <c r="X195" i="58"/>
  <c r="X193" i="58"/>
  <c r="X192" i="58"/>
  <c r="X191" i="58"/>
  <c r="X190" i="58"/>
  <c r="X189" i="58"/>
  <c r="X186" i="58"/>
  <c r="X185" i="58"/>
  <c r="X183" i="58"/>
  <c r="X182" i="58"/>
  <c r="X181" i="58"/>
  <c r="X179" i="58"/>
  <c r="X178" i="58"/>
  <c r="X177" i="58"/>
  <c r="X176" i="58"/>
  <c r="X174" i="58"/>
  <c r="X173" i="58"/>
  <c r="X172" i="58"/>
  <c r="X171" i="58"/>
  <c r="X169" i="58"/>
  <c r="X168" i="58"/>
  <c r="X167" i="58"/>
  <c r="X166" i="58"/>
  <c r="X165" i="58"/>
  <c r="X164" i="58"/>
  <c r="X163" i="58"/>
  <c r="X161" i="58"/>
  <c r="X160" i="58"/>
  <c r="X159" i="58"/>
  <c r="X156" i="58"/>
  <c r="X155" i="58"/>
  <c r="X154" i="58"/>
  <c r="X152" i="58"/>
  <c r="X149" i="58"/>
  <c r="X148" i="58"/>
  <c r="X146" i="58"/>
  <c r="X145" i="58"/>
  <c r="X144" i="58"/>
  <c r="X523" i="58"/>
  <c r="V516" i="58"/>
  <c r="AO518" i="58"/>
  <c r="AL518" i="58"/>
  <c r="AF518" i="58"/>
  <c r="BF519" i="58"/>
  <c r="N22" i="35"/>
  <c r="V523" i="58" l="1"/>
  <c r="V517" i="58"/>
  <c r="AO511" i="58"/>
  <c r="AL511" i="58"/>
  <c r="AF511" i="58"/>
  <c r="AI511" i="58"/>
  <c r="V518" i="58"/>
  <c r="AU520" i="58"/>
  <c r="AL520" i="58"/>
  <c r="AO520" i="58"/>
  <c r="AI520" i="58"/>
  <c r="AF520" i="58"/>
  <c r="V519" i="58"/>
  <c r="W13" i="36"/>
  <c r="Z13" i="36"/>
  <c r="T13" i="36"/>
  <c r="W11" i="36"/>
  <c r="Z11" i="36"/>
  <c r="T11" i="36"/>
  <c r="W8" i="36"/>
  <c r="Z8" i="36"/>
  <c r="T8" i="36"/>
  <c r="W7" i="36"/>
  <c r="Z7" i="36"/>
  <c r="T7" i="36"/>
  <c r="W4" i="36"/>
  <c r="Z4" i="36"/>
  <c r="T4" i="36"/>
  <c r="W166" i="35"/>
  <c r="AH166" i="35"/>
  <c r="T166" i="35"/>
  <c r="W161" i="35"/>
  <c r="AH161" i="35"/>
  <c r="T161" i="35"/>
  <c r="W155" i="35"/>
  <c r="AH155" i="35"/>
  <c r="T155" i="35"/>
  <c r="AU505" i="58"/>
  <c r="AI505" i="58"/>
  <c r="AF505" i="58"/>
  <c r="AL505" i="58"/>
  <c r="AO505" i="58"/>
  <c r="W142" i="35"/>
  <c r="AH142" i="35"/>
  <c r="T142" i="35"/>
  <c r="W129" i="35"/>
  <c r="AH129" i="35"/>
  <c r="T129" i="35"/>
  <c r="AH124" i="35"/>
  <c r="W124" i="35"/>
  <c r="T124" i="35"/>
  <c r="AH120" i="35"/>
  <c r="W120" i="35"/>
  <c r="T120" i="35"/>
  <c r="W114" i="35"/>
  <c r="AH114" i="35"/>
  <c r="W112" i="35"/>
  <c r="AH112" i="35"/>
  <c r="W106" i="35"/>
  <c r="T114" i="35"/>
  <c r="T112" i="35"/>
  <c r="T106" i="35"/>
  <c r="AH106" i="35"/>
  <c r="W103" i="35"/>
  <c r="AH103" i="35"/>
  <c r="T103" i="35"/>
  <c r="W99" i="35"/>
  <c r="T99" i="35"/>
  <c r="W92" i="35"/>
  <c r="T92" i="35"/>
  <c r="AH92" i="35"/>
  <c r="W86" i="35"/>
  <c r="T86" i="35"/>
  <c r="W82" i="35"/>
  <c r="T82" i="35"/>
  <c r="W79" i="35"/>
  <c r="T79" i="35"/>
  <c r="W77" i="35"/>
  <c r="T77" i="35"/>
  <c r="N106" i="35"/>
  <c r="T73" i="35"/>
  <c r="W73" i="35"/>
  <c r="T71" i="35"/>
  <c r="AH71" i="35"/>
  <c r="W71" i="35"/>
  <c r="T67" i="35"/>
  <c r="AH67" i="35"/>
  <c r="W67" i="35"/>
  <c r="T64" i="35"/>
  <c r="AH64" i="35"/>
  <c r="W64" i="35"/>
  <c r="T61" i="35"/>
  <c r="W61" i="35"/>
  <c r="T59" i="35"/>
  <c r="W59" i="35"/>
  <c r="T57" i="35"/>
  <c r="Z57" i="35"/>
  <c r="W57" i="35"/>
  <c r="W52" i="35"/>
  <c r="T52" i="35"/>
  <c r="AO514" i="58"/>
  <c r="AF514" i="58"/>
  <c r="AI514" i="58"/>
  <c r="V514" i="58"/>
  <c r="V513" i="58"/>
  <c r="BF512" i="58"/>
  <c r="V511" i="58"/>
  <c r="V365" i="58"/>
  <c r="V512" i="58"/>
  <c r="AF506" i="58"/>
  <c r="AL506" i="58"/>
  <c r="AI506" i="58"/>
  <c r="BF491" i="58"/>
  <c r="AU501" i="58"/>
  <c r="AL501" i="58"/>
  <c r="AO501" i="58"/>
  <c r="AI501" i="58"/>
  <c r="AU499" i="58" l="1"/>
  <c r="AL499" i="58"/>
  <c r="AF499" i="58"/>
  <c r="AI499" i="58"/>
  <c r="V499" i="58"/>
  <c r="P535" i="19"/>
  <c r="Q536" i="19" s="1"/>
  <c r="N535" i="19"/>
  <c r="O536" i="19" s="1"/>
  <c r="G535" i="19"/>
  <c r="H536" i="19" s="1"/>
  <c r="E535" i="19"/>
  <c r="F536" i="19" s="1"/>
  <c r="C535" i="19"/>
  <c r="D536" i="19" s="1"/>
  <c r="V507" i="58"/>
  <c r="AU503" i="58"/>
  <c r="AO503" i="58"/>
  <c r="AL503" i="58"/>
  <c r="AF503" i="58"/>
  <c r="S535" i="19" l="1"/>
  <c r="T536" i="19" s="1"/>
  <c r="U535" i="19"/>
  <c r="V536" i="19" s="1"/>
  <c r="AO504" i="58"/>
  <c r="AL504" i="58"/>
  <c r="AF504" i="58"/>
  <c r="V504" i="58"/>
  <c r="V503" i="58"/>
  <c r="BF506" i="58"/>
  <c r="V508" i="58"/>
  <c r="V501" i="58"/>
  <c r="T49" i="35"/>
  <c r="AH49" i="35"/>
  <c r="W49" i="35"/>
  <c r="AH44" i="35"/>
  <c r="W44" i="35"/>
  <c r="T44" i="35"/>
  <c r="T41" i="35"/>
  <c r="W41" i="35"/>
  <c r="T35" i="35"/>
  <c r="AH35" i="35"/>
  <c r="W35" i="35"/>
  <c r="T33" i="35"/>
  <c r="W33" i="35"/>
  <c r="T31" i="35"/>
  <c r="W31" i="35"/>
  <c r="T29" i="35"/>
  <c r="W29" i="35"/>
  <c r="W28" i="35"/>
  <c r="T28" i="35"/>
  <c r="T27" i="35"/>
  <c r="W27" i="35"/>
  <c r="T25" i="35"/>
  <c r="W25" i="35"/>
  <c r="T24" i="35"/>
  <c r="W24" i="35"/>
  <c r="T23" i="35"/>
  <c r="W23" i="35"/>
  <c r="T20" i="35"/>
  <c r="W20" i="35"/>
  <c r="T19" i="35"/>
  <c r="W19" i="35"/>
  <c r="AO500" i="58"/>
  <c r="AL500" i="58"/>
  <c r="V500" i="58"/>
  <c r="T1559" i="57"/>
  <c r="T1543" i="57"/>
  <c r="T991" i="57"/>
  <c r="T853" i="57"/>
  <c r="T595" i="57"/>
  <c r="T592" i="57"/>
  <c r="T589" i="57"/>
  <c r="AK41" i="57"/>
  <c r="AH41" i="57"/>
  <c r="AE41" i="57"/>
  <c r="AB41" i="57"/>
  <c r="T41" i="57"/>
  <c r="T36" i="57"/>
  <c r="BF496" i="58"/>
  <c r="AO490" i="58" l="1"/>
  <c r="V490" i="58" l="1"/>
  <c r="V498" i="58"/>
  <c r="AO486" i="58"/>
  <c r="AI486" i="58"/>
  <c r="AO495" i="58"/>
  <c r="AL495" i="58"/>
  <c r="AF495" i="58"/>
  <c r="AI495" i="58"/>
  <c r="V495" i="58"/>
  <c r="AU492" i="58" l="1"/>
  <c r="AO492" i="58"/>
  <c r="V492" i="58"/>
  <c r="V497" i="58"/>
  <c r="V485" i="58"/>
  <c r="AF494" i="58"/>
  <c r="AI494" i="58"/>
  <c r="AL494" i="58"/>
  <c r="AO494" i="58"/>
  <c r="AU494" i="58"/>
  <c r="V494" i="58"/>
  <c r="BF487" i="58"/>
  <c r="AF481" i="58"/>
  <c r="AI481" i="58"/>
  <c r="AL481" i="58"/>
  <c r="AU481" i="58"/>
  <c r="AO481" i="58"/>
  <c r="AU471" i="58"/>
  <c r="AO471" i="58"/>
  <c r="AL471" i="58"/>
  <c r="AF471" i="58"/>
  <c r="BF471" i="58"/>
  <c r="AU476" i="58" l="1"/>
  <c r="AO476" i="58"/>
  <c r="AO448" i="58"/>
  <c r="AL448" i="58"/>
  <c r="AL476" i="58"/>
  <c r="AI476" i="58"/>
  <c r="AI448" i="58"/>
  <c r="AF476" i="58"/>
  <c r="AF448" i="58"/>
  <c r="V493" i="58"/>
  <c r="AO489" i="58"/>
  <c r="AU489" i="58"/>
  <c r="AL489" i="58"/>
  <c r="AI489" i="58"/>
  <c r="AF489" i="58"/>
  <c r="V486" i="58"/>
  <c r="V488" i="58"/>
  <c r="AI471" i="58"/>
  <c r="V471" i="58"/>
  <c r="T18" i="35"/>
  <c r="W18" i="35"/>
  <c r="T17" i="35"/>
  <c r="AH17" i="35"/>
  <c r="W17" i="35"/>
  <c r="T16" i="35"/>
  <c r="W16" i="35"/>
  <c r="AH15" i="35"/>
  <c r="W14" i="35"/>
  <c r="T12" i="35"/>
  <c r="W12" i="35"/>
  <c r="T11" i="35"/>
  <c r="W11" i="35"/>
  <c r="T10" i="35"/>
  <c r="T9" i="35"/>
  <c r="T14" i="35"/>
  <c r="W9" i="35"/>
  <c r="T8" i="35"/>
  <c r="W8" i="35"/>
  <c r="T61" i="34"/>
  <c r="W61" i="34"/>
  <c r="T60" i="34"/>
  <c r="W60" i="34"/>
  <c r="T56" i="34"/>
  <c r="W56" i="34"/>
  <c r="W55" i="34"/>
  <c r="T55" i="34"/>
  <c r="T54" i="34"/>
  <c r="W54" i="34"/>
  <c r="T53" i="34"/>
  <c r="AH53" i="34"/>
  <c r="W53" i="34"/>
  <c r="T52" i="34"/>
  <c r="W52" i="34"/>
  <c r="T49" i="34"/>
  <c r="AH49" i="34"/>
  <c r="W49" i="34"/>
  <c r="BF482" i="58"/>
  <c r="V484" i="58"/>
  <c r="AO479" i="58"/>
  <c r="AI479" i="58"/>
  <c r="AF480" i="58"/>
  <c r="AO480" i="58"/>
  <c r="V472" i="58"/>
  <c r="V480" i="58"/>
  <c r="V479" i="58"/>
  <c r="V483" i="58"/>
  <c r="AU478" i="58"/>
  <c r="AO478" i="58"/>
  <c r="AL478" i="58"/>
  <c r="AF478" i="58"/>
  <c r="AI478" i="58"/>
  <c r="V478" i="58"/>
  <c r="AL474" i="58"/>
  <c r="AF474" i="58"/>
  <c r="AI474" i="58"/>
  <c r="BF474" i="58"/>
  <c r="BF459" i="58"/>
  <c r="AO473" i="58"/>
  <c r="AF473" i="58"/>
  <c r="AI473" i="58"/>
  <c r="AU467" i="58"/>
  <c r="AO467" i="58"/>
  <c r="AL467" i="58"/>
  <c r="AF467" i="58"/>
  <c r="AI467" i="58"/>
  <c r="V475" i="58"/>
  <c r="V477" i="58" l="1"/>
  <c r="V473" i="58"/>
  <c r="V470" i="58"/>
  <c r="V398" i="58"/>
  <c r="P534" i="19"/>
  <c r="Q535" i="19" s="1"/>
  <c r="N534" i="19"/>
  <c r="O535" i="19" s="1"/>
  <c r="G534" i="19"/>
  <c r="H535" i="19" s="1"/>
  <c r="E534" i="19"/>
  <c r="F535" i="19" s="1"/>
  <c r="C534" i="19"/>
  <c r="D535" i="19" s="1"/>
  <c r="BF468" i="58"/>
  <c r="V467" i="58"/>
  <c r="V469" i="58"/>
  <c r="AU456" i="58"/>
  <c r="AF456" i="58"/>
  <c r="AL456" i="58"/>
  <c r="AO456" i="58"/>
  <c r="AI456" i="58"/>
  <c r="V460" i="58"/>
  <c r="AU466" i="58"/>
  <c r="AO466" i="58"/>
  <c r="AL466" i="58"/>
  <c r="AF466" i="58"/>
  <c r="V466" i="58"/>
  <c r="S534" i="19" l="1"/>
  <c r="T535" i="19" s="1"/>
  <c r="U534" i="19"/>
  <c r="V535" i="19" s="1"/>
  <c r="V465" i="58"/>
  <c r="V464" i="58"/>
  <c r="AO461" i="58" l="1"/>
  <c r="AL461" i="58"/>
  <c r="AF461" i="58"/>
  <c r="V461" i="58"/>
  <c r="BF462" i="58" l="1"/>
  <c r="V463" i="58"/>
  <c r="AU453" i="58"/>
  <c r="AL453" i="58"/>
  <c r="AI453" i="58"/>
  <c r="AF453" i="58"/>
  <c r="AO453" i="58"/>
  <c r="V453" i="58"/>
  <c r="V458" i="58"/>
  <c r="AL457" i="58"/>
  <c r="AO457" i="58"/>
  <c r="AU457" i="58"/>
  <c r="AI457" i="58"/>
  <c r="AF457" i="58"/>
  <c r="AO454" i="58"/>
  <c r="AL454" i="58"/>
  <c r="AF454" i="58"/>
  <c r="AI454" i="58"/>
  <c r="V454" i="58"/>
  <c r="BV421" i="58"/>
  <c r="BT421" i="58"/>
  <c r="BR421" i="58"/>
  <c r="BP421" i="58"/>
  <c r="BN421" i="58"/>
  <c r="BL421" i="58"/>
  <c r="BJ421" i="58"/>
  <c r="V421" i="58"/>
  <c r="BF455" i="58"/>
  <c r="AO446" i="58"/>
  <c r="AL446" i="58"/>
  <c r="AF446" i="58"/>
  <c r="V456" i="58"/>
  <c r="AU452" i="58"/>
  <c r="AO452" i="58"/>
  <c r="AL452" i="58"/>
  <c r="AF452" i="58"/>
  <c r="V452" i="58"/>
  <c r="AL449" i="58"/>
  <c r="AF449" i="58"/>
  <c r="AI449" i="58"/>
  <c r="V451" i="58"/>
  <c r="AI447" i="58"/>
  <c r="V447" i="58"/>
  <c r="BF449" i="58"/>
  <c r="V446" i="58"/>
  <c r="V450" i="58"/>
  <c r="V440" i="58"/>
  <c r="P533" i="19"/>
  <c r="Q534" i="19" s="1"/>
  <c r="N533" i="19"/>
  <c r="O534" i="19" s="1"/>
  <c r="G533" i="19"/>
  <c r="H534" i="19" s="1"/>
  <c r="E533" i="19"/>
  <c r="F534" i="19" s="1"/>
  <c r="C533" i="19"/>
  <c r="D534" i="19" s="1"/>
  <c r="V384" i="58"/>
  <c r="BF441" i="58"/>
  <c r="BF427" i="58"/>
  <c r="AU445" i="58"/>
  <c r="AO445" i="58"/>
  <c r="AF445" i="58"/>
  <c r="AI445" i="58"/>
  <c r="V445" i="58"/>
  <c r="AU433" i="58"/>
  <c r="AL433" i="58"/>
  <c r="AF433" i="58"/>
  <c r="AI433" i="58"/>
  <c r="V433" i="58"/>
  <c r="AO437" i="58"/>
  <c r="AL437" i="58"/>
  <c r="AF437" i="58"/>
  <c r="AI437" i="58"/>
  <c r="V437" i="58"/>
  <c r="V444" i="58"/>
  <c r="AL439" i="58"/>
  <c r="AF439" i="58"/>
  <c r="V439" i="58"/>
  <c r="AU442" i="58"/>
  <c r="AF442" i="58"/>
  <c r="AI442" i="58"/>
  <c r="AL442" i="58"/>
  <c r="AO442" i="58"/>
  <c r="V442" i="58"/>
  <c r="BJ384" i="58"/>
  <c r="BL384" i="58"/>
  <c r="BN384" i="58"/>
  <c r="BP384" i="58"/>
  <c r="BV384" i="58"/>
  <c r="BT384" i="58"/>
  <c r="BR384" i="58"/>
  <c r="AO423" i="58"/>
  <c r="AL423" i="58"/>
  <c r="AI423" i="58"/>
  <c r="AF423" i="58"/>
  <c r="BF423" i="58"/>
  <c r="V423" i="58"/>
  <c r="AU438" i="58"/>
  <c r="AO438" i="58"/>
  <c r="AL438" i="58"/>
  <c r="AF438" i="58"/>
  <c r="V438" i="58"/>
  <c r="AI432" i="58"/>
  <c r="U533" i="19" l="1"/>
  <c r="V534" i="19" s="1"/>
  <c r="S533" i="19"/>
  <c r="T534" i="19" s="1"/>
  <c r="BF434" i="58"/>
  <c r="V25" i="58" l="1"/>
  <c r="BV409" i="58"/>
  <c r="BT409" i="58"/>
  <c r="BR409" i="58"/>
  <c r="BP409" i="58"/>
  <c r="BN409" i="58"/>
  <c r="BL409" i="58"/>
  <c r="BJ409" i="58"/>
  <c r="V409" i="58"/>
  <c r="AO408" i="58"/>
  <c r="V408" i="58"/>
  <c r="AF416" i="58" l="1"/>
  <c r="AU416" i="58"/>
  <c r="AI416" i="58"/>
  <c r="AL416" i="58"/>
  <c r="AO416" i="58"/>
  <c r="V436" i="58" l="1"/>
  <c r="V411" i="58"/>
  <c r="AL431" i="58"/>
  <c r="AF431" i="58"/>
  <c r="AI431" i="58"/>
  <c r="V431" i="58" l="1"/>
  <c r="V435" i="58"/>
  <c r="V422" i="58"/>
  <c r="AU430" i="58"/>
  <c r="AO430" i="58"/>
  <c r="AL430" i="58"/>
  <c r="AI430" i="58"/>
  <c r="AF430" i="58"/>
  <c r="V430" i="58"/>
  <c r="V429" i="58"/>
  <c r="V428" i="58"/>
  <c r="AL424" i="58" l="1"/>
  <c r="AF424" i="58"/>
  <c r="AI424" i="58"/>
  <c r="V424" i="58"/>
  <c r="AO418" i="58"/>
  <c r="AU418" i="58"/>
  <c r="AL418" i="58"/>
  <c r="AF418" i="58"/>
  <c r="AI418" i="58"/>
  <c r="AU420" i="58" l="1"/>
  <c r="AO420" i="58"/>
  <c r="AL420" i="58"/>
  <c r="AF420" i="58"/>
  <c r="AI420" i="58"/>
  <c r="BF425" i="58"/>
  <c r="V426" i="58"/>
  <c r="AL417" i="58"/>
  <c r="AF417" i="58"/>
  <c r="AI417" i="58"/>
  <c r="BF417" i="58"/>
  <c r="V419" i="58"/>
  <c r="AO412" i="58"/>
  <c r="AO379" i="58"/>
  <c r="AO349" i="58"/>
  <c r="AL412" i="58"/>
  <c r="AL379" i="58"/>
  <c r="AL349" i="58"/>
  <c r="AF412" i="58"/>
  <c r="AF379" i="58"/>
  <c r="AF349" i="58"/>
  <c r="AI412" i="58"/>
  <c r="AI379" i="58"/>
  <c r="AI349" i="58"/>
  <c r="V350" i="58"/>
  <c r="AO415" i="58"/>
  <c r="AL415" i="58"/>
  <c r="AF415" i="58"/>
  <c r="AI415" i="58"/>
  <c r="AL406" i="58"/>
  <c r="AF406" i="58"/>
  <c r="AI406" i="58"/>
  <c r="V415" i="58"/>
  <c r="V418" i="58"/>
  <c r="BF401" i="58"/>
  <c r="AO414" i="58"/>
  <c r="AL414" i="58"/>
  <c r="AF414" i="58"/>
  <c r="AI414" i="58"/>
  <c r="V414" i="58"/>
  <c r="P532" i="19"/>
  <c r="Q533" i="19" s="1"/>
  <c r="N532" i="19"/>
  <c r="O533" i="19" s="1"/>
  <c r="G532" i="19"/>
  <c r="H533" i="19" s="1"/>
  <c r="E532" i="19"/>
  <c r="F533" i="19" s="1"/>
  <c r="C532" i="19"/>
  <c r="D533" i="19" s="1"/>
  <c r="V404" i="58"/>
  <c r="V410" i="58"/>
  <c r="U532" i="19" l="1"/>
  <c r="V533" i="19" s="1"/>
  <c r="S532" i="19"/>
  <c r="T533" i="19" s="1"/>
  <c r="V395" i="58"/>
  <c r="V413" i="58"/>
  <c r="AO405" i="58"/>
  <c r="AL405" i="58"/>
  <c r="AF405" i="58"/>
  <c r="AI405" i="58"/>
  <c r="V405" i="58"/>
  <c r="AO402" i="58"/>
  <c r="AF402" i="58"/>
  <c r="AO399" i="58"/>
  <c r="AF399" i="58"/>
  <c r="AI399" i="58"/>
  <c r="V406" i="58"/>
  <c r="BF407" i="58"/>
  <c r="V402" i="58"/>
  <c r="V403" i="58"/>
  <c r="AF391" i="58"/>
  <c r="AI391" i="58" s="1"/>
  <c r="AL391" i="58"/>
  <c r="AO391" i="58"/>
  <c r="V399" i="58"/>
  <c r="V401" i="58"/>
  <c r="BF400" i="58" l="1"/>
  <c r="V389" i="58"/>
  <c r="AO397" i="58"/>
  <c r="AL397" i="58"/>
  <c r="AF397" i="58"/>
  <c r="AI397" i="58"/>
  <c r="V397" i="58"/>
  <c r="AO390" i="58" l="1"/>
  <c r="AF390" i="58"/>
  <c r="AI390" i="58"/>
  <c r="V396" i="58"/>
  <c r="AO392" i="58"/>
  <c r="AL392" i="58"/>
  <c r="AF392" i="58"/>
  <c r="V392" i="58" l="1"/>
  <c r="V390" i="58"/>
  <c r="AU388" i="58"/>
  <c r="AR388" i="58"/>
  <c r="AO388" i="58"/>
  <c r="AF388" i="58"/>
  <c r="AL388" i="58"/>
  <c r="AI388" i="58"/>
  <c r="V394" i="58"/>
  <c r="AI383" i="58"/>
  <c r="BF393" i="58"/>
  <c r="T48" i="34"/>
  <c r="W48" i="34"/>
  <c r="T47" i="34"/>
  <c r="W47" i="34"/>
  <c r="T46" i="34"/>
  <c r="W46" i="34"/>
  <c r="Z45" i="34"/>
  <c r="W44" i="34"/>
  <c r="T44" i="34"/>
  <c r="T43" i="34"/>
  <c r="AH43" i="34"/>
  <c r="AH40" i="34"/>
  <c r="T40" i="34"/>
  <c r="T37" i="34"/>
  <c r="T36" i="34"/>
  <c r="W36" i="34"/>
  <c r="AL385" i="58"/>
  <c r="AF385" i="58"/>
  <c r="AI385" i="58"/>
  <c r="BF385" i="58"/>
  <c r="V387" i="58"/>
  <c r="V383" i="58"/>
  <c r="V386" i="58"/>
  <c r="AO382" i="58"/>
  <c r="AI382" i="58"/>
  <c r="V382" i="58"/>
  <c r="BF363" i="58" l="1"/>
  <c r="AL374" i="58"/>
  <c r="AI374" i="58"/>
  <c r="V381" i="58" l="1"/>
  <c r="AO367" i="58"/>
  <c r="AL367" i="58"/>
  <c r="AF367" i="58"/>
  <c r="AI367" i="58"/>
  <c r="AO377" i="58"/>
  <c r="AL377" i="58"/>
  <c r="V377" i="58"/>
  <c r="V380" i="58"/>
  <c r="BF378" i="58"/>
  <c r="AI376" i="58"/>
  <c r="AF376" i="58"/>
  <c r="AO376" i="58"/>
  <c r="V376" i="58"/>
  <c r="P531" i="19"/>
  <c r="Q532" i="19" s="1"/>
  <c r="N531" i="19"/>
  <c r="O532" i="19" s="1"/>
  <c r="G531" i="19"/>
  <c r="H532" i="19" s="1"/>
  <c r="E531" i="19"/>
  <c r="F532" i="19" s="1"/>
  <c r="C531" i="19"/>
  <c r="D532" i="19" s="1"/>
  <c r="V374" i="58"/>
  <c r="V375" i="58"/>
  <c r="AL372" i="58"/>
  <c r="AF372" i="58"/>
  <c r="V372" i="58"/>
  <c r="AF359" i="58"/>
  <c r="AI359" i="58"/>
  <c r="AL359" i="58"/>
  <c r="AO359" i="58"/>
  <c r="V373" i="58"/>
  <c r="AO371" i="58"/>
  <c r="AL371" i="58"/>
  <c r="AI371" i="58"/>
  <c r="AF371" i="58"/>
  <c r="V371" i="58"/>
  <c r="V370" i="58"/>
  <c r="V367" i="58"/>
  <c r="V366" i="58"/>
  <c r="BF360" i="58"/>
  <c r="BF368" i="58"/>
  <c r="V369" i="58"/>
  <c r="V362" i="58"/>
  <c r="Q362" i="58"/>
  <c r="O362" i="58"/>
  <c r="M362" i="58"/>
  <c r="K362" i="58"/>
  <c r="I362" i="58"/>
  <c r="V364" i="58"/>
  <c r="AO358" i="58"/>
  <c r="AL358" i="58"/>
  <c r="AF358" i="58"/>
  <c r="V358" i="58"/>
  <c r="AU361" i="58"/>
  <c r="AR361" i="58"/>
  <c r="AO361" i="58"/>
  <c r="AL361" i="58"/>
  <c r="AF361" i="58"/>
  <c r="AI361" i="58"/>
  <c r="V361" i="58"/>
  <c r="V357" i="58"/>
  <c r="AL357" i="58"/>
  <c r="AF357" i="58"/>
  <c r="N16" i="30"/>
  <c r="AL353" i="58"/>
  <c r="AI353" i="58"/>
  <c r="AF353" i="58"/>
  <c r="U531" i="19" l="1"/>
  <c r="V532" i="19" s="1"/>
  <c r="S531" i="19"/>
  <c r="T532" i="19" s="1"/>
  <c r="AO344" i="58"/>
  <c r="AI344" i="58"/>
  <c r="V356" i="58" l="1"/>
  <c r="V355" i="58"/>
  <c r="AO352" i="58"/>
  <c r="AI352" i="58"/>
  <c r="V352" i="58"/>
  <c r="BF353" i="58"/>
  <c r="V351" i="58"/>
  <c r="AF351" i="58"/>
  <c r="AI351" i="58"/>
  <c r="AL351" i="58"/>
  <c r="AO351" i="58"/>
  <c r="V354" i="58"/>
  <c r="V345" i="58"/>
  <c r="T922" i="57"/>
  <c r="V186" i="58"/>
  <c r="AF319" i="58"/>
  <c r="AF286" i="58"/>
  <c r="AF251" i="58"/>
  <c r="AI319" i="58"/>
  <c r="AI286" i="58"/>
  <c r="AI251" i="58"/>
  <c r="AL319" i="58"/>
  <c r="AL286" i="58"/>
  <c r="AL251" i="58"/>
  <c r="AO319" i="58"/>
  <c r="AO286" i="58"/>
  <c r="AO251" i="58"/>
  <c r="V332" i="58"/>
  <c r="BV332" i="58"/>
  <c r="BT332" i="58"/>
  <c r="BR332" i="58"/>
  <c r="BP332" i="58"/>
  <c r="BN332" i="58"/>
  <c r="BL332" i="58"/>
  <c r="BJ332" i="58"/>
  <c r="BF314" i="58"/>
  <c r="BF347" i="58" l="1"/>
  <c r="BF336" i="58"/>
  <c r="V344" i="58"/>
  <c r="AL326" i="58"/>
  <c r="AO326" i="58"/>
  <c r="AF326" i="58"/>
  <c r="AI326" i="58"/>
  <c r="V326" i="58"/>
  <c r="AL346" i="58"/>
  <c r="AF346" i="58"/>
  <c r="AI346" i="58"/>
  <c r="P530" i="19"/>
  <c r="Q531" i="19" s="1"/>
  <c r="N530" i="19"/>
  <c r="O531" i="19" s="1"/>
  <c r="G530" i="19"/>
  <c r="H531" i="19" s="1"/>
  <c r="E530" i="19"/>
  <c r="F531" i="19" s="1"/>
  <c r="C530" i="19"/>
  <c r="D531" i="19" s="1"/>
  <c r="V346" i="58"/>
  <c r="V348" i="58"/>
  <c r="AF331" i="58"/>
  <c r="AI331" i="58"/>
  <c r="AL331" i="58"/>
  <c r="AO331" i="58"/>
  <c r="T33" i="34"/>
  <c r="T32" i="34"/>
  <c r="Z31" i="34"/>
  <c r="W31" i="34"/>
  <c r="T26" i="34"/>
  <c r="W26" i="34"/>
  <c r="T25" i="34"/>
  <c r="T24" i="34"/>
  <c r="W22" i="34"/>
  <c r="T22" i="34"/>
  <c r="V343" i="58"/>
  <c r="U530" i="19" l="1"/>
  <c r="V531" i="19" s="1"/>
  <c r="S530" i="19"/>
  <c r="T531" i="19" s="1"/>
  <c r="AF343" i="58"/>
  <c r="AI343" i="58"/>
  <c r="BF338" i="58" l="1"/>
  <c r="AL340" i="58"/>
  <c r="AI340" i="58"/>
  <c r="V340" i="58" l="1"/>
  <c r="V342" i="58"/>
  <c r="V341" i="58"/>
  <c r="V313" i="58"/>
  <c r="BT327" i="58"/>
  <c r="BV327" i="58"/>
  <c r="BP327" i="58"/>
  <c r="BJ327" i="58"/>
  <c r="BN327" i="58"/>
  <c r="BL327" i="58"/>
  <c r="BR327" i="58"/>
  <c r="V327" i="58"/>
  <c r="AL337" i="58"/>
  <c r="AF337" i="58"/>
  <c r="AI337" i="58"/>
  <c r="V337" i="58"/>
  <c r="V339" i="58"/>
  <c r="AI290" i="58"/>
  <c r="AL290" i="58"/>
  <c r="AO290" i="58"/>
  <c r="AI252" i="58"/>
  <c r="AO252" i="58"/>
  <c r="AF209" i="58"/>
  <c r="AL209" i="58"/>
  <c r="AO209" i="58"/>
  <c r="AL177" i="58"/>
  <c r="AI177" i="58"/>
  <c r="AO177" i="58"/>
  <c r="AO317" i="58"/>
  <c r="AL317" i="58"/>
  <c r="AF317" i="58"/>
  <c r="AI317" i="58"/>
  <c r="BF317" i="58"/>
  <c r="V317" i="58"/>
  <c r="AL316" i="58"/>
  <c r="AI316" i="58"/>
  <c r="V316" i="58"/>
  <c r="AO330" i="58" l="1"/>
  <c r="AF330" i="58"/>
  <c r="AD369" i="14"/>
  <c r="AA369" i="14"/>
  <c r="AD351" i="14"/>
  <c r="AA351" i="14"/>
  <c r="X351" i="14"/>
  <c r="AD336" i="14"/>
  <c r="AA336" i="14"/>
  <c r="X336" i="14"/>
  <c r="AD324" i="14"/>
  <c r="AD316" i="14"/>
  <c r="AA324" i="14"/>
  <c r="X324" i="14"/>
  <c r="AA316" i="14"/>
  <c r="X316" i="14"/>
  <c r="AL316" i="14"/>
  <c r="AL324" i="14"/>
  <c r="AL336" i="14"/>
  <c r="AL351" i="14"/>
  <c r="AL369" i="14"/>
  <c r="S381" i="14"/>
  <c r="Q381" i="14"/>
  <c r="M381" i="14"/>
  <c r="K381" i="14"/>
  <c r="I381" i="14"/>
  <c r="I372" i="14"/>
  <c r="K372" i="14"/>
  <c r="M372" i="14"/>
  <c r="Q372" i="14"/>
  <c r="I369" i="14"/>
  <c r="K369" i="14"/>
  <c r="M369" i="14"/>
  <c r="Q359" i="14"/>
  <c r="M359" i="14"/>
  <c r="K359" i="14"/>
  <c r="I359" i="14"/>
  <c r="I351" i="14"/>
  <c r="K351" i="14"/>
  <c r="M351" i="14"/>
  <c r="Q351" i="14"/>
  <c r="S338" i="14"/>
  <c r="Q338" i="14"/>
  <c r="M338" i="14"/>
  <c r="K338" i="14"/>
  <c r="I338" i="14"/>
  <c r="I336" i="14"/>
  <c r="K336" i="14"/>
  <c r="M336" i="14"/>
  <c r="Q336" i="14"/>
  <c r="S336" i="14"/>
  <c r="Q328" i="14"/>
  <c r="M328" i="14"/>
  <c r="K328" i="14"/>
  <c r="I328" i="14"/>
  <c r="I324" i="14"/>
  <c r="K324" i="14"/>
  <c r="M324" i="14"/>
  <c r="Q324" i="14"/>
  <c r="Q316" i="14"/>
  <c r="M316" i="14"/>
  <c r="K316" i="14"/>
  <c r="I316" i="14"/>
  <c r="R413" i="14"/>
  <c r="R402" i="14"/>
  <c r="R397" i="14"/>
  <c r="R389" i="14"/>
  <c r="R381" i="14"/>
  <c r="R372" i="14"/>
  <c r="S372" i="14" s="1"/>
  <c r="R369" i="14"/>
  <c r="S369" i="14" s="1"/>
  <c r="R364" i="14"/>
  <c r="R359" i="14"/>
  <c r="S359" i="14" s="1"/>
  <c r="R351" i="14"/>
  <c r="S351" i="14" s="1"/>
  <c r="R348" i="14"/>
  <c r="R345" i="14"/>
  <c r="R338" i="14"/>
  <c r="R336" i="14"/>
  <c r="R328" i="14"/>
  <c r="S328" i="14" s="1"/>
  <c r="R324" i="14"/>
  <c r="S324" i="14" s="1"/>
  <c r="R316" i="14"/>
  <c r="S316" i="14" s="1"/>
  <c r="AD309" i="14"/>
  <c r="AD294" i="14"/>
  <c r="AD283" i="14"/>
  <c r="AD275" i="14"/>
  <c r="AA309" i="14"/>
  <c r="AA294" i="14"/>
  <c r="AA283" i="14"/>
  <c r="AA275" i="14"/>
  <c r="X275" i="14"/>
  <c r="X283" i="14"/>
  <c r="X294" i="14"/>
  <c r="X309" i="14"/>
  <c r="AL309" i="14"/>
  <c r="AL294" i="14"/>
  <c r="AL283" i="14"/>
  <c r="AL275" i="14"/>
  <c r="Q315" i="14"/>
  <c r="M315" i="14"/>
  <c r="K315" i="14"/>
  <c r="I315" i="14"/>
  <c r="I309" i="14"/>
  <c r="K309" i="14"/>
  <c r="M309" i="14"/>
  <c r="Q309" i="14"/>
  <c r="Q297" i="14"/>
  <c r="M297" i="14"/>
  <c r="K297" i="14"/>
  <c r="I297" i="14"/>
  <c r="I294" i="14"/>
  <c r="K294" i="14"/>
  <c r="M294" i="14"/>
  <c r="Q294" i="14"/>
  <c r="R309" i="14"/>
  <c r="R315" i="14"/>
  <c r="R305" i="14"/>
  <c r="R297" i="14"/>
  <c r="R294" i="14"/>
  <c r="R287" i="14"/>
  <c r="Q285" i="14"/>
  <c r="M285" i="14"/>
  <c r="K285" i="14"/>
  <c r="I285" i="14"/>
  <c r="I283" i="14"/>
  <c r="K283" i="14"/>
  <c r="M283" i="14"/>
  <c r="Q283" i="14"/>
  <c r="R285" i="14"/>
  <c r="R283" i="14"/>
  <c r="R280" i="14"/>
  <c r="R278" i="14"/>
  <c r="Q278" i="14"/>
  <c r="M278" i="14"/>
  <c r="K278" i="14"/>
  <c r="I278" i="14"/>
  <c r="I275" i="14"/>
  <c r="K275" i="14"/>
  <c r="M275" i="14"/>
  <c r="Q275" i="14"/>
  <c r="R275" i="14"/>
  <c r="AD262" i="14"/>
  <c r="AD253" i="14"/>
  <c r="AA253" i="14"/>
  <c r="AA262" i="14"/>
  <c r="X262" i="14"/>
  <c r="X253" i="14"/>
  <c r="AL262" i="14"/>
  <c r="AL253" i="14"/>
  <c r="Q264" i="14"/>
  <c r="O264" i="14"/>
  <c r="M264" i="14"/>
  <c r="K264" i="14"/>
  <c r="Q262" i="14"/>
  <c r="O262" i="14"/>
  <c r="M262" i="14"/>
  <c r="K262" i="14"/>
  <c r="Q255" i="14"/>
  <c r="O255" i="14"/>
  <c r="M255" i="14"/>
  <c r="K255" i="14"/>
  <c r="I264" i="14"/>
  <c r="I255" i="14"/>
  <c r="I262" i="14"/>
  <c r="I253" i="14"/>
  <c r="K253" i="14"/>
  <c r="M253" i="14"/>
  <c r="Q253" i="14"/>
  <c r="R262" i="14"/>
  <c r="R253" i="14"/>
  <c r="X219" i="14"/>
  <c r="AD242" i="14"/>
  <c r="AD234" i="14"/>
  <c r="AD223" i="14"/>
  <c r="AD209" i="14"/>
  <c r="AA223" i="14"/>
  <c r="AA234" i="14"/>
  <c r="AA242" i="14"/>
  <c r="X242" i="14"/>
  <c r="X234" i="14"/>
  <c r="X223" i="14"/>
  <c r="AA209" i="14"/>
  <c r="X209" i="14"/>
  <c r="Q209" i="14"/>
  <c r="M209" i="14"/>
  <c r="K209" i="14"/>
  <c r="I209" i="14"/>
  <c r="Q210" i="14"/>
  <c r="M210" i="14"/>
  <c r="K210" i="14"/>
  <c r="I210" i="14"/>
  <c r="AL209" i="14"/>
  <c r="R209" i="14"/>
  <c r="AL223" i="14"/>
  <c r="AL242" i="14"/>
  <c r="AL234" i="14"/>
  <c r="I245" i="14"/>
  <c r="K245" i="14"/>
  <c r="M245" i="14"/>
  <c r="Q245" i="14"/>
  <c r="Q242" i="14"/>
  <c r="M242" i="14"/>
  <c r="K242" i="14"/>
  <c r="I242" i="14"/>
  <c r="I234" i="14"/>
  <c r="K234" i="14"/>
  <c r="M234" i="14"/>
  <c r="Q234" i="14"/>
  <c r="Q231" i="14"/>
  <c r="M231" i="14"/>
  <c r="K231" i="14"/>
  <c r="I231" i="14"/>
  <c r="I224" i="14"/>
  <c r="K224" i="14"/>
  <c r="M224" i="14"/>
  <c r="Q224" i="14"/>
  <c r="Q223" i="14"/>
  <c r="M223" i="14"/>
  <c r="K223" i="14"/>
  <c r="I223" i="14"/>
  <c r="R223" i="14"/>
  <c r="R234" i="14"/>
  <c r="R242" i="14"/>
  <c r="AL243" i="14"/>
  <c r="X243" i="14"/>
  <c r="R224" i="14"/>
  <c r="V335" i="58"/>
  <c r="V330" i="58"/>
  <c r="AU334" i="58"/>
  <c r="AR334" i="58"/>
  <c r="AO334" i="58"/>
  <c r="AL334" i="58"/>
  <c r="AF334" i="58"/>
  <c r="AI334" i="58"/>
  <c r="AR329" i="58"/>
  <c r="AO329" i="58"/>
  <c r="AL329" i="58"/>
  <c r="AF329" i="58"/>
  <c r="AI329" i="58"/>
  <c r="V329" i="58"/>
  <c r="BF333" i="58"/>
  <c r="V334" i="58"/>
  <c r="AD210" i="14"/>
  <c r="AA210" i="14"/>
  <c r="X210" i="14"/>
  <c r="AL210" i="14"/>
  <c r="Q220" i="14"/>
  <c r="R269" i="14"/>
  <c r="R264" i="14"/>
  <c r="S264" i="14" s="1"/>
  <c r="R255" i="14"/>
  <c r="R245" i="14"/>
  <c r="R231" i="14"/>
  <c r="R220" i="14"/>
  <c r="R210" i="14"/>
  <c r="M220" i="14"/>
  <c r="K220" i="14"/>
  <c r="I220" i="14"/>
  <c r="AD193" i="14"/>
  <c r="AD183" i="14"/>
  <c r="AA193" i="14"/>
  <c r="AA183" i="14"/>
  <c r="X193" i="14"/>
  <c r="X183" i="14"/>
  <c r="AL193" i="14"/>
  <c r="AL183" i="14"/>
  <c r="Q200" i="14"/>
  <c r="M200" i="14"/>
  <c r="K200" i="14"/>
  <c r="I200" i="14"/>
  <c r="Q193" i="14"/>
  <c r="M193" i="14"/>
  <c r="K193" i="14"/>
  <c r="I193" i="14"/>
  <c r="Q192" i="14"/>
  <c r="O192" i="14"/>
  <c r="M192" i="14"/>
  <c r="K192" i="14"/>
  <c r="I192" i="14"/>
  <c r="Q185" i="14"/>
  <c r="M185" i="14"/>
  <c r="K185" i="14"/>
  <c r="I185" i="14"/>
  <c r="R208" i="14"/>
  <c r="R200" i="14"/>
  <c r="R193" i="14"/>
  <c r="R192" i="14"/>
  <c r="R185" i="14"/>
  <c r="R183" i="14"/>
  <c r="R175" i="14"/>
  <c r="R167" i="14"/>
  <c r="Q183" i="14"/>
  <c r="M183" i="14"/>
  <c r="K183" i="14"/>
  <c r="I183" i="14"/>
  <c r="AD175" i="14"/>
  <c r="AD167" i="14"/>
  <c r="AA167" i="14"/>
  <c r="AA175" i="14"/>
  <c r="X175" i="14"/>
  <c r="X167" i="14"/>
  <c r="AL175" i="14"/>
  <c r="AL167" i="14"/>
  <c r="K547" i="47"/>
  <c r="K546" i="47"/>
  <c r="K548" i="47"/>
  <c r="K545" i="47"/>
  <c r="AD159" i="14"/>
  <c r="AD151" i="14"/>
  <c r="AA159" i="14"/>
  <c r="AA151" i="14"/>
  <c r="X159" i="14"/>
  <c r="X151" i="14"/>
  <c r="AL159" i="14"/>
  <c r="AL151" i="14"/>
  <c r="O161" i="14"/>
  <c r="M161" i="14"/>
  <c r="K161" i="14"/>
  <c r="I161" i="14"/>
  <c r="O159" i="14"/>
  <c r="M159" i="14"/>
  <c r="K159" i="14"/>
  <c r="I159" i="14"/>
  <c r="O154" i="14"/>
  <c r="M154" i="14"/>
  <c r="K154" i="14"/>
  <c r="I154" i="14"/>
  <c r="R159" i="14"/>
  <c r="R151" i="14"/>
  <c r="K151" i="14"/>
  <c r="I151" i="14"/>
  <c r="K539" i="47"/>
  <c r="K538" i="47"/>
  <c r="K540" i="47"/>
  <c r="K537" i="47"/>
  <c r="AD142" i="14"/>
  <c r="AD129" i="14"/>
  <c r="AD119" i="14"/>
  <c r="AA142" i="14"/>
  <c r="AA129" i="14"/>
  <c r="AA119" i="14"/>
  <c r="X142" i="14"/>
  <c r="X129" i="14"/>
  <c r="X119" i="14"/>
  <c r="AL142" i="14"/>
  <c r="AL129" i="14"/>
  <c r="AL119" i="14"/>
  <c r="O142" i="14"/>
  <c r="M142" i="14"/>
  <c r="K142" i="14"/>
  <c r="O132" i="14"/>
  <c r="M132" i="14"/>
  <c r="K132" i="14"/>
  <c r="O129" i="14"/>
  <c r="M129" i="14"/>
  <c r="K129" i="14"/>
  <c r="O124" i="14"/>
  <c r="M124" i="14"/>
  <c r="K124" i="14"/>
  <c r="O119" i="14"/>
  <c r="M119" i="14"/>
  <c r="K119" i="14"/>
  <c r="R142" i="14"/>
  <c r="R129" i="14"/>
  <c r="R119" i="14"/>
  <c r="I146" i="14"/>
  <c r="I142" i="14"/>
  <c r="I132" i="14"/>
  <c r="I129" i="14"/>
  <c r="I124" i="14"/>
  <c r="I119" i="14"/>
  <c r="AL130" i="14"/>
  <c r="X130" i="14"/>
  <c r="AL120" i="14"/>
  <c r="X120" i="14"/>
  <c r="AL324" i="58"/>
  <c r="AF324" i="58"/>
  <c r="AI324" i="58"/>
  <c r="BF324" i="58"/>
  <c r="AI318" i="58"/>
  <c r="AD110" i="14"/>
  <c r="AD99" i="14"/>
  <c r="AD88" i="14"/>
  <c r="AA110" i="14"/>
  <c r="X110" i="14"/>
  <c r="AL110" i="14"/>
  <c r="R114" i="14"/>
  <c r="O114" i="14"/>
  <c r="M114" i="14"/>
  <c r="K114" i="14"/>
  <c r="I114" i="14"/>
  <c r="R110" i="14"/>
  <c r="R104" i="14"/>
  <c r="AA99" i="14"/>
  <c r="AA88" i="14"/>
  <c r="X99" i="14"/>
  <c r="X88" i="14"/>
  <c r="AL99" i="14"/>
  <c r="AL88" i="14"/>
  <c r="O92" i="14"/>
  <c r="M92" i="14"/>
  <c r="K92" i="14"/>
  <c r="I92" i="14"/>
  <c r="K88" i="14"/>
  <c r="I88" i="14"/>
  <c r="R88" i="14"/>
  <c r="AL89" i="14"/>
  <c r="X89" i="14"/>
  <c r="AA84" i="14"/>
  <c r="AA76" i="14"/>
  <c r="X84" i="14"/>
  <c r="X76" i="14"/>
  <c r="AL84" i="14"/>
  <c r="AL76" i="14"/>
  <c r="I66" i="14"/>
  <c r="K66" i="14"/>
  <c r="M66" i="14"/>
  <c r="O66" i="14"/>
  <c r="O76" i="14"/>
  <c r="M76" i="14"/>
  <c r="K76" i="14"/>
  <c r="I76" i="14"/>
  <c r="O72" i="14"/>
  <c r="M72" i="14"/>
  <c r="K72" i="14"/>
  <c r="I72" i="14"/>
  <c r="AL66" i="14"/>
  <c r="AA66" i="14"/>
  <c r="X66" i="14"/>
  <c r="R66" i="14"/>
  <c r="O86" i="14"/>
  <c r="K86" i="14"/>
  <c r="R84" i="14"/>
  <c r="O84" i="14"/>
  <c r="M84" i="14"/>
  <c r="K84" i="14"/>
  <c r="I84" i="14"/>
  <c r="I86" i="14"/>
  <c r="AL58" i="14"/>
  <c r="AL52" i="14"/>
  <c r="AA58" i="14"/>
  <c r="AA52" i="14"/>
  <c r="X58" i="14"/>
  <c r="X52" i="14"/>
  <c r="I62" i="14"/>
  <c r="K62" i="14"/>
  <c r="M62" i="14"/>
  <c r="O62" i="14"/>
  <c r="R58" i="14"/>
  <c r="O58" i="14"/>
  <c r="M58" i="14"/>
  <c r="K58" i="14"/>
  <c r="I58" i="14"/>
  <c r="AD38" i="14"/>
  <c r="AA38" i="14"/>
  <c r="AA46" i="14"/>
  <c r="X46" i="14"/>
  <c r="X38" i="14"/>
  <c r="AL46" i="14"/>
  <c r="AL38" i="14"/>
  <c r="K52" i="14"/>
  <c r="I52" i="14"/>
  <c r="I46" i="14"/>
  <c r="K46" i="14"/>
  <c r="M46" i="14"/>
  <c r="R46" i="14"/>
  <c r="AD33" i="14"/>
  <c r="AD28" i="14"/>
  <c r="AD24" i="14"/>
  <c r="AA24" i="14"/>
  <c r="AA28" i="14"/>
  <c r="AA33" i="14"/>
  <c r="X33" i="14"/>
  <c r="X28" i="14"/>
  <c r="X24" i="14"/>
  <c r="AL33" i="14"/>
  <c r="AL28" i="14"/>
  <c r="AL24" i="14"/>
  <c r="AL323" i="58"/>
  <c r="AO323" i="58"/>
  <c r="AI323" i="58"/>
  <c r="S285" i="14" l="1"/>
  <c r="S283" i="14"/>
  <c r="S294" i="14"/>
  <c r="S275" i="14"/>
  <c r="S315" i="14"/>
  <c r="S297" i="14"/>
  <c r="S278" i="14"/>
  <c r="S309" i="14"/>
  <c r="S262" i="14"/>
  <c r="S253" i="14"/>
  <c r="S255" i="14"/>
  <c r="S210" i="14"/>
  <c r="S234" i="14"/>
  <c r="S209" i="14"/>
  <c r="S242" i="14"/>
  <c r="S224" i="14"/>
  <c r="S223" i="14"/>
  <c r="S231" i="14"/>
  <c r="S245" i="14"/>
  <c r="S220" i="14"/>
  <c r="S185" i="14"/>
  <c r="S193" i="14"/>
  <c r="S192" i="14"/>
  <c r="S200" i="14"/>
  <c r="S183" i="14"/>
  <c r="S119" i="14"/>
  <c r="S114" i="14"/>
  <c r="V322" i="58"/>
  <c r="AF322" i="58"/>
  <c r="AI322" i="58"/>
  <c r="AL322" i="58"/>
  <c r="AO322" i="58"/>
  <c r="V328" i="58"/>
  <c r="V323" i="58"/>
  <c r="V312" i="58" l="1"/>
  <c r="V290" i="58"/>
  <c r="V256" i="58"/>
  <c r="V252" i="58"/>
  <c r="V209" i="58"/>
  <c r="BF210" i="58"/>
  <c r="V177" i="58"/>
  <c r="V144" i="58"/>
  <c r="AI144" i="58"/>
  <c r="AF144" i="58"/>
  <c r="AL144" i="58"/>
  <c r="AO144" i="58"/>
  <c r="V325" i="58"/>
  <c r="W21" i="34"/>
  <c r="T21" i="34"/>
  <c r="T19" i="34"/>
  <c r="T18" i="34"/>
  <c r="W17" i="34"/>
  <c r="T17" i="34"/>
  <c r="W15" i="34"/>
  <c r="T15" i="34"/>
  <c r="W13" i="34"/>
  <c r="AH11" i="34"/>
  <c r="T11" i="34"/>
  <c r="T10" i="34"/>
  <c r="T7" i="34"/>
  <c r="T6" i="34"/>
  <c r="T5" i="34"/>
  <c r="T3" i="34"/>
  <c r="T45" i="33"/>
  <c r="T42" i="33"/>
  <c r="T33" i="33"/>
  <c r="BF295" i="58"/>
  <c r="AD18" i="14"/>
  <c r="AA18" i="14"/>
  <c r="X18" i="14"/>
  <c r="AL18" i="14"/>
  <c r="AD12" i="14"/>
  <c r="AD8" i="14"/>
  <c r="AD4" i="14"/>
  <c r="AA12" i="14"/>
  <c r="AA8" i="14"/>
  <c r="AA4" i="14"/>
  <c r="X12" i="14"/>
  <c r="X8" i="14"/>
  <c r="X4" i="14"/>
  <c r="AL12" i="14"/>
  <c r="AL8" i="14"/>
  <c r="AL4" i="14"/>
  <c r="AG261" i="13"/>
  <c r="AD261" i="13"/>
  <c r="AA261" i="13"/>
  <c r="X261" i="13"/>
  <c r="AL261" i="13"/>
  <c r="M261" i="13"/>
  <c r="K261" i="13"/>
  <c r="R261" i="13"/>
  <c r="M266" i="13"/>
  <c r="K266" i="13"/>
  <c r="I266" i="13"/>
  <c r="I261" i="13"/>
  <c r="AG250" i="13"/>
  <c r="AG241" i="13"/>
  <c r="AG231" i="13"/>
  <c r="AG227" i="13"/>
  <c r="AG216" i="13"/>
  <c r="AG204" i="13"/>
  <c r="AG198" i="13"/>
  <c r="AG195" i="13"/>
  <c r="AG187" i="13"/>
  <c r="AG182" i="13"/>
  <c r="AD250" i="13"/>
  <c r="AD241" i="13"/>
  <c r="AD231" i="13"/>
  <c r="AD227" i="13"/>
  <c r="AD216" i="13"/>
  <c r="AD204" i="13"/>
  <c r="AD198" i="13"/>
  <c r="AD195" i="13"/>
  <c r="AD187" i="13"/>
  <c r="AD182" i="13"/>
  <c r="AA250" i="13"/>
  <c r="AA241" i="13"/>
  <c r="AA231" i="13"/>
  <c r="AA227" i="13"/>
  <c r="AA216" i="13"/>
  <c r="AA204" i="13"/>
  <c r="AA198" i="13"/>
  <c r="AA195" i="13"/>
  <c r="AA187" i="13"/>
  <c r="AA182" i="13"/>
  <c r="X250" i="13"/>
  <c r="X241" i="13"/>
  <c r="X231" i="13"/>
  <c r="X227" i="13"/>
  <c r="X216" i="13"/>
  <c r="X204" i="13"/>
  <c r="X198" i="13"/>
  <c r="X195" i="13"/>
  <c r="X187" i="13"/>
  <c r="X182" i="13"/>
  <c r="AL250" i="13"/>
  <c r="AL241" i="13"/>
  <c r="AL231" i="13"/>
  <c r="AL227" i="13"/>
  <c r="AL216" i="13"/>
  <c r="AL204" i="13"/>
  <c r="AL198" i="13"/>
  <c r="AL195" i="13"/>
  <c r="AL187" i="13"/>
  <c r="AL182" i="13"/>
  <c r="M250" i="13"/>
  <c r="K250" i="13"/>
  <c r="R250" i="13"/>
  <c r="I250" i="13"/>
  <c r="R251" i="13"/>
  <c r="S261" i="13" l="1"/>
  <c r="AL315" i="58"/>
  <c r="AF315" i="58"/>
  <c r="V315" i="58"/>
  <c r="K523" i="47"/>
  <c r="K522" i="47"/>
  <c r="K521" i="47"/>
  <c r="AG179" i="13"/>
  <c r="AG172" i="13"/>
  <c r="AG168" i="13"/>
  <c r="AG164" i="13"/>
  <c r="AG159" i="13"/>
  <c r="AG152" i="13"/>
  <c r="AG148" i="13"/>
  <c r="AD179" i="13"/>
  <c r="AD172" i="13"/>
  <c r="AD168" i="13"/>
  <c r="AD164" i="13"/>
  <c r="AD159" i="13"/>
  <c r="AD152" i="13"/>
  <c r="AD148" i="13"/>
  <c r="AD143" i="13"/>
  <c r="AD134" i="13"/>
  <c r="AD128" i="13"/>
  <c r="AD124" i="13"/>
  <c r="AD120" i="13"/>
  <c r="AD117" i="13"/>
  <c r="AD111" i="13"/>
  <c r="AA179" i="13"/>
  <c r="AA172" i="13"/>
  <c r="AA168" i="13"/>
  <c r="AA164" i="13"/>
  <c r="AA159" i="13"/>
  <c r="AA152" i="13"/>
  <c r="AA148" i="13"/>
  <c r="AA143" i="13"/>
  <c r="AA134" i="13"/>
  <c r="AA128" i="13"/>
  <c r="AA124" i="13"/>
  <c r="AA120" i="13"/>
  <c r="AA117" i="13"/>
  <c r="AA111" i="13"/>
  <c r="X179" i="13"/>
  <c r="X172" i="13"/>
  <c r="X168" i="13"/>
  <c r="X164" i="13"/>
  <c r="X159" i="13"/>
  <c r="X152" i="13"/>
  <c r="X148" i="13"/>
  <c r="AL179" i="13"/>
  <c r="AL172" i="13"/>
  <c r="AL168" i="13"/>
  <c r="AL164" i="13"/>
  <c r="AL159" i="13"/>
  <c r="AL152" i="13"/>
  <c r="AL148" i="13"/>
  <c r="X143" i="13"/>
  <c r="X134" i="13"/>
  <c r="X128" i="13"/>
  <c r="X124" i="13"/>
  <c r="X120" i="13"/>
  <c r="X117" i="13"/>
  <c r="X111" i="13"/>
  <c r="AG143" i="13"/>
  <c r="AG134" i="13"/>
  <c r="AG128" i="13"/>
  <c r="AG124" i="13"/>
  <c r="AG120" i="13"/>
  <c r="AG117" i="13"/>
  <c r="AL143" i="13"/>
  <c r="AL134" i="13"/>
  <c r="AL128" i="13"/>
  <c r="AL124" i="13"/>
  <c r="AL120" i="13"/>
  <c r="AL117" i="13"/>
  <c r="AL111" i="13"/>
  <c r="K516" i="47"/>
  <c r="K515" i="47"/>
  <c r="K513" i="47"/>
  <c r="K514" i="47"/>
  <c r="K512" i="47"/>
  <c r="K511" i="47"/>
  <c r="M124" i="13"/>
  <c r="K124" i="13"/>
  <c r="M128" i="13"/>
  <c r="K128" i="13"/>
  <c r="I128" i="13"/>
  <c r="I124" i="13"/>
  <c r="G48" i="19"/>
  <c r="E48" i="19"/>
  <c r="C48" i="19"/>
  <c r="G46" i="19"/>
  <c r="E46" i="19"/>
  <c r="C46" i="19"/>
  <c r="C45" i="19"/>
  <c r="E45" i="19"/>
  <c r="G45" i="19"/>
  <c r="G43" i="19"/>
  <c r="E43" i="19"/>
  <c r="C43" i="19"/>
  <c r="G39" i="19"/>
  <c r="E39" i="19"/>
  <c r="C39" i="19"/>
  <c r="G30" i="19"/>
  <c r="E30" i="19"/>
  <c r="C30" i="19"/>
  <c r="G38" i="19"/>
  <c r="E38" i="19"/>
  <c r="C38" i="19"/>
  <c r="G36" i="19"/>
  <c r="E36" i="19"/>
  <c r="C36" i="19"/>
  <c r="G35" i="19"/>
  <c r="E35" i="19"/>
  <c r="C35" i="19"/>
  <c r="G34" i="19"/>
  <c r="E34" i="19"/>
  <c r="C34" i="19"/>
  <c r="R124" i="13"/>
  <c r="X103" i="13"/>
  <c r="X96" i="13"/>
  <c r="X95" i="13"/>
  <c r="AA103" i="13"/>
  <c r="AA96" i="13"/>
  <c r="AA95" i="13"/>
  <c r="AD103" i="13"/>
  <c r="AD96" i="13"/>
  <c r="AD95" i="13"/>
  <c r="AG111" i="13"/>
  <c r="AG103" i="13"/>
  <c r="AG96" i="13"/>
  <c r="AG95" i="13"/>
  <c r="AL103" i="13"/>
  <c r="AL96" i="13"/>
  <c r="AL95" i="13"/>
  <c r="P529" i="19"/>
  <c r="Q530" i="19" s="1"/>
  <c r="N529" i="19"/>
  <c r="O530" i="19" s="1"/>
  <c r="G529" i="19"/>
  <c r="H530" i="19" s="1"/>
  <c r="E529" i="19"/>
  <c r="F530" i="19" s="1"/>
  <c r="C529" i="19"/>
  <c r="D530" i="19" s="1"/>
  <c r="V321" i="58"/>
  <c r="V320" i="58"/>
  <c r="AO310" i="58"/>
  <c r="AL310" i="58"/>
  <c r="AI310" i="58"/>
  <c r="U529" i="19" l="1"/>
  <c r="V530" i="19" s="1"/>
  <c r="S529" i="19"/>
  <c r="T530" i="19" s="1"/>
  <c r="V310" i="58"/>
  <c r="V318" i="58"/>
  <c r="BF306" i="58"/>
  <c r="AO311" i="58"/>
  <c r="AF311" i="58"/>
  <c r="V311" i="58"/>
  <c r="AG85" i="13" l="1"/>
  <c r="AG82" i="13"/>
  <c r="AG78" i="13"/>
  <c r="AG70" i="13"/>
  <c r="AG65" i="13"/>
  <c r="AG61" i="13"/>
  <c r="AG55" i="13"/>
  <c r="AG51" i="13"/>
  <c r="AG45" i="13"/>
  <c r="AG41" i="13"/>
  <c r="AG36" i="13"/>
  <c r="AD85" i="13"/>
  <c r="AD82" i="13"/>
  <c r="AD78" i="13"/>
  <c r="AD70" i="13"/>
  <c r="AD65" i="13"/>
  <c r="AD61" i="13"/>
  <c r="AD55" i="13"/>
  <c r="AD51" i="13"/>
  <c r="AD45" i="13"/>
  <c r="AD41" i="13"/>
  <c r="AD36" i="13"/>
  <c r="AG31" i="13"/>
  <c r="AD31" i="13"/>
  <c r="AA31" i="13"/>
  <c r="AA85" i="13"/>
  <c r="AA82" i="13"/>
  <c r="AA78" i="13"/>
  <c r="AA70" i="13"/>
  <c r="AA65" i="13"/>
  <c r="AA61" i="13"/>
  <c r="AA55" i="13"/>
  <c r="AA51" i="13"/>
  <c r="AA45" i="13"/>
  <c r="AA41" i="13"/>
  <c r="AA36" i="13"/>
  <c r="X85" i="13"/>
  <c r="X82" i="13"/>
  <c r="X78" i="13"/>
  <c r="X70" i="13"/>
  <c r="X65" i="13"/>
  <c r="X61" i="13"/>
  <c r="X55" i="13"/>
  <c r="X51" i="13"/>
  <c r="X45" i="13"/>
  <c r="X41" i="13"/>
  <c r="X36" i="13"/>
  <c r="X31" i="13"/>
  <c r="AL85" i="13"/>
  <c r="AL82" i="13"/>
  <c r="AL78" i="13"/>
  <c r="AL70" i="13"/>
  <c r="AL65" i="13"/>
  <c r="AL61" i="13"/>
  <c r="AL55" i="13"/>
  <c r="AL51" i="13"/>
  <c r="AL45" i="13"/>
  <c r="AL41" i="13"/>
  <c r="K503" i="47"/>
  <c r="K504" i="47"/>
  <c r="K502" i="47"/>
  <c r="K495" i="47"/>
  <c r="K496" i="47"/>
  <c r="K494" i="47"/>
  <c r="K493" i="47"/>
  <c r="AL36" i="13"/>
  <c r="AL31" i="13"/>
  <c r="V309" i="58"/>
  <c r="V308" i="58"/>
  <c r="V307" i="58"/>
  <c r="AL305" i="58"/>
  <c r="AO305" i="58"/>
  <c r="AF305" i="58"/>
  <c r="AI305" i="58"/>
  <c r="V305" i="58" l="1"/>
  <c r="T25" i="33" l="1"/>
  <c r="AE23" i="33"/>
  <c r="O23" i="33"/>
  <c r="M23" i="33"/>
  <c r="K23" i="33"/>
  <c r="I23" i="33"/>
  <c r="AE19" i="33"/>
  <c r="T16" i="33"/>
  <c r="T14" i="33"/>
  <c r="T11" i="33"/>
  <c r="T8" i="33"/>
  <c r="T3" i="33"/>
  <c r="W27" i="32"/>
  <c r="AE25" i="32"/>
  <c r="W25" i="32"/>
  <c r="M19" i="32"/>
  <c r="K19" i="32"/>
  <c r="I19" i="32"/>
  <c r="I18" i="32"/>
  <c r="K18" i="32"/>
  <c r="M18" i="32"/>
  <c r="K492" i="47"/>
  <c r="K491" i="47"/>
  <c r="K497" i="47"/>
  <c r="AG25" i="13"/>
  <c r="AD25" i="13"/>
  <c r="AA25" i="13"/>
  <c r="X25" i="13"/>
  <c r="AL25" i="13"/>
  <c r="AG20" i="13"/>
  <c r="AA20" i="13"/>
  <c r="X20" i="13"/>
  <c r="X13" i="13"/>
  <c r="AD20" i="13"/>
  <c r="AD13" i="13"/>
  <c r="AL20" i="13"/>
  <c r="AL13" i="13"/>
  <c r="X10" i="13"/>
  <c r="X6" i="13"/>
  <c r="X4" i="13"/>
  <c r="AD10" i="13"/>
  <c r="AD6" i="13"/>
  <c r="AD4" i="13"/>
  <c r="AL4" i="13"/>
  <c r="AL6" i="13"/>
  <c r="AL10" i="13"/>
  <c r="AH164" i="41"/>
  <c r="AH158" i="41"/>
  <c r="W164" i="41"/>
  <c r="W158" i="41"/>
  <c r="W153" i="41"/>
  <c r="W149" i="41"/>
  <c r="W181" i="41"/>
  <c r="W211" i="41"/>
  <c r="T211" i="41"/>
  <c r="T181" i="41"/>
  <c r="T164" i="41"/>
  <c r="T158" i="41"/>
  <c r="T153" i="41"/>
  <c r="T149" i="41"/>
  <c r="N172" i="41"/>
  <c r="N174" i="41"/>
  <c r="N215" i="41"/>
  <c r="K485" i="47"/>
  <c r="K484" i="47"/>
  <c r="K483" i="47"/>
  <c r="K482" i="47"/>
  <c r="K481" i="47"/>
  <c r="K480" i="47"/>
  <c r="K486" i="47"/>
  <c r="AH153" i="41"/>
  <c r="AH149" i="41"/>
  <c r="K475" i="47"/>
  <c r="K470" i="47"/>
  <c r="AH145" i="41"/>
  <c r="AH141" i="41"/>
  <c r="W141" i="41"/>
  <c r="W145" i="41"/>
  <c r="T145" i="41"/>
  <c r="T141" i="41"/>
  <c r="BF301" i="58"/>
  <c r="V304" i="58"/>
  <c r="V303" i="58"/>
  <c r="AF291" i="58"/>
  <c r="AI291" i="58"/>
  <c r="AL291" i="58"/>
  <c r="AO291" i="58"/>
  <c r="AO300" i="58"/>
  <c r="AL300" i="58"/>
  <c r="AF300" i="58"/>
  <c r="V300" i="58"/>
  <c r="Z415" i="55"/>
  <c r="Z414" i="55"/>
  <c r="Z413" i="55"/>
  <c r="Z412" i="55"/>
  <c r="Z411" i="55"/>
  <c r="Z410" i="55"/>
  <c r="Z409" i="55"/>
  <c r="Z408" i="55"/>
  <c r="Z407" i="55"/>
  <c r="Z406" i="55"/>
  <c r="Z405" i="55"/>
  <c r="Z404" i="55"/>
  <c r="Z401" i="55"/>
  <c r="Z400" i="55"/>
  <c r="Z399" i="55"/>
  <c r="Z398" i="55"/>
  <c r="Z397" i="55"/>
  <c r="Z396" i="55"/>
  <c r="Z395" i="55"/>
  <c r="Z394" i="55"/>
  <c r="Z393" i="55"/>
  <c r="Z392" i="55"/>
  <c r="Z391" i="55"/>
  <c r="Z390" i="55"/>
  <c r="Z389" i="55"/>
  <c r="Z388" i="55"/>
  <c r="Z387" i="55"/>
  <c r="Z386" i="55"/>
  <c r="Z385" i="55"/>
  <c r="Z384" i="55"/>
  <c r="Z383" i="55"/>
  <c r="Z382" i="55"/>
  <c r="Z340" i="55"/>
  <c r="Z339" i="55"/>
  <c r="Z338" i="55"/>
  <c r="Z337" i="55"/>
  <c r="Z336" i="55"/>
  <c r="Z335" i="55"/>
  <c r="Z334" i="55"/>
  <c r="Z333" i="55"/>
  <c r="Z332" i="55"/>
  <c r="Z331" i="55"/>
  <c r="Z330" i="55"/>
  <c r="Z329" i="55"/>
  <c r="Z328" i="55"/>
  <c r="Z327" i="55"/>
  <c r="Z326" i="55"/>
  <c r="Z325" i="55"/>
  <c r="Z324" i="55"/>
  <c r="Z323" i="55"/>
  <c r="Z322" i="55"/>
  <c r="Z321" i="55"/>
  <c r="Z320" i="55"/>
  <c r="Z319" i="55"/>
  <c r="Z318" i="55"/>
  <c r="Z317" i="55"/>
  <c r="Z316" i="55"/>
  <c r="Z315" i="55"/>
  <c r="Z314" i="55"/>
  <c r="Z313" i="55"/>
  <c r="Z312" i="55"/>
  <c r="Z311" i="55"/>
  <c r="Z310" i="55"/>
  <c r="Z309" i="55"/>
  <c r="Z308" i="55"/>
  <c r="Z307" i="55"/>
  <c r="Z306" i="55"/>
  <c r="Z305" i="55"/>
  <c r="Z304" i="55"/>
  <c r="Z303" i="55"/>
  <c r="Z302" i="55"/>
  <c r="Z301" i="55"/>
  <c r="Z300" i="55"/>
  <c r="Z299" i="55"/>
  <c r="Z298" i="55"/>
  <c r="Z297" i="55"/>
  <c r="Z296" i="55"/>
  <c r="Z295" i="55"/>
  <c r="Z294" i="55"/>
  <c r="Z293" i="55"/>
  <c r="Z292" i="55"/>
  <c r="Z291" i="55"/>
  <c r="Z290" i="55"/>
  <c r="Z289" i="55"/>
  <c r="Z288" i="55"/>
  <c r="Z287" i="55"/>
  <c r="Z286" i="55"/>
  <c r="Z285" i="55"/>
  <c r="Z284" i="55"/>
  <c r="Z283" i="55"/>
  <c r="Z282" i="55"/>
  <c r="Z281" i="55"/>
  <c r="Z280" i="55"/>
  <c r="Z279" i="55"/>
  <c r="Z278" i="55"/>
  <c r="Z277" i="55"/>
  <c r="Z276" i="55"/>
  <c r="Z275" i="55"/>
  <c r="Z274" i="55"/>
  <c r="Z273" i="55"/>
  <c r="Z272" i="55"/>
  <c r="Z271" i="55"/>
  <c r="Z270" i="55"/>
  <c r="Z269" i="55"/>
  <c r="Z268" i="55"/>
  <c r="Z267" i="55"/>
  <c r="Z266" i="55"/>
  <c r="Z265" i="55"/>
  <c r="Z263" i="55"/>
  <c r="Z262" i="55"/>
  <c r="Z261" i="55"/>
  <c r="Z260" i="55"/>
  <c r="Z259" i="55"/>
  <c r="Z258" i="55"/>
  <c r="Z257" i="55"/>
  <c r="Z256" i="55"/>
  <c r="Z255" i="55"/>
  <c r="Z254" i="55"/>
  <c r="Z253" i="55"/>
  <c r="Z252" i="55"/>
  <c r="Z251" i="55"/>
  <c r="Z250" i="55"/>
  <c r="Z249" i="55"/>
  <c r="Z248" i="55"/>
  <c r="Z247" i="55"/>
  <c r="Z246" i="55"/>
  <c r="Z245" i="55"/>
  <c r="Z244" i="55"/>
  <c r="Z243" i="55"/>
  <c r="Z242" i="55"/>
  <c r="Z241" i="55"/>
  <c r="Z240" i="55"/>
  <c r="Z239" i="55"/>
  <c r="Z238" i="55"/>
  <c r="Z237" i="55"/>
  <c r="Z236" i="55"/>
  <c r="Z235" i="55"/>
  <c r="Z234" i="55"/>
  <c r="Z233" i="55"/>
  <c r="Z232" i="55"/>
  <c r="Z231" i="55"/>
  <c r="Z230" i="55"/>
  <c r="Z229" i="55"/>
  <c r="Z228" i="55"/>
  <c r="Z227" i="55"/>
  <c r="Z226" i="55"/>
  <c r="Z225" i="55"/>
  <c r="Z224" i="55"/>
  <c r="Z223" i="55"/>
  <c r="Z222" i="55"/>
  <c r="Z221" i="55"/>
  <c r="Z220" i="55"/>
  <c r="Z219" i="55"/>
  <c r="Z218" i="55"/>
  <c r="Z217" i="55"/>
  <c r="Z216" i="55"/>
  <c r="Z215" i="55"/>
  <c r="Z214" i="55"/>
  <c r="Z213" i="55"/>
  <c r="Z212" i="55"/>
  <c r="Z211" i="55"/>
  <c r="Z210" i="55"/>
  <c r="Z209" i="55"/>
  <c r="Z208" i="55"/>
  <c r="Z207" i="55"/>
  <c r="Z206" i="55"/>
  <c r="Z205" i="55"/>
  <c r="Z204" i="55"/>
  <c r="Z203" i="55"/>
  <c r="Z202" i="55"/>
  <c r="Z201" i="55"/>
  <c r="Z200" i="55"/>
  <c r="Z199" i="55"/>
  <c r="Z198" i="55"/>
  <c r="Z197" i="55"/>
  <c r="Z196" i="55"/>
  <c r="Z195" i="55"/>
  <c r="Z194" i="55"/>
  <c r="Z193" i="55"/>
  <c r="Z192" i="55"/>
  <c r="Z191" i="55"/>
  <c r="Z190" i="55"/>
  <c r="Z189" i="55"/>
  <c r="Z188" i="55"/>
  <c r="Z187" i="55"/>
  <c r="Z186" i="55"/>
  <c r="Z185" i="55"/>
  <c r="Z184" i="55"/>
  <c r="Z183" i="55"/>
  <c r="Z182" i="55"/>
  <c r="Z181" i="55"/>
  <c r="Z180" i="55"/>
  <c r="Z179" i="55"/>
  <c r="Z178" i="55"/>
  <c r="Z177" i="55"/>
  <c r="Z176" i="55"/>
  <c r="Z175" i="55"/>
  <c r="Z174" i="55"/>
  <c r="Z173" i="55"/>
  <c r="Z172" i="55"/>
  <c r="Z171" i="55"/>
  <c r="Z170" i="55"/>
  <c r="Z169" i="55"/>
  <c r="Z168" i="55"/>
  <c r="Z167" i="55"/>
  <c r="Z166" i="55"/>
  <c r="Z165" i="55"/>
  <c r="Z164" i="55"/>
  <c r="Z163" i="55"/>
  <c r="Z162" i="55"/>
  <c r="Z161" i="55"/>
  <c r="Z160" i="55"/>
  <c r="Z159" i="55"/>
  <c r="Z158" i="55"/>
  <c r="Z157" i="55"/>
  <c r="Z156" i="55"/>
  <c r="Z155" i="55"/>
  <c r="Z154" i="55"/>
  <c r="Z153" i="55"/>
  <c r="Z152" i="55"/>
  <c r="Z151" i="55"/>
  <c r="Z150" i="55"/>
  <c r="Z149" i="55"/>
  <c r="Z148" i="55"/>
  <c r="Z147" i="55"/>
  <c r="Z146" i="55"/>
  <c r="Z145" i="55"/>
  <c r="Z144" i="55"/>
  <c r="Z143" i="55"/>
  <c r="Z142" i="55"/>
  <c r="Z141" i="55"/>
  <c r="Z140" i="55"/>
  <c r="Z139" i="55"/>
  <c r="Z138" i="55"/>
  <c r="Z137" i="55"/>
  <c r="Z136" i="55"/>
  <c r="Z135" i="55"/>
  <c r="Z134" i="55"/>
  <c r="Z133" i="55"/>
  <c r="Z132" i="55"/>
  <c r="Z131" i="55"/>
  <c r="Z130" i="55"/>
  <c r="Z129" i="55"/>
  <c r="Z128" i="55"/>
  <c r="Z127" i="55"/>
  <c r="Z126" i="55"/>
  <c r="Z125" i="55"/>
  <c r="Z124" i="55"/>
  <c r="Z123" i="55"/>
  <c r="Z122" i="55"/>
  <c r="Z121" i="55"/>
  <c r="Z120" i="55"/>
  <c r="Z119" i="55"/>
  <c r="Z118" i="55"/>
  <c r="Z117" i="55"/>
  <c r="Z116" i="55"/>
  <c r="Z115" i="55"/>
  <c r="Z114" i="55"/>
  <c r="Z113" i="55"/>
  <c r="Z112" i="55"/>
  <c r="Z111" i="55"/>
  <c r="Z110" i="55"/>
  <c r="Z109" i="55"/>
  <c r="Z108" i="55"/>
  <c r="Z107" i="55"/>
  <c r="Z106" i="55"/>
  <c r="Z105" i="55"/>
  <c r="Z104" i="55"/>
  <c r="Z103" i="55"/>
  <c r="Z102" i="55"/>
  <c r="Z101" i="55"/>
  <c r="Z100" i="55"/>
  <c r="Z99" i="55"/>
  <c r="Z98" i="55"/>
  <c r="Z97" i="55"/>
  <c r="Z96" i="55"/>
  <c r="Z95" i="55"/>
  <c r="Z94" i="55"/>
  <c r="Z93" i="55"/>
  <c r="Z92" i="55"/>
  <c r="Z91" i="55"/>
  <c r="Z90" i="55"/>
  <c r="Z89" i="55"/>
  <c r="Z88" i="55"/>
  <c r="Z87" i="55"/>
  <c r="Z86" i="55"/>
  <c r="Z85" i="55"/>
  <c r="Z84" i="55"/>
  <c r="Z83" i="55"/>
  <c r="Z82" i="55"/>
  <c r="Z81" i="55"/>
  <c r="Z80" i="55"/>
  <c r="Z79" i="55"/>
  <c r="Z78" i="55"/>
  <c r="Z77" i="55"/>
  <c r="Z76" i="55"/>
  <c r="Z75" i="55"/>
  <c r="Z74" i="55"/>
  <c r="Z73" i="55"/>
  <c r="Z72" i="55"/>
  <c r="Z71" i="55"/>
  <c r="Z70" i="55"/>
  <c r="Z69" i="55"/>
  <c r="Z68" i="55"/>
  <c r="Z67" i="55"/>
  <c r="Z66" i="55"/>
  <c r="Z65" i="55"/>
  <c r="Z64" i="55"/>
  <c r="Z63" i="55"/>
  <c r="Z62" i="55"/>
  <c r="Z61" i="55"/>
  <c r="Z60" i="55"/>
  <c r="Z59" i="55"/>
  <c r="Z58" i="55"/>
  <c r="Z57" i="55"/>
  <c r="Z56" i="55"/>
  <c r="Z55" i="55"/>
  <c r="Z54" i="55"/>
  <c r="Z53" i="55"/>
  <c r="Z52" i="55"/>
  <c r="Z51" i="55"/>
  <c r="Z50" i="55"/>
  <c r="Z49" i="55"/>
  <c r="Z48" i="55"/>
  <c r="Z47" i="55"/>
  <c r="Z46" i="55"/>
  <c r="Z45" i="55"/>
  <c r="Z44" i="55"/>
  <c r="Z43" i="55"/>
  <c r="Z42" i="55"/>
  <c r="Z41" i="55"/>
  <c r="Z40" i="55"/>
  <c r="Z39" i="55"/>
  <c r="Z38" i="55"/>
  <c r="Z37" i="55"/>
  <c r="Z36" i="55"/>
  <c r="Z35" i="55"/>
  <c r="Z34" i="55"/>
  <c r="Z33" i="55"/>
  <c r="Z32" i="55"/>
  <c r="Z31" i="55"/>
  <c r="Z30" i="55"/>
  <c r="Z29" i="55"/>
  <c r="Z28" i="55"/>
  <c r="Z27" i="55"/>
  <c r="Z26" i="55"/>
  <c r="Z25" i="55"/>
  <c r="Z24" i="55"/>
  <c r="Z23" i="55"/>
  <c r="Z22" i="55"/>
  <c r="Z21" i="55"/>
  <c r="Z20" i="55"/>
  <c r="Z19" i="55"/>
  <c r="Z18" i="55"/>
  <c r="Z17" i="55"/>
  <c r="Z16" i="55"/>
  <c r="Z15" i="55"/>
  <c r="Z14" i="55"/>
  <c r="Z13" i="55"/>
  <c r="Z12" i="55"/>
  <c r="Z11" i="55"/>
  <c r="Z10" i="55"/>
  <c r="Z9" i="55"/>
  <c r="Z8" i="55"/>
  <c r="Z7" i="55"/>
  <c r="Z6" i="55"/>
  <c r="Z5" i="55"/>
  <c r="Z4" i="55"/>
  <c r="Z3" i="55"/>
  <c r="Z349" i="55"/>
  <c r="Z348" i="55"/>
  <c r="Z347" i="55"/>
  <c r="Z346" i="55"/>
  <c r="Z345" i="55"/>
  <c r="Z344" i="55"/>
  <c r="Z342" i="55"/>
  <c r="Z381" i="55"/>
  <c r="Z380" i="55"/>
  <c r="Z379" i="55"/>
  <c r="Z378" i="55"/>
  <c r="Z377" i="55"/>
  <c r="Z376" i="55"/>
  <c r="Z375" i="55"/>
  <c r="Z374" i="55"/>
  <c r="Z373" i="55"/>
  <c r="Z372" i="55"/>
  <c r="Z371" i="55"/>
  <c r="Z370" i="55"/>
  <c r="Z369" i="55"/>
  <c r="Z368" i="55"/>
  <c r="Z367" i="55"/>
  <c r="Z366" i="55"/>
  <c r="Z365" i="55"/>
  <c r="Z364" i="55"/>
  <c r="Z363" i="55"/>
  <c r="Z362" i="55"/>
  <c r="Z361" i="55"/>
  <c r="Z360" i="55"/>
  <c r="Z359" i="55"/>
  <c r="Z358" i="55"/>
  <c r="Z357" i="55"/>
  <c r="Z356" i="55"/>
  <c r="Z355" i="55"/>
  <c r="Z354" i="55"/>
  <c r="Z353" i="55"/>
  <c r="Z352" i="55"/>
  <c r="Z351" i="55"/>
  <c r="Z350" i="55"/>
  <c r="V302" i="58"/>
  <c r="AL299" i="58"/>
  <c r="AF299" i="58"/>
  <c r="AI299" i="58"/>
  <c r="V299" i="58"/>
  <c r="AI292" i="58"/>
  <c r="AF292" i="58"/>
  <c r="AL292" i="58"/>
  <c r="AO287" i="58"/>
  <c r="AL287" i="58"/>
  <c r="AF287" i="58"/>
  <c r="AF243" i="58"/>
  <c r="AI287" i="58"/>
  <c r="AI243" i="58"/>
  <c r="T137" i="41"/>
  <c r="T134" i="41"/>
  <c r="T131" i="41"/>
  <c r="T128" i="41"/>
  <c r="T124" i="41"/>
  <c r="T117" i="41"/>
  <c r="T110" i="41"/>
  <c r="T107" i="41"/>
  <c r="T104" i="41"/>
  <c r="T101" i="41"/>
  <c r="W137" i="41"/>
  <c r="W134" i="41"/>
  <c r="W131" i="41"/>
  <c r="W128" i="41"/>
  <c r="W124" i="41"/>
  <c r="W117" i="41"/>
  <c r="W110" i="41"/>
  <c r="W107" i="41"/>
  <c r="W104" i="41"/>
  <c r="W101" i="41"/>
  <c r="AH137" i="41"/>
  <c r="AH134" i="41"/>
  <c r="AH131" i="41"/>
  <c r="AH128" i="41"/>
  <c r="AH124" i="41"/>
  <c r="AH117" i="41"/>
  <c r="AH110" i="41"/>
  <c r="AH107" i="41"/>
  <c r="AH104" i="41"/>
  <c r="AH101" i="41"/>
  <c r="K464" i="47"/>
  <c r="K458" i="47"/>
  <c r="K432" i="47"/>
  <c r="K431" i="47"/>
  <c r="K430" i="47"/>
  <c r="K429" i="47"/>
  <c r="K428" i="47"/>
  <c r="K427" i="47"/>
  <c r="K426" i="47"/>
  <c r="K425" i="47"/>
  <c r="K424" i="47"/>
  <c r="K442" i="47"/>
  <c r="K438" i="47"/>
  <c r="K418" i="47"/>
  <c r="K417" i="47"/>
  <c r="K416" i="47"/>
  <c r="K415" i="47"/>
  <c r="K414" i="47"/>
  <c r="K413" i="47"/>
  <c r="K412" i="47"/>
  <c r="K369" i="47"/>
  <c r="K368" i="47"/>
  <c r="K367" i="47"/>
  <c r="K441" i="47"/>
  <c r="K465" i="47"/>
  <c r="K463" i="47"/>
  <c r="K457" i="47"/>
  <c r="K456" i="47"/>
  <c r="K455" i="47"/>
  <c r="K449" i="47"/>
  <c r="K450" i="47"/>
  <c r="K447" i="47"/>
  <c r="K440" i="47"/>
  <c r="K439" i="47"/>
  <c r="K437" i="47"/>
  <c r="V298" i="58"/>
  <c r="AR296" i="58"/>
  <c r="AU296" i="58"/>
  <c r="AU277" i="58"/>
  <c r="AR277" i="58"/>
  <c r="AL277" i="58"/>
  <c r="AO277" i="58"/>
  <c r="AO296" i="58"/>
  <c r="AL296" i="58"/>
  <c r="AF296" i="58"/>
  <c r="AF277" i="58"/>
  <c r="AI296" i="58"/>
  <c r="AI277" i="58"/>
  <c r="V297" i="58" l="1"/>
  <c r="AR282" i="58"/>
  <c r="AO282" i="58"/>
  <c r="AL282" i="58"/>
  <c r="AF282" i="58"/>
  <c r="AI282" i="58"/>
  <c r="V282" i="58"/>
  <c r="AO293" i="58"/>
  <c r="AL293" i="58"/>
  <c r="AF293" i="58"/>
  <c r="AI293" i="58"/>
  <c r="V293" i="58"/>
  <c r="BF292" i="58"/>
  <c r="V294" i="58"/>
  <c r="AI281" i="58"/>
  <c r="K423" i="47"/>
  <c r="T98" i="41"/>
  <c r="T95" i="41"/>
  <c r="T92" i="41"/>
  <c r="T88" i="41"/>
  <c r="W98" i="41"/>
  <c r="W95" i="41"/>
  <c r="W92" i="41"/>
  <c r="W88" i="41"/>
  <c r="AH98" i="41"/>
  <c r="AH95" i="41"/>
  <c r="AH92" i="41"/>
  <c r="AH88" i="41"/>
  <c r="K411" i="47"/>
  <c r="W85" i="41"/>
  <c r="W82" i="41"/>
  <c r="T85" i="41"/>
  <c r="T82" i="41"/>
  <c r="AH85" i="41"/>
  <c r="AH82" i="41"/>
  <c r="T78" i="41"/>
  <c r="T74" i="41"/>
  <c r="AH78" i="41"/>
  <c r="AH74" i="41"/>
  <c r="M71" i="41"/>
  <c r="K71" i="41"/>
  <c r="M69" i="41"/>
  <c r="K69" i="41"/>
  <c r="I69" i="41"/>
  <c r="I71" i="41"/>
  <c r="N69" i="41"/>
  <c r="T71" i="41"/>
  <c r="T67" i="41"/>
  <c r="T64" i="41"/>
  <c r="AH71" i="41"/>
  <c r="AH67" i="41"/>
  <c r="AH64" i="41"/>
  <c r="N63" i="41"/>
  <c r="N62" i="41"/>
  <c r="Z62" i="41"/>
  <c r="W62" i="41"/>
  <c r="T62" i="41"/>
  <c r="AH62" i="41"/>
  <c r="V287" i="58"/>
  <c r="V289" i="58"/>
  <c r="V288" i="58" l="1"/>
  <c r="V283" i="58"/>
  <c r="AO283" i="58"/>
  <c r="AF283" i="58"/>
  <c r="AI283" i="58"/>
  <c r="BF284" i="58"/>
  <c r="V285" i="58"/>
  <c r="V280" i="58" l="1"/>
  <c r="AO280" i="58"/>
  <c r="AI280" i="58"/>
  <c r="V279" i="58"/>
  <c r="W49" i="41"/>
  <c r="W45" i="41"/>
  <c r="W42" i="41"/>
  <c r="W39" i="41"/>
  <c r="W36" i="41"/>
  <c r="W34" i="41"/>
  <c r="W31" i="41"/>
  <c r="W27" i="41"/>
  <c r="T56" i="41"/>
  <c r="T52" i="41"/>
  <c r="T49" i="41"/>
  <c r="T45" i="41"/>
  <c r="T42" i="41"/>
  <c r="T39" i="41"/>
  <c r="T36" i="41"/>
  <c r="T34" i="41"/>
  <c r="T31" i="41"/>
  <c r="T27" i="41"/>
  <c r="AH56" i="41"/>
  <c r="AH52" i="41"/>
  <c r="AH49" i="41"/>
  <c r="AH45" i="41"/>
  <c r="AH42" i="41"/>
  <c r="AH39" i="41"/>
  <c r="AH36" i="41"/>
  <c r="AH34" i="41"/>
  <c r="AH31" i="41"/>
  <c r="AH27" i="41"/>
  <c r="V278" i="58"/>
  <c r="W24" i="41"/>
  <c r="W20" i="41"/>
  <c r="W18" i="41"/>
  <c r="W15" i="41"/>
  <c r="W12" i="41"/>
  <c r="T24" i="41"/>
  <c r="T20" i="41"/>
  <c r="T18" i="41"/>
  <c r="T15" i="41"/>
  <c r="T12" i="41"/>
  <c r="AH24" i="41"/>
  <c r="AH20" i="41"/>
  <c r="AH18" i="41"/>
  <c r="AH15" i="41"/>
  <c r="AH12" i="41"/>
  <c r="BF275" i="58"/>
  <c r="P528" i="19"/>
  <c r="Q529" i="19" s="1"/>
  <c r="N528" i="19"/>
  <c r="G528" i="19"/>
  <c r="H529" i="19" s="1"/>
  <c r="E528" i="19"/>
  <c r="F529" i="19" s="1"/>
  <c r="C528" i="19"/>
  <c r="D529" i="19" s="1"/>
  <c r="K780" i="47"/>
  <c r="AO274" i="58"/>
  <c r="AL274" i="58"/>
  <c r="AI274" i="58"/>
  <c r="V274" i="58"/>
  <c r="V276" i="58"/>
  <c r="W9" i="41"/>
  <c r="T9" i="41"/>
  <c r="AH9" i="41"/>
  <c r="AH7" i="41"/>
  <c r="AH4" i="41"/>
  <c r="AH2" i="41"/>
  <c r="W7" i="41"/>
  <c r="W4" i="41"/>
  <c r="W2" i="41"/>
  <c r="T7" i="41"/>
  <c r="T4" i="41"/>
  <c r="T2" i="41"/>
  <c r="W173" i="40"/>
  <c r="T173" i="40"/>
  <c r="W165" i="40"/>
  <c r="T165" i="40"/>
  <c r="AH165" i="40"/>
  <c r="AH173" i="40"/>
  <c r="T163" i="40"/>
  <c r="T159" i="40"/>
  <c r="T158" i="40"/>
  <c r="W163" i="40"/>
  <c r="W159" i="40"/>
  <c r="W158" i="40"/>
  <c r="AH163" i="40"/>
  <c r="AH159" i="40"/>
  <c r="AH158" i="40"/>
  <c r="V272" i="58"/>
  <c r="AE7" i="32"/>
  <c r="W7" i="32"/>
  <c r="W43" i="31"/>
  <c r="W38" i="31"/>
  <c r="W36" i="31"/>
  <c r="W34" i="31"/>
  <c r="W32" i="31"/>
  <c r="W30" i="31"/>
  <c r="W29" i="31"/>
  <c r="W27" i="31"/>
  <c r="W25" i="31"/>
  <c r="AH22" i="31"/>
  <c r="W22" i="31"/>
  <c r="W20" i="31"/>
  <c r="AO273" i="58"/>
  <c r="AL273" i="58"/>
  <c r="V273" i="58"/>
  <c r="BF259" i="58"/>
  <c r="V271" i="58"/>
  <c r="AU264" i="58"/>
  <c r="AR264" i="58"/>
  <c r="AF264" i="58"/>
  <c r="AI264" i="58"/>
  <c r="AL264" i="58"/>
  <c r="AO264" i="58"/>
  <c r="O529" i="19" l="1"/>
  <c r="U528" i="19"/>
  <c r="S528" i="19"/>
  <c r="T529" i="19" s="1"/>
  <c r="V270" i="58"/>
  <c r="AO268" i="58"/>
  <c r="V268" i="58"/>
  <c r="V529" i="19" l="1"/>
  <c r="BF269" i="58"/>
  <c r="AH152" i="40"/>
  <c r="W152" i="40"/>
  <c r="M152" i="40"/>
  <c r="M151" i="40"/>
  <c r="M148" i="40"/>
  <c r="N152" i="40"/>
  <c r="T155" i="40"/>
  <c r="T151" i="40"/>
  <c r="T146" i="40"/>
  <c r="T143" i="40"/>
  <c r="T139" i="40"/>
  <c r="T136" i="40"/>
  <c r="T132" i="40"/>
  <c r="T129" i="40"/>
  <c r="T127" i="40"/>
  <c r="T126" i="40"/>
  <c r="T122" i="40"/>
  <c r="T118" i="40"/>
  <c r="T116" i="40"/>
  <c r="T108" i="40"/>
  <c r="T105" i="40"/>
  <c r="T101" i="40"/>
  <c r="T99" i="40"/>
  <c r="T98" i="40"/>
  <c r="T94" i="40"/>
  <c r="W155" i="40"/>
  <c r="W151" i="40"/>
  <c r="W146" i="40"/>
  <c r="W143" i="40"/>
  <c r="W139" i="40"/>
  <c r="W136" i="40"/>
  <c r="W132" i="40"/>
  <c r="W129" i="40"/>
  <c r="W127" i="40"/>
  <c r="W126" i="40"/>
  <c r="W122" i="40"/>
  <c r="W118" i="40"/>
  <c r="W116" i="40"/>
  <c r="W108" i="40"/>
  <c r="W105" i="40"/>
  <c r="W101" i="40"/>
  <c r="W99" i="40"/>
  <c r="W98" i="40"/>
  <c r="W94" i="40"/>
  <c r="AH155" i="40"/>
  <c r="AH151" i="40"/>
  <c r="AH146" i="40"/>
  <c r="AH143" i="40"/>
  <c r="AH139" i="40"/>
  <c r="AH136" i="40"/>
  <c r="AH132" i="40"/>
  <c r="AH129" i="40"/>
  <c r="AH127" i="40"/>
  <c r="AH126" i="40"/>
  <c r="AH122" i="40"/>
  <c r="AH118" i="40"/>
  <c r="AH116" i="40"/>
  <c r="AH108" i="40"/>
  <c r="AH105" i="40"/>
  <c r="AH101" i="40"/>
  <c r="AH99" i="40"/>
  <c r="AH98" i="40"/>
  <c r="AH94" i="40"/>
  <c r="AH144" i="40"/>
  <c r="N144" i="40"/>
  <c r="N109" i="40"/>
  <c r="V261" i="58"/>
  <c r="BV237" i="58"/>
  <c r="BT237" i="58"/>
  <c r="BR237" i="58"/>
  <c r="BP237" i="58"/>
  <c r="BN237" i="58"/>
  <c r="BL237" i="58"/>
  <c r="BJ237" i="58"/>
  <c r="BV231" i="58"/>
  <c r="BT231" i="58"/>
  <c r="BR231" i="58"/>
  <c r="BP231" i="58"/>
  <c r="BN231" i="58"/>
  <c r="BL231" i="58"/>
  <c r="BJ231" i="58"/>
  <c r="V231" i="58"/>
  <c r="AL265" i="58"/>
  <c r="AF265" i="58"/>
  <c r="AI265" i="58"/>
  <c r="W19" i="31"/>
  <c r="W17" i="31"/>
  <c r="W14" i="31"/>
  <c r="W12" i="31"/>
  <c r="W11" i="31"/>
  <c r="W9" i="31"/>
  <c r="W8" i="31"/>
  <c r="V267" i="58"/>
  <c r="T93" i="40"/>
  <c r="T91" i="40"/>
  <c r="T88" i="40"/>
  <c r="T87" i="40"/>
  <c r="T85" i="40"/>
  <c r="T84" i="40"/>
  <c r="T82" i="40"/>
  <c r="T80" i="40"/>
  <c r="T78" i="40"/>
  <c r="T75" i="40"/>
  <c r="T74" i="40"/>
  <c r="W93" i="40"/>
  <c r="W91" i="40"/>
  <c r="W88" i="40"/>
  <c r="W87" i="40"/>
  <c r="W85" i="40"/>
  <c r="W84" i="40"/>
  <c r="W82" i="40"/>
  <c r="W80" i="40"/>
  <c r="W78" i="40"/>
  <c r="W75" i="40"/>
  <c r="W74" i="40"/>
  <c r="AH93" i="40"/>
  <c r="AH91" i="40"/>
  <c r="AH88" i="40"/>
  <c r="AH87" i="40"/>
  <c r="AH85" i="40"/>
  <c r="AH84" i="40"/>
  <c r="AH82" i="40"/>
  <c r="AH80" i="40"/>
  <c r="AH78" i="40"/>
  <c r="AH75" i="40"/>
  <c r="AH74" i="40"/>
  <c r="K406" i="47"/>
  <c r="K404" i="47"/>
  <c r="T73" i="40"/>
  <c r="T71" i="40"/>
  <c r="T70" i="40"/>
  <c r="T67" i="40"/>
  <c r="T65" i="40"/>
  <c r="T63" i="40"/>
  <c r="T62" i="40"/>
  <c r="T60" i="40"/>
  <c r="T58" i="40"/>
  <c r="W73" i="40"/>
  <c r="W71" i="40"/>
  <c r="W70" i="40"/>
  <c r="W67" i="40"/>
  <c r="W65" i="40"/>
  <c r="W63" i="40"/>
  <c r="W62" i="40"/>
  <c r="W60" i="40"/>
  <c r="W58" i="40"/>
  <c r="AH73" i="40"/>
  <c r="AH71" i="40"/>
  <c r="AH70" i="40"/>
  <c r="AH67" i="40"/>
  <c r="AH65" i="40"/>
  <c r="AH63" i="40"/>
  <c r="AH62" i="40"/>
  <c r="AH60" i="40"/>
  <c r="AH58" i="40"/>
  <c r="AH51" i="40"/>
  <c r="AH47" i="40"/>
  <c r="AH46" i="40"/>
  <c r="AH43" i="40"/>
  <c r="W51" i="40"/>
  <c r="W47" i="40"/>
  <c r="W46" i="40"/>
  <c r="W43" i="40"/>
  <c r="T51" i="40"/>
  <c r="T47" i="40"/>
  <c r="T46" i="40"/>
  <c r="T43" i="40"/>
  <c r="T1860" i="57" l="1"/>
  <c r="T1861" i="57"/>
  <c r="T1883" i="57"/>
  <c r="T1890" i="57"/>
  <c r="T1911" i="57"/>
  <c r="T1969" i="57"/>
  <c r="Q1969" i="57"/>
  <c r="O1969" i="57"/>
  <c r="M1969" i="57"/>
  <c r="I1969" i="57"/>
  <c r="K1969" i="57"/>
  <c r="AH3" i="31"/>
  <c r="W2" i="31"/>
  <c r="T56" i="30"/>
  <c r="T55" i="30"/>
  <c r="T54" i="30"/>
  <c r="T53" i="30"/>
  <c r="T52" i="30"/>
  <c r="T51" i="30"/>
  <c r="T50" i="30"/>
  <c r="T49" i="30"/>
  <c r="T48" i="30"/>
  <c r="T47" i="30"/>
  <c r="AU266" i="58"/>
  <c r="AR266" i="58"/>
  <c r="AL266" i="58"/>
  <c r="AO266" i="58"/>
  <c r="AF266" i="58"/>
  <c r="AI266" i="58"/>
  <c r="T46" i="30"/>
  <c r="T44" i="30"/>
  <c r="T43" i="30"/>
  <c r="T41" i="30"/>
  <c r="T40" i="30"/>
  <c r="T39" i="30"/>
  <c r="T38" i="30"/>
  <c r="T37" i="30"/>
  <c r="T36" i="30"/>
  <c r="T35" i="30"/>
  <c r="T34" i="30"/>
  <c r="T33" i="30"/>
  <c r="T32" i="30"/>
  <c r="T31" i="30"/>
  <c r="T30" i="30"/>
  <c r="T29" i="30"/>
  <c r="T28" i="30"/>
  <c r="T27" i="30"/>
  <c r="T26" i="30"/>
  <c r="T25" i="30"/>
  <c r="T24" i="30"/>
  <c r="T23" i="30"/>
  <c r="T22" i="30"/>
  <c r="AO263" i="58"/>
  <c r="AF263" i="58"/>
  <c r="AI263" i="58"/>
  <c r="V263" i="58"/>
  <c r="AL260" i="58"/>
  <c r="AI260" i="58"/>
  <c r="V260" i="58"/>
  <c r="BF262" i="58"/>
  <c r="AR262" i="58"/>
  <c r="AO262" i="58"/>
  <c r="AL262" i="58"/>
  <c r="AF262" i="58"/>
  <c r="AI262" i="58"/>
  <c r="V262" i="58"/>
  <c r="W362" i="58" s="1"/>
  <c r="BF265" i="58"/>
  <c r="V266" i="58"/>
  <c r="T41" i="40"/>
  <c r="T39" i="40"/>
  <c r="T38" i="40"/>
  <c r="T35" i="40"/>
  <c r="T32" i="40"/>
  <c r="T29" i="40"/>
  <c r="T27" i="40"/>
  <c r="T24" i="40"/>
  <c r="T22" i="40"/>
  <c r="W41" i="40"/>
  <c r="W39" i="40"/>
  <c r="W38" i="40"/>
  <c r="W35" i="40"/>
  <c r="W32" i="40"/>
  <c r="W29" i="40"/>
  <c r="W27" i="40"/>
  <c r="W24" i="40"/>
  <c r="W22" i="40"/>
  <c r="W20" i="40"/>
  <c r="W16" i="40"/>
  <c r="AH41" i="40"/>
  <c r="AH39" i="40"/>
  <c r="AH38" i="40"/>
  <c r="AH35" i="40"/>
  <c r="AH32" i="40"/>
  <c r="AH29" i="40"/>
  <c r="AH27" i="40"/>
  <c r="AH24" i="40"/>
  <c r="AH22" i="40"/>
  <c r="AH20" i="40"/>
  <c r="AH16" i="40"/>
  <c r="T20" i="40"/>
  <c r="AH12" i="40"/>
  <c r="W13" i="40"/>
  <c r="W12" i="40"/>
  <c r="T10" i="40"/>
  <c r="W10" i="40"/>
  <c r="AH10" i="40"/>
  <c r="AH5" i="40"/>
  <c r="AO255" i="58"/>
  <c r="AL255" i="58"/>
  <c r="AF255" i="58"/>
  <c r="AI255" i="58"/>
  <c r="T21" i="30"/>
  <c r="T20" i="30"/>
  <c r="T19" i="30"/>
  <c r="T18" i="30"/>
  <c r="T17" i="30"/>
  <c r="T16" i="30"/>
  <c r="T15" i="30"/>
  <c r="N14" i="30"/>
  <c r="T12" i="30"/>
  <c r="T13" i="30"/>
  <c r="T14" i="30"/>
  <c r="N6" i="30"/>
  <c r="S11" i="30"/>
  <c r="R11" i="30"/>
  <c r="S10" i="30"/>
  <c r="R10" i="30"/>
  <c r="S9" i="30"/>
  <c r="R9" i="30"/>
  <c r="S8" i="30"/>
  <c r="R8" i="30"/>
  <c r="T8" i="30" s="1"/>
  <c r="S7" i="30"/>
  <c r="R7" i="30"/>
  <c r="S6" i="30"/>
  <c r="R6" i="30"/>
  <c r="S5" i="30"/>
  <c r="R5" i="30"/>
  <c r="T11" i="30" l="1"/>
  <c r="T5" i="30"/>
  <c r="T9" i="30"/>
  <c r="T7" i="30"/>
  <c r="T6" i="30"/>
  <c r="T10" i="30"/>
  <c r="V258" i="58"/>
  <c r="BV248" i="58"/>
  <c r="BT248" i="58"/>
  <c r="BR248" i="58"/>
  <c r="BP248" i="58"/>
  <c r="BN248" i="58"/>
  <c r="BJ248" i="58"/>
  <c r="BL248" i="58"/>
  <c r="V249" i="58"/>
  <c r="V257" i="58" l="1"/>
  <c r="I54" i="39"/>
  <c r="K54" i="39"/>
  <c r="M54" i="39"/>
  <c r="I43" i="39"/>
  <c r="K43" i="39"/>
  <c r="M43" i="39"/>
  <c r="I37" i="39"/>
  <c r="K37" i="39"/>
  <c r="M37" i="39"/>
  <c r="M28" i="39"/>
  <c r="K28" i="39"/>
  <c r="I28" i="39"/>
  <c r="M48" i="39"/>
  <c r="K48" i="39"/>
  <c r="I48" i="39"/>
  <c r="M34" i="39"/>
  <c r="K34" i="39"/>
  <c r="I34" i="39"/>
  <c r="M30" i="39"/>
  <c r="K30" i="39"/>
  <c r="I30" i="39"/>
  <c r="N24" i="39"/>
  <c r="N27" i="39"/>
  <c r="M27" i="39"/>
  <c r="K27" i="39"/>
  <c r="I27" i="39"/>
  <c r="N23" i="39"/>
  <c r="M23" i="39"/>
  <c r="K23" i="39"/>
  <c r="I23" i="39"/>
  <c r="N21" i="39"/>
  <c r="O21" i="39" s="1"/>
  <c r="M21" i="39"/>
  <c r="K21" i="39"/>
  <c r="I21" i="39"/>
  <c r="T2" i="40"/>
  <c r="W2" i="40"/>
  <c r="AH2" i="40"/>
  <c r="N48" i="39"/>
  <c r="N3" i="39"/>
  <c r="AE50" i="39"/>
  <c r="AE31" i="39"/>
  <c r="AE29" i="39"/>
  <c r="AE26" i="39"/>
  <c r="AE19" i="39"/>
  <c r="AE13" i="39"/>
  <c r="W50" i="39"/>
  <c r="W29" i="39"/>
  <c r="W26" i="39"/>
  <c r="W19" i="39"/>
  <c r="W13" i="39"/>
  <c r="T50" i="39"/>
  <c r="T29" i="39"/>
  <c r="T26" i="39"/>
  <c r="T19" i="39"/>
  <c r="T13" i="39"/>
  <c r="M31" i="39"/>
  <c r="K31" i="39"/>
  <c r="M29" i="39"/>
  <c r="K29" i="39"/>
  <c r="M26" i="39"/>
  <c r="K26" i="39"/>
  <c r="M42" i="39"/>
  <c r="K42" i="39"/>
  <c r="M50" i="39"/>
  <c r="K50" i="39"/>
  <c r="I50" i="39"/>
  <c r="I42" i="39"/>
  <c r="I31" i="39"/>
  <c r="I29" i="39"/>
  <c r="I26" i="39"/>
  <c r="T6" i="39"/>
  <c r="W6" i="39"/>
  <c r="AE6" i="39"/>
  <c r="T5" i="39"/>
  <c r="T2" i="39"/>
  <c r="W5" i="39"/>
  <c r="W2" i="39"/>
  <c r="AE5" i="39"/>
  <c r="AE2" i="39"/>
  <c r="W177" i="38"/>
  <c r="T177" i="38"/>
  <c r="AE177" i="38"/>
  <c r="W171" i="38"/>
  <c r="T171" i="38"/>
  <c r="AE171" i="38"/>
  <c r="M171" i="38"/>
  <c r="K171" i="38"/>
  <c r="I171" i="38"/>
  <c r="N157" i="38"/>
  <c r="N156" i="38"/>
  <c r="W156" i="38"/>
  <c r="T156" i="38"/>
  <c r="AO253" i="58"/>
  <c r="AI253" i="58"/>
  <c r="V253" i="58"/>
  <c r="O23" i="39" l="1"/>
  <c r="O27" i="39"/>
  <c r="BF254" i="58"/>
  <c r="V255" i="58"/>
  <c r="P527" i="19"/>
  <c r="Q528" i="19" s="1"/>
  <c r="N527" i="19"/>
  <c r="G527" i="19"/>
  <c r="H528" i="19" s="1"/>
  <c r="E527" i="19"/>
  <c r="F528" i="19" s="1"/>
  <c r="C527" i="19"/>
  <c r="D528" i="19" s="1"/>
  <c r="T151" i="38"/>
  <c r="W151" i="38"/>
  <c r="W148" i="38"/>
  <c r="T148" i="38"/>
  <c r="AE151" i="38"/>
  <c r="AE148" i="38"/>
  <c r="K398" i="47"/>
  <c r="AE146" i="38"/>
  <c r="AE144" i="38"/>
  <c r="AE138" i="38"/>
  <c r="AE133" i="38"/>
  <c r="AE127" i="38"/>
  <c r="W146" i="38"/>
  <c r="W144" i="38"/>
  <c r="W138" i="38"/>
  <c r="W133" i="38"/>
  <c r="W127" i="38"/>
  <c r="T138" i="38"/>
  <c r="T133" i="38"/>
  <c r="T127" i="38"/>
  <c r="T146" i="38"/>
  <c r="T144" i="38"/>
  <c r="AE143" i="38"/>
  <c r="AE142" i="38"/>
  <c r="AE139" i="38"/>
  <c r="AE136" i="38"/>
  <c r="AE134" i="38"/>
  <c r="AE129" i="38"/>
  <c r="AE125" i="38"/>
  <c r="T143" i="38"/>
  <c r="T142" i="38"/>
  <c r="T139" i="38"/>
  <c r="T136" i="38"/>
  <c r="T134" i="38"/>
  <c r="T129" i="38"/>
  <c r="T125" i="38"/>
  <c r="N147" i="38"/>
  <c r="N143" i="38"/>
  <c r="N142" i="38"/>
  <c r="I143" i="38"/>
  <c r="K143" i="38"/>
  <c r="M143" i="38"/>
  <c r="M147" i="38"/>
  <c r="K147" i="38"/>
  <c r="I147" i="38"/>
  <c r="W48" i="35"/>
  <c r="T48" i="35"/>
  <c r="T47" i="35"/>
  <c r="W47" i="35"/>
  <c r="N48" i="35"/>
  <c r="M48" i="35"/>
  <c r="K48" i="35"/>
  <c r="I48" i="35"/>
  <c r="W21" i="35"/>
  <c r="W26" i="35"/>
  <c r="W30" i="35"/>
  <c r="W34" i="35"/>
  <c r="W37" i="35"/>
  <c r="W39" i="35"/>
  <c r="W40" i="35"/>
  <c r="W43" i="35"/>
  <c r="W45" i="35"/>
  <c r="T45" i="35"/>
  <c r="T43" i="35"/>
  <c r="T40" i="35"/>
  <c r="T39" i="35"/>
  <c r="T37" i="35"/>
  <c r="T34" i="35"/>
  <c r="N45" i="35"/>
  <c r="N47" i="35"/>
  <c r="N51" i="35"/>
  <c r="N43" i="35"/>
  <c r="N40" i="35"/>
  <c r="N37" i="35"/>
  <c r="N34" i="35"/>
  <c r="M47" i="35"/>
  <c r="M45" i="35"/>
  <c r="M43" i="35"/>
  <c r="M40" i="35"/>
  <c r="M39" i="35"/>
  <c r="M37" i="35"/>
  <c r="K37" i="35"/>
  <c r="M34" i="35"/>
  <c r="K51" i="35"/>
  <c r="K47" i="35"/>
  <c r="K45" i="35"/>
  <c r="K43" i="35"/>
  <c r="K40" i="35"/>
  <c r="K39" i="35"/>
  <c r="K34" i="35"/>
  <c r="I51" i="35"/>
  <c r="I47" i="35"/>
  <c r="I45" i="35"/>
  <c r="I43" i="35"/>
  <c r="I40" i="35"/>
  <c r="I39" i="35"/>
  <c r="I37" i="35"/>
  <c r="I34" i="35"/>
  <c r="N13" i="35"/>
  <c r="K397" i="47"/>
  <c r="K399" i="47"/>
  <c r="K396" i="47"/>
  <c r="T123" i="38"/>
  <c r="T113" i="38"/>
  <c r="T112" i="38"/>
  <c r="T109" i="38"/>
  <c r="W123" i="38"/>
  <c r="W113" i="38"/>
  <c r="W112" i="38"/>
  <c r="W109" i="38"/>
  <c r="AE123" i="38"/>
  <c r="K390" i="47"/>
  <c r="K391" i="47"/>
  <c r="K389" i="47"/>
  <c r="AE113" i="38"/>
  <c r="AE109" i="38"/>
  <c r="V237" i="58"/>
  <c r="O48" i="35" l="1"/>
  <c r="O528" i="19"/>
  <c r="U527" i="19"/>
  <c r="O143" i="38"/>
  <c r="S527" i="19"/>
  <c r="T528" i="19" s="1"/>
  <c r="O147" i="38"/>
  <c r="O45" i="35"/>
  <c r="O34" i="35"/>
  <c r="O37" i="35"/>
  <c r="O43" i="35"/>
  <c r="O47" i="35"/>
  <c r="V250" i="58"/>
  <c r="AO245" i="58"/>
  <c r="AI245" i="58"/>
  <c r="V245" i="58"/>
  <c r="BF246" i="58"/>
  <c r="V247" i="58"/>
  <c r="V243" i="58"/>
  <c r="T106" i="38"/>
  <c r="T104" i="38"/>
  <c r="T101" i="38"/>
  <c r="T100" i="38"/>
  <c r="T96" i="38"/>
  <c r="T89" i="38"/>
  <c r="T81" i="38"/>
  <c r="T77" i="38"/>
  <c r="T70" i="38"/>
  <c r="T66" i="38"/>
  <c r="T64" i="38"/>
  <c r="T59" i="38"/>
  <c r="W106" i="38"/>
  <c r="W104" i="38"/>
  <c r="W101" i="38"/>
  <c r="W100" i="38"/>
  <c r="W96" i="38"/>
  <c r="W89" i="38"/>
  <c r="AE106" i="38"/>
  <c r="AE104" i="38"/>
  <c r="AE101" i="38"/>
  <c r="AE100" i="38"/>
  <c r="AE96" i="38"/>
  <c r="M100" i="38"/>
  <c r="K100" i="38"/>
  <c r="I100" i="38"/>
  <c r="N101" i="38"/>
  <c r="M101" i="38"/>
  <c r="K101" i="38"/>
  <c r="M104" i="38"/>
  <c r="K104" i="38"/>
  <c r="I104" i="38"/>
  <c r="I101" i="38"/>
  <c r="AE89" i="38"/>
  <c r="AE81" i="38"/>
  <c r="AE77" i="38"/>
  <c r="AE76" i="38"/>
  <c r="AE70" i="38"/>
  <c r="AE66" i="38"/>
  <c r="W81" i="38"/>
  <c r="W77" i="38"/>
  <c r="W70" i="38"/>
  <c r="W66" i="38"/>
  <c r="W64" i="38"/>
  <c r="W59" i="38"/>
  <c r="V528" i="19" l="1"/>
  <c r="AE59" i="38"/>
  <c r="AO244" i="58"/>
  <c r="AL244" i="58"/>
  <c r="AI244" i="58"/>
  <c r="V244" i="58"/>
  <c r="BF239" i="58" l="1"/>
  <c r="AI232" i="58"/>
  <c r="AL232" i="58"/>
  <c r="AF232" i="58"/>
  <c r="BF232" i="58"/>
  <c r="V242" i="58"/>
  <c r="V241" i="58"/>
  <c r="AF230" i="58"/>
  <c r="AL230" i="58"/>
  <c r="AO230" i="58"/>
  <c r="AI230" i="58"/>
  <c r="AO238" i="58"/>
  <c r="AL238" i="58"/>
  <c r="AF238" i="58"/>
  <c r="AI238" i="58"/>
  <c r="V238" i="58"/>
  <c r="V240" i="58"/>
  <c r="V227" i="58"/>
  <c r="AR236" i="58"/>
  <c r="AO236" i="58"/>
  <c r="AL167" i="58"/>
  <c r="AL236" i="58"/>
  <c r="AL217" i="58"/>
  <c r="AF236" i="58"/>
  <c r="AI236" i="58"/>
  <c r="V236" i="58"/>
  <c r="AO229" i="58"/>
  <c r="AL229" i="58"/>
  <c r="AF229" i="58"/>
  <c r="AI229" i="58"/>
  <c r="W51" i="38"/>
  <c r="T51" i="38"/>
  <c r="AE51" i="38"/>
  <c r="W44" i="38"/>
  <c r="T44" i="38"/>
  <c r="AE44" i="38"/>
  <c r="W40" i="38"/>
  <c r="W37" i="38"/>
  <c r="W35" i="38"/>
  <c r="T40" i="38"/>
  <c r="T37" i="38"/>
  <c r="T35" i="38"/>
  <c r="AE35" i="38"/>
  <c r="AE36" i="38"/>
  <c r="T36" i="38"/>
  <c r="AE37" i="38"/>
  <c r="AE40" i="38"/>
  <c r="H575" i="47"/>
  <c r="G575" i="47"/>
  <c r="F575" i="47"/>
  <c r="E575" i="47"/>
  <c r="K604" i="47"/>
  <c r="K603" i="47"/>
  <c r="K602" i="47"/>
  <c r="K576" i="47"/>
  <c r="K574" i="47"/>
  <c r="AL443" i="14"/>
  <c r="AL434" i="14"/>
  <c r="AL425" i="14"/>
  <c r="AL413" i="14"/>
  <c r="AA443" i="14"/>
  <c r="AA434" i="14"/>
  <c r="AA425" i="14"/>
  <c r="AA413" i="14"/>
  <c r="X443" i="14"/>
  <c r="X434" i="14"/>
  <c r="X425" i="14"/>
  <c r="X413" i="14"/>
  <c r="K569" i="47"/>
  <c r="K568" i="47"/>
  <c r="K567" i="47"/>
  <c r="K562" i="47"/>
  <c r="K561" i="47"/>
  <c r="K560" i="47"/>
  <c r="K696" i="47"/>
  <c r="K695" i="47"/>
  <c r="K555" i="47"/>
  <c r="K554" i="47"/>
  <c r="K553" i="47"/>
  <c r="X402" i="14"/>
  <c r="X389" i="14"/>
  <c r="X381" i="14"/>
  <c r="X372" i="14"/>
  <c r="AA402" i="14"/>
  <c r="AA389" i="14"/>
  <c r="AA381" i="14"/>
  <c r="AL402" i="14"/>
  <c r="AL389" i="14"/>
  <c r="AL381" i="14"/>
  <c r="K583" i="47"/>
  <c r="K582" i="47"/>
  <c r="K581" i="47"/>
  <c r="K575" i="47" l="1"/>
  <c r="X517" i="14"/>
  <c r="X534" i="14"/>
  <c r="V235" i="58"/>
  <c r="AL218" i="58"/>
  <c r="AO218" i="58"/>
  <c r="AO175" i="58"/>
  <c r="AL175" i="58"/>
  <c r="AI175" i="58"/>
  <c r="AF175" i="58"/>
  <c r="AO196" i="58"/>
  <c r="AL196" i="58"/>
  <c r="AI196" i="58"/>
  <c r="AF196" i="58"/>
  <c r="AF218" i="58"/>
  <c r="AI218" i="58"/>
  <c r="V234" i="58"/>
  <c r="S4" i="30" l="1"/>
  <c r="R4" i="30"/>
  <c r="S3" i="30"/>
  <c r="R3" i="30"/>
  <c r="R2" i="30"/>
  <c r="S2" i="30"/>
  <c r="AF228" i="58"/>
  <c r="V228" i="58"/>
  <c r="V229" i="58"/>
  <c r="AU233" i="58"/>
  <c r="AR233" i="58"/>
  <c r="AO233" i="58"/>
  <c r="AL233" i="58"/>
  <c r="AF233" i="58"/>
  <c r="AI226" i="58"/>
  <c r="AI233" i="58"/>
  <c r="T4" i="30" l="1"/>
  <c r="T3" i="30"/>
  <c r="T2" i="30"/>
  <c r="V233" i="58"/>
  <c r="AL223" i="58"/>
  <c r="AO223" i="58"/>
  <c r="AF223" i="58"/>
  <c r="AI223" i="58"/>
  <c r="W32" i="38"/>
  <c r="T32" i="38"/>
  <c r="AE32" i="38"/>
  <c r="W26" i="38"/>
  <c r="T26" i="38"/>
  <c r="AE26" i="38"/>
  <c r="W19" i="38"/>
  <c r="T19" i="38"/>
  <c r="W10" i="38"/>
  <c r="T10" i="38"/>
  <c r="AE10" i="38"/>
  <c r="W4" i="38"/>
  <c r="W2" i="38"/>
  <c r="T2" i="38"/>
  <c r="T4" i="38"/>
  <c r="AE4" i="38"/>
  <c r="T191" i="37"/>
  <c r="T183" i="37"/>
  <c r="T180" i="37"/>
  <c r="T174" i="37"/>
  <c r="T170" i="37"/>
  <c r="T168" i="37"/>
  <c r="T163" i="37"/>
  <c r="T159" i="37"/>
  <c r="T155" i="37"/>
  <c r="W191" i="37"/>
  <c r="W183" i="37"/>
  <c r="W180" i="37"/>
  <c r="W174" i="37"/>
  <c r="W170" i="37"/>
  <c r="W168" i="37"/>
  <c r="W163" i="37"/>
  <c r="W159" i="37"/>
  <c r="W155" i="37"/>
  <c r="AG191" i="37"/>
  <c r="AG183" i="37"/>
  <c r="AG180" i="37"/>
  <c r="AG174" i="37"/>
  <c r="AG170" i="37"/>
  <c r="AG168" i="37"/>
  <c r="AG163" i="37"/>
  <c r="AG159" i="37"/>
  <c r="AG155" i="37"/>
  <c r="K779" i="47"/>
  <c r="K778" i="47"/>
  <c r="V225" i="58"/>
  <c r="AO220" i="58"/>
  <c r="AL220" i="58"/>
  <c r="V224" i="58"/>
  <c r="V207" i="58"/>
  <c r="V220" i="58"/>
  <c r="AU219" i="58"/>
  <c r="AR219" i="58"/>
  <c r="AL219" i="58"/>
  <c r="AO219" i="58"/>
  <c r="AF219" i="58"/>
  <c r="AI219" i="58"/>
  <c r="V219" i="58"/>
  <c r="BF221" i="58"/>
  <c r="V222" i="58"/>
  <c r="AG151" i="37"/>
  <c r="AG147" i="37"/>
  <c r="AG146" i="37"/>
  <c r="AG142" i="37"/>
  <c r="AG138" i="37"/>
  <c r="AG136" i="37"/>
  <c r="AG133" i="37"/>
  <c r="AG131" i="37"/>
  <c r="AG129" i="37"/>
  <c r="AG126" i="37"/>
  <c r="AG124" i="37"/>
  <c r="AG121" i="37"/>
  <c r="AG120" i="37"/>
  <c r="AG117" i="37"/>
  <c r="AG114" i="37"/>
  <c r="AG112" i="37"/>
  <c r="AG110" i="37"/>
  <c r="AG108" i="37"/>
  <c r="AG106" i="37"/>
  <c r="AG105" i="37"/>
  <c r="W151" i="37"/>
  <c r="W147" i="37"/>
  <c r="W146" i="37"/>
  <c r="W142" i="37"/>
  <c r="W138" i="37"/>
  <c r="W136" i="37"/>
  <c r="W133" i="37"/>
  <c r="W131" i="37"/>
  <c r="W129" i="37"/>
  <c r="W126" i="37"/>
  <c r="W124" i="37"/>
  <c r="W121" i="37"/>
  <c r="W120" i="37"/>
  <c r="W117" i="37"/>
  <c r="W114" i="37"/>
  <c r="W112" i="37"/>
  <c r="W110" i="37"/>
  <c r="W108" i="37"/>
  <c r="W106" i="37"/>
  <c r="W105" i="37"/>
  <c r="T151" i="37"/>
  <c r="T147" i="37"/>
  <c r="T146" i="37"/>
  <c r="T142" i="37"/>
  <c r="T138" i="37"/>
  <c r="T136" i="37"/>
  <c r="T133" i="37"/>
  <c r="T131" i="37"/>
  <c r="T129" i="37"/>
  <c r="T126" i="37"/>
  <c r="T124" i="37"/>
  <c r="T121" i="37"/>
  <c r="T120" i="37"/>
  <c r="T117" i="37"/>
  <c r="T114" i="37"/>
  <c r="T112" i="37"/>
  <c r="T110" i="37"/>
  <c r="T108" i="37"/>
  <c r="T106" i="37"/>
  <c r="T105" i="37"/>
  <c r="AI214" i="58"/>
  <c r="AO217" i="58"/>
  <c r="AF217" i="58"/>
  <c r="AI217" i="58"/>
  <c r="V217" i="58"/>
  <c r="AI212" i="58"/>
  <c r="P526" i="19"/>
  <c r="Q527" i="19" s="1"/>
  <c r="N526" i="19"/>
  <c r="G526" i="19"/>
  <c r="H527" i="19" s="1"/>
  <c r="E526" i="19"/>
  <c r="F527" i="19" s="1"/>
  <c r="C526" i="19"/>
  <c r="D527" i="19" s="1"/>
  <c r="O527" i="19" l="1"/>
  <c r="U526" i="19"/>
  <c r="S526" i="19"/>
  <c r="T527" i="19" s="1"/>
  <c r="V216" i="58"/>
  <c r="V215" i="58"/>
  <c r="AU213" i="58"/>
  <c r="AR213" i="58"/>
  <c r="AL213" i="58"/>
  <c r="AO213" i="58"/>
  <c r="AF213" i="58"/>
  <c r="AI213" i="58"/>
  <c r="AL208" i="58"/>
  <c r="AI208" i="58"/>
  <c r="AF208" i="58"/>
  <c r="AF202" i="58"/>
  <c r="V208" i="58"/>
  <c r="V211" i="58"/>
  <c r="T101" i="37"/>
  <c r="T97" i="37"/>
  <c r="T95" i="37"/>
  <c r="T94" i="37"/>
  <c r="T90" i="37"/>
  <c r="T88" i="37"/>
  <c r="T86" i="37"/>
  <c r="T83" i="37"/>
  <c r="T81" i="37"/>
  <c r="T79" i="37"/>
  <c r="T76" i="37"/>
  <c r="T74" i="37"/>
  <c r="T71" i="37"/>
  <c r="T69" i="37"/>
  <c r="T66" i="37"/>
  <c r="T63" i="37"/>
  <c r="W101" i="37"/>
  <c r="W97" i="37"/>
  <c r="W95" i="37"/>
  <c r="W94" i="37"/>
  <c r="W90" i="37"/>
  <c r="W88" i="37"/>
  <c r="W86" i="37"/>
  <c r="W83" i="37"/>
  <c r="W81" i="37"/>
  <c r="W79" i="37"/>
  <c r="W76" i="37"/>
  <c r="W74" i="37"/>
  <c r="W71" i="37"/>
  <c r="W69" i="37"/>
  <c r="W66" i="37"/>
  <c r="W63" i="37"/>
  <c r="Z90" i="37"/>
  <c r="AG101" i="37"/>
  <c r="AG97" i="37"/>
  <c r="AG95" i="37"/>
  <c r="AG94" i="37"/>
  <c r="AG90" i="37"/>
  <c r="AG88" i="37"/>
  <c r="AG86" i="37"/>
  <c r="AG83" i="37"/>
  <c r="AG81" i="37"/>
  <c r="AG79" i="37"/>
  <c r="AG76" i="37"/>
  <c r="AG74" i="37"/>
  <c r="AG71" i="37"/>
  <c r="AG69" i="37"/>
  <c r="AG66" i="37"/>
  <c r="AG63" i="37"/>
  <c r="K353" i="47"/>
  <c r="AO204" i="58"/>
  <c r="AL204" i="58"/>
  <c r="AF204" i="58"/>
  <c r="AI204" i="58"/>
  <c r="V204" i="58"/>
  <c r="BF201" i="58"/>
  <c r="AL194" i="58"/>
  <c r="AF194" i="58"/>
  <c r="AI194" i="58"/>
  <c r="BF194" i="58"/>
  <c r="V527" i="19" l="1"/>
  <c r="V206" i="58"/>
  <c r="V205" i="58"/>
  <c r="AI202" i="58"/>
  <c r="V202" i="58"/>
  <c r="AF187" i="58"/>
  <c r="AI187" i="58"/>
  <c r="AF151" i="58"/>
  <c r="AI151" i="58"/>
  <c r="AL151" i="58"/>
  <c r="AO151" i="58"/>
  <c r="AL187" i="58"/>
  <c r="AO187" i="58"/>
  <c r="V203" i="58"/>
  <c r="V192" i="58"/>
  <c r="AF200" i="58"/>
  <c r="V200" i="58"/>
  <c r="T59" i="37"/>
  <c r="T56" i="37"/>
  <c r="T55" i="37"/>
  <c r="T53" i="37"/>
  <c r="T51" i="37"/>
  <c r="T49" i="37"/>
  <c r="T47" i="37"/>
  <c r="T45" i="37"/>
  <c r="T42" i="37"/>
  <c r="T41" i="37"/>
  <c r="T38" i="37"/>
  <c r="T37" i="37"/>
  <c r="T34" i="37"/>
  <c r="T32" i="37"/>
  <c r="T30" i="37"/>
  <c r="T28" i="37"/>
  <c r="T27" i="37"/>
  <c r="T25" i="37"/>
  <c r="T24" i="37"/>
  <c r="T22" i="37"/>
  <c r="W59" i="37"/>
  <c r="W56" i="37"/>
  <c r="W55" i="37"/>
  <c r="W53" i="37"/>
  <c r="W51" i="37"/>
  <c r="W49" i="37"/>
  <c r="W47" i="37"/>
  <c r="W45" i="37"/>
  <c r="W42" i="37"/>
  <c r="W41" i="37"/>
  <c r="W38" i="37"/>
  <c r="W37" i="37"/>
  <c r="W34" i="37"/>
  <c r="W32" i="37"/>
  <c r="W30" i="37"/>
  <c r="W28" i="37"/>
  <c r="W27" i="37"/>
  <c r="W25" i="37"/>
  <c r="W24" i="37"/>
  <c r="W22" i="37"/>
  <c r="AG59" i="37"/>
  <c r="AG56" i="37"/>
  <c r="AG55" i="37"/>
  <c r="AG53" i="37"/>
  <c r="AG51" i="37"/>
  <c r="AG49" i="37"/>
  <c r="AG47" i="37"/>
  <c r="AG45" i="37"/>
  <c r="AG42" i="37"/>
  <c r="AG41" i="37"/>
  <c r="AG38" i="37"/>
  <c r="AG37" i="37"/>
  <c r="AG34" i="37"/>
  <c r="AG32" i="37"/>
  <c r="AG30" i="37"/>
  <c r="AG28" i="37"/>
  <c r="AG27" i="37"/>
  <c r="AG25" i="37"/>
  <c r="AG24" i="37"/>
  <c r="AG22" i="37"/>
  <c r="AI197" i="58"/>
  <c r="V199" i="58"/>
  <c r="V198" i="58"/>
  <c r="AO193" i="58"/>
  <c r="AL193" i="58"/>
  <c r="AI193" i="58"/>
  <c r="V193" i="58"/>
  <c r="V195" i="58"/>
  <c r="AU195" i="58"/>
  <c r="AR195" i="58"/>
  <c r="AU158" i="58"/>
  <c r="AR158" i="58"/>
  <c r="AL195" i="58"/>
  <c r="AL158" i="58"/>
  <c r="AO195" i="58"/>
  <c r="AO158" i="58"/>
  <c r="AF195" i="58"/>
  <c r="AF158" i="58"/>
  <c r="AI195" i="58"/>
  <c r="AI158" i="58"/>
  <c r="T21" i="37" l="1"/>
  <c r="W21" i="37"/>
  <c r="AG21" i="37"/>
  <c r="T18" i="37"/>
  <c r="T19" i="37"/>
  <c r="W19" i="37"/>
  <c r="W18" i="37"/>
  <c r="AG19" i="37"/>
  <c r="AG18" i="37"/>
  <c r="T15" i="37"/>
  <c r="W15" i="37"/>
  <c r="AG15" i="37"/>
  <c r="Z14" i="37"/>
  <c r="T13" i="37"/>
  <c r="T14" i="37"/>
  <c r="W14" i="37"/>
  <c r="W13" i="37"/>
  <c r="AG14" i="37"/>
  <c r="AG13" i="37"/>
  <c r="AG10" i="37"/>
  <c r="W10" i="37"/>
  <c r="T10" i="37"/>
  <c r="T8" i="37"/>
  <c r="W8" i="37"/>
  <c r="AG8" i="37"/>
  <c r="T7" i="37"/>
  <c r="W7" i="37"/>
  <c r="AG7" i="37"/>
  <c r="T3" i="37"/>
  <c r="T4" i="37"/>
  <c r="W4" i="37"/>
  <c r="W3" i="37"/>
  <c r="AG4" i="37"/>
  <c r="AG3" i="37"/>
  <c r="Z64" i="36"/>
  <c r="T64" i="36"/>
  <c r="W64" i="36"/>
  <c r="AH64" i="36"/>
  <c r="T59" i="36"/>
  <c r="T54" i="36"/>
  <c r="T49" i="36"/>
  <c r="T45" i="36"/>
  <c r="T43" i="36"/>
  <c r="T41" i="36"/>
  <c r="W59" i="36"/>
  <c r="W54" i="36"/>
  <c r="W49" i="36"/>
  <c r="W45" i="36"/>
  <c r="W43" i="36"/>
  <c r="W41" i="36"/>
  <c r="AH59" i="36"/>
  <c r="AH54" i="36"/>
  <c r="AH49" i="36"/>
  <c r="AH45" i="36"/>
  <c r="AH43" i="36"/>
  <c r="AH41" i="36"/>
  <c r="W40" i="36"/>
  <c r="T40" i="36"/>
  <c r="AH40" i="36"/>
  <c r="BF188" i="58"/>
  <c r="BF180" i="58"/>
  <c r="AI180" i="58"/>
  <c r="V191" i="58"/>
  <c r="V190" i="58"/>
  <c r="BF185" i="58" l="1"/>
  <c r="AO185" i="58"/>
  <c r="AL185" i="58"/>
  <c r="AF185" i="58"/>
  <c r="AI185" i="58"/>
  <c r="V185" i="58"/>
  <c r="AO174" i="58"/>
  <c r="AL174" i="58"/>
  <c r="AF174" i="58"/>
  <c r="AI174" i="58"/>
  <c r="V189" i="58"/>
  <c r="V122" i="58" l="1"/>
  <c r="T32" i="36"/>
  <c r="W32" i="36"/>
  <c r="AH32" i="36"/>
  <c r="M43" i="36"/>
  <c r="K43" i="36"/>
  <c r="M41" i="36"/>
  <c r="K41" i="36"/>
  <c r="M40" i="36"/>
  <c r="K40" i="36"/>
  <c r="M37" i="36"/>
  <c r="K37" i="36"/>
  <c r="M36" i="36"/>
  <c r="K36" i="36"/>
  <c r="M34" i="36"/>
  <c r="K34" i="36"/>
  <c r="M33" i="36"/>
  <c r="K33" i="36"/>
  <c r="M32" i="36"/>
  <c r="K32" i="36"/>
  <c r="M29" i="36"/>
  <c r="K29" i="36"/>
  <c r="M28" i="36"/>
  <c r="K28" i="36"/>
  <c r="M26" i="36"/>
  <c r="K26" i="36"/>
  <c r="I33" i="36"/>
  <c r="N32" i="36"/>
  <c r="I32" i="36"/>
  <c r="W37" i="36"/>
  <c r="W36" i="36"/>
  <c r="W34" i="36"/>
  <c r="W33" i="36"/>
  <c r="W29" i="36"/>
  <c r="W28" i="36"/>
  <c r="W26" i="36"/>
  <c r="W25" i="36"/>
  <c r="W23" i="36"/>
  <c r="W22" i="36"/>
  <c r="T37" i="36"/>
  <c r="T36" i="36"/>
  <c r="T34" i="36"/>
  <c r="T33" i="36"/>
  <c r="T29" i="36"/>
  <c r="T28" i="36"/>
  <c r="T22" i="36"/>
  <c r="T21" i="36"/>
  <c r="W21" i="36"/>
  <c r="AH37" i="36"/>
  <c r="AH36" i="36"/>
  <c r="AH34" i="36"/>
  <c r="AH33" i="36"/>
  <c r="AH29" i="36"/>
  <c r="AH28" i="36"/>
  <c r="AH26" i="36"/>
  <c r="AH25" i="36"/>
  <c r="AH23" i="36"/>
  <c r="AH22" i="36"/>
  <c r="AH21" i="36"/>
  <c r="T19" i="36"/>
  <c r="T17" i="36"/>
  <c r="W19" i="36"/>
  <c r="W17" i="36"/>
  <c r="AH19" i="36"/>
  <c r="AH17" i="36"/>
  <c r="T15" i="36"/>
  <c r="W15" i="36"/>
  <c r="AH15" i="36"/>
  <c r="T12" i="36"/>
  <c r="W12" i="36"/>
  <c r="AH12" i="36"/>
  <c r="T10" i="36"/>
  <c r="AH10" i="36"/>
  <c r="W10" i="36"/>
  <c r="T9" i="36"/>
  <c r="AH9" i="36"/>
  <c r="W9" i="36"/>
  <c r="BV184" i="58"/>
  <c r="BT184" i="58"/>
  <c r="BR184" i="58"/>
  <c r="BP184" i="58"/>
  <c r="BN184" i="58"/>
  <c r="BJ184" i="58"/>
  <c r="BL184" i="58"/>
  <c r="BF121" i="58"/>
  <c r="AO183" i="58"/>
  <c r="AF183" i="58"/>
  <c r="AI183" i="58"/>
  <c r="V183" i="58"/>
  <c r="V168" i="58"/>
  <c r="BF154" i="58"/>
  <c r="V182" i="58"/>
  <c r="V181" i="58"/>
  <c r="P525" i="19"/>
  <c r="Q526" i="19" s="1"/>
  <c r="N525" i="19"/>
  <c r="G525" i="19"/>
  <c r="H526" i="19" s="1"/>
  <c r="E525" i="19"/>
  <c r="F526" i="19" s="1"/>
  <c r="C525" i="19"/>
  <c r="D526" i="19" s="1"/>
  <c r="AO178" i="58"/>
  <c r="AL178" i="58"/>
  <c r="AF178" i="58"/>
  <c r="V178" i="58"/>
  <c r="V179" i="58"/>
  <c r="AO110" i="58"/>
  <c r="AO65" i="58"/>
  <c r="V174" i="58"/>
  <c r="AF108" i="58"/>
  <c r="AI108" i="58"/>
  <c r="V176" i="58"/>
  <c r="V173" i="58"/>
  <c r="AO172" i="58"/>
  <c r="AI172" i="58"/>
  <c r="AF172" i="58"/>
  <c r="O526" i="19" l="1"/>
  <c r="U525" i="19"/>
  <c r="V526" i="19" s="1"/>
  <c r="S525" i="19"/>
  <c r="T526" i="19" s="1"/>
  <c r="V172" i="58"/>
  <c r="V166" i="58"/>
  <c r="AL149" i="58" l="1"/>
  <c r="AF169" i="58"/>
  <c r="AI169" i="58"/>
  <c r="V169" i="58"/>
  <c r="BF170" i="58"/>
  <c r="V171" i="58"/>
  <c r="V159" i="58"/>
  <c r="T6" i="36"/>
  <c r="AH6" i="36"/>
  <c r="W6" i="36"/>
  <c r="N2" i="36"/>
  <c r="T5" i="36"/>
  <c r="AH5" i="36"/>
  <c r="AH3" i="36"/>
  <c r="W5" i="36"/>
  <c r="W3" i="36"/>
  <c r="W2" i="36"/>
  <c r="AH184" i="35"/>
  <c r="AH179" i="35"/>
  <c r="AH175" i="35"/>
  <c r="AH171" i="35"/>
  <c r="W184" i="35"/>
  <c r="T184" i="35"/>
  <c r="T179" i="35"/>
  <c r="T175" i="35"/>
  <c r="T171" i="35"/>
  <c r="AH169" i="35"/>
  <c r="AH167" i="35"/>
  <c r="AH163" i="35"/>
  <c r="AH160" i="35"/>
  <c r="W169" i="35"/>
  <c r="W167" i="35"/>
  <c r="W163" i="35"/>
  <c r="W160" i="35"/>
  <c r="T169" i="35"/>
  <c r="T167" i="35"/>
  <c r="T163" i="35"/>
  <c r="T160" i="35"/>
  <c r="W157" i="35"/>
  <c r="W154" i="35"/>
  <c r="AH157" i="35"/>
  <c r="AH154" i="35"/>
  <c r="T157" i="35"/>
  <c r="T154" i="35"/>
  <c r="W152" i="35"/>
  <c r="W148" i="35"/>
  <c r="AH152" i="35"/>
  <c r="AH148" i="35"/>
  <c r="T152" i="35"/>
  <c r="T148" i="35"/>
  <c r="W145" i="35"/>
  <c r="W141" i="35"/>
  <c r="AH145" i="35"/>
  <c r="AH141" i="35"/>
  <c r="T145" i="35"/>
  <c r="T141" i="35"/>
  <c r="W138" i="35"/>
  <c r="W135" i="35"/>
  <c r="AH138" i="35"/>
  <c r="AH135" i="35"/>
  <c r="T138" i="35"/>
  <c r="T135" i="35"/>
  <c r="W132" i="35"/>
  <c r="AH132" i="35"/>
  <c r="T132" i="35"/>
  <c r="T130" i="35"/>
  <c r="W130" i="35"/>
  <c r="W125" i="35"/>
  <c r="AH130" i="35"/>
  <c r="AH125" i="35"/>
  <c r="W118" i="35"/>
  <c r="AH118" i="35"/>
  <c r="T118" i="35"/>
  <c r="K219" i="47"/>
  <c r="T116" i="35"/>
  <c r="W116" i="35"/>
  <c r="AH116" i="35"/>
  <c r="W111" i="35"/>
  <c r="AH111" i="35"/>
  <c r="T111" i="35"/>
  <c r="W108" i="35"/>
  <c r="W104" i="35"/>
  <c r="AH104" i="35"/>
  <c r="T104" i="35"/>
  <c r="V167" i="58"/>
  <c r="AO167" i="58"/>
  <c r="AF167" i="58"/>
  <c r="BF162" i="58"/>
  <c r="V164" i="58"/>
  <c r="V165" i="58"/>
  <c r="AL161" i="58"/>
  <c r="AF161" i="58"/>
  <c r="AI161" i="58"/>
  <c r="V161" i="58"/>
  <c r="V163" i="58"/>
  <c r="AF160" i="58"/>
  <c r="AI160" i="58"/>
  <c r="V160" i="58"/>
  <c r="V152" i="58"/>
  <c r="V105" i="58"/>
  <c r="V82" i="58"/>
  <c r="AL153" i="58"/>
  <c r="AF153" i="58"/>
  <c r="AI153" i="58"/>
  <c r="BF153" i="58"/>
  <c r="AI150" i="58"/>
  <c r="AF150" i="58"/>
  <c r="AO150" i="58"/>
  <c r="V156" i="58"/>
  <c r="W94" i="35" l="1"/>
  <c r="W101" i="35"/>
  <c r="AH101" i="35"/>
  <c r="T101" i="35"/>
  <c r="K195" i="47"/>
  <c r="K210" i="47"/>
  <c r="W96" i="35"/>
  <c r="AH96" i="35"/>
  <c r="AH94" i="35"/>
  <c r="T96" i="35"/>
  <c r="T94" i="35"/>
  <c r="N87" i="35"/>
  <c r="N84" i="35"/>
  <c r="V155" i="58"/>
  <c r="AO149" i="58"/>
  <c r="AF149" i="58"/>
  <c r="AI149" i="58"/>
  <c r="V149" i="58"/>
  <c r="V154" i="58"/>
  <c r="AU147" i="58"/>
  <c r="AR147" i="58"/>
  <c r="AL147" i="58"/>
  <c r="AO147" i="58"/>
  <c r="AF147" i="58"/>
  <c r="AI147" i="58"/>
  <c r="AO148" i="58"/>
  <c r="AL148" i="58"/>
  <c r="AI148" i="58"/>
  <c r="V148" i="58"/>
  <c r="P524" i="19"/>
  <c r="Q525" i="19" s="1"/>
  <c r="N524" i="19"/>
  <c r="O525" i="19" s="1"/>
  <c r="G524" i="19"/>
  <c r="H525" i="19" s="1"/>
  <c r="E524" i="19"/>
  <c r="F525" i="19" s="1"/>
  <c r="C524" i="19"/>
  <c r="D525" i="19" s="1"/>
  <c r="AO131" i="58"/>
  <c r="AF131" i="58"/>
  <c r="AI131" i="58"/>
  <c r="V145" i="58"/>
  <c r="V129" i="58"/>
  <c r="V146" i="58"/>
  <c r="AF137" i="58"/>
  <c r="V137" i="58"/>
  <c r="BF143" i="58"/>
  <c r="AF142" i="58"/>
  <c r="AI142" i="58"/>
  <c r="V142" i="58"/>
  <c r="AH87" i="35"/>
  <c r="AH84" i="35"/>
  <c r="T87" i="35"/>
  <c r="T84" i="35"/>
  <c r="K194" i="47"/>
  <c r="K193" i="47"/>
  <c r="AH81" i="35"/>
  <c r="T81" i="35"/>
  <c r="N81" i="35"/>
  <c r="AH80" i="35"/>
  <c r="T80" i="35"/>
  <c r="K185" i="47"/>
  <c r="K186" i="47"/>
  <c r="K184" i="47"/>
  <c r="AH78" i="35"/>
  <c r="T78" i="35"/>
  <c r="N78" i="35"/>
  <c r="T1709" i="57"/>
  <c r="T1766" i="57"/>
  <c r="T294" i="57"/>
  <c r="AB1279" i="57"/>
  <c r="T1279" i="57"/>
  <c r="BF139" i="58"/>
  <c r="BF138" i="58"/>
  <c r="AO132" i="58"/>
  <c r="AL132" i="58"/>
  <c r="AI132" i="58"/>
  <c r="AF132" i="58"/>
  <c r="S524" i="19" l="1"/>
  <c r="T525" i="19" s="1"/>
  <c r="V96" i="58"/>
  <c r="V95" i="58"/>
  <c r="V93" i="58"/>
  <c r="AL95" i="58"/>
  <c r="AI95" i="58"/>
  <c r="AU133" i="58"/>
  <c r="AR133" i="58"/>
  <c r="AF133" i="58"/>
  <c r="AI133" i="58"/>
  <c r="AO133" i="58"/>
  <c r="AL133" i="58"/>
  <c r="AO136" i="58"/>
  <c r="AL136" i="58"/>
  <c r="AI136" i="58"/>
  <c r="V136" i="58"/>
  <c r="BF125" i="58"/>
  <c r="BF109" i="58"/>
  <c r="AL134" i="58"/>
  <c r="AF134" i="58"/>
  <c r="AI134" i="58"/>
  <c r="BF134" i="58"/>
  <c r="V135" i="58"/>
  <c r="V126" i="58"/>
  <c r="AL119" i="58"/>
  <c r="BF119" i="58"/>
  <c r="AF119" i="58"/>
  <c r="AI119" i="58"/>
  <c r="AL127" i="58"/>
  <c r="AF127" i="58"/>
  <c r="V127" i="58"/>
  <c r="P523" i="19"/>
  <c r="Q524" i="19" s="1"/>
  <c r="N523" i="19"/>
  <c r="O524" i="19" s="1"/>
  <c r="G523" i="19"/>
  <c r="H524" i="19" s="1"/>
  <c r="E523" i="19"/>
  <c r="F524" i="19" s="1"/>
  <c r="C523" i="19"/>
  <c r="D524" i="19" s="1"/>
  <c r="V130" i="58"/>
  <c r="BF128" i="58"/>
  <c r="V124" i="58"/>
  <c r="V120" i="58"/>
  <c r="V118" i="58"/>
  <c r="V117" i="58"/>
  <c r="AI112" i="58"/>
  <c r="V123" i="58"/>
  <c r="V116" i="58"/>
  <c r="S523" i="19" l="1"/>
  <c r="T524" i="19" s="1"/>
  <c r="AL108" i="58"/>
  <c r="BF113" i="58"/>
  <c r="BF108" i="58"/>
  <c r="AO118" i="58"/>
  <c r="AL118" i="58"/>
  <c r="AF118" i="58"/>
  <c r="AI118" i="58"/>
  <c r="AO115" i="58"/>
  <c r="AL115" i="58"/>
  <c r="AF115" i="58"/>
  <c r="AI115" i="58"/>
  <c r="V115" i="58"/>
  <c r="V91" i="58"/>
  <c r="V71" i="58"/>
  <c r="V44" i="58"/>
  <c r="AO114" i="58"/>
  <c r="AF114" i="58"/>
  <c r="AI114" i="58"/>
  <c r="AF107" i="58"/>
  <c r="AI107" i="58"/>
  <c r="V107" i="58"/>
  <c r="V74" i="58"/>
  <c r="V111" i="58"/>
  <c r="V104" i="58"/>
  <c r="V98" i="58"/>
  <c r="V92" i="58"/>
  <c r="V89" i="58"/>
  <c r="V84" i="58"/>
  <c r="V80" i="58"/>
  <c r="V70" i="58"/>
  <c r="V66" i="58"/>
  <c r="V59" i="58"/>
  <c r="AU106" i="58"/>
  <c r="AR106" i="58"/>
  <c r="AL106" i="58"/>
  <c r="AO106" i="58"/>
  <c r="AF106" i="58"/>
  <c r="AI106" i="58"/>
  <c r="AF105" i="58"/>
  <c r="AI105" i="58"/>
  <c r="AU101" i="58"/>
  <c r="AR101" i="58"/>
  <c r="AL101" i="58"/>
  <c r="AL54" i="58"/>
  <c r="AF101" i="58"/>
  <c r="AO101" i="58"/>
  <c r="AI101" i="58"/>
  <c r="AO103" i="58"/>
  <c r="AF103" i="58"/>
  <c r="P522" i="19"/>
  <c r="Q523" i="19" s="1"/>
  <c r="N522" i="19"/>
  <c r="O523" i="19" s="1"/>
  <c r="G522" i="19"/>
  <c r="H523" i="19" s="1"/>
  <c r="E522" i="19"/>
  <c r="F523" i="19" s="1"/>
  <c r="C522" i="19"/>
  <c r="D523" i="19" s="1"/>
  <c r="AL100" i="58"/>
  <c r="AU99" i="58"/>
  <c r="AU55" i="58"/>
  <c r="AR99" i="58"/>
  <c r="AR55" i="58"/>
  <c r="AL99" i="58"/>
  <c r="AL94" i="58"/>
  <c r="AF99" i="58"/>
  <c r="AO99" i="58"/>
  <c r="AO94" i="58"/>
  <c r="AI94" i="58"/>
  <c r="AI99" i="58"/>
  <c r="BF102" i="58"/>
  <c r="BF97" i="58"/>
  <c r="AO91" i="58"/>
  <c r="AL91" i="58"/>
  <c r="AF91" i="58"/>
  <c r="AI91" i="58"/>
  <c r="AR93" i="58"/>
  <c r="AR26" i="58"/>
  <c r="AL93" i="58"/>
  <c r="AF93" i="58"/>
  <c r="AI93" i="58"/>
  <c r="BF90" i="58"/>
  <c r="BF87" i="58"/>
  <c r="BF35" i="58"/>
  <c r="BF52" i="58"/>
  <c r="AF86" i="58"/>
  <c r="AU86" i="58"/>
  <c r="AR86" i="58"/>
  <c r="AL88" i="58"/>
  <c r="AI88" i="58"/>
  <c r="BF88" i="58"/>
  <c r="BF83" i="58"/>
  <c r="N73" i="34"/>
  <c r="N72" i="34"/>
  <c r="N67" i="34"/>
  <c r="N170" i="35"/>
  <c r="N168" i="35"/>
  <c r="N172" i="35"/>
  <c r="N186" i="35"/>
  <c r="R301" i="13"/>
  <c r="R285" i="13"/>
  <c r="AO85" i="58"/>
  <c r="AF85" i="58"/>
  <c r="AO79" i="58"/>
  <c r="AL79" i="58"/>
  <c r="AI79" i="58"/>
  <c r="BF79" i="58"/>
  <c r="AO82" i="58"/>
  <c r="AF82" i="58"/>
  <c r="AL82" i="58"/>
  <c r="AI82" i="58"/>
  <c r="V78" i="58"/>
  <c r="AH76" i="35"/>
  <c r="T76" i="35"/>
  <c r="N76" i="35"/>
  <c r="AH53" i="35"/>
  <c r="AH63" i="35"/>
  <c r="AH66" i="35"/>
  <c r="AH70" i="35"/>
  <c r="AH72" i="35"/>
  <c r="AH74" i="35"/>
  <c r="T74" i="35"/>
  <c r="T72" i="35"/>
  <c r="T70" i="35"/>
  <c r="T66" i="35"/>
  <c r="T63" i="35"/>
  <c r="T60" i="35"/>
  <c r="T51" i="35"/>
  <c r="T82" i="34"/>
  <c r="N74" i="35"/>
  <c r="N72" i="35"/>
  <c r="N63" i="35"/>
  <c r="N56" i="35"/>
  <c r="N39" i="35"/>
  <c r="AF81" i="58"/>
  <c r="AI81" i="58"/>
  <c r="BF81" i="58"/>
  <c r="BF77" i="58"/>
  <c r="AU9" i="58"/>
  <c r="AO9" i="58"/>
  <c r="AL9" i="58"/>
  <c r="AI9" i="58"/>
  <c r="AF9" i="58"/>
  <c r="AU4" i="58"/>
  <c r="AR4" i="58"/>
  <c r="AI4" i="58"/>
  <c r="AU23" i="58"/>
  <c r="AR23" i="58"/>
  <c r="AF23" i="58"/>
  <c r="AL15" i="58"/>
  <c r="AL23" i="58"/>
  <c r="AO23" i="58"/>
  <c r="AI23" i="58"/>
  <c r="AU62" i="58"/>
  <c r="AR62" i="58"/>
  <c r="AO62" i="58"/>
  <c r="AL62" i="58"/>
  <c r="AO71" i="58"/>
  <c r="AL71" i="58"/>
  <c r="AF71" i="58"/>
  <c r="AI71" i="58"/>
  <c r="AI75" i="58"/>
  <c r="AO73" i="58"/>
  <c r="AO63" i="58"/>
  <c r="AL73" i="58"/>
  <c r="AL63" i="58"/>
  <c r="AI73" i="58"/>
  <c r="AI63" i="58"/>
  <c r="AF73" i="58"/>
  <c r="AF63" i="58"/>
  <c r="AF74" i="58"/>
  <c r="BF76" i="58"/>
  <c r="AF76" i="58"/>
  <c r="AI76" i="58"/>
  <c r="BF68" i="58"/>
  <c r="AO67" i="58"/>
  <c r="AL67" i="58"/>
  <c r="AI67" i="58"/>
  <c r="AF67" i="58"/>
  <c r="AO72" i="58"/>
  <c r="AL72" i="58"/>
  <c r="AF72" i="58"/>
  <c r="P521" i="19"/>
  <c r="N521" i="19"/>
  <c r="G521" i="19"/>
  <c r="E521" i="19"/>
  <c r="C521" i="19"/>
  <c r="P520" i="19"/>
  <c r="N520" i="19"/>
  <c r="G520" i="19"/>
  <c r="E520" i="19"/>
  <c r="C520" i="19"/>
  <c r="O39" i="35" l="1"/>
  <c r="O40" i="35"/>
  <c r="H522" i="19"/>
  <c r="Q522" i="19"/>
  <c r="O522" i="19"/>
  <c r="F522" i="19"/>
  <c r="S522" i="19"/>
  <c r="T523" i="19" s="1"/>
  <c r="D522" i="19"/>
  <c r="O521" i="19"/>
  <c r="D521" i="19"/>
  <c r="F521" i="19"/>
  <c r="H521" i="19"/>
  <c r="Q521" i="19"/>
  <c r="S521" i="19"/>
  <c r="AI65" i="58"/>
  <c r="AO58" i="58"/>
  <c r="AF65" i="58"/>
  <c r="AL64" i="58"/>
  <c r="AI64" i="58"/>
  <c r="BF64" i="58"/>
  <c r="BF57" i="58"/>
  <c r="BF51" i="58"/>
  <c r="BF48" i="58"/>
  <c r="AL40" i="58"/>
  <c r="AI40" i="58"/>
  <c r="BF54" i="58"/>
  <c r="AF54" i="58"/>
  <c r="AI54" i="58"/>
  <c r="AO60" i="58"/>
  <c r="AL60" i="58"/>
  <c r="AL43" i="58"/>
  <c r="AL37" i="58"/>
  <c r="AF60" i="58"/>
  <c r="AI60" i="58"/>
  <c r="T522" i="19" l="1"/>
  <c r="AI56" i="58"/>
  <c r="AI50" i="58"/>
  <c r="AI34" i="58"/>
  <c r="V53" i="58"/>
  <c r="AU46" i="58"/>
  <c r="AR46" i="58"/>
  <c r="AL46" i="58"/>
  <c r="AO46" i="58"/>
  <c r="AI46" i="58"/>
  <c r="AO44" i="58"/>
  <c r="AL44" i="58"/>
  <c r="AI44" i="58"/>
  <c r="AF44" i="58"/>
  <c r="AI49" i="58"/>
  <c r="N519" i="19"/>
  <c r="P519" i="19"/>
  <c r="G519" i="19"/>
  <c r="E519" i="19"/>
  <c r="C519" i="19"/>
  <c r="AF42" i="58"/>
  <c r="AF36" i="58"/>
  <c r="AU42" i="58"/>
  <c r="AU36" i="58"/>
  <c r="AR42" i="58"/>
  <c r="AR36" i="58"/>
  <c r="AL42" i="58"/>
  <c r="AL36" i="58"/>
  <c r="AO42" i="58"/>
  <c r="AO36" i="58"/>
  <c r="AI42" i="58"/>
  <c r="AI36" i="58"/>
  <c r="AO43" i="58"/>
  <c r="AF43" i="58"/>
  <c r="AI38" i="58"/>
  <c r="AO17" i="58"/>
  <c r="AL17" i="58"/>
  <c r="AF17" i="58"/>
  <c r="AO21" i="58"/>
  <c r="AL21" i="58"/>
  <c r="AF21" i="58"/>
  <c r="AI21" i="58"/>
  <c r="BF40" i="58"/>
  <c r="BF39" i="58"/>
  <c r="BF22" i="58"/>
  <c r="BF16" i="58"/>
  <c r="AF30" i="58"/>
  <c r="AI30" i="58"/>
  <c r="AO30" i="58"/>
  <c r="AI2" i="58"/>
  <c r="AF2" i="58"/>
  <c r="AO3" i="58"/>
  <c r="AL3" i="58"/>
  <c r="AI3" i="58"/>
  <c r="AF3" i="58"/>
  <c r="AI41" i="58"/>
  <c r="AF37" i="58"/>
  <c r="AO34" i="58"/>
  <c r="AF34" i="58"/>
  <c r="AL34" i="58"/>
  <c r="AO37" i="58"/>
  <c r="AI37" i="58"/>
  <c r="AO26" i="58"/>
  <c r="AU15" i="58"/>
  <c r="AR15" i="58"/>
  <c r="AF27" i="58"/>
  <c r="AF15" i="58"/>
  <c r="AO15" i="58"/>
  <c r="AI15" i="58"/>
  <c r="AR27" i="58"/>
  <c r="AL27" i="58"/>
  <c r="AO27" i="58"/>
  <c r="AO31" i="58"/>
  <c r="AL31" i="58"/>
  <c r="AF31" i="58"/>
  <c r="AI31" i="58"/>
  <c r="V31" i="58"/>
  <c r="AU33" i="58"/>
  <c r="AR33" i="58"/>
  <c r="AO33" i="58"/>
  <c r="AL33" i="58"/>
  <c r="AI33" i="58"/>
  <c r="AF33" i="58"/>
  <c r="AI32" i="58"/>
  <c r="AF32" i="58"/>
  <c r="V7" i="58"/>
  <c r="V19" i="58"/>
  <c r="V32" i="58"/>
  <c r="AU20" i="58"/>
  <c r="AR20" i="58"/>
  <c r="AO20" i="58"/>
  <c r="AL20" i="58"/>
  <c r="AF20" i="58"/>
  <c r="AI20" i="58"/>
  <c r="AF19" i="58"/>
  <c r="AI19" i="58"/>
  <c r="V28" i="58"/>
  <c r="T1968" i="57"/>
  <c r="AO29" i="58"/>
  <c r="AF29" i="58"/>
  <c r="AI29" i="58"/>
  <c r="AL18" i="58"/>
  <c r="AI18" i="58"/>
  <c r="AF18" i="58"/>
  <c r="BF18" i="58"/>
  <c r="AL26" i="58"/>
  <c r="AI26" i="58"/>
  <c r="BF14" i="58"/>
  <c r="AX1903" i="57"/>
  <c r="S519" i="19" l="1"/>
  <c r="H520" i="19"/>
  <c r="O520" i="19"/>
  <c r="Q520" i="19"/>
  <c r="D520" i="19"/>
  <c r="S520" i="19"/>
  <c r="T521" i="19" s="1"/>
  <c r="F520" i="19"/>
  <c r="AF24" i="58"/>
  <c r="AF12" i="58"/>
  <c r="AU24" i="58"/>
  <c r="AR24" i="58"/>
  <c r="AL24" i="58"/>
  <c r="AO24" i="58"/>
  <c r="AI12" i="58"/>
  <c r="AI24" i="58"/>
  <c r="AU8" i="58"/>
  <c r="AR8" i="58"/>
  <c r="AO8" i="58"/>
  <c r="AL8" i="58"/>
  <c r="AF8" i="58"/>
  <c r="AI8" i="58"/>
  <c r="AR11" i="58"/>
  <c r="AO11" i="58"/>
  <c r="AL11" i="58"/>
  <c r="AI11" i="58"/>
  <c r="AF11" i="58"/>
  <c r="AR13" i="58"/>
  <c r="AF13" i="58"/>
  <c r="AI6" i="58"/>
  <c r="BF10" i="58"/>
  <c r="AI10" i="58"/>
  <c r="T1972" i="57"/>
  <c r="U1972" i="57" s="1"/>
  <c r="AF7" i="58"/>
  <c r="AI7" i="58"/>
  <c r="AE156" i="38"/>
  <c r="AE112" i="38"/>
  <c r="AE64" i="38"/>
  <c r="AE19" i="38"/>
  <c r="AE2" i="38"/>
  <c r="AE5" i="38"/>
  <c r="C516" i="19"/>
  <c r="AN1963" i="57"/>
  <c r="AK1963" i="57"/>
  <c r="AH1963" i="57"/>
  <c r="AE1963" i="57"/>
  <c r="AB1963" i="57"/>
  <c r="AD67" i="55"/>
  <c r="AG67" i="55"/>
  <c r="AJ67" i="55"/>
  <c r="AD75" i="55"/>
  <c r="AG75" i="55"/>
  <c r="AJ75" i="55"/>
  <c r="AD141" i="55"/>
  <c r="AG141" i="55"/>
  <c r="AJ141" i="55"/>
  <c r="AD162" i="55"/>
  <c r="AG162" i="55"/>
  <c r="AJ162" i="55"/>
  <c r="AD177" i="55"/>
  <c r="AG177" i="55"/>
  <c r="AJ177" i="55"/>
  <c r="AD414" i="55"/>
  <c r="AG414" i="55"/>
  <c r="AJ414" i="55"/>
  <c r="V575" i="55"/>
  <c r="BM2" i="55"/>
  <c r="V3" i="55"/>
  <c r="AD4" i="55"/>
  <c r="AG4" i="55"/>
  <c r="AJ4" i="55"/>
  <c r="AM4" i="55"/>
  <c r="AD5" i="55"/>
  <c r="AG5" i="55"/>
  <c r="V6" i="55"/>
  <c r="V7" i="55"/>
  <c r="AD7" i="55"/>
  <c r="AG7" i="55"/>
  <c r="AD9" i="55"/>
  <c r="V10" i="55"/>
  <c r="AD10" i="55"/>
  <c r="AG10" i="55"/>
  <c r="AJ10" i="55"/>
  <c r="AM10" i="55"/>
  <c r="V11" i="55"/>
  <c r="V13" i="55"/>
  <c r="AD13" i="55"/>
  <c r="AG13" i="55"/>
  <c r="AD14" i="55"/>
  <c r="AD16" i="55"/>
  <c r="AG16" i="55"/>
  <c r="AJ16" i="55"/>
  <c r="AM16" i="55"/>
  <c r="AD17" i="55"/>
  <c r="AG17" i="55"/>
  <c r="AD20" i="55"/>
  <c r="AG20" i="55"/>
  <c r="BE20" i="55"/>
  <c r="AD24" i="55"/>
  <c r="AG24" i="55"/>
  <c r="AD25" i="55"/>
  <c r="AG25" i="55"/>
  <c r="AJ25" i="55"/>
  <c r="AD26" i="55"/>
  <c r="AG26" i="55"/>
  <c r="AJ26" i="55"/>
  <c r="AD27" i="55"/>
  <c r="AD29" i="55"/>
  <c r="AG29" i="55"/>
  <c r="AD32" i="55"/>
  <c r="AG32" i="55"/>
  <c r="AJ32" i="55"/>
  <c r="AD36" i="55"/>
  <c r="AG36" i="55"/>
  <c r="AJ36" i="55"/>
  <c r="AD37" i="55"/>
  <c r="AG37" i="55"/>
  <c r="AD38" i="55"/>
  <c r="AG38" i="55"/>
  <c r="AJ38" i="55"/>
  <c r="BE38" i="55"/>
  <c r="AD40" i="55"/>
  <c r="AG40" i="55"/>
  <c r="AJ40" i="55"/>
  <c r="AD45" i="55"/>
  <c r="AD47" i="55"/>
  <c r="AG47" i="55"/>
  <c r="AJ47" i="55"/>
  <c r="AD50" i="55"/>
  <c r="AG50" i="55"/>
  <c r="AD52" i="55"/>
  <c r="AG52" i="55"/>
  <c r="AD54" i="55"/>
  <c r="AG54" i="55"/>
  <c r="AJ54" i="55"/>
  <c r="BE54" i="55"/>
  <c r="AD55" i="55"/>
  <c r="AG55" i="55"/>
  <c r="AD56" i="55"/>
  <c r="AG56" i="55"/>
  <c r="AJ56" i="55"/>
  <c r="AD57" i="55"/>
  <c r="AG57" i="55"/>
  <c r="AJ57" i="55"/>
  <c r="AD59" i="55"/>
  <c r="AG59" i="55"/>
  <c r="AJ59" i="55"/>
  <c r="AM59" i="55"/>
  <c r="AD60" i="55"/>
  <c r="AG60" i="55"/>
  <c r="BE62" i="55"/>
  <c r="AD66" i="55"/>
  <c r="AG66" i="55"/>
  <c r="AJ66" i="55"/>
  <c r="BE66" i="55"/>
  <c r="AD70" i="55"/>
  <c r="AG70" i="55"/>
  <c r="AD72" i="55"/>
  <c r="AG72" i="55"/>
  <c r="AJ72" i="55"/>
  <c r="AD74" i="55"/>
  <c r="AG74" i="55"/>
  <c r="AJ74" i="55"/>
  <c r="AM74" i="55"/>
  <c r="AD76" i="55"/>
  <c r="AG76" i="55"/>
  <c r="AJ76" i="55"/>
  <c r="AD78" i="55"/>
  <c r="AG78" i="55"/>
  <c r="AD80" i="55"/>
  <c r="AG80" i="55"/>
  <c r="AJ80" i="55"/>
  <c r="AM80" i="55"/>
  <c r="AD83" i="55"/>
  <c r="AG83" i="55"/>
  <c r="AJ83" i="55"/>
  <c r="AD84" i="55"/>
  <c r="AG84" i="55"/>
  <c r="AJ84" i="55"/>
  <c r="BE84" i="55"/>
  <c r="AD88" i="55"/>
  <c r="AG88" i="55"/>
  <c r="AJ88" i="55"/>
  <c r="AM88" i="55"/>
  <c r="AD91" i="55"/>
  <c r="AG91" i="55"/>
  <c r="AJ91" i="55"/>
  <c r="AM91" i="55"/>
  <c r="AD92" i="55"/>
  <c r="AG92" i="55"/>
  <c r="AD95" i="55"/>
  <c r="AG95" i="55"/>
  <c r="AJ95" i="55"/>
  <c r="BE99" i="55"/>
  <c r="AD101" i="55"/>
  <c r="AG101" i="55"/>
  <c r="AJ101" i="55"/>
  <c r="BE101" i="55"/>
  <c r="AD104" i="55"/>
  <c r="AG104" i="55"/>
  <c r="AJ104" i="55"/>
  <c r="AM104" i="55"/>
  <c r="AD105" i="55"/>
  <c r="AG105" i="55"/>
  <c r="AD108" i="55"/>
  <c r="AG108" i="55"/>
  <c r="AJ108" i="55"/>
  <c r="AD109" i="55"/>
  <c r="AG109" i="55"/>
  <c r="AJ109" i="55"/>
  <c r="AD110" i="55"/>
  <c r="BE111" i="55"/>
  <c r="AD114" i="55"/>
  <c r="AG114" i="55"/>
  <c r="AD115" i="55"/>
  <c r="AG115" i="55"/>
  <c r="AJ115" i="55"/>
  <c r="AD116" i="55"/>
  <c r="AG116" i="55"/>
  <c r="AJ116" i="55"/>
  <c r="AD119" i="55"/>
  <c r="AG119" i="55"/>
  <c r="AJ119" i="55"/>
  <c r="AM119" i="55"/>
  <c r="AD121" i="55"/>
  <c r="AG121" i="55"/>
  <c r="AD123" i="55"/>
  <c r="AG123" i="55"/>
  <c r="AD124" i="55"/>
  <c r="AG124" i="55"/>
  <c r="AJ124" i="55"/>
  <c r="BE124" i="55"/>
  <c r="AD129" i="55"/>
  <c r="AG129" i="55"/>
  <c r="AJ129" i="55"/>
  <c r="AD130" i="55"/>
  <c r="AG130" i="55"/>
  <c r="AD135" i="55"/>
  <c r="AG135" i="55"/>
  <c r="AJ135" i="55"/>
  <c r="AM135" i="55"/>
  <c r="AD137" i="55"/>
  <c r="AG137" i="55"/>
  <c r="AJ137" i="55"/>
  <c r="BE137" i="55"/>
  <c r="AD144" i="55"/>
  <c r="AG144" i="55"/>
  <c r="AJ144" i="55"/>
  <c r="AM144" i="55"/>
  <c r="AD145" i="55"/>
  <c r="AG145" i="55"/>
  <c r="AG147" i="55"/>
  <c r="BE147" i="55"/>
  <c r="AD152" i="55"/>
  <c r="AG152" i="55"/>
  <c r="AJ152" i="55"/>
  <c r="BE152" i="55"/>
  <c r="AD155" i="55"/>
  <c r="AG155" i="55"/>
  <c r="AD160" i="55"/>
  <c r="AG160" i="55"/>
  <c r="AJ160" i="55"/>
  <c r="AD161" i="55"/>
  <c r="AG161" i="55"/>
  <c r="AJ161" i="55"/>
  <c r="AM161" i="55"/>
  <c r="AD163" i="55"/>
  <c r="AG163" i="55"/>
  <c r="AD164" i="55"/>
  <c r="AG164" i="55"/>
  <c r="AJ164" i="55"/>
  <c r="AD166" i="55"/>
  <c r="AG166" i="55"/>
  <c r="AJ166" i="55"/>
  <c r="AD167" i="55"/>
  <c r="AG167" i="55"/>
  <c r="AJ167" i="55"/>
  <c r="BE167" i="55"/>
  <c r="AD172" i="55"/>
  <c r="AG172" i="55"/>
  <c r="AD176" i="55"/>
  <c r="AG176" i="55"/>
  <c r="AD178" i="55"/>
  <c r="AG178" i="55"/>
  <c r="AJ178" i="55"/>
  <c r="AM178" i="55"/>
  <c r="AD180" i="55"/>
  <c r="AG180" i="55"/>
  <c r="AJ180" i="55"/>
  <c r="BE182" i="55"/>
  <c r="AD184" i="55"/>
  <c r="AG184" i="55"/>
  <c r="AG185" i="55"/>
  <c r="AD186" i="55"/>
  <c r="AG186" i="55"/>
  <c r="AJ186" i="55"/>
  <c r="AM186" i="55"/>
  <c r="AD187" i="55"/>
  <c r="AG187" i="55"/>
  <c r="AD188" i="55"/>
  <c r="AG188" i="55"/>
  <c r="AD192" i="55"/>
  <c r="AG192" i="55"/>
  <c r="AJ192" i="55"/>
  <c r="AD193" i="55"/>
  <c r="AG193" i="55"/>
  <c r="AJ193" i="55"/>
  <c r="AM193" i="55"/>
  <c r="AD195" i="55"/>
  <c r="AG195" i="55"/>
  <c r="AJ195" i="55"/>
  <c r="BE195" i="55"/>
  <c r="AG196" i="55"/>
  <c r="AD197" i="55"/>
  <c r="AG197" i="55"/>
  <c r="AJ197" i="55"/>
  <c r="AM197" i="55"/>
  <c r="AD202" i="55"/>
  <c r="AG202" i="55"/>
  <c r="AJ202" i="55"/>
  <c r="AM202" i="55"/>
  <c r="AD204" i="55"/>
  <c r="AG204" i="55"/>
  <c r="AJ204" i="55"/>
  <c r="AD205" i="55"/>
  <c r="AG205" i="55"/>
  <c r="AJ205" i="55"/>
  <c r="AD206" i="55"/>
  <c r="AG206" i="55"/>
  <c r="AD207" i="55"/>
  <c r="AG207" i="55"/>
  <c r="AD208" i="55"/>
  <c r="AG208" i="55"/>
  <c r="AJ208" i="55"/>
  <c r="AM208" i="55"/>
  <c r="AD211" i="55"/>
  <c r="AG211" i="55"/>
  <c r="AJ211" i="55"/>
  <c r="AM211" i="55"/>
  <c r="AD213" i="55"/>
  <c r="AG213" i="55"/>
  <c r="AJ213" i="55"/>
  <c r="AD215" i="55"/>
  <c r="AG215" i="55"/>
  <c r="AJ215" i="55"/>
  <c r="BE215" i="55"/>
  <c r="AD223" i="55"/>
  <c r="AG223" i="55"/>
  <c r="AD226" i="55"/>
  <c r="AG226" i="55"/>
  <c r="AJ226" i="55"/>
  <c r="AM226" i="55"/>
  <c r="AD228" i="55"/>
  <c r="AG228" i="55"/>
  <c r="AJ228" i="55"/>
  <c r="AD231" i="55"/>
  <c r="AG231" i="55"/>
  <c r="AJ231" i="55"/>
  <c r="BE231" i="55"/>
  <c r="AD233" i="55"/>
  <c r="AG233" i="55"/>
  <c r="AD235" i="55"/>
  <c r="AG235" i="55"/>
  <c r="AJ235" i="55"/>
  <c r="AD236" i="55"/>
  <c r="AG236" i="55"/>
  <c r="AJ236" i="55"/>
  <c r="AD237" i="55"/>
  <c r="AG237" i="55"/>
  <c r="AJ237" i="55"/>
  <c r="AD239" i="55"/>
  <c r="AG239" i="55"/>
  <c r="AJ239" i="55"/>
  <c r="AD242" i="55"/>
  <c r="AG242" i="55"/>
  <c r="AJ242" i="55"/>
  <c r="AM242" i="55"/>
  <c r="AD243" i="55"/>
  <c r="AG243" i="55"/>
  <c r="AJ243" i="55"/>
  <c r="AD246" i="55"/>
  <c r="AG246" i="55"/>
  <c r="AG252" i="55"/>
  <c r="AJ252" i="55"/>
  <c r="AD258" i="55"/>
  <c r="AG258" i="55"/>
  <c r="AJ258" i="55"/>
  <c r="AM258" i="55"/>
  <c r="AD260" i="55"/>
  <c r="AG260" i="55"/>
  <c r="AD262" i="55"/>
  <c r="AG262" i="55"/>
  <c r="AJ262" i="55"/>
  <c r="AM262" i="55"/>
  <c r="AD263" i="55"/>
  <c r="AG263" i="55"/>
  <c r="AJ263" i="55"/>
  <c r="BE263" i="55"/>
  <c r="AD266" i="55"/>
  <c r="AG266" i="55"/>
  <c r="AD268" i="55"/>
  <c r="AG268" i="55"/>
  <c r="AJ268" i="55"/>
  <c r="AD269" i="55"/>
  <c r="AG269" i="55"/>
  <c r="AJ269" i="55"/>
  <c r="AM269" i="55"/>
  <c r="AD274" i="55"/>
  <c r="AG274" i="55"/>
  <c r="AJ274" i="55"/>
  <c r="AM274" i="55"/>
  <c r="AD276" i="55"/>
  <c r="AG276" i="55"/>
  <c r="AJ276" i="55"/>
  <c r="AD279" i="55"/>
  <c r="AG279" i="55"/>
  <c r="AJ279" i="55"/>
  <c r="AM279" i="55"/>
  <c r="AD283" i="55"/>
  <c r="AG283" i="55"/>
  <c r="AD286" i="55"/>
  <c r="AG286" i="55"/>
  <c r="AJ286" i="55"/>
  <c r="AM286" i="55"/>
  <c r="AD288" i="55"/>
  <c r="AD291" i="55"/>
  <c r="AG291" i="55"/>
  <c r="AD292" i="55"/>
  <c r="AG292" i="55"/>
  <c r="AJ292" i="55"/>
  <c r="BE292" i="55"/>
  <c r="AD294" i="55"/>
  <c r="AG294" i="55"/>
  <c r="AJ294" i="55"/>
  <c r="AM294" i="55"/>
  <c r="AD295" i="55"/>
  <c r="AG295" i="55"/>
  <c r="AJ295" i="55"/>
  <c r="AD299" i="55"/>
  <c r="AG299" i="55"/>
  <c r="AJ299" i="55"/>
  <c r="AM299" i="55"/>
  <c r="AD302" i="55"/>
  <c r="AG302" i="55"/>
  <c r="AD308" i="55"/>
  <c r="AG308" i="55"/>
  <c r="AJ308" i="55"/>
  <c r="AM308" i="55"/>
  <c r="AD316" i="55"/>
  <c r="AG316" i="55"/>
  <c r="AJ316" i="55"/>
  <c r="AM316" i="55"/>
  <c r="AS316" i="55"/>
  <c r="AD319" i="55"/>
  <c r="AG319" i="55"/>
  <c r="AD322" i="55"/>
  <c r="AG322" i="55"/>
  <c r="AJ322" i="55"/>
  <c r="AM322" i="55"/>
  <c r="AS322" i="55"/>
  <c r="AV322" i="55"/>
  <c r="AD327" i="55"/>
  <c r="AG327" i="55"/>
  <c r="AJ327" i="55"/>
  <c r="BE327" i="55"/>
  <c r="AD329" i="55"/>
  <c r="AG329" i="55"/>
  <c r="AJ329" i="55"/>
  <c r="AM329" i="55"/>
  <c r="AS329" i="55"/>
  <c r="AV329" i="55"/>
  <c r="AD330" i="55"/>
  <c r="AG330" i="55"/>
  <c r="AJ330" i="55"/>
  <c r="AM330" i="55"/>
  <c r="AS330" i="55"/>
  <c r="AV330" i="55"/>
  <c r="AD333" i="55"/>
  <c r="AG333" i="55"/>
  <c r="AJ333" i="55"/>
  <c r="AM333" i="55"/>
  <c r="AS333" i="55"/>
  <c r="AV333" i="55"/>
  <c r="AD337" i="55"/>
  <c r="AG337" i="55"/>
  <c r="AJ337" i="55"/>
  <c r="AM337" i="55"/>
  <c r="AS337" i="55"/>
  <c r="AV337" i="55"/>
  <c r="AG339" i="55"/>
  <c r="AJ339" i="55"/>
  <c r="AM339" i="55"/>
  <c r="AV339" i="55"/>
  <c r="AD340" i="55"/>
  <c r="AG340" i="55"/>
  <c r="AD346" i="55"/>
  <c r="AG346" i="55"/>
  <c r="AJ346" i="55"/>
  <c r="AM346" i="55"/>
  <c r="AS346" i="55"/>
  <c r="AV346" i="55"/>
  <c r="AD348" i="55"/>
  <c r="AG348" i="55"/>
  <c r="AJ348" i="55"/>
  <c r="AV348" i="55"/>
  <c r="BE348" i="55"/>
  <c r="BE349" i="55"/>
  <c r="AG351" i="55"/>
  <c r="BE351" i="55"/>
  <c r="AD352" i="55"/>
  <c r="AG352" i="55"/>
  <c r="AJ352" i="55"/>
  <c r="AM352" i="55"/>
  <c r="AV352" i="55"/>
  <c r="AD354" i="55"/>
  <c r="AG354" i="55"/>
  <c r="AD355" i="55"/>
  <c r="AG355" i="55"/>
  <c r="AJ355" i="55"/>
  <c r="AV355" i="55"/>
  <c r="BE357" i="55"/>
  <c r="BE361" i="55"/>
  <c r="AG363" i="55"/>
  <c r="AJ363" i="55"/>
  <c r="AV363" i="55"/>
  <c r="BE364" i="55"/>
  <c r="AD365" i="55"/>
  <c r="AD367" i="55"/>
  <c r="AG367" i="55"/>
  <c r="AJ367" i="55"/>
  <c r="AV367" i="55"/>
  <c r="AD369" i="55"/>
  <c r="AG369" i="55"/>
  <c r="AJ369" i="55"/>
  <c r="AV369" i="55"/>
  <c r="AD370" i="55"/>
  <c r="AD371" i="55"/>
  <c r="AG371" i="55"/>
  <c r="AJ371" i="55"/>
  <c r="AD373" i="55"/>
  <c r="AG373" i="55"/>
  <c r="AJ373" i="55"/>
  <c r="AV373" i="55"/>
  <c r="BE373" i="55"/>
  <c r="AD374" i="55"/>
  <c r="BE374" i="55"/>
  <c r="BE377" i="55"/>
  <c r="AD379" i="55"/>
  <c r="AG379" i="55"/>
  <c r="AJ379" i="55"/>
  <c r="AD381" i="55"/>
  <c r="AG381" i="55"/>
  <c r="AD382" i="55"/>
  <c r="AG382" i="55"/>
  <c r="AJ382" i="55"/>
  <c r="AV382" i="55"/>
  <c r="BE385" i="55"/>
  <c r="BE386" i="55"/>
  <c r="AD390" i="55"/>
  <c r="AG390" i="55"/>
  <c r="AJ390" i="55"/>
  <c r="AV390" i="55"/>
  <c r="AD393" i="55"/>
  <c r="AG393" i="55"/>
  <c r="BE393" i="55"/>
  <c r="AD394" i="55"/>
  <c r="AG394" i="55"/>
  <c r="AJ394" i="55"/>
  <c r="AD396" i="55"/>
  <c r="AG396" i="55"/>
  <c r="AD398" i="55"/>
  <c r="AD399" i="55"/>
  <c r="AG399" i="55"/>
  <c r="AJ399" i="55"/>
  <c r="BE401" i="55"/>
  <c r="AD406" i="55"/>
  <c r="AG406" i="55"/>
  <c r="AD407" i="55"/>
  <c r="AG407" i="55"/>
  <c r="AJ407" i="55"/>
  <c r="AV407" i="55"/>
  <c r="AD411" i="55"/>
  <c r="AD412" i="55"/>
  <c r="AG412" i="55"/>
  <c r="AJ412" i="55"/>
  <c r="AV412" i="55"/>
  <c r="BE417" i="55"/>
  <c r="AD420" i="55"/>
  <c r="AG420" i="55"/>
  <c r="AJ420" i="55"/>
  <c r="AV420" i="55"/>
  <c r="AD422" i="55"/>
  <c r="AG422" i="55"/>
  <c r="AJ422" i="55"/>
  <c r="AD423" i="55"/>
  <c r="AG423" i="55"/>
  <c r="AJ423" i="55"/>
  <c r="AV423" i="55"/>
  <c r="BE423" i="55"/>
  <c r="BE424" i="55"/>
  <c r="AD425" i="55"/>
  <c r="AG425" i="55"/>
  <c r="AJ425" i="55"/>
  <c r="AD428" i="55"/>
  <c r="AG428" i="55"/>
  <c r="AJ428" i="55"/>
  <c r="AV428" i="55"/>
  <c r="AD431" i="55"/>
  <c r="AG431" i="55"/>
  <c r="BE431" i="55"/>
  <c r="AD435" i="55"/>
  <c r="AG435" i="55"/>
  <c r="AJ435" i="55"/>
  <c r="AV435" i="55"/>
  <c r="AD437" i="55"/>
  <c r="AG437" i="55"/>
  <c r="BE438" i="55"/>
  <c r="AD440" i="55"/>
  <c r="AG440" i="55"/>
  <c r="AD441" i="55"/>
  <c r="AG441" i="55"/>
  <c r="AJ441" i="55"/>
  <c r="AD442" i="55"/>
  <c r="AG442" i="55"/>
  <c r="AJ442" i="55"/>
  <c r="AV442" i="55"/>
  <c r="BE446" i="55"/>
  <c r="AD450" i="55"/>
  <c r="AG450" i="55"/>
  <c r="AJ450" i="55"/>
  <c r="AV450" i="55"/>
  <c r="BE450" i="55"/>
  <c r="BE452" i="55"/>
  <c r="AD454" i="55"/>
  <c r="AG454" i="55"/>
  <c r="AJ454" i="55"/>
  <c r="AV454" i="55"/>
  <c r="AD461" i="55"/>
  <c r="AG461" i="55"/>
  <c r="BE461" i="55"/>
  <c r="AD463" i="55"/>
  <c r="AG463" i="55"/>
  <c r="AJ463" i="55"/>
  <c r="AV463" i="55"/>
  <c r="AD465" i="55"/>
  <c r="AG465" i="55"/>
  <c r="AJ465" i="55"/>
  <c r="AD467" i="55"/>
  <c r="AG467" i="55"/>
  <c r="AJ467" i="55"/>
  <c r="AV467" i="55"/>
  <c r="BE467" i="55"/>
  <c r="BE468" i="55"/>
  <c r="AD471" i="55"/>
  <c r="AG471" i="55"/>
  <c r="AJ471" i="55"/>
  <c r="AV471" i="55"/>
  <c r="AD474" i="55"/>
  <c r="AG474" i="55"/>
  <c r="AJ474" i="55"/>
  <c r="AV474" i="55"/>
  <c r="AD478" i="55"/>
  <c r="AG478" i="55"/>
  <c r="AJ478" i="55"/>
  <c r="BE481" i="55"/>
  <c r="AD484" i="55"/>
  <c r="AG484" i="55"/>
  <c r="AJ484" i="55"/>
  <c r="AV484" i="55"/>
  <c r="AD485" i="55"/>
  <c r="AG485" i="55"/>
  <c r="AJ485" i="55"/>
  <c r="AV485" i="55"/>
  <c r="AD488" i="55"/>
  <c r="AG488" i="55"/>
  <c r="AJ488" i="55"/>
  <c r="AV488" i="55"/>
  <c r="AD493" i="55"/>
  <c r="AG493" i="55"/>
  <c r="AJ493" i="55"/>
  <c r="AV493" i="55"/>
  <c r="BE494" i="55"/>
  <c r="AD496" i="55"/>
  <c r="AG496" i="55"/>
  <c r="AJ496" i="55"/>
  <c r="AP496" i="55"/>
  <c r="AV496" i="55"/>
  <c r="AD499" i="55"/>
  <c r="AG499" i="55"/>
  <c r="AJ499" i="55"/>
  <c r="BE501" i="55"/>
  <c r="AD502" i="55"/>
  <c r="AG502" i="55"/>
  <c r="AJ502" i="55"/>
  <c r="AV502" i="55"/>
  <c r="AD504" i="55"/>
  <c r="AG504" i="55"/>
  <c r="AJ504" i="55"/>
  <c r="AV504" i="55"/>
  <c r="AD507" i="55"/>
  <c r="AG507" i="55"/>
  <c r="AJ507" i="55"/>
  <c r="AV507" i="55"/>
  <c r="AD511" i="55"/>
  <c r="AG511" i="55"/>
  <c r="AJ511" i="55"/>
  <c r="AV511" i="55"/>
  <c r="AD513" i="55"/>
  <c r="AG513" i="55"/>
  <c r="BE513" i="55"/>
  <c r="AD516" i="55"/>
  <c r="AG516" i="55"/>
  <c r="AJ516" i="55"/>
  <c r="AD518" i="55"/>
  <c r="AG518" i="55"/>
  <c r="AJ518" i="55"/>
  <c r="AV518" i="55"/>
  <c r="AD519" i="55"/>
  <c r="AG519" i="55"/>
  <c r="AJ519" i="55"/>
  <c r="AV519" i="55"/>
  <c r="AD523" i="55"/>
  <c r="AG523" i="55"/>
  <c r="AJ523" i="55"/>
  <c r="AD524" i="55"/>
  <c r="AG524" i="55"/>
  <c r="AJ524" i="55"/>
  <c r="AV524" i="55"/>
  <c r="AD527" i="55"/>
  <c r="AG527" i="55"/>
  <c r="AJ527" i="55"/>
  <c r="AV527" i="55"/>
  <c r="BE528" i="55"/>
  <c r="AD529" i="55"/>
  <c r="AG529" i="55"/>
  <c r="AJ529" i="55"/>
  <c r="AP529" i="55"/>
  <c r="AV529" i="55"/>
  <c r="AD533" i="55"/>
  <c r="AG533" i="55"/>
  <c r="AJ533" i="55"/>
  <c r="AV533" i="55"/>
  <c r="AD535" i="55"/>
  <c r="AG535" i="55"/>
  <c r="AJ535" i="55"/>
  <c r="AD536" i="55"/>
  <c r="AG536" i="55"/>
  <c r="AJ536" i="55"/>
  <c r="AV536" i="55"/>
  <c r="AD540" i="55"/>
  <c r="AG540" i="55"/>
  <c r="AJ540" i="55"/>
  <c r="AV540" i="55"/>
  <c r="AD543" i="55"/>
  <c r="AG543" i="55"/>
  <c r="AJ543" i="55"/>
  <c r="AV543" i="55"/>
  <c r="BE544" i="55"/>
  <c r="AD547" i="55"/>
  <c r="AG547" i="55"/>
  <c r="AJ547" i="55"/>
  <c r="AV547" i="55"/>
  <c r="BE547" i="55"/>
  <c r="AD549" i="55"/>
  <c r="AG549" i="55"/>
  <c r="AJ549" i="55"/>
  <c r="AD551" i="55"/>
  <c r="AG551" i="55"/>
  <c r="AJ551" i="55"/>
  <c r="AV551" i="55"/>
  <c r="AD552" i="55"/>
  <c r="AG552" i="55"/>
  <c r="AJ552" i="55"/>
  <c r="AV552" i="55"/>
  <c r="AD555" i="55"/>
  <c r="AG555" i="55"/>
  <c r="AJ555" i="55"/>
  <c r="AD556" i="55"/>
  <c r="AG556" i="55"/>
  <c r="AJ556" i="55"/>
  <c r="AV556" i="55"/>
  <c r="AD561" i="55"/>
  <c r="AG561" i="55"/>
  <c r="AJ561" i="55"/>
  <c r="AV561" i="55"/>
  <c r="AD562" i="55"/>
  <c r="AG562" i="55"/>
  <c r="AJ562" i="55"/>
  <c r="AD569" i="55"/>
  <c r="AG569" i="55"/>
  <c r="AJ569" i="55"/>
  <c r="AV569" i="55"/>
  <c r="AD570" i="55"/>
  <c r="AG570" i="55"/>
  <c r="AJ570" i="55"/>
  <c r="AV570" i="55"/>
  <c r="AD572" i="55"/>
  <c r="AG572" i="55"/>
  <c r="AJ572" i="55"/>
  <c r="AV572" i="55"/>
  <c r="V573" i="55"/>
  <c r="AU5" i="58"/>
  <c r="AR5" i="58"/>
  <c r="AO5" i="58"/>
  <c r="AL5" i="58"/>
  <c r="AI5" i="58"/>
  <c r="AF5" i="58"/>
  <c r="P518" i="19"/>
  <c r="Q519" i="19" s="1"/>
  <c r="N518" i="19"/>
  <c r="O519" i="19" s="1"/>
  <c r="G518" i="19"/>
  <c r="H519" i="19" s="1"/>
  <c r="E518" i="19"/>
  <c r="F519" i="19" s="1"/>
  <c r="C518" i="19"/>
  <c r="D519" i="19" s="1"/>
  <c r="P517" i="19"/>
  <c r="N517" i="19"/>
  <c r="G517" i="19"/>
  <c r="E517" i="19"/>
  <c r="C517" i="19"/>
  <c r="T1995" i="57"/>
  <c r="AK1985" i="57"/>
  <c r="AB1985" i="57"/>
  <c r="AH1985" i="57"/>
  <c r="AE1985" i="57"/>
  <c r="AN1984" i="57"/>
  <c r="AK1984" i="57"/>
  <c r="AH1984" i="57"/>
  <c r="AK1981" i="57"/>
  <c r="AH1981" i="57"/>
  <c r="AE1981" i="57"/>
  <c r="AB1981" i="57"/>
  <c r="AH1970" i="57"/>
  <c r="AE1970" i="57"/>
  <c r="AB1970" i="57"/>
  <c r="AX1979" i="57"/>
  <c r="AH1983" i="57"/>
  <c r="AH1978" i="57"/>
  <c r="AN1983" i="57"/>
  <c r="AN1978" i="57"/>
  <c r="AK1983" i="57"/>
  <c r="AK1978" i="57"/>
  <c r="AE1983" i="57"/>
  <c r="AE1978" i="57"/>
  <c r="AB1983" i="57"/>
  <c r="AB1978" i="57"/>
  <c r="AE1990" i="57"/>
  <c r="AB1990" i="57"/>
  <c r="P516" i="19"/>
  <c r="N516" i="19"/>
  <c r="G516" i="19"/>
  <c r="E516" i="19"/>
  <c r="AE1980" i="57"/>
  <c r="AB1980" i="57"/>
  <c r="AE1989" i="57"/>
  <c r="AB1989" i="57"/>
  <c r="AE1984" i="57"/>
  <c r="AB1984" i="57"/>
  <c r="T520" i="19" l="1"/>
  <c r="D517" i="19"/>
  <c r="S517" i="19"/>
  <c r="H517" i="19"/>
  <c r="O517" i="19"/>
  <c r="Q517" i="19"/>
  <c r="S518" i="19"/>
  <c r="T519" i="19" s="1"/>
  <c r="F517" i="19"/>
  <c r="S516" i="19"/>
  <c r="AK1964" i="57"/>
  <c r="AE1964" i="57"/>
  <c r="T517" i="19" l="1"/>
  <c r="AE1976" i="57"/>
  <c r="AB1976" i="57"/>
  <c r="AN1960" i="57" l="1"/>
  <c r="AK1960" i="57"/>
  <c r="AH1960" i="57"/>
  <c r="AE1960" i="57"/>
  <c r="AB1960" i="57"/>
  <c r="AB1812" i="57"/>
  <c r="AH1974" i="57" l="1"/>
  <c r="AK1974" i="57"/>
  <c r="AE1974" i="57"/>
  <c r="AB1974" i="57"/>
  <c r="AE1973" i="57"/>
  <c r="AB1973" i="57"/>
  <c r="AE1966" i="57"/>
  <c r="AB1966" i="57"/>
  <c r="AN1931" i="57"/>
  <c r="AK1951" i="57"/>
  <c r="AH1951" i="57"/>
  <c r="AH1924" i="57"/>
  <c r="AE1951" i="57"/>
  <c r="AE1924" i="57"/>
  <c r="AB1951" i="57"/>
  <c r="AX1944" i="57" l="1"/>
  <c r="AX1947" i="57"/>
  <c r="AE1952" i="57"/>
  <c r="AB1952" i="57"/>
  <c r="AE1965" i="57"/>
  <c r="AB1965" i="57"/>
  <c r="AE1957" i="57"/>
  <c r="AB1957" i="57"/>
  <c r="AH1954" i="57"/>
  <c r="AH1934" i="57"/>
  <c r="AN1954" i="57"/>
  <c r="AN1934" i="57"/>
  <c r="AK1954" i="57"/>
  <c r="AK1927" i="57"/>
  <c r="AE1954" i="57"/>
  <c r="AE1934" i="57"/>
  <c r="AB1934" i="57"/>
  <c r="AB1954" i="57"/>
  <c r="AK1935" i="57"/>
  <c r="AH1935" i="57"/>
  <c r="AE1935" i="57"/>
  <c r="AB1935" i="57"/>
  <c r="AH1950" i="57"/>
  <c r="AE1950" i="57"/>
  <c r="AK1949" i="57"/>
  <c r="AB1949" i="57"/>
  <c r="AH1949" i="57"/>
  <c r="AE1949" i="57"/>
  <c r="AE1944" i="57"/>
  <c r="AB1944" i="57"/>
  <c r="AK1943" i="57"/>
  <c r="AE1943" i="57"/>
  <c r="AB1943" i="57"/>
  <c r="AB1942" i="57" l="1"/>
  <c r="AN1942" i="57"/>
  <c r="AK1942" i="57"/>
  <c r="AH1942" i="57"/>
  <c r="AE1942" i="57"/>
  <c r="AK1940" i="57"/>
  <c r="AH1940" i="57"/>
  <c r="AE1940" i="57"/>
  <c r="AB1940" i="57"/>
  <c r="AE1939" i="57"/>
  <c r="AB1939" i="57"/>
  <c r="AB1938" i="57"/>
  <c r="AH1936" i="57"/>
  <c r="AB1936" i="57"/>
  <c r="AE1937" i="57"/>
  <c r="AB1937" i="57"/>
  <c r="AE1872" i="57"/>
  <c r="AH1891" i="57"/>
  <c r="AE1891" i="57"/>
  <c r="AK1931" i="57"/>
  <c r="AH1931" i="57"/>
  <c r="AE1931" i="57"/>
  <c r="AB1931" i="57"/>
  <c r="AE1911" i="57"/>
  <c r="AK1911" i="57"/>
  <c r="AH1911" i="57"/>
  <c r="AB1911" i="57"/>
  <c r="AE1916" i="57"/>
  <c r="AB1916" i="57"/>
  <c r="AX1916" i="57"/>
  <c r="AH1922" i="57"/>
  <c r="AE1922" i="57"/>
  <c r="AK1924" i="57"/>
  <c r="AB1924" i="57"/>
  <c r="AE1933" i="57"/>
  <c r="AB1933" i="57"/>
  <c r="AE1927" i="57"/>
  <c r="AB1927" i="57"/>
  <c r="AE1925" i="57"/>
  <c r="AB1925" i="57"/>
  <c r="AK1921" i="57"/>
  <c r="AH1921" i="57"/>
  <c r="AB1921" i="57"/>
  <c r="AE1921" i="57"/>
  <c r="AK1889" i="57"/>
  <c r="AB1889" i="57"/>
  <c r="AH1889" i="57"/>
  <c r="AE1889" i="57"/>
  <c r="AK1913" i="57"/>
  <c r="AH1913" i="57"/>
  <c r="AE1913" i="57"/>
  <c r="AB1913" i="57"/>
  <c r="AH1914" i="57"/>
  <c r="AE1914" i="57"/>
  <c r="AB1914" i="57"/>
  <c r="AN1892" i="57"/>
  <c r="AK1892" i="57"/>
  <c r="AE1910" i="57"/>
  <c r="AB1910" i="57"/>
  <c r="AE1909" i="57"/>
  <c r="AB1909" i="57"/>
  <c r="AE1906" i="57"/>
  <c r="AB1906" i="57"/>
  <c r="AK1905" i="57"/>
  <c r="AH1905" i="57"/>
  <c r="AE1905" i="57"/>
  <c r="AB1905" i="57"/>
  <c r="AE1904" i="57"/>
  <c r="AB1904" i="57"/>
  <c r="AN1901" i="57"/>
  <c r="AK1901" i="57"/>
  <c r="AH1901" i="57"/>
  <c r="AE1901" i="57"/>
  <c r="AB1901" i="57"/>
  <c r="AX1854" i="57"/>
  <c r="AH1854" i="57"/>
  <c r="AE1854" i="57"/>
  <c r="AB1854" i="57"/>
  <c r="AK1883" i="57"/>
  <c r="AH1883" i="57"/>
  <c r="AE1883" i="57"/>
  <c r="AB1883" i="57"/>
  <c r="AB1891" i="57"/>
  <c r="AK1862" i="57"/>
  <c r="AH1862" i="57"/>
  <c r="AE1862" i="57"/>
  <c r="AB1862" i="57"/>
  <c r="AK1893" i="57"/>
  <c r="AH1893" i="57"/>
  <c r="AE1893" i="57"/>
  <c r="AB1893" i="57"/>
  <c r="AX1887" i="57"/>
  <c r="AX1857" i="57"/>
  <c r="AE1896" i="57"/>
  <c r="AB1896" i="57"/>
  <c r="AE1892" i="57"/>
  <c r="AB1892" i="57" l="1"/>
  <c r="AE1897" i="57"/>
  <c r="AB1897" i="57"/>
  <c r="AK1869" i="57"/>
  <c r="AE1869" i="57"/>
  <c r="AB1869" i="57"/>
  <c r="AK1860" i="57" l="1"/>
  <c r="AH1860" i="57"/>
  <c r="AE1860" i="57"/>
  <c r="AB1860" i="57"/>
  <c r="AE1881" i="57"/>
  <c r="AK1881" i="57"/>
  <c r="AB1881" i="57"/>
  <c r="AH1881" i="57"/>
  <c r="AE1880" i="57"/>
  <c r="AB1880" i="57"/>
  <c r="AK1878" i="57"/>
  <c r="AH1878" i="57"/>
  <c r="AE1878" i="57"/>
  <c r="AB1878" i="57"/>
  <c r="AE1877" i="57"/>
  <c r="AB1877" i="57"/>
  <c r="AB1875" i="57"/>
  <c r="AN1873" i="57"/>
  <c r="AK1873" i="57"/>
  <c r="AH1873" i="57"/>
  <c r="AE1873" i="57"/>
  <c r="AB1873" i="57"/>
  <c r="P515" i="19"/>
  <c r="Q516" i="19" s="1"/>
  <c r="N515" i="19"/>
  <c r="O516" i="19" s="1"/>
  <c r="I515" i="19"/>
  <c r="G515" i="19"/>
  <c r="H516" i="19" s="1"/>
  <c r="E515" i="19"/>
  <c r="F516" i="19" s="1"/>
  <c r="C515" i="19"/>
  <c r="D516" i="19" s="1"/>
  <c r="AK1863" i="57"/>
  <c r="AH1863" i="57"/>
  <c r="AB1863" i="57"/>
  <c r="AE1863" i="57"/>
  <c r="S515" i="19" l="1"/>
  <c r="T516" i="19" s="1"/>
  <c r="AE1874" i="57"/>
  <c r="AB1874" i="57"/>
  <c r="AE1856" i="57"/>
  <c r="AB1856" i="57"/>
  <c r="AH1836" i="57"/>
  <c r="AE1836" i="57"/>
  <c r="AB1836" i="57"/>
  <c r="AN1864" i="57"/>
  <c r="AB1864" i="57"/>
  <c r="AK1864" i="57"/>
  <c r="AH1864" i="57"/>
  <c r="AE1864" i="57"/>
  <c r="AE1853" i="57"/>
  <c r="AB1853" i="57"/>
  <c r="AE1852" i="57" l="1"/>
  <c r="AB1852" i="57"/>
  <c r="AK1850" i="57"/>
  <c r="AH1850" i="57"/>
  <c r="AE1850" i="57"/>
  <c r="AB1850" i="57"/>
  <c r="AE1849" i="57"/>
  <c r="AB1849" i="57"/>
  <c r="AE1609" i="57"/>
  <c r="AB1609" i="57"/>
  <c r="AE1681" i="57"/>
  <c r="AB1681" i="57"/>
  <c r="AH1817" i="57"/>
  <c r="AE1817" i="57"/>
  <c r="AB1817" i="57"/>
  <c r="AH1835" i="57"/>
  <c r="AE1835" i="57"/>
  <c r="AB1835" i="57"/>
  <c r="AE1848" i="57"/>
  <c r="AB1848" i="57"/>
  <c r="AH1842" i="57"/>
  <c r="AE1842" i="57"/>
  <c r="AB1842" i="57"/>
  <c r="AE1812" i="57"/>
  <c r="AE1843" i="57"/>
  <c r="AB1843" i="57"/>
  <c r="AX1833" i="57"/>
  <c r="AH1840" i="57"/>
  <c r="AE1840" i="57"/>
  <c r="AB1840" i="57"/>
  <c r="AH1768" i="57"/>
  <c r="AE1768" i="57"/>
  <c r="AB1768" i="57"/>
  <c r="AE1829" i="57"/>
  <c r="AB1829" i="57"/>
  <c r="AK1826" i="57"/>
  <c r="AH1826" i="57"/>
  <c r="AE1826" i="57"/>
  <c r="AB1826" i="57"/>
  <c r="AE1825" i="57"/>
  <c r="AB1825" i="57"/>
  <c r="AE1832" i="57"/>
  <c r="AB1832" i="57"/>
  <c r="AE1828" i="57"/>
  <c r="AB1828" i="57"/>
  <c r="AX1812" i="57"/>
  <c r="AX1787" i="57"/>
  <c r="AB1824" i="57" l="1"/>
  <c r="AH1823" i="57"/>
  <c r="AB1823" i="57"/>
  <c r="AE1799" i="57"/>
  <c r="AB1799" i="57"/>
  <c r="AE1822" i="57"/>
  <c r="AB1822" i="57"/>
  <c r="AE1821" i="57"/>
  <c r="AB1821" i="57"/>
  <c r="AX1810" i="57"/>
  <c r="AH1810" i="57"/>
  <c r="AE1810" i="57"/>
  <c r="AB1810" i="57"/>
  <c r="AE1813" i="57"/>
  <c r="AB1813" i="57"/>
  <c r="AB1811" i="57"/>
  <c r="AX1794" i="57"/>
  <c r="AH1794" i="57"/>
  <c r="AE1794" i="57"/>
  <c r="AB1794" i="57"/>
  <c r="AX1801" i="57"/>
  <c r="AX1790" i="57"/>
  <c r="AB1806" i="57"/>
  <c r="AE1808" i="57"/>
  <c r="AB1808" i="57"/>
  <c r="AB1618" i="57" l="1"/>
  <c r="AB1471" i="57"/>
  <c r="AB1363" i="57"/>
  <c r="AB1217" i="57"/>
  <c r="AB1058" i="57"/>
  <c r="AB1000" i="57"/>
  <c r="AB943" i="57"/>
  <c r="AB859" i="57"/>
  <c r="AB803" i="57"/>
  <c r="AB726" i="57"/>
  <c r="AB1027" i="57"/>
  <c r="AB1787" i="57"/>
  <c r="AB658" i="57"/>
  <c r="AB310" i="57"/>
  <c r="AE1802" i="57"/>
  <c r="AB1802" i="57"/>
  <c r="AE1800" i="57"/>
  <c r="G7" i="19"/>
  <c r="E7" i="19"/>
  <c r="C7" i="19"/>
  <c r="G6" i="19"/>
  <c r="E6" i="19"/>
  <c r="C6" i="19"/>
  <c r="G5" i="19"/>
  <c r="E5" i="19"/>
  <c r="C5" i="19"/>
  <c r="G4" i="19"/>
  <c r="E4" i="19"/>
  <c r="C4" i="19"/>
  <c r="G3" i="19"/>
  <c r="E3" i="19"/>
  <c r="C3" i="19"/>
  <c r="G2" i="19"/>
  <c r="E2" i="19"/>
  <c r="C2" i="19"/>
  <c r="S2" i="19" l="1"/>
  <c r="F6" i="19"/>
  <c r="S3" i="19"/>
  <c r="D7" i="19"/>
  <c r="D4" i="19"/>
  <c r="H4" i="19"/>
  <c r="H7" i="19"/>
  <c r="H3" i="19"/>
  <c r="F7" i="19"/>
  <c r="F3" i="19"/>
  <c r="D3" i="19"/>
  <c r="S7" i="19"/>
  <c r="S6" i="19"/>
  <c r="H5" i="19"/>
  <c r="H6" i="19"/>
  <c r="D6" i="19"/>
  <c r="F5" i="19"/>
  <c r="S5" i="19"/>
  <c r="F4" i="19"/>
  <c r="S4" i="19"/>
  <c r="D5" i="19"/>
  <c r="T3" i="19" l="1"/>
  <c r="T7" i="19"/>
  <c r="T6" i="19"/>
  <c r="T4" i="19"/>
  <c r="T5" i="19"/>
  <c r="AE1796" i="57" l="1"/>
  <c r="AB1796" i="57"/>
  <c r="AE1795" i="57"/>
  <c r="AB1795" i="57"/>
  <c r="AE1739" i="57" l="1"/>
  <c r="AB1739" i="57"/>
  <c r="AK1740" i="57"/>
  <c r="AH1740" i="57"/>
  <c r="AE1740" i="57"/>
  <c r="AB1740" i="57"/>
  <c r="AK1785" i="57"/>
  <c r="AH1785" i="57"/>
  <c r="AE1785" i="57"/>
  <c r="AB1785" i="57"/>
  <c r="AE1784" i="57"/>
  <c r="AB1784" i="57"/>
  <c r="AB1788" i="57"/>
  <c r="AE1788" i="57"/>
  <c r="AE1791" i="57"/>
  <c r="AB1791" i="57"/>
  <c r="P514" i="19"/>
  <c r="Q515" i="19" s="1"/>
  <c r="N514" i="19"/>
  <c r="O515" i="19" s="1"/>
  <c r="I514" i="19"/>
  <c r="J515" i="19" s="1"/>
  <c r="G514" i="19"/>
  <c r="H515" i="19" s="1"/>
  <c r="E514" i="19"/>
  <c r="F515" i="19" s="1"/>
  <c r="C514" i="19"/>
  <c r="D515" i="19" s="1"/>
  <c r="AB1781" i="57"/>
  <c r="AX1776" i="57"/>
  <c r="AE1782" i="57"/>
  <c r="AB1782" i="57"/>
  <c r="AE1712" i="57"/>
  <c r="AH1712" i="57"/>
  <c r="AB1712" i="57"/>
  <c r="AE1763" i="57"/>
  <c r="AB1763" i="57"/>
  <c r="AH1763" i="57"/>
  <c r="AE1777" i="57"/>
  <c r="AB1777" i="57"/>
  <c r="AB1775" i="57"/>
  <c r="AE1775" i="57"/>
  <c r="AE1765" i="57"/>
  <c r="AB1765" i="57"/>
  <c r="AX1765" i="57"/>
  <c r="AB1772" i="57"/>
  <c r="AE1772" i="57"/>
  <c r="S514" i="19" l="1"/>
  <c r="T515" i="19" s="1"/>
  <c r="AX1762" i="57"/>
  <c r="AH1762" i="57"/>
  <c r="AE1762" i="57"/>
  <c r="AB1762" i="57"/>
  <c r="AE1767" i="57"/>
  <c r="AB1767" i="57"/>
  <c r="AE1764" i="57"/>
  <c r="AB1764" i="57"/>
  <c r="AX1753" i="57"/>
  <c r="AH1760" i="57"/>
  <c r="AE1760" i="57"/>
  <c r="AB1760" i="57"/>
  <c r="AE1761" i="57"/>
  <c r="AB1761" i="57"/>
  <c r="AH1736" i="57" l="1"/>
  <c r="AE1736" i="57"/>
  <c r="AB1736" i="57"/>
  <c r="AX1736" i="57"/>
  <c r="AX1755" i="57"/>
  <c r="AB1751" i="57"/>
  <c r="AE1751" i="57"/>
  <c r="V318" i="15"/>
  <c r="Y318" i="15"/>
  <c r="AB318" i="15"/>
  <c r="V313" i="15"/>
  <c r="Y313" i="15"/>
  <c r="AB313" i="15"/>
  <c r="V302" i="15"/>
  <c r="Y302" i="15"/>
  <c r="AB302" i="15"/>
  <c r="V295" i="15"/>
  <c r="Y295" i="15"/>
  <c r="AB295" i="15"/>
  <c r="V289" i="15"/>
  <c r="Y289" i="15"/>
  <c r="AB289" i="15"/>
  <c r="V324" i="15"/>
  <c r="Y324" i="15"/>
  <c r="AB324" i="15"/>
  <c r="V331" i="15"/>
  <c r="Y331" i="15"/>
  <c r="AB331" i="15"/>
  <c r="V338" i="15"/>
  <c r="Y338" i="15"/>
  <c r="AB338" i="15"/>
  <c r="V350" i="15"/>
  <c r="Y350" i="15"/>
  <c r="AB350" i="15"/>
  <c r="V284" i="15"/>
  <c r="Y284" i="15"/>
  <c r="AB284" i="15"/>
  <c r="V277" i="15"/>
  <c r="Y277" i="15"/>
  <c r="AB277" i="15"/>
  <c r="V268" i="15"/>
  <c r="Y268" i="15"/>
  <c r="AB268" i="15"/>
  <c r="V263" i="15"/>
  <c r="Y263" i="15"/>
  <c r="AB263" i="15"/>
  <c r="V257" i="15"/>
  <c r="Y257" i="15"/>
  <c r="AB257" i="15"/>
  <c r="V250" i="15"/>
  <c r="Y250" i="15"/>
  <c r="AB250" i="15"/>
  <c r="V242" i="15"/>
  <c r="Y242" i="15"/>
  <c r="AB242" i="15"/>
  <c r="V237" i="15"/>
  <c r="Y237" i="15"/>
  <c r="AB237" i="15"/>
  <c r="V231" i="15"/>
  <c r="Y231" i="15"/>
  <c r="AB231" i="15"/>
  <c r="V226" i="15"/>
  <c r="Y226" i="15"/>
  <c r="AB226" i="15"/>
  <c r="V221" i="15"/>
  <c r="Y221" i="15"/>
  <c r="AB221" i="15"/>
  <c r="V216" i="15"/>
  <c r="Y216" i="15"/>
  <c r="AB216" i="15"/>
  <c r="V208" i="15"/>
  <c r="Y208" i="15"/>
  <c r="AB208" i="15"/>
  <c r="V202" i="15"/>
  <c r="Y202" i="15"/>
  <c r="AB202" i="15"/>
  <c r="V197" i="15"/>
  <c r="Y197" i="15"/>
  <c r="AB197" i="15"/>
  <c r="V194" i="15"/>
  <c r="Y194" i="15"/>
  <c r="AB194" i="15"/>
  <c r="V189" i="15"/>
  <c r="Y189" i="15"/>
  <c r="AB189" i="15"/>
  <c r="V185" i="15"/>
  <c r="Y185" i="15"/>
  <c r="AB185" i="15"/>
  <c r="V179" i="15"/>
  <c r="Y179" i="15"/>
  <c r="AB179" i="15"/>
  <c r="V175" i="15"/>
  <c r="Y175" i="15"/>
  <c r="AB175" i="15"/>
  <c r="V171" i="15"/>
  <c r="Y171" i="15"/>
  <c r="AB171" i="15"/>
  <c r="V167" i="15"/>
  <c r="Y167" i="15"/>
  <c r="AB167" i="15"/>
  <c r="V159" i="15"/>
  <c r="Y159" i="15"/>
  <c r="AB159" i="15"/>
  <c r="V155" i="15"/>
  <c r="Y155" i="15"/>
  <c r="AB155" i="15"/>
  <c r="V151" i="15"/>
  <c r="AB151" i="15"/>
  <c r="V144" i="15"/>
  <c r="AB144" i="15"/>
  <c r="V136" i="15"/>
  <c r="Y136" i="15"/>
  <c r="AB136" i="15"/>
  <c r="V131" i="15"/>
  <c r="Y131" i="15"/>
  <c r="AB131" i="15"/>
  <c r="V125" i="15"/>
  <c r="Y125" i="15"/>
  <c r="AB125" i="15"/>
  <c r="V121" i="15"/>
  <c r="Y121" i="15"/>
  <c r="AB121" i="15"/>
  <c r="V114" i="15"/>
  <c r="Y114" i="15"/>
  <c r="AB114" i="15"/>
  <c r="V109" i="15"/>
  <c r="Y109" i="15"/>
  <c r="AB109" i="15"/>
  <c r="V105" i="15"/>
  <c r="Y105" i="15"/>
  <c r="AB105" i="15"/>
  <c r="V99" i="15"/>
  <c r="Y99" i="15"/>
  <c r="AB99" i="15"/>
  <c r="V92" i="15"/>
  <c r="Y92" i="15"/>
  <c r="AB92" i="15"/>
  <c r="V89" i="15"/>
  <c r="Y89" i="15"/>
  <c r="AB89" i="15"/>
  <c r="V82" i="15"/>
  <c r="Y82" i="15"/>
  <c r="AB82" i="15"/>
  <c r="V76" i="15"/>
  <c r="Y76" i="15"/>
  <c r="AB76" i="15"/>
  <c r="V72" i="15"/>
  <c r="Y72" i="15"/>
  <c r="AB72" i="15"/>
  <c r="V68" i="15"/>
  <c r="Y68" i="15"/>
  <c r="AB68" i="15"/>
  <c r="V64" i="15"/>
  <c r="Y64" i="15"/>
  <c r="AB64" i="15"/>
  <c r="V60" i="15"/>
  <c r="Y60" i="15"/>
  <c r="AB60" i="15"/>
  <c r="V54" i="15"/>
  <c r="Y54" i="15"/>
  <c r="AB54" i="15"/>
  <c r="V51" i="15"/>
  <c r="Y51" i="15"/>
  <c r="AB51" i="15"/>
  <c r="V44" i="15"/>
  <c r="Y44" i="15"/>
  <c r="AB44" i="15"/>
  <c r="V37" i="15"/>
  <c r="Y37" i="15"/>
  <c r="AB37" i="15"/>
  <c r="V28" i="15"/>
  <c r="Y28" i="15"/>
  <c r="AB28" i="15"/>
  <c r="V23" i="15"/>
  <c r="Y23" i="15"/>
  <c r="AB23" i="15"/>
  <c r="V17" i="15"/>
  <c r="Y17" i="15"/>
  <c r="AB17" i="15"/>
  <c r="V13" i="15"/>
  <c r="Y13" i="15"/>
  <c r="AB13" i="15"/>
  <c r="U77" i="16"/>
  <c r="U73" i="16"/>
  <c r="U69" i="16"/>
  <c r="U64" i="16"/>
  <c r="U61" i="16"/>
  <c r="U56" i="16"/>
  <c r="U51" i="16"/>
  <c r="U45" i="16"/>
  <c r="U41" i="16"/>
  <c r="U81" i="16"/>
  <c r="U86" i="16"/>
  <c r="U92" i="16"/>
  <c r="U96" i="16"/>
  <c r="U100" i="16"/>
  <c r="U106" i="16"/>
  <c r="U112" i="16"/>
  <c r="U116" i="16"/>
  <c r="U120" i="16"/>
  <c r="X61" i="16"/>
  <c r="X56" i="16"/>
  <c r="X51" i="16"/>
  <c r="X45" i="16"/>
  <c r="X41" i="16"/>
  <c r="X37" i="16"/>
  <c r="X112" i="16"/>
  <c r="X106" i="16"/>
  <c r="X100" i="16"/>
  <c r="X96" i="16"/>
  <c r="X92" i="16"/>
  <c r="X86" i="16"/>
  <c r="X81" i="16"/>
  <c r="X77" i="16"/>
  <c r="X73" i="16"/>
  <c r="X69" i="16"/>
  <c r="X120" i="16"/>
  <c r="X116" i="16"/>
  <c r="AE1754" i="57"/>
  <c r="AB1754" i="57"/>
  <c r="AE1752" i="57"/>
  <c r="U124" i="16"/>
  <c r="U131" i="16"/>
  <c r="U136" i="16"/>
  <c r="U141" i="16"/>
  <c r="X124" i="16"/>
  <c r="X131" i="16"/>
  <c r="X136" i="16"/>
  <c r="X141" i="16"/>
  <c r="U219" i="16"/>
  <c r="U214" i="16"/>
  <c r="U208" i="16"/>
  <c r="U203" i="16"/>
  <c r="U186" i="16"/>
  <c r="U180" i="16"/>
  <c r="U174" i="16"/>
  <c r="U168" i="16"/>
  <c r="U161" i="16"/>
  <c r="U157" i="16"/>
  <c r="U153" i="16"/>
  <c r="U149" i="16"/>
  <c r="AA219" i="16"/>
  <c r="AA214" i="16"/>
  <c r="AA208" i="16"/>
  <c r="AA203" i="16"/>
  <c r="AA186" i="16"/>
  <c r="AA180" i="16"/>
  <c r="AA174" i="16"/>
  <c r="AA168" i="16"/>
  <c r="AA161" i="16"/>
  <c r="AA157" i="16"/>
  <c r="AA153" i="16"/>
  <c r="X149" i="16"/>
  <c r="X153" i="16"/>
  <c r="X157" i="16"/>
  <c r="X161" i="16"/>
  <c r="X168" i="16"/>
  <c r="X174" i="16"/>
  <c r="X180" i="16"/>
  <c r="X186" i="16"/>
  <c r="X203" i="16"/>
  <c r="X208" i="16"/>
  <c r="X214" i="16"/>
  <c r="X219" i="16"/>
  <c r="AA131" i="16"/>
  <c r="AA141" i="16"/>
  <c r="AA136" i="16"/>
  <c r="AA241" i="16"/>
  <c r="AX1743" i="57"/>
  <c r="AH1733" i="57"/>
  <c r="AE1733" i="57"/>
  <c r="AB1733" i="57"/>
  <c r="P32" i="15"/>
  <c r="P29" i="15"/>
  <c r="P22" i="15"/>
  <c r="P18" i="15"/>
  <c r="Q1441" i="57"/>
  <c r="O1441" i="57"/>
  <c r="M1441" i="57"/>
  <c r="K1441" i="57"/>
  <c r="Q1404" i="57"/>
  <c r="O1404" i="57"/>
  <c r="M1404" i="57"/>
  <c r="K1404" i="57"/>
  <c r="Q1364" i="57"/>
  <c r="O1364" i="57"/>
  <c r="M1364" i="57"/>
  <c r="K1364" i="57"/>
  <c r="I1364" i="57"/>
  <c r="Q1319" i="57"/>
  <c r="O1319" i="57"/>
  <c r="M1319" i="57"/>
  <c r="K1319" i="57"/>
  <c r="Q1276" i="57"/>
  <c r="O1276" i="57"/>
  <c r="M1276" i="57"/>
  <c r="K1276" i="57"/>
  <c r="Q1239" i="57"/>
  <c r="O1239" i="57"/>
  <c r="M1239" i="57"/>
  <c r="K1239" i="57"/>
  <c r="Q1185" i="57"/>
  <c r="O1185" i="57"/>
  <c r="M1185" i="57"/>
  <c r="K1185" i="57"/>
  <c r="Q1142" i="57"/>
  <c r="O1142" i="57"/>
  <c r="M1142" i="57"/>
  <c r="K1142" i="57"/>
  <c r="Q1102" i="57"/>
  <c r="O1102" i="57"/>
  <c r="M1102" i="57"/>
  <c r="K1102" i="57"/>
  <c r="Q1068" i="57"/>
  <c r="O1068" i="57"/>
  <c r="M1068" i="57"/>
  <c r="K1068" i="57"/>
  <c r="Q1018" i="57"/>
  <c r="O1018" i="57"/>
  <c r="M1018" i="57"/>
  <c r="K1018" i="57"/>
  <c r="Q960" i="57"/>
  <c r="O960" i="57"/>
  <c r="M960" i="57"/>
  <c r="K960" i="57"/>
  <c r="Q914" i="57"/>
  <c r="O914" i="57"/>
  <c r="M914" i="57"/>
  <c r="K914" i="57"/>
  <c r="Q879" i="57"/>
  <c r="O879" i="57"/>
  <c r="M879" i="57"/>
  <c r="K879" i="57"/>
  <c r="Q836" i="57"/>
  <c r="O836" i="57"/>
  <c r="M836" i="57"/>
  <c r="K836" i="57"/>
  <c r="Q797" i="57"/>
  <c r="O797" i="57"/>
  <c r="M797" i="57"/>
  <c r="K797" i="57"/>
  <c r="Q759" i="57"/>
  <c r="O759" i="57"/>
  <c r="M759" i="57"/>
  <c r="K759" i="57"/>
  <c r="Q723" i="57"/>
  <c r="O723" i="57"/>
  <c r="M723" i="57"/>
  <c r="K723" i="57"/>
  <c r="Q689" i="57"/>
  <c r="O689" i="57"/>
  <c r="M689" i="57"/>
  <c r="K689" i="57"/>
  <c r="Q655" i="57"/>
  <c r="O655" i="57"/>
  <c r="M655" i="57"/>
  <c r="K655" i="57"/>
  <c r="Q614" i="57"/>
  <c r="O614" i="57"/>
  <c r="M614" i="57"/>
  <c r="K614" i="57"/>
  <c r="I1441" i="57"/>
  <c r="I1404" i="57"/>
  <c r="I1319" i="57"/>
  <c r="I1276" i="57"/>
  <c r="I1239" i="57"/>
  <c r="I1185" i="57"/>
  <c r="I1142" i="57"/>
  <c r="I1102" i="57"/>
  <c r="I1068" i="57"/>
  <c r="I1018" i="57"/>
  <c r="I960" i="57"/>
  <c r="I914" i="57"/>
  <c r="I879" i="57"/>
  <c r="I836" i="57"/>
  <c r="I797" i="57"/>
  <c r="I759" i="57"/>
  <c r="I723" i="57"/>
  <c r="I689" i="57"/>
  <c r="I655" i="57"/>
  <c r="I614" i="57"/>
  <c r="Q579" i="57"/>
  <c r="O579" i="57"/>
  <c r="M579" i="57"/>
  <c r="I579" i="57"/>
  <c r="Q517" i="57"/>
  <c r="O517" i="57"/>
  <c r="M517" i="57"/>
  <c r="K517" i="57"/>
  <c r="I517" i="57"/>
  <c r="T1068" i="57"/>
  <c r="T1441" i="57"/>
  <c r="T1404" i="57"/>
  <c r="T1554" i="57"/>
  <c r="T1364" i="57"/>
  <c r="T1319" i="57"/>
  <c r="T1276" i="57"/>
  <c r="T1239" i="57"/>
  <c r="T1185" i="57"/>
  <c r="T1142" i="57"/>
  <c r="T1102" i="57"/>
  <c r="T1018" i="57"/>
  <c r="T960" i="57"/>
  <c r="T914" i="57"/>
  <c r="T879" i="57"/>
  <c r="T836" i="57"/>
  <c r="T797" i="57"/>
  <c r="T759" i="57"/>
  <c r="T723" i="57"/>
  <c r="T689" i="57"/>
  <c r="T655" i="57"/>
  <c r="T614" i="57"/>
  <c r="T579" i="57"/>
  <c r="T517" i="57"/>
  <c r="T482" i="57"/>
  <c r="AX1481" i="57"/>
  <c r="AE1362" i="57"/>
  <c r="AB1362" i="57"/>
  <c r="AE1275" i="57"/>
  <c r="AB1275" i="57"/>
  <c r="AE1238" i="57"/>
  <c r="AB1238" i="57"/>
  <c r="AE1184" i="57"/>
  <c r="AB1184" i="57"/>
  <c r="AX1101" i="57"/>
  <c r="AH1067" i="57"/>
  <c r="AE1067" i="57"/>
  <c r="AB1067" i="57"/>
  <c r="AE913" i="57"/>
  <c r="AB913" i="57"/>
  <c r="AE878" i="57"/>
  <c r="AB878" i="57"/>
  <c r="AX758" i="57"/>
  <c r="AE688" i="57"/>
  <c r="AB688" i="57"/>
  <c r="AE654" i="57"/>
  <c r="AB654" i="57"/>
  <c r="AX613" i="57"/>
  <c r="AX545" i="57"/>
  <c r="AE516" i="57"/>
  <c r="AB516" i="57"/>
  <c r="AE481" i="57"/>
  <c r="AB481" i="57"/>
  <c r="AE1748" i="57"/>
  <c r="AB1748" i="57"/>
  <c r="P12" i="15"/>
  <c r="P7" i="15"/>
  <c r="AJ365" i="15"/>
  <c r="AJ350" i="15"/>
  <c r="AJ338" i="15"/>
  <c r="AJ331" i="15"/>
  <c r="AJ324" i="15"/>
  <c r="AJ318" i="15"/>
  <c r="AJ313" i="15"/>
  <c r="AJ302" i="15"/>
  <c r="AJ295" i="15"/>
  <c r="AJ289" i="15"/>
  <c r="AJ284" i="15"/>
  <c r="AJ277" i="15"/>
  <c r="AJ268" i="15"/>
  <c r="AJ263" i="15"/>
  <c r="AJ257" i="15"/>
  <c r="AJ250" i="15"/>
  <c r="AJ242" i="15"/>
  <c r="AJ237" i="15"/>
  <c r="AJ231" i="15"/>
  <c r="AJ226" i="15"/>
  <c r="AJ221" i="15"/>
  <c r="AJ216" i="15"/>
  <c r="AJ208" i="15"/>
  <c r="AJ202" i="15"/>
  <c r="AJ197" i="15"/>
  <c r="AJ194" i="15"/>
  <c r="AJ189" i="15"/>
  <c r="AJ185" i="15"/>
  <c r="U1239" i="57" l="1"/>
  <c r="U836" i="57"/>
  <c r="U1102" i="57"/>
  <c r="U759" i="57"/>
  <c r="U1142" i="57"/>
  <c r="U797" i="57"/>
  <c r="U517" i="57"/>
  <c r="U1364" i="57"/>
  <c r="U723" i="57"/>
  <c r="U579" i="57"/>
  <c r="U879" i="57"/>
  <c r="U1276" i="57"/>
  <c r="U655" i="57"/>
  <c r="U960" i="57"/>
  <c r="U1319" i="57"/>
  <c r="U689" i="57"/>
  <c r="U1018" i="57"/>
  <c r="U1554" i="57"/>
  <c r="U1441" i="57"/>
  <c r="U1185" i="57"/>
  <c r="U1068" i="57"/>
  <c r="U614" i="57"/>
  <c r="U914" i="57"/>
  <c r="U1404" i="57"/>
  <c r="AJ179" i="15"/>
  <c r="AJ175" i="15"/>
  <c r="AJ171" i="15"/>
  <c r="AJ167" i="15"/>
  <c r="AJ159" i="15"/>
  <c r="AJ155" i="15"/>
  <c r="AJ151" i="15"/>
  <c r="AJ144" i="15"/>
  <c r="AJ136" i="15"/>
  <c r="AJ131" i="15"/>
  <c r="AJ125" i="15"/>
  <c r="AJ121" i="15"/>
  <c r="AJ114" i="15"/>
  <c r="AJ109" i="15"/>
  <c r="AJ105" i="15"/>
  <c r="AJ99" i="15"/>
  <c r="AJ92" i="15"/>
  <c r="AJ89" i="15"/>
  <c r="AJ82" i="15"/>
  <c r="AJ76" i="15"/>
  <c r="AJ72" i="15"/>
  <c r="AJ68" i="15"/>
  <c r="AJ64" i="15"/>
  <c r="AJ60" i="15"/>
  <c r="AJ54" i="15"/>
  <c r="AJ51" i="15"/>
  <c r="AJ44" i="15"/>
  <c r="AJ37" i="15"/>
  <c r="AJ28" i="15"/>
  <c r="AJ17" i="15"/>
  <c r="AJ13" i="15"/>
  <c r="AJ23" i="15"/>
  <c r="U37" i="16"/>
  <c r="U23" i="16"/>
  <c r="AI11" i="16"/>
  <c r="AI15" i="16"/>
  <c r="AI19" i="16"/>
  <c r="AI23" i="16"/>
  <c r="AI28" i="16"/>
  <c r="AI32" i="16"/>
  <c r="AI37" i="16"/>
  <c r="AI41" i="16"/>
  <c r="AI45" i="16"/>
  <c r="AI51" i="16"/>
  <c r="AI56" i="16"/>
  <c r="AI61" i="16"/>
  <c r="AI64" i="16"/>
  <c r="AI69" i="16"/>
  <c r="AI73" i="16"/>
  <c r="AI77" i="16"/>
  <c r="AI81" i="16"/>
  <c r="AI86" i="16"/>
  <c r="AI92" i="16"/>
  <c r="AI96" i="16"/>
  <c r="AI100" i="16"/>
  <c r="AI106" i="16"/>
  <c r="AI112" i="16"/>
  <c r="AI116" i="16"/>
  <c r="AI120" i="16"/>
  <c r="AI124" i="16"/>
  <c r="AI131" i="16"/>
  <c r="AI136" i="16"/>
  <c r="AI141" i="16"/>
  <c r="AI144" i="16"/>
  <c r="AI149" i="16"/>
  <c r="AI153" i="16"/>
  <c r="AI157" i="16"/>
  <c r="AI161" i="16"/>
  <c r="AI168" i="16"/>
  <c r="AI174" i="16"/>
  <c r="AI180" i="16"/>
  <c r="AI186" i="16"/>
  <c r="AI203" i="16"/>
  <c r="AI208" i="16"/>
  <c r="AI214" i="16"/>
  <c r="AI219" i="16"/>
  <c r="AI228" i="16"/>
  <c r="AI233" i="16"/>
  <c r="AI241" i="16"/>
  <c r="AI7" i="16"/>
  <c r="AI2" i="16"/>
  <c r="AM190" i="46"/>
  <c r="AM221" i="46"/>
  <c r="AM233" i="46"/>
  <c r="AM215" i="46"/>
  <c r="AM209" i="46"/>
  <c r="AM198" i="46"/>
  <c r="AM188" i="46"/>
  <c r="AM178" i="46"/>
  <c r="AM172" i="46"/>
  <c r="AM165" i="46"/>
  <c r="AM162" i="46"/>
  <c r="AM157" i="46"/>
  <c r="AM153" i="46"/>
  <c r="AM146" i="46"/>
  <c r="AT4" i="18"/>
  <c r="AT7" i="18"/>
  <c r="AT11" i="18"/>
  <c r="AT14" i="18"/>
  <c r="AT16" i="18"/>
  <c r="AT24" i="18"/>
  <c r="AT31" i="18"/>
  <c r="AT33" i="18"/>
  <c r="AT46" i="18"/>
  <c r="AT49" i="18"/>
  <c r="AT57" i="18"/>
  <c r="AT66" i="18"/>
  <c r="AT72" i="18"/>
  <c r="AT79" i="18"/>
  <c r="AT85" i="18"/>
  <c r="AT87" i="18"/>
  <c r="AT96" i="18"/>
  <c r="AT104" i="18"/>
  <c r="AT109" i="18"/>
  <c r="AT120" i="18"/>
  <c r="AT173" i="18"/>
  <c r="AT166" i="18"/>
  <c r="AT156" i="18"/>
  <c r="AT146" i="18"/>
  <c r="AT137" i="18"/>
  <c r="AT130" i="18"/>
  <c r="AT123" i="18"/>
  <c r="AT199" i="18"/>
  <c r="AT211" i="18"/>
  <c r="AT221" i="18"/>
  <c r="AT229" i="18"/>
  <c r="AT238" i="18"/>
  <c r="AT247" i="18"/>
  <c r="AT254" i="18"/>
  <c r="AT264" i="18"/>
  <c r="AT278" i="18"/>
  <c r="AT281" i="18"/>
  <c r="AT292" i="18"/>
  <c r="AT300" i="18"/>
  <c r="AT311" i="18"/>
  <c r="AT323" i="18"/>
  <c r="AT332" i="18"/>
  <c r="AT341" i="18"/>
  <c r="AT349" i="18"/>
  <c r="AT355" i="18"/>
  <c r="AT362" i="18"/>
  <c r="AT373" i="18"/>
  <c r="AT391" i="18"/>
  <c r="AT402" i="18"/>
  <c r="AT409" i="18"/>
  <c r="AT419" i="18"/>
  <c r="AT455" i="18"/>
  <c r="AT471" i="18"/>
  <c r="AE1744" i="57"/>
  <c r="AB1744" i="57"/>
  <c r="AM142" i="46"/>
  <c r="AM137" i="46"/>
  <c r="AM129" i="46"/>
  <c r="AM120" i="46"/>
  <c r="AM112" i="46"/>
  <c r="AM108" i="46"/>
  <c r="AM102" i="46"/>
  <c r="AM97" i="46"/>
  <c r="AM92" i="46"/>
  <c r="AM87" i="46"/>
  <c r="Y83" i="46"/>
  <c r="AB83" i="46"/>
  <c r="AM83" i="46"/>
  <c r="AM76" i="46"/>
  <c r="AH1693" i="57"/>
  <c r="AE1693" i="57"/>
  <c r="AB1693" i="57"/>
  <c r="AH1645" i="57"/>
  <c r="AE1645" i="57"/>
  <c r="AB1645" i="57"/>
  <c r="AM51" i="46"/>
  <c r="AM38" i="46"/>
  <c r="AH1735" i="57"/>
  <c r="AE1735" i="57"/>
  <c r="AB1735" i="57"/>
  <c r="AX1730" i="57" l="1"/>
  <c r="P513" i="19"/>
  <c r="Q514" i="19" s="1"/>
  <c r="N513" i="19"/>
  <c r="O514" i="19" s="1"/>
  <c r="I513" i="19"/>
  <c r="J514" i="19" s="1"/>
  <c r="G513" i="19"/>
  <c r="H514" i="19" s="1"/>
  <c r="E513" i="19"/>
  <c r="F514" i="19" s="1"/>
  <c r="C513" i="19"/>
  <c r="D514" i="19" s="1"/>
  <c r="AE1738" i="57"/>
  <c r="AB1738" i="57"/>
  <c r="S513" i="19" l="1"/>
  <c r="T514" i="19" s="1"/>
  <c r="AD580" i="14"/>
  <c r="AD528" i="14"/>
  <c r="AD514" i="14"/>
  <c r="AD500" i="14"/>
  <c r="AD493" i="14"/>
  <c r="AD484" i="14"/>
  <c r="AD473" i="14"/>
  <c r="AD458" i="14"/>
  <c r="AD450" i="14"/>
  <c r="AD441" i="14"/>
  <c r="AD429" i="14"/>
  <c r="AD421" i="14"/>
  <c r="AD409" i="14"/>
  <c r="AD396" i="14"/>
  <c r="AD386" i="14"/>
  <c r="AA580" i="14"/>
  <c r="AA528" i="14"/>
  <c r="AA514" i="14"/>
  <c r="AA500" i="14"/>
  <c r="AA493" i="14"/>
  <c r="AA484" i="14"/>
  <c r="AA473" i="14"/>
  <c r="AA458" i="14"/>
  <c r="AA450" i="14"/>
  <c r="AA441" i="14"/>
  <c r="AA429" i="14"/>
  <c r="AA421" i="14"/>
  <c r="AA409" i="14"/>
  <c r="AA396" i="14"/>
  <c r="AA386" i="14"/>
  <c r="X580" i="14"/>
  <c r="X528" i="14"/>
  <c r="X514" i="14"/>
  <c r="X500" i="14"/>
  <c r="X493" i="14"/>
  <c r="X484" i="14"/>
  <c r="X473" i="14"/>
  <c r="X458" i="14"/>
  <c r="X450" i="14"/>
  <c r="X441" i="14"/>
  <c r="X429" i="14"/>
  <c r="X421" i="14"/>
  <c r="X409" i="14"/>
  <c r="X396" i="14"/>
  <c r="X386" i="14"/>
  <c r="AD375" i="14"/>
  <c r="AD357" i="14"/>
  <c r="AD343" i="14"/>
  <c r="AD333" i="14"/>
  <c r="AD322" i="14"/>
  <c r="AD312" i="14"/>
  <c r="AD303" i="14"/>
  <c r="AD293" i="14"/>
  <c r="AD284" i="14"/>
  <c r="AD271" i="14"/>
  <c r="AD261" i="14"/>
  <c r="AD252" i="14"/>
  <c r="AA252" i="14"/>
  <c r="AA261" i="14"/>
  <c r="AA271" i="14"/>
  <c r="AA284" i="14"/>
  <c r="AA293" i="14"/>
  <c r="AA303" i="14"/>
  <c r="AA312" i="14"/>
  <c r="AA322" i="14"/>
  <c r="AA333" i="14"/>
  <c r="AA343" i="14"/>
  <c r="AA357" i="14"/>
  <c r="AA375" i="14"/>
  <c r="X375" i="14"/>
  <c r="X357" i="14"/>
  <c r="X343" i="14"/>
  <c r="X333" i="14"/>
  <c r="X322" i="14"/>
  <c r="X312" i="14"/>
  <c r="X303" i="14"/>
  <c r="X293" i="14"/>
  <c r="X284" i="14"/>
  <c r="X271" i="14"/>
  <c r="X261" i="14"/>
  <c r="X252" i="14"/>
  <c r="AL252" i="14"/>
  <c r="AL261" i="14"/>
  <c r="AL271" i="14"/>
  <c r="AL284" i="14"/>
  <c r="AL293" i="14"/>
  <c r="AL303" i="14"/>
  <c r="AL312" i="14"/>
  <c r="AL322" i="14"/>
  <c r="AL333" i="14"/>
  <c r="AL343" i="14"/>
  <c r="AD241" i="14"/>
  <c r="AD233" i="14"/>
  <c r="AD222" i="14"/>
  <c r="AD205" i="14"/>
  <c r="AD191" i="14"/>
  <c r="AD181" i="14"/>
  <c r="AD173" i="14"/>
  <c r="AD166" i="14"/>
  <c r="AD158" i="14"/>
  <c r="AD150" i="14"/>
  <c r="AD140" i="14"/>
  <c r="AA241" i="14"/>
  <c r="AA233" i="14"/>
  <c r="AA222" i="14"/>
  <c r="AA205" i="14"/>
  <c r="AA191" i="14"/>
  <c r="AA181" i="14"/>
  <c r="AA173" i="14"/>
  <c r="AA166" i="14"/>
  <c r="AA158" i="14"/>
  <c r="AA150" i="14"/>
  <c r="AA140" i="14"/>
  <c r="X241" i="14"/>
  <c r="X233" i="14"/>
  <c r="X222" i="14"/>
  <c r="X205" i="14"/>
  <c r="X191" i="14"/>
  <c r="X181" i="14"/>
  <c r="X173" i="14"/>
  <c r="X166" i="14"/>
  <c r="X158" i="14"/>
  <c r="X150" i="14"/>
  <c r="X140" i="14"/>
  <c r="AL241" i="14"/>
  <c r="AL240" i="14"/>
  <c r="X240" i="14"/>
  <c r="AL233" i="14"/>
  <c r="AL222" i="14"/>
  <c r="AL205" i="14"/>
  <c r="AL191" i="14"/>
  <c r="AL181" i="14"/>
  <c r="AL180" i="14"/>
  <c r="X180" i="14"/>
  <c r="AL173" i="14"/>
  <c r="AL166" i="14"/>
  <c r="AL158" i="14"/>
  <c r="AL150" i="14"/>
  <c r="AL140" i="14"/>
  <c r="AE1731" i="57"/>
  <c r="AB1731" i="57"/>
  <c r="AD128" i="14"/>
  <c r="AA128" i="14"/>
  <c r="X128" i="14"/>
  <c r="AL128" i="14"/>
  <c r="X330" i="14"/>
  <c r="X320" i="14"/>
  <c r="X310" i="14"/>
  <c r="X301" i="14"/>
  <c r="X292" i="14"/>
  <c r="X279" i="14"/>
  <c r="X270" i="14"/>
  <c r="X258" i="14"/>
  <c r="X232" i="14"/>
  <c r="X217" i="14"/>
  <c r="X190" i="14"/>
  <c r="X182" i="14"/>
  <c r="X171" i="14"/>
  <c r="X165" i="14"/>
  <c r="X157" i="14"/>
  <c r="X149" i="14"/>
  <c r="X358" i="14"/>
  <c r="X342" i="14"/>
  <c r="X36" i="14"/>
  <c r="X40" i="14"/>
  <c r="X49" i="14"/>
  <c r="X54" i="14"/>
  <c r="X60" i="14"/>
  <c r="X70" i="14"/>
  <c r="X80" i="14"/>
  <c r="X85" i="14"/>
  <c r="X101" i="14"/>
  <c r="X106" i="14"/>
  <c r="X113" i="14"/>
  <c r="AL580" i="14"/>
  <c r="AL528" i="14"/>
  <c r="AL514" i="14"/>
  <c r="AE1724" i="57" l="1"/>
  <c r="AB1724" i="57"/>
  <c r="AX1724" i="57"/>
  <c r="AE1728" i="57"/>
  <c r="AB1728" i="57"/>
  <c r="AX1721" i="57"/>
  <c r="AB1721" i="57"/>
  <c r="AE1725" i="57"/>
  <c r="AB1725" i="57"/>
  <c r="AB1722" i="57"/>
  <c r="AE1722" i="57"/>
  <c r="AH1719" i="57"/>
  <c r="AB1719" i="57"/>
  <c r="AX1713" i="57"/>
  <c r="AE1717" i="57"/>
  <c r="AB1717" i="57"/>
  <c r="AE1720" i="57"/>
  <c r="AB1720" i="57"/>
  <c r="AE1714" i="57" l="1"/>
  <c r="AB1714" i="57"/>
  <c r="AB1711" i="57"/>
  <c r="AE1711" i="57"/>
  <c r="AX1703" i="57"/>
  <c r="AE1705" i="57"/>
  <c r="AB1705" i="57"/>
  <c r="AE1708" i="57" l="1"/>
  <c r="AB1708" i="57"/>
  <c r="AE1704" i="57"/>
  <c r="AB1704" i="57"/>
  <c r="AB1700" i="57"/>
  <c r="P512" i="19"/>
  <c r="Q513" i="19" s="1"/>
  <c r="N512" i="19"/>
  <c r="O513" i="19" s="1"/>
  <c r="I512" i="19"/>
  <c r="J513" i="19" s="1"/>
  <c r="G512" i="19"/>
  <c r="H513" i="19" s="1"/>
  <c r="E512" i="19"/>
  <c r="F513" i="19" s="1"/>
  <c r="C512" i="19"/>
  <c r="D513" i="19" s="1"/>
  <c r="AH1694" i="57"/>
  <c r="AE1694" i="57"/>
  <c r="AL500" i="14"/>
  <c r="AL493" i="14"/>
  <c r="AL484" i="14"/>
  <c r="AL473" i="14"/>
  <c r="AL458" i="14"/>
  <c r="AL450" i="14"/>
  <c r="AL441" i="14"/>
  <c r="AL429" i="14"/>
  <c r="AL421" i="14"/>
  <c r="AL409" i="14"/>
  <c r="AL396" i="14"/>
  <c r="AL386" i="14"/>
  <c r="AL375" i="14"/>
  <c r="AL357" i="14"/>
  <c r="AL342" i="14"/>
  <c r="AL330" i="14"/>
  <c r="AL320" i="14"/>
  <c r="AL310" i="14"/>
  <c r="AL301" i="14"/>
  <c r="AL292" i="14"/>
  <c r="AL279" i="14"/>
  <c r="AL270" i="14"/>
  <c r="AL258" i="14"/>
  <c r="AX1689" i="57"/>
  <c r="AE1696" i="57"/>
  <c r="AB1696" i="57"/>
  <c r="AT486" i="18"/>
  <c r="AT503" i="18"/>
  <c r="AE1685" i="57"/>
  <c r="AB1685" i="57"/>
  <c r="X29" i="14"/>
  <c r="X25" i="14"/>
  <c r="X20" i="14"/>
  <c r="X13" i="14"/>
  <c r="X9" i="14"/>
  <c r="X5" i="14"/>
  <c r="AL232" i="14"/>
  <c r="AL212" i="14"/>
  <c r="AL190" i="14"/>
  <c r="AL182" i="14"/>
  <c r="AL171" i="14"/>
  <c r="AL165" i="14"/>
  <c r="AL157" i="14"/>
  <c r="AL149" i="14"/>
  <c r="AL113" i="14"/>
  <c r="AL106" i="14"/>
  <c r="AL101" i="14"/>
  <c r="AL85" i="14"/>
  <c r="AL80" i="14"/>
  <c r="AL70" i="14"/>
  <c r="AL60" i="14"/>
  <c r="AL54" i="14"/>
  <c r="AL49" i="14"/>
  <c r="AL40" i="14"/>
  <c r="AL36" i="14"/>
  <c r="AL29" i="14"/>
  <c r="AL25" i="14"/>
  <c r="AL20" i="14"/>
  <c r="AL13" i="14"/>
  <c r="AL9" i="14"/>
  <c r="AL5" i="14"/>
  <c r="AE1690" i="57"/>
  <c r="AB1690" i="57"/>
  <c r="AB1688" i="57"/>
  <c r="S512" i="19" l="1"/>
  <c r="T513" i="19" s="1"/>
  <c r="AE1688" i="57"/>
  <c r="AH1677" i="57" l="1"/>
  <c r="AE1677" i="57"/>
  <c r="AB1677" i="57"/>
  <c r="AX1677" i="57"/>
  <c r="AH1498" i="57"/>
  <c r="AE1498" i="57"/>
  <c r="AE1508" i="57"/>
  <c r="AE1523" i="57"/>
  <c r="AE1534" i="57"/>
  <c r="AE1544" i="57"/>
  <c r="AE1596" i="57"/>
  <c r="AE1626" i="57"/>
  <c r="AB1498" i="57"/>
  <c r="AB1508" i="57"/>
  <c r="AB1523" i="57"/>
  <c r="AB1534" i="57"/>
  <c r="AB1544" i="57"/>
  <c r="AB1596" i="57"/>
  <c r="AB1626" i="57"/>
  <c r="AE1682" i="57"/>
  <c r="AB1682" i="57"/>
  <c r="AX1682" i="57"/>
  <c r="AX1672" i="57"/>
  <c r="AX1668" i="57"/>
  <c r="AE1686" i="57"/>
  <c r="AB1686" i="57"/>
  <c r="AB1671" i="57"/>
  <c r="AH1671" i="57"/>
  <c r="AE1671" i="57"/>
  <c r="AE1683" i="57"/>
  <c r="AB1683" i="57"/>
  <c r="AE1680" i="57"/>
  <c r="AH1676" i="57"/>
  <c r="AE1676" i="57"/>
  <c r="AB1676" i="57"/>
  <c r="AE1678" i="57"/>
  <c r="AB1678" i="57"/>
  <c r="AB1669" i="57"/>
  <c r="AH1669" i="57"/>
  <c r="AE1669" i="57"/>
  <c r="AE1673" i="57"/>
  <c r="AB1673" i="57"/>
  <c r="AE1670" i="57"/>
  <c r="AH1666" i="57" l="1"/>
  <c r="AE1666" i="57"/>
  <c r="AB1666" i="57"/>
  <c r="AE1667" i="57"/>
  <c r="AB1667" i="57"/>
  <c r="AE1665" i="57"/>
  <c r="AX1661" i="57"/>
  <c r="K775" i="47"/>
  <c r="K773" i="47"/>
  <c r="AL314" i="13"/>
  <c r="AL277" i="13"/>
  <c r="AL265" i="13"/>
  <c r="AL256" i="13"/>
  <c r="AL244" i="13"/>
  <c r="AL234" i="13"/>
  <c r="AL228" i="13"/>
  <c r="AL219" i="13"/>
  <c r="AL207" i="13"/>
  <c r="AL200" i="13"/>
  <c r="AL193" i="13"/>
  <c r="AL188" i="13"/>
  <c r="AL183" i="13"/>
  <c r="AL178" i="13"/>
  <c r="AL174" i="13"/>
  <c r="AL169" i="13"/>
  <c r="AL162" i="13"/>
  <c r="AL157" i="13"/>
  <c r="X277" i="13"/>
  <c r="X265" i="13"/>
  <c r="X256" i="13"/>
  <c r="X244" i="13"/>
  <c r="X234" i="13"/>
  <c r="X228" i="13"/>
  <c r="X219" i="13"/>
  <c r="X207" i="13"/>
  <c r="X200" i="13"/>
  <c r="X193" i="13"/>
  <c r="X188" i="13"/>
  <c r="X183" i="13"/>
  <c r="X178" i="13"/>
  <c r="X174" i="13"/>
  <c r="X169" i="13"/>
  <c r="X162" i="13"/>
  <c r="X157" i="13"/>
  <c r="X314" i="13"/>
  <c r="X154" i="13"/>
  <c r="X149" i="13"/>
  <c r="X146" i="13"/>
  <c r="X137" i="13"/>
  <c r="X129" i="13"/>
  <c r="X126" i="13"/>
  <c r="X121" i="13"/>
  <c r="X115" i="13"/>
  <c r="X112" i="13"/>
  <c r="X109" i="13"/>
  <c r="X98" i="13"/>
  <c r="X93" i="13"/>
  <c r="X87" i="13"/>
  <c r="X83" i="13"/>
  <c r="X79" i="13"/>
  <c r="X71" i="13"/>
  <c r="X66" i="13"/>
  <c r="X63" i="13"/>
  <c r="X56" i="13"/>
  <c r="X52" i="13"/>
  <c r="X46" i="13"/>
  <c r="X44" i="13"/>
  <c r="X37" i="13"/>
  <c r="X32" i="13"/>
  <c r="X28" i="13"/>
  <c r="X22" i="13"/>
  <c r="X16" i="13"/>
  <c r="X11" i="13"/>
  <c r="X8" i="13"/>
  <c r="X3" i="13"/>
  <c r="AL154" i="13"/>
  <c r="AL149" i="13"/>
  <c r="AL146" i="13"/>
  <c r="AL137" i="13"/>
  <c r="AL129" i="13"/>
  <c r="AL126" i="13"/>
  <c r="AL121" i="13"/>
  <c r="AL115" i="13"/>
  <c r="AL112" i="13"/>
  <c r="AL109" i="13"/>
  <c r="AL98" i="13"/>
  <c r="AL93" i="13"/>
  <c r="AL87" i="13"/>
  <c r="AL83" i="13"/>
  <c r="AL79" i="13"/>
  <c r="AL71" i="13"/>
  <c r="AL66" i="13"/>
  <c r="AL63" i="13"/>
  <c r="AL56" i="13"/>
  <c r="AL52" i="13"/>
  <c r="AL46" i="13"/>
  <c r="AL44" i="13"/>
  <c r="AL37" i="13"/>
  <c r="AL32" i="13"/>
  <c r="AL28" i="13"/>
  <c r="AL22" i="13"/>
  <c r="AL16" i="13"/>
  <c r="AL11" i="13"/>
  <c r="AL8" i="13"/>
  <c r="AL3" i="13"/>
  <c r="AH206" i="41"/>
  <c r="AH168" i="41"/>
  <c r="AH163" i="41"/>
  <c r="AH161" i="41"/>
  <c r="AH155" i="41"/>
  <c r="AH151" i="41"/>
  <c r="T206" i="41"/>
  <c r="T168" i="41"/>
  <c r="T163" i="41"/>
  <c r="T161" i="41"/>
  <c r="T155" i="41"/>
  <c r="T151" i="41"/>
  <c r="P511" i="19"/>
  <c r="Q512" i="19" s="1"/>
  <c r="N511" i="19"/>
  <c r="O512" i="19" s="1"/>
  <c r="I511" i="19"/>
  <c r="J512" i="19" s="1"/>
  <c r="G511" i="19"/>
  <c r="H512" i="19" s="1"/>
  <c r="E511" i="19"/>
  <c r="F512" i="19" s="1"/>
  <c r="C511" i="19"/>
  <c r="D512" i="19" s="1"/>
  <c r="AE1662" i="57"/>
  <c r="AB1662" i="57"/>
  <c r="AE1659" i="57"/>
  <c r="AB1659" i="57"/>
  <c r="T146" i="41"/>
  <c r="T143" i="41"/>
  <c r="T139" i="41"/>
  <c r="T135" i="41"/>
  <c r="T132" i="41"/>
  <c r="T129" i="41"/>
  <c r="T125" i="41"/>
  <c r="T119" i="41"/>
  <c r="T111" i="41"/>
  <c r="T108" i="41"/>
  <c r="T105" i="41"/>
  <c r="T102" i="41"/>
  <c r="T99" i="41"/>
  <c r="T96" i="41"/>
  <c r="T93" i="41"/>
  <c r="T89" i="41"/>
  <c r="T86" i="41"/>
  <c r="T83" i="41"/>
  <c r="T79" i="41"/>
  <c r="T75" i="41"/>
  <c r="T72" i="41"/>
  <c r="T68" i="41"/>
  <c r="T65" i="41"/>
  <c r="T60" i="41"/>
  <c r="AH60" i="41"/>
  <c r="AH146" i="41"/>
  <c r="AH143" i="41"/>
  <c r="AH139" i="41"/>
  <c r="AH135" i="41"/>
  <c r="AH132" i="41"/>
  <c r="AH129" i="41"/>
  <c r="AH125" i="41"/>
  <c r="AH119" i="41"/>
  <c r="AH111" i="41"/>
  <c r="AH108" i="41"/>
  <c r="AH105" i="41"/>
  <c r="AH102" i="41"/>
  <c r="AH99" i="41"/>
  <c r="AH96" i="41"/>
  <c r="AH93" i="41"/>
  <c r="AH89" i="41"/>
  <c r="AH86" i="41"/>
  <c r="AH83" i="41"/>
  <c r="AH79" i="41"/>
  <c r="AH75" i="41"/>
  <c r="AH72" i="41"/>
  <c r="AH68" i="41"/>
  <c r="AH65" i="41"/>
  <c r="AB1652" i="57"/>
  <c r="AE1652" i="57"/>
  <c r="AH1652" i="57"/>
  <c r="AK229" i="18"/>
  <c r="AK231" i="18"/>
  <c r="V322" i="18"/>
  <c r="Q322" i="18"/>
  <c r="L322" i="18"/>
  <c r="AK323" i="18"/>
  <c r="AH323" i="18"/>
  <c r="AE323" i="18"/>
  <c r="V323" i="18"/>
  <c r="Q323" i="18"/>
  <c r="L323" i="18"/>
  <c r="T57" i="41"/>
  <c r="T54" i="41"/>
  <c r="T50" i="41"/>
  <c r="T46" i="41"/>
  <c r="T43" i="41"/>
  <c r="T40" i="41"/>
  <c r="T37" i="41"/>
  <c r="T35" i="41"/>
  <c r="T32" i="41"/>
  <c r="T28" i="41"/>
  <c r="T25" i="41"/>
  <c r="T21" i="41"/>
  <c r="T19" i="41"/>
  <c r="T16" i="41"/>
  <c r="T13" i="41"/>
  <c r="T10" i="41"/>
  <c r="T6" i="41"/>
  <c r="T5" i="41"/>
  <c r="T3" i="41"/>
  <c r="AH57" i="41"/>
  <c r="AH54" i="41"/>
  <c r="AH50" i="41"/>
  <c r="AH46" i="41"/>
  <c r="AH43" i="41"/>
  <c r="AH40" i="41"/>
  <c r="AH37" i="41"/>
  <c r="AH35" i="41"/>
  <c r="AH32" i="41"/>
  <c r="AH28" i="41"/>
  <c r="AH25" i="41"/>
  <c r="AH21" i="41"/>
  <c r="AH19" i="41"/>
  <c r="AH16" i="41"/>
  <c r="AH13" i="41"/>
  <c r="AH10" i="41"/>
  <c r="AH6" i="41"/>
  <c r="AH5" i="41"/>
  <c r="AH3" i="41"/>
  <c r="W198" i="40"/>
  <c r="W167" i="40"/>
  <c r="W164" i="40"/>
  <c r="AH198" i="40"/>
  <c r="AH167" i="40"/>
  <c r="AH164" i="40"/>
  <c r="AH160" i="40"/>
  <c r="AH157" i="40"/>
  <c r="AH156" i="40"/>
  <c r="AH153" i="40"/>
  <c r="AH149" i="40"/>
  <c r="AH142" i="40"/>
  <c r="AH135" i="40"/>
  <c r="AH133" i="40"/>
  <c r="AH131" i="40"/>
  <c r="AH128" i="40"/>
  <c r="AH125" i="40"/>
  <c r="AH121" i="40"/>
  <c r="AH119" i="40"/>
  <c r="AH114" i="40"/>
  <c r="AH110" i="40"/>
  <c r="AH104" i="40"/>
  <c r="AH102" i="40"/>
  <c r="AH100" i="40"/>
  <c r="AH97" i="40"/>
  <c r="AH95" i="40"/>
  <c r="AH92" i="40"/>
  <c r="AH89" i="40"/>
  <c r="AH86" i="40"/>
  <c r="AH83" i="40"/>
  <c r="AX1649" i="57"/>
  <c r="AE1656" i="57"/>
  <c r="AB1656" i="57"/>
  <c r="AH81" i="40"/>
  <c r="AH79" i="40"/>
  <c r="AH76" i="40"/>
  <c r="AH72" i="40"/>
  <c r="AH69" i="40"/>
  <c r="AH66" i="40"/>
  <c r="AH64" i="40"/>
  <c r="AH61" i="40"/>
  <c r="AH57" i="40"/>
  <c r="AH52" i="40"/>
  <c r="AH49" i="40"/>
  <c r="AH45" i="40"/>
  <c r="AH44" i="40"/>
  <c r="AH40" i="40"/>
  <c r="AH37" i="40"/>
  <c r="AH36" i="40"/>
  <c r="AH33" i="40"/>
  <c r="AH31" i="40"/>
  <c r="AH28" i="40"/>
  <c r="AH25" i="40"/>
  <c r="AH21" i="40"/>
  <c r="AH17" i="40"/>
  <c r="AH14" i="40"/>
  <c r="AH9" i="40"/>
  <c r="AE1651" i="57"/>
  <c r="AB1651" i="57"/>
  <c r="AB1648" i="57"/>
  <c r="AE1648" i="57"/>
  <c r="W20" i="39"/>
  <c r="W32" i="39"/>
  <c r="W16" i="39"/>
  <c r="W12" i="39"/>
  <c r="W10" i="39"/>
  <c r="W7" i="39"/>
  <c r="AH7" i="40"/>
  <c r="AH4" i="40"/>
  <c r="AE32" i="39"/>
  <c r="AE20" i="39"/>
  <c r="AE16" i="39"/>
  <c r="AE12" i="39"/>
  <c r="AE10" i="39"/>
  <c r="AE7" i="39"/>
  <c r="AX1614" i="57"/>
  <c r="AE1641" i="57"/>
  <c r="AB1641" i="57"/>
  <c r="AE1603" i="57"/>
  <c r="AB1603" i="57"/>
  <c r="AX1603" i="57"/>
  <c r="AX1641" i="57"/>
  <c r="AE1647" i="57"/>
  <c r="AB1647" i="57"/>
  <c r="AE1644" i="57"/>
  <c r="AB1644" i="57"/>
  <c r="AE174" i="38"/>
  <c r="T174" i="38"/>
  <c r="T155" i="38"/>
  <c r="AE155" i="38"/>
  <c r="T152" i="38"/>
  <c r="T149" i="38"/>
  <c r="T145" i="38"/>
  <c r="T141" i="38"/>
  <c r="T137" i="38"/>
  <c r="T135" i="38"/>
  <c r="T131" i="38"/>
  <c r="T128" i="38"/>
  <c r="T124" i="38"/>
  <c r="T120" i="38"/>
  <c r="T116" i="38"/>
  <c r="T111" i="38"/>
  <c r="T108" i="38"/>
  <c r="T103" i="38"/>
  <c r="T99" i="38"/>
  <c r="T95" i="38"/>
  <c r="T92" i="38"/>
  <c r="T88" i="38"/>
  <c r="T85" i="38"/>
  <c r="T82" i="38"/>
  <c r="T78" i="38"/>
  <c r="T73" i="38"/>
  <c r="T69" i="38"/>
  <c r="T65" i="38"/>
  <c r="T62" i="38"/>
  <c r="T58" i="38"/>
  <c r="T55" i="38"/>
  <c r="T52" i="38"/>
  <c r="T48" i="38"/>
  <c r="T45" i="38"/>
  <c r="T41" i="38"/>
  <c r="T31" i="38"/>
  <c r="T27" i="38"/>
  <c r="AE149" i="38"/>
  <c r="AE145" i="38"/>
  <c r="AE141" i="38"/>
  <c r="AE137" i="38"/>
  <c r="AE135" i="38"/>
  <c r="AE131" i="38"/>
  <c r="AE128" i="38"/>
  <c r="AE124" i="38"/>
  <c r="AE120" i="38"/>
  <c r="AE116" i="38"/>
  <c r="AE111" i="38"/>
  <c r="AE108" i="38"/>
  <c r="AE103" i="38"/>
  <c r="AE99" i="38"/>
  <c r="AE95" i="38"/>
  <c r="AE92" i="38"/>
  <c r="AE88" i="38"/>
  <c r="AE85" i="38"/>
  <c r="AE82" i="38"/>
  <c r="AE78" i="38"/>
  <c r="AE73" i="38"/>
  <c r="AE69" i="38"/>
  <c r="AE65" i="38"/>
  <c r="AE62" i="38"/>
  <c r="AE58" i="38"/>
  <c r="AE55" i="38"/>
  <c r="AE52" i="38"/>
  <c r="AE48" i="38"/>
  <c r="AE45" i="38"/>
  <c r="AE41" i="38"/>
  <c r="AE31" i="38"/>
  <c r="AE27" i="38"/>
  <c r="AE23" i="38"/>
  <c r="AE152" i="38"/>
  <c r="AH1624" i="57"/>
  <c r="AE1624" i="57"/>
  <c r="AB1624" i="57"/>
  <c r="AX1624" i="57"/>
  <c r="AB1639" i="57"/>
  <c r="AE1642" i="57"/>
  <c r="AB1642" i="57"/>
  <c r="AH1634" i="57"/>
  <c r="AE1634" i="57"/>
  <c r="AB1634" i="57"/>
  <c r="AX1629" i="57"/>
  <c r="AE1637" i="57"/>
  <c r="AB1637" i="57"/>
  <c r="AH1617" i="57"/>
  <c r="AB1617" i="57"/>
  <c r="AE1617" i="57"/>
  <c r="AB1627" i="57"/>
  <c r="AH1627" i="57"/>
  <c r="AE1627" i="57"/>
  <c r="AE1628" i="57"/>
  <c r="AB1628" i="57"/>
  <c r="AE1630" i="57"/>
  <c r="AB1630" i="57"/>
  <c r="S511" i="19" l="1"/>
  <c r="T512" i="19" s="1"/>
  <c r="AX1620" i="57"/>
  <c r="AE1625" i="57"/>
  <c r="AB1625" i="57"/>
  <c r="AE1619" i="57"/>
  <c r="AB1619" i="57"/>
  <c r="AE1621" i="57"/>
  <c r="AB1621" i="57"/>
  <c r="AX1607" i="57"/>
  <c r="AE1602" i="57"/>
  <c r="AB1602" i="57"/>
  <c r="AH1612" i="57"/>
  <c r="AE1612" i="57"/>
  <c r="AB1612" i="57"/>
  <c r="AE1613" i="57"/>
  <c r="AB1613" i="57"/>
  <c r="AE1608" i="57"/>
  <c r="AB1608" i="57"/>
  <c r="P510" i="19"/>
  <c r="Q511" i="19" s="1"/>
  <c r="N510" i="19"/>
  <c r="O511" i="19" s="1"/>
  <c r="I510" i="19"/>
  <c r="J511" i="19" s="1"/>
  <c r="G510" i="19"/>
  <c r="H511" i="19" s="1"/>
  <c r="E510" i="19"/>
  <c r="F511" i="19" s="1"/>
  <c r="C510" i="19"/>
  <c r="D511" i="19" s="1"/>
  <c r="AX1600" i="57"/>
  <c r="S510" i="19" l="1"/>
  <c r="T511" i="19" s="1"/>
  <c r="AE1605" i="57"/>
  <c r="AB1605" i="57"/>
  <c r="AE1599" i="57"/>
  <c r="AB1599" i="57"/>
  <c r="AE20" i="38"/>
  <c r="AE17" i="38"/>
  <c r="AE14" i="38"/>
  <c r="AE11" i="38"/>
  <c r="AG164" i="37"/>
  <c r="AG160" i="37"/>
  <c r="AG156" i="37"/>
  <c r="AG152" i="37"/>
  <c r="AG148" i="37"/>
  <c r="AG143" i="37"/>
  <c r="AG137" i="37"/>
  <c r="AG134" i="37"/>
  <c r="AG130" i="37"/>
  <c r="AG125" i="37"/>
  <c r="AG122" i="37"/>
  <c r="AG118" i="37"/>
  <c r="AG113" i="37"/>
  <c r="AG109" i="37"/>
  <c r="AG104" i="37"/>
  <c r="AG100" i="37"/>
  <c r="AG98" i="37"/>
  <c r="AG93" i="37"/>
  <c r="AG89" i="37"/>
  <c r="AG85" i="37"/>
  <c r="AG82" i="37"/>
  <c r="AG78" i="37"/>
  <c r="AG75" i="37"/>
  <c r="AG73" i="37"/>
  <c r="AG68" i="37"/>
  <c r="AG65" i="37"/>
  <c r="AG62" i="37"/>
  <c r="AG60" i="37"/>
  <c r="AG57" i="37"/>
  <c r="AG48" i="37"/>
  <c r="AG44" i="37"/>
  <c r="AG40" i="37"/>
  <c r="AG36" i="37"/>
  <c r="AG33" i="37"/>
  <c r="AG31" i="37"/>
  <c r="AG29" i="37"/>
  <c r="AG26" i="37"/>
  <c r="AG23" i="37"/>
  <c r="AG20" i="37"/>
  <c r="AG17" i="37"/>
  <c r="AG16" i="37"/>
  <c r="AG12" i="37"/>
  <c r="AG11" i="37"/>
  <c r="AG9" i="37"/>
  <c r="AG6" i="37"/>
  <c r="AG5" i="37"/>
  <c r="AG2" i="37"/>
  <c r="AH42" i="36"/>
  <c r="AH39" i="36"/>
  <c r="AH38" i="36" l="1"/>
  <c r="AH35" i="36"/>
  <c r="AH31" i="36"/>
  <c r="AH30" i="36"/>
  <c r="AH27" i="36"/>
  <c r="AH24" i="36"/>
  <c r="AH20" i="36"/>
  <c r="AH18" i="36"/>
  <c r="AH16" i="36"/>
  <c r="AH13" i="36"/>
  <c r="AH11" i="36"/>
  <c r="AH8" i="36"/>
  <c r="AH7" i="36"/>
  <c r="AH4" i="36"/>
  <c r="AX1594" i="57"/>
  <c r="AB1593" i="57"/>
  <c r="AE1593" i="57"/>
  <c r="AE1598" i="57"/>
  <c r="AB1598" i="57"/>
  <c r="AE1595" i="57"/>
  <c r="AB1595" i="57"/>
  <c r="AH1590" i="57"/>
  <c r="AE1590" i="57"/>
  <c r="AB1590" i="57"/>
  <c r="AE1585" i="57"/>
  <c r="AE1567" i="57"/>
  <c r="AB1585" i="57"/>
  <c r="AB1567" i="57"/>
  <c r="AX1583" i="57"/>
  <c r="AX1581" i="57"/>
  <c r="AH1581" i="57"/>
  <c r="AB1581" i="57"/>
  <c r="AE1581" i="57"/>
  <c r="AE1591" i="57"/>
  <c r="AB1591" i="57"/>
  <c r="AH99" i="35" l="1"/>
  <c r="AH86" i="35"/>
  <c r="AH82" i="35"/>
  <c r="AH79" i="35"/>
  <c r="AH77" i="35"/>
  <c r="AH73" i="35"/>
  <c r="AH1575" i="57"/>
  <c r="AX1575" i="57"/>
  <c r="AE1575" i="57"/>
  <c r="AB1575" i="57"/>
  <c r="AE1584" i="57"/>
  <c r="AB1584" i="57"/>
  <c r="AE1582" i="57"/>
  <c r="AB1582" i="57"/>
  <c r="AE1576" i="57"/>
  <c r="AB1576" i="57"/>
  <c r="AX1576" i="57"/>
  <c r="AE1580" i="57"/>
  <c r="AB1580" i="57"/>
  <c r="P509" i="19"/>
  <c r="Q510" i="19" s="1"/>
  <c r="N509" i="19"/>
  <c r="O510" i="19" s="1"/>
  <c r="I509" i="19"/>
  <c r="J510" i="19" s="1"/>
  <c r="G509" i="19"/>
  <c r="H510" i="19" s="1"/>
  <c r="E509" i="19"/>
  <c r="F510" i="19" s="1"/>
  <c r="C509" i="19"/>
  <c r="D510" i="19" s="1"/>
  <c r="S509" i="19" l="1"/>
  <c r="T510" i="19" s="1"/>
  <c r="AE1564" i="57"/>
  <c r="AE1519" i="57"/>
  <c r="AB1564" i="57"/>
  <c r="AB1519" i="57"/>
  <c r="AH1568" i="57"/>
  <c r="AE1568" i="57"/>
  <c r="AB1568" i="57"/>
  <c r="AE1577" i="57"/>
  <c r="AB1577" i="57"/>
  <c r="AE1574" i="57" l="1"/>
  <c r="AB1574" i="57"/>
  <c r="AE1571" i="57"/>
  <c r="AB1571" i="57"/>
  <c r="AX1546" i="57" l="1"/>
  <c r="AX1565" i="57"/>
  <c r="AH61" i="35"/>
  <c r="AH59" i="35"/>
  <c r="AH57" i="35"/>
  <c r="AH52" i="35"/>
  <c r="AH41" i="35"/>
  <c r="AH33" i="35"/>
  <c r="AH31" i="35"/>
  <c r="AH29" i="35"/>
  <c r="AH28" i="35"/>
  <c r="AH27" i="35"/>
  <c r="AH25" i="35"/>
  <c r="AH24" i="35"/>
  <c r="AH23" i="35"/>
  <c r="AH20" i="35"/>
  <c r="AH19" i="35"/>
  <c r="AE1562" i="57"/>
  <c r="AB1562" i="57"/>
  <c r="AE1566" i="57"/>
  <c r="AB1566" i="57"/>
  <c r="AX1551" i="57"/>
  <c r="AH1551" i="57"/>
  <c r="AE1551" i="57"/>
  <c r="AB1551" i="57"/>
  <c r="AH1557" i="57"/>
  <c r="AE1557" i="57"/>
  <c r="AB1557" i="57"/>
  <c r="AH18" i="35"/>
  <c r="AH16" i="35"/>
  <c r="AH61" i="34"/>
  <c r="AH60" i="34"/>
  <c r="AH56" i="34"/>
  <c r="AH55" i="34"/>
  <c r="AH54" i="34"/>
  <c r="AH52" i="34"/>
  <c r="AH48" i="34"/>
  <c r="AH47" i="34"/>
  <c r="AH46" i="34"/>
  <c r="AH44" i="34"/>
  <c r="AH36" i="34"/>
  <c r="AH32" i="34"/>
  <c r="AH15" i="34"/>
  <c r="AH13" i="34"/>
  <c r="AX1552" i="57"/>
  <c r="AE1560" i="57"/>
  <c r="AB1560" i="57"/>
  <c r="AE1553" i="57"/>
  <c r="AB1553" i="57"/>
  <c r="AE1550" i="57"/>
  <c r="AB1550" i="57"/>
  <c r="AH1547" i="57"/>
  <c r="AE1547" i="57"/>
  <c r="AB1547" i="57"/>
  <c r="AX1540" i="57"/>
  <c r="AE1549" i="57"/>
  <c r="AB1549" i="57"/>
  <c r="AH1527" i="57"/>
  <c r="AX1527" i="57"/>
  <c r="AE1527" i="57"/>
  <c r="AB1527" i="57"/>
  <c r="AE1539" i="57"/>
  <c r="AB1539" i="57"/>
  <c r="AE1541" i="57"/>
  <c r="AB1541" i="57"/>
  <c r="AE1532" i="57"/>
  <c r="AB1532" i="57"/>
  <c r="N41" i="33"/>
  <c r="AE42" i="33"/>
  <c r="AE35" i="33"/>
  <c r="AE28" i="33"/>
  <c r="AE25" i="33"/>
  <c r="AE16" i="33"/>
  <c r="AE14" i="33"/>
  <c r="AE11" i="33"/>
  <c r="AE8" i="33"/>
  <c r="AE3" i="33"/>
  <c r="AH1536" i="57"/>
  <c r="AE1536" i="57"/>
  <c r="AB1536" i="57"/>
  <c r="AE1537" i="57"/>
  <c r="AB1537" i="57"/>
  <c r="P508" i="19"/>
  <c r="Q509" i="19" s="1"/>
  <c r="N508" i="19"/>
  <c r="O509" i="19" s="1"/>
  <c r="I508" i="19"/>
  <c r="J509" i="19" s="1"/>
  <c r="G508" i="19"/>
  <c r="H509" i="19" s="1"/>
  <c r="E508" i="19"/>
  <c r="F509" i="19" s="1"/>
  <c r="C508" i="19"/>
  <c r="D509" i="19" s="1"/>
  <c r="AX1532" i="57"/>
  <c r="AE1533" i="57"/>
  <c r="AB1533" i="57"/>
  <c r="AE1531" i="57"/>
  <c r="AB1531" i="57"/>
  <c r="AE27" i="32"/>
  <c r="AH43" i="31"/>
  <c r="AH38" i="31"/>
  <c r="AH36" i="31"/>
  <c r="AH34" i="31"/>
  <c r="AH32" i="31"/>
  <c r="AH30" i="31"/>
  <c r="AH29" i="31"/>
  <c r="AH27" i="31"/>
  <c r="AH25" i="31"/>
  <c r="AH20" i="31"/>
  <c r="AH19" i="31"/>
  <c r="AH14" i="31"/>
  <c r="AH12" i="31"/>
  <c r="AH11" i="31"/>
  <c r="AH7" i="31"/>
  <c r="AH6" i="31"/>
  <c r="AX1493" i="57"/>
  <c r="AE1528" i="57"/>
  <c r="AB1528" i="57"/>
  <c r="AX1520" i="57"/>
  <c r="AE1518" i="57"/>
  <c r="AB1518" i="57"/>
  <c r="AE1521" i="57"/>
  <c r="AB1521" i="57"/>
  <c r="AH1515" i="57"/>
  <c r="AE1515" i="57"/>
  <c r="AB1515" i="57"/>
  <c r="AX1510" i="57"/>
  <c r="AE1516" i="57"/>
  <c r="AB1516" i="57"/>
  <c r="S508" i="19" l="1"/>
  <c r="T509" i="19" s="1"/>
  <c r="AB1470" i="57"/>
  <c r="AE1470" i="57"/>
  <c r="AH1496" i="57"/>
  <c r="AE1496" i="57"/>
  <c r="AB1496" i="57"/>
  <c r="AX1496" i="57"/>
  <c r="AE1511" i="57"/>
  <c r="AB1511" i="57"/>
  <c r="AB1507" i="57"/>
  <c r="AE1507" i="57"/>
  <c r="AX1501" i="57"/>
  <c r="K770" i="47"/>
  <c r="AE1506" i="57"/>
  <c r="AB1506" i="57"/>
  <c r="AX1499" i="57"/>
  <c r="AB1499" i="57"/>
  <c r="AH1499" i="57"/>
  <c r="AH1494" i="57"/>
  <c r="AE1494" i="57"/>
  <c r="AB1494" i="57"/>
  <c r="AB1500" i="57"/>
  <c r="AE1500" i="57"/>
  <c r="AE1503" i="57"/>
  <c r="AB1503" i="57"/>
  <c r="AH1495" i="57"/>
  <c r="AB1495" i="57"/>
  <c r="AE1495" i="57"/>
  <c r="AX1490" i="57"/>
  <c r="AB1490" i="57"/>
  <c r="AE1490" i="57"/>
  <c r="AE1483" i="57"/>
  <c r="AE1478" i="57"/>
  <c r="AB1478" i="57"/>
  <c r="AB1483" i="57"/>
  <c r="AE1497" i="57"/>
  <c r="AB1497" i="57"/>
  <c r="AH1485" i="57"/>
  <c r="AE1485" i="57"/>
  <c r="AB1485" i="57"/>
  <c r="AE1491" i="57"/>
  <c r="AB1491" i="57"/>
  <c r="AE1486" i="57"/>
  <c r="AB1486" i="57"/>
  <c r="AE1480" i="57"/>
  <c r="AB1480" i="57"/>
  <c r="AX1467" i="57"/>
  <c r="AX1414" i="57"/>
  <c r="AE1487" i="57"/>
  <c r="AB1487" i="57"/>
  <c r="P507" i="19"/>
  <c r="Q508" i="19" s="1"/>
  <c r="N507" i="19"/>
  <c r="O508" i="19" s="1"/>
  <c r="I507" i="19"/>
  <c r="J508" i="19" s="1"/>
  <c r="G507" i="19"/>
  <c r="H508" i="19" s="1"/>
  <c r="E507" i="19"/>
  <c r="F508" i="19" s="1"/>
  <c r="C507" i="19"/>
  <c r="D508" i="19" s="1"/>
  <c r="AE1482" i="57"/>
  <c r="AB1482" i="57"/>
  <c r="AX1472" i="57"/>
  <c r="AH1476" i="57"/>
  <c r="AE1476" i="57"/>
  <c r="AB1476" i="57"/>
  <c r="AE1477" i="57"/>
  <c r="AB1477" i="57"/>
  <c r="AE1473" i="57"/>
  <c r="AB1473" i="57"/>
  <c r="AE1469" i="57"/>
  <c r="AB1469" i="57"/>
  <c r="AX1461" i="57"/>
  <c r="AE1466" i="57"/>
  <c r="AB1466" i="57"/>
  <c r="AB1460" i="57"/>
  <c r="AH1460" i="57"/>
  <c r="AE1460" i="57"/>
  <c r="AE1432" i="57"/>
  <c r="AE1392" i="57"/>
  <c r="AB1453" i="57"/>
  <c r="AE1453" i="57"/>
  <c r="AE1443" i="57"/>
  <c r="AH1448" i="57"/>
  <c r="AX1448" i="57"/>
  <c r="AE1448" i="57"/>
  <c r="AB1448" i="57"/>
  <c r="AE1462" i="57"/>
  <c r="AB1462" i="57"/>
  <c r="S507" i="19" l="1"/>
  <c r="T508" i="19" s="1"/>
  <c r="AH1458" i="57"/>
  <c r="AE1458" i="57"/>
  <c r="AB1458" i="57"/>
  <c r="K769" i="47"/>
  <c r="AX1451" i="57"/>
  <c r="AE1459" i="57" l="1"/>
  <c r="AE1449" i="57"/>
  <c r="AB1459" i="57"/>
  <c r="AE1451" i="57" l="1"/>
  <c r="AB1451" i="57"/>
  <c r="AE1435" i="57"/>
  <c r="AE1426" i="57"/>
  <c r="AB1426" i="57"/>
  <c r="AB1435" i="57"/>
  <c r="AE1452" i="57"/>
  <c r="AB1452" i="57"/>
  <c r="AX1445" i="57" l="1"/>
  <c r="AB1449" i="57"/>
  <c r="AE1439" i="57"/>
  <c r="AB1439" i="57"/>
  <c r="C506" i="19"/>
  <c r="D507" i="19" s="1"/>
  <c r="E506" i="19"/>
  <c r="F507" i="19" s="1"/>
  <c r="G506" i="19"/>
  <c r="H507" i="19" s="1"/>
  <c r="I506" i="19"/>
  <c r="J507" i="19" s="1"/>
  <c r="N506" i="19"/>
  <c r="O507" i="19" s="1"/>
  <c r="P506" i="19"/>
  <c r="Q507" i="19" s="1"/>
  <c r="P505" i="19"/>
  <c r="N505" i="19"/>
  <c r="I505" i="19"/>
  <c r="G505" i="19"/>
  <c r="E505" i="19"/>
  <c r="C505" i="19"/>
  <c r="C504" i="19"/>
  <c r="AB1443" i="57"/>
  <c r="AE1446" i="57"/>
  <c r="AB1446" i="57"/>
  <c r="AH1438" i="57"/>
  <c r="AE1438" i="57"/>
  <c r="AB1438" i="57"/>
  <c r="AX1433" i="57"/>
  <c r="AH1428" i="57"/>
  <c r="AE1428" i="57"/>
  <c r="AB1428" i="57"/>
  <c r="AB1430" i="57"/>
  <c r="AE1431" i="57"/>
  <c r="AB1431" i="57"/>
  <c r="AB1434" i="57"/>
  <c r="AE1434" i="57"/>
  <c r="AX1423" i="57"/>
  <c r="AE1415" i="57"/>
  <c r="AB1415" i="57"/>
  <c r="AE1425" i="57"/>
  <c r="AB1425" i="57"/>
  <c r="AE1424" i="57"/>
  <c r="AB1424" i="57"/>
  <c r="Q506" i="19" l="1"/>
  <c r="O506" i="19"/>
  <c r="J506" i="19"/>
  <c r="H506" i="19"/>
  <c r="F506" i="19"/>
  <c r="S506" i="19"/>
  <c r="T507" i="19" s="1"/>
  <c r="D506" i="19"/>
  <c r="AH1419" i="57"/>
  <c r="AE1419" i="57"/>
  <c r="AB1419" i="57"/>
  <c r="AE1416" i="57"/>
  <c r="AB1416" i="57"/>
  <c r="AX1416" i="57"/>
  <c r="AB1420" i="57"/>
  <c r="AE1412" i="57"/>
  <c r="AB1412" i="57"/>
  <c r="AE1417" i="57"/>
  <c r="AB1417" i="57"/>
  <c r="AX1410" i="57" l="1"/>
  <c r="AB1413" i="57" l="1"/>
  <c r="AE1402" i="57"/>
  <c r="AB1402" i="57"/>
  <c r="AE1409" i="57"/>
  <c r="AB1409" i="57"/>
  <c r="AE1411" i="57"/>
  <c r="AB1411" i="57"/>
  <c r="AH1407" i="57"/>
  <c r="AE1407" i="57"/>
  <c r="AB1407" i="57"/>
  <c r="AB1383" i="57"/>
  <c r="AE1383" i="57"/>
  <c r="AX1401" i="57"/>
  <c r="AB1408" i="57"/>
  <c r="AH1396" i="57"/>
  <c r="AE1396" i="57"/>
  <c r="AB1396" i="57"/>
  <c r="AB1400" i="57"/>
  <c r="AE1400" i="57"/>
  <c r="AX1388" i="57"/>
  <c r="AH1388" i="57"/>
  <c r="AE1388" i="57"/>
  <c r="AB1388" i="57"/>
  <c r="AX1394" i="57"/>
  <c r="AX1392" i="57"/>
  <c r="AB1399" i="57"/>
  <c r="AE1393" i="57"/>
  <c r="AB1393" i="57"/>
  <c r="AE1395" i="57"/>
  <c r="AB1395" i="57"/>
  <c r="S505" i="19" l="1"/>
  <c r="T506" i="19" s="1"/>
  <c r="AH1387" i="57"/>
  <c r="AE1387" i="57"/>
  <c r="AB1387" i="57"/>
  <c r="K764" i="47"/>
  <c r="K759" i="47"/>
  <c r="AB1391" i="57"/>
  <c r="AE1345" i="57"/>
  <c r="AB1345" i="57"/>
  <c r="AX1383" i="57"/>
  <c r="AB1390" i="57" l="1"/>
  <c r="AE1379" i="57"/>
  <c r="AB1379" i="57"/>
  <c r="AE1372" i="57"/>
  <c r="AB1372" i="57"/>
  <c r="AE1381" i="57"/>
  <c r="AB1381" i="57"/>
  <c r="AE1384" i="57" l="1"/>
  <c r="AB1384" i="57"/>
  <c r="I1384" i="57"/>
  <c r="AX1374" i="57"/>
  <c r="AB1378" i="57"/>
  <c r="AE1373" i="57" l="1"/>
  <c r="AB1373" i="57"/>
  <c r="AE1375" i="57"/>
  <c r="AB1375" i="57"/>
  <c r="P504" i="19"/>
  <c r="Q505" i="19" s="1"/>
  <c r="N504" i="19"/>
  <c r="O505" i="19" s="1"/>
  <c r="I504" i="19"/>
  <c r="J505" i="19" s="1"/>
  <c r="G504" i="19"/>
  <c r="H505" i="19" s="1"/>
  <c r="E504" i="19"/>
  <c r="F505" i="19" s="1"/>
  <c r="D505" i="19"/>
  <c r="AH1357" i="57"/>
  <c r="AE1357" i="57"/>
  <c r="AH1369" i="57"/>
  <c r="AE1369" i="57"/>
  <c r="AB1369" i="57"/>
  <c r="AB1357" i="57"/>
  <c r="AX1365" i="57"/>
  <c r="AX1354" i="57"/>
  <c r="S504" i="19" l="1"/>
  <c r="T505" i="19" s="1"/>
  <c r="AB1370" i="57"/>
  <c r="K763" i="47"/>
  <c r="K762" i="47"/>
  <c r="K758" i="47"/>
  <c r="K757" i="47"/>
  <c r="AH1355" i="57"/>
  <c r="AH1316" i="57"/>
  <c r="AE1355" i="57"/>
  <c r="AE1316" i="57"/>
  <c r="AB1355" i="57"/>
  <c r="AB1359" i="57"/>
  <c r="AE1359" i="57"/>
  <c r="AE1366" i="57"/>
  <c r="AB1366" i="57"/>
  <c r="AE1339" i="57"/>
  <c r="AB1339" i="57"/>
  <c r="AX1352" i="57"/>
  <c r="K768" i="47"/>
  <c r="K767" i="47"/>
  <c r="AB1358" i="57"/>
  <c r="AE1351" i="57"/>
  <c r="AB1351" i="57"/>
  <c r="AB1353" i="57"/>
  <c r="AE1353" i="57"/>
  <c r="AB1350" i="57"/>
  <c r="AE1350" i="57"/>
  <c r="AH1347" i="57"/>
  <c r="AE1347" i="57"/>
  <c r="AB1347" i="57"/>
  <c r="AX1248" i="57"/>
  <c r="AX1298" i="57"/>
  <c r="AE1342" i="57"/>
  <c r="AB1342" i="57"/>
  <c r="AX1342" i="57"/>
  <c r="AB1348" i="57"/>
  <c r="AH1335" i="57"/>
  <c r="AX1335" i="57"/>
  <c r="AE1335" i="57"/>
  <c r="AB1335" i="57"/>
  <c r="AE1337" i="57"/>
  <c r="AB1337" i="57"/>
  <c r="AE1344" i="57"/>
  <c r="AB1344" i="57"/>
  <c r="AE1341" i="57"/>
  <c r="AB1341" i="57"/>
  <c r="AE1343" i="57"/>
  <c r="AB1343" i="57"/>
  <c r="AX1332" i="57"/>
  <c r="AB1336" i="57"/>
  <c r="AX1330" i="57"/>
  <c r="AB1331" i="57" l="1"/>
  <c r="AE1331" i="57"/>
  <c r="AE1333" i="57"/>
  <c r="AB1333" i="57"/>
  <c r="AX1324" i="57" l="1"/>
  <c r="AH1328" i="57"/>
  <c r="AE1328" i="57" l="1"/>
  <c r="AB1328" i="57"/>
  <c r="AB1329" i="57"/>
  <c r="AB1322" i="57"/>
  <c r="AE1322" i="57"/>
  <c r="AE1325" i="57"/>
  <c r="AB1325" i="57"/>
  <c r="AB1316" i="57"/>
  <c r="AB1313" i="57"/>
  <c r="AE1313" i="57"/>
  <c r="AX1314" i="57"/>
  <c r="AB1320" i="57"/>
  <c r="P503" i="19"/>
  <c r="Q504" i="19" s="1"/>
  <c r="N503" i="19"/>
  <c r="O504" i="19" s="1"/>
  <c r="I503" i="19"/>
  <c r="J504" i="19" s="1"/>
  <c r="G503" i="19"/>
  <c r="H504" i="19" s="1"/>
  <c r="E503" i="19"/>
  <c r="F504" i="19" s="1"/>
  <c r="C503" i="19"/>
  <c r="D504" i="19" s="1"/>
  <c r="AE1315" i="57"/>
  <c r="AB1315" i="57"/>
  <c r="AE1305" i="57"/>
  <c r="AB1305" i="57"/>
  <c r="AX1305" i="57"/>
  <c r="AH1308" i="57"/>
  <c r="AE1308" i="57"/>
  <c r="AB1308" i="57"/>
  <c r="AB1310" i="57"/>
  <c r="AE1304" i="57"/>
  <c r="AB1304" i="57"/>
  <c r="AE1307" i="57"/>
  <c r="AB1307" i="57"/>
  <c r="AH1290" i="57"/>
  <c r="AE1290" i="57"/>
  <c r="AB1290" i="57"/>
  <c r="AX1290" i="57"/>
  <c r="AE1306" i="57"/>
  <c r="AB1306" i="57"/>
  <c r="AE1242" i="57"/>
  <c r="AE1256" i="57"/>
  <c r="AE1277" i="57"/>
  <c r="AB1242" i="57"/>
  <c r="AB1256" i="57"/>
  <c r="AB1277" i="57"/>
  <c r="AX1295" i="57"/>
  <c r="AE1297" i="57"/>
  <c r="AE1284" i="57"/>
  <c r="AB1297" i="57"/>
  <c r="AB1284" i="57"/>
  <c r="S503" i="19" l="1"/>
  <c r="T504" i="19" s="1"/>
  <c r="AB1301" i="57"/>
  <c r="O1299" i="57"/>
  <c r="AH1292" i="57"/>
  <c r="AE1292" i="57"/>
  <c r="AB1293" i="57"/>
  <c r="AE1293" i="57"/>
  <c r="AE1296" i="57"/>
  <c r="AB1296" i="57"/>
  <c r="AH1289" i="57"/>
  <c r="AE1289" i="57"/>
  <c r="AB1289" i="57"/>
  <c r="AX1285" i="57"/>
  <c r="AB1291" i="57"/>
  <c r="AB1283" i="57"/>
  <c r="AE1283" i="57"/>
  <c r="AE1286" i="57"/>
  <c r="AB1286" i="57"/>
  <c r="AX1274" i="57"/>
  <c r="AB1281" i="57"/>
  <c r="AX1255" i="57"/>
  <c r="AH1255" i="57"/>
  <c r="AB1255" i="57"/>
  <c r="AE1255" i="57"/>
  <c r="AE284" i="57"/>
  <c r="AB284" i="57"/>
  <c r="AE1040" i="57"/>
  <c r="AB1040" i="57"/>
  <c r="AB1108" i="57"/>
  <c r="AB990" i="57"/>
  <c r="AE990" i="57"/>
  <c r="AE413" i="57"/>
  <c r="AB413" i="57"/>
  <c r="AB484" i="57"/>
  <c r="AE123" i="57"/>
  <c r="AB123" i="57"/>
  <c r="AE1263" i="57"/>
  <c r="AB1263" i="57"/>
  <c r="AE1273" i="57" l="1"/>
  <c r="AB1273" i="57"/>
  <c r="AE1026" i="57"/>
  <c r="AB1026" i="57"/>
  <c r="AE1108" i="57"/>
  <c r="AB1149" i="57"/>
  <c r="AE1149" i="57"/>
  <c r="AB1158" i="57"/>
  <c r="AE1158" i="57"/>
  <c r="AB1214" i="57"/>
  <c r="AE1214" i="57"/>
  <c r="AB1136" i="57"/>
  <c r="AE1136" i="57"/>
  <c r="AE1117" i="57"/>
  <c r="AB1117" i="57"/>
  <c r="AE1083" i="57"/>
  <c r="AB1083" i="57"/>
  <c r="AB1070" i="57"/>
  <c r="AE1070" i="57"/>
  <c r="AB1057" i="57"/>
  <c r="AE1057" i="57"/>
  <c r="AB1036" i="57"/>
  <c r="AE1036" i="57"/>
  <c r="AB1014" i="57"/>
  <c r="AE1014" i="57"/>
  <c r="AE980" i="57"/>
  <c r="AB980" i="57"/>
  <c r="AE969" i="57"/>
  <c r="AB969" i="57"/>
  <c r="AE950" i="57"/>
  <c r="AB950" i="57"/>
  <c r="AE931" i="57"/>
  <c r="AB931" i="57"/>
  <c r="AB939" i="57"/>
  <c r="AE939" i="57"/>
  <c r="AB923" i="57"/>
  <c r="AE923" i="57"/>
  <c r="AE904" i="57"/>
  <c r="AB904" i="57"/>
  <c r="AE895" i="57"/>
  <c r="AB895" i="57"/>
  <c r="AE352" i="57"/>
  <c r="AB352" i="57"/>
  <c r="AE341" i="57"/>
  <c r="AB341" i="57"/>
  <c r="P502" i="19"/>
  <c r="Q503" i="19" s="1"/>
  <c r="N502" i="19"/>
  <c r="O503" i="19" s="1"/>
  <c r="I502" i="19"/>
  <c r="J503" i="19" s="1"/>
  <c r="G502" i="19"/>
  <c r="H503" i="19" s="1"/>
  <c r="E502" i="19"/>
  <c r="F503" i="19" s="1"/>
  <c r="C502" i="19"/>
  <c r="D503" i="19" s="1"/>
  <c r="AH1271" i="57"/>
  <c r="AE1271" i="57"/>
  <c r="AB1271" i="57"/>
  <c r="AE1264" i="57"/>
  <c r="AB1264" i="57"/>
  <c r="AX1264" i="57"/>
  <c r="AB1243" i="57"/>
  <c r="AB1266" i="57"/>
  <c r="AE1266" i="57"/>
  <c r="AE1265" i="57"/>
  <c r="AB1265" i="57"/>
  <c r="AX1256" i="57"/>
  <c r="AE1257" i="57"/>
  <c r="AB1257" i="57"/>
  <c r="AB1260" i="57"/>
  <c r="AE1254" i="57"/>
  <c r="AB1254" i="57"/>
  <c r="S502" i="19" l="1"/>
  <c r="T503" i="19" s="1"/>
  <c r="AH1253" i="57"/>
  <c r="AE1249" i="57"/>
  <c r="AB1249" i="57"/>
  <c r="AE1253" i="57"/>
  <c r="AB1253" i="57"/>
  <c r="AB1251" i="57"/>
  <c r="AH1246" i="57" l="1"/>
  <c r="AE1246" i="57"/>
  <c r="AB1246" i="57"/>
  <c r="N21" i="32"/>
  <c r="N57" i="34"/>
  <c r="AX1240" i="57"/>
  <c r="AE1241" i="57"/>
  <c r="AB1241" i="57"/>
  <c r="P501" i="19"/>
  <c r="Q502" i="19" s="1"/>
  <c r="N501" i="19"/>
  <c r="O502" i="19" s="1"/>
  <c r="I501" i="19"/>
  <c r="J502" i="19" s="1"/>
  <c r="G501" i="19"/>
  <c r="H502" i="19" s="1"/>
  <c r="E501" i="19"/>
  <c r="F502" i="19" s="1"/>
  <c r="C501" i="19"/>
  <c r="D502" i="19" s="1"/>
  <c r="AH1236" i="57"/>
  <c r="AX1223" i="57"/>
  <c r="AH1223" i="57"/>
  <c r="AE1223" i="57"/>
  <c r="AB1223" i="57"/>
  <c r="AX1181" i="57"/>
  <c r="AE1218" i="57"/>
  <c r="AX1218" i="57"/>
  <c r="AB1218" i="57"/>
  <c r="AX1228" i="57"/>
  <c r="AE1236" i="57"/>
  <c r="AB1236" i="57"/>
  <c r="AB1230" i="57"/>
  <c r="AB1216" i="57"/>
  <c r="AE1216" i="57"/>
  <c r="AE1229" i="57"/>
  <c r="AB1229" i="57"/>
  <c r="AE1227" i="57"/>
  <c r="AB1227" i="57"/>
  <c r="AB422" i="57"/>
  <c r="AH422" i="57"/>
  <c r="AE422" i="57"/>
  <c r="S501" i="19" l="1"/>
  <c r="T502" i="19" s="1"/>
  <c r="AX1202" i="57"/>
  <c r="AH1202" i="57"/>
  <c r="AB1202" i="57"/>
  <c r="AE1202" i="57"/>
  <c r="AB1224" i="57"/>
  <c r="AH1210" i="57"/>
  <c r="AE1210" i="57"/>
  <c r="AB1210" i="57"/>
  <c r="AH1209" i="57"/>
  <c r="AE1209" i="57"/>
  <c r="AB1209" i="57"/>
  <c r="AE1200" i="57"/>
  <c r="AE1219" i="57"/>
  <c r="AB1219" i="57"/>
  <c r="AH1211" i="57"/>
  <c r="AE1211" i="57"/>
  <c r="AB1211" i="57"/>
  <c r="AB1200" i="57"/>
  <c r="AB1207" i="57"/>
  <c r="AE1205" i="57"/>
  <c r="AB1205" i="57"/>
  <c r="AB1203" i="57"/>
  <c r="AE1203" i="57"/>
  <c r="AE1191" i="57"/>
  <c r="AB1191" i="57"/>
  <c r="AE1196" i="57"/>
  <c r="AB1196" i="57"/>
  <c r="AX1194" i="57" l="1"/>
  <c r="AB1201" i="57" l="1"/>
  <c r="P500" i="19"/>
  <c r="Q501" i="19" s="1"/>
  <c r="N500" i="19"/>
  <c r="O501" i="19" s="1"/>
  <c r="I500" i="19"/>
  <c r="J501" i="19" s="1"/>
  <c r="G500" i="19"/>
  <c r="H501" i="19" s="1"/>
  <c r="E500" i="19"/>
  <c r="F501" i="19" s="1"/>
  <c r="C500" i="19"/>
  <c r="D501" i="19" s="1"/>
  <c r="AB1192" i="57"/>
  <c r="AE1192" i="57"/>
  <c r="AX1177" i="57"/>
  <c r="AH1177" i="57"/>
  <c r="AE1177" i="57"/>
  <c r="AB1177" i="57"/>
  <c r="AE1195" i="57"/>
  <c r="AB1195" i="57"/>
  <c r="AE1189" i="57"/>
  <c r="AB1189" i="57"/>
  <c r="AE1154" i="57"/>
  <c r="AB1154" i="57"/>
  <c r="AB1173" i="57"/>
  <c r="AE1173" i="57"/>
  <c r="AX1173" i="57"/>
  <c r="AX1161" i="57"/>
  <c r="AX1150" i="57"/>
  <c r="AH1170" i="57"/>
  <c r="AB1170" i="57"/>
  <c r="AE1170" i="57"/>
  <c r="AB1190" i="57"/>
  <c r="AE1168" i="57"/>
  <c r="AB1168" i="57"/>
  <c r="S500" i="19" l="1"/>
  <c r="T501" i="19" s="1"/>
  <c r="AE1182" i="57"/>
  <c r="AE1171" i="57"/>
  <c r="AH1175" i="57"/>
  <c r="AE1175" i="57"/>
  <c r="AB1175" i="57"/>
  <c r="AE1183" i="57"/>
  <c r="AB1183" i="57"/>
  <c r="AB1179" i="57"/>
  <c r="AB1171" i="57"/>
  <c r="AB1159" i="57"/>
  <c r="AE1159" i="57"/>
  <c r="AE1172" i="57"/>
  <c r="AB1172" i="57"/>
  <c r="AH1167" i="57"/>
  <c r="AE1167" i="57"/>
  <c r="AB1167" i="57"/>
  <c r="AB1166" i="57"/>
  <c r="AE1162" i="57"/>
  <c r="AB1162" i="57"/>
  <c r="AB1146" i="57"/>
  <c r="AE1146" i="57"/>
  <c r="AB1155" i="57"/>
  <c r="AB1118" i="57"/>
  <c r="AH1118" i="57"/>
  <c r="AE1118" i="57"/>
  <c r="AE1151" i="57"/>
  <c r="AB1151" i="57"/>
  <c r="AX1139" i="57"/>
  <c r="P499" i="19"/>
  <c r="Q500" i="19" s="1"/>
  <c r="N499" i="19"/>
  <c r="O500" i="19" s="1"/>
  <c r="I499" i="19"/>
  <c r="J500" i="19" s="1"/>
  <c r="G499" i="19"/>
  <c r="H500" i="19" s="1"/>
  <c r="E499" i="19"/>
  <c r="F500" i="19" s="1"/>
  <c r="C499" i="19"/>
  <c r="D500" i="19" s="1"/>
  <c r="S499" i="19" l="1"/>
  <c r="T500" i="19" s="1"/>
  <c r="AE1145" i="57" l="1"/>
  <c r="AB1145" i="57"/>
  <c r="N92" i="41"/>
  <c r="AB1147" i="57"/>
  <c r="AH1133" i="57"/>
  <c r="AE1133" i="57"/>
  <c r="AB1133" i="57"/>
  <c r="AE1140" i="57"/>
  <c r="AB1140" i="57"/>
  <c r="AH1125" i="57"/>
  <c r="AE1125" i="57"/>
  <c r="AB1125" i="57"/>
  <c r="AX1125" i="57"/>
  <c r="AB1129" i="57"/>
  <c r="AE1129" i="57"/>
  <c r="AX1129" i="57"/>
  <c r="AB1135" i="57"/>
  <c r="AB1131" i="57"/>
  <c r="AB1127" i="57"/>
  <c r="AE1127" i="57"/>
  <c r="AE1130" i="57"/>
  <c r="AB1130" i="57"/>
  <c r="AB1126" i="57"/>
  <c r="AE1120" i="57"/>
  <c r="AB1120" i="57"/>
  <c r="AE1109" i="57"/>
  <c r="AB1109" i="57"/>
  <c r="AE1119" i="57"/>
  <c r="AB1119" i="57"/>
  <c r="AX1110" i="57"/>
  <c r="AX1084" i="57"/>
  <c r="AH1116" i="57"/>
  <c r="AE1116" i="57"/>
  <c r="AB1116" i="57"/>
  <c r="AB1114" i="57"/>
  <c r="N12" i="32"/>
  <c r="N10" i="32"/>
  <c r="N14" i="32"/>
  <c r="N16" i="32"/>
  <c r="N17" i="32"/>
  <c r="N18" i="32"/>
  <c r="W18" i="32"/>
  <c r="AE18" i="32"/>
  <c r="N19" i="32"/>
  <c r="AE1111" i="57"/>
  <c r="AB1111" i="57"/>
  <c r="AE1106" i="57"/>
  <c r="AB1106" i="57"/>
  <c r="AX1099" i="57"/>
  <c r="AX1093" i="57"/>
  <c r="AE1091" i="57"/>
  <c r="AB1091" i="57"/>
  <c r="AH1092" i="57"/>
  <c r="AB1092" i="57"/>
  <c r="AE1092" i="57"/>
  <c r="AB1107" i="57"/>
  <c r="AE1104" i="57"/>
  <c r="AE1103" i="57"/>
  <c r="AB1103" i="57"/>
  <c r="P498" i="19"/>
  <c r="Q499" i="19" s="1"/>
  <c r="N498" i="19"/>
  <c r="O499" i="19" s="1"/>
  <c r="I498" i="19"/>
  <c r="J499" i="19" s="1"/>
  <c r="G498" i="19"/>
  <c r="H499" i="19" s="1"/>
  <c r="E498" i="19"/>
  <c r="F499" i="19" s="1"/>
  <c r="C498" i="19"/>
  <c r="D499" i="19" s="1"/>
  <c r="AH1089" i="57"/>
  <c r="AE1089" i="57"/>
  <c r="AB1089" i="57"/>
  <c r="AB1098" i="57"/>
  <c r="AH1078" i="57"/>
  <c r="AX1078" i="57"/>
  <c r="AB1078" i="57"/>
  <c r="AE1078" i="57"/>
  <c r="AE1080" i="57"/>
  <c r="AB1080" i="57"/>
  <c r="AB1090" i="57"/>
  <c r="O18" i="32" l="1"/>
  <c r="O19" i="32"/>
  <c r="S498" i="19"/>
  <c r="T499" i="19" s="1"/>
  <c r="AE1085" i="57"/>
  <c r="AB1085" i="57"/>
  <c r="AX1073" i="57"/>
  <c r="AB1079" i="57"/>
  <c r="AE1074" i="57"/>
  <c r="AB1074" i="57"/>
  <c r="AB1060" i="57"/>
  <c r="AE1060" i="57"/>
  <c r="AH1064" i="57"/>
  <c r="AE1064" i="57"/>
  <c r="AB1064" i="57"/>
  <c r="AX983" i="57"/>
  <c r="AX1051" i="57"/>
  <c r="AX1015" i="57"/>
  <c r="AX1061" i="57"/>
  <c r="AE871" i="57"/>
  <c r="AE903" i="57"/>
  <c r="AE891" i="57"/>
  <c r="AE886" i="57"/>
  <c r="AE975" i="57"/>
  <c r="AE1037" i="57"/>
  <c r="AB886" i="57"/>
  <c r="AB871" i="57"/>
  <c r="AB975" i="57"/>
  <c r="AB982" i="57"/>
  <c r="AB1037" i="57"/>
  <c r="AX985" i="57"/>
  <c r="AX1041" i="57"/>
  <c r="AB1069" i="57" l="1"/>
  <c r="P497" i="19"/>
  <c r="Q498" i="19" s="1"/>
  <c r="N497" i="19"/>
  <c r="O498" i="19" s="1"/>
  <c r="I497" i="19"/>
  <c r="J498" i="19" s="1"/>
  <c r="G497" i="19"/>
  <c r="H498" i="19" s="1"/>
  <c r="E497" i="19"/>
  <c r="F498" i="19" s="1"/>
  <c r="C497" i="19"/>
  <c r="D498" i="19" s="1"/>
  <c r="AB1065" i="57"/>
  <c r="AH981" i="57"/>
  <c r="AB981" i="57"/>
  <c r="AE981" i="57"/>
  <c r="AE1061" i="57"/>
  <c r="AB1061" i="57"/>
  <c r="AE1062" i="57"/>
  <c r="AB1062" i="57"/>
  <c r="AX1038" i="57"/>
  <c r="AH1046" i="57"/>
  <c r="AE1046" i="57"/>
  <c r="AB1056" i="57"/>
  <c r="I464" i="19"/>
  <c r="AH1034" i="57"/>
  <c r="AX1034" i="57"/>
  <c r="AE1034" i="57"/>
  <c r="AB1034" i="57"/>
  <c r="AE1052" i="57"/>
  <c r="AB1052" i="57"/>
  <c r="AE1027" i="57"/>
  <c r="AX429" i="57"/>
  <c r="AX454" i="57"/>
  <c r="AX764" i="57"/>
  <c r="AX789" i="57"/>
  <c r="AX802" i="57"/>
  <c r="AX999" i="57"/>
  <c r="AX1027" i="57"/>
  <c r="AH1012" i="57"/>
  <c r="AE1012" i="57"/>
  <c r="AH1024" i="57"/>
  <c r="AE1024" i="57"/>
  <c r="S497" i="19" l="1"/>
  <c r="T498" i="19" s="1"/>
  <c r="AB1012" i="57"/>
  <c r="AB1046" i="57"/>
  <c r="AB1024" i="57"/>
  <c r="AB1025" i="57"/>
  <c r="AB1045" i="57"/>
  <c r="AE1043" i="57" l="1"/>
  <c r="AB1043" i="57"/>
  <c r="AE1039" i="57"/>
  <c r="AB1039" i="57"/>
  <c r="AX1028" i="57"/>
  <c r="AB1035" i="57"/>
  <c r="AE1031" i="57"/>
  <c r="AB1031" i="57"/>
  <c r="AE1029" i="57"/>
  <c r="AB1029" i="57"/>
  <c r="AE1016" i="57"/>
  <c r="AB1016" i="57"/>
  <c r="AE1022" i="57"/>
  <c r="AB1022" i="57"/>
  <c r="AE1015" i="57"/>
  <c r="AB1015" i="57"/>
  <c r="P496" i="19"/>
  <c r="Q497" i="19" s="1"/>
  <c r="N496" i="19"/>
  <c r="O497" i="19" s="1"/>
  <c r="I496" i="19"/>
  <c r="J497" i="19" s="1"/>
  <c r="G496" i="19"/>
  <c r="H497" i="19" s="1"/>
  <c r="E496" i="19"/>
  <c r="F497" i="19" s="1"/>
  <c r="C496" i="19"/>
  <c r="D497" i="19" s="1"/>
  <c r="AH989" i="57"/>
  <c r="AE989" i="57"/>
  <c r="AB989" i="57"/>
  <c r="AB1013" i="57"/>
  <c r="AH1004" i="57"/>
  <c r="AE1004" i="57"/>
  <c r="AB1004" i="57"/>
  <c r="AB1008" i="57"/>
  <c r="AE999" i="57"/>
  <c r="AB999" i="57"/>
  <c r="AE1007" i="57"/>
  <c r="AB1007" i="57"/>
  <c r="AE982" i="57"/>
  <c r="AE1003" i="57"/>
  <c r="AB1003" i="57"/>
  <c r="AX1001" i="57"/>
  <c r="AE1002" i="57"/>
  <c r="AB1002" i="57"/>
  <c r="AE987" i="57"/>
  <c r="AB987" i="57"/>
  <c r="AX986" i="57"/>
  <c r="AE986" i="57"/>
  <c r="AE984" i="57"/>
  <c r="AB984" i="57"/>
  <c r="AX973" i="57"/>
  <c r="AH967" i="57"/>
  <c r="AE967" i="57"/>
  <c r="AB967" i="57"/>
  <c r="AX967" i="57"/>
  <c r="AE976" i="57"/>
  <c r="AB976" i="57"/>
  <c r="AE978" i="57"/>
  <c r="AB978" i="57"/>
  <c r="AE925" i="57"/>
  <c r="AB925" i="57"/>
  <c r="AE974" i="57"/>
  <c r="AB974" i="57"/>
  <c r="AH966" i="57"/>
  <c r="AH938" i="57"/>
  <c r="AE938" i="57"/>
  <c r="S496" i="19" l="1"/>
  <c r="T497" i="19" s="1"/>
  <c r="AE966" i="57"/>
  <c r="AB966" i="57"/>
  <c r="AB962" i="57"/>
  <c r="AE962" i="57"/>
  <c r="AX933" i="57"/>
  <c r="AX962" i="57"/>
  <c r="AB877" i="57"/>
  <c r="AB905" i="57"/>
  <c r="AE905" i="57"/>
  <c r="AE877" i="57"/>
  <c r="AE964" i="57"/>
  <c r="AB964" i="57"/>
  <c r="AE937" i="57"/>
  <c r="AB937" i="57"/>
  <c r="AE961" i="57"/>
  <c r="AB961" i="57"/>
  <c r="P495" i="19"/>
  <c r="Q496" i="19" s="1"/>
  <c r="N495" i="19"/>
  <c r="O496" i="19" s="1"/>
  <c r="I495" i="19"/>
  <c r="J496" i="19" s="1"/>
  <c r="G495" i="19"/>
  <c r="H496" i="19" s="1"/>
  <c r="E495" i="19"/>
  <c r="F496" i="19" s="1"/>
  <c r="C495" i="19"/>
  <c r="D496" i="19" s="1"/>
  <c r="AH951" i="57"/>
  <c r="AE951" i="57"/>
  <c r="AB951" i="57"/>
  <c r="AE963" i="57"/>
  <c r="AB963" i="57"/>
  <c r="AH956" i="57"/>
  <c r="AE956" i="57"/>
  <c r="AB956" i="57"/>
  <c r="AB938" i="57"/>
  <c r="AX947" i="57"/>
  <c r="S495" i="19" l="1"/>
  <c r="T496" i="19" s="1"/>
  <c r="AX957" i="57"/>
  <c r="AX842" i="57"/>
  <c r="AE809" i="57"/>
  <c r="AE830" i="57"/>
  <c r="AB957" i="57"/>
  <c r="AB942" i="57" l="1"/>
  <c r="AE942" i="57"/>
  <c r="AE952" i="57"/>
  <c r="AB952" i="57"/>
  <c r="AE948" i="57"/>
  <c r="AB948" i="57"/>
  <c r="AE935" i="57"/>
  <c r="AB935" i="57"/>
  <c r="AE934" i="57"/>
  <c r="AB934" i="57"/>
  <c r="AB926" i="57"/>
  <c r="AH921" i="57"/>
  <c r="AE921" i="57"/>
  <c r="AB921" i="57"/>
  <c r="AX921" i="57"/>
  <c r="AE932" i="57"/>
  <c r="AB932" i="57"/>
  <c r="I931" i="57"/>
  <c r="AX924" i="57"/>
  <c r="AX915" i="57"/>
  <c r="AE916" i="57"/>
  <c r="AB916" i="57"/>
  <c r="AB919" i="57"/>
  <c r="AE918" i="57" l="1"/>
  <c r="AB918" i="57"/>
  <c r="P494" i="19"/>
  <c r="Q495" i="19" s="1"/>
  <c r="N494" i="19"/>
  <c r="O495" i="19" s="1"/>
  <c r="I494" i="19"/>
  <c r="J495" i="19" s="1"/>
  <c r="G494" i="19"/>
  <c r="H495" i="19" s="1"/>
  <c r="E494" i="19"/>
  <c r="F495" i="19" s="1"/>
  <c r="C494" i="19"/>
  <c r="D495" i="19" s="1"/>
  <c r="AX905" i="57"/>
  <c r="AX883" i="57"/>
  <c r="AH912" i="57"/>
  <c r="AE912" i="57"/>
  <c r="AB912" i="57"/>
  <c r="AB896" i="57"/>
  <c r="AE896" i="57"/>
  <c r="AE908" i="57"/>
  <c r="AB908" i="57"/>
  <c r="AE906" i="57"/>
  <c r="AB906" i="57"/>
  <c r="AX889" i="57"/>
  <c r="AX897" i="57"/>
  <c r="AH892" i="57"/>
  <c r="AE892" i="57"/>
  <c r="AB892" i="57"/>
  <c r="AE901" i="57"/>
  <c r="AB901" i="57"/>
  <c r="AE898" i="57"/>
  <c r="AB898" i="57"/>
  <c r="AE893" i="57"/>
  <c r="AB893" i="57"/>
  <c r="AE890" i="57"/>
  <c r="AB890" i="57"/>
  <c r="AX884" i="57"/>
  <c r="AE885" i="57"/>
  <c r="AB885" i="57"/>
  <c r="S494" i="19" l="1"/>
  <c r="T495" i="19" s="1"/>
  <c r="AX877" i="57"/>
  <c r="AX850" i="57"/>
  <c r="AX808" i="57"/>
  <c r="AH868" i="57"/>
  <c r="AX868" i="57"/>
  <c r="AE868" i="57"/>
  <c r="AB868" i="57"/>
  <c r="AE882" i="57"/>
  <c r="AB882" i="57"/>
  <c r="P493" i="19"/>
  <c r="Q494" i="19" s="1"/>
  <c r="N493" i="19"/>
  <c r="O494" i="19" s="1"/>
  <c r="I493" i="19"/>
  <c r="J494" i="19" s="1"/>
  <c r="G493" i="19"/>
  <c r="H494" i="19" s="1"/>
  <c r="E493" i="19"/>
  <c r="F494" i="19" s="1"/>
  <c r="C493" i="19"/>
  <c r="D494" i="19" s="1"/>
  <c r="S493" i="19" l="1"/>
  <c r="T494" i="19" s="1"/>
  <c r="AE851" i="57"/>
  <c r="AB851" i="57"/>
  <c r="AX870" i="57"/>
  <c r="AE873" i="57"/>
  <c r="AB873" i="57"/>
  <c r="AB858" i="57"/>
  <c r="AE858" i="57"/>
  <c r="AE872" i="57"/>
  <c r="AB872" i="57"/>
  <c r="AE867" i="57"/>
  <c r="AB867" i="57"/>
  <c r="AX860" i="57"/>
  <c r="AH857" i="57"/>
  <c r="AE857" i="57"/>
  <c r="AB857" i="57"/>
  <c r="AX857" i="57"/>
  <c r="AE862" i="57"/>
  <c r="AB862" i="57"/>
  <c r="AE767" i="57"/>
  <c r="AB767" i="57"/>
  <c r="AE800" i="57"/>
  <c r="AB800" i="57"/>
  <c r="AE838" i="57"/>
  <c r="AB838" i="57"/>
  <c r="AX838" i="57"/>
  <c r="AX800" i="57"/>
  <c r="AX662" i="57"/>
  <c r="AX586" i="57"/>
  <c r="AX534" i="57"/>
  <c r="AX489" i="57"/>
  <c r="AX446" i="57"/>
  <c r="AX455" i="57"/>
  <c r="AE861" i="57"/>
  <c r="AB861" i="57"/>
  <c r="AX848" i="57"/>
  <c r="AE850" i="57"/>
  <c r="AE854" i="57"/>
  <c r="AB850" i="57"/>
  <c r="AB854" i="57"/>
  <c r="AE849" i="57"/>
  <c r="AB849" i="57"/>
  <c r="AE844" i="57"/>
  <c r="AB844" i="57"/>
  <c r="AB840" i="57"/>
  <c r="AE845" i="57"/>
  <c r="AB845" i="57"/>
  <c r="AE843" i="57"/>
  <c r="AB843" i="57"/>
  <c r="AE841" i="57"/>
  <c r="AB841" i="57"/>
  <c r="AB832" i="57"/>
  <c r="AH825" i="57"/>
  <c r="AH818" i="57"/>
  <c r="AX825" i="57"/>
  <c r="AB825" i="57"/>
  <c r="AE825" i="57"/>
  <c r="AE839" i="57"/>
  <c r="AB839" i="57"/>
  <c r="AX830" i="57"/>
  <c r="AB830" i="57"/>
  <c r="AX828" i="57"/>
  <c r="AE827" i="57"/>
  <c r="AB808" i="57"/>
  <c r="AB827" i="57"/>
  <c r="P492" i="19"/>
  <c r="Q493" i="19" s="1"/>
  <c r="N492" i="19"/>
  <c r="O493" i="19" s="1"/>
  <c r="I492" i="19"/>
  <c r="J493" i="19" s="1"/>
  <c r="G492" i="19"/>
  <c r="H493" i="19" s="1"/>
  <c r="E492" i="19"/>
  <c r="F493" i="19" s="1"/>
  <c r="C492" i="19"/>
  <c r="D493" i="19" s="1"/>
  <c r="AB826" i="57"/>
  <c r="AE826" i="57"/>
  <c r="AE833" i="57"/>
  <c r="AB833" i="57"/>
  <c r="AE829" i="57"/>
  <c r="AB829" i="57"/>
  <c r="AX819" i="57"/>
  <c r="AH824" i="57"/>
  <c r="S492" i="19" l="1"/>
  <c r="T493" i="19" s="1"/>
  <c r="AE824" i="57"/>
  <c r="AB824" i="57"/>
  <c r="AE821" i="57"/>
  <c r="AB821" i="57"/>
  <c r="J754" i="47"/>
  <c r="K754" i="47"/>
  <c r="AE820" i="57"/>
  <c r="AB820" i="57"/>
  <c r="AX812" i="57"/>
  <c r="AX809" i="57"/>
  <c r="AB809" i="57"/>
  <c r="AE814" i="57"/>
  <c r="AB814" i="57"/>
  <c r="AB811" i="57"/>
  <c r="AE811" i="57"/>
  <c r="AE813" i="57"/>
  <c r="AB813" i="57"/>
  <c r="AX777" i="57"/>
  <c r="AB807" i="57" l="1"/>
  <c r="AE807" i="57"/>
  <c r="AB799" i="57"/>
  <c r="AE804" i="57" l="1"/>
  <c r="AB804" i="57"/>
  <c r="K753" i="47"/>
  <c r="AE801" i="57"/>
  <c r="AB801" i="57"/>
  <c r="K752" i="47"/>
  <c r="K751" i="47"/>
  <c r="AX793" i="57" l="1"/>
  <c r="P491" i="19"/>
  <c r="Q492" i="19" s="1"/>
  <c r="N491" i="19"/>
  <c r="O492" i="19" s="1"/>
  <c r="I491" i="19"/>
  <c r="J492" i="19" s="1"/>
  <c r="G491" i="19"/>
  <c r="H492" i="19" s="1"/>
  <c r="E491" i="19"/>
  <c r="F492" i="19" s="1"/>
  <c r="C491" i="19"/>
  <c r="D492" i="19" s="1"/>
  <c r="AE798" i="57"/>
  <c r="AB798" i="57"/>
  <c r="AB783" i="57"/>
  <c r="AE783" i="57"/>
  <c r="AE794" i="57"/>
  <c r="AB794" i="57"/>
  <c r="AH791" i="57"/>
  <c r="AE791" i="57"/>
  <c r="AX784" i="57"/>
  <c r="S491" i="19" l="1"/>
  <c r="T492" i="19" s="1"/>
  <c r="AE787" i="57"/>
  <c r="AB787" i="57"/>
  <c r="AE744" i="57"/>
  <c r="AB744" i="57"/>
  <c r="AE785" i="57"/>
  <c r="AB785" i="57"/>
  <c r="AX775" i="57"/>
  <c r="AH773" i="57"/>
  <c r="AX773" i="57"/>
  <c r="AE773" i="57"/>
  <c r="AB773" i="57"/>
  <c r="AH774" i="57"/>
  <c r="AE774" i="57"/>
  <c r="AB774" i="57"/>
  <c r="AE778" i="57"/>
  <c r="AB778" i="57"/>
  <c r="AE776" i="57" l="1"/>
  <c r="AB776" i="57"/>
  <c r="AX766" i="57"/>
  <c r="AH772" i="57" l="1"/>
  <c r="AE772" i="57"/>
  <c r="AB772" i="57"/>
  <c r="AB765" i="57"/>
  <c r="AE765" i="57"/>
  <c r="AE768" i="57"/>
  <c r="AB768" i="57"/>
  <c r="AE766" i="57"/>
  <c r="AB766" i="57"/>
  <c r="P490" i="19"/>
  <c r="Q491" i="19" s="1"/>
  <c r="N490" i="19"/>
  <c r="O491" i="19" s="1"/>
  <c r="I490" i="19"/>
  <c r="J491" i="19" s="1"/>
  <c r="G490" i="19"/>
  <c r="H491" i="19" s="1"/>
  <c r="E490" i="19"/>
  <c r="F491" i="19" s="1"/>
  <c r="C490" i="19"/>
  <c r="D491" i="19" s="1"/>
  <c r="AE751" i="57"/>
  <c r="AE736" i="57"/>
  <c r="AB751" i="57"/>
  <c r="AB736" i="57"/>
  <c r="AB710" i="57"/>
  <c r="AE760" i="57"/>
  <c r="AB760" i="57"/>
  <c r="AX753" i="57"/>
  <c r="AH750" i="57"/>
  <c r="AX750" i="57"/>
  <c r="AE750" i="57"/>
  <c r="AB750" i="57"/>
  <c r="S490" i="19" l="1"/>
  <c r="T491" i="19" s="1"/>
  <c r="AE754" i="57"/>
  <c r="AB754" i="57"/>
  <c r="AE749" i="57" l="1"/>
  <c r="AB749" i="57"/>
  <c r="AB737" i="57"/>
  <c r="AX745" i="57"/>
  <c r="AE742" i="57"/>
  <c r="AE740" i="57"/>
  <c r="AB740" i="57"/>
  <c r="AB742" i="57"/>
  <c r="AE743" i="57"/>
  <c r="AB743" i="57"/>
  <c r="AE746" i="57"/>
  <c r="AB746" i="57"/>
  <c r="AE738" i="57"/>
  <c r="AB738" i="57"/>
  <c r="AX738" i="57"/>
  <c r="AE739" i="57"/>
  <c r="AB739" i="57"/>
  <c r="AE732" i="57"/>
  <c r="AB732" i="57"/>
  <c r="AX707" i="57"/>
  <c r="AX727" i="57"/>
  <c r="AE729" i="57"/>
  <c r="AB729" i="57"/>
  <c r="AE725" i="57"/>
  <c r="AB725" i="57"/>
  <c r="AE728" i="57"/>
  <c r="AB728" i="57"/>
  <c r="P489" i="19"/>
  <c r="Q490" i="19" s="1"/>
  <c r="N489" i="19"/>
  <c r="O490" i="19" s="1"/>
  <c r="I489" i="19"/>
  <c r="J490" i="19" s="1"/>
  <c r="G489" i="19"/>
  <c r="H490" i="19" s="1"/>
  <c r="E489" i="19"/>
  <c r="F490" i="19" s="1"/>
  <c r="C489" i="19"/>
  <c r="D490" i="19" s="1"/>
  <c r="AX718" i="57"/>
  <c r="AX720" i="57"/>
  <c r="AE720" i="57"/>
  <c r="AB720" i="57"/>
  <c r="AB678" i="57"/>
  <c r="AE678" i="57"/>
  <c r="AE710" i="57"/>
  <c r="AE703" i="57"/>
  <c r="AH703" i="57"/>
  <c r="AX703" i="57"/>
  <c r="AE719" i="57"/>
  <c r="AB719" i="57"/>
  <c r="AE716" i="57"/>
  <c r="AB716" i="57"/>
  <c r="S489" i="19" l="1"/>
  <c r="T490" i="19" s="1"/>
  <c r="AX711" i="57"/>
  <c r="AE715" i="57"/>
  <c r="AB715" i="57"/>
  <c r="AE713" i="57"/>
  <c r="AB713" i="57"/>
  <c r="AE712" i="57"/>
  <c r="AB712" i="57"/>
  <c r="AE704" i="57"/>
  <c r="AB704" i="57"/>
  <c r="AX704" i="57"/>
  <c r="AB685" i="57"/>
  <c r="AB706" i="57"/>
  <c r="AH702" i="57"/>
  <c r="AX702" i="57"/>
  <c r="AE702" i="57"/>
  <c r="AB702" i="57"/>
  <c r="AE694" i="57"/>
  <c r="AB694" i="57"/>
  <c r="AE705" i="57"/>
  <c r="AB705" i="57"/>
  <c r="AE701" i="57"/>
  <c r="AB701" i="57"/>
  <c r="AX696" i="57"/>
  <c r="P488" i="19"/>
  <c r="Q489" i="19" s="1"/>
  <c r="N488" i="19"/>
  <c r="O489" i="19" s="1"/>
  <c r="I488" i="19"/>
  <c r="J489" i="19" s="1"/>
  <c r="G488" i="19"/>
  <c r="H489" i="19" s="1"/>
  <c r="E488" i="19"/>
  <c r="F489" i="19" s="1"/>
  <c r="C488" i="19"/>
  <c r="D489" i="19" s="1"/>
  <c r="AE697" i="57"/>
  <c r="AB697" i="57"/>
  <c r="AX687" i="57"/>
  <c r="AX637" i="57"/>
  <c r="AX668" i="57"/>
  <c r="AE690" i="57"/>
  <c r="AB690" i="57"/>
  <c r="AE680" i="57"/>
  <c r="AE684" i="57"/>
  <c r="AB684" i="57"/>
  <c r="AX679" i="57"/>
  <c r="AE675" i="57"/>
  <c r="AB675" i="57"/>
  <c r="AX676" i="57"/>
  <c r="AE676" i="57"/>
  <c r="AB676" i="57"/>
  <c r="AB680" i="57"/>
  <c r="AE670" i="57"/>
  <c r="AB670" i="57"/>
  <c r="AX670" i="57"/>
  <c r="AX669" i="57"/>
  <c r="AH669" i="57"/>
  <c r="AB669" i="57"/>
  <c r="AE671" i="57"/>
  <c r="AE663" i="57"/>
  <c r="AB671" i="57"/>
  <c r="AE667" i="57"/>
  <c r="AB667" i="57"/>
  <c r="S488" i="19" l="1"/>
  <c r="T489" i="19" s="1"/>
  <c r="AE664" i="57"/>
  <c r="AB664" i="57"/>
  <c r="AE652" i="57"/>
  <c r="AB652" i="57"/>
  <c r="AE634" i="57"/>
  <c r="AB634" i="57"/>
  <c r="AE620" i="57"/>
  <c r="AB620" i="57"/>
  <c r="AB657" i="57"/>
  <c r="AE657" i="57"/>
  <c r="AE660" i="57"/>
  <c r="AE646" i="57"/>
  <c r="AB646" i="57"/>
  <c r="AB660" i="57"/>
  <c r="AB663" i="57"/>
  <c r="AE647" i="57"/>
  <c r="AB647" i="57"/>
  <c r="AX653" i="57"/>
  <c r="P487" i="19"/>
  <c r="Q488" i="19" s="1"/>
  <c r="N487" i="19"/>
  <c r="O488" i="19" s="1"/>
  <c r="I487" i="19"/>
  <c r="J488" i="19" s="1"/>
  <c r="G487" i="19"/>
  <c r="H488" i="19" s="1"/>
  <c r="E487" i="19"/>
  <c r="F488" i="19" s="1"/>
  <c r="C487" i="19"/>
  <c r="D488" i="19" s="1"/>
  <c r="AX638" i="57"/>
  <c r="AX643" i="57"/>
  <c r="AE649" i="57"/>
  <c r="AB649" i="57"/>
  <c r="AE645" i="57"/>
  <c r="AB638" i="57"/>
  <c r="AH638" i="57"/>
  <c r="AE638" i="57"/>
  <c r="AE644" i="57"/>
  <c r="AB644" i="57"/>
  <c r="AE635" i="57"/>
  <c r="AB635" i="57"/>
  <c r="AX635" i="57"/>
  <c r="AH632" i="57"/>
  <c r="AB632" i="57"/>
  <c r="AX632" i="57"/>
  <c r="AH605" i="57"/>
  <c r="AE605" i="57"/>
  <c r="AB605" i="57"/>
  <c r="AE636" i="57"/>
  <c r="AB636" i="57"/>
  <c r="AE627" i="57"/>
  <c r="AB627" i="57"/>
  <c r="AX621" i="57"/>
  <c r="AE623" i="57"/>
  <c r="AE618" i="57"/>
  <c r="AB623" i="57"/>
  <c r="AB618" i="57"/>
  <c r="AE625" i="57"/>
  <c r="AE610" i="57"/>
  <c r="AB625" i="57"/>
  <c r="AB610" i="57"/>
  <c r="AE622" i="57"/>
  <c r="AB622" i="57"/>
  <c r="AE617" i="57"/>
  <c r="AB617" i="57"/>
  <c r="P486" i="19"/>
  <c r="N486" i="19"/>
  <c r="I486" i="19"/>
  <c r="G486" i="19"/>
  <c r="E486" i="19"/>
  <c r="C486" i="19"/>
  <c r="AX615" i="57"/>
  <c r="AE616" i="57"/>
  <c r="AB616" i="57"/>
  <c r="AX582" i="57"/>
  <c r="AX564" i="57"/>
  <c r="AE612" i="57"/>
  <c r="AB612" i="57"/>
  <c r="AH611" i="57"/>
  <c r="AE611" i="57"/>
  <c r="AB611" i="57"/>
  <c r="AE607" i="57"/>
  <c r="AB607" i="57"/>
  <c r="AX607" i="57"/>
  <c r="AE608" i="57"/>
  <c r="AB608" i="57"/>
  <c r="AE609" i="57"/>
  <c r="AB609" i="57"/>
  <c r="AX598" i="57"/>
  <c r="AX585" i="57"/>
  <c r="AH585" i="57"/>
  <c r="AE599" i="57"/>
  <c r="AB599" i="57"/>
  <c r="AE597" i="57"/>
  <c r="AB597" i="57"/>
  <c r="AH591" i="57"/>
  <c r="AE591" i="57"/>
  <c r="AB591" i="57"/>
  <c r="AE585" i="57"/>
  <c r="AB585" i="57"/>
  <c r="AE593" i="57"/>
  <c r="AB593" i="57"/>
  <c r="AE577" i="57"/>
  <c r="AE589" i="57"/>
  <c r="AB589" i="57"/>
  <c r="AX590" i="57"/>
  <c r="AE590" i="57"/>
  <c r="AB590" i="57"/>
  <c r="AE583" i="57"/>
  <c r="AB583" i="57"/>
  <c r="AE575" i="57"/>
  <c r="AB575" i="57"/>
  <c r="AE587" i="57"/>
  <c r="AB587" i="57"/>
  <c r="P485" i="19"/>
  <c r="N485" i="19"/>
  <c r="I485" i="19"/>
  <c r="G485" i="19"/>
  <c r="E485" i="19"/>
  <c r="C485" i="19"/>
  <c r="AX574" i="57"/>
  <c r="AH559" i="57"/>
  <c r="AE559" i="57"/>
  <c r="AB559" i="57"/>
  <c r="AB495" i="57"/>
  <c r="AE568" i="57"/>
  <c r="AB568" i="57"/>
  <c r="AE572" i="57"/>
  <c r="AB572" i="57"/>
  <c r="AE565" i="57"/>
  <c r="AB565" i="57"/>
  <c r="AE569" i="57"/>
  <c r="AB569" i="57"/>
  <c r="AX569" i="57"/>
  <c r="AE537" i="57"/>
  <c r="AE557" i="57"/>
  <c r="AB537" i="57"/>
  <c r="AB557" i="57"/>
  <c r="AX562" i="57"/>
  <c r="AX567" i="57"/>
  <c r="AH567" i="57"/>
  <c r="AE567" i="57"/>
  <c r="F487" i="19" l="1"/>
  <c r="Q487" i="19"/>
  <c r="H487" i="19"/>
  <c r="J487" i="19"/>
  <c r="O487" i="19"/>
  <c r="S487" i="19"/>
  <c r="T488" i="19" s="1"/>
  <c r="D487" i="19"/>
  <c r="O486" i="19"/>
  <c r="Q486" i="19"/>
  <c r="F486" i="19"/>
  <c r="H486" i="19"/>
  <c r="J486" i="19"/>
  <c r="D486" i="19"/>
  <c r="S486" i="19"/>
  <c r="S485" i="19"/>
  <c r="AE570" i="57"/>
  <c r="AB570" i="57"/>
  <c r="AH495" i="57"/>
  <c r="AE495" i="57"/>
  <c r="AE563" i="57"/>
  <c r="AB563" i="57"/>
  <c r="AE558" i="57"/>
  <c r="AB558" i="57"/>
  <c r="AX553" i="57"/>
  <c r="AE554" i="57"/>
  <c r="AB554" i="57"/>
  <c r="AX544" i="57"/>
  <c r="AH544" i="57"/>
  <c r="AE544" i="57"/>
  <c r="AB544" i="57"/>
  <c r="AH550" i="57"/>
  <c r="AE550" i="57"/>
  <c r="AB550" i="57"/>
  <c r="AE539" i="57"/>
  <c r="AB539" i="57"/>
  <c r="AX539" i="57"/>
  <c r="AX530" i="57"/>
  <c r="AX500" i="57"/>
  <c r="AH542" i="57"/>
  <c r="AE542" i="57"/>
  <c r="AB542" i="57"/>
  <c r="P484" i="19"/>
  <c r="Q485" i="19" s="1"/>
  <c r="N484" i="19"/>
  <c r="O485" i="19" s="1"/>
  <c r="I484" i="19"/>
  <c r="J485" i="19" s="1"/>
  <c r="G484" i="19"/>
  <c r="H485" i="19" s="1"/>
  <c r="E484" i="19"/>
  <c r="F485" i="19" s="1"/>
  <c r="C484" i="19"/>
  <c r="D485" i="19" s="1"/>
  <c r="AE546" i="57"/>
  <c r="AB546" i="57"/>
  <c r="AE540" i="57"/>
  <c r="AB540" i="57"/>
  <c r="AH535" i="57"/>
  <c r="AH503" i="57"/>
  <c r="AE535" i="57"/>
  <c r="AE503" i="57"/>
  <c r="AB535" i="57"/>
  <c r="AX535" i="57"/>
  <c r="AX503" i="57"/>
  <c r="AX468" i="57"/>
  <c r="AX445" i="57"/>
  <c r="AX414" i="57"/>
  <c r="AX387" i="57"/>
  <c r="AX359" i="57"/>
  <c r="AX330" i="57"/>
  <c r="AX303" i="57"/>
  <c r="AE532" i="57"/>
  <c r="AB532" i="57"/>
  <c r="AE525" i="57"/>
  <c r="AB525" i="57"/>
  <c r="AE536" i="57"/>
  <c r="AB536" i="57"/>
  <c r="AH531" i="57"/>
  <c r="AE531" i="57"/>
  <c r="AB531" i="57"/>
  <c r="AX526" i="57"/>
  <c r="AE527" i="57"/>
  <c r="AB527" i="57"/>
  <c r="AX523" i="57"/>
  <c r="AE523" i="57"/>
  <c r="AB523" i="57"/>
  <c r="AX519" i="57"/>
  <c r="P483" i="19"/>
  <c r="N483" i="19"/>
  <c r="I483" i="19"/>
  <c r="G483" i="19"/>
  <c r="E483" i="19"/>
  <c r="C483" i="19"/>
  <c r="AE520" i="57"/>
  <c r="AB520" i="57"/>
  <c r="AE511" i="57"/>
  <c r="AB511" i="57"/>
  <c r="AX511" i="57"/>
  <c r="AE513" i="57"/>
  <c r="AE510" i="57"/>
  <c r="AB510" i="57"/>
  <c r="AE515" i="57"/>
  <c r="AB515" i="57"/>
  <c r="AH504" i="57"/>
  <c r="AE504" i="57"/>
  <c r="AB504" i="57"/>
  <c r="AX504" i="57"/>
  <c r="AE512" i="57"/>
  <c r="AB512" i="57"/>
  <c r="AX505" i="57"/>
  <c r="AE502" i="57"/>
  <c r="AB502" i="57"/>
  <c r="AX507" i="57"/>
  <c r="AE507" i="57"/>
  <c r="AE497" i="57"/>
  <c r="AB507" i="57"/>
  <c r="AB474" i="57"/>
  <c r="AE474" i="57"/>
  <c r="AE506" i="57"/>
  <c r="AB506" i="57"/>
  <c r="AE501" i="57"/>
  <c r="AB501" i="57"/>
  <c r="AX498" i="57"/>
  <c r="AE451" i="57"/>
  <c r="AB497" i="57"/>
  <c r="AB437" i="57"/>
  <c r="AE499" i="57"/>
  <c r="AB499" i="57"/>
  <c r="AE494" i="57"/>
  <c r="AB494" i="57"/>
  <c r="AE488" i="57"/>
  <c r="AB488" i="57"/>
  <c r="AE484" i="57"/>
  <c r="AE491" i="57"/>
  <c r="AB491" i="57"/>
  <c r="AE485" i="57"/>
  <c r="AB485" i="57"/>
  <c r="AE480" i="57"/>
  <c r="AB480" i="57"/>
  <c r="AX480" i="57"/>
  <c r="AH421" i="57"/>
  <c r="AE421" i="57"/>
  <c r="AE457" i="57"/>
  <c r="AE471" i="57"/>
  <c r="AB421" i="57"/>
  <c r="AB425" i="57"/>
  <c r="AB457" i="57"/>
  <c r="AB471" i="57"/>
  <c r="AE472" i="57"/>
  <c r="AE483" i="57"/>
  <c r="AB483" i="57"/>
  <c r="P482" i="19"/>
  <c r="N482" i="19"/>
  <c r="I482" i="19"/>
  <c r="G482" i="19"/>
  <c r="E482" i="19"/>
  <c r="C482" i="19"/>
  <c r="AH468" i="57"/>
  <c r="AE468" i="57"/>
  <c r="AB468" i="57"/>
  <c r="AX476" i="57"/>
  <c r="AX469" i="57"/>
  <c r="AX465" i="57"/>
  <c r="AE477" i="57"/>
  <c r="AB477" i="57"/>
  <c r="AH472" i="57"/>
  <c r="AH426" i="57"/>
  <c r="AB472" i="57"/>
  <c r="AE470" i="57"/>
  <c r="AB470" i="57"/>
  <c r="AH459" i="57"/>
  <c r="AH434" i="57"/>
  <c r="AX459" i="57"/>
  <c r="AE459" i="57"/>
  <c r="AB459" i="57"/>
  <c r="AE466" i="57"/>
  <c r="AB466" i="57"/>
  <c r="AE460" i="57"/>
  <c r="AB460" i="57"/>
  <c r="AX460" i="57"/>
  <c r="AH445" i="57"/>
  <c r="AE445" i="57"/>
  <c r="AB445" i="57"/>
  <c r="P481" i="19"/>
  <c r="N481" i="19"/>
  <c r="I481" i="19"/>
  <c r="G481" i="19"/>
  <c r="E481" i="19"/>
  <c r="C481" i="19"/>
  <c r="AE462" i="57"/>
  <c r="AB462" i="57"/>
  <c r="AE429" i="57"/>
  <c r="AB429" i="57"/>
  <c r="AE434" i="57"/>
  <c r="AE454" i="57"/>
  <c r="AB454" i="57"/>
  <c r="AE461" i="57"/>
  <c r="AB461" i="57"/>
  <c r="AE456" i="57"/>
  <c r="AB456" i="57"/>
  <c r="AE450" i="57"/>
  <c r="AB450" i="57"/>
  <c r="AE448" i="57"/>
  <c r="AE447" i="57"/>
  <c r="AB447" i="57"/>
  <c r="AE435" i="57"/>
  <c r="AB435" i="57"/>
  <c r="AX442" i="57"/>
  <c r="AX435" i="57"/>
  <c r="AB434" i="57"/>
  <c r="AX434" i="57"/>
  <c r="AE443" i="57"/>
  <c r="AB443" i="57"/>
  <c r="AE440" i="57"/>
  <c r="AB440" i="57"/>
  <c r="P480" i="19"/>
  <c r="N480" i="19"/>
  <c r="I480" i="19"/>
  <c r="G480" i="19"/>
  <c r="E480" i="19"/>
  <c r="C480" i="19"/>
  <c r="AE436" i="57"/>
  <c r="AB436" i="57"/>
  <c r="AE407" i="57"/>
  <c r="AB407" i="57"/>
  <c r="AX430" i="57"/>
  <c r="AX423" i="57"/>
  <c r="AX416" i="57"/>
  <c r="AX407" i="57"/>
  <c r="K748" i="47"/>
  <c r="AX427" i="57"/>
  <c r="AB427" i="57"/>
  <c r="AH414" i="57"/>
  <c r="AE414" i="57"/>
  <c r="AB414" i="57"/>
  <c r="AE431" i="57"/>
  <c r="AB431" i="57"/>
  <c r="AE426" i="57"/>
  <c r="AB426" i="57"/>
  <c r="AE424" i="57"/>
  <c r="AB424" i="57"/>
  <c r="AE379" i="57"/>
  <c r="AE397" i="57"/>
  <c r="AB397" i="57"/>
  <c r="AB379" i="57"/>
  <c r="K747" i="47"/>
  <c r="K746" i="47"/>
  <c r="AX411" i="57"/>
  <c r="AE411" i="57"/>
  <c r="AB411" i="57"/>
  <c r="AE417" i="57"/>
  <c r="AB417" i="57"/>
  <c r="AE395" i="57"/>
  <c r="AB395" i="57"/>
  <c r="AE412" i="57"/>
  <c r="AB412" i="57"/>
  <c r="AX400" i="57"/>
  <c r="AH400" i="57"/>
  <c r="AB400" i="57"/>
  <c r="AE400" i="57"/>
  <c r="AE408" i="57"/>
  <c r="AB408" i="57"/>
  <c r="P479" i="19"/>
  <c r="N479" i="19"/>
  <c r="I479" i="19"/>
  <c r="G479" i="19"/>
  <c r="E479" i="19"/>
  <c r="C479" i="19"/>
  <c r="AX401" i="57"/>
  <c r="AX396" i="57"/>
  <c r="AE396" i="57"/>
  <c r="AB396" i="57"/>
  <c r="AN402" i="57"/>
  <c r="AH402" i="57"/>
  <c r="AE402" i="57"/>
  <c r="AB402" i="57"/>
  <c r="AE398" i="57"/>
  <c r="AB398" i="57"/>
  <c r="AX392" i="57"/>
  <c r="AX388" i="57"/>
  <c r="AX394" i="57"/>
  <c r="AE394" i="57"/>
  <c r="AB394" i="57"/>
  <c r="AE393" i="57"/>
  <c r="AB393" i="57"/>
  <c r="AH387" i="57"/>
  <c r="AE387" i="57"/>
  <c r="AB387" i="57"/>
  <c r="AE389" i="57"/>
  <c r="AB389" i="57"/>
  <c r="AE350" i="57"/>
  <c r="AE370" i="57"/>
  <c r="AB370" i="57"/>
  <c r="AB350" i="57"/>
  <c r="AB378" i="57"/>
  <c r="AH378" i="57"/>
  <c r="AE378" i="57"/>
  <c r="AE385" i="57"/>
  <c r="AB385" i="57"/>
  <c r="AE343" i="57"/>
  <c r="AB343" i="57"/>
  <c r="AB309" i="57"/>
  <c r="AE309" i="57"/>
  <c r="AB381" i="57"/>
  <c r="AE381" i="57"/>
  <c r="AE39" i="57"/>
  <c r="AE26" i="57"/>
  <c r="AE11" i="57"/>
  <c r="AE4" i="57"/>
  <c r="AX382" i="57"/>
  <c r="AX376" i="57"/>
  <c r="AX368" i="57"/>
  <c r="AX361" i="57"/>
  <c r="AX348" i="57"/>
  <c r="AX344" i="57"/>
  <c r="AX337" i="57"/>
  <c r="AX324" i="57"/>
  <c r="AX319" i="57"/>
  <c r="AX292" i="57"/>
  <c r="AX257" i="57"/>
  <c r="AX206" i="57"/>
  <c r="AN377" i="57"/>
  <c r="AH377" i="57"/>
  <c r="AE377" i="57"/>
  <c r="AB377" i="57"/>
  <c r="AX291" i="57"/>
  <c r="AH291" i="57"/>
  <c r="AE291" i="57"/>
  <c r="AB291" i="57"/>
  <c r="AX355" i="57"/>
  <c r="AX332" i="57"/>
  <c r="AX304" i="57"/>
  <c r="AX278" i="57"/>
  <c r="AB382" i="57"/>
  <c r="AE355" i="57"/>
  <c r="AB355" i="57"/>
  <c r="AB332" i="57"/>
  <c r="AB304" i="57"/>
  <c r="AB278" i="57"/>
  <c r="AE382" i="57"/>
  <c r="AE332" i="57"/>
  <c r="AE304" i="57"/>
  <c r="AE278" i="57"/>
  <c r="AX261" i="57"/>
  <c r="AE261" i="57"/>
  <c r="AB261" i="57"/>
  <c r="AE383" i="57"/>
  <c r="AB383" i="57"/>
  <c r="P478" i="19"/>
  <c r="N478" i="19"/>
  <c r="I478" i="19"/>
  <c r="G478" i="19"/>
  <c r="E478" i="19"/>
  <c r="C478" i="19"/>
  <c r="K743" i="47"/>
  <c r="K682" i="47"/>
  <c r="K681" i="47"/>
  <c r="K680" i="47"/>
  <c r="K679" i="47"/>
  <c r="K742" i="47"/>
  <c r="AH373" i="57"/>
  <c r="AE373" i="57"/>
  <c r="AB373" i="57"/>
  <c r="AH360" i="57"/>
  <c r="AX360" i="57"/>
  <c r="AE360" i="57"/>
  <c r="AB360" i="57"/>
  <c r="AH365" i="57"/>
  <c r="AE365" i="57"/>
  <c r="AB365" i="57"/>
  <c r="AX358" i="57"/>
  <c r="AE358" i="57"/>
  <c r="AB358" i="57"/>
  <c r="AX371" i="57"/>
  <c r="AE371" i="57"/>
  <c r="AB371" i="57"/>
  <c r="AE369" i="57"/>
  <c r="AB369" i="57"/>
  <c r="AH364" i="57"/>
  <c r="AE364" i="57"/>
  <c r="AB364" i="57"/>
  <c r="AH359" i="57"/>
  <c r="AE359" i="57"/>
  <c r="AB359" i="57"/>
  <c r="AE362" i="57"/>
  <c r="AB362" i="57"/>
  <c r="AX312" i="57"/>
  <c r="AX298" i="57"/>
  <c r="AX353" i="57"/>
  <c r="AE353" i="57"/>
  <c r="AB353" i="57"/>
  <c r="AE356" i="57"/>
  <c r="AB356" i="57"/>
  <c r="AH351" i="57"/>
  <c r="AE351" i="57"/>
  <c r="AB351" i="57"/>
  <c r="AE346" i="57"/>
  <c r="AB346" i="57"/>
  <c r="AN345" i="57"/>
  <c r="AH345" i="57"/>
  <c r="AE345" i="57"/>
  <c r="AB345" i="57"/>
  <c r="P477" i="19"/>
  <c r="N477" i="19"/>
  <c r="I477" i="19"/>
  <c r="G477" i="19"/>
  <c r="E477" i="19"/>
  <c r="C477" i="19"/>
  <c r="K741" i="47"/>
  <c r="AN349" i="57"/>
  <c r="AH349" i="57"/>
  <c r="AE349" i="57"/>
  <c r="AB349" i="57"/>
  <c r="AE339" i="57"/>
  <c r="AB339" i="57"/>
  <c r="AH334" i="57"/>
  <c r="AE334" i="57"/>
  <c r="AB334" i="57"/>
  <c r="K740" i="47"/>
  <c r="K739" i="47"/>
  <c r="AE338" i="57"/>
  <c r="AB338" i="57"/>
  <c r="AE326" i="57"/>
  <c r="AB326" i="57"/>
  <c r="AH330" i="57"/>
  <c r="AE330" i="57"/>
  <c r="AB330" i="57"/>
  <c r="AN333" i="57"/>
  <c r="AH333" i="57"/>
  <c r="AE333" i="57"/>
  <c r="AB333" i="57"/>
  <c r="AH323" i="57"/>
  <c r="AE323" i="57"/>
  <c r="AB323" i="57"/>
  <c r="AX323" i="57"/>
  <c r="AE327" i="57"/>
  <c r="AB327" i="57"/>
  <c r="AE329" i="57"/>
  <c r="AB329" i="57"/>
  <c r="AX327" i="57"/>
  <c r="AN325" i="57"/>
  <c r="AH325" i="57"/>
  <c r="AE325" i="57"/>
  <c r="AB325" i="57"/>
  <c r="AE311" i="57"/>
  <c r="AB311" i="57"/>
  <c r="AN320" i="57"/>
  <c r="AH320" i="57"/>
  <c r="AE320" i="57"/>
  <c r="AB320" i="57"/>
  <c r="AX314" i="57"/>
  <c r="AE314" i="57"/>
  <c r="AB314" i="57"/>
  <c r="P476" i="19"/>
  <c r="N476" i="19"/>
  <c r="I476" i="19"/>
  <c r="G476" i="19"/>
  <c r="E476" i="19"/>
  <c r="C476" i="19"/>
  <c r="AE316" i="57"/>
  <c r="AB316" i="57"/>
  <c r="AE315" i="57"/>
  <c r="AB315" i="57"/>
  <c r="AN313" i="57"/>
  <c r="AH313" i="57"/>
  <c r="AE313" i="57"/>
  <c r="AB313" i="57"/>
  <c r="AH303" i="57"/>
  <c r="AE303" i="57"/>
  <c r="AB303" i="57"/>
  <c r="AN305" i="57"/>
  <c r="AH305" i="57"/>
  <c r="AE305" i="57"/>
  <c r="AB305" i="57"/>
  <c r="AE300" i="57"/>
  <c r="AB300" i="57"/>
  <c r="AH302" i="57"/>
  <c r="AE302" i="57"/>
  <c r="AB302" i="57"/>
  <c r="AX296" i="57"/>
  <c r="AE296" i="57"/>
  <c r="AB296" i="57"/>
  <c r="AN299" i="57"/>
  <c r="AH299" i="57"/>
  <c r="AE299" i="57"/>
  <c r="AB299" i="57"/>
  <c r="AH289" i="57"/>
  <c r="AE289" i="57"/>
  <c r="AB289" i="57"/>
  <c r="AN293" i="57"/>
  <c r="AH293" i="57"/>
  <c r="AE293" i="57"/>
  <c r="AB293" i="57"/>
  <c r="P475" i="19"/>
  <c r="N475" i="19"/>
  <c r="I475" i="19"/>
  <c r="G475" i="19"/>
  <c r="E475" i="19"/>
  <c r="C475" i="19"/>
  <c r="AE288" i="57"/>
  <c r="AB288" i="57"/>
  <c r="AX285" i="57"/>
  <c r="T487" i="19" l="1"/>
  <c r="T486" i="19"/>
  <c r="F484" i="19"/>
  <c r="H484" i="19"/>
  <c r="J484" i="19"/>
  <c r="O484" i="19"/>
  <c r="Q484" i="19"/>
  <c r="D484" i="19"/>
  <c r="S484" i="19"/>
  <c r="T485" i="19" s="1"/>
  <c r="S483" i="19"/>
  <c r="D483" i="19"/>
  <c r="H483" i="19"/>
  <c r="J483" i="19"/>
  <c r="O483" i="19"/>
  <c r="Q483" i="19"/>
  <c r="F483" i="19"/>
  <c r="O482" i="19"/>
  <c r="F482" i="19"/>
  <c r="H482" i="19"/>
  <c r="J482" i="19"/>
  <c r="Q482" i="19"/>
  <c r="S482" i="19"/>
  <c r="D482" i="19"/>
  <c r="F481" i="19"/>
  <c r="H481" i="19"/>
  <c r="J481" i="19"/>
  <c r="O481" i="19"/>
  <c r="Q481" i="19"/>
  <c r="S481" i="19"/>
  <c r="D481" i="19"/>
  <c r="J480" i="19"/>
  <c r="F480" i="19"/>
  <c r="H480" i="19"/>
  <c r="O480" i="19"/>
  <c r="Q480" i="19"/>
  <c r="S480" i="19"/>
  <c r="D480" i="19"/>
  <c r="J479" i="19"/>
  <c r="F479" i="19"/>
  <c r="H479" i="19"/>
  <c r="O479" i="19"/>
  <c r="Q479" i="19"/>
  <c r="S479" i="19"/>
  <c r="D479" i="19"/>
  <c r="D478" i="19"/>
  <c r="F478" i="19"/>
  <c r="H478" i="19"/>
  <c r="J478" i="19"/>
  <c r="O478" i="19"/>
  <c r="Q478" i="19"/>
  <c r="S478" i="19"/>
  <c r="H477" i="19"/>
  <c r="D477" i="19"/>
  <c r="F477" i="19"/>
  <c r="J477" i="19"/>
  <c r="O477" i="19"/>
  <c r="Q477" i="19"/>
  <c r="S477" i="19"/>
  <c r="J476" i="19"/>
  <c r="F476" i="19"/>
  <c r="H476" i="19"/>
  <c r="O476" i="19"/>
  <c r="Q476" i="19"/>
  <c r="S476" i="19"/>
  <c r="D476" i="19"/>
  <c r="S475" i="19"/>
  <c r="AX277" i="57"/>
  <c r="AH277" i="57"/>
  <c r="AE277" i="57"/>
  <c r="AB277" i="57"/>
  <c r="AE281" i="57"/>
  <c r="AB281" i="57"/>
  <c r="AN286" i="57"/>
  <c r="AH286" i="57"/>
  <c r="AE286" i="57"/>
  <c r="AB286" i="57"/>
  <c r="AN279" i="57"/>
  <c r="AH279" i="57"/>
  <c r="AE279" i="57"/>
  <c r="AB279" i="57"/>
  <c r="AX248" i="57"/>
  <c r="AE248" i="57"/>
  <c r="AB248" i="57"/>
  <c r="AX274" i="57"/>
  <c r="AE274" i="57"/>
  <c r="AB274" i="57"/>
  <c r="AH276" i="57"/>
  <c r="AE276" i="57"/>
  <c r="AB276" i="57"/>
  <c r="AX272" i="57"/>
  <c r="AB271" i="57"/>
  <c r="AE271" i="57"/>
  <c r="AN273" i="57"/>
  <c r="AH273" i="57"/>
  <c r="AE273" i="57"/>
  <c r="AB273" i="57"/>
  <c r="AE269" i="57"/>
  <c r="AB269" i="57"/>
  <c r="AE260" i="57"/>
  <c r="AB260" i="57"/>
  <c r="AX267" i="57"/>
  <c r="AK268" i="57"/>
  <c r="AH268" i="57"/>
  <c r="AE268" i="57"/>
  <c r="AB268" i="57"/>
  <c r="P474" i="19"/>
  <c r="Q475" i="19" s="1"/>
  <c r="N474" i="19"/>
  <c r="O475" i="19" s="1"/>
  <c r="I474" i="19"/>
  <c r="J475" i="19" s="1"/>
  <c r="G474" i="19"/>
  <c r="H475" i="19" s="1"/>
  <c r="E474" i="19"/>
  <c r="F475" i="19" s="1"/>
  <c r="C474" i="19"/>
  <c r="AE266" i="57"/>
  <c r="AB266" i="57"/>
  <c r="T484" i="19" l="1"/>
  <c r="D475" i="19"/>
  <c r="T483" i="19"/>
  <c r="T482" i="19"/>
  <c r="T481" i="19"/>
  <c r="T480" i="19"/>
  <c r="T479" i="19"/>
  <c r="T478" i="19"/>
  <c r="T477" i="19"/>
  <c r="T476" i="19"/>
  <c r="S474" i="19"/>
  <c r="T475" i="19" s="1"/>
  <c r="AE243" i="57"/>
  <c r="AB243" i="57"/>
  <c r="P473" i="19"/>
  <c r="Q474" i="19" s="1"/>
  <c r="P472" i="19"/>
  <c r="N473" i="19"/>
  <c r="O474" i="19" s="1"/>
  <c r="N472" i="19"/>
  <c r="I473" i="19"/>
  <c r="J474" i="19" s="1"/>
  <c r="I472" i="19"/>
  <c r="G473" i="19"/>
  <c r="H474" i="19" s="1"/>
  <c r="G472" i="19"/>
  <c r="E473" i="19"/>
  <c r="F474" i="19" s="1"/>
  <c r="E472" i="19"/>
  <c r="C473" i="19"/>
  <c r="C472" i="19"/>
  <c r="AH175" i="57"/>
  <c r="AH221" i="57"/>
  <c r="AE208" i="57"/>
  <c r="AB208" i="57"/>
  <c r="AX253" i="57"/>
  <c r="AX265" i="57"/>
  <c r="D474" i="19" l="1"/>
  <c r="AK259" i="57"/>
  <c r="AH259" i="57"/>
  <c r="AE259" i="57"/>
  <c r="AB259" i="57"/>
  <c r="AH256" i="57" l="1"/>
  <c r="AE256" i="57"/>
  <c r="AB256" i="57"/>
  <c r="AX256" i="57"/>
  <c r="AH251" i="57" l="1"/>
  <c r="AX251" i="57"/>
  <c r="AE251" i="57"/>
  <c r="AB251" i="57"/>
  <c r="AK249" i="57" l="1"/>
  <c r="AH249" i="57"/>
  <c r="AE249" i="57"/>
  <c r="AB249" i="57"/>
  <c r="K11" i="47"/>
  <c r="K12" i="47"/>
  <c r="AX245" i="57" l="1"/>
  <c r="AX228" i="57"/>
  <c r="AX233" i="57"/>
  <c r="AE221" i="57"/>
  <c r="AE232" i="57"/>
  <c r="AB221" i="57"/>
  <c r="AB232" i="57"/>
  <c r="AX240" i="57"/>
  <c r="AE247" i="57"/>
  <c r="AE235" i="57"/>
  <c r="AB247" i="57"/>
  <c r="AB235" i="57"/>
  <c r="AN246" i="57"/>
  <c r="AH246" i="57"/>
  <c r="AE246" i="57"/>
  <c r="AB246" i="57"/>
  <c r="S473" i="19" l="1"/>
  <c r="T474" i="19" s="1"/>
  <c r="AN236" i="57"/>
  <c r="AH236" i="57"/>
  <c r="AE242" i="57" l="1"/>
  <c r="AB242" i="57"/>
  <c r="AE240" i="57" l="1"/>
  <c r="AB240" i="57"/>
  <c r="AK237" i="57" l="1"/>
  <c r="AH237" i="57"/>
  <c r="AE237" i="57"/>
  <c r="AB237" i="57"/>
  <c r="AE207" i="57" l="1"/>
  <c r="AB207" i="57"/>
  <c r="AX207" i="57"/>
  <c r="AH231" i="57"/>
  <c r="AE231" i="57"/>
  <c r="AB231" i="57"/>
  <c r="AX231" i="57"/>
  <c r="AE236" i="57" l="1"/>
  <c r="AB236" i="57"/>
  <c r="AN229" i="57" l="1"/>
  <c r="AH229" i="57"/>
  <c r="AE229" i="57"/>
  <c r="AB229" i="57"/>
  <c r="AB227" i="57" l="1"/>
  <c r="AE227" i="57"/>
  <c r="AB195" i="57"/>
  <c r="AE195" i="57"/>
  <c r="AK224" i="57" l="1"/>
  <c r="AH224" i="57"/>
  <c r="AE224" i="57"/>
  <c r="AB224" i="57"/>
  <c r="AX220" i="57" l="1"/>
  <c r="Q473" i="19" l="1"/>
  <c r="O473" i="19"/>
  <c r="J473" i="19"/>
  <c r="H473" i="19"/>
  <c r="F473" i="19"/>
  <c r="D473" i="19"/>
  <c r="AX223" i="57"/>
  <c r="AE223" i="57"/>
  <c r="AB223" i="57"/>
  <c r="S472" i="19" l="1"/>
  <c r="T473" i="19" s="1"/>
  <c r="AB218" i="57"/>
  <c r="AB210" i="57"/>
  <c r="AE218" i="57"/>
  <c r="AE210" i="57"/>
  <c r="AH213" i="57" l="1"/>
  <c r="AE213" i="57"/>
  <c r="AB213" i="57"/>
  <c r="AX213" i="57"/>
  <c r="AN216" i="57" l="1"/>
  <c r="AH216" i="57"/>
  <c r="AE216" i="57"/>
  <c r="AB216" i="57"/>
  <c r="AX215" i="57" l="1"/>
  <c r="AE215" i="57"/>
  <c r="AB215" i="57"/>
  <c r="AE212" i="57" l="1"/>
  <c r="AB212" i="57"/>
  <c r="AK211" i="57" l="1"/>
  <c r="AH211" i="57"/>
  <c r="AE211" i="57"/>
  <c r="AB211" i="57"/>
  <c r="AN209" i="57" l="1"/>
  <c r="AH209" i="57"/>
  <c r="AE209" i="57"/>
  <c r="AB209" i="57"/>
  <c r="AE204" i="57" l="1"/>
  <c r="AB204" i="57"/>
  <c r="AX203" i="57"/>
  <c r="AX197" i="57" l="1"/>
  <c r="AE197" i="57"/>
  <c r="AB197" i="57"/>
  <c r="AX196" i="57" l="1"/>
  <c r="AK200" i="57" l="1"/>
  <c r="AH200" i="57"/>
  <c r="AE200" i="57"/>
  <c r="AB200" i="57"/>
  <c r="AN199" i="57" l="1"/>
  <c r="AH199" i="57"/>
  <c r="AE199" i="57"/>
  <c r="AB199" i="57"/>
  <c r="P471" i="19" l="1"/>
  <c r="Q472" i="19" s="1"/>
  <c r="N471" i="19"/>
  <c r="O472" i="19" s="1"/>
  <c r="I471" i="19"/>
  <c r="J472" i="19" s="1"/>
  <c r="G471" i="19"/>
  <c r="H472" i="19" s="1"/>
  <c r="E471" i="19"/>
  <c r="F472" i="19" s="1"/>
  <c r="C471" i="19"/>
  <c r="D472" i="19" l="1"/>
  <c r="S471" i="19"/>
  <c r="T472" i="19" s="1"/>
  <c r="AB193" i="57"/>
  <c r="AE193" i="57"/>
  <c r="AX184" i="57" l="1"/>
  <c r="AX191" i="57"/>
  <c r="AE171" i="57"/>
  <c r="AE175" i="57"/>
  <c r="AB171" i="57"/>
  <c r="AB175" i="57"/>
  <c r="AE186" i="57"/>
  <c r="AB186" i="57"/>
  <c r="AE192" i="57"/>
  <c r="AB192" i="57"/>
  <c r="AE191" i="57" l="1"/>
  <c r="AB191" i="57"/>
  <c r="AE189" i="57" l="1"/>
  <c r="AB189" i="57"/>
  <c r="AK188" i="57" l="1"/>
  <c r="AH188" i="57"/>
  <c r="AE188" i="57"/>
  <c r="AB188" i="57"/>
  <c r="AX183" i="57" l="1"/>
  <c r="AB183" i="57"/>
  <c r="AH177" i="57"/>
  <c r="AN185" i="57" l="1"/>
  <c r="AH185" i="57"/>
  <c r="AB185" i="57" l="1"/>
  <c r="AE185" i="57"/>
  <c r="AE180" i="57" l="1"/>
  <c r="AB180" i="57"/>
  <c r="AX180" i="57"/>
  <c r="AX177" i="57"/>
  <c r="AE177" i="57"/>
  <c r="AB177" i="57"/>
  <c r="AX178" i="57" l="1"/>
  <c r="AE179" i="57" l="1"/>
  <c r="AB179" i="57"/>
  <c r="M198" i="37" l="1"/>
  <c r="K198" i="37"/>
  <c r="I198" i="37"/>
  <c r="N193" i="37"/>
  <c r="O193" i="37" s="1"/>
  <c r="M193" i="37"/>
  <c r="K193" i="37"/>
  <c r="I193" i="37"/>
  <c r="N195" i="37"/>
  <c r="O195" i="37" s="1"/>
  <c r="M195" i="37"/>
  <c r="K195" i="37"/>
  <c r="I195" i="37"/>
  <c r="M191" i="37"/>
  <c r="K191" i="37"/>
  <c r="I191" i="37"/>
  <c r="N183" i="37"/>
  <c r="O191" i="37" s="1"/>
  <c r="M175" i="37"/>
  <c r="K175" i="37"/>
  <c r="M167" i="37"/>
  <c r="K167" i="37"/>
  <c r="M154" i="37"/>
  <c r="K154" i="37"/>
  <c r="N167" i="37"/>
  <c r="O175" i="37" s="1"/>
  <c r="N154" i="37"/>
  <c r="N141" i="37"/>
  <c r="N128" i="37"/>
  <c r="N116" i="37"/>
  <c r="N103" i="37"/>
  <c r="N92" i="37"/>
  <c r="M141" i="37"/>
  <c r="K141" i="37"/>
  <c r="M128" i="37"/>
  <c r="K128" i="37"/>
  <c r="M116" i="37"/>
  <c r="K116" i="37"/>
  <c r="M103" i="37"/>
  <c r="K103" i="37"/>
  <c r="K105" i="37"/>
  <c r="K106" i="37"/>
  <c r="K108" i="37"/>
  <c r="K117" i="37"/>
  <c r="K120" i="37"/>
  <c r="K121" i="37"/>
  <c r="I175" i="37"/>
  <c r="I167" i="37"/>
  <c r="I154" i="37"/>
  <c r="I141" i="37"/>
  <c r="I128" i="37"/>
  <c r="I116" i="37"/>
  <c r="I103" i="37"/>
  <c r="O154" i="37" l="1"/>
  <c r="O183" i="37"/>
  <c r="O141" i="37"/>
  <c r="O198" i="37"/>
  <c r="O103" i="37"/>
  <c r="O167" i="37"/>
  <c r="O116" i="37"/>
  <c r="O128" i="37"/>
  <c r="AK176" i="57"/>
  <c r="AH176" i="57"/>
  <c r="AB176" i="57" l="1"/>
  <c r="AE176" i="57"/>
  <c r="AX168" i="57" l="1"/>
  <c r="AX173" i="57"/>
  <c r="AX163" i="57"/>
  <c r="AX170" i="57" l="1"/>
  <c r="AE170" i="57" l="1"/>
  <c r="AB170" i="57"/>
  <c r="AE7" i="57" l="1"/>
  <c r="AE12" i="57"/>
  <c r="AE28" i="57"/>
  <c r="AE33" i="57"/>
  <c r="AE37" i="57"/>
  <c r="AE40" i="57"/>
  <c r="AE43" i="57"/>
  <c r="AE49" i="57"/>
  <c r="AE56" i="57"/>
  <c r="AE63" i="57"/>
  <c r="AE92" i="57"/>
  <c r="AE103" i="57"/>
  <c r="AE110" i="57"/>
  <c r="AE118" i="57"/>
  <c r="AE120" i="57"/>
  <c r="AE126" i="57"/>
  <c r="AE128" i="57"/>
  <c r="AE137" i="57"/>
  <c r="AE156" i="57"/>
  <c r="AE166" i="57"/>
  <c r="AB166" i="57"/>
  <c r="AB156" i="57"/>
  <c r="AB137" i="57"/>
  <c r="AB128" i="57"/>
  <c r="AB126" i="57"/>
  <c r="AB120" i="57"/>
  <c r="AB118" i="57"/>
  <c r="AB110" i="57"/>
  <c r="AB103" i="57"/>
  <c r="AB92" i="57"/>
  <c r="AB63" i="57"/>
  <c r="AB12" i="57"/>
  <c r="AB7" i="57"/>
  <c r="AX119" i="57"/>
  <c r="AE168" i="57" l="1"/>
  <c r="AB168" i="57"/>
  <c r="AK167" i="57"/>
  <c r="AH167" i="57"/>
  <c r="AE167" i="57"/>
  <c r="AB167" i="57"/>
  <c r="AE169" i="57" l="1"/>
  <c r="AB169" i="57"/>
  <c r="P470" i="19"/>
  <c r="Q471" i="19" s="1"/>
  <c r="N470" i="19"/>
  <c r="O471" i="19" s="1"/>
  <c r="I470" i="19"/>
  <c r="J471" i="19" s="1"/>
  <c r="G470" i="19"/>
  <c r="H471" i="19" s="1"/>
  <c r="E470" i="19"/>
  <c r="F471" i="19" s="1"/>
  <c r="C470" i="19"/>
  <c r="D471" i="19" l="1"/>
  <c r="S470" i="19"/>
  <c r="T471" i="19" s="1"/>
  <c r="AE133" i="57" l="1"/>
  <c r="AB133" i="57"/>
  <c r="AE162" i="57"/>
  <c r="AB162" i="57"/>
  <c r="AE164" i="57" l="1"/>
  <c r="AB164" i="57"/>
  <c r="AX161" i="57" l="1"/>
  <c r="AB161" i="57"/>
  <c r="AE161" i="57"/>
  <c r="AE160" i="57" l="1"/>
  <c r="AB160" i="57"/>
  <c r="AE157" i="57" l="1"/>
  <c r="AB157" i="57"/>
  <c r="AX157" i="57"/>
  <c r="AX158" i="57" l="1"/>
  <c r="AX152" i="57"/>
  <c r="AB154" i="57" l="1"/>
  <c r="AE154" i="57"/>
  <c r="AX149" i="57" l="1"/>
  <c r="AX143" i="57"/>
  <c r="AB149" i="57"/>
  <c r="AE149" i="57"/>
  <c r="N198" i="40" l="1"/>
  <c r="P469" i="19"/>
  <c r="Q470" i="19" s="1"/>
  <c r="N469" i="19"/>
  <c r="O470" i="19" s="1"/>
  <c r="I469" i="19"/>
  <c r="J470" i="19" s="1"/>
  <c r="G469" i="19"/>
  <c r="H470" i="19" s="1"/>
  <c r="E469" i="19"/>
  <c r="F470" i="19" s="1"/>
  <c r="C469" i="19"/>
  <c r="D470" i="19" l="1"/>
  <c r="S469" i="19"/>
  <c r="T470" i="19" s="1"/>
  <c r="AX147" i="57"/>
  <c r="AE147" i="57"/>
  <c r="AB147" i="57"/>
  <c r="AX148" i="57" l="1"/>
  <c r="AB148" i="57"/>
  <c r="AE148" i="57"/>
  <c r="AN144" i="57" l="1"/>
  <c r="AH144" i="57"/>
  <c r="AE144" i="57" l="1"/>
  <c r="AB144" i="57"/>
  <c r="AH142" i="57" l="1"/>
  <c r="AE142" i="57"/>
  <c r="AB142" i="57"/>
  <c r="AB125" i="57"/>
  <c r="AE125" i="57"/>
  <c r="AX139" i="57"/>
  <c r="AX134" i="57"/>
  <c r="AX125" i="57"/>
  <c r="AH140" i="57" l="1"/>
  <c r="AN140" i="57"/>
  <c r="AE140" i="57" l="1"/>
  <c r="AB140" i="57"/>
  <c r="AE138" i="57" l="1"/>
  <c r="AB138" i="57"/>
  <c r="AX138" i="57"/>
  <c r="AH136" i="57" l="1"/>
  <c r="AE136" i="57"/>
  <c r="AB136" i="57"/>
  <c r="AN135" i="57" l="1"/>
  <c r="AH135" i="57"/>
  <c r="AE135" i="57" l="1"/>
  <c r="AB135" i="57"/>
  <c r="AX132" i="57" l="1"/>
  <c r="AE132" i="57"/>
  <c r="AB132" i="57"/>
  <c r="AH129" i="57" l="1"/>
  <c r="AE129" i="57"/>
  <c r="AB129" i="57"/>
  <c r="AH117" i="57" l="1"/>
  <c r="AE117" i="57"/>
  <c r="AB117" i="57"/>
  <c r="AN127" i="57" l="1"/>
  <c r="AH127" i="57"/>
  <c r="AE127" i="57"/>
  <c r="AB127" i="57"/>
  <c r="AX124" i="57" l="1"/>
  <c r="AB124" i="57"/>
  <c r="AE124" i="57"/>
  <c r="AH122" i="57" l="1"/>
  <c r="AE122" i="57"/>
  <c r="AB122" i="57"/>
  <c r="AN121" i="57" l="1"/>
  <c r="AH121" i="57"/>
  <c r="AE121" i="57"/>
  <c r="AB121" i="57"/>
  <c r="AN116" i="57"/>
  <c r="AH116" i="57"/>
  <c r="AE116" i="57"/>
  <c r="AB116" i="57"/>
  <c r="P468" i="19"/>
  <c r="Q469" i="19" s="1"/>
  <c r="N468" i="19"/>
  <c r="O469" i="19" s="1"/>
  <c r="I468" i="19"/>
  <c r="J469" i="19" s="1"/>
  <c r="G468" i="19"/>
  <c r="H469" i="19" s="1"/>
  <c r="E468" i="19"/>
  <c r="F469" i="19" s="1"/>
  <c r="C468" i="19"/>
  <c r="D469" i="19" l="1"/>
  <c r="S468" i="19"/>
  <c r="T469" i="19" s="1"/>
  <c r="AX114" i="57" l="1"/>
  <c r="AE114" i="57"/>
  <c r="AB114" i="57"/>
  <c r="AX113" i="57" l="1"/>
  <c r="AX108" i="57" l="1"/>
  <c r="AH112" i="57" l="1"/>
  <c r="AE112" i="57"/>
  <c r="AB112" i="57"/>
  <c r="AX109" i="57" l="1"/>
  <c r="AE111" i="57" l="1"/>
  <c r="AB111" i="57"/>
  <c r="AE108" i="57" l="1"/>
  <c r="AB108" i="57"/>
  <c r="AH106" i="57" l="1"/>
  <c r="AE106" i="57"/>
  <c r="AB106" i="57"/>
  <c r="AE104" i="57" l="1"/>
  <c r="AB104" i="57"/>
  <c r="AX100" i="57" l="1"/>
  <c r="AE100" i="57"/>
  <c r="AB100" i="57"/>
  <c r="AX102" i="57" l="1"/>
  <c r="AE102" i="57"/>
  <c r="AB102" i="57"/>
  <c r="AX101" i="57" l="1"/>
  <c r="AB101" i="57" l="1"/>
  <c r="AE101" i="57"/>
  <c r="N66" i="34" l="1"/>
  <c r="N70" i="34"/>
  <c r="N76" i="34"/>
  <c r="N63" i="34"/>
  <c r="AH99" i="57" l="1"/>
  <c r="AE99" i="57"/>
  <c r="AB99" i="57"/>
  <c r="AX97" i="57"/>
  <c r="AE97" i="57"/>
  <c r="AB97" i="57"/>
  <c r="P467" i="19" l="1"/>
  <c r="Q468" i="19" s="1"/>
  <c r="N467" i="19"/>
  <c r="O468" i="19" s="1"/>
  <c r="I467" i="19"/>
  <c r="J468" i="19" s="1"/>
  <c r="G467" i="19"/>
  <c r="H468" i="19" s="1"/>
  <c r="E467" i="19"/>
  <c r="F468" i="19" s="1"/>
  <c r="C467" i="19"/>
  <c r="AX94" i="57"/>
  <c r="D468" i="19" l="1"/>
  <c r="S467" i="19"/>
  <c r="T468" i="19" s="1"/>
  <c r="AE93" i="57"/>
  <c r="AB93" i="57"/>
  <c r="AE96" i="57" l="1"/>
  <c r="AB96" i="57"/>
  <c r="AE90" i="57"/>
  <c r="AB90" i="57"/>
  <c r="AE89" i="57" l="1"/>
  <c r="AB89" i="57"/>
  <c r="AK91" i="57" l="1"/>
  <c r="AH91" i="57"/>
  <c r="AE91" i="57"/>
  <c r="AB91" i="57"/>
  <c r="AX85" i="57" l="1"/>
  <c r="AX81" i="57"/>
  <c r="AB32" i="57"/>
  <c r="AX84" i="57" l="1"/>
  <c r="AE84" i="57"/>
  <c r="AB84" i="57"/>
  <c r="AK83" i="57" l="1"/>
  <c r="AH83" i="57"/>
  <c r="AE83" i="57"/>
  <c r="AB83" i="57"/>
  <c r="AE80" i="57" l="1"/>
  <c r="AB80" i="57"/>
  <c r="AE55" i="57"/>
  <c r="AB55" i="57"/>
  <c r="AE79" i="57" l="1"/>
  <c r="AB79" i="57"/>
  <c r="AX79" i="57"/>
  <c r="AE76" i="57" l="1"/>
  <c r="AE71" i="57"/>
  <c r="AB71" i="57"/>
  <c r="AB76" i="57"/>
  <c r="AK77" i="57" l="1"/>
  <c r="AH77" i="57"/>
  <c r="AE77" i="57"/>
  <c r="AB77" i="57"/>
  <c r="AE75" i="57" l="1"/>
  <c r="AB75" i="57"/>
  <c r="AB57" i="57"/>
  <c r="AB39" i="57"/>
  <c r="AB26" i="57"/>
  <c r="AB11" i="57"/>
  <c r="AB4" i="57"/>
  <c r="AX75" i="57"/>
  <c r="AX70" i="57"/>
  <c r="AX66" i="57"/>
  <c r="AK72" i="57" l="1"/>
  <c r="AH72" i="57"/>
  <c r="AE72" i="57"/>
  <c r="AB72" i="57"/>
  <c r="P466" i="19" l="1"/>
  <c r="Q467" i="19" s="1"/>
  <c r="N466" i="19"/>
  <c r="O467" i="19" s="1"/>
  <c r="I466" i="19"/>
  <c r="J467" i="19" s="1"/>
  <c r="G466" i="19"/>
  <c r="H467" i="19" s="1"/>
  <c r="E466" i="19"/>
  <c r="F467" i="19" s="1"/>
  <c r="C466" i="19"/>
  <c r="D467" i="19" l="1"/>
  <c r="S466" i="19"/>
  <c r="T467" i="19" s="1"/>
  <c r="AB67" i="57"/>
  <c r="AK69" i="57" l="1"/>
  <c r="AH69" i="57"/>
  <c r="AE69" i="57"/>
  <c r="AB69" i="57"/>
  <c r="AE68" i="57" l="1"/>
  <c r="AB68" i="57"/>
  <c r="AB50" i="57"/>
  <c r="AE65" i="57" l="1"/>
  <c r="AB65" i="57"/>
  <c r="AK64" i="57" l="1"/>
  <c r="AH64" i="57"/>
  <c r="AE64" i="57"/>
  <c r="AB64" i="57"/>
  <c r="AX52" i="57" l="1"/>
  <c r="AX57" i="57"/>
  <c r="AX62" i="57"/>
  <c r="AK58" i="57" l="1"/>
  <c r="AH58" i="57"/>
  <c r="AE58" i="57"/>
  <c r="AB58" i="57"/>
  <c r="AK54" i="57" l="1"/>
  <c r="AH54" i="57"/>
  <c r="AE54" i="57"/>
  <c r="AE53" i="57" l="1"/>
  <c r="AE32" i="57"/>
  <c r="AE21" i="57"/>
  <c r="AB21" i="57"/>
  <c r="AB33" i="57"/>
  <c r="AB49" i="57" l="1"/>
  <c r="AK51" i="57" l="1"/>
  <c r="AH51" i="57"/>
  <c r="AE51" i="57"/>
  <c r="AB51" i="57"/>
  <c r="AX26" i="57" l="1"/>
  <c r="AX29" i="57"/>
  <c r="AX31" i="57"/>
  <c r="AX35" i="57"/>
  <c r="AX39" i="57"/>
  <c r="AX42" i="57"/>
  <c r="AX48" i="57"/>
  <c r="AX22" i="57"/>
  <c r="AX19" i="57"/>
  <c r="AX14" i="57"/>
  <c r="AX3" i="57"/>
  <c r="AX4" i="57"/>
  <c r="AX5" i="57"/>
  <c r="AX6" i="57"/>
  <c r="AX9" i="57"/>
  <c r="AK47" i="57"/>
  <c r="AH47" i="57"/>
  <c r="AE47" i="57"/>
  <c r="AB47" i="57"/>
  <c r="AE30" i="57"/>
  <c r="AB30" i="57"/>
  <c r="AX20" i="57"/>
  <c r="I465" i="19"/>
  <c r="P463" i="19"/>
  <c r="N463" i="19"/>
  <c r="I463" i="19"/>
  <c r="J464" i="19" s="1"/>
  <c r="G463" i="19"/>
  <c r="E463" i="19"/>
  <c r="C463" i="19"/>
  <c r="J466" i="19" l="1"/>
  <c r="J465" i="19"/>
  <c r="AE45" i="57"/>
  <c r="AB45" i="57"/>
  <c r="AX38" i="57"/>
  <c r="AX45" i="57"/>
  <c r="P465" i="19"/>
  <c r="Q466" i="19" s="1"/>
  <c r="N465" i="19"/>
  <c r="O466" i="19" s="1"/>
  <c r="G465" i="19"/>
  <c r="H466" i="19" s="1"/>
  <c r="E465" i="19"/>
  <c r="F466" i="19" s="1"/>
  <c r="C465" i="19"/>
  <c r="D466" i="19" l="1"/>
  <c r="S465" i="19"/>
  <c r="T466" i="19" s="1"/>
  <c r="AE46" i="57"/>
  <c r="AB46" i="57"/>
  <c r="AB28" i="57" l="1"/>
  <c r="AB37" i="57"/>
  <c r="AB43" i="57"/>
  <c r="AB40" i="57"/>
  <c r="AE38" i="57" l="1"/>
  <c r="AB38" i="57"/>
  <c r="AH36" i="57" l="1"/>
  <c r="AE36" i="57"/>
  <c r="AB36" i="57"/>
  <c r="P464" i="19" l="1"/>
  <c r="Q465" i="19" s="1"/>
  <c r="N464" i="19"/>
  <c r="O465" i="19" s="1"/>
  <c r="G464" i="19"/>
  <c r="H465" i="19" s="1"/>
  <c r="E464" i="19"/>
  <c r="F465" i="19" s="1"/>
  <c r="C464" i="19"/>
  <c r="D465" i="19" l="1"/>
  <c r="S464" i="19"/>
  <c r="T465" i="19" s="1"/>
  <c r="AK24" i="57" l="1"/>
  <c r="AH24" i="57"/>
  <c r="AE24" i="57"/>
  <c r="AB24" i="57"/>
  <c r="D464" i="19" l="1"/>
  <c r="H463" i="19" l="1"/>
  <c r="H464" i="19"/>
  <c r="F463" i="19"/>
  <c r="F464" i="19"/>
  <c r="O463" i="19"/>
  <c r="O464" i="19"/>
  <c r="Q463" i="19"/>
  <c r="Q464" i="19"/>
  <c r="S463" i="19"/>
  <c r="D463" i="19"/>
  <c r="AE15" i="57"/>
  <c r="AB15" i="57"/>
  <c r="AE18" i="57"/>
  <c r="AB18" i="57"/>
  <c r="AX18" i="57"/>
  <c r="T464" i="19" l="1"/>
  <c r="AX11" i="57"/>
  <c r="AK10" i="57" l="1"/>
  <c r="AH10" i="57"/>
  <c r="AE10" i="57"/>
  <c r="AB10" i="57"/>
  <c r="P452" i="19" l="1"/>
  <c r="I452" i="19"/>
  <c r="G452" i="19"/>
  <c r="E452" i="19"/>
  <c r="C452" i="19"/>
  <c r="AK88" i="18" l="1"/>
  <c r="AH88" i="18"/>
  <c r="AE88" i="18"/>
  <c r="AB114" i="51" l="1"/>
  <c r="AB118" i="51"/>
  <c r="F3" i="45" l="1"/>
  <c r="K3" i="45"/>
  <c r="P3" i="45"/>
  <c r="U3" i="45"/>
  <c r="F4" i="45"/>
  <c r="K4" i="45"/>
  <c r="P4" i="45"/>
  <c r="U4" i="45"/>
  <c r="F5" i="45"/>
  <c r="K5" i="45"/>
  <c r="P5" i="45"/>
  <c r="U5" i="45"/>
  <c r="F6" i="45"/>
  <c r="K6" i="45"/>
  <c r="P6" i="45"/>
  <c r="U6" i="45"/>
  <c r="F7" i="45"/>
  <c r="K7" i="45"/>
  <c r="P7" i="45"/>
  <c r="U7" i="45"/>
  <c r="F8" i="45"/>
  <c r="K8" i="45"/>
  <c r="P8" i="45"/>
  <c r="U8" i="45"/>
  <c r="F9" i="45"/>
  <c r="K9" i="45"/>
  <c r="P9" i="45"/>
  <c r="U9" i="45"/>
  <c r="F10" i="45"/>
  <c r="K10" i="45"/>
  <c r="P10" i="45"/>
  <c r="U10" i="45"/>
  <c r="F11" i="45"/>
  <c r="K11" i="45"/>
  <c r="P11" i="45"/>
  <c r="U11" i="45"/>
  <c r="F12" i="45"/>
  <c r="K12" i="45"/>
  <c r="P12" i="45"/>
  <c r="U12" i="45"/>
  <c r="F17" i="45"/>
  <c r="K17" i="45"/>
  <c r="U17" i="45"/>
  <c r="F18" i="45"/>
  <c r="K18" i="45"/>
  <c r="P18" i="45"/>
  <c r="U18" i="45"/>
  <c r="P8" i="53"/>
  <c r="K4" i="47"/>
  <c r="K6" i="47"/>
  <c r="K17" i="47"/>
  <c r="K18" i="47"/>
  <c r="K24" i="47"/>
  <c r="K25" i="47"/>
  <c r="K31" i="47"/>
  <c r="K32" i="47"/>
  <c r="K33" i="47"/>
  <c r="K39" i="47"/>
  <c r="K40" i="47"/>
  <c r="K46" i="47"/>
  <c r="K47" i="47"/>
  <c r="K53" i="47"/>
  <c r="K54" i="47"/>
  <c r="K60" i="47"/>
  <c r="K61" i="47"/>
  <c r="K67" i="47"/>
  <c r="K68" i="47"/>
  <c r="K74" i="47"/>
  <c r="K75" i="47"/>
  <c r="K81" i="47"/>
  <c r="K82" i="47"/>
  <c r="K88" i="47"/>
  <c r="K89" i="47"/>
  <c r="K95" i="47"/>
  <c r="K96" i="47"/>
  <c r="K102" i="47"/>
  <c r="K103" i="47"/>
  <c r="K104" i="47"/>
  <c r="K110" i="47"/>
  <c r="K111" i="47"/>
  <c r="K117" i="47"/>
  <c r="K118" i="47"/>
  <c r="K124" i="47"/>
  <c r="K125" i="47"/>
  <c r="K131" i="47"/>
  <c r="K132" i="47"/>
  <c r="K133" i="47"/>
  <c r="K139" i="47"/>
  <c r="K140" i="47"/>
  <c r="K146" i="47"/>
  <c r="K147" i="47"/>
  <c r="K153" i="47"/>
  <c r="K154" i="47"/>
  <c r="K155" i="47"/>
  <c r="K161" i="47"/>
  <c r="K162" i="47"/>
  <c r="K163" i="47"/>
  <c r="K169" i="47"/>
  <c r="K170" i="47"/>
  <c r="K171" i="47"/>
  <c r="K177" i="47"/>
  <c r="K178" i="47"/>
  <c r="K179" i="47"/>
  <c r="K187" i="47"/>
  <c r="K188" i="47"/>
  <c r="K196" i="47"/>
  <c r="K202" i="47"/>
  <c r="K203" i="47"/>
  <c r="K209" i="47"/>
  <c r="K211" i="47"/>
  <c r="K212" i="47"/>
  <c r="K218" i="47"/>
  <c r="K220" i="47"/>
  <c r="K221" i="47"/>
  <c r="K227" i="47"/>
  <c r="K228" i="47"/>
  <c r="K234" i="47"/>
  <c r="K235" i="47"/>
  <c r="K241" i="47"/>
  <c r="K242" i="47"/>
  <c r="K248" i="47"/>
  <c r="K249" i="47"/>
  <c r="K255" i="47"/>
  <c r="K256" i="47"/>
  <c r="K262" i="47"/>
  <c r="K263" i="47"/>
  <c r="K269" i="47"/>
  <c r="K270" i="47"/>
  <c r="K276" i="47"/>
  <c r="K277" i="47"/>
  <c r="K283" i="47"/>
  <c r="K284" i="47"/>
  <c r="K285" i="47"/>
  <c r="K291" i="47"/>
  <c r="K292" i="47"/>
  <c r="K298" i="47"/>
  <c r="K299" i="47"/>
  <c r="K300" i="47"/>
  <c r="K306" i="47"/>
  <c r="K307" i="47"/>
  <c r="K313" i="47"/>
  <c r="K314" i="47"/>
  <c r="K315" i="47"/>
  <c r="K316" i="47"/>
  <c r="K322" i="47"/>
  <c r="K323" i="47"/>
  <c r="K324" i="47"/>
  <c r="K330" i="47"/>
  <c r="K331" i="47"/>
  <c r="K337" i="47"/>
  <c r="K338" i="47"/>
  <c r="K339" i="47"/>
  <c r="K345" i="47"/>
  <c r="K346" i="47"/>
  <c r="K347" i="47"/>
  <c r="K354" i="47"/>
  <c r="K360" i="47"/>
  <c r="K361" i="47"/>
  <c r="K375" i="47"/>
  <c r="K376" i="47"/>
  <c r="K377" i="47"/>
  <c r="K383" i="47"/>
  <c r="K384" i="47"/>
  <c r="K509" i="47"/>
  <c r="K510" i="47"/>
  <c r="K528" i="47"/>
  <c r="K529" i="47"/>
  <c r="K530" i="47"/>
  <c r="K531" i="47"/>
  <c r="K532" i="47"/>
  <c r="K588" i="47"/>
  <c r="K589" i="47"/>
  <c r="K590" i="47"/>
  <c r="K595" i="47"/>
  <c r="K596" i="47"/>
  <c r="K597" i="47"/>
  <c r="K609" i="47"/>
  <c r="K610" i="47"/>
  <c r="K611" i="47"/>
  <c r="K627" i="47"/>
  <c r="K628" i="47"/>
  <c r="K630" i="47"/>
  <c r="K635" i="47"/>
  <c r="K636" i="47"/>
  <c r="K637" i="47"/>
  <c r="K638" i="47"/>
  <c r="K639" i="47"/>
  <c r="K643" i="47"/>
  <c r="K644" i="47"/>
  <c r="K645" i="47"/>
  <c r="K652" i="47"/>
  <c r="K656" i="47"/>
  <c r="K657" i="47"/>
  <c r="K658" i="47"/>
  <c r="K659" i="47"/>
  <c r="K660" i="47"/>
  <c r="K663" i="47"/>
  <c r="K664" i="47"/>
  <c r="K665" i="47"/>
  <c r="K668" i="47"/>
  <c r="K669" i="47"/>
  <c r="K670" i="47"/>
  <c r="K673" i="47"/>
  <c r="K674" i="47"/>
  <c r="K675" i="47"/>
  <c r="K676" i="47"/>
  <c r="K694" i="47"/>
  <c r="K699" i="47"/>
  <c r="K700" i="47"/>
  <c r="K701" i="47"/>
  <c r="K702" i="47"/>
  <c r="K703" i="47"/>
  <c r="K706" i="47"/>
  <c r="K707" i="47"/>
  <c r="K708" i="47"/>
  <c r="K709" i="47"/>
  <c r="K713" i="47"/>
  <c r="K714" i="47"/>
  <c r="K715" i="47"/>
  <c r="K718" i="47"/>
  <c r="K719" i="47"/>
  <c r="K720" i="47"/>
  <c r="K721" i="47"/>
  <c r="K722" i="47"/>
  <c r="K723" i="47"/>
  <c r="K726" i="47"/>
  <c r="K727" i="47"/>
  <c r="K734" i="47"/>
  <c r="K735" i="47"/>
  <c r="K736" i="47"/>
  <c r="S8" i="19"/>
  <c r="C9" i="19"/>
  <c r="D9" i="19" s="1"/>
  <c r="E9" i="19"/>
  <c r="F9" i="19" s="1"/>
  <c r="G9" i="19"/>
  <c r="H9" i="19" s="1"/>
  <c r="C10" i="19"/>
  <c r="E10" i="19"/>
  <c r="G10" i="19"/>
  <c r="C11" i="19"/>
  <c r="E11" i="19"/>
  <c r="G11" i="19"/>
  <c r="C12" i="19"/>
  <c r="E12" i="19"/>
  <c r="G12" i="19"/>
  <c r="C13" i="19"/>
  <c r="E13" i="19"/>
  <c r="G13" i="19"/>
  <c r="C14" i="19"/>
  <c r="E14" i="19"/>
  <c r="G14" i="19"/>
  <c r="C15" i="19"/>
  <c r="E15" i="19"/>
  <c r="G15" i="19"/>
  <c r="C16" i="19"/>
  <c r="E16" i="19"/>
  <c r="G16" i="19"/>
  <c r="C17" i="19"/>
  <c r="E17" i="19"/>
  <c r="G17" i="19"/>
  <c r="C18" i="19"/>
  <c r="E18" i="19"/>
  <c r="G18" i="19"/>
  <c r="C19" i="19"/>
  <c r="E19" i="19"/>
  <c r="G19" i="19"/>
  <c r="C20" i="19"/>
  <c r="E20" i="19"/>
  <c r="G20" i="19"/>
  <c r="C21" i="19"/>
  <c r="E21" i="19"/>
  <c r="G21" i="19"/>
  <c r="C22" i="19"/>
  <c r="E22" i="19"/>
  <c r="G22" i="19"/>
  <c r="C23" i="19"/>
  <c r="E23" i="19"/>
  <c r="G23" i="19"/>
  <c r="C24" i="19"/>
  <c r="E24" i="19"/>
  <c r="G24" i="19"/>
  <c r="C25" i="19"/>
  <c r="E25" i="19"/>
  <c r="G25" i="19"/>
  <c r="C26" i="19"/>
  <c r="E26" i="19"/>
  <c r="G26" i="19"/>
  <c r="C27" i="19"/>
  <c r="E27" i="19"/>
  <c r="G27" i="19"/>
  <c r="C28" i="19"/>
  <c r="E28" i="19"/>
  <c r="G28" i="19"/>
  <c r="C29" i="19"/>
  <c r="E29" i="19"/>
  <c r="G29" i="19"/>
  <c r="C31" i="19"/>
  <c r="E31" i="19"/>
  <c r="G31" i="19"/>
  <c r="C32" i="19"/>
  <c r="E32" i="19"/>
  <c r="G32" i="19"/>
  <c r="C33" i="19"/>
  <c r="E33" i="19"/>
  <c r="G33" i="19"/>
  <c r="C37" i="19"/>
  <c r="E37" i="19"/>
  <c r="G37" i="19"/>
  <c r="C40" i="19"/>
  <c r="E40" i="19"/>
  <c r="G40" i="19"/>
  <c r="C41" i="19"/>
  <c r="E41" i="19"/>
  <c r="G41" i="19"/>
  <c r="C42" i="19"/>
  <c r="E42" i="19"/>
  <c r="G42" i="19"/>
  <c r="C44" i="19"/>
  <c r="E44" i="19"/>
  <c r="G44" i="19"/>
  <c r="C47" i="19"/>
  <c r="E47" i="19"/>
  <c r="G47" i="19"/>
  <c r="C49" i="19"/>
  <c r="E49" i="19"/>
  <c r="G49" i="19"/>
  <c r="C50" i="19"/>
  <c r="E50" i="19"/>
  <c r="G50" i="19"/>
  <c r="C51" i="19"/>
  <c r="E51" i="19"/>
  <c r="G51" i="19"/>
  <c r="C52" i="19"/>
  <c r="E52" i="19"/>
  <c r="G52" i="19"/>
  <c r="C53" i="19"/>
  <c r="E53" i="19"/>
  <c r="G53" i="19"/>
  <c r="C54" i="19"/>
  <c r="E54" i="19"/>
  <c r="G54" i="19"/>
  <c r="C55" i="19"/>
  <c r="E55" i="19"/>
  <c r="G55" i="19"/>
  <c r="C56" i="19"/>
  <c r="E56" i="19"/>
  <c r="G56" i="19"/>
  <c r="C57" i="19"/>
  <c r="E57" i="19"/>
  <c r="G57" i="19"/>
  <c r="C59" i="19"/>
  <c r="D59" i="19" s="1"/>
  <c r="E59" i="19"/>
  <c r="F59" i="19" s="1"/>
  <c r="G59" i="19"/>
  <c r="H59" i="19" s="1"/>
  <c r="C60" i="19"/>
  <c r="E60" i="19"/>
  <c r="G60" i="19"/>
  <c r="C61" i="19"/>
  <c r="E61" i="19"/>
  <c r="G61" i="19"/>
  <c r="C62" i="19"/>
  <c r="E62" i="19"/>
  <c r="G62" i="19"/>
  <c r="C63" i="19"/>
  <c r="E63" i="19"/>
  <c r="G63" i="19"/>
  <c r="C64" i="19"/>
  <c r="E64" i="19"/>
  <c r="G64" i="19"/>
  <c r="C65" i="19"/>
  <c r="E65" i="19"/>
  <c r="G65" i="19"/>
  <c r="C66" i="19"/>
  <c r="E66" i="19"/>
  <c r="G66" i="19"/>
  <c r="C67" i="19"/>
  <c r="E67" i="19"/>
  <c r="G67" i="19"/>
  <c r="K67" i="19"/>
  <c r="C68" i="19"/>
  <c r="E68" i="19"/>
  <c r="G68" i="19"/>
  <c r="K68" i="19"/>
  <c r="C69" i="19"/>
  <c r="E69" i="19"/>
  <c r="G69" i="19"/>
  <c r="K69" i="19"/>
  <c r="C70" i="19"/>
  <c r="E70" i="19"/>
  <c r="G70" i="19"/>
  <c r="K70" i="19"/>
  <c r="C71" i="19"/>
  <c r="E71" i="19"/>
  <c r="G71" i="19"/>
  <c r="K71" i="19"/>
  <c r="C72" i="19"/>
  <c r="E72" i="19"/>
  <c r="G72" i="19"/>
  <c r="K72" i="19"/>
  <c r="C73" i="19"/>
  <c r="E73" i="19"/>
  <c r="G73" i="19"/>
  <c r="K73" i="19"/>
  <c r="C74" i="19"/>
  <c r="E74" i="19"/>
  <c r="G74" i="19"/>
  <c r="K74" i="19"/>
  <c r="C75" i="19"/>
  <c r="E75" i="19"/>
  <c r="G75" i="19"/>
  <c r="K75" i="19"/>
  <c r="C76" i="19"/>
  <c r="E76" i="19"/>
  <c r="G76" i="19"/>
  <c r="K76" i="19"/>
  <c r="C77" i="19"/>
  <c r="E77" i="19"/>
  <c r="G77" i="19"/>
  <c r="K77" i="19"/>
  <c r="C78" i="19"/>
  <c r="E78" i="19"/>
  <c r="G78" i="19"/>
  <c r="K78" i="19"/>
  <c r="C79" i="19"/>
  <c r="E79" i="19"/>
  <c r="G79" i="19"/>
  <c r="K79" i="19"/>
  <c r="C80" i="19"/>
  <c r="E80" i="19"/>
  <c r="G80" i="19"/>
  <c r="K80" i="19"/>
  <c r="C81" i="19"/>
  <c r="E81" i="19"/>
  <c r="G81" i="19"/>
  <c r="K81" i="19"/>
  <c r="C82" i="19"/>
  <c r="E82" i="19"/>
  <c r="G82" i="19"/>
  <c r="K82" i="19"/>
  <c r="C83" i="19"/>
  <c r="E83" i="19"/>
  <c r="G83" i="19"/>
  <c r="K83" i="19"/>
  <c r="C84" i="19"/>
  <c r="E84" i="19"/>
  <c r="G84" i="19"/>
  <c r="K84" i="19"/>
  <c r="P84" i="19"/>
  <c r="C85" i="19"/>
  <c r="E85" i="19"/>
  <c r="G85" i="19"/>
  <c r="K85" i="19"/>
  <c r="P85" i="19"/>
  <c r="C86" i="19"/>
  <c r="E86" i="19"/>
  <c r="G86" i="19"/>
  <c r="K86" i="19"/>
  <c r="P86" i="19"/>
  <c r="C87" i="19"/>
  <c r="E87" i="19"/>
  <c r="G87" i="19"/>
  <c r="K87" i="19"/>
  <c r="P87" i="19"/>
  <c r="C88" i="19"/>
  <c r="E88" i="19"/>
  <c r="G88" i="19"/>
  <c r="K88" i="19"/>
  <c r="P88" i="19"/>
  <c r="C89" i="19"/>
  <c r="E89" i="19"/>
  <c r="G89" i="19"/>
  <c r="K89" i="19"/>
  <c r="P89" i="19"/>
  <c r="C90" i="19"/>
  <c r="E90" i="19"/>
  <c r="G90" i="19"/>
  <c r="K90" i="19"/>
  <c r="P90" i="19"/>
  <c r="C91" i="19"/>
  <c r="E91" i="19"/>
  <c r="G91" i="19"/>
  <c r="K91" i="19"/>
  <c r="P91" i="19"/>
  <c r="C92" i="19"/>
  <c r="E92" i="19"/>
  <c r="G92" i="19"/>
  <c r="K92" i="19"/>
  <c r="P92" i="19"/>
  <c r="C93" i="19"/>
  <c r="E93" i="19"/>
  <c r="G93" i="19"/>
  <c r="K93" i="19"/>
  <c r="P93" i="19"/>
  <c r="C94" i="19"/>
  <c r="E94" i="19"/>
  <c r="G94" i="19"/>
  <c r="K94" i="19"/>
  <c r="P94" i="19"/>
  <c r="C95" i="19"/>
  <c r="E95" i="19"/>
  <c r="G95" i="19"/>
  <c r="P95" i="19"/>
  <c r="C96" i="19"/>
  <c r="E96" i="19"/>
  <c r="G96" i="19"/>
  <c r="P96" i="19"/>
  <c r="C97" i="19"/>
  <c r="E97" i="19"/>
  <c r="G97" i="19"/>
  <c r="P97" i="19"/>
  <c r="C98" i="19"/>
  <c r="E98" i="19"/>
  <c r="G98" i="19"/>
  <c r="P98" i="19"/>
  <c r="C99" i="19"/>
  <c r="E99" i="19"/>
  <c r="G99" i="19"/>
  <c r="P99" i="19"/>
  <c r="C100" i="19"/>
  <c r="E100" i="19"/>
  <c r="G100" i="19"/>
  <c r="P100" i="19"/>
  <c r="C101" i="19"/>
  <c r="E101" i="19"/>
  <c r="G101" i="19"/>
  <c r="P101" i="19"/>
  <c r="C102" i="19"/>
  <c r="E102" i="19"/>
  <c r="G102" i="19"/>
  <c r="P102" i="19"/>
  <c r="C103" i="19"/>
  <c r="E103" i="19"/>
  <c r="G103" i="19"/>
  <c r="P103" i="19"/>
  <c r="C104" i="19"/>
  <c r="E104" i="19"/>
  <c r="G104" i="19"/>
  <c r="P104" i="19"/>
  <c r="C105" i="19"/>
  <c r="E105" i="19"/>
  <c r="G105" i="19"/>
  <c r="P105" i="19"/>
  <c r="C106" i="19"/>
  <c r="E106" i="19"/>
  <c r="G106" i="19"/>
  <c r="P106" i="19"/>
  <c r="C107" i="19"/>
  <c r="E107" i="19"/>
  <c r="G107" i="19"/>
  <c r="P107" i="19"/>
  <c r="C108" i="19"/>
  <c r="E108" i="19"/>
  <c r="G108" i="19"/>
  <c r="P108" i="19"/>
  <c r="C109" i="19"/>
  <c r="E109" i="19"/>
  <c r="G109" i="19"/>
  <c r="P109" i="19"/>
  <c r="C110" i="19"/>
  <c r="E110" i="19"/>
  <c r="G110" i="19"/>
  <c r="P110" i="19"/>
  <c r="C111" i="19"/>
  <c r="E111" i="19"/>
  <c r="G111" i="19"/>
  <c r="P111" i="19"/>
  <c r="C112" i="19"/>
  <c r="E112" i="19"/>
  <c r="G112" i="19"/>
  <c r="P112" i="19"/>
  <c r="C113" i="19"/>
  <c r="E113" i="19"/>
  <c r="G113" i="19"/>
  <c r="P113" i="19"/>
  <c r="C114" i="19"/>
  <c r="E114" i="19"/>
  <c r="G114" i="19"/>
  <c r="C115" i="19"/>
  <c r="E115" i="19"/>
  <c r="G115" i="19"/>
  <c r="C116" i="19"/>
  <c r="E116" i="19"/>
  <c r="G116" i="19"/>
  <c r="C117" i="19"/>
  <c r="E117" i="19"/>
  <c r="G117" i="19"/>
  <c r="C119" i="19"/>
  <c r="D119" i="19" s="1"/>
  <c r="E119" i="19"/>
  <c r="F119" i="19" s="1"/>
  <c r="G119" i="19"/>
  <c r="H119" i="19" s="1"/>
  <c r="C120" i="19"/>
  <c r="D120" i="19" s="1"/>
  <c r="E120" i="19"/>
  <c r="F120" i="19" s="1"/>
  <c r="G120" i="19"/>
  <c r="C121" i="19"/>
  <c r="E121" i="19"/>
  <c r="G121" i="19"/>
  <c r="C122" i="19"/>
  <c r="E122" i="19"/>
  <c r="G122" i="19"/>
  <c r="C123" i="19"/>
  <c r="E123" i="19"/>
  <c r="G123" i="19"/>
  <c r="C124" i="19"/>
  <c r="E124" i="19"/>
  <c r="G124" i="19"/>
  <c r="C125" i="19"/>
  <c r="E125" i="19"/>
  <c r="G125" i="19"/>
  <c r="C126" i="19"/>
  <c r="E126" i="19"/>
  <c r="G126" i="19"/>
  <c r="C127" i="19"/>
  <c r="E127" i="19"/>
  <c r="G127" i="19"/>
  <c r="C128" i="19"/>
  <c r="E128" i="19"/>
  <c r="G128" i="19"/>
  <c r="C129" i="19"/>
  <c r="E129" i="19"/>
  <c r="G129" i="19"/>
  <c r="C130" i="19"/>
  <c r="E130" i="19"/>
  <c r="G130" i="19"/>
  <c r="C131" i="19"/>
  <c r="E131" i="19"/>
  <c r="G131" i="19"/>
  <c r="C132" i="19"/>
  <c r="E132" i="19"/>
  <c r="G132" i="19"/>
  <c r="C133" i="19"/>
  <c r="E133" i="19"/>
  <c r="G133" i="19"/>
  <c r="C134" i="19"/>
  <c r="E134" i="19"/>
  <c r="G134" i="19"/>
  <c r="C135" i="19"/>
  <c r="E135" i="19"/>
  <c r="G135" i="19"/>
  <c r="C136" i="19"/>
  <c r="E136" i="19"/>
  <c r="G136" i="19"/>
  <c r="C137" i="19"/>
  <c r="E137" i="19"/>
  <c r="G137" i="19"/>
  <c r="C138" i="19"/>
  <c r="E138" i="19"/>
  <c r="G138" i="19"/>
  <c r="C139" i="19"/>
  <c r="E139" i="19"/>
  <c r="G139" i="19"/>
  <c r="C140" i="19"/>
  <c r="E140" i="19"/>
  <c r="G140" i="19"/>
  <c r="C141" i="19"/>
  <c r="E141" i="19"/>
  <c r="G141" i="19"/>
  <c r="C142" i="19"/>
  <c r="E142" i="19"/>
  <c r="G142" i="19"/>
  <c r="C143" i="19"/>
  <c r="E143" i="19"/>
  <c r="G143" i="19"/>
  <c r="C144" i="19"/>
  <c r="E144" i="19"/>
  <c r="G144" i="19"/>
  <c r="C145" i="19"/>
  <c r="E145" i="19"/>
  <c r="G145" i="19"/>
  <c r="C146" i="19"/>
  <c r="E146" i="19"/>
  <c r="G146" i="19"/>
  <c r="C147" i="19"/>
  <c r="E147" i="19"/>
  <c r="G147" i="19"/>
  <c r="C148" i="19"/>
  <c r="E148" i="19"/>
  <c r="G148" i="19"/>
  <c r="C149" i="19"/>
  <c r="E149" i="19"/>
  <c r="G149" i="19"/>
  <c r="C150" i="19"/>
  <c r="E150" i="19"/>
  <c r="G150" i="19"/>
  <c r="C151" i="19"/>
  <c r="E151" i="19"/>
  <c r="G151" i="19"/>
  <c r="C152" i="19"/>
  <c r="E152" i="19"/>
  <c r="G152" i="19"/>
  <c r="C153" i="19"/>
  <c r="E153" i="19"/>
  <c r="G153" i="19"/>
  <c r="C154" i="19"/>
  <c r="E154" i="19"/>
  <c r="G154" i="19"/>
  <c r="C155" i="19"/>
  <c r="E155" i="19"/>
  <c r="G155" i="19"/>
  <c r="C156" i="19"/>
  <c r="E156" i="19"/>
  <c r="G156" i="19"/>
  <c r="C157" i="19"/>
  <c r="E157" i="19"/>
  <c r="G157" i="19"/>
  <c r="C158" i="19"/>
  <c r="E158" i="19"/>
  <c r="G158" i="19"/>
  <c r="C159" i="19"/>
  <c r="E159" i="19"/>
  <c r="G159" i="19"/>
  <c r="C160" i="19"/>
  <c r="E160" i="19"/>
  <c r="G160" i="19"/>
  <c r="C161" i="19"/>
  <c r="E161" i="19"/>
  <c r="G161" i="19"/>
  <c r="C162" i="19"/>
  <c r="E162" i="19"/>
  <c r="G162" i="19"/>
  <c r="C163" i="19"/>
  <c r="E163" i="19"/>
  <c r="G163" i="19"/>
  <c r="C164" i="19"/>
  <c r="E164" i="19"/>
  <c r="G164" i="19"/>
  <c r="C165" i="19"/>
  <c r="E165" i="19"/>
  <c r="G165" i="19"/>
  <c r="C166" i="19"/>
  <c r="E166" i="19"/>
  <c r="G166" i="19"/>
  <c r="C167" i="19"/>
  <c r="E167" i="19"/>
  <c r="G167" i="19"/>
  <c r="C168" i="19"/>
  <c r="E168" i="19"/>
  <c r="G168" i="19"/>
  <c r="C169" i="19"/>
  <c r="E169" i="19"/>
  <c r="G169" i="19"/>
  <c r="C170" i="19"/>
  <c r="E170" i="19"/>
  <c r="G170" i="19"/>
  <c r="C171" i="19"/>
  <c r="E171" i="19"/>
  <c r="G171" i="19"/>
  <c r="C172" i="19"/>
  <c r="E172" i="19"/>
  <c r="G172" i="19"/>
  <c r="C173" i="19"/>
  <c r="E173" i="19"/>
  <c r="G173" i="19"/>
  <c r="C174" i="19"/>
  <c r="E174" i="19"/>
  <c r="G174" i="19"/>
  <c r="C175" i="19"/>
  <c r="E175" i="19"/>
  <c r="G175" i="19"/>
  <c r="C176" i="19"/>
  <c r="E176" i="19"/>
  <c r="G176" i="19"/>
  <c r="C177" i="19"/>
  <c r="E177" i="19"/>
  <c r="G177" i="19"/>
  <c r="C178" i="19"/>
  <c r="E178" i="19"/>
  <c r="G178" i="19"/>
  <c r="C179" i="19"/>
  <c r="E179" i="19"/>
  <c r="G179" i="19"/>
  <c r="S180" i="19"/>
  <c r="C181" i="19"/>
  <c r="D181" i="19" s="1"/>
  <c r="E181" i="19"/>
  <c r="F181" i="19" s="1"/>
  <c r="G181" i="19"/>
  <c r="H181" i="19" s="1"/>
  <c r="C182" i="19"/>
  <c r="E182" i="19"/>
  <c r="G182" i="19"/>
  <c r="C183" i="19"/>
  <c r="E183" i="19"/>
  <c r="G183" i="19"/>
  <c r="C184" i="19"/>
  <c r="E184" i="19"/>
  <c r="G184" i="19"/>
  <c r="C185" i="19"/>
  <c r="E185" i="19"/>
  <c r="G185" i="19"/>
  <c r="C186" i="19"/>
  <c r="E186" i="19"/>
  <c r="G186" i="19"/>
  <c r="C187" i="19"/>
  <c r="E187" i="19"/>
  <c r="G187" i="19"/>
  <c r="C188" i="19"/>
  <c r="E188" i="19"/>
  <c r="G188" i="19"/>
  <c r="C189" i="19"/>
  <c r="E189" i="19"/>
  <c r="G189" i="19"/>
  <c r="C190" i="19"/>
  <c r="E190" i="19"/>
  <c r="G190" i="19"/>
  <c r="C191" i="19"/>
  <c r="E191" i="19"/>
  <c r="G191" i="19"/>
  <c r="C192" i="19"/>
  <c r="E192" i="19"/>
  <c r="G192" i="19"/>
  <c r="C193" i="19"/>
  <c r="E193" i="19"/>
  <c r="G193" i="19"/>
  <c r="C194" i="19"/>
  <c r="E194" i="19"/>
  <c r="G194" i="19"/>
  <c r="C195" i="19"/>
  <c r="E195" i="19"/>
  <c r="G195" i="19"/>
  <c r="C196" i="19"/>
  <c r="E196" i="19"/>
  <c r="G196" i="19"/>
  <c r="C197" i="19"/>
  <c r="E197" i="19"/>
  <c r="G197" i="19"/>
  <c r="C198" i="19"/>
  <c r="E198" i="19"/>
  <c r="G198" i="19"/>
  <c r="C199" i="19"/>
  <c r="E199" i="19"/>
  <c r="G199" i="19"/>
  <c r="C200" i="19"/>
  <c r="E200" i="19"/>
  <c r="G200" i="19"/>
  <c r="C201" i="19"/>
  <c r="E201" i="19"/>
  <c r="G201" i="19"/>
  <c r="C202" i="19"/>
  <c r="E202" i="19"/>
  <c r="G202" i="19"/>
  <c r="C203" i="19"/>
  <c r="E203" i="19"/>
  <c r="G203" i="19"/>
  <c r="C204" i="19"/>
  <c r="E204" i="19"/>
  <c r="G204" i="19"/>
  <c r="C205" i="19"/>
  <c r="E205" i="19"/>
  <c r="G205" i="19"/>
  <c r="C206" i="19"/>
  <c r="E206" i="19"/>
  <c r="G206" i="19"/>
  <c r="C207" i="19"/>
  <c r="E207" i="19"/>
  <c r="G207" i="19"/>
  <c r="C208" i="19"/>
  <c r="E208" i="19"/>
  <c r="G208" i="19"/>
  <c r="C209" i="19"/>
  <c r="E209" i="19"/>
  <c r="G209" i="19"/>
  <c r="C210" i="19"/>
  <c r="E210" i="19"/>
  <c r="G210" i="19"/>
  <c r="C211" i="19"/>
  <c r="E211" i="19"/>
  <c r="G211" i="19"/>
  <c r="C212" i="19"/>
  <c r="E212" i="19"/>
  <c r="G212" i="19"/>
  <c r="C213" i="19"/>
  <c r="E213" i="19"/>
  <c r="G213" i="19"/>
  <c r="C214" i="19"/>
  <c r="E214" i="19"/>
  <c r="G214" i="19"/>
  <c r="C215" i="19"/>
  <c r="E215" i="19"/>
  <c r="G215" i="19"/>
  <c r="C216" i="19"/>
  <c r="E216" i="19"/>
  <c r="G216" i="19"/>
  <c r="C217" i="19"/>
  <c r="E217" i="19"/>
  <c r="G217" i="19"/>
  <c r="C218" i="19"/>
  <c r="E218" i="19"/>
  <c r="G218" i="19"/>
  <c r="C219" i="19"/>
  <c r="E219" i="19"/>
  <c r="G219" i="19"/>
  <c r="C220" i="19"/>
  <c r="E220" i="19"/>
  <c r="G220" i="19"/>
  <c r="C221" i="19"/>
  <c r="E221" i="19"/>
  <c r="G221" i="19"/>
  <c r="C222" i="19"/>
  <c r="E222" i="19"/>
  <c r="G222" i="19"/>
  <c r="C223" i="19"/>
  <c r="E223" i="19"/>
  <c r="G223" i="19"/>
  <c r="C224" i="19"/>
  <c r="E224" i="19"/>
  <c r="G224" i="19"/>
  <c r="C225" i="19"/>
  <c r="E225" i="19"/>
  <c r="G225" i="19"/>
  <c r="C226" i="19"/>
  <c r="E226" i="19"/>
  <c r="G226" i="19"/>
  <c r="C227" i="19"/>
  <c r="E227" i="19"/>
  <c r="G227" i="19"/>
  <c r="C228" i="19"/>
  <c r="E228" i="19"/>
  <c r="G228" i="19"/>
  <c r="C229" i="19"/>
  <c r="E229" i="19"/>
  <c r="G229" i="19"/>
  <c r="C230" i="19"/>
  <c r="E230" i="19"/>
  <c r="G230" i="19"/>
  <c r="S231" i="19"/>
  <c r="C232" i="19"/>
  <c r="D232" i="19" s="1"/>
  <c r="E232" i="19"/>
  <c r="F232" i="19" s="1"/>
  <c r="G232" i="19"/>
  <c r="H232" i="19" s="1"/>
  <c r="C233" i="19"/>
  <c r="E233" i="19"/>
  <c r="G233" i="19"/>
  <c r="C234" i="19"/>
  <c r="E234" i="19"/>
  <c r="G234" i="19"/>
  <c r="C235" i="19"/>
  <c r="E235" i="19"/>
  <c r="G235" i="19"/>
  <c r="C236" i="19"/>
  <c r="E236" i="19"/>
  <c r="G236" i="19"/>
  <c r="C237" i="19"/>
  <c r="E237" i="19"/>
  <c r="G237" i="19"/>
  <c r="C238" i="19"/>
  <c r="E238" i="19"/>
  <c r="G238" i="19"/>
  <c r="C239" i="19"/>
  <c r="E239" i="19"/>
  <c r="G239" i="19"/>
  <c r="C240" i="19"/>
  <c r="E240" i="19"/>
  <c r="G240" i="19"/>
  <c r="C241" i="19"/>
  <c r="E241" i="19"/>
  <c r="G241" i="19"/>
  <c r="C242" i="19"/>
  <c r="E242" i="19"/>
  <c r="G242" i="19"/>
  <c r="C243" i="19"/>
  <c r="E243" i="19"/>
  <c r="G243" i="19"/>
  <c r="C244" i="19"/>
  <c r="E244" i="19"/>
  <c r="G244" i="19"/>
  <c r="C245" i="19"/>
  <c r="E245" i="19"/>
  <c r="G245" i="19"/>
  <c r="C246" i="19"/>
  <c r="E246" i="19"/>
  <c r="G246" i="19"/>
  <c r="C247" i="19"/>
  <c r="E247" i="19"/>
  <c r="G247" i="19"/>
  <c r="C248" i="19"/>
  <c r="E248" i="19"/>
  <c r="G248" i="19"/>
  <c r="C249" i="19"/>
  <c r="E249" i="19"/>
  <c r="G249" i="19"/>
  <c r="C250" i="19"/>
  <c r="E250" i="19"/>
  <c r="G250" i="19"/>
  <c r="C251" i="19"/>
  <c r="E251" i="19"/>
  <c r="G251" i="19"/>
  <c r="C252" i="19"/>
  <c r="E252" i="19"/>
  <c r="G252" i="19"/>
  <c r="C253" i="19"/>
  <c r="E253" i="19"/>
  <c r="G253" i="19"/>
  <c r="C254" i="19"/>
  <c r="E254" i="19"/>
  <c r="G254" i="19"/>
  <c r="C255" i="19"/>
  <c r="E255" i="19"/>
  <c r="G255" i="19"/>
  <c r="C256" i="19"/>
  <c r="E256" i="19"/>
  <c r="G256" i="19"/>
  <c r="C257" i="19"/>
  <c r="E257" i="19"/>
  <c r="G257" i="19"/>
  <c r="C258" i="19"/>
  <c r="E258" i="19"/>
  <c r="G258" i="19"/>
  <c r="C259" i="19"/>
  <c r="E259" i="19"/>
  <c r="G259" i="19"/>
  <c r="C260" i="19"/>
  <c r="E260" i="19"/>
  <c r="G260" i="19"/>
  <c r="C261" i="19"/>
  <c r="E261" i="19"/>
  <c r="G261" i="19"/>
  <c r="C262" i="19"/>
  <c r="E262" i="19"/>
  <c r="G262" i="19"/>
  <c r="C263" i="19"/>
  <c r="E263" i="19"/>
  <c r="G263" i="19"/>
  <c r="C264" i="19"/>
  <c r="E264" i="19"/>
  <c r="G264" i="19"/>
  <c r="C265" i="19"/>
  <c r="E265" i="19"/>
  <c r="G265" i="19"/>
  <c r="C266" i="19"/>
  <c r="E266" i="19"/>
  <c r="G266" i="19"/>
  <c r="C267" i="19"/>
  <c r="E267" i="19"/>
  <c r="G267" i="19"/>
  <c r="C268" i="19"/>
  <c r="E268" i="19"/>
  <c r="G268" i="19"/>
  <c r="C269" i="19"/>
  <c r="E269" i="19"/>
  <c r="G269" i="19"/>
  <c r="C270" i="19"/>
  <c r="E270" i="19"/>
  <c r="G270" i="19"/>
  <c r="C271" i="19"/>
  <c r="E271" i="19"/>
  <c r="G271" i="19"/>
  <c r="C272" i="19"/>
  <c r="E272" i="19"/>
  <c r="G272" i="19"/>
  <c r="C273" i="19"/>
  <c r="E273" i="19"/>
  <c r="G273" i="19"/>
  <c r="C274" i="19"/>
  <c r="E274" i="19"/>
  <c r="G274" i="19"/>
  <c r="C275" i="19"/>
  <c r="E275" i="19"/>
  <c r="G275" i="19"/>
  <c r="C276" i="19"/>
  <c r="E276" i="19"/>
  <c r="G276" i="19"/>
  <c r="C277" i="19"/>
  <c r="E277" i="19"/>
  <c r="G277" i="19"/>
  <c r="C278" i="19"/>
  <c r="E278" i="19"/>
  <c r="G278" i="19"/>
  <c r="S279" i="19"/>
  <c r="C280" i="19"/>
  <c r="E280" i="19"/>
  <c r="G280" i="19"/>
  <c r="C281" i="19"/>
  <c r="E281" i="19"/>
  <c r="G281" i="19"/>
  <c r="C282" i="19"/>
  <c r="E282" i="19"/>
  <c r="G282" i="19"/>
  <c r="C283" i="19"/>
  <c r="E283" i="19"/>
  <c r="G283" i="19"/>
  <c r="C284" i="19"/>
  <c r="E284" i="19"/>
  <c r="G284" i="19"/>
  <c r="C285" i="19"/>
  <c r="E285" i="19"/>
  <c r="G285" i="19"/>
  <c r="C286" i="19"/>
  <c r="E286" i="19"/>
  <c r="G286" i="19"/>
  <c r="C287" i="19"/>
  <c r="E287" i="19"/>
  <c r="G287" i="19"/>
  <c r="C288" i="19"/>
  <c r="E288" i="19"/>
  <c r="G288" i="19"/>
  <c r="C289" i="19"/>
  <c r="E289" i="19"/>
  <c r="G289" i="19"/>
  <c r="C290" i="19"/>
  <c r="E290" i="19"/>
  <c r="G290" i="19"/>
  <c r="C291" i="19"/>
  <c r="E291" i="19"/>
  <c r="G291" i="19"/>
  <c r="C292" i="19"/>
  <c r="E292" i="19"/>
  <c r="G292" i="19"/>
  <c r="C293" i="19"/>
  <c r="E293" i="19"/>
  <c r="G293" i="19"/>
  <c r="C294" i="19"/>
  <c r="E294" i="19"/>
  <c r="G294" i="19"/>
  <c r="C295" i="19"/>
  <c r="E295" i="19"/>
  <c r="G295" i="19"/>
  <c r="C296" i="19"/>
  <c r="E296" i="19"/>
  <c r="G296" i="19"/>
  <c r="C297" i="19"/>
  <c r="E297" i="19"/>
  <c r="G297" i="19"/>
  <c r="C298" i="19"/>
  <c r="E298" i="19"/>
  <c r="G298" i="19"/>
  <c r="C299" i="19"/>
  <c r="E299" i="19"/>
  <c r="G299" i="19"/>
  <c r="C300" i="19"/>
  <c r="E300" i="19"/>
  <c r="G300" i="19"/>
  <c r="C301" i="19"/>
  <c r="E301" i="19"/>
  <c r="G301" i="19"/>
  <c r="C302" i="19"/>
  <c r="E302" i="19"/>
  <c r="G302" i="19"/>
  <c r="C303" i="19"/>
  <c r="E303" i="19"/>
  <c r="G303" i="19"/>
  <c r="C304" i="19"/>
  <c r="E304" i="19"/>
  <c r="G304" i="19"/>
  <c r="C305" i="19"/>
  <c r="E305" i="19"/>
  <c r="G305" i="19"/>
  <c r="C306" i="19"/>
  <c r="E306" i="19"/>
  <c r="G306" i="19"/>
  <c r="C307" i="19"/>
  <c r="E307" i="19"/>
  <c r="G307" i="19"/>
  <c r="C308" i="19"/>
  <c r="E308" i="19"/>
  <c r="G308" i="19"/>
  <c r="C309" i="19"/>
  <c r="E309" i="19"/>
  <c r="G309" i="19"/>
  <c r="C310" i="19"/>
  <c r="E310" i="19"/>
  <c r="G310" i="19"/>
  <c r="C311" i="19"/>
  <c r="E311" i="19"/>
  <c r="G311" i="19"/>
  <c r="C312" i="19"/>
  <c r="E312" i="19"/>
  <c r="G312" i="19"/>
  <c r="C313" i="19"/>
  <c r="E313" i="19"/>
  <c r="G313" i="19"/>
  <c r="C314" i="19"/>
  <c r="E314" i="19"/>
  <c r="G314" i="19"/>
  <c r="C315" i="19"/>
  <c r="E315" i="19"/>
  <c r="G315" i="19"/>
  <c r="C316" i="19"/>
  <c r="E316" i="19"/>
  <c r="G316" i="19"/>
  <c r="C317" i="19"/>
  <c r="E317" i="19"/>
  <c r="G317" i="19"/>
  <c r="C318" i="19"/>
  <c r="E318" i="19"/>
  <c r="G318" i="19"/>
  <c r="C319" i="19"/>
  <c r="E319" i="19"/>
  <c r="G319" i="19"/>
  <c r="C320" i="19"/>
  <c r="E320" i="19"/>
  <c r="G320" i="19"/>
  <c r="C321" i="19"/>
  <c r="E321" i="19"/>
  <c r="G321" i="19"/>
  <c r="C322" i="19"/>
  <c r="E322" i="19"/>
  <c r="G322" i="19"/>
  <c r="C323" i="19"/>
  <c r="E323" i="19"/>
  <c r="G323" i="19"/>
  <c r="C324" i="19"/>
  <c r="E324" i="19"/>
  <c r="G324" i="19"/>
  <c r="C325" i="19"/>
  <c r="E325" i="19"/>
  <c r="G325" i="19"/>
  <c r="C326" i="19"/>
  <c r="E326" i="19"/>
  <c r="G326" i="19"/>
  <c r="C327" i="19"/>
  <c r="E327" i="19"/>
  <c r="G327" i="19"/>
  <c r="C328" i="19"/>
  <c r="E328" i="19"/>
  <c r="G328" i="19"/>
  <c r="C329" i="19"/>
  <c r="E329" i="19"/>
  <c r="G329" i="19"/>
  <c r="C330" i="19"/>
  <c r="E330" i="19"/>
  <c r="G330" i="19"/>
  <c r="C331" i="19"/>
  <c r="E331" i="19"/>
  <c r="G331" i="19"/>
  <c r="C332" i="19"/>
  <c r="E332" i="19"/>
  <c r="G332" i="19"/>
  <c r="C333" i="19"/>
  <c r="E333" i="19"/>
  <c r="G333" i="19"/>
  <c r="C334" i="19"/>
  <c r="E334" i="19"/>
  <c r="G334" i="19"/>
  <c r="C335" i="19"/>
  <c r="E335" i="19"/>
  <c r="G335" i="19"/>
  <c r="C336" i="19"/>
  <c r="E336" i="19"/>
  <c r="G336" i="19"/>
  <c r="C337" i="19"/>
  <c r="E337" i="19"/>
  <c r="G337" i="19"/>
  <c r="C338" i="19"/>
  <c r="E338" i="19"/>
  <c r="G338" i="19"/>
  <c r="C339" i="19"/>
  <c r="E339" i="19"/>
  <c r="G339" i="19"/>
  <c r="C340" i="19"/>
  <c r="E340" i="19"/>
  <c r="G340" i="19"/>
  <c r="S341" i="19"/>
  <c r="C342" i="19"/>
  <c r="E342" i="19"/>
  <c r="F342" i="19" s="1"/>
  <c r="G342" i="19"/>
  <c r="H342" i="19" s="1"/>
  <c r="C343" i="19"/>
  <c r="E343" i="19"/>
  <c r="G343" i="19"/>
  <c r="C344" i="19"/>
  <c r="E344" i="19"/>
  <c r="G344" i="19"/>
  <c r="C345" i="19"/>
  <c r="E345" i="19"/>
  <c r="G345" i="19"/>
  <c r="C346" i="19"/>
  <c r="E346" i="19"/>
  <c r="G346" i="19"/>
  <c r="C347" i="19"/>
  <c r="E347" i="19"/>
  <c r="G347" i="19"/>
  <c r="C348" i="19"/>
  <c r="E348" i="19"/>
  <c r="G348" i="19"/>
  <c r="C349" i="19"/>
  <c r="E349" i="19"/>
  <c r="G349" i="19"/>
  <c r="C350" i="19"/>
  <c r="E350" i="19"/>
  <c r="G350" i="19"/>
  <c r="C351" i="19"/>
  <c r="E351" i="19"/>
  <c r="G351" i="19"/>
  <c r="C352" i="19"/>
  <c r="E352" i="19"/>
  <c r="G352" i="19"/>
  <c r="C353" i="19"/>
  <c r="E353" i="19"/>
  <c r="G353" i="19"/>
  <c r="C354" i="19"/>
  <c r="E354" i="19"/>
  <c r="G354" i="19"/>
  <c r="C355" i="19"/>
  <c r="E355" i="19"/>
  <c r="G355" i="19"/>
  <c r="C356" i="19"/>
  <c r="E356" i="19"/>
  <c r="G356" i="19"/>
  <c r="C357" i="19"/>
  <c r="E357" i="19"/>
  <c r="G357" i="19"/>
  <c r="I357" i="19"/>
  <c r="C358" i="19"/>
  <c r="E358" i="19"/>
  <c r="G358" i="19"/>
  <c r="I358" i="19"/>
  <c r="C359" i="19"/>
  <c r="E359" i="19"/>
  <c r="G359" i="19"/>
  <c r="I359" i="19"/>
  <c r="C360" i="19"/>
  <c r="E360" i="19"/>
  <c r="G360" i="19"/>
  <c r="I360" i="19"/>
  <c r="C361" i="19"/>
  <c r="E361" i="19"/>
  <c r="G361" i="19"/>
  <c r="I361" i="19"/>
  <c r="C362" i="19"/>
  <c r="E362" i="19"/>
  <c r="G362" i="19"/>
  <c r="I362" i="19"/>
  <c r="C363" i="19"/>
  <c r="E363" i="19"/>
  <c r="G363" i="19"/>
  <c r="I363" i="19"/>
  <c r="C364" i="19"/>
  <c r="E364" i="19"/>
  <c r="G364" i="19"/>
  <c r="I364" i="19"/>
  <c r="C365" i="19"/>
  <c r="E365" i="19"/>
  <c r="G365" i="19"/>
  <c r="I365" i="19"/>
  <c r="C366" i="19"/>
  <c r="E366" i="19"/>
  <c r="G366" i="19"/>
  <c r="I366" i="19"/>
  <c r="C367" i="19"/>
  <c r="E367" i="19"/>
  <c r="G367" i="19"/>
  <c r="I367" i="19"/>
  <c r="C368" i="19"/>
  <c r="E368" i="19"/>
  <c r="G368" i="19"/>
  <c r="I368" i="19"/>
  <c r="C369" i="19"/>
  <c r="E369" i="19"/>
  <c r="G369" i="19"/>
  <c r="I369" i="19"/>
  <c r="C370" i="19"/>
  <c r="E370" i="19"/>
  <c r="G370" i="19"/>
  <c r="I370" i="19"/>
  <c r="C371" i="19"/>
  <c r="E371" i="19"/>
  <c r="G371" i="19"/>
  <c r="I371" i="19"/>
  <c r="C372" i="19"/>
  <c r="E372" i="19"/>
  <c r="G372" i="19"/>
  <c r="I372" i="19"/>
  <c r="C373" i="19"/>
  <c r="E373" i="19"/>
  <c r="G373" i="19"/>
  <c r="I373" i="19"/>
  <c r="P373" i="19"/>
  <c r="C374" i="19"/>
  <c r="E374" i="19"/>
  <c r="G374" i="19"/>
  <c r="I374" i="19"/>
  <c r="P374" i="19"/>
  <c r="C375" i="19"/>
  <c r="E375" i="19"/>
  <c r="G375" i="19"/>
  <c r="I375" i="19"/>
  <c r="P375" i="19"/>
  <c r="C376" i="19"/>
  <c r="E376" i="19"/>
  <c r="G376" i="19"/>
  <c r="I376" i="19"/>
  <c r="P376" i="19"/>
  <c r="C377" i="19"/>
  <c r="E377" i="19"/>
  <c r="G377" i="19"/>
  <c r="I377" i="19"/>
  <c r="P377" i="19"/>
  <c r="C378" i="19"/>
  <c r="E378" i="19"/>
  <c r="G378" i="19"/>
  <c r="I378" i="19"/>
  <c r="P378" i="19"/>
  <c r="C379" i="19"/>
  <c r="E379" i="19"/>
  <c r="G379" i="19"/>
  <c r="I379" i="19"/>
  <c r="P379" i="19"/>
  <c r="C380" i="19"/>
  <c r="E380" i="19"/>
  <c r="G380" i="19"/>
  <c r="I380" i="19"/>
  <c r="P380" i="19"/>
  <c r="C381" i="19"/>
  <c r="E381" i="19"/>
  <c r="G381" i="19"/>
  <c r="I381" i="19"/>
  <c r="P381" i="19"/>
  <c r="C382" i="19"/>
  <c r="E382" i="19"/>
  <c r="G382" i="19"/>
  <c r="I382" i="19"/>
  <c r="P382" i="19"/>
  <c r="C383" i="19"/>
  <c r="E383" i="19"/>
  <c r="G383" i="19"/>
  <c r="I383" i="19"/>
  <c r="P383" i="19"/>
  <c r="C384" i="19"/>
  <c r="E384" i="19"/>
  <c r="G384" i="19"/>
  <c r="I384" i="19"/>
  <c r="P384" i="19"/>
  <c r="C385" i="19"/>
  <c r="E385" i="19"/>
  <c r="G385" i="19"/>
  <c r="I385" i="19"/>
  <c r="P385" i="19"/>
  <c r="C386" i="19"/>
  <c r="E386" i="19"/>
  <c r="G386" i="19"/>
  <c r="I386" i="19"/>
  <c r="P386" i="19"/>
  <c r="C387" i="19"/>
  <c r="E387" i="19"/>
  <c r="G387" i="19"/>
  <c r="I387" i="19"/>
  <c r="P387" i="19"/>
  <c r="C388" i="19"/>
  <c r="E388" i="19"/>
  <c r="G388" i="19"/>
  <c r="I388" i="19"/>
  <c r="P388" i="19"/>
  <c r="C389" i="19"/>
  <c r="E389" i="19"/>
  <c r="G389" i="19"/>
  <c r="I389" i="19"/>
  <c r="P389" i="19"/>
  <c r="C390" i="19"/>
  <c r="E390" i="19"/>
  <c r="G390" i="19"/>
  <c r="I390" i="19"/>
  <c r="P390" i="19"/>
  <c r="C391" i="19"/>
  <c r="E391" i="19"/>
  <c r="G391" i="19"/>
  <c r="I391" i="19"/>
  <c r="P391" i="19"/>
  <c r="C392" i="19"/>
  <c r="E392" i="19"/>
  <c r="G392" i="19"/>
  <c r="I392" i="19"/>
  <c r="P392" i="19"/>
  <c r="C393" i="19"/>
  <c r="E393" i="19"/>
  <c r="G393" i="19"/>
  <c r="I393" i="19"/>
  <c r="P393" i="19"/>
  <c r="C394" i="19"/>
  <c r="E394" i="19"/>
  <c r="G394" i="19"/>
  <c r="I394" i="19"/>
  <c r="P394" i="19"/>
  <c r="C395" i="19"/>
  <c r="E395" i="19"/>
  <c r="G395" i="19"/>
  <c r="I395" i="19"/>
  <c r="P395" i="19"/>
  <c r="C396" i="19"/>
  <c r="E396" i="19"/>
  <c r="G396" i="19"/>
  <c r="I396" i="19"/>
  <c r="P396" i="19"/>
  <c r="C397" i="19"/>
  <c r="E397" i="19"/>
  <c r="G397" i="19"/>
  <c r="I397" i="19"/>
  <c r="P397" i="19"/>
  <c r="C398" i="19"/>
  <c r="E398" i="19"/>
  <c r="G398" i="19"/>
  <c r="I398" i="19"/>
  <c r="P398" i="19"/>
  <c r="C399" i="19"/>
  <c r="E399" i="19"/>
  <c r="G399" i="19"/>
  <c r="I399" i="19"/>
  <c r="P399" i="19"/>
  <c r="C400" i="19"/>
  <c r="E400" i="19"/>
  <c r="G400" i="19"/>
  <c r="I400" i="19"/>
  <c r="P400" i="19"/>
  <c r="C401" i="19"/>
  <c r="E401" i="19"/>
  <c r="G401" i="19"/>
  <c r="I401" i="19"/>
  <c r="P401" i="19"/>
  <c r="C402" i="19"/>
  <c r="E402" i="19"/>
  <c r="G402" i="19"/>
  <c r="I402" i="19"/>
  <c r="P402" i="19"/>
  <c r="S403" i="19"/>
  <c r="C404" i="19"/>
  <c r="D404" i="19" s="1"/>
  <c r="E404" i="19"/>
  <c r="F404" i="19" s="1"/>
  <c r="G404" i="19"/>
  <c r="H404" i="19" s="1"/>
  <c r="I404" i="19"/>
  <c r="J404" i="19" s="1"/>
  <c r="P404" i="19"/>
  <c r="Q404" i="19" s="1"/>
  <c r="C405" i="19"/>
  <c r="E405" i="19"/>
  <c r="G405" i="19"/>
  <c r="I405" i="19"/>
  <c r="P405" i="19"/>
  <c r="C406" i="19"/>
  <c r="E406" i="19"/>
  <c r="G406" i="19"/>
  <c r="I406" i="19"/>
  <c r="P406" i="19"/>
  <c r="C407" i="19"/>
  <c r="E407" i="19"/>
  <c r="G407" i="19"/>
  <c r="I407" i="19"/>
  <c r="P407" i="19"/>
  <c r="C408" i="19"/>
  <c r="E408" i="19"/>
  <c r="G408" i="19"/>
  <c r="I408" i="19"/>
  <c r="P408" i="19"/>
  <c r="C409" i="19"/>
  <c r="E409" i="19"/>
  <c r="G409" i="19"/>
  <c r="I409" i="19"/>
  <c r="P409" i="19"/>
  <c r="C410" i="19"/>
  <c r="E410" i="19"/>
  <c r="G410" i="19"/>
  <c r="I410" i="19"/>
  <c r="P410" i="19"/>
  <c r="C411" i="19"/>
  <c r="E411" i="19"/>
  <c r="G411" i="19"/>
  <c r="I411" i="19"/>
  <c r="P411" i="19"/>
  <c r="C412" i="19"/>
  <c r="E412" i="19"/>
  <c r="G412" i="19"/>
  <c r="I412" i="19"/>
  <c r="P412" i="19"/>
  <c r="C413" i="19"/>
  <c r="E413" i="19"/>
  <c r="G413" i="19"/>
  <c r="I413" i="19"/>
  <c r="P413" i="19"/>
  <c r="C414" i="19"/>
  <c r="E414" i="19"/>
  <c r="G414" i="19"/>
  <c r="I414" i="19"/>
  <c r="P414" i="19"/>
  <c r="C415" i="19"/>
  <c r="E415" i="19"/>
  <c r="G415" i="19"/>
  <c r="I415" i="19"/>
  <c r="P415" i="19"/>
  <c r="C416" i="19"/>
  <c r="E416" i="19"/>
  <c r="G416" i="19"/>
  <c r="I416" i="19"/>
  <c r="P416" i="19"/>
  <c r="C417" i="19"/>
  <c r="E417" i="19"/>
  <c r="G417" i="19"/>
  <c r="I417" i="19"/>
  <c r="P417" i="19"/>
  <c r="C418" i="19"/>
  <c r="E418" i="19"/>
  <c r="G418" i="19"/>
  <c r="I418" i="19"/>
  <c r="P418" i="19"/>
  <c r="C419" i="19"/>
  <c r="E419" i="19"/>
  <c r="G419" i="19"/>
  <c r="I419" i="19"/>
  <c r="P419" i="19"/>
  <c r="C420" i="19"/>
  <c r="E420" i="19"/>
  <c r="G420" i="19"/>
  <c r="I420" i="19"/>
  <c r="P420" i="19"/>
  <c r="C421" i="19"/>
  <c r="E421" i="19"/>
  <c r="G421" i="19"/>
  <c r="I421" i="19"/>
  <c r="P421" i="19"/>
  <c r="C422" i="19"/>
  <c r="E422" i="19"/>
  <c r="G422" i="19"/>
  <c r="I422" i="19"/>
  <c r="P422" i="19"/>
  <c r="C423" i="19"/>
  <c r="E423" i="19"/>
  <c r="G423" i="19"/>
  <c r="I423" i="19"/>
  <c r="P423" i="19"/>
  <c r="C424" i="19"/>
  <c r="E424" i="19"/>
  <c r="G424" i="19"/>
  <c r="I424" i="19"/>
  <c r="P424" i="19"/>
  <c r="C425" i="19"/>
  <c r="E425" i="19"/>
  <c r="G425" i="19"/>
  <c r="I425" i="19"/>
  <c r="P425" i="19"/>
  <c r="C426" i="19"/>
  <c r="E426" i="19"/>
  <c r="G426" i="19"/>
  <c r="I426" i="19"/>
  <c r="P426" i="19"/>
  <c r="C427" i="19"/>
  <c r="E427" i="19"/>
  <c r="G427" i="19"/>
  <c r="I427" i="19"/>
  <c r="P427" i="19"/>
  <c r="C428" i="19"/>
  <c r="E428" i="19"/>
  <c r="G428" i="19"/>
  <c r="I428" i="19"/>
  <c r="P428" i="19"/>
  <c r="C429" i="19"/>
  <c r="E429" i="19"/>
  <c r="G429" i="19"/>
  <c r="I429" i="19"/>
  <c r="P429" i="19"/>
  <c r="S430" i="19"/>
  <c r="C431" i="19"/>
  <c r="E431" i="19"/>
  <c r="F431" i="19" s="1"/>
  <c r="G431" i="19"/>
  <c r="H431" i="19" s="1"/>
  <c r="I431" i="19"/>
  <c r="J431" i="19" s="1"/>
  <c r="P431" i="19"/>
  <c r="Q431" i="19" s="1"/>
  <c r="C432" i="19"/>
  <c r="E432" i="19"/>
  <c r="G432" i="19"/>
  <c r="I432" i="19"/>
  <c r="P432" i="19"/>
  <c r="C433" i="19"/>
  <c r="E433" i="19"/>
  <c r="G433" i="19"/>
  <c r="I433" i="19"/>
  <c r="P433" i="19"/>
  <c r="C434" i="19"/>
  <c r="E434" i="19"/>
  <c r="G434" i="19"/>
  <c r="I434" i="19"/>
  <c r="P434" i="19"/>
  <c r="C435" i="19"/>
  <c r="E435" i="19"/>
  <c r="G435" i="19"/>
  <c r="I435" i="19"/>
  <c r="P435" i="19"/>
  <c r="C436" i="19"/>
  <c r="E436" i="19"/>
  <c r="G436" i="19"/>
  <c r="I436" i="19"/>
  <c r="P436" i="19"/>
  <c r="C437" i="19"/>
  <c r="E437" i="19"/>
  <c r="G437" i="19"/>
  <c r="I437" i="19"/>
  <c r="P437" i="19"/>
  <c r="C438" i="19"/>
  <c r="E438" i="19"/>
  <c r="G438" i="19"/>
  <c r="I438" i="19"/>
  <c r="P438" i="19"/>
  <c r="C439" i="19"/>
  <c r="E439" i="19"/>
  <c r="G439" i="19"/>
  <c r="I439" i="19"/>
  <c r="P439" i="19"/>
  <c r="C440" i="19"/>
  <c r="E440" i="19"/>
  <c r="G440" i="19"/>
  <c r="I440" i="19"/>
  <c r="P440" i="19"/>
  <c r="C441" i="19"/>
  <c r="E441" i="19"/>
  <c r="G441" i="19"/>
  <c r="I441" i="19"/>
  <c r="P441" i="19"/>
  <c r="C442" i="19"/>
  <c r="E442" i="19"/>
  <c r="G442" i="19"/>
  <c r="I442" i="19"/>
  <c r="P442" i="19"/>
  <c r="C443" i="19"/>
  <c r="E443" i="19"/>
  <c r="G443" i="19"/>
  <c r="I443" i="19"/>
  <c r="P443" i="19"/>
  <c r="C444" i="19"/>
  <c r="E444" i="19"/>
  <c r="G444" i="19"/>
  <c r="I444" i="19"/>
  <c r="P444" i="19"/>
  <c r="C445" i="19"/>
  <c r="E445" i="19"/>
  <c r="G445" i="19"/>
  <c r="I445" i="19"/>
  <c r="P445" i="19"/>
  <c r="C446" i="19"/>
  <c r="E446" i="19"/>
  <c r="G446" i="19"/>
  <c r="I446" i="19"/>
  <c r="P446" i="19"/>
  <c r="C447" i="19"/>
  <c r="E447" i="19"/>
  <c r="G447" i="19"/>
  <c r="I447" i="19"/>
  <c r="P447" i="19"/>
  <c r="C448" i="19"/>
  <c r="E448" i="19"/>
  <c r="G448" i="19"/>
  <c r="I448" i="19"/>
  <c r="P448" i="19"/>
  <c r="C449" i="19"/>
  <c r="E449" i="19"/>
  <c r="G449" i="19"/>
  <c r="I449" i="19"/>
  <c r="P449" i="19"/>
  <c r="C450" i="19"/>
  <c r="E450" i="19"/>
  <c r="G450" i="19"/>
  <c r="I450" i="19"/>
  <c r="P450" i="19"/>
  <c r="C451" i="19"/>
  <c r="E451" i="19"/>
  <c r="G451" i="19"/>
  <c r="I451" i="19"/>
  <c r="J452" i="19" s="1"/>
  <c r="P451" i="19"/>
  <c r="C453" i="19"/>
  <c r="E453" i="19"/>
  <c r="G453" i="19"/>
  <c r="I453" i="19"/>
  <c r="L453" i="19"/>
  <c r="N453" i="19"/>
  <c r="P453" i="19"/>
  <c r="C454" i="19"/>
  <c r="E454" i="19"/>
  <c r="G454" i="19"/>
  <c r="I454" i="19"/>
  <c r="L454" i="19"/>
  <c r="N454" i="19"/>
  <c r="P454" i="19"/>
  <c r="C455" i="19"/>
  <c r="E455" i="19"/>
  <c r="G455" i="19"/>
  <c r="I455" i="19"/>
  <c r="L455" i="19"/>
  <c r="N455" i="19"/>
  <c r="P455" i="19"/>
  <c r="C456" i="19"/>
  <c r="E456" i="19"/>
  <c r="G456" i="19"/>
  <c r="I456" i="19"/>
  <c r="L456" i="19"/>
  <c r="N456" i="19"/>
  <c r="P456" i="19"/>
  <c r="C457" i="19"/>
  <c r="E457" i="19"/>
  <c r="G457" i="19"/>
  <c r="I457" i="19"/>
  <c r="L457" i="19"/>
  <c r="N457" i="19"/>
  <c r="P457" i="19"/>
  <c r="C458" i="19"/>
  <c r="E458" i="19"/>
  <c r="G458" i="19"/>
  <c r="I458" i="19"/>
  <c r="L458" i="19"/>
  <c r="N458" i="19"/>
  <c r="P458" i="19"/>
  <c r="C459" i="19"/>
  <c r="E459" i="19"/>
  <c r="G459" i="19"/>
  <c r="I459" i="19"/>
  <c r="L459" i="19"/>
  <c r="N459" i="19"/>
  <c r="P459" i="19"/>
  <c r="C460" i="19"/>
  <c r="E460" i="19"/>
  <c r="G460" i="19"/>
  <c r="I460" i="19"/>
  <c r="L460" i="19"/>
  <c r="N460" i="19"/>
  <c r="P460" i="19"/>
  <c r="C461" i="19"/>
  <c r="E461" i="19"/>
  <c r="G461" i="19"/>
  <c r="I461" i="19"/>
  <c r="L461" i="19"/>
  <c r="N461" i="19"/>
  <c r="P461" i="19"/>
  <c r="S462" i="19"/>
  <c r="T463" i="19" s="1"/>
  <c r="AB2" i="57"/>
  <c r="AE2" i="57"/>
  <c r="AH2" i="57"/>
  <c r="AK2" i="57"/>
  <c r="BF2" i="57"/>
  <c r="R2" i="54"/>
  <c r="BC2" i="54"/>
  <c r="BD2" i="54"/>
  <c r="Z3" i="54"/>
  <c r="Z4" i="54"/>
  <c r="Z6" i="54"/>
  <c r="Z8" i="54"/>
  <c r="Z9" i="54"/>
  <c r="Z11" i="54"/>
  <c r="AU11" i="54"/>
  <c r="Z12" i="54"/>
  <c r="Z14" i="54"/>
  <c r="Z17" i="54"/>
  <c r="Z18" i="54"/>
  <c r="Z21" i="54"/>
  <c r="Z30" i="54"/>
  <c r="AC30" i="54"/>
  <c r="AF30" i="54"/>
  <c r="AI30" i="54"/>
  <c r="Z31" i="54"/>
  <c r="AC31" i="54"/>
  <c r="AF31" i="54"/>
  <c r="Z32" i="54"/>
  <c r="AC32" i="54"/>
  <c r="AF32" i="54"/>
  <c r="AI32" i="54"/>
  <c r="Z34" i="54"/>
  <c r="AC34" i="54"/>
  <c r="AF34" i="54"/>
  <c r="AI34" i="54"/>
  <c r="AU34" i="54"/>
  <c r="AC36" i="54"/>
  <c r="Z38" i="54"/>
  <c r="AC38" i="54"/>
  <c r="AF38" i="54"/>
  <c r="AI38" i="54"/>
  <c r="Z41" i="54"/>
  <c r="AC41" i="54"/>
  <c r="AF41" i="54"/>
  <c r="AI41" i="54"/>
  <c r="AU41" i="54"/>
  <c r="Z44" i="54"/>
  <c r="AC44" i="54"/>
  <c r="AF44" i="54"/>
  <c r="AI44" i="54"/>
  <c r="Z46" i="54"/>
  <c r="AC46" i="54"/>
  <c r="AF46" i="54"/>
  <c r="AI46" i="54"/>
  <c r="Z48" i="54"/>
  <c r="AC48" i="54"/>
  <c r="AF48" i="54"/>
  <c r="AI48" i="54"/>
  <c r="AU48" i="54"/>
  <c r="Z49" i="54"/>
  <c r="AC49" i="54"/>
  <c r="Z51" i="54"/>
  <c r="AC51" i="54"/>
  <c r="AF51" i="54"/>
  <c r="Z53" i="54"/>
  <c r="AC53" i="54"/>
  <c r="Z54" i="54"/>
  <c r="AC54" i="54"/>
  <c r="Z57" i="54"/>
  <c r="AC57" i="54"/>
  <c r="AF57" i="54"/>
  <c r="AI57" i="54"/>
  <c r="AU57" i="54"/>
  <c r="Z58" i="54"/>
  <c r="AC58" i="54"/>
  <c r="AF58" i="54"/>
  <c r="AI58" i="54"/>
  <c r="Z59" i="54"/>
  <c r="AC59" i="54"/>
  <c r="AF59" i="54"/>
  <c r="AI59" i="54"/>
  <c r="Z60" i="54"/>
  <c r="AC60" i="54"/>
  <c r="AF60" i="54"/>
  <c r="AI60" i="54"/>
  <c r="Z62" i="54"/>
  <c r="AC62" i="54"/>
  <c r="Z63" i="54"/>
  <c r="AC63" i="54"/>
  <c r="Z66" i="54"/>
  <c r="AC66" i="54"/>
  <c r="AF66" i="54"/>
  <c r="AI66" i="54"/>
  <c r="Z68" i="54"/>
  <c r="AC68" i="54"/>
  <c r="AF68" i="54"/>
  <c r="AI68" i="54"/>
  <c r="AU68" i="54"/>
  <c r="Z71" i="54"/>
  <c r="AC71" i="54"/>
  <c r="AI71" i="54"/>
  <c r="Z72" i="54"/>
  <c r="AC72" i="54"/>
  <c r="Z74" i="54"/>
  <c r="AC74" i="54"/>
  <c r="AF74" i="54"/>
  <c r="AI74" i="54"/>
  <c r="AU74" i="54"/>
  <c r="Z77" i="54"/>
  <c r="AC77" i="54"/>
  <c r="AF77" i="54"/>
  <c r="AI77" i="54"/>
  <c r="Z82" i="54"/>
  <c r="AC82" i="54"/>
  <c r="AF82" i="54"/>
  <c r="AI82" i="54"/>
  <c r="AU82" i="54"/>
  <c r="Z84" i="54"/>
  <c r="AC84" i="54"/>
  <c r="AF84" i="54"/>
  <c r="AI84" i="54"/>
  <c r="Z85" i="54"/>
  <c r="AC85" i="54"/>
  <c r="AF85" i="54"/>
  <c r="AI85" i="54"/>
  <c r="Z86" i="54"/>
  <c r="AC86" i="54"/>
  <c r="AF86" i="54"/>
  <c r="AI86" i="54"/>
  <c r="Z91" i="54"/>
  <c r="AC91" i="54"/>
  <c r="AF91" i="54"/>
  <c r="AI91" i="54"/>
  <c r="AU91" i="54"/>
  <c r="Z98" i="54"/>
  <c r="AC98" i="54"/>
  <c r="AF98" i="54"/>
  <c r="AI98" i="54"/>
  <c r="AU98" i="54"/>
  <c r="Z104" i="54"/>
  <c r="AC104" i="54"/>
  <c r="AF104" i="54"/>
  <c r="AI104" i="54"/>
  <c r="Z108" i="54"/>
  <c r="AC108" i="54"/>
  <c r="AF108" i="54"/>
  <c r="AI108" i="54"/>
  <c r="AU108" i="54"/>
  <c r="Z110" i="54"/>
  <c r="AC110" i="54"/>
  <c r="AF110" i="54"/>
  <c r="AI110" i="54"/>
  <c r="Z119" i="54"/>
  <c r="AC119" i="54"/>
  <c r="AF119" i="54"/>
  <c r="AU119" i="54"/>
  <c r="Z122" i="54"/>
  <c r="AC122" i="54"/>
  <c r="Z123" i="54"/>
  <c r="AC123" i="54"/>
  <c r="Z130" i="54"/>
  <c r="AC130" i="54"/>
  <c r="AI130" i="54"/>
  <c r="Z131" i="54"/>
  <c r="AC131" i="54"/>
  <c r="AF131" i="54"/>
  <c r="Z135" i="54"/>
  <c r="AC135" i="54"/>
  <c r="AF135" i="54"/>
  <c r="AU135" i="54"/>
  <c r="Z137" i="54"/>
  <c r="AC137" i="54"/>
  <c r="AF137" i="54"/>
  <c r="Z140" i="54"/>
  <c r="AC140" i="54"/>
  <c r="AC141" i="54"/>
  <c r="Z143" i="54"/>
  <c r="AC143" i="54"/>
  <c r="AF143" i="54"/>
  <c r="Z144" i="54"/>
  <c r="AC144" i="54"/>
  <c r="AF144" i="54"/>
  <c r="Z146" i="54"/>
  <c r="AC146" i="54"/>
  <c r="AU146" i="54"/>
  <c r="Z148" i="54"/>
  <c r="AC148" i="54"/>
  <c r="AF148" i="54"/>
  <c r="Z153" i="54"/>
  <c r="AC153" i="54"/>
  <c r="AF153" i="54"/>
  <c r="AI153" i="54"/>
  <c r="Z154" i="54"/>
  <c r="Z157" i="54"/>
  <c r="AC157" i="54"/>
  <c r="AF157" i="54"/>
  <c r="AU157" i="54"/>
  <c r="Z158" i="54"/>
  <c r="AC158" i="54"/>
  <c r="AF158" i="54"/>
  <c r="AI158" i="54"/>
  <c r="Z163" i="54"/>
  <c r="AC163" i="54"/>
  <c r="AF163" i="54"/>
  <c r="AI163" i="54"/>
  <c r="Z164" i="54"/>
  <c r="AC164" i="54"/>
  <c r="Z165" i="54"/>
  <c r="AC165" i="54"/>
  <c r="AF165" i="54"/>
  <c r="AU165" i="54"/>
  <c r="Z167" i="54"/>
  <c r="AC167" i="54"/>
  <c r="AF167" i="54"/>
  <c r="AI167" i="54"/>
  <c r="Z168" i="54"/>
  <c r="AC168" i="54"/>
  <c r="AF168" i="54"/>
  <c r="AI168" i="54"/>
  <c r="Z170" i="54"/>
  <c r="AC170" i="54"/>
  <c r="Z172" i="54"/>
  <c r="AC172" i="54"/>
  <c r="Z174" i="54"/>
  <c r="AC174" i="54"/>
  <c r="AF174" i="54"/>
  <c r="AI174" i="54"/>
  <c r="Z176" i="54"/>
  <c r="AC176" i="54"/>
  <c r="Z178" i="54"/>
  <c r="AC178" i="54"/>
  <c r="AF178" i="54"/>
  <c r="AI178" i="54"/>
  <c r="AU178" i="54"/>
  <c r="Z179" i="54"/>
  <c r="AC179" i="54"/>
  <c r="AF179" i="54"/>
  <c r="AI179" i="54"/>
  <c r="Z183" i="54"/>
  <c r="AC183" i="54"/>
  <c r="Z185" i="54"/>
  <c r="AC185" i="54"/>
  <c r="AF185" i="54"/>
  <c r="AI185" i="54"/>
  <c r="Z187" i="54"/>
  <c r="AC187" i="54"/>
  <c r="AF187" i="54"/>
  <c r="AI187" i="54"/>
  <c r="AU187" i="54"/>
  <c r="Z192" i="54"/>
  <c r="AC192" i="54"/>
  <c r="AF192" i="54"/>
  <c r="AI192" i="54"/>
  <c r="Z193" i="54"/>
  <c r="AC193" i="54"/>
  <c r="AF193" i="54"/>
  <c r="AI193" i="54"/>
  <c r="Z195" i="54"/>
  <c r="AC195" i="54"/>
  <c r="AF195" i="54"/>
  <c r="AI195" i="54"/>
  <c r="Z197" i="54"/>
  <c r="AC197" i="54"/>
  <c r="AF197" i="54"/>
  <c r="Z198" i="54"/>
  <c r="AC198" i="54"/>
  <c r="AU198" i="54"/>
  <c r="Z200" i="54"/>
  <c r="AC200" i="54"/>
  <c r="AF200" i="54"/>
  <c r="AI200" i="54"/>
  <c r="Z203" i="54"/>
  <c r="AC203" i="54"/>
  <c r="Z205" i="54"/>
  <c r="AC205" i="54"/>
  <c r="AU205" i="54"/>
  <c r="Z208" i="54"/>
  <c r="AC208" i="54"/>
  <c r="AF208" i="54"/>
  <c r="AI208" i="54"/>
  <c r="Z209" i="54"/>
  <c r="AC209" i="54"/>
  <c r="AF209" i="54"/>
  <c r="AI209" i="54"/>
  <c r="AU209" i="54"/>
  <c r="Z211" i="54"/>
  <c r="AC211" i="54"/>
  <c r="AF211" i="54"/>
  <c r="AI211" i="54"/>
  <c r="Z217" i="54"/>
  <c r="AC217" i="54"/>
  <c r="AF217" i="54"/>
  <c r="AU218" i="54"/>
  <c r="Z219" i="54"/>
  <c r="AC219" i="54"/>
  <c r="Z222" i="54"/>
  <c r="AC222" i="54"/>
  <c r="AF222" i="54"/>
  <c r="AI222" i="54"/>
  <c r="Z226" i="54"/>
  <c r="AC226" i="54"/>
  <c r="AF226" i="54"/>
  <c r="AI226" i="54"/>
  <c r="Z228" i="54"/>
  <c r="AC228" i="54"/>
  <c r="AF228" i="54"/>
  <c r="AI228" i="54"/>
  <c r="Z230" i="54"/>
  <c r="AC230" i="54"/>
  <c r="AF230" i="54"/>
  <c r="AI230" i="54"/>
  <c r="Z231" i="54"/>
  <c r="AC231" i="54"/>
  <c r="AF231" i="54"/>
  <c r="AI231" i="54"/>
  <c r="Z233" i="54"/>
  <c r="AC233" i="54"/>
  <c r="AU233" i="54"/>
  <c r="Z240" i="54"/>
  <c r="AC240" i="54"/>
  <c r="Z241" i="54"/>
  <c r="AC241" i="54"/>
  <c r="AF241" i="54"/>
  <c r="AI241" i="54"/>
  <c r="AU241" i="54"/>
  <c r="Z243" i="54"/>
  <c r="AC243" i="54"/>
  <c r="AF243" i="54"/>
  <c r="AI243" i="54"/>
  <c r="Z245" i="54"/>
  <c r="AC245" i="54"/>
  <c r="AU245" i="54"/>
  <c r="Z253" i="54"/>
  <c r="AC253" i="54"/>
  <c r="AF253" i="54"/>
  <c r="AI253" i="54"/>
  <c r="Z256" i="54"/>
  <c r="AC256" i="54"/>
  <c r="AF256" i="54"/>
  <c r="AI256" i="54"/>
  <c r="AU256" i="54"/>
  <c r="Z263" i="54"/>
  <c r="AC263" i="54"/>
  <c r="AF263" i="54"/>
  <c r="AI263" i="54"/>
  <c r="Z266" i="54"/>
  <c r="AC266" i="54"/>
  <c r="AF266" i="54"/>
  <c r="Z272" i="54"/>
  <c r="AC272" i="54"/>
  <c r="AF272" i="54"/>
  <c r="AI272" i="54"/>
  <c r="AU272" i="54"/>
  <c r="Z273" i="54"/>
  <c r="AC273" i="54"/>
  <c r="AF273" i="54"/>
  <c r="AI273" i="54"/>
  <c r="Z275" i="54"/>
  <c r="AC275" i="54"/>
  <c r="AF275" i="54"/>
  <c r="Z280" i="54"/>
  <c r="AC280" i="54"/>
  <c r="Z282" i="54"/>
  <c r="AC282" i="54"/>
  <c r="AF282" i="54"/>
  <c r="AI282" i="54"/>
  <c r="Z283" i="54"/>
  <c r="AC283" i="54"/>
  <c r="AF283" i="54"/>
  <c r="AI283" i="54"/>
  <c r="Z285" i="54"/>
  <c r="AC285" i="54"/>
  <c r="AF285" i="54"/>
  <c r="AI285" i="54"/>
  <c r="Z286" i="54"/>
  <c r="Z291" i="54"/>
  <c r="AC291" i="54"/>
  <c r="AF291" i="54"/>
  <c r="Z301" i="54"/>
  <c r="AC301" i="54"/>
  <c r="AF301" i="54"/>
  <c r="AI301" i="54"/>
  <c r="Z304" i="54"/>
  <c r="AC304" i="54"/>
  <c r="AF304" i="54"/>
  <c r="AI304" i="54"/>
  <c r="Z305" i="54"/>
  <c r="AC305" i="54"/>
  <c r="AF305" i="54"/>
  <c r="AI305" i="54"/>
  <c r="AU305" i="54"/>
  <c r="Z306" i="54"/>
  <c r="AC306" i="54"/>
  <c r="Z310" i="54"/>
  <c r="AC310" i="54"/>
  <c r="AF310" i="54"/>
  <c r="AI310" i="54"/>
  <c r="AL310" i="54"/>
  <c r="Z313" i="54"/>
  <c r="AC313" i="54"/>
  <c r="Z318" i="54"/>
  <c r="AC318" i="54"/>
  <c r="Z321" i="54"/>
  <c r="AC321" i="54"/>
  <c r="AF321" i="54"/>
  <c r="AI321" i="54"/>
  <c r="Z322" i="54"/>
  <c r="AC322" i="54"/>
  <c r="Z330" i="54"/>
  <c r="AC330" i="54"/>
  <c r="AF330" i="54"/>
  <c r="AI330" i="54"/>
  <c r="R332" i="54"/>
  <c r="BC2" i="51"/>
  <c r="Y4" i="51"/>
  <c r="AE4" i="51"/>
  <c r="BC4" i="51"/>
  <c r="Y5" i="51"/>
  <c r="AB5" i="51"/>
  <c r="AE5" i="51"/>
  <c r="BC5" i="51"/>
  <c r="AT6" i="51"/>
  <c r="BC6" i="51"/>
  <c r="AT7" i="51"/>
  <c r="BC7" i="51"/>
  <c r="Y8" i="51"/>
  <c r="AE8" i="51"/>
  <c r="BC8" i="51"/>
  <c r="BC9" i="51"/>
  <c r="Y10" i="51"/>
  <c r="AE10" i="51"/>
  <c r="BC10" i="51"/>
  <c r="Y12" i="51"/>
  <c r="AE12" i="51"/>
  <c r="BC12" i="51"/>
  <c r="BC13" i="51"/>
  <c r="BC14" i="51"/>
  <c r="Y15" i="51"/>
  <c r="AE15" i="51"/>
  <c r="BC15" i="51"/>
  <c r="BC16" i="51"/>
  <c r="AT17" i="51"/>
  <c r="BC17" i="51"/>
  <c r="AT18" i="51"/>
  <c r="BC18" i="51"/>
  <c r="AT19" i="51"/>
  <c r="BC19" i="51"/>
  <c r="BC20" i="51"/>
  <c r="Y21" i="51"/>
  <c r="AE21" i="51"/>
  <c r="BC21" i="51"/>
  <c r="AT22" i="51"/>
  <c r="BC22" i="51"/>
  <c r="AT23" i="51"/>
  <c r="BC23" i="51"/>
  <c r="BC24" i="51"/>
  <c r="BC25" i="51"/>
  <c r="Y26" i="51"/>
  <c r="AE26" i="51"/>
  <c r="AT26" i="51"/>
  <c r="BC26" i="51"/>
  <c r="Y27" i="51"/>
  <c r="AT27" i="51"/>
  <c r="Y28" i="51"/>
  <c r="AE28" i="51"/>
  <c r="BC28" i="51"/>
  <c r="BC29" i="51"/>
  <c r="AT30" i="51"/>
  <c r="BC30" i="51"/>
  <c r="AT31" i="51"/>
  <c r="BC31" i="51"/>
  <c r="Y32" i="51"/>
  <c r="AE32" i="51"/>
  <c r="BC32" i="51"/>
  <c r="Y33" i="51"/>
  <c r="AT33" i="51"/>
  <c r="AT34" i="51"/>
  <c r="BC34" i="51"/>
  <c r="Y35" i="51"/>
  <c r="AE35" i="51"/>
  <c r="AT35" i="51"/>
  <c r="BC35" i="51"/>
  <c r="BC36" i="51"/>
  <c r="AT37" i="51"/>
  <c r="BC37" i="51"/>
  <c r="AT38" i="51"/>
  <c r="BC38" i="51"/>
  <c r="AT39" i="51"/>
  <c r="BC39" i="51"/>
  <c r="AT40" i="51"/>
  <c r="BC40" i="51"/>
  <c r="Y41" i="51"/>
  <c r="AE41" i="51"/>
  <c r="BC41" i="51"/>
  <c r="Y42" i="51"/>
  <c r="AE42" i="51"/>
  <c r="AT42" i="51"/>
  <c r="BC42" i="51"/>
  <c r="BC43" i="51"/>
  <c r="AT44" i="51"/>
  <c r="BC44" i="51"/>
  <c r="AT45" i="51"/>
  <c r="BC45" i="51"/>
  <c r="AT46" i="51"/>
  <c r="BC46" i="51"/>
  <c r="AT47" i="51"/>
  <c r="BC47" i="51"/>
  <c r="Y48" i="51"/>
  <c r="AE48" i="51"/>
  <c r="BC48" i="51"/>
  <c r="BC49" i="51"/>
  <c r="AT50" i="51"/>
  <c r="BC50" i="51"/>
  <c r="AT51" i="51"/>
  <c r="BC51" i="51"/>
  <c r="AT52" i="51"/>
  <c r="BC52" i="51"/>
  <c r="AT53" i="51"/>
  <c r="BC53" i="51"/>
  <c r="Y54" i="51"/>
  <c r="AE54" i="51"/>
  <c r="AT54" i="51"/>
  <c r="BC54" i="51"/>
  <c r="AT55" i="51"/>
  <c r="BC55" i="51"/>
  <c r="AT56" i="51"/>
  <c r="BC56" i="51"/>
  <c r="AT57" i="51"/>
  <c r="BC57" i="51"/>
  <c r="AT58" i="51"/>
  <c r="BC58" i="51"/>
  <c r="Y59" i="51"/>
  <c r="AE59" i="51"/>
  <c r="AT59" i="51"/>
  <c r="BC59" i="51"/>
  <c r="BC60" i="51"/>
  <c r="Y62" i="51"/>
  <c r="AE62" i="51"/>
  <c r="AT62" i="51"/>
  <c r="BC62" i="51"/>
  <c r="AT63" i="51"/>
  <c r="BC63" i="51"/>
  <c r="AT64" i="51"/>
  <c r="BC64" i="51"/>
  <c r="AT65" i="51"/>
  <c r="BC65" i="51"/>
  <c r="Y66" i="51"/>
  <c r="AE66" i="51"/>
  <c r="AT66" i="51"/>
  <c r="BC66" i="51"/>
  <c r="Y67" i="51"/>
  <c r="AE67" i="51"/>
  <c r="BC67" i="51"/>
  <c r="AT68" i="51"/>
  <c r="BC68" i="51"/>
  <c r="AT69" i="51"/>
  <c r="BC69" i="51"/>
  <c r="AT70" i="51"/>
  <c r="BC70" i="51"/>
  <c r="AT71" i="51"/>
  <c r="BC71" i="51"/>
  <c r="Y72" i="51"/>
  <c r="AE72" i="51"/>
  <c r="AT72" i="51"/>
  <c r="BC72" i="51"/>
  <c r="BC73" i="51"/>
  <c r="AT74" i="51"/>
  <c r="BC74" i="51"/>
  <c r="AT75" i="51"/>
  <c r="BC75" i="51"/>
  <c r="AT76" i="51"/>
  <c r="BC76" i="51"/>
  <c r="AT77" i="51"/>
  <c r="BC77" i="51"/>
  <c r="Y78" i="51"/>
  <c r="BC78" i="51"/>
  <c r="Y79" i="51"/>
  <c r="AE79" i="51"/>
  <c r="AT79" i="51"/>
  <c r="BC79" i="51"/>
  <c r="BC80" i="51"/>
  <c r="Y81" i="51"/>
  <c r="AT81" i="51"/>
  <c r="BC82" i="51"/>
  <c r="Y83" i="51"/>
  <c r="AE83" i="51"/>
  <c r="AT83" i="51"/>
  <c r="BC83" i="51"/>
  <c r="AT84" i="51"/>
  <c r="BC84" i="51"/>
  <c r="AT85" i="51"/>
  <c r="BC85" i="51"/>
  <c r="AT86" i="51"/>
  <c r="BC86" i="51"/>
  <c r="Y87" i="51"/>
  <c r="AE87" i="51"/>
  <c r="AT87" i="51"/>
  <c r="BC87" i="51"/>
  <c r="AT88" i="51"/>
  <c r="BC88" i="51"/>
  <c r="AT89" i="51"/>
  <c r="BC89" i="51"/>
  <c r="AT90" i="51"/>
  <c r="BC90" i="51"/>
  <c r="AT91" i="51"/>
  <c r="BC91" i="51"/>
  <c r="Y92" i="51"/>
  <c r="AE92" i="51"/>
  <c r="AT92" i="51"/>
  <c r="BC92" i="51"/>
  <c r="AT93" i="51"/>
  <c r="BC93" i="51"/>
  <c r="AT94" i="51"/>
  <c r="BC94" i="51"/>
  <c r="AT95" i="51"/>
  <c r="BC95" i="51"/>
  <c r="Y96" i="51"/>
  <c r="AE96" i="51"/>
  <c r="AT96" i="51"/>
  <c r="BC96" i="51"/>
  <c r="BC97" i="51"/>
  <c r="AT98" i="51"/>
  <c r="BC98" i="51"/>
  <c r="AT99" i="51"/>
  <c r="BC99" i="51"/>
  <c r="AT100" i="51"/>
  <c r="BC100" i="51"/>
  <c r="AT101" i="51"/>
  <c r="BC101" i="51"/>
  <c r="Y102" i="51"/>
  <c r="AE102" i="51"/>
  <c r="AT102" i="51"/>
  <c r="BC102" i="51"/>
  <c r="BC103" i="51"/>
  <c r="Y104" i="51"/>
  <c r="AE104" i="51"/>
  <c r="AT104" i="51"/>
  <c r="BC104" i="51"/>
  <c r="AT105" i="51"/>
  <c r="BC105" i="51"/>
  <c r="AT106" i="51"/>
  <c r="BC106" i="51"/>
  <c r="AE107" i="51"/>
  <c r="AT107" i="51"/>
  <c r="BC107" i="51"/>
  <c r="BC108" i="51"/>
  <c r="AT109" i="51"/>
  <c r="BC109" i="51"/>
  <c r="Y110" i="51"/>
  <c r="AE110" i="51"/>
  <c r="AT110" i="51"/>
  <c r="BC110" i="51"/>
  <c r="BC111" i="51"/>
  <c r="Y112" i="51"/>
  <c r="AE112" i="51"/>
  <c r="BC112" i="51"/>
  <c r="AT113" i="51"/>
  <c r="BC113" i="51"/>
  <c r="AT114" i="51"/>
  <c r="BC114" i="51"/>
  <c r="AT115" i="51"/>
  <c r="BC115" i="51"/>
  <c r="AT116" i="51"/>
  <c r="BC116" i="51"/>
  <c r="Y117" i="51"/>
  <c r="AE117" i="51"/>
  <c r="AT117" i="51"/>
  <c r="BC117" i="51"/>
  <c r="Y118" i="51"/>
  <c r="AE118" i="51"/>
  <c r="AT118" i="51"/>
  <c r="BC118" i="51"/>
  <c r="AT119" i="51"/>
  <c r="BC119" i="51"/>
  <c r="AT120" i="51"/>
  <c r="BC120" i="51"/>
  <c r="AT122" i="51"/>
  <c r="BC122" i="51"/>
  <c r="BC123" i="51"/>
  <c r="Y124" i="51"/>
  <c r="AB124" i="51"/>
  <c r="AE124" i="51"/>
  <c r="AT124" i="51"/>
  <c r="BC124" i="51"/>
  <c r="BC125" i="51"/>
  <c r="BC126" i="51"/>
  <c r="AT127" i="51"/>
  <c r="BC127" i="51"/>
  <c r="AT128" i="51"/>
  <c r="BC128" i="51"/>
  <c r="AT129" i="51"/>
  <c r="BC129" i="51"/>
  <c r="Y130" i="51"/>
  <c r="AT130" i="51"/>
  <c r="BC130" i="51"/>
  <c r="Y132" i="51"/>
  <c r="AB132" i="51"/>
  <c r="AE132" i="51"/>
  <c r="AT132" i="51"/>
  <c r="BC132" i="51"/>
  <c r="AT133" i="51"/>
  <c r="BC133" i="51"/>
  <c r="AT134" i="51"/>
  <c r="BC134" i="51"/>
  <c r="AT135" i="51"/>
  <c r="BC135" i="51"/>
  <c r="AT136" i="51"/>
  <c r="BC136" i="51"/>
  <c r="BC137" i="51"/>
  <c r="Y138" i="51"/>
  <c r="AB138" i="51"/>
  <c r="AE138" i="51"/>
  <c r="AT138" i="51"/>
  <c r="BC138" i="51"/>
  <c r="Y139" i="51"/>
  <c r="AB139" i="51"/>
  <c r="AE139" i="51"/>
  <c r="AT139" i="51"/>
  <c r="BC139" i="51"/>
  <c r="AT140" i="51"/>
  <c r="BC140" i="51"/>
  <c r="AT141" i="51"/>
  <c r="BC141" i="51"/>
  <c r="AT142" i="51"/>
  <c r="BC142" i="51"/>
  <c r="AT143" i="51"/>
  <c r="BC143" i="51"/>
  <c r="Y145" i="51"/>
  <c r="AB145" i="51"/>
  <c r="AE145" i="51"/>
  <c r="AT145" i="51"/>
  <c r="BC145" i="51"/>
  <c r="BC146" i="51"/>
  <c r="BC148" i="51"/>
  <c r="AT149" i="51"/>
  <c r="BC149" i="51"/>
  <c r="AT150" i="51"/>
  <c r="BC150" i="51"/>
  <c r="AT151" i="51"/>
  <c r="BC151" i="51"/>
  <c r="AT152" i="51"/>
  <c r="BC152" i="51"/>
  <c r="Y153" i="51"/>
  <c r="AE153" i="51"/>
  <c r="BC153" i="51"/>
  <c r="Y154" i="51"/>
  <c r="AB154" i="51"/>
  <c r="AE154" i="51"/>
  <c r="AT154" i="51"/>
  <c r="BC154" i="51"/>
  <c r="BC155" i="51"/>
  <c r="BC156" i="51"/>
  <c r="AT157" i="51"/>
  <c r="BC157" i="51"/>
  <c r="AT158" i="51"/>
  <c r="BC158" i="51"/>
  <c r="AT159" i="51"/>
  <c r="BC159" i="51"/>
  <c r="AT160" i="51"/>
  <c r="BC160" i="51"/>
  <c r="Y161" i="51"/>
  <c r="AB161" i="51"/>
  <c r="AE161" i="51"/>
  <c r="AT161" i="51"/>
  <c r="BC161" i="51"/>
  <c r="AT162" i="51"/>
  <c r="BC162" i="51"/>
  <c r="AT163" i="51"/>
  <c r="BC163" i="51"/>
  <c r="BC164" i="51"/>
  <c r="AT165" i="51"/>
  <c r="BC165" i="51"/>
  <c r="AT166" i="51"/>
  <c r="BC166" i="51"/>
  <c r="Y167" i="51"/>
  <c r="AB167" i="51"/>
  <c r="AE167" i="51"/>
  <c r="AT167" i="51"/>
  <c r="BC167" i="51"/>
  <c r="Y168" i="51"/>
  <c r="AB168" i="51"/>
  <c r="AE168" i="51"/>
  <c r="AT168" i="51"/>
  <c r="BC168" i="51"/>
  <c r="AT169" i="51"/>
  <c r="BC169" i="51"/>
  <c r="AT170" i="51"/>
  <c r="BC170" i="51"/>
  <c r="AT171" i="51"/>
  <c r="BC171" i="51"/>
  <c r="BC172" i="51"/>
  <c r="AT173" i="51"/>
  <c r="BC173" i="51"/>
  <c r="BC174" i="51"/>
  <c r="Y175" i="51"/>
  <c r="AB175" i="51"/>
  <c r="AE175" i="51"/>
  <c r="AT175" i="51"/>
  <c r="BC175" i="51"/>
  <c r="AT177" i="51"/>
  <c r="BC177" i="51"/>
  <c r="AT178" i="51"/>
  <c r="BC178" i="51"/>
  <c r="AT179" i="51"/>
  <c r="BC179" i="51"/>
  <c r="AT180" i="51"/>
  <c r="BC180" i="51"/>
  <c r="Y181" i="51"/>
  <c r="AB181" i="51"/>
  <c r="AE181" i="51"/>
  <c r="AT181" i="51"/>
  <c r="BC181" i="51"/>
  <c r="BC182" i="51"/>
  <c r="BC183" i="51"/>
  <c r="AT184" i="51"/>
  <c r="BC184" i="51"/>
  <c r="AT185" i="51"/>
  <c r="BC185" i="51"/>
  <c r="Y186" i="51"/>
  <c r="AB186" i="51"/>
  <c r="AE186" i="51"/>
  <c r="BC186" i="51"/>
  <c r="AT187" i="51"/>
  <c r="BC187" i="51"/>
  <c r="AT188" i="51"/>
  <c r="BC188" i="51"/>
  <c r="BC189" i="51"/>
  <c r="Y190" i="51"/>
  <c r="AB190" i="51"/>
  <c r="AE190" i="51"/>
  <c r="AT190" i="51"/>
  <c r="BC190" i="51"/>
  <c r="AT191" i="51"/>
  <c r="BC191" i="51"/>
  <c r="AT192" i="51"/>
  <c r="BC192" i="51"/>
  <c r="AT193" i="51"/>
  <c r="BC193" i="51"/>
  <c r="Y194" i="51"/>
  <c r="AB194" i="51"/>
  <c r="AE194" i="51"/>
  <c r="BC194" i="51"/>
  <c r="BC195" i="51"/>
  <c r="AT196" i="51"/>
  <c r="BC196" i="51"/>
  <c r="Y197" i="51"/>
  <c r="AB197" i="51"/>
  <c r="AE197" i="51"/>
  <c r="AT197" i="51"/>
  <c r="BC197" i="51"/>
  <c r="BC198" i="51"/>
  <c r="Y199" i="51"/>
  <c r="AB199" i="51"/>
  <c r="AE199" i="51"/>
  <c r="AT199" i="51"/>
  <c r="BC199" i="51"/>
  <c r="AT200" i="51"/>
  <c r="BC200" i="51"/>
  <c r="AT201" i="51"/>
  <c r="BC201" i="51"/>
  <c r="AT202" i="51"/>
  <c r="BC202" i="51"/>
  <c r="AT203" i="51"/>
  <c r="BC203" i="51"/>
  <c r="Y204" i="51"/>
  <c r="AB204" i="51"/>
  <c r="AE204" i="51"/>
  <c r="BC204" i="51"/>
  <c r="Y205" i="51"/>
  <c r="AB205" i="51"/>
  <c r="AE205" i="51"/>
  <c r="AT205" i="51"/>
  <c r="BC205" i="51"/>
  <c r="BC207" i="51"/>
  <c r="AT208" i="51"/>
  <c r="BC208" i="51"/>
  <c r="AT209" i="51"/>
  <c r="BC209" i="51"/>
  <c r="AT210" i="51"/>
  <c r="BC210" i="51"/>
  <c r="AT211" i="51"/>
  <c r="BC211" i="51"/>
  <c r="AT212" i="51"/>
  <c r="BC212" i="51"/>
  <c r="AT213" i="51"/>
  <c r="BC213" i="51"/>
  <c r="AT214" i="51"/>
  <c r="BC214" i="51"/>
  <c r="BC215" i="51"/>
  <c r="BC216" i="51"/>
  <c r="Y217" i="51"/>
  <c r="AB217" i="51"/>
  <c r="AE217" i="51"/>
  <c r="AT217" i="51"/>
  <c r="BC217" i="51"/>
  <c r="BC218" i="51"/>
  <c r="AT219" i="51"/>
  <c r="BC219" i="51"/>
  <c r="AT220" i="51"/>
  <c r="BC220" i="51"/>
  <c r="AT221" i="51"/>
  <c r="BC221" i="51"/>
  <c r="BC222" i="51"/>
  <c r="AT223" i="51"/>
  <c r="BC223" i="51"/>
  <c r="Y224" i="51"/>
  <c r="AB224" i="51"/>
  <c r="AE224" i="51"/>
  <c r="BC224" i="51"/>
  <c r="Y225" i="51"/>
  <c r="AB225" i="51"/>
  <c r="AE225" i="51"/>
  <c r="AT225" i="51"/>
  <c r="BC225" i="51"/>
  <c r="BC226" i="51"/>
  <c r="AT227" i="51"/>
  <c r="BC227" i="51"/>
  <c r="AT228" i="51"/>
  <c r="BC228" i="51"/>
  <c r="AT229" i="51"/>
  <c r="BC229" i="51"/>
  <c r="AT230" i="51"/>
  <c r="BC230" i="51"/>
  <c r="BC231" i="51"/>
  <c r="Y232" i="51"/>
  <c r="AB232" i="51"/>
  <c r="AE232" i="51"/>
  <c r="AT232" i="51"/>
  <c r="BC232" i="51"/>
  <c r="Y234" i="51"/>
  <c r="AB234" i="51"/>
  <c r="AE234" i="51"/>
  <c r="AT234" i="51"/>
  <c r="BC234" i="51"/>
  <c r="AT235" i="51"/>
  <c r="BC235" i="51"/>
  <c r="AT236" i="51"/>
  <c r="BC236" i="51"/>
  <c r="Y237" i="51"/>
  <c r="AB237" i="51"/>
  <c r="AE237" i="51"/>
  <c r="BC237" i="51"/>
  <c r="AT238" i="51"/>
  <c r="BC238" i="51"/>
  <c r="BC239" i="51"/>
  <c r="AT240" i="51"/>
  <c r="BC240" i="51"/>
  <c r="BC241" i="51"/>
  <c r="Y242" i="51"/>
  <c r="AB242" i="51"/>
  <c r="AE242" i="51"/>
  <c r="AT242" i="51"/>
  <c r="BC242" i="51"/>
  <c r="BC243" i="51"/>
  <c r="AT244" i="51"/>
  <c r="BC244" i="51"/>
  <c r="AT245" i="51"/>
  <c r="BC245" i="51"/>
  <c r="AT246" i="51"/>
  <c r="BC246" i="51"/>
  <c r="AT247" i="51"/>
  <c r="BC247" i="51"/>
  <c r="BC248" i="51"/>
  <c r="Y249" i="51"/>
  <c r="AB249" i="51"/>
  <c r="AE249" i="51"/>
  <c r="AT249" i="51"/>
  <c r="BC249" i="51"/>
  <c r="BC250" i="51"/>
  <c r="AT251" i="51"/>
  <c r="BC251" i="51"/>
  <c r="AT252" i="51"/>
  <c r="BC252" i="51"/>
  <c r="AT253" i="51"/>
  <c r="BC253" i="51"/>
  <c r="BC254" i="51"/>
  <c r="BC255" i="51"/>
  <c r="BC256" i="51"/>
  <c r="AT257" i="51"/>
  <c r="BC257" i="51"/>
  <c r="Y258" i="51"/>
  <c r="AB258" i="51"/>
  <c r="AE258" i="51"/>
  <c r="AT258" i="51"/>
  <c r="BC258" i="51"/>
  <c r="AT259" i="51"/>
  <c r="BC259" i="51"/>
  <c r="AT260" i="51"/>
  <c r="BC260" i="51"/>
  <c r="AT261" i="51"/>
  <c r="BC261" i="51"/>
  <c r="Y262" i="51"/>
  <c r="AB262" i="51"/>
  <c r="AE262" i="51"/>
  <c r="BC262" i="51"/>
  <c r="BC263" i="51"/>
  <c r="AT264" i="51"/>
  <c r="BC264" i="51"/>
  <c r="Y265" i="51"/>
  <c r="AB265" i="51"/>
  <c r="AE265" i="51"/>
  <c r="AT265" i="51"/>
  <c r="BC265" i="51"/>
  <c r="Y267" i="51"/>
  <c r="AB267" i="51"/>
  <c r="AE267" i="51"/>
  <c r="AT267" i="51"/>
  <c r="BC267" i="51"/>
  <c r="AT268" i="51"/>
  <c r="BC268" i="51"/>
  <c r="AT269" i="51"/>
  <c r="BC269" i="51"/>
  <c r="AT270" i="51"/>
  <c r="BC270" i="51"/>
  <c r="BC271" i="51"/>
  <c r="AT272" i="51"/>
  <c r="BC272" i="51"/>
  <c r="Y273" i="51"/>
  <c r="AB273" i="51"/>
  <c r="AE273" i="51"/>
  <c r="AT273" i="51"/>
  <c r="BC273" i="51"/>
  <c r="BC274" i="51"/>
  <c r="AT275" i="51"/>
  <c r="BC275" i="51"/>
  <c r="AT276" i="51"/>
  <c r="BC276" i="51"/>
  <c r="AT277" i="51"/>
  <c r="BC277" i="51"/>
  <c r="Y278" i="51"/>
  <c r="AB278" i="51"/>
  <c r="AE278" i="51"/>
  <c r="AT278" i="51"/>
  <c r="BC278" i="51"/>
  <c r="BC279" i="51"/>
  <c r="AT281" i="51"/>
  <c r="BC281" i="51"/>
  <c r="AT282" i="51"/>
  <c r="BC282" i="51"/>
  <c r="AT283" i="51"/>
  <c r="BC283" i="51"/>
  <c r="AT284" i="51"/>
  <c r="BC284" i="51"/>
  <c r="BC285" i="51"/>
  <c r="Y286" i="51"/>
  <c r="AB286" i="51"/>
  <c r="AE286" i="51"/>
  <c r="AT286" i="51"/>
  <c r="BC286" i="51"/>
  <c r="BC287" i="51"/>
  <c r="Y288" i="51"/>
  <c r="AB288" i="51"/>
  <c r="AE288" i="51"/>
  <c r="AT288" i="51"/>
  <c r="BC288" i="51"/>
  <c r="AT289" i="51"/>
  <c r="BC289" i="51"/>
  <c r="AT290" i="51"/>
  <c r="BC290" i="51"/>
  <c r="AT291" i="51"/>
  <c r="BC291" i="51"/>
  <c r="AT293" i="51"/>
  <c r="BC293" i="51"/>
  <c r="Y294" i="51"/>
  <c r="AB294" i="51"/>
  <c r="AE294" i="51"/>
  <c r="AT294" i="51"/>
  <c r="BC294" i="51"/>
  <c r="BC295" i="51"/>
  <c r="BC296" i="51"/>
  <c r="AT297" i="51"/>
  <c r="BC297" i="51"/>
  <c r="BC298" i="51"/>
  <c r="AT299" i="51"/>
  <c r="BC299" i="51"/>
  <c r="AT300" i="51"/>
  <c r="BC300" i="51"/>
  <c r="Y301" i="51"/>
  <c r="AB301" i="51"/>
  <c r="AE301" i="51"/>
  <c r="AT301" i="51"/>
  <c r="Y302" i="51"/>
  <c r="AB302" i="51"/>
  <c r="AE302" i="51"/>
  <c r="AT302" i="51"/>
  <c r="BC302" i="51"/>
  <c r="BC303" i="51"/>
  <c r="BC304" i="51"/>
  <c r="AT305" i="51"/>
  <c r="BC305" i="51"/>
  <c r="AT306" i="51"/>
  <c r="BC306" i="51"/>
  <c r="AT307" i="51"/>
  <c r="BC307" i="51"/>
  <c r="Y308" i="51"/>
  <c r="AB308" i="51"/>
  <c r="AE308" i="51"/>
  <c r="AT308" i="51"/>
  <c r="BC308" i="51"/>
  <c r="AT309" i="51"/>
  <c r="BC309" i="51"/>
  <c r="AT310" i="51"/>
  <c r="BC310" i="51"/>
  <c r="AT311" i="51"/>
  <c r="BC311" i="51"/>
  <c r="AT312" i="51"/>
  <c r="BC312" i="51"/>
  <c r="Y313" i="51"/>
  <c r="AB313" i="51"/>
  <c r="AE313" i="51"/>
  <c r="AT313" i="51"/>
  <c r="BC313" i="51"/>
  <c r="BC314" i="51"/>
  <c r="BC315" i="51"/>
  <c r="AT316" i="51"/>
  <c r="BC316" i="51"/>
  <c r="AT317" i="51"/>
  <c r="BC317" i="51"/>
  <c r="AT318" i="51"/>
  <c r="BC318" i="51"/>
  <c r="AT319" i="51"/>
  <c r="BC319" i="51"/>
  <c r="Y320" i="51"/>
  <c r="AB320" i="51"/>
  <c r="AE320" i="51"/>
  <c r="BC320" i="51"/>
  <c r="BC321" i="51"/>
  <c r="Y322" i="51"/>
  <c r="AB322" i="51"/>
  <c r="AE322" i="51"/>
  <c r="AT322" i="51"/>
  <c r="BC322" i="51"/>
  <c r="N323" i="51"/>
  <c r="BC323" i="51"/>
  <c r="Y325" i="51"/>
  <c r="AB325" i="51"/>
  <c r="AE325" i="51"/>
  <c r="AT325" i="51"/>
  <c r="BC325" i="51"/>
  <c r="AT326" i="51"/>
  <c r="BC326" i="51"/>
  <c r="AT327" i="51"/>
  <c r="BC327" i="51"/>
  <c r="AT328" i="51"/>
  <c r="BC328" i="51"/>
  <c r="BC329" i="51"/>
  <c r="AT330" i="51"/>
  <c r="BC330" i="51"/>
  <c r="AT331" i="51"/>
  <c r="BC331" i="51"/>
  <c r="AT332" i="51"/>
  <c r="BC332" i="51"/>
  <c r="AT333" i="51"/>
  <c r="BC333" i="51"/>
  <c r="BC334" i="51"/>
  <c r="Y335" i="51"/>
  <c r="AB335" i="51"/>
  <c r="AE335" i="51"/>
  <c r="AT335" i="51"/>
  <c r="BC335" i="51"/>
  <c r="BC336" i="51"/>
  <c r="N337" i="51"/>
  <c r="BC337" i="51"/>
  <c r="BC338" i="51"/>
  <c r="AT340" i="51"/>
  <c r="BC340" i="51"/>
  <c r="AT341" i="51"/>
  <c r="BC341" i="51"/>
  <c r="AT342" i="51"/>
  <c r="BC342" i="51"/>
  <c r="Y343" i="51"/>
  <c r="AB343" i="51"/>
  <c r="AE343" i="51"/>
  <c r="AT343" i="51"/>
  <c r="BC343" i="51"/>
  <c r="BC344" i="51"/>
  <c r="BC345" i="51"/>
  <c r="AT346" i="51"/>
  <c r="BC346" i="51"/>
  <c r="AT347" i="51"/>
  <c r="BC347" i="51"/>
  <c r="AT348" i="51"/>
  <c r="BC348" i="51"/>
  <c r="Y349" i="51"/>
  <c r="AB349" i="51"/>
  <c r="AE349" i="51"/>
  <c r="BC349" i="51"/>
  <c r="AT350" i="51"/>
  <c r="BC350" i="51"/>
  <c r="Y351" i="51"/>
  <c r="AB351" i="51"/>
  <c r="AE351" i="51"/>
  <c r="AT351" i="51"/>
  <c r="BC351" i="51"/>
  <c r="AT352" i="51"/>
  <c r="BC352" i="51"/>
  <c r="AT353" i="51"/>
  <c r="BC353" i="51"/>
  <c r="AT354" i="51"/>
  <c r="BC354" i="51"/>
  <c r="AT355" i="51"/>
  <c r="BC355" i="51"/>
  <c r="Y356" i="51"/>
  <c r="AB356" i="51"/>
  <c r="AE356" i="51"/>
  <c r="AT356" i="51"/>
  <c r="BC356" i="51"/>
  <c r="Y357" i="51"/>
  <c r="AB357" i="51"/>
  <c r="AE357" i="51"/>
  <c r="AT357" i="51"/>
  <c r="BC357" i="51"/>
  <c r="AT358" i="51"/>
  <c r="BC358" i="51"/>
  <c r="AT359" i="51"/>
  <c r="BC359" i="51"/>
  <c r="AT360" i="51"/>
  <c r="BC360" i="51"/>
  <c r="AT361" i="51"/>
  <c r="BC361" i="51"/>
  <c r="Y362" i="51"/>
  <c r="AB362" i="51"/>
  <c r="AE362" i="51"/>
  <c r="AT362" i="51"/>
  <c r="BC362" i="51"/>
  <c r="BC363" i="51"/>
  <c r="AT364" i="51"/>
  <c r="BC364" i="51"/>
  <c r="AT365" i="51"/>
  <c r="BC365" i="51"/>
  <c r="AT366" i="51"/>
  <c r="BC366" i="51"/>
  <c r="Y367" i="51"/>
  <c r="AB367" i="51"/>
  <c r="AE367" i="51"/>
  <c r="AT367" i="51"/>
  <c r="BC367" i="51"/>
  <c r="BC368" i="51"/>
  <c r="AT369" i="51"/>
  <c r="BC369" i="51"/>
  <c r="AT370" i="51"/>
  <c r="BC370" i="51"/>
  <c r="AT371" i="51"/>
  <c r="BC371" i="51"/>
  <c r="AT372" i="51"/>
  <c r="BC372" i="51"/>
  <c r="Y373" i="51"/>
  <c r="AB373" i="51"/>
  <c r="AE373" i="51"/>
  <c r="AT373" i="51"/>
  <c r="BC373" i="51"/>
  <c r="BC374" i="51"/>
  <c r="AT375" i="51"/>
  <c r="BC375" i="51"/>
  <c r="AT376" i="51"/>
  <c r="BC376" i="51"/>
  <c r="AT377" i="51"/>
  <c r="BC377" i="51"/>
  <c r="AT378" i="51"/>
  <c r="BC378" i="51"/>
  <c r="Y379" i="51"/>
  <c r="AB379" i="51"/>
  <c r="AE379" i="51"/>
  <c r="BC379" i="51"/>
  <c r="Y380" i="51"/>
  <c r="AB380" i="51"/>
  <c r="AE380" i="51"/>
  <c r="AT380" i="51"/>
  <c r="BC380" i="51"/>
  <c r="Y381" i="51"/>
  <c r="AB381" i="51"/>
  <c r="AE381" i="51"/>
  <c r="AT381" i="51"/>
  <c r="BC381" i="51"/>
  <c r="Y382" i="51"/>
  <c r="AB382" i="51"/>
  <c r="AE382" i="51"/>
  <c r="AT382" i="51"/>
  <c r="AT383" i="51"/>
  <c r="BC383" i="51"/>
  <c r="AT384" i="51"/>
  <c r="BC384" i="51"/>
  <c r="AT385" i="51"/>
  <c r="BC385" i="51"/>
  <c r="AT386" i="51"/>
  <c r="BC386" i="51"/>
  <c r="Y387" i="51"/>
  <c r="AB387" i="51"/>
  <c r="AE387" i="51"/>
  <c r="AT387" i="51"/>
  <c r="BC387" i="51"/>
  <c r="N388" i="51"/>
  <c r="BC388" i="51"/>
  <c r="BC389" i="51"/>
  <c r="BC390" i="51"/>
  <c r="AT391" i="51"/>
  <c r="BC391" i="51"/>
  <c r="AT392" i="51"/>
  <c r="BC392" i="51"/>
  <c r="AT393" i="51"/>
  <c r="BC393" i="51"/>
  <c r="AT394" i="51"/>
  <c r="BC394" i="51"/>
  <c r="AT395" i="51"/>
  <c r="BC395" i="51"/>
  <c r="Y396" i="51"/>
  <c r="AB396" i="51"/>
  <c r="AE396" i="51"/>
  <c r="AT396" i="51"/>
  <c r="BC396" i="51"/>
  <c r="BC397" i="51"/>
  <c r="BC398" i="51"/>
  <c r="BC399" i="51"/>
  <c r="BC400" i="51"/>
  <c r="BC401" i="51"/>
  <c r="Y402" i="51"/>
  <c r="AB402" i="51"/>
  <c r="AE402" i="51"/>
  <c r="BC402" i="51"/>
  <c r="BC403" i="51"/>
  <c r="BC404" i="51"/>
  <c r="BC405" i="51"/>
  <c r="BC406" i="51"/>
  <c r="Y407" i="51"/>
  <c r="AB407" i="51"/>
  <c r="AE407" i="51"/>
  <c r="BC407" i="51"/>
  <c r="Y408" i="51"/>
  <c r="AB408" i="51"/>
  <c r="AE408" i="51"/>
  <c r="BC408" i="51"/>
  <c r="Y409" i="51"/>
  <c r="AB409" i="51"/>
  <c r="AE409" i="51"/>
  <c r="AT409" i="51"/>
  <c r="BC410" i="51"/>
  <c r="BC411" i="51"/>
  <c r="Y412" i="51"/>
  <c r="AB412" i="51"/>
  <c r="AE412" i="51"/>
  <c r="AT412" i="51"/>
  <c r="BC412" i="51"/>
  <c r="AT413" i="51"/>
  <c r="BC413" i="51"/>
  <c r="AT414" i="51"/>
  <c r="BC414" i="51"/>
  <c r="AT415" i="51"/>
  <c r="BC415" i="51"/>
  <c r="Y416" i="51"/>
  <c r="AB416" i="51"/>
  <c r="AE416" i="51"/>
  <c r="BC416" i="51"/>
  <c r="AT417" i="51"/>
  <c r="BC417" i="51"/>
  <c r="Y418" i="51"/>
  <c r="AB418" i="51"/>
  <c r="AE418" i="51"/>
  <c r="AT418" i="51"/>
  <c r="BC418" i="51"/>
  <c r="BC419" i="51"/>
  <c r="AT420" i="51"/>
  <c r="BC420" i="51"/>
  <c r="AT421" i="51"/>
  <c r="BC421" i="51"/>
  <c r="AT422" i="51"/>
  <c r="BC422" i="51"/>
  <c r="AT423" i="51"/>
  <c r="BC423" i="51"/>
  <c r="Y424" i="51"/>
  <c r="AB424" i="51"/>
  <c r="AE424" i="51"/>
  <c r="AT424" i="51"/>
  <c r="BC424" i="51"/>
  <c r="N425" i="51"/>
  <c r="BC425" i="51"/>
  <c r="AT427" i="51"/>
  <c r="BC427" i="51"/>
  <c r="Y428" i="51"/>
  <c r="AB428" i="51"/>
  <c r="AE428" i="51"/>
  <c r="AT428" i="51"/>
  <c r="BC428" i="51"/>
  <c r="AT429" i="51"/>
  <c r="BC429" i="51"/>
  <c r="AT430" i="51"/>
  <c r="BC430" i="51"/>
  <c r="Y431" i="51"/>
  <c r="AB431" i="51"/>
  <c r="AE431" i="51"/>
  <c r="AT431" i="51"/>
  <c r="BC431" i="51"/>
  <c r="AT432" i="51"/>
  <c r="BC432" i="51"/>
  <c r="AT433" i="51"/>
  <c r="BC433" i="51"/>
  <c r="AT434" i="51"/>
  <c r="BC434" i="51"/>
  <c r="BC435" i="51"/>
  <c r="AT436" i="51"/>
  <c r="BC436" i="51"/>
  <c r="Y437" i="51"/>
  <c r="AB437" i="51"/>
  <c r="AE437" i="51"/>
  <c r="AT437" i="51"/>
  <c r="BC437" i="51"/>
  <c r="BC438" i="51"/>
  <c r="AT439" i="51"/>
  <c r="BC439" i="51"/>
  <c r="AT440" i="51"/>
  <c r="BC440" i="51"/>
  <c r="AT441" i="51"/>
  <c r="BC441" i="51"/>
  <c r="BC442" i="51"/>
  <c r="AT443" i="51"/>
  <c r="BC443" i="51"/>
  <c r="Y444" i="51"/>
  <c r="AB444" i="51"/>
  <c r="AE444" i="51"/>
  <c r="BC444" i="51"/>
  <c r="Y445" i="51"/>
  <c r="AB445" i="51"/>
  <c r="AE445" i="51"/>
  <c r="AT445" i="51"/>
  <c r="BC445" i="51"/>
  <c r="Y448" i="51"/>
  <c r="AB448" i="51"/>
  <c r="AE448" i="51"/>
  <c r="AT448" i="51"/>
  <c r="BC448" i="51"/>
  <c r="BD448" i="51"/>
  <c r="AT449" i="51"/>
  <c r="AT450" i="51"/>
  <c r="AT451" i="51"/>
  <c r="AT452" i="51"/>
  <c r="Y453" i="51"/>
  <c r="AB453" i="51"/>
  <c r="AE453" i="51"/>
  <c r="AT453" i="51"/>
  <c r="N454" i="51"/>
  <c r="AT456" i="51"/>
  <c r="AT457" i="51"/>
  <c r="AT458" i="51"/>
  <c r="Y459" i="51"/>
  <c r="AB459" i="51"/>
  <c r="AE459" i="51"/>
  <c r="AT459" i="51"/>
  <c r="Y461" i="51"/>
  <c r="AB461" i="51"/>
  <c r="AE461" i="51"/>
  <c r="AT463" i="51"/>
  <c r="AT464" i="51"/>
  <c r="AT465" i="51"/>
  <c r="AT466" i="51"/>
  <c r="Y467" i="51"/>
  <c r="AB467" i="51"/>
  <c r="AE467" i="51"/>
  <c r="AT467" i="51"/>
  <c r="Y469" i="51"/>
  <c r="AB469" i="51"/>
  <c r="AE469" i="51"/>
  <c r="AT469" i="51"/>
  <c r="AE470" i="51"/>
  <c r="AT470" i="51"/>
  <c r="AT471" i="51"/>
  <c r="AT472" i="51"/>
  <c r="Y473" i="51"/>
  <c r="AB473" i="51"/>
  <c r="AE473" i="51"/>
  <c r="AT473" i="51"/>
  <c r="Y474" i="51"/>
  <c r="AB474" i="51"/>
  <c r="AE474" i="51"/>
  <c r="AT475" i="51"/>
  <c r="Y476" i="51"/>
  <c r="AB476" i="51"/>
  <c r="AE476" i="51"/>
  <c r="AT476" i="51"/>
  <c r="AT477" i="51"/>
  <c r="AT478" i="51"/>
  <c r="AT479" i="51"/>
  <c r="Y480" i="51"/>
  <c r="AB480" i="51"/>
  <c r="AE480" i="51"/>
  <c r="AT480" i="51"/>
  <c r="AT481" i="51"/>
  <c r="Y482" i="51"/>
  <c r="AB482" i="51"/>
  <c r="AE482" i="51"/>
  <c r="AT482" i="51"/>
  <c r="N484" i="51"/>
  <c r="AT486" i="51"/>
  <c r="AT487" i="51"/>
  <c r="AB488" i="51"/>
  <c r="AT488" i="51"/>
  <c r="AT490" i="51"/>
  <c r="Y491" i="51"/>
  <c r="AB491" i="51"/>
  <c r="AE491" i="51"/>
  <c r="AT491" i="51"/>
  <c r="AT492" i="51"/>
  <c r="AT493" i="51"/>
  <c r="AT494" i="51"/>
  <c r="AT495" i="51"/>
  <c r="Y496" i="51"/>
  <c r="AB496" i="51"/>
  <c r="AE496" i="51"/>
  <c r="AT496" i="51"/>
  <c r="Y497" i="51"/>
  <c r="AB497" i="51"/>
  <c r="AE497" i="51"/>
  <c r="AT498" i="51"/>
  <c r="AT499" i="51"/>
  <c r="AT500" i="51"/>
  <c r="AT501" i="51"/>
  <c r="Y502" i="51"/>
  <c r="AB502" i="51"/>
  <c r="AE502" i="51"/>
  <c r="Y503" i="51"/>
  <c r="AB503" i="51"/>
  <c r="AE503" i="51"/>
  <c r="AT503" i="51"/>
  <c r="AT505" i="51"/>
  <c r="AT506" i="51"/>
  <c r="AT507" i="51"/>
  <c r="AT508" i="51"/>
  <c r="Y509" i="51"/>
  <c r="AB509" i="51"/>
  <c r="AE509" i="51"/>
  <c r="AT509" i="51"/>
  <c r="Y511" i="51"/>
  <c r="AB511" i="51"/>
  <c r="AE511" i="51"/>
  <c r="Y513" i="51"/>
  <c r="AB513" i="51"/>
  <c r="AE513" i="51"/>
  <c r="AT513" i="51"/>
  <c r="AT514" i="51"/>
  <c r="AT515" i="51"/>
  <c r="AT516" i="51"/>
  <c r="AT517" i="51"/>
  <c r="Y518" i="51"/>
  <c r="AB518" i="51"/>
  <c r="AE518" i="51"/>
  <c r="AT518" i="51"/>
  <c r="N519" i="51"/>
  <c r="Y519" i="51"/>
  <c r="AB519" i="51"/>
  <c r="AT521" i="51"/>
  <c r="AT522" i="51"/>
  <c r="AT523" i="51"/>
  <c r="AT524" i="51"/>
  <c r="Y526" i="51"/>
  <c r="AB526" i="51"/>
  <c r="AE526" i="51"/>
  <c r="AT526" i="51"/>
  <c r="Y527" i="51"/>
  <c r="AB527" i="51"/>
  <c r="AE527" i="51"/>
  <c r="AT528" i="51"/>
  <c r="AT529" i="51"/>
  <c r="AT530" i="51"/>
  <c r="AT531" i="51"/>
  <c r="Y532" i="51"/>
  <c r="AB532" i="51"/>
  <c r="AE532" i="51"/>
  <c r="AT532" i="51"/>
  <c r="AT534" i="51"/>
  <c r="AT535" i="51"/>
  <c r="AT536" i="51"/>
  <c r="AT537" i="51"/>
  <c r="Y539" i="51"/>
  <c r="AB539" i="51"/>
  <c r="AE539" i="51"/>
  <c r="AT539" i="51"/>
  <c r="Y543" i="51"/>
  <c r="AB543" i="51"/>
  <c r="AE543" i="51"/>
  <c r="AT543" i="51"/>
  <c r="AT544" i="51"/>
  <c r="AT545" i="51"/>
  <c r="AT546" i="51"/>
  <c r="AT547" i="51"/>
  <c r="Y548" i="51"/>
  <c r="AB548" i="51"/>
  <c r="AE548" i="51"/>
  <c r="Y550" i="51"/>
  <c r="AB550" i="51"/>
  <c r="AE550" i="51"/>
  <c r="AT550" i="51"/>
  <c r="N551" i="51"/>
  <c r="N553" i="51"/>
  <c r="AT553" i="51"/>
  <c r="N554" i="51"/>
  <c r="AT554" i="51"/>
  <c r="N555" i="51"/>
  <c r="AT555" i="51"/>
  <c r="N556" i="51"/>
  <c r="N557" i="51"/>
  <c r="AT557" i="51"/>
  <c r="N558" i="51"/>
  <c r="Y558" i="51"/>
  <c r="AB558" i="51"/>
  <c r="AE558" i="51"/>
  <c r="AT558" i="51"/>
  <c r="N559" i="51"/>
  <c r="Y560" i="51"/>
  <c r="AB560" i="51"/>
  <c r="AE560" i="51"/>
  <c r="N561" i="51"/>
  <c r="AT561" i="51"/>
  <c r="N562" i="51"/>
  <c r="AT562" i="51"/>
  <c r="N563" i="51"/>
  <c r="AT563" i="51"/>
  <c r="N564" i="51"/>
  <c r="AT564" i="51"/>
  <c r="N565" i="51"/>
  <c r="Y565" i="51"/>
  <c r="AB565" i="51"/>
  <c r="AE565" i="51"/>
  <c r="N566" i="51"/>
  <c r="Y566" i="51"/>
  <c r="AB566" i="51"/>
  <c r="AE566" i="51"/>
  <c r="AT566" i="51"/>
  <c r="Y569" i="51"/>
  <c r="AB569" i="51"/>
  <c r="AE569" i="51"/>
  <c r="AT569" i="51"/>
  <c r="N570" i="51"/>
  <c r="AT570" i="51"/>
  <c r="N571" i="51"/>
  <c r="AT571" i="51"/>
  <c r="N572" i="51"/>
  <c r="AT572" i="51"/>
  <c r="N573" i="51"/>
  <c r="AT573" i="51"/>
  <c r="N575" i="51"/>
  <c r="Y575" i="51"/>
  <c r="AB575" i="51"/>
  <c r="AE575" i="51"/>
  <c r="AT575" i="51"/>
  <c r="N576" i="51"/>
  <c r="Y576" i="51"/>
  <c r="AB576" i="51"/>
  <c r="AT579" i="51"/>
  <c r="AT580" i="51"/>
  <c r="Y581" i="51"/>
  <c r="AB581" i="51"/>
  <c r="AE581" i="51"/>
  <c r="AT581" i="51"/>
  <c r="AT582" i="51"/>
  <c r="AT583" i="51"/>
  <c r="AT584" i="51"/>
  <c r="AT585" i="51"/>
  <c r="AT587" i="51"/>
  <c r="Y588" i="51"/>
  <c r="AB588" i="51"/>
  <c r="AE588" i="51"/>
  <c r="AT588" i="51"/>
  <c r="AT589" i="51"/>
  <c r="AT590" i="51"/>
  <c r="AT591" i="51"/>
  <c r="AT592" i="51"/>
  <c r="Y593" i="51"/>
  <c r="AB593" i="51"/>
  <c r="AE593" i="51"/>
  <c r="AT593" i="51"/>
  <c r="Y594" i="51"/>
  <c r="AB594" i="51"/>
  <c r="AE594" i="51"/>
  <c r="AT595" i="51"/>
  <c r="AT596" i="51"/>
  <c r="AT597" i="51"/>
  <c r="AT598" i="51"/>
  <c r="Y599" i="51"/>
  <c r="AB599" i="51"/>
  <c r="AE599" i="51"/>
  <c r="Y600" i="51"/>
  <c r="AB600" i="51"/>
  <c r="AE600" i="51"/>
  <c r="AT600" i="51"/>
  <c r="Y601" i="51"/>
  <c r="AB601" i="51"/>
  <c r="Y604" i="51"/>
  <c r="AB604" i="51"/>
  <c r="AE604" i="51"/>
  <c r="AT604" i="51"/>
  <c r="AT605" i="51"/>
  <c r="Y606" i="51"/>
  <c r="AB606" i="51"/>
  <c r="AE606" i="51"/>
  <c r="AT607" i="51"/>
  <c r="AT608" i="51"/>
  <c r="AT609" i="51"/>
  <c r="Y610" i="51"/>
  <c r="AB610" i="51"/>
  <c r="AE610" i="51"/>
  <c r="AT610" i="51"/>
  <c r="Y612" i="51"/>
  <c r="AB612" i="51"/>
  <c r="AE612" i="51"/>
  <c r="AT613" i="51"/>
  <c r="AT614" i="51"/>
  <c r="AT615" i="51"/>
  <c r="AT616" i="51"/>
  <c r="Y617" i="51"/>
  <c r="AB617" i="51"/>
  <c r="AE617" i="51"/>
  <c r="AT617" i="51"/>
  <c r="AT618" i="51"/>
  <c r="AT619" i="51"/>
  <c r="AT620" i="51"/>
  <c r="AT621" i="51"/>
  <c r="Y622" i="51"/>
  <c r="AB622" i="51"/>
  <c r="AE622" i="51"/>
  <c r="AT622" i="51"/>
  <c r="Y623" i="51"/>
  <c r="AB623" i="51"/>
  <c r="AE623" i="51"/>
  <c r="AT624" i="51"/>
  <c r="AT625" i="51"/>
  <c r="AT626" i="51"/>
  <c r="AT627" i="51"/>
  <c r="Y629" i="51"/>
  <c r="AB629" i="51"/>
  <c r="AE629" i="51"/>
  <c r="AT629" i="51"/>
  <c r="N632" i="51"/>
  <c r="AT632" i="51"/>
  <c r="N633" i="51"/>
  <c r="AT633" i="51"/>
  <c r="N634" i="51"/>
  <c r="AT634" i="51"/>
  <c r="Y635" i="51"/>
  <c r="AB635" i="51"/>
  <c r="AE635" i="51"/>
  <c r="N636" i="51"/>
  <c r="AT636" i="51"/>
  <c r="N637" i="51"/>
  <c r="Y637" i="51"/>
  <c r="AB637" i="51"/>
  <c r="AE637" i="51"/>
  <c r="AT637" i="51"/>
  <c r="Y639" i="51"/>
  <c r="AB639" i="51"/>
  <c r="AE639" i="51"/>
  <c r="N640" i="51"/>
  <c r="AT640" i="51"/>
  <c r="N641" i="51"/>
  <c r="AT641" i="51"/>
  <c r="N642" i="51"/>
  <c r="AT642" i="51"/>
  <c r="N643" i="51"/>
  <c r="AT643" i="51"/>
  <c r="N644" i="51"/>
  <c r="Y644" i="51"/>
  <c r="AB644" i="51"/>
  <c r="AE644" i="51"/>
  <c r="AT644" i="51"/>
  <c r="N646" i="51"/>
  <c r="AT646" i="51"/>
  <c r="N647" i="51"/>
  <c r="AT647" i="51"/>
  <c r="N648" i="51"/>
  <c r="AT648" i="51"/>
  <c r="Y649" i="51"/>
  <c r="AB649" i="51"/>
  <c r="AE649" i="51"/>
  <c r="AT650" i="51"/>
  <c r="Y651" i="51"/>
  <c r="AB651" i="51"/>
  <c r="AE651" i="51"/>
  <c r="AT651" i="51"/>
  <c r="Y652" i="51"/>
  <c r="AB652" i="51"/>
  <c r="AE652" i="51"/>
  <c r="AT653" i="51"/>
  <c r="AT654" i="51"/>
  <c r="AT655" i="51"/>
  <c r="AT656" i="51"/>
  <c r="Y658" i="51"/>
  <c r="AB658" i="51"/>
  <c r="AE658" i="51"/>
  <c r="AT658" i="51"/>
  <c r="Y660" i="51"/>
  <c r="AB660" i="51"/>
  <c r="AE660" i="51"/>
  <c r="AT660" i="51"/>
  <c r="AT661" i="51"/>
  <c r="AT662" i="51"/>
  <c r="AT663" i="51"/>
  <c r="AT664" i="51"/>
  <c r="Y665" i="51"/>
  <c r="AB665" i="51"/>
  <c r="AE665" i="51"/>
  <c r="Y667" i="51"/>
  <c r="AB667" i="51"/>
  <c r="AE667" i="51"/>
  <c r="AT667" i="51"/>
  <c r="AT671" i="51"/>
  <c r="AT672" i="51"/>
  <c r="AT673" i="51"/>
  <c r="AT674" i="51"/>
  <c r="Y675" i="51"/>
  <c r="AB675" i="51"/>
  <c r="AE675" i="51"/>
  <c r="AT675" i="51"/>
  <c r="AT677" i="51"/>
  <c r="AT678" i="51"/>
  <c r="AT679" i="51"/>
  <c r="AT680" i="51"/>
  <c r="AT682" i="51"/>
  <c r="AT683" i="51"/>
  <c r="AT685" i="51"/>
  <c r="Y686" i="51"/>
  <c r="AB686" i="51"/>
  <c r="AE686" i="51"/>
  <c r="AT686" i="51"/>
  <c r="Y687" i="51"/>
  <c r="AB687" i="51"/>
  <c r="AE687" i="51"/>
  <c r="Y689" i="51"/>
  <c r="AB689" i="51"/>
  <c r="AE689" i="51"/>
  <c r="AT690" i="51"/>
  <c r="AT691" i="51"/>
  <c r="AT692" i="51"/>
  <c r="AT693" i="51"/>
  <c r="Y694" i="51"/>
  <c r="AB694" i="51"/>
  <c r="AE694" i="51"/>
  <c r="Y695" i="51"/>
  <c r="AB695" i="51"/>
  <c r="AE695" i="51"/>
  <c r="AT695" i="51"/>
  <c r="Y697" i="51"/>
  <c r="AB697" i="51"/>
  <c r="AE697" i="51"/>
  <c r="AT699" i="51"/>
  <c r="AT700" i="51"/>
  <c r="AT702" i="51"/>
  <c r="AT703" i="51"/>
  <c r="Y705" i="51"/>
  <c r="AB705" i="51"/>
  <c r="AE705" i="51"/>
  <c r="AT705" i="51"/>
  <c r="Y706" i="51"/>
  <c r="AB706" i="51"/>
  <c r="AE706" i="51"/>
  <c r="AT707" i="51"/>
  <c r="AT708" i="51"/>
  <c r="AT709" i="51"/>
  <c r="AT710" i="51"/>
  <c r="Y711" i="51"/>
  <c r="AB711" i="51"/>
  <c r="AE711" i="51"/>
  <c r="AT711" i="51"/>
  <c r="AT713" i="51"/>
  <c r="AT714" i="51"/>
  <c r="AT715" i="51"/>
  <c r="Y716" i="51"/>
  <c r="AB716" i="51"/>
  <c r="AE716" i="51"/>
  <c r="AT716" i="51"/>
  <c r="Y717" i="51"/>
  <c r="AB717" i="51"/>
  <c r="AE717" i="51"/>
  <c r="AT717" i="51"/>
  <c r="AT718" i="51"/>
  <c r="AT719" i="51"/>
  <c r="AT720" i="51"/>
  <c r="Y721" i="51"/>
  <c r="AB721" i="51"/>
  <c r="AE721" i="51"/>
  <c r="AT722" i="51"/>
  <c r="Y723" i="51"/>
  <c r="AB723" i="51"/>
  <c r="AE723" i="51"/>
  <c r="Y724" i="51"/>
  <c r="AB724" i="51"/>
  <c r="AE724" i="51"/>
  <c r="AT724" i="51"/>
  <c r="Y725" i="51"/>
  <c r="AB725" i="51"/>
  <c r="AE725" i="51"/>
  <c r="Y726" i="51"/>
  <c r="AB726" i="51"/>
  <c r="AE726" i="51"/>
  <c r="AT726" i="51"/>
  <c r="AT729" i="51"/>
  <c r="AT730" i="51"/>
  <c r="AT732" i="51"/>
  <c r="AT733" i="51"/>
  <c r="Y734" i="51"/>
  <c r="AB734" i="51"/>
  <c r="AE734" i="51"/>
  <c r="AT734" i="51"/>
  <c r="AT736" i="51"/>
  <c r="AT737" i="51"/>
  <c r="AT738" i="51"/>
  <c r="AT739" i="51"/>
  <c r="Y741" i="51"/>
  <c r="AB741" i="51"/>
  <c r="AE741" i="51"/>
  <c r="Y742" i="51"/>
  <c r="AB742" i="51"/>
  <c r="AE742" i="51"/>
  <c r="AT742" i="51"/>
  <c r="AT743" i="51"/>
  <c r="AT744" i="51"/>
  <c r="Y745" i="51"/>
  <c r="AB745" i="51"/>
  <c r="AE745" i="51"/>
  <c r="AT745" i="51"/>
  <c r="Y747" i="51"/>
  <c r="AB747" i="51"/>
  <c r="AE747" i="51"/>
  <c r="Y748" i="51"/>
  <c r="AB748" i="51"/>
  <c r="AE748" i="51"/>
  <c r="AT748" i="51"/>
  <c r="AT749" i="51"/>
  <c r="AT750" i="51"/>
  <c r="AT751" i="51"/>
  <c r="AT752" i="51"/>
  <c r="Y754" i="51"/>
  <c r="AB754" i="51"/>
  <c r="AE754" i="51"/>
  <c r="AT754" i="51"/>
  <c r="AT757" i="51"/>
  <c r="AT758" i="51"/>
  <c r="AT759" i="51"/>
  <c r="AT760" i="51"/>
  <c r="Y761" i="51"/>
  <c r="AB761" i="51"/>
  <c r="AE761" i="51"/>
  <c r="AT761" i="51"/>
  <c r="AT763" i="51"/>
  <c r="AT764" i="51"/>
  <c r="AT765" i="51"/>
  <c r="Y766" i="51"/>
  <c r="AB766" i="51"/>
  <c r="AE766" i="51"/>
  <c r="AT767" i="51"/>
  <c r="Y769" i="51"/>
  <c r="AB769" i="51"/>
  <c r="AE769" i="51"/>
  <c r="AT769" i="51"/>
  <c r="AT771" i="51"/>
  <c r="AT772" i="51"/>
  <c r="AT773" i="51"/>
  <c r="Y774" i="51"/>
  <c r="AB774" i="51"/>
  <c r="AE774" i="51"/>
  <c r="AT775" i="51"/>
  <c r="Y776" i="51"/>
  <c r="AB776" i="51"/>
  <c r="AE776" i="51"/>
  <c r="AT776" i="51"/>
  <c r="AT777" i="51"/>
  <c r="AT778" i="51"/>
  <c r="AT779" i="51"/>
  <c r="AT780" i="51"/>
  <c r="Y781" i="51"/>
  <c r="AB781" i="51"/>
  <c r="AE781" i="51"/>
  <c r="AT781" i="51"/>
  <c r="Y783" i="51"/>
  <c r="AB783" i="51"/>
  <c r="AE783" i="51"/>
  <c r="AT783" i="51"/>
  <c r="AT784" i="51"/>
  <c r="AT785" i="51"/>
  <c r="AT786" i="51"/>
  <c r="AT787" i="51"/>
  <c r="Y788" i="51"/>
  <c r="AB788" i="51"/>
  <c r="AE788" i="51"/>
  <c r="Y789" i="51"/>
  <c r="AB789" i="51"/>
  <c r="AE789" i="51"/>
  <c r="AT789" i="51"/>
  <c r="AT791" i="51"/>
  <c r="AT792" i="51"/>
  <c r="AT793" i="51"/>
  <c r="AT795" i="51"/>
  <c r="Y796" i="51"/>
  <c r="AB796" i="51"/>
  <c r="AE796" i="51"/>
  <c r="AT796" i="51"/>
  <c r="AT798" i="51"/>
  <c r="AT799" i="51"/>
  <c r="AT800" i="51"/>
  <c r="AT801" i="51"/>
  <c r="Y802" i="51"/>
  <c r="AB802" i="51"/>
  <c r="AE802" i="51"/>
  <c r="AT802" i="51"/>
  <c r="AT803" i="51"/>
  <c r="AT804" i="51"/>
  <c r="AT805" i="51"/>
  <c r="Y806" i="51"/>
  <c r="AB806" i="51"/>
  <c r="AE806" i="51"/>
  <c r="AT807" i="51"/>
  <c r="Y809" i="51"/>
  <c r="AB809" i="51"/>
  <c r="AE809" i="51"/>
  <c r="AT809" i="51"/>
  <c r="Y810" i="51"/>
  <c r="AB810" i="51"/>
  <c r="AE810" i="51"/>
  <c r="AT810" i="51"/>
  <c r="AT811" i="51"/>
  <c r="AT812" i="51"/>
  <c r="AT813" i="51"/>
  <c r="Y814" i="51"/>
  <c r="AB814" i="51"/>
  <c r="AE814" i="51"/>
  <c r="AT815" i="51"/>
  <c r="Y816" i="51"/>
  <c r="AB816" i="51"/>
  <c r="AE816" i="51"/>
  <c r="Y817" i="51"/>
  <c r="AB817" i="51"/>
  <c r="AE817" i="51"/>
  <c r="AT817" i="51"/>
  <c r="AT819" i="51"/>
  <c r="AT820" i="51"/>
  <c r="AT821" i="51"/>
  <c r="AT822" i="51"/>
  <c r="Y823" i="51"/>
  <c r="AB823" i="51"/>
  <c r="AE823" i="51"/>
  <c r="AT823" i="51"/>
  <c r="Y825" i="51"/>
  <c r="AB825" i="51"/>
  <c r="AE825" i="51"/>
  <c r="AT825" i="51"/>
  <c r="AT827" i="51"/>
  <c r="AT828" i="51"/>
  <c r="AT829" i="51"/>
  <c r="Y830" i="51"/>
  <c r="AB830" i="51"/>
  <c r="AE830" i="51"/>
  <c r="AT830" i="51"/>
  <c r="Y832" i="51"/>
  <c r="AB832" i="51"/>
  <c r="AE832" i="51"/>
  <c r="AT834" i="51"/>
  <c r="AT835" i="51"/>
  <c r="AT836" i="51"/>
  <c r="AT837" i="51"/>
  <c r="Y838" i="51"/>
  <c r="AB838" i="51"/>
  <c r="AE838" i="51"/>
  <c r="AT838" i="51"/>
  <c r="AT840" i="51"/>
  <c r="AT841" i="51"/>
  <c r="Y842" i="51"/>
  <c r="AB842" i="51"/>
  <c r="AE842" i="51"/>
  <c r="AT843" i="51"/>
  <c r="Y844" i="51"/>
  <c r="AB844" i="51"/>
  <c r="AE844" i="51"/>
  <c r="AT845" i="51"/>
  <c r="Y846" i="51"/>
  <c r="AB846" i="51"/>
  <c r="AE846" i="51"/>
  <c r="AT846" i="51"/>
  <c r="Y848" i="51"/>
  <c r="AB848" i="51"/>
  <c r="AE848" i="51"/>
  <c r="AT848" i="51"/>
  <c r="AT849" i="51"/>
  <c r="AT850" i="51"/>
  <c r="AT851" i="51"/>
  <c r="Y852" i="51"/>
  <c r="AB852" i="51"/>
  <c r="AE852" i="51"/>
  <c r="AT854" i="51"/>
  <c r="Y856" i="51"/>
  <c r="AB856" i="51"/>
  <c r="AE856" i="51"/>
  <c r="AT856" i="51"/>
  <c r="AT861" i="51"/>
  <c r="AT862" i="51"/>
  <c r="AT863" i="51"/>
  <c r="Y864" i="51"/>
  <c r="AB864" i="51"/>
  <c r="AE864" i="51"/>
  <c r="AT865" i="51"/>
  <c r="Y866" i="51"/>
  <c r="AB866" i="51"/>
  <c r="AE866" i="51"/>
  <c r="AT866" i="51"/>
  <c r="AT868" i="51"/>
  <c r="AT869" i="51"/>
  <c r="AT870" i="51"/>
  <c r="Y871" i="51"/>
  <c r="AB871" i="51"/>
  <c r="AE871" i="51"/>
  <c r="AT872" i="51"/>
  <c r="Y873" i="51"/>
  <c r="AB873" i="51"/>
  <c r="AE873" i="51"/>
  <c r="AT873" i="51"/>
  <c r="AT875" i="51"/>
  <c r="AT876" i="51"/>
  <c r="AT877" i="51"/>
  <c r="AT878" i="51"/>
  <c r="Y879" i="51"/>
  <c r="AB879" i="51"/>
  <c r="AE879" i="51"/>
  <c r="AT879" i="51"/>
  <c r="AT882" i="51"/>
  <c r="AT883" i="51"/>
  <c r="AT884" i="51"/>
  <c r="Y885" i="51"/>
  <c r="AB885" i="51"/>
  <c r="AE885" i="51"/>
  <c r="AT886" i="51"/>
  <c r="Y887" i="51"/>
  <c r="AB887" i="51"/>
  <c r="AE887" i="51"/>
  <c r="Y889" i="51"/>
  <c r="AB889" i="51"/>
  <c r="AE889" i="51"/>
  <c r="AT889" i="51"/>
  <c r="Y894" i="51"/>
  <c r="AB894" i="51"/>
  <c r="AE894" i="51"/>
  <c r="AT894" i="51"/>
  <c r="AT895" i="51"/>
  <c r="AT896" i="51"/>
  <c r="AT897" i="51"/>
  <c r="AT898" i="51"/>
  <c r="Y900" i="51"/>
  <c r="AB900" i="51"/>
  <c r="AE900" i="51"/>
  <c r="AT900" i="51"/>
  <c r="AT903" i="51"/>
  <c r="AT904" i="51"/>
  <c r="AT905" i="51"/>
  <c r="AT906" i="51"/>
  <c r="Y907" i="51"/>
  <c r="AB907" i="51"/>
  <c r="AE907" i="51"/>
  <c r="Y908" i="51"/>
  <c r="AB908" i="51"/>
  <c r="AE908" i="51"/>
  <c r="AT908" i="51"/>
  <c r="AT910" i="51"/>
  <c r="AT911" i="51"/>
  <c r="AT912" i="51"/>
  <c r="AT913" i="51"/>
  <c r="Y914" i="51"/>
  <c r="AB914" i="51"/>
  <c r="AE914" i="51"/>
  <c r="AT914" i="51"/>
  <c r="AT916" i="51"/>
  <c r="AT917" i="51"/>
  <c r="Y918" i="51"/>
  <c r="AB918" i="51"/>
  <c r="AE918" i="51"/>
  <c r="AT918" i="51"/>
  <c r="AT919" i="51"/>
  <c r="Y920" i="51"/>
  <c r="AB920" i="51"/>
  <c r="AE920" i="51"/>
  <c r="AT921" i="51"/>
  <c r="Y925" i="51"/>
  <c r="AB925" i="51"/>
  <c r="AE925" i="51"/>
  <c r="AT925" i="51"/>
  <c r="AT927" i="51"/>
  <c r="AT928" i="51"/>
  <c r="AT929" i="51"/>
  <c r="AT930" i="51"/>
  <c r="Y931" i="51"/>
  <c r="AB931" i="51"/>
  <c r="AE931" i="51"/>
  <c r="AT931" i="51"/>
  <c r="AT934" i="51"/>
  <c r="AT935" i="51"/>
  <c r="AT936" i="51"/>
  <c r="Y937" i="51"/>
  <c r="AB937" i="51"/>
  <c r="AE937" i="51"/>
  <c r="AT938" i="51"/>
  <c r="Y939" i="51"/>
  <c r="AB939" i="51"/>
  <c r="AE939" i="51"/>
  <c r="Y941" i="51"/>
  <c r="AB941" i="51"/>
  <c r="AE941" i="51"/>
  <c r="AT941" i="51"/>
  <c r="AT942" i="51"/>
  <c r="AT943" i="51"/>
  <c r="AT944" i="51"/>
  <c r="AT945" i="51"/>
  <c r="Y946" i="51"/>
  <c r="AB946" i="51"/>
  <c r="AE946" i="51"/>
  <c r="AT946" i="51"/>
  <c r="Y948" i="51"/>
  <c r="AB948" i="51"/>
  <c r="AE948" i="51"/>
  <c r="AT948" i="51"/>
  <c r="AT949" i="51"/>
  <c r="AT950" i="51"/>
  <c r="AT951" i="51"/>
  <c r="Y952" i="51"/>
  <c r="AB952" i="51"/>
  <c r="AE952" i="51"/>
  <c r="AT953" i="51"/>
  <c r="Y954" i="51"/>
  <c r="AB954" i="51"/>
  <c r="AE954" i="51"/>
  <c r="Y956" i="51"/>
  <c r="AB956" i="51"/>
  <c r="AE956" i="51"/>
  <c r="AT956" i="51"/>
  <c r="AT960" i="51"/>
  <c r="AT961" i="51"/>
  <c r="AT962" i="51"/>
  <c r="AT963" i="51"/>
  <c r="Y965" i="51"/>
  <c r="AB965" i="51"/>
  <c r="AE965" i="51"/>
  <c r="AT965" i="51"/>
  <c r="Y966" i="51"/>
  <c r="AB966" i="51"/>
  <c r="AE966" i="51"/>
  <c r="AT967" i="51"/>
  <c r="AT968" i="51"/>
  <c r="Y969" i="51"/>
  <c r="AB969" i="51"/>
  <c r="AE969" i="51"/>
  <c r="AT969" i="51"/>
  <c r="AT972" i="51"/>
  <c r="AT973" i="51"/>
  <c r="AT974" i="51"/>
  <c r="Y975" i="51"/>
  <c r="AB975" i="51"/>
  <c r="AE975" i="51"/>
  <c r="AT976" i="51"/>
  <c r="Y977" i="51"/>
  <c r="AB977" i="51"/>
  <c r="AE977" i="51"/>
  <c r="AT977" i="51"/>
  <c r="Y978" i="51"/>
  <c r="AB978" i="51"/>
  <c r="AE978" i="51"/>
  <c r="Y980" i="51"/>
  <c r="AB980" i="51"/>
  <c r="AE980" i="51"/>
  <c r="AT980" i="51"/>
  <c r="AT981" i="51"/>
  <c r="AT982" i="51"/>
  <c r="AT983" i="51"/>
  <c r="AT984" i="51"/>
  <c r="Y985" i="51"/>
  <c r="AB985" i="51"/>
  <c r="AE985" i="51"/>
  <c r="AT985" i="51"/>
  <c r="AT988" i="51"/>
  <c r="AT989" i="51"/>
  <c r="AT990" i="51"/>
  <c r="Y991" i="51"/>
  <c r="AB991" i="51"/>
  <c r="AE991" i="51"/>
  <c r="AT992" i="51"/>
  <c r="Y993" i="51"/>
  <c r="Y994" i="51"/>
  <c r="AB994" i="51"/>
  <c r="AE994" i="51"/>
  <c r="AT994" i="51"/>
  <c r="AT999" i="51"/>
  <c r="AT1000" i="51"/>
  <c r="AT1001" i="51"/>
  <c r="AT1002" i="51"/>
  <c r="Y1003" i="51"/>
  <c r="AB1003" i="51"/>
  <c r="AE1003" i="51"/>
  <c r="AT1003" i="51"/>
  <c r="AT1005" i="51"/>
  <c r="AT1006" i="51"/>
  <c r="AT1007" i="51"/>
  <c r="Y1008" i="51"/>
  <c r="AB1008" i="51"/>
  <c r="AE1008" i="51"/>
  <c r="AT1009" i="51"/>
  <c r="Y1010" i="51"/>
  <c r="AB1010" i="51"/>
  <c r="AE1010" i="51"/>
  <c r="AT1010" i="51"/>
  <c r="Y1013" i="51"/>
  <c r="AB1013" i="51"/>
  <c r="AE1013" i="51"/>
  <c r="AT1013" i="51"/>
  <c r="AT1014" i="51"/>
  <c r="AT1015" i="51"/>
  <c r="AT1016" i="51"/>
  <c r="AT1017" i="51"/>
  <c r="Y1019" i="51"/>
  <c r="AB1019" i="51"/>
  <c r="AE1019" i="51"/>
  <c r="AT1019" i="51"/>
  <c r="AT1021" i="51"/>
  <c r="AT1022" i="51"/>
  <c r="AT1023" i="51"/>
  <c r="Y1024" i="51"/>
  <c r="AB1024" i="51"/>
  <c r="AE1024" i="51"/>
  <c r="AT1025" i="51"/>
  <c r="Y1026" i="51"/>
  <c r="AB1026" i="51"/>
  <c r="AE1026" i="51"/>
  <c r="AT1026" i="51"/>
  <c r="AT1028" i="51"/>
  <c r="AT1029" i="51"/>
  <c r="AT1030" i="51"/>
  <c r="AT1031" i="51"/>
  <c r="Y1032" i="51"/>
  <c r="AB1032" i="51"/>
  <c r="AE1032" i="51"/>
  <c r="AT1032" i="51"/>
  <c r="AT1034" i="51"/>
  <c r="AT1035" i="51"/>
  <c r="AT1036" i="51"/>
  <c r="Y1037" i="51"/>
  <c r="AB1037" i="51"/>
  <c r="AE1037" i="51"/>
  <c r="AT1038" i="51"/>
  <c r="Y1039" i="51"/>
  <c r="AB1039" i="51"/>
  <c r="AE1039" i="51"/>
  <c r="AT1039" i="51"/>
  <c r="Y1042" i="51"/>
  <c r="AB1042" i="51"/>
  <c r="AE1042" i="51"/>
  <c r="AH1042" i="51"/>
  <c r="AT1042" i="51"/>
  <c r="AT1043" i="51"/>
  <c r="AT1044" i="51"/>
  <c r="AT1045" i="51"/>
  <c r="AT1046" i="51"/>
  <c r="Y1047" i="51"/>
  <c r="AB1047" i="51"/>
  <c r="AE1047" i="51"/>
  <c r="AH1047" i="51"/>
  <c r="Y1049" i="51"/>
  <c r="AB1049" i="51"/>
  <c r="AE1049" i="51"/>
  <c r="AT1049" i="51"/>
  <c r="AT1051" i="51"/>
  <c r="AT1052" i="51"/>
  <c r="AT1053" i="51"/>
  <c r="Y1054" i="51"/>
  <c r="AB1054" i="51"/>
  <c r="AE1054" i="51"/>
  <c r="AT1055" i="51"/>
  <c r="Y1056" i="51"/>
  <c r="AB1056" i="51"/>
  <c r="AE1056" i="51"/>
  <c r="AT1056" i="51"/>
  <c r="AT1059" i="51"/>
  <c r="AT1060" i="51"/>
  <c r="AT1061" i="51"/>
  <c r="AT1062" i="51"/>
  <c r="AT1063" i="51"/>
  <c r="AT1064" i="51"/>
  <c r="Y1065" i="51"/>
  <c r="AB1065" i="51"/>
  <c r="AE1065" i="51"/>
  <c r="AT1066" i="51"/>
  <c r="Y1067" i="51"/>
  <c r="AB1067" i="51"/>
  <c r="AE1067" i="51"/>
  <c r="AT1067" i="51"/>
  <c r="AT1069" i="51"/>
  <c r="AT1070" i="51"/>
  <c r="AT1071" i="51"/>
  <c r="AT1072" i="51"/>
  <c r="Y1075" i="51"/>
  <c r="AB1075" i="51"/>
  <c r="AE1075" i="51"/>
  <c r="AT1075" i="51"/>
  <c r="Y1076" i="51"/>
  <c r="AB1076" i="51"/>
  <c r="AE1076" i="51"/>
  <c r="Y1077" i="51"/>
  <c r="AB1077" i="51"/>
  <c r="AE1077" i="51"/>
  <c r="AH1077" i="51"/>
  <c r="AT1077" i="51"/>
  <c r="Y1078" i="51"/>
  <c r="AB1078" i="51"/>
  <c r="AE1078" i="51"/>
  <c r="AH1078" i="51"/>
  <c r="AT1078" i="51"/>
  <c r="AT1079" i="51"/>
  <c r="AT1080" i="51"/>
  <c r="AT1081" i="51"/>
  <c r="Y1082" i="51"/>
  <c r="AB1082" i="51"/>
  <c r="AE1082" i="51"/>
  <c r="AT1083" i="51"/>
  <c r="Y1084" i="51"/>
  <c r="AB1084" i="51"/>
  <c r="AE1084" i="51"/>
  <c r="AT1084" i="51"/>
  <c r="AT1085" i="51"/>
  <c r="AT1086" i="51"/>
  <c r="AT1087" i="51"/>
  <c r="AT1088" i="51"/>
  <c r="Y1089" i="51"/>
  <c r="AB1089" i="51"/>
  <c r="AE1089" i="51"/>
  <c r="AH1089" i="51"/>
  <c r="AT1089" i="51"/>
  <c r="AT1092" i="51"/>
  <c r="AT1093" i="51"/>
  <c r="AT1094" i="51"/>
  <c r="Y1095" i="51"/>
  <c r="AB1095" i="51"/>
  <c r="AE1095" i="51"/>
  <c r="AT1096" i="51"/>
  <c r="Y1097" i="51"/>
  <c r="AB1097" i="51"/>
  <c r="AE1097" i="51"/>
  <c r="AT1097" i="51"/>
  <c r="AT1098" i="51"/>
  <c r="AT1099" i="51"/>
  <c r="AT1100" i="51"/>
  <c r="Y1101" i="51"/>
  <c r="AB1101" i="51"/>
  <c r="AE1101" i="51"/>
  <c r="AT1101" i="51"/>
  <c r="Y1102" i="51"/>
  <c r="AB1102" i="51"/>
  <c r="AH1102" i="51"/>
  <c r="AT1102" i="51"/>
  <c r="Y1104" i="51"/>
  <c r="AB1104" i="51"/>
  <c r="AE1104" i="51"/>
  <c r="AH1104" i="51"/>
  <c r="AT1104" i="51"/>
  <c r="AT1105" i="51"/>
  <c r="AT1106" i="51"/>
  <c r="AT1107" i="51"/>
  <c r="Y1109" i="51"/>
  <c r="AB1109" i="51"/>
  <c r="AE1109" i="51"/>
  <c r="AT1110" i="51"/>
  <c r="Y1111" i="51"/>
  <c r="AB1111" i="51"/>
  <c r="Y1113" i="51"/>
  <c r="AB1113" i="51"/>
  <c r="AE1113" i="51"/>
  <c r="AT1113" i="51"/>
  <c r="AT1115" i="51"/>
  <c r="AT1116" i="51"/>
  <c r="AT1117" i="51"/>
  <c r="AT1118" i="51"/>
  <c r="Y1120" i="51"/>
  <c r="AB1120" i="51"/>
  <c r="AE1120" i="51"/>
  <c r="AT1120" i="51"/>
  <c r="AT1123" i="51"/>
  <c r="AT1124" i="51"/>
  <c r="Y1125" i="51"/>
  <c r="AB1125" i="51"/>
  <c r="AE1125" i="51"/>
  <c r="AT1126" i="51"/>
  <c r="Y1128" i="51"/>
  <c r="AB1128" i="51"/>
  <c r="AE1128" i="51"/>
  <c r="AT1128" i="51"/>
  <c r="AT1131" i="51"/>
  <c r="AT1132" i="51"/>
  <c r="AT1133" i="51"/>
  <c r="AT1134" i="51"/>
  <c r="Y1135" i="51"/>
  <c r="AB1135" i="51"/>
  <c r="AE1135" i="51"/>
  <c r="AT1135" i="51"/>
  <c r="Y1138" i="51"/>
  <c r="AB1138" i="51"/>
  <c r="AE1138" i="51"/>
  <c r="AH1138" i="51"/>
  <c r="AT1138" i="51"/>
  <c r="AT1139" i="51"/>
  <c r="AT1140" i="51"/>
  <c r="AT1141" i="51"/>
  <c r="AT1142" i="51"/>
  <c r="Y1143" i="51"/>
  <c r="AB1143" i="51"/>
  <c r="Y1144" i="51"/>
  <c r="AB1144" i="51"/>
  <c r="AE1144" i="51"/>
  <c r="Y1145" i="51"/>
  <c r="AB1145" i="51"/>
  <c r="AE1145" i="51"/>
  <c r="AT1145" i="51"/>
  <c r="AT1146" i="51"/>
  <c r="AT1147" i="51"/>
  <c r="AT1148" i="51"/>
  <c r="AT1149" i="51"/>
  <c r="Y1150" i="51"/>
  <c r="AB1150" i="51"/>
  <c r="AE1150" i="51"/>
  <c r="AT1150" i="51"/>
  <c r="AT1152" i="51"/>
  <c r="AT1153" i="51"/>
  <c r="AT1154" i="51"/>
  <c r="Y1155" i="51"/>
  <c r="AB1155" i="51"/>
  <c r="AE1155" i="51"/>
  <c r="AT1156" i="51"/>
  <c r="Y1158" i="51"/>
  <c r="AB1158" i="51"/>
  <c r="AE1158" i="51"/>
  <c r="AT1158" i="51"/>
  <c r="AT1159" i="51"/>
  <c r="AT1160" i="51"/>
  <c r="AT1161" i="51"/>
  <c r="AT1163" i="51"/>
  <c r="Y1164" i="51"/>
  <c r="AB1164" i="51"/>
  <c r="AE1164" i="51"/>
  <c r="AT1164" i="51"/>
  <c r="AT1165" i="51"/>
  <c r="AT1166" i="51"/>
  <c r="AT1167" i="51"/>
  <c r="AT1168" i="51"/>
  <c r="Y1169" i="51"/>
  <c r="AB1169" i="51"/>
  <c r="Y1170" i="51"/>
  <c r="AB1170" i="51"/>
  <c r="AE1170" i="51"/>
  <c r="AT1170" i="51"/>
  <c r="Y1171" i="51"/>
  <c r="AB1171" i="51"/>
  <c r="AE1171" i="51"/>
  <c r="Y1173" i="51"/>
  <c r="AB1173" i="51"/>
  <c r="AE1173" i="51"/>
  <c r="Y1175" i="51"/>
  <c r="AB1175" i="51"/>
  <c r="AE1175" i="51"/>
  <c r="AH1175" i="51"/>
  <c r="AT1175" i="51"/>
  <c r="AT1176" i="51"/>
  <c r="AT1177" i="51"/>
  <c r="AT1178" i="51"/>
  <c r="AT1179" i="51"/>
  <c r="Y1181" i="51"/>
  <c r="AB1181" i="51"/>
  <c r="AE1181" i="51"/>
  <c r="AT1181" i="51"/>
  <c r="AT1184" i="51"/>
  <c r="AT1185" i="51"/>
  <c r="AT1186" i="51"/>
  <c r="Y1187" i="51"/>
  <c r="AB1187" i="51"/>
  <c r="AE1187" i="51"/>
  <c r="AT1188" i="51"/>
  <c r="Y1190" i="51"/>
  <c r="AB1190" i="51"/>
  <c r="AE1190" i="51"/>
  <c r="AT1190" i="51"/>
  <c r="AT1193" i="51"/>
  <c r="AT1194" i="51"/>
  <c r="AT1195" i="51"/>
  <c r="AT1197" i="51"/>
  <c r="Y1198" i="51"/>
  <c r="AB1198" i="51"/>
  <c r="AE1198" i="51"/>
  <c r="AT1198" i="51"/>
  <c r="Y1200" i="51"/>
  <c r="AB1200" i="51"/>
  <c r="AE1200" i="51"/>
  <c r="AH1200" i="51"/>
  <c r="AT1202" i="51"/>
  <c r="AT1203" i="51"/>
  <c r="AT1204" i="51"/>
  <c r="Y1205" i="51"/>
  <c r="AB1205" i="51"/>
  <c r="AE1205" i="51"/>
  <c r="AT1207" i="51"/>
  <c r="Y1208" i="51"/>
  <c r="AB1208" i="51"/>
  <c r="AE1208" i="51"/>
  <c r="AT1208" i="51"/>
  <c r="Y1212" i="51"/>
  <c r="AB1212" i="51"/>
  <c r="AE1212" i="51"/>
  <c r="AH1212" i="51"/>
  <c r="AT1212" i="51"/>
  <c r="AT1213" i="51"/>
  <c r="AT1214" i="51"/>
  <c r="AT1215" i="51"/>
  <c r="AT1216" i="51"/>
  <c r="Y1218" i="51"/>
  <c r="AB1218" i="51"/>
  <c r="Y1219" i="51"/>
  <c r="AB1219" i="51"/>
  <c r="AE1219" i="51"/>
  <c r="AT1219" i="51"/>
  <c r="AT1221" i="51"/>
  <c r="AT1222" i="51"/>
  <c r="AT1223" i="51"/>
  <c r="Y1224" i="51"/>
  <c r="AB1224" i="51"/>
  <c r="AE1224" i="51"/>
  <c r="AT1225" i="51"/>
  <c r="Y1228" i="51"/>
  <c r="AB1228" i="51"/>
  <c r="AE1228" i="51"/>
  <c r="AT1228" i="51"/>
  <c r="AT1231" i="51"/>
  <c r="AT1232" i="51"/>
  <c r="AT1233" i="51"/>
  <c r="Y1237" i="51"/>
  <c r="AB1237" i="51"/>
  <c r="AE1237" i="51"/>
  <c r="AT1237" i="51"/>
  <c r="AT1240" i="51"/>
  <c r="AT1241" i="51"/>
  <c r="AT1242" i="51"/>
  <c r="Y1243" i="51"/>
  <c r="AB1243" i="51"/>
  <c r="AE1243" i="51"/>
  <c r="AT1245" i="51"/>
  <c r="Y1247" i="51"/>
  <c r="AB1247" i="51"/>
  <c r="AE1247" i="51"/>
  <c r="AT1247" i="51"/>
  <c r="Y1249" i="51"/>
  <c r="AB1249" i="51"/>
  <c r="AE1249" i="51"/>
  <c r="AH1249" i="51"/>
  <c r="AT1249" i="51"/>
  <c r="AT1250" i="51"/>
  <c r="AT1251" i="51"/>
  <c r="AT1252" i="51"/>
  <c r="AT1253" i="51"/>
  <c r="Y1255" i="51"/>
  <c r="AB1255" i="51"/>
  <c r="AE1255" i="51"/>
  <c r="AT1255" i="51"/>
  <c r="AT1259" i="51"/>
  <c r="AT1260" i="51"/>
  <c r="AT1261" i="51"/>
  <c r="Y1262" i="51"/>
  <c r="AB1262" i="51"/>
  <c r="AE1262" i="51"/>
  <c r="AT1263" i="51"/>
  <c r="Y1266" i="51"/>
  <c r="AB1266" i="51"/>
  <c r="AE1266" i="51"/>
  <c r="AT1266" i="51"/>
  <c r="AT1268" i="51"/>
  <c r="AT1269" i="51"/>
  <c r="AT1270" i="51"/>
  <c r="AT1272" i="51"/>
  <c r="Y1273" i="51"/>
  <c r="AB1273" i="51"/>
  <c r="AE1273" i="51"/>
  <c r="AT1273" i="51"/>
  <c r="AT1276" i="51"/>
  <c r="AT1277" i="51"/>
  <c r="AT1278" i="51"/>
  <c r="Y1279" i="51"/>
  <c r="AB1279" i="51"/>
  <c r="AE1279" i="51"/>
  <c r="AT1280" i="51"/>
  <c r="Y1282" i="51"/>
  <c r="AB1282" i="51"/>
  <c r="AE1282" i="51"/>
  <c r="AT1282" i="51"/>
  <c r="AT1284" i="51"/>
  <c r="AT1285" i="51"/>
  <c r="AT1286" i="51"/>
  <c r="AT1287" i="51"/>
  <c r="Y1289" i="51"/>
  <c r="AB1289" i="51"/>
  <c r="AE1289" i="51"/>
  <c r="AT1289" i="51"/>
  <c r="Y1294" i="51"/>
  <c r="AB1294" i="51"/>
  <c r="AE1294" i="51"/>
  <c r="AH1294" i="51"/>
  <c r="AT1294" i="51"/>
  <c r="AT1295" i="51"/>
  <c r="AT1296" i="51"/>
  <c r="AT1297" i="51"/>
  <c r="Y1298" i="51"/>
  <c r="AB1298" i="51"/>
  <c r="AE1298" i="51"/>
  <c r="AT1299" i="51"/>
  <c r="Y1302" i="51"/>
  <c r="AB1302" i="51"/>
  <c r="AE1302" i="51"/>
  <c r="AT1302" i="51"/>
  <c r="AT1304" i="51"/>
  <c r="AT1305" i="51"/>
  <c r="AT1306" i="51"/>
  <c r="AT1307" i="51"/>
  <c r="Y1309" i="51"/>
  <c r="AB1309" i="51"/>
  <c r="AE1309" i="51"/>
  <c r="AT1309" i="51"/>
  <c r="AT1313" i="51"/>
  <c r="AT1314" i="51"/>
  <c r="AT1315" i="51"/>
  <c r="Y1316" i="51"/>
  <c r="AB1316" i="51"/>
  <c r="AE1316" i="51"/>
  <c r="AT1317" i="51"/>
  <c r="Y1320" i="51"/>
  <c r="AB1320" i="51"/>
  <c r="AE1320" i="51"/>
  <c r="AT1320" i="51"/>
  <c r="AT1322" i="51"/>
  <c r="AT1323" i="51"/>
  <c r="AT1325" i="51"/>
  <c r="AT1326" i="51"/>
  <c r="Y1328" i="51"/>
  <c r="AB1328" i="51"/>
  <c r="AE1328" i="51"/>
  <c r="AT1328" i="51"/>
  <c r="Y1332" i="51"/>
  <c r="AB1332" i="51"/>
  <c r="AE1332" i="51"/>
  <c r="AH1332" i="51"/>
  <c r="AT1332" i="51"/>
  <c r="AT1333" i="51"/>
  <c r="AT1334" i="51"/>
  <c r="AT1335" i="51"/>
  <c r="Y1336" i="51"/>
  <c r="AB1336" i="51"/>
  <c r="AE1336" i="51"/>
  <c r="AT1337" i="51"/>
  <c r="Y1340" i="51"/>
  <c r="AB1340" i="51"/>
  <c r="AE1340" i="51"/>
  <c r="AT1340" i="51"/>
  <c r="AT1342" i="51"/>
  <c r="AT1343" i="51"/>
  <c r="AT1344" i="51"/>
  <c r="AT1345" i="51"/>
  <c r="Y1347" i="51"/>
  <c r="AB1347" i="51"/>
  <c r="AE1347" i="51"/>
  <c r="AT1347" i="51"/>
  <c r="AT1351" i="51"/>
  <c r="AT1352" i="51"/>
  <c r="AT1353" i="51"/>
  <c r="Y1354" i="51"/>
  <c r="AB1354" i="51"/>
  <c r="AE1354" i="51"/>
  <c r="AT1355" i="51"/>
  <c r="Y1357" i="51"/>
  <c r="AB1357" i="51"/>
  <c r="AE1357" i="51"/>
  <c r="AT1357" i="51"/>
  <c r="AT1359" i="51"/>
  <c r="AT1360" i="51"/>
  <c r="AT1361" i="51"/>
  <c r="AT1362" i="51"/>
  <c r="Y1364" i="51"/>
  <c r="AB1364" i="51"/>
  <c r="AE1364" i="51"/>
  <c r="AT1364" i="51"/>
  <c r="Y1367" i="51"/>
  <c r="AB1367" i="51"/>
  <c r="AE1367" i="51"/>
  <c r="AH1367" i="51"/>
  <c r="AT1367" i="51"/>
  <c r="AT1368" i="51"/>
  <c r="AT1369" i="51"/>
  <c r="AT1370" i="51"/>
  <c r="Y1371" i="51"/>
  <c r="AB1371" i="51"/>
  <c r="AE1371" i="51"/>
  <c r="AT1373" i="51"/>
  <c r="Y1375" i="51"/>
  <c r="AB1375" i="51"/>
  <c r="AE1375" i="51"/>
  <c r="AT1375" i="51"/>
  <c r="AT1378" i="51"/>
  <c r="AT1379" i="51"/>
  <c r="AT1380" i="51"/>
  <c r="AT1381" i="51"/>
  <c r="Y1383" i="51"/>
  <c r="AB1383" i="51"/>
  <c r="AE1383" i="51"/>
  <c r="AT1383" i="51"/>
  <c r="Y1385" i="51"/>
  <c r="AB1385" i="51"/>
  <c r="AE1385" i="51"/>
  <c r="AT1387" i="51"/>
  <c r="AT1388" i="51"/>
  <c r="AT1389" i="51"/>
  <c r="AT1391" i="51"/>
  <c r="Y1392" i="51"/>
  <c r="AB1392" i="51"/>
  <c r="AE1392" i="51"/>
  <c r="AT1392" i="51"/>
  <c r="Y1395" i="51"/>
  <c r="AB1395" i="51"/>
  <c r="AE1395" i="51"/>
  <c r="AH1395" i="51"/>
  <c r="AT1395" i="51"/>
  <c r="AT1396" i="51"/>
  <c r="AT1397" i="51"/>
  <c r="AT1398" i="51"/>
  <c r="Y1400" i="51"/>
  <c r="AB1400" i="51"/>
  <c r="AE1400" i="51"/>
  <c r="AT1401" i="51"/>
  <c r="Y1403" i="51"/>
  <c r="AB1403" i="51"/>
  <c r="AE1403" i="51"/>
  <c r="AH1403" i="51"/>
  <c r="Y1404" i="51"/>
  <c r="AB1404" i="51"/>
  <c r="AE1404" i="51"/>
  <c r="AT1404" i="51"/>
  <c r="AT1406" i="51"/>
  <c r="AT1407" i="51"/>
  <c r="AT1408" i="51"/>
  <c r="AT1409" i="51"/>
  <c r="Y1411" i="51"/>
  <c r="AB1411" i="51"/>
  <c r="AE1411" i="51"/>
  <c r="AT1411" i="51"/>
  <c r="AT1414" i="51"/>
  <c r="AT1415" i="51"/>
  <c r="AT1416" i="51"/>
  <c r="Y1417" i="51"/>
  <c r="AB1417" i="51"/>
  <c r="AE1417" i="51"/>
  <c r="AT1418" i="51"/>
  <c r="Y1421" i="51"/>
  <c r="AB1421" i="51"/>
  <c r="AE1421" i="51"/>
  <c r="AT1421" i="51"/>
  <c r="Y1423" i="51"/>
  <c r="AB1423" i="51"/>
  <c r="AE1423" i="51"/>
  <c r="AH1423" i="51"/>
  <c r="AT1423" i="51"/>
  <c r="AT1424" i="51"/>
  <c r="AT1425" i="51"/>
  <c r="AT1426" i="51"/>
  <c r="AT1427" i="51"/>
  <c r="Y1429" i="51"/>
  <c r="AB1429" i="51"/>
  <c r="AE1429" i="51"/>
  <c r="AT1429" i="51"/>
  <c r="AT1432" i="51"/>
  <c r="AT1433" i="51"/>
  <c r="AT1434" i="51"/>
  <c r="Y1435" i="51"/>
  <c r="AB1435" i="51"/>
  <c r="AE1435" i="51"/>
  <c r="Y1436" i="51"/>
  <c r="AB1436" i="51"/>
  <c r="AE1436" i="51"/>
  <c r="AH1436" i="51"/>
  <c r="AT1437" i="51"/>
  <c r="Y1439" i="51"/>
  <c r="AB1439" i="51"/>
  <c r="AE1439" i="51"/>
  <c r="AT1439" i="51"/>
  <c r="AT1442" i="51"/>
  <c r="AT1443" i="51"/>
  <c r="AT1444" i="51"/>
  <c r="Y1446" i="51"/>
  <c r="AB1446" i="51"/>
  <c r="AE1446" i="51"/>
  <c r="AT1446" i="51"/>
  <c r="AT1448" i="51"/>
  <c r="AT1449" i="51"/>
  <c r="AT1450" i="51"/>
  <c r="Y1451" i="51"/>
  <c r="AB1451" i="51"/>
  <c r="AE1451" i="51"/>
  <c r="AT1452" i="51"/>
  <c r="Y1454" i="51"/>
  <c r="AB1454" i="51"/>
  <c r="AE1454" i="51"/>
  <c r="AT1454" i="51"/>
  <c r="AT1457" i="51"/>
  <c r="AT1458" i="51"/>
  <c r="AT1459" i="51"/>
  <c r="AT1461" i="51"/>
  <c r="Y1462" i="51"/>
  <c r="AB1462" i="51"/>
  <c r="AE1462" i="51"/>
  <c r="AT1462" i="51"/>
  <c r="Y1465" i="51"/>
  <c r="AB1465" i="51"/>
  <c r="AE1465" i="51"/>
  <c r="AH1465" i="51"/>
  <c r="AT1465" i="51"/>
  <c r="AT1466" i="51"/>
  <c r="AT1467" i="51"/>
  <c r="AT1468" i="51"/>
  <c r="Y1469" i="51"/>
  <c r="AB1469" i="51"/>
  <c r="AE1469" i="51"/>
  <c r="AT1470" i="51"/>
  <c r="Y1473" i="51"/>
  <c r="AB1473" i="51"/>
  <c r="AE1473" i="51"/>
  <c r="AT1473" i="51"/>
  <c r="AT1476" i="51"/>
  <c r="AT1477" i="51"/>
  <c r="AT1478" i="51"/>
  <c r="Y1480" i="51"/>
  <c r="AB1480" i="51"/>
  <c r="AE1480" i="51"/>
  <c r="AT1480" i="51"/>
  <c r="AT1484" i="51"/>
  <c r="AT1485" i="51"/>
  <c r="AT1486" i="51"/>
  <c r="Y1487" i="51"/>
  <c r="AB1487" i="51"/>
  <c r="AE1487" i="51"/>
  <c r="AT1488" i="51"/>
  <c r="Y1490" i="51"/>
  <c r="AB1490" i="51"/>
  <c r="AE1490" i="51"/>
  <c r="AH1490" i="51"/>
  <c r="AT1490" i="51"/>
  <c r="AT1492" i="51"/>
  <c r="AT1493" i="51"/>
  <c r="AT1494" i="51"/>
  <c r="AT1495" i="51"/>
  <c r="Y1497" i="51"/>
  <c r="AB1497" i="51"/>
  <c r="AE1497" i="51"/>
  <c r="AH1497" i="51"/>
  <c r="AT1497" i="51"/>
  <c r="Y1500" i="51"/>
  <c r="AB1500" i="51"/>
  <c r="AE1500" i="51"/>
  <c r="AH1500" i="51"/>
  <c r="AT1500" i="51"/>
  <c r="AT1501" i="51"/>
  <c r="AT1502" i="51"/>
  <c r="AT1503" i="51"/>
  <c r="Y1504" i="51"/>
  <c r="AB1504" i="51"/>
  <c r="AE1504" i="51"/>
  <c r="AT1505" i="51"/>
  <c r="Y1507" i="51"/>
  <c r="AB1507" i="51"/>
  <c r="AE1507" i="51"/>
  <c r="AH1507" i="51"/>
  <c r="Y1508" i="51"/>
  <c r="AB1508" i="51"/>
  <c r="AE1508" i="51"/>
  <c r="AT1508" i="51"/>
  <c r="AT1512" i="51"/>
  <c r="AT1513" i="51"/>
  <c r="AT1514" i="51"/>
  <c r="AT1516" i="51"/>
  <c r="AT1518" i="51"/>
  <c r="AT1519" i="51"/>
  <c r="Y1520" i="51"/>
  <c r="AB1520" i="51"/>
  <c r="AE1520" i="51"/>
  <c r="AH1520" i="51"/>
  <c r="AT1521" i="51"/>
  <c r="Y1523" i="51"/>
  <c r="AB1523" i="51"/>
  <c r="AE1523" i="51"/>
  <c r="AH1523" i="51"/>
  <c r="AT1523" i="51"/>
  <c r="AT1525" i="51"/>
  <c r="AT1526" i="51"/>
  <c r="AT1527" i="51"/>
  <c r="AT1528" i="51"/>
  <c r="Y1531" i="51"/>
  <c r="AB1531" i="51"/>
  <c r="AE1531" i="51"/>
  <c r="AH1531" i="51"/>
  <c r="AT1531" i="51"/>
  <c r="AT1533" i="51"/>
  <c r="AT1534" i="51"/>
  <c r="Y1535" i="51"/>
  <c r="AB1535" i="51"/>
  <c r="AE1535" i="51"/>
  <c r="AH1535" i="51"/>
  <c r="AT1536" i="51"/>
  <c r="Y1538" i="51"/>
  <c r="AB1538" i="51"/>
  <c r="AE1538" i="51"/>
  <c r="AT1538" i="51"/>
  <c r="Y1542" i="51"/>
  <c r="AB1542" i="51"/>
  <c r="AE1542" i="51"/>
  <c r="AH1542" i="51"/>
  <c r="Y1543" i="51"/>
  <c r="AB1543" i="51"/>
  <c r="AE1543" i="51"/>
  <c r="AH1543" i="51"/>
  <c r="AT1543" i="51"/>
  <c r="AT1544" i="51"/>
  <c r="AT1545" i="51"/>
  <c r="AT1546" i="51"/>
  <c r="AT1548" i="51"/>
  <c r="Y1551" i="51"/>
  <c r="AB1551" i="51"/>
  <c r="AE1551" i="51"/>
  <c r="AT1551" i="51"/>
  <c r="AT1555" i="51"/>
  <c r="AT1556" i="51"/>
  <c r="AT1558" i="51"/>
  <c r="Y1559" i="51"/>
  <c r="AB1559" i="51"/>
  <c r="AE1559" i="51"/>
  <c r="AH1559" i="51"/>
  <c r="AT1560" i="51"/>
  <c r="Y1562" i="51"/>
  <c r="AB1562" i="51"/>
  <c r="AE1562" i="51"/>
  <c r="AH1562" i="51"/>
  <c r="AT1562" i="51"/>
  <c r="AT1566" i="51"/>
  <c r="AT1567" i="51"/>
  <c r="AT1568" i="51"/>
  <c r="Y1570" i="51"/>
  <c r="AB1570" i="51"/>
  <c r="AE1570" i="51"/>
  <c r="AT1570" i="51"/>
  <c r="AT1573" i="51"/>
  <c r="AT1574" i="51"/>
  <c r="AT1575" i="51"/>
  <c r="Y1576" i="51"/>
  <c r="AB1576" i="51"/>
  <c r="AE1576" i="51"/>
  <c r="AH1576" i="51"/>
  <c r="AT1577" i="51"/>
  <c r="Y1579" i="51"/>
  <c r="AB1579" i="51"/>
  <c r="AE1579" i="51"/>
  <c r="AT1579" i="51"/>
  <c r="AT1582" i="51"/>
  <c r="AT1583" i="51"/>
  <c r="AT1584" i="51"/>
  <c r="AT1587" i="51"/>
  <c r="Y1589" i="51"/>
  <c r="AB1589" i="51"/>
  <c r="AE1589" i="51"/>
  <c r="AH1589" i="51"/>
  <c r="Y1590" i="51"/>
  <c r="AB1590" i="51"/>
  <c r="AE1590" i="51"/>
  <c r="AT1590" i="51"/>
  <c r="Y1593" i="51"/>
  <c r="AB1593" i="51"/>
  <c r="AE1593" i="51"/>
  <c r="AH1593" i="51"/>
  <c r="AT1593" i="51"/>
  <c r="Y1594" i="51"/>
  <c r="AB1594" i="51"/>
  <c r="AE1594" i="51"/>
  <c r="AH1594" i="51"/>
  <c r="AT1594" i="51"/>
  <c r="AT1595" i="51"/>
  <c r="AT1596" i="51"/>
  <c r="AT1597" i="51"/>
  <c r="Y1598" i="51"/>
  <c r="AB1598" i="51"/>
  <c r="AE1598" i="51"/>
  <c r="AH1598" i="51"/>
  <c r="AT1600" i="51"/>
  <c r="Y1601" i="51"/>
  <c r="AB1601" i="51"/>
  <c r="AE1601" i="51"/>
  <c r="AT1601" i="51"/>
  <c r="AT1604" i="51"/>
  <c r="AT1605" i="51"/>
  <c r="AT1606" i="51"/>
  <c r="AT1607" i="51"/>
  <c r="Y1609" i="51"/>
  <c r="AB1609" i="51"/>
  <c r="AE1609" i="51"/>
  <c r="AT1609" i="51"/>
  <c r="AT1614" i="51"/>
  <c r="AT1615" i="51"/>
  <c r="AT1616" i="51"/>
  <c r="Y1617" i="51"/>
  <c r="AB1617" i="51"/>
  <c r="AE1617" i="51"/>
  <c r="AH1617" i="51"/>
  <c r="AT1619" i="51"/>
  <c r="Y1620" i="51"/>
  <c r="AB1620" i="51"/>
  <c r="AE1620" i="51"/>
  <c r="AT1620" i="51"/>
  <c r="AT1623" i="51"/>
  <c r="AT1624" i="51"/>
  <c r="AT1625" i="51"/>
  <c r="AT1626" i="51"/>
  <c r="Y1628" i="51"/>
  <c r="AB1628" i="51"/>
  <c r="AE1628" i="51"/>
  <c r="AH1628" i="51"/>
  <c r="AT1628" i="51"/>
  <c r="Y1632" i="51"/>
  <c r="AB1632" i="51"/>
  <c r="AE1632" i="51"/>
  <c r="AH1632" i="51"/>
  <c r="AT1632" i="51"/>
  <c r="AT1633" i="51"/>
  <c r="AT1634" i="51"/>
  <c r="AT1635" i="51"/>
  <c r="AT1636" i="51"/>
  <c r="Y1639" i="51"/>
  <c r="AB1639" i="51"/>
  <c r="AE1639" i="51"/>
  <c r="AT1639" i="51"/>
  <c r="Y1640" i="51"/>
  <c r="AB1640" i="51"/>
  <c r="AE1640" i="51"/>
  <c r="AH1640" i="51"/>
  <c r="AT1643" i="51"/>
  <c r="AT1644" i="51"/>
  <c r="AT1645" i="51"/>
  <c r="AT1647" i="51"/>
  <c r="Y1648" i="51"/>
  <c r="AB1648" i="51"/>
  <c r="AE1648" i="51"/>
  <c r="AT1648" i="51"/>
  <c r="AT1652" i="51"/>
  <c r="AT1653" i="51"/>
  <c r="AT1654" i="51"/>
  <c r="Y1655" i="51"/>
  <c r="AB1655" i="51"/>
  <c r="AE1655" i="51"/>
  <c r="AH1655" i="51"/>
  <c r="AT1656" i="51"/>
  <c r="Y1658" i="51"/>
  <c r="AB1658" i="51"/>
  <c r="AE1658" i="51"/>
  <c r="AT1658" i="51"/>
  <c r="AT1661" i="51"/>
  <c r="AT1662" i="51"/>
  <c r="AT1663" i="51"/>
  <c r="AT1665" i="51"/>
  <c r="Y1666" i="51"/>
  <c r="AB1666" i="51"/>
  <c r="AE1666" i="51"/>
  <c r="AT1666" i="51"/>
  <c r="Y1669" i="51"/>
  <c r="AB1669" i="51"/>
  <c r="AE1669" i="51"/>
  <c r="AH1669" i="51"/>
  <c r="AT1669" i="51"/>
  <c r="AT1670" i="51"/>
  <c r="AT1671" i="51"/>
  <c r="AT1672" i="51"/>
  <c r="Y1673" i="51"/>
  <c r="AB1673" i="51"/>
  <c r="AE1673" i="51"/>
  <c r="AH1673" i="51"/>
  <c r="AT1674" i="51"/>
  <c r="Y1676" i="51"/>
  <c r="AB1676" i="51"/>
  <c r="AE1676" i="51"/>
  <c r="AT1676" i="51"/>
  <c r="AT1678" i="51"/>
  <c r="AT1679" i="51"/>
  <c r="AT1680" i="51"/>
  <c r="AT1681" i="51"/>
  <c r="Y1683" i="51"/>
  <c r="AB1683" i="51"/>
  <c r="AE1683" i="51"/>
  <c r="AH1683" i="51"/>
  <c r="Y1684" i="51"/>
  <c r="AB1684" i="51"/>
  <c r="AE1684" i="51"/>
  <c r="AT1684" i="51"/>
  <c r="AT1686" i="51"/>
  <c r="AT1687" i="51"/>
  <c r="Y1688" i="51"/>
  <c r="AB1688" i="51"/>
  <c r="AE1688" i="51"/>
  <c r="AH1688" i="51"/>
  <c r="AT1690" i="51"/>
  <c r="Y1691" i="51"/>
  <c r="AB1691" i="51"/>
  <c r="AE1691" i="51"/>
  <c r="AT1691" i="51"/>
  <c r="AT1694" i="51"/>
  <c r="AT1695" i="51"/>
  <c r="AT1696" i="51"/>
  <c r="AT1697" i="51"/>
  <c r="Y1699" i="51"/>
  <c r="AB1699" i="51"/>
  <c r="AE1699" i="51"/>
  <c r="AT1699" i="51"/>
  <c r="Y1702" i="51"/>
  <c r="AB1702" i="51"/>
  <c r="AE1702" i="51"/>
  <c r="AH1702" i="51"/>
  <c r="AT1702" i="51"/>
  <c r="AT1703" i="51"/>
  <c r="AT1704" i="51"/>
  <c r="AT1705" i="51"/>
  <c r="Y1706" i="51"/>
  <c r="AB1706" i="51"/>
  <c r="AE1706" i="51"/>
  <c r="AH1706" i="51"/>
  <c r="AT1707" i="51"/>
  <c r="Y1709" i="51"/>
  <c r="AB1709" i="51"/>
  <c r="AE1709" i="51"/>
  <c r="AT1709" i="51"/>
  <c r="AT1714" i="51"/>
  <c r="AT1715" i="51"/>
  <c r="AT1716" i="51"/>
  <c r="AT1717" i="51"/>
  <c r="Y1719" i="51"/>
  <c r="AB1719" i="51"/>
  <c r="AE1719" i="51"/>
  <c r="AT1719" i="51"/>
  <c r="AT1722" i="51"/>
  <c r="AT1723" i="51"/>
  <c r="AT1724" i="51"/>
  <c r="Y1725" i="51"/>
  <c r="AB1725" i="51"/>
  <c r="AE1725" i="51"/>
  <c r="AH1725" i="51"/>
  <c r="AT1726" i="51"/>
  <c r="Y1728" i="51"/>
  <c r="AB1728" i="51"/>
  <c r="AH1728" i="51"/>
  <c r="Y1729" i="51"/>
  <c r="AB1729" i="51"/>
  <c r="AE1729" i="51"/>
  <c r="AT1729" i="51"/>
  <c r="AT1733" i="51"/>
  <c r="AT1734" i="51"/>
  <c r="AT1735" i="51"/>
  <c r="AT1737" i="51"/>
  <c r="Y1738" i="51"/>
  <c r="AB1738" i="51"/>
  <c r="AE1738" i="51"/>
  <c r="AT1738" i="51"/>
  <c r="Y1741" i="51"/>
  <c r="AB1741" i="51"/>
  <c r="AE1741" i="51"/>
  <c r="AH1741" i="51"/>
  <c r="AT1741" i="51"/>
  <c r="AT1742" i="51"/>
  <c r="AT1743" i="51"/>
  <c r="AT1744" i="51"/>
  <c r="Y1745" i="51"/>
  <c r="AB1745" i="51"/>
  <c r="AE1745" i="51"/>
  <c r="AH1745" i="51"/>
  <c r="AT1747" i="51"/>
  <c r="Y1750" i="51"/>
  <c r="AB1750" i="51"/>
  <c r="AE1750" i="51"/>
  <c r="AH1750" i="51"/>
  <c r="AT1750" i="51"/>
  <c r="Y1755" i="51"/>
  <c r="AB1755" i="51"/>
  <c r="AE1755" i="51"/>
  <c r="AH1755" i="51"/>
  <c r="AT1755" i="51"/>
  <c r="AT1756" i="51"/>
  <c r="AT1757" i="51"/>
  <c r="AT1758" i="51"/>
  <c r="AT1761" i="51"/>
  <c r="Y1762" i="51"/>
  <c r="AB1762" i="51"/>
  <c r="AE1762" i="51"/>
  <c r="AT1762" i="51"/>
  <c r="AT1765" i="51"/>
  <c r="AT1766" i="51"/>
  <c r="AT1767" i="51"/>
  <c r="Y1768" i="51"/>
  <c r="AB1768" i="51"/>
  <c r="AE1768" i="51"/>
  <c r="AH1768" i="51"/>
  <c r="AT1769" i="51"/>
  <c r="Y1771" i="51"/>
  <c r="AB1771" i="51"/>
  <c r="AE1771" i="51"/>
  <c r="AT1771" i="51"/>
  <c r="AT1775" i="51"/>
  <c r="AT1776" i="51"/>
  <c r="AT1777" i="51"/>
  <c r="AT1778" i="51"/>
  <c r="Y1780" i="51"/>
  <c r="AB1780" i="51"/>
  <c r="AE1780" i="51"/>
  <c r="AT1780" i="51"/>
  <c r="AT1784" i="51"/>
  <c r="AT1785" i="51"/>
  <c r="AT1786" i="51"/>
  <c r="Y1787" i="51"/>
  <c r="AB1787" i="51"/>
  <c r="AE1787" i="51"/>
  <c r="AH1787" i="51"/>
  <c r="AT1788" i="51"/>
  <c r="Y1791" i="51"/>
  <c r="AB1791" i="51"/>
  <c r="AE1791" i="51"/>
  <c r="AT1791" i="51"/>
  <c r="Y1793" i="51"/>
  <c r="AB1793" i="51"/>
  <c r="AH1793" i="51"/>
  <c r="Y1796" i="51"/>
  <c r="AB1796" i="51"/>
  <c r="AE1796" i="51"/>
  <c r="AH1796" i="51"/>
  <c r="AT1796" i="51"/>
  <c r="AT1797" i="51"/>
  <c r="AT1798" i="51"/>
  <c r="AT1799" i="51"/>
  <c r="AT1800" i="51"/>
  <c r="Y1803" i="51"/>
  <c r="AB1803" i="51"/>
  <c r="AE1803" i="51"/>
  <c r="AT1803" i="51"/>
  <c r="AT1808" i="51"/>
  <c r="AT1809" i="51"/>
  <c r="AT1810" i="51"/>
  <c r="Y1811" i="51"/>
  <c r="AB1811" i="51"/>
  <c r="AE1811" i="51"/>
  <c r="AH1811" i="51"/>
  <c r="AT1813" i="51"/>
  <c r="Y1815" i="51"/>
  <c r="AB1815" i="51"/>
  <c r="AE1815" i="51"/>
  <c r="AT1818" i="51"/>
  <c r="AT1819" i="51"/>
  <c r="AT1820" i="51"/>
  <c r="AT1823" i="51"/>
  <c r="Y1824" i="51"/>
  <c r="AB1824" i="51"/>
  <c r="AE1824" i="51"/>
  <c r="AT1824" i="51"/>
  <c r="AT1828" i="51"/>
  <c r="AT1829" i="51"/>
  <c r="AT1830" i="51"/>
  <c r="AT1831" i="51"/>
  <c r="Y1833" i="51"/>
  <c r="AB1833" i="51"/>
  <c r="AE1833" i="51"/>
  <c r="AH1833" i="51"/>
  <c r="Y1835" i="51"/>
  <c r="AB1835" i="51"/>
  <c r="AE1835" i="51"/>
  <c r="AT1835" i="51"/>
  <c r="AT1838" i="51"/>
  <c r="AT1839" i="51"/>
  <c r="AT1840" i="51"/>
  <c r="AT1842" i="51"/>
  <c r="Y1844" i="51"/>
  <c r="AB1844" i="51"/>
  <c r="AE1844" i="51"/>
  <c r="AT1844" i="51"/>
  <c r="Y1849" i="51"/>
  <c r="AB1849" i="51"/>
  <c r="AE1849" i="51"/>
  <c r="AH1849" i="51"/>
  <c r="AT1849" i="51"/>
  <c r="AT1850" i="51"/>
  <c r="AT1851" i="51"/>
  <c r="AT1852" i="51"/>
  <c r="Y1853" i="51"/>
  <c r="AB1853" i="51"/>
  <c r="AE1853" i="51"/>
  <c r="AH1853" i="51"/>
  <c r="AT1854" i="51"/>
  <c r="Y1856" i="51"/>
  <c r="AB1856" i="51"/>
  <c r="AE1856" i="51"/>
  <c r="AT1856" i="51"/>
  <c r="AT1859" i="51"/>
  <c r="Y1860" i="51"/>
  <c r="AB1860" i="51"/>
  <c r="AE1860" i="51"/>
  <c r="AH1860" i="51"/>
  <c r="AT1862" i="51"/>
  <c r="AT1863" i="51"/>
  <c r="AT1864" i="51"/>
  <c r="AT1866" i="51"/>
  <c r="Y1868" i="51"/>
  <c r="AB1868" i="51"/>
  <c r="AE1868" i="51"/>
  <c r="AT1868" i="51"/>
  <c r="AT1871" i="51"/>
  <c r="Y1872" i="51"/>
  <c r="AB1872" i="51"/>
  <c r="AE1872" i="51"/>
  <c r="AH1872" i="51"/>
  <c r="AT1872" i="51"/>
  <c r="AT1873" i="51"/>
  <c r="AT1874" i="51"/>
  <c r="Y1875" i="51"/>
  <c r="AB1875" i="51"/>
  <c r="AE1875" i="51"/>
  <c r="AH1875" i="51"/>
  <c r="Y1879" i="51"/>
  <c r="AB1879" i="51"/>
  <c r="AE1879" i="51"/>
  <c r="AH1879" i="51"/>
  <c r="Y1880" i="51"/>
  <c r="AB1880" i="51"/>
  <c r="AE1880" i="51"/>
  <c r="AT1880" i="51"/>
  <c r="Y1881" i="51"/>
  <c r="AB1881" i="51"/>
  <c r="AE1881" i="51"/>
  <c r="AH1881" i="51"/>
  <c r="AT1885" i="51"/>
  <c r="AT1886" i="51"/>
  <c r="AT1887" i="51"/>
  <c r="AT1888" i="51"/>
  <c r="Y1890" i="51"/>
  <c r="AB1890" i="51"/>
  <c r="AE1890" i="51"/>
  <c r="AT1890" i="51"/>
  <c r="Y1894" i="51"/>
  <c r="AB1894" i="51"/>
  <c r="AE1894" i="51"/>
  <c r="AH1894" i="51"/>
  <c r="AK1894" i="51"/>
  <c r="AT1895" i="51"/>
  <c r="AT1896" i="51"/>
  <c r="AT1897" i="51"/>
  <c r="Y1898" i="51"/>
  <c r="AB1898" i="51"/>
  <c r="AE1898" i="51"/>
  <c r="AH1898" i="51"/>
  <c r="Y1901" i="51"/>
  <c r="AB1901" i="51"/>
  <c r="AE1901" i="51"/>
  <c r="AT1901" i="51"/>
  <c r="AT1905" i="51"/>
  <c r="AT1906" i="51"/>
  <c r="AT1907" i="51"/>
  <c r="Y1908" i="51"/>
  <c r="AB1908" i="51"/>
  <c r="AE1908" i="51"/>
  <c r="AH1908" i="51"/>
  <c r="AT1910" i="51"/>
  <c r="Y1911" i="51"/>
  <c r="AB1911" i="51"/>
  <c r="AE1911" i="51"/>
  <c r="AT1911" i="51"/>
  <c r="AT1914" i="51"/>
  <c r="Y1915" i="51"/>
  <c r="AB1915" i="51"/>
  <c r="AE1915" i="51"/>
  <c r="AH1915" i="51"/>
  <c r="AT1915" i="51"/>
  <c r="AT1916" i="51"/>
  <c r="AT1917" i="51"/>
  <c r="Y1918" i="51"/>
  <c r="AB1918" i="51"/>
  <c r="AE1918" i="51"/>
  <c r="AH1918" i="51"/>
  <c r="AT1919" i="51"/>
  <c r="Y1922" i="51"/>
  <c r="AB1922" i="51"/>
  <c r="AE1922" i="51"/>
  <c r="AT1922" i="51"/>
  <c r="AT1927" i="51"/>
  <c r="AT1928" i="51"/>
  <c r="AT1929" i="51"/>
  <c r="Y1930" i="51"/>
  <c r="AB1930" i="51"/>
  <c r="AE1930" i="51"/>
  <c r="AH1930" i="51"/>
  <c r="AT1931" i="51"/>
  <c r="Y1933" i="51"/>
  <c r="AB1933" i="51"/>
  <c r="AE1933" i="51"/>
  <c r="AT1933" i="51"/>
  <c r="AT1938" i="51"/>
  <c r="Y1939" i="51"/>
  <c r="AB1939" i="51"/>
  <c r="AE1939" i="51"/>
  <c r="AH1939" i="51"/>
  <c r="AK1939" i="51"/>
  <c r="AT1940" i="51"/>
  <c r="AK1941" i="51"/>
  <c r="AT1941" i="51"/>
  <c r="Y1942" i="51"/>
  <c r="AB1942" i="51"/>
  <c r="AE1942" i="51"/>
  <c r="AH1942" i="51"/>
  <c r="AT1943" i="51"/>
  <c r="Y1945" i="51"/>
  <c r="AB1945" i="51"/>
  <c r="AE1945" i="51"/>
  <c r="AT1945" i="51"/>
  <c r="AT1948" i="51"/>
  <c r="AT1949" i="51"/>
  <c r="AT1950" i="51"/>
  <c r="Y1951" i="51"/>
  <c r="AB1951" i="51"/>
  <c r="AE1951" i="51"/>
  <c r="AH1951" i="51"/>
  <c r="AT1952" i="51"/>
  <c r="Y1954" i="51"/>
  <c r="AB1954" i="51"/>
  <c r="AE1954" i="51"/>
  <c r="AT1954" i="51"/>
  <c r="AT1957" i="51"/>
  <c r="Y1958" i="51"/>
  <c r="AB1958" i="51"/>
  <c r="AE1958" i="51"/>
  <c r="AH1958" i="51"/>
  <c r="AT1958" i="51"/>
  <c r="AT1959" i="51"/>
  <c r="AT1960" i="51"/>
  <c r="Y1961" i="51"/>
  <c r="AB1961" i="51"/>
  <c r="AE1961" i="51"/>
  <c r="AH1961" i="51"/>
  <c r="AT1962" i="51"/>
  <c r="Y1964" i="51"/>
  <c r="AB1964" i="51"/>
  <c r="AE1964" i="51"/>
  <c r="AH1964" i="51"/>
  <c r="AK1964" i="51"/>
  <c r="Y1965" i="51"/>
  <c r="AB1965" i="51"/>
  <c r="AE1965" i="51"/>
  <c r="AT1965" i="51"/>
  <c r="AT1970" i="51"/>
  <c r="AT1971" i="51"/>
  <c r="AT1972" i="51"/>
  <c r="AT1973" i="51"/>
  <c r="Y1975" i="51"/>
  <c r="AB1975" i="51"/>
  <c r="AE1975" i="51"/>
  <c r="AH1975" i="51"/>
  <c r="AT1977" i="51"/>
  <c r="Y1978" i="51"/>
  <c r="AB1978" i="51"/>
  <c r="AE1978" i="51"/>
  <c r="AT1978" i="51"/>
  <c r="Y1979" i="51"/>
  <c r="AB1979" i="51"/>
  <c r="AT1983" i="51"/>
  <c r="AT1984" i="51"/>
  <c r="Y1985" i="51"/>
  <c r="AB1985" i="51"/>
  <c r="AE1985" i="51"/>
  <c r="AH1985" i="51"/>
  <c r="AK1985" i="51"/>
  <c r="Y1986" i="51"/>
  <c r="AB1986" i="51"/>
  <c r="AE1986" i="51"/>
  <c r="AH1986" i="51"/>
  <c r="AT1987" i="51"/>
  <c r="AT1990" i="51"/>
  <c r="Y1992" i="51"/>
  <c r="AB1992" i="51"/>
  <c r="AE1992" i="51"/>
  <c r="AT1992" i="51"/>
  <c r="AT1997" i="51"/>
  <c r="AT1998" i="51"/>
  <c r="AT1999" i="51"/>
  <c r="AT2002" i="51"/>
  <c r="Y2003" i="51"/>
  <c r="AB2003" i="51"/>
  <c r="AE2003" i="51"/>
  <c r="AH2003" i="51"/>
  <c r="AK2003" i="51"/>
  <c r="Y2004" i="51"/>
  <c r="AB2004" i="51"/>
  <c r="AE2004" i="51"/>
  <c r="AH2004" i="51"/>
  <c r="Y2007" i="51"/>
  <c r="AB2007" i="51"/>
  <c r="AE2007" i="51"/>
  <c r="AH2007" i="51"/>
  <c r="AT2007" i="51"/>
  <c r="AT2008" i="51"/>
  <c r="AT2009" i="51"/>
  <c r="Y2012" i="51"/>
  <c r="AB2012" i="51"/>
  <c r="AE2012" i="51"/>
  <c r="AH2012" i="51"/>
  <c r="AK2012" i="51"/>
  <c r="AT2014" i="51"/>
  <c r="Y2016" i="51"/>
  <c r="AB2016" i="51"/>
  <c r="AE2016" i="51"/>
  <c r="AH2016" i="51"/>
  <c r="AT2017" i="51"/>
  <c r="Y2019" i="51"/>
  <c r="AB2019" i="51"/>
  <c r="AE2019" i="51"/>
  <c r="AH2019" i="51"/>
  <c r="AT2019" i="51"/>
  <c r="Y2022" i="51"/>
  <c r="AB2022" i="51"/>
  <c r="AE2022" i="51"/>
  <c r="AH2022" i="51"/>
  <c r="AK2022" i="51"/>
  <c r="AT2023" i="51"/>
  <c r="AT2024" i="51"/>
  <c r="Y2025" i="51"/>
  <c r="AB2025" i="51"/>
  <c r="AE2025" i="51"/>
  <c r="AH2025" i="51"/>
  <c r="AT2025" i="51"/>
  <c r="AT2026" i="51"/>
  <c r="AT2027" i="51"/>
  <c r="AT2029" i="51"/>
  <c r="Y2031" i="51"/>
  <c r="AB2031" i="51"/>
  <c r="AE2031" i="51"/>
  <c r="AH2031" i="51"/>
  <c r="AK2031" i="51"/>
  <c r="AT2032" i="51"/>
  <c r="Y2033" i="51"/>
  <c r="AB2033" i="51"/>
  <c r="AE2033" i="51"/>
  <c r="AH2033" i="51"/>
  <c r="Y2035" i="51"/>
  <c r="AB2035" i="51"/>
  <c r="AE2035" i="51"/>
  <c r="AH2035" i="51"/>
  <c r="AK2035" i="51"/>
  <c r="AT2035" i="51"/>
  <c r="AT2039" i="51"/>
  <c r="AT2040" i="51"/>
  <c r="AT2041" i="51"/>
  <c r="AT2042" i="51"/>
  <c r="Y2045" i="51"/>
  <c r="AB2045" i="51"/>
  <c r="AE2045" i="51"/>
  <c r="AH2045" i="51"/>
  <c r="Y2046" i="51"/>
  <c r="AB2046" i="51"/>
  <c r="AE2046" i="51"/>
  <c r="AH2046" i="51"/>
  <c r="AK2046" i="51"/>
  <c r="AT2048" i="51"/>
  <c r="AT2049" i="51"/>
  <c r="Y2052" i="51"/>
  <c r="AB2052" i="51"/>
  <c r="AE2052" i="51"/>
  <c r="AH2052" i="51"/>
  <c r="AT2052" i="51"/>
  <c r="Y2055" i="51"/>
  <c r="AB2055" i="51"/>
  <c r="AE2055" i="51"/>
  <c r="AH2055" i="51"/>
  <c r="AK2055" i="51"/>
  <c r="AT2056" i="51"/>
  <c r="AT2058" i="51"/>
  <c r="Y2059" i="51"/>
  <c r="AB2059" i="51"/>
  <c r="AE2059" i="51"/>
  <c r="AH2059" i="51"/>
  <c r="AT2059" i="51"/>
  <c r="AT2060" i="51"/>
  <c r="AT2062" i="51"/>
  <c r="Y2063" i="51"/>
  <c r="AB2063" i="51"/>
  <c r="AE2063" i="51"/>
  <c r="AH2063" i="51"/>
  <c r="AT2067" i="51"/>
  <c r="Y2071" i="51"/>
  <c r="AB2071" i="51"/>
  <c r="AE2071" i="51"/>
  <c r="AH2071" i="51"/>
  <c r="AK2071" i="51"/>
  <c r="AT2072" i="51"/>
  <c r="Y2076" i="51"/>
  <c r="AB2076" i="51"/>
  <c r="AE2076" i="51"/>
  <c r="AH2076" i="51"/>
  <c r="AT2076" i="51"/>
  <c r="AT2080" i="51"/>
  <c r="AT2081" i="51"/>
  <c r="Y2084" i="51"/>
  <c r="AB2084" i="51"/>
  <c r="AE2084" i="51"/>
  <c r="AH2084" i="51"/>
  <c r="AK2084" i="51"/>
  <c r="AT2086" i="51"/>
  <c r="Y2087" i="51"/>
  <c r="AB2087" i="51"/>
  <c r="AE2087" i="51"/>
  <c r="AH2087" i="51"/>
  <c r="Y2088" i="51"/>
  <c r="AB2088" i="51"/>
  <c r="AE2088" i="51"/>
  <c r="AH2088" i="51"/>
  <c r="AK2088" i="51"/>
  <c r="N2098" i="51"/>
  <c r="AE3" i="18"/>
  <c r="AH3" i="18"/>
  <c r="AK3" i="18"/>
  <c r="AE5" i="18"/>
  <c r="AH5" i="18"/>
  <c r="AK5" i="18"/>
  <c r="AE8" i="18"/>
  <c r="AH8" i="18"/>
  <c r="AK8" i="18"/>
  <c r="AE12" i="18"/>
  <c r="AH12" i="18"/>
  <c r="AK12" i="18"/>
  <c r="L16" i="18"/>
  <c r="Q16" i="18"/>
  <c r="V16" i="18"/>
  <c r="AH18" i="18"/>
  <c r="L19" i="18"/>
  <c r="Q19" i="18"/>
  <c r="V19" i="18"/>
  <c r="W20" i="18"/>
  <c r="L24" i="18"/>
  <c r="Q24" i="18"/>
  <c r="V24" i="18"/>
  <c r="AH24" i="18"/>
  <c r="AH25" i="18"/>
  <c r="W27" i="18"/>
  <c r="AH29" i="18"/>
  <c r="L31" i="18"/>
  <c r="Q31" i="18"/>
  <c r="V31" i="18"/>
  <c r="L32" i="18"/>
  <c r="Q32" i="18"/>
  <c r="V32" i="18"/>
  <c r="L33" i="18"/>
  <c r="Q33" i="18"/>
  <c r="V33" i="18"/>
  <c r="AE33" i="18"/>
  <c r="AH33" i="18"/>
  <c r="AK33" i="18"/>
  <c r="L38" i="18"/>
  <c r="Q38" i="18"/>
  <c r="V38" i="18"/>
  <c r="AE44" i="18"/>
  <c r="AH44" i="18"/>
  <c r="L46" i="18"/>
  <c r="Q46" i="18"/>
  <c r="V46" i="18"/>
  <c r="AE46" i="18"/>
  <c r="L49" i="18"/>
  <c r="Q49" i="18"/>
  <c r="V49" i="18"/>
  <c r="AE50" i="18"/>
  <c r="AH50" i="18"/>
  <c r="L52" i="18"/>
  <c r="Q52" i="18"/>
  <c r="V52" i="18"/>
  <c r="AE52" i="18"/>
  <c r="AE55" i="18"/>
  <c r="AH55" i="18"/>
  <c r="AK55" i="18"/>
  <c r="AE56" i="18"/>
  <c r="AH56" i="18"/>
  <c r="AK56" i="18"/>
  <c r="L57" i="18"/>
  <c r="Q57" i="18"/>
  <c r="V57" i="18"/>
  <c r="AE57" i="18"/>
  <c r="AH57" i="18"/>
  <c r="AK57" i="18"/>
  <c r="L59" i="18"/>
  <c r="Q59" i="18"/>
  <c r="V59" i="18"/>
  <c r="AE59" i="18"/>
  <c r="AH59" i="18"/>
  <c r="AK59" i="18"/>
  <c r="L63" i="18"/>
  <c r="Q63" i="18"/>
  <c r="V63" i="18"/>
  <c r="L66" i="18"/>
  <c r="Q66" i="18"/>
  <c r="V66" i="18"/>
  <c r="AE66" i="18"/>
  <c r="AH66" i="18"/>
  <c r="AK66" i="18"/>
  <c r="AE67" i="18"/>
  <c r="AH67" i="18"/>
  <c r="AK67" i="18"/>
  <c r="L70" i="18"/>
  <c r="Q70" i="18"/>
  <c r="V70" i="18"/>
  <c r="AE70" i="18"/>
  <c r="AH70" i="18"/>
  <c r="AK70" i="18"/>
  <c r="L72" i="18"/>
  <c r="Q72" i="18"/>
  <c r="V72" i="18"/>
  <c r="AE73" i="18"/>
  <c r="AH73" i="18"/>
  <c r="AK73" i="18"/>
  <c r="AE77" i="18"/>
  <c r="AH77" i="18"/>
  <c r="AK77" i="18"/>
  <c r="L78" i="18"/>
  <c r="Q78" i="18"/>
  <c r="V78" i="18"/>
  <c r="AH78" i="18"/>
  <c r="AK78" i="18"/>
  <c r="L79" i="18"/>
  <c r="Q79" i="18"/>
  <c r="V79" i="18"/>
  <c r="AE83" i="18"/>
  <c r="AH83" i="18"/>
  <c r="AK83" i="18"/>
  <c r="L85" i="18"/>
  <c r="Q85" i="18"/>
  <c r="V85" i="18"/>
  <c r="AE85" i="18"/>
  <c r="AH85" i="18"/>
  <c r="L90" i="18"/>
  <c r="Q90" i="18"/>
  <c r="V90" i="18"/>
  <c r="L92" i="18"/>
  <c r="Q92" i="18"/>
  <c r="V92" i="18"/>
  <c r="L95" i="18"/>
  <c r="Q95" i="18"/>
  <c r="V95" i="18"/>
  <c r="L96" i="18"/>
  <c r="Q96" i="18"/>
  <c r="V96" i="18"/>
  <c r="AE96" i="18"/>
  <c r="AH96" i="18"/>
  <c r="AK96" i="18"/>
  <c r="L97" i="18"/>
  <c r="Q97" i="18"/>
  <c r="V97" i="18"/>
  <c r="AE97" i="18"/>
  <c r="AH97" i="18"/>
  <c r="AE101" i="18"/>
  <c r="AH101" i="18"/>
  <c r="AK101" i="18"/>
  <c r="L102" i="18"/>
  <c r="Q102" i="18"/>
  <c r="V102" i="18"/>
  <c r="L104" i="18"/>
  <c r="Q104" i="18"/>
  <c r="V104" i="18"/>
  <c r="AE104" i="18"/>
  <c r="AE106" i="18"/>
  <c r="AH106" i="18"/>
  <c r="AK106" i="18"/>
  <c r="L108" i="18"/>
  <c r="Q108" i="18"/>
  <c r="V108" i="18"/>
  <c r="L109" i="18"/>
  <c r="Q109" i="18"/>
  <c r="V109" i="18"/>
  <c r="AE109" i="18"/>
  <c r="AE111" i="18"/>
  <c r="AH111" i="18"/>
  <c r="AK111" i="18"/>
  <c r="L114" i="18"/>
  <c r="Q114" i="18"/>
  <c r="V114" i="18"/>
  <c r="AE114" i="18"/>
  <c r="L115" i="18"/>
  <c r="Q115" i="18"/>
  <c r="V115" i="18"/>
  <c r="L116" i="18"/>
  <c r="Q116" i="18"/>
  <c r="V116" i="18"/>
  <c r="AE119" i="18"/>
  <c r="AH119" i="18"/>
  <c r="AK119" i="18"/>
  <c r="L120" i="18"/>
  <c r="Q120" i="18"/>
  <c r="V120" i="18"/>
  <c r="AE120" i="18"/>
  <c r="AH120" i="18"/>
  <c r="L121" i="18"/>
  <c r="Q121" i="18"/>
  <c r="V121" i="18"/>
  <c r="L123" i="18"/>
  <c r="Q123" i="18"/>
  <c r="V123" i="18"/>
  <c r="L125" i="18"/>
  <c r="Q125" i="18"/>
  <c r="V125" i="18"/>
  <c r="AE125" i="18"/>
  <c r="L126" i="18"/>
  <c r="Q126" i="18"/>
  <c r="V126" i="18"/>
  <c r="L130" i="18"/>
  <c r="Q130" i="18"/>
  <c r="V130" i="18"/>
  <c r="AE130" i="18"/>
  <c r="AH130" i="18"/>
  <c r="AK130" i="18"/>
  <c r="L134" i="18"/>
  <c r="Q134" i="18"/>
  <c r="V134" i="18"/>
  <c r="L135" i="18"/>
  <c r="Q135" i="18"/>
  <c r="V135" i="18"/>
  <c r="L136" i="18"/>
  <c r="Q136" i="18"/>
  <c r="V136" i="18"/>
  <c r="L137" i="18"/>
  <c r="Q137" i="18"/>
  <c r="V137" i="18"/>
  <c r="AE137" i="18"/>
  <c r="AH137" i="18"/>
  <c r="AK137" i="18"/>
  <c r="L139" i="18"/>
  <c r="Q139" i="18"/>
  <c r="V139" i="18"/>
  <c r="AE140" i="18"/>
  <c r="AH140" i="18"/>
  <c r="AK140" i="18"/>
  <c r="L141" i="18"/>
  <c r="Q141" i="18"/>
  <c r="V141" i="18"/>
  <c r="L143" i="18"/>
  <c r="Q143" i="18"/>
  <c r="V143" i="18"/>
  <c r="L146" i="18"/>
  <c r="Q146" i="18"/>
  <c r="V146" i="18"/>
  <c r="L148" i="18"/>
  <c r="Q148" i="18"/>
  <c r="V148" i="18"/>
  <c r="AE149" i="18"/>
  <c r="AH149" i="18"/>
  <c r="AK149" i="18"/>
  <c r="L151" i="18"/>
  <c r="Q151" i="18"/>
  <c r="V151" i="18"/>
  <c r="AK151" i="18"/>
  <c r="L152" i="18"/>
  <c r="Q152" i="18"/>
  <c r="V152" i="18"/>
  <c r="L155" i="18"/>
  <c r="Q155" i="18"/>
  <c r="V155" i="18"/>
  <c r="L156" i="18"/>
  <c r="Q156" i="18"/>
  <c r="V156" i="18"/>
  <c r="L157" i="18"/>
  <c r="Q157" i="18"/>
  <c r="V157" i="18"/>
  <c r="AE157" i="18"/>
  <c r="AH157" i="18"/>
  <c r="AK157" i="18"/>
  <c r="L158" i="18"/>
  <c r="Q158" i="18"/>
  <c r="V158" i="18"/>
  <c r="L160" i="18"/>
  <c r="Q160" i="18"/>
  <c r="V160" i="18"/>
  <c r="AK160" i="18"/>
  <c r="L163" i="18"/>
  <c r="Q163" i="18"/>
  <c r="V163" i="18"/>
  <c r="L165" i="18"/>
  <c r="Q165" i="18"/>
  <c r="V165" i="18"/>
  <c r="AE165" i="18"/>
  <c r="AH165" i="18"/>
  <c r="AK165" i="18"/>
  <c r="L168" i="18"/>
  <c r="Q168" i="18"/>
  <c r="V168" i="18"/>
  <c r="AE168" i="18"/>
  <c r="AH168" i="18"/>
  <c r="AK168" i="18"/>
  <c r="L170" i="18"/>
  <c r="Q170" i="18"/>
  <c r="V170" i="18"/>
  <c r="L171" i="18"/>
  <c r="Q171" i="18"/>
  <c r="V171" i="18"/>
  <c r="L172" i="18"/>
  <c r="Q172" i="18"/>
  <c r="V172" i="18"/>
  <c r="AE173" i="18"/>
  <c r="AH173" i="18"/>
  <c r="AK173" i="18"/>
  <c r="AE174" i="18"/>
  <c r="AH174" i="18"/>
  <c r="L176" i="18"/>
  <c r="Q176" i="18"/>
  <c r="V176" i="18"/>
  <c r="AE176" i="18"/>
  <c r="AH176" i="18"/>
  <c r="AK176" i="18"/>
  <c r="L177" i="18"/>
  <c r="Q177" i="18"/>
  <c r="V177" i="18"/>
  <c r="AE177" i="18"/>
  <c r="AH177" i="18"/>
  <c r="L179" i="18"/>
  <c r="Q179" i="18"/>
  <c r="V179" i="18"/>
  <c r="L180" i="18"/>
  <c r="Q180" i="18"/>
  <c r="V180" i="18"/>
  <c r="L182" i="18"/>
  <c r="Q182" i="18"/>
  <c r="V182" i="18"/>
  <c r="L183" i="18"/>
  <c r="Q183" i="18"/>
  <c r="V183" i="18"/>
  <c r="AE184" i="18"/>
  <c r="AH184" i="18"/>
  <c r="AK184" i="18"/>
  <c r="AE185" i="18"/>
  <c r="AH185" i="18"/>
  <c r="AK185" i="18"/>
  <c r="L187" i="18"/>
  <c r="Q187" i="18"/>
  <c r="V187" i="18"/>
  <c r="L188" i="18"/>
  <c r="Q188" i="18"/>
  <c r="V188" i="18"/>
  <c r="L189" i="18"/>
  <c r="Q189" i="18"/>
  <c r="V189" i="18"/>
  <c r="AE189" i="18"/>
  <c r="AH189" i="18"/>
  <c r="L190" i="18"/>
  <c r="Q190" i="18"/>
  <c r="V190" i="18"/>
  <c r="L192" i="18"/>
  <c r="Q192" i="18"/>
  <c r="V192" i="18"/>
  <c r="AE192" i="18"/>
  <c r="AH192" i="18"/>
  <c r="L193" i="18"/>
  <c r="Q193" i="18"/>
  <c r="V193" i="18"/>
  <c r="L196" i="18"/>
  <c r="Q196" i="18"/>
  <c r="V196" i="18"/>
  <c r="AE196" i="18"/>
  <c r="L199" i="18"/>
  <c r="Q199" i="18"/>
  <c r="V199" i="18"/>
  <c r="AE199" i="18"/>
  <c r="AH199" i="18"/>
  <c r="L201" i="18"/>
  <c r="Q201" i="18"/>
  <c r="V201" i="18"/>
  <c r="L204" i="18"/>
  <c r="Q204" i="18"/>
  <c r="V204" i="18"/>
  <c r="AE204" i="18"/>
  <c r="AH204" i="18"/>
  <c r="L205" i="18"/>
  <c r="Q205" i="18"/>
  <c r="V205" i="18"/>
  <c r="AE205" i="18"/>
  <c r="AH205" i="18"/>
  <c r="L206" i="18"/>
  <c r="Q206" i="18"/>
  <c r="V206" i="18"/>
  <c r="L208" i="18"/>
  <c r="Q208" i="18"/>
  <c r="V208" i="18"/>
  <c r="L211" i="18"/>
  <c r="Q211" i="18"/>
  <c r="V211" i="18"/>
  <c r="AE211" i="18"/>
  <c r="AH211" i="18"/>
  <c r="L212" i="18"/>
  <c r="Q212" i="18"/>
  <c r="V212" i="18"/>
  <c r="L215" i="18"/>
  <c r="Q215" i="18"/>
  <c r="V215" i="18"/>
  <c r="L216" i="18"/>
  <c r="Q216" i="18"/>
  <c r="V216" i="18"/>
  <c r="L217" i="18"/>
  <c r="Q217" i="18"/>
  <c r="V217" i="18"/>
  <c r="AE217" i="18"/>
  <c r="AH217" i="18"/>
  <c r="L219" i="18"/>
  <c r="Q219" i="18"/>
  <c r="V219" i="18"/>
  <c r="AE219" i="18"/>
  <c r="AH219" i="18"/>
  <c r="L221" i="18"/>
  <c r="Q221" i="18"/>
  <c r="V221" i="18"/>
  <c r="AE221" i="18"/>
  <c r="AH221" i="18"/>
  <c r="L222" i="18"/>
  <c r="Q222" i="18"/>
  <c r="V222" i="18"/>
  <c r="L223" i="18"/>
  <c r="Q223" i="18"/>
  <c r="V223" i="18"/>
  <c r="AE223" i="18"/>
  <c r="AH223" i="18"/>
  <c r="L225" i="18"/>
  <c r="Q225" i="18"/>
  <c r="V225" i="18"/>
  <c r="AE225" i="18"/>
  <c r="AH225" i="18"/>
  <c r="L227" i="18"/>
  <c r="Q227" i="18"/>
  <c r="V227" i="18"/>
  <c r="L229" i="18"/>
  <c r="Q229" i="18"/>
  <c r="V229" i="18"/>
  <c r="AE229" i="18"/>
  <c r="AH229" i="18"/>
  <c r="L230" i="18"/>
  <c r="Q230" i="18"/>
  <c r="V230" i="18"/>
  <c r="L231" i="18"/>
  <c r="Q231" i="18"/>
  <c r="V231" i="18"/>
  <c r="AE231" i="18"/>
  <c r="AH231" i="18"/>
  <c r="L233" i="18"/>
  <c r="Q233" i="18"/>
  <c r="V233" i="18"/>
  <c r="AE233" i="18"/>
  <c r="AH233" i="18"/>
  <c r="L234" i="18"/>
  <c r="Q234" i="18"/>
  <c r="V234" i="18"/>
  <c r="L237" i="18"/>
  <c r="Q237" i="18"/>
  <c r="V237" i="18"/>
  <c r="L238" i="18"/>
  <c r="Q238" i="18"/>
  <c r="V238" i="18"/>
  <c r="AE238" i="18"/>
  <c r="AH238" i="18"/>
  <c r="AK238" i="18"/>
  <c r="L240" i="18"/>
  <c r="Q240" i="18"/>
  <c r="V240" i="18"/>
  <c r="L241" i="18"/>
  <c r="Q241" i="18"/>
  <c r="V241" i="18"/>
  <c r="AE241" i="18"/>
  <c r="AH241" i="18"/>
  <c r="AK241" i="18"/>
  <c r="L242" i="18"/>
  <c r="Q242" i="18"/>
  <c r="V242" i="18"/>
  <c r="L243" i="18"/>
  <c r="Q243" i="18"/>
  <c r="V243" i="18"/>
  <c r="AE243" i="18"/>
  <c r="AH243" i="18"/>
  <c r="L245" i="18"/>
  <c r="Q245" i="18"/>
  <c r="V245" i="18"/>
  <c r="L247" i="18"/>
  <c r="Q247" i="18"/>
  <c r="V247" i="18"/>
  <c r="AE247" i="18"/>
  <c r="AH247" i="18"/>
  <c r="AK247" i="18"/>
  <c r="L248" i="18"/>
  <c r="Q248" i="18"/>
  <c r="V248" i="18"/>
  <c r="AE248" i="18"/>
  <c r="AH248" i="18"/>
  <c r="AK248" i="18"/>
  <c r="L250" i="18"/>
  <c r="Q250" i="18"/>
  <c r="V250" i="18"/>
  <c r="AE250" i="18"/>
  <c r="AH250" i="18"/>
  <c r="L251" i="18"/>
  <c r="Q251" i="18"/>
  <c r="V251" i="18"/>
  <c r="L254" i="18"/>
  <c r="Q254" i="18"/>
  <c r="V254" i="18"/>
  <c r="AE254" i="18"/>
  <c r="AH254" i="18"/>
  <c r="AK254" i="18"/>
  <c r="L257" i="18"/>
  <c r="Q257" i="18"/>
  <c r="V257" i="18"/>
  <c r="L258" i="18"/>
  <c r="Q258" i="18"/>
  <c r="V258" i="18"/>
  <c r="AE258" i="18"/>
  <c r="AH258" i="18"/>
  <c r="L259" i="18"/>
  <c r="Q259" i="18"/>
  <c r="V259" i="18"/>
  <c r="AE259" i="18"/>
  <c r="AH259" i="18"/>
  <c r="AK259" i="18"/>
  <c r="L261" i="18"/>
  <c r="Q261" i="18"/>
  <c r="V261" i="18"/>
  <c r="L263" i="18"/>
  <c r="Q263" i="18"/>
  <c r="V263" i="18"/>
  <c r="L264" i="18"/>
  <c r="Q264" i="18"/>
  <c r="V264" i="18"/>
  <c r="AE264" i="18"/>
  <c r="AH264" i="18"/>
  <c r="AK264" i="18"/>
  <c r="L265" i="18"/>
  <c r="Q265" i="18"/>
  <c r="V265" i="18"/>
  <c r="L266" i="18"/>
  <c r="Q266" i="18"/>
  <c r="V266" i="18"/>
  <c r="L267" i="18"/>
  <c r="Q267" i="18"/>
  <c r="V267" i="18"/>
  <c r="AE267" i="18"/>
  <c r="AH267" i="18"/>
  <c r="AK267" i="18"/>
  <c r="L269" i="18"/>
  <c r="Q269" i="18"/>
  <c r="V269" i="18"/>
  <c r="AE269" i="18"/>
  <c r="AH269" i="18"/>
  <c r="L270" i="18"/>
  <c r="Q270" i="18"/>
  <c r="V270" i="18"/>
  <c r="L273" i="18"/>
  <c r="Q273" i="18"/>
  <c r="V273" i="18"/>
  <c r="L274" i="18"/>
  <c r="Q274" i="18"/>
  <c r="V274" i="18"/>
  <c r="AE274" i="18"/>
  <c r="AH274" i="18"/>
  <c r="AK274" i="18"/>
  <c r="L275" i="18"/>
  <c r="Q275" i="18"/>
  <c r="V275" i="18"/>
  <c r="AE275" i="18"/>
  <c r="AH275" i="18"/>
  <c r="AK275" i="18"/>
  <c r="L278" i="18"/>
  <c r="Q278" i="18"/>
  <c r="V278" i="18"/>
  <c r="AE278" i="18"/>
  <c r="AH278" i="18"/>
  <c r="L279" i="18"/>
  <c r="Q279" i="18"/>
  <c r="V279" i="18"/>
  <c r="L281" i="18"/>
  <c r="Q281" i="18"/>
  <c r="V281" i="18"/>
  <c r="AE281" i="18"/>
  <c r="AH281" i="18"/>
  <c r="AK281" i="18"/>
  <c r="L282" i="18"/>
  <c r="Q282" i="18"/>
  <c r="V282" i="18"/>
  <c r="L284" i="18"/>
  <c r="Q284" i="18"/>
  <c r="V284" i="18"/>
  <c r="AE284" i="18"/>
  <c r="AH284" i="18"/>
  <c r="AK284" i="18"/>
  <c r="L285" i="18"/>
  <c r="Q285" i="18"/>
  <c r="V285" i="18"/>
  <c r="L286" i="18"/>
  <c r="Q286" i="18"/>
  <c r="V286" i="18"/>
  <c r="AE286" i="18"/>
  <c r="AH286" i="18"/>
  <c r="L288" i="18"/>
  <c r="Q288" i="18"/>
  <c r="V288" i="18"/>
  <c r="L291" i="18"/>
  <c r="Q291" i="18"/>
  <c r="V291" i="18"/>
  <c r="L292" i="18"/>
  <c r="Q292" i="18"/>
  <c r="V292" i="18"/>
  <c r="AE292" i="18"/>
  <c r="AH292" i="18"/>
  <c r="AK292" i="18"/>
  <c r="L294" i="18"/>
  <c r="Q294" i="18"/>
  <c r="V294" i="18"/>
  <c r="AE294" i="18"/>
  <c r="AH294" i="18"/>
  <c r="AK294" i="18"/>
  <c r="L295" i="18"/>
  <c r="Q295" i="18"/>
  <c r="V295" i="18"/>
  <c r="L296" i="18"/>
  <c r="Q296" i="18"/>
  <c r="V296" i="18"/>
  <c r="L297" i="18"/>
  <c r="Q297" i="18"/>
  <c r="V297" i="18"/>
  <c r="AE297" i="18"/>
  <c r="AH297" i="18"/>
  <c r="L299" i="18"/>
  <c r="Q299" i="18"/>
  <c r="V299" i="18"/>
  <c r="L300" i="18"/>
  <c r="Q300" i="18"/>
  <c r="V300" i="18"/>
  <c r="AE300" i="18"/>
  <c r="AH300" i="18"/>
  <c r="AK300" i="18"/>
  <c r="L301" i="18"/>
  <c r="Q301" i="18"/>
  <c r="V301" i="18"/>
  <c r="AE301" i="18"/>
  <c r="AH301" i="18"/>
  <c r="AK301" i="18"/>
  <c r="L302" i="18"/>
  <c r="Q302" i="18"/>
  <c r="V302" i="18"/>
  <c r="L303" i="18"/>
  <c r="Q303" i="18"/>
  <c r="V303" i="18"/>
  <c r="AE303" i="18"/>
  <c r="AH303" i="18"/>
  <c r="L304" i="18"/>
  <c r="Q304" i="18"/>
  <c r="V304" i="18"/>
  <c r="L307" i="18"/>
  <c r="Q307" i="18"/>
  <c r="V307" i="18"/>
  <c r="L309" i="18"/>
  <c r="Q309" i="18"/>
  <c r="V309" i="18"/>
  <c r="L311" i="18"/>
  <c r="Q311" i="18"/>
  <c r="V311" i="18"/>
  <c r="AE311" i="18"/>
  <c r="AH311" i="18"/>
  <c r="AK311" i="18"/>
  <c r="L312" i="18"/>
  <c r="Q312" i="18"/>
  <c r="V312" i="18"/>
  <c r="L313" i="18"/>
  <c r="Q313" i="18"/>
  <c r="V313" i="18"/>
  <c r="L316" i="18"/>
  <c r="Q316" i="18"/>
  <c r="V316" i="18"/>
  <c r="AE316" i="18"/>
  <c r="AH316" i="18"/>
  <c r="AK316" i="18"/>
  <c r="L317" i="18"/>
  <c r="Q317" i="18"/>
  <c r="V317" i="18"/>
  <c r="L318" i="18"/>
  <c r="Q318" i="18"/>
  <c r="V318" i="18"/>
  <c r="AE318" i="18"/>
  <c r="AH318" i="18"/>
  <c r="L324" i="18"/>
  <c r="Q324" i="18"/>
  <c r="V324" i="18"/>
  <c r="AE324" i="18"/>
  <c r="AH324" i="18"/>
  <c r="AK324" i="18"/>
  <c r="L326" i="18"/>
  <c r="Q326" i="18"/>
  <c r="V326" i="18"/>
  <c r="AE326" i="18"/>
  <c r="AH326" i="18"/>
  <c r="L328" i="18"/>
  <c r="Q328" i="18"/>
  <c r="V328" i="18"/>
  <c r="L329" i="18"/>
  <c r="Q329" i="18"/>
  <c r="V329" i="18"/>
  <c r="L331" i="18"/>
  <c r="Q331" i="18"/>
  <c r="V331" i="18"/>
  <c r="L332" i="18"/>
  <c r="Q332" i="18"/>
  <c r="V332" i="18"/>
  <c r="AE332" i="18"/>
  <c r="AH332" i="18"/>
  <c r="AK332" i="18"/>
  <c r="L333" i="18"/>
  <c r="Q333" i="18"/>
  <c r="V333" i="18"/>
  <c r="L335" i="18"/>
  <c r="Q335" i="18"/>
  <c r="V335" i="18"/>
  <c r="AE335" i="18"/>
  <c r="AH335" i="18"/>
  <c r="AK335" i="18"/>
  <c r="L336" i="18"/>
  <c r="Q336" i="18"/>
  <c r="V336" i="18"/>
  <c r="AE336" i="18"/>
  <c r="AH336" i="18"/>
  <c r="L337" i="18"/>
  <c r="Q337" i="18"/>
  <c r="V337" i="18"/>
  <c r="L338" i="18"/>
  <c r="Q338" i="18"/>
  <c r="V338" i="18"/>
  <c r="L340" i="18"/>
  <c r="Q340" i="18"/>
  <c r="V340" i="18"/>
  <c r="L341" i="18"/>
  <c r="Q341" i="18"/>
  <c r="V341" i="18"/>
  <c r="AE341" i="18"/>
  <c r="AH341" i="18"/>
  <c r="AK341" i="18"/>
  <c r="L342" i="18"/>
  <c r="Q342" i="18"/>
  <c r="V342" i="18"/>
  <c r="AE342" i="18"/>
  <c r="AH342" i="18"/>
  <c r="L343" i="18"/>
  <c r="Q343" i="18"/>
  <c r="V343" i="18"/>
  <c r="L345" i="18"/>
  <c r="Q345" i="18"/>
  <c r="V345" i="18"/>
  <c r="AE345" i="18"/>
  <c r="AH345" i="18"/>
  <c r="L348" i="18"/>
  <c r="Q348" i="18"/>
  <c r="V348" i="18"/>
  <c r="L349" i="18"/>
  <c r="Q349" i="18"/>
  <c r="V349" i="18"/>
  <c r="AE349" i="18"/>
  <c r="AH349" i="18"/>
  <c r="AK349" i="18"/>
  <c r="L350" i="18"/>
  <c r="Q350" i="18"/>
  <c r="V350" i="18"/>
  <c r="AE350" i="18"/>
  <c r="AH350" i="18"/>
  <c r="AK350" i="18"/>
  <c r="L352" i="18"/>
  <c r="Q352" i="18"/>
  <c r="V352" i="18"/>
  <c r="AE352" i="18"/>
  <c r="AH352" i="18"/>
  <c r="L353" i="18"/>
  <c r="Q353" i="18"/>
  <c r="V353" i="18"/>
  <c r="L355" i="18"/>
  <c r="Q355" i="18"/>
  <c r="V355" i="18"/>
  <c r="AE355" i="18"/>
  <c r="AH355" i="18"/>
  <c r="AK355" i="18"/>
  <c r="L356" i="18"/>
  <c r="Q356" i="18"/>
  <c r="V356" i="18"/>
  <c r="AE356" i="18"/>
  <c r="AH356" i="18"/>
  <c r="AK356" i="18"/>
  <c r="L358" i="18"/>
  <c r="Q358" i="18"/>
  <c r="V358" i="18"/>
  <c r="L359" i="18"/>
  <c r="Q359" i="18"/>
  <c r="V359" i="18"/>
  <c r="AE359" i="18"/>
  <c r="AH359" i="18"/>
  <c r="L361" i="18"/>
  <c r="Q361" i="18"/>
  <c r="V361" i="18"/>
  <c r="L362" i="18"/>
  <c r="Q362" i="18"/>
  <c r="V362" i="18"/>
  <c r="AE362" i="18"/>
  <c r="AH362" i="18"/>
  <c r="AK362" i="18"/>
  <c r="L367" i="18"/>
  <c r="Q367" i="18"/>
  <c r="V367" i="18"/>
  <c r="AE367" i="18"/>
  <c r="AH367" i="18"/>
  <c r="AK367" i="18"/>
  <c r="L368" i="18"/>
  <c r="Q368" i="18"/>
  <c r="V368" i="18"/>
  <c r="AE368" i="18"/>
  <c r="AH368" i="18"/>
  <c r="L369" i="18"/>
  <c r="Q369" i="18"/>
  <c r="V369" i="18"/>
  <c r="L370" i="18"/>
  <c r="Q370" i="18"/>
  <c r="V370" i="18"/>
  <c r="L373" i="18"/>
  <c r="Q373" i="18"/>
  <c r="V373" i="18"/>
  <c r="AE373" i="18"/>
  <c r="AH373" i="18"/>
  <c r="AK373" i="18"/>
  <c r="L375" i="18"/>
  <c r="Q375" i="18"/>
  <c r="V375" i="18"/>
  <c r="L376" i="18"/>
  <c r="Q376" i="18"/>
  <c r="V376" i="18"/>
  <c r="L378" i="18"/>
  <c r="Q378" i="18"/>
  <c r="V378" i="18"/>
  <c r="L383" i="18"/>
  <c r="Q383" i="18"/>
  <c r="V383" i="18"/>
  <c r="AE383" i="18"/>
  <c r="AH383" i="18"/>
  <c r="L384" i="18"/>
  <c r="Q384" i="18"/>
  <c r="V384" i="18"/>
  <c r="AE384" i="18"/>
  <c r="AH384" i="18"/>
  <c r="AK384" i="18"/>
  <c r="L385" i="18"/>
  <c r="Q385" i="18"/>
  <c r="V385" i="18"/>
  <c r="L387" i="18"/>
  <c r="Q387" i="18"/>
  <c r="V387" i="18"/>
  <c r="L388" i="18"/>
  <c r="Q388" i="18"/>
  <c r="V388" i="18"/>
  <c r="L391" i="18"/>
  <c r="Q391" i="18"/>
  <c r="V391" i="18"/>
  <c r="AE391" i="18"/>
  <c r="AH391" i="18"/>
  <c r="AK391" i="18"/>
  <c r="L393" i="18"/>
  <c r="Q393" i="18"/>
  <c r="V393" i="18"/>
  <c r="L394" i="18"/>
  <c r="Q394" i="18"/>
  <c r="V394" i="18"/>
  <c r="L395" i="18"/>
  <c r="Q395" i="18"/>
  <c r="V395" i="18"/>
  <c r="AE395" i="18"/>
  <c r="AH395" i="18"/>
  <c r="AK395" i="18"/>
  <c r="L396" i="18"/>
  <c r="Q396" i="18"/>
  <c r="V396" i="18"/>
  <c r="AE396" i="18"/>
  <c r="AH396" i="18"/>
  <c r="L397" i="18"/>
  <c r="Q397" i="18"/>
  <c r="V397" i="18"/>
  <c r="L398" i="18"/>
  <c r="Q398" i="18"/>
  <c r="V398" i="18"/>
  <c r="L399" i="18"/>
  <c r="Q399" i="18"/>
  <c r="V399" i="18"/>
  <c r="L401" i="18"/>
  <c r="Q401" i="18"/>
  <c r="V401" i="18"/>
  <c r="L402" i="18"/>
  <c r="Q402" i="18"/>
  <c r="V402" i="18"/>
  <c r="AE402" i="18"/>
  <c r="AH402" i="18"/>
  <c r="AK402" i="18"/>
  <c r="L404" i="18"/>
  <c r="Q404" i="18"/>
  <c r="V404" i="18"/>
  <c r="AE404" i="18"/>
  <c r="AH404" i="18"/>
  <c r="AK404" i="18"/>
  <c r="L405" i="18"/>
  <c r="Q405" i="18"/>
  <c r="V405" i="18"/>
  <c r="L406" i="18"/>
  <c r="Q406" i="18"/>
  <c r="V406" i="18"/>
  <c r="L407" i="18"/>
  <c r="Q407" i="18"/>
  <c r="V407" i="18"/>
  <c r="AE407" i="18"/>
  <c r="AH407" i="18"/>
  <c r="L409" i="18"/>
  <c r="Q409" i="18"/>
  <c r="V409" i="18"/>
  <c r="AE409" i="18"/>
  <c r="AH409" i="18"/>
  <c r="AK409" i="18"/>
  <c r="L410" i="18"/>
  <c r="Q410" i="18"/>
  <c r="V410" i="18"/>
  <c r="L413" i="18"/>
  <c r="Q413" i="18"/>
  <c r="V413" i="18"/>
  <c r="AE413" i="18"/>
  <c r="AH413" i="18"/>
  <c r="AK413" i="18"/>
  <c r="L414" i="18"/>
  <c r="Q414" i="18"/>
  <c r="V414" i="18"/>
  <c r="AE414" i="18"/>
  <c r="AH414" i="18"/>
  <c r="L415" i="18"/>
  <c r="Q415" i="18"/>
  <c r="V415" i="18"/>
  <c r="AE415" i="18"/>
  <c r="AH415" i="18"/>
  <c r="AK415" i="18"/>
  <c r="L417" i="18"/>
  <c r="Q417" i="18"/>
  <c r="V417" i="18"/>
  <c r="L418" i="18"/>
  <c r="Q418" i="18"/>
  <c r="V418" i="18"/>
  <c r="L419" i="18"/>
  <c r="Q419" i="18"/>
  <c r="V419" i="18"/>
  <c r="AE419" i="18"/>
  <c r="AH419" i="18"/>
  <c r="AK419" i="18"/>
  <c r="L424" i="18"/>
  <c r="Q424" i="18"/>
  <c r="V424" i="18"/>
  <c r="AH424" i="18"/>
  <c r="AK424" i="18"/>
  <c r="L425" i="18"/>
  <c r="Q425" i="18"/>
  <c r="V425" i="18"/>
  <c r="L426" i="18"/>
  <c r="Q426" i="18"/>
  <c r="V426" i="18"/>
  <c r="L427" i="18"/>
  <c r="Q427" i="18"/>
  <c r="V427" i="18"/>
  <c r="AE427" i="18"/>
  <c r="AH427" i="18"/>
  <c r="L428" i="18"/>
  <c r="Q428" i="18"/>
  <c r="V428" i="18"/>
  <c r="L430" i="18"/>
  <c r="Q430" i="18"/>
  <c r="V430" i="18"/>
  <c r="AK430" i="18"/>
  <c r="L433" i="18"/>
  <c r="Q433" i="18"/>
  <c r="V433" i="18"/>
  <c r="L434" i="18"/>
  <c r="Q434" i="18"/>
  <c r="V434" i="18"/>
  <c r="AE434" i="18"/>
  <c r="AH434" i="18"/>
  <c r="AK434" i="18"/>
  <c r="L435" i="18"/>
  <c r="Q435" i="18"/>
  <c r="V435" i="18"/>
  <c r="AE435" i="18"/>
  <c r="AH435" i="18"/>
  <c r="AK435" i="18"/>
  <c r="L436" i="18"/>
  <c r="Q436" i="18"/>
  <c r="V436" i="18"/>
  <c r="L437" i="18"/>
  <c r="Q437" i="18"/>
  <c r="V437" i="18"/>
  <c r="AH437" i="18"/>
  <c r="L438" i="18"/>
  <c r="Q438" i="18"/>
  <c r="V438" i="18"/>
  <c r="L439" i="18"/>
  <c r="Q439" i="18"/>
  <c r="V439" i="18"/>
  <c r="AH439" i="18"/>
  <c r="L440" i="18"/>
  <c r="Q440" i="18"/>
  <c r="V440" i="18"/>
  <c r="L441" i="18"/>
  <c r="Q441" i="18"/>
  <c r="V441" i="18"/>
  <c r="L443" i="18"/>
  <c r="Q443" i="18"/>
  <c r="V443" i="18"/>
  <c r="AE443" i="18"/>
  <c r="AH443" i="18"/>
  <c r="AK443" i="18"/>
  <c r="L444" i="18"/>
  <c r="Q444" i="18"/>
  <c r="V444" i="18"/>
  <c r="L445" i="18"/>
  <c r="Q445" i="18"/>
  <c r="V445" i="18"/>
  <c r="L446" i="18"/>
  <c r="Q446" i="18"/>
  <c r="V446" i="18"/>
  <c r="L448" i="18"/>
  <c r="Q448" i="18"/>
  <c r="V448" i="18"/>
  <c r="L450" i="18"/>
  <c r="Q450" i="18"/>
  <c r="V450" i="18"/>
  <c r="AE450" i="18"/>
  <c r="AH450" i="18"/>
  <c r="AK450" i="18"/>
  <c r="L454" i="18"/>
  <c r="Q454" i="18"/>
  <c r="V454" i="18"/>
  <c r="L455" i="18"/>
  <c r="Q455" i="18"/>
  <c r="V455" i="18"/>
  <c r="AE455" i="18"/>
  <c r="AH455" i="18"/>
  <c r="AK455" i="18"/>
  <c r="L456" i="18"/>
  <c r="Q456" i="18"/>
  <c r="V456" i="18"/>
  <c r="AE456" i="18"/>
  <c r="AH456" i="18"/>
  <c r="AK456" i="18"/>
  <c r="L458" i="18"/>
  <c r="Q458" i="18"/>
  <c r="V458" i="18"/>
  <c r="AE458" i="18"/>
  <c r="AH458" i="18"/>
  <c r="AK458" i="18"/>
  <c r="L460" i="18"/>
  <c r="Q460" i="18"/>
  <c r="V460" i="18"/>
  <c r="L462" i="18"/>
  <c r="Q462" i="18"/>
  <c r="V462" i="18"/>
  <c r="L463" i="18"/>
  <c r="Q463" i="18"/>
  <c r="V463" i="18"/>
  <c r="AE463" i="18"/>
  <c r="AH463" i="18"/>
  <c r="L466" i="18"/>
  <c r="Q466" i="18"/>
  <c r="V466" i="18"/>
  <c r="L467" i="18"/>
  <c r="Q467" i="18"/>
  <c r="V467" i="18"/>
  <c r="L470" i="18"/>
  <c r="Q470" i="18"/>
  <c r="V470" i="18"/>
  <c r="L471" i="18"/>
  <c r="Q471" i="18"/>
  <c r="V471" i="18"/>
  <c r="AE471" i="18"/>
  <c r="AH471" i="18"/>
  <c r="AK471" i="18"/>
  <c r="V473" i="18"/>
  <c r="L474" i="18"/>
  <c r="Q474" i="18"/>
  <c r="V474" i="18"/>
  <c r="AE474" i="18"/>
  <c r="AH474" i="18"/>
  <c r="AK474" i="18"/>
  <c r="L476" i="18"/>
  <c r="Q476" i="18"/>
  <c r="V476" i="18"/>
  <c r="L477" i="18"/>
  <c r="Q477" i="18"/>
  <c r="V477" i="18"/>
  <c r="AE477" i="18"/>
  <c r="AH477" i="18"/>
  <c r="L479" i="18"/>
  <c r="Q479" i="18"/>
  <c r="V479" i="18"/>
  <c r="L481" i="18"/>
  <c r="Q481" i="18"/>
  <c r="V481" i="18"/>
  <c r="AE481" i="18"/>
  <c r="AH481" i="18"/>
  <c r="AK481" i="18"/>
  <c r="L484" i="18"/>
  <c r="Q484" i="18"/>
  <c r="V484" i="18"/>
  <c r="AE484" i="18"/>
  <c r="AH484" i="18"/>
  <c r="AK484" i="18"/>
  <c r="L485" i="18"/>
  <c r="Q485" i="18"/>
  <c r="V485" i="18"/>
  <c r="L486" i="18"/>
  <c r="Q486" i="18"/>
  <c r="V486" i="18"/>
  <c r="AE486" i="18"/>
  <c r="AH486" i="18"/>
  <c r="AK486" i="18"/>
  <c r="L489" i="18"/>
  <c r="Q489" i="18"/>
  <c r="V489" i="18"/>
  <c r="AE489" i="18"/>
  <c r="AH489" i="18"/>
  <c r="AK489" i="18"/>
  <c r="L490" i="18"/>
  <c r="Q490" i="18"/>
  <c r="V490" i="18"/>
  <c r="L493" i="18"/>
  <c r="Q493" i="18"/>
  <c r="V493" i="18"/>
  <c r="L495" i="18"/>
  <c r="Q495" i="18"/>
  <c r="V495" i="18"/>
  <c r="AE495" i="18"/>
  <c r="AH495" i="18"/>
  <c r="L496" i="18"/>
  <c r="Q496" i="18"/>
  <c r="V496" i="18"/>
  <c r="L497" i="18"/>
  <c r="Q497" i="18"/>
  <c r="V497" i="18"/>
  <c r="L500" i="18"/>
  <c r="Q500" i="18"/>
  <c r="V500" i="18"/>
  <c r="AE500" i="18"/>
  <c r="AH500" i="18"/>
  <c r="AK500" i="18"/>
  <c r="L502" i="18"/>
  <c r="Q502" i="18"/>
  <c r="V502" i="18"/>
  <c r="L503" i="18"/>
  <c r="Q503" i="18"/>
  <c r="V503" i="18"/>
  <c r="AE503" i="18"/>
  <c r="AH503" i="18"/>
  <c r="AK503" i="18"/>
  <c r="L505" i="18"/>
  <c r="Q505" i="18"/>
  <c r="V505" i="18"/>
  <c r="L508" i="18"/>
  <c r="Q508" i="18"/>
  <c r="V508" i="18"/>
  <c r="AE508" i="18"/>
  <c r="AH508" i="18"/>
  <c r="AK508" i="18"/>
  <c r="L509" i="18"/>
  <c r="Q509" i="18"/>
  <c r="V509" i="18"/>
  <c r="L510" i="18"/>
  <c r="Q510" i="18"/>
  <c r="V510" i="18"/>
  <c r="AE510" i="18"/>
  <c r="AH510" i="18"/>
  <c r="AK510" i="18"/>
  <c r="L511" i="18"/>
  <c r="Q511" i="18"/>
  <c r="V511" i="18"/>
  <c r="AE511" i="18"/>
  <c r="AH511" i="18"/>
  <c r="L514" i="18"/>
  <c r="Q514" i="18"/>
  <c r="V514" i="18"/>
  <c r="L518" i="18"/>
  <c r="Q518" i="18"/>
  <c r="V518" i="18"/>
  <c r="L519" i="18"/>
  <c r="Q519" i="18"/>
  <c r="V519" i="18"/>
  <c r="L521" i="18"/>
  <c r="Q521" i="18"/>
  <c r="V521" i="18"/>
  <c r="L522" i="18"/>
  <c r="Q522" i="18"/>
  <c r="V522" i="18"/>
  <c r="L523" i="18"/>
  <c r="Q523" i="18"/>
  <c r="V523" i="18"/>
  <c r="L524" i="18"/>
  <c r="Q524" i="18"/>
  <c r="V524" i="18"/>
  <c r="L526" i="18"/>
  <c r="Q526" i="18"/>
  <c r="V526" i="18"/>
  <c r="AE526" i="18"/>
  <c r="AH526" i="18"/>
  <c r="AK526" i="18"/>
  <c r="L530" i="18"/>
  <c r="Q530" i="18"/>
  <c r="V530" i="18"/>
  <c r="L531" i="18"/>
  <c r="Q531" i="18"/>
  <c r="V531" i="18"/>
  <c r="L532" i="18"/>
  <c r="Q532" i="18"/>
  <c r="V532" i="18"/>
  <c r="L533" i="18"/>
  <c r="Q533" i="18"/>
  <c r="V533" i="18"/>
  <c r="L534" i="18"/>
  <c r="Q534" i="18"/>
  <c r="V534" i="18"/>
  <c r="AE534" i="18"/>
  <c r="AH534" i="18"/>
  <c r="AK534" i="18"/>
  <c r="L537" i="18"/>
  <c r="Q537" i="18"/>
  <c r="V537" i="18"/>
  <c r="L538" i="18"/>
  <c r="Q538" i="18"/>
  <c r="V538" i="18"/>
  <c r="L539" i="18"/>
  <c r="Q539" i="18"/>
  <c r="V539" i="18"/>
  <c r="L540" i="18"/>
  <c r="Q540" i="18"/>
  <c r="V540" i="18"/>
  <c r="L541" i="18"/>
  <c r="Q541" i="18"/>
  <c r="V541" i="18"/>
  <c r="L543" i="18"/>
  <c r="Q543" i="18"/>
  <c r="V543" i="18"/>
  <c r="L544" i="18"/>
  <c r="Q544" i="18"/>
  <c r="V544" i="18"/>
  <c r="AE544" i="18"/>
  <c r="AH544" i="18"/>
  <c r="AK544" i="18"/>
  <c r="L548" i="18"/>
  <c r="Q548" i="18"/>
  <c r="V548" i="18"/>
  <c r="L549" i="18"/>
  <c r="Q549" i="18"/>
  <c r="V549" i="18"/>
  <c r="L550" i="18"/>
  <c r="Q550" i="18"/>
  <c r="V550" i="18"/>
  <c r="L551" i="18"/>
  <c r="Q551" i="18"/>
  <c r="V551" i="18"/>
  <c r="L552" i="18"/>
  <c r="Q552" i="18"/>
  <c r="V552" i="18"/>
  <c r="L555" i="18"/>
  <c r="Q555" i="18"/>
  <c r="V555" i="18"/>
  <c r="L556" i="18"/>
  <c r="Q556" i="18"/>
  <c r="V556" i="18"/>
  <c r="L559" i="18"/>
  <c r="Q559" i="18"/>
  <c r="V559" i="18"/>
  <c r="L560" i="18"/>
  <c r="Q560" i="18"/>
  <c r="V560" i="18"/>
  <c r="L561" i="18"/>
  <c r="Q561" i="18"/>
  <c r="V561" i="18"/>
  <c r="AE561" i="18"/>
  <c r="AH561" i="18"/>
  <c r="AK561" i="18"/>
  <c r="L562" i="18"/>
  <c r="Q562" i="18"/>
  <c r="V562" i="18"/>
  <c r="L563" i="18"/>
  <c r="Q563" i="18"/>
  <c r="V563" i="18"/>
  <c r="L565" i="18"/>
  <c r="Q565" i="18"/>
  <c r="V565" i="18"/>
  <c r="L566" i="18"/>
  <c r="Q566" i="18"/>
  <c r="V566" i="18"/>
  <c r="AE566" i="18"/>
  <c r="AH566" i="18"/>
  <c r="AK566" i="18"/>
  <c r="L567" i="18"/>
  <c r="Q567" i="18"/>
  <c r="V567" i="18"/>
  <c r="L568" i="18"/>
  <c r="Q568" i="18"/>
  <c r="V568" i="18"/>
  <c r="AE568" i="18"/>
  <c r="AH568" i="18"/>
  <c r="AK568" i="18"/>
  <c r="L569" i="18"/>
  <c r="Q569" i="18"/>
  <c r="V569" i="18"/>
  <c r="L570" i="18"/>
  <c r="Q570" i="18"/>
  <c r="V570" i="18"/>
  <c r="L571" i="18"/>
  <c r="Q571" i="18"/>
  <c r="V571" i="18"/>
  <c r="L572" i="18"/>
  <c r="Q572" i="18"/>
  <c r="V572" i="18"/>
  <c r="L573" i="18"/>
  <c r="Q573" i="18"/>
  <c r="V573" i="18"/>
  <c r="L575" i="18"/>
  <c r="Q575" i="18"/>
  <c r="V575" i="18"/>
  <c r="L578" i="18"/>
  <c r="Q578" i="18"/>
  <c r="V578" i="18"/>
  <c r="L579" i="18"/>
  <c r="Q579" i="18"/>
  <c r="V579" i="18"/>
  <c r="L580" i="18"/>
  <c r="Q580" i="18"/>
  <c r="V580" i="18"/>
  <c r="L581" i="18"/>
  <c r="Q581" i="18"/>
  <c r="V581" i="18"/>
  <c r="L582" i="18"/>
  <c r="Q582" i="18"/>
  <c r="V582" i="18"/>
  <c r="L583" i="18"/>
  <c r="Q583" i="18"/>
  <c r="V583" i="18"/>
  <c r="L585" i="18"/>
  <c r="Q585" i="18"/>
  <c r="V585" i="18"/>
  <c r="L586" i="18"/>
  <c r="L587" i="18"/>
  <c r="L589" i="18"/>
  <c r="Q589" i="18"/>
  <c r="V589" i="18"/>
  <c r="AE589" i="18"/>
  <c r="AH589" i="18"/>
  <c r="AK589" i="18"/>
  <c r="L592" i="18"/>
  <c r="L593" i="18"/>
  <c r="Q593" i="18"/>
  <c r="V593" i="18"/>
  <c r="L594" i="18"/>
  <c r="Q594" i="18"/>
  <c r="V594" i="18"/>
  <c r="L596" i="18"/>
  <c r="Q596" i="18"/>
  <c r="V596" i="18"/>
  <c r="AE596" i="18"/>
  <c r="AH596" i="18"/>
  <c r="AK596" i="18"/>
  <c r="L597" i="18"/>
  <c r="Q597" i="18"/>
  <c r="V597" i="18"/>
  <c r="L599" i="18"/>
  <c r="Q599" i="18"/>
  <c r="V599" i="18"/>
  <c r="L600" i="18"/>
  <c r="Q600" i="18"/>
  <c r="V600" i="18"/>
  <c r="L603" i="18"/>
  <c r="Q603" i="18"/>
  <c r="V603" i="18"/>
  <c r="L604" i="18"/>
  <c r="Q604" i="18"/>
  <c r="V604" i="18"/>
  <c r="L605" i="18"/>
  <c r="Q605" i="18"/>
  <c r="V605" i="18"/>
  <c r="L608" i="18"/>
  <c r="Q608" i="18"/>
  <c r="V608" i="18"/>
  <c r="L609" i="18"/>
  <c r="Q609" i="18"/>
  <c r="V609" i="18"/>
  <c r="L610" i="18"/>
  <c r="Q610" i="18"/>
  <c r="V610" i="18"/>
  <c r="L611" i="18"/>
  <c r="Q611" i="18"/>
  <c r="V611" i="18"/>
  <c r="L612" i="18"/>
  <c r="Q612" i="18"/>
  <c r="V612" i="18"/>
  <c r="L613" i="18"/>
  <c r="Q613" i="18"/>
  <c r="V613" i="18"/>
  <c r="L615" i="18"/>
  <c r="Q615" i="18"/>
  <c r="V615" i="18"/>
  <c r="L616" i="18"/>
  <c r="Q616" i="18"/>
  <c r="V616" i="18"/>
  <c r="L617" i="18"/>
  <c r="Q617" i="18"/>
  <c r="V617" i="18"/>
  <c r="L618" i="18"/>
  <c r="Q618" i="18"/>
  <c r="V618" i="18"/>
  <c r="L620" i="18"/>
  <c r="Q620" i="18"/>
  <c r="V620" i="18"/>
  <c r="L626" i="18"/>
  <c r="Q626" i="18"/>
  <c r="V626" i="18"/>
  <c r="AE626" i="18"/>
  <c r="AH626" i="18"/>
  <c r="AK626" i="18"/>
  <c r="L627" i="18"/>
  <c r="Q627" i="18"/>
  <c r="V627" i="18"/>
  <c r="L629" i="18"/>
  <c r="Q629" i="18"/>
  <c r="V629" i="18"/>
  <c r="L630" i="18"/>
  <c r="Q630" i="18"/>
  <c r="V630" i="18"/>
  <c r="L631" i="18"/>
  <c r="Q631" i="18"/>
  <c r="V631" i="18"/>
  <c r="L632" i="18"/>
  <c r="Q632" i="18"/>
  <c r="V632" i="18"/>
  <c r="L633" i="18"/>
  <c r="Q633" i="18"/>
  <c r="V633" i="18"/>
  <c r="L634" i="18"/>
  <c r="Q634" i="18"/>
  <c r="V634" i="18"/>
  <c r="L635" i="18"/>
  <c r="Q635" i="18"/>
  <c r="V635" i="18"/>
  <c r="AE635" i="18"/>
  <c r="AH635" i="18"/>
  <c r="AK635" i="18"/>
  <c r="L637" i="18"/>
  <c r="Q637" i="18"/>
  <c r="V637" i="18"/>
  <c r="AE637" i="18"/>
  <c r="AH637" i="18"/>
  <c r="AK637" i="18"/>
  <c r="L638" i="18"/>
  <c r="Q638" i="18"/>
  <c r="V638" i="18"/>
  <c r="L639" i="18"/>
  <c r="Q639" i="18"/>
  <c r="V639" i="18"/>
  <c r="L640" i="18"/>
  <c r="Q640" i="18"/>
  <c r="V640" i="18"/>
  <c r="L642" i="18"/>
  <c r="Q642" i="18"/>
  <c r="V642" i="18"/>
  <c r="L646" i="18"/>
  <c r="Q646" i="18"/>
  <c r="V646" i="18"/>
  <c r="L648" i="18"/>
  <c r="Q648" i="18"/>
  <c r="V648" i="18"/>
  <c r="L649" i="18"/>
  <c r="Q649" i="18"/>
  <c r="V649" i="18"/>
  <c r="L650" i="18"/>
  <c r="Q650" i="18"/>
  <c r="V650" i="18"/>
  <c r="AE650" i="18"/>
  <c r="AH650" i="18"/>
  <c r="AK650" i="18"/>
  <c r="L653" i="18"/>
  <c r="Q653" i="18"/>
  <c r="V653" i="18"/>
  <c r="L654" i="18"/>
  <c r="Q654" i="18"/>
  <c r="V654" i="18"/>
  <c r="AE654" i="18"/>
  <c r="AH654" i="18"/>
  <c r="AK654" i="18"/>
  <c r="L655" i="18"/>
  <c r="Q655" i="18"/>
  <c r="V655" i="18"/>
  <c r="L656" i="18"/>
  <c r="Q656" i="18"/>
  <c r="V656" i="18"/>
  <c r="L657" i="18"/>
  <c r="Q657" i="18"/>
  <c r="V657" i="18"/>
  <c r="L658" i="18"/>
  <c r="Q658" i="18"/>
  <c r="V658" i="18"/>
  <c r="L660" i="18"/>
  <c r="Q660" i="18"/>
  <c r="V660" i="18"/>
  <c r="L661" i="18"/>
  <c r="Q661" i="18"/>
  <c r="V661" i="18"/>
  <c r="L662" i="18"/>
  <c r="Q662" i="18"/>
  <c r="V662" i="18"/>
  <c r="L663" i="18"/>
  <c r="Q663" i="18"/>
  <c r="V663" i="18"/>
  <c r="L666" i="18"/>
  <c r="Q666" i="18"/>
  <c r="V666" i="18"/>
  <c r="L667" i="18"/>
  <c r="Q667" i="18"/>
  <c r="V667" i="18"/>
  <c r="L669" i="18"/>
  <c r="Q669" i="18"/>
  <c r="V669" i="18"/>
  <c r="L671" i="18"/>
  <c r="Q671" i="18"/>
  <c r="V671" i="18"/>
  <c r="AE671" i="18"/>
  <c r="AH671" i="18"/>
  <c r="AK671" i="18"/>
  <c r="L672" i="18"/>
  <c r="Q672" i="18"/>
  <c r="V672" i="18"/>
  <c r="L676" i="18"/>
  <c r="Q676" i="18"/>
  <c r="V676" i="18"/>
  <c r="L677" i="18"/>
  <c r="Q677" i="18"/>
  <c r="V677" i="18"/>
  <c r="L678" i="18"/>
  <c r="Q678" i="18"/>
  <c r="V678" i="18"/>
  <c r="L679" i="18"/>
  <c r="Q679" i="18"/>
  <c r="V679" i="18"/>
  <c r="L680" i="18"/>
  <c r="Q680" i="18"/>
  <c r="V680" i="18"/>
  <c r="L681" i="18"/>
  <c r="Q681" i="18"/>
  <c r="V681" i="18"/>
  <c r="L683" i="18"/>
  <c r="Q683" i="18"/>
  <c r="V683" i="18"/>
  <c r="AE683" i="18"/>
  <c r="AH683" i="18"/>
  <c r="AK683" i="18"/>
  <c r="L685" i="18"/>
  <c r="Q685" i="18"/>
  <c r="V685" i="18"/>
  <c r="L686" i="18"/>
  <c r="Q686" i="18"/>
  <c r="V686" i="18"/>
  <c r="L687" i="18"/>
  <c r="Q687" i="18"/>
  <c r="V687" i="18"/>
  <c r="L688" i="18"/>
  <c r="Q688" i="18"/>
  <c r="V688" i="18"/>
  <c r="L689" i="18"/>
  <c r="Q689" i="18"/>
  <c r="V689" i="18"/>
  <c r="W691" i="18"/>
  <c r="N5" i="46"/>
  <c r="Y16" i="46"/>
  <c r="AB16" i="46"/>
  <c r="AE16" i="46"/>
  <c r="N25" i="46"/>
  <c r="Y33" i="46"/>
  <c r="AB33" i="46"/>
  <c r="AE33" i="46"/>
  <c r="Y54" i="46"/>
  <c r="AB54" i="46"/>
  <c r="AE54" i="46"/>
  <c r="Y71" i="46"/>
  <c r="AB71" i="46"/>
  <c r="AE71" i="46"/>
  <c r="Y72" i="46"/>
  <c r="AB72" i="46"/>
  <c r="AE72" i="46"/>
  <c r="Y88" i="46"/>
  <c r="AB88" i="46"/>
  <c r="AE88" i="46"/>
  <c r="Y89" i="46"/>
  <c r="AB89" i="46"/>
  <c r="AE89" i="46"/>
  <c r="Y123" i="46"/>
  <c r="AB123" i="46"/>
  <c r="AE123" i="46"/>
  <c r="Y125" i="46"/>
  <c r="AB125" i="46"/>
  <c r="AE125" i="46"/>
  <c r="Y163" i="46"/>
  <c r="AB163" i="46"/>
  <c r="AE163" i="46"/>
  <c r="Y178" i="46"/>
  <c r="AB178" i="46"/>
  <c r="AE178" i="46"/>
  <c r="Y190" i="46"/>
  <c r="AB190" i="46"/>
  <c r="AE190" i="46"/>
  <c r="Y198" i="46"/>
  <c r="AB198" i="46"/>
  <c r="AE198" i="46"/>
  <c r="N211" i="46"/>
  <c r="Y221" i="46"/>
  <c r="AB221" i="46"/>
  <c r="AE221" i="46"/>
  <c r="Y237" i="46"/>
  <c r="AB237" i="46"/>
  <c r="AE237" i="46"/>
  <c r="Y252" i="46"/>
  <c r="AB252" i="46"/>
  <c r="AE252" i="46"/>
  <c r="Y281" i="46"/>
  <c r="AB281" i="46"/>
  <c r="AE281" i="46"/>
  <c r="N52" i="16"/>
  <c r="N128" i="16"/>
  <c r="N189" i="16"/>
  <c r="N190" i="16"/>
  <c r="N191" i="16"/>
  <c r="N192" i="16"/>
  <c r="N193" i="16"/>
  <c r="N194" i="16"/>
  <c r="N195" i="16"/>
  <c r="N196" i="16"/>
  <c r="N197" i="16"/>
  <c r="N198" i="16"/>
  <c r="N199" i="16"/>
  <c r="N200" i="16"/>
  <c r="P96" i="15"/>
  <c r="P158" i="15"/>
  <c r="P164" i="15"/>
  <c r="P192" i="15"/>
  <c r="P206" i="15"/>
  <c r="P211" i="15"/>
  <c r="P243" i="15"/>
  <c r="P246" i="15"/>
  <c r="P247" i="15"/>
  <c r="P254" i="15"/>
  <c r="P260" i="15"/>
  <c r="P266" i="15"/>
  <c r="P267" i="15"/>
  <c r="P272" i="15"/>
  <c r="P274" i="15"/>
  <c r="P279" i="15"/>
  <c r="P281" i="15"/>
  <c r="P283" i="15"/>
  <c r="P286" i="15"/>
  <c r="P291" i="15"/>
  <c r="P293" i="15"/>
  <c r="P294" i="15"/>
  <c r="P296" i="15"/>
  <c r="P297" i="15"/>
  <c r="P298" i="15"/>
  <c r="P299" i="15"/>
  <c r="P300" i="15"/>
  <c r="P301" i="15"/>
  <c r="P302" i="15"/>
  <c r="P303" i="15"/>
  <c r="P304" i="15"/>
  <c r="P306" i="15"/>
  <c r="P307" i="15"/>
  <c r="P317" i="15"/>
  <c r="R2" i="14"/>
  <c r="I4" i="14"/>
  <c r="K4" i="14"/>
  <c r="M4" i="14"/>
  <c r="R4" i="14"/>
  <c r="I8" i="14"/>
  <c r="K8" i="14"/>
  <c r="M8" i="14"/>
  <c r="R8" i="14"/>
  <c r="I10" i="14"/>
  <c r="K10" i="14"/>
  <c r="M10" i="14"/>
  <c r="R10" i="14"/>
  <c r="I12" i="14"/>
  <c r="K12" i="14"/>
  <c r="M12" i="14"/>
  <c r="R12" i="14"/>
  <c r="I16" i="14"/>
  <c r="K16" i="14"/>
  <c r="M16" i="14"/>
  <c r="R16" i="14"/>
  <c r="I18" i="14"/>
  <c r="K18" i="14"/>
  <c r="M18" i="14"/>
  <c r="R18" i="14"/>
  <c r="I23" i="14"/>
  <c r="K23" i="14"/>
  <c r="M23" i="14"/>
  <c r="R23" i="14"/>
  <c r="I24" i="14"/>
  <c r="K24" i="14"/>
  <c r="M24" i="14"/>
  <c r="R24" i="14"/>
  <c r="I27" i="14"/>
  <c r="K27" i="14"/>
  <c r="M27" i="14"/>
  <c r="R27" i="14"/>
  <c r="I28" i="14"/>
  <c r="K28" i="14"/>
  <c r="M28" i="14"/>
  <c r="R28" i="14"/>
  <c r="I31" i="14"/>
  <c r="K31" i="14"/>
  <c r="M31" i="14"/>
  <c r="R31" i="14"/>
  <c r="R33" i="14"/>
  <c r="R34" i="14"/>
  <c r="R35" i="14"/>
  <c r="R38" i="14"/>
  <c r="S46" i="14" s="1"/>
  <c r="R52" i="14"/>
  <c r="R62" i="14"/>
  <c r="S66" i="14" s="1"/>
  <c r="R72" i="14"/>
  <c r="S72" i="14" s="1"/>
  <c r="R76" i="14"/>
  <c r="R86" i="14"/>
  <c r="S88" i="14" s="1"/>
  <c r="R92" i="14"/>
  <c r="S92" i="14" s="1"/>
  <c r="R99" i="14"/>
  <c r="R124" i="14"/>
  <c r="R132" i="14"/>
  <c r="R146" i="14"/>
  <c r="S151" i="14" s="1"/>
  <c r="R154" i="14"/>
  <c r="R161" i="14"/>
  <c r="S161" i="14" s="1"/>
  <c r="R501" i="14"/>
  <c r="R504" i="14"/>
  <c r="R517" i="14"/>
  <c r="R522" i="14"/>
  <c r="R531" i="14"/>
  <c r="R534" i="14"/>
  <c r="R541" i="14"/>
  <c r="R547" i="14"/>
  <c r="R551" i="14"/>
  <c r="R553" i="14"/>
  <c r="R562" i="14"/>
  <c r="R567" i="14"/>
  <c r="R569" i="14"/>
  <c r="R577" i="14"/>
  <c r="R583" i="14"/>
  <c r="R587" i="14"/>
  <c r="R592" i="14"/>
  <c r="R3" i="13"/>
  <c r="R4" i="13"/>
  <c r="R5" i="13"/>
  <c r="I6" i="13"/>
  <c r="K6" i="13"/>
  <c r="M6" i="13"/>
  <c r="R6" i="13"/>
  <c r="R8" i="13"/>
  <c r="R9" i="13"/>
  <c r="I10" i="13"/>
  <c r="K10" i="13"/>
  <c r="M10" i="13"/>
  <c r="R10" i="13"/>
  <c r="R11" i="13"/>
  <c r="R12" i="13"/>
  <c r="I13" i="13"/>
  <c r="K13" i="13"/>
  <c r="M13" i="13"/>
  <c r="R13" i="13"/>
  <c r="R14" i="13"/>
  <c r="R15" i="13"/>
  <c r="R16" i="13"/>
  <c r="R17" i="13"/>
  <c r="R18" i="13"/>
  <c r="I19" i="13"/>
  <c r="K19" i="13"/>
  <c r="M19" i="13"/>
  <c r="R19" i="13"/>
  <c r="I20" i="13"/>
  <c r="K20" i="13"/>
  <c r="M20" i="13"/>
  <c r="R20" i="13"/>
  <c r="R21" i="13"/>
  <c r="R22" i="13"/>
  <c r="R23" i="13"/>
  <c r="R24" i="13"/>
  <c r="I25" i="13"/>
  <c r="K25" i="13"/>
  <c r="M25" i="13"/>
  <c r="R25" i="13"/>
  <c r="R26" i="13"/>
  <c r="R27" i="13"/>
  <c r="R28" i="13"/>
  <c r="R29" i="13"/>
  <c r="R30" i="13"/>
  <c r="I31" i="13"/>
  <c r="K31" i="13"/>
  <c r="M31" i="13"/>
  <c r="R31" i="13"/>
  <c r="R32" i="13"/>
  <c r="R33" i="13"/>
  <c r="R34" i="13"/>
  <c r="I35" i="13"/>
  <c r="K35" i="13"/>
  <c r="M35" i="13"/>
  <c r="R35" i="13"/>
  <c r="I36" i="13"/>
  <c r="K36" i="13"/>
  <c r="M36" i="13"/>
  <c r="R36" i="13"/>
  <c r="R37" i="13"/>
  <c r="R38" i="13"/>
  <c r="R39" i="13"/>
  <c r="R40" i="13"/>
  <c r="I41" i="13"/>
  <c r="K41" i="13"/>
  <c r="M41" i="13"/>
  <c r="R41" i="13"/>
  <c r="R42" i="13"/>
  <c r="R43" i="13"/>
  <c r="R44" i="13"/>
  <c r="I45" i="13"/>
  <c r="K45" i="13"/>
  <c r="M45" i="13"/>
  <c r="R45" i="13"/>
  <c r="R46" i="13"/>
  <c r="R47" i="13"/>
  <c r="R48" i="13"/>
  <c r="R49" i="13"/>
  <c r="R50" i="13"/>
  <c r="I51" i="13"/>
  <c r="K51" i="13"/>
  <c r="M51" i="13"/>
  <c r="R51" i="13"/>
  <c r="R52" i="13"/>
  <c r="R53" i="13"/>
  <c r="R54" i="13"/>
  <c r="I55" i="13"/>
  <c r="K55" i="13"/>
  <c r="M55" i="13"/>
  <c r="R55" i="13"/>
  <c r="R56" i="13"/>
  <c r="R57" i="13"/>
  <c r="R58" i="13"/>
  <c r="R59" i="13"/>
  <c r="R60" i="13"/>
  <c r="I61" i="13"/>
  <c r="K61" i="13"/>
  <c r="M61" i="13"/>
  <c r="R61" i="13"/>
  <c r="R62" i="13"/>
  <c r="R63" i="13"/>
  <c r="R64" i="13"/>
  <c r="I65" i="13"/>
  <c r="K65" i="13"/>
  <c r="M65" i="13"/>
  <c r="R65" i="13"/>
  <c r="R66" i="13"/>
  <c r="R67" i="13"/>
  <c r="R68" i="13"/>
  <c r="R69" i="13"/>
  <c r="I70" i="13"/>
  <c r="K70" i="13"/>
  <c r="M70" i="13"/>
  <c r="R70" i="13"/>
  <c r="R71" i="13"/>
  <c r="R72" i="13"/>
  <c r="R73" i="13"/>
  <c r="R74" i="13"/>
  <c r="R75" i="13"/>
  <c r="R76" i="13"/>
  <c r="R77" i="13"/>
  <c r="I78" i="13"/>
  <c r="K78" i="13"/>
  <c r="M78" i="13"/>
  <c r="R78" i="13"/>
  <c r="R79" i="13"/>
  <c r="R80" i="13"/>
  <c r="R81" i="13"/>
  <c r="I82" i="13"/>
  <c r="K82" i="13"/>
  <c r="M82" i="13"/>
  <c r="R82" i="13"/>
  <c r="R83" i="13"/>
  <c r="R84" i="13"/>
  <c r="I85" i="13"/>
  <c r="K85" i="13"/>
  <c r="M85" i="13"/>
  <c r="R85" i="13"/>
  <c r="R86" i="13"/>
  <c r="R87" i="13"/>
  <c r="R88" i="13"/>
  <c r="R89" i="13"/>
  <c r="R90" i="13"/>
  <c r="R91" i="13"/>
  <c r="I92" i="13"/>
  <c r="K92" i="13"/>
  <c r="M92" i="13"/>
  <c r="R92" i="13"/>
  <c r="R93" i="13"/>
  <c r="R94" i="13"/>
  <c r="I95" i="13"/>
  <c r="K95" i="13"/>
  <c r="M95" i="13"/>
  <c r="R95" i="13"/>
  <c r="I96" i="13"/>
  <c r="K96" i="13"/>
  <c r="M96" i="13"/>
  <c r="R96" i="13"/>
  <c r="R97" i="13"/>
  <c r="R98" i="13"/>
  <c r="R99" i="13"/>
  <c r="R100" i="13"/>
  <c r="R101" i="13"/>
  <c r="R102" i="13"/>
  <c r="I103" i="13"/>
  <c r="K103" i="13"/>
  <c r="M103" i="13"/>
  <c r="R103" i="13"/>
  <c r="R104" i="13"/>
  <c r="R105" i="13"/>
  <c r="I106" i="13"/>
  <c r="K106" i="13"/>
  <c r="M106" i="13"/>
  <c r="R106" i="13"/>
  <c r="R107" i="13"/>
  <c r="R108" i="13"/>
  <c r="R109" i="13"/>
  <c r="R110" i="13"/>
  <c r="I111" i="13"/>
  <c r="K111" i="13"/>
  <c r="M111" i="13"/>
  <c r="R111" i="13"/>
  <c r="S111" i="13" s="1"/>
  <c r="R112" i="13"/>
  <c r="R113" i="13"/>
  <c r="R114" i="13"/>
  <c r="R115" i="13"/>
  <c r="R116" i="13"/>
  <c r="I117" i="13"/>
  <c r="K117" i="13"/>
  <c r="M117" i="13"/>
  <c r="R117" i="13"/>
  <c r="R118" i="13"/>
  <c r="R119" i="13"/>
  <c r="I120" i="13"/>
  <c r="K120" i="13"/>
  <c r="M120" i="13"/>
  <c r="R120" i="13"/>
  <c r="S124" i="13" s="1"/>
  <c r="R121" i="13"/>
  <c r="R122" i="13"/>
  <c r="R123" i="13"/>
  <c r="R125" i="13"/>
  <c r="R126" i="13"/>
  <c r="R127" i="13"/>
  <c r="R128" i="13"/>
  <c r="S128" i="13" s="1"/>
  <c r="R129" i="13"/>
  <c r="R130" i="13"/>
  <c r="R131" i="13"/>
  <c r="R132" i="13"/>
  <c r="I134" i="13"/>
  <c r="K134" i="13"/>
  <c r="M134" i="13"/>
  <c r="R134" i="13"/>
  <c r="S134" i="13" s="1"/>
  <c r="R135" i="13"/>
  <c r="R136" i="13"/>
  <c r="R140" i="13"/>
  <c r="R141" i="13"/>
  <c r="R142" i="13"/>
  <c r="I143" i="13"/>
  <c r="K143" i="13"/>
  <c r="M143" i="13"/>
  <c r="R143" i="13"/>
  <c r="R144" i="13"/>
  <c r="R145" i="13"/>
  <c r="R146" i="13"/>
  <c r="I147" i="13"/>
  <c r="K147" i="13"/>
  <c r="M147" i="13"/>
  <c r="R147" i="13"/>
  <c r="I148" i="13"/>
  <c r="K148" i="13"/>
  <c r="M148" i="13"/>
  <c r="R148" i="13"/>
  <c r="R149" i="13"/>
  <c r="R150" i="13"/>
  <c r="R151" i="13"/>
  <c r="I152" i="13"/>
  <c r="K152" i="13"/>
  <c r="M152" i="13"/>
  <c r="R152" i="13"/>
  <c r="R153" i="13"/>
  <c r="R154" i="13"/>
  <c r="R155" i="13"/>
  <c r="R156" i="13"/>
  <c r="R158" i="13"/>
  <c r="I159" i="13"/>
  <c r="K159" i="13"/>
  <c r="M159" i="13"/>
  <c r="R159" i="13"/>
  <c r="R162" i="13"/>
  <c r="R163" i="13"/>
  <c r="I164" i="13"/>
  <c r="K164" i="13"/>
  <c r="M164" i="13"/>
  <c r="R164" i="13"/>
  <c r="R165" i="13"/>
  <c r="R166" i="13"/>
  <c r="R167" i="13"/>
  <c r="I168" i="13"/>
  <c r="K168" i="13"/>
  <c r="M168" i="13"/>
  <c r="R168" i="13"/>
  <c r="R170" i="13"/>
  <c r="R171" i="13"/>
  <c r="I172" i="13"/>
  <c r="K172" i="13"/>
  <c r="M172" i="13"/>
  <c r="R172" i="13"/>
  <c r="R173" i="13"/>
  <c r="R174" i="13"/>
  <c r="R175" i="13"/>
  <c r="R176" i="13"/>
  <c r="R177" i="13"/>
  <c r="R178" i="13"/>
  <c r="I179" i="13"/>
  <c r="K179" i="13"/>
  <c r="M179" i="13"/>
  <c r="R179" i="13"/>
  <c r="R180" i="13"/>
  <c r="R181" i="13"/>
  <c r="I182" i="13"/>
  <c r="K182" i="13"/>
  <c r="M182" i="13"/>
  <c r="R182" i="13"/>
  <c r="R183" i="13"/>
  <c r="R184" i="13"/>
  <c r="R185" i="13"/>
  <c r="R186" i="13"/>
  <c r="I187" i="13"/>
  <c r="K187" i="13"/>
  <c r="M187" i="13"/>
  <c r="R187" i="13"/>
  <c r="R188" i="13"/>
  <c r="R189" i="13"/>
  <c r="R190" i="13"/>
  <c r="R191" i="13"/>
  <c r="R192" i="13"/>
  <c r="R193" i="13"/>
  <c r="R194" i="13"/>
  <c r="I195" i="13"/>
  <c r="K195" i="13"/>
  <c r="M195" i="13"/>
  <c r="R195" i="13"/>
  <c r="R196" i="13"/>
  <c r="R197" i="13"/>
  <c r="I198" i="13"/>
  <c r="K198" i="13"/>
  <c r="M198" i="13"/>
  <c r="R198" i="13"/>
  <c r="R199" i="13"/>
  <c r="R200" i="13"/>
  <c r="R201" i="13"/>
  <c r="R202" i="13"/>
  <c r="R203" i="13"/>
  <c r="I204" i="13"/>
  <c r="K204" i="13"/>
  <c r="M204" i="13"/>
  <c r="R204" i="13"/>
  <c r="R205" i="13"/>
  <c r="R206" i="13"/>
  <c r="R207" i="13"/>
  <c r="R208" i="13"/>
  <c r="R209" i="13"/>
  <c r="R210" i="13"/>
  <c r="R211" i="13"/>
  <c r="R212" i="13"/>
  <c r="R213" i="13"/>
  <c r="R214" i="13"/>
  <c r="R215" i="13"/>
  <c r="I216" i="13"/>
  <c r="K216" i="13"/>
  <c r="M216" i="13"/>
  <c r="R216" i="13"/>
  <c r="R217" i="13"/>
  <c r="R218" i="13"/>
  <c r="R219" i="13"/>
  <c r="R220" i="13"/>
  <c r="R221" i="13"/>
  <c r="R222" i="13"/>
  <c r="I223" i="13"/>
  <c r="K223" i="13"/>
  <c r="M223" i="13"/>
  <c r="R223" i="13"/>
  <c r="R224" i="13"/>
  <c r="R225" i="13"/>
  <c r="R226" i="13"/>
  <c r="I227" i="13"/>
  <c r="K227" i="13"/>
  <c r="M227" i="13"/>
  <c r="R227" i="13"/>
  <c r="R228" i="13"/>
  <c r="R229" i="13"/>
  <c r="R230" i="13"/>
  <c r="I231" i="13"/>
  <c r="K231" i="13"/>
  <c r="M231" i="13"/>
  <c r="R231" i="13"/>
  <c r="R232" i="13"/>
  <c r="R233" i="13"/>
  <c r="R234" i="13"/>
  <c r="R235" i="13"/>
  <c r="R236" i="13"/>
  <c r="R237" i="13"/>
  <c r="R238" i="13"/>
  <c r="R239" i="13"/>
  <c r="R240" i="13"/>
  <c r="R241" i="13"/>
  <c r="R242" i="13"/>
  <c r="R243" i="13"/>
  <c r="R244" i="13"/>
  <c r="R245" i="13"/>
  <c r="R246" i="13"/>
  <c r="R247" i="13"/>
  <c r="S250" i="13" s="1"/>
  <c r="R248" i="13"/>
  <c r="R249" i="13"/>
  <c r="R252" i="13"/>
  <c r="R253" i="13"/>
  <c r="R254" i="13"/>
  <c r="R255" i="13"/>
  <c r="R256" i="13"/>
  <c r="R257" i="13"/>
  <c r="R258" i="13"/>
  <c r="R259" i="13"/>
  <c r="R260" i="13"/>
  <c r="R262" i="13"/>
  <c r="R263" i="13"/>
  <c r="R264" i="13"/>
  <c r="R265" i="13"/>
  <c r="R266" i="13"/>
  <c r="S266" i="13" s="1"/>
  <c r="R267" i="13"/>
  <c r="R268" i="13"/>
  <c r="R269" i="13"/>
  <c r="R270" i="13"/>
  <c r="R271" i="13"/>
  <c r="R272" i="13"/>
  <c r="R273" i="13"/>
  <c r="R274" i="13"/>
  <c r="R275" i="13"/>
  <c r="R276" i="13"/>
  <c r="R277" i="13"/>
  <c r="R278" i="13"/>
  <c r="R279" i="13"/>
  <c r="R280" i="13"/>
  <c r="R281" i="13"/>
  <c r="R282" i="13"/>
  <c r="R283" i="13"/>
  <c r="R284" i="13"/>
  <c r="R286" i="13"/>
  <c r="R287" i="13"/>
  <c r="R288" i="13"/>
  <c r="R289" i="13"/>
  <c r="R290" i="13"/>
  <c r="R291" i="13"/>
  <c r="R292" i="13"/>
  <c r="R293" i="13"/>
  <c r="R294" i="13"/>
  <c r="R295" i="13"/>
  <c r="R296" i="13"/>
  <c r="R297" i="13"/>
  <c r="R298" i="13"/>
  <c r="R299" i="13"/>
  <c r="R300" i="13"/>
  <c r="R302" i="13"/>
  <c r="R303" i="13"/>
  <c r="R304" i="13"/>
  <c r="R305" i="13"/>
  <c r="R306" i="13"/>
  <c r="R307" i="13"/>
  <c r="R308" i="13"/>
  <c r="R309" i="13"/>
  <c r="R310" i="13"/>
  <c r="R311" i="13"/>
  <c r="R312" i="13"/>
  <c r="R313" i="13"/>
  <c r="R314" i="13"/>
  <c r="R315" i="13"/>
  <c r="R316" i="13"/>
  <c r="R317" i="13"/>
  <c r="R318" i="13"/>
  <c r="R320" i="13"/>
  <c r="R321" i="13"/>
  <c r="R323" i="13"/>
  <c r="N2" i="41"/>
  <c r="N3" i="41"/>
  <c r="N4" i="41"/>
  <c r="N5" i="41"/>
  <c r="N6" i="41"/>
  <c r="N7" i="41"/>
  <c r="N9" i="41"/>
  <c r="N10" i="41"/>
  <c r="N11" i="41"/>
  <c r="N12" i="41"/>
  <c r="N13" i="41"/>
  <c r="N14" i="41"/>
  <c r="N15" i="41"/>
  <c r="N16" i="41"/>
  <c r="N17" i="41"/>
  <c r="N18" i="41"/>
  <c r="N19" i="41"/>
  <c r="N20" i="41"/>
  <c r="N21" i="41"/>
  <c r="N22" i="41"/>
  <c r="N23" i="41"/>
  <c r="N24" i="41"/>
  <c r="N25" i="41"/>
  <c r="N26" i="41"/>
  <c r="N27" i="41"/>
  <c r="N28" i="41"/>
  <c r="N29" i="41"/>
  <c r="N30" i="41"/>
  <c r="N31" i="41"/>
  <c r="N32" i="41"/>
  <c r="N33" i="41"/>
  <c r="N34" i="41"/>
  <c r="N35" i="41"/>
  <c r="N36" i="41"/>
  <c r="N37" i="41"/>
  <c r="N38" i="41"/>
  <c r="N39" i="41"/>
  <c r="N40" i="41"/>
  <c r="N41" i="41"/>
  <c r="N42" i="41"/>
  <c r="N43" i="41"/>
  <c r="N44" i="41"/>
  <c r="N45" i="41"/>
  <c r="N46" i="41"/>
  <c r="N47" i="41"/>
  <c r="N48" i="41"/>
  <c r="N49" i="41"/>
  <c r="N50" i="41"/>
  <c r="N51" i="41"/>
  <c r="N52" i="41"/>
  <c r="N53" i="41"/>
  <c r="N54" i="41"/>
  <c r="N55" i="41"/>
  <c r="N56" i="41"/>
  <c r="N57" i="41"/>
  <c r="N58" i="41"/>
  <c r="N59" i="41"/>
  <c r="N60" i="41"/>
  <c r="N61" i="41"/>
  <c r="N64" i="41"/>
  <c r="N65" i="41"/>
  <c r="N66" i="41"/>
  <c r="N67" i="41"/>
  <c r="O69" i="41" s="1"/>
  <c r="N68" i="41"/>
  <c r="N70" i="41"/>
  <c r="N71" i="41"/>
  <c r="O71" i="41" s="1"/>
  <c r="N72" i="41"/>
  <c r="N73" i="41"/>
  <c r="N74" i="41"/>
  <c r="N75" i="41"/>
  <c r="N76" i="41"/>
  <c r="N77" i="41"/>
  <c r="N78" i="41"/>
  <c r="N79" i="41"/>
  <c r="N80" i="41"/>
  <c r="N81" i="41"/>
  <c r="N82" i="41"/>
  <c r="N83" i="41"/>
  <c r="N84" i="41"/>
  <c r="N85" i="41"/>
  <c r="N86" i="41"/>
  <c r="N87" i="41"/>
  <c r="N88" i="41"/>
  <c r="N89" i="41"/>
  <c r="N90" i="41"/>
  <c r="N91" i="41"/>
  <c r="N95" i="41"/>
  <c r="I101" i="41"/>
  <c r="K101" i="41"/>
  <c r="M101" i="41"/>
  <c r="I104" i="41"/>
  <c r="K104" i="41"/>
  <c r="M104" i="41"/>
  <c r="I107" i="41"/>
  <c r="K107" i="41"/>
  <c r="M107" i="41"/>
  <c r="N107" i="41"/>
  <c r="N108" i="41"/>
  <c r="N109" i="41"/>
  <c r="I110" i="41"/>
  <c r="K110" i="41"/>
  <c r="M110" i="41"/>
  <c r="N110" i="41"/>
  <c r="N112" i="41"/>
  <c r="N113" i="41"/>
  <c r="N114" i="41"/>
  <c r="N115" i="41"/>
  <c r="N116" i="41"/>
  <c r="I117" i="41"/>
  <c r="K117" i="41"/>
  <c r="M117" i="41"/>
  <c r="N117" i="41"/>
  <c r="N118" i="41"/>
  <c r="N119" i="41"/>
  <c r="N120" i="41"/>
  <c r="N121" i="41"/>
  <c r="N122" i="41"/>
  <c r="N123" i="41"/>
  <c r="I124" i="41"/>
  <c r="K124" i="41"/>
  <c r="M124" i="41"/>
  <c r="N124" i="41"/>
  <c r="N125" i="41"/>
  <c r="N126" i="41"/>
  <c r="N127" i="41"/>
  <c r="I128" i="41"/>
  <c r="K128" i="41"/>
  <c r="M128" i="41"/>
  <c r="N128" i="41"/>
  <c r="N129" i="41"/>
  <c r="N130" i="41"/>
  <c r="I131" i="41"/>
  <c r="K131" i="41"/>
  <c r="M131" i="41"/>
  <c r="N131" i="41"/>
  <c r="N132" i="41"/>
  <c r="N133" i="41"/>
  <c r="I134" i="41"/>
  <c r="K134" i="41"/>
  <c r="M134" i="41"/>
  <c r="N134" i="41"/>
  <c r="N135" i="41"/>
  <c r="N136" i="41"/>
  <c r="I137" i="41"/>
  <c r="K137" i="41"/>
  <c r="M137" i="41"/>
  <c r="N137" i="41"/>
  <c r="N138" i="41"/>
  <c r="N139" i="41"/>
  <c r="N140" i="41"/>
  <c r="I141" i="41"/>
  <c r="K141" i="41"/>
  <c r="M141" i="41"/>
  <c r="N141" i="41"/>
  <c r="N142" i="41"/>
  <c r="N143" i="41"/>
  <c r="N144" i="41"/>
  <c r="I145" i="41"/>
  <c r="K145" i="41"/>
  <c r="M145" i="41"/>
  <c r="N145" i="41"/>
  <c r="N146" i="41"/>
  <c r="N147" i="41"/>
  <c r="I148" i="41"/>
  <c r="K148" i="41"/>
  <c r="M148" i="41"/>
  <c r="N148" i="41"/>
  <c r="I149" i="41"/>
  <c r="K149" i="41"/>
  <c r="M149" i="41"/>
  <c r="N149" i="41"/>
  <c r="N150" i="41"/>
  <c r="N151" i="41"/>
  <c r="N152" i="41"/>
  <c r="I153" i="41"/>
  <c r="K153" i="41"/>
  <c r="M153" i="41"/>
  <c r="N153" i="41"/>
  <c r="N154" i="41"/>
  <c r="N155" i="41"/>
  <c r="N156" i="41"/>
  <c r="N157" i="41"/>
  <c r="I158" i="41"/>
  <c r="K158" i="41"/>
  <c r="M158" i="41"/>
  <c r="N158" i="41"/>
  <c r="N159" i="41"/>
  <c r="N160" i="41"/>
  <c r="N161" i="41"/>
  <c r="N162" i="41"/>
  <c r="N163" i="41"/>
  <c r="I164" i="41"/>
  <c r="K164" i="41"/>
  <c r="M164" i="41"/>
  <c r="N164" i="41"/>
  <c r="N165" i="41"/>
  <c r="N166" i="41"/>
  <c r="N167" i="41"/>
  <c r="N168" i="41"/>
  <c r="N169" i="41"/>
  <c r="N170" i="41"/>
  <c r="N171" i="41"/>
  <c r="I173" i="41"/>
  <c r="K173" i="41"/>
  <c r="M173" i="41"/>
  <c r="N173" i="41"/>
  <c r="N175" i="41"/>
  <c r="N176" i="41"/>
  <c r="N177" i="41"/>
  <c r="N178" i="41"/>
  <c r="N179" i="41"/>
  <c r="N180" i="41"/>
  <c r="N181" i="41"/>
  <c r="N182" i="41"/>
  <c r="N183" i="41"/>
  <c r="N184" i="41"/>
  <c r="N185" i="41"/>
  <c r="N186" i="41"/>
  <c r="N187" i="41"/>
  <c r="N188" i="41"/>
  <c r="N189" i="41"/>
  <c r="N190" i="41"/>
  <c r="N191" i="41"/>
  <c r="N192" i="41"/>
  <c r="N193" i="41"/>
  <c r="N194" i="41"/>
  <c r="N195" i="41"/>
  <c r="N196" i="41"/>
  <c r="N197" i="41"/>
  <c r="N198" i="41"/>
  <c r="N199" i="41"/>
  <c r="N200" i="41"/>
  <c r="N201" i="41"/>
  <c r="N202" i="41"/>
  <c r="N203" i="41"/>
  <c r="N204" i="41"/>
  <c r="N205" i="41"/>
  <c r="N206" i="41"/>
  <c r="N207" i="41"/>
  <c r="N208" i="41"/>
  <c r="N209" i="41"/>
  <c r="N210" i="41"/>
  <c r="N211" i="41"/>
  <c r="N212" i="41"/>
  <c r="N213" i="41"/>
  <c r="N214" i="41"/>
  <c r="N216" i="41"/>
  <c r="N217" i="41"/>
  <c r="N218" i="41"/>
  <c r="N219" i="41"/>
  <c r="N220" i="41"/>
  <c r="N221" i="41"/>
  <c r="N222" i="41"/>
  <c r="N223" i="41"/>
  <c r="N228" i="41"/>
  <c r="N2" i="40"/>
  <c r="N4" i="40"/>
  <c r="N7" i="40"/>
  <c r="N9" i="40"/>
  <c r="N10" i="40"/>
  <c r="N12" i="40"/>
  <c r="N13" i="40"/>
  <c r="N14" i="40"/>
  <c r="N16" i="40"/>
  <c r="N17" i="40"/>
  <c r="N20" i="40"/>
  <c r="N21" i="40"/>
  <c r="N22" i="40"/>
  <c r="N24" i="40"/>
  <c r="N25" i="40"/>
  <c r="N27" i="40"/>
  <c r="N28" i="40"/>
  <c r="N29" i="40"/>
  <c r="N31" i="40"/>
  <c r="N32" i="40"/>
  <c r="N33" i="40"/>
  <c r="N35" i="40"/>
  <c r="N36" i="40"/>
  <c r="N37" i="40"/>
  <c r="N38" i="40"/>
  <c r="N39" i="40"/>
  <c r="N40" i="40"/>
  <c r="N41" i="40"/>
  <c r="N43" i="40"/>
  <c r="N44" i="40"/>
  <c r="N45" i="40"/>
  <c r="N46" i="40"/>
  <c r="N47" i="40"/>
  <c r="N49" i="40"/>
  <c r="N51" i="40"/>
  <c r="N52" i="40"/>
  <c r="N53" i="40"/>
  <c r="N55" i="40"/>
  <c r="N56" i="40"/>
  <c r="N57" i="40"/>
  <c r="N58" i="40"/>
  <c r="N60" i="40"/>
  <c r="N61" i="40"/>
  <c r="N62" i="40"/>
  <c r="N63" i="40"/>
  <c r="N64" i="40"/>
  <c r="N65" i="40"/>
  <c r="N66" i="40"/>
  <c r="N67" i="40"/>
  <c r="N69" i="40"/>
  <c r="N70" i="40"/>
  <c r="N71" i="40"/>
  <c r="N72" i="40"/>
  <c r="N73" i="40"/>
  <c r="N74" i="40"/>
  <c r="N75" i="40"/>
  <c r="N76" i="40"/>
  <c r="N78" i="40"/>
  <c r="N79" i="40"/>
  <c r="N80" i="40"/>
  <c r="N81" i="40"/>
  <c r="N82" i="40"/>
  <c r="N83" i="40"/>
  <c r="N84" i="40"/>
  <c r="N85" i="40"/>
  <c r="N86" i="40"/>
  <c r="N87" i="40"/>
  <c r="N88" i="40"/>
  <c r="N89" i="40"/>
  <c r="N90" i="40"/>
  <c r="N91" i="40"/>
  <c r="N92" i="40"/>
  <c r="N93" i="40"/>
  <c r="N94" i="40"/>
  <c r="N95" i="40"/>
  <c r="N96" i="40"/>
  <c r="N97" i="40"/>
  <c r="N98" i="40"/>
  <c r="N99" i="40"/>
  <c r="N100" i="40"/>
  <c r="N101" i="40"/>
  <c r="N102" i="40"/>
  <c r="N104" i="40"/>
  <c r="N105" i="40"/>
  <c r="N106" i="40"/>
  <c r="N108" i="40"/>
  <c r="N110" i="40"/>
  <c r="N111" i="40"/>
  <c r="N113" i="40"/>
  <c r="N114" i="40"/>
  <c r="N115" i="40"/>
  <c r="N116" i="40"/>
  <c r="N117" i="40"/>
  <c r="N118" i="40"/>
  <c r="N119" i="40"/>
  <c r="N120" i="40"/>
  <c r="N121" i="40"/>
  <c r="N122" i="40"/>
  <c r="N124" i="40"/>
  <c r="N125" i="40"/>
  <c r="N126" i="40"/>
  <c r="N127" i="40"/>
  <c r="N128" i="40"/>
  <c r="N129" i="40"/>
  <c r="N130" i="40"/>
  <c r="N131" i="40"/>
  <c r="N132" i="40"/>
  <c r="N133" i="40"/>
  <c r="N134" i="40"/>
  <c r="N135" i="40"/>
  <c r="N136" i="40"/>
  <c r="O138" i="40" s="1"/>
  <c r="N137" i="40"/>
  <c r="N139" i="40"/>
  <c r="O139" i="40" s="1"/>
  <c r="N140" i="40"/>
  <c r="N141" i="40"/>
  <c r="N142" i="40"/>
  <c r="N143" i="40"/>
  <c r="N145" i="40"/>
  <c r="N146" i="40"/>
  <c r="O148" i="40" s="1"/>
  <c r="N147" i="40"/>
  <c r="N149" i="40"/>
  <c r="N150" i="40"/>
  <c r="N151" i="40"/>
  <c r="N153" i="40"/>
  <c r="N154" i="40"/>
  <c r="N155" i="40"/>
  <c r="N156" i="40"/>
  <c r="N157" i="40"/>
  <c r="N158" i="40"/>
  <c r="N159" i="40"/>
  <c r="N160" i="40"/>
  <c r="N161" i="40"/>
  <c r="N162" i="40"/>
  <c r="N163" i="40"/>
  <c r="N164" i="40"/>
  <c r="N166" i="40"/>
  <c r="N167" i="40"/>
  <c r="N168" i="40"/>
  <c r="N169" i="40"/>
  <c r="N170" i="40"/>
  <c r="N171" i="40"/>
  <c r="N172" i="40"/>
  <c r="N173" i="40"/>
  <c r="N174" i="40"/>
  <c r="N175" i="40"/>
  <c r="N176" i="40"/>
  <c r="N177" i="40"/>
  <c r="N178" i="40"/>
  <c r="N179" i="40"/>
  <c r="N180" i="40"/>
  <c r="N181" i="40"/>
  <c r="N182" i="40"/>
  <c r="N183" i="40"/>
  <c r="N184" i="40"/>
  <c r="N185" i="40"/>
  <c r="N186" i="40"/>
  <c r="N187" i="40"/>
  <c r="N188" i="40"/>
  <c r="N189" i="40"/>
  <c r="N190" i="40"/>
  <c r="N191" i="40"/>
  <c r="N192" i="40"/>
  <c r="N193" i="40"/>
  <c r="N194" i="40"/>
  <c r="N195" i="40"/>
  <c r="N196" i="40"/>
  <c r="N197" i="40"/>
  <c r="N199" i="40"/>
  <c r="N200" i="40"/>
  <c r="N201" i="40"/>
  <c r="N202" i="40"/>
  <c r="N203" i="40"/>
  <c r="N205" i="40"/>
  <c r="N2" i="39"/>
  <c r="N4" i="39"/>
  <c r="N5" i="39"/>
  <c r="I6" i="39"/>
  <c r="K6" i="39"/>
  <c r="M6" i="39"/>
  <c r="N6" i="39"/>
  <c r="N7" i="39"/>
  <c r="N10" i="39"/>
  <c r="N12" i="39"/>
  <c r="I13" i="39"/>
  <c r="K13" i="39"/>
  <c r="M13" i="39"/>
  <c r="N13" i="39"/>
  <c r="N16" i="39"/>
  <c r="I19" i="39"/>
  <c r="K19" i="39"/>
  <c r="M19" i="39"/>
  <c r="N19" i="39"/>
  <c r="N20" i="39"/>
  <c r="N25" i="39"/>
  <c r="N26" i="39"/>
  <c r="N28" i="39"/>
  <c r="N29" i="39"/>
  <c r="N30" i="39"/>
  <c r="O30" i="39" s="1"/>
  <c r="N31" i="39"/>
  <c r="O31" i="39" s="1"/>
  <c r="N32" i="39"/>
  <c r="N33" i="39"/>
  <c r="N34" i="39"/>
  <c r="N35" i="39"/>
  <c r="N36" i="39"/>
  <c r="N37" i="39"/>
  <c r="O37" i="39" s="1"/>
  <c r="N38" i="39"/>
  <c r="N39" i="39"/>
  <c r="N40" i="39"/>
  <c r="N41" i="39"/>
  <c r="N42" i="39"/>
  <c r="N43" i="39"/>
  <c r="N44" i="39"/>
  <c r="N45" i="39"/>
  <c r="N46" i="39"/>
  <c r="N47" i="39"/>
  <c r="N49" i="39"/>
  <c r="N50" i="39"/>
  <c r="N51" i="39"/>
  <c r="N52" i="39"/>
  <c r="N53" i="39"/>
  <c r="N54" i="39"/>
  <c r="N55" i="39"/>
  <c r="N56" i="39"/>
  <c r="N57" i="39"/>
  <c r="N58" i="39"/>
  <c r="N60" i="39"/>
  <c r="N62" i="39"/>
  <c r="N2" i="38"/>
  <c r="I4" i="38"/>
  <c r="K4" i="38"/>
  <c r="M4" i="38"/>
  <c r="N4" i="38"/>
  <c r="I10" i="38"/>
  <c r="K10" i="38"/>
  <c r="M10" i="38"/>
  <c r="N10" i="38"/>
  <c r="I19" i="38"/>
  <c r="K19" i="38"/>
  <c r="M19" i="38"/>
  <c r="N19" i="38"/>
  <c r="I26" i="38"/>
  <c r="K26" i="38"/>
  <c r="M26" i="38"/>
  <c r="N26" i="38"/>
  <c r="I32" i="38"/>
  <c r="K32" i="38"/>
  <c r="M32" i="38"/>
  <c r="N32" i="38"/>
  <c r="I37" i="38"/>
  <c r="K37" i="38"/>
  <c r="M37" i="38"/>
  <c r="N37" i="38"/>
  <c r="I40" i="38"/>
  <c r="K40" i="38"/>
  <c r="M40" i="38"/>
  <c r="N40" i="38"/>
  <c r="I44" i="38"/>
  <c r="K44" i="38"/>
  <c r="M44" i="38"/>
  <c r="N44" i="38"/>
  <c r="I51" i="38"/>
  <c r="K51" i="38"/>
  <c r="M51" i="38"/>
  <c r="N51" i="38"/>
  <c r="I59" i="38"/>
  <c r="K59" i="38"/>
  <c r="M59" i="38"/>
  <c r="N59" i="38"/>
  <c r="I64" i="38"/>
  <c r="K64" i="38"/>
  <c r="M64" i="38"/>
  <c r="N64" i="38"/>
  <c r="I66" i="38"/>
  <c r="K66" i="38"/>
  <c r="M66" i="38"/>
  <c r="N66" i="38"/>
  <c r="I70" i="38"/>
  <c r="K70" i="38"/>
  <c r="M70" i="38"/>
  <c r="N70" i="38"/>
  <c r="I77" i="38"/>
  <c r="K77" i="38"/>
  <c r="M77" i="38"/>
  <c r="N77" i="38"/>
  <c r="I81" i="38"/>
  <c r="K81" i="38"/>
  <c r="M81" i="38"/>
  <c r="N81" i="38"/>
  <c r="I89" i="38"/>
  <c r="K89" i="38"/>
  <c r="M89" i="38"/>
  <c r="N89" i="38"/>
  <c r="I96" i="38"/>
  <c r="K96" i="38"/>
  <c r="M96" i="38"/>
  <c r="N96" i="38"/>
  <c r="N100" i="38"/>
  <c r="N104" i="38"/>
  <c r="O104" i="38" s="1"/>
  <c r="I106" i="38"/>
  <c r="K106" i="38"/>
  <c r="M106" i="38"/>
  <c r="N106" i="38"/>
  <c r="N109" i="38"/>
  <c r="N112" i="38"/>
  <c r="N113" i="38"/>
  <c r="N138" i="38"/>
  <c r="N144" i="38"/>
  <c r="N146" i="38"/>
  <c r="N148" i="38"/>
  <c r="N151" i="38"/>
  <c r="N171" i="38"/>
  <c r="O171" i="38" s="1"/>
  <c r="N3" i="37"/>
  <c r="I4" i="37"/>
  <c r="K4" i="37"/>
  <c r="M4" i="37"/>
  <c r="N4" i="37"/>
  <c r="I7" i="37"/>
  <c r="K7" i="37"/>
  <c r="M7" i="37"/>
  <c r="N7" i="37"/>
  <c r="I8" i="37"/>
  <c r="K8" i="37"/>
  <c r="M8" i="37"/>
  <c r="N8" i="37"/>
  <c r="I10" i="37"/>
  <c r="K10" i="37"/>
  <c r="M10" i="37"/>
  <c r="N10" i="37"/>
  <c r="I13" i="37"/>
  <c r="K13" i="37"/>
  <c r="M13" i="37"/>
  <c r="N13" i="37"/>
  <c r="I14" i="37"/>
  <c r="K14" i="37"/>
  <c r="M14" i="37"/>
  <c r="N14" i="37"/>
  <c r="I15" i="37"/>
  <c r="K15" i="37"/>
  <c r="M15" i="37"/>
  <c r="N15" i="37"/>
  <c r="I18" i="37"/>
  <c r="K18" i="37"/>
  <c r="M18" i="37"/>
  <c r="N18" i="37"/>
  <c r="I19" i="37"/>
  <c r="K19" i="37"/>
  <c r="M19" i="37"/>
  <c r="N19" i="37"/>
  <c r="I21" i="37"/>
  <c r="K21" i="37"/>
  <c r="M21" i="37"/>
  <c r="N21" i="37"/>
  <c r="I22" i="37"/>
  <c r="K22" i="37"/>
  <c r="M22" i="37"/>
  <c r="N22" i="37"/>
  <c r="I24" i="37"/>
  <c r="K24" i="37"/>
  <c r="M24" i="37"/>
  <c r="N24" i="37"/>
  <c r="I25" i="37"/>
  <c r="K25" i="37"/>
  <c r="M25" i="37"/>
  <c r="N25" i="37"/>
  <c r="I27" i="37"/>
  <c r="K27" i="37"/>
  <c r="M27" i="37"/>
  <c r="N27" i="37"/>
  <c r="I28" i="37"/>
  <c r="K28" i="37"/>
  <c r="M28" i="37"/>
  <c r="N28" i="37"/>
  <c r="I30" i="37"/>
  <c r="K30" i="37"/>
  <c r="M30" i="37"/>
  <c r="N30" i="37"/>
  <c r="I32" i="37"/>
  <c r="K32" i="37"/>
  <c r="M32" i="37"/>
  <c r="N32" i="37"/>
  <c r="I34" i="37"/>
  <c r="K34" i="37"/>
  <c r="M34" i="37"/>
  <c r="N34" i="37"/>
  <c r="I37" i="37"/>
  <c r="K37" i="37"/>
  <c r="M37" i="37"/>
  <c r="N37" i="37"/>
  <c r="I38" i="37"/>
  <c r="K38" i="37"/>
  <c r="M38" i="37"/>
  <c r="N38" i="37"/>
  <c r="I41" i="37"/>
  <c r="K41" i="37"/>
  <c r="M41" i="37"/>
  <c r="N41" i="37"/>
  <c r="I42" i="37"/>
  <c r="K42" i="37"/>
  <c r="M42" i="37"/>
  <c r="N42" i="37"/>
  <c r="I45" i="37"/>
  <c r="K45" i="37"/>
  <c r="M45" i="37"/>
  <c r="N45" i="37"/>
  <c r="I47" i="37"/>
  <c r="K47" i="37"/>
  <c r="M47" i="37"/>
  <c r="N47" i="37"/>
  <c r="I49" i="37"/>
  <c r="K49" i="37"/>
  <c r="M49" i="37"/>
  <c r="N49" i="37"/>
  <c r="I51" i="37"/>
  <c r="K51" i="37"/>
  <c r="M51" i="37"/>
  <c r="N51" i="37"/>
  <c r="I53" i="37"/>
  <c r="K53" i="37"/>
  <c r="M53" i="37"/>
  <c r="N53" i="37"/>
  <c r="I55" i="37"/>
  <c r="K55" i="37"/>
  <c r="M55" i="37"/>
  <c r="N55" i="37"/>
  <c r="I56" i="37"/>
  <c r="K56" i="37"/>
  <c r="M56" i="37"/>
  <c r="N56" i="37"/>
  <c r="I59" i="37"/>
  <c r="K59" i="37"/>
  <c r="M59" i="37"/>
  <c r="N59" i="37"/>
  <c r="I63" i="37"/>
  <c r="K63" i="37"/>
  <c r="M63" i="37"/>
  <c r="N63" i="37"/>
  <c r="I66" i="37"/>
  <c r="K66" i="37"/>
  <c r="M66" i="37"/>
  <c r="N66" i="37"/>
  <c r="I69" i="37"/>
  <c r="K69" i="37"/>
  <c r="M69" i="37"/>
  <c r="N69" i="37"/>
  <c r="I71" i="37"/>
  <c r="K71" i="37"/>
  <c r="M71" i="37"/>
  <c r="N71" i="37"/>
  <c r="I74" i="37"/>
  <c r="K74" i="37"/>
  <c r="M74" i="37"/>
  <c r="N74" i="37"/>
  <c r="I76" i="37"/>
  <c r="K76" i="37"/>
  <c r="M76" i="37"/>
  <c r="N76" i="37"/>
  <c r="I79" i="37"/>
  <c r="K79" i="37"/>
  <c r="M79" i="37"/>
  <c r="N79" i="37"/>
  <c r="I81" i="37"/>
  <c r="K81" i="37"/>
  <c r="M81" i="37"/>
  <c r="N81" i="37"/>
  <c r="I83" i="37"/>
  <c r="K83" i="37"/>
  <c r="M83" i="37"/>
  <c r="N83" i="37"/>
  <c r="I86" i="37"/>
  <c r="K86" i="37"/>
  <c r="M86" i="37"/>
  <c r="N86" i="37"/>
  <c r="I88" i="37"/>
  <c r="K88" i="37"/>
  <c r="M88" i="37"/>
  <c r="N88" i="37"/>
  <c r="I90" i="37"/>
  <c r="K90" i="37"/>
  <c r="M90" i="37"/>
  <c r="N90" i="37"/>
  <c r="I94" i="37"/>
  <c r="K94" i="37"/>
  <c r="M94" i="37"/>
  <c r="N94" i="37"/>
  <c r="I95" i="37"/>
  <c r="K95" i="37"/>
  <c r="M95" i="37"/>
  <c r="N95" i="37"/>
  <c r="I97" i="37"/>
  <c r="K97" i="37"/>
  <c r="M97" i="37"/>
  <c r="N97" i="37"/>
  <c r="I101" i="37"/>
  <c r="K101" i="37"/>
  <c r="M101" i="37"/>
  <c r="N101" i="37"/>
  <c r="I105" i="37"/>
  <c r="M105" i="37"/>
  <c r="N105" i="37"/>
  <c r="I106" i="37"/>
  <c r="M106" i="37"/>
  <c r="N106" i="37"/>
  <c r="I108" i="37"/>
  <c r="M108" i="37"/>
  <c r="N108" i="37"/>
  <c r="I110" i="37"/>
  <c r="K110" i="37"/>
  <c r="M110" i="37"/>
  <c r="N110" i="37"/>
  <c r="I112" i="37"/>
  <c r="K112" i="37"/>
  <c r="M112" i="37"/>
  <c r="N112" i="37"/>
  <c r="I114" i="37"/>
  <c r="K114" i="37"/>
  <c r="M114" i="37"/>
  <c r="N114" i="37"/>
  <c r="I117" i="37"/>
  <c r="M117" i="37"/>
  <c r="N117" i="37"/>
  <c r="I120" i="37"/>
  <c r="M120" i="37"/>
  <c r="N120" i="37"/>
  <c r="I121" i="37"/>
  <c r="M121" i="37"/>
  <c r="N121" i="37"/>
  <c r="I124" i="37"/>
  <c r="K124" i="37"/>
  <c r="M124" i="37"/>
  <c r="N124" i="37"/>
  <c r="I126" i="37"/>
  <c r="K126" i="37"/>
  <c r="M126" i="37"/>
  <c r="N126" i="37"/>
  <c r="I129" i="37"/>
  <c r="K129" i="37"/>
  <c r="M129" i="37"/>
  <c r="N129" i="37"/>
  <c r="I131" i="37"/>
  <c r="K131" i="37"/>
  <c r="M131" i="37"/>
  <c r="N131" i="37"/>
  <c r="I133" i="37"/>
  <c r="K133" i="37"/>
  <c r="M133" i="37"/>
  <c r="N133" i="37"/>
  <c r="I136" i="37"/>
  <c r="K136" i="37"/>
  <c r="M136" i="37"/>
  <c r="N136" i="37"/>
  <c r="I138" i="37"/>
  <c r="K138" i="37"/>
  <c r="M138" i="37"/>
  <c r="N138" i="37"/>
  <c r="I142" i="37"/>
  <c r="K142" i="37"/>
  <c r="M142" i="37"/>
  <c r="N142" i="37"/>
  <c r="I146" i="37"/>
  <c r="K146" i="37"/>
  <c r="M146" i="37"/>
  <c r="N146" i="37"/>
  <c r="I147" i="37"/>
  <c r="K147" i="37"/>
  <c r="M147" i="37"/>
  <c r="N147" i="37"/>
  <c r="I151" i="37"/>
  <c r="K151" i="37"/>
  <c r="M151" i="37"/>
  <c r="N151" i="37"/>
  <c r="I155" i="37"/>
  <c r="K155" i="37"/>
  <c r="M155" i="37"/>
  <c r="N155" i="37"/>
  <c r="I159" i="37"/>
  <c r="K159" i="37"/>
  <c r="M159" i="37"/>
  <c r="N159" i="37"/>
  <c r="I163" i="37"/>
  <c r="K163" i="37"/>
  <c r="M163" i="37"/>
  <c r="N163" i="37"/>
  <c r="I168" i="37"/>
  <c r="K168" i="37"/>
  <c r="M168" i="37"/>
  <c r="N168" i="37"/>
  <c r="I170" i="37"/>
  <c r="K170" i="37"/>
  <c r="M170" i="37"/>
  <c r="N170" i="37"/>
  <c r="I174" i="37"/>
  <c r="K174" i="37"/>
  <c r="M174" i="37"/>
  <c r="N200" i="37"/>
  <c r="I3" i="36"/>
  <c r="K3" i="36"/>
  <c r="M3" i="36"/>
  <c r="N3" i="36"/>
  <c r="N4" i="36"/>
  <c r="I5" i="36"/>
  <c r="K5" i="36"/>
  <c r="M5" i="36"/>
  <c r="N5" i="36"/>
  <c r="I6" i="36"/>
  <c r="K6" i="36"/>
  <c r="M6" i="36"/>
  <c r="N6" i="36"/>
  <c r="N7" i="36"/>
  <c r="N8" i="36"/>
  <c r="I9" i="36"/>
  <c r="N9" i="36"/>
  <c r="I10" i="36"/>
  <c r="N10" i="36"/>
  <c r="N11" i="36"/>
  <c r="I12" i="36"/>
  <c r="N12" i="36"/>
  <c r="N13" i="36"/>
  <c r="I14" i="36"/>
  <c r="N14" i="36"/>
  <c r="I15" i="36"/>
  <c r="N15" i="36"/>
  <c r="N16" i="36"/>
  <c r="I17" i="36"/>
  <c r="N17" i="36"/>
  <c r="N18" i="36"/>
  <c r="I19" i="36"/>
  <c r="N19" i="36"/>
  <c r="N20" i="36"/>
  <c r="I21" i="36"/>
  <c r="N21" i="36"/>
  <c r="I22" i="36"/>
  <c r="N22" i="36"/>
  <c r="I23" i="36"/>
  <c r="N23" i="36"/>
  <c r="N24" i="36"/>
  <c r="I25" i="36"/>
  <c r="N25" i="36"/>
  <c r="I26" i="36"/>
  <c r="N26" i="36"/>
  <c r="O26" i="36" s="1"/>
  <c r="N27" i="36"/>
  <c r="I28" i="36"/>
  <c r="N28" i="36"/>
  <c r="I29" i="36"/>
  <c r="N29" i="36"/>
  <c r="N30" i="36"/>
  <c r="N31" i="36"/>
  <c r="N33" i="36"/>
  <c r="O33" i="36" s="1"/>
  <c r="I34" i="36"/>
  <c r="N34" i="36"/>
  <c r="N35" i="36"/>
  <c r="I36" i="36"/>
  <c r="N36" i="36"/>
  <c r="I37" i="36"/>
  <c r="N37" i="36"/>
  <c r="N38" i="36"/>
  <c r="N39" i="36"/>
  <c r="I40" i="36"/>
  <c r="N40" i="36"/>
  <c r="O40" i="36" s="1"/>
  <c r="I41" i="36"/>
  <c r="N41" i="36"/>
  <c r="N42" i="36"/>
  <c r="I43" i="36"/>
  <c r="N43" i="36"/>
  <c r="N44" i="36"/>
  <c r="N45" i="36"/>
  <c r="N46" i="36"/>
  <c r="N47" i="36"/>
  <c r="N48" i="36"/>
  <c r="N49" i="36"/>
  <c r="N50" i="36"/>
  <c r="N51" i="36"/>
  <c r="N52" i="36"/>
  <c r="N53" i="36"/>
  <c r="N54" i="36"/>
  <c r="N55" i="36"/>
  <c r="N56" i="36"/>
  <c r="N57" i="36"/>
  <c r="N58" i="36"/>
  <c r="N59" i="36"/>
  <c r="N60" i="36"/>
  <c r="N61" i="36"/>
  <c r="N62" i="36"/>
  <c r="N63" i="36"/>
  <c r="N64" i="36"/>
  <c r="N65" i="36"/>
  <c r="N66" i="36"/>
  <c r="N67" i="36"/>
  <c r="N68" i="36"/>
  <c r="N70" i="36"/>
  <c r="N2" i="35"/>
  <c r="N3" i="35"/>
  <c r="N4" i="35"/>
  <c r="N5" i="35"/>
  <c r="N6" i="35"/>
  <c r="N7" i="35"/>
  <c r="N8" i="35"/>
  <c r="N9" i="35"/>
  <c r="N10" i="35"/>
  <c r="N11" i="35"/>
  <c r="N12" i="35"/>
  <c r="N14" i="35"/>
  <c r="N15" i="35"/>
  <c r="N16" i="35"/>
  <c r="N17" i="35"/>
  <c r="N18" i="35"/>
  <c r="N19" i="35"/>
  <c r="N20" i="35"/>
  <c r="N23" i="35"/>
  <c r="N24" i="35"/>
  <c r="N25" i="35"/>
  <c r="N27" i="35"/>
  <c r="N28" i="35"/>
  <c r="N29" i="35"/>
  <c r="N31" i="35"/>
  <c r="N32" i="35"/>
  <c r="N33" i="35"/>
  <c r="N35" i="35"/>
  <c r="N36" i="35"/>
  <c r="N38" i="35"/>
  <c r="N41" i="35"/>
  <c r="N42" i="35"/>
  <c r="N44" i="35"/>
  <c r="N46" i="35"/>
  <c r="N49" i="35"/>
  <c r="N50" i="35"/>
  <c r="N52" i="35"/>
  <c r="N54" i="35"/>
  <c r="N55" i="35"/>
  <c r="N57" i="35"/>
  <c r="N58" i="35"/>
  <c r="N59" i="35"/>
  <c r="N61" i="35"/>
  <c r="N62" i="35"/>
  <c r="N64" i="35"/>
  <c r="N65" i="35"/>
  <c r="N67" i="35"/>
  <c r="N68" i="35"/>
  <c r="N69" i="35"/>
  <c r="N71" i="35"/>
  <c r="N73" i="35"/>
  <c r="N75" i="35"/>
  <c r="N77" i="35"/>
  <c r="N79" i="35"/>
  <c r="N80" i="35"/>
  <c r="N82" i="35"/>
  <c r="N86" i="35"/>
  <c r="N88" i="35"/>
  <c r="N89" i="35"/>
  <c r="N92" i="35"/>
  <c r="N93" i="35"/>
  <c r="N94" i="35"/>
  <c r="I96" i="35"/>
  <c r="K96" i="35"/>
  <c r="M96" i="35"/>
  <c r="N96" i="35"/>
  <c r="N98" i="35"/>
  <c r="N99" i="35"/>
  <c r="N100" i="35"/>
  <c r="I101" i="35"/>
  <c r="K101" i="35"/>
  <c r="M101" i="35"/>
  <c r="N101" i="35"/>
  <c r="N102" i="35"/>
  <c r="N103" i="35"/>
  <c r="I104" i="35"/>
  <c r="K104" i="35"/>
  <c r="M104" i="35"/>
  <c r="N104" i="35"/>
  <c r="N105" i="35"/>
  <c r="N107" i="35"/>
  <c r="I108" i="35"/>
  <c r="K108" i="35"/>
  <c r="M108" i="35"/>
  <c r="N108" i="35"/>
  <c r="N109" i="35"/>
  <c r="N110" i="35"/>
  <c r="I111" i="35"/>
  <c r="K111" i="35"/>
  <c r="M111" i="35"/>
  <c r="N111" i="35"/>
  <c r="N112" i="35"/>
  <c r="N113" i="35"/>
  <c r="N114" i="35"/>
  <c r="N115" i="35"/>
  <c r="I116" i="35"/>
  <c r="K116" i="35"/>
  <c r="M116" i="35"/>
  <c r="N116" i="35"/>
  <c r="N117" i="35"/>
  <c r="I118" i="35"/>
  <c r="K118" i="35"/>
  <c r="M118" i="35"/>
  <c r="N118" i="35"/>
  <c r="N120" i="35"/>
  <c r="N121" i="35"/>
  <c r="N122" i="35"/>
  <c r="N123" i="35"/>
  <c r="N124" i="35"/>
  <c r="I125" i="35"/>
  <c r="K125" i="35"/>
  <c r="M125" i="35"/>
  <c r="N125" i="35"/>
  <c r="N126" i="35"/>
  <c r="N127" i="35"/>
  <c r="N128" i="35"/>
  <c r="N129" i="35"/>
  <c r="I130" i="35"/>
  <c r="K130" i="35"/>
  <c r="M130" i="35"/>
  <c r="N130" i="35"/>
  <c r="N131" i="35"/>
  <c r="I132" i="35"/>
  <c r="K132" i="35"/>
  <c r="M132" i="35"/>
  <c r="N132" i="35"/>
  <c r="N133" i="35"/>
  <c r="N134" i="35"/>
  <c r="I135" i="35"/>
  <c r="K135" i="35"/>
  <c r="M135" i="35"/>
  <c r="N135" i="35"/>
  <c r="N136" i="35"/>
  <c r="N137" i="35"/>
  <c r="I138" i="35"/>
  <c r="K138" i="35"/>
  <c r="M138" i="35"/>
  <c r="N138" i="35"/>
  <c r="N139" i="35"/>
  <c r="N140" i="35"/>
  <c r="I141" i="35"/>
  <c r="K141" i="35"/>
  <c r="M141" i="35"/>
  <c r="N141" i="35"/>
  <c r="N142" i="35"/>
  <c r="N143" i="35"/>
  <c r="N144" i="35"/>
  <c r="I145" i="35"/>
  <c r="K145" i="35"/>
  <c r="M145" i="35"/>
  <c r="N145" i="35"/>
  <c r="N146" i="35"/>
  <c r="N147" i="35"/>
  <c r="I148" i="35"/>
  <c r="K148" i="35"/>
  <c r="M148" i="35"/>
  <c r="N148" i="35"/>
  <c r="N149" i="35"/>
  <c r="N150" i="35"/>
  <c r="N151" i="35"/>
  <c r="I152" i="35"/>
  <c r="K152" i="35"/>
  <c r="M152" i="35"/>
  <c r="N152" i="35"/>
  <c r="N153" i="35"/>
  <c r="I154" i="35"/>
  <c r="K154" i="35"/>
  <c r="M154" i="35"/>
  <c r="N154" i="35"/>
  <c r="N155" i="35"/>
  <c r="N156" i="35"/>
  <c r="I157" i="35"/>
  <c r="K157" i="35"/>
  <c r="M157" i="35"/>
  <c r="N157" i="35"/>
  <c r="N158" i="35"/>
  <c r="N159" i="35"/>
  <c r="I160" i="35"/>
  <c r="K160" i="35"/>
  <c r="M160" i="35"/>
  <c r="N160" i="35"/>
  <c r="N161" i="35"/>
  <c r="N162" i="35"/>
  <c r="I163" i="35"/>
  <c r="K163" i="35"/>
  <c r="M163" i="35"/>
  <c r="N163" i="35"/>
  <c r="N164" i="35"/>
  <c r="N165" i="35"/>
  <c r="N166" i="35"/>
  <c r="I167" i="35"/>
  <c r="K167" i="35"/>
  <c r="M167" i="35"/>
  <c r="N167" i="35"/>
  <c r="N169" i="35"/>
  <c r="N171" i="35"/>
  <c r="N173" i="35"/>
  <c r="N174" i="35"/>
  <c r="N175" i="35"/>
  <c r="N176" i="35"/>
  <c r="N177" i="35"/>
  <c r="N178" i="35"/>
  <c r="N179" i="35"/>
  <c r="N180" i="35"/>
  <c r="N181" i="35"/>
  <c r="N182" i="35"/>
  <c r="N183" i="35"/>
  <c r="N184" i="35"/>
  <c r="N185" i="35"/>
  <c r="N187" i="35"/>
  <c r="N188" i="35"/>
  <c r="N189" i="35"/>
  <c r="N3" i="34"/>
  <c r="N4" i="34"/>
  <c r="N5" i="34"/>
  <c r="N6" i="34"/>
  <c r="N7" i="34"/>
  <c r="N8" i="34"/>
  <c r="N9" i="34"/>
  <c r="N10" i="34"/>
  <c r="N11" i="34"/>
  <c r="N12" i="34"/>
  <c r="N13" i="34"/>
  <c r="N15" i="34"/>
  <c r="N16" i="34"/>
  <c r="N17" i="34"/>
  <c r="N18" i="34"/>
  <c r="N19" i="34"/>
  <c r="N20" i="34"/>
  <c r="N21" i="34"/>
  <c r="N22" i="34"/>
  <c r="N23" i="34"/>
  <c r="N24" i="34"/>
  <c r="N25" i="34"/>
  <c r="N26" i="34"/>
  <c r="N28" i="34"/>
  <c r="N29" i="34"/>
  <c r="N30" i="34"/>
  <c r="N31" i="34"/>
  <c r="N32" i="34"/>
  <c r="N33" i="34"/>
  <c r="N34" i="34"/>
  <c r="N35" i="34"/>
  <c r="N36" i="34"/>
  <c r="N37" i="34"/>
  <c r="N39" i="34"/>
  <c r="N40" i="34"/>
  <c r="N41" i="34"/>
  <c r="N42" i="34"/>
  <c r="N44" i="34"/>
  <c r="N45" i="34"/>
  <c r="N46" i="34"/>
  <c r="N47" i="34"/>
  <c r="N48" i="34"/>
  <c r="N49" i="34"/>
  <c r="N51" i="34"/>
  <c r="N52" i="34"/>
  <c r="N53" i="34"/>
  <c r="N54" i="34"/>
  <c r="N56" i="34"/>
  <c r="N58" i="34"/>
  <c r="N59" i="34"/>
  <c r="N60" i="34"/>
  <c r="N61" i="34"/>
  <c r="N62" i="34"/>
  <c r="N64" i="34"/>
  <c r="N65" i="34"/>
  <c r="I68" i="34"/>
  <c r="K68" i="34"/>
  <c r="M68" i="34"/>
  <c r="N68" i="34"/>
  <c r="I69" i="34"/>
  <c r="K69" i="34"/>
  <c r="M69" i="34"/>
  <c r="N69" i="34"/>
  <c r="I71" i="34"/>
  <c r="K71" i="34"/>
  <c r="M71" i="34"/>
  <c r="N71" i="34"/>
  <c r="I74" i="34"/>
  <c r="K74" i="34"/>
  <c r="M74" i="34"/>
  <c r="N74" i="34"/>
  <c r="N75" i="34"/>
  <c r="I77" i="34"/>
  <c r="K77" i="34"/>
  <c r="M77" i="34"/>
  <c r="N77" i="34"/>
  <c r="I78" i="34"/>
  <c r="K78" i="34"/>
  <c r="M78" i="34"/>
  <c r="N78" i="34"/>
  <c r="N80" i="34"/>
  <c r="I82" i="34"/>
  <c r="K82" i="34"/>
  <c r="M82" i="34"/>
  <c r="N82" i="34"/>
  <c r="I83" i="34"/>
  <c r="K83" i="34"/>
  <c r="M83" i="34"/>
  <c r="N83" i="34"/>
  <c r="N3" i="33"/>
  <c r="N4" i="33"/>
  <c r="N5" i="33"/>
  <c r="N6" i="33"/>
  <c r="N7" i="33"/>
  <c r="N8" i="33"/>
  <c r="N9" i="33"/>
  <c r="N10" i="33"/>
  <c r="N11" i="33"/>
  <c r="N12" i="33"/>
  <c r="N13" i="33"/>
  <c r="N14" i="33"/>
  <c r="N15" i="33"/>
  <c r="N16" i="33"/>
  <c r="N17" i="33"/>
  <c r="N18" i="33"/>
  <c r="N19" i="33"/>
  <c r="N20" i="33"/>
  <c r="N21" i="33"/>
  <c r="N23" i="33"/>
  <c r="N24" i="33"/>
  <c r="N25" i="33"/>
  <c r="N27" i="33"/>
  <c r="N28" i="33"/>
  <c r="N29" i="33"/>
  <c r="N30" i="33"/>
  <c r="N31" i="33"/>
  <c r="N32" i="33"/>
  <c r="N33" i="33"/>
  <c r="N34" i="33"/>
  <c r="N35" i="33"/>
  <c r="N37" i="33"/>
  <c r="N38" i="33"/>
  <c r="N39" i="33"/>
  <c r="N40" i="33"/>
  <c r="N42" i="33"/>
  <c r="N43" i="33"/>
  <c r="N44" i="33"/>
  <c r="N45" i="33"/>
  <c r="N47" i="33"/>
  <c r="N48" i="33"/>
  <c r="N49" i="33"/>
  <c r="N50" i="33"/>
  <c r="N51" i="33"/>
  <c r="N52" i="33"/>
  <c r="N54" i="33"/>
  <c r="N2" i="32"/>
  <c r="N3" i="32"/>
  <c r="N4" i="32"/>
  <c r="W4" i="32"/>
  <c r="AE4" i="32"/>
  <c r="N5" i="32"/>
  <c r="N6" i="32"/>
  <c r="N7" i="32"/>
  <c r="N8" i="32"/>
  <c r="N9" i="32"/>
  <c r="W9" i="32"/>
  <c r="AE9" i="32"/>
  <c r="N13" i="32"/>
  <c r="W13" i="32"/>
  <c r="AE13" i="32"/>
  <c r="N15" i="32"/>
  <c r="N20" i="32"/>
  <c r="N22" i="32"/>
  <c r="W22" i="32"/>
  <c r="AE22" i="32"/>
  <c r="N23" i="32"/>
  <c r="W23" i="32"/>
  <c r="AE23" i="32"/>
  <c r="N24" i="32"/>
  <c r="N25" i="32"/>
  <c r="N26" i="32"/>
  <c r="N27" i="32"/>
  <c r="N28" i="32"/>
  <c r="N29" i="32"/>
  <c r="N30" i="32"/>
  <c r="N31" i="32"/>
  <c r="N32" i="32"/>
  <c r="N33" i="32"/>
  <c r="N34" i="32"/>
  <c r="N36" i="32"/>
  <c r="N54" i="31"/>
  <c r="N55" i="31"/>
  <c r="N57" i="31"/>
  <c r="N61" i="30"/>
  <c r="O54" i="39" l="1"/>
  <c r="O130" i="35"/>
  <c r="O68" i="34"/>
  <c r="S154" i="14"/>
  <c r="S159" i="14"/>
  <c r="S142" i="14"/>
  <c r="S132" i="14"/>
  <c r="S129" i="14"/>
  <c r="S124" i="14"/>
  <c r="S84" i="14"/>
  <c r="S76" i="14"/>
  <c r="S52" i="14"/>
  <c r="S58" i="14"/>
  <c r="S62" i="14"/>
  <c r="O36" i="36"/>
  <c r="S41" i="13"/>
  <c r="O128" i="41"/>
  <c r="O29" i="39"/>
  <c r="O124" i="41"/>
  <c r="O43" i="39"/>
  <c r="O151" i="40"/>
  <c r="O152" i="40"/>
  <c r="O34" i="39"/>
  <c r="O48" i="39"/>
  <c r="O6" i="39"/>
  <c r="O26" i="39"/>
  <c r="O42" i="39"/>
  <c r="O50" i="39"/>
  <c r="O101" i="38"/>
  <c r="O100" i="38"/>
  <c r="Q113" i="19"/>
  <c r="Q111" i="19"/>
  <c r="Q109" i="19"/>
  <c r="Q107" i="19"/>
  <c r="Q87" i="19"/>
  <c r="Q105" i="19"/>
  <c r="O41" i="36"/>
  <c r="O28" i="36"/>
  <c r="O34" i="36"/>
  <c r="O43" i="36"/>
  <c r="O37" i="36"/>
  <c r="O29" i="36"/>
  <c r="O32" i="36"/>
  <c r="O6" i="36"/>
  <c r="O77" i="34"/>
  <c r="O5" i="36"/>
  <c r="O13" i="39"/>
  <c r="O19" i="39"/>
  <c r="O137" i="41"/>
  <c r="S25" i="13"/>
  <c r="S31" i="13"/>
  <c r="Q103" i="19"/>
  <c r="Q101" i="19"/>
  <c r="Q99" i="19"/>
  <c r="Q97" i="19"/>
  <c r="Q95" i="19"/>
  <c r="Q92" i="19"/>
  <c r="Q93" i="19"/>
  <c r="Q90" i="19"/>
  <c r="O111" i="35"/>
  <c r="O125" i="35"/>
  <c r="Q85" i="19"/>
  <c r="Q89" i="19"/>
  <c r="O110" i="41"/>
  <c r="O64" i="38"/>
  <c r="O51" i="38"/>
  <c r="O19" i="38"/>
  <c r="O4" i="38"/>
  <c r="O108" i="35"/>
  <c r="O135" i="35"/>
  <c r="F57" i="19"/>
  <c r="H54" i="19"/>
  <c r="F49" i="19"/>
  <c r="S65" i="13"/>
  <c r="S55" i="13"/>
  <c r="S45" i="13"/>
  <c r="S82" i="13"/>
  <c r="S103" i="13"/>
  <c r="Q88" i="19"/>
  <c r="Q91" i="19"/>
  <c r="Q112" i="19"/>
  <c r="Q110" i="19"/>
  <c r="Q108" i="19"/>
  <c r="Q106" i="19"/>
  <c r="Q104" i="19"/>
  <c r="Q102" i="19"/>
  <c r="Q100" i="19"/>
  <c r="Q98" i="19"/>
  <c r="Q96" i="19"/>
  <c r="Q94" i="19"/>
  <c r="Q86" i="19"/>
  <c r="J428" i="19"/>
  <c r="D427" i="19"/>
  <c r="H425" i="19"/>
  <c r="Q423" i="19"/>
  <c r="F422" i="19"/>
  <c r="J420" i="19"/>
  <c r="D419" i="19"/>
  <c r="H417" i="19"/>
  <c r="F414" i="19"/>
  <c r="F406" i="19"/>
  <c r="S12" i="19"/>
  <c r="H46" i="19"/>
  <c r="F41" i="19"/>
  <c r="H414" i="19"/>
  <c r="Q412" i="19"/>
  <c r="S48" i="19"/>
  <c r="S40" i="19"/>
  <c r="H55" i="19"/>
  <c r="J373" i="19"/>
  <c r="J371" i="19"/>
  <c r="J369" i="19"/>
  <c r="J367" i="19"/>
  <c r="J365" i="19"/>
  <c r="J363" i="19"/>
  <c r="J361" i="19"/>
  <c r="J359" i="19"/>
  <c r="F55" i="19"/>
  <c r="H52" i="19"/>
  <c r="F47" i="19"/>
  <c r="H44" i="19"/>
  <c r="F39" i="19"/>
  <c r="H36" i="19"/>
  <c r="F31" i="19"/>
  <c r="H28" i="19"/>
  <c r="F23" i="19"/>
  <c r="H20" i="19"/>
  <c r="F15" i="19"/>
  <c r="S163" i="19"/>
  <c r="S171" i="19"/>
  <c r="S54" i="19"/>
  <c r="F50" i="19"/>
  <c r="D10" i="19"/>
  <c r="S52" i="19"/>
  <c r="S44" i="19"/>
  <c r="S36" i="19"/>
  <c r="H407" i="19"/>
  <c r="Q405" i="19"/>
  <c r="S9" i="19"/>
  <c r="T9" i="19" s="1"/>
  <c r="H410" i="19"/>
  <c r="J405" i="19"/>
  <c r="S46" i="19"/>
  <c r="S38" i="19"/>
  <c r="S30" i="19"/>
  <c r="F202" i="19"/>
  <c r="H199" i="19"/>
  <c r="H191" i="19"/>
  <c r="F186" i="19"/>
  <c r="F53" i="19"/>
  <c r="H50" i="19"/>
  <c r="F45" i="19"/>
  <c r="H42" i="19"/>
  <c r="F37" i="19"/>
  <c r="H34" i="19"/>
  <c r="F29" i="19"/>
  <c r="F13" i="19"/>
  <c r="H10" i="19"/>
  <c r="F424" i="19"/>
  <c r="J422" i="19"/>
  <c r="D421" i="19"/>
  <c r="H419" i="19"/>
  <c r="Q417" i="19"/>
  <c r="H39" i="19"/>
  <c r="F34" i="19"/>
  <c r="H31" i="19"/>
  <c r="F26" i="19"/>
  <c r="H15" i="19"/>
  <c r="D13" i="19"/>
  <c r="F10" i="19"/>
  <c r="H12" i="19"/>
  <c r="S179" i="19"/>
  <c r="H179" i="19"/>
  <c r="F174" i="19"/>
  <c r="H171" i="19"/>
  <c r="F166" i="19"/>
  <c r="S173" i="19"/>
  <c r="H163" i="19"/>
  <c r="S155" i="19"/>
  <c r="H183" i="19"/>
  <c r="F226" i="19"/>
  <c r="H223" i="19"/>
  <c r="D221" i="19"/>
  <c r="F218" i="19"/>
  <c r="H215" i="19"/>
  <c r="D213" i="19"/>
  <c r="F184" i="19"/>
  <c r="F194" i="19"/>
  <c r="H149" i="19"/>
  <c r="F144" i="19"/>
  <c r="H141" i="19"/>
  <c r="F136" i="19"/>
  <c r="H133" i="19"/>
  <c r="D123" i="19"/>
  <c r="H177" i="19"/>
  <c r="F172" i="19"/>
  <c r="H169" i="19"/>
  <c r="F164" i="19"/>
  <c r="H161" i="19"/>
  <c r="F156" i="19"/>
  <c r="H153" i="19"/>
  <c r="F148" i="19"/>
  <c r="H145" i="19"/>
  <c r="S143" i="19"/>
  <c r="F140" i="19"/>
  <c r="H137" i="19"/>
  <c r="S135" i="19"/>
  <c r="S122" i="19"/>
  <c r="F123" i="19"/>
  <c r="H120" i="19"/>
  <c r="F132" i="19"/>
  <c r="H129" i="19"/>
  <c r="F176" i="19"/>
  <c r="H173" i="19"/>
  <c r="F168" i="19"/>
  <c r="H165" i="19"/>
  <c r="H157" i="19"/>
  <c r="F152" i="19"/>
  <c r="S175" i="19"/>
  <c r="S167" i="19"/>
  <c r="S151" i="19"/>
  <c r="F124" i="19"/>
  <c r="S127" i="19"/>
  <c r="S119" i="19"/>
  <c r="T119" i="19" s="1"/>
  <c r="H121" i="19"/>
  <c r="S159" i="19"/>
  <c r="F160" i="19"/>
  <c r="F177" i="19"/>
  <c r="H174" i="19"/>
  <c r="F169" i="19"/>
  <c r="H166" i="19"/>
  <c r="F153" i="19"/>
  <c r="H150" i="19"/>
  <c r="F145" i="19"/>
  <c r="H142" i="19"/>
  <c r="F137" i="19"/>
  <c r="H134" i="19"/>
  <c r="F129" i="19"/>
  <c r="H126" i="19"/>
  <c r="D200" i="19"/>
  <c r="F189" i="19"/>
  <c r="D184" i="19"/>
  <c r="F182" i="19"/>
  <c r="F210" i="19"/>
  <c r="D229" i="19"/>
  <c r="H204" i="19"/>
  <c r="D202" i="19"/>
  <c r="F199" i="19"/>
  <c r="H196" i="19"/>
  <c r="F191" i="19"/>
  <c r="F227" i="19"/>
  <c r="F219" i="19"/>
  <c r="D206" i="19"/>
  <c r="H200" i="19"/>
  <c r="H188" i="19"/>
  <c r="H225" i="19"/>
  <c r="D223" i="19"/>
  <c r="F220" i="19"/>
  <c r="H217" i="19"/>
  <c r="D215" i="19"/>
  <c r="F212" i="19"/>
  <c r="H209" i="19"/>
  <c r="D183" i="19"/>
  <c r="H203" i="19"/>
  <c r="F198" i="19"/>
  <c r="H195" i="19"/>
  <c r="H189" i="19"/>
  <c r="H197" i="19"/>
  <c r="D194" i="19"/>
  <c r="D207" i="19"/>
  <c r="F190" i="19"/>
  <c r="H184" i="19"/>
  <c r="H224" i="19"/>
  <c r="H205" i="19"/>
  <c r="F205" i="19"/>
  <c r="D196" i="19"/>
  <c r="F193" i="19"/>
  <c r="D186" i="19"/>
  <c r="H207" i="19"/>
  <c r="H186" i="19"/>
  <c r="D198" i="19"/>
  <c r="D190" i="19"/>
  <c r="H187" i="19"/>
  <c r="H194" i="19"/>
  <c r="F228" i="19"/>
  <c r="F196" i="19"/>
  <c r="F197" i="19"/>
  <c r="H192" i="19"/>
  <c r="F230" i="19"/>
  <c r="H227" i="19"/>
  <c r="D225" i="19"/>
  <c r="F222" i="19"/>
  <c r="H219" i="19"/>
  <c r="D217" i="19"/>
  <c r="F214" i="19"/>
  <c r="H211" i="19"/>
  <c r="D209" i="19"/>
  <c r="F206" i="19"/>
  <c r="D204" i="19"/>
  <c r="H202" i="19"/>
  <c r="D188" i="19"/>
  <c r="F183" i="19"/>
  <c r="D230" i="19"/>
  <c r="D222" i="19"/>
  <c r="F201" i="19"/>
  <c r="F185" i="19"/>
  <c r="H229" i="19"/>
  <c r="D227" i="19"/>
  <c r="F224" i="19"/>
  <c r="H221" i="19"/>
  <c r="D219" i="19"/>
  <c r="F216" i="19"/>
  <c r="H213" i="19"/>
  <c r="D211" i="19"/>
  <c r="F208" i="19"/>
  <c r="F204" i="19"/>
  <c r="D192" i="19"/>
  <c r="F188" i="19"/>
  <c r="H182" i="19"/>
  <c r="S108" i="19"/>
  <c r="S59" i="19"/>
  <c r="T59" i="19" s="1"/>
  <c r="F78" i="19"/>
  <c r="F70" i="19"/>
  <c r="D63" i="19"/>
  <c r="F60" i="19"/>
  <c r="S12" i="14"/>
  <c r="S8" i="14"/>
  <c r="D111" i="19"/>
  <c r="D109" i="19"/>
  <c r="D103" i="19"/>
  <c r="D101" i="19"/>
  <c r="S88" i="19"/>
  <c r="D406" i="19"/>
  <c r="S107" i="19"/>
  <c r="S99" i="19"/>
  <c r="H83" i="19"/>
  <c r="H81" i="19"/>
  <c r="H91" i="19"/>
  <c r="F112" i="19"/>
  <c r="F104" i="19"/>
  <c r="D79" i="19"/>
  <c r="D69" i="19"/>
  <c r="H116" i="19"/>
  <c r="F61" i="19"/>
  <c r="S84" i="19"/>
  <c r="H60" i="19"/>
  <c r="F109" i="19"/>
  <c r="F107" i="19"/>
  <c r="F105" i="19"/>
  <c r="F103" i="19"/>
  <c r="F99" i="19"/>
  <c r="S87" i="19"/>
  <c r="S82" i="19"/>
  <c r="S74" i="19"/>
  <c r="S70" i="19"/>
  <c r="D90" i="19"/>
  <c r="F85" i="19"/>
  <c r="H104" i="19"/>
  <c r="H102" i="19"/>
  <c r="F83" i="19"/>
  <c r="F81" i="19"/>
  <c r="F77" i="19"/>
  <c r="F75" i="19"/>
  <c r="F73" i="19"/>
  <c r="F91" i="19"/>
  <c r="D88" i="19"/>
  <c r="H86" i="19"/>
  <c r="F64" i="19"/>
  <c r="H61" i="19"/>
  <c r="D98" i="19"/>
  <c r="D96" i="19"/>
  <c r="H89" i="19"/>
  <c r="S86" i="19"/>
  <c r="D94" i="19"/>
  <c r="H92" i="19"/>
  <c r="F89" i="19"/>
  <c r="D86" i="19"/>
  <c r="H80" i="19"/>
  <c r="S231" i="13"/>
  <c r="S32" i="19"/>
  <c r="F42" i="19"/>
  <c r="S6" i="13"/>
  <c r="H47" i="19"/>
  <c r="H38" i="19"/>
  <c r="S216" i="13"/>
  <c r="S35" i="13"/>
  <c r="S45" i="19"/>
  <c r="S37" i="19"/>
  <c r="S29" i="19"/>
  <c r="F11" i="19"/>
  <c r="F56" i="19"/>
  <c r="H53" i="19"/>
  <c r="S51" i="19"/>
  <c r="H45" i="19"/>
  <c r="S43" i="19"/>
  <c r="F40" i="19"/>
  <c r="H37" i="19"/>
  <c r="S35" i="19"/>
  <c r="F32" i="19"/>
  <c r="H29" i="19"/>
  <c r="S27" i="19"/>
  <c r="F24" i="19"/>
  <c r="H21" i="19"/>
  <c r="S19" i="19"/>
  <c r="F16" i="19"/>
  <c r="H13" i="19"/>
  <c r="D11" i="19"/>
  <c r="S164" i="13"/>
  <c r="S120" i="13"/>
  <c r="H57" i="19"/>
  <c r="S55" i="19"/>
  <c r="F52" i="19"/>
  <c r="H49" i="19"/>
  <c r="F44" i="19"/>
  <c r="H41" i="19"/>
  <c r="F36" i="19"/>
  <c r="H33" i="19"/>
  <c r="F28" i="19"/>
  <c r="H25" i="19"/>
  <c r="S23" i="19"/>
  <c r="F20" i="19"/>
  <c r="H17" i="19"/>
  <c r="D15" i="19"/>
  <c r="S159" i="13"/>
  <c r="S106" i="13"/>
  <c r="S179" i="13"/>
  <c r="S95" i="13"/>
  <c r="F33" i="19"/>
  <c r="H30" i="19"/>
  <c r="F25" i="19"/>
  <c r="H22" i="19"/>
  <c r="S61" i="13"/>
  <c r="S51" i="13"/>
  <c r="S19" i="13"/>
  <c r="S57" i="19"/>
  <c r="F54" i="19"/>
  <c r="H51" i="19"/>
  <c r="S49" i="19"/>
  <c r="H43" i="19"/>
  <c r="F38" i="19"/>
  <c r="H35" i="19"/>
  <c r="F30" i="19"/>
  <c r="H27" i="19"/>
  <c r="F22" i="19"/>
  <c r="S14" i="19"/>
  <c r="H11" i="19"/>
  <c r="S182" i="13"/>
  <c r="S147" i="13"/>
  <c r="S50" i="19"/>
  <c r="S42" i="19"/>
  <c r="S34" i="19"/>
  <c r="S26" i="19"/>
  <c r="S18" i="19"/>
  <c r="S85" i="13"/>
  <c r="S10" i="13"/>
  <c r="S28" i="19"/>
  <c r="S20" i="19"/>
  <c r="H14" i="19"/>
  <c r="H19" i="19"/>
  <c r="S13" i="13"/>
  <c r="H56" i="19"/>
  <c r="F51" i="19"/>
  <c r="F43" i="19"/>
  <c r="H40" i="19"/>
  <c r="F35" i="19"/>
  <c r="H32" i="19"/>
  <c r="F27" i="19"/>
  <c r="H24" i="19"/>
  <c r="S22" i="19"/>
  <c r="F19" i="19"/>
  <c r="S223" i="13"/>
  <c r="S195" i="13"/>
  <c r="S96" i="13"/>
  <c r="S227" i="13"/>
  <c r="S204" i="13"/>
  <c r="H26" i="19"/>
  <c r="S56" i="19"/>
  <c r="S24" i="19"/>
  <c r="F21" i="19"/>
  <c r="H18" i="19"/>
  <c r="S16" i="19"/>
  <c r="D14" i="19"/>
  <c r="S10" i="19"/>
  <c r="S198" i="13"/>
  <c r="S148" i="13"/>
  <c r="S117" i="13"/>
  <c r="S53" i="19"/>
  <c r="H23" i="19"/>
  <c r="S21" i="19"/>
  <c r="T21" i="19" s="1"/>
  <c r="F18" i="19"/>
  <c r="S15" i="19"/>
  <c r="S13" i="19"/>
  <c r="F12" i="19"/>
  <c r="S70" i="13"/>
  <c r="D12" i="19"/>
  <c r="S187" i="13"/>
  <c r="S47" i="19"/>
  <c r="S39" i="19"/>
  <c r="S31" i="19"/>
  <c r="S11" i="19"/>
  <c r="S168" i="13"/>
  <c r="S143" i="13"/>
  <c r="F17" i="19"/>
  <c r="F46" i="19"/>
  <c r="S41" i="19"/>
  <c r="S33" i="19"/>
  <c r="S25" i="19"/>
  <c r="S17" i="19"/>
  <c r="S172" i="13"/>
  <c r="S20" i="13"/>
  <c r="H48" i="19"/>
  <c r="H16" i="19"/>
  <c r="S92" i="13"/>
  <c r="S78" i="13"/>
  <c r="S36" i="13"/>
  <c r="F48" i="19"/>
  <c r="F14" i="19"/>
  <c r="S152" i="13"/>
  <c r="D57" i="19"/>
  <c r="D56" i="19"/>
  <c r="D55" i="19"/>
  <c r="D54" i="19"/>
  <c r="D53" i="19"/>
  <c r="D52" i="19"/>
  <c r="D51" i="19"/>
  <c r="D50" i="19"/>
  <c r="D49" i="19"/>
  <c r="D48" i="19"/>
  <c r="D47" i="19"/>
  <c r="D46" i="19"/>
  <c r="D45" i="19"/>
  <c r="D44" i="19"/>
  <c r="D43" i="19"/>
  <c r="D42" i="19"/>
  <c r="D41" i="19"/>
  <c r="D40" i="19"/>
  <c r="D39" i="19"/>
  <c r="D38" i="19"/>
  <c r="D37" i="19"/>
  <c r="D36" i="19"/>
  <c r="D35" i="19"/>
  <c r="D34" i="19"/>
  <c r="D33" i="19"/>
  <c r="D32" i="19"/>
  <c r="D31" i="19"/>
  <c r="D30" i="19"/>
  <c r="D29" i="19"/>
  <c r="D28" i="19"/>
  <c r="D27" i="19"/>
  <c r="D26" i="19"/>
  <c r="D25" i="19"/>
  <c r="D24" i="19"/>
  <c r="D23" i="19"/>
  <c r="D22" i="19"/>
  <c r="D21" i="19"/>
  <c r="D20" i="19"/>
  <c r="D19" i="19"/>
  <c r="D18" i="19"/>
  <c r="D17" i="19"/>
  <c r="D16" i="19"/>
  <c r="O153" i="41"/>
  <c r="O141" i="41"/>
  <c r="O158" i="41"/>
  <c r="O145" i="41"/>
  <c r="O173" i="41"/>
  <c r="O148" i="41"/>
  <c r="O131" i="41"/>
  <c r="O134" i="41"/>
  <c r="O117" i="41"/>
  <c r="O149" i="41"/>
  <c r="O164" i="41"/>
  <c r="O106" i="38"/>
  <c r="O89" i="38"/>
  <c r="O81" i="38"/>
  <c r="O44" i="38"/>
  <c r="O37" i="38"/>
  <c r="O26" i="38"/>
  <c r="O40" i="38"/>
  <c r="O32" i="38"/>
  <c r="O77" i="38"/>
  <c r="O70" i="38"/>
  <c r="O59" i="38"/>
  <c r="O10" i="38"/>
  <c r="O96" i="38"/>
  <c r="O66" i="38"/>
  <c r="O145" i="35"/>
  <c r="O138" i="35"/>
  <c r="O118" i="35"/>
  <c r="O141" i="35"/>
  <c r="O104" i="35"/>
  <c r="O148" i="35"/>
  <c r="O160" i="35"/>
  <c r="O154" i="35"/>
  <c r="O167" i="35"/>
  <c r="O157" i="35"/>
  <c r="O163" i="35"/>
  <c r="O96" i="35"/>
  <c r="O116" i="35"/>
  <c r="O152" i="35"/>
  <c r="O101" i="35"/>
  <c r="O132" i="35"/>
  <c r="J372" i="19"/>
  <c r="J370" i="19"/>
  <c r="J368" i="19"/>
  <c r="J366" i="19"/>
  <c r="J364" i="19"/>
  <c r="J362" i="19"/>
  <c r="J360" i="19"/>
  <c r="J358" i="19"/>
  <c r="F416" i="19"/>
  <c r="Q428" i="19"/>
  <c r="F427" i="19"/>
  <c r="D424" i="19"/>
  <c r="Q427" i="19"/>
  <c r="F426" i="19"/>
  <c r="J424" i="19"/>
  <c r="D423" i="19"/>
  <c r="H421" i="19"/>
  <c r="Q419" i="19"/>
  <c r="F418" i="19"/>
  <c r="D415" i="19"/>
  <c r="J427" i="19"/>
  <c r="D426" i="19"/>
  <c r="F413" i="19"/>
  <c r="J411" i="19"/>
  <c r="F405" i="19"/>
  <c r="D413" i="19"/>
  <c r="H411" i="19"/>
  <c r="F408" i="19"/>
  <c r="O82" i="34"/>
  <c r="O71" i="34"/>
  <c r="O45" i="37"/>
  <c r="O22" i="37"/>
  <c r="O15" i="37"/>
  <c r="O13" i="37"/>
  <c r="O4" i="37"/>
  <c r="J409" i="19"/>
  <c r="F411" i="19"/>
  <c r="Q410" i="19"/>
  <c r="D407" i="19"/>
  <c r="J406" i="19"/>
  <c r="H428" i="19"/>
  <c r="F425" i="19"/>
  <c r="J423" i="19"/>
  <c r="D422" i="19"/>
  <c r="H420" i="19"/>
  <c r="F417" i="19"/>
  <c r="D414" i="19"/>
  <c r="D411" i="19"/>
  <c r="H409" i="19"/>
  <c r="Q407" i="19"/>
  <c r="F429" i="19"/>
  <c r="J426" i="19"/>
  <c r="D425" i="19"/>
  <c r="Q421" i="19"/>
  <c r="F421" i="19"/>
  <c r="J418" i="19"/>
  <c r="D417" i="19"/>
  <c r="Q413" i="19"/>
  <c r="H412" i="19"/>
  <c r="F409" i="19"/>
  <c r="J429" i="19"/>
  <c r="H426" i="19"/>
  <c r="Q424" i="19"/>
  <c r="F423" i="19"/>
  <c r="J421" i="19"/>
  <c r="H418" i="19"/>
  <c r="Q416" i="19"/>
  <c r="F415" i="19"/>
  <c r="J413" i="19"/>
  <c r="S412" i="19"/>
  <c r="F407" i="19"/>
  <c r="H405" i="19"/>
  <c r="Q409" i="19"/>
  <c r="J412" i="19"/>
  <c r="D408" i="19"/>
  <c r="S147" i="19"/>
  <c r="S139" i="19"/>
  <c r="F229" i="19"/>
  <c r="H226" i="19"/>
  <c r="D224" i="19"/>
  <c r="F221" i="19"/>
  <c r="H218" i="19"/>
  <c r="D216" i="19"/>
  <c r="F213" i="19"/>
  <c r="H210" i="19"/>
  <c r="D208" i="19"/>
  <c r="D199" i="19"/>
  <c r="D191" i="19"/>
  <c r="F200" i="19"/>
  <c r="H198" i="19"/>
  <c r="F192" i="19"/>
  <c r="H190" i="19"/>
  <c r="H228" i="19"/>
  <c r="D226" i="19"/>
  <c r="F223" i="19"/>
  <c r="H220" i="19"/>
  <c r="D218" i="19"/>
  <c r="F215" i="19"/>
  <c r="H212" i="19"/>
  <c r="D210" i="19"/>
  <c r="F207" i="19"/>
  <c r="D205" i="19"/>
  <c r="F203" i="19"/>
  <c r="H201" i="19"/>
  <c r="D197" i="19"/>
  <c r="F195" i="19"/>
  <c r="H193" i="19"/>
  <c r="D189" i="19"/>
  <c r="F187" i="19"/>
  <c r="H185" i="19"/>
  <c r="H230" i="19"/>
  <c r="D228" i="19"/>
  <c r="F225" i="19"/>
  <c r="H222" i="19"/>
  <c r="D220" i="19"/>
  <c r="F217" i="19"/>
  <c r="H214" i="19"/>
  <c r="D212" i="19"/>
  <c r="F209" i="19"/>
  <c r="H206" i="19"/>
  <c r="D203" i="19"/>
  <c r="D195" i="19"/>
  <c r="D187" i="19"/>
  <c r="D182" i="19"/>
  <c r="H216" i="19"/>
  <c r="D214" i="19"/>
  <c r="F211" i="19"/>
  <c r="H208" i="19"/>
  <c r="D201" i="19"/>
  <c r="D193" i="19"/>
  <c r="D185" i="19"/>
  <c r="S230" i="19"/>
  <c r="S229" i="19"/>
  <c r="S228" i="19"/>
  <c r="S227" i="19"/>
  <c r="S226" i="19"/>
  <c r="S225" i="19"/>
  <c r="S224" i="19"/>
  <c r="S223" i="19"/>
  <c r="S222" i="19"/>
  <c r="S221" i="19"/>
  <c r="S220" i="19"/>
  <c r="S219" i="19"/>
  <c r="S218" i="19"/>
  <c r="S217" i="19"/>
  <c r="S216" i="19"/>
  <c r="S215" i="19"/>
  <c r="S214" i="19"/>
  <c r="S213" i="19"/>
  <c r="S212" i="19"/>
  <c r="S211" i="19"/>
  <c r="S210" i="19"/>
  <c r="S209" i="19"/>
  <c r="S208" i="19"/>
  <c r="S207" i="19"/>
  <c r="S206" i="19"/>
  <c r="S205" i="19"/>
  <c r="S204" i="19"/>
  <c r="S203" i="19"/>
  <c r="S202" i="19"/>
  <c r="S201" i="19"/>
  <c r="S200" i="19"/>
  <c r="S199" i="19"/>
  <c r="S198" i="19"/>
  <c r="S197" i="19"/>
  <c r="S196" i="19"/>
  <c r="S195" i="19"/>
  <c r="S194" i="19"/>
  <c r="S193" i="19"/>
  <c r="S192" i="19"/>
  <c r="S191" i="19"/>
  <c r="S190" i="19"/>
  <c r="S189" i="19"/>
  <c r="S188" i="19"/>
  <c r="S187" i="19"/>
  <c r="S186" i="19"/>
  <c r="S185" i="19"/>
  <c r="S184" i="19"/>
  <c r="S183" i="19"/>
  <c r="S182" i="19"/>
  <c r="S181" i="19"/>
  <c r="T181" i="19" s="1"/>
  <c r="F158" i="19"/>
  <c r="H155" i="19"/>
  <c r="F150" i="19"/>
  <c r="H147" i="19"/>
  <c r="F142" i="19"/>
  <c r="H139" i="19"/>
  <c r="F134" i="19"/>
  <c r="H131" i="19"/>
  <c r="F126" i="19"/>
  <c r="S128" i="19"/>
  <c r="S120" i="19"/>
  <c r="S165" i="19"/>
  <c r="S157" i="19"/>
  <c r="S149" i="19"/>
  <c r="S141" i="19"/>
  <c r="S177" i="19"/>
  <c r="S169" i="19"/>
  <c r="S161" i="19"/>
  <c r="S153" i="19"/>
  <c r="S145" i="19"/>
  <c r="S137" i="19"/>
  <c r="S129" i="19"/>
  <c r="H123" i="19"/>
  <c r="S131" i="19"/>
  <c r="S136" i="19"/>
  <c r="F178" i="19"/>
  <c r="H175" i="19"/>
  <c r="F170" i="19"/>
  <c r="H167" i="19"/>
  <c r="F162" i="19"/>
  <c r="H159" i="19"/>
  <c r="F154" i="19"/>
  <c r="H151" i="19"/>
  <c r="F146" i="19"/>
  <c r="H143" i="19"/>
  <c r="F138" i="19"/>
  <c r="H135" i="19"/>
  <c r="F130" i="19"/>
  <c r="H127" i="19"/>
  <c r="S124" i="19"/>
  <c r="F128" i="19"/>
  <c r="H125" i="19"/>
  <c r="H178" i="19"/>
  <c r="F125" i="19"/>
  <c r="H122" i="19"/>
  <c r="S133" i="19"/>
  <c r="S125" i="19"/>
  <c r="H124" i="19"/>
  <c r="S176" i="19"/>
  <c r="F173" i="19"/>
  <c r="H170" i="19"/>
  <c r="S168" i="19"/>
  <c r="F165" i="19"/>
  <c r="H162" i="19"/>
  <c r="S160" i="19"/>
  <c r="F157" i="19"/>
  <c r="H154" i="19"/>
  <c r="S152" i="19"/>
  <c r="F149" i="19"/>
  <c r="H146" i="19"/>
  <c r="S144" i="19"/>
  <c r="F141" i="19"/>
  <c r="H138" i="19"/>
  <c r="F133" i="19"/>
  <c r="H130" i="19"/>
  <c r="S178" i="19"/>
  <c r="F175" i="19"/>
  <c r="H172" i="19"/>
  <c r="S170" i="19"/>
  <c r="F167" i="19"/>
  <c r="H164" i="19"/>
  <c r="S162" i="19"/>
  <c r="F159" i="19"/>
  <c r="H156" i="19"/>
  <c r="S154" i="19"/>
  <c r="F151" i="19"/>
  <c r="H148" i="19"/>
  <c r="S146" i="19"/>
  <c r="F143" i="19"/>
  <c r="H140" i="19"/>
  <c r="S138" i="19"/>
  <c r="F135" i="19"/>
  <c r="H132" i="19"/>
  <c r="S130" i="19"/>
  <c r="F127" i="19"/>
  <c r="S172" i="19"/>
  <c r="S164" i="19"/>
  <c r="F161" i="19"/>
  <c r="H158" i="19"/>
  <c r="S156" i="19"/>
  <c r="S148" i="19"/>
  <c r="S140" i="19"/>
  <c r="S132" i="19"/>
  <c r="F122" i="19"/>
  <c r="D124" i="19"/>
  <c r="D122" i="19"/>
  <c r="F179" i="19"/>
  <c r="H176" i="19"/>
  <c r="S174" i="19"/>
  <c r="F171" i="19"/>
  <c r="H168" i="19"/>
  <c r="S166" i="19"/>
  <c r="F163" i="19"/>
  <c r="H160" i="19"/>
  <c r="S158" i="19"/>
  <c r="F155" i="19"/>
  <c r="H152" i="19"/>
  <c r="S150" i="19"/>
  <c r="F147" i="19"/>
  <c r="H144" i="19"/>
  <c r="S142" i="19"/>
  <c r="F139" i="19"/>
  <c r="H136" i="19"/>
  <c r="S134" i="19"/>
  <c r="F131" i="19"/>
  <c r="H128" i="19"/>
  <c r="S126" i="19"/>
  <c r="S123" i="19"/>
  <c r="S121" i="19"/>
  <c r="F121" i="19"/>
  <c r="D179" i="19"/>
  <c r="D178" i="19"/>
  <c r="D177" i="19"/>
  <c r="D176" i="19"/>
  <c r="D175" i="19"/>
  <c r="D174" i="19"/>
  <c r="D173" i="19"/>
  <c r="D172" i="19"/>
  <c r="D171" i="19"/>
  <c r="D170" i="19"/>
  <c r="D169" i="19"/>
  <c r="D168" i="19"/>
  <c r="D167" i="19"/>
  <c r="D166" i="19"/>
  <c r="D165" i="19"/>
  <c r="D164" i="19"/>
  <c r="D163" i="19"/>
  <c r="D162" i="19"/>
  <c r="D161" i="19"/>
  <c r="D160" i="19"/>
  <c r="D159" i="19"/>
  <c r="D158" i="19"/>
  <c r="D157" i="19"/>
  <c r="D156" i="19"/>
  <c r="D155" i="19"/>
  <c r="D154" i="19"/>
  <c r="D153" i="19"/>
  <c r="D152" i="19"/>
  <c r="D151" i="19"/>
  <c r="D150" i="19"/>
  <c r="D149" i="19"/>
  <c r="D148" i="19"/>
  <c r="D147" i="19"/>
  <c r="D146" i="19"/>
  <c r="D145" i="19"/>
  <c r="D144" i="19"/>
  <c r="D143" i="19"/>
  <c r="D142" i="19"/>
  <c r="D141" i="19"/>
  <c r="D140" i="19"/>
  <c r="D139" i="19"/>
  <c r="D138" i="19"/>
  <c r="D137" i="19"/>
  <c r="D136" i="19"/>
  <c r="D135" i="19"/>
  <c r="D134" i="19"/>
  <c r="D133" i="19"/>
  <c r="D132" i="19"/>
  <c r="D131" i="19"/>
  <c r="D130" i="19"/>
  <c r="D129" i="19"/>
  <c r="D128" i="19"/>
  <c r="D127" i="19"/>
  <c r="D126" i="19"/>
  <c r="D125" i="19"/>
  <c r="D121" i="19"/>
  <c r="J400" i="19"/>
  <c r="F358" i="19"/>
  <c r="H355" i="19"/>
  <c r="H347" i="19"/>
  <c r="F350" i="19"/>
  <c r="Q395" i="19"/>
  <c r="F394" i="19"/>
  <c r="H389" i="19"/>
  <c r="Q387" i="19"/>
  <c r="D353" i="19"/>
  <c r="D345" i="19"/>
  <c r="D342" i="19"/>
  <c r="D431" i="19"/>
  <c r="D452" i="19"/>
  <c r="S401" i="19"/>
  <c r="S393" i="19"/>
  <c r="S385" i="19"/>
  <c r="S372" i="19"/>
  <c r="S366" i="19"/>
  <c r="S364" i="19"/>
  <c r="S362" i="19"/>
  <c r="S280" i="19"/>
  <c r="F277" i="19"/>
  <c r="H274" i="19"/>
  <c r="D272" i="19"/>
  <c r="F269" i="19"/>
  <c r="H266" i="19"/>
  <c r="D264" i="19"/>
  <c r="F261" i="19"/>
  <c r="H258" i="19"/>
  <c r="D256" i="19"/>
  <c r="F253" i="19"/>
  <c r="H250" i="19"/>
  <c r="D248" i="19"/>
  <c r="F245" i="19"/>
  <c r="H242" i="19"/>
  <c r="D240" i="19"/>
  <c r="F237" i="19"/>
  <c r="H234" i="19"/>
  <c r="F258" i="19"/>
  <c r="F250" i="19"/>
  <c r="F242" i="19"/>
  <c r="F234" i="19"/>
  <c r="D233" i="19"/>
  <c r="S402" i="19"/>
  <c r="S358" i="19"/>
  <c r="F386" i="19"/>
  <c r="O94" i="37"/>
  <c r="O170" i="37"/>
  <c r="O163" i="37"/>
  <c r="O10" i="37"/>
  <c r="O159" i="37"/>
  <c r="O114" i="37"/>
  <c r="O155" i="37"/>
  <c r="O142" i="37"/>
  <c r="O133" i="37"/>
  <c r="O129" i="37"/>
  <c r="O120" i="37"/>
  <c r="O124" i="37"/>
  <c r="O8" i="37"/>
  <c r="O81" i="37"/>
  <c r="O76" i="37"/>
  <c r="O71" i="37"/>
  <c r="O66" i="37"/>
  <c r="O38" i="37"/>
  <c r="O34" i="37"/>
  <c r="O30" i="37"/>
  <c r="O28" i="37"/>
  <c r="O147" i="37"/>
  <c r="O24" i="37"/>
  <c r="O121" i="37"/>
  <c r="O21" i="37"/>
  <c r="O112" i="37"/>
  <c r="O108" i="37"/>
  <c r="O105" i="37"/>
  <c r="O97" i="37"/>
  <c r="O95" i="37"/>
  <c r="O88" i="37"/>
  <c r="O74" i="37"/>
  <c r="O63" i="37"/>
  <c r="O53" i="37"/>
  <c r="O49" i="37"/>
  <c r="O42" i="37"/>
  <c r="O18" i="37"/>
  <c r="O83" i="37"/>
  <c r="O37" i="37"/>
  <c r="O168" i="37"/>
  <c r="O110" i="37"/>
  <c r="O174" i="37"/>
  <c r="O136" i="37"/>
  <c r="O55" i="37"/>
  <c r="O79" i="37"/>
  <c r="O126" i="37"/>
  <c r="O101" i="37"/>
  <c r="O51" i="37"/>
  <c r="O47" i="37"/>
  <c r="O27" i="37"/>
  <c r="O131" i="37"/>
  <c r="O106" i="37"/>
  <c r="O32" i="37"/>
  <c r="O14" i="37"/>
  <c r="O151" i="37"/>
  <c r="O146" i="37"/>
  <c r="O117" i="37"/>
  <c r="O69" i="37"/>
  <c r="O7" i="37"/>
  <c r="O138" i="37"/>
  <c r="O90" i="37"/>
  <c r="O86" i="37"/>
  <c r="O59" i="37"/>
  <c r="O19" i="37"/>
  <c r="O56" i="37"/>
  <c r="O41" i="37"/>
  <c r="O25" i="37"/>
  <c r="H406" i="19"/>
  <c r="J407" i="19"/>
  <c r="D405" i="19"/>
  <c r="H427" i="19"/>
  <c r="Q425" i="19"/>
  <c r="H424" i="19"/>
  <c r="Q422" i="19"/>
  <c r="J419" i="19"/>
  <c r="D418" i="19"/>
  <c r="H416" i="19"/>
  <c r="Q414" i="19"/>
  <c r="H413" i="19"/>
  <c r="J410" i="19"/>
  <c r="D409" i="19"/>
  <c r="S404" i="19"/>
  <c r="T404" i="19" s="1"/>
  <c r="J425" i="19"/>
  <c r="J414" i="19"/>
  <c r="H422" i="19"/>
  <c r="Q420" i="19"/>
  <c r="F419" i="19"/>
  <c r="J417" i="19"/>
  <c r="D416" i="19"/>
  <c r="Q411" i="19"/>
  <c r="F410" i="19"/>
  <c r="J408" i="19"/>
  <c r="S406" i="19"/>
  <c r="J416" i="19"/>
  <c r="F412" i="19"/>
  <c r="H429" i="19"/>
  <c r="F428" i="19"/>
  <c r="F420" i="19"/>
  <c r="J415" i="19"/>
  <c r="D428" i="19"/>
  <c r="Q426" i="19"/>
  <c r="H423" i="19"/>
  <c r="D420" i="19"/>
  <c r="Q418" i="19"/>
  <c r="H415" i="19"/>
  <c r="D410" i="19"/>
  <c r="S408" i="19"/>
  <c r="Q406" i="19"/>
  <c r="D429" i="19"/>
  <c r="D412" i="19"/>
  <c r="S410" i="19"/>
  <c r="Q408" i="19"/>
  <c r="Q429" i="19"/>
  <c r="H408" i="19"/>
  <c r="Q415" i="19"/>
  <c r="Q400" i="19"/>
  <c r="F399" i="19"/>
  <c r="J397" i="19"/>
  <c r="D396" i="19"/>
  <c r="H394" i="19"/>
  <c r="Q392" i="19"/>
  <c r="J389" i="19"/>
  <c r="D388" i="19"/>
  <c r="H386" i="19"/>
  <c r="Q384" i="19"/>
  <c r="J381" i="19"/>
  <c r="D380" i="19"/>
  <c r="Q376" i="19"/>
  <c r="H397" i="19"/>
  <c r="H400" i="19"/>
  <c r="Q398" i="19"/>
  <c r="F397" i="19"/>
  <c r="S338" i="19"/>
  <c r="F238" i="19"/>
  <c r="F270" i="19"/>
  <c r="F262" i="19"/>
  <c r="F267" i="19"/>
  <c r="F259" i="19"/>
  <c r="F251" i="19"/>
  <c r="F235" i="19"/>
  <c r="F240" i="19"/>
  <c r="D235" i="19"/>
  <c r="F254" i="19"/>
  <c r="F266" i="19"/>
  <c r="F278" i="19"/>
  <c r="F246" i="19"/>
  <c r="F275" i="19"/>
  <c r="H272" i="19"/>
  <c r="D270" i="19"/>
  <c r="H264" i="19"/>
  <c r="H256" i="19"/>
  <c r="D254" i="19"/>
  <c r="H248" i="19"/>
  <c r="F243" i="19"/>
  <c r="F274" i="19"/>
  <c r="D276" i="19"/>
  <c r="F273" i="19"/>
  <c r="H270" i="19"/>
  <c r="D268" i="19"/>
  <c r="F265" i="19"/>
  <c r="H262" i="19"/>
  <c r="D260" i="19"/>
  <c r="F257" i="19"/>
  <c r="H254" i="19"/>
  <c r="D252" i="19"/>
  <c r="F249" i="19"/>
  <c r="H246" i="19"/>
  <c r="D244" i="19"/>
  <c r="F241" i="19"/>
  <c r="H238" i="19"/>
  <c r="D236" i="19"/>
  <c r="F233" i="19"/>
  <c r="S117" i="19"/>
  <c r="H67" i="19"/>
  <c r="D65" i="19"/>
  <c r="F63" i="19"/>
  <c r="D60" i="19"/>
  <c r="S31" i="14"/>
  <c r="S27" i="14"/>
  <c r="F67" i="19"/>
  <c r="H107" i="19"/>
  <c r="H101" i="19"/>
  <c r="H115" i="19"/>
  <c r="F101" i="19"/>
  <c r="H88" i="19"/>
  <c r="H76" i="19"/>
  <c r="H74" i="19"/>
  <c r="H73" i="19"/>
  <c r="F66" i="19"/>
  <c r="H64" i="19"/>
  <c r="H113" i="19"/>
  <c r="H99" i="19"/>
  <c r="S64" i="19"/>
  <c r="F115" i="19"/>
  <c r="D84" i="19"/>
  <c r="S66" i="19"/>
  <c r="H105" i="19"/>
  <c r="H97" i="19"/>
  <c r="F90" i="19"/>
  <c r="D76" i="19"/>
  <c r="D72" i="19"/>
  <c r="D68" i="19"/>
  <c r="H117" i="19"/>
  <c r="S115" i="19"/>
  <c r="S95" i="19"/>
  <c r="D92" i="19"/>
  <c r="H85" i="19"/>
  <c r="D74" i="19"/>
  <c r="F117" i="19"/>
  <c r="H112" i="19"/>
  <c r="H110" i="19"/>
  <c r="F93" i="19"/>
  <c r="H90" i="19"/>
  <c r="F82" i="19"/>
  <c r="D67" i="19"/>
  <c r="F98" i="19"/>
  <c r="S24" i="14"/>
  <c r="S16" i="14"/>
  <c r="S114" i="19"/>
  <c r="S112" i="19"/>
  <c r="S106" i="19"/>
  <c r="D104" i="19"/>
  <c r="S102" i="19"/>
  <c r="F96" i="19"/>
  <c r="F86" i="19"/>
  <c r="S80" i="19"/>
  <c r="F74" i="19"/>
  <c r="H68" i="19"/>
  <c r="S116" i="19"/>
  <c r="H78" i="19"/>
  <c r="H65" i="19"/>
  <c r="S60" i="19"/>
  <c r="S113" i="19"/>
  <c r="D91" i="19"/>
  <c r="F80" i="19"/>
  <c r="F95" i="19"/>
  <c r="D77" i="19"/>
  <c r="F69" i="19"/>
  <c r="H108" i="19"/>
  <c r="S103" i="19"/>
  <c r="H114" i="19"/>
  <c r="D113" i="19"/>
  <c r="S110" i="19"/>
  <c r="H106" i="19"/>
  <c r="S105" i="19"/>
  <c r="F102" i="19"/>
  <c r="H100" i="19"/>
  <c r="F97" i="19"/>
  <c r="F94" i="19"/>
  <c r="S93" i="19"/>
  <c r="S91" i="19"/>
  <c r="H84" i="19"/>
  <c r="S72" i="19"/>
  <c r="H71" i="19"/>
  <c r="S68" i="19"/>
  <c r="F65" i="19"/>
  <c r="D64" i="19"/>
  <c r="H62" i="19"/>
  <c r="S10" i="14"/>
  <c r="F110" i="19"/>
  <c r="S28" i="14"/>
  <c r="S18" i="14"/>
  <c r="F116" i="19"/>
  <c r="F114" i="19"/>
  <c r="H111" i="19"/>
  <c r="D108" i="19"/>
  <c r="F106" i="19"/>
  <c r="S104" i="19"/>
  <c r="H103" i="19"/>
  <c r="S100" i="19"/>
  <c r="H98" i="19"/>
  <c r="S97" i="19"/>
  <c r="H87" i="19"/>
  <c r="D83" i="19"/>
  <c r="S77" i="19"/>
  <c r="H75" i="19"/>
  <c r="F72" i="19"/>
  <c r="H70" i="19"/>
  <c r="H66" i="19"/>
  <c r="S63" i="19"/>
  <c r="S4" i="14"/>
  <c r="S111" i="19"/>
  <c r="S62" i="19"/>
  <c r="D116" i="19"/>
  <c r="D114" i="19"/>
  <c r="F111" i="19"/>
  <c r="H109" i="19"/>
  <c r="D106" i="19"/>
  <c r="D100" i="19"/>
  <c r="S96" i="19"/>
  <c r="H95" i="19"/>
  <c r="F87" i="19"/>
  <c r="D80" i="19"/>
  <c r="H72" i="19"/>
  <c r="D71" i="19"/>
  <c r="H63" i="19"/>
  <c r="F62" i="19"/>
  <c r="D61" i="19"/>
  <c r="S98" i="19"/>
  <c r="D95" i="19"/>
  <c r="S90" i="19"/>
  <c r="D87" i="19"/>
  <c r="H82" i="19"/>
  <c r="D82" i="19"/>
  <c r="S78" i="19"/>
  <c r="D75" i="19"/>
  <c r="S69" i="19"/>
  <c r="D66" i="19"/>
  <c r="D62" i="19"/>
  <c r="H93" i="19"/>
  <c r="S92" i="19"/>
  <c r="S89" i="19"/>
  <c r="S85" i="19"/>
  <c r="H79" i="19"/>
  <c r="S76" i="19"/>
  <c r="S65" i="19"/>
  <c r="S61" i="19"/>
  <c r="D117" i="19"/>
  <c r="D115" i="19"/>
  <c r="D112" i="19"/>
  <c r="D110" i="19"/>
  <c r="F108" i="19"/>
  <c r="D102" i="19"/>
  <c r="F100" i="19"/>
  <c r="S83" i="19"/>
  <c r="D81" i="19"/>
  <c r="F79" i="19"/>
  <c r="H77" i="19"/>
  <c r="S75" i="19"/>
  <c r="D73" i="19"/>
  <c r="F71" i="19"/>
  <c r="H69" i="19"/>
  <c r="S67" i="19"/>
  <c r="S23" i="14"/>
  <c r="H96" i="19"/>
  <c r="S94" i="19"/>
  <c r="S81" i="19"/>
  <c r="S73" i="19"/>
  <c r="F113" i="19"/>
  <c r="S109" i="19"/>
  <c r="D107" i="19"/>
  <c r="S101" i="19"/>
  <c r="D99" i="19"/>
  <c r="D93" i="19"/>
  <c r="F92" i="19"/>
  <c r="D89" i="19"/>
  <c r="F88" i="19"/>
  <c r="D85" i="19"/>
  <c r="F84" i="19"/>
  <c r="D78" i="19"/>
  <c r="F76" i="19"/>
  <c r="D70" i="19"/>
  <c r="F68" i="19"/>
  <c r="S79" i="19"/>
  <c r="D105" i="19"/>
  <c r="D97" i="19"/>
  <c r="H94" i="19"/>
  <c r="S71" i="19"/>
  <c r="H276" i="19"/>
  <c r="D274" i="19"/>
  <c r="F271" i="19"/>
  <c r="H268" i="19"/>
  <c r="D266" i="19"/>
  <c r="F263" i="19"/>
  <c r="H260" i="19"/>
  <c r="D258" i="19"/>
  <c r="F255" i="19"/>
  <c r="H252" i="19"/>
  <c r="D250" i="19"/>
  <c r="F247" i="19"/>
  <c r="H244" i="19"/>
  <c r="D242" i="19"/>
  <c r="F239" i="19"/>
  <c r="H236" i="19"/>
  <c r="F276" i="19"/>
  <c r="F268" i="19"/>
  <c r="F260" i="19"/>
  <c r="F252" i="19"/>
  <c r="F244" i="19"/>
  <c r="F236" i="19"/>
  <c r="H278" i="19"/>
  <c r="D278" i="19"/>
  <c r="D262" i="19"/>
  <c r="D246" i="19"/>
  <c r="H240" i="19"/>
  <c r="D238" i="19"/>
  <c r="F272" i="19"/>
  <c r="F264" i="19"/>
  <c r="F256" i="19"/>
  <c r="F248" i="19"/>
  <c r="H277" i="19"/>
  <c r="H275" i="19"/>
  <c r="H273" i="19"/>
  <c r="H271" i="19"/>
  <c r="H269" i="19"/>
  <c r="H267" i="19"/>
  <c r="H265" i="19"/>
  <c r="H263" i="19"/>
  <c r="H261" i="19"/>
  <c r="H259" i="19"/>
  <c r="H257" i="19"/>
  <c r="H255" i="19"/>
  <c r="H253" i="19"/>
  <c r="H251" i="19"/>
  <c r="H249" i="19"/>
  <c r="H247" i="19"/>
  <c r="H245" i="19"/>
  <c r="H243" i="19"/>
  <c r="H241" i="19"/>
  <c r="H239" i="19"/>
  <c r="H237" i="19"/>
  <c r="H235" i="19"/>
  <c r="H233" i="19"/>
  <c r="D277" i="19"/>
  <c r="D275" i="19"/>
  <c r="D273" i="19"/>
  <c r="D271" i="19"/>
  <c r="D269" i="19"/>
  <c r="D267" i="19"/>
  <c r="D265" i="19"/>
  <c r="D263" i="19"/>
  <c r="D261" i="19"/>
  <c r="D259" i="19"/>
  <c r="D257" i="19"/>
  <c r="D255" i="19"/>
  <c r="D253" i="19"/>
  <c r="D251" i="19"/>
  <c r="D249" i="19"/>
  <c r="D247" i="19"/>
  <c r="D245" i="19"/>
  <c r="D243" i="19"/>
  <c r="D241" i="19"/>
  <c r="D239" i="19"/>
  <c r="D237" i="19"/>
  <c r="D234" i="19"/>
  <c r="S278" i="19"/>
  <c r="S277" i="19"/>
  <c r="S276" i="19"/>
  <c r="S275" i="19"/>
  <c r="S274" i="19"/>
  <c r="S273" i="19"/>
  <c r="S272" i="19"/>
  <c r="S271" i="19"/>
  <c r="S270" i="19"/>
  <c r="S269" i="19"/>
  <c r="S268" i="19"/>
  <c r="S267" i="19"/>
  <c r="S266" i="19"/>
  <c r="S265" i="19"/>
  <c r="S264" i="19"/>
  <c r="S263" i="19"/>
  <c r="S262" i="19"/>
  <c r="S261" i="19"/>
  <c r="S260" i="19"/>
  <c r="S259" i="19"/>
  <c r="S258" i="19"/>
  <c r="S257" i="19"/>
  <c r="S256" i="19"/>
  <c r="S255" i="19"/>
  <c r="S254" i="19"/>
  <c r="S253" i="19"/>
  <c r="S252" i="19"/>
  <c r="S251" i="19"/>
  <c r="S250" i="19"/>
  <c r="S249" i="19"/>
  <c r="S248" i="19"/>
  <c r="S247" i="19"/>
  <c r="S246" i="19"/>
  <c r="S245" i="19"/>
  <c r="S244" i="19"/>
  <c r="S243" i="19"/>
  <c r="S242" i="19"/>
  <c r="S241" i="19"/>
  <c r="S240" i="19"/>
  <c r="S239" i="19"/>
  <c r="S238" i="19"/>
  <c r="S237" i="19"/>
  <c r="S236" i="19"/>
  <c r="S235" i="19"/>
  <c r="S234" i="19"/>
  <c r="S233" i="19"/>
  <c r="S232" i="19"/>
  <c r="T232" i="19" s="1"/>
  <c r="J446" i="19"/>
  <c r="H443" i="19"/>
  <c r="Q441" i="19"/>
  <c r="F440" i="19"/>
  <c r="F432" i="19"/>
  <c r="Q447" i="19"/>
  <c r="F446" i="19"/>
  <c r="J444" i="19"/>
  <c r="D443" i="19"/>
  <c r="Q439" i="19"/>
  <c r="F438" i="19"/>
  <c r="J436" i="19"/>
  <c r="J450" i="19"/>
  <c r="D449" i="19"/>
  <c r="H447" i="19"/>
  <c r="J442" i="19"/>
  <c r="D441" i="19"/>
  <c r="H439" i="19"/>
  <c r="J434" i="19"/>
  <c r="F452" i="19"/>
  <c r="D447" i="19"/>
  <c r="H445" i="19"/>
  <c r="D439" i="19"/>
  <c r="H437" i="19"/>
  <c r="Q435" i="19"/>
  <c r="F434" i="19"/>
  <c r="D461" i="19"/>
  <c r="Q459" i="19"/>
  <c r="O458" i="19"/>
  <c r="M457" i="19"/>
  <c r="J456" i="19"/>
  <c r="H455" i="19"/>
  <c r="F454" i="19"/>
  <c r="Q453" i="19"/>
  <c r="M461" i="19"/>
  <c r="J460" i="19"/>
  <c r="H459" i="19"/>
  <c r="F458" i="19"/>
  <c r="D457" i="19"/>
  <c r="Q455" i="19"/>
  <c r="O454" i="19"/>
  <c r="H453" i="19"/>
  <c r="O461" i="19"/>
  <c r="M460" i="19"/>
  <c r="J459" i="19"/>
  <c r="H458" i="19"/>
  <c r="F457" i="19"/>
  <c r="D456" i="19"/>
  <c r="Q454" i="19"/>
  <c r="J461" i="19"/>
  <c r="H460" i="19"/>
  <c r="F459" i="19"/>
  <c r="D458" i="19"/>
  <c r="Q456" i="19"/>
  <c r="O455" i="19"/>
  <c r="J453" i="19"/>
  <c r="H450" i="19"/>
  <c r="Q448" i="19"/>
  <c r="J445" i="19"/>
  <c r="D444" i="19"/>
  <c r="H442" i="19"/>
  <c r="Q440" i="19"/>
  <c r="Q432" i="19"/>
  <c r="Q460" i="19"/>
  <c r="O459" i="19"/>
  <c r="M458" i="19"/>
  <c r="J457" i="19"/>
  <c r="H456" i="19"/>
  <c r="F455" i="19"/>
  <c r="D454" i="19"/>
  <c r="Q452" i="19"/>
  <c r="F451" i="19"/>
  <c r="J449" i="19"/>
  <c r="D448" i="19"/>
  <c r="Q444" i="19"/>
  <c r="F443" i="19"/>
  <c r="J441" i="19"/>
  <c r="D440" i="19"/>
  <c r="Q436" i="19"/>
  <c r="F435" i="19"/>
  <c r="J433" i="19"/>
  <c r="D432" i="19"/>
  <c r="Q450" i="19"/>
  <c r="F449" i="19"/>
  <c r="J447" i="19"/>
  <c r="D446" i="19"/>
  <c r="H444" i="19"/>
  <c r="F441" i="19"/>
  <c r="J439" i="19"/>
  <c r="D438" i="19"/>
  <c r="M454" i="19"/>
  <c r="F461" i="19"/>
  <c r="D460" i="19"/>
  <c r="Q458" i="19"/>
  <c r="O457" i="19"/>
  <c r="M456" i="19"/>
  <c r="J455" i="19"/>
  <c r="H454" i="19"/>
  <c r="J451" i="19"/>
  <c r="D450" i="19"/>
  <c r="S442" i="19"/>
  <c r="H440" i="19"/>
  <c r="H432" i="19"/>
  <c r="Q433" i="19"/>
  <c r="J454" i="19"/>
  <c r="F433" i="19"/>
  <c r="H448" i="19"/>
  <c r="S446" i="19"/>
  <c r="Q443" i="19"/>
  <c r="D433" i="19"/>
  <c r="D453" i="19"/>
  <c r="H451" i="19"/>
  <c r="Q449" i="19"/>
  <c r="F448" i="19"/>
  <c r="Q446" i="19"/>
  <c r="F445" i="19"/>
  <c r="F442" i="19"/>
  <c r="J437" i="19"/>
  <c r="D436" i="19"/>
  <c r="H434" i="19"/>
  <c r="S432" i="19"/>
  <c r="S438" i="19"/>
  <c r="Q438" i="19"/>
  <c r="F437" i="19"/>
  <c r="S434" i="19"/>
  <c r="J438" i="19"/>
  <c r="H435" i="19"/>
  <c r="D451" i="19"/>
  <c r="D445" i="19"/>
  <c r="J443" i="19"/>
  <c r="F439" i="19"/>
  <c r="Q437" i="19"/>
  <c r="H436" i="19"/>
  <c r="H433" i="19"/>
  <c r="H452" i="19"/>
  <c r="S450" i="19"/>
  <c r="H449" i="19"/>
  <c r="H446" i="19"/>
  <c r="S444" i="19"/>
  <c r="D442" i="19"/>
  <c r="J440" i="19"/>
  <c r="F436" i="19"/>
  <c r="Q434" i="19"/>
  <c r="H461" i="19"/>
  <c r="F460" i="19"/>
  <c r="D459" i="19"/>
  <c r="Q457" i="19"/>
  <c r="O456" i="19"/>
  <c r="M455" i="19"/>
  <c r="Q451" i="19"/>
  <c r="F447" i="19"/>
  <c r="Q445" i="19"/>
  <c r="H441" i="19"/>
  <c r="D437" i="19"/>
  <c r="J435" i="19"/>
  <c r="F453" i="19"/>
  <c r="F450" i="19"/>
  <c r="J448" i="19"/>
  <c r="F444" i="19"/>
  <c r="Q442" i="19"/>
  <c r="H438" i="19"/>
  <c r="S436" i="19"/>
  <c r="D434" i="19"/>
  <c r="J432" i="19"/>
  <c r="Q461" i="19"/>
  <c r="O460" i="19"/>
  <c r="M459" i="19"/>
  <c r="J458" i="19"/>
  <c r="H457" i="19"/>
  <c r="F456" i="19"/>
  <c r="D455" i="19"/>
  <c r="S453" i="19"/>
  <c r="S440" i="19"/>
  <c r="D435" i="19"/>
  <c r="H334" i="19"/>
  <c r="H318" i="19"/>
  <c r="H302" i="19"/>
  <c r="H294" i="19"/>
  <c r="H286" i="19"/>
  <c r="S297" i="19"/>
  <c r="S289" i="19"/>
  <c r="H339" i="19"/>
  <c r="H331" i="19"/>
  <c r="F326" i="19"/>
  <c r="H315" i="19"/>
  <c r="F310" i="19"/>
  <c r="H307" i="19"/>
  <c r="F302" i="19"/>
  <c r="H299" i="19"/>
  <c r="F294" i="19"/>
  <c r="H291" i="19"/>
  <c r="F286" i="19"/>
  <c r="H283" i="19"/>
  <c r="S319" i="19"/>
  <c r="S303" i="19"/>
  <c r="S287" i="19"/>
  <c r="H328" i="19"/>
  <c r="H312" i="19"/>
  <c r="F336" i="19"/>
  <c r="H325" i="19"/>
  <c r="F320" i="19"/>
  <c r="H309" i="19"/>
  <c r="F304" i="19"/>
  <c r="H301" i="19"/>
  <c r="F332" i="19"/>
  <c r="H329" i="19"/>
  <c r="H321" i="19"/>
  <c r="F316" i="19"/>
  <c r="H313" i="19"/>
  <c r="H305" i="19"/>
  <c r="F300" i="19"/>
  <c r="H297" i="19"/>
  <c r="F292" i="19"/>
  <c r="H289" i="19"/>
  <c r="F284" i="19"/>
  <c r="H281" i="19"/>
  <c r="S339" i="19"/>
  <c r="S323" i="19"/>
  <c r="S299" i="19"/>
  <c r="H293" i="19"/>
  <c r="S291" i="19"/>
  <c r="H285" i="19"/>
  <c r="S301" i="19"/>
  <c r="S293" i="19"/>
  <c r="H332" i="19"/>
  <c r="H316" i="19"/>
  <c r="S340" i="19"/>
  <c r="S332" i="19"/>
  <c r="S281" i="19"/>
  <c r="S334" i="19"/>
  <c r="F333" i="19"/>
  <c r="H322" i="19"/>
  <c r="H306" i="19"/>
  <c r="H290" i="19"/>
  <c r="H282" i="19"/>
  <c r="H335" i="19"/>
  <c r="F330" i="19"/>
  <c r="H327" i="19"/>
  <c r="H319" i="19"/>
  <c r="F314" i="19"/>
  <c r="H311" i="19"/>
  <c r="H303" i="19"/>
  <c r="F298" i="19"/>
  <c r="H295" i="19"/>
  <c r="F290" i="19"/>
  <c r="H287" i="19"/>
  <c r="F282" i="19"/>
  <c r="S295" i="19"/>
  <c r="F296" i="19"/>
  <c r="S331" i="19"/>
  <c r="H300" i="19"/>
  <c r="H292" i="19"/>
  <c r="H284" i="19"/>
  <c r="H340" i="19"/>
  <c r="S325" i="19"/>
  <c r="S315" i="19"/>
  <c r="S307" i="19"/>
  <c r="H296" i="19"/>
  <c r="H288" i="19"/>
  <c r="F288" i="19"/>
  <c r="S309" i="19"/>
  <c r="H298" i="19"/>
  <c r="H323" i="19"/>
  <c r="S285" i="19"/>
  <c r="H392" i="19"/>
  <c r="Q390" i="19"/>
  <c r="F389" i="19"/>
  <c r="Q382" i="19"/>
  <c r="F381" i="19"/>
  <c r="H352" i="19"/>
  <c r="F347" i="19"/>
  <c r="H373" i="19"/>
  <c r="H371" i="19"/>
  <c r="H361" i="19"/>
  <c r="H357" i="19"/>
  <c r="D355" i="19"/>
  <c r="F352" i="19"/>
  <c r="H349" i="19"/>
  <c r="D347" i="19"/>
  <c r="F344" i="19"/>
  <c r="F355" i="19"/>
  <c r="H344" i="19"/>
  <c r="H376" i="19"/>
  <c r="Q374" i="19"/>
  <c r="F357" i="19"/>
  <c r="F349" i="19"/>
  <c r="S399" i="19"/>
  <c r="S383" i="19"/>
  <c r="H354" i="19"/>
  <c r="Q401" i="19"/>
  <c r="F400" i="19"/>
  <c r="H387" i="19"/>
  <c r="Q385" i="19"/>
  <c r="F384" i="19"/>
  <c r="J382" i="19"/>
  <c r="H379" i="19"/>
  <c r="Q377" i="19"/>
  <c r="F376" i="19"/>
  <c r="D373" i="19"/>
  <c r="F359" i="19"/>
  <c r="D372" i="19"/>
  <c r="D365" i="19"/>
  <c r="D357" i="19"/>
  <c r="F354" i="19"/>
  <c r="D349" i="19"/>
  <c r="H343" i="19"/>
  <c r="H356" i="19"/>
  <c r="F343" i="19"/>
  <c r="S394" i="19"/>
  <c r="S397" i="19"/>
  <c r="S389" i="19"/>
  <c r="S381" i="19"/>
  <c r="Q396" i="19"/>
  <c r="F395" i="19"/>
  <c r="J393" i="19"/>
  <c r="D392" i="19"/>
  <c r="Q388" i="19"/>
  <c r="F387" i="19"/>
  <c r="J385" i="19"/>
  <c r="D384" i="19"/>
  <c r="Q380" i="19"/>
  <c r="F379" i="19"/>
  <c r="J377" i="19"/>
  <c r="D376" i="19"/>
  <c r="Q399" i="19"/>
  <c r="F398" i="19"/>
  <c r="J396" i="19"/>
  <c r="Q391" i="19"/>
  <c r="F390" i="19"/>
  <c r="J388" i="19"/>
  <c r="Q383" i="19"/>
  <c r="F382" i="19"/>
  <c r="J380" i="19"/>
  <c r="H370" i="19"/>
  <c r="D370" i="19"/>
  <c r="D368" i="19"/>
  <c r="D360" i="19"/>
  <c r="F374" i="19"/>
  <c r="S367" i="19"/>
  <c r="S361" i="19"/>
  <c r="H346" i="19"/>
  <c r="F401" i="19"/>
  <c r="J399" i="19"/>
  <c r="D398" i="19"/>
  <c r="H396" i="19"/>
  <c r="F393" i="19"/>
  <c r="J391" i="19"/>
  <c r="D390" i="19"/>
  <c r="H388" i="19"/>
  <c r="F385" i="19"/>
  <c r="J383" i="19"/>
  <c r="D382" i="19"/>
  <c r="H380" i="19"/>
  <c r="J375" i="19"/>
  <c r="S360" i="19"/>
  <c r="H351" i="19"/>
  <c r="F346" i="19"/>
  <c r="J402" i="19"/>
  <c r="H399" i="19"/>
  <c r="J394" i="19"/>
  <c r="H391" i="19"/>
  <c r="J386" i="19"/>
  <c r="H383" i="19"/>
  <c r="J378" i="19"/>
  <c r="F372" i="19"/>
  <c r="H366" i="19"/>
  <c r="H364" i="19"/>
  <c r="F351" i="19"/>
  <c r="F366" i="19"/>
  <c r="F364" i="19"/>
  <c r="H358" i="19"/>
  <c r="F356" i="19"/>
  <c r="H353" i="19"/>
  <c r="D351" i="19"/>
  <c r="H345" i="19"/>
  <c r="D343" i="19"/>
  <c r="S398" i="19"/>
  <c r="S391" i="19"/>
  <c r="S377" i="19"/>
  <c r="H375" i="19"/>
  <c r="S373" i="19"/>
  <c r="S370" i="19"/>
  <c r="F370" i="19"/>
  <c r="D362" i="19"/>
  <c r="J401" i="19"/>
  <c r="D400" i="19"/>
  <c r="J398" i="19"/>
  <c r="H395" i="19"/>
  <c r="Q393" i="19"/>
  <c r="F392" i="19"/>
  <c r="J390" i="19"/>
  <c r="H384" i="19"/>
  <c r="S382" i="19"/>
  <c r="H381" i="19"/>
  <c r="Q379" i="19"/>
  <c r="F378" i="19"/>
  <c r="F365" i="19"/>
  <c r="H363" i="19"/>
  <c r="F360" i="19"/>
  <c r="H348" i="19"/>
  <c r="F348" i="19"/>
  <c r="F353" i="19"/>
  <c r="H350" i="19"/>
  <c r="F345" i="19"/>
  <c r="S386" i="19"/>
  <c r="F368" i="19"/>
  <c r="S390" i="19"/>
  <c r="S374" i="19"/>
  <c r="D356" i="19"/>
  <c r="D354" i="19"/>
  <c r="D352" i="19"/>
  <c r="D350" i="19"/>
  <c r="D348" i="19"/>
  <c r="D346" i="19"/>
  <c r="D344" i="19"/>
  <c r="H402" i="19"/>
  <c r="S400" i="19"/>
  <c r="S395" i="19"/>
  <c r="S384" i="19"/>
  <c r="S379" i="19"/>
  <c r="S369" i="19"/>
  <c r="S359" i="19"/>
  <c r="S355" i="19"/>
  <c r="S353" i="19"/>
  <c r="S351" i="19"/>
  <c r="S349" i="19"/>
  <c r="S347" i="19"/>
  <c r="S345" i="19"/>
  <c r="S343" i="19"/>
  <c r="F402" i="19"/>
  <c r="Q397" i="19"/>
  <c r="H393" i="19"/>
  <c r="J387" i="19"/>
  <c r="F383" i="19"/>
  <c r="Q381" i="19"/>
  <c r="S378" i="19"/>
  <c r="H377" i="19"/>
  <c r="J374" i="19"/>
  <c r="F373" i="19"/>
  <c r="S368" i="19"/>
  <c r="H368" i="19"/>
  <c r="F363" i="19"/>
  <c r="D402" i="19"/>
  <c r="F396" i="19"/>
  <c r="Q394" i="19"/>
  <c r="H390" i="19"/>
  <c r="S388" i="19"/>
  <c r="D386" i="19"/>
  <c r="J384" i="19"/>
  <c r="F380" i="19"/>
  <c r="Q378" i="19"/>
  <c r="F377" i="19"/>
  <c r="Q375" i="19"/>
  <c r="H374" i="19"/>
  <c r="F367" i="19"/>
  <c r="D366" i="19"/>
  <c r="D364" i="19"/>
  <c r="S392" i="19"/>
  <c r="S387" i="19"/>
  <c r="H378" i="19"/>
  <c r="S376" i="19"/>
  <c r="D374" i="19"/>
  <c r="F371" i="19"/>
  <c r="F362" i="19"/>
  <c r="S356" i="19"/>
  <c r="S354" i="19"/>
  <c r="S352" i="19"/>
  <c r="S350" i="19"/>
  <c r="S348" i="19"/>
  <c r="S346" i="19"/>
  <c r="S344" i="19"/>
  <c r="S342" i="19"/>
  <c r="T342" i="19" s="1"/>
  <c r="H401" i="19"/>
  <c r="J395" i="19"/>
  <c r="F391" i="19"/>
  <c r="Q389" i="19"/>
  <c r="H385" i="19"/>
  <c r="J379" i="19"/>
  <c r="F375" i="19"/>
  <c r="H372" i="19"/>
  <c r="H365" i="19"/>
  <c r="H362" i="19"/>
  <c r="Q402" i="19"/>
  <c r="H398" i="19"/>
  <c r="S396" i="19"/>
  <c r="D394" i="19"/>
  <c r="J392" i="19"/>
  <c r="F388" i="19"/>
  <c r="Q386" i="19"/>
  <c r="H382" i="19"/>
  <c r="S380" i="19"/>
  <c r="D378" i="19"/>
  <c r="J376" i="19"/>
  <c r="S375" i="19"/>
  <c r="H369" i="19"/>
  <c r="H360" i="19"/>
  <c r="F338" i="19"/>
  <c r="F331" i="19"/>
  <c r="S329" i="19"/>
  <c r="H326" i="19"/>
  <c r="F324" i="19"/>
  <c r="S313" i="19"/>
  <c r="H310" i="19"/>
  <c r="F308" i="19"/>
  <c r="F340" i="19"/>
  <c r="H337" i="19"/>
  <c r="F335" i="19"/>
  <c r="S333" i="19"/>
  <c r="H330" i="19"/>
  <c r="F328" i="19"/>
  <c r="S317" i="19"/>
  <c r="H314" i="19"/>
  <c r="F312" i="19"/>
  <c r="F281" i="19"/>
  <c r="F337" i="19"/>
  <c r="S335" i="19"/>
  <c r="S283" i="19"/>
  <c r="S337" i="19"/>
  <c r="S321" i="19"/>
  <c r="S305" i="19"/>
  <c r="H336" i="19"/>
  <c r="F334" i="19"/>
  <c r="H320" i="19"/>
  <c r="F318" i="19"/>
  <c r="H304" i="19"/>
  <c r="F327" i="19"/>
  <c r="H338" i="19"/>
  <c r="S336" i="19"/>
  <c r="H333" i="19"/>
  <c r="F329" i="19"/>
  <c r="S327" i="19"/>
  <c r="H324" i="19"/>
  <c r="F322" i="19"/>
  <c r="H317" i="19"/>
  <c r="S311" i="19"/>
  <c r="H308" i="19"/>
  <c r="F306" i="19"/>
  <c r="S461" i="19"/>
  <c r="S460" i="19"/>
  <c r="S459" i="19"/>
  <c r="S458" i="19"/>
  <c r="S457" i="19"/>
  <c r="S456" i="19"/>
  <c r="S455" i="19"/>
  <c r="S454" i="19"/>
  <c r="S451" i="19"/>
  <c r="S449" i="19"/>
  <c r="S447" i="19"/>
  <c r="S445" i="19"/>
  <c r="S443" i="19"/>
  <c r="S441" i="19"/>
  <c r="S439" i="19"/>
  <c r="S437" i="19"/>
  <c r="S435" i="19"/>
  <c r="S433" i="19"/>
  <c r="S431" i="19"/>
  <c r="T431" i="19" s="1"/>
  <c r="S452" i="19"/>
  <c r="S448" i="19"/>
  <c r="S428" i="19"/>
  <c r="S426" i="19"/>
  <c r="S424" i="19"/>
  <c r="S422" i="19"/>
  <c r="S420" i="19"/>
  <c r="S418" i="19"/>
  <c r="S416" i="19"/>
  <c r="S414" i="19"/>
  <c r="S429" i="19"/>
  <c r="S427" i="19"/>
  <c r="S425" i="19"/>
  <c r="S423" i="19"/>
  <c r="S421" i="19"/>
  <c r="S419" i="19"/>
  <c r="S417" i="19"/>
  <c r="S415" i="19"/>
  <c r="S413" i="19"/>
  <c r="S411" i="19"/>
  <c r="S409" i="19"/>
  <c r="S407" i="19"/>
  <c r="S405" i="19"/>
  <c r="D401" i="19"/>
  <c r="D399" i="19"/>
  <c r="D397" i="19"/>
  <c r="D395" i="19"/>
  <c r="D393" i="19"/>
  <c r="D391" i="19"/>
  <c r="D389" i="19"/>
  <c r="D387" i="19"/>
  <c r="D385" i="19"/>
  <c r="D383" i="19"/>
  <c r="D381" i="19"/>
  <c r="D379" i="19"/>
  <c r="D377" i="19"/>
  <c r="D375" i="19"/>
  <c r="D371" i="19"/>
  <c r="F369" i="19"/>
  <c r="H367" i="19"/>
  <c r="S365" i="19"/>
  <c r="D363" i="19"/>
  <c r="F361" i="19"/>
  <c r="H359" i="19"/>
  <c r="S357" i="19"/>
  <c r="S371" i="19"/>
  <c r="D369" i="19"/>
  <c r="S363" i="19"/>
  <c r="D361" i="19"/>
  <c r="D367" i="19"/>
  <c r="D359" i="19"/>
  <c r="D358" i="19"/>
  <c r="F325" i="19"/>
  <c r="F323" i="19"/>
  <c r="F321" i="19"/>
  <c r="F319" i="19"/>
  <c r="F317" i="19"/>
  <c r="F315" i="19"/>
  <c r="F313" i="19"/>
  <c r="F311" i="19"/>
  <c r="F309" i="19"/>
  <c r="F307" i="19"/>
  <c r="F305" i="19"/>
  <c r="F303" i="19"/>
  <c r="F301" i="19"/>
  <c r="F299" i="19"/>
  <c r="F297" i="19"/>
  <c r="F295" i="19"/>
  <c r="F293" i="19"/>
  <c r="F291" i="19"/>
  <c r="F289" i="19"/>
  <c r="F287" i="19"/>
  <c r="F285" i="19"/>
  <c r="F283" i="19"/>
  <c r="F339" i="19"/>
  <c r="S330" i="19"/>
  <c r="S328" i="19"/>
  <c r="S326" i="19"/>
  <c r="S324" i="19"/>
  <c r="S322" i="19"/>
  <c r="S320" i="19"/>
  <c r="S318" i="19"/>
  <c r="S316" i="19"/>
  <c r="S314" i="19"/>
  <c r="S312" i="19"/>
  <c r="S310" i="19"/>
  <c r="S308" i="19"/>
  <c r="S306" i="19"/>
  <c r="S304" i="19"/>
  <c r="S302" i="19"/>
  <c r="S300" i="19"/>
  <c r="S298" i="19"/>
  <c r="S296" i="19"/>
  <c r="S294" i="19"/>
  <c r="S292" i="19"/>
  <c r="S290" i="19"/>
  <c r="S288" i="19"/>
  <c r="S286" i="19"/>
  <c r="S284" i="19"/>
  <c r="S282" i="19"/>
  <c r="D340" i="19"/>
  <c r="D339" i="19"/>
  <c r="D338" i="19"/>
  <c r="D337" i="19"/>
  <c r="D336" i="19"/>
  <c r="D335" i="19"/>
  <c r="D334" i="19"/>
  <c r="D333" i="19"/>
  <c r="D332" i="19"/>
  <c r="D331" i="19"/>
  <c r="D330" i="19"/>
  <c r="D329" i="19"/>
  <c r="D328" i="19"/>
  <c r="D327" i="19"/>
  <c r="D326" i="19"/>
  <c r="D325" i="19"/>
  <c r="D324" i="19"/>
  <c r="D323" i="19"/>
  <c r="D322" i="19"/>
  <c r="D321" i="19"/>
  <c r="D320" i="19"/>
  <c r="D319" i="19"/>
  <c r="D318" i="19"/>
  <c r="D317" i="19"/>
  <c r="D316" i="19"/>
  <c r="D315" i="19"/>
  <c r="D314" i="19"/>
  <c r="D313" i="19"/>
  <c r="D312" i="19"/>
  <c r="D311" i="19"/>
  <c r="D310" i="19"/>
  <c r="D309" i="19"/>
  <c r="D308" i="19"/>
  <c r="D307" i="19"/>
  <c r="D306" i="19"/>
  <c r="D305" i="19"/>
  <c r="D304" i="19"/>
  <c r="D303" i="19"/>
  <c r="D302" i="19"/>
  <c r="D301" i="19"/>
  <c r="D300" i="19"/>
  <c r="D299" i="19"/>
  <c r="D298" i="19"/>
  <c r="D297" i="19"/>
  <c r="D296" i="19"/>
  <c r="D295" i="19"/>
  <c r="D294" i="19"/>
  <c r="D293" i="19"/>
  <c r="D292" i="19"/>
  <c r="D291" i="19"/>
  <c r="D290" i="19"/>
  <c r="D289" i="19"/>
  <c r="D288" i="19"/>
  <c r="D287" i="19"/>
  <c r="D286" i="19"/>
  <c r="D285" i="19"/>
  <c r="D284" i="19"/>
  <c r="D283" i="19"/>
  <c r="D282" i="19"/>
  <c r="D281" i="19"/>
  <c r="T415" i="19" l="1"/>
  <c r="T10" i="19"/>
  <c r="T55" i="19"/>
  <c r="T147" i="19"/>
  <c r="T423" i="19"/>
  <c r="T12" i="19"/>
  <c r="T13" i="19"/>
  <c r="T49" i="19"/>
  <c r="T60" i="19"/>
  <c r="T164" i="19"/>
  <c r="T419" i="19"/>
  <c r="T43" i="19"/>
  <c r="T417" i="19"/>
  <c r="T425" i="19"/>
  <c r="T367" i="19"/>
  <c r="T83" i="19"/>
  <c r="T53" i="19"/>
  <c r="T135" i="19"/>
  <c r="T36" i="19"/>
  <c r="T85" i="19"/>
  <c r="T172" i="19"/>
  <c r="T109" i="19"/>
  <c r="T25" i="19"/>
  <c r="T31" i="19"/>
  <c r="T15" i="19"/>
  <c r="T37" i="19"/>
  <c r="T39" i="19"/>
  <c r="T44" i="19"/>
  <c r="T45" i="19"/>
  <c r="T421" i="19"/>
  <c r="T429" i="19"/>
  <c r="T47" i="19"/>
  <c r="T42" i="19"/>
  <c r="T20" i="19"/>
  <c r="T38" i="19"/>
  <c r="T46" i="19"/>
  <c r="T359" i="19"/>
  <c r="T89" i="19"/>
  <c r="T51" i="19"/>
  <c r="T108" i="19"/>
  <c r="T57" i="19"/>
  <c r="T152" i="19"/>
  <c r="T136" i="19"/>
  <c r="T127" i="19"/>
  <c r="T175" i="19"/>
  <c r="T168" i="19"/>
  <c r="T156" i="19"/>
  <c r="T128" i="19"/>
  <c r="T120" i="19"/>
  <c r="T123" i="19"/>
  <c r="T167" i="19"/>
  <c r="T159" i="19"/>
  <c r="T176" i="19"/>
  <c r="T121" i="19"/>
  <c r="T132" i="19"/>
  <c r="T148" i="19"/>
  <c r="T153" i="19"/>
  <c r="T170" i="19"/>
  <c r="T137" i="19"/>
  <c r="T138" i="19"/>
  <c r="T154" i="19"/>
  <c r="T129" i="19"/>
  <c r="T183" i="19"/>
  <c r="T191" i="19"/>
  <c r="T187" i="19"/>
  <c r="T195" i="19"/>
  <c r="T203" i="19"/>
  <c r="T211" i="19"/>
  <c r="T185" i="19"/>
  <c r="T193" i="19"/>
  <c r="T201" i="19"/>
  <c r="T209" i="19"/>
  <c r="T189" i="19"/>
  <c r="T197" i="19"/>
  <c r="T205" i="19"/>
  <c r="T213" i="19"/>
  <c r="T221" i="19"/>
  <c r="T229" i="19"/>
  <c r="T199" i="19"/>
  <c r="T207" i="19"/>
  <c r="T215" i="19"/>
  <c r="T223" i="19"/>
  <c r="T67" i="19"/>
  <c r="T99" i="19"/>
  <c r="T88" i="19"/>
  <c r="T87" i="19"/>
  <c r="T116" i="19"/>
  <c r="T100" i="19"/>
  <c r="T107" i="19"/>
  <c r="T81" i="19"/>
  <c r="T73" i="19"/>
  <c r="T70" i="19"/>
  <c r="T71" i="19"/>
  <c r="T103" i="19"/>
  <c r="T96" i="19"/>
  <c r="T115" i="19"/>
  <c r="T92" i="19"/>
  <c r="T114" i="19"/>
  <c r="T79" i="19"/>
  <c r="T106" i="19"/>
  <c r="T64" i="19"/>
  <c r="T75" i="19"/>
  <c r="T117" i="19"/>
  <c r="T94" i="19"/>
  <c r="T54" i="19"/>
  <c r="T24" i="19"/>
  <c r="T56" i="19"/>
  <c r="T23" i="19"/>
  <c r="T19" i="19"/>
  <c r="T27" i="19"/>
  <c r="T35" i="19"/>
  <c r="T34" i="19"/>
  <c r="T29" i="19"/>
  <c r="T33" i="19"/>
  <c r="T41" i="19"/>
  <c r="T50" i="19"/>
  <c r="T52" i="19"/>
  <c r="T28" i="19"/>
  <c r="T30" i="19"/>
  <c r="T16" i="19"/>
  <c r="T14" i="19"/>
  <c r="T26" i="19"/>
  <c r="T18" i="19"/>
  <c r="T11" i="19"/>
  <c r="T17" i="19"/>
  <c r="T22" i="19"/>
  <c r="T32" i="19"/>
  <c r="T40" i="19"/>
  <c r="T48" i="19"/>
  <c r="T427" i="19"/>
  <c r="T420" i="19"/>
  <c r="T413" i="19"/>
  <c r="T162" i="19"/>
  <c r="T161" i="19"/>
  <c r="T140" i="19"/>
  <c r="T166" i="19"/>
  <c r="T155" i="19"/>
  <c r="T133" i="19"/>
  <c r="T177" i="19"/>
  <c r="T163" i="19"/>
  <c r="T150" i="19"/>
  <c r="T130" i="19"/>
  <c r="T217" i="19"/>
  <c r="T225" i="19"/>
  <c r="T219" i="19"/>
  <c r="T227" i="19"/>
  <c r="T184" i="19"/>
  <c r="T192" i="19"/>
  <c r="T200" i="19"/>
  <c r="T208" i="19"/>
  <c r="T216" i="19"/>
  <c r="T224" i="19"/>
  <c r="T186" i="19"/>
  <c r="T194" i="19"/>
  <c r="T202" i="19"/>
  <c r="T210" i="19"/>
  <c r="T218" i="19"/>
  <c r="T226" i="19"/>
  <c r="T188" i="19"/>
  <c r="T196" i="19"/>
  <c r="T204" i="19"/>
  <c r="T212" i="19"/>
  <c r="T220" i="19"/>
  <c r="T228" i="19"/>
  <c r="T182" i="19"/>
  <c r="T190" i="19"/>
  <c r="T198" i="19"/>
  <c r="T206" i="19"/>
  <c r="T214" i="19"/>
  <c r="T222" i="19"/>
  <c r="T230" i="19"/>
  <c r="T281" i="19"/>
  <c r="T365" i="19"/>
  <c r="T145" i="19"/>
  <c r="T178" i="19"/>
  <c r="T126" i="19"/>
  <c r="T142" i="19"/>
  <c r="T146" i="19"/>
  <c r="T125" i="19"/>
  <c r="T131" i="19"/>
  <c r="T171" i="19"/>
  <c r="T169" i="19"/>
  <c r="T165" i="19"/>
  <c r="T174" i="19"/>
  <c r="T151" i="19"/>
  <c r="T160" i="19"/>
  <c r="T149" i="19"/>
  <c r="T158" i="19"/>
  <c r="T143" i="19"/>
  <c r="T179" i="19"/>
  <c r="T144" i="19"/>
  <c r="T157" i="19"/>
  <c r="T134" i="19"/>
  <c r="T141" i="19"/>
  <c r="T173" i="19"/>
  <c r="T139" i="19"/>
  <c r="T122" i="19"/>
  <c r="T124" i="19"/>
  <c r="T386" i="19"/>
  <c r="T363" i="19"/>
  <c r="T394" i="19"/>
  <c r="T393" i="19"/>
  <c r="T373" i="19"/>
  <c r="T402" i="19"/>
  <c r="T292" i="19"/>
  <c r="T309" i="19"/>
  <c r="T282" i="19"/>
  <c r="T310" i="19"/>
  <c r="T290" i="19"/>
  <c r="T328" i="19"/>
  <c r="T428" i="19"/>
  <c r="T384" i="19"/>
  <c r="T382" i="19"/>
  <c r="T383" i="19"/>
  <c r="T288" i="19"/>
  <c r="T304" i="19"/>
  <c r="T339" i="19"/>
  <c r="T340" i="19"/>
  <c r="T338" i="19"/>
  <c r="T293" i="19"/>
  <c r="T324" i="19"/>
  <c r="T298" i="19"/>
  <c r="T322" i="19"/>
  <c r="T312" i="19"/>
  <c r="T296" i="19"/>
  <c r="T300" i="19"/>
  <c r="T101" i="19"/>
  <c r="T69" i="19"/>
  <c r="T65" i="19"/>
  <c r="T62" i="19"/>
  <c r="T90" i="19"/>
  <c r="T111" i="19"/>
  <c r="T68" i="19"/>
  <c r="T102" i="19"/>
  <c r="T78" i="19"/>
  <c r="T104" i="19"/>
  <c r="T113" i="19"/>
  <c r="T77" i="19"/>
  <c r="T98" i="19"/>
  <c r="T61" i="19"/>
  <c r="T105" i="19"/>
  <c r="T74" i="19"/>
  <c r="T91" i="19"/>
  <c r="T86" i="19"/>
  <c r="T93" i="19"/>
  <c r="T66" i="19"/>
  <c r="T82" i="19"/>
  <c r="T63" i="19"/>
  <c r="T97" i="19"/>
  <c r="T112" i="19"/>
  <c r="T84" i="19"/>
  <c r="T76" i="19"/>
  <c r="T72" i="19"/>
  <c r="T80" i="19"/>
  <c r="T95" i="19"/>
  <c r="T110" i="19"/>
  <c r="T235" i="19"/>
  <c r="T238" i="19"/>
  <c r="T262" i="19"/>
  <c r="T271" i="19"/>
  <c r="T278" i="19"/>
  <c r="T247" i="19"/>
  <c r="T254" i="19"/>
  <c r="T255" i="19"/>
  <c r="T256" i="19"/>
  <c r="T246" i="19"/>
  <c r="T240" i="19"/>
  <c r="T272" i="19"/>
  <c r="T234" i="19"/>
  <c r="T242" i="19"/>
  <c r="T250" i="19"/>
  <c r="T258" i="19"/>
  <c r="T266" i="19"/>
  <c r="T274" i="19"/>
  <c r="T270" i="19"/>
  <c r="T239" i="19"/>
  <c r="T263" i="19"/>
  <c r="T248" i="19"/>
  <c r="T264" i="19"/>
  <c r="T243" i="19"/>
  <c r="T251" i="19"/>
  <c r="T259" i="19"/>
  <c r="T267" i="19"/>
  <c r="T275" i="19"/>
  <c r="T233" i="19"/>
  <c r="T241" i="19"/>
  <c r="T249" i="19"/>
  <c r="T257" i="19"/>
  <c r="T265" i="19"/>
  <c r="T273" i="19"/>
  <c r="T236" i="19"/>
  <c r="T244" i="19"/>
  <c r="T252" i="19"/>
  <c r="T260" i="19"/>
  <c r="T268" i="19"/>
  <c r="T276" i="19"/>
  <c r="T237" i="19"/>
  <c r="T245" i="19"/>
  <c r="T253" i="19"/>
  <c r="T261" i="19"/>
  <c r="T269" i="19"/>
  <c r="T277" i="19"/>
  <c r="T447" i="19"/>
  <c r="T443" i="19"/>
  <c r="T435" i="19"/>
  <c r="T454" i="19"/>
  <c r="T433" i="19"/>
  <c r="T437" i="19"/>
  <c r="T439" i="19"/>
  <c r="T445" i="19"/>
  <c r="T459" i="19"/>
  <c r="T450" i="19"/>
  <c r="T451" i="19"/>
  <c r="T455" i="19"/>
  <c r="T438" i="19"/>
  <c r="T441" i="19"/>
  <c r="T456" i="19"/>
  <c r="T452" i="19"/>
  <c r="T299" i="19"/>
  <c r="T294" i="19"/>
  <c r="T326" i="19"/>
  <c r="T316" i="19"/>
  <c r="T335" i="19"/>
  <c r="T302" i="19"/>
  <c r="T315" i="19"/>
  <c r="T286" i="19"/>
  <c r="T320" i="19"/>
  <c r="T306" i="19"/>
  <c r="T332" i="19"/>
  <c r="T283" i="19"/>
  <c r="T330" i="19"/>
  <c r="T334" i="19"/>
  <c r="T325" i="19"/>
  <c r="T313" i="19"/>
  <c r="T337" i="19"/>
  <c r="T295" i="19"/>
  <c r="T331" i="19"/>
  <c r="T333" i="19"/>
  <c r="T314" i="19"/>
  <c r="T327" i="19"/>
  <c r="T284" i="19"/>
  <c r="T329" i="19"/>
  <c r="T336" i="19"/>
  <c r="T311" i="19"/>
  <c r="T297" i="19"/>
  <c r="T308" i="19"/>
  <c r="T371" i="19"/>
  <c r="T352" i="19"/>
  <c r="T361" i="19"/>
  <c r="T400" i="19"/>
  <c r="T399" i="19"/>
  <c r="T390" i="19"/>
  <c r="T395" i="19"/>
  <c r="T357" i="19"/>
  <c r="T368" i="19"/>
  <c r="T396" i="19"/>
  <c r="T362" i="19"/>
  <c r="T398" i="19"/>
  <c r="T344" i="19"/>
  <c r="T392" i="19"/>
  <c r="T387" i="19"/>
  <c r="T370" i="19"/>
  <c r="T356" i="19"/>
  <c r="T378" i="19"/>
  <c r="T391" i="19"/>
  <c r="T377" i="19"/>
  <c r="T374" i="19"/>
  <c r="T364" i="19"/>
  <c r="T360" i="19"/>
  <c r="T350" i="19"/>
  <c r="T366" i="19"/>
  <c r="T375" i="19"/>
  <c r="T380" i="19"/>
  <c r="T346" i="19"/>
  <c r="T348" i="19"/>
  <c r="T349" i="19"/>
  <c r="T347" i="19"/>
  <c r="T376" i="19"/>
  <c r="T388" i="19"/>
  <c r="T389" i="19"/>
  <c r="T351" i="19"/>
  <c r="T353" i="19"/>
  <c r="T397" i="19"/>
  <c r="T354" i="19"/>
  <c r="T355" i="19"/>
  <c r="T385" i="19"/>
  <c r="T381" i="19"/>
  <c r="T343" i="19"/>
  <c r="T369" i="19"/>
  <c r="T401" i="19"/>
  <c r="T358" i="19"/>
  <c r="T345" i="19"/>
  <c r="T379" i="19"/>
  <c r="T318" i="19"/>
  <c r="T448" i="19"/>
  <c r="T457" i="19"/>
  <c r="T432" i="19"/>
  <c r="T442" i="19"/>
  <c r="T458" i="19"/>
  <c r="T434" i="19"/>
  <c r="T460" i="19"/>
  <c r="T461" i="19"/>
  <c r="T444" i="19"/>
  <c r="T446" i="19"/>
  <c r="T440" i="19"/>
  <c r="T449" i="19"/>
  <c r="T436" i="19"/>
  <c r="T453" i="19"/>
  <c r="T416" i="19"/>
  <c r="T414" i="19"/>
  <c r="T418" i="19"/>
  <c r="T405" i="19"/>
  <c r="T406" i="19"/>
  <c r="T409" i="19"/>
  <c r="T410" i="19"/>
  <c r="T424" i="19"/>
  <c r="T408" i="19"/>
  <c r="T407" i="19"/>
  <c r="T422" i="19"/>
  <c r="T411" i="19"/>
  <c r="T412" i="19"/>
  <c r="T426" i="19"/>
  <c r="T372" i="19"/>
  <c r="T285" i="19"/>
  <c r="T301" i="19"/>
  <c r="T317" i="19"/>
  <c r="T287" i="19"/>
  <c r="T303" i="19"/>
  <c r="T319" i="19"/>
  <c r="T289" i="19"/>
  <c r="T305" i="19"/>
  <c r="T321" i="19"/>
  <c r="T291" i="19"/>
  <c r="T307" i="19"/>
  <c r="T323" i="1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Mark Pack</author>
  </authors>
  <commentList>
    <comment ref="D1" authorId="0" shapeId="0" xr:uid="{340BE331-F923-461A-A533-A02D7FB9F3C2}">
      <text>
        <r>
          <rPr>
            <sz val="9"/>
            <color indexed="81"/>
            <rFont val="Tahoma"/>
            <family val="2"/>
          </rPr>
          <t>Date fieldwork started (projected date if exact fieldwork dates missing)</t>
        </r>
        <r>
          <rPr>
            <sz val="9"/>
            <color indexed="81"/>
            <rFont val="Tahoma"/>
            <family val="2"/>
          </rPr>
          <t xml:space="preserve">
</t>
        </r>
      </text>
    </comment>
    <comment ref="R2" authorId="0" shapeId="0" xr:uid="{41337AE4-D01A-4AC0-B8F7-76B53EFEE3D0}">
      <text>
        <r>
          <rPr>
            <sz val="9"/>
            <color indexed="81"/>
            <rFont val="Tahoma"/>
            <family val="2"/>
          </rPr>
          <t xml:space="preserve">Recalcuated to include don't knows from figures in Gallup 1937-1975 book. Same done for others below up to and including July 1943.
</t>
        </r>
      </text>
    </comment>
    <comment ref="H6" authorId="0" shapeId="0" xr:uid="{27F11A8C-49AC-40D4-A235-BFC62151F30A}">
      <text>
        <r>
          <rPr>
            <sz val="9"/>
            <color indexed="81"/>
            <rFont val="Tahoma"/>
            <family val="2"/>
          </rPr>
          <t>Askeed as Government or Opposition, recalculated to exclude 'no opinion'</t>
        </r>
      </text>
    </comment>
    <comment ref="H14" authorId="0" shapeId="0" xr:uid="{BE446A94-F6A3-48B4-8B81-B9E5030234CC}">
      <text>
        <r>
          <rPr>
            <sz val="9"/>
            <color indexed="81"/>
            <rFont val="Tahoma"/>
            <family val="2"/>
          </rPr>
          <t>Askeed as Government or Opposition, recalculated to exclude 'no opinion'</t>
        </r>
      </text>
    </comment>
    <comment ref="H16" authorId="0" shapeId="0" xr:uid="{FC8CBFEC-CFB8-4FB0-8076-C2685C4C314E}">
      <text>
        <r>
          <rPr>
            <sz val="9"/>
            <color indexed="81"/>
            <rFont val="Tahoma"/>
            <family val="2"/>
          </rPr>
          <t>Askeed as Government or Opposition, recalculated to exclude 'no opinion'</t>
        </r>
      </text>
    </comment>
    <comment ref="H57" authorId="0" shapeId="0" xr:uid="{BC901467-52AC-47D5-8A04-B6CA297A4907}">
      <text>
        <r>
          <rPr>
            <sz val="9"/>
            <color indexed="81"/>
            <rFont val="Tahoma"/>
            <family val="2"/>
          </rPr>
          <t>Gallup books give 32% and 33%. This figure is from 1945 General Election book</t>
        </r>
      </text>
    </comment>
    <comment ref="E58" authorId="0" shapeId="0" xr:uid="{BA9253B7-3111-4EEF-903A-940D2E2B8BD5}">
      <text>
        <r>
          <rPr>
            <sz val="9"/>
            <color indexed="81"/>
            <rFont val="Tahoma"/>
            <family val="2"/>
          </rPr>
          <t>Daily Express published on 14 June and 5 July a 'who do you think will win?' question. The second one (only?) contained party alleigance information. See 1945 General Election, p.243</t>
        </r>
      </text>
    </comment>
    <comment ref="L59" authorId="0" shapeId="0" xr:uid="{00000000-0006-0000-0100-000001000000}">
      <text>
        <r>
          <rPr>
            <b/>
            <sz val="9"/>
            <color indexed="81"/>
            <rFont val="Tahoma"/>
            <family val="2"/>
          </rPr>
          <t>Some sources give Lib as 10%. Gone for 10.5% from Moon as his figures, including Others, total 100%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Mark Pack</author>
  </authors>
  <commentList>
    <comment ref="D1" authorId="0" shapeId="0" xr:uid="{F95F5553-9FD8-47E9-9A3F-C4191EBCD1B5}">
      <text>
        <r>
          <rPr>
            <sz val="9"/>
            <color indexed="81"/>
            <rFont val="Tahoma"/>
            <family val="2"/>
          </rPr>
          <t>Date fieldwork started (projected date if exact fieldwork dates missing)</t>
        </r>
        <r>
          <rPr>
            <sz val="9"/>
            <color indexed="81"/>
            <rFont val="Tahoma"/>
            <family val="2"/>
          </rPr>
          <t xml:space="preserve">
</t>
        </r>
      </text>
    </comment>
    <comment ref="H6" authorId="0" shapeId="0" xr:uid="{1A46C3CF-9538-4D61-AD29-5851E76461CF}">
      <text>
        <r>
          <rPr>
            <sz val="9"/>
            <color indexed="81"/>
            <rFont val="Tahoma"/>
            <family val="2"/>
          </rPr>
          <t>No voting intention figures; just ratings</t>
        </r>
      </text>
    </comment>
    <comment ref="H7" authorId="0" shapeId="0" xr:uid="{2A7AB7CC-3EFE-4FE9-A1A7-7CC721446805}">
      <text>
        <r>
          <rPr>
            <sz val="9"/>
            <color indexed="81"/>
            <rFont val="Tahoma"/>
            <family val="2"/>
          </rPr>
          <t>No voting intention figures; just ratings</t>
        </r>
      </text>
    </comment>
    <comment ref="H8" authorId="0" shapeId="0" xr:uid="{8512EB32-A72E-44EC-A927-095E1E5A90B5}">
      <text>
        <r>
          <rPr>
            <sz val="9"/>
            <color indexed="81"/>
            <rFont val="Tahoma"/>
            <family val="2"/>
          </rPr>
          <t>No voting intention figures; just ratings</t>
        </r>
      </text>
    </comment>
    <comment ref="H9" authorId="0" shapeId="0" xr:uid="{C3A584CA-C5F3-41A8-9ADC-E5D3006D083D}">
      <text>
        <r>
          <rPr>
            <sz val="9"/>
            <color indexed="81"/>
            <rFont val="Tahoma"/>
            <family val="2"/>
          </rPr>
          <t>No voting intention figures; just ratings</t>
        </r>
      </text>
    </comment>
    <comment ref="H12" authorId="0" shapeId="0" xr:uid="{1F2EA50A-5F6B-4880-90BE-29991E409823}">
      <text>
        <r>
          <rPr>
            <sz val="9"/>
            <color indexed="81"/>
            <rFont val="Tahoma"/>
            <family val="2"/>
          </rPr>
          <t>No voting intention figures; just ratings</t>
        </r>
      </text>
    </comment>
    <comment ref="H17" authorId="0" shapeId="0" xr:uid="{E479215B-8A2A-44F2-A961-8BC4386AE70B}">
      <text>
        <r>
          <rPr>
            <sz val="9"/>
            <color indexed="81"/>
            <rFont val="Tahoma"/>
            <family val="2"/>
          </rPr>
          <t>No voting intention figures; just ratings</t>
        </r>
      </text>
    </comment>
    <comment ref="H19" authorId="0" shapeId="0" xr:uid="{D7DB0540-EAAB-48EB-BC48-8E885B2635CD}">
      <text>
        <r>
          <rPr>
            <sz val="9"/>
            <color indexed="81"/>
            <rFont val="Tahoma"/>
            <family val="2"/>
          </rPr>
          <t>No voting intention figures; just ratings</t>
        </r>
      </text>
    </comment>
    <comment ref="U44" authorId="0" shapeId="0" xr:uid="{685AFED6-4352-423C-8E8C-8A1FF17AA62F}">
      <text>
        <r>
          <rPr>
            <sz val="9"/>
            <color indexed="81"/>
            <rFont val="Tahoma"/>
            <family val="2"/>
          </rPr>
          <t>Figures may be from different listed Gallup poll in same month</t>
        </r>
      </text>
    </comment>
    <comment ref="J49" authorId="0" shapeId="0" xr:uid="{00000000-0006-0000-0200-000002000000}">
      <text>
        <r>
          <rPr>
            <b/>
            <sz val="9"/>
            <color indexed="81"/>
            <rFont val="Tahoma"/>
            <family val="2"/>
          </rPr>
          <t>1950 GE book gives as 45.5 in one place but also says elsewhere lead was 1.5%</t>
        </r>
        <r>
          <rPr>
            <sz val="9"/>
            <color indexed="81"/>
            <rFont val="Tahoma"/>
            <family val="2"/>
          </rPr>
          <t xml:space="preserve">
</t>
        </r>
      </text>
    </comment>
    <comment ref="L53" authorId="0" shapeId="0" xr:uid="{00000000-0006-0000-0200-000003000000}">
      <text>
        <r>
          <rPr>
            <b/>
            <sz val="9"/>
            <color indexed="81"/>
            <rFont val="Tahoma"/>
            <family val="2"/>
          </rPr>
          <t>Includes Others</t>
        </r>
      </text>
    </comment>
    <comment ref="G55" authorId="0" shapeId="0" xr:uid="{00000000-0006-0000-0200-000004000000}">
      <text>
        <r>
          <rPr>
            <sz val="9"/>
            <color indexed="81"/>
            <rFont val="Tahoma"/>
            <family val="2"/>
          </rPr>
          <t>Moon gives as 45 / 44 / 10. Figures used are in other sources, incouding Rose, The Polls and the 1970 Election, corrected edition (it being corrected edition means more likely to be right)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Mark Pack</author>
  </authors>
  <commentList>
    <comment ref="D1" authorId="0" shapeId="0" xr:uid="{C407F54A-70B6-43B0-BA67-68CED698543D}">
      <text>
        <r>
          <rPr>
            <sz val="9"/>
            <color indexed="81"/>
            <rFont val="Tahoma"/>
            <family val="2"/>
          </rPr>
          <t>Date fieldwork started (projected date if exact fieldwork dates missing)</t>
        </r>
        <r>
          <rPr>
            <sz val="9"/>
            <color indexed="81"/>
            <rFont val="Tahoma"/>
            <family val="2"/>
          </rPr>
          <t xml:space="preserve">
</t>
        </r>
      </text>
    </comment>
    <comment ref="G2" authorId="0" shapeId="0" xr:uid="{00000000-0006-0000-0300-000001000000}">
      <text>
        <r>
          <rPr>
            <sz val="9"/>
            <color indexed="81"/>
            <rFont val="Tahoma"/>
            <family val="2"/>
          </rPr>
          <t>Also known as BIPO (British Institute of Public Opinion)</t>
        </r>
      </text>
    </comment>
    <comment ref="AF4" authorId="0" shapeId="0" xr:uid="{A5F51F55-0D8A-40CF-892D-ADB044A86827}">
      <text>
        <r>
          <rPr>
            <sz val="9"/>
            <color indexed="81"/>
            <rFont val="Tahoma"/>
            <family val="2"/>
          </rPr>
          <t>Will Jenning spreadsheet gives these figures as 41/49, as does Gallup Vol 1. Other source gives 39/51</t>
        </r>
      </text>
    </comment>
    <comment ref="AF18" authorId="0" shapeId="0" xr:uid="{F815774E-91D3-4231-A881-2C8C339D1B45}">
      <text>
        <r>
          <rPr>
            <sz val="9"/>
            <color indexed="81"/>
            <rFont val="Tahoma"/>
            <family val="2"/>
          </rPr>
          <t>This slightly different wording may be an error in the Gallup Vol 1 book this is taken from</t>
        </r>
      </text>
    </comment>
    <comment ref="L32" authorId="0" shapeId="0" xr:uid="{177ABD80-76B2-4F35-96B1-384AC4D8ED05}">
      <text>
        <r>
          <rPr>
            <sz val="9"/>
            <color indexed="81"/>
            <rFont val="Tahoma"/>
            <family val="2"/>
          </rPr>
          <t>Some sources give as 6.6. 
6.7 taken from Rose, The Polls and the Election of 1970, corrected edition as it's a corrected edition and so more likely to be right.</t>
        </r>
      </text>
    </comment>
    <comment ref="F34" authorId="0" shapeId="0" xr:uid="{00000000-0006-0000-0300-000002000000}">
      <text>
        <r>
          <rPr>
            <b/>
            <sz val="9"/>
            <color indexed="81"/>
            <rFont val="Tahoma"/>
            <family val="2"/>
          </rPr>
          <t xml:space="preserve">1951 Butler GE book gives Con at 49.5 p.238 and Con 50, Lab 46.5 p.239.
Another source gives Con 49.6.
Figures given match Gallup 's Henry Durant's pamphlet on the 1951 election 'Behind the Gallup Poll'
Rose, Polls and the 1970 Election, gives 49.5 / 47 / 3
</t>
        </r>
      </text>
    </comment>
    <comment ref="L34" authorId="0" shapeId="0" xr:uid="{00000000-0006-0000-0300-000003000000}">
      <text>
        <r>
          <rPr>
            <sz val="9"/>
            <color indexed="81"/>
            <rFont val="Tahoma"/>
            <family val="2"/>
          </rPr>
          <t>Moon gives as 3.5, but other sources give as 3, including Rose, The Polls and the 1970 Election.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Mark Pack</author>
  </authors>
  <commentList>
    <comment ref="D1" authorId="0" shapeId="0" xr:uid="{7956F85F-2F97-471D-BF79-8FF4DF1673F7}">
      <text>
        <r>
          <rPr>
            <sz val="9"/>
            <color indexed="81"/>
            <rFont val="Tahoma"/>
            <family val="2"/>
          </rPr>
          <t>Date fieldwork started (projected date if exact fieldwork dates missing)</t>
        </r>
        <r>
          <rPr>
            <sz val="9"/>
            <color indexed="81"/>
            <rFont val="Tahoma"/>
            <family val="2"/>
          </rPr>
          <t xml:space="preserve">
</t>
        </r>
      </text>
    </comment>
    <comment ref="AA3" authorId="0" shapeId="0" xr:uid="{8C7D7608-5E14-49D2-A037-A07AEC970263}">
      <text>
        <r>
          <rPr>
            <sz val="9"/>
            <color indexed="81"/>
            <rFont val="Tahoma"/>
            <family val="2"/>
          </rPr>
          <t>This wording for this and other Gallup polls of the same time comes from the 2 volume Gallup published poll summaries. But later polls in those and other sources (e.g. the Gallup papers in the CCO archives) give the satisfied/disastifed wording. I have gone with the latter whenever there is a source that provides it, preferring that to the 2 volume work, particularly as the 2 volume work has internal variations in the wording used, suggesting the books have errors.</t>
        </r>
      </text>
    </comment>
    <comment ref="R45" authorId="0" shapeId="0" xr:uid="{813DDC2B-21CF-429D-B4D8-B61DAEF9E6A3}">
      <text>
        <r>
          <rPr>
            <sz val="9"/>
            <color indexed="81"/>
            <rFont val="Tahoma"/>
            <family val="2"/>
          </rPr>
          <t>Figures may be from different listed Gallup poll in same month</t>
        </r>
      </text>
    </comment>
    <comment ref="R46" authorId="0" shapeId="0" xr:uid="{3EEE37CA-3087-47E6-952B-83BDBC415CA9}">
      <text>
        <r>
          <rPr>
            <sz val="9"/>
            <color indexed="81"/>
            <rFont val="Tahoma"/>
            <family val="2"/>
          </rPr>
          <t>Figures may be from different listed Gallup poll in same month</t>
        </r>
      </text>
    </comment>
    <comment ref="F51" authorId="0" shapeId="0" xr:uid="{00000000-0006-0000-0400-000001000000}">
      <text>
        <r>
          <rPr>
            <b/>
            <sz val="9"/>
            <color indexed="81"/>
            <rFont val="Tahoma"/>
            <family val="2"/>
          </rPr>
          <t>Sometimes given as BIPO - British Institute of Public Opinion. Name for Gallup's UK operation</t>
        </r>
      </text>
    </comment>
    <comment ref="F52" authorId="0" shapeId="0" xr:uid="{4B6B630A-0A15-442E-97DB-2452C1CD5590}">
      <text>
        <r>
          <rPr>
            <sz val="9"/>
            <color indexed="81"/>
            <rFont val="Tahoma"/>
            <family val="2"/>
          </rPr>
          <t>Other sources give 50.2 (or 51.2) / 47.2 / 2.2 
Figures used from Rose, The Polls and the 1970 Election, corrected edition as it's a correcred edition and so more likely to be right</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Mark Pack</author>
  </authors>
  <commentList>
    <comment ref="D1" authorId="0" shapeId="0" xr:uid="{1A67568D-DC52-44F9-BE98-461EE5C0D0E9}">
      <text>
        <r>
          <rPr>
            <sz val="9"/>
            <color indexed="81"/>
            <rFont val="Tahoma"/>
            <family val="2"/>
          </rPr>
          <t>Date fieldwork started (projected date if exact fieldwork dates missing)</t>
        </r>
        <r>
          <rPr>
            <sz val="9"/>
            <color indexed="81"/>
            <rFont val="Tahoma"/>
            <family val="2"/>
          </rPr>
          <t xml:space="preserve">
</t>
        </r>
      </text>
    </comment>
    <comment ref="R22" authorId="0" shapeId="0" xr:uid="{2ED06C34-9D91-4AAC-A479-9C3472DC0CBF}">
      <text>
        <r>
          <rPr>
            <sz val="9"/>
            <color indexed="81"/>
            <rFont val="Tahoma"/>
            <family val="2"/>
          </rPr>
          <t>48/23 for Con on same question wording as used for Lab</t>
        </r>
      </text>
    </comment>
    <comment ref="B30" authorId="0" shapeId="0" xr:uid="{0338FF86-46EC-4DDE-AC7D-5CAFE044F6AE}">
      <text>
        <r>
          <rPr>
            <sz val="9"/>
            <color indexed="81"/>
            <rFont val="Tahoma"/>
            <family val="2"/>
          </rPr>
          <t>Dates for this and following Gallup poll may be messed up.</t>
        </r>
      </text>
    </comment>
    <comment ref="R33" authorId="0" shapeId="0" xr:uid="{A27DB6F7-F02D-4213-84D5-C224469ACD6B}">
      <text>
        <r>
          <rPr>
            <sz val="9"/>
            <color indexed="81"/>
            <rFont val="Tahoma"/>
            <family val="2"/>
          </rPr>
          <t>Approval figures may be from different listed Gallup poll in same month</t>
        </r>
      </text>
    </comment>
    <comment ref="R40" authorId="0" shapeId="0" xr:uid="{55A02312-CAB0-495A-B287-36AD43707B48}">
      <text>
        <r>
          <rPr>
            <sz val="9"/>
            <color indexed="81"/>
            <rFont val="Tahoma"/>
            <family val="2"/>
          </rPr>
          <t>Approval figures may be from different listed Gallup poll in same month</t>
        </r>
      </text>
    </comment>
    <comment ref="AF40" authorId="0" shapeId="0" xr:uid="{B1277B8A-1317-48A1-B969-4A6692435E7A}">
      <text>
        <r>
          <rPr>
            <sz val="9"/>
            <color indexed="81"/>
            <rFont val="Tahoma"/>
            <family val="2"/>
          </rPr>
          <t>Govt approval figures may be from different listed Gallup poll in same month</t>
        </r>
      </text>
    </comment>
    <comment ref="R49" authorId="0" shapeId="0" xr:uid="{4492721A-6E08-48FD-9CDE-F8D9175C0781}">
      <text>
        <r>
          <rPr>
            <sz val="9"/>
            <color indexed="81"/>
            <rFont val="Tahoma"/>
            <family val="2"/>
          </rPr>
          <t>Approval figures may be from different listed Gallup poll in same month</t>
        </r>
      </text>
    </comment>
    <comment ref="AF49" authorId="0" shapeId="0" xr:uid="{C6C57702-EB94-4D90-990E-7D931979C9B8}">
      <text>
        <r>
          <rPr>
            <sz val="9"/>
            <color indexed="81"/>
            <rFont val="Tahoma"/>
            <family val="2"/>
          </rPr>
          <t>Govt approval figures may be from different listed Gallup poll in same month</t>
        </r>
      </text>
    </comment>
    <comment ref="R60" authorId="0" shapeId="0" xr:uid="{8F995FCB-A02E-443A-B281-5CEEB6EF6BAF}">
      <text>
        <r>
          <rPr>
            <sz val="9"/>
            <color indexed="81"/>
            <rFont val="Tahoma"/>
            <family val="2"/>
          </rPr>
          <t>Approval figures may be from different listed Gallup poll in same month</t>
        </r>
      </text>
    </comment>
    <comment ref="AF60" authorId="0" shapeId="0" xr:uid="{56B9D4F3-0D79-46CB-8913-E12B68973CED}">
      <text>
        <r>
          <rPr>
            <sz val="9"/>
            <color indexed="81"/>
            <rFont val="Tahoma"/>
            <family val="2"/>
          </rPr>
          <t>Govt approval figures may be from different listed Gallup poll in same month</t>
        </r>
      </text>
    </comment>
    <comment ref="L62" authorId="0" shapeId="0" xr:uid="{A85D637B-5A5A-47AD-AE32-CAC41A7BA094}">
      <text>
        <r>
          <rPr>
            <sz val="9"/>
            <color indexed="81"/>
            <rFont val="Tahoma"/>
            <family val="2"/>
          </rPr>
          <t>May include Others with Libs</t>
        </r>
      </text>
    </comment>
    <comment ref="L68" authorId="0" shapeId="0" xr:uid="{A405B965-73C7-4DEB-BCE0-DF3A591514E2}">
      <text>
        <r>
          <rPr>
            <sz val="9"/>
            <color indexed="81"/>
            <rFont val="Tahoma"/>
            <family val="2"/>
          </rPr>
          <t>May include Others with Libs</t>
        </r>
      </text>
    </comment>
    <comment ref="L71" authorId="0" shapeId="0" xr:uid="{161E77B0-13E4-499E-92E2-C2507D7EF4DD}">
      <text>
        <r>
          <rPr>
            <sz val="9"/>
            <color indexed="81"/>
            <rFont val="Tahoma"/>
            <family val="2"/>
          </rPr>
          <t>May include Others with Libs</t>
        </r>
      </text>
    </comment>
    <comment ref="L77" authorId="0" shapeId="0" xr:uid="{B04B3DC6-29D1-4A18-AAE7-F4096AD6A208}">
      <text>
        <r>
          <rPr>
            <sz val="9"/>
            <color indexed="81"/>
            <rFont val="Tahoma"/>
            <family val="2"/>
          </rPr>
          <t>May include Others with Libs</t>
        </r>
      </text>
    </comment>
    <comment ref="G80" authorId="0" shapeId="0" xr:uid="{00000000-0006-0000-0500-000001000000}">
      <text>
        <r>
          <rPr>
            <b/>
            <sz val="9"/>
            <color indexed="81"/>
            <rFont val="Tahoma"/>
            <family val="2"/>
          </rPr>
          <t>This may be a phantom poll as row below comes from Moon and Butler / Fisher</t>
        </r>
      </text>
    </comment>
    <comment ref="G81" authorId="0" shapeId="0" xr:uid="{00000000-0006-0000-0500-000002000000}">
      <text>
        <r>
          <rPr>
            <sz val="9"/>
            <color indexed="81"/>
            <rFont val="Tahoma"/>
            <family val="2"/>
          </rPr>
          <t xml:space="preserve">This poll is from Moon and matches Rose, The Polls and the 1970 Election.
It is similar but not identical to Stephen Fisher's recalulation of poll from Butler's GE book to exclude DK: 48.2 / 46.4 / 4.8
</t>
        </r>
      </text>
    </comment>
    <comment ref="L82" authorId="0" shapeId="0" xr:uid="{2551F11F-7681-49CD-A36F-257F8F121D3E}">
      <text>
        <r>
          <rPr>
            <sz val="9"/>
            <color indexed="81"/>
            <rFont val="Tahoma"/>
            <family val="2"/>
          </rPr>
          <t>At least once source gives 8.5 but this is from August 1964 NOP Bulletin. Includes Others with Libs.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Mark Pack</author>
  </authors>
  <commentList>
    <comment ref="D1" authorId="0" shapeId="0" xr:uid="{705D7407-3815-40A6-967A-44854D807E0C}">
      <text>
        <r>
          <rPr>
            <sz val="9"/>
            <color indexed="81"/>
            <rFont val="Tahoma"/>
            <family val="2"/>
          </rPr>
          <t>Date fieldwork started (projected date if exact fieldwork dates missing)</t>
        </r>
        <r>
          <rPr>
            <sz val="9"/>
            <color indexed="81"/>
            <rFont val="Tahoma"/>
            <family val="2"/>
          </rPr>
          <t xml:space="preserve">
</t>
        </r>
      </text>
    </comment>
    <comment ref="R12" authorId="0" shapeId="0" xr:uid="{72DF3A16-5342-41A7-BFDD-8DC401729112}">
      <text>
        <r>
          <rPr>
            <sz val="9"/>
            <color indexed="81"/>
            <rFont val="Tahoma"/>
            <family val="2"/>
          </rPr>
          <t>Approval figures may be from different listed Gallup poll in same month</t>
        </r>
      </text>
    </comment>
    <comment ref="L13" authorId="0" shapeId="0" xr:uid="{651B06C3-08A1-4F84-AA1B-26341E44B21F}">
      <text>
        <r>
          <rPr>
            <b/>
            <sz val="9"/>
            <color indexed="81"/>
            <rFont val="Tahoma"/>
            <family val="2"/>
          </rPr>
          <t>Liberals plus Others total</t>
        </r>
      </text>
    </comment>
    <comment ref="R33" authorId="0" shapeId="0" xr:uid="{95A70CFB-463E-47BA-A714-E313AE4AD649}">
      <text>
        <r>
          <rPr>
            <sz val="9"/>
            <color indexed="81"/>
            <rFont val="Tahoma"/>
            <family val="2"/>
          </rPr>
          <t>Approval figures may be from different listed Gallup poll in same month</t>
        </r>
      </text>
    </comment>
    <comment ref="L34" authorId="0" shapeId="0" xr:uid="{E1288887-5CC6-4C3E-BE48-F0F66A7EA009}">
      <text>
        <r>
          <rPr>
            <b/>
            <sz val="9"/>
            <color indexed="81"/>
            <rFont val="Tahoma"/>
            <family val="2"/>
          </rPr>
          <t>Liberals plus Others total</t>
        </r>
      </text>
    </comment>
    <comment ref="R35" authorId="0" shapeId="0" xr:uid="{53AD6C3F-2EB8-4B6E-9C4D-AF39B212B4A6}">
      <text>
        <r>
          <rPr>
            <sz val="9"/>
            <color indexed="81"/>
            <rFont val="Tahoma"/>
            <family val="2"/>
          </rPr>
          <t>Approval figures may be from different listed Gallup poll in same month</t>
        </r>
      </text>
    </comment>
    <comment ref="L37" authorId="0" shapeId="0" xr:uid="{B33634F2-C350-44AF-A869-EF4F84263381}">
      <text>
        <r>
          <rPr>
            <b/>
            <sz val="9"/>
            <color indexed="81"/>
            <rFont val="Tahoma"/>
            <family val="2"/>
          </rPr>
          <t>Liberals plus Others total</t>
        </r>
      </text>
    </comment>
    <comment ref="L39" authorId="0" shapeId="0" xr:uid="{822733AB-F137-44A4-B89B-5A8508B3830A}">
      <text>
        <r>
          <rPr>
            <b/>
            <sz val="9"/>
            <color indexed="81"/>
            <rFont val="Tahoma"/>
            <family val="2"/>
          </rPr>
          <t>Liberals plus Others total</t>
        </r>
      </text>
    </comment>
    <comment ref="L40" authorId="0" shapeId="0" xr:uid="{5700AF6A-9316-4E71-A03E-8E25C160CD30}">
      <text>
        <r>
          <rPr>
            <b/>
            <sz val="9"/>
            <color indexed="81"/>
            <rFont val="Tahoma"/>
            <family val="2"/>
          </rPr>
          <t>Liberals plus Others total</t>
        </r>
      </text>
    </comment>
    <comment ref="L43" authorId="0" shapeId="0" xr:uid="{E13D5DB1-0FBB-4C7D-82FC-F84E4BF3021D}">
      <text>
        <r>
          <rPr>
            <b/>
            <sz val="9"/>
            <color indexed="81"/>
            <rFont val="Tahoma"/>
            <family val="2"/>
          </rPr>
          <t>Liberals plus Others total</t>
        </r>
      </text>
    </comment>
    <comment ref="R44" authorId="0" shapeId="0" xr:uid="{E9067CA7-CA11-4BB8-9C64-D3FAB84316DD}">
      <text>
        <r>
          <rPr>
            <sz val="9"/>
            <color indexed="81"/>
            <rFont val="Tahoma"/>
            <family val="2"/>
          </rPr>
          <t>Approval figures may be from different listed Gallup poll in same month</t>
        </r>
      </text>
    </comment>
    <comment ref="L45" authorId="0" shapeId="0" xr:uid="{882C38C2-D4C0-4838-B85D-AA4C4E865239}">
      <text>
        <r>
          <rPr>
            <b/>
            <sz val="9"/>
            <color indexed="81"/>
            <rFont val="Tahoma"/>
            <family val="2"/>
          </rPr>
          <t>Liberals plus Others total</t>
        </r>
      </text>
    </comment>
    <comment ref="R49" authorId="0" shapeId="0" xr:uid="{320DA923-C50A-422C-95FB-4246C0F045AE}">
      <text>
        <r>
          <rPr>
            <sz val="9"/>
            <color indexed="81"/>
            <rFont val="Tahoma"/>
            <family val="2"/>
          </rPr>
          <t>Approval figures may be from different listed Gallup poll in same month</t>
        </r>
      </text>
    </comment>
    <comment ref="R52" authorId="0" shapeId="0" xr:uid="{23FE7844-C6E8-4DC9-A920-8268193089F8}">
      <text>
        <r>
          <rPr>
            <sz val="9"/>
            <color indexed="81"/>
            <rFont val="Tahoma"/>
            <family val="2"/>
          </rPr>
          <t>Approval figures may be from different listed Gallup poll in the next month (June)</t>
        </r>
      </text>
    </comment>
    <comment ref="R54" authorId="0" shapeId="0" xr:uid="{8E2885D9-FE3D-46BF-8B96-EAA318D8E1D8}">
      <text>
        <r>
          <rPr>
            <sz val="9"/>
            <color indexed="81"/>
            <rFont val="Tahoma"/>
            <family val="2"/>
          </rPr>
          <t>Approval figures may be from different listed Gallup poll in same month</t>
        </r>
      </text>
    </comment>
    <comment ref="R57" authorId="0" shapeId="0" xr:uid="{12CC7B29-86F6-4BD7-9035-C7260FB64158}">
      <text>
        <r>
          <rPr>
            <sz val="9"/>
            <color indexed="81"/>
            <rFont val="Tahoma"/>
            <family val="2"/>
          </rPr>
          <t>Approval figures may be from different listed Gallup poll in same month</t>
        </r>
      </text>
    </comment>
    <comment ref="R61" authorId="0" shapeId="0" xr:uid="{C8F7DA04-EB31-41DC-B0BB-D0A5BDD5388B}">
      <text>
        <r>
          <rPr>
            <sz val="9"/>
            <color indexed="81"/>
            <rFont val="Tahoma"/>
            <family val="2"/>
          </rPr>
          <t>Approval figures may be from different listed Gallup poll in same month</t>
        </r>
      </text>
    </comment>
    <comment ref="R64" authorId="0" shapeId="0" xr:uid="{01C0C551-E8AB-4535-BF4C-2EDC0B483506}">
      <text>
        <r>
          <rPr>
            <sz val="9"/>
            <color indexed="81"/>
            <rFont val="Tahoma"/>
            <family val="2"/>
          </rPr>
          <t>Approval figures may be from different listed Gallup poll in same month</t>
        </r>
      </text>
    </comment>
    <comment ref="R67" authorId="0" shapeId="0" xr:uid="{E08C98B1-B53A-4698-87AD-149999A3FD14}">
      <text>
        <r>
          <rPr>
            <sz val="9"/>
            <color indexed="81"/>
            <rFont val="Tahoma"/>
            <family val="2"/>
          </rPr>
          <t>Approval figures may be from different listed Gallup poll in same month</t>
        </r>
      </text>
    </comment>
    <comment ref="R73" authorId="0" shapeId="0" xr:uid="{FDAE743C-897D-4318-B5AE-557B1473EA5E}">
      <text>
        <r>
          <rPr>
            <sz val="9"/>
            <color indexed="81"/>
            <rFont val="Tahoma"/>
            <family val="2"/>
          </rPr>
          <t>Approval figures may be for Jan or Feb</t>
        </r>
      </text>
    </comment>
    <comment ref="R77" authorId="0" shapeId="0" xr:uid="{095F4BE3-0602-48D4-8AC4-FB27EA70A627}">
      <text>
        <r>
          <rPr>
            <sz val="9"/>
            <color indexed="81"/>
            <rFont val="Tahoma"/>
            <family val="2"/>
          </rPr>
          <t>Approval figures may be from different listed Gallup poll in same month</t>
        </r>
      </text>
    </comment>
    <comment ref="R82" authorId="0" shapeId="0" xr:uid="{CECE405D-71C5-4005-9863-82255CF03136}">
      <text>
        <r>
          <rPr>
            <sz val="9"/>
            <color indexed="81"/>
            <rFont val="Tahoma"/>
            <family val="2"/>
          </rPr>
          <t>Approval figures may be from different listed Gallup poll in same month</t>
        </r>
      </text>
    </comment>
    <comment ref="B83" authorId="0" shapeId="0" xr:uid="{D721CFF8-928B-443B-B5DA-B040A8BA1D1C}">
      <text>
        <r>
          <rPr>
            <sz val="9"/>
            <color indexed="81"/>
            <rFont val="Tahoma"/>
            <family val="2"/>
          </rPr>
          <t>This poll not present in other sources but Lab lead mentioned in July 1963 NOP Bulletin</t>
        </r>
      </text>
    </comment>
    <comment ref="R86" authorId="0" shapeId="0" xr:uid="{86368741-29CC-438F-94DD-58CADA1BEC8A}">
      <text>
        <r>
          <rPr>
            <sz val="9"/>
            <color indexed="81"/>
            <rFont val="Tahoma"/>
            <family val="2"/>
          </rPr>
          <t>Approval figures may be from different listed Gallup poll in same month</t>
        </r>
      </text>
    </comment>
    <comment ref="R92" authorId="0" shapeId="0" xr:uid="{F9E836DE-87A7-4770-9C8C-F95FE7236299}">
      <text>
        <r>
          <rPr>
            <sz val="9"/>
            <color indexed="81"/>
            <rFont val="Tahoma"/>
            <family val="2"/>
          </rPr>
          <t>Approval figures may be from different listed Gallup poll in same month</t>
        </r>
      </text>
    </comment>
    <comment ref="R99" authorId="0" shapeId="0" xr:uid="{C768E3E3-5BBD-4452-B8E2-584B79AFD9B6}">
      <text>
        <r>
          <rPr>
            <sz val="9"/>
            <color indexed="81"/>
            <rFont val="Tahoma"/>
            <family val="2"/>
          </rPr>
          <t>Approval figures may be from different listed Gallup poll in same month</t>
        </r>
      </text>
    </comment>
    <comment ref="R103" authorId="0" shapeId="0" xr:uid="{CBC8C95A-7C06-45E8-BB9C-D05D127CC756}">
      <text>
        <r>
          <rPr>
            <sz val="9"/>
            <color indexed="81"/>
            <rFont val="Tahoma"/>
            <family val="2"/>
          </rPr>
          <t>Approval figures may be from different listed Gallup poll in same month</t>
        </r>
      </text>
    </comment>
    <comment ref="R106" authorId="0" shapeId="0" xr:uid="{AA8EA10D-4B04-41BD-9AE6-CC5A6036C1B5}">
      <text>
        <r>
          <rPr>
            <sz val="9"/>
            <color indexed="81"/>
            <rFont val="Tahoma"/>
            <family val="2"/>
          </rPr>
          <t>Approval figures may be from different listed Gallup poll in same month</t>
        </r>
      </text>
    </comment>
    <comment ref="R111" authorId="0" shapeId="0" xr:uid="{2A6BF8A8-4024-4C75-A81D-616752A5E7B6}">
      <text>
        <r>
          <rPr>
            <sz val="9"/>
            <color indexed="81"/>
            <rFont val="Tahoma"/>
            <family val="2"/>
          </rPr>
          <t>Home replaces Macmillan</t>
        </r>
      </text>
    </comment>
    <comment ref="R112" authorId="0" shapeId="0" xr:uid="{0A7879B0-5D85-4C45-BA8D-CC75F12A53A8}">
      <text>
        <r>
          <rPr>
            <sz val="9"/>
            <color indexed="81"/>
            <rFont val="Tahoma"/>
            <family val="2"/>
          </rPr>
          <t>Approval figures may be from different listed Gallup poll in same month</t>
        </r>
      </text>
    </comment>
    <comment ref="R114" authorId="0" shapeId="0" xr:uid="{24663A66-D654-4DD8-B978-BAA8983E67D5}">
      <text>
        <r>
          <rPr>
            <sz val="9"/>
            <color indexed="81"/>
            <rFont val="Tahoma"/>
            <family val="2"/>
          </rPr>
          <t>Approval figures may be from different listed Gallup poll in same month</t>
        </r>
      </text>
    </comment>
    <comment ref="R120" authorId="0" shapeId="0" xr:uid="{C71FA638-DB9D-40A3-B1B0-49141A81EE73}">
      <text>
        <r>
          <rPr>
            <sz val="9"/>
            <color indexed="81"/>
            <rFont val="Tahoma"/>
            <family val="2"/>
          </rPr>
          <t>Approval figures may be from different listed Gallup poll in same month</t>
        </r>
      </text>
    </comment>
    <comment ref="R124" authorId="0" shapeId="0" xr:uid="{76BEC88D-6869-49E3-A6C8-520D0DD8F120}">
      <text>
        <r>
          <rPr>
            <sz val="9"/>
            <color indexed="81"/>
            <rFont val="Tahoma"/>
            <family val="2"/>
          </rPr>
          <t>Approval figures may be from different listed Gallup poll in same month</t>
        </r>
      </text>
    </comment>
    <comment ref="R129" authorId="0" shapeId="0" xr:uid="{960D647A-EF35-4C33-AC48-3A39EC5DE26F}">
      <text>
        <r>
          <rPr>
            <sz val="9"/>
            <color indexed="81"/>
            <rFont val="Tahoma"/>
            <family val="2"/>
          </rPr>
          <t>Approval figures may be from different listed Gallup poll in same month</t>
        </r>
      </text>
    </comment>
    <comment ref="R136" authorId="0" shapeId="0" xr:uid="{287D69CF-B2E9-4694-9F3A-9487E605DE74}">
      <text>
        <r>
          <rPr>
            <sz val="9"/>
            <color indexed="81"/>
            <rFont val="Tahoma"/>
            <family val="2"/>
          </rPr>
          <t>Approval figures may be from different listed Gallup poll in same month</t>
        </r>
      </text>
    </comment>
    <comment ref="R142" authorId="0" shapeId="0" xr:uid="{06CA15A9-A6E8-4467-A9EF-ECB08CD69017}">
      <text>
        <r>
          <rPr>
            <sz val="9"/>
            <color indexed="81"/>
            <rFont val="Tahoma"/>
            <family val="2"/>
          </rPr>
          <t>Approval figures may be from different listed Gallup poll in same month</t>
        </r>
      </text>
    </comment>
    <comment ref="R149" authorId="0" shapeId="0" xr:uid="{87A26CA6-0FD6-4D0A-8417-9F5A35D34D02}">
      <text>
        <r>
          <rPr>
            <sz val="9"/>
            <color indexed="81"/>
            <rFont val="Tahoma"/>
            <family val="2"/>
          </rPr>
          <t>Approval figures may be from different listed Gallup poll in same month</t>
        </r>
      </text>
    </comment>
    <comment ref="R155" authorId="0" shapeId="0" xr:uid="{64C9D469-B7FE-45D4-9686-A6EB461AEA1C}">
      <text>
        <r>
          <rPr>
            <sz val="9"/>
            <color indexed="81"/>
            <rFont val="Tahoma"/>
            <family val="2"/>
          </rPr>
          <t>Approval figures may be from different listed Gallup poll in same month</t>
        </r>
      </text>
    </comment>
    <comment ref="R161" authorId="0" shapeId="0" xr:uid="{58EDE2E5-F1EC-447C-AB16-2151A5F895F4}">
      <text>
        <r>
          <rPr>
            <sz val="9"/>
            <color indexed="81"/>
            <rFont val="Tahoma"/>
            <family val="2"/>
          </rPr>
          <t>Approval figures may be from different listed Gallup poll in same month</t>
        </r>
      </text>
    </comment>
    <comment ref="R166" authorId="0" shapeId="0" xr:uid="{62326FF6-79C7-4828-9ECC-AF1211D547FB}">
      <text>
        <r>
          <rPr>
            <sz val="9"/>
            <color indexed="81"/>
            <rFont val="Tahoma"/>
            <family val="2"/>
          </rPr>
          <t>Approval figures may be from different listed Gallup poll in same month</t>
        </r>
      </text>
    </comment>
    <comment ref="C170" authorId="0" shapeId="0" xr:uid="{ABC381B4-339C-492F-B77E-B5C8767918F5}">
      <text>
        <r>
          <rPr>
            <sz val="9"/>
            <color indexed="81"/>
            <rFont val="Tahoma"/>
            <family val="2"/>
          </rPr>
          <t>Was previously down as 2-9 but also as coming after the Gallup quota pol published on 13.</t>
        </r>
      </text>
    </comment>
    <comment ref="R170" authorId="0" shapeId="0" xr:uid="{568D46A7-7188-4EC4-89E7-5FC547735A04}">
      <text>
        <r>
          <rPr>
            <sz val="9"/>
            <color indexed="81"/>
            <rFont val="Tahoma"/>
            <family val="2"/>
          </rPr>
          <t>Approval figures may be from different listed Gallup poll in same month</t>
        </r>
      </text>
    </comment>
    <comment ref="C171" authorId="0" shapeId="0" xr:uid="{C79B74F8-DA06-4B53-9AD5-00B9BBC2D4F4}">
      <text>
        <r>
          <rPr>
            <sz val="9"/>
            <color indexed="81"/>
            <rFont val="Tahoma"/>
            <family val="2"/>
          </rPr>
          <t xml:space="preserve">Other source gives 17-20. This from NOP Bulletin
</t>
        </r>
      </text>
    </comment>
    <comment ref="G183" authorId="0" shapeId="0" xr:uid="{00000000-0006-0000-0600-000001000000}">
      <text>
        <r>
          <rPr>
            <sz val="9"/>
            <color indexed="81"/>
            <rFont val="Tahoma"/>
            <family val="2"/>
          </rPr>
          <t>Moon andWorcester, Political Opinion Polling, give as Observer</t>
        </r>
      </text>
    </comment>
    <comment ref="C184" authorId="0" shapeId="0" xr:uid="{2630378D-70BF-4994-9C16-51297F7FBD13}">
      <text>
        <r>
          <rPr>
            <sz val="9"/>
            <color indexed="81"/>
            <rFont val="Tahoma"/>
            <family val="2"/>
          </rPr>
          <t xml:space="preserve">Other source gives 5-9. This from NOP Bulletin
</t>
        </r>
      </text>
    </comment>
    <comment ref="C186" authorId="0" shapeId="0" xr:uid="{97286231-F9E5-4142-9C13-EE3FBBAA00E4}">
      <text>
        <r>
          <rPr>
            <sz val="9"/>
            <color indexed="81"/>
            <rFont val="Tahoma"/>
            <family val="2"/>
          </rPr>
          <t>Other source gives fieldwork as finishing on 13. This from NOP Bulletin (which does not give start date).</t>
        </r>
      </text>
    </comment>
    <comment ref="G187" authorId="0" shapeId="0" xr:uid="{00000000-0006-0000-0600-000002000000}">
      <text>
        <r>
          <rPr>
            <sz val="9"/>
            <color indexed="81"/>
            <rFont val="Tahoma"/>
            <family val="2"/>
          </rPr>
          <t xml:space="preserve">Moon gives as 44 / 43 / 11 but Rose and others give the figures quoted.
</t>
        </r>
      </text>
    </comment>
    <comment ref="G189" authorId="0" shapeId="0" xr:uid="{00000000-0006-0000-0600-000003000000}">
      <text>
        <r>
          <rPr>
            <sz val="9"/>
            <color indexed="81"/>
            <rFont val="Tahoma"/>
            <family val="2"/>
          </rPr>
          <t>Moon gives one Gallup DT poll, 8-13 Oct, 44.5 / 46.5 / 8.5
Rose's Con and Lab figures match those quoted but give Lib 8.5.</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Mark Pack</author>
  </authors>
  <commentList>
    <comment ref="D1" authorId="0" shapeId="0" xr:uid="{1680064B-3CDA-4E1B-A6D1-3E6B3298A8F1}">
      <text>
        <r>
          <rPr>
            <sz val="9"/>
            <color indexed="81"/>
            <rFont val="Tahoma"/>
            <family val="2"/>
          </rPr>
          <t>Date fieldwork started (projected date if exact fieldwork dates missing)</t>
        </r>
        <r>
          <rPr>
            <sz val="9"/>
            <color indexed="81"/>
            <rFont val="Tahoma"/>
            <family val="2"/>
          </rPr>
          <t xml:space="preserve">
</t>
        </r>
      </text>
    </comment>
    <comment ref="C10" authorId="0" shapeId="0" xr:uid="{8F938564-B4FB-4E7E-A27F-CE9AB92FE8A8}">
      <text>
        <r>
          <rPr>
            <sz val="9"/>
            <color indexed="81"/>
            <rFont val="Tahoma"/>
            <family val="2"/>
          </rPr>
          <t>Another source gives 8-16 but this is from NOP Bulletin</t>
        </r>
      </text>
    </comment>
    <comment ref="R28" authorId="0" shapeId="0" xr:uid="{582DC59F-881D-4194-8A43-DCFC405C7A61}">
      <text>
        <r>
          <rPr>
            <sz val="9"/>
            <color indexed="81"/>
            <rFont val="Tahoma"/>
            <family val="2"/>
          </rPr>
          <t>Ted Heath</t>
        </r>
      </text>
    </comment>
    <comment ref="R42" authorId="0" shapeId="0" xr:uid="{2282AA67-930C-4405-9470-13B088E53868}">
      <text>
        <r>
          <rPr>
            <sz val="9"/>
            <color indexed="81"/>
            <rFont val="Tahoma"/>
            <family val="2"/>
          </rPr>
          <t>Approval figures may be from different listed Gallup poll in same month</t>
        </r>
      </text>
    </comment>
    <comment ref="G66" authorId="0" shapeId="0" xr:uid="{00000000-0006-0000-0700-000002000000}">
      <text>
        <r>
          <rPr>
            <b/>
            <sz val="9"/>
            <color indexed="81"/>
            <rFont val="Tahoma"/>
            <family val="2"/>
          </rPr>
          <t>Moon has a DT, polling organisation "own", fieldwork unknown, 42 / 51 / 8 (Lib plus other) but gives these figures for a Gallup / Daily Express poll</t>
        </r>
      </text>
    </comment>
    <comment ref="G67" authorId="0" shapeId="0" xr:uid="{00000000-0006-0000-0700-000003000000}">
      <text>
        <r>
          <rPr>
            <b/>
            <sz val="9"/>
            <color indexed="81"/>
            <rFont val="Tahoma"/>
            <family val="2"/>
          </rPr>
          <t>Moon gives as 37 / 54 / 8</t>
        </r>
      </text>
    </comment>
    <comment ref="G68" authorId="0" shapeId="0" xr:uid="{00000000-0006-0000-0700-000004000000}">
      <text>
        <r>
          <rPr>
            <sz val="9"/>
            <color indexed="81"/>
            <rFont val="Tahoma"/>
            <family val="2"/>
          </rPr>
          <t>Pamphlet 'The Daily Telegraph/Gallup Analysis of the Election '66' gives C36.3, L 54.2 but the figures quoted match Rose, The Polls and the Election of 1970, corrected edition.</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Mark Pack</author>
  </authors>
  <commentList>
    <comment ref="D1" authorId="0" shapeId="0" xr:uid="{CADC29EF-BF8D-44FA-B5D3-0847069150B9}">
      <text>
        <r>
          <rPr>
            <sz val="9"/>
            <color indexed="81"/>
            <rFont val="Tahoma"/>
            <family val="2"/>
          </rPr>
          <t>Date fieldwork started (projected date if exact fieldwork dates missing)</t>
        </r>
        <r>
          <rPr>
            <sz val="9"/>
            <color indexed="81"/>
            <rFont val="Tahoma"/>
            <family val="2"/>
          </rPr>
          <t xml:space="preserve">
</t>
        </r>
      </text>
    </comment>
    <comment ref="E121" authorId="0" shapeId="0" xr:uid="{51EF9204-5723-4A1E-81DD-3AB16DC628CB}">
      <text>
        <r>
          <rPr>
            <sz val="9"/>
            <color indexed="81"/>
            <rFont val="Tahoma"/>
            <family val="2"/>
          </rPr>
          <t>Con and Lab figures from NOP bulletin. Slightly different figures in other source(s).</t>
        </r>
      </text>
    </comment>
    <comment ref="R173" authorId="0" shapeId="0" xr:uid="{E8888C09-EE92-4570-BB9F-0F531ABC8282}">
      <text>
        <r>
          <rPr>
            <sz val="9"/>
            <color indexed="81"/>
            <rFont val="Tahoma"/>
            <family val="2"/>
          </rPr>
          <t xml:space="preserve">Approval figures may be from Apr or another May Gallup poll </t>
        </r>
      </text>
    </comment>
    <comment ref="C180" authorId="0" shapeId="0" xr:uid="{2F914337-45C6-4DA6-9CCD-45FCF492EC2B}">
      <text>
        <r>
          <rPr>
            <sz val="9"/>
            <color indexed="81"/>
            <rFont val="Tahoma"/>
            <family val="2"/>
          </rPr>
          <t>Taken from NOP Bulletin, May 1970 though other source gives 20-26</t>
        </r>
      </text>
    </comment>
    <comment ref="C183" authorId="0" shapeId="0" xr:uid="{566C209B-4816-45B8-BA05-5E442F365269}">
      <text>
        <r>
          <rPr>
            <sz val="9"/>
            <color indexed="81"/>
            <rFont val="Tahoma"/>
            <family val="2"/>
          </rPr>
          <t>Taken from NOP Bulletin, May 1970 though other source gives 27-31</t>
        </r>
      </text>
    </comment>
    <comment ref="C191" authorId="0" shapeId="0" xr:uid="{B1E02CF7-12D1-4177-9F99-045753F3EFC3}">
      <text>
        <r>
          <rPr>
            <sz val="9"/>
            <color indexed="81"/>
            <rFont val="Tahoma"/>
            <family val="2"/>
          </rPr>
          <t>Taken from NOP Bulletin, May 1970 though other source gives 3-7</t>
        </r>
      </text>
    </comment>
    <comment ref="R192" authorId="0" shapeId="0" xr:uid="{7D81DD82-471D-43CA-A40A-E7F2B76D0635}">
      <text>
        <r>
          <rPr>
            <sz val="9"/>
            <color indexed="81"/>
            <rFont val="Tahoma"/>
            <family val="2"/>
          </rPr>
          <t>Approval figures may be from different listed Gallup poll in same month or from July</t>
        </r>
      </text>
    </comment>
    <comment ref="C195" authorId="0" shapeId="0" xr:uid="{5F402F63-C9F7-4600-9305-5BFCE3A40F33}">
      <text>
        <r>
          <rPr>
            <sz val="9"/>
            <color indexed="81"/>
            <rFont val="Tahoma"/>
            <family val="2"/>
          </rPr>
          <t>Taken from NOP Bulletin Stop Press edition, 1970. Given as 12-14 in Rose, The Polls and the 1970 Election</t>
        </r>
      </text>
    </comment>
    <comment ref="H195" authorId="0" shapeId="0" xr:uid="{BDB7AEB7-1D82-43C1-A4E1-7B3143309CB8}">
      <text>
        <r>
          <rPr>
            <sz val="9"/>
            <color indexed="81"/>
            <rFont val="Tahoma"/>
            <family val="2"/>
          </rPr>
          <t>Some variation in Lab and Con vote figures in other sources. These taken from NOP Bulletin, Stop Press edition, 1970</t>
        </r>
      </text>
    </comment>
    <comment ref="C196" authorId="0" shapeId="0" xr:uid="{47586B19-2326-4680-9F4C-138E8118AC5B}">
      <text>
        <r>
          <rPr>
            <sz val="9"/>
            <color indexed="81"/>
            <rFont val="Tahoma"/>
            <family val="2"/>
          </rPr>
          <t xml:space="preserve">Sampling was carried out on 13-15 (sample 1,583) and then on 16-17 there were reinterviews of a small sub-sample (300).
</t>
        </r>
      </text>
    </comment>
    <comment ref="H196" authorId="0" shapeId="0" xr:uid="{00000000-0006-0000-0800-000004000000}">
      <text>
        <r>
          <rPr>
            <sz val="9"/>
            <color indexed="81"/>
            <rFont val="Tahoma"/>
            <family val="2"/>
          </rPr>
          <t>Reported at 48.5 in Teer and Spencer, Political Opinion Polls. It gives Labour 45.5 and the Tory lead as 1% so the 48.5% is most likely an error given that 46.5% and 1% for Labour / lead match other sources. 
Rose, The Polls and the 1970 Election, gives it as 46.5 and 48.5 in different places but where gives 48.5 still gives Lab 45.5% and lead as 1%. This book also gives 1% Con lead in narrative elsewhere from ORC itself.</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Mark Pack</author>
  </authors>
  <commentList>
    <comment ref="D1" authorId="0" shapeId="0" xr:uid="{B69967B9-0537-4679-BA9F-FF01DE3C4CC4}">
      <text>
        <r>
          <rPr>
            <sz val="9"/>
            <color indexed="81"/>
            <rFont val="Tahoma"/>
            <family val="2"/>
          </rPr>
          <t>Date fieldwork started (projected date if exact fieldwork dates missing)</t>
        </r>
        <r>
          <rPr>
            <sz val="9"/>
            <color indexed="81"/>
            <rFont val="Tahoma"/>
            <family val="2"/>
          </rPr>
          <t xml:space="preserve">
</t>
        </r>
      </text>
    </comment>
    <comment ref="AA2" authorId="0" shapeId="0" xr:uid="{88D2198B-7ADA-4AC9-8560-66A75F93F654}">
      <text>
        <r>
          <rPr>
            <sz val="9"/>
            <color indexed="81"/>
            <rFont val="Tahoma"/>
            <family val="2"/>
          </rPr>
          <t>Note small change in wording for NOP leader questions from this Parliament onwards.</t>
        </r>
      </text>
    </comment>
    <comment ref="AD2" authorId="0" shapeId="0" xr:uid="{F9F12E61-7F67-4AC9-88E4-C8B20D6AD1C5}">
      <text>
        <r>
          <rPr>
            <sz val="9"/>
            <color indexed="81"/>
            <rFont val="Tahoma"/>
            <family val="2"/>
          </rPr>
          <t>NOP July Bulletin gives 16 but subsequent Bulletins give 15.</t>
        </r>
      </text>
    </comment>
    <comment ref="C4" authorId="0" shapeId="0" xr:uid="{4BE7F0CD-65DC-4F8A-A150-733D7DC88029}">
      <text>
        <r>
          <rPr>
            <sz val="9"/>
            <color indexed="81"/>
            <rFont val="Tahoma"/>
            <family val="2"/>
          </rPr>
          <t xml:space="preserve">Other source gives as 11-16 but NOP Bulletin August 1970 gives 17.
</t>
        </r>
      </text>
    </comment>
    <comment ref="R5" authorId="0" shapeId="0" xr:uid="{C8DFE693-59CD-408E-A3F6-F5962C3EDE9C}">
      <text>
        <r>
          <rPr>
            <sz val="9"/>
            <color indexed="81"/>
            <rFont val="Tahoma"/>
            <family val="2"/>
          </rPr>
          <t>Approval figures may be from Sep</t>
        </r>
      </text>
    </comment>
    <comment ref="C19" authorId="0" shapeId="0" xr:uid="{C7A11673-2E8C-4745-BF12-9223B030BF17}">
      <text>
        <r>
          <rPr>
            <sz val="9"/>
            <color indexed="81"/>
            <rFont val="Tahoma"/>
            <family val="2"/>
          </rPr>
          <t>NOP Jan Bulletin gives 12-18 but later ones give 12-19.</t>
        </r>
      </text>
    </comment>
    <comment ref="U19" authorId="0" shapeId="0" xr:uid="{6897DE6A-DCD5-4CF2-8830-C643099A2254}">
      <text>
        <r>
          <rPr>
            <sz val="9"/>
            <color indexed="81"/>
            <rFont val="Tahoma"/>
            <family val="2"/>
          </rPr>
          <t>Jan NOP Biuletin gives 53/31 but later ones give these figures.</t>
        </r>
      </text>
    </comment>
    <comment ref="R31" authorId="0" shapeId="0" xr:uid="{047769DB-F9ED-4D08-B6AB-860E6B6F3337}">
      <text>
        <r>
          <rPr>
            <sz val="9"/>
            <color indexed="81"/>
            <rFont val="Tahoma"/>
            <family val="2"/>
          </rPr>
          <t>Approval figures may be from different listed Gallup poll in same month</t>
        </r>
      </text>
    </comment>
    <comment ref="H35" authorId="0" shapeId="0" xr:uid="{21780026-CF64-41FE-B51E-341BB8BDE6ED}">
      <text>
        <r>
          <rPr>
            <sz val="9"/>
            <color indexed="81"/>
            <rFont val="Tahoma"/>
            <family val="2"/>
          </rPr>
          <t>No voting intention figures; just ratings</t>
        </r>
      </text>
    </comment>
    <comment ref="H76" authorId="0" shapeId="0" xr:uid="{04E1ABAA-7315-42D5-8B29-02631BC15480}">
      <text>
        <r>
          <rPr>
            <sz val="9"/>
            <color indexed="81"/>
            <rFont val="Tahoma"/>
            <family val="2"/>
          </rPr>
          <t>No voting intention figures; just ratings</t>
        </r>
      </text>
    </comment>
    <comment ref="C95" authorId="0" shapeId="0" xr:uid="{319BAA0D-BE09-4D8C-AE50-BF89C9BD83E7}">
      <text>
        <r>
          <rPr>
            <sz val="9"/>
            <color indexed="81"/>
            <rFont val="Tahoma"/>
            <family val="2"/>
          </rPr>
          <t>Will Jennings data set say 13-17</t>
        </r>
      </text>
    </comment>
    <comment ref="C152" authorId="0" shapeId="0" xr:uid="{511509A6-7CC8-4A5A-8CC6-99A2D29876BC}">
      <text>
        <r>
          <rPr>
            <sz val="9"/>
            <color indexed="81"/>
            <rFont val="Tahoma"/>
            <family val="2"/>
          </rPr>
          <t xml:space="preserve">Will Jennings data set say 12-16
</t>
        </r>
      </text>
    </comment>
    <comment ref="H156" authorId="0" shapeId="0" xr:uid="{79B33FF4-EB56-4886-8432-65F7860FB8E5}">
      <text>
        <r>
          <rPr>
            <sz val="9"/>
            <color indexed="81"/>
            <rFont val="Tahoma"/>
            <family val="2"/>
          </rPr>
          <t>39.4 in Jan NOP Bulletin, 39.3 in Feb Bulletin</t>
        </r>
      </text>
    </comment>
    <comment ref="P157" authorId="0" shapeId="0" xr:uid="{6EE2DC7F-4855-49A4-BCA7-2FF5172F634A}">
      <text>
        <r>
          <rPr>
            <sz val="9"/>
            <color indexed="81"/>
            <rFont val="Tahoma"/>
            <family val="2"/>
          </rPr>
          <t xml:space="preserve">From NOP Bulletin: "This particular poll … is not directly comparable to previous polls. Normally the question on voting intention is asked at the beginning of the questionnaire. In this instance is came after a series of questions on the economic crisis and directly after a question on the desirability of a general election if the miners' dispute is not settled soon … The question on voting was asked in the perspective of a General Election resulting from the continuation of the miners' dispute."
</t>
        </r>
      </text>
    </comment>
    <comment ref="R174" authorId="0" shapeId="0" xr:uid="{550FD87A-142C-4F17-9A7C-6148549B86B3}">
      <text>
        <r>
          <rPr>
            <sz val="9"/>
            <color indexed="81"/>
            <rFont val="Tahoma"/>
            <family val="2"/>
          </rPr>
          <t>Will Jennings data set gives fieldwork dates 19-24/2 for leader and government approval figures. Have allocated them to this poll as being the closest.</t>
        </r>
      </text>
    </comment>
    <comment ref="C175" authorId="0" shapeId="0" xr:uid="{76F30ABF-432E-44FB-B174-9608E9FA0FA5}">
      <text>
        <r>
          <rPr>
            <sz val="9"/>
            <color indexed="81"/>
            <rFont val="Tahoma"/>
            <family val="2"/>
          </rPr>
          <t>NOP Bulletin gives as 36 / 37.5 / 23</t>
        </r>
      </text>
    </comment>
    <comment ref="N175" authorId="0" shapeId="0" xr:uid="{00000000-0006-0000-0900-000001000000}">
      <text>
        <r>
          <rPr>
            <b/>
            <sz val="9"/>
            <color indexed="81"/>
            <rFont val="Tahoma"/>
            <family val="2"/>
          </rPr>
          <t>Observer published a table showing three leads depending on level of turnout: 1.0, -1.5, -2.5. -2.5 is the one usually quoted.
Moon gives poll as 36 / 37.5 / 23</t>
        </r>
        <r>
          <rPr>
            <sz val="9"/>
            <color indexed="81"/>
            <rFont val="Tahoma"/>
            <family val="2"/>
          </rPr>
          <t xml:space="preserve">
</t>
        </r>
      </text>
    </comment>
    <comment ref="C177" authorId="0" shapeId="0" xr:uid="{DD83994E-19FD-48AF-8C2E-290566832603}">
      <text>
        <r>
          <rPr>
            <sz val="9"/>
            <color indexed="81"/>
            <rFont val="Tahoma"/>
            <family val="2"/>
          </rPr>
          <t>Details for this and following NOP poll are different in the February 1974 NOP Bulletin: 
"NOP's main coverage of the February 1974 general election consisted of three distinct systematic probability samples. The first was of 3227 electors drawn from the electoral register in 200 constituencies throughout Great Britain and interviewed between February 14th 17th (Northern Ireland was excluded from our survey). The results of this survey were published in the "Daily Mail" on February 21st.
"From these 3227 electors, 1929 were randomly selected and re-interviewed between February 23rd 26th. These re-interviews were spread over the four days of fieldwork and used to continually up-date the voting intention figure obtained from the original sample of 3227.
"The third of the three surveys was conducted between February 23rd - 26th. It was a totally fresh systematic probability sample of 1862 electors, drawn from the same 200 constituencies."
Bulletin goes on to say that final prediction of 39.5/35.5/22 came from mix of updates, new data and also projection of last minute changes as well as turnout adjustment.</t>
        </r>
      </text>
    </comment>
    <comment ref="C183" authorId="0" shapeId="0" xr:uid="{632769AD-830E-4F01-9BD1-904F68C7395B}">
      <text>
        <r>
          <rPr>
            <sz val="9"/>
            <color indexed="81"/>
            <rFont val="Tahoma"/>
            <family val="2"/>
          </rPr>
          <t>NOP Bulletin gives as 27-28</t>
        </r>
      </text>
    </comment>
    <comment ref="H187" authorId="0" shapeId="0" xr:uid="{BD685103-FDE6-41B5-B4B4-668FB890BC6E}">
      <text>
        <r>
          <rPr>
            <sz val="9"/>
            <color indexed="81"/>
            <rFont val="Tahoma"/>
            <family val="2"/>
          </rPr>
          <t>NOP Bulletin gives as 38.8</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Mark Pack</author>
  </authors>
  <commentList>
    <comment ref="D1" authorId="0" shapeId="0" xr:uid="{3ABFEAB5-BF9E-47C3-990E-FC9DFF1279CA}">
      <text>
        <r>
          <rPr>
            <sz val="9"/>
            <color indexed="81"/>
            <rFont val="Tahoma"/>
            <family val="2"/>
          </rPr>
          <t>Date fieldwork started (projected date if exact fieldwork dates missing)</t>
        </r>
        <r>
          <rPr>
            <sz val="9"/>
            <color indexed="81"/>
            <rFont val="Tahoma"/>
            <family val="2"/>
          </rPr>
          <t xml:space="preserve">
</t>
        </r>
      </text>
    </comment>
    <comment ref="R20" authorId="0" shapeId="0" xr:uid="{A073B294-B2BF-4BE9-8F0F-2C49CF795C32}">
      <text>
        <r>
          <rPr>
            <sz val="9"/>
            <color indexed="81"/>
            <rFont val="Tahoma"/>
            <family val="2"/>
          </rPr>
          <t>Approval figures may be from different listed Gallup poll in same month</t>
        </r>
      </text>
    </comment>
    <comment ref="C32" authorId="0" shapeId="0" xr:uid="{3CA74828-CC60-402C-AE79-599968508B59}">
      <text>
        <r>
          <rPr>
            <sz val="9"/>
            <color indexed="81"/>
            <rFont val="Tahoma"/>
            <family val="2"/>
          </rPr>
          <t>Some sources gives 11-16</t>
        </r>
      </text>
    </comment>
    <comment ref="R32" authorId="0" shapeId="0" xr:uid="{470F81D7-8900-462B-84B3-1B8E5D72E8DD}">
      <text>
        <r>
          <rPr>
            <sz val="9"/>
            <color indexed="81"/>
            <rFont val="Tahoma"/>
            <family val="2"/>
          </rPr>
          <t>Approval figures may be from different listed Gallup poll in same month</t>
        </r>
      </text>
    </comment>
    <comment ref="AC32" authorId="0" shapeId="0" xr:uid="{6BEC4FC3-7AAF-4E50-90E4-F51628100D1C}">
      <text>
        <r>
          <rPr>
            <sz val="9"/>
            <color indexed="81"/>
            <rFont val="Tahoma"/>
            <family val="2"/>
          </rPr>
          <t>Figures from Will Jennings data set which has caveat re fieldwork dates: "Not clear, either 28/8/1974 to 4/9/1974 or 4/9/74 to 9/9/74" though also gives the dates used here</t>
        </r>
      </text>
    </comment>
    <comment ref="R46" authorId="0" shapeId="0" xr:uid="{606E1B3C-21C5-4AF7-B4AC-E9427A144F8A}">
      <text>
        <r>
          <rPr>
            <sz val="9"/>
            <color indexed="81"/>
            <rFont val="Tahoma"/>
            <family val="2"/>
          </rPr>
          <t>Approval figures may be from different listed Gallup poll in same month</t>
        </r>
      </text>
    </comment>
    <comment ref="C50" authorId="0" shapeId="0" xr:uid="{00000000-0006-0000-0A00-000001000000}">
      <text>
        <r>
          <rPr>
            <sz val="9"/>
            <color indexed="81"/>
            <rFont val="Tahoma"/>
            <family val="2"/>
          </rPr>
          <t>Moon gives fieldwork as 5-9 and voting figures 31 / 45 / 19 but these figures confirmed in Oct NOP Bulletin</t>
        </r>
      </text>
    </comment>
    <comment ref="C51" authorId="0" shapeId="0" xr:uid="{00000000-0006-0000-0A00-000002000000}">
      <text>
        <r>
          <rPr>
            <sz val="9"/>
            <color indexed="81"/>
            <rFont val="Tahoma"/>
            <family val="2"/>
          </rPr>
          <t>Moon gives 3-8; Times guide gives as 7-8 as does Oct NOP Bulletin. Jennings data set also has these voting intention figures but with fieldwork 19/9-3/10.</t>
        </r>
      </text>
    </comment>
    <comment ref="J56" authorId="0" shapeId="0" xr:uid="{53A1B9CE-00B6-49CB-B039-68F4FB2A2427}">
      <text>
        <r>
          <rPr>
            <sz val="9"/>
            <color indexed="81"/>
            <rFont val="Tahoma"/>
            <family val="2"/>
          </rPr>
          <t>Oct NOP Bulletin gives 43.0.</t>
        </r>
      </text>
    </comment>
    <comment ref="C57" authorId="0" shapeId="0" xr:uid="{00000000-0006-0000-0A00-000003000000}">
      <text>
        <r>
          <rPr>
            <sz val="9"/>
            <color indexed="81"/>
            <rFont val="Tahoma"/>
            <family val="2"/>
          </rPr>
          <t xml:space="preserve">Penniman, Britain at the Polls 1974, gives fieldwork date as just 9th. Other sources give as 5th-9th. Times guide gives as 8th-9th which fits better with this being reinterviews after a previous poll.Oct NOP Bulletin also gives 8-9.
</t>
        </r>
      </text>
    </comment>
    <comment ref="C58" authorId="0" shapeId="0" xr:uid="{00000000-0006-0000-0A00-000004000000}">
      <text>
        <r>
          <rPr>
            <b/>
            <sz val="9"/>
            <color indexed="81"/>
            <rFont val="Tahoma"/>
            <family val="2"/>
          </rPr>
          <t>Sometimes given as 5-9</t>
        </r>
      </text>
    </comment>
    <comment ref="G60" authorId="0" shapeId="0" xr:uid="{00000000-0006-0000-0A00-000005000000}">
      <text>
        <r>
          <rPr>
            <b/>
            <sz val="9"/>
            <color indexed="81"/>
            <rFont val="Tahoma"/>
            <family val="2"/>
          </rPr>
          <t>The ITV exit poll did not produce national voting figures</t>
        </r>
        <r>
          <rPr>
            <sz val="9"/>
            <color indexed="81"/>
            <rFont val="Tahoma"/>
            <family val="2"/>
          </rPr>
          <t xml:space="preserve">
</t>
        </r>
      </text>
    </comment>
    <comment ref="H62" authorId="0" shapeId="0" xr:uid="{FE1A1F72-76C4-4A8D-836B-E889BB7A2256}">
      <text>
        <r>
          <rPr>
            <sz val="9"/>
            <color indexed="81"/>
            <rFont val="Tahoma"/>
            <family val="2"/>
          </rPr>
          <t>Oct NOP Bulletin gives 36.7</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Mark Pack</author>
  </authors>
  <commentList>
    <comment ref="D1" authorId="0" shapeId="0" xr:uid="{1478706F-178D-4335-BA6B-16235023632B}">
      <text>
        <r>
          <rPr>
            <sz val="9"/>
            <color indexed="81"/>
            <rFont val="Tahoma"/>
            <family val="2"/>
          </rPr>
          <t>Date fieldwork started (projected date if exact fieldwork dates missing)</t>
        </r>
        <r>
          <rPr>
            <sz val="9"/>
            <color indexed="81"/>
            <rFont val="Tahoma"/>
            <family val="2"/>
          </rPr>
          <t xml:space="preserve">
</t>
        </r>
      </text>
    </comment>
    <comment ref="AI5" authorId="0" shapeId="0" xr:uid="{650A755D-6525-49AE-AB68-91BD4FDDFF5F}">
      <text>
        <r>
          <rPr>
            <sz val="9"/>
            <color indexed="81"/>
            <rFont val="Tahoma"/>
            <family val="2"/>
          </rPr>
          <t>NOP Bulletin for this month missing from online achives so unclear if this month used "new" in the question or not.</t>
        </r>
      </text>
    </comment>
    <comment ref="AI45" authorId="0" shapeId="0" xr:uid="{AAE66A9D-9434-4DFA-8627-8BC16A2A31AC}">
      <text>
        <r>
          <rPr>
            <sz val="9"/>
            <color indexed="81"/>
            <rFont val="Tahoma"/>
            <family val="2"/>
          </rPr>
          <t>Unclear if this change in Gallup wording is genuine on an artefact of inaccurate records.</t>
        </r>
      </text>
    </comment>
    <comment ref="U62" authorId="0" shapeId="0" xr:uid="{48314A60-6BE9-4D9B-BE8B-CB3A988B07CB}">
      <text>
        <r>
          <rPr>
            <sz val="9"/>
            <color indexed="81"/>
            <rFont val="Tahoma"/>
            <family val="2"/>
          </rPr>
          <t>Taken from NOP Bulletin. Next NOP Bulletin gives as 41.</t>
        </r>
      </text>
    </comment>
    <comment ref="C146" authorId="0" shapeId="0" xr:uid="{159A6E66-D1C4-4A56-B7F7-CA73A406AA21}">
      <text>
        <r>
          <rPr>
            <sz val="9"/>
            <color indexed="81"/>
            <rFont val="Tahoma"/>
            <family val="2"/>
          </rPr>
          <t>NOP Bulletins inconsistent on whether 5 or 6 September.</t>
        </r>
      </text>
    </comment>
    <comment ref="E169" authorId="0" shapeId="0" xr:uid="{27D08380-2C92-4254-832B-34453C669925}">
      <text>
        <r>
          <rPr>
            <sz val="9"/>
            <color indexed="81"/>
            <rFont val="Tahoma"/>
            <family val="2"/>
          </rPr>
          <t>NOP Bulletin gives 6.</t>
        </r>
      </text>
    </comment>
    <comment ref="C180" authorId="0" shapeId="0" xr:uid="{00000000-0006-0000-0B00-000002000000}">
      <text>
        <r>
          <rPr>
            <sz val="9"/>
            <color indexed="81"/>
            <rFont val="Tahoma"/>
            <family val="2"/>
          </rPr>
          <t>Academic spreadsheet gives 14-15. Other sources, including NOP Bulletin, give 13-14. Though NOP Bulletin also gives 14-15.</t>
        </r>
      </text>
    </comment>
    <comment ref="C183" authorId="0" shapeId="0" xr:uid="{00000000-0006-0000-0B00-000003000000}">
      <text>
        <r>
          <rPr>
            <sz val="9"/>
            <color indexed="81"/>
            <rFont val="Tahoma"/>
            <family val="2"/>
          </rPr>
          <t>Times guide gives as 17 but other sources including NOP Bulletin give 17-18.</t>
        </r>
      </text>
    </comment>
    <comment ref="H196" authorId="0" shapeId="0" xr:uid="{00000000-0006-0000-0B00-000004000000}">
      <text>
        <r>
          <rPr>
            <sz val="9"/>
            <color indexed="81"/>
            <rFont val="Tahoma"/>
            <family val="2"/>
          </rPr>
          <t>Academic spreadsheet gives 42.1 but other sources give a 0.7 Labour lead and NOP Bulletin gives 42.4.</t>
        </r>
      </text>
    </comment>
    <comment ref="C198" authorId="0" shapeId="0" xr:uid="{7E6FDE6E-5B1C-4C47-8BBB-BD369C183C61}">
      <text>
        <r>
          <rPr>
            <sz val="9"/>
            <color indexed="81"/>
            <rFont val="Tahoma"/>
            <family val="2"/>
          </rPr>
          <t>Sometimes given as 1-2, but Nick Moon, Times Guide and Political Communications volume for 1979 give as 30-1. Will Jennings data set gives as 6/4-1/5</t>
        </r>
      </text>
    </comment>
    <comment ref="U198" authorId="0" shapeId="0" xr:uid="{56811E3F-8AC0-419F-9B7A-29DA5B103F51}">
      <text>
        <r>
          <rPr>
            <sz val="9"/>
            <color indexed="81"/>
            <rFont val="Tahoma"/>
            <family val="2"/>
          </rPr>
          <t>From Will Jennings data set which gives fieldwork as 25-30/4. This looks to be closest poll to that.</t>
        </r>
      </text>
    </comment>
    <comment ref="G199" authorId="0" shapeId="0" xr:uid="{055FE572-8BD5-42A6-A4FD-A01F1C6FB280}">
      <text>
        <r>
          <rPr>
            <sz val="9"/>
            <color indexed="81"/>
            <rFont val="Tahoma"/>
            <family val="2"/>
          </rPr>
          <t>NOP Bulletin gives 44.7 / 38.3 / 13.8</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Mark Pack</author>
    <author>Mr M Pack</author>
  </authors>
  <commentList>
    <comment ref="D1" authorId="0" shapeId="0" xr:uid="{442A5AF7-CD68-48E9-998C-7D553F6F0448}">
      <text>
        <r>
          <rPr>
            <sz val="9"/>
            <color indexed="81"/>
            <rFont val="Tahoma"/>
            <family val="2"/>
          </rPr>
          <t>Date fieldwork started (projected date if exact fieldwork dates missing)</t>
        </r>
        <r>
          <rPr>
            <sz val="9"/>
            <color indexed="81"/>
            <rFont val="Tahoma"/>
            <family val="2"/>
          </rPr>
          <t xml:space="preserve">
</t>
        </r>
      </text>
    </comment>
    <comment ref="C2" authorId="0" shapeId="0" xr:uid="{BACEC5E2-869F-45E8-9F02-5C91FE7C2DCA}">
      <text>
        <r>
          <rPr>
            <sz val="9"/>
            <color indexed="81"/>
            <rFont val="Tahoma"/>
            <family val="2"/>
          </rPr>
          <t>NOP Bulletin gives ?-3</t>
        </r>
      </text>
    </comment>
    <comment ref="AA2" authorId="0" shapeId="0" xr:uid="{9FFC75CB-2429-4A72-9442-95543B2E673D}">
      <text>
        <r>
          <rPr>
            <sz val="9"/>
            <color indexed="81"/>
            <rFont val="Tahoma"/>
            <family val="2"/>
          </rPr>
          <t>Slightly different wording given in NOP Bulletin for these polls but it is contradicted by earlier and later Bulletins, so assume wording was changed once and change came in after general election.</t>
        </r>
      </text>
    </comment>
    <comment ref="AA4" authorId="0" shapeId="0" xr:uid="{A15D2B91-1DF0-41DF-9054-ECEE492D6514}">
      <text>
        <r>
          <rPr>
            <sz val="9"/>
            <color indexed="81"/>
            <rFont val="Tahoma"/>
            <family val="2"/>
          </rPr>
          <t>Slightly different wording given in NOP Bulletin for these polls but it is contradicted by earlier and later Bulletins, so assume wording was changed once and change came in after general election.</t>
        </r>
      </text>
    </comment>
    <comment ref="AA7" authorId="0" shapeId="0" xr:uid="{20A27410-443F-45C2-A609-9CD1D7D3F820}">
      <text>
        <r>
          <rPr>
            <sz val="9"/>
            <color indexed="81"/>
            <rFont val="Tahoma"/>
            <family val="2"/>
          </rPr>
          <t>Slightly different wording given in NOP Bulletin for these polls but it is contradicted by earlier and later Bulletins, so assume wording was changed once and change came in after general election.</t>
        </r>
      </text>
    </comment>
    <comment ref="AA9" authorId="0" shapeId="0" xr:uid="{0FC302AE-3709-40F8-81DA-3391D3BB2551}">
      <text>
        <r>
          <rPr>
            <sz val="9"/>
            <color indexed="81"/>
            <rFont val="Tahoma"/>
            <family val="2"/>
          </rPr>
          <t>Slightly different wording given in NOP Bulletin for these polls but it is contradicted by earlier and later Bulletins, so assume wording was changed once and change came in after general election.</t>
        </r>
      </text>
    </comment>
    <comment ref="AA12" authorId="0" shapeId="0" xr:uid="{F3DAB8C4-F5AA-4E36-8B0F-0CF75D2186AD}">
      <text>
        <r>
          <rPr>
            <sz val="9"/>
            <color indexed="81"/>
            <rFont val="Tahoma"/>
            <family val="2"/>
          </rPr>
          <t>Slightly different wording given in NOP Bulletin for these polls but it is contradicted by earlier and later Bulletins, so assume wording was changed once and change came in after general election.</t>
        </r>
      </text>
    </comment>
    <comment ref="R13" authorId="0" shapeId="0" xr:uid="{C08EF134-7115-47A4-A651-C6B5CEDE2DAD}">
      <text>
        <r>
          <rPr>
            <sz val="9"/>
            <color indexed="81"/>
            <rFont val="Tahoma"/>
            <family val="2"/>
          </rPr>
          <t>Will Jennings data file gives fieldwork as 17-22/10. This looks to be closest poll.</t>
        </r>
      </text>
    </comment>
    <comment ref="U56" authorId="0" shapeId="0" xr:uid="{32610F89-9B72-4876-B4F4-7375E5F64948}">
      <text>
        <r>
          <rPr>
            <sz val="9"/>
            <color indexed="81"/>
            <rFont val="Tahoma"/>
            <family val="2"/>
          </rPr>
          <t>Different question wording used for Michael Foot - 19 satisfied, 25 disastisfied, 40 too soon to say, 16 don't know.</t>
        </r>
      </text>
    </comment>
    <comment ref="U59" authorId="0" shapeId="0" xr:uid="{EEF2BBDF-0E7C-4AD3-BD3D-050C781E8E11}">
      <text>
        <r>
          <rPr>
            <sz val="9"/>
            <color indexed="81"/>
            <rFont val="Tahoma"/>
            <family val="2"/>
          </rPr>
          <t>Different question wording used for Michael Foot - 23 satisfied, 31 disastisfied, 46 too soon to say / don't know.</t>
        </r>
      </text>
    </comment>
    <comment ref="U64" authorId="0" shapeId="0" xr:uid="{EFC62E36-A022-485C-AE05-B53F5E9346D6}">
      <text>
        <r>
          <rPr>
            <sz val="9"/>
            <color indexed="81"/>
            <rFont val="Tahoma"/>
            <family val="2"/>
          </rPr>
          <t>Different question wording used for Michael Foot - 22 satisfied, 43 disastisfied, 35 too soon to say / don't know.</t>
        </r>
      </text>
    </comment>
    <comment ref="C65" authorId="0" shapeId="0" xr:uid="{46878459-0283-4BB9-8AB1-9B11CF9B2B2C}">
      <text>
        <r>
          <rPr>
            <sz val="9"/>
            <color indexed="81"/>
            <rFont val="Tahoma"/>
            <family val="2"/>
          </rPr>
          <t>One source gives 28-2 but 11-16 given in Will Jennings data file, sourced to the Gallup Index files checked in library</t>
        </r>
      </text>
    </comment>
    <comment ref="L67" authorId="0" shapeId="0" xr:uid="{044FAF94-AC95-439A-B416-4608C87CC3A3}">
      <text>
        <r>
          <rPr>
            <sz val="9"/>
            <color indexed="81"/>
            <rFont val="Tahoma"/>
            <family val="2"/>
          </rPr>
          <t>Lib 13.5
Social Democrat 6</t>
        </r>
      </text>
    </comment>
    <comment ref="U67" authorId="0" shapeId="0" xr:uid="{E3D37BB7-1D61-41B4-95EE-C14BF0131857}">
      <text>
        <r>
          <rPr>
            <sz val="9"/>
            <color indexed="81"/>
            <rFont val="Tahoma"/>
            <family val="2"/>
          </rPr>
          <t>Different question wording used for Michael Foot - 23 satisfied, 46 disastisfied, 31 too soon to say / don't know.</t>
        </r>
      </text>
    </comment>
    <comment ref="L69" authorId="0" shapeId="0" xr:uid="{5CC53EBF-C281-4673-ADC4-AD5E43E292DE}">
      <text>
        <r>
          <rPr>
            <sz val="9"/>
            <color indexed="81"/>
            <rFont val="Tahoma"/>
            <family val="2"/>
          </rPr>
          <t>No Social Democrat option</t>
        </r>
      </text>
    </comment>
    <comment ref="L71" authorId="0" shapeId="0" xr:uid="{B0010786-D20A-49C6-A9B8-11AA17B375D1}">
      <text>
        <r>
          <rPr>
            <sz val="9"/>
            <color indexed="81"/>
            <rFont val="Tahoma"/>
            <family val="2"/>
          </rPr>
          <t>Lib 12.5
Social Democrat 14.1</t>
        </r>
      </text>
    </comment>
    <comment ref="U71" authorId="0" shapeId="0" xr:uid="{4580D40E-40F1-4956-9B7B-5A6AB1390FA0}">
      <text>
        <r>
          <rPr>
            <sz val="9"/>
            <color indexed="81"/>
            <rFont val="Tahoma"/>
            <family val="2"/>
          </rPr>
          <t>Different question wording used for Michael Foot - 22 satisfied, 49 disastisfied, 29 too soon to say / don't know.</t>
        </r>
      </text>
    </comment>
    <comment ref="L74" authorId="0" shapeId="0" xr:uid="{A9DDEED1-073E-4BFE-89C4-320D5767E006}">
      <text>
        <r>
          <rPr>
            <sz val="9"/>
            <color indexed="81"/>
            <rFont val="Tahoma"/>
            <family val="2"/>
          </rPr>
          <t>Lib 12.9
Social Democrat 7.9</t>
        </r>
      </text>
    </comment>
    <comment ref="U74" authorId="0" shapeId="0" xr:uid="{8228141A-4177-4B4E-A6BF-70759729A41A}">
      <text>
        <r>
          <rPr>
            <sz val="9"/>
            <color indexed="81"/>
            <rFont val="Tahoma"/>
            <family val="2"/>
          </rPr>
          <t>Different question wording used for Michael Foot - 22 satisfied, 49 disastisfied, 29 too soon to say / don't know.</t>
        </r>
      </text>
    </comment>
    <comment ref="L78" authorId="0" shapeId="0" xr:uid="{153A77A4-D25F-4825-BFA9-5ECA2BCF1FE6}">
      <text>
        <r>
          <rPr>
            <sz val="9"/>
            <color indexed="81"/>
            <rFont val="Tahoma"/>
            <family val="2"/>
          </rPr>
          <t>Lib 12.4
Social Democrat 11.8</t>
        </r>
      </text>
    </comment>
    <comment ref="U78" authorId="0" shapeId="0" xr:uid="{92501AF9-0993-4226-85AF-25A7A3E9055D}">
      <text>
        <r>
          <rPr>
            <sz val="9"/>
            <color indexed="81"/>
            <rFont val="Tahoma"/>
            <family val="2"/>
          </rPr>
          <t>Different question wording used for Michael Foot - 29 satisfied, 42 disastisfied, 29 too soon to say / don't know.</t>
        </r>
      </text>
    </comment>
    <comment ref="L82" authorId="0" shapeId="0" xr:uid="{B517D2C3-CDEF-49DF-AACA-BBA3DE77A6E6}">
      <text>
        <r>
          <rPr>
            <sz val="9"/>
            <color indexed="81"/>
            <rFont val="Tahoma"/>
            <family val="2"/>
          </rPr>
          <t>Lib 12.9
Social Democrat 11.4</t>
        </r>
      </text>
    </comment>
    <comment ref="AA82" authorId="0" shapeId="0" xr:uid="{EBC53AD1-D4B0-4BA6-A49B-04B6424A944E}">
      <text>
        <r>
          <rPr>
            <sz val="9"/>
            <color indexed="81"/>
            <rFont val="Tahoma"/>
            <family val="2"/>
          </rPr>
          <t>NOP Bulletins contradict each other on whether change in wording for Leader of Oppostion occurred here, with 'too soon to say' being dropped at this point or not</t>
        </r>
      </text>
    </comment>
    <comment ref="L85" authorId="0" shapeId="0" xr:uid="{C3279EA0-2FF9-4D6B-A476-D2237706BAEC}">
      <text>
        <r>
          <rPr>
            <sz val="9"/>
            <color indexed="81"/>
            <rFont val="Tahoma"/>
            <family val="2"/>
          </rPr>
          <t>Lib 12.4
Social Democrat 15.3</t>
        </r>
      </text>
    </comment>
    <comment ref="L88" authorId="0" shapeId="0" xr:uid="{13682E5D-F218-4F63-9661-9D6C5C447264}">
      <text>
        <r>
          <rPr>
            <sz val="9"/>
            <color indexed="81"/>
            <rFont val="Tahoma"/>
            <family val="2"/>
          </rPr>
          <t>Lib 11.1
Social Democrat 13.6</t>
        </r>
      </text>
    </comment>
    <comment ref="L92" authorId="0" shapeId="0" xr:uid="{A123193D-E515-439D-B248-2D2AF73B9BBF}">
      <text>
        <r>
          <rPr>
            <sz val="9"/>
            <color indexed="81"/>
            <rFont val="Tahoma"/>
            <family val="2"/>
          </rPr>
          <t>Lib 12.6
Social Democrat 18</t>
        </r>
      </text>
    </comment>
    <comment ref="L95" authorId="0" shapeId="0" xr:uid="{15BCD6D8-01F6-4CEB-9DA6-BBA783383D7C}">
      <text>
        <r>
          <rPr>
            <sz val="9"/>
            <color indexed="81"/>
            <rFont val="Tahoma"/>
            <family val="2"/>
          </rPr>
          <t>Lib 10.5
Social Democrat 22.6</t>
        </r>
      </text>
    </comment>
    <comment ref="L97" authorId="1" shapeId="0" xr:uid="{00000000-0006-0000-0C00-000001000000}">
      <text>
        <r>
          <rPr>
            <sz val="8"/>
            <color indexed="81"/>
            <rFont val="Tahoma"/>
            <family val="2"/>
          </rPr>
          <t>Reported on MORI website as 44, but also gives 8% Lib, 16% SDP, 19% All iance, which totals 43%, which ia also figure from other sources</t>
        </r>
      </text>
    </comment>
    <comment ref="L98" authorId="0" shapeId="0" xr:uid="{E81AC748-74EC-4348-BF2F-8526F5DD109E}">
      <text>
        <r>
          <rPr>
            <sz val="9"/>
            <color indexed="81"/>
            <rFont val="Tahoma"/>
            <family val="2"/>
          </rPr>
          <t>Lib 9.5
Social Democrat 27.6</t>
        </r>
      </text>
    </comment>
    <comment ref="AA107" authorId="0" shapeId="0" xr:uid="{C2788083-04CB-4882-AC8D-908A161B8014}">
      <text>
        <r>
          <rPr>
            <sz val="9"/>
            <color indexed="81"/>
            <rFont val="Tahoma"/>
            <family val="2"/>
          </rPr>
          <t>Wording changes in NOP Bulletin from here on but no mention of the fact that wording has changed and historic tables span both this and previous wording - so the wording change may have been in the Bulletin rather than in the polls themselves.</t>
        </r>
      </text>
    </comment>
    <comment ref="C119" authorId="0" shapeId="0" xr:uid="{073411EC-9607-47D3-A722-750DF8C414B1}">
      <text>
        <r>
          <rPr>
            <sz val="9"/>
            <color indexed="81"/>
            <rFont val="Tahoma"/>
            <family val="2"/>
          </rPr>
          <t>One source gives 11-16 but 5-10 given in Will Jennings data file, sourced to the Gallup Index files checked in library</t>
        </r>
      </text>
    </comment>
    <comment ref="L140" authorId="1" shapeId="0" xr:uid="{00000000-0006-0000-0C00-000002000000}">
      <text>
        <r>
          <rPr>
            <sz val="8"/>
            <color indexed="81"/>
            <rFont val="Tahoma"/>
            <family val="2"/>
          </rPr>
          <t>MORI website gives 23% but also breakdown that adds up to 24%, which is figure from other sources</t>
        </r>
      </text>
    </comment>
    <comment ref="L147" authorId="1" shapeId="0" xr:uid="{00000000-0006-0000-0C00-000003000000}">
      <text>
        <r>
          <rPr>
            <sz val="8"/>
            <color indexed="81"/>
            <rFont val="Tahoma"/>
            <family val="2"/>
          </rPr>
          <t xml:space="preserve">MORI website gives 21%, but also breakdown that adds up to 22% which is also figure from other sources
</t>
        </r>
      </text>
    </comment>
    <comment ref="L162" authorId="1" shapeId="0" xr:uid="{00000000-0006-0000-0C00-000004000000}">
      <text>
        <r>
          <rPr>
            <sz val="8"/>
            <color indexed="81"/>
            <rFont val="Tahoma"/>
            <family val="2"/>
          </rPr>
          <t>MORI website gives 28% but breakdown between Lib, SDP and Alliance totals 27%</t>
        </r>
      </text>
    </comment>
    <comment ref="C176" authorId="0" shapeId="0" xr:uid="{BA1EEF11-A702-47D0-8BB1-C44226EBE425}">
      <text>
        <r>
          <rPr>
            <sz val="9"/>
            <color indexed="81"/>
            <rFont val="Tahoma"/>
            <family val="2"/>
          </rPr>
          <t>NOP Bulletin gives as 12</t>
        </r>
      </text>
    </comment>
    <comment ref="X181" authorId="0" shapeId="0" xr:uid="{12AF96FD-C972-4D5F-B069-008E797D027F}">
      <text>
        <r>
          <rPr>
            <sz val="9"/>
            <color indexed="81"/>
            <rFont val="Tahoma"/>
            <family val="2"/>
          </rPr>
          <t>Steel/Jenkins</t>
        </r>
      </text>
    </comment>
    <comment ref="C186" authorId="0" shapeId="0" xr:uid="{32FB5916-3146-4513-8941-33F0EC399FDB}">
      <text>
        <r>
          <rPr>
            <sz val="9"/>
            <color indexed="81"/>
            <rFont val="Tahoma"/>
            <family val="2"/>
          </rPr>
          <t>NOP Bulletin gives as 19</t>
        </r>
      </text>
    </comment>
    <comment ref="H192" authorId="0" shapeId="0" xr:uid="{7E21D2C6-26A2-4165-BE93-B7BE93C55B0B}">
      <text>
        <r>
          <rPr>
            <sz val="9"/>
            <color indexed="81"/>
            <rFont val="Tahoma"/>
            <family val="2"/>
          </rPr>
          <t>NOP Bulletin gives as 47</t>
        </r>
      </text>
    </comment>
    <comment ref="C194" authorId="0" shapeId="0" xr:uid="{6E7B1CBE-52AD-498B-8A96-6C1A1F0FECD6}">
      <text>
        <r>
          <rPr>
            <sz val="9"/>
            <color indexed="81"/>
            <rFont val="Tahoma"/>
            <family val="2"/>
          </rPr>
          <t>NOP Bulletin gives as 26 and for TV Eye</t>
        </r>
      </text>
    </comment>
    <comment ref="H200" authorId="0" shapeId="0" xr:uid="{6148D257-D8F6-4287-A89F-02C382073BDE}">
      <text>
        <r>
          <rPr>
            <sz val="9"/>
            <color indexed="81"/>
            <rFont val="Tahoma"/>
            <family val="2"/>
          </rPr>
          <t>NOP Bulletin gives as 49</t>
        </r>
      </text>
    </comment>
    <comment ref="C202" authorId="0" shapeId="0" xr:uid="{8082E9AF-E7DF-42B8-91C2-B4DB1C85B037}">
      <text>
        <r>
          <rPr>
            <sz val="9"/>
            <color indexed="81"/>
            <rFont val="Tahoma"/>
            <family val="2"/>
          </rPr>
          <t>NOP Bulletin gives fieldwork as 1</t>
        </r>
      </text>
    </comment>
    <comment ref="C205" authorId="0" shapeId="0" xr:uid="{57D6A87B-8189-4757-92B9-E99BD8C8DED6}">
      <text>
        <r>
          <rPr>
            <sz val="9"/>
            <color indexed="81"/>
            <rFont val="Tahoma"/>
            <family val="2"/>
          </rPr>
          <t>NOP Bulletin gives as 1</t>
        </r>
      </text>
    </comment>
    <comment ref="R206" authorId="0" shapeId="0" xr:uid="{4741744A-96EE-4BE8-81A8-038017EB7E8F}">
      <text>
        <r>
          <rPr>
            <sz val="9"/>
            <color indexed="81"/>
            <rFont val="Tahoma"/>
            <family val="2"/>
          </rPr>
          <t>Will Jennings data file gives fieldwork as 1-6/6. This looks to be closest poll.</t>
        </r>
      </text>
    </comment>
    <comment ref="C207" authorId="0" shapeId="0" xr:uid="{B5FA63D4-D1E7-4A3E-89D3-68686A0087C2}">
      <text>
        <r>
          <rPr>
            <sz val="9"/>
            <color indexed="81"/>
            <rFont val="Tahoma"/>
            <family val="2"/>
          </rPr>
          <t>NOP Bulletin gives as 1-3</t>
        </r>
      </text>
    </comment>
    <comment ref="X211" authorId="0" shapeId="0" xr:uid="{C818EB47-DA31-40CC-B206-A60F694ABED1}">
      <text>
        <r>
          <rPr>
            <sz val="9"/>
            <color indexed="81"/>
            <rFont val="Tahoma"/>
            <family val="2"/>
          </rPr>
          <t>Steel/Jenkins</t>
        </r>
      </text>
    </comment>
    <comment ref="C217" authorId="0" shapeId="0" xr:uid="{5F704904-8E13-4C07-8446-C05A87D104FC}">
      <text>
        <r>
          <rPr>
            <sz val="9"/>
            <color indexed="81"/>
            <rFont val="Tahoma"/>
            <family val="2"/>
          </rPr>
          <t>NOP Bulletin gives as 7</t>
        </r>
      </text>
    </comment>
    <comment ref="H218" authorId="0" shapeId="0" xr:uid="{856F12B8-7210-4F6B-8707-DF6970DC312A}">
      <text>
        <r>
          <rPr>
            <sz val="9"/>
            <color indexed="81"/>
            <rFont val="Tahoma"/>
            <family val="2"/>
          </rPr>
          <t>NOP Bulletin says 45 but same table also has a definite typo for Marplan figures.</t>
        </r>
      </text>
    </comment>
    <comment ref="C219" authorId="0" shapeId="0" xr:uid="{377BD1BB-2727-4384-9C18-8AA354920970}">
      <text>
        <r>
          <rPr>
            <sz val="9"/>
            <color indexed="81"/>
            <rFont val="Tahoma"/>
            <family val="2"/>
          </rPr>
          <t>NOP Bulletin gives as 8</t>
        </r>
      </text>
    </comment>
    <comment ref="C220" authorId="0" shapeId="0" xr:uid="{655C4A86-FCFB-4479-A29F-F6C5ED317278}">
      <text>
        <r>
          <rPr>
            <sz val="9"/>
            <color indexed="81"/>
            <rFont val="Tahoma"/>
            <family val="2"/>
          </rPr>
          <t>NOP Bulletin gives as 8</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Mark Pack</author>
    <author>Mr M Pack</author>
  </authors>
  <commentList>
    <comment ref="D1" authorId="0" shapeId="0" xr:uid="{88453AAC-4DCD-48CC-88D9-FF178D1CD50C}">
      <text>
        <r>
          <rPr>
            <sz val="9"/>
            <color indexed="81"/>
            <rFont val="Tahoma"/>
            <family val="2"/>
          </rPr>
          <t>Date fieldwork started (projected date if exact fieldwork dates missing)</t>
        </r>
        <r>
          <rPr>
            <sz val="9"/>
            <color indexed="81"/>
            <rFont val="Tahoma"/>
            <family val="2"/>
          </rPr>
          <t xml:space="preserve">
</t>
        </r>
      </text>
    </comment>
    <comment ref="G2" authorId="0" shapeId="0" xr:uid="{00000000-0006-0000-0D00-000001000000}">
      <text>
        <r>
          <rPr>
            <b/>
            <sz val="9"/>
            <color indexed="81"/>
            <rFont val="Tahoma"/>
            <family val="2"/>
          </rPr>
          <t>Star</t>
        </r>
      </text>
    </comment>
    <comment ref="L27" authorId="1" shapeId="0" xr:uid="{00000000-0006-0000-0D00-000002000000}">
      <text>
        <r>
          <rPr>
            <sz val="8"/>
            <color indexed="81"/>
            <rFont val="Tahoma"/>
            <family val="2"/>
          </rPr>
          <t>MORI website gives 19% but also Lib, SDP, Alliance breakdown that totals 20%</t>
        </r>
        <r>
          <rPr>
            <sz val="8"/>
            <color indexed="81"/>
            <rFont val="Tahoma"/>
            <family val="2"/>
          </rPr>
          <t xml:space="preserve">
</t>
        </r>
      </text>
    </comment>
    <comment ref="L30" authorId="1" shapeId="0" xr:uid="{00000000-0006-0000-0D00-000003000000}">
      <text>
        <r>
          <rPr>
            <sz val="8"/>
            <color indexed="81"/>
            <rFont val="Tahoma"/>
            <family val="2"/>
          </rPr>
          <t>MORI website gives 19% but also Lib, SDP, Alliance breakdown that totals 20%</t>
        </r>
      </text>
    </comment>
    <comment ref="L39" authorId="1" shapeId="0" xr:uid="{00000000-0006-0000-0D00-000004000000}">
      <text>
        <r>
          <rPr>
            <sz val="8"/>
            <color indexed="81"/>
            <rFont val="Tahoma"/>
            <family val="2"/>
          </rPr>
          <t>MORI website gives 19% and breakdown which totals 20%</t>
        </r>
        <r>
          <rPr>
            <sz val="8"/>
            <color indexed="81"/>
            <rFont val="Tahoma"/>
            <family val="2"/>
          </rPr>
          <t xml:space="preserve">
</t>
        </r>
      </text>
    </comment>
    <comment ref="L74" authorId="1" shapeId="0" xr:uid="{00000000-0006-0000-0D00-000005000000}">
      <text>
        <r>
          <rPr>
            <sz val="8"/>
            <color indexed="81"/>
            <rFont val="Tahoma"/>
            <family val="2"/>
          </rPr>
          <t xml:space="preserve">MORI website gives 20% and breakdown that totals 19%
</t>
        </r>
      </text>
    </comment>
    <comment ref="Y124" authorId="0" shapeId="0" xr:uid="{788EDF29-B66B-4639-BF18-A61FE1DAEA2D}">
      <text>
        <r>
          <rPr>
            <sz val="9"/>
            <color indexed="81"/>
            <rFont val="Tahoma"/>
            <family val="2"/>
          </rPr>
          <t>Suspect the Kinnock figures are wrong as looks like mistake in data table in NOP Bulletin. Then looks like subsequent Bulletins repeat error over previous monthly data.</t>
        </r>
      </text>
    </comment>
    <comment ref="L127" authorId="1" shapeId="0" xr:uid="{00000000-0006-0000-0D00-000006000000}">
      <text>
        <r>
          <rPr>
            <sz val="8"/>
            <color indexed="81"/>
            <rFont val="Tahoma"/>
            <family val="2"/>
          </rPr>
          <t>MORI website gives 31% and breakdown which totals 32%</t>
        </r>
      </text>
    </comment>
    <comment ref="L151" authorId="1" shapeId="0" xr:uid="{00000000-0006-0000-0D00-000007000000}">
      <text>
        <r>
          <rPr>
            <sz val="8"/>
            <color indexed="81"/>
            <rFont val="Tahoma"/>
            <family val="2"/>
          </rPr>
          <t>MORI website gives 25% and breakdown which totals 26%</t>
        </r>
      </text>
    </comment>
    <comment ref="L153" authorId="1" shapeId="0" xr:uid="{00000000-0006-0000-0D00-000008000000}">
      <text>
        <r>
          <rPr>
            <sz val="8"/>
            <color indexed="81"/>
            <rFont val="Tahoma"/>
            <family val="2"/>
          </rPr>
          <t>MORI website gives 28% and breakdown which totals 29%</t>
        </r>
      </text>
    </comment>
    <comment ref="L171" authorId="1" shapeId="0" xr:uid="{00000000-0006-0000-0D00-000009000000}">
      <text>
        <r>
          <rPr>
            <sz val="8"/>
            <color indexed="81"/>
            <rFont val="Tahoma"/>
            <family val="2"/>
          </rPr>
          <t>MORI website gives 28% and breakdown which totals 27%</t>
        </r>
        <r>
          <rPr>
            <sz val="8"/>
            <color indexed="81"/>
            <rFont val="Tahoma"/>
            <family val="2"/>
          </rPr>
          <t xml:space="preserve">
</t>
        </r>
      </text>
    </comment>
    <comment ref="C181" authorId="0" shapeId="0" xr:uid="{00000000-0006-0000-0D00-00000A000000}">
      <text>
        <r>
          <rPr>
            <sz val="9"/>
            <color indexed="81"/>
            <rFont val="Tahoma"/>
            <family val="2"/>
          </rPr>
          <t>University spreadsheet gives this and also 16-20</t>
        </r>
      </text>
    </comment>
    <comment ref="L186" authorId="1" shapeId="0" xr:uid="{00000000-0006-0000-0D00-00000B000000}">
      <text>
        <r>
          <rPr>
            <sz val="8"/>
            <color indexed="81"/>
            <rFont val="Tahoma"/>
            <family val="2"/>
          </rPr>
          <t>MORI website gives 23% and breakdown which totals 24%</t>
        </r>
      </text>
    </comment>
    <comment ref="L220" authorId="0" shapeId="0" xr:uid="{00000000-0006-0000-0D00-00000C000000}">
      <text>
        <r>
          <rPr>
            <sz val="9"/>
            <color indexed="81"/>
            <rFont val="Tahoma"/>
            <family val="2"/>
          </rPr>
          <t>University spreadsheet says 19%</t>
        </r>
      </text>
    </comment>
    <comment ref="E225" authorId="0" shapeId="0" xr:uid="{00000000-0006-0000-0D00-00000D000000}">
      <text>
        <r>
          <rPr>
            <sz val="9"/>
            <color indexed="81"/>
            <rFont val="Tahoma"/>
            <family val="2"/>
          </rPr>
          <t>University spreadsheet says 8th</t>
        </r>
      </text>
    </comment>
    <comment ref="J225" authorId="0" shapeId="0" xr:uid="{00000000-0006-0000-0D00-00000E000000}">
      <text>
        <r>
          <rPr>
            <sz val="9"/>
            <color indexed="81"/>
            <rFont val="Tahoma"/>
            <family val="2"/>
          </rPr>
          <t>University spreadsheet says 36%</t>
        </r>
      </text>
    </comment>
    <comment ref="C231" authorId="0" shapeId="0" xr:uid="{5A5CB533-7545-4586-9248-2A0DE7674565}">
      <text>
        <r>
          <rPr>
            <sz val="9"/>
            <color indexed="81"/>
            <rFont val="Tahoma"/>
            <family val="2"/>
          </rPr>
          <t>NOP Bulletin gives as ending on 12</t>
        </r>
      </text>
    </comment>
    <comment ref="H241" authorId="0" shapeId="0" xr:uid="{BF07F937-9CCE-4D04-B743-3E1718169A6C}">
      <text>
        <r>
          <rPr>
            <sz val="9"/>
            <color indexed="81"/>
            <rFont val="Tahoma"/>
            <family val="2"/>
          </rPr>
          <t>NOP Bulletin gives as 38</t>
        </r>
      </text>
    </comment>
    <comment ref="L246" authorId="0" shapeId="0" xr:uid="{00000000-0006-0000-0D00-00000F000000}">
      <text>
        <r>
          <rPr>
            <sz val="9"/>
            <color indexed="81"/>
            <rFont val="Tahoma"/>
            <family val="2"/>
          </rPr>
          <t xml:space="preserve">University spreadsheet says 20%
</t>
        </r>
      </text>
    </comment>
    <comment ref="F272" authorId="0" shapeId="0" xr:uid="{00000000-0006-0000-0D00-000010000000}">
      <text>
        <r>
          <rPr>
            <b/>
            <sz val="9"/>
            <color indexed="81"/>
            <rFont val="Tahoma"/>
            <family val="2"/>
          </rPr>
          <t xml:space="preserve">Univesity spreadsheet gives as 40 / 32  / 26
</t>
        </r>
      </text>
    </comment>
    <comment ref="C277" authorId="0" shapeId="0" xr:uid="{D8FAFA8D-BAE8-47CB-9471-EFBEF3D7C9C1}">
      <text>
        <r>
          <rPr>
            <sz val="9"/>
            <color indexed="81"/>
            <rFont val="Tahoma"/>
            <family val="2"/>
          </rPr>
          <t>Will Jennings data files gives as 8-13/5</t>
        </r>
      </text>
    </comment>
    <comment ref="C280" authorId="1" shapeId="0" xr:uid="{00000000-0006-0000-0D00-000011000000}">
      <text>
        <r>
          <rPr>
            <sz val="8"/>
            <color indexed="81"/>
            <rFont val="Tahoma"/>
            <family val="2"/>
          </rPr>
          <t>MORI website gives as 12-14</t>
        </r>
      </text>
    </comment>
    <comment ref="L280" authorId="1" shapeId="0" xr:uid="{00000000-0006-0000-0D00-000012000000}">
      <text>
        <r>
          <rPr>
            <sz val="8"/>
            <color indexed="81"/>
            <rFont val="Tahoma"/>
            <family val="2"/>
          </rPr>
          <t xml:space="preserve">MORI website gives as 23%
</t>
        </r>
      </text>
    </comment>
    <comment ref="F282" authorId="0" shapeId="0" xr:uid="{B0158523-44F4-42F7-BB5F-67ED1772EB38}">
      <text>
        <r>
          <rPr>
            <sz val="9"/>
            <color indexed="81"/>
            <rFont val="Tahoma"/>
            <family val="2"/>
          </rPr>
          <t>There was a series of marginal seat polls by Harris for Weekend World, published on 15, 22 and 29 May. Some media reports wrongly gave these as national polls.</t>
        </r>
      </text>
    </comment>
    <comment ref="C313" authorId="0" shapeId="0" xr:uid="{00000000-0006-0000-0D00-000013000000}">
      <text>
        <r>
          <rPr>
            <b/>
            <sz val="9"/>
            <color indexed="81"/>
            <rFont val="Tahoma"/>
            <family val="2"/>
          </rPr>
          <t>Moon gives as 9</t>
        </r>
      </text>
    </comment>
    <comment ref="V314" authorId="0" shapeId="0" xr:uid="{65D1B943-D3D3-499F-8FE5-EC4AF5EB2F23}">
      <text>
        <r>
          <rPr>
            <sz val="9"/>
            <color indexed="81"/>
            <rFont val="Tahoma"/>
            <family val="2"/>
          </rPr>
          <t>Will Jennings data file gives fieldwork as 4-8/6. This looks to be closest poll.</t>
        </r>
      </text>
    </comment>
    <comment ref="C315" authorId="0" shapeId="0" xr:uid="{00000000-0006-0000-0D00-000014000000}">
      <text>
        <r>
          <rPr>
            <b/>
            <sz val="9"/>
            <color indexed="81"/>
            <rFont val="Tahoma"/>
            <family val="2"/>
          </rPr>
          <t>Moon gives as 10</t>
        </r>
      </text>
    </comment>
    <comment ref="C316" authorId="0" shapeId="0" xr:uid="{00000000-0006-0000-0D00-000015000000}">
      <text>
        <r>
          <rPr>
            <b/>
            <sz val="9"/>
            <color indexed="81"/>
            <rFont val="Tahoma"/>
            <family val="2"/>
          </rPr>
          <t>Moon gives as 10</t>
        </r>
      </text>
    </comment>
    <comment ref="H318" authorId="0" shapeId="0" xr:uid="{66D1AC4B-E801-40AF-ABFF-CEE033800E71}">
      <text>
        <r>
          <rPr>
            <sz val="9"/>
            <color indexed="81"/>
            <rFont val="Tahoma"/>
            <family val="2"/>
          </rPr>
          <t>NOP Bulletin gives as 43</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Mark Pack</author>
    <author>Mr M Pack</author>
  </authors>
  <commentList>
    <comment ref="D1" authorId="0" shapeId="0" xr:uid="{5F288B55-E67D-4379-B444-9D158CD44F98}">
      <text>
        <r>
          <rPr>
            <sz val="9"/>
            <color indexed="81"/>
            <rFont val="Tahoma"/>
            <family val="2"/>
          </rPr>
          <t>Date fieldwork started (projected date if exact fieldwork dates missing)</t>
        </r>
        <r>
          <rPr>
            <sz val="9"/>
            <color indexed="81"/>
            <rFont val="Tahoma"/>
            <family val="2"/>
          </rPr>
          <t xml:space="preserve">
</t>
        </r>
      </text>
    </comment>
    <comment ref="AB4" authorId="0" shapeId="0" xr:uid="{7A7F15E5-3AE8-48CC-A08B-FC94DBD1C12D}">
      <text>
        <r>
          <rPr>
            <sz val="9"/>
            <color indexed="81"/>
            <rFont val="Tahoma"/>
            <family val="2"/>
          </rPr>
          <t>David Steel</t>
        </r>
      </text>
    </comment>
    <comment ref="AE4" authorId="0" shapeId="0" xr:uid="{E06FCF23-F760-4424-840A-6C4A6466786F}">
      <text>
        <r>
          <rPr>
            <sz val="9"/>
            <color indexed="81"/>
            <rFont val="Tahoma"/>
            <family val="2"/>
          </rPr>
          <t>Question wording recorded here changes later in this Parliament. Unclear if this is a genuine wording change or due to sources getting the wording wrong.</t>
        </r>
      </text>
    </comment>
    <comment ref="F45" authorId="0" shapeId="0" xr:uid="{00000000-0006-0000-0E00-000001000000}">
      <text>
        <r>
          <rPr>
            <sz val="9"/>
            <color indexed="81"/>
            <rFont val="Tahoma"/>
            <family val="2"/>
          </rPr>
          <t>University spreadsheet has voting figures for this and Feb poll transposed</t>
        </r>
      </text>
    </comment>
    <comment ref="E67" authorId="0" shapeId="0" xr:uid="{4359E31A-84D3-4DB8-B49E-28A4FC9896AC}">
      <text>
        <r>
          <rPr>
            <sz val="9"/>
            <color indexed="81"/>
            <rFont val="Tahoma"/>
            <family val="2"/>
          </rPr>
          <t>University spreadsheet has 5th</t>
        </r>
      </text>
    </comment>
    <comment ref="H76" authorId="0" shapeId="0" xr:uid="{00000000-0006-0000-0E00-000003000000}">
      <text>
        <r>
          <rPr>
            <sz val="9"/>
            <color indexed="81"/>
            <rFont val="Tahoma"/>
            <family val="2"/>
          </rPr>
          <t>University spreadsheet gives 47% but this figure is in NOP Bulletin</t>
        </r>
      </text>
    </comment>
    <comment ref="J76" authorId="0" shapeId="0" xr:uid="{00000000-0006-0000-0E00-000004000000}">
      <text>
        <r>
          <rPr>
            <sz val="9"/>
            <color indexed="81"/>
            <rFont val="Tahoma"/>
            <family val="2"/>
          </rPr>
          <t>University spreadsheet gives 37% but this figure is in NOP Bulletin</t>
        </r>
      </text>
    </comment>
    <comment ref="L86" authorId="0" shapeId="0" xr:uid="{00000000-0006-0000-0E00-000005000000}">
      <text>
        <r>
          <rPr>
            <sz val="9"/>
            <color indexed="81"/>
            <rFont val="Tahoma"/>
            <family val="2"/>
          </rPr>
          <t>Combined LD and SDP = 16%</t>
        </r>
      </text>
    </comment>
    <comment ref="AB88" authorId="0" shapeId="0" xr:uid="{2E9C48EF-2C70-4A65-8710-8546254016D1}">
      <text>
        <r>
          <rPr>
            <sz val="9"/>
            <color indexed="81"/>
            <rFont val="Tahoma"/>
            <family val="2"/>
          </rPr>
          <t>Paddy Ashdown</t>
        </r>
      </text>
    </comment>
    <comment ref="C89" authorId="0" shapeId="0" xr:uid="{A23B4461-D539-417B-B9C5-3EF672A7EE82}">
      <text>
        <r>
          <rPr>
            <sz val="9"/>
            <color indexed="81"/>
            <rFont val="Tahoma"/>
            <family val="2"/>
          </rPr>
          <t>University spreadsheet gives 7-13 but Jennings spreadsheet gives 7-12 to match my entry</t>
        </r>
      </text>
    </comment>
    <comment ref="E95" authorId="0" shapeId="0" xr:uid="{00000000-0006-0000-0E00-000007000000}">
      <text>
        <r>
          <rPr>
            <sz val="9"/>
            <color indexed="81"/>
            <rFont val="Tahoma"/>
            <family val="2"/>
          </rPr>
          <t>University spreadsheet has 1st</t>
        </r>
      </text>
    </comment>
    <comment ref="C127" authorId="0" shapeId="0" xr:uid="{00000000-0006-0000-0E00-000008000000}">
      <text>
        <r>
          <rPr>
            <sz val="9"/>
            <color indexed="81"/>
            <rFont val="Tahoma"/>
            <family val="2"/>
          </rPr>
          <t>Poll from university spreadsheet. Have assumed Tory and Labour shares transposed in that source</t>
        </r>
      </text>
    </comment>
    <comment ref="C133" authorId="0" shapeId="0" xr:uid="{00000000-0006-0000-0E00-000009000000}">
      <text>
        <r>
          <rPr>
            <sz val="9"/>
            <color indexed="81"/>
            <rFont val="Tahoma"/>
            <family val="2"/>
          </rPr>
          <t>University spreadsheet gives 16-21</t>
        </r>
      </text>
    </comment>
    <comment ref="L146" authorId="0" shapeId="0" xr:uid="{00000000-0006-0000-0E00-00000A000000}">
      <text>
        <r>
          <rPr>
            <sz val="9"/>
            <color indexed="81"/>
            <rFont val="Tahoma"/>
            <family val="2"/>
          </rPr>
          <t>LD + SDP = 13%</t>
        </r>
      </text>
    </comment>
    <comment ref="V149" authorId="0" shapeId="0" xr:uid="{19FA865A-B019-454E-A5DD-A46E5A66E686}">
      <text>
        <r>
          <rPr>
            <sz val="9"/>
            <color indexed="81"/>
            <rFont val="Tahoma"/>
            <family val="2"/>
          </rPr>
          <t>Will Jennings data file gives fieldwork as 15-20/3. This looks to be closest poll.</t>
        </r>
      </text>
    </comment>
    <comment ref="V165" authorId="0" shapeId="0" xr:uid="{E539661B-802E-4D1C-B63E-97C70815386D}">
      <text>
        <r>
          <rPr>
            <sz val="9"/>
            <color indexed="81"/>
            <rFont val="Tahoma"/>
            <family val="2"/>
          </rPr>
          <t>Will Jennings data file gives fieldwork as 11-15/5. This looks to be closest poll.</t>
        </r>
      </text>
    </comment>
    <comment ref="H184" authorId="0" shapeId="0" xr:uid="{00000000-0006-0000-0E00-00000B000000}">
      <text>
        <r>
          <rPr>
            <sz val="9"/>
            <color indexed="81"/>
            <rFont val="Tahoma"/>
            <family val="2"/>
          </rPr>
          <t>ICM website may give 37%</t>
        </r>
      </text>
    </comment>
    <comment ref="J184" authorId="0" shapeId="0" xr:uid="{00000000-0006-0000-0E00-00000C000000}">
      <text>
        <r>
          <rPr>
            <sz val="9"/>
            <color indexed="81"/>
            <rFont val="Tahoma"/>
            <family val="2"/>
          </rPr>
          <t>ICM website may give 45%</t>
        </r>
      </text>
    </comment>
    <comment ref="G188" authorId="0" shapeId="0" xr:uid="{00000000-0006-0000-0E00-00000D000000}">
      <text>
        <r>
          <rPr>
            <sz val="9"/>
            <color indexed="81"/>
            <rFont val="Tahoma"/>
            <family val="2"/>
          </rPr>
          <t>Sunday Correspondent</t>
        </r>
      </text>
    </comment>
    <comment ref="N192" authorId="0" shapeId="0" xr:uid="{A49CD2FB-EB9C-47C3-B098-AB6EA148134F}">
      <text>
        <r>
          <rPr>
            <sz val="9"/>
            <color indexed="81"/>
            <rFont val="Tahoma"/>
            <family val="2"/>
          </rPr>
          <t>May be Other/SDP</t>
        </r>
      </text>
    </comment>
    <comment ref="C201" authorId="0" shapeId="0" xr:uid="{00000000-0006-0000-0E00-00000E000000}">
      <text>
        <r>
          <rPr>
            <sz val="9"/>
            <color indexed="81"/>
            <rFont val="Tahoma"/>
            <family val="2"/>
          </rPr>
          <t>University spreadsheet gives 28-3</t>
        </r>
      </text>
    </comment>
    <comment ref="B209" authorId="0" shapeId="0" xr:uid="{A189F15B-6B62-4693-A99B-A7A3C95C1971}">
      <text>
        <r>
          <rPr>
            <sz val="9"/>
            <color indexed="81"/>
            <rFont val="Tahoma"/>
            <family val="2"/>
          </rPr>
          <t>Initially this poll and not the NOP one below was given in the NOP Bulletins. But then later editions give the one below and not this one. Unclear if there really were two polls or if one poll was garbled in the records.</t>
        </r>
      </text>
    </comment>
    <comment ref="V217" authorId="0" shapeId="0" xr:uid="{354DC480-C33A-4BB3-A3C3-D6EA72792F01}">
      <text>
        <r>
          <rPr>
            <sz val="9"/>
            <color indexed="81"/>
            <rFont val="Tahoma"/>
            <family val="2"/>
          </rPr>
          <t>May be from the other Gallup poll this month</t>
        </r>
      </text>
    </comment>
    <comment ref="H219" authorId="0" shapeId="0" xr:uid="{6AE76572-F216-48DB-9418-7885BC48948D}">
      <text>
        <r>
          <rPr>
            <sz val="9"/>
            <color indexed="81"/>
            <rFont val="Tahoma"/>
            <family val="2"/>
          </rPr>
          <t>No voting intention figures; just ratings</t>
        </r>
      </text>
    </comment>
    <comment ref="C232" authorId="0" shapeId="0" xr:uid="{00000000-0006-0000-0E00-00000F000000}">
      <text>
        <r>
          <rPr>
            <sz val="9"/>
            <color indexed="81"/>
            <rFont val="Tahoma"/>
            <family val="2"/>
          </rPr>
          <t>University spreadsheet gives 1-4</t>
        </r>
      </text>
    </comment>
    <comment ref="C249" authorId="0" shapeId="0" xr:uid="{00000000-0006-0000-0E00-000010000000}">
      <text>
        <r>
          <rPr>
            <sz val="9"/>
            <color indexed="81"/>
            <rFont val="Tahoma"/>
            <family val="2"/>
          </rPr>
          <t>University spreadsheet gives 24-30</t>
        </r>
      </text>
    </comment>
    <comment ref="C263" authorId="0" shapeId="0" xr:uid="{00000000-0006-0000-0E00-000011000000}">
      <text>
        <r>
          <rPr>
            <sz val="9"/>
            <color indexed="81"/>
            <rFont val="Tahoma"/>
            <family val="2"/>
          </rPr>
          <t>Possibly 8-9</t>
        </r>
      </text>
    </comment>
    <comment ref="H265" authorId="1" shapeId="0" xr:uid="{00000000-0006-0000-0E00-000012000000}">
      <text>
        <r>
          <rPr>
            <sz val="8"/>
            <color indexed="81"/>
            <rFont val="Tahoma"/>
            <family val="2"/>
          </rPr>
          <t xml:space="preserve">MORI website: 30%
</t>
        </r>
      </text>
    </comment>
    <comment ref="N265" authorId="1" shapeId="0" xr:uid="{00000000-0006-0000-0E00-000013000000}">
      <text>
        <r>
          <rPr>
            <sz val="8"/>
            <color indexed="81"/>
            <rFont val="Tahoma"/>
            <family val="2"/>
          </rPr>
          <t>MORI website: 4%</t>
        </r>
      </text>
    </comment>
    <comment ref="C292" authorId="0" shapeId="0" xr:uid="{00000000-0006-0000-0E00-000014000000}">
      <text>
        <r>
          <rPr>
            <sz val="9"/>
            <color indexed="81"/>
            <rFont val="Tahoma"/>
            <family val="2"/>
          </rPr>
          <t>University spreadsheet gives 31-4. Will Jennings data gives 31-5.</t>
        </r>
      </text>
    </comment>
    <comment ref="C330" authorId="0" shapeId="0" xr:uid="{00000000-0006-0000-0E00-000015000000}">
      <text>
        <r>
          <rPr>
            <sz val="9"/>
            <color indexed="81"/>
            <rFont val="Tahoma"/>
            <family val="2"/>
          </rPr>
          <t>University spreadsheet gives 26-2</t>
        </r>
      </text>
    </comment>
    <comment ref="V358" authorId="0" shapeId="0" xr:uid="{A4FEA140-88EE-407F-B8D1-E9955E8135BD}">
      <text>
        <r>
          <rPr>
            <sz val="9"/>
            <color indexed="81"/>
            <rFont val="Tahoma"/>
            <family val="2"/>
          </rPr>
          <t>Figures are for Thatcher. Fieldwork dates may have been different as figures from Jennings spreadsheet which has blank fieldwork dates.</t>
        </r>
      </text>
    </comment>
    <comment ref="AE372" authorId="0" shapeId="0" xr:uid="{C60E1A59-E51A-4433-9982-C6E6193C606A}">
      <text>
        <r>
          <rPr>
            <sz val="9"/>
            <color indexed="81"/>
            <rFont val="Tahoma"/>
            <family val="2"/>
          </rPr>
          <t>See note on first NOP leader ratings of this Parliament. This wording change may not be real.</t>
        </r>
      </text>
    </comment>
    <comment ref="E378" authorId="0" shapeId="0" xr:uid="{00000000-0006-0000-0E00-000016000000}">
      <text>
        <r>
          <rPr>
            <sz val="9"/>
            <color indexed="81"/>
            <rFont val="Tahoma"/>
            <family val="2"/>
          </rPr>
          <t>My old spreadsheet gives 9th (and no fieldwork dates)</t>
        </r>
      </text>
    </comment>
    <comment ref="G378" authorId="0" shapeId="0" xr:uid="{00000000-0006-0000-0E00-000017000000}">
      <text>
        <r>
          <rPr>
            <sz val="9"/>
            <color indexed="81"/>
            <rFont val="Tahoma"/>
            <family val="2"/>
          </rPr>
          <t>My old spreadsheet gives "FKWT"</t>
        </r>
      </text>
    </comment>
    <comment ref="C441" authorId="0" shapeId="0" xr:uid="{0CCDB22B-51C9-4E38-A1A6-4D0E824102D1}">
      <text>
        <r>
          <rPr>
            <sz val="9"/>
            <color indexed="81"/>
            <rFont val="Tahoma"/>
            <family val="2"/>
          </rPr>
          <t>Will Jennings data gives as 4-30</t>
        </r>
      </text>
    </comment>
    <comment ref="G501" authorId="0" shapeId="0" xr:uid="{00000000-0006-0000-0E00-000018000000}">
      <text>
        <r>
          <rPr>
            <sz val="9"/>
            <color indexed="81"/>
            <rFont val="Tahoma"/>
            <family val="2"/>
          </rPr>
          <t>University spreadsheet gives ITN</t>
        </r>
      </text>
    </comment>
    <comment ref="C539" authorId="1" shapeId="0" xr:uid="{00000000-0006-0000-0E00-000019000000}">
      <text>
        <r>
          <rPr>
            <sz val="8"/>
            <color indexed="81"/>
            <rFont val="Tahoma"/>
            <family val="2"/>
          </rPr>
          <t>MORI website and Times Guide gives it as 12-13, and LD as 16. Other source gives 11/12 and LD at 18</t>
        </r>
        <r>
          <rPr>
            <sz val="8"/>
            <color indexed="81"/>
            <rFont val="Tahoma"/>
            <family val="2"/>
          </rPr>
          <t xml:space="preserve">
</t>
        </r>
      </text>
    </comment>
    <comment ref="C561" authorId="0" shapeId="0" xr:uid="{00000000-0006-0000-0E00-00001A000000}">
      <text>
        <r>
          <rPr>
            <sz val="9"/>
            <color indexed="81"/>
            <rFont val="Tahoma"/>
            <family val="2"/>
          </rPr>
          <t>Unversity spreadsheet has 24-25</t>
        </r>
      </text>
    </comment>
    <comment ref="C586" authorId="0" shapeId="0" xr:uid="{00000000-0006-0000-0E00-00001B000000}">
      <text>
        <r>
          <rPr>
            <sz val="9"/>
            <color indexed="81"/>
            <rFont val="Tahoma"/>
            <family val="2"/>
          </rPr>
          <t>University spreadsheet gives 2-3</t>
        </r>
      </text>
    </comment>
    <comment ref="C589" authorId="0" shapeId="0" xr:uid="{00000000-0006-0000-0E00-00001C000000}">
      <text>
        <r>
          <rPr>
            <sz val="9"/>
            <color indexed="81"/>
            <rFont val="Tahoma"/>
            <family val="2"/>
          </rPr>
          <t>University spreadsheet gives 4-5</t>
        </r>
      </text>
    </comment>
    <comment ref="C591" authorId="0" shapeId="0" xr:uid="{00000000-0006-0000-0E00-00001D000000}">
      <text>
        <r>
          <rPr>
            <sz val="9"/>
            <color indexed="81"/>
            <rFont val="Tahoma"/>
            <family val="2"/>
          </rPr>
          <t>"Conducted in the week of the election itself" - Moon, Opinion Polls, p.76</t>
        </r>
      </text>
    </comment>
    <comment ref="C597" authorId="0" shapeId="0" xr:uid="{00000000-0006-0000-0E00-00001E000000}">
      <text>
        <r>
          <rPr>
            <b/>
            <sz val="9"/>
            <color indexed="81"/>
            <rFont val="Tahoma"/>
            <family val="2"/>
          </rPr>
          <t>Harris and NOP both did two sets of polling - large nationally representative samples, which gave the vote shares quoted here, along with separate polling to produce seat predictions which was carried out in marginal constituencies.</t>
        </r>
      </text>
    </comment>
    <comment ref="G597" authorId="0" shapeId="0" xr:uid="{00000000-0006-0000-0E00-00001F000000}">
      <text>
        <r>
          <rPr>
            <sz val="9"/>
            <color indexed="81"/>
            <rFont val="Tahoma"/>
            <family val="2"/>
          </rPr>
          <t>Often wrongly reported as BSkyB</t>
        </r>
      </text>
    </comment>
    <comment ref="G599" authorId="0" shapeId="0" xr:uid="{00000000-0006-0000-0E00-000020000000}">
      <text>
        <r>
          <rPr>
            <b/>
            <sz val="9"/>
            <color indexed="81"/>
            <rFont val="Tahoma"/>
            <family val="2"/>
          </rPr>
          <t>Britain at the Polls, 1992 gives this as 39-39. It may be that this wrong information comes from the marginal seats poll (see comment on Exit polls)</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Mark Pack</author>
    <author>Mr M Pack</author>
  </authors>
  <commentList>
    <comment ref="D1" authorId="0" shapeId="0" xr:uid="{844F8E01-90FB-4C55-BC93-EC98CC898FC7}">
      <text>
        <r>
          <rPr>
            <sz val="9"/>
            <color indexed="81"/>
            <rFont val="Tahoma"/>
            <family val="2"/>
          </rPr>
          <t>Date fieldwork started (projected date if exact fieldwork dates missing)</t>
        </r>
        <r>
          <rPr>
            <sz val="9"/>
            <color indexed="81"/>
            <rFont val="Tahoma"/>
            <family val="2"/>
          </rPr>
          <t xml:space="preserve">
</t>
        </r>
      </text>
    </comment>
    <comment ref="C30" authorId="0" shapeId="0" xr:uid="{00000000-0006-0000-0F00-000001000000}">
      <text>
        <r>
          <rPr>
            <sz val="9"/>
            <color indexed="81"/>
            <rFont val="Tahoma"/>
            <family val="2"/>
          </rPr>
          <t>University spreadsheet gives 4-5</t>
        </r>
      </text>
    </comment>
    <comment ref="C61" authorId="0" shapeId="0" xr:uid="{00000000-0006-0000-0F00-000002000000}">
      <text>
        <r>
          <rPr>
            <sz val="9"/>
            <color indexed="81"/>
            <rFont val="Tahoma"/>
            <family val="2"/>
          </rPr>
          <t>University spreadsheet gives 5-6</t>
        </r>
      </text>
    </comment>
    <comment ref="C129" authorId="0" shapeId="0" xr:uid="{4E2F4FF9-337B-4F9F-B186-CFC655C152EB}">
      <text>
        <r>
          <rPr>
            <sz val="9"/>
            <color indexed="81"/>
            <rFont val="Tahoma"/>
            <family val="2"/>
          </rPr>
          <t>Will Jennings data file gives this as 29-3.</t>
        </r>
      </text>
    </comment>
    <comment ref="C132" authorId="0" shapeId="0" xr:uid="{00000000-0006-0000-0F00-000003000000}">
      <text>
        <r>
          <rPr>
            <sz val="9"/>
            <color indexed="81"/>
            <rFont val="Tahoma"/>
            <family val="2"/>
          </rPr>
          <t>University spreadsheet gives 4</t>
        </r>
      </text>
    </comment>
    <comment ref="H143" authorId="0" shapeId="0" xr:uid="{5F6B33B0-974A-4B9C-981F-0B510845AB6F}">
      <text>
        <r>
          <rPr>
            <sz val="9"/>
            <color indexed="81"/>
            <rFont val="Tahoma"/>
            <family val="2"/>
          </rPr>
          <t>Will Jennings data file gives as 21.</t>
        </r>
      </text>
    </comment>
    <comment ref="L143" authorId="0" shapeId="0" xr:uid="{7BC5E61D-073C-4B8C-88A5-98F40715B2B1}">
      <text>
        <r>
          <rPr>
            <sz val="9"/>
            <color indexed="81"/>
            <rFont val="Tahoma"/>
            <family val="2"/>
          </rPr>
          <t>Will Jennings data file gives as 21.5.</t>
        </r>
      </text>
    </comment>
    <comment ref="C150" authorId="0" shapeId="0" xr:uid="{00000000-0006-0000-0F00-000004000000}">
      <text>
        <r>
          <rPr>
            <sz val="9"/>
            <color indexed="81"/>
            <rFont val="Tahoma"/>
            <family val="2"/>
          </rPr>
          <t>University spreadsheet gives 30-4</t>
        </r>
      </text>
    </comment>
    <comment ref="C157" authorId="1" shapeId="0" xr:uid="{00000000-0006-0000-0F00-000005000000}">
      <text>
        <r>
          <rPr>
            <sz val="8"/>
            <color indexed="81"/>
            <rFont val="Tahoma"/>
            <family val="2"/>
          </rPr>
          <t>MORI website gives 18-22</t>
        </r>
      </text>
    </comment>
    <comment ref="C170" authorId="0" shapeId="0" xr:uid="{9D4A28B5-5E61-4412-AF56-B842B1D7736F}">
      <text>
        <r>
          <rPr>
            <sz val="9"/>
            <color indexed="81"/>
            <rFont val="Tahoma"/>
            <family val="2"/>
          </rPr>
          <t>Will Jennings data file gives as 26-31/10.</t>
        </r>
      </text>
    </comment>
    <comment ref="C175" authorId="0" shapeId="0" xr:uid="{D68ECFA8-6444-4354-849C-802E6BEC0A14}">
      <text>
        <r>
          <rPr>
            <sz val="9"/>
            <color indexed="81"/>
            <rFont val="Tahoma"/>
            <family val="2"/>
          </rPr>
          <t xml:space="preserve">Dates likely to be wrong as too short for a G9000
</t>
        </r>
      </text>
    </comment>
    <comment ref="C229" authorId="1" shapeId="0" xr:uid="{00000000-0006-0000-0F00-000006000000}">
      <text>
        <r>
          <rPr>
            <sz val="8"/>
            <color indexed="81"/>
            <rFont val="Tahoma"/>
            <family val="2"/>
          </rPr>
          <t>MORI website gives 20-23</t>
        </r>
      </text>
    </comment>
    <comment ref="C232" authorId="0" shapeId="0" xr:uid="{00000000-0006-0000-0F00-000007000000}">
      <text>
        <r>
          <rPr>
            <sz val="9"/>
            <color indexed="81"/>
            <rFont val="Tahoma"/>
            <family val="2"/>
          </rPr>
          <t>University spreadsheet gives 3-5</t>
        </r>
      </text>
    </comment>
    <comment ref="C236" authorId="0" shapeId="0" xr:uid="{00000000-0006-0000-0F00-000008000000}">
      <text>
        <r>
          <rPr>
            <sz val="9"/>
            <color indexed="81"/>
            <rFont val="Tahoma"/>
            <family val="2"/>
          </rPr>
          <t>University spreadsheet gives 30</t>
        </r>
      </text>
    </comment>
    <comment ref="C244" authorId="0" shapeId="0" xr:uid="{E9AFDD06-5C43-454F-8C01-93CE647CCB63}">
      <text>
        <r>
          <rPr>
            <sz val="9"/>
            <color indexed="81"/>
            <rFont val="Tahoma"/>
            <family val="2"/>
          </rPr>
          <t>Will Jennings data file gives as 4-8/1.</t>
        </r>
      </text>
    </comment>
    <comment ref="C245" authorId="0" shapeId="0" xr:uid="{00000000-0006-0000-0F00-000009000000}">
      <text>
        <r>
          <rPr>
            <sz val="9"/>
            <color indexed="81"/>
            <rFont val="Tahoma"/>
            <family val="2"/>
          </rPr>
          <t>University spreadsheet gives 5-7</t>
        </r>
      </text>
    </comment>
    <comment ref="AI277" authorId="0" shapeId="0" xr:uid="{10EED564-F23D-497E-B979-2E2823DDAC9D}">
      <text>
        <r>
          <rPr>
            <sz val="9"/>
            <color indexed="81"/>
            <rFont val="Tahoma"/>
            <family val="2"/>
          </rPr>
          <t>Also had this as 73.6 from unknown source.</t>
        </r>
      </text>
    </comment>
    <comment ref="AH289" authorId="0" shapeId="0" xr:uid="{F51D4E3C-4665-4D2D-8798-58D705F708D0}">
      <text>
        <r>
          <rPr>
            <sz val="9"/>
            <color indexed="81"/>
            <rFont val="Tahoma"/>
            <family val="2"/>
          </rPr>
          <t>Will Jennings data set has different govt approve/disapprove numbers but marked in red to check and being revised figures from a 1996 book, so have kept my contemporary figures.</t>
        </r>
      </text>
    </comment>
    <comment ref="AH295" authorId="0" shapeId="0" xr:uid="{A488D38B-57AB-432E-96AB-08FAB57E5999}">
      <text>
        <r>
          <rPr>
            <sz val="9"/>
            <color indexed="81"/>
            <rFont val="Tahoma"/>
            <family val="2"/>
          </rPr>
          <t>Will Jennings data set has different govt approve/disapprove numbers but marked in red to check and being revised figures from a 1996 book, so have kept my contemporary figures.</t>
        </r>
      </text>
    </comment>
    <comment ref="AH302" authorId="0" shapeId="0" xr:uid="{01E7BB52-510D-4BF7-8A5E-D49113170B0B}">
      <text>
        <r>
          <rPr>
            <sz val="9"/>
            <color indexed="81"/>
            <rFont val="Tahoma"/>
            <family val="2"/>
          </rPr>
          <t>Will Jennings data set has different govt approve/disapprove numbers but marked in red to check and being revised figures from a 1996 book, so have kept my contemporary figures.</t>
        </r>
      </text>
    </comment>
    <comment ref="C313" authorId="0" shapeId="0" xr:uid="{274AAC9D-6148-4A4F-B0BB-90D9E222FB41}">
      <text>
        <r>
          <rPr>
            <sz val="9"/>
            <color indexed="81"/>
            <rFont val="Tahoma"/>
            <family val="2"/>
          </rPr>
          <t xml:space="preserve">Dates likely to be wrong as too short for a G9000
</t>
        </r>
      </text>
    </comment>
    <comment ref="AH313" authorId="0" shapeId="0" xr:uid="{CE5D8267-FB30-4EC5-9665-848DEBC4C0C6}">
      <text>
        <r>
          <rPr>
            <sz val="9"/>
            <color indexed="81"/>
            <rFont val="Tahoma"/>
            <family val="2"/>
          </rPr>
          <t>Will Jennings data set has different govt approve/disapprove numbers but marked in red to check and being revised figures from a 1996 book, so have kept my contemporary figures.</t>
        </r>
      </text>
    </comment>
    <comment ref="AH318" authorId="0" shapeId="0" xr:uid="{BAC3DCCE-1D39-472F-B3A0-9BD188B82CA2}">
      <text>
        <r>
          <rPr>
            <sz val="9"/>
            <color indexed="81"/>
            <rFont val="Tahoma"/>
            <family val="2"/>
          </rPr>
          <t>Will Jennings data set has different govt approve/disapprove numbers but marked in red to check and being revised figures from a 1996 book, so have kept my contemporary figures.</t>
        </r>
      </text>
    </comment>
    <comment ref="A351" authorId="0" shapeId="0" xr:uid="{00000000-0006-0000-0F00-00000A000000}">
      <text>
        <r>
          <rPr>
            <b/>
            <sz val="9"/>
            <color indexed="81"/>
            <rFont val="Tahoma"/>
            <family val="2"/>
          </rPr>
          <t xml:space="preserve">Numbers below are for days until polling day
</t>
        </r>
      </text>
    </comment>
    <comment ref="G353" authorId="0" shapeId="0" xr:uid="{00000000-0006-0000-0F00-00000B000000}">
      <text>
        <r>
          <rPr>
            <sz val="9"/>
            <color indexed="81"/>
            <rFont val="Tahoma"/>
            <family val="2"/>
          </rPr>
          <t>University spreadsheet gives as Sunday Mirror and F2F</t>
        </r>
      </text>
    </comment>
    <comment ref="AH365" authorId="0" shapeId="0" xr:uid="{E2EDB3AC-EDBC-47DA-A1B9-60B17910A668}">
      <text>
        <r>
          <rPr>
            <sz val="9"/>
            <color indexed="81"/>
            <rFont val="Tahoma"/>
            <family val="2"/>
          </rPr>
          <t>This may well be against the wrong Gallup poll in April. Figures are for some time in the month.</t>
        </r>
      </text>
    </comment>
    <comment ref="C383" authorId="0" shapeId="0" xr:uid="{00000000-0006-0000-0F00-00000C000000}">
      <text>
        <r>
          <rPr>
            <sz val="9"/>
            <color indexed="81"/>
            <rFont val="Tahoma"/>
            <family val="2"/>
          </rPr>
          <t>University spreadsheet gives 19-21</t>
        </r>
      </text>
    </comment>
    <comment ref="G391" authorId="0" shapeId="0" xr:uid="{00000000-0006-0000-0F00-00000D000000}">
      <text>
        <r>
          <rPr>
            <sz val="9"/>
            <color indexed="81"/>
            <rFont val="Tahoma"/>
            <family val="2"/>
          </rPr>
          <t>University spreadsheet gives as Sunday Mirror and F2F</t>
        </r>
      </text>
    </comment>
    <comment ref="C400" authorId="0" shapeId="0" xr:uid="{00000000-0006-0000-0F00-00000E000000}">
      <text>
        <r>
          <rPr>
            <b/>
            <sz val="9"/>
            <color indexed="81"/>
            <rFont val="Tahoma"/>
            <family val="2"/>
          </rPr>
          <t>Moon gives 27-29</t>
        </r>
      </text>
    </comment>
    <comment ref="C401" authorId="0" shapeId="0" xr:uid="{00000000-0006-0000-0F00-00000F000000}">
      <text>
        <r>
          <rPr>
            <b/>
            <sz val="9"/>
            <color indexed="81"/>
            <rFont val="Tahoma"/>
            <family val="2"/>
          </rPr>
          <t>Moon gives 30</t>
        </r>
      </text>
    </comment>
    <comment ref="L401" authorId="1" shapeId="0" xr:uid="{00000000-0006-0000-0F00-000010000000}">
      <text>
        <r>
          <rPr>
            <sz val="8"/>
            <color indexed="81"/>
            <rFont val="Tahoma"/>
            <family val="2"/>
          </rPr>
          <t>MORI website gives 18%</t>
        </r>
        <r>
          <rPr>
            <sz val="8"/>
            <color indexed="81"/>
            <rFont val="Tahoma"/>
            <family val="2"/>
          </rPr>
          <t xml:space="preserve">
</t>
        </r>
      </text>
    </comment>
    <comment ref="C404" authorId="0" shapeId="0" xr:uid="{00000000-0006-0000-0F00-000011000000}">
      <text>
        <r>
          <rPr>
            <b/>
            <sz val="9"/>
            <color indexed="81"/>
            <rFont val="Tahoma"/>
            <family val="2"/>
          </rPr>
          <t>Moon gives Gallup, 30, 33 / 47 / 14</t>
        </r>
      </text>
    </comment>
    <comment ref="J405" authorId="1" shapeId="0" xr:uid="{00000000-0006-0000-0F00-000012000000}">
      <text>
        <r>
          <rPr>
            <sz val="8"/>
            <color indexed="81"/>
            <rFont val="Tahoma"/>
            <family val="2"/>
          </rPr>
          <t>MORI website gives 47%</t>
        </r>
        <r>
          <rPr>
            <sz val="8"/>
            <color indexed="81"/>
            <rFont val="Tahoma"/>
            <family val="2"/>
          </rPr>
          <t xml:space="preserve">
</t>
        </r>
      </text>
    </comment>
    <comment ref="F409" authorId="0" shapeId="0" xr:uid="{00000000-0006-0000-0F00-000013000000}">
      <text>
        <r>
          <rPr>
            <sz val="9"/>
            <color indexed="81"/>
            <rFont val="Tahoma"/>
            <family val="2"/>
          </rPr>
          <t>Carried out in marginals but national vote share projection made from this</t>
        </r>
      </text>
    </comment>
    <comment ref="L410" authorId="0" shapeId="0" xr:uid="{00000000-0006-0000-0F00-000014000000}">
      <text>
        <r>
          <rPr>
            <b/>
            <sz val="9"/>
            <color indexed="81"/>
            <rFont val="Tahoma"/>
            <family val="2"/>
          </rPr>
          <t>Moon gives as 17 but have also seen given as 18</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Mark Pack</author>
  </authors>
  <commentList>
    <comment ref="D1" authorId="0" shapeId="0" xr:uid="{47705B9B-626E-4B26-BE76-D7EB01420AFC}">
      <text>
        <r>
          <rPr>
            <sz val="9"/>
            <color indexed="81"/>
            <rFont val="Tahoma"/>
            <family val="2"/>
          </rPr>
          <t>Date fieldwork started (projected date if exact fieldwork dates missing)</t>
        </r>
        <r>
          <rPr>
            <sz val="9"/>
            <color indexed="81"/>
            <rFont val="Tahoma"/>
            <family val="2"/>
          </rPr>
          <t xml:space="preserve">
</t>
        </r>
      </text>
    </comment>
    <comment ref="C14" authorId="0" shapeId="0" xr:uid="{00000000-0006-0000-1000-000001000000}">
      <text>
        <r>
          <rPr>
            <sz val="9"/>
            <color indexed="81"/>
            <rFont val="Tahoma"/>
            <family val="2"/>
          </rPr>
          <t>University spreadsheet gives same numbers for 4-8, published 11</t>
        </r>
      </text>
    </comment>
    <comment ref="C16" authorId="0" shapeId="0" xr:uid="{00000000-0006-0000-1000-000002000000}">
      <text>
        <r>
          <rPr>
            <sz val="9"/>
            <color indexed="81"/>
            <rFont val="Tahoma"/>
            <family val="2"/>
          </rPr>
          <t>University spreadsheet gives 5-9</t>
        </r>
      </text>
    </comment>
    <comment ref="AG19" authorId="0" shapeId="0" xr:uid="{1BE07E0B-C478-43AC-8C55-15B16F7CE1A1}">
      <text>
        <r>
          <rPr>
            <sz val="9"/>
            <color indexed="81"/>
            <rFont val="Tahoma"/>
            <family val="2"/>
          </rPr>
          <t>I also had this as 77.1 from unknown source.</t>
        </r>
      </text>
    </comment>
    <comment ref="C47" authorId="0" shapeId="0" xr:uid="{00000000-0006-0000-1000-000003000000}">
      <text>
        <r>
          <rPr>
            <sz val="9"/>
            <color indexed="81"/>
            <rFont val="Tahoma"/>
            <family val="2"/>
          </rPr>
          <t>University spreadsheet gives 20-22</t>
        </r>
      </text>
    </comment>
    <comment ref="C78" authorId="0" shapeId="0" xr:uid="{00000000-0006-0000-1000-000004000000}">
      <text>
        <r>
          <rPr>
            <sz val="9"/>
            <color indexed="81"/>
            <rFont val="Tahoma"/>
            <family val="2"/>
          </rPr>
          <t>University spreadsheet gives 4-6</t>
        </r>
      </text>
    </comment>
    <comment ref="E165" authorId="0" shapeId="0" xr:uid="{00000000-0006-0000-1000-000005000000}">
      <text>
        <r>
          <rPr>
            <sz val="9"/>
            <color indexed="81"/>
            <rFont val="Tahoma"/>
            <family val="2"/>
          </rPr>
          <t>University spreadsheet gives 17-19 fieldwork and 19 published</t>
        </r>
      </text>
    </comment>
    <comment ref="C196" authorId="0" shapeId="0" xr:uid="{00000000-0006-0000-1000-000006000000}">
      <text>
        <r>
          <rPr>
            <sz val="9"/>
            <color indexed="81"/>
            <rFont val="Tahoma"/>
            <family val="2"/>
          </rPr>
          <t>University spreadsheet also gives same figures for 20-28 / 1</t>
        </r>
      </text>
    </comment>
    <comment ref="C201" authorId="0" shapeId="0" xr:uid="{00000000-0006-0000-1000-000007000000}">
      <text>
        <r>
          <rPr>
            <sz val="9"/>
            <color indexed="81"/>
            <rFont val="Tahoma"/>
            <family val="2"/>
          </rPr>
          <t>University spreadsheet gives 28-30</t>
        </r>
      </text>
    </comment>
    <comment ref="C240" authorId="0" shapeId="0" xr:uid="{00000000-0006-0000-1000-000008000000}">
      <text>
        <r>
          <rPr>
            <sz val="9"/>
            <color indexed="81"/>
            <rFont val="Tahoma"/>
            <family val="2"/>
          </rPr>
          <t>University spreadsheet gives 30-4</t>
        </r>
      </text>
    </comment>
    <comment ref="C271" authorId="0" shapeId="0" xr:uid="{00000000-0006-0000-1000-000009000000}">
      <text>
        <r>
          <rPr>
            <sz val="9"/>
            <color indexed="81"/>
            <rFont val="Tahoma"/>
            <family val="2"/>
          </rPr>
          <t>University spreadsheet gives 30-1</t>
        </r>
      </text>
    </comment>
    <comment ref="G285" authorId="0" shapeId="0" xr:uid="{00000000-0006-0000-1000-00000A000000}">
      <text>
        <r>
          <rPr>
            <sz val="9"/>
            <color indexed="81"/>
            <rFont val="Tahoma"/>
            <family val="2"/>
          </rPr>
          <t>Carried out in marginals but national vote share projection made from this</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Mark Pack</author>
    <author>Mr M Pack</author>
  </authors>
  <commentList>
    <comment ref="D1" authorId="0" shapeId="0" xr:uid="{4804D45F-1551-467A-8E89-AC62B015E360}">
      <text>
        <r>
          <rPr>
            <sz val="9"/>
            <color indexed="81"/>
            <rFont val="Tahoma"/>
            <family val="2"/>
          </rPr>
          <t>Date fieldwork started (projected date if exact fieldwork dates missing)</t>
        </r>
        <r>
          <rPr>
            <sz val="9"/>
            <color indexed="81"/>
            <rFont val="Tahoma"/>
            <family val="2"/>
          </rPr>
          <t xml:space="preserve">
</t>
        </r>
      </text>
    </comment>
    <comment ref="AG76" authorId="0" shapeId="0" xr:uid="{86C6B582-773C-4F33-AEC6-C230B5D10AFF}">
      <text>
        <r>
          <rPr>
            <sz val="9"/>
            <color indexed="81"/>
            <rFont val="Tahoma"/>
            <family val="2"/>
          </rPr>
          <t>Figures may be from a different YouGov for this month</t>
        </r>
      </text>
    </comment>
    <comment ref="W83" authorId="0" shapeId="0" xr:uid="{A6B31083-6BD4-434B-B988-30350B1349AB}">
      <text>
        <r>
          <rPr>
            <sz val="9"/>
            <color indexed="81"/>
            <rFont val="Tahoma"/>
            <family val="2"/>
          </rPr>
          <t>Figures may be from a different YouGov for this month</t>
        </r>
      </text>
    </comment>
    <comment ref="AG83" authorId="0" shapeId="0" xr:uid="{96FA7793-DC75-47CA-BA75-7240A33415CF}">
      <text>
        <r>
          <rPr>
            <sz val="9"/>
            <color indexed="81"/>
            <rFont val="Tahoma"/>
            <family val="2"/>
          </rPr>
          <t>Figures may be from a different YouGov for this month</t>
        </r>
      </text>
    </comment>
    <comment ref="AG92" authorId="0" shapeId="0" xr:uid="{7867B180-786D-436D-BD9E-7042C9B59BC8}">
      <text>
        <r>
          <rPr>
            <sz val="9"/>
            <color indexed="81"/>
            <rFont val="Tahoma"/>
            <family val="2"/>
          </rPr>
          <t>Figures may be from a different YouGov for this month</t>
        </r>
      </text>
    </comment>
    <comment ref="AG102" authorId="0" shapeId="0" xr:uid="{E05280BB-8BA2-4BD0-A395-42CF45A6EB8F}">
      <text>
        <r>
          <rPr>
            <sz val="9"/>
            <color indexed="81"/>
            <rFont val="Tahoma"/>
            <family val="2"/>
          </rPr>
          <t>Figures may be from a different YouGov for this month</t>
        </r>
      </text>
    </comment>
    <comment ref="AG112" authorId="0" shapeId="0" xr:uid="{336DA147-B5DC-47C7-BE45-FE2E9D7680F2}">
      <text>
        <r>
          <rPr>
            <sz val="9"/>
            <color indexed="81"/>
            <rFont val="Tahoma"/>
            <family val="2"/>
          </rPr>
          <t>Figures may be from a different YouGov for this month</t>
        </r>
      </text>
    </comment>
    <comment ref="G116" authorId="0" shapeId="0" xr:uid="{00000000-0006-0000-1100-000001000000}">
      <text>
        <r>
          <rPr>
            <sz val="9"/>
            <color indexed="81"/>
            <rFont val="Tahoma"/>
            <family val="2"/>
          </rPr>
          <t>University spreadsheet says First Tuesday as outlet</t>
        </r>
      </text>
    </comment>
    <comment ref="AG120" authorId="0" shapeId="0" xr:uid="{AAD1B679-4B5A-48C4-9ECF-DA9867228DB1}">
      <text>
        <r>
          <rPr>
            <sz val="9"/>
            <color indexed="81"/>
            <rFont val="Tahoma"/>
            <family val="2"/>
          </rPr>
          <t>Figures may be from a different YouGov for this month</t>
        </r>
      </text>
    </comment>
    <comment ref="AG129" authorId="0" shapeId="0" xr:uid="{8FF15168-5263-443D-9F11-306A550E2311}">
      <text>
        <r>
          <rPr>
            <sz val="9"/>
            <color indexed="81"/>
            <rFont val="Tahoma"/>
            <family val="2"/>
          </rPr>
          <t>Figures may be from a different YouGov for this month</t>
        </r>
      </text>
    </comment>
    <comment ref="AG137" authorId="0" shapeId="0" xr:uid="{1D4F2A1C-6D5A-4D4E-AA2D-46B361800722}">
      <text>
        <r>
          <rPr>
            <sz val="9"/>
            <color indexed="81"/>
            <rFont val="Tahoma"/>
            <family val="2"/>
          </rPr>
          <t>Figures may be from a different YouGov for this month</t>
        </r>
      </text>
    </comment>
    <comment ref="AG142" authorId="0" shapeId="0" xr:uid="{6129D7A4-B2ED-4639-BA08-B4B296A17225}">
      <text>
        <r>
          <rPr>
            <sz val="9"/>
            <color indexed="81"/>
            <rFont val="Tahoma"/>
            <family val="2"/>
          </rPr>
          <t>Figures may be from a different YouGov for this month</t>
        </r>
      </text>
    </comment>
    <comment ref="AG146" authorId="0" shapeId="0" xr:uid="{AB8A049B-C12A-4D7D-BD91-2D9B50C2BAD0}">
      <text>
        <r>
          <rPr>
            <sz val="9"/>
            <color indexed="81"/>
            <rFont val="Tahoma"/>
            <family val="2"/>
          </rPr>
          <t>Figures may be from a different YouGov for this month</t>
        </r>
      </text>
    </comment>
    <comment ref="G151" authorId="0" shapeId="0" xr:uid="{00000000-0006-0000-1100-000002000000}">
      <text>
        <r>
          <rPr>
            <sz val="9"/>
            <color indexed="81"/>
            <rFont val="Tahoma"/>
            <family val="2"/>
          </rPr>
          <t>University spreadsheet says First Tuesday as outlet</t>
        </r>
      </text>
    </comment>
    <comment ref="C152" authorId="0" shapeId="0" xr:uid="{00000000-0006-0000-1100-000003000000}">
      <text>
        <r>
          <rPr>
            <sz val="9"/>
            <color indexed="81"/>
            <rFont val="Tahoma"/>
            <family val="2"/>
          </rPr>
          <t>University spreadsheet gives 20-22</t>
        </r>
      </text>
    </comment>
    <comment ref="B160" authorId="1" shapeId="0" xr:uid="{00000000-0006-0000-1100-000006000000}">
      <text>
        <r>
          <rPr>
            <sz val="8"/>
            <color indexed="81"/>
            <rFont val="Tahoma"/>
            <family val="2"/>
          </rPr>
          <t xml:space="preserve">Journal of Elections, Political Opinion and Parties  15/2 has a second Mori poll this month, but not included as suspect typo - not reported at time and not listed on Mori website.
</t>
        </r>
      </text>
    </comment>
    <comment ref="AG162" authorId="0" shapeId="0" xr:uid="{633A205D-B7F3-4C74-A94F-30BE60CC31F7}">
      <text>
        <r>
          <rPr>
            <sz val="9"/>
            <color indexed="81"/>
            <rFont val="Tahoma"/>
            <family val="2"/>
          </rPr>
          <t>Figures may be from a different YouGov for this month</t>
        </r>
      </text>
    </comment>
    <comment ref="AG165" authorId="0" shapeId="0" xr:uid="{A06598B9-F86E-4D82-919B-E09CA4EA6CE0}">
      <text>
        <r>
          <rPr>
            <sz val="9"/>
            <color indexed="81"/>
            <rFont val="Tahoma"/>
            <family val="2"/>
          </rPr>
          <t>Figures may be from a different YouGov for this month</t>
        </r>
      </text>
    </comment>
    <comment ref="AG172" authorId="0" shapeId="0" xr:uid="{DF33EE02-E5AE-4585-9D82-FCDEAF8EAC03}">
      <text>
        <r>
          <rPr>
            <sz val="9"/>
            <color indexed="81"/>
            <rFont val="Tahoma"/>
            <family val="2"/>
          </rPr>
          <t>Figures may be from a different YouGov for this month</t>
        </r>
      </text>
    </comment>
    <comment ref="C177" authorId="0" shapeId="0" xr:uid="{5E488E80-32C1-46CD-9087-6F7C12D15805}">
      <text>
        <r>
          <rPr>
            <sz val="9"/>
            <color indexed="81"/>
            <rFont val="Tahoma"/>
            <family val="2"/>
          </rPr>
          <t>Data tables on the Populus website checked in 2020 give the dates as 2-3, but both the site itself and earlier reports give 2-4.</t>
        </r>
        <r>
          <rPr>
            <sz val="9"/>
            <color indexed="81"/>
            <rFont val="Tahoma"/>
            <family val="2"/>
          </rPr>
          <t xml:space="preserve">
</t>
        </r>
      </text>
    </comment>
    <comment ref="AG178" authorId="0" shapeId="0" xr:uid="{7D327729-4498-4490-B375-9D49DD238AE0}">
      <text>
        <r>
          <rPr>
            <sz val="9"/>
            <color indexed="81"/>
            <rFont val="Tahoma"/>
            <family val="2"/>
          </rPr>
          <t>Figures may be from a different YouGov for this month</t>
        </r>
      </text>
    </comment>
    <comment ref="C182" authorId="0" shapeId="0" xr:uid="{00A94346-3356-4489-9128-C3FC260A3CF6}">
      <text>
        <r>
          <rPr>
            <sz val="9"/>
            <color indexed="81"/>
            <rFont val="Tahoma"/>
            <family val="2"/>
          </rPr>
          <t>Data tables on the Populus website checked in 2020 give the dates as 21-22, but both the site itself and earlier reports give 21-23.</t>
        </r>
      </text>
    </comment>
    <comment ref="C189" authorId="0" shapeId="0" xr:uid="{8AEC7127-CF08-4EBA-A0B3-6A0BFE421215}">
      <text>
        <r>
          <rPr>
            <sz val="9"/>
            <color indexed="81"/>
            <rFont val="Tahoma"/>
            <family val="2"/>
          </rPr>
          <t>Data tables on the Populus website checked in 2020 give the dates as 2-5, but both the site itself and earlier reports give 3-5.</t>
        </r>
      </text>
    </comment>
    <comment ref="AK189" authorId="0" shapeId="0" xr:uid="{0223B2EC-1596-4529-BAFE-E2D27D6DF5B5}">
      <text>
        <r>
          <rPr>
            <sz val="9"/>
            <color indexed="81"/>
            <rFont val="Tahoma"/>
            <family val="2"/>
          </rPr>
          <t>Figures may be from a different YouGov for this month</t>
        </r>
      </text>
    </comment>
    <comment ref="AG190" authorId="0" shapeId="0" xr:uid="{0157698D-1FF8-4519-9317-53B7D0A7DAE6}">
      <text>
        <r>
          <rPr>
            <sz val="9"/>
            <color indexed="81"/>
            <rFont val="Tahoma"/>
            <family val="2"/>
          </rPr>
          <t>Figures may be from a different YouGov for this month</t>
        </r>
      </text>
    </comment>
    <comment ref="AG198" authorId="0" shapeId="0" xr:uid="{BCC5EFAB-80E0-44CE-9BE2-AF58AFDB037D}">
      <text>
        <r>
          <rPr>
            <sz val="9"/>
            <color indexed="81"/>
            <rFont val="Tahoma"/>
            <family val="2"/>
          </rPr>
          <t>Figures may be from a different YouGov for this month</t>
        </r>
      </text>
    </comment>
    <comment ref="AG215" authorId="0" shapeId="0" xr:uid="{07B511EE-E048-44F8-B23B-627C2CC14FD3}">
      <text>
        <r>
          <rPr>
            <sz val="9"/>
            <color indexed="81"/>
            <rFont val="Tahoma"/>
            <family val="2"/>
          </rPr>
          <t>Figures may be from a different YouGov for this month</t>
        </r>
      </text>
    </comment>
    <comment ref="C217" authorId="0" shapeId="0" xr:uid="{00000000-0006-0000-1100-000009000000}">
      <text>
        <r>
          <rPr>
            <sz val="9"/>
            <color indexed="81"/>
            <rFont val="Tahoma"/>
            <family val="2"/>
          </rPr>
          <t>University spreadsheet gives this as 2-6 etc. but Dec 04 rather than Jan 05</t>
        </r>
      </text>
    </comment>
    <comment ref="X221" authorId="0" shapeId="0" xr:uid="{20826559-6B5B-41E9-855A-5D6D37A34A49}">
      <text>
        <r>
          <rPr>
            <sz val="9"/>
            <color indexed="81"/>
            <rFont val="Tahoma"/>
            <family val="2"/>
          </rPr>
          <t>I also had this as 55.</t>
        </r>
      </text>
    </comment>
    <comment ref="Z221" authorId="0" shapeId="0" xr:uid="{003CFAAA-A6CA-44B5-B739-EDCBB03913F9}">
      <text>
        <r>
          <rPr>
            <sz val="9"/>
            <color indexed="81"/>
            <rFont val="Tahoma"/>
            <family val="2"/>
          </rPr>
          <t>I also had this as 41.</t>
        </r>
      </text>
    </comment>
    <comment ref="AC221" authorId="0" shapeId="0" xr:uid="{E95EE526-3341-4627-91D4-2A9EC9DF5A61}">
      <text>
        <r>
          <rPr>
            <sz val="9"/>
            <color indexed="81"/>
            <rFont val="Tahoma"/>
            <family val="2"/>
          </rPr>
          <t>I also had this as 61.</t>
        </r>
      </text>
    </comment>
    <comment ref="AG221" authorId="0" shapeId="0" xr:uid="{38C464AC-1D04-41C3-8B59-E0F3B4881C25}">
      <text>
        <r>
          <rPr>
            <sz val="9"/>
            <color indexed="81"/>
            <rFont val="Tahoma"/>
            <family val="2"/>
          </rPr>
          <t>Figures may be from a different YouGov for this month</t>
        </r>
      </text>
    </comment>
    <comment ref="AG233" authorId="0" shapeId="0" xr:uid="{539E2E9C-92D3-4346-8969-B3A62B813EE4}">
      <text>
        <r>
          <rPr>
            <sz val="9"/>
            <color indexed="81"/>
            <rFont val="Tahoma"/>
            <family val="2"/>
          </rPr>
          <t>Figures may be from a different YouGov for this month</t>
        </r>
      </text>
    </comment>
    <comment ref="C234" authorId="0" shapeId="0" xr:uid="{00000000-0006-0000-1100-00000A000000}">
      <text>
        <r>
          <rPr>
            <sz val="9"/>
            <color indexed="81"/>
            <rFont val="Tahoma"/>
            <family val="2"/>
          </rPr>
          <t>University spreadsheet has 22-24</t>
        </r>
      </text>
    </comment>
    <comment ref="W237" authorId="0" shapeId="0" xr:uid="{9CC3FD1D-4C99-4D65-999F-E894412E974D}">
      <text>
        <r>
          <rPr>
            <sz val="9"/>
            <color indexed="81"/>
            <rFont val="Tahoma"/>
            <family val="2"/>
          </rPr>
          <t>I also had this recorded as 41.</t>
        </r>
      </text>
    </comment>
    <comment ref="C307" authorId="0" shapeId="0" xr:uid="{00000000-0006-0000-1100-00000B000000}">
      <text>
        <r>
          <rPr>
            <sz val="9"/>
            <color indexed="81"/>
            <rFont val="Tahoma"/>
            <family val="2"/>
          </rPr>
          <t>University spreadsheet also gives 3-4: 33/38/22</t>
        </r>
      </text>
    </comment>
    <comment ref="AG310" authorId="0" shapeId="0" xr:uid="{A0BAE0BA-8B5C-4578-804E-5C5C4F2BE0B4}">
      <text>
        <r>
          <rPr>
            <sz val="9"/>
            <color indexed="81"/>
            <rFont val="Tahoma"/>
            <family val="2"/>
          </rPr>
          <t>Figures may be from a different YouGov for this month</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Mark Pack</author>
    <author>Mr M Pack</author>
    <author>Innovations Department</author>
  </authors>
  <commentList>
    <comment ref="D1" authorId="0" shapeId="0" xr:uid="{3DB74EA0-3EF7-4AAD-85E5-70E7663ED867}">
      <text>
        <r>
          <rPr>
            <sz val="9"/>
            <color indexed="81"/>
            <rFont val="Tahoma"/>
            <family val="2"/>
          </rPr>
          <t>Date fieldwork started (projected date if exact fieldwork dates missing)</t>
        </r>
        <r>
          <rPr>
            <sz val="9"/>
            <color indexed="81"/>
            <rFont val="Tahoma"/>
            <family val="2"/>
          </rPr>
          <t xml:space="preserve">
</t>
        </r>
      </text>
    </comment>
    <comment ref="AR24" authorId="0" shapeId="0" xr:uid="{ADD4D6C8-4D9E-4E68-B3C7-F57E4E93ABD5}">
      <text>
        <r>
          <rPr>
            <sz val="9"/>
            <color indexed="81"/>
            <rFont val="Tahoma"/>
            <family val="2"/>
          </rPr>
          <t>This question may be different fieldwork dates.</t>
        </r>
      </text>
    </comment>
    <comment ref="AM31" authorId="0" shapeId="0" xr:uid="{8F06AC86-48B8-407A-A558-E66021EAF94B}">
      <text>
        <r>
          <rPr>
            <sz val="9"/>
            <color indexed="81"/>
            <rFont val="Tahoma"/>
            <family val="2"/>
          </rPr>
          <t>This may be different fieldwork dates.</t>
        </r>
      </text>
    </comment>
    <comment ref="AM33" authorId="0" shapeId="0" xr:uid="{183958EF-0107-4ABB-B799-943E1C242F7F}">
      <text>
        <r>
          <rPr>
            <sz val="9"/>
            <color indexed="81"/>
            <rFont val="Tahoma"/>
            <family val="2"/>
          </rPr>
          <t>This may be different fieldwork dates.</t>
        </r>
      </text>
    </comment>
    <comment ref="AM57" authorId="0" shapeId="0" xr:uid="{76D856DE-6D19-4035-91CE-B5674986BA3E}">
      <text>
        <r>
          <rPr>
            <sz val="9"/>
            <color indexed="81"/>
            <rFont val="Tahoma"/>
            <family val="2"/>
          </rPr>
          <t>This may be different fieldwork dates.</t>
        </r>
      </text>
    </comment>
    <comment ref="AN57" authorId="0" shapeId="0" xr:uid="{5AC35CDB-239F-4079-A07F-9BF57A95D2C0}">
      <text>
        <r>
          <rPr>
            <sz val="9"/>
            <color indexed="81"/>
            <rFont val="Tahoma"/>
            <family val="2"/>
          </rPr>
          <t>This may be different fieldwork dates.</t>
        </r>
      </text>
    </comment>
    <comment ref="C58" authorId="0" shapeId="0" xr:uid="{00000000-0006-0000-1200-000005000000}">
      <text>
        <r>
          <rPr>
            <sz val="9"/>
            <color indexed="81"/>
            <rFont val="Tahoma"/>
            <family val="2"/>
          </rPr>
          <t>University spreadsheet says 16-18</t>
        </r>
      </text>
    </comment>
    <comment ref="AN58" authorId="0" shapeId="0" xr:uid="{6EC80CCF-7FDC-4835-BD8D-3405FF10C140}">
      <text>
        <r>
          <rPr>
            <sz val="9"/>
            <color indexed="81"/>
            <rFont val="Tahoma"/>
            <family val="2"/>
          </rPr>
          <t>This may be different fieldwork dates.</t>
        </r>
      </text>
    </comment>
    <comment ref="AI59" authorId="1" shapeId="0" xr:uid="{00000000-0006-0000-1200-000006000000}">
      <text>
        <r>
          <rPr>
            <sz val="8"/>
            <color indexed="81"/>
            <rFont val="Tahoma"/>
            <family val="2"/>
          </rPr>
          <t>Will or will not prove a good leader...</t>
        </r>
      </text>
    </comment>
    <comment ref="AN59" authorId="0" shapeId="0" xr:uid="{8695C9DF-7A0B-46A6-ACBB-683FEC454D93}">
      <text>
        <r>
          <rPr>
            <sz val="9"/>
            <color indexed="81"/>
            <rFont val="Tahoma"/>
            <family val="2"/>
          </rPr>
          <t>This may be different fieldwork dates.</t>
        </r>
      </text>
    </comment>
    <comment ref="AN60" authorId="0" shapeId="0" xr:uid="{226BCB93-1D63-4395-A239-455024EC77D8}">
      <text>
        <r>
          <rPr>
            <sz val="9"/>
            <color indexed="81"/>
            <rFont val="Tahoma"/>
            <family val="2"/>
          </rPr>
          <t>This may be different fieldwork dates.</t>
        </r>
      </text>
    </comment>
    <comment ref="AN61" authorId="0" shapeId="0" xr:uid="{C8F19063-B518-4A41-A569-BBA5D37EF9BC}">
      <text>
        <r>
          <rPr>
            <sz val="9"/>
            <color indexed="81"/>
            <rFont val="Tahoma"/>
            <family val="2"/>
          </rPr>
          <t>This may be different fieldwork dates.</t>
        </r>
      </text>
    </comment>
    <comment ref="AN62" authorId="0" shapeId="0" xr:uid="{C976357B-55F1-49BC-BCE4-66ED242E10AC}">
      <text>
        <r>
          <rPr>
            <sz val="9"/>
            <color indexed="81"/>
            <rFont val="Tahoma"/>
            <family val="2"/>
          </rPr>
          <t>This may be different fieldwork dates.</t>
        </r>
      </text>
    </comment>
    <comment ref="AN63" authorId="0" shapeId="0" xr:uid="{F84DA038-C458-47A7-84D2-6549348D4772}">
      <text>
        <r>
          <rPr>
            <sz val="9"/>
            <color indexed="81"/>
            <rFont val="Tahoma"/>
            <family val="2"/>
          </rPr>
          <t>This may be different fieldwork dates.</t>
        </r>
      </text>
    </comment>
    <comment ref="AN64" authorId="0" shapeId="0" xr:uid="{43480D65-7BF6-4E33-AD9C-104B0FF4499E}">
      <text>
        <r>
          <rPr>
            <sz val="9"/>
            <color indexed="81"/>
            <rFont val="Tahoma"/>
            <family val="2"/>
          </rPr>
          <t>This may be different fieldwork dates.</t>
        </r>
      </text>
    </comment>
    <comment ref="AN65" authorId="0" shapeId="0" xr:uid="{2385690A-C712-4ACE-871C-215F6535F307}">
      <text>
        <r>
          <rPr>
            <sz val="9"/>
            <color indexed="81"/>
            <rFont val="Tahoma"/>
            <family val="2"/>
          </rPr>
          <t>This may be different fieldwork dates.</t>
        </r>
      </text>
    </comment>
    <comment ref="AM66" authorId="0" shapeId="0" xr:uid="{16308DB1-9EA5-4F67-A0FB-EFACDB649A22}">
      <text>
        <r>
          <rPr>
            <sz val="9"/>
            <color indexed="81"/>
            <rFont val="Tahoma"/>
            <family val="2"/>
          </rPr>
          <t>This may be different fieldwork dates.</t>
        </r>
      </text>
    </comment>
    <comment ref="AM72" authorId="0" shapeId="0" xr:uid="{9F8CE5FA-84E2-43C9-8262-48B22A5B9231}">
      <text>
        <r>
          <rPr>
            <sz val="9"/>
            <color indexed="81"/>
            <rFont val="Tahoma"/>
            <family val="2"/>
          </rPr>
          <t>This may be different fieldwork dates.</t>
        </r>
      </text>
    </comment>
    <comment ref="AM79" authorId="0" shapeId="0" xr:uid="{4D31FA32-22DD-4129-A546-EA7044122D62}">
      <text>
        <r>
          <rPr>
            <sz val="9"/>
            <color indexed="81"/>
            <rFont val="Tahoma"/>
            <family val="2"/>
          </rPr>
          <t>This may be different fieldwork dates.</t>
        </r>
      </text>
    </comment>
    <comment ref="AM85" authorId="0" shapeId="0" xr:uid="{09D7F6B6-A933-46BA-9626-A85266F8B68E}">
      <text>
        <r>
          <rPr>
            <sz val="9"/>
            <color indexed="81"/>
            <rFont val="Tahoma"/>
            <family val="2"/>
          </rPr>
          <t>This may be different fieldwork dates.</t>
        </r>
      </text>
    </comment>
    <comment ref="AM87" authorId="0" shapeId="0" xr:uid="{70E54EFF-A76A-4980-BE39-583745A3156C}">
      <text>
        <r>
          <rPr>
            <sz val="9"/>
            <color indexed="81"/>
            <rFont val="Tahoma"/>
            <family val="2"/>
          </rPr>
          <t>This may be different fieldwork dates.</t>
        </r>
      </text>
    </comment>
    <comment ref="AM96" authorId="0" shapeId="0" xr:uid="{05EBC929-F071-4B33-B3C8-2BFFAB8268A5}">
      <text>
        <r>
          <rPr>
            <sz val="9"/>
            <color indexed="81"/>
            <rFont val="Tahoma"/>
            <family val="2"/>
          </rPr>
          <t>This may be different fieldwork dates.</t>
        </r>
      </text>
    </comment>
    <comment ref="AM104" authorId="0" shapeId="0" xr:uid="{933E0437-7312-456F-B200-3F1C32793DCA}">
      <text>
        <r>
          <rPr>
            <sz val="9"/>
            <color indexed="81"/>
            <rFont val="Tahoma"/>
            <family val="2"/>
          </rPr>
          <t>This may be different fieldwork dates.</t>
        </r>
      </text>
    </comment>
    <comment ref="AM109" authorId="0" shapeId="0" xr:uid="{70526851-2447-44E8-9020-7A87E06E0F02}">
      <text>
        <r>
          <rPr>
            <sz val="9"/>
            <color indexed="81"/>
            <rFont val="Tahoma"/>
            <family val="2"/>
          </rPr>
          <t>This may be different fieldwork dates.</t>
        </r>
      </text>
    </comment>
    <comment ref="AM116" authorId="0" shapeId="0" xr:uid="{BECCFB6A-0E5D-4289-A805-9F5678693979}">
      <text>
        <r>
          <rPr>
            <sz val="9"/>
            <color indexed="81"/>
            <rFont val="Tahoma"/>
            <family val="2"/>
          </rPr>
          <t>This may be different fieldwork dates.</t>
        </r>
      </text>
    </comment>
    <comment ref="AM123" authorId="0" shapeId="0" xr:uid="{7E9D0881-30DC-441B-8290-EF1D773C1124}">
      <text>
        <r>
          <rPr>
            <sz val="9"/>
            <color indexed="81"/>
            <rFont val="Tahoma"/>
            <family val="2"/>
          </rPr>
          <t>This and government question may be different fieldwork dates.</t>
        </r>
      </text>
    </comment>
    <comment ref="AM130" authorId="0" shapeId="0" xr:uid="{77495712-43F6-4556-BF9E-BF0D40936792}">
      <text>
        <r>
          <rPr>
            <sz val="9"/>
            <color indexed="81"/>
            <rFont val="Tahoma"/>
            <family val="2"/>
          </rPr>
          <t>This and government question may be different fieldwork dates.</t>
        </r>
      </text>
    </comment>
    <comment ref="H133" authorId="0" shapeId="0" xr:uid="{761D658D-B63B-441B-9803-5FEA4DBDF3E0}">
      <text>
        <r>
          <rPr>
            <sz val="9"/>
            <color indexed="81"/>
            <rFont val="Tahoma"/>
            <family val="2"/>
          </rPr>
          <t>BPIX - these polls, despite conducted by reputable academics, didn't follow the British Polling Council guidelines on transparency, data tables weren't published and the details were often elusive. Hence this BPIX poll with only a Con/Lab lead and no voting figures.</t>
        </r>
      </text>
    </comment>
    <comment ref="AM137" authorId="0" shapeId="0" xr:uid="{9254269E-6A31-4E51-AB87-6448A7E07D67}">
      <text>
        <r>
          <rPr>
            <sz val="9"/>
            <color indexed="81"/>
            <rFont val="Tahoma"/>
            <family val="2"/>
          </rPr>
          <t>This and government question may be different fieldwork dates.</t>
        </r>
      </text>
    </comment>
    <comment ref="AM146" authorId="0" shapeId="0" xr:uid="{FDE32A8D-1B26-464A-877E-51525E9C8E48}">
      <text>
        <r>
          <rPr>
            <sz val="9"/>
            <color indexed="81"/>
            <rFont val="Tahoma"/>
            <family val="2"/>
          </rPr>
          <t>This and government question may be different fieldwork dates.</t>
        </r>
      </text>
    </comment>
    <comment ref="AM156" authorId="0" shapeId="0" xr:uid="{6CDEBC25-7C69-4CD8-881E-983B13BB020A}">
      <text>
        <r>
          <rPr>
            <sz val="9"/>
            <color indexed="81"/>
            <rFont val="Tahoma"/>
            <family val="2"/>
          </rPr>
          <t>This and government question may be different fieldwork dates.</t>
        </r>
      </text>
    </comment>
    <comment ref="Y160" authorId="1" shapeId="0" xr:uid="{00000000-0006-0000-1200-000007000000}">
      <text>
        <r>
          <rPr>
            <b/>
            <sz val="8"/>
            <color indexed="81"/>
            <rFont val="Tahoma"/>
            <family val="2"/>
          </rPr>
          <t xml:space="preserve">Slightly earlier </t>
        </r>
        <r>
          <rPr>
            <sz val="8"/>
            <color indexed="81"/>
            <rFont val="Tahoma"/>
            <family val="2"/>
          </rPr>
          <t>YouGov Sky News poll excluded as wasn't normal voting intention question</t>
        </r>
        <r>
          <rPr>
            <sz val="8"/>
            <color indexed="81"/>
            <rFont val="Tahoma"/>
            <family val="2"/>
          </rPr>
          <t xml:space="preserve">
</t>
        </r>
      </text>
    </comment>
    <comment ref="AM166" authorId="0" shapeId="0" xr:uid="{F9D0CD00-7C0F-406C-BB05-FFFBDDACA73D}">
      <text>
        <r>
          <rPr>
            <sz val="9"/>
            <color indexed="81"/>
            <rFont val="Tahoma"/>
            <family val="2"/>
          </rPr>
          <t>This and government question may be different fieldwork dates.</t>
        </r>
      </text>
    </comment>
    <comment ref="AE169" authorId="1" shapeId="0" xr:uid="{00000000-0006-0000-1200-000008000000}">
      <text>
        <r>
          <rPr>
            <sz val="8"/>
            <color indexed="81"/>
            <rFont val="Tahoma"/>
            <family val="2"/>
          </rPr>
          <t>Detailed poll figures gave these as their performance in response to flooding, not overall leader ratings</t>
        </r>
      </text>
    </comment>
    <comment ref="AM173" authorId="0" shapeId="0" xr:uid="{5283EBE7-1EA0-4E93-BBDD-A850D883E177}">
      <text>
        <r>
          <rPr>
            <sz val="9"/>
            <color indexed="81"/>
            <rFont val="Tahoma"/>
            <family val="2"/>
          </rPr>
          <t>This and government question may be different fieldwork dates.</t>
        </r>
      </text>
    </comment>
    <comment ref="C174" authorId="0" shapeId="0" xr:uid="{00000000-0006-0000-1200-000009000000}">
      <text>
        <r>
          <rPr>
            <sz val="9"/>
            <color indexed="81"/>
            <rFont val="Tahoma"/>
            <family val="2"/>
          </rPr>
          <t>University spreadsheet gives 8-9</t>
        </r>
      </text>
    </comment>
    <comment ref="AR199" authorId="0" shapeId="0" xr:uid="{3F74DD31-25CA-42AD-AB92-8AB42489523E}">
      <text>
        <r>
          <rPr>
            <sz val="9"/>
            <color indexed="81"/>
            <rFont val="Tahoma"/>
            <family val="2"/>
          </rPr>
          <t>This question may be different fieldwork dates.</t>
        </r>
      </text>
    </comment>
    <comment ref="C203" authorId="0" shapeId="0" xr:uid="{00000000-0006-0000-1200-00000A000000}">
      <text>
        <r>
          <rPr>
            <sz val="9"/>
            <color indexed="81"/>
            <rFont val="Tahoma"/>
            <family val="2"/>
          </rPr>
          <t>University spreadsheet says 11-14</t>
        </r>
      </text>
    </comment>
    <comment ref="AR211" authorId="0" shapeId="0" xr:uid="{E3C8AAB5-023E-4665-849B-5D9C78C8B42E}">
      <text>
        <r>
          <rPr>
            <sz val="9"/>
            <color indexed="81"/>
            <rFont val="Tahoma"/>
            <family val="2"/>
          </rPr>
          <t>This question may be different fieldwork dates.</t>
        </r>
      </text>
    </comment>
    <comment ref="AR221" authorId="0" shapeId="0" xr:uid="{109370DF-C114-4865-A30A-D91413B5C21D}">
      <text>
        <r>
          <rPr>
            <sz val="9"/>
            <color indexed="81"/>
            <rFont val="Tahoma"/>
            <family val="2"/>
          </rPr>
          <t>This question may be different fieldwork dates.</t>
        </r>
      </text>
    </comment>
    <comment ref="AM229" authorId="0" shapeId="0" xr:uid="{5645DEBE-E030-4078-9900-229D6181DD0C}">
      <text>
        <r>
          <rPr>
            <sz val="9"/>
            <color indexed="81"/>
            <rFont val="Tahoma"/>
            <family val="2"/>
          </rPr>
          <t>This and government question may be different fieldwork dates.</t>
        </r>
      </text>
    </comment>
    <comment ref="AM238" authorId="0" shapeId="0" xr:uid="{82E7A468-4B8C-45FA-B780-C99438313777}">
      <text>
        <r>
          <rPr>
            <sz val="9"/>
            <color indexed="81"/>
            <rFont val="Tahoma"/>
            <family val="2"/>
          </rPr>
          <t>This and government question may be different fieldwork dates.</t>
        </r>
      </text>
    </comment>
    <comment ref="AM247" authorId="0" shapeId="0" xr:uid="{65A9E738-8797-472E-A610-1DAA1EB0B1B9}">
      <text>
        <r>
          <rPr>
            <sz val="9"/>
            <color indexed="81"/>
            <rFont val="Tahoma"/>
            <family val="2"/>
          </rPr>
          <t>This and government question may be different fieldwork dates.</t>
        </r>
      </text>
    </comment>
    <comment ref="AM254" authorId="0" shapeId="0" xr:uid="{A78AF45B-D328-4629-B279-6D0251441B7C}">
      <text>
        <r>
          <rPr>
            <sz val="9"/>
            <color indexed="81"/>
            <rFont val="Tahoma"/>
            <family val="2"/>
          </rPr>
          <t>This and government question may be different fieldwork dates.</t>
        </r>
      </text>
    </comment>
    <comment ref="AM264" authorId="0" shapeId="0" xr:uid="{5C4EAD44-819F-4E2E-8039-C5891189BED7}">
      <text>
        <r>
          <rPr>
            <sz val="9"/>
            <color indexed="81"/>
            <rFont val="Tahoma"/>
            <family val="2"/>
          </rPr>
          <t>This and government question may be different fieldwork dates.</t>
        </r>
      </text>
    </comment>
    <comment ref="AM278" authorId="0" shapeId="0" xr:uid="{B242D9BE-6407-438F-B5C3-8B01DAA2FF36}">
      <text>
        <r>
          <rPr>
            <sz val="9"/>
            <color indexed="81"/>
            <rFont val="Tahoma"/>
            <family val="2"/>
          </rPr>
          <t>This and government question may be different fieldwork dates.</t>
        </r>
      </text>
    </comment>
    <comment ref="R281" authorId="2" shapeId="0" xr:uid="{00000000-0006-0000-1200-00000B000000}">
      <text>
        <r>
          <rPr>
            <sz val="8"/>
            <color indexed="81"/>
            <rFont val="Tahoma"/>
            <family val="2"/>
          </rPr>
          <t>Sunday Times printed 18% but confirmed with YouGov that correct figure was 16%</t>
        </r>
      </text>
    </comment>
    <comment ref="AM281" authorId="0" shapeId="0" xr:uid="{73B89760-8301-439B-934C-65ADFC486129}">
      <text>
        <r>
          <rPr>
            <sz val="9"/>
            <color indexed="81"/>
            <rFont val="Tahoma"/>
            <family val="2"/>
          </rPr>
          <t>This and government question may be different fieldwork dates.</t>
        </r>
      </text>
    </comment>
    <comment ref="AM292" authorId="0" shapeId="0" xr:uid="{A9EBF58E-DDA3-469A-B7A0-34E391DB650D}">
      <text>
        <r>
          <rPr>
            <sz val="9"/>
            <color indexed="81"/>
            <rFont val="Tahoma"/>
            <family val="2"/>
          </rPr>
          <t>This and government question may be different fieldwork dates.</t>
        </r>
      </text>
    </comment>
    <comment ref="H297" authorId="1" shapeId="0" xr:uid="{00000000-0006-0000-1200-00000C000000}">
      <text>
        <r>
          <rPr>
            <sz val="8"/>
            <color indexed="81"/>
            <rFont val="Tahoma"/>
            <family val="2"/>
          </rPr>
          <t>Newspaper report gave 46% but full tables from YouGov give 45%</t>
        </r>
      </text>
    </comment>
    <comment ref="AM300" authorId="0" shapeId="0" xr:uid="{95A2DB6A-1971-4FA7-B60F-3C7982EB268A}">
      <text>
        <r>
          <rPr>
            <sz val="9"/>
            <color indexed="81"/>
            <rFont val="Tahoma"/>
            <family val="2"/>
          </rPr>
          <t>This and government question may be different fieldwork dates.</t>
        </r>
      </text>
    </comment>
    <comment ref="AM311" authorId="0" shapeId="0" xr:uid="{C177D3BB-8C56-4D81-8EC4-167A01250E83}">
      <text>
        <r>
          <rPr>
            <sz val="9"/>
            <color indexed="81"/>
            <rFont val="Tahoma"/>
            <family val="2"/>
          </rPr>
          <t>This and government question may be different fieldwork dates.</t>
        </r>
      </text>
    </comment>
    <comment ref="AM323" authorId="0" shapeId="0" xr:uid="{5131289E-1C48-4399-8C79-AEEECB67E09D}">
      <text>
        <r>
          <rPr>
            <sz val="9"/>
            <color indexed="81"/>
            <rFont val="Tahoma"/>
            <family val="2"/>
          </rPr>
          <t>This and government question may be different fieldwork dates.</t>
        </r>
      </text>
    </comment>
    <comment ref="AM332" authorId="0" shapeId="0" xr:uid="{C41722B5-9A2E-4F01-93A2-D00AF7843500}">
      <text>
        <r>
          <rPr>
            <sz val="9"/>
            <color indexed="81"/>
            <rFont val="Tahoma"/>
            <family val="2"/>
          </rPr>
          <t>This and government question may be different fieldwork dates.</t>
        </r>
      </text>
    </comment>
    <comment ref="AM341" authorId="0" shapeId="0" xr:uid="{6DA9D245-0104-43CB-90A6-4E66ECF881E3}">
      <text>
        <r>
          <rPr>
            <sz val="9"/>
            <color indexed="81"/>
            <rFont val="Tahoma"/>
            <family val="2"/>
          </rPr>
          <t>This and government question may be different fieldwork dates.</t>
        </r>
      </text>
    </comment>
    <comment ref="AM349" authorId="0" shapeId="0" xr:uid="{B00D6528-87C8-4823-9029-B865F0688CBB}">
      <text>
        <r>
          <rPr>
            <sz val="9"/>
            <color indexed="81"/>
            <rFont val="Tahoma"/>
            <family val="2"/>
          </rPr>
          <t>This and government question may be different fieldwork dates.</t>
        </r>
      </text>
    </comment>
    <comment ref="AM355" authorId="0" shapeId="0" xr:uid="{948507A3-5BB7-457D-B9D5-ED6DEDE98549}">
      <text>
        <r>
          <rPr>
            <sz val="9"/>
            <color indexed="81"/>
            <rFont val="Tahoma"/>
            <family val="2"/>
          </rPr>
          <t>This and government question may be different fieldwork dates.</t>
        </r>
      </text>
    </comment>
    <comment ref="AM362" authorId="0" shapeId="0" xr:uid="{DFE14FC8-F05F-47FB-BE02-1044BE1B6B09}">
      <text>
        <r>
          <rPr>
            <sz val="9"/>
            <color indexed="81"/>
            <rFont val="Tahoma"/>
            <family val="2"/>
          </rPr>
          <t>This and government question may be different fieldwork dates.</t>
        </r>
      </text>
    </comment>
    <comment ref="C372" authorId="0" shapeId="0" xr:uid="{00000000-0006-0000-1200-00000D000000}">
      <text>
        <r>
          <rPr>
            <sz val="9"/>
            <color indexed="81"/>
            <rFont val="Tahoma"/>
            <family val="2"/>
          </rPr>
          <t xml:space="preserve">University spreadsheet says 8-9
</t>
        </r>
      </text>
    </comment>
    <comment ref="AM373" authorId="0" shapeId="0" xr:uid="{7AD6CAC8-8C5A-48A9-89CC-659983262832}">
      <text>
        <r>
          <rPr>
            <sz val="9"/>
            <color indexed="81"/>
            <rFont val="Tahoma"/>
            <family val="2"/>
          </rPr>
          <t>This and government question may be different fieldwork dates.</t>
        </r>
      </text>
    </comment>
    <comment ref="AM391" authorId="0" shapeId="0" xr:uid="{896D8552-942E-4334-8990-DB2906A5AB0B}">
      <text>
        <r>
          <rPr>
            <sz val="9"/>
            <color indexed="81"/>
            <rFont val="Tahoma"/>
            <family val="2"/>
          </rPr>
          <t>This and government question may be different fieldwork dates.</t>
        </r>
      </text>
    </comment>
    <comment ref="AM402" authorId="0" shapeId="0" xr:uid="{6722DB9E-55C5-4921-8282-21D8077EB902}">
      <text>
        <r>
          <rPr>
            <sz val="9"/>
            <color indexed="81"/>
            <rFont val="Tahoma"/>
            <family val="2"/>
          </rPr>
          <t>This and government question may be different fieldwork dates.</t>
        </r>
      </text>
    </comment>
    <comment ref="C406" authorId="0" shapeId="0" xr:uid="{00000000-0006-0000-1200-00000E000000}">
      <text>
        <r>
          <rPr>
            <sz val="9"/>
            <color indexed="81"/>
            <rFont val="Tahoma"/>
            <family val="2"/>
          </rPr>
          <t>University spreadsheet says 24-26</t>
        </r>
        <r>
          <rPr>
            <sz val="9"/>
            <color indexed="81"/>
            <rFont val="Tahoma"/>
            <family val="2"/>
          </rPr>
          <t xml:space="preserve">
</t>
        </r>
      </text>
    </comment>
    <comment ref="AM409" authorId="0" shapeId="0" xr:uid="{55026024-9D15-47F0-86C8-1B5278E72037}">
      <text>
        <r>
          <rPr>
            <sz val="9"/>
            <color indexed="81"/>
            <rFont val="Tahoma"/>
            <family val="2"/>
          </rPr>
          <t>This and government question may be different fieldwork dates.</t>
        </r>
      </text>
    </comment>
    <comment ref="AM419" authorId="0" shapeId="0" xr:uid="{C4C04C68-1BDE-4036-AAF7-6DC46CA27D41}">
      <text>
        <r>
          <rPr>
            <sz val="9"/>
            <color indexed="81"/>
            <rFont val="Tahoma"/>
            <family val="2"/>
          </rPr>
          <t>This and government question may be different fieldwork dates.</t>
        </r>
      </text>
    </comment>
    <comment ref="C447" authorId="0" shapeId="0" xr:uid="{00000000-0006-0000-1200-00000F000000}">
      <text>
        <r>
          <rPr>
            <sz val="9"/>
            <color indexed="81"/>
            <rFont val="Tahoma"/>
            <family val="2"/>
          </rPr>
          <t>University spreadsheet says 7-9</t>
        </r>
      </text>
    </comment>
    <comment ref="AM455" authorId="0" shapeId="0" xr:uid="{12FA9710-74AE-4ECF-B867-343660180707}">
      <text>
        <r>
          <rPr>
            <sz val="9"/>
            <color indexed="81"/>
            <rFont val="Tahoma"/>
            <family val="2"/>
          </rPr>
          <t>This and government question may be different fieldwork dates.</t>
        </r>
      </text>
    </comment>
    <comment ref="E463" authorId="0" shapeId="0" xr:uid="{00000000-0006-0000-1200-000010000000}">
      <text>
        <r>
          <rPr>
            <sz val="9"/>
            <color indexed="81"/>
            <rFont val="Tahoma"/>
            <family val="2"/>
          </rPr>
          <t>Voting figures not published in paper</t>
        </r>
      </text>
    </comment>
    <comment ref="C467" authorId="0" shapeId="0" xr:uid="{00000000-0006-0000-1200-000011000000}">
      <text>
        <r>
          <rPr>
            <sz val="9"/>
            <color indexed="81"/>
            <rFont val="Tahoma"/>
            <family val="2"/>
          </rPr>
          <t>University spreadsheet says 4-5</t>
        </r>
      </text>
    </comment>
    <comment ref="AM471" authorId="0" shapeId="0" xr:uid="{A7A1B60C-DF8F-4B1B-B385-37C9AF4E47F1}">
      <text>
        <r>
          <rPr>
            <sz val="9"/>
            <color indexed="81"/>
            <rFont val="Tahoma"/>
            <family val="2"/>
          </rPr>
          <t>This and government question may be different fieldwork dates.</t>
        </r>
      </text>
    </comment>
    <comment ref="AM486" authorId="0" shapeId="0" xr:uid="{FEC1AFF0-0EA5-44D4-8FE9-FC05118C4B08}">
      <text>
        <r>
          <rPr>
            <sz val="9"/>
            <color indexed="81"/>
            <rFont val="Tahoma"/>
            <family val="2"/>
          </rPr>
          <t>This and government question may be different fieldwork dates.</t>
        </r>
      </text>
    </comment>
    <comment ref="E497" authorId="0" shapeId="0" xr:uid="{00000000-0006-0000-1200-000012000000}">
      <text>
        <r>
          <rPr>
            <b/>
            <sz val="9"/>
            <color indexed="81"/>
            <rFont val="Tahoma"/>
            <family val="2"/>
          </rPr>
          <t>Figures were re-reported on 11th in The Sun as if they were a new poll</t>
        </r>
      </text>
    </comment>
    <comment ref="C500" authorId="0" shapeId="0" xr:uid="{00000000-0006-0000-1200-000013000000}">
      <text>
        <r>
          <rPr>
            <sz val="9"/>
            <color indexed="81"/>
            <rFont val="Tahoma"/>
            <family val="2"/>
          </rPr>
          <t>University spreadsheet says 9-10</t>
        </r>
      </text>
    </comment>
    <comment ref="E522" authorId="0" shapeId="0" xr:uid="{00000000-0006-0000-1200-000014000000}">
      <text>
        <r>
          <rPr>
            <b/>
            <sz val="9"/>
            <color indexed="81"/>
            <rFont val="Tahoma"/>
            <family val="2"/>
          </rPr>
          <t>A subset of this poll was published on 18 Feb using just the polling from 16-17, with 40/26/18</t>
        </r>
      </text>
    </comment>
    <comment ref="C609" authorId="0" shapeId="0" xr:uid="{00000000-0006-0000-1200-000016000000}">
      <text>
        <r>
          <rPr>
            <sz val="9"/>
            <color indexed="81"/>
            <rFont val="Tahoma"/>
            <family val="2"/>
          </rPr>
          <t xml:space="preserve">University spreadsheet gives 11-12
</t>
        </r>
      </text>
    </comment>
    <comment ref="C624" authorId="0" shapeId="0" xr:uid="{00000000-0006-0000-1200-000017000000}">
      <text>
        <r>
          <rPr>
            <sz val="9"/>
            <color indexed="81"/>
            <rFont val="Tahoma"/>
            <family val="2"/>
          </rPr>
          <t xml:space="preserve">Or 15-16 ?
</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Mark Pack</author>
  </authors>
  <commentList>
    <comment ref="D1" authorId="0" shapeId="0" xr:uid="{EDF55917-E5B5-4E6C-8567-3C1A49490B9D}">
      <text>
        <r>
          <rPr>
            <sz val="9"/>
            <color indexed="81"/>
            <rFont val="Tahoma"/>
            <family val="2"/>
          </rPr>
          <t>Date fieldwork started (projected date if exact fieldwork dates missing)</t>
        </r>
      </text>
    </comment>
    <comment ref="AT168" authorId="0" shapeId="0" xr:uid="{00000000-0006-0000-1300-000001000000}">
      <text>
        <r>
          <rPr>
            <b/>
            <sz val="9"/>
            <color indexed="81"/>
            <rFont val="Tahoma"/>
            <family val="2"/>
          </rPr>
          <t>MORI gives as -19 based on unrouded good/bad figures</t>
        </r>
      </text>
    </comment>
    <comment ref="G222" authorId="0" shapeId="0" xr:uid="{00000000-0006-0000-1300-000002000000}">
      <text>
        <r>
          <rPr>
            <sz val="9"/>
            <color indexed="81"/>
            <rFont val="Tahoma"/>
            <family val="2"/>
          </rPr>
          <t xml:space="preserve">YouGov didn't publish as part of headline voting series, but these figures are from poll on voting patterns if there is a pact
</t>
        </r>
      </text>
    </comment>
    <comment ref="AT639" authorId="0" shapeId="0" xr:uid="{00000000-0006-0000-1300-000003000000}">
      <text>
        <r>
          <rPr>
            <b/>
            <sz val="9"/>
            <color indexed="81"/>
            <rFont val="Tahoma"/>
            <family val="2"/>
          </rPr>
          <t>Crosstabs give -33 rather than -34 due to rounding in the other figures</t>
        </r>
        <r>
          <rPr>
            <sz val="9"/>
            <color indexed="81"/>
            <rFont val="Tahoma"/>
            <family val="2"/>
          </rPr>
          <t xml:space="preserve">
</t>
        </r>
      </text>
    </comment>
    <comment ref="P704" authorId="0" shapeId="0" xr:uid="{00000000-0006-0000-1300-000004000000}">
      <text>
        <r>
          <rPr>
            <sz val="9"/>
            <color indexed="81"/>
            <rFont val="Tahoma"/>
            <family val="2"/>
          </rPr>
          <t>Usually phone poll but was internet as a one-off</t>
        </r>
      </text>
    </comment>
    <comment ref="AD806" authorId="0" shapeId="0" xr:uid="{00000000-0006-0000-1300-000005000000}">
      <text>
        <r>
          <rPr>
            <sz val="9"/>
            <color indexed="81"/>
            <rFont val="Tahoma"/>
            <family val="2"/>
          </rPr>
          <t>Press release said 60%, tables said 58%</t>
        </r>
      </text>
    </comment>
    <comment ref="AL844" authorId="0" shapeId="0" xr:uid="{00000000-0006-0000-1300-000006000000}">
      <text>
        <r>
          <rPr>
            <sz val="9"/>
            <color indexed="81"/>
            <rFont val="Tahoma"/>
            <family val="2"/>
          </rPr>
          <t>Leadership questions fieldwork 6-13 Sept</t>
        </r>
      </text>
    </comment>
    <comment ref="G899" authorId="0" shapeId="0" xr:uid="{00000000-0006-0000-1300-000007000000}">
      <text>
        <r>
          <rPr>
            <sz val="9"/>
            <color indexed="81"/>
            <rFont val="Tahoma"/>
            <family val="2"/>
          </rPr>
          <t>Not published</t>
        </r>
      </text>
    </comment>
    <comment ref="P1171" authorId="0" shapeId="0" xr:uid="{00000000-0006-0000-1300-000008000000}">
      <text>
        <r>
          <rPr>
            <sz val="9"/>
            <color indexed="81"/>
            <rFont val="Tahoma"/>
            <family val="2"/>
          </rPr>
          <t>Methodology changed re weighting for household wealth</t>
        </r>
        <r>
          <rPr>
            <sz val="9"/>
            <color indexed="81"/>
            <rFont val="Tahoma"/>
            <family val="2"/>
          </rPr>
          <t xml:space="preserve">
</t>
        </r>
      </text>
    </comment>
    <comment ref="R1399" authorId="0" shapeId="0" xr:uid="{00000000-0006-0000-1300-000009000000}">
      <text>
        <r>
          <rPr>
            <b/>
            <sz val="9"/>
            <color indexed="81"/>
            <rFont val="Tahoma"/>
            <family val="2"/>
          </rPr>
          <t>Mark Pack:</t>
        </r>
        <r>
          <rPr>
            <sz val="9"/>
            <color indexed="81"/>
            <rFont val="Tahoma"/>
            <family val="2"/>
          </rPr>
          <t xml:space="preserve">
Initially reported as 18%. Rounded down to 17% after correspondence with Damian Lyons Lowe
</t>
        </r>
      </text>
    </comment>
    <comment ref="C1489" authorId="0" shapeId="0" xr:uid="{00000000-0006-0000-1300-00000A000000}">
      <text>
        <r>
          <rPr>
            <b/>
            <sz val="9"/>
            <color indexed="81"/>
            <rFont val="Tahoma"/>
            <family val="2"/>
          </rPr>
          <t>Mark Pack:</t>
        </r>
        <r>
          <rPr>
            <sz val="9"/>
            <color indexed="81"/>
            <rFont val="Tahoma"/>
            <family val="2"/>
          </rPr>
          <t xml:space="preserve">
These are dates reported by Populus, even though they look like they're one day too late</t>
        </r>
      </text>
    </comment>
    <comment ref="P1748" authorId="0" shapeId="0" xr:uid="{00000000-0006-0000-1300-00000B000000}">
      <text>
        <r>
          <rPr>
            <b/>
            <sz val="9"/>
            <color indexed="81"/>
            <rFont val="Tahoma"/>
            <family val="2"/>
          </rPr>
          <t>Not phone - not one of the regular phone poll series</t>
        </r>
        <r>
          <rPr>
            <sz val="9"/>
            <color indexed="81"/>
            <rFont val="Tahoma"/>
            <family val="2"/>
          </rPr>
          <t xml:space="preserve">
</t>
        </r>
      </text>
    </comment>
    <comment ref="P1760" authorId="0" shapeId="0" xr:uid="{00000000-0006-0000-1300-00000C000000}">
      <text>
        <r>
          <rPr>
            <sz val="9"/>
            <color indexed="81"/>
            <rFont val="Tahoma"/>
            <family val="2"/>
          </rPr>
          <t xml:space="preserve">Also ran a test with prompting for UKIP in polling question. This gave C29 L31, LD7, UKIP24, Grn5, Oth5.
</t>
        </r>
      </text>
    </comment>
    <comment ref="AM1788" authorId="0" shapeId="0" xr:uid="{00000000-0006-0000-1300-00000D000000}">
      <text>
        <r>
          <rPr>
            <b/>
            <sz val="9"/>
            <color indexed="81"/>
            <rFont val="Tahoma"/>
            <family val="2"/>
          </rPr>
          <t>PM Q asked for LBC on these fieldwork dates</t>
        </r>
      </text>
    </comment>
    <comment ref="P1802" authorId="0" shapeId="0" xr:uid="{00000000-0006-0000-1300-00000E000000}">
      <text>
        <r>
          <rPr>
            <sz val="9"/>
            <color indexed="81"/>
            <rFont val="Tahoma"/>
            <family val="2"/>
          </rPr>
          <t xml:space="preserve">Methodology changes: weightings revised and now prompting for UKIP in both phone and nline polls
</t>
        </r>
      </text>
    </comment>
    <comment ref="C1807" authorId="0" shapeId="0" xr:uid="{00000000-0006-0000-1300-00000F000000}">
      <text>
        <r>
          <rPr>
            <b/>
            <sz val="9"/>
            <color indexed="81"/>
            <rFont val="Tahoma"/>
            <family val="2"/>
          </rPr>
          <t>Mark Pack:</t>
        </r>
        <r>
          <rPr>
            <sz val="9"/>
            <color indexed="81"/>
            <rFont val="Tahoma"/>
            <family val="2"/>
          </rPr>
          <t xml:space="preserve">
Data published by mistake and polling question was intended for crossbreaks on other questions only</t>
        </r>
      </text>
    </comment>
    <comment ref="P1827" authorId="0" shapeId="0" xr:uid="{00000000-0006-0000-1300-000010000000}">
      <text>
        <r>
          <rPr>
            <b/>
            <sz val="9"/>
            <color indexed="81"/>
            <rFont val="Tahoma"/>
            <family val="2"/>
          </rPr>
          <t>Methodology change: UKIP now included in many voting Q prompt</t>
        </r>
      </text>
    </comment>
    <comment ref="P1862" authorId="0" shapeId="0" xr:uid="{00000000-0006-0000-1300-000011000000}">
      <text>
        <r>
          <rPr>
            <b/>
            <sz val="9"/>
            <color indexed="81"/>
            <rFont val="Tahoma"/>
            <family val="2"/>
          </rPr>
          <t>Methodology change - Ukip now in the main list of parties prompted for in voting question. Plus some small sample changes</t>
        </r>
        <r>
          <rPr>
            <sz val="9"/>
            <color indexed="81"/>
            <rFont val="Tahoma"/>
            <family val="2"/>
          </rPr>
          <t xml:space="preserve">
</t>
        </r>
      </text>
    </comment>
    <comment ref="P1869" authorId="0" shapeId="0" xr:uid="{00000000-0006-0000-1300-000012000000}">
      <text>
        <r>
          <rPr>
            <b/>
            <sz val="9"/>
            <color indexed="81"/>
            <rFont val="Tahoma"/>
            <family val="2"/>
          </rPr>
          <t>Methodology change - started prompting for Ukip</t>
        </r>
        <r>
          <rPr>
            <sz val="9"/>
            <color indexed="81"/>
            <rFont val="Tahoma"/>
            <family val="2"/>
          </rPr>
          <t xml:space="preserve">
</t>
        </r>
      </text>
    </comment>
    <comment ref="P1881" authorId="0" shapeId="0" xr:uid="{00000000-0006-0000-1300-000013000000}">
      <text>
        <r>
          <rPr>
            <sz val="9"/>
            <color indexed="81"/>
            <rFont val="Tahoma"/>
            <family val="2"/>
          </rPr>
          <t xml:space="preserve">Methodology change re past vote weighting
</t>
        </r>
      </text>
    </comment>
    <comment ref="P1894" authorId="0" shapeId="0" xr:uid="{00000000-0006-0000-1300-000014000000}">
      <text>
        <r>
          <rPr>
            <b/>
            <sz val="9"/>
            <color indexed="81"/>
            <rFont val="Tahoma"/>
            <family val="2"/>
          </rPr>
          <t>Vote change figures from last Survation poll vary from published changes due to rounding</t>
        </r>
      </text>
    </comment>
    <comment ref="P1904" authorId="0" shapeId="0" xr:uid="{00000000-0006-0000-1300-000015000000}">
      <text>
        <r>
          <rPr>
            <b/>
            <sz val="9"/>
            <color indexed="81"/>
            <rFont val="Tahoma"/>
            <family val="2"/>
          </rPr>
          <t>Methodology changes. Includes starting to prompt for Ukip in voting intention question</t>
        </r>
        <r>
          <rPr>
            <sz val="9"/>
            <color indexed="81"/>
            <rFont val="Tahoma"/>
            <family val="2"/>
          </rPr>
          <t xml:space="preserve">
</t>
        </r>
      </text>
    </comment>
    <comment ref="P1908" authorId="0" shapeId="0" xr:uid="{00000000-0006-0000-1300-000016000000}">
      <text>
        <r>
          <rPr>
            <b/>
            <sz val="9"/>
            <color indexed="81"/>
            <rFont val="Tahoma"/>
            <family val="2"/>
          </rPr>
          <t>Methodology change</t>
        </r>
        <r>
          <rPr>
            <sz val="9"/>
            <color indexed="81"/>
            <rFont val="Tahoma"/>
            <family val="2"/>
          </rPr>
          <t xml:space="preserve">
</t>
        </r>
      </text>
    </comment>
    <comment ref="F1988" authorId="0" shapeId="0" xr:uid="{00000000-0006-0000-1300-000017000000}">
      <text>
        <r>
          <rPr>
            <sz val="9"/>
            <color indexed="81"/>
            <rFont val="Tahoma"/>
            <family val="2"/>
          </rPr>
          <t xml:space="preserve">UK rather than GB poll
</t>
        </r>
      </text>
    </comment>
    <comment ref="P2008" authorId="0" shapeId="0" xr:uid="{00000000-0006-0000-1300-000018000000}">
      <text>
        <r>
          <rPr>
            <b/>
            <sz val="9"/>
            <color indexed="81"/>
            <rFont val="Tahoma"/>
            <family val="2"/>
          </rPr>
          <t xml:space="preserve">Methodology change: start weighting on likelihood to vote
and change to party identification weighting
</t>
        </r>
      </text>
    </comment>
    <comment ref="P2066" authorId="0" shapeId="0" xr:uid="{00000000-0006-0000-1300-000019000000}">
      <text>
        <r>
          <rPr>
            <sz val="9"/>
            <color indexed="81"/>
            <rFont val="Tahoma"/>
            <family val="2"/>
          </rPr>
          <t>Methodology change. Lab 1% ahead on old methodology</t>
        </r>
        <r>
          <rPr>
            <sz val="9"/>
            <color indexed="81"/>
            <rFont val="Tahoma"/>
            <family val="2"/>
          </rPr>
          <t xml:space="preserve">
</t>
        </r>
      </text>
    </comment>
    <comment ref="S2066" authorId="0" shapeId="0" xr:uid="{00000000-0006-0000-1300-00001A000000}">
      <text>
        <r>
          <rPr>
            <b/>
            <sz val="9"/>
            <color indexed="81"/>
            <rFont val="Tahoma"/>
            <family val="2"/>
          </rPr>
          <t>Left blank as Greens not included in headline figures published after final stage of adjustments</t>
        </r>
      </text>
    </comment>
    <comment ref="AP2068" authorId="0" shapeId="0" xr:uid="{00000000-0006-0000-1300-00001B000000}">
      <text>
        <r>
          <rPr>
            <b/>
            <sz val="9"/>
            <color indexed="81"/>
            <rFont val="Tahoma"/>
            <family val="2"/>
          </rPr>
          <t>Mark Pack:</t>
        </r>
        <r>
          <rPr>
            <sz val="9"/>
            <color indexed="81"/>
            <rFont val="Tahoma"/>
            <family val="2"/>
          </rPr>
          <t xml:space="preserve">
Plus Sturgeon 9, Bennett 2, Wood 1
</t>
        </r>
      </text>
    </comment>
    <comment ref="H2069" authorId="0" shapeId="0" xr:uid="{00000000-0006-0000-1300-00001C000000}">
      <text>
        <r>
          <rPr>
            <sz val="9"/>
            <color indexed="81"/>
            <rFont val="Tahoma"/>
            <family val="2"/>
          </rPr>
          <t>No voting intention figures; just leader ratings</t>
        </r>
      </text>
    </comment>
    <comment ref="H2070" authorId="0" shapeId="0" xr:uid="{00000000-0006-0000-1300-00001D000000}">
      <text>
        <r>
          <rPr>
            <sz val="9"/>
            <color indexed="81"/>
            <rFont val="Tahoma"/>
            <family val="2"/>
          </rPr>
          <t>No voting intention figures; just leader and government ratings</t>
        </r>
      </text>
    </comment>
    <comment ref="P2075" authorId="0" shapeId="0" xr:uid="{00000000-0006-0000-1300-00001E000000}">
      <text>
        <r>
          <rPr>
            <b/>
            <sz val="9"/>
            <color indexed="81"/>
            <rFont val="Tahoma"/>
            <family val="2"/>
          </rPr>
          <t>Mark Pack:</t>
        </r>
        <r>
          <rPr>
            <sz val="9"/>
            <color indexed="81"/>
            <rFont val="Tahoma"/>
            <family val="2"/>
          </rPr>
          <t xml:space="preserve">
Also did a question which prompted with candidate names in respondents' constituencies - Con 29, Lab 33, LD 9, UKIP 16, Grn 6
</t>
        </r>
      </text>
    </comment>
    <comment ref="C2079" authorId="0" shapeId="0" xr:uid="{00000000-0006-0000-1300-00001F000000}">
      <text>
        <r>
          <rPr>
            <b/>
            <sz val="9"/>
            <color indexed="81"/>
            <rFont val="Tahoma"/>
            <family val="2"/>
          </rPr>
          <t>Mark Pack:</t>
        </r>
        <r>
          <rPr>
            <sz val="9"/>
            <color indexed="81"/>
            <rFont val="Tahoma"/>
            <family val="2"/>
          </rPr>
          <t xml:space="preserve">
E+W 4-6/5
Scot 1-6/5
</t>
        </r>
      </text>
    </comment>
    <comment ref="P2084" authorId="0" shapeId="0" xr:uid="{00000000-0006-0000-1300-000020000000}">
      <text>
        <r>
          <rPr>
            <b/>
            <sz val="9"/>
            <color indexed="81"/>
            <rFont val="Tahoma"/>
            <family val="2"/>
          </rPr>
          <t>Mark Pack:</t>
        </r>
        <r>
          <rPr>
            <sz val="9"/>
            <color indexed="81"/>
            <rFont val="Tahoma"/>
            <family val="2"/>
          </rPr>
          <t xml:space="preserve">
Preliminary prediction before final evening of interviews</t>
        </r>
      </text>
    </comment>
    <comment ref="P2085" authorId="0" shapeId="0" xr:uid="{00000000-0006-0000-1300-000021000000}">
      <text>
        <r>
          <rPr>
            <b/>
            <sz val="9"/>
            <color indexed="81"/>
            <rFont val="Tahoma"/>
            <family val="2"/>
          </rPr>
          <t xml:space="preserve">Mark Pack:
</t>
        </r>
        <r>
          <rPr>
            <sz val="9"/>
            <color indexed="81"/>
            <rFont val="Tahoma"/>
            <family val="2"/>
          </rPr>
          <t>This is an extention of previous poll with extra final phoning included</t>
        </r>
      </text>
    </comment>
    <comment ref="P2088" authorId="0" shapeId="0" xr:uid="{00000000-0006-0000-1300-000022000000}">
      <text>
        <r>
          <rPr>
            <sz val="9"/>
            <color indexed="81"/>
            <rFont val="Tahoma"/>
            <family val="2"/>
          </rPr>
          <t>Survation also tried three other voting intention question styles (C/L/LD/Ukip/Grn):
4-party prompt: 33/33/9/16/4
4-party prompt asking people to think about candidates in their constituencies: 33/33/9/16/3
Mock ballot paper for their seat: 31/31/10/16/5</t>
        </r>
      </text>
    </comment>
    <comment ref="E2094" authorId="0" shapeId="0" xr:uid="{00000000-0006-0000-1300-000023000000}">
      <text>
        <r>
          <rPr>
            <sz val="9"/>
            <color indexed="81"/>
            <rFont val="Tahoma"/>
            <family val="2"/>
          </rPr>
          <t xml:space="preserve">Not published until after the election
</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Mark Pack</author>
    <author>PACK, Lord</author>
  </authors>
  <commentList>
    <comment ref="D1" authorId="0" shapeId="0" xr:uid="{D9DC8210-D767-45D1-A4E0-F901B205CA02}">
      <text>
        <r>
          <rPr>
            <sz val="9"/>
            <color indexed="81"/>
            <rFont val="Tahoma"/>
            <family val="2"/>
          </rPr>
          <t xml:space="preserve">Date fieldwork started (projected date if exact fieldwork dates missing)
</t>
        </r>
      </text>
    </comment>
    <comment ref="E1" authorId="0" shapeId="0" xr:uid="{00000000-0006-0000-1400-000001000000}">
      <text>
        <r>
          <rPr>
            <b/>
            <sz val="9"/>
            <color indexed="81"/>
            <rFont val="Tahoma"/>
            <family val="2"/>
          </rPr>
          <t>Mark Pack:</t>
        </r>
        <r>
          <rPr>
            <sz val="9"/>
            <color indexed="81"/>
            <rFont val="Tahoma"/>
            <family val="2"/>
          </rPr>
          <t xml:space="preserve">
For this Parliament from late July onwards, for newspaper polls the published date shifted to being the date the poll was first officially published whether on website or in print. Previously it had been the date the poll apepared in print, which usually was the day after it first appeared online.</t>
        </r>
      </text>
    </comment>
    <comment ref="H3" authorId="0" shapeId="0" xr:uid="{00000000-0006-0000-1400-000002000000}">
      <text>
        <r>
          <rPr>
            <sz val="9"/>
            <color indexed="81"/>
            <rFont val="Tahoma"/>
            <family val="2"/>
          </rPr>
          <t>No voting intention figures; just leader ratings</t>
        </r>
      </text>
    </comment>
    <comment ref="H4" authorId="0" shapeId="0" xr:uid="{00000000-0006-0000-1400-000003000000}">
      <text>
        <r>
          <rPr>
            <sz val="9"/>
            <color indexed="81"/>
            <rFont val="Tahoma"/>
            <family val="2"/>
          </rPr>
          <t>No voting intention figures; just leader ratings</t>
        </r>
      </text>
    </comment>
    <comment ref="T5" authorId="0" shapeId="0" xr:uid="{00000000-0006-0000-1400-000004000000}">
      <text>
        <r>
          <rPr>
            <b/>
            <sz val="9"/>
            <color indexed="81"/>
            <rFont val="Tahoma"/>
            <family val="2"/>
          </rPr>
          <t xml:space="preserve">Change of methodology from pre-election: using past vote weighting to the election result (rather than weighting by party ID)
</t>
        </r>
        <r>
          <rPr>
            <sz val="9"/>
            <color indexed="81"/>
            <rFont val="Tahoma"/>
            <family val="2"/>
          </rPr>
          <t xml:space="preserve">
</t>
        </r>
      </text>
    </comment>
    <comment ref="H6" authorId="0" shapeId="0" xr:uid="{00000000-0006-0000-1400-000005000000}">
      <text>
        <r>
          <rPr>
            <sz val="9"/>
            <color indexed="81"/>
            <rFont val="Tahoma"/>
            <family val="2"/>
          </rPr>
          <t>No voting intention figures; just leader ratings</t>
        </r>
      </text>
    </comment>
    <comment ref="T7" authorId="0" shapeId="0" xr:uid="{00000000-0006-0000-1400-000006000000}">
      <text>
        <r>
          <rPr>
            <b/>
            <sz val="9"/>
            <color indexed="81"/>
            <rFont val="Tahoma"/>
            <family val="2"/>
          </rPr>
          <t>New turnout modelling</t>
        </r>
      </text>
    </comment>
    <comment ref="H8" authorId="0" shapeId="0" xr:uid="{00000000-0006-0000-1400-000007000000}">
      <text>
        <r>
          <rPr>
            <sz val="9"/>
            <color indexed="81"/>
            <rFont val="Tahoma"/>
            <family val="2"/>
          </rPr>
          <t>No voting intention figures; just leader ratings</t>
        </r>
      </text>
    </comment>
    <comment ref="H9" authorId="0" shapeId="0" xr:uid="{00000000-0006-0000-1400-000008000000}">
      <text>
        <r>
          <rPr>
            <sz val="9"/>
            <color indexed="81"/>
            <rFont val="Tahoma"/>
            <family val="2"/>
          </rPr>
          <t>No voting intention figures; just leader ratings</t>
        </r>
      </text>
    </comment>
    <comment ref="T11" authorId="0" shapeId="0" xr:uid="{00000000-0006-0000-1400-000009000000}">
      <text>
        <r>
          <rPr>
            <b/>
            <sz val="9"/>
            <color indexed="81"/>
            <rFont val="Tahoma"/>
            <family val="2"/>
          </rPr>
          <t>New turnout filter</t>
        </r>
      </text>
    </comment>
    <comment ref="H12" authorId="0" shapeId="0" xr:uid="{00000000-0006-0000-1400-00000A000000}">
      <text>
        <r>
          <rPr>
            <sz val="9"/>
            <color indexed="81"/>
            <rFont val="Tahoma"/>
            <family val="2"/>
          </rPr>
          <t>No voting intention figures; just leader ratings</t>
        </r>
      </text>
    </comment>
    <comment ref="E13" authorId="0" shapeId="0" xr:uid="{00000000-0006-0000-1400-00000B000000}">
      <text>
        <r>
          <rPr>
            <b/>
            <sz val="9"/>
            <color indexed="81"/>
            <rFont val="Tahoma"/>
            <family val="2"/>
          </rPr>
          <t xml:space="preserve">Unpublished poll but subsequently referred to in newspaper coverage (Observer). Note - the newspaper coverage gave different figures to these, which are from tables supplied by the pollster. Note that this poll predates changes to their methodology
</t>
        </r>
        <r>
          <rPr>
            <sz val="9"/>
            <color indexed="81"/>
            <rFont val="Tahoma"/>
            <family val="2"/>
          </rPr>
          <t xml:space="preserve">
</t>
        </r>
      </text>
    </comment>
    <comment ref="H14" authorId="0" shapeId="0" xr:uid="{00000000-0006-0000-1400-00000C000000}">
      <text>
        <r>
          <rPr>
            <sz val="9"/>
            <color indexed="81"/>
            <rFont val="Tahoma"/>
            <family val="2"/>
          </rPr>
          <t>No voting intention figures; just leader ratings</t>
        </r>
      </text>
    </comment>
    <comment ref="H16" authorId="0" shapeId="0" xr:uid="{00000000-0006-0000-1400-00000D000000}">
      <text>
        <r>
          <rPr>
            <sz val="9"/>
            <color indexed="81"/>
            <rFont val="Tahoma"/>
            <family val="2"/>
          </rPr>
          <t>No voting intention figures; just leader ratings</t>
        </r>
      </text>
    </comment>
    <comment ref="H17" authorId="0" shapeId="0" xr:uid="{00000000-0006-0000-1400-00000E000000}">
      <text>
        <r>
          <rPr>
            <sz val="9"/>
            <color indexed="81"/>
            <rFont val="Tahoma"/>
            <family val="2"/>
          </rPr>
          <t>No voting intention figures; just leader ratings</t>
        </r>
      </text>
    </comment>
    <comment ref="H18" authorId="0" shapeId="0" xr:uid="{00000000-0006-0000-1400-00000F000000}">
      <text>
        <r>
          <rPr>
            <sz val="9"/>
            <color indexed="81"/>
            <rFont val="Tahoma"/>
            <family val="2"/>
          </rPr>
          <t>No voting intention figures; just leader ratings</t>
        </r>
      </text>
    </comment>
    <comment ref="H21" authorId="0" shapeId="0" xr:uid="{00000000-0006-0000-1400-000010000000}">
      <text>
        <r>
          <rPr>
            <sz val="9"/>
            <color indexed="81"/>
            <rFont val="Tahoma"/>
            <family val="2"/>
          </rPr>
          <t>No voting intention figures; just leader ratings</t>
        </r>
      </text>
    </comment>
    <comment ref="T23" authorId="0" shapeId="0" xr:uid="{00000000-0006-0000-1400-000011000000}">
      <text>
        <r>
          <rPr>
            <b/>
            <sz val="9"/>
            <color indexed="81"/>
            <rFont val="Tahoma"/>
            <family val="2"/>
          </rPr>
          <t>New methodology</t>
        </r>
      </text>
    </comment>
    <comment ref="T25" authorId="0" shapeId="0" xr:uid="{00000000-0006-0000-1400-000012000000}">
      <text>
        <r>
          <rPr>
            <b/>
            <sz val="9"/>
            <color indexed="81"/>
            <rFont val="Tahoma"/>
            <family val="2"/>
          </rPr>
          <t>New voter turnout methodology</t>
        </r>
      </text>
    </comment>
    <comment ref="H27" authorId="0" shapeId="0" xr:uid="{00000000-0006-0000-1400-000013000000}">
      <text>
        <r>
          <rPr>
            <sz val="9"/>
            <color indexed="81"/>
            <rFont val="Tahoma"/>
            <family val="2"/>
          </rPr>
          <t>No voting intention figures; just leader ratings</t>
        </r>
      </text>
    </comment>
    <comment ref="H33" authorId="0" shapeId="0" xr:uid="{00000000-0006-0000-1400-000014000000}">
      <text>
        <r>
          <rPr>
            <sz val="9"/>
            <color indexed="81"/>
            <rFont val="Tahoma"/>
            <family val="2"/>
          </rPr>
          <t>No voting intention figures; just leader ratings</t>
        </r>
      </text>
    </comment>
    <comment ref="H40" authorId="0" shapeId="0" xr:uid="{00000000-0006-0000-1400-000015000000}">
      <text>
        <r>
          <rPr>
            <sz val="9"/>
            <color indexed="81"/>
            <rFont val="Tahoma"/>
            <family val="2"/>
          </rPr>
          <t>No voting intention figures; just leader ratings</t>
        </r>
      </text>
    </comment>
    <comment ref="H44" authorId="0" shapeId="0" xr:uid="{00000000-0006-0000-1400-000016000000}">
      <text>
        <r>
          <rPr>
            <sz val="9"/>
            <color indexed="81"/>
            <rFont val="Tahoma"/>
            <family val="2"/>
          </rPr>
          <t>No voting intention figures; just leader ratings</t>
        </r>
      </text>
    </comment>
    <comment ref="H45" authorId="0" shapeId="0" xr:uid="{00000000-0006-0000-1400-000017000000}">
      <text>
        <r>
          <rPr>
            <sz val="9"/>
            <color indexed="81"/>
            <rFont val="Tahoma"/>
            <family val="2"/>
          </rPr>
          <t>No voting intention figures; just leader ratings</t>
        </r>
      </text>
    </comment>
    <comment ref="H49" authorId="0" shapeId="0" xr:uid="{00000000-0006-0000-1400-000018000000}">
      <text>
        <r>
          <rPr>
            <sz val="9"/>
            <color indexed="81"/>
            <rFont val="Tahoma"/>
            <family val="2"/>
          </rPr>
          <t>No voting intention figures; just leader ratings</t>
        </r>
      </text>
    </comment>
    <comment ref="H56" authorId="0" shapeId="0" xr:uid="{00000000-0006-0000-1400-000019000000}">
      <text>
        <r>
          <rPr>
            <sz val="9"/>
            <color indexed="81"/>
            <rFont val="Tahoma"/>
            <family val="2"/>
          </rPr>
          <t>No voting intention figures; just leader ratings</t>
        </r>
      </text>
    </comment>
    <comment ref="H59" authorId="0" shapeId="0" xr:uid="{00000000-0006-0000-1400-00001A000000}">
      <text>
        <r>
          <rPr>
            <sz val="9"/>
            <color indexed="81"/>
            <rFont val="Tahoma"/>
            <family val="2"/>
          </rPr>
          <t>No voting intention figures; just leader ratings</t>
        </r>
      </text>
    </comment>
    <comment ref="H63" authorId="0" shapeId="0" xr:uid="{00000000-0006-0000-1400-00001B000000}">
      <text>
        <r>
          <rPr>
            <sz val="9"/>
            <color indexed="81"/>
            <rFont val="Tahoma"/>
            <family val="2"/>
          </rPr>
          <t>No voting intention figures; just leader ratings</t>
        </r>
      </text>
    </comment>
    <comment ref="H66" authorId="0" shapeId="0" xr:uid="{00000000-0006-0000-1400-00001C000000}">
      <text>
        <r>
          <rPr>
            <sz val="9"/>
            <color indexed="81"/>
            <rFont val="Tahoma"/>
            <family val="2"/>
          </rPr>
          <t>No voting intention figures; just leader ratings</t>
        </r>
      </text>
    </comment>
    <comment ref="H72" authorId="0" shapeId="0" xr:uid="{00000000-0006-0000-1400-00001D000000}">
      <text>
        <r>
          <rPr>
            <sz val="9"/>
            <color indexed="81"/>
            <rFont val="Tahoma"/>
            <family val="2"/>
          </rPr>
          <t>No voting intention figures; just leader ratings</t>
        </r>
      </text>
    </comment>
    <comment ref="H77" authorId="0" shapeId="0" xr:uid="{00000000-0006-0000-1400-00001E000000}">
      <text>
        <r>
          <rPr>
            <sz val="9"/>
            <color indexed="81"/>
            <rFont val="Tahoma"/>
            <family val="2"/>
          </rPr>
          <t>No voting intention figures; just leader ratings</t>
        </r>
      </text>
    </comment>
    <comment ref="AV80" authorId="0" shapeId="0" xr:uid="{069F035B-9B16-49F9-A20C-F604E250A9C9}">
      <text>
        <r>
          <rPr>
            <sz val="9"/>
            <color indexed="81"/>
            <rFont val="Tahoma"/>
            <family val="2"/>
          </rPr>
          <t>Fieldwork 17-22/3</t>
        </r>
      </text>
    </comment>
    <comment ref="H85" authorId="0" shapeId="0" xr:uid="{00000000-0006-0000-1400-00001F000000}">
      <text>
        <r>
          <rPr>
            <sz val="9"/>
            <color indexed="81"/>
            <rFont val="Tahoma"/>
            <family val="2"/>
          </rPr>
          <t>No voting intention figures; just leader ratings</t>
        </r>
      </text>
    </comment>
    <comment ref="H86" authorId="0" shapeId="0" xr:uid="{00000000-0006-0000-1400-000020000000}">
      <text>
        <r>
          <rPr>
            <sz val="9"/>
            <color indexed="81"/>
            <rFont val="Tahoma"/>
            <family val="2"/>
          </rPr>
          <t>No voting intention figures; just leader ratings</t>
        </r>
      </text>
    </comment>
    <comment ref="H110" authorId="0" shapeId="0" xr:uid="{00000000-0006-0000-1400-000021000000}">
      <text>
        <r>
          <rPr>
            <sz val="9"/>
            <color indexed="81"/>
            <rFont val="Tahoma"/>
            <family val="2"/>
          </rPr>
          <t>No voting intention figures; just leader ratings</t>
        </r>
      </text>
    </comment>
    <comment ref="T118" authorId="0" shapeId="0" xr:uid="{00000000-0006-0000-1400-000022000000}">
      <text>
        <r>
          <rPr>
            <b/>
            <sz val="9"/>
            <color indexed="81"/>
            <rFont val="Tahoma"/>
            <family val="2"/>
          </rPr>
          <t>Revised methodology</t>
        </r>
      </text>
    </comment>
    <comment ref="H123" authorId="0" shapeId="0" xr:uid="{00000000-0006-0000-1400-000023000000}">
      <text>
        <r>
          <rPr>
            <sz val="9"/>
            <color indexed="81"/>
            <rFont val="Tahoma"/>
            <family val="2"/>
          </rPr>
          <t>No voting intention figures; just leader ratings</t>
        </r>
      </text>
    </comment>
    <comment ref="H130" authorId="0" shapeId="0" xr:uid="{00000000-0006-0000-1400-000024000000}">
      <text>
        <r>
          <rPr>
            <sz val="9"/>
            <color indexed="81"/>
            <rFont val="Tahoma"/>
            <family val="2"/>
          </rPr>
          <t>No voting intention figures; just leader ratings</t>
        </r>
      </text>
    </comment>
    <comment ref="H131" authorId="0" shapeId="0" xr:uid="{00000000-0006-0000-1400-000025000000}">
      <text>
        <r>
          <rPr>
            <sz val="9"/>
            <color indexed="81"/>
            <rFont val="Tahoma"/>
            <family val="2"/>
          </rPr>
          <t>No voting intention figures; just leader ratings</t>
        </r>
      </text>
    </comment>
    <comment ref="H137" authorId="0" shapeId="0" xr:uid="{00000000-0006-0000-1400-000026000000}">
      <text>
        <r>
          <rPr>
            <sz val="9"/>
            <color indexed="81"/>
            <rFont val="Tahoma"/>
            <family val="2"/>
          </rPr>
          <t>No voting intention figures; just leader ratings</t>
        </r>
      </text>
    </comment>
    <comment ref="H140" authorId="0" shapeId="0" xr:uid="{00000000-0006-0000-1400-000027000000}">
      <text>
        <r>
          <rPr>
            <sz val="9"/>
            <color indexed="81"/>
            <rFont val="Tahoma"/>
            <family val="2"/>
          </rPr>
          <t>No voting intention figures; just leader ratings</t>
        </r>
      </text>
    </comment>
    <comment ref="H141" authorId="0" shapeId="0" xr:uid="{00000000-0006-0000-1400-000028000000}">
      <text>
        <r>
          <rPr>
            <sz val="9"/>
            <color indexed="81"/>
            <rFont val="Tahoma"/>
            <family val="2"/>
          </rPr>
          <t>No voting intention figures; just leader ratings</t>
        </r>
      </text>
    </comment>
    <comment ref="H144" authorId="0" shapeId="0" xr:uid="{00000000-0006-0000-1400-000029000000}">
      <text>
        <r>
          <rPr>
            <sz val="9"/>
            <color indexed="81"/>
            <rFont val="Tahoma"/>
            <family val="2"/>
          </rPr>
          <t>No voting intention figures; just leader ratings</t>
        </r>
      </text>
    </comment>
    <comment ref="H148" authorId="0" shapeId="0" xr:uid="{00000000-0006-0000-1400-00002A000000}">
      <text>
        <r>
          <rPr>
            <sz val="9"/>
            <color indexed="81"/>
            <rFont val="Tahoma"/>
            <family val="2"/>
          </rPr>
          <t>No voting intention figures; just leader ratings</t>
        </r>
      </text>
    </comment>
    <comment ref="AI153" authorId="0" shapeId="0" xr:uid="{00000000-0006-0000-1400-00002B000000}">
      <text>
        <r>
          <rPr>
            <sz val="9"/>
            <color indexed="81"/>
            <rFont val="Tahoma"/>
            <family val="2"/>
          </rPr>
          <t>Diane James</t>
        </r>
        <r>
          <rPr>
            <sz val="9"/>
            <color indexed="81"/>
            <rFont val="Tahoma"/>
            <family val="2"/>
          </rPr>
          <t xml:space="preserve">
</t>
        </r>
      </text>
    </comment>
    <comment ref="AI158" authorId="0" shapeId="0" xr:uid="{00000000-0006-0000-1400-00002C000000}">
      <text>
        <r>
          <rPr>
            <sz val="9"/>
            <color indexed="81"/>
            <rFont val="Tahoma"/>
            <family val="2"/>
          </rPr>
          <t>Nigel Farage. Asked in past tense.</t>
        </r>
      </text>
    </comment>
    <comment ref="AI163" authorId="0" shapeId="0" xr:uid="{00000000-0006-0000-1400-00002D000000}">
      <text>
        <r>
          <rPr>
            <sz val="9"/>
            <color indexed="81"/>
            <rFont val="Tahoma"/>
            <family val="2"/>
          </rPr>
          <t>Nigel Farage. Asked in past tense.</t>
        </r>
      </text>
    </comment>
    <comment ref="H164" authorId="0" shapeId="0" xr:uid="{00000000-0006-0000-1400-00002E000000}">
      <text>
        <r>
          <rPr>
            <sz val="9"/>
            <color indexed="81"/>
            <rFont val="Tahoma"/>
            <family val="2"/>
          </rPr>
          <t>No voting intention figures; just leader ratings</t>
        </r>
      </text>
    </comment>
    <comment ref="AI167" authorId="0" shapeId="0" xr:uid="{00000000-0006-0000-1400-00002F000000}">
      <text>
        <r>
          <rPr>
            <sz val="9"/>
            <color indexed="81"/>
            <rFont val="Tahoma"/>
            <family val="2"/>
          </rPr>
          <t>Nigel Farage. Asked in past tense.</t>
        </r>
      </text>
    </comment>
    <comment ref="H170" authorId="0" shapeId="0" xr:uid="{00000000-0006-0000-1400-000030000000}">
      <text>
        <r>
          <rPr>
            <sz val="9"/>
            <color indexed="81"/>
            <rFont val="Tahoma"/>
            <family val="2"/>
          </rPr>
          <t>No voting intention figures; just government rating</t>
        </r>
      </text>
    </comment>
    <comment ref="H172" authorId="0" shapeId="0" xr:uid="{00000000-0006-0000-1400-000031000000}">
      <text>
        <r>
          <rPr>
            <sz val="9"/>
            <color indexed="81"/>
            <rFont val="Tahoma"/>
            <family val="2"/>
          </rPr>
          <t>No voting intention figures; just leader ratings</t>
        </r>
      </text>
    </comment>
    <comment ref="H174" authorId="0" shapeId="0" xr:uid="{00000000-0006-0000-1400-000032000000}">
      <text>
        <r>
          <rPr>
            <sz val="9"/>
            <color indexed="81"/>
            <rFont val="Tahoma"/>
            <family val="2"/>
          </rPr>
          <t>No voting intention figures; just leader ratings</t>
        </r>
      </text>
    </comment>
    <comment ref="AI174" authorId="0" shapeId="0" xr:uid="{00000000-0006-0000-1400-000033000000}">
      <text>
        <r>
          <rPr>
            <b/>
            <sz val="9"/>
            <color indexed="81"/>
            <rFont val="Tahoma"/>
            <family val="2"/>
          </rPr>
          <t>Nigel Farage</t>
        </r>
      </text>
    </comment>
    <comment ref="H176" authorId="0" shapeId="0" xr:uid="{00000000-0006-0000-1400-000034000000}">
      <text>
        <r>
          <rPr>
            <sz val="9"/>
            <color indexed="81"/>
            <rFont val="Tahoma"/>
            <family val="2"/>
          </rPr>
          <t>No voting intention figures; just government rating</t>
        </r>
      </text>
    </comment>
    <comment ref="H183" authorId="0" shapeId="0" xr:uid="{00000000-0006-0000-1400-000035000000}">
      <text>
        <r>
          <rPr>
            <sz val="9"/>
            <color indexed="81"/>
            <rFont val="Tahoma"/>
            <family val="2"/>
          </rPr>
          <t>No voting intention figures; just government rating</t>
        </r>
      </text>
    </comment>
    <comment ref="H193" authorId="0" shapeId="0" xr:uid="{00000000-0006-0000-1400-000036000000}">
      <text>
        <r>
          <rPr>
            <sz val="9"/>
            <color indexed="81"/>
            <rFont val="Tahoma"/>
            <family val="2"/>
          </rPr>
          <t>No voting intention figures; just leader ratings</t>
        </r>
      </text>
    </comment>
    <comment ref="AI193" authorId="0" shapeId="0" xr:uid="{00000000-0006-0000-1400-000037000000}">
      <text>
        <r>
          <rPr>
            <b/>
            <sz val="9"/>
            <color indexed="81"/>
            <rFont val="Tahoma"/>
            <family val="2"/>
          </rPr>
          <t>Nigel Farage</t>
        </r>
      </text>
    </comment>
    <comment ref="H195" authorId="0" shapeId="0" xr:uid="{00000000-0006-0000-1400-000038000000}">
      <text>
        <r>
          <rPr>
            <sz val="9"/>
            <color indexed="81"/>
            <rFont val="Tahoma"/>
            <family val="2"/>
          </rPr>
          <t>No voting intention figures; just leader ratings</t>
        </r>
      </text>
    </comment>
    <comment ref="H203" authorId="0" shapeId="0" xr:uid="{00000000-0006-0000-1400-000039000000}">
      <text>
        <r>
          <rPr>
            <sz val="9"/>
            <color indexed="81"/>
            <rFont val="Tahoma"/>
            <family val="2"/>
          </rPr>
          <t>No voting intention figures; just government rating</t>
        </r>
      </text>
    </comment>
    <comment ref="H208" authorId="0" shapeId="0" xr:uid="{00000000-0006-0000-1400-00003A000000}">
      <text>
        <r>
          <rPr>
            <sz val="9"/>
            <color indexed="81"/>
            <rFont val="Tahoma"/>
            <family val="2"/>
          </rPr>
          <t>No voting intention figures; just leader ratings</t>
        </r>
      </text>
    </comment>
    <comment ref="H217" authorId="0" shapeId="0" xr:uid="{00000000-0006-0000-1400-00003B000000}">
      <text>
        <r>
          <rPr>
            <sz val="9"/>
            <color indexed="81"/>
            <rFont val="Tahoma"/>
            <family val="2"/>
          </rPr>
          <t>No voting intention figures; just leader ratings</t>
        </r>
      </text>
    </comment>
    <comment ref="H218" authorId="0" shapeId="0" xr:uid="{00000000-0006-0000-1400-00003C000000}">
      <text>
        <r>
          <rPr>
            <sz val="9"/>
            <color indexed="81"/>
            <rFont val="Tahoma"/>
            <family val="2"/>
          </rPr>
          <t>No voting intention figures; just government rating</t>
        </r>
      </text>
    </comment>
    <comment ref="H219" authorId="0" shapeId="0" xr:uid="{00000000-0006-0000-1400-00003D000000}">
      <text>
        <r>
          <rPr>
            <sz val="9"/>
            <color indexed="81"/>
            <rFont val="Tahoma"/>
            <family val="2"/>
          </rPr>
          <t>No voting intention figures; just government rating</t>
        </r>
      </text>
    </comment>
    <comment ref="H231" authorId="0" shapeId="0" xr:uid="{00000000-0006-0000-1400-00003E000000}">
      <text>
        <r>
          <rPr>
            <sz val="9"/>
            <color indexed="81"/>
            <rFont val="Tahoma"/>
            <family val="2"/>
          </rPr>
          <t>No voting intention figures; just government rating</t>
        </r>
      </text>
    </comment>
    <comment ref="B238" authorId="0" shapeId="0" xr:uid="{00000000-0006-0000-1400-00003F000000}">
      <text>
        <r>
          <rPr>
            <sz val="9"/>
            <color indexed="81"/>
            <rFont val="Tahoma"/>
            <family val="2"/>
          </rPr>
          <t xml:space="preserve">Both newspaper and polling firm declined requests to provide data tables
</t>
        </r>
      </text>
    </comment>
    <comment ref="H240" authorId="0" shapeId="0" xr:uid="{00000000-0006-0000-1400-000040000000}">
      <text>
        <r>
          <rPr>
            <sz val="9"/>
            <color indexed="81"/>
            <rFont val="Tahoma"/>
            <family val="2"/>
          </rPr>
          <t>No voting intention figures; just government rating</t>
        </r>
      </text>
    </comment>
    <comment ref="T243" authorId="0" shapeId="0" xr:uid="{00000000-0006-0000-1400-000041000000}">
      <text>
        <r>
          <rPr>
            <sz val="9"/>
            <color indexed="81"/>
            <rFont val="Tahoma"/>
            <family val="2"/>
          </rPr>
          <t>Methodology change: "This is the first poll where we have included a past vote weight in addition to our party propensity and EU referendum vote weights"</t>
        </r>
      </text>
    </comment>
    <comment ref="T244" authorId="0" shapeId="0" xr:uid="{00000000-0006-0000-1400-000042000000}">
      <text>
        <r>
          <rPr>
            <sz val="9"/>
            <color indexed="81"/>
            <rFont val="Tahoma"/>
            <family val="2"/>
          </rPr>
          <t>Methodology change? Table says weighted by propensity to vote unlike previous ORB poll. Also includes voting intentions for N Ireland parties</t>
        </r>
      </text>
    </comment>
    <comment ref="H247" authorId="0" shapeId="0" xr:uid="{00000000-0006-0000-1400-000043000000}">
      <text>
        <r>
          <rPr>
            <b/>
            <sz val="9"/>
            <color indexed="81"/>
            <rFont val="Tahoma"/>
            <family val="2"/>
          </rPr>
          <t>No final voting intention figures published, only unadjusted "most likely to vote for" numbers</t>
        </r>
        <r>
          <rPr>
            <sz val="9"/>
            <color indexed="81"/>
            <rFont val="Tahoma"/>
            <family val="2"/>
          </rPr>
          <t xml:space="preserve">
</t>
        </r>
      </text>
    </comment>
    <comment ref="H249" authorId="0" shapeId="0" xr:uid="{00000000-0006-0000-1400-000044000000}">
      <text>
        <r>
          <rPr>
            <sz val="9"/>
            <color indexed="81"/>
            <rFont val="Tahoma"/>
            <family val="2"/>
          </rPr>
          <t>Figures recalculated to excluding don't knonw etc.</t>
        </r>
      </text>
    </comment>
    <comment ref="T249" authorId="0" shapeId="0" xr:uid="{00000000-0006-0000-1400-000045000000}">
      <text>
        <r>
          <rPr>
            <sz val="9"/>
            <color indexed="81"/>
            <rFont val="Tahoma"/>
            <family val="2"/>
          </rPr>
          <t>Questionnaires sent out to mobiles</t>
        </r>
        <r>
          <rPr>
            <b/>
            <sz val="9"/>
            <color indexed="81"/>
            <rFont val="Tahoma"/>
            <family val="2"/>
          </rPr>
          <t xml:space="preserve">
</t>
        </r>
      </text>
    </comment>
    <comment ref="G259" authorId="0" shapeId="0" xr:uid="{00000000-0006-0000-1400-000046000000}">
      <text>
        <r>
          <rPr>
            <sz val="9"/>
            <color indexed="81"/>
            <rFont val="Tahoma"/>
            <family val="2"/>
          </rPr>
          <t>Good Morning Britain TV show, ITV</t>
        </r>
      </text>
    </comment>
    <comment ref="T276" authorId="0" shapeId="0" xr:uid="{00000000-0006-0000-1400-000047000000}">
      <text>
        <r>
          <rPr>
            <sz val="9"/>
            <color indexed="81"/>
            <rFont val="Tahoma"/>
            <family val="2"/>
          </rPr>
          <t>Methodology change to account for constituencies where Ukip or Green not standing</t>
        </r>
      </text>
    </comment>
    <comment ref="T277" authorId="0" shapeId="0" xr:uid="{00000000-0006-0000-1400-000048000000}">
      <text>
        <r>
          <rPr>
            <sz val="9"/>
            <color indexed="81"/>
            <rFont val="Tahoma"/>
            <family val="2"/>
          </rPr>
          <t>Methodology change to account for large number of constituencies where Ukip not standing</t>
        </r>
      </text>
    </comment>
    <comment ref="T279" authorId="0" shapeId="0" xr:uid="{00000000-0006-0000-1400-000049000000}">
      <text>
        <r>
          <rPr>
            <sz val="9"/>
            <color indexed="81"/>
            <rFont val="Tahoma"/>
            <family val="2"/>
          </rPr>
          <t>Methodology change to account for large number of constituencies where Ukip not standing</t>
        </r>
      </text>
    </comment>
    <comment ref="H280" authorId="0" shapeId="0" xr:uid="{00000000-0006-0000-1400-00004A000000}">
      <text>
        <r>
          <rPr>
            <sz val="9"/>
            <color indexed="81"/>
            <rFont val="Tahoma"/>
            <family val="2"/>
          </rPr>
          <t>No voting intention figures; just government rating</t>
        </r>
      </text>
    </comment>
    <comment ref="T281" authorId="0" shapeId="0" xr:uid="{00000000-0006-0000-1400-00004B000000}">
      <text>
        <r>
          <rPr>
            <sz val="9"/>
            <color indexed="81"/>
            <rFont val="Tahoma"/>
            <family val="2"/>
          </rPr>
          <t xml:space="preserve">Methodology changes re turnout
</t>
        </r>
      </text>
    </comment>
    <comment ref="H282" authorId="0" shapeId="0" xr:uid="{00000000-0006-0000-1400-00004C000000}">
      <text>
        <r>
          <rPr>
            <sz val="9"/>
            <color indexed="81"/>
            <rFont val="Tahoma"/>
            <family val="2"/>
          </rPr>
          <t>No voting intention figures; just leader ratings</t>
        </r>
      </text>
    </comment>
    <comment ref="T292" authorId="0" shapeId="0" xr:uid="{00000000-0006-0000-1400-00004D000000}">
      <text>
        <r>
          <rPr>
            <sz val="9"/>
            <color indexed="81"/>
            <rFont val="Tahoma"/>
            <family val="2"/>
          </rPr>
          <t>Methodology change to account for postal voting and electoral registration</t>
        </r>
      </text>
    </comment>
    <comment ref="T296" authorId="0" shapeId="0" xr:uid="{00000000-0006-0000-1400-00004E000000}">
      <text>
        <r>
          <rPr>
            <sz val="9"/>
            <color indexed="81"/>
            <rFont val="Tahoma"/>
            <family val="2"/>
          </rPr>
          <t>Questionnaires sent out to mobiles</t>
        </r>
        <r>
          <rPr>
            <b/>
            <sz val="9"/>
            <color indexed="81"/>
            <rFont val="Tahoma"/>
            <family val="2"/>
          </rPr>
          <t xml:space="preserve">
</t>
        </r>
      </text>
    </comment>
    <comment ref="E300" authorId="1" shapeId="0" xr:uid="{1D10F1DC-01BF-44C3-9D9B-29A328FA346E}">
      <text>
        <r>
          <rPr>
            <sz val="9"/>
            <color indexed="81"/>
            <rFont val="Tahoma"/>
            <family val="2"/>
          </rPr>
          <t>Not published, likely due to London Bridge terror attack</t>
        </r>
      </text>
    </comment>
    <comment ref="H301" authorId="0" shapeId="0" xr:uid="{00000000-0006-0000-1400-00004F000000}">
      <text>
        <r>
          <rPr>
            <sz val="9"/>
            <color indexed="81"/>
            <rFont val="Tahoma"/>
            <family val="2"/>
          </rPr>
          <t>No voting intention figures; just leader ratings</t>
        </r>
      </text>
    </comment>
    <comment ref="T305" authorId="0" shapeId="0" xr:uid="{00000000-0006-0000-1400-000050000000}">
      <text>
        <r>
          <rPr>
            <sz val="9"/>
            <color indexed="81"/>
            <rFont val="Tahoma"/>
            <family val="2"/>
          </rPr>
          <t>Methodology change: "Our voting intention figures include two changes this month.  First of all, as we always do at this point in a campaign, only those who say they are registered to vote are included. Secondly, we have also introduced an adjustment to allow for respondents’ overclaiming their likelihood to vote, based on evidence from validated votes from the British Election Study in previous elections.  (The overall impact on voting intentions is small, increasing Conservative share by one point and reducing Labour share by one point.)"</t>
        </r>
      </text>
    </comment>
    <comment ref="B309" authorId="0" shapeId="0" xr:uid="{00000000-0006-0000-1400-000051000000}">
      <text>
        <r>
          <rPr>
            <sz val="9"/>
            <color indexed="81"/>
            <rFont val="Tahoma"/>
            <family val="2"/>
          </rPr>
          <t xml:space="preserve">Both newspaper and polling firm declined requests to provide data tables
</t>
        </r>
      </text>
    </comment>
    <comment ref="AL310" authorId="0" shapeId="0" xr:uid="{00000000-0006-0000-1400-000052000000}">
      <text>
        <r>
          <rPr>
            <b/>
            <sz val="9"/>
            <color indexed="81"/>
            <rFont val="Tahoma"/>
            <family val="2"/>
          </rPr>
          <t>Caroline Lucas</t>
        </r>
      </text>
    </comment>
    <comment ref="I316" authorId="0" shapeId="0" xr:uid="{00000000-0006-0000-1400-000053000000}">
      <text>
        <r>
          <rPr>
            <sz val="9"/>
            <color indexed="81"/>
            <rFont val="Tahoma"/>
            <family val="2"/>
          </rPr>
          <t>-2 on unrounded numbers</t>
        </r>
      </text>
    </comment>
    <comment ref="M316" authorId="0" shapeId="0" xr:uid="{00000000-0006-0000-1400-000054000000}">
      <text>
        <r>
          <rPr>
            <sz val="9"/>
            <color indexed="81"/>
            <rFont val="Tahoma"/>
            <family val="2"/>
          </rPr>
          <t>-3 on unrounded numbers</t>
        </r>
      </text>
    </comment>
    <comment ref="R316" authorId="0" shapeId="0" xr:uid="{00000000-0006-0000-1400-000055000000}">
      <text>
        <r>
          <rPr>
            <b/>
            <sz val="9"/>
            <color indexed="81"/>
            <rFont val="Tahoma"/>
            <family val="2"/>
          </rPr>
          <t>Using all un-rounded numbers lead 1.2%</t>
        </r>
      </text>
    </comment>
    <comment ref="H318" authorId="0" shapeId="0" xr:uid="{00000000-0006-0000-1400-000056000000}">
      <text>
        <r>
          <rPr>
            <sz val="9"/>
            <color indexed="81"/>
            <rFont val="Tahoma"/>
            <family val="2"/>
          </rPr>
          <t>No voting intention figures; just government rating</t>
        </r>
      </text>
    </comment>
    <comment ref="R323" authorId="0" shapeId="0" xr:uid="{00000000-0006-0000-1400-000057000000}">
      <text>
        <r>
          <rPr>
            <sz val="9"/>
            <color indexed="81"/>
            <rFont val="Tahoma"/>
            <family val="2"/>
          </rPr>
          <t>3.2% lead without rounding 41.3 vs 38.5</t>
        </r>
        <r>
          <rPr>
            <sz val="9"/>
            <color indexed="81"/>
            <rFont val="Tahoma"/>
            <family val="2"/>
          </rPr>
          <t xml:space="preserve">
</t>
        </r>
      </text>
    </comment>
    <comment ref="T323" authorId="0" shapeId="0" xr:uid="{00000000-0006-0000-1400-000058000000}">
      <text>
        <r>
          <rPr>
            <sz val="9"/>
            <color indexed="81"/>
            <rFont val="Tahoma"/>
            <family val="2"/>
          </rPr>
          <t>Questionnaires sent out to mobiles</t>
        </r>
        <r>
          <rPr>
            <b/>
            <sz val="9"/>
            <color indexed="81"/>
            <rFont val="Tahoma"/>
            <family val="2"/>
          </rPr>
          <t xml:space="preserve">
</t>
        </r>
      </text>
    </comment>
    <comment ref="T325" authorId="0" shapeId="0" xr:uid="{00000000-0006-0000-1400-000059000000}">
      <text>
        <r>
          <rPr>
            <sz val="9"/>
            <color indexed="81"/>
            <rFont val="Tahoma"/>
            <family val="2"/>
          </rPr>
          <t>Methodology change: "As this is our final call before the election we made two minor changes to our method. The first is that rather than asking people which party they’d vote for, we showed respondents a list of the people actually standing in their constituency and asked which one they would vote for. Hopefully this will help pick up any tactical vote considerations and remove any issue of people saying they would vote UKIP or Green in seats where UKIP or the Greens are not actually standing. Secondly we have reallocated those respondents who say don’t know, but who also say they are very likely to vote (voters who my colleague Adam McDonnell described earlier in the campaign as “true undecided”). We assume uncertain voters who say they “don’t know” at this stage won’t actually vote, but those who say they are 8+/10 certain to vote we have reallocated back to the party they voted for in 2015."</t>
        </r>
      </text>
    </comment>
    <comment ref="F326" authorId="0" shapeId="0" xr:uid="{00000000-0006-0000-1400-00005A000000}">
      <text>
        <r>
          <rPr>
            <b/>
            <sz val="9"/>
            <color indexed="81"/>
            <rFont val="Tahoma"/>
            <family val="2"/>
          </rPr>
          <t xml:space="preserve">These are the preliminary figures before completing of all fieldwork. Final figures were never published by the newspaper
</t>
        </r>
      </text>
    </comment>
    <comment ref="H330" authorId="0" shapeId="0" xr:uid="{00000000-0006-0000-1400-00005B000000}">
      <text>
        <r>
          <rPr>
            <sz val="9"/>
            <color indexed="81"/>
            <rFont val="Tahoma"/>
            <family val="2"/>
          </rPr>
          <t>No voting intention figures; just leader ratings</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Mark Pack</author>
  </authors>
  <commentList>
    <comment ref="D1" authorId="0" shapeId="0" xr:uid="{C76462C3-4446-4D4C-B7A6-CCF585146313}">
      <text>
        <r>
          <rPr>
            <sz val="9"/>
            <color indexed="81"/>
            <rFont val="Tahoma"/>
            <family val="2"/>
          </rPr>
          <t>Date fieldwork started (projected date if exact fieldwork dates missing)</t>
        </r>
      </text>
    </comment>
    <comment ref="E1" authorId="0" shapeId="0" xr:uid="{00000000-0006-0000-1500-000001000000}">
      <text>
        <r>
          <rPr>
            <b/>
            <sz val="9"/>
            <color indexed="81"/>
            <rFont val="Tahoma"/>
            <family val="2"/>
          </rPr>
          <t>Mark Pack:</t>
        </r>
        <r>
          <rPr>
            <sz val="9"/>
            <color indexed="81"/>
            <rFont val="Tahoma"/>
            <family val="2"/>
          </rPr>
          <t xml:space="preserve">
For this Parliament from late July onwards, for newspaper polls the published date shifted to being the date the poll was first officially published whether on website or in print. Previously it had been the date the poll apepared in print, which usually was the day after it first appeared online.</t>
        </r>
      </text>
    </comment>
    <comment ref="T1" authorId="0" shapeId="0" xr:uid="{00000000-0006-0000-1500-000002000000}">
      <text>
        <r>
          <rPr>
            <sz val="9"/>
            <color indexed="81"/>
            <rFont val="Tahoma"/>
            <family val="2"/>
          </rPr>
          <t>The Brexit Party</t>
        </r>
      </text>
    </comment>
    <comment ref="H2" authorId="0" shapeId="0" xr:uid="{00000000-0006-0000-1500-000003000000}">
      <text>
        <r>
          <rPr>
            <sz val="9"/>
            <color indexed="81"/>
            <rFont val="Tahoma"/>
            <family val="2"/>
          </rPr>
          <t>No voting intention figures; just leader ratings</t>
        </r>
      </text>
    </comment>
    <comment ref="Y3" authorId="0" shapeId="0" xr:uid="{00000000-0006-0000-1500-000004000000}">
      <text>
        <r>
          <rPr>
            <sz val="9"/>
            <color indexed="81"/>
            <rFont val="Tahoma"/>
            <family val="2"/>
          </rPr>
          <t>Described on Survation site as being GB but data tables include Northern Ireland</t>
        </r>
      </text>
    </comment>
    <comment ref="H4" authorId="0" shapeId="0" xr:uid="{00000000-0006-0000-1500-000005000000}">
      <text>
        <r>
          <rPr>
            <sz val="9"/>
            <color indexed="81"/>
            <rFont val="Tahoma"/>
            <family val="2"/>
          </rPr>
          <t>No voting intention figures; just leader ratings</t>
        </r>
      </text>
    </comment>
    <comment ref="H5" authorId="0" shapeId="0" xr:uid="{00000000-0006-0000-1500-000006000000}">
      <text>
        <r>
          <rPr>
            <sz val="9"/>
            <color indexed="81"/>
            <rFont val="Tahoma"/>
            <family val="2"/>
          </rPr>
          <t>No voting intention figures; just leader ratings</t>
        </r>
      </text>
    </comment>
    <comment ref="G6" authorId="0" shapeId="0" xr:uid="{00000000-0006-0000-1500-000007000000}">
      <text>
        <r>
          <rPr>
            <sz val="9"/>
            <color indexed="81"/>
            <rFont val="Tahoma"/>
            <family val="2"/>
          </rPr>
          <t xml:space="preserve">Good Morning Britain TV show, ITV
</t>
        </r>
      </text>
    </comment>
    <comment ref="H8" authorId="0" shapeId="0" xr:uid="{00000000-0006-0000-1500-000008000000}">
      <text>
        <r>
          <rPr>
            <sz val="9"/>
            <color indexed="81"/>
            <rFont val="Tahoma"/>
            <family val="2"/>
          </rPr>
          <t>No voting intention figures; just leader ratings</t>
        </r>
      </text>
    </comment>
    <comment ref="H9" authorId="0" shapeId="0" xr:uid="{00000000-0006-0000-1500-000009000000}">
      <text>
        <r>
          <rPr>
            <sz val="9"/>
            <color indexed="81"/>
            <rFont val="Tahoma"/>
            <family val="2"/>
          </rPr>
          <t>No voting intention figures; just leader ratings</t>
        </r>
      </text>
    </comment>
    <comment ref="I11" authorId="0" shapeId="0" xr:uid="{00000000-0006-0000-1500-00000A000000}">
      <text>
        <r>
          <rPr>
            <b/>
            <sz val="9"/>
            <color indexed="81"/>
            <rFont val="Tahoma"/>
            <family val="2"/>
          </rPr>
          <t>+1 without rounding</t>
        </r>
      </text>
    </comment>
    <comment ref="H12" authorId="0" shapeId="0" xr:uid="{00000000-0006-0000-1500-00000B000000}">
      <text>
        <r>
          <rPr>
            <sz val="9"/>
            <color indexed="81"/>
            <rFont val="Tahoma"/>
            <family val="2"/>
          </rPr>
          <t>No voting intention figures; just leader ratings</t>
        </r>
      </text>
    </comment>
    <comment ref="G17" authorId="0" shapeId="0" xr:uid="{00000000-0006-0000-1500-00000C000000}">
      <text>
        <r>
          <rPr>
            <sz val="9"/>
            <color indexed="81"/>
            <rFont val="Tahoma"/>
            <family val="2"/>
          </rPr>
          <t>Voting intention not published by paper but other results from poll published. Voting intention not included in tables published at time but subsequently included on pollster's website</t>
        </r>
      </text>
    </comment>
    <comment ref="X22" authorId="0" shapeId="0" xr:uid="{00000000-0006-0000-1500-00000D000000}">
      <text>
        <r>
          <rPr>
            <sz val="9"/>
            <color indexed="81"/>
            <rFont val="Tahoma"/>
            <family val="2"/>
          </rPr>
          <t xml:space="preserve">Headline figures not published. These calculated from data tables by excluding don't know
</t>
        </r>
      </text>
    </comment>
    <comment ref="H25" authorId="0" shapeId="0" xr:uid="{00000000-0006-0000-1500-00000E000000}">
      <text>
        <r>
          <rPr>
            <sz val="9"/>
            <color indexed="81"/>
            <rFont val="Tahoma"/>
            <family val="2"/>
          </rPr>
          <t>No voting intention figures; just leader ratings</t>
        </r>
      </text>
    </comment>
    <comment ref="H29" authorId="0" shapeId="0" xr:uid="{00000000-0006-0000-1500-00000F000000}">
      <text>
        <r>
          <rPr>
            <sz val="9"/>
            <color indexed="81"/>
            <rFont val="Tahoma"/>
            <family val="2"/>
          </rPr>
          <t>No voting intention figures; just leader ratings</t>
        </r>
      </text>
    </comment>
    <comment ref="X31" authorId="0" shapeId="0" xr:uid="{00000000-0006-0000-1500-000010000000}">
      <text>
        <r>
          <rPr>
            <sz val="9"/>
            <color indexed="81"/>
            <rFont val="Tahoma"/>
            <family val="2"/>
          </rPr>
          <t>Methodology change - Ukip no longer prompted for</t>
        </r>
      </text>
    </comment>
    <comment ref="H32" authorId="0" shapeId="0" xr:uid="{00000000-0006-0000-1500-000011000000}">
      <text>
        <r>
          <rPr>
            <sz val="9"/>
            <color indexed="81"/>
            <rFont val="Tahoma"/>
            <family val="2"/>
          </rPr>
          <t>No voting intention figures; just leader ratings</t>
        </r>
      </text>
    </comment>
    <comment ref="H34" authorId="0" shapeId="0" xr:uid="{00000000-0006-0000-1500-000012000000}">
      <text>
        <r>
          <rPr>
            <sz val="9"/>
            <color indexed="81"/>
            <rFont val="Tahoma"/>
            <family val="2"/>
          </rPr>
          <t>No voting intention figures; just leader ratings</t>
        </r>
      </text>
    </comment>
    <comment ref="AY37" authorId="0" shapeId="0" xr:uid="{00000000-0006-0000-1500-000013000000}">
      <text>
        <r>
          <rPr>
            <sz val="9"/>
            <color indexed="81"/>
            <rFont val="Tahoma"/>
            <family val="2"/>
          </rPr>
          <t>28% taken from data tables. BMG website also reported 29%</t>
        </r>
      </text>
    </comment>
    <comment ref="Y39" authorId="0" shapeId="0" xr:uid="{00000000-0006-0000-1500-000014000000}">
      <text>
        <r>
          <rPr>
            <sz val="9"/>
            <color indexed="81"/>
            <rFont val="Tahoma"/>
            <family val="2"/>
          </rPr>
          <t>Described on Survation site as being GB but data tables say UK</t>
        </r>
      </text>
    </comment>
    <comment ref="L44" authorId="0" shapeId="0" xr:uid="{00000000-0006-0000-1500-000015000000}">
      <text>
        <r>
          <rPr>
            <b/>
            <sz val="9"/>
            <color indexed="81"/>
            <rFont val="Tahoma"/>
            <family val="2"/>
          </rPr>
          <t>10% is from data tables. Incorreclty reported in the media</t>
        </r>
        <r>
          <rPr>
            <sz val="9"/>
            <color indexed="81"/>
            <rFont val="Tahoma"/>
            <family val="2"/>
          </rPr>
          <t xml:space="preserve">
</t>
        </r>
      </text>
    </comment>
    <comment ref="X45" authorId="0" shapeId="0" xr:uid="{00000000-0006-0000-1500-000016000000}">
      <text>
        <r>
          <rPr>
            <b/>
            <sz val="9"/>
            <color indexed="81"/>
            <rFont val="Tahoma"/>
            <family val="2"/>
          </rPr>
          <t>Age and gender weightings updated</t>
        </r>
      </text>
    </comment>
    <comment ref="G50" authorId="0" shapeId="0" xr:uid="{00000000-0006-0000-1500-000017000000}">
      <text>
        <r>
          <rPr>
            <sz val="9"/>
            <color indexed="81"/>
            <rFont val="Tahoma"/>
            <family val="2"/>
          </rPr>
          <t>Voting intention not published by paper but other results from poll published. Voting intention not included in tables published at time but subsequently included on pollster's website</t>
        </r>
      </text>
    </comment>
    <comment ref="H56" authorId="0" shapeId="0" xr:uid="{00000000-0006-0000-1500-000018000000}">
      <text>
        <r>
          <rPr>
            <sz val="9"/>
            <color indexed="81"/>
            <rFont val="Tahoma"/>
            <family val="2"/>
          </rPr>
          <t>No voting intention figures; just leader ratings</t>
        </r>
      </text>
    </comment>
    <comment ref="H57" authorId="0" shapeId="0" xr:uid="{00000000-0006-0000-1500-000019000000}">
      <text>
        <r>
          <rPr>
            <sz val="9"/>
            <color indexed="81"/>
            <rFont val="Tahoma"/>
            <family val="2"/>
          </rPr>
          <t>No voting intention figures; just leader ratings</t>
        </r>
      </text>
    </comment>
    <comment ref="G60" authorId="0" shapeId="0" xr:uid="{00000000-0006-0000-1500-00001A000000}">
      <text>
        <r>
          <rPr>
            <sz val="9"/>
            <color indexed="81"/>
            <rFont val="Tahoma"/>
            <family val="2"/>
          </rPr>
          <t>Voting intention not published by paper but other results from poll published. Voting intention not included in tables published at time but subsequently included on pollster's website</t>
        </r>
      </text>
    </comment>
    <comment ref="H62" authorId="0" shapeId="0" xr:uid="{00000000-0006-0000-1500-00001B000000}">
      <text>
        <r>
          <rPr>
            <sz val="9"/>
            <color indexed="81"/>
            <rFont val="Tahoma"/>
            <family val="2"/>
          </rPr>
          <t>No voting intention figures; just leader ratings</t>
        </r>
      </text>
    </comment>
    <comment ref="H72" authorId="0" shapeId="0" xr:uid="{00000000-0006-0000-1500-00001D000000}">
      <text>
        <r>
          <rPr>
            <sz val="9"/>
            <color indexed="81"/>
            <rFont val="Tahoma"/>
            <family val="2"/>
          </rPr>
          <t>No voting intention figures; just leader ratings</t>
        </r>
      </text>
    </comment>
    <comment ref="G78" authorId="0" shapeId="0" xr:uid="{00000000-0006-0000-1500-00001E000000}">
      <text>
        <r>
          <rPr>
            <sz val="9"/>
            <color indexed="81"/>
            <rFont val="Tahoma"/>
            <family val="2"/>
          </rPr>
          <t>Voting intention not published by paper but other results from poll published. Voting intention not included in tables published at time but subsequently included on pollster's website</t>
        </r>
      </text>
    </comment>
    <comment ref="H83" authorId="0" shapeId="0" xr:uid="{00000000-0006-0000-1500-00001F000000}">
      <text>
        <r>
          <rPr>
            <sz val="9"/>
            <color indexed="81"/>
            <rFont val="Tahoma"/>
            <family val="2"/>
          </rPr>
          <t>No voting intention figures; just leader ratings</t>
        </r>
      </text>
    </comment>
    <comment ref="H87" authorId="0" shapeId="0" xr:uid="{00000000-0006-0000-1500-000020000000}">
      <text>
        <r>
          <rPr>
            <sz val="9"/>
            <color indexed="81"/>
            <rFont val="Tahoma"/>
            <family val="2"/>
          </rPr>
          <t>No voting intention figures; just leader ratings</t>
        </r>
      </text>
    </comment>
    <comment ref="H88" authorId="0" shapeId="0" xr:uid="{00000000-0006-0000-1500-000021000000}">
      <text>
        <r>
          <rPr>
            <sz val="9"/>
            <color indexed="81"/>
            <rFont val="Tahoma"/>
            <family val="2"/>
          </rPr>
          <t>No voting intention figures; just leader ratings</t>
        </r>
      </text>
    </comment>
    <comment ref="X93" authorId="0" shapeId="0" xr:uid="{00000000-0006-0000-1500-000022000000}">
      <text>
        <r>
          <rPr>
            <sz val="9"/>
            <color indexed="81"/>
            <rFont val="Tahoma"/>
            <family val="2"/>
          </rPr>
          <t xml:space="preserve">Methodology change: "Since our last poll, we have slightly changed our weighting; we now control for vote in the 2017 General Election by country. It should be noted that his change has almost no impact on the headline voting intentions. Without this change they would have been have been Conservative (40%), Labour (39%), Lib Dems (9%) and UKIP (4%)."
</t>
        </r>
      </text>
    </comment>
    <comment ref="H95" authorId="0" shapeId="0" xr:uid="{00000000-0006-0000-1500-000023000000}">
      <text>
        <r>
          <rPr>
            <sz val="9"/>
            <color indexed="81"/>
            <rFont val="Tahoma"/>
            <family val="2"/>
          </rPr>
          <t>No voting intention figures; just leader ratings</t>
        </r>
      </text>
    </comment>
    <comment ref="H99" authorId="0" shapeId="0" xr:uid="{00000000-0006-0000-1500-000024000000}">
      <text>
        <r>
          <rPr>
            <sz val="9"/>
            <color indexed="81"/>
            <rFont val="Tahoma"/>
            <family val="2"/>
          </rPr>
          <t>No voting intention figures; just leader ratings</t>
        </r>
      </text>
    </comment>
    <comment ref="G103" authorId="0" shapeId="0" xr:uid="{00000000-0006-0000-1500-000025000000}">
      <text>
        <r>
          <rPr>
            <sz val="9"/>
            <color indexed="81"/>
            <rFont val="Tahoma"/>
            <family val="2"/>
          </rPr>
          <t>The trade union; all other GMBs on this tab are the ITV TV show</t>
        </r>
      </text>
    </comment>
    <comment ref="H108" authorId="0" shapeId="0" xr:uid="{00000000-0006-0000-1500-000026000000}">
      <text>
        <r>
          <rPr>
            <sz val="9"/>
            <color indexed="81"/>
            <rFont val="Tahoma"/>
            <family val="2"/>
          </rPr>
          <t>No voting intention figures; just leader ratings</t>
        </r>
      </text>
    </comment>
    <comment ref="H109" authorId="0" shapeId="0" xr:uid="{00000000-0006-0000-1500-000027000000}">
      <text>
        <r>
          <rPr>
            <sz val="9"/>
            <color indexed="81"/>
            <rFont val="Tahoma"/>
            <family val="2"/>
          </rPr>
          <t>No voting intention figures; just leader ratings</t>
        </r>
      </text>
    </comment>
    <comment ref="H110" authorId="0" shapeId="0" xr:uid="{00000000-0006-0000-1500-000028000000}">
      <text>
        <r>
          <rPr>
            <sz val="9"/>
            <color indexed="81"/>
            <rFont val="Tahoma"/>
            <family val="2"/>
          </rPr>
          <t>No voting intention figures; just leader ratings</t>
        </r>
      </text>
    </comment>
    <comment ref="F113" authorId="0" shapeId="0" xr:uid="{00000000-0006-0000-1500-000029000000}">
      <text>
        <r>
          <rPr>
            <b/>
            <sz val="9"/>
            <color indexed="81"/>
            <rFont val="Tahoma"/>
            <family val="2"/>
          </rPr>
          <t>Number Cruncher Politics</t>
        </r>
      </text>
    </comment>
    <comment ref="H115" authorId="0" shapeId="0" xr:uid="{00000000-0006-0000-1500-00002A000000}">
      <text>
        <r>
          <rPr>
            <sz val="9"/>
            <color indexed="81"/>
            <rFont val="Tahoma"/>
            <family val="2"/>
          </rPr>
          <t>No voting intention figures; just leader ratings</t>
        </r>
      </text>
    </comment>
    <comment ref="H116" authorId="0" shapeId="0" xr:uid="{00000000-0006-0000-1500-00002B000000}">
      <text>
        <r>
          <rPr>
            <sz val="9"/>
            <color indexed="81"/>
            <rFont val="Tahoma"/>
            <family val="2"/>
          </rPr>
          <t>No voting intention figures; just leader ratings</t>
        </r>
      </text>
    </comment>
    <comment ref="H129" authorId="0" shapeId="0" xr:uid="{00000000-0006-0000-1500-00002C000000}">
      <text>
        <r>
          <rPr>
            <sz val="9"/>
            <color indexed="81"/>
            <rFont val="Tahoma"/>
            <family val="2"/>
          </rPr>
          <t>No voting intention figures; just leader ratings</t>
        </r>
      </text>
    </comment>
    <comment ref="H147" authorId="0" shapeId="0" xr:uid="{00000000-0006-0000-1500-00002D000000}">
      <text>
        <r>
          <rPr>
            <sz val="9"/>
            <color indexed="81"/>
            <rFont val="Tahoma"/>
            <family val="2"/>
          </rPr>
          <t>No voting intention figures; just leader ratings</t>
        </r>
      </text>
    </comment>
    <comment ref="X156" authorId="0" shapeId="0" xr:uid="{00000000-0006-0000-1500-00002E000000}">
      <text>
        <r>
          <rPr>
            <sz val="9"/>
            <color indexed="81"/>
            <rFont val="Tahoma"/>
            <family val="2"/>
          </rPr>
          <t>Change in methodology: "Since our last poll a change has been made to the voting intention questions - UKIP and the Green party are now shown to respondents on a second screen."</t>
        </r>
      </text>
    </comment>
    <comment ref="H166" authorId="0" shapeId="0" xr:uid="{00000000-0006-0000-1500-00002F000000}">
      <text>
        <r>
          <rPr>
            <sz val="9"/>
            <color indexed="81"/>
            <rFont val="Tahoma"/>
            <family val="2"/>
          </rPr>
          <t>No voting intention figures; just leader ratings</t>
        </r>
      </text>
    </comment>
    <comment ref="X173" authorId="0" shapeId="0" xr:uid="{00000000-0006-0000-1500-000030000000}">
      <text>
        <r>
          <rPr>
            <sz val="9"/>
            <color indexed="81"/>
            <rFont val="Tahoma"/>
            <family val="2"/>
          </rPr>
          <t>Change in methodology: "Starting with this poll, we are introducing a crossbreak (and corresponding weighting) by ethnicity. Pollsters have traditionally shied away from publishing this breakdown because of concerns about how representative it is, and because of persistently undersampling ethnic minorities. This is understandable but, with non-white eligible voters now representing more than 10 per cent of the eligible population, far from ideal.
We found older BME respondents a bit harder to sample as expected, but having reviewed this and the previous sample, there is little sign of the usual problem of reaching the excessively politically engaged among them.
As such we are happy to publish the ethnicity crossbreak, with the usual caveats about crossbreaks. Since our raw sample was close to target for ethnic minorities, the effect of the weighting change is extremely small."</t>
        </r>
      </text>
    </comment>
    <comment ref="H176" authorId="0" shapeId="0" xr:uid="{00000000-0006-0000-1500-000031000000}">
      <text>
        <r>
          <rPr>
            <sz val="9"/>
            <color indexed="81"/>
            <rFont val="Tahoma"/>
            <family val="2"/>
          </rPr>
          <t>No voting intention figures; just leader ratings</t>
        </r>
      </text>
    </comment>
    <comment ref="H180" authorId="0" shapeId="0" xr:uid="{00000000-0006-0000-1500-000032000000}">
      <text>
        <r>
          <rPr>
            <sz val="9"/>
            <color indexed="81"/>
            <rFont val="Tahoma"/>
            <family val="2"/>
          </rPr>
          <t>No voting intention figures; just leader ratings</t>
        </r>
      </text>
    </comment>
    <comment ref="H182" authorId="0" shapeId="0" xr:uid="{00000000-0006-0000-1500-000033000000}">
      <text>
        <r>
          <rPr>
            <sz val="9"/>
            <color indexed="81"/>
            <rFont val="Tahoma"/>
            <family val="2"/>
          </rPr>
          <t>No voting intention figures; just leader ratings</t>
        </r>
      </text>
    </comment>
    <comment ref="H184" authorId="0" shapeId="0" xr:uid="{00000000-0006-0000-1500-000034000000}">
      <text>
        <r>
          <rPr>
            <sz val="9"/>
            <color indexed="81"/>
            <rFont val="Tahoma"/>
            <family val="2"/>
          </rPr>
          <t>No voting intention figures; just leader ratings</t>
        </r>
      </text>
    </comment>
    <comment ref="H192" authorId="0" shapeId="0" xr:uid="{00000000-0006-0000-1500-000035000000}">
      <text>
        <r>
          <rPr>
            <sz val="9"/>
            <color indexed="81"/>
            <rFont val="Tahoma"/>
            <family val="2"/>
          </rPr>
          <t>No voting intention figures; just leader ratings</t>
        </r>
      </text>
    </comment>
    <comment ref="H204" authorId="0" shapeId="0" xr:uid="{00000000-0006-0000-1500-000036000000}">
      <text>
        <r>
          <rPr>
            <sz val="9"/>
            <color indexed="81"/>
            <rFont val="Tahoma"/>
            <family val="2"/>
          </rPr>
          <t>No voting intention figures; just leader ratings</t>
        </r>
      </text>
    </comment>
    <comment ref="H206" authorId="0" shapeId="0" xr:uid="{00000000-0006-0000-1500-000037000000}">
      <text>
        <r>
          <rPr>
            <sz val="9"/>
            <color indexed="81"/>
            <rFont val="Tahoma"/>
            <family val="2"/>
          </rPr>
          <t>No voting intention figures; just leader ratings</t>
        </r>
      </text>
    </comment>
    <comment ref="H213" authorId="0" shapeId="0" xr:uid="{00000000-0006-0000-1500-000038000000}">
      <text>
        <r>
          <rPr>
            <sz val="9"/>
            <color indexed="81"/>
            <rFont val="Tahoma"/>
            <family val="2"/>
          </rPr>
          <t>No voting intention figures; just leader ratings</t>
        </r>
      </text>
    </comment>
    <comment ref="H228" authorId="0" shapeId="0" xr:uid="{00000000-0006-0000-1500-000039000000}">
      <text>
        <r>
          <rPr>
            <sz val="9"/>
            <color indexed="81"/>
            <rFont val="Tahoma"/>
            <family val="2"/>
          </rPr>
          <t>No voting intention figures; just leader ratings</t>
        </r>
      </text>
    </comment>
    <comment ref="H235" authorId="0" shapeId="0" xr:uid="{00000000-0006-0000-1500-00003A000000}">
      <text>
        <r>
          <rPr>
            <sz val="9"/>
            <color indexed="81"/>
            <rFont val="Tahoma"/>
            <family val="2"/>
          </rPr>
          <t>No voting intention figures; just leader ratings</t>
        </r>
      </text>
    </comment>
    <comment ref="H236" authorId="0" shapeId="0" xr:uid="{00000000-0006-0000-1500-00003B000000}">
      <text>
        <r>
          <rPr>
            <sz val="9"/>
            <color indexed="81"/>
            <rFont val="Tahoma"/>
            <family val="2"/>
          </rPr>
          <t>No voting intention figures; just leader ratings</t>
        </r>
      </text>
    </comment>
    <comment ref="G238" authorId="0" shapeId="0" xr:uid="{00000000-0006-0000-1500-00003C000000}">
      <text>
        <r>
          <rPr>
            <sz val="9"/>
            <color indexed="81"/>
            <rFont val="Tahoma"/>
            <family val="2"/>
          </rPr>
          <t xml:space="preserve">Not publishd at time. Figures found from comparison column in a later poll (16-17/12)
</t>
        </r>
      </text>
    </comment>
    <comment ref="H239" authorId="0" shapeId="0" xr:uid="{00000000-0006-0000-1500-00003D000000}">
      <text>
        <r>
          <rPr>
            <sz val="9"/>
            <color indexed="81"/>
            <rFont val="Tahoma"/>
            <family val="2"/>
          </rPr>
          <t>No voting intention figures; just leader ratings</t>
        </r>
      </text>
    </comment>
    <comment ref="G240" authorId="0" shapeId="0" xr:uid="{00000000-0006-0000-1500-00003E000000}">
      <text>
        <r>
          <rPr>
            <sz val="9"/>
            <color indexed="81"/>
            <rFont val="Tahoma"/>
            <family val="2"/>
          </rPr>
          <t xml:space="preserve">Note - no weighting for likelihood to vote; arguable therefore should be excluded.
Headline figures 37 / 40 / 7 / 6 / 3, but included 2% not say. Figures recalculated here
</t>
        </r>
      </text>
    </comment>
    <comment ref="H243" authorId="0" shapeId="0" xr:uid="{19797E74-19D0-478F-9026-EDCEC1829588}">
      <text>
        <r>
          <rPr>
            <sz val="9"/>
            <color indexed="81"/>
            <rFont val="Tahoma"/>
            <family val="2"/>
          </rPr>
          <t>No voting intention figures; just leader ratings</t>
        </r>
      </text>
    </comment>
    <comment ref="G244" authorId="0" shapeId="0" xr:uid="{00000000-0006-0000-1500-00003F000000}">
      <text>
        <r>
          <rPr>
            <sz val="9"/>
            <color indexed="81"/>
            <rFont val="Tahoma"/>
            <family val="2"/>
          </rPr>
          <t>Published data table includes don't knows etc. Figures recaculated to exclude them</t>
        </r>
      </text>
    </comment>
    <comment ref="H246" authorId="0" shapeId="0" xr:uid="{00000000-0006-0000-1500-000040000000}">
      <text>
        <r>
          <rPr>
            <sz val="9"/>
            <color indexed="81"/>
            <rFont val="Tahoma"/>
            <family val="2"/>
          </rPr>
          <t>No voting intention figures; just leader ratings</t>
        </r>
      </text>
    </comment>
    <comment ref="H252" authorId="0" shapeId="0" xr:uid="{00000000-0006-0000-1500-000041000000}">
      <text>
        <r>
          <rPr>
            <sz val="9"/>
            <color indexed="81"/>
            <rFont val="Tahoma"/>
            <family val="2"/>
          </rPr>
          <t>No voting intention figures; just leader ratings</t>
        </r>
      </text>
    </comment>
    <comment ref="H260" authorId="0" shapeId="0" xr:uid="{00000000-0006-0000-1500-000042000000}">
      <text>
        <r>
          <rPr>
            <sz val="9"/>
            <color indexed="81"/>
            <rFont val="Tahoma"/>
            <family val="2"/>
          </rPr>
          <t>No voting intention figures; just leader ratings</t>
        </r>
      </text>
    </comment>
    <comment ref="BP264" authorId="0" shapeId="0" xr:uid="{5ABC792F-B224-4EC1-BE6D-48FF3C53E4C0}">
      <text>
        <r>
          <rPr>
            <sz val="9"/>
            <color indexed="81"/>
            <rFont val="Tahoma"/>
            <family val="2"/>
          </rPr>
          <t>Ukip</t>
        </r>
      </text>
    </comment>
    <comment ref="H268" authorId="0" shapeId="0" xr:uid="{D5107BE1-2D56-4577-AF67-3EC1B5D77A6E}">
      <text>
        <r>
          <rPr>
            <sz val="9"/>
            <color indexed="81"/>
            <rFont val="Tahoma"/>
            <family val="2"/>
          </rPr>
          <t>No voting intention figures; just leader ratings</t>
        </r>
      </text>
    </comment>
    <comment ref="X273" authorId="0" shapeId="0" xr:uid="{00000000-0006-0000-1500-000044000000}">
      <text>
        <r>
          <rPr>
            <b/>
            <sz val="9"/>
            <color indexed="81"/>
            <rFont val="Tahoma"/>
            <family val="2"/>
          </rPr>
          <t>Unusually large 7% Others, even after nats excluded - due to there not being a don't know etc. option.</t>
        </r>
      </text>
    </comment>
    <comment ref="H284" authorId="0" shapeId="0" xr:uid="{00000000-0006-0000-1500-000045000000}">
      <text>
        <r>
          <rPr>
            <sz val="9"/>
            <color indexed="81"/>
            <rFont val="Tahoma"/>
            <family val="2"/>
          </rPr>
          <t>No voting intention figures; just leader ratings</t>
        </r>
      </text>
    </comment>
    <comment ref="H295" authorId="0" shapeId="0" xr:uid="{00000000-0006-0000-1500-000046000000}">
      <text>
        <r>
          <rPr>
            <sz val="9"/>
            <color indexed="81"/>
            <rFont val="Tahoma"/>
            <family val="2"/>
          </rPr>
          <t>No voting intention figures; just leader ratings</t>
        </r>
      </text>
    </comment>
    <comment ref="H304" authorId="0" shapeId="0" xr:uid="{00000000-0006-0000-1500-000047000000}">
      <text>
        <r>
          <rPr>
            <sz val="9"/>
            <color indexed="81"/>
            <rFont val="Tahoma"/>
            <family val="2"/>
          </rPr>
          <t>No voting intention figures; just leader ratings</t>
        </r>
      </text>
    </comment>
    <comment ref="H312" authorId="0" shapeId="0" xr:uid="{00000000-0006-0000-1500-000048000000}">
      <text>
        <r>
          <rPr>
            <b/>
            <sz val="9"/>
            <color indexed="81"/>
            <rFont val="Tahoma"/>
            <family val="2"/>
          </rPr>
          <t>Figures recalculated to exclude Northern Ireland</t>
        </r>
      </text>
    </comment>
    <comment ref="X313" authorId="0" shapeId="0" xr:uid="{00000000-0006-0000-1500-000049000000}">
      <text>
        <r>
          <rPr>
            <sz val="9"/>
            <color indexed="81"/>
            <rFont val="Tahoma"/>
            <family val="2"/>
          </rPr>
          <t>Note: 2k sample but data unweighted</t>
        </r>
      </text>
    </comment>
    <comment ref="H329" authorId="0" shapeId="0" xr:uid="{00000000-0006-0000-1500-00004A000000}">
      <text>
        <r>
          <rPr>
            <sz val="9"/>
            <color indexed="81"/>
            <rFont val="Tahoma"/>
            <family val="2"/>
          </rPr>
          <t>No voting intention figures; just leader ratings</t>
        </r>
      </text>
    </comment>
    <comment ref="H339" authorId="0" shapeId="0" xr:uid="{00000000-0006-0000-1500-00004B000000}">
      <text>
        <r>
          <rPr>
            <sz val="9"/>
            <color indexed="81"/>
            <rFont val="Tahoma"/>
            <family val="2"/>
          </rPr>
          <t>No voting intention figures; just leader ratings</t>
        </r>
      </text>
    </comment>
    <comment ref="X347" authorId="0" shapeId="0" xr:uid="{00000000-0006-0000-1500-00004C000000}">
      <text>
        <r>
          <rPr>
            <sz val="9"/>
            <color indexed="81"/>
            <rFont val="Tahoma"/>
            <family val="2"/>
          </rPr>
          <t>Methodology changes: Brexit Party promoted to main voting intention question and weighting includes by 2019 European elections</t>
        </r>
      </text>
    </comment>
    <comment ref="H349" authorId="0" shapeId="0" xr:uid="{6A390793-BA2C-4F27-B891-13493B10F370}">
      <text>
        <r>
          <rPr>
            <sz val="9"/>
            <color indexed="81"/>
            <rFont val="Tahoma"/>
            <family val="2"/>
          </rPr>
          <t>No voting intention figures; just ratings</t>
        </r>
      </text>
    </comment>
    <comment ref="H351" authorId="0" shapeId="0" xr:uid="{F5A6A826-334D-4228-8251-F7894467B5A1}">
      <text>
        <r>
          <rPr>
            <sz val="9"/>
            <color indexed="81"/>
            <rFont val="Tahoma"/>
            <family val="2"/>
          </rPr>
          <t>No voting intention figures; just ratings</t>
        </r>
      </text>
    </comment>
    <comment ref="H352" authorId="0" shapeId="0" xr:uid="{7CEAB054-DF19-48BE-B884-3C3931EC6FAA}">
      <text>
        <r>
          <rPr>
            <sz val="9"/>
            <color indexed="81"/>
            <rFont val="Tahoma"/>
            <family val="2"/>
          </rPr>
          <t>No voting intention figures; just ratings</t>
        </r>
      </text>
    </comment>
    <comment ref="H357" authorId="0" shapeId="0" xr:uid="{9E086289-45DA-417A-A28A-3A4ECC53F5EF}">
      <text>
        <r>
          <rPr>
            <sz val="9"/>
            <color indexed="81"/>
            <rFont val="Tahoma"/>
            <family val="2"/>
          </rPr>
          <t>No voting intention figures; just ratings</t>
        </r>
      </text>
    </comment>
    <comment ref="H361" authorId="0" shapeId="0" xr:uid="{5755D1EA-1623-40F5-8254-B01358033F81}">
      <text>
        <r>
          <rPr>
            <sz val="9"/>
            <color indexed="81"/>
            <rFont val="Tahoma"/>
            <family val="2"/>
          </rPr>
          <t>No voting intention figures; just ratings</t>
        </r>
      </text>
    </comment>
    <comment ref="H364" authorId="0" shapeId="0" xr:uid="{D58DF9C0-B832-4684-A4B9-4AB2255A18EC}">
      <text>
        <r>
          <rPr>
            <sz val="9"/>
            <color indexed="81"/>
            <rFont val="Tahoma"/>
            <family val="2"/>
          </rPr>
          <t>No voting intention figures; just ratings</t>
        </r>
      </text>
    </comment>
    <comment ref="H365" authorId="0" shapeId="0" xr:uid="{32E0E336-DBC2-4EA9-88AE-90F199850137}">
      <text>
        <r>
          <rPr>
            <sz val="9"/>
            <color indexed="81"/>
            <rFont val="Tahoma"/>
            <family val="2"/>
          </rPr>
          <t>No voting intention figures; just ratings</t>
        </r>
      </text>
    </comment>
    <comment ref="H366" authorId="0" shapeId="0" xr:uid="{3326605B-E741-4B36-B86D-CA24E4837B70}">
      <text>
        <r>
          <rPr>
            <sz val="9"/>
            <color indexed="81"/>
            <rFont val="Tahoma"/>
            <family val="2"/>
          </rPr>
          <t>No voting intention figures; just ratings</t>
        </r>
      </text>
    </comment>
    <comment ref="H374" authorId="0" shapeId="0" xr:uid="{C8E05BDE-21D3-4BBD-A62F-58E182E85C6B}">
      <text>
        <r>
          <rPr>
            <sz val="9"/>
            <color indexed="81"/>
            <rFont val="Tahoma"/>
            <family val="2"/>
          </rPr>
          <t>No voting intention figures; just ratings</t>
        </r>
      </text>
    </comment>
    <comment ref="H375" authorId="0" shapeId="0" xr:uid="{446AE166-83C5-49C7-8B27-0C8492C04779}">
      <text>
        <r>
          <rPr>
            <sz val="9"/>
            <color indexed="81"/>
            <rFont val="Tahoma"/>
            <family val="2"/>
          </rPr>
          <t>No voting intention figures; just ratings</t>
        </r>
      </text>
    </comment>
    <comment ref="H377" authorId="0" shapeId="0" xr:uid="{BF5AC480-17AB-4B48-BDEC-AC43F78E6E99}">
      <text>
        <r>
          <rPr>
            <sz val="9"/>
            <color indexed="81"/>
            <rFont val="Tahoma"/>
            <family val="2"/>
          </rPr>
          <t>No voting intention figures; just ratings</t>
        </r>
      </text>
    </comment>
    <comment ref="H378" authorId="0" shapeId="0" xr:uid="{D9BB62C4-14F0-499B-A5DF-346EEB91C8F9}">
      <text>
        <r>
          <rPr>
            <sz val="9"/>
            <color indexed="81"/>
            <rFont val="Tahoma"/>
            <family val="2"/>
          </rPr>
          <t>No voting intention figures; just ratings</t>
        </r>
      </text>
    </comment>
    <comment ref="X381" authorId="0" shapeId="0" xr:uid="{00000000-0006-0000-1500-000052000000}">
      <text>
        <r>
          <rPr>
            <sz val="9"/>
            <color indexed="81"/>
            <rFont val="Tahoma"/>
            <family val="2"/>
          </rPr>
          <t>Methodology change to include Green and Brexit Party in main voting question, although split trial showed it made no significant difference</t>
        </r>
      </text>
    </comment>
    <comment ref="H383" authorId="0" shapeId="0" xr:uid="{00000000-0006-0000-1500-000053000000}">
      <text>
        <r>
          <rPr>
            <sz val="9"/>
            <color indexed="81"/>
            <rFont val="Tahoma"/>
            <family val="2"/>
          </rPr>
          <t>No voting intention figures; just leader ratings</t>
        </r>
      </text>
    </comment>
    <comment ref="H385" authorId="0" shapeId="0" xr:uid="{BB532E60-FEAC-404C-A4FA-A33137C6147B}">
      <text>
        <r>
          <rPr>
            <sz val="9"/>
            <color indexed="81"/>
            <rFont val="Tahoma"/>
            <family val="2"/>
          </rPr>
          <t>No voting intention figures; just ratings</t>
        </r>
      </text>
    </comment>
    <comment ref="H386" authorId="0" shapeId="0" xr:uid="{9C3A0EA8-EA8B-4875-9EA4-2D82F1954F59}">
      <text>
        <r>
          <rPr>
            <sz val="9"/>
            <color indexed="81"/>
            <rFont val="Tahoma"/>
            <family val="2"/>
          </rPr>
          <t>No voting intention figures; just ratings</t>
        </r>
      </text>
    </comment>
    <comment ref="X388" authorId="0" shapeId="0" xr:uid="{00000000-0006-0000-1500-000054000000}">
      <text>
        <r>
          <rPr>
            <sz val="9"/>
            <color indexed="81"/>
            <rFont val="Tahoma"/>
            <family val="2"/>
          </rPr>
          <t>Methodology change re past vote weighting</t>
        </r>
      </text>
    </comment>
    <comment ref="H391" authorId="0" shapeId="0" xr:uid="{00000000-0006-0000-1500-000055000000}">
      <text>
        <r>
          <rPr>
            <sz val="9"/>
            <color indexed="81"/>
            <rFont val="Tahoma"/>
            <family val="2"/>
          </rPr>
          <t>No voting intention figures; just leader ratings</t>
        </r>
      </text>
    </comment>
    <comment ref="H393" authorId="0" shapeId="0" xr:uid="{4C1FE5A5-EC96-4860-BCAE-72ABD3F01CBA}">
      <text>
        <r>
          <rPr>
            <sz val="9"/>
            <color indexed="81"/>
            <rFont val="Tahoma"/>
            <family val="2"/>
          </rPr>
          <t>No voting intention figures; just ratings</t>
        </r>
      </text>
    </comment>
    <comment ref="H394" authorId="0" shapeId="0" xr:uid="{A417A551-B65A-4029-ACCC-F70C80F0D17D}">
      <text>
        <r>
          <rPr>
            <sz val="9"/>
            <color indexed="81"/>
            <rFont val="Tahoma"/>
            <family val="2"/>
          </rPr>
          <t>No voting intention figures; just ratings</t>
        </r>
      </text>
    </comment>
    <comment ref="H401" authorId="0" shapeId="0" xr:uid="{7C02730A-B46F-48AB-8A5F-75027EB61A1D}">
      <text>
        <r>
          <rPr>
            <sz val="9"/>
            <color indexed="81"/>
            <rFont val="Tahoma"/>
            <family val="2"/>
          </rPr>
          <t>No voting intention figures; just ratings</t>
        </r>
      </text>
    </comment>
    <comment ref="H402" authorId="0" shapeId="0" xr:uid="{CE37C803-1DB8-4370-91C5-900FF183CFDA}">
      <text>
        <r>
          <rPr>
            <sz val="9"/>
            <color indexed="81"/>
            <rFont val="Tahoma"/>
            <family val="2"/>
          </rPr>
          <t>Implied national share vote figures not recorded at the time in Pollbase and Focaldata since do not have a record of them</t>
        </r>
      </text>
    </comment>
    <comment ref="H405" authorId="0" shapeId="0" xr:uid="{00000000-0006-0000-1500-000057000000}">
      <text>
        <r>
          <rPr>
            <sz val="9"/>
            <color indexed="81"/>
            <rFont val="Tahoma"/>
            <family val="2"/>
          </rPr>
          <t>No voting intention figures; just leader ratings</t>
        </r>
      </text>
    </comment>
    <comment ref="H408" authorId="0" shapeId="0" xr:uid="{00000000-0006-0000-1500-000058000000}">
      <text>
        <r>
          <rPr>
            <sz val="9"/>
            <color indexed="81"/>
            <rFont val="Tahoma"/>
            <family val="2"/>
          </rPr>
          <t>No voting intention figures; just leader ratings</t>
        </r>
      </text>
    </comment>
    <comment ref="H411" authorId="0" shapeId="0" xr:uid="{00000000-0006-0000-1500-000059000000}">
      <text>
        <r>
          <rPr>
            <sz val="9"/>
            <color indexed="81"/>
            <rFont val="Tahoma"/>
            <family val="2"/>
          </rPr>
          <t>No voting intention figures; just leader ratings</t>
        </r>
      </text>
    </comment>
    <comment ref="H417" authorId="0" shapeId="0" xr:uid="{ADCB9989-8918-4AFE-AE76-BAB101A2A92A}">
      <text>
        <r>
          <rPr>
            <sz val="9"/>
            <color indexed="81"/>
            <rFont val="Tahoma"/>
            <family val="2"/>
          </rPr>
          <t>No voting intention figures; just ratings</t>
        </r>
      </text>
    </comment>
    <comment ref="H421" authorId="0" shapeId="0" xr:uid="{00000000-0006-0000-1500-00005A000000}">
      <text>
        <r>
          <rPr>
            <sz val="9"/>
            <color indexed="81"/>
            <rFont val="Tahoma"/>
            <family val="2"/>
          </rPr>
          <t>No voting intention figures; just leader ratings</t>
        </r>
      </text>
    </comment>
    <comment ref="H422" authorId="0" shapeId="0" xr:uid="{58D4F46B-60AC-401D-97CF-F8593748F0BF}">
      <text>
        <r>
          <rPr>
            <sz val="9"/>
            <color indexed="81"/>
            <rFont val="Tahoma"/>
            <family val="2"/>
          </rPr>
          <t>No voting intention figures; just ratings</t>
        </r>
      </text>
    </comment>
    <comment ref="H424" authorId="0" shapeId="0" xr:uid="{4D3D049F-E486-47DD-9D8A-69908236FFF1}">
      <text>
        <r>
          <rPr>
            <sz val="9"/>
            <color indexed="81"/>
            <rFont val="Tahoma"/>
            <family val="2"/>
          </rPr>
          <t>No voting intention figures; just ratings</t>
        </r>
      </text>
    </comment>
    <comment ref="H425" authorId="0" shapeId="0" xr:uid="{A9D9943E-1B77-4407-8497-5B0407B0185B}">
      <text>
        <r>
          <rPr>
            <sz val="9"/>
            <color indexed="81"/>
            <rFont val="Tahoma"/>
            <family val="2"/>
          </rPr>
          <t>No voting intention figures; just ratings</t>
        </r>
      </text>
    </comment>
    <comment ref="H429" authorId="0" shapeId="0" xr:uid="{00000000-0006-0000-1500-00005D000000}">
      <text>
        <r>
          <rPr>
            <sz val="9"/>
            <color indexed="81"/>
            <rFont val="Tahoma"/>
            <family val="2"/>
          </rPr>
          <t>No voting intention figures; just leader ratings</t>
        </r>
      </text>
    </comment>
    <comment ref="H431" authorId="0" shapeId="0" xr:uid="{4342B8CA-B90C-452E-8CA7-E70688FA5A3B}">
      <text>
        <r>
          <rPr>
            <sz val="9"/>
            <color indexed="81"/>
            <rFont val="Tahoma"/>
            <family val="2"/>
          </rPr>
          <t>No voting intention figures; just ratings</t>
        </r>
      </text>
    </comment>
    <comment ref="H436" authorId="0" shapeId="0" xr:uid="{00000000-0006-0000-1500-00005E000000}">
      <text>
        <r>
          <rPr>
            <sz val="9"/>
            <color indexed="81"/>
            <rFont val="Tahoma"/>
            <family val="2"/>
          </rPr>
          <t>No voting intention figures; just leader ratings</t>
        </r>
      </text>
    </comment>
    <comment ref="H438" authorId="0" shapeId="0" xr:uid="{A085238D-62B8-438B-BBAC-E8FFC4E7FB78}">
      <text>
        <r>
          <rPr>
            <sz val="9"/>
            <color indexed="81"/>
            <rFont val="Tahoma"/>
            <family val="2"/>
          </rPr>
          <t>No voting intention figures; just ratings</t>
        </r>
      </text>
    </comment>
    <comment ref="H441" authorId="0" shapeId="0" xr:uid="{AFF70197-AE5A-4161-BE62-94E1A1D01332}">
      <text>
        <r>
          <rPr>
            <sz val="9"/>
            <color indexed="81"/>
            <rFont val="Tahoma"/>
            <family val="2"/>
          </rPr>
          <t>No voting intention figures; just ratings</t>
        </r>
      </text>
    </comment>
    <comment ref="H443" authorId="0" shapeId="0" xr:uid="{00000000-0006-0000-1500-000060000000}">
      <text>
        <r>
          <rPr>
            <sz val="9"/>
            <color indexed="81"/>
            <rFont val="Tahoma"/>
            <family val="2"/>
          </rPr>
          <t>No voting intention figures; just leader ratings</t>
        </r>
      </text>
    </comment>
    <comment ref="H446" authorId="0" shapeId="0" xr:uid="{737A92CC-D714-4CB1-A721-F86DC39A73DA}">
      <text>
        <r>
          <rPr>
            <sz val="9"/>
            <color indexed="81"/>
            <rFont val="Tahoma"/>
            <family val="2"/>
          </rPr>
          <t>No voting intention figures; just ratings</t>
        </r>
      </text>
    </comment>
    <comment ref="H452" authorId="0" shapeId="0" xr:uid="{245E4ACE-77E3-43C1-B75E-12EB33E187D8}">
      <text>
        <r>
          <rPr>
            <sz val="9"/>
            <color indexed="81"/>
            <rFont val="Tahoma"/>
            <family val="2"/>
          </rPr>
          <t>No voting intention figures; just ratings</t>
        </r>
      </text>
    </comment>
    <comment ref="H455" authorId="0" shapeId="0" xr:uid="{00000000-0006-0000-1500-000061000000}">
      <text>
        <r>
          <rPr>
            <sz val="9"/>
            <color indexed="81"/>
            <rFont val="Tahoma"/>
            <family val="2"/>
          </rPr>
          <t>No voting intention figures; just leader ratings</t>
        </r>
      </text>
    </comment>
    <comment ref="H461" authorId="0" shapeId="0" xr:uid="{ACF92E33-0348-4B9E-8B65-38A1695D7D96}">
      <text>
        <r>
          <rPr>
            <sz val="9"/>
            <color indexed="81"/>
            <rFont val="Tahoma"/>
            <family val="2"/>
          </rPr>
          <t>No voting intention figures; just ratings</t>
        </r>
      </text>
    </comment>
    <comment ref="H464" authorId="0" shapeId="0" xr:uid="{00000000-0006-0000-1500-000062000000}">
      <text>
        <r>
          <rPr>
            <sz val="9"/>
            <color indexed="81"/>
            <rFont val="Tahoma"/>
            <family val="2"/>
          </rPr>
          <t>No voting intention figures; just leader ratings</t>
        </r>
      </text>
    </comment>
    <comment ref="H465" authorId="0" shapeId="0" xr:uid="{C322D855-6371-4020-A409-98BAA3B66495}">
      <text>
        <r>
          <rPr>
            <sz val="9"/>
            <color indexed="81"/>
            <rFont val="Tahoma"/>
            <family val="2"/>
          </rPr>
          <t>No voting intention figures; just ratings</t>
        </r>
      </text>
    </comment>
    <comment ref="H468" authorId="0" shapeId="0" xr:uid="{68BD5131-D31A-47DC-B4B3-3DFDB68690CF}">
      <text>
        <r>
          <rPr>
            <sz val="9"/>
            <color indexed="81"/>
            <rFont val="Tahoma"/>
            <family val="2"/>
          </rPr>
          <t>No voting intention figures; just ratings</t>
        </r>
      </text>
    </comment>
    <comment ref="H475" authorId="0" shapeId="0" xr:uid="{00000000-0006-0000-1500-000064000000}">
      <text>
        <r>
          <rPr>
            <sz val="9"/>
            <color indexed="81"/>
            <rFont val="Tahoma"/>
            <family val="2"/>
          </rPr>
          <t>No voting intention figures; just leader ratings</t>
        </r>
      </text>
    </comment>
    <comment ref="H481" authorId="0" shapeId="0" xr:uid="{46FC65F0-29F3-4CD3-8369-5C84186234D4}">
      <text>
        <r>
          <rPr>
            <sz val="9"/>
            <color indexed="81"/>
            <rFont val="Tahoma"/>
            <family val="2"/>
          </rPr>
          <t>No voting intention figures; just ratings</t>
        </r>
      </text>
    </comment>
    <comment ref="H486" authorId="0" shapeId="0" xr:uid="{00000000-0006-0000-1500-000065000000}">
      <text>
        <r>
          <rPr>
            <sz val="9"/>
            <color indexed="81"/>
            <rFont val="Tahoma"/>
            <family val="2"/>
          </rPr>
          <t>No voting intention figures; just leader ratings</t>
        </r>
      </text>
    </comment>
    <comment ref="X490" authorId="0" shapeId="0" xr:uid="{00000000-0006-0000-1500-000066000000}">
      <text>
        <r>
          <rPr>
            <sz val="9"/>
            <color indexed="81"/>
            <rFont val="Tahoma"/>
            <family val="2"/>
          </rPr>
          <t xml:space="preserve">Methodology change: A squeeze question has been added to get an indication of which way nondisclosers are leaning. Voting intention has been imputed for those that have not stated a preference (at
either the main voting intention question or at the squeeze). </t>
        </r>
      </text>
    </comment>
    <comment ref="H493" authorId="0" shapeId="0" xr:uid="{00000000-0006-0000-1500-000067000000}">
      <text>
        <r>
          <rPr>
            <sz val="9"/>
            <color indexed="81"/>
            <rFont val="Tahoma"/>
            <family val="2"/>
          </rPr>
          <t>No voting intention figures; just leader ratings</t>
        </r>
      </text>
    </comment>
    <comment ref="H494" authorId="0" shapeId="0" xr:uid="{9EA194AE-9BBF-4ABA-A8DA-72514E10CE69}">
      <text>
        <r>
          <rPr>
            <sz val="9"/>
            <color indexed="81"/>
            <rFont val="Tahoma"/>
            <family val="2"/>
          </rPr>
          <t>No voting intention figures; just ratings</t>
        </r>
      </text>
    </comment>
    <comment ref="X497" authorId="0" shapeId="0" xr:uid="{00000000-0006-0000-1500-000068000000}">
      <text>
        <r>
          <rPr>
            <sz val="9"/>
            <color indexed="81"/>
            <rFont val="Tahoma"/>
            <family val="2"/>
          </rPr>
          <t>Methodology change to prompting candidates names in every seat and not offering Brexit Party option for respondents cannot vote for them</t>
        </r>
      </text>
    </comment>
    <comment ref="H501" authorId="0" shapeId="0" xr:uid="{A4912BCE-C872-4F36-8CE9-0915CF21508F}">
      <text>
        <r>
          <rPr>
            <sz val="9"/>
            <color indexed="81"/>
            <rFont val="Tahoma"/>
            <family val="2"/>
          </rPr>
          <t>No voting intention figures; just ratings</t>
        </r>
      </text>
    </comment>
    <comment ref="X502" authorId="0" shapeId="0" xr:uid="{00000000-0006-0000-1500-000069000000}">
      <text>
        <r>
          <rPr>
            <sz val="9"/>
            <color indexed="81"/>
            <rFont val="Tahoma"/>
            <family val="2"/>
          </rPr>
          <t>Methodology change to cater for where parties not standing candidates</t>
        </r>
      </text>
    </comment>
    <comment ref="H505" authorId="0" shapeId="0" xr:uid="{00000000-0006-0000-1500-00006A000000}">
      <text>
        <r>
          <rPr>
            <sz val="9"/>
            <color indexed="81"/>
            <rFont val="Tahoma"/>
            <family val="2"/>
          </rPr>
          <t>No voting intention figures; just leader ratings</t>
        </r>
      </text>
    </comment>
    <comment ref="X509" authorId="0" shapeId="0" xr:uid="{00000000-0006-0000-1500-00006B000000}">
      <text>
        <r>
          <rPr>
            <sz val="9"/>
            <color indexed="81"/>
            <rFont val="Tahoma"/>
            <family val="2"/>
          </rPr>
          <t xml:space="preserve">Methodology change: Respondents who chose a party who is not standing in their constituency were re-allocated to their second preference (where there was no second preference the data was imputed).  </t>
        </r>
      </text>
    </comment>
    <comment ref="X510" authorId="0" shapeId="0" xr:uid="{00000000-0006-0000-1500-00006C000000}">
      <text>
        <r>
          <rPr>
            <sz val="9"/>
            <color indexed="81"/>
            <rFont val="Tahoma"/>
            <family val="2"/>
          </rPr>
          <t>Methodology changes: only show Brexit as option to voters in seats where standing; Ukip not shown as a separate answer. In future polls Ukip only showed in places where standing</t>
        </r>
      </text>
    </comment>
    <comment ref="H511" authorId="0" shapeId="0" xr:uid="{00000000-0006-0000-1500-00006D000000}">
      <text>
        <r>
          <rPr>
            <sz val="9"/>
            <color indexed="81"/>
            <rFont val="Tahoma"/>
            <family val="2"/>
          </rPr>
          <t>No voting intention figures; just leader ratings</t>
        </r>
      </text>
    </comment>
    <comment ref="H513" authorId="0" shapeId="0" xr:uid="{A9E315F3-C6DB-46CF-AA3F-F5D9CFC82517}">
      <text>
        <r>
          <rPr>
            <sz val="9"/>
            <color indexed="81"/>
            <rFont val="Tahoma"/>
            <family val="2"/>
          </rPr>
          <t>No voting intention figures; just ratings</t>
        </r>
      </text>
    </comment>
    <comment ref="X516" authorId="0" shapeId="0" xr:uid="{00000000-0006-0000-1500-00006E000000}">
      <text>
        <r>
          <rPr>
            <sz val="9"/>
            <color indexed="81"/>
            <rFont val="Tahoma"/>
            <family val="2"/>
          </rPr>
          <t>Methodology change: respondents only shown parties standing in their constituency</t>
        </r>
      </text>
    </comment>
    <comment ref="X519" authorId="0" shapeId="0" xr:uid="{00000000-0006-0000-1500-00006F000000}">
      <text>
        <r>
          <rPr>
            <sz val="9"/>
            <color indexed="81"/>
            <rFont val="Tahoma"/>
            <family val="2"/>
          </rPr>
          <t>Methodology change to only show people parties standing in their constituency</t>
        </r>
      </text>
    </comment>
    <comment ref="H520" authorId="0" shapeId="0" xr:uid="{00000000-0006-0000-1500-000070000000}">
      <text>
        <r>
          <rPr>
            <sz val="9"/>
            <color indexed="81"/>
            <rFont val="Tahoma"/>
            <family val="2"/>
          </rPr>
          <t>No voting intention figures; just leader ratings</t>
        </r>
      </text>
    </comment>
    <comment ref="X526" authorId="0" shapeId="0" xr:uid="{00000000-0006-0000-1500-000071000000}">
      <text>
        <r>
          <rPr>
            <sz val="9"/>
            <color indexed="81"/>
            <rFont val="Tahoma"/>
            <family val="2"/>
          </rPr>
          <t>Methodology change: only show people the parties standing in their seats</t>
        </r>
      </text>
    </comment>
    <comment ref="H527" authorId="0" shapeId="0" xr:uid="{00000000-0006-0000-1500-000072000000}">
      <text>
        <r>
          <rPr>
            <sz val="9"/>
            <color indexed="81"/>
            <rFont val="Tahoma"/>
            <family val="2"/>
          </rPr>
          <t>No voting intention figures; just leader ratings</t>
        </r>
      </text>
    </comment>
    <comment ref="H528" authorId="0" shapeId="0" xr:uid="{C90168CD-C687-456C-BA8B-2859EBE63A67}">
      <text>
        <r>
          <rPr>
            <sz val="9"/>
            <color indexed="81"/>
            <rFont val="Tahoma"/>
            <family val="2"/>
          </rPr>
          <t>No voting intention figures; just ratings</t>
        </r>
      </text>
    </comment>
    <comment ref="C531" authorId="0" shapeId="0" xr:uid="{EAE1AB70-4CB7-4C90-B6E3-11E1059908E2}">
      <text>
        <r>
          <rPr>
            <sz val="9"/>
            <color indexed="81"/>
            <rFont val="Tahoma"/>
            <family val="2"/>
          </rPr>
          <t>Used YouGov fieldwork. Although this is fieldwork date from Wikipedia, unlikely to be right given the volume of data involved, espeically as a journalist mentioned results on 23 Nov (Tim Shipman - https://x.com/ShippersUnbound/status/1198361226574778369)</t>
        </r>
      </text>
    </comment>
    <comment ref="I532" authorId="0" shapeId="0" xr:uid="{00000000-0006-0000-1500-000073000000}">
      <text>
        <r>
          <rPr>
            <sz val="9"/>
            <color indexed="81"/>
            <rFont val="Tahoma"/>
            <family val="2"/>
          </rPr>
          <t>Reported as +2 because if figures taken to one decimal place, the change rounds up to 2.</t>
        </r>
      </text>
    </comment>
    <comment ref="H537" authorId="0" shapeId="0" xr:uid="{00000000-0006-0000-1500-000074000000}">
      <text>
        <r>
          <rPr>
            <sz val="9"/>
            <color indexed="81"/>
            <rFont val="Tahoma"/>
            <family val="2"/>
          </rPr>
          <t>No voting intention figures; just leader ratings</t>
        </r>
      </text>
    </comment>
    <comment ref="X541" authorId="0" shapeId="0" xr:uid="{00000000-0006-0000-1500-000075000000}">
      <text>
        <r>
          <rPr>
            <sz val="9"/>
            <color indexed="81"/>
            <rFont val="Tahoma"/>
            <family val="2"/>
          </rPr>
          <t>Methodology change: Since our last poll we have made the following changes:
A question has been included to capture postal voting
Now that voter registration has closed, those that indicate they are not registered are not included in our final voting intentions.</t>
        </r>
      </text>
    </comment>
    <comment ref="H543" authorId="0" shapeId="0" xr:uid="{E7038FFE-A3E8-47A6-BB3F-152AF5215981}">
      <text>
        <r>
          <rPr>
            <sz val="9"/>
            <color indexed="81"/>
            <rFont val="Tahoma"/>
            <family val="2"/>
          </rPr>
          <t>No voting intention figures; just leader ratings</t>
        </r>
      </text>
    </comment>
    <comment ref="H544" authorId="0" shapeId="0" xr:uid="{1746F3D8-35F3-48F4-B3BD-932DB6B7A727}">
      <text>
        <r>
          <rPr>
            <sz val="9"/>
            <color indexed="81"/>
            <rFont val="Tahoma"/>
            <family val="2"/>
          </rPr>
          <t>No voting intention figures; just ratings</t>
        </r>
      </text>
    </comment>
    <comment ref="X546" authorId="0" shapeId="0" xr:uid="{00000000-0006-0000-1500-000077000000}">
      <text>
        <r>
          <rPr>
            <sz val="9"/>
            <color indexed="81"/>
            <rFont val="Tahoma"/>
            <family val="2"/>
          </rPr>
          <t>Methodology change: new prompting to replicate actual constituency ballot papers</t>
        </r>
      </text>
    </comment>
    <comment ref="X548" authorId="0" shapeId="0" xr:uid="{00000000-0006-0000-1500-000078000000}">
      <text>
        <r>
          <rPr>
            <sz val="9"/>
            <color indexed="81"/>
            <rFont val="Tahoma"/>
            <family val="2"/>
          </rPr>
          <t>Unlike previous and next polls, this one did not prompt for candidates.</t>
        </r>
      </text>
    </comment>
    <comment ref="H553" authorId="0" shapeId="0" xr:uid="{00000000-0006-0000-1500-000079000000}">
      <text>
        <r>
          <rPr>
            <sz val="9"/>
            <color indexed="81"/>
            <rFont val="Tahoma"/>
            <family val="2"/>
          </rPr>
          <t>No voting intention figures; just leader ratings</t>
        </r>
      </text>
    </comment>
    <comment ref="I557" authorId="0" shapeId="0" xr:uid="{00000000-0006-0000-1500-00007A000000}">
      <text>
        <r>
          <rPr>
            <sz val="9"/>
            <color indexed="81"/>
            <rFont val="Tahoma"/>
            <family val="2"/>
          </rPr>
          <t>Reported as +2 because if figures taken to one decimal place, the change rounds down to 2.</t>
        </r>
      </text>
    </comment>
    <comment ref="X558" authorId="0" shapeId="0" xr:uid="{00000000-0006-0000-1500-00007B000000}">
      <text>
        <r>
          <rPr>
            <sz val="9"/>
            <color indexed="81"/>
            <rFont val="Tahoma"/>
            <family val="2"/>
          </rPr>
          <t>Questionnaires sent out to mobiles</t>
        </r>
        <r>
          <rPr>
            <b/>
            <sz val="9"/>
            <color indexed="81"/>
            <rFont val="Tahoma"/>
            <family val="2"/>
          </rPr>
          <t xml:space="preserve">
</t>
        </r>
      </text>
    </comment>
    <comment ref="E559" authorId="0" shapeId="0" xr:uid="{8DA9E46F-4B93-4CC3-8D35-90B48BB21E3E}">
      <text>
        <r>
          <rPr>
            <sz val="9"/>
            <color indexed="81"/>
            <rFont val="Tahoma"/>
            <family val="2"/>
          </rPr>
          <t>Seat projections published on 10 Dec, referencing poll data being published day before -https://web.archive.org/web/20191210141337/https://www.remainunited.org/wp-content/uploads/2019/12/press-release-remain-united-latest-MRP-update-for-GB-10-december-2019.pdf</t>
        </r>
      </text>
    </comment>
    <comment ref="H561" authorId="0" shapeId="0" xr:uid="{00000000-0006-0000-1500-00007C000000}">
      <text>
        <r>
          <rPr>
            <sz val="9"/>
            <color indexed="81"/>
            <rFont val="Tahoma"/>
            <family val="2"/>
          </rPr>
          <t>No voting intention figures; just leader ratings</t>
        </r>
      </text>
    </comment>
    <comment ref="C563" authorId="0" shapeId="0" xr:uid="{42A3531A-4C2D-4668-9A11-E57FC9812A5C}">
      <text>
        <r>
          <rPr>
            <sz val="9"/>
            <color indexed="81"/>
            <rFont val="Tahoma"/>
            <family val="2"/>
          </rPr>
          <t>Used YouGov fieldwork. Although this is fieldwork date from Wikipedia, unlikely to be right given the volume of data involved.</t>
        </r>
      </text>
    </comment>
    <comment ref="H569" authorId="0" shapeId="0" xr:uid="{06B6CB8A-464D-4C70-99EA-81E23527DDFA}">
      <text>
        <r>
          <rPr>
            <sz val="9"/>
            <color indexed="81"/>
            <rFont val="Tahoma"/>
            <family val="2"/>
          </rPr>
          <t>No voting intention figures; just ratings</t>
        </r>
      </text>
    </comment>
    <comment ref="V570" authorId="0" shapeId="0" xr:uid="{00000000-0006-0000-1500-00007E000000}">
      <text>
        <r>
          <rPr>
            <sz val="9"/>
            <color indexed="81"/>
            <rFont val="Tahoma"/>
            <family val="2"/>
          </rPr>
          <t>Using figures reported to one decimal place exact lead is 11.3.</t>
        </r>
      </text>
    </comment>
    <comment ref="H571" authorId="0" shapeId="0" xr:uid="{00000000-0006-0000-1500-00007F000000}">
      <text>
        <r>
          <rPr>
            <sz val="9"/>
            <color indexed="81"/>
            <rFont val="Tahoma"/>
            <family val="2"/>
          </rPr>
          <t>No voting intention figures; just leader ratings</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Mark Pack</author>
  </authors>
  <commentList>
    <comment ref="D1" authorId="0" shapeId="0" xr:uid="{CCEEAF97-9A9A-4CB5-9AD6-8EA837118DDE}">
      <text>
        <r>
          <rPr>
            <sz val="9"/>
            <color indexed="81"/>
            <rFont val="Tahoma"/>
            <family val="2"/>
          </rPr>
          <t>Date fieldwork started (projected date if exact fieldwork dates missing)</t>
        </r>
      </text>
    </comment>
    <comment ref="E1" authorId="0" shapeId="0" xr:uid="{00000000-0006-0000-1600-000001000000}">
      <text>
        <r>
          <rPr>
            <b/>
            <sz val="9"/>
            <color indexed="81"/>
            <rFont val="Tahoma"/>
            <family val="2"/>
          </rPr>
          <t>Mark Pack:</t>
        </r>
        <r>
          <rPr>
            <sz val="9"/>
            <color indexed="81"/>
            <rFont val="Tahoma"/>
            <family val="2"/>
          </rPr>
          <t xml:space="preserve">
For this Parliament from late July onwards, for newspaper polls the published date shifted to being the date the poll was first officially published whether on website or in print. Previously it had been the date the poll apepared in print, which usually was the day after it first appeared online.</t>
        </r>
      </text>
    </comment>
    <comment ref="AZ1" authorId="0" shapeId="0" xr:uid="{7FFFA8BF-AC94-4CEC-AF93-D6129F42436D}">
      <text>
        <r>
          <rPr>
            <sz val="9"/>
            <color indexed="81"/>
            <rFont val="Tahoma"/>
            <family val="2"/>
          </rPr>
          <t>At the last general election in 2019, the Conservatives won 45% share of the vote, Labour had 33% share, the Liberal Democrats 12% share and smaller parties combined had 11% share. Knowing this, please tell me what % share of the vote you think the…… party would win if there were a general election tomorrow</t>
        </r>
      </text>
    </comment>
    <comment ref="H2" authorId="0" shapeId="0" xr:uid="{DD95DEF7-9B01-4601-94E7-03EBD7D06C77}">
      <text>
        <r>
          <rPr>
            <sz val="9"/>
            <color indexed="81"/>
            <rFont val="Tahoma"/>
            <family val="2"/>
          </rPr>
          <t>No voting intention figures; just ratings</t>
        </r>
      </text>
    </comment>
    <comment ref="AF2" authorId="0" shapeId="0" xr:uid="{3A0FFB3A-93A9-4A6C-A480-DB9A3A937D6F}">
      <text>
        <r>
          <rPr>
            <sz val="9"/>
            <color indexed="81"/>
            <rFont val="Tahoma"/>
            <family val="2"/>
          </rPr>
          <t>Jo Swinson</t>
        </r>
      </text>
    </comment>
    <comment ref="H3" authorId="0" shapeId="0" xr:uid="{EA6B52D3-EA6B-4132-9380-073EAB352E91}">
      <text>
        <r>
          <rPr>
            <sz val="9"/>
            <color indexed="81"/>
            <rFont val="Tahoma"/>
            <family val="2"/>
          </rPr>
          <t>No voting intention figures; just ratings</t>
        </r>
      </text>
    </comment>
    <comment ref="H4" authorId="0" shapeId="0" xr:uid="{9502096E-F4EC-4220-B850-31B0BE84F766}">
      <text>
        <r>
          <rPr>
            <sz val="9"/>
            <color indexed="81"/>
            <rFont val="Tahoma"/>
            <family val="2"/>
          </rPr>
          <t>No voting intention figures; just ratings</t>
        </r>
      </text>
    </comment>
    <comment ref="AO4" authorId="0" shapeId="0" xr:uid="{5D82811C-8B9F-42D0-ADA1-FD2A83F1EA7F}">
      <text>
        <r>
          <rPr>
            <sz val="9"/>
            <color indexed="81"/>
            <rFont val="Tahoma"/>
            <family val="2"/>
          </rPr>
          <t>Fieldwork dates for this specific question wording from YouGov may not always be precise as data tables not always available and data taken from spreadsheet download which does not include full fieldwork dates</t>
        </r>
      </text>
    </comment>
    <comment ref="H5" authorId="0" shapeId="0" xr:uid="{0E424F29-B75B-40D2-9B87-951C8F9974EE}">
      <text>
        <r>
          <rPr>
            <sz val="9"/>
            <color indexed="81"/>
            <rFont val="Tahoma"/>
            <family val="2"/>
          </rPr>
          <t>No voting intention figures; just ratings</t>
        </r>
      </text>
    </comment>
    <comment ref="H6" authorId="0" shapeId="0" xr:uid="{DBB77F1B-444A-4CC6-A09C-1353F8B94968}">
      <text>
        <r>
          <rPr>
            <sz val="9"/>
            <color indexed="81"/>
            <rFont val="Tahoma"/>
            <family val="2"/>
          </rPr>
          <t>No voting intention figures; just ratings</t>
        </r>
      </text>
    </comment>
    <comment ref="H7" authorId="0" shapeId="0" xr:uid="{E78E8179-1B2C-40F9-95FB-0AD2990F603C}">
      <text>
        <r>
          <rPr>
            <sz val="9"/>
            <color indexed="81"/>
            <rFont val="Tahoma"/>
            <family val="2"/>
          </rPr>
          <t>No voting intention figures; just ratings</t>
        </r>
      </text>
    </comment>
    <comment ref="H9" authorId="0" shapeId="0" xr:uid="{50C0FDBA-C698-4EA6-85DA-D88DA6AD392D}">
      <text>
        <r>
          <rPr>
            <sz val="9"/>
            <color indexed="81"/>
            <rFont val="Tahoma"/>
            <family val="2"/>
          </rPr>
          <t>No voting intention figures; just ratings</t>
        </r>
      </text>
    </comment>
    <comment ref="AH10" authorId="0" shapeId="0" xr:uid="{E0B4D40E-D4D3-4D51-A662-6A0802E5BC53}">
      <text>
        <r>
          <rPr>
            <sz val="9"/>
            <color indexed="81"/>
            <rFont val="Tahoma"/>
            <family val="2"/>
          </rPr>
          <t>Ed Davey</t>
        </r>
      </text>
    </comment>
    <comment ref="H11" authorId="0" shapeId="0" xr:uid="{A1CED066-9D7F-4C5E-B501-F9D24CA5F8E4}">
      <text>
        <r>
          <rPr>
            <sz val="9"/>
            <color indexed="81"/>
            <rFont val="Tahoma"/>
            <family val="2"/>
          </rPr>
          <t>No voting intention figures; just ratings</t>
        </r>
      </text>
    </comment>
    <comment ref="H12" authorId="0" shapeId="0" xr:uid="{D984C250-3FFB-441C-A2A0-306A13D1526E}">
      <text>
        <r>
          <rPr>
            <sz val="9"/>
            <color indexed="81"/>
            <rFont val="Tahoma"/>
            <family val="2"/>
          </rPr>
          <t>No voting intention figures; just ratings</t>
        </r>
      </text>
    </comment>
    <comment ref="H14" authorId="0" shapeId="0" xr:uid="{F07B9661-0FCE-413C-9AA6-D78F6C1EC367}">
      <text>
        <r>
          <rPr>
            <sz val="9"/>
            <color indexed="81"/>
            <rFont val="Tahoma"/>
            <family val="2"/>
          </rPr>
          <t>No voting intention figures; just ratings</t>
        </r>
      </text>
    </comment>
    <comment ref="H15" authorId="0" shapeId="0" xr:uid="{35DD505F-5215-44BE-8317-DB957838B892}">
      <text>
        <r>
          <rPr>
            <sz val="9"/>
            <color indexed="81"/>
            <rFont val="Tahoma"/>
            <family val="2"/>
          </rPr>
          <t>No voting intention figures; just ratings</t>
        </r>
      </text>
    </comment>
    <comment ref="H19" authorId="0" shapeId="0" xr:uid="{16F666DC-6B7F-4E26-B13F-15A3EC47E03A}">
      <text>
        <r>
          <rPr>
            <sz val="9"/>
            <color indexed="81"/>
            <rFont val="Tahoma"/>
            <family val="2"/>
          </rPr>
          <t>No voting intention figures; just ratings</t>
        </r>
      </text>
    </comment>
    <comment ref="H20" authorId="0" shapeId="0" xr:uid="{D030E2C0-F874-42F0-931F-390813C8A419}">
      <text>
        <r>
          <rPr>
            <sz val="9"/>
            <color indexed="81"/>
            <rFont val="Tahoma"/>
            <family val="2"/>
          </rPr>
          <t>No voting intention figures; just ratings</t>
        </r>
      </text>
    </comment>
    <comment ref="H22" authorId="0" shapeId="0" xr:uid="{BE63ED91-8318-4D9A-A8AD-AD5908D164A2}">
      <text>
        <r>
          <rPr>
            <sz val="9"/>
            <color indexed="81"/>
            <rFont val="Tahoma"/>
            <family val="2"/>
          </rPr>
          <t>No voting intention figures; just ratings</t>
        </r>
      </text>
    </comment>
    <comment ref="AH24" authorId="0" shapeId="0" xr:uid="{181307C6-4AD9-4524-BAF6-A18E03029914}">
      <text>
        <r>
          <rPr>
            <sz val="9"/>
            <color indexed="81"/>
            <rFont val="Tahoma"/>
            <family val="2"/>
          </rPr>
          <t>Ed Davey</t>
        </r>
      </text>
    </comment>
    <comment ref="F25" authorId="0" shapeId="0" xr:uid="{A3B549E1-2F7A-4D7B-950D-697B48969C46}">
      <text>
        <r>
          <rPr>
            <sz val="9"/>
            <color indexed="81"/>
            <rFont val="Tahoma"/>
            <family val="2"/>
          </rPr>
          <t>Redfield &amp; Wilton</t>
        </r>
      </text>
    </comment>
    <comment ref="H26" authorId="0" shapeId="0" xr:uid="{E76717D7-BC58-4C7A-A2EC-C19E4FF45928}">
      <text>
        <r>
          <rPr>
            <sz val="9"/>
            <color indexed="81"/>
            <rFont val="Tahoma"/>
            <family val="2"/>
          </rPr>
          <t>No voting intention figures; just ratings</t>
        </r>
      </text>
    </comment>
    <comment ref="F27" authorId="0" shapeId="0" xr:uid="{CBF3E88E-86A2-4782-9467-373D1E329EE5}">
      <text>
        <r>
          <rPr>
            <sz val="9"/>
            <color indexed="81"/>
            <rFont val="Tahoma"/>
            <family val="2"/>
          </rPr>
          <t>Became Savanta part way through Parliament</t>
        </r>
      </text>
    </comment>
    <comment ref="H28" authorId="0" shapeId="0" xr:uid="{D921DC1A-647C-4430-8175-174BA88C1C35}">
      <text>
        <r>
          <rPr>
            <sz val="9"/>
            <color indexed="81"/>
            <rFont val="Tahoma"/>
            <family val="2"/>
          </rPr>
          <t>No voting intention figures; just ratings</t>
        </r>
      </text>
    </comment>
    <comment ref="H29" authorId="0" shapeId="0" xr:uid="{1C9110C4-753E-4C0D-984D-E26A5C98D578}">
      <text>
        <r>
          <rPr>
            <sz val="9"/>
            <color indexed="81"/>
            <rFont val="Tahoma"/>
            <family val="2"/>
          </rPr>
          <t>No voting intention figures; just ratings</t>
        </r>
      </text>
    </comment>
    <comment ref="H30" authorId="0" shapeId="0" xr:uid="{62E4BAFF-AACA-42FA-B91C-442FB2099F1B}">
      <text>
        <r>
          <rPr>
            <sz val="9"/>
            <color indexed="81"/>
            <rFont val="Tahoma"/>
            <family val="2"/>
          </rPr>
          <t>No voting intention figures; just ratings</t>
        </r>
      </text>
    </comment>
    <comment ref="H31" authorId="0" shapeId="0" xr:uid="{0BBACDEA-558F-4BB4-A7E3-217AF3A5A724}">
      <text>
        <r>
          <rPr>
            <sz val="9"/>
            <color indexed="81"/>
            <rFont val="Tahoma"/>
            <family val="2"/>
          </rPr>
          <t>No voting intention figures; just ratings</t>
        </r>
      </text>
    </comment>
    <comment ref="H33" authorId="0" shapeId="0" xr:uid="{22D6D9C7-07B6-445E-8BC7-722C374F7F02}">
      <text>
        <r>
          <rPr>
            <sz val="9"/>
            <color indexed="81"/>
            <rFont val="Tahoma"/>
            <family val="2"/>
          </rPr>
          <t>No voting intention figures; just ratings</t>
        </r>
      </text>
    </comment>
    <comment ref="H35" authorId="0" shapeId="0" xr:uid="{7B15ABA4-BF2A-4E4B-9851-01F4F9A7765E}">
      <text>
        <r>
          <rPr>
            <sz val="9"/>
            <color indexed="81"/>
            <rFont val="Tahoma"/>
            <family val="2"/>
          </rPr>
          <t>No voting intention figures; just ratings</t>
        </r>
      </text>
    </comment>
    <comment ref="AH36" authorId="0" shapeId="0" xr:uid="{F63D9B88-AADF-4485-BDE8-D36CEAB75291}">
      <text>
        <r>
          <rPr>
            <sz val="9"/>
            <color indexed="81"/>
            <rFont val="Tahoma"/>
            <family val="2"/>
          </rPr>
          <t>Ed Davey</t>
        </r>
      </text>
    </comment>
    <comment ref="AK36" authorId="0" shapeId="0" xr:uid="{01FF17B5-6B34-4DC5-9B2D-9D721E2B54DF}">
      <text>
        <r>
          <rPr>
            <sz val="9"/>
            <color indexed="81"/>
            <rFont val="Tahoma"/>
            <family val="2"/>
          </rPr>
          <t xml:space="preserve">Based on pre-rounded exact results
</t>
        </r>
      </text>
    </comment>
    <comment ref="H37" authorId="0" shapeId="0" xr:uid="{C39BE729-E150-4011-98C1-E5590DB9FF0D}">
      <text>
        <r>
          <rPr>
            <sz val="9"/>
            <color indexed="81"/>
            <rFont val="Tahoma"/>
            <family val="2"/>
          </rPr>
          <t>No voting intention figures; just ratings</t>
        </r>
      </text>
    </comment>
    <comment ref="H39" authorId="0" shapeId="0" xr:uid="{C09516D6-07B2-4DBF-9404-E0F591CDFF69}">
      <text>
        <r>
          <rPr>
            <sz val="9"/>
            <color indexed="81"/>
            <rFont val="Tahoma"/>
            <family val="2"/>
          </rPr>
          <t>No voting intention figures; just ratings</t>
        </r>
      </text>
    </comment>
    <comment ref="H40" authorId="0" shapeId="0" xr:uid="{3CAE2323-5DB7-45CA-80D2-28BF848DDDF8}">
      <text>
        <r>
          <rPr>
            <sz val="9"/>
            <color indexed="81"/>
            <rFont val="Tahoma"/>
            <family val="2"/>
          </rPr>
          <t>No voting intention figures; just ratings</t>
        </r>
      </text>
    </comment>
    <comment ref="AH41" authorId="0" shapeId="0" xr:uid="{7BB424A6-7AA5-4A02-A204-AEEC171EF371}">
      <text>
        <r>
          <rPr>
            <sz val="9"/>
            <color indexed="81"/>
            <rFont val="Tahoma"/>
            <family val="2"/>
          </rPr>
          <t>Ed Davey</t>
        </r>
      </text>
    </comment>
    <comment ref="H42" authorId="0" shapeId="0" xr:uid="{3D66C1B7-B451-467D-9370-A375E1CE35A7}">
      <text>
        <r>
          <rPr>
            <sz val="9"/>
            <color indexed="81"/>
            <rFont val="Tahoma"/>
            <family val="2"/>
          </rPr>
          <t>No voting intention figures; just ratings</t>
        </r>
      </text>
    </comment>
    <comment ref="H43" authorId="0" shapeId="0" xr:uid="{E08ED98C-CDBF-4573-A701-F03E11B1BA28}">
      <text>
        <r>
          <rPr>
            <sz val="9"/>
            <color indexed="81"/>
            <rFont val="Tahoma"/>
            <family val="2"/>
          </rPr>
          <t>No voting intention figures; just ratings</t>
        </r>
      </text>
    </comment>
    <comment ref="F45" authorId="0" shapeId="0" xr:uid="{A8DE139A-940C-4811-935F-3C102C882DBC}">
      <text>
        <r>
          <rPr>
            <sz val="9"/>
            <color indexed="81"/>
            <rFont val="Tahoma"/>
            <family val="2"/>
          </rPr>
          <t>Number Cruncher Politics</t>
        </r>
      </text>
    </comment>
    <comment ref="H46" authorId="0" shapeId="0" xr:uid="{5D034484-92B5-4944-9107-261A81024A87}">
      <text>
        <r>
          <rPr>
            <sz val="9"/>
            <color indexed="81"/>
            <rFont val="Tahoma"/>
            <family val="2"/>
          </rPr>
          <t>No voting intention figures; just ratings</t>
        </r>
      </text>
    </comment>
    <comment ref="AH47" authorId="0" shapeId="0" xr:uid="{E193A06D-1C6F-42DF-9A52-6D7755308084}">
      <text>
        <r>
          <rPr>
            <sz val="9"/>
            <color indexed="81"/>
            <rFont val="Tahoma"/>
            <family val="2"/>
          </rPr>
          <t>Ed Davey</t>
        </r>
      </text>
    </comment>
    <comment ref="H48" authorId="0" shapeId="0" xr:uid="{800A1E22-1611-4F6A-A048-A1674B71ADF8}">
      <text>
        <r>
          <rPr>
            <sz val="9"/>
            <color indexed="81"/>
            <rFont val="Tahoma"/>
            <family val="2"/>
          </rPr>
          <t>No voting intention figures; just ratings</t>
        </r>
      </text>
    </comment>
    <comment ref="AH51" authorId="0" shapeId="0" xr:uid="{5BE1D153-5F8F-443B-9363-D6DECB0CF24E}">
      <text>
        <r>
          <rPr>
            <sz val="9"/>
            <color indexed="81"/>
            <rFont val="Tahoma"/>
            <family val="2"/>
          </rPr>
          <t>Ed Davey</t>
        </r>
      </text>
    </comment>
    <comment ref="H52" authorId="0" shapeId="0" xr:uid="{9EF7F086-D00B-4E91-8F2D-03B94744D480}">
      <text>
        <r>
          <rPr>
            <sz val="9"/>
            <color indexed="81"/>
            <rFont val="Tahoma"/>
            <family val="2"/>
          </rPr>
          <t>No voting intention figures; just ratings</t>
        </r>
      </text>
    </comment>
    <comment ref="AH54" authorId="0" shapeId="0" xr:uid="{F778ECE8-9B14-4FE2-BF21-434C79DFAD29}">
      <text>
        <r>
          <rPr>
            <sz val="9"/>
            <color indexed="81"/>
            <rFont val="Tahoma"/>
            <family val="2"/>
          </rPr>
          <t>Ed Davey</t>
        </r>
      </text>
    </comment>
    <comment ref="H55" authorId="0" shapeId="0" xr:uid="{60FB2CF4-BF1F-4076-91EB-F1E36664A158}">
      <text>
        <r>
          <rPr>
            <sz val="9"/>
            <color indexed="81"/>
            <rFont val="Tahoma"/>
            <family val="2"/>
          </rPr>
          <t>No voting intention figures; just ratings</t>
        </r>
      </text>
    </comment>
    <comment ref="H56" authorId="0" shapeId="0" xr:uid="{E8352934-D15D-491D-805A-1E2FD9A55F12}">
      <text>
        <r>
          <rPr>
            <sz val="9"/>
            <color indexed="81"/>
            <rFont val="Tahoma"/>
            <family val="2"/>
          </rPr>
          <t>No voting intention figures; just ratings</t>
        </r>
      </text>
    </comment>
    <comment ref="H57" authorId="0" shapeId="0" xr:uid="{AA2E8345-C069-4520-93CE-5A5F16A1C0D2}">
      <text>
        <r>
          <rPr>
            <sz val="9"/>
            <color indexed="81"/>
            <rFont val="Tahoma"/>
            <family val="2"/>
          </rPr>
          <t>No voting intention figures; just ratings</t>
        </r>
      </text>
    </comment>
    <comment ref="AH58" authorId="0" shapeId="0" xr:uid="{A730F028-B7C2-49A2-A647-18579EC2C7BE}">
      <text>
        <r>
          <rPr>
            <sz val="9"/>
            <color indexed="81"/>
            <rFont val="Tahoma"/>
            <family val="2"/>
          </rPr>
          <t>Ed Davey</t>
        </r>
      </text>
    </comment>
    <comment ref="H62" authorId="0" shapeId="0" xr:uid="{046BE449-2CE0-42DA-ADF1-CB9C043DBA25}">
      <text>
        <r>
          <rPr>
            <sz val="9"/>
            <color indexed="81"/>
            <rFont val="Tahoma"/>
            <family val="2"/>
          </rPr>
          <t>No voting intention figures; just ratings</t>
        </r>
      </text>
    </comment>
    <comment ref="H63" authorId="0" shapeId="0" xr:uid="{D680C351-2740-496F-873E-B6254CAB8B83}">
      <text>
        <r>
          <rPr>
            <sz val="9"/>
            <color indexed="81"/>
            <rFont val="Tahoma"/>
            <family val="2"/>
          </rPr>
          <t>No voting intention figures; just ratings</t>
        </r>
      </text>
    </comment>
    <comment ref="AH64" authorId="0" shapeId="0" xr:uid="{F1A80006-0F2B-4B5C-A495-DBA46C49CB6D}">
      <text>
        <r>
          <rPr>
            <sz val="9"/>
            <color indexed="81"/>
            <rFont val="Tahoma"/>
            <family val="2"/>
          </rPr>
          <t>Ed Davey</t>
        </r>
      </text>
    </comment>
    <comment ref="H65" authorId="0" shapeId="0" xr:uid="{569AE5D5-2ABA-4C39-8150-57E5827742C3}">
      <text>
        <r>
          <rPr>
            <sz val="9"/>
            <color indexed="81"/>
            <rFont val="Tahoma"/>
            <family val="2"/>
          </rPr>
          <t>No voting intention figures; just ratings</t>
        </r>
      </text>
    </comment>
    <comment ref="H66" authorId="0" shapeId="0" xr:uid="{2BEFCB8C-9AA3-4057-8549-1874BBEBBAB3}">
      <text>
        <r>
          <rPr>
            <sz val="9"/>
            <color indexed="81"/>
            <rFont val="Tahoma"/>
            <family val="2"/>
          </rPr>
          <t>No voting intention figures; just ratings</t>
        </r>
      </text>
    </comment>
    <comment ref="AH69" authorId="0" shapeId="0" xr:uid="{1AD0D668-5796-48EE-95CC-5686AF401BBE}">
      <text>
        <r>
          <rPr>
            <sz val="9"/>
            <color indexed="81"/>
            <rFont val="Tahoma"/>
            <family val="2"/>
          </rPr>
          <t>Ed Davey</t>
        </r>
      </text>
    </comment>
    <comment ref="H70" authorId="0" shapeId="0" xr:uid="{60E45FAE-E145-4379-9EB0-41485862CBF4}">
      <text>
        <r>
          <rPr>
            <sz val="9"/>
            <color indexed="81"/>
            <rFont val="Tahoma"/>
            <family val="2"/>
          </rPr>
          <t>No voting intention figures; just ratings</t>
        </r>
      </text>
    </comment>
    <comment ref="AH72" authorId="0" shapeId="0" xr:uid="{B0E3A117-C4E0-4A65-B5F6-8E19C7FE09CB}">
      <text>
        <r>
          <rPr>
            <sz val="9"/>
            <color indexed="81"/>
            <rFont val="Tahoma"/>
            <family val="2"/>
          </rPr>
          <t>Ed Davey</t>
        </r>
      </text>
    </comment>
    <comment ref="H75" authorId="0" shapeId="0" xr:uid="{4D3FEB3C-74FE-4668-8ED4-FFEEFB3716F6}">
      <text>
        <r>
          <rPr>
            <sz val="9"/>
            <color indexed="81"/>
            <rFont val="Tahoma"/>
            <family val="2"/>
          </rPr>
          <t>No voting intention figures; just ratings</t>
        </r>
      </text>
    </comment>
    <comment ref="H76" authorId="0" shapeId="0" xr:uid="{05FDB967-926D-4E17-9511-5E8530FD5E33}">
      <text>
        <r>
          <rPr>
            <sz val="9"/>
            <color indexed="81"/>
            <rFont val="Tahoma"/>
            <family val="2"/>
          </rPr>
          <t>No voting intention figures; just ratings</t>
        </r>
      </text>
    </comment>
    <comment ref="AH77" authorId="0" shapeId="0" xr:uid="{6267E5E7-0FF0-4CF6-A62B-FB0A45547726}">
      <text>
        <r>
          <rPr>
            <sz val="9"/>
            <color indexed="81"/>
            <rFont val="Tahoma"/>
            <family val="2"/>
          </rPr>
          <t>Ed Davey</t>
        </r>
      </text>
    </comment>
    <comment ref="H80" authorId="0" shapeId="0" xr:uid="{DF2E5878-174B-4E07-873B-E4B4088B15A4}">
      <text>
        <r>
          <rPr>
            <sz val="9"/>
            <color indexed="81"/>
            <rFont val="Tahoma"/>
            <family val="2"/>
          </rPr>
          <t>No voting intention figures; just ratings</t>
        </r>
      </text>
    </comment>
    <comment ref="H81" authorId="0" shapeId="0" xr:uid="{079370C2-ECB0-46EB-BCED-7C668B432F1B}">
      <text>
        <r>
          <rPr>
            <sz val="9"/>
            <color indexed="81"/>
            <rFont val="Tahoma"/>
            <family val="2"/>
          </rPr>
          <t>No voting intention figures; just ratings</t>
        </r>
      </text>
    </comment>
    <comment ref="AH83" authorId="0" shapeId="0" xr:uid="{D6A569CC-11B9-41E0-A791-007A96949AD6}">
      <text>
        <r>
          <rPr>
            <sz val="9"/>
            <color indexed="81"/>
            <rFont val="Tahoma"/>
            <family val="2"/>
          </rPr>
          <t>Ed Davey</t>
        </r>
      </text>
    </comment>
    <comment ref="H85" authorId="0" shapeId="0" xr:uid="{937D29A4-A4DD-4AAE-870F-4CAE926C50CD}">
      <text>
        <r>
          <rPr>
            <sz val="9"/>
            <color indexed="81"/>
            <rFont val="Tahoma"/>
            <family val="2"/>
          </rPr>
          <t>No voting intention figures; just ratings</t>
        </r>
      </text>
    </comment>
    <comment ref="H90" authorId="0" shapeId="0" xr:uid="{F07720AF-3B9D-4EBD-A8DD-CA0955772ABF}">
      <text>
        <r>
          <rPr>
            <sz val="9"/>
            <color indexed="81"/>
            <rFont val="Tahoma"/>
            <family val="2"/>
          </rPr>
          <t>No voting intention figures; just government ratings</t>
        </r>
      </text>
    </comment>
    <comment ref="AH91" authorId="0" shapeId="0" xr:uid="{F1C35FBD-8CAD-4FFB-A3F9-F9AFAAA72ABA}">
      <text>
        <r>
          <rPr>
            <sz val="9"/>
            <color indexed="81"/>
            <rFont val="Tahoma"/>
            <family val="2"/>
          </rPr>
          <t>Ed Davey</t>
        </r>
      </text>
    </comment>
    <comment ref="H93" authorId="0" shapeId="0" xr:uid="{DB8D23C0-EBD2-4621-8BE3-D55D5807D506}">
      <text>
        <r>
          <rPr>
            <sz val="9"/>
            <color indexed="81"/>
            <rFont val="Tahoma"/>
            <family val="2"/>
          </rPr>
          <t>No voting intention figures; just ratings</t>
        </r>
      </text>
    </comment>
    <comment ref="H94" authorId="0" shapeId="0" xr:uid="{83AA0D09-C4AF-4400-BFA5-471EC740FFE5}">
      <text>
        <r>
          <rPr>
            <sz val="9"/>
            <color indexed="81"/>
            <rFont val="Tahoma"/>
            <family val="2"/>
          </rPr>
          <t>No voting intention figures; just ratings</t>
        </r>
      </text>
    </comment>
    <comment ref="H96" authorId="0" shapeId="0" xr:uid="{2ADE95E6-5554-4238-86E9-B8162FD240F3}">
      <text>
        <r>
          <rPr>
            <sz val="9"/>
            <color indexed="81"/>
            <rFont val="Tahoma"/>
            <family val="2"/>
          </rPr>
          <t>No voting intention figures; just government ratings</t>
        </r>
      </text>
    </comment>
    <comment ref="AH99" authorId="0" shapeId="0" xr:uid="{87EA4755-C437-4D89-971D-628FC80712C3}">
      <text>
        <r>
          <rPr>
            <sz val="9"/>
            <color indexed="81"/>
            <rFont val="Tahoma"/>
            <family val="2"/>
          </rPr>
          <t>Ed Davey</t>
        </r>
      </text>
    </comment>
    <comment ref="H101" authorId="0" shapeId="0" xr:uid="{99764824-EDA1-4BB2-A07A-075F3F9A84E4}">
      <text>
        <r>
          <rPr>
            <sz val="9"/>
            <color indexed="81"/>
            <rFont val="Tahoma"/>
            <family val="2"/>
          </rPr>
          <t>No voting intention figures; just ratings</t>
        </r>
      </text>
    </comment>
    <comment ref="H103" authorId="0" shapeId="0" xr:uid="{77550088-8581-48A9-9441-A6FA57B18CBF}">
      <text>
        <r>
          <rPr>
            <sz val="9"/>
            <color indexed="81"/>
            <rFont val="Tahoma"/>
            <family val="2"/>
          </rPr>
          <t>No voting intention figures; just ratings</t>
        </r>
      </text>
    </comment>
    <comment ref="AH106" authorId="0" shapeId="0" xr:uid="{ECC3328D-BB9D-44AA-9B15-B13084D3F8A6}">
      <text>
        <r>
          <rPr>
            <sz val="9"/>
            <color indexed="81"/>
            <rFont val="Tahoma"/>
            <family val="2"/>
          </rPr>
          <t>Ed Davey</t>
        </r>
      </text>
    </comment>
    <comment ref="H109" authorId="0" shapeId="0" xr:uid="{1300A24B-5DA7-43D3-97D9-3A789AB2F82D}">
      <text>
        <r>
          <rPr>
            <sz val="9"/>
            <color indexed="81"/>
            <rFont val="Tahoma"/>
            <family val="2"/>
          </rPr>
          <t>No voting intention figures; just ratings</t>
        </r>
      </text>
    </comment>
    <comment ref="H110" authorId="0" shapeId="0" xr:uid="{53074300-85D7-4B63-8A93-64E6C39B88E2}">
      <text>
        <r>
          <rPr>
            <sz val="9"/>
            <color indexed="81"/>
            <rFont val="Tahoma"/>
            <family val="2"/>
          </rPr>
          <t>No voting intention figures; just ratings</t>
        </r>
      </text>
    </comment>
    <comment ref="AH112" authorId="0" shapeId="0" xr:uid="{EBDDA3EB-CC87-4D27-A2A4-9319EFF6F678}">
      <text>
        <r>
          <rPr>
            <sz val="9"/>
            <color indexed="81"/>
            <rFont val="Tahoma"/>
            <family val="2"/>
          </rPr>
          <t>Ed Davey</t>
        </r>
      </text>
    </comment>
    <comment ref="H113" authorId="0" shapeId="0" xr:uid="{75427D16-3632-4CDC-8814-12BD395B3A9D}">
      <text>
        <r>
          <rPr>
            <sz val="9"/>
            <color indexed="81"/>
            <rFont val="Tahoma"/>
            <family val="2"/>
          </rPr>
          <t>No voting intention figures; just ratings</t>
        </r>
      </text>
    </comment>
    <comment ref="H115" authorId="0" shapeId="0" xr:uid="{147A4EE8-9E23-429A-A79D-D3B227409890}">
      <text>
        <r>
          <rPr>
            <sz val="9"/>
            <color indexed="81"/>
            <rFont val="Tahoma"/>
            <family val="2"/>
          </rPr>
          <t>No voting intention figures; just government ratings</t>
        </r>
      </text>
    </comment>
    <comment ref="AH116" authorId="0" shapeId="0" xr:uid="{49BDA7AC-57EB-468D-84B1-4905B85817F7}">
      <text>
        <r>
          <rPr>
            <b/>
            <sz val="9"/>
            <color indexed="81"/>
            <rFont val="Tahoma"/>
            <family val="2"/>
          </rPr>
          <t>Davey and Pack</t>
        </r>
      </text>
    </comment>
    <comment ref="AN116" authorId="0" shapeId="0" xr:uid="{7A352639-5378-451B-9E5D-E0AA292FF358}">
      <text>
        <r>
          <rPr>
            <b/>
            <sz val="9"/>
            <color indexed="81"/>
            <rFont val="Tahoma"/>
            <family val="2"/>
          </rPr>
          <t>Berry and Bartley</t>
        </r>
      </text>
    </comment>
    <comment ref="AH117" authorId="0" shapeId="0" xr:uid="{2EF23C62-15D8-45D1-8F9A-E77859406620}">
      <text>
        <r>
          <rPr>
            <sz val="9"/>
            <color indexed="81"/>
            <rFont val="Tahoma"/>
            <family val="2"/>
          </rPr>
          <t>Ed Davey</t>
        </r>
      </text>
    </comment>
    <comment ref="H119" authorId="0" shapeId="0" xr:uid="{F915490A-3B55-4A64-98ED-F7E113B47F15}">
      <text>
        <r>
          <rPr>
            <sz val="9"/>
            <color indexed="81"/>
            <rFont val="Tahoma"/>
            <family val="2"/>
          </rPr>
          <t>No voting intention figures; just ratings</t>
        </r>
      </text>
    </comment>
    <comment ref="H120" authorId="0" shapeId="0" xr:uid="{AC503E29-B27C-4B5D-A7E9-DD3C54F75570}">
      <text>
        <r>
          <rPr>
            <sz val="9"/>
            <color indexed="81"/>
            <rFont val="Tahoma"/>
            <family val="2"/>
          </rPr>
          <t>No voting intention figures; just ratings</t>
        </r>
      </text>
    </comment>
    <comment ref="AH121" authorId="0" shapeId="0" xr:uid="{16F7DF26-BF8B-4ECB-9371-FB490FBE6294}">
      <text>
        <r>
          <rPr>
            <b/>
            <sz val="9"/>
            <color indexed="81"/>
            <rFont val="Tahoma"/>
            <family val="2"/>
          </rPr>
          <t>Davey and Pack</t>
        </r>
      </text>
    </comment>
    <comment ref="AN121" authorId="0" shapeId="0" xr:uid="{13FC8720-C00D-4033-BC73-35215D98718C}">
      <text>
        <r>
          <rPr>
            <b/>
            <sz val="9"/>
            <color indexed="81"/>
            <rFont val="Tahoma"/>
            <family val="2"/>
          </rPr>
          <t>Berry and Bartley</t>
        </r>
      </text>
    </comment>
    <comment ref="AH122" authorId="0" shapeId="0" xr:uid="{B05D9BC6-2DA3-4CF4-ADB0-5EEE028A3012}">
      <text>
        <r>
          <rPr>
            <sz val="9"/>
            <color indexed="81"/>
            <rFont val="Tahoma"/>
            <family val="2"/>
          </rPr>
          <t>Ed Davey</t>
        </r>
      </text>
    </comment>
    <comment ref="H125" authorId="0" shapeId="0" xr:uid="{DB573275-8A96-4F10-B057-8FE1244E9C85}">
      <text>
        <r>
          <rPr>
            <sz val="9"/>
            <color indexed="81"/>
            <rFont val="Tahoma"/>
            <family val="2"/>
          </rPr>
          <t>No voting intention figures; just ratings</t>
        </r>
      </text>
    </comment>
    <comment ref="H126" authorId="0" shapeId="0" xr:uid="{B9470528-CA1F-49FB-A4C6-35E7CE2E0864}">
      <text>
        <r>
          <rPr>
            <sz val="9"/>
            <color indexed="81"/>
            <rFont val="Tahoma"/>
            <family val="2"/>
          </rPr>
          <t>No voting intention figures; just ratings</t>
        </r>
      </text>
    </comment>
    <comment ref="AH127" authorId="0" shapeId="0" xr:uid="{2DDC0291-A8EC-4B59-9884-0BFB82323844}">
      <text>
        <r>
          <rPr>
            <b/>
            <sz val="9"/>
            <color indexed="81"/>
            <rFont val="Tahoma"/>
            <family val="2"/>
          </rPr>
          <t>Davey and Pack</t>
        </r>
      </text>
    </comment>
    <comment ref="AN127" authorId="0" shapeId="0" xr:uid="{CC75D55A-7888-4F4B-9230-54BEC841FC1A}">
      <text>
        <r>
          <rPr>
            <b/>
            <sz val="9"/>
            <color indexed="81"/>
            <rFont val="Tahoma"/>
            <family val="2"/>
          </rPr>
          <t>Berry and Bartley</t>
        </r>
      </text>
    </comment>
    <comment ref="AH129" authorId="0" shapeId="0" xr:uid="{B31AAE1B-89D3-484B-8786-B2E2F2FC8F7E}">
      <text>
        <r>
          <rPr>
            <sz val="9"/>
            <color indexed="81"/>
            <rFont val="Tahoma"/>
            <family val="2"/>
          </rPr>
          <t>Ed Davey</t>
        </r>
      </text>
    </comment>
    <comment ref="H133" authorId="0" shapeId="0" xr:uid="{D9FF143A-F8CB-43DF-917B-2E538CCA36A9}">
      <text>
        <r>
          <rPr>
            <sz val="9"/>
            <color indexed="81"/>
            <rFont val="Tahoma"/>
            <family val="2"/>
          </rPr>
          <t>No voting intention figures; just ratings</t>
        </r>
      </text>
    </comment>
    <comment ref="H134" authorId="0" shapeId="0" xr:uid="{56AFC164-F1D7-4114-9E64-6582C9754DDD}">
      <text>
        <r>
          <rPr>
            <sz val="9"/>
            <color indexed="81"/>
            <rFont val="Tahoma"/>
            <family val="2"/>
          </rPr>
          <t>No voting intention figures; just ratings</t>
        </r>
      </text>
    </comment>
    <comment ref="AH135" authorId="0" shapeId="0" xr:uid="{8E65DC0E-95F5-4F73-BAFF-5DBE11BB51A5}">
      <text>
        <r>
          <rPr>
            <b/>
            <sz val="9"/>
            <color indexed="81"/>
            <rFont val="Tahoma"/>
            <family val="2"/>
          </rPr>
          <t>Davey and Pack</t>
        </r>
      </text>
    </comment>
    <comment ref="AN135" authorId="0" shapeId="0" xr:uid="{8BF838F5-4EA6-4313-95D1-ADEFCE5CDF6F}">
      <text>
        <r>
          <rPr>
            <b/>
            <sz val="9"/>
            <color indexed="81"/>
            <rFont val="Tahoma"/>
            <family val="2"/>
          </rPr>
          <t>Berry and Bartley</t>
        </r>
      </text>
    </comment>
    <comment ref="AH136" authorId="0" shapeId="0" xr:uid="{340FD9E5-821C-4C81-BF0C-AA8CE0B8F241}">
      <text>
        <r>
          <rPr>
            <sz val="9"/>
            <color indexed="81"/>
            <rFont val="Tahoma"/>
            <family val="2"/>
          </rPr>
          <t>Ed Davey</t>
        </r>
      </text>
    </comment>
    <comment ref="H137" authorId="0" shapeId="0" xr:uid="{2BA0DC85-C201-444D-A5E7-887B789F6AE7}">
      <text>
        <r>
          <rPr>
            <sz val="9"/>
            <color indexed="81"/>
            <rFont val="Tahoma"/>
            <family val="2"/>
          </rPr>
          <t>No voting intention figures; just ratings</t>
        </r>
      </text>
    </comment>
    <comment ref="H139" authorId="0" shapeId="0" xr:uid="{C654E57D-146D-4FF2-8214-9F0EE3F075E9}">
      <text>
        <r>
          <rPr>
            <sz val="9"/>
            <color indexed="81"/>
            <rFont val="Tahoma"/>
            <family val="2"/>
          </rPr>
          <t>No voting intention figures; just ratings</t>
        </r>
      </text>
    </comment>
    <comment ref="AH140" authorId="0" shapeId="0" xr:uid="{A6BF37C0-9C02-4DA3-B64F-B49B230C48DD}">
      <text>
        <r>
          <rPr>
            <b/>
            <sz val="9"/>
            <color indexed="81"/>
            <rFont val="Tahoma"/>
            <family val="2"/>
          </rPr>
          <t>Davey and Pack</t>
        </r>
      </text>
    </comment>
    <comment ref="AN140" authorId="0" shapeId="0" xr:uid="{C3BD399A-538B-4CA0-8FCD-8E05484FE6F6}">
      <text>
        <r>
          <rPr>
            <b/>
            <sz val="9"/>
            <color indexed="81"/>
            <rFont val="Tahoma"/>
            <family val="2"/>
          </rPr>
          <t>Berry and Bartley</t>
        </r>
      </text>
    </comment>
    <comment ref="AH142" authorId="0" shapeId="0" xr:uid="{E12D03BE-1412-4AFE-A3D3-14E3CA647619}">
      <text>
        <r>
          <rPr>
            <sz val="9"/>
            <color indexed="81"/>
            <rFont val="Tahoma"/>
            <family val="2"/>
          </rPr>
          <t>Ed Davey</t>
        </r>
      </text>
    </comment>
    <comment ref="H143" authorId="0" shapeId="0" xr:uid="{6BE40EAD-1051-4008-B9F5-487EB6A79D7B}">
      <text>
        <r>
          <rPr>
            <sz val="9"/>
            <color indexed="81"/>
            <rFont val="Tahoma"/>
            <family val="2"/>
          </rPr>
          <t>No voting intention figures; just ratings</t>
        </r>
      </text>
    </comment>
    <comment ref="AH144" authorId="0" shapeId="0" xr:uid="{991E2B84-6A71-436F-A1BC-A71784C05F81}">
      <text>
        <r>
          <rPr>
            <b/>
            <sz val="9"/>
            <color indexed="81"/>
            <rFont val="Tahoma"/>
            <family val="2"/>
          </rPr>
          <t>Davey and Pack</t>
        </r>
      </text>
    </comment>
    <comment ref="AN144" authorId="0" shapeId="0" xr:uid="{9F782557-9424-42C1-9F2B-D645D696CA4A}">
      <text>
        <r>
          <rPr>
            <b/>
            <sz val="9"/>
            <color indexed="81"/>
            <rFont val="Tahoma"/>
            <family val="2"/>
          </rPr>
          <t>Berry and Bartley</t>
        </r>
      </text>
    </comment>
    <comment ref="H149" authorId="0" shapeId="0" xr:uid="{92648337-2012-4E8A-94CC-45AEDDFA1A8E}">
      <text>
        <r>
          <rPr>
            <sz val="9"/>
            <color indexed="81"/>
            <rFont val="Tahoma"/>
            <family val="2"/>
          </rPr>
          <t>No voting intention figures; just ratings</t>
        </r>
      </text>
    </comment>
    <comment ref="H152" authorId="0" shapeId="0" xr:uid="{E5B29113-B0BA-4D32-8800-5C77B0CFBC23}">
      <text>
        <r>
          <rPr>
            <sz val="9"/>
            <color indexed="81"/>
            <rFont val="Tahoma"/>
            <family val="2"/>
          </rPr>
          <t>No voting intention figures; just ratings</t>
        </r>
      </text>
    </comment>
    <comment ref="H156" authorId="0" shapeId="0" xr:uid="{C467B351-1AD1-41F6-B65B-1B80712515F9}">
      <text>
        <r>
          <rPr>
            <sz val="9"/>
            <color indexed="81"/>
            <rFont val="Tahoma"/>
            <family val="2"/>
          </rPr>
          <t>No voting intention figures; just ratings</t>
        </r>
      </text>
    </comment>
    <comment ref="AE157" authorId="0" shapeId="0" xr:uid="{9442D993-8CDD-4B7A-8C72-49C97CBEA392}">
      <text>
        <r>
          <rPr>
            <sz val="9"/>
            <color indexed="81"/>
            <rFont val="Tahoma"/>
            <family val="2"/>
          </rPr>
          <t xml:space="preserve">Net 1% without rounding of favourable/unfavourable unumbers
</t>
        </r>
      </text>
    </comment>
    <comment ref="H158" authorId="0" shapeId="0" xr:uid="{2C8FE25C-E749-43AA-AF7E-F7AFBB9768DE}">
      <text>
        <r>
          <rPr>
            <sz val="9"/>
            <color indexed="81"/>
            <rFont val="Tahoma"/>
            <family val="2"/>
          </rPr>
          <t>No voting intention figures; just ratings</t>
        </r>
      </text>
    </comment>
    <comment ref="H162" authorId="0" shapeId="0" xr:uid="{05109754-231E-4591-B066-6BD926733536}">
      <text>
        <r>
          <rPr>
            <sz val="9"/>
            <color indexed="81"/>
            <rFont val="Tahoma"/>
            <family val="2"/>
          </rPr>
          <t>No voting intention figures; just ratings</t>
        </r>
      </text>
    </comment>
    <comment ref="H163" authorId="0" shapeId="0" xr:uid="{29B8BFEF-E392-4196-9A4E-68D0941793F7}">
      <text>
        <r>
          <rPr>
            <sz val="9"/>
            <color indexed="81"/>
            <rFont val="Tahoma"/>
            <family val="2"/>
          </rPr>
          <t>No voting intention figures; just ratings</t>
        </r>
      </text>
    </comment>
    <comment ref="H166" authorId="0" shapeId="0" xr:uid="{AF3129D3-6A32-4BD7-A506-06F233796A72}">
      <text>
        <r>
          <rPr>
            <sz val="9"/>
            <color indexed="81"/>
            <rFont val="Tahoma"/>
            <family val="2"/>
          </rPr>
          <t>No voting intention figures; just ratings</t>
        </r>
      </text>
    </comment>
    <comment ref="H168" authorId="0" shapeId="0" xr:uid="{A2864CBA-B9C4-4D52-80F6-29C50C72769E}">
      <text>
        <r>
          <rPr>
            <sz val="9"/>
            <color indexed="81"/>
            <rFont val="Tahoma"/>
            <family val="2"/>
          </rPr>
          <t>No voting intention figures; just ratings</t>
        </r>
      </text>
    </comment>
    <comment ref="H173" authorId="0" shapeId="0" xr:uid="{4428E232-DA8B-42D0-9061-A4CAB75249C3}">
      <text>
        <r>
          <rPr>
            <sz val="9"/>
            <color indexed="81"/>
            <rFont val="Tahoma"/>
            <family val="2"/>
          </rPr>
          <t>No voting intention figures; just ratings</t>
        </r>
      </text>
    </comment>
    <comment ref="H175" authorId="0" shapeId="0" xr:uid="{F60A7A46-7AA7-46EA-BAD1-7C247CE56F11}">
      <text>
        <r>
          <rPr>
            <sz val="9"/>
            <color indexed="81"/>
            <rFont val="Tahoma"/>
            <family val="2"/>
          </rPr>
          <t>No voting intention figures; just ratings</t>
        </r>
      </text>
    </comment>
    <comment ref="H178" authorId="0" shapeId="0" xr:uid="{CFB8CD1D-CDD4-439E-A044-C837ABADC6DB}">
      <text>
        <r>
          <rPr>
            <sz val="9"/>
            <color indexed="81"/>
            <rFont val="Tahoma"/>
            <family val="2"/>
          </rPr>
          <t>No voting intention figures; just ratings</t>
        </r>
      </text>
    </comment>
    <comment ref="H184" authorId="0" shapeId="0" xr:uid="{8617AEB1-40E2-4F85-B229-4472131C1C88}">
      <text>
        <r>
          <rPr>
            <sz val="9"/>
            <color indexed="81"/>
            <rFont val="Tahoma"/>
            <family val="2"/>
          </rPr>
          <t>No voting intention figures; just ratings</t>
        </r>
      </text>
    </comment>
    <comment ref="AN185" authorId="0" shapeId="0" xr:uid="{7DBF5C43-67B0-4BF7-BC5C-F36CBB2CF358}">
      <text>
        <r>
          <rPr>
            <b/>
            <sz val="9"/>
            <color indexed="81"/>
            <rFont val="Tahoma"/>
            <family val="2"/>
          </rPr>
          <t>Berry and Bartley</t>
        </r>
      </text>
    </comment>
    <comment ref="H186" authorId="0" shapeId="0" xr:uid="{CE47BC5E-E7B9-4461-91A5-BF608FA7915F}">
      <text>
        <r>
          <rPr>
            <sz val="9"/>
            <color indexed="81"/>
            <rFont val="Tahoma"/>
            <family val="2"/>
          </rPr>
          <t>No voting intention figures; just ratings</t>
        </r>
      </text>
    </comment>
    <comment ref="H191" authorId="0" shapeId="0" xr:uid="{64C24082-FAA8-4887-8D76-E88F745B4324}">
      <text>
        <r>
          <rPr>
            <sz val="9"/>
            <color indexed="81"/>
            <rFont val="Tahoma"/>
            <family val="2"/>
          </rPr>
          <t>No voting intention figures; just ratings</t>
        </r>
      </text>
    </comment>
    <comment ref="H195" authorId="0" shapeId="0" xr:uid="{FBF8882A-2DE2-42D5-8782-CA69D400FB89}">
      <text>
        <r>
          <rPr>
            <sz val="9"/>
            <color indexed="81"/>
            <rFont val="Tahoma"/>
            <family val="2"/>
          </rPr>
          <t>No voting intention figures; just ratings</t>
        </r>
      </text>
    </comment>
    <comment ref="H196" authorId="0" shapeId="0" xr:uid="{86CFA43B-58AB-44AE-A4D9-BF9701646B7A}">
      <text>
        <r>
          <rPr>
            <sz val="9"/>
            <color indexed="81"/>
            <rFont val="Tahoma"/>
            <family val="2"/>
          </rPr>
          <t>No voting intention figures; just ratings</t>
        </r>
      </text>
    </comment>
    <comment ref="AN199" authorId="0" shapeId="0" xr:uid="{8FEB6704-12E9-471E-91F5-EB286BB38835}">
      <text>
        <r>
          <rPr>
            <b/>
            <sz val="9"/>
            <color indexed="81"/>
            <rFont val="Tahoma"/>
            <family val="2"/>
          </rPr>
          <t>Berry and Bartley</t>
        </r>
      </text>
    </comment>
    <comment ref="H203" authorId="0" shapeId="0" xr:uid="{1DECA5D6-D23F-4FB8-AB1C-41BC19DBCD59}">
      <text>
        <r>
          <rPr>
            <sz val="9"/>
            <color indexed="81"/>
            <rFont val="Tahoma"/>
            <family val="2"/>
          </rPr>
          <t>No voting intention figures; just ratings</t>
        </r>
      </text>
    </comment>
    <comment ref="H204" authorId="0" shapeId="0" xr:uid="{9039EDBD-5D2F-40EA-B5B8-7DD2F0A57631}">
      <text>
        <r>
          <rPr>
            <sz val="9"/>
            <color indexed="81"/>
            <rFont val="Tahoma"/>
            <family val="2"/>
          </rPr>
          <t>No voting intention figures; just ratings</t>
        </r>
      </text>
    </comment>
    <comment ref="H206" authorId="0" shapeId="0" xr:uid="{D86A0925-FDD1-418A-98A4-C7A786AFD8FA}">
      <text>
        <r>
          <rPr>
            <sz val="9"/>
            <color indexed="81"/>
            <rFont val="Tahoma"/>
            <family val="2"/>
          </rPr>
          <t>No voting intention figures; just ratings</t>
        </r>
      </text>
    </comment>
    <comment ref="H208" authorId="0" shapeId="0" xr:uid="{BC520F78-B755-4030-8E6C-C894CF82576C}">
      <text>
        <r>
          <rPr>
            <sz val="9"/>
            <color indexed="81"/>
            <rFont val="Tahoma"/>
            <family val="2"/>
          </rPr>
          <t>No voting intention figures; just ratings</t>
        </r>
      </text>
    </comment>
    <comment ref="AN209" authorId="0" shapeId="0" xr:uid="{BF3DCECB-12F7-4376-8F3F-DB620BB65190}">
      <text>
        <r>
          <rPr>
            <b/>
            <sz val="9"/>
            <color indexed="81"/>
            <rFont val="Tahoma"/>
            <family val="2"/>
          </rPr>
          <t>Berry and Bartley</t>
        </r>
      </text>
    </comment>
    <comment ref="H215" authorId="0" shapeId="0" xr:uid="{B3007B8F-F3F6-42EB-8440-D6E612489ACB}">
      <text>
        <r>
          <rPr>
            <sz val="9"/>
            <color indexed="81"/>
            <rFont val="Tahoma"/>
            <family val="2"/>
          </rPr>
          <t>No voting intention figures; just ratings</t>
        </r>
      </text>
    </comment>
    <comment ref="AN216" authorId="0" shapeId="0" xr:uid="{40539247-F4A7-4FFE-8188-0883D8C7F467}">
      <text>
        <r>
          <rPr>
            <b/>
            <sz val="9"/>
            <color indexed="81"/>
            <rFont val="Tahoma"/>
            <family val="2"/>
          </rPr>
          <t>Berry and Bartley</t>
        </r>
      </text>
    </comment>
    <comment ref="H218" authorId="0" shapeId="0" xr:uid="{19354A2A-B00F-4914-A9E7-5DC47139F458}">
      <text>
        <r>
          <rPr>
            <sz val="9"/>
            <color indexed="81"/>
            <rFont val="Tahoma"/>
            <family val="2"/>
          </rPr>
          <t>No voting intention figures; just ratings</t>
        </r>
      </text>
    </comment>
    <comment ref="H220" authorId="0" shapeId="0" xr:uid="{B2D5EE5A-B97F-49EF-A685-0963A609FEF6}">
      <text>
        <r>
          <rPr>
            <sz val="9"/>
            <color indexed="81"/>
            <rFont val="Tahoma"/>
            <family val="2"/>
          </rPr>
          <t>No voting intention figures; just ratings</t>
        </r>
      </text>
    </comment>
    <comment ref="H221" authorId="0" shapeId="0" xr:uid="{2EBDB809-7873-4E36-908B-1F39F67D1D31}">
      <text>
        <r>
          <rPr>
            <sz val="9"/>
            <color indexed="81"/>
            <rFont val="Tahoma"/>
            <family val="2"/>
          </rPr>
          <t>No voting intention figures; just ratings</t>
        </r>
      </text>
    </comment>
    <comment ref="H227" authorId="0" shapeId="0" xr:uid="{92F96AB9-B3E7-4294-933A-114FF085B2BF}">
      <text>
        <r>
          <rPr>
            <sz val="9"/>
            <color indexed="81"/>
            <rFont val="Tahoma"/>
            <family val="2"/>
          </rPr>
          <t>No voting intention figures; just ratings</t>
        </r>
      </text>
    </comment>
    <comment ref="H228" authorId="0" shapeId="0" xr:uid="{0348B317-2832-4215-9314-88C6B091AD0F}">
      <text>
        <r>
          <rPr>
            <sz val="9"/>
            <color indexed="81"/>
            <rFont val="Tahoma"/>
            <family val="2"/>
          </rPr>
          <t>No voting intention figures; just ratings</t>
        </r>
      </text>
    </comment>
    <comment ref="AN229" authorId="0" shapeId="0" xr:uid="{E5DEE410-2578-4395-88CB-401B6739BF5C}">
      <text>
        <r>
          <rPr>
            <b/>
            <sz val="9"/>
            <color indexed="81"/>
            <rFont val="Tahoma"/>
            <family val="2"/>
          </rPr>
          <t>Berry and Bartley</t>
        </r>
      </text>
    </comment>
    <comment ref="H232" authorId="0" shapeId="0" xr:uid="{A15623C4-1A62-4C07-BA22-3B2D070537C3}">
      <text>
        <r>
          <rPr>
            <sz val="9"/>
            <color indexed="81"/>
            <rFont val="Tahoma"/>
            <family val="2"/>
          </rPr>
          <t>No voting intention figures; just ratings</t>
        </r>
      </text>
    </comment>
    <comment ref="H233" authorId="0" shapeId="0" xr:uid="{C3692813-15EF-48E3-8BBA-BB673544AFBF}">
      <text>
        <r>
          <rPr>
            <sz val="9"/>
            <color indexed="81"/>
            <rFont val="Tahoma"/>
            <family val="2"/>
          </rPr>
          <t>No voting intention figures; just ratings</t>
        </r>
      </text>
    </comment>
    <comment ref="H235" authorId="0" shapeId="0" xr:uid="{989D3817-7CF3-453B-89A7-515B6FDC67E1}">
      <text>
        <r>
          <rPr>
            <sz val="9"/>
            <color indexed="81"/>
            <rFont val="Tahoma"/>
            <family val="2"/>
          </rPr>
          <t>No voting intention figures; just ratings</t>
        </r>
      </text>
    </comment>
    <comment ref="AN236" authorId="0" shapeId="0" xr:uid="{CDAD066F-1819-434E-BB36-2247C507384C}">
      <text>
        <r>
          <rPr>
            <b/>
            <sz val="9"/>
            <color indexed="81"/>
            <rFont val="Tahoma"/>
            <family val="2"/>
          </rPr>
          <t>Berry and Bartley</t>
        </r>
      </text>
    </comment>
    <comment ref="H240" authorId="0" shapeId="0" xr:uid="{646D877C-6381-4080-B5B6-25EBC402D8CA}">
      <text>
        <r>
          <rPr>
            <sz val="9"/>
            <color indexed="81"/>
            <rFont val="Tahoma"/>
            <family val="2"/>
          </rPr>
          <t>No voting intention figures; just ratings</t>
        </r>
      </text>
    </comment>
    <comment ref="H245" authorId="0" shapeId="0" xr:uid="{466B4216-645F-4712-9995-5A48E25BEDF4}">
      <text>
        <r>
          <rPr>
            <sz val="9"/>
            <color indexed="81"/>
            <rFont val="Tahoma"/>
            <family val="2"/>
          </rPr>
          <t>No voting intention figures; just ratings</t>
        </r>
      </text>
    </comment>
    <comment ref="AN246" authorId="0" shapeId="0" xr:uid="{6E077B07-656C-40E6-AE32-A749933F05D3}">
      <text>
        <r>
          <rPr>
            <b/>
            <sz val="9"/>
            <color indexed="81"/>
            <rFont val="Tahoma"/>
            <family val="2"/>
          </rPr>
          <t>Berry and Bartley</t>
        </r>
      </text>
    </comment>
    <comment ref="H248" authorId="0" shapeId="0" xr:uid="{F654E4D5-5BBD-47DF-AAAD-67811F3D69F6}">
      <text>
        <r>
          <rPr>
            <sz val="9"/>
            <color indexed="81"/>
            <rFont val="Tahoma"/>
            <family val="2"/>
          </rPr>
          <t>No voting intention figures; just ratings</t>
        </r>
      </text>
    </comment>
    <comment ref="C249" authorId="0" shapeId="0" xr:uid="{D59E5827-7F14-4A5B-ABEF-FA0B4ACA2AFA}">
      <text>
        <r>
          <rPr>
            <sz val="9"/>
            <color indexed="81"/>
            <rFont val="Tahoma"/>
            <family val="2"/>
          </rPr>
          <t>Data tables gave 3-4 though website story from pollster gave 4-5</t>
        </r>
      </text>
    </comment>
    <comment ref="BN252" authorId="0" shapeId="0" xr:uid="{A8666154-BAC1-4358-80E2-8CD3D96B84AA}">
      <text>
        <r>
          <rPr>
            <sz val="9"/>
            <color indexed="81"/>
            <rFont val="Tahoma"/>
            <family val="2"/>
          </rPr>
          <t>Brexit Party</t>
        </r>
      </text>
    </comment>
    <comment ref="H253" authorId="0" shapeId="0" xr:uid="{555DD5FE-9C47-487F-A03D-5ABA55CD56D6}">
      <text>
        <r>
          <rPr>
            <sz val="9"/>
            <color indexed="81"/>
            <rFont val="Tahoma"/>
            <family val="2"/>
          </rPr>
          <t>No voting intention figures; just ratings</t>
        </r>
      </text>
    </comment>
    <comment ref="H257" authorId="0" shapeId="0" xr:uid="{C6EA4A8A-3E79-40C3-9D79-175504610FA1}">
      <text>
        <r>
          <rPr>
            <sz val="9"/>
            <color indexed="81"/>
            <rFont val="Tahoma"/>
            <family val="2"/>
          </rPr>
          <t>No voting intention figures; just ratings</t>
        </r>
      </text>
    </comment>
    <comment ref="H260" authorId="0" shapeId="0" xr:uid="{A8F10DC0-1C7E-45AD-BDBE-15FA2D826A79}">
      <text>
        <r>
          <rPr>
            <sz val="9"/>
            <color indexed="81"/>
            <rFont val="Tahoma"/>
            <family val="2"/>
          </rPr>
          <t>No voting intention figures; just ratings</t>
        </r>
      </text>
    </comment>
    <comment ref="H261" authorId="0" shapeId="0" xr:uid="{2E988E78-1769-4AA8-B753-03233D7CD060}">
      <text>
        <r>
          <rPr>
            <sz val="9"/>
            <color indexed="81"/>
            <rFont val="Tahoma"/>
            <family val="2"/>
          </rPr>
          <t>No voting intention figures; just ratings</t>
        </r>
      </text>
    </comment>
    <comment ref="H265" authorId="0" shapeId="0" xr:uid="{62093687-3571-438C-90B6-BC1406E3C8A8}">
      <text>
        <r>
          <rPr>
            <sz val="9"/>
            <color indexed="81"/>
            <rFont val="Tahoma"/>
            <family val="2"/>
          </rPr>
          <t>No voting intention figures; just ratings</t>
        </r>
      </text>
    </comment>
    <comment ref="H267" authorId="0" shapeId="0" xr:uid="{7AE3C880-5FE9-487C-8286-87BE455CDFC6}">
      <text>
        <r>
          <rPr>
            <sz val="9"/>
            <color indexed="81"/>
            <rFont val="Tahoma"/>
            <family val="2"/>
          </rPr>
          <t>No voting intention figures; just ratings</t>
        </r>
      </text>
    </comment>
    <comment ref="P270" authorId="0" shapeId="0" xr:uid="{BD954684-2086-495E-AC26-E696C92096D9}">
      <text>
        <r>
          <rPr>
            <sz val="9"/>
            <color indexed="81"/>
            <rFont val="Tahoma"/>
            <family val="2"/>
          </rPr>
          <t xml:space="preserve">Switched to Reform UK </t>
        </r>
      </text>
    </comment>
    <comment ref="H271" authorId="0" shapeId="0" xr:uid="{FD2B6DE0-953E-402E-896A-E6D23B54A3B6}">
      <text>
        <r>
          <rPr>
            <sz val="9"/>
            <color indexed="81"/>
            <rFont val="Tahoma"/>
            <family val="2"/>
          </rPr>
          <t>No voting intention figures; just ratings</t>
        </r>
      </text>
    </comment>
    <comment ref="H272" authorId="0" shapeId="0" xr:uid="{DF857BE1-1545-4442-B0A6-0785A7485CBA}">
      <text>
        <r>
          <rPr>
            <sz val="9"/>
            <color indexed="81"/>
            <rFont val="Tahoma"/>
            <family val="2"/>
          </rPr>
          <t>No voting intention figures; just ratings</t>
        </r>
      </text>
    </comment>
    <comment ref="AN273" authorId="0" shapeId="0" xr:uid="{592BB37B-812E-479B-9878-6C04F8C29EFC}">
      <text>
        <r>
          <rPr>
            <b/>
            <sz val="9"/>
            <color indexed="81"/>
            <rFont val="Tahoma"/>
            <family val="2"/>
          </rPr>
          <t>Berry and Bartley</t>
        </r>
      </text>
    </comment>
    <comment ref="H278" authorId="0" shapeId="0" xr:uid="{828A9B84-A1C1-44BA-81C6-3E8D8AB55DBE}">
      <text>
        <r>
          <rPr>
            <sz val="9"/>
            <color indexed="81"/>
            <rFont val="Tahoma"/>
            <family val="2"/>
          </rPr>
          <t>No voting intention figures; just ratings</t>
        </r>
      </text>
    </comment>
    <comment ref="AN279" authorId="0" shapeId="0" xr:uid="{D633A7C3-C6B7-462A-BE96-75753301D3F5}">
      <text>
        <r>
          <rPr>
            <b/>
            <sz val="9"/>
            <color indexed="81"/>
            <rFont val="Tahoma"/>
            <family val="2"/>
          </rPr>
          <t>Berry and Bartley</t>
        </r>
      </text>
    </comment>
    <comment ref="H284" authorId="0" shapeId="0" xr:uid="{24852F41-14DF-496C-95ED-DDCA7607A25C}">
      <text>
        <r>
          <rPr>
            <sz val="9"/>
            <color indexed="81"/>
            <rFont val="Tahoma"/>
            <family val="2"/>
          </rPr>
          <t>No voting intention figures; just ratings</t>
        </r>
      </text>
    </comment>
    <comment ref="H285" authorId="0" shapeId="0" xr:uid="{4ADB5D5A-0554-48BD-B398-08EC82F42DEB}">
      <text>
        <r>
          <rPr>
            <sz val="9"/>
            <color indexed="81"/>
            <rFont val="Tahoma"/>
            <family val="2"/>
          </rPr>
          <t>No voting intention figures; just ratings</t>
        </r>
      </text>
    </comment>
    <comment ref="AN286" authorId="0" shapeId="0" xr:uid="{3350B883-D1D0-4738-8FCC-F68D2BF138FD}">
      <text>
        <r>
          <rPr>
            <b/>
            <sz val="9"/>
            <color indexed="81"/>
            <rFont val="Tahoma"/>
            <family val="2"/>
          </rPr>
          <t>Berry and Bartley</t>
        </r>
      </text>
    </comment>
    <comment ref="H292" authorId="0" shapeId="0" xr:uid="{B2E07E3C-65B6-4624-8BC5-5A096739DA8F}">
      <text>
        <r>
          <rPr>
            <sz val="9"/>
            <color indexed="81"/>
            <rFont val="Tahoma"/>
            <family val="2"/>
          </rPr>
          <t>No voting intention figures; just ratings</t>
        </r>
      </text>
    </comment>
    <comment ref="AN293" authorId="0" shapeId="0" xr:uid="{1D3AF6FF-29DB-4FCE-97D0-2E173CE82F11}">
      <text>
        <r>
          <rPr>
            <b/>
            <sz val="9"/>
            <color indexed="81"/>
            <rFont val="Tahoma"/>
            <family val="2"/>
          </rPr>
          <t>Berry and Bartley</t>
        </r>
      </text>
    </comment>
    <comment ref="X294" authorId="0" shapeId="0" xr:uid="{F7368BC9-2C44-4A72-B15B-782DB9E856FD}">
      <text>
        <r>
          <rPr>
            <sz val="9"/>
            <color indexed="81"/>
            <rFont val="Tahoma"/>
            <family val="2"/>
          </rPr>
          <t xml:space="preserve">Note from Find Out Now: "Note that there are small differences between the FON poll results, using classic poll weighting (as shown on the tab 'Main')
and the same poll analysed using Regression Techniques (as shown on the tab 'Seats').
This is a normal and expected consequence of the difference between the two methods.
Generally, we expect that the Regression estimates are more likely to be accurate."
Regression (presumably MRP) figures given.
</t>
        </r>
      </text>
    </comment>
    <comment ref="H298" authorId="0" shapeId="0" xr:uid="{8BD8F151-AFCD-4999-9042-633FBDF86DFC}">
      <text>
        <r>
          <rPr>
            <sz val="9"/>
            <color indexed="81"/>
            <rFont val="Tahoma"/>
            <family val="2"/>
          </rPr>
          <t>No voting intention figures; just ratings</t>
        </r>
      </text>
    </comment>
    <comment ref="AN299" authorId="0" shapeId="0" xr:uid="{BDCD646A-3751-4D53-B829-C21F2DC81E09}">
      <text>
        <r>
          <rPr>
            <b/>
            <sz val="9"/>
            <color indexed="81"/>
            <rFont val="Tahoma"/>
            <family val="2"/>
          </rPr>
          <t>Berry and Bartley</t>
        </r>
      </text>
    </comment>
    <comment ref="H300" authorId="0" shapeId="0" xr:uid="{EEEA7F42-0FD6-425E-B5ED-00BAE13851C5}">
      <text>
        <r>
          <rPr>
            <sz val="9"/>
            <color indexed="81"/>
            <rFont val="Tahoma"/>
            <family val="2"/>
          </rPr>
          <t>No voting intention figures; just ratings</t>
        </r>
      </text>
    </comment>
    <comment ref="H304" authorId="0" shapeId="0" xr:uid="{AFB41F0E-865D-4D76-A9E6-0110CAD31CFC}">
      <text>
        <r>
          <rPr>
            <sz val="9"/>
            <color indexed="81"/>
            <rFont val="Tahoma"/>
            <family val="2"/>
          </rPr>
          <t>No voting intention figures; just ratings</t>
        </r>
      </text>
    </comment>
    <comment ref="AN305" authorId="0" shapeId="0" xr:uid="{B9206AE8-A89E-45FC-A2E0-F3B8693FE923}">
      <text>
        <r>
          <rPr>
            <b/>
            <sz val="9"/>
            <color indexed="81"/>
            <rFont val="Tahoma"/>
            <family val="2"/>
          </rPr>
          <t>Berry and Bartley</t>
        </r>
      </text>
    </comment>
    <comment ref="H309" authorId="0" shapeId="0" xr:uid="{8EA5E121-CA84-43C3-B09B-725C793B5A44}">
      <text>
        <r>
          <rPr>
            <sz val="9"/>
            <color indexed="81"/>
            <rFont val="Tahoma"/>
            <family val="2"/>
          </rPr>
          <t>No voting intention figures; just ratings</t>
        </r>
      </text>
    </comment>
    <comment ref="H310" authorId="0" shapeId="0" xr:uid="{B8412923-2806-499A-954F-18C811A3C4F0}">
      <text>
        <r>
          <rPr>
            <sz val="9"/>
            <color indexed="81"/>
            <rFont val="Tahoma"/>
            <family val="2"/>
          </rPr>
          <t>Same poll as above. Row used for additional leadership question.</t>
        </r>
      </text>
    </comment>
    <comment ref="H311" authorId="0" shapeId="0" xr:uid="{98B04B94-11D0-4046-BF0E-61A43EE8B632}">
      <text>
        <r>
          <rPr>
            <sz val="9"/>
            <color indexed="81"/>
            <rFont val="Tahoma"/>
            <family val="2"/>
          </rPr>
          <t>No voting intention figures; just ratings</t>
        </r>
      </text>
    </comment>
    <comment ref="H312" authorId="0" shapeId="0" xr:uid="{5744C55E-CAD7-4563-8A11-155FF59CDD58}">
      <text>
        <r>
          <rPr>
            <sz val="9"/>
            <color indexed="81"/>
            <rFont val="Tahoma"/>
            <family val="2"/>
          </rPr>
          <t>No voting intention figures; just ratings</t>
        </r>
      </text>
    </comment>
    <comment ref="AN313" authorId="0" shapeId="0" xr:uid="{1004217A-02A3-4B13-B72D-4FCACC59C89F}">
      <text>
        <r>
          <rPr>
            <b/>
            <sz val="9"/>
            <color indexed="81"/>
            <rFont val="Tahoma"/>
            <family val="2"/>
          </rPr>
          <t>Berry and Bartley</t>
        </r>
      </text>
    </comment>
    <comment ref="H319" authorId="0" shapeId="0" xr:uid="{4A07F8AE-175B-4B76-9F26-F09974C399E4}">
      <text>
        <r>
          <rPr>
            <sz val="9"/>
            <color indexed="81"/>
            <rFont val="Tahoma"/>
            <family val="2"/>
          </rPr>
          <t>No voting intention figures; just ratings</t>
        </r>
      </text>
    </comment>
    <comment ref="AN320" authorId="0" shapeId="0" xr:uid="{368FA80A-DABA-4142-A1FC-256A1A39B47C}">
      <text>
        <r>
          <rPr>
            <b/>
            <sz val="9"/>
            <color indexed="81"/>
            <rFont val="Tahoma"/>
            <family val="2"/>
          </rPr>
          <t>Berry and Bartley</t>
        </r>
      </text>
    </comment>
    <comment ref="P323" authorId="0" shapeId="0" xr:uid="{ED74BDB4-DF51-401A-BD44-E53762E997EC}">
      <text>
        <r>
          <rPr>
            <b/>
            <sz val="9"/>
            <color indexed="81"/>
            <rFont val="Tahoma"/>
            <family val="2"/>
          </rPr>
          <t>Brexit Party 0%
Reform UK 1%</t>
        </r>
      </text>
    </comment>
    <comment ref="H324" authorId="0" shapeId="0" xr:uid="{DCFBBB4E-72A9-44BE-B38B-D6898C53AB98}">
      <text>
        <r>
          <rPr>
            <sz val="9"/>
            <color indexed="81"/>
            <rFont val="Tahoma"/>
            <family val="2"/>
          </rPr>
          <t>No voting intention figures; just ratings</t>
        </r>
      </text>
    </comment>
    <comment ref="AN325" authorId="0" shapeId="0" xr:uid="{FA72A6FB-6BB9-4C22-8DE2-CF791FB512D9}">
      <text>
        <r>
          <rPr>
            <b/>
            <sz val="9"/>
            <color indexed="81"/>
            <rFont val="Tahoma"/>
            <family val="2"/>
          </rPr>
          <t>Berry and Bartley</t>
        </r>
      </text>
    </comment>
    <comment ref="H326" authorId="0" shapeId="0" xr:uid="{B3008DA3-DFF4-42E5-9445-EA3A1A22DA0A}">
      <text>
        <r>
          <rPr>
            <sz val="9"/>
            <color indexed="81"/>
            <rFont val="Tahoma"/>
            <family val="2"/>
          </rPr>
          <t>No voting intention figures; just ratings</t>
        </r>
      </text>
    </comment>
    <comment ref="H332" authorId="0" shapeId="0" xr:uid="{E39CF907-E013-4649-8E64-1C4F4420D50D}">
      <text>
        <r>
          <rPr>
            <sz val="9"/>
            <color indexed="81"/>
            <rFont val="Tahoma"/>
            <family val="2"/>
          </rPr>
          <t>No voting intention figures; just ratings</t>
        </r>
      </text>
    </comment>
    <comment ref="AN333" authorId="0" shapeId="0" xr:uid="{057B68D7-5394-4996-B281-F62F8BD6FF76}">
      <text>
        <r>
          <rPr>
            <b/>
            <sz val="9"/>
            <color indexed="81"/>
            <rFont val="Tahoma"/>
            <family val="2"/>
          </rPr>
          <t>Berry and Bartley</t>
        </r>
      </text>
    </comment>
    <comment ref="H337" authorId="0" shapeId="0" xr:uid="{23227866-1AA1-4786-95CB-9E96F1D58275}">
      <text>
        <r>
          <rPr>
            <sz val="9"/>
            <color indexed="81"/>
            <rFont val="Tahoma"/>
            <family val="2"/>
          </rPr>
          <t>No voting intention figures; just ratings</t>
        </r>
      </text>
    </comment>
    <comment ref="H343" authorId="0" shapeId="0" xr:uid="{F9A1C407-D9E7-4BA5-8825-9F7B6FA4B9F2}">
      <text>
        <r>
          <rPr>
            <sz val="9"/>
            <color indexed="81"/>
            <rFont val="Tahoma"/>
            <family val="2"/>
          </rPr>
          <t>No voting intention figures; just ratings</t>
        </r>
      </text>
    </comment>
    <comment ref="H344" authorId="0" shapeId="0" xr:uid="{764EB481-8265-42BD-BBE8-058532FB3F1D}">
      <text>
        <r>
          <rPr>
            <sz val="9"/>
            <color indexed="81"/>
            <rFont val="Tahoma"/>
            <family val="2"/>
          </rPr>
          <t>No voting intention figures; just ratings</t>
        </r>
      </text>
    </comment>
    <comment ref="AN345" authorId="0" shapeId="0" xr:uid="{A5127E59-A6B1-4818-B9A2-4B0E9ABB97BE}">
      <text>
        <r>
          <rPr>
            <b/>
            <sz val="9"/>
            <color indexed="81"/>
            <rFont val="Tahoma"/>
            <family val="2"/>
          </rPr>
          <t>Berry and Bartley</t>
        </r>
      </text>
    </comment>
    <comment ref="H348" authorId="0" shapeId="0" xr:uid="{3DA76C4D-C6D6-4578-AF84-2292A876CA96}">
      <text>
        <r>
          <rPr>
            <sz val="9"/>
            <color indexed="81"/>
            <rFont val="Tahoma"/>
            <family val="2"/>
          </rPr>
          <t>No voting intention figures; just ratings</t>
        </r>
      </text>
    </comment>
    <comment ref="AN349" authorId="0" shapeId="0" xr:uid="{BB8A3F64-2C17-440B-9CB3-AADC9FD1555B}">
      <text>
        <r>
          <rPr>
            <b/>
            <sz val="9"/>
            <color indexed="81"/>
            <rFont val="Tahoma"/>
            <family val="2"/>
          </rPr>
          <t>Berry and Bartley</t>
        </r>
      </text>
    </comment>
    <comment ref="H355" authorId="0" shapeId="0" xr:uid="{7B82A3BB-C45C-4495-8EC7-F596E5FAA0ED}">
      <text>
        <r>
          <rPr>
            <sz val="9"/>
            <color indexed="81"/>
            <rFont val="Tahoma"/>
            <family val="2"/>
          </rPr>
          <t>No voting intention figures; just ratings</t>
        </r>
      </text>
    </comment>
    <comment ref="P360" authorId="0" shapeId="0" xr:uid="{9A5821B4-6BA1-4BEB-AEA5-85D27EAE9549}">
      <text>
        <r>
          <rPr>
            <b/>
            <sz val="9"/>
            <color indexed="81"/>
            <rFont val="Tahoma"/>
            <family val="2"/>
          </rPr>
          <t>Brexit Party 0%
Reform UK 2%</t>
        </r>
      </text>
    </comment>
    <comment ref="H361" authorId="0" shapeId="0" xr:uid="{8D3F053B-7A41-4E29-A6EF-0EBC7DDE3E38}">
      <text>
        <r>
          <rPr>
            <sz val="9"/>
            <color indexed="81"/>
            <rFont val="Tahoma"/>
            <family val="2"/>
          </rPr>
          <t>No voting intention figures; just ratings</t>
        </r>
      </text>
    </comment>
    <comment ref="H368" authorId="0" shapeId="0" xr:uid="{C4EE365D-82F5-4DA2-8ED2-9BB52A842F2E}">
      <text>
        <r>
          <rPr>
            <sz val="9"/>
            <color indexed="81"/>
            <rFont val="Tahoma"/>
            <family val="2"/>
          </rPr>
          <t>No voting intention figures; just ratings</t>
        </r>
      </text>
    </comment>
    <comment ref="H376" authorId="0" shapeId="0" xr:uid="{7C62296E-F75E-4D97-83C9-FA6AF3E0A369}">
      <text>
        <r>
          <rPr>
            <sz val="9"/>
            <color indexed="81"/>
            <rFont val="Tahoma"/>
            <family val="2"/>
          </rPr>
          <t>No voting intention figures; just ratings</t>
        </r>
      </text>
    </comment>
    <comment ref="AN377" authorId="0" shapeId="0" xr:uid="{E46229C1-1730-414F-B3D2-CF989E5217B0}">
      <text>
        <r>
          <rPr>
            <b/>
            <sz val="9"/>
            <color indexed="81"/>
            <rFont val="Tahoma"/>
            <family val="2"/>
          </rPr>
          <t>Berry and Bartley</t>
        </r>
      </text>
    </comment>
    <comment ref="H381" authorId="0" shapeId="0" xr:uid="{5B65890F-1C79-4873-84FB-CB0932DE717F}">
      <text>
        <r>
          <rPr>
            <sz val="9"/>
            <color indexed="81"/>
            <rFont val="Tahoma"/>
            <family val="2"/>
          </rPr>
          <t>No voting intention figures; just ratings</t>
        </r>
      </text>
    </comment>
    <comment ref="H382" authorId="0" shapeId="0" xr:uid="{D37C140D-ACD1-4CE3-9187-A5EC8784DDEB}">
      <text>
        <r>
          <rPr>
            <sz val="9"/>
            <color indexed="81"/>
            <rFont val="Tahoma"/>
            <family val="2"/>
          </rPr>
          <t>No voting intention figures; just ratings</t>
        </r>
      </text>
    </comment>
    <comment ref="X386" authorId="0" shapeId="0" xr:uid="{382CAE40-A55F-4614-B23B-13DBA24458F4}">
      <text>
        <r>
          <rPr>
            <sz val="9"/>
            <color indexed="81"/>
            <rFont val="Tahoma"/>
            <family val="2"/>
          </rPr>
          <t>Note from Electoral Calculus: "the predicted vote share percentages may differ slightly from those in the published poll tables, which use classic poll weights rather than regression estimates".
Predicted vote share figures given.</t>
        </r>
      </text>
    </comment>
    <comment ref="H388" authorId="0" shapeId="0" xr:uid="{2E09806E-0C98-4A7F-9F87-DF05C860F177}">
      <text>
        <r>
          <rPr>
            <sz val="9"/>
            <color indexed="81"/>
            <rFont val="Tahoma"/>
            <family val="2"/>
          </rPr>
          <t>No voting intention figures; just ratings</t>
        </r>
      </text>
    </comment>
    <comment ref="H392" authorId="0" shapeId="0" xr:uid="{31E75C4F-EC10-43CD-9CA8-C8F9A6A441B6}">
      <text>
        <r>
          <rPr>
            <sz val="9"/>
            <color indexed="81"/>
            <rFont val="Tahoma"/>
            <family val="2"/>
          </rPr>
          <t>No voting intention figures; just ratings</t>
        </r>
      </text>
    </comment>
    <comment ref="H401" authorId="0" shapeId="0" xr:uid="{D3ABE125-A2C2-4AB9-B63B-8675735020C1}">
      <text>
        <r>
          <rPr>
            <sz val="9"/>
            <color indexed="81"/>
            <rFont val="Tahoma"/>
            <family val="2"/>
          </rPr>
          <t>No voting intention figures; just ratings</t>
        </r>
      </text>
    </comment>
    <comment ref="AN402" authorId="0" shapeId="0" xr:uid="{BC8F7E10-762E-4572-B92D-F99BBA99D4A6}">
      <text>
        <r>
          <rPr>
            <b/>
            <sz val="9"/>
            <color indexed="81"/>
            <rFont val="Tahoma"/>
            <family val="2"/>
          </rPr>
          <t>Berry and Bartley</t>
        </r>
      </text>
    </comment>
    <comment ref="H407" authorId="0" shapeId="0" xr:uid="{0A0B6B7B-826F-415C-A058-599DACF86F4F}">
      <text>
        <r>
          <rPr>
            <sz val="9"/>
            <color indexed="81"/>
            <rFont val="Tahoma"/>
            <family val="2"/>
          </rPr>
          <t>No voting intention figures; just ratings</t>
        </r>
      </text>
    </comment>
    <comment ref="H416" authorId="0" shapeId="0" xr:uid="{71033235-AF00-4CD6-9B71-201D7F74CD01}">
      <text>
        <r>
          <rPr>
            <sz val="9"/>
            <color indexed="81"/>
            <rFont val="Tahoma"/>
            <family val="2"/>
          </rPr>
          <t>No voting intention figures; just ratings</t>
        </r>
      </text>
    </comment>
    <comment ref="H421" authorId="0" shapeId="0" xr:uid="{F2D8DF32-A63B-4276-B804-582A824FA819}">
      <text>
        <r>
          <rPr>
            <sz val="9"/>
            <color indexed="81"/>
            <rFont val="Tahoma"/>
            <family val="2"/>
          </rPr>
          <t>No voting intention figures; just ratings</t>
        </r>
      </text>
    </comment>
    <comment ref="H423" authorId="0" shapeId="0" xr:uid="{59233764-63FB-48DA-AD8B-6D696CE1DB51}">
      <text>
        <r>
          <rPr>
            <sz val="9"/>
            <color indexed="81"/>
            <rFont val="Tahoma"/>
            <family val="2"/>
          </rPr>
          <t>No voting intention figures; just ratings</t>
        </r>
      </text>
    </comment>
    <comment ref="AE427" authorId="0" shapeId="0" xr:uid="{AD84725B-20A6-43B1-A1A3-C09A6FCC2FAE}">
      <text>
        <r>
          <rPr>
            <sz val="9"/>
            <color indexed="81"/>
            <rFont val="Tahoma"/>
            <family val="2"/>
          </rPr>
          <t xml:space="preserve">This is correct figure calculated before roudning off the favourable/unfavourablle numbers
</t>
        </r>
      </text>
    </comment>
    <comment ref="H429" authorId="0" shapeId="0" xr:uid="{B7D4E952-E983-47E2-B531-65BD38597B88}">
      <text>
        <r>
          <rPr>
            <sz val="9"/>
            <color indexed="81"/>
            <rFont val="Tahoma"/>
            <family val="2"/>
          </rPr>
          <t>No voting intention figures; just ratings</t>
        </r>
      </text>
    </comment>
    <comment ref="H430" authorId="0" shapeId="0" xr:uid="{FC9CFCC8-CEED-46EB-B0E6-333FA9CE00F3}">
      <text>
        <r>
          <rPr>
            <sz val="9"/>
            <color indexed="81"/>
            <rFont val="Tahoma"/>
            <family val="2"/>
          </rPr>
          <t>No voting intention figures; just ratings</t>
        </r>
      </text>
    </comment>
    <comment ref="H435" authorId="0" shapeId="0" xr:uid="{AC7A080C-2352-4EB2-B1F4-83D0A03E8272}">
      <text>
        <r>
          <rPr>
            <sz val="9"/>
            <color indexed="81"/>
            <rFont val="Tahoma"/>
            <family val="2"/>
          </rPr>
          <t>No voting intention figures; just ratings</t>
        </r>
      </text>
    </comment>
    <comment ref="AE437" authorId="0" shapeId="0" xr:uid="{57D02D55-97CC-47E5-932D-1473008D08C3}">
      <text>
        <r>
          <rPr>
            <sz val="9"/>
            <color indexed="81"/>
            <rFont val="Tahoma"/>
            <family val="2"/>
          </rPr>
          <t xml:space="preserve">This is correct figure calculated before roudning off the favourable/unfavourablle numbers
</t>
        </r>
      </text>
    </comment>
    <comment ref="H442" authorId="0" shapeId="0" xr:uid="{4D1185FA-838D-401F-8D67-DF219867DB23}">
      <text>
        <r>
          <rPr>
            <sz val="9"/>
            <color indexed="81"/>
            <rFont val="Tahoma"/>
            <family val="2"/>
          </rPr>
          <t>No voting intention figures; just ratings</t>
        </r>
      </text>
    </comment>
    <comment ref="H446" authorId="0" shapeId="0" xr:uid="{092C0D58-EE54-4712-A3FE-81E496A6EA7F}">
      <text>
        <r>
          <rPr>
            <sz val="9"/>
            <color indexed="81"/>
            <rFont val="Tahoma"/>
            <family val="2"/>
          </rPr>
          <t>No voting intention figures; just ratings</t>
        </r>
      </text>
    </comment>
    <comment ref="AB448" authorId="0" shapeId="0" xr:uid="{94206F5A-4784-421B-9790-38A0B0CCB4E1}">
      <text>
        <r>
          <rPr>
            <sz val="9"/>
            <color indexed="81"/>
            <rFont val="Tahoma"/>
            <family val="2"/>
          </rPr>
          <t xml:space="preserve">This is correct figure calculated before roudning off the favourable/unfavourablle numbers
</t>
        </r>
      </text>
    </comment>
    <comment ref="AX448" authorId="0" shapeId="0" xr:uid="{BFDC8C0F-94F8-47C1-A9E3-27328DA05B16}">
      <text>
        <r>
          <rPr>
            <sz val="9"/>
            <color indexed="81"/>
            <rFont val="Tahoma"/>
            <family val="2"/>
          </rPr>
          <t xml:space="preserve">This is correct figure calculated before roudning off the favourable/unfavourablle numbers
</t>
        </r>
      </text>
    </comment>
    <comment ref="H454" authorId="0" shapeId="0" xr:uid="{371CED78-AEB2-416A-92BF-C9DB58C223E5}">
      <text>
        <r>
          <rPr>
            <sz val="9"/>
            <color indexed="81"/>
            <rFont val="Tahoma"/>
            <family val="2"/>
          </rPr>
          <t>No voting intention figures; just ratings</t>
        </r>
      </text>
    </comment>
    <comment ref="H455" authorId="0" shapeId="0" xr:uid="{34D2E6B5-0F89-466F-AEFC-86D776478B7C}">
      <text>
        <r>
          <rPr>
            <sz val="9"/>
            <color indexed="81"/>
            <rFont val="Tahoma"/>
            <family val="2"/>
          </rPr>
          <t>No voting intention figures; just ratings</t>
        </r>
      </text>
    </comment>
    <comment ref="H460" authorId="0" shapeId="0" xr:uid="{4EC5DC44-DEEE-4E77-B0F3-4ADA3DB6D3C3}">
      <text>
        <r>
          <rPr>
            <sz val="9"/>
            <color indexed="81"/>
            <rFont val="Tahoma"/>
            <family val="2"/>
          </rPr>
          <t>No voting intention figures; just ratings</t>
        </r>
      </text>
    </comment>
    <comment ref="H465" authorId="0" shapeId="0" xr:uid="{B92310C2-32DF-4215-BC5F-FB92501D8A80}">
      <text>
        <r>
          <rPr>
            <sz val="9"/>
            <color indexed="81"/>
            <rFont val="Tahoma"/>
            <family val="2"/>
          </rPr>
          <t>No voting intention figures; just ratings</t>
        </r>
      </text>
    </comment>
    <comment ref="H469" authorId="0" shapeId="0" xr:uid="{2A726136-B245-4148-9F00-BF5DE52C86CA}">
      <text>
        <r>
          <rPr>
            <sz val="9"/>
            <color indexed="81"/>
            <rFont val="Tahoma"/>
            <family val="2"/>
          </rPr>
          <t>No voting intention figures; just ratings</t>
        </r>
      </text>
    </comment>
    <comment ref="H476" authorId="0" shapeId="0" xr:uid="{BA4051B1-F663-495D-A964-672B5E6B543E}">
      <text>
        <r>
          <rPr>
            <sz val="9"/>
            <color indexed="81"/>
            <rFont val="Tahoma"/>
            <family val="2"/>
          </rPr>
          <t>No voting intention figures; just ratings</t>
        </r>
      </text>
    </comment>
    <comment ref="H480" authorId="0" shapeId="0" xr:uid="{F0B3C4DA-DAD8-4B46-AFAF-DB102A633AD1}">
      <text>
        <r>
          <rPr>
            <sz val="9"/>
            <color indexed="81"/>
            <rFont val="Tahoma"/>
            <family val="2"/>
          </rPr>
          <t>No voting intention figures; just ratings</t>
        </r>
      </text>
    </comment>
    <comment ref="C482" authorId="0" shapeId="0" xr:uid="{4D90AD2A-9E48-416D-9BBB-F187CB0A4B46}">
      <text>
        <r>
          <rPr>
            <sz val="9"/>
            <color indexed="81"/>
            <rFont val="Tahoma"/>
            <family val="2"/>
          </rPr>
          <t>"This model is deeply informed by an extensive dataset amassed from roughly 100,000 respondents over the last 18 months. Our most recent survey update adds 7,000 new respondents across [month] and [month]"</t>
        </r>
      </text>
    </comment>
    <comment ref="H488" authorId="0" shapeId="0" xr:uid="{EBED74D9-AB4A-4C4C-BC1D-1A82F9916DBF}">
      <text>
        <r>
          <rPr>
            <sz val="9"/>
            <color indexed="81"/>
            <rFont val="Tahoma"/>
            <family val="2"/>
          </rPr>
          <t>No voting intention figures; just ratings</t>
        </r>
      </text>
    </comment>
    <comment ref="H489" authorId="0" shapeId="0" xr:uid="{FF376007-EC53-48C9-894F-8BBC2951F8D4}">
      <text>
        <r>
          <rPr>
            <sz val="9"/>
            <color indexed="81"/>
            <rFont val="Tahoma"/>
            <family val="2"/>
          </rPr>
          <t>No voting intention figures; just ratings</t>
        </r>
      </text>
    </comment>
    <comment ref="F490" authorId="0" shapeId="0" xr:uid="{BABCD187-3F32-4527-81AC-319E9433410C}">
      <text>
        <r>
          <rPr>
            <sz val="9"/>
            <color indexed="81"/>
            <rFont val="Tahoma"/>
            <family val="2"/>
          </rPr>
          <t>Called Omnisis during this Parliament until August 2023</t>
        </r>
      </text>
    </comment>
    <comment ref="W490" authorId="0" shapeId="0" xr:uid="{2C9EC936-D371-4673-B524-B264CB0D1C51}">
      <text>
        <r>
          <rPr>
            <sz val="9"/>
            <color indexed="81"/>
            <rFont val="Tahoma"/>
            <family val="2"/>
          </rPr>
          <t>All their polls were listed on the company website as being UK rather than GB, but this was a mistake rectified in 2024.</t>
        </r>
      </text>
    </comment>
    <comment ref="AX497" authorId="0" shapeId="0" xr:uid="{6CB2FFFC-9521-42FA-8A9E-15368FBB3D72}">
      <text>
        <r>
          <rPr>
            <sz val="9"/>
            <color indexed="81"/>
            <rFont val="Tahoma"/>
            <family val="2"/>
          </rPr>
          <t xml:space="preserve">This is correct figure calculated before roudning off the favourable/unfavourablle numbers
</t>
        </r>
      </text>
    </comment>
    <comment ref="H498" authorId="0" shapeId="0" xr:uid="{56F54EAB-9E01-4668-92EE-3000BC6A41AA}">
      <text>
        <r>
          <rPr>
            <sz val="9"/>
            <color indexed="81"/>
            <rFont val="Tahoma"/>
            <family val="2"/>
          </rPr>
          <t>No voting intention figures; just ratings</t>
        </r>
      </text>
    </comment>
    <comment ref="H502" authorId="0" shapeId="0" xr:uid="{FF5C730E-3798-41E4-A0B3-C0BCE9B45195}">
      <text>
        <r>
          <rPr>
            <sz val="9"/>
            <color indexed="81"/>
            <rFont val="Tahoma"/>
            <family val="2"/>
          </rPr>
          <t>No voting intention figures; just ratings</t>
        </r>
      </text>
    </comment>
    <comment ref="AB503" authorId="0" shapeId="0" xr:uid="{F2EF0241-9444-481C-8EE2-A2A03D489C3C}">
      <text>
        <r>
          <rPr>
            <sz val="9"/>
            <color indexed="81"/>
            <rFont val="Tahoma"/>
            <family val="2"/>
          </rPr>
          <t xml:space="preserve">Based on pre-rounded exact results
</t>
        </r>
      </text>
    </comment>
    <comment ref="H505" authorId="0" shapeId="0" xr:uid="{1A6A2348-C458-46FC-8596-E53AB23B0F56}">
      <text>
        <r>
          <rPr>
            <sz val="9"/>
            <color indexed="81"/>
            <rFont val="Tahoma"/>
            <family val="2"/>
          </rPr>
          <t>No voting intention figures; just ratings</t>
        </r>
      </text>
    </comment>
    <comment ref="H510" authorId="0" shapeId="0" xr:uid="{4E8F0E61-C01C-4035-ABA2-1B9799A343FA}">
      <text>
        <r>
          <rPr>
            <sz val="9"/>
            <color indexed="81"/>
            <rFont val="Tahoma"/>
            <family val="2"/>
          </rPr>
          <t>No voting intention figures; just ratings</t>
        </r>
      </text>
    </comment>
    <comment ref="H511" authorId="0" shapeId="0" xr:uid="{E9DFE124-EC7C-435C-91FA-6984E07F2E69}">
      <text>
        <r>
          <rPr>
            <sz val="9"/>
            <color indexed="81"/>
            <rFont val="Tahoma"/>
            <family val="2"/>
          </rPr>
          <t>No voting intention figures; just ratings</t>
        </r>
      </text>
    </comment>
    <comment ref="H513" authorId="0" shapeId="0" xr:uid="{EE53BD73-8685-4745-AAAF-485558429466}">
      <text>
        <r>
          <rPr>
            <sz val="9"/>
            <color indexed="81"/>
            <rFont val="Tahoma"/>
            <family val="2"/>
          </rPr>
          <t>No voting intention figures; just ratings</t>
        </r>
      </text>
    </comment>
    <comment ref="AX515" authorId="0" shapeId="0" xr:uid="{E24AED68-BC6B-4B8E-9885-649D31ADABC1}">
      <text>
        <r>
          <rPr>
            <sz val="9"/>
            <color indexed="81"/>
            <rFont val="Tahoma"/>
            <family val="2"/>
          </rPr>
          <t xml:space="preserve">This is correct figure calculated before roudning off the favourable/unfavourablle numbers
</t>
        </r>
      </text>
    </comment>
    <comment ref="C517" authorId="0" shapeId="0" xr:uid="{C2198FB0-76C3-46B5-8A76-61DEE92B79F7}">
      <text>
        <r>
          <rPr>
            <sz val="9"/>
            <color indexed="81"/>
            <rFont val="Tahoma"/>
            <family val="2"/>
          </rPr>
          <t>"This model is deeply informed by an extensive dataset amassed from roughly 100,000 respondents over the last 18 months. Our most recent survey update adds 7,000 new respondents across [month] and [month]"</t>
        </r>
      </text>
    </comment>
    <comment ref="H519" authorId="0" shapeId="0" xr:uid="{A1D8E7B2-5716-44F3-81EA-F039712C84D9}">
      <text>
        <r>
          <rPr>
            <sz val="9"/>
            <color indexed="81"/>
            <rFont val="Tahoma"/>
            <family val="2"/>
          </rPr>
          <t>No voting intention figures; just ratings</t>
        </r>
      </text>
    </comment>
    <comment ref="H525" authorId="0" shapeId="0" xr:uid="{0C899FD7-CB4E-4AF2-A714-237762DE9DE0}">
      <text>
        <r>
          <rPr>
            <sz val="9"/>
            <color indexed="81"/>
            <rFont val="Tahoma"/>
            <family val="2"/>
          </rPr>
          <t>No voting intention figures; just ratings</t>
        </r>
      </text>
    </comment>
    <comment ref="H526" authorId="0" shapeId="0" xr:uid="{0D3FDF2F-3050-47F9-839E-14EC8C3986E6}">
      <text>
        <r>
          <rPr>
            <sz val="9"/>
            <color indexed="81"/>
            <rFont val="Tahoma"/>
            <family val="2"/>
          </rPr>
          <t>No voting intention figures; just ratings</t>
        </r>
      </text>
    </comment>
    <comment ref="H534" authorId="0" shapeId="0" xr:uid="{C4AAACF0-90A6-4DB4-B3DF-8951053D56E6}">
      <text>
        <r>
          <rPr>
            <sz val="9"/>
            <color indexed="81"/>
            <rFont val="Tahoma"/>
            <family val="2"/>
          </rPr>
          <t>No voting intention figures; just ratings</t>
        </r>
      </text>
    </comment>
    <comment ref="H539" authorId="0" shapeId="0" xr:uid="{4541D0DF-FCEF-44B4-9B26-08D277D44B40}">
      <text>
        <r>
          <rPr>
            <sz val="9"/>
            <color indexed="81"/>
            <rFont val="Tahoma"/>
            <family val="2"/>
          </rPr>
          <t>No voting intention figures; just ratings</t>
        </r>
      </text>
    </comment>
    <comment ref="H545" authorId="0" shapeId="0" xr:uid="{E9E0B87F-32B7-4A0D-929B-F4F60FF678F7}">
      <text>
        <r>
          <rPr>
            <sz val="9"/>
            <color indexed="81"/>
            <rFont val="Tahoma"/>
            <family val="2"/>
          </rPr>
          <t>No voting intention figures; just ratings</t>
        </r>
      </text>
    </comment>
    <comment ref="H553" authorId="0" shapeId="0" xr:uid="{DEB75E95-EB84-46F5-9F44-ACC10802A38F}">
      <text>
        <r>
          <rPr>
            <sz val="9"/>
            <color indexed="81"/>
            <rFont val="Tahoma"/>
            <family val="2"/>
          </rPr>
          <t>No voting intention figures; just ratings</t>
        </r>
      </text>
    </comment>
    <comment ref="H562" authorId="0" shapeId="0" xr:uid="{89823F58-E6A2-4CAF-9CDD-FA0D93EDA0D7}">
      <text>
        <r>
          <rPr>
            <sz val="9"/>
            <color indexed="81"/>
            <rFont val="Tahoma"/>
            <family val="2"/>
          </rPr>
          <t>No voting intention figures; just ratings</t>
        </r>
      </text>
    </comment>
    <comment ref="H564" authorId="0" shapeId="0" xr:uid="{09FBDBF1-1130-4A58-A50E-CC362E43DFF8}">
      <text>
        <r>
          <rPr>
            <sz val="9"/>
            <color indexed="81"/>
            <rFont val="Tahoma"/>
            <family val="2"/>
          </rPr>
          <t>No voting intention figures; just ratings</t>
        </r>
      </text>
    </comment>
    <comment ref="AB567" authorId="0" shapeId="0" xr:uid="{479AA0F3-07E6-47E8-A4D6-240A9560F98D}">
      <text>
        <r>
          <rPr>
            <sz val="9"/>
            <color indexed="81"/>
            <rFont val="Tahoma"/>
            <family val="2"/>
          </rPr>
          <t xml:space="preserve">Based on pre-rounded exact results
</t>
        </r>
      </text>
    </comment>
    <comment ref="H568" authorId="0" shapeId="0" xr:uid="{ACFC46E3-13CA-49AB-A019-E441C03901ED}">
      <text>
        <r>
          <rPr>
            <sz val="9"/>
            <color indexed="81"/>
            <rFont val="Tahoma"/>
            <family val="2"/>
          </rPr>
          <t>No voting intention figures; just ratings</t>
        </r>
      </text>
    </comment>
    <comment ref="H569" authorId="0" shapeId="0" xr:uid="{BF80AB97-0DF9-4A11-B4C1-4BF632ACDA58}">
      <text>
        <r>
          <rPr>
            <sz val="9"/>
            <color indexed="81"/>
            <rFont val="Tahoma"/>
            <family val="2"/>
          </rPr>
          <t>No voting intention figures; just ratings</t>
        </r>
      </text>
    </comment>
    <comment ref="H574" authorId="0" shapeId="0" xr:uid="{49B12830-633A-4A67-A659-7CF9CCFC88B0}">
      <text>
        <r>
          <rPr>
            <sz val="9"/>
            <color indexed="81"/>
            <rFont val="Tahoma"/>
            <family val="2"/>
          </rPr>
          <t>No voting intention figures; just ratings</t>
        </r>
      </text>
    </comment>
    <comment ref="H577" authorId="0" shapeId="0" xr:uid="{B72D4F24-2985-4BF5-877A-79FB7E0FED8E}">
      <text>
        <r>
          <rPr>
            <sz val="9"/>
            <color indexed="81"/>
            <rFont val="Tahoma"/>
            <family val="2"/>
          </rPr>
          <t>No voting intention figures; just ratings</t>
        </r>
      </text>
    </comment>
    <comment ref="C579" authorId="0" shapeId="0" xr:uid="{365BEC7B-793F-4B78-8EF6-524B8B0D3E57}">
      <text>
        <r>
          <rPr>
            <sz val="9"/>
            <color indexed="81"/>
            <rFont val="Tahoma"/>
            <family val="2"/>
          </rPr>
          <t>"This model is deeply informed by an extensive dataset amassed from roughly 100,000 respondents over the last 18 months. Our most recent survey update adds 7,000 new respondents across [month] and [month]"</t>
        </r>
      </text>
    </comment>
    <comment ref="H582" authorId="0" shapeId="0" xr:uid="{13A704D5-63A2-4149-A186-04BA22A6D4CB}">
      <text>
        <r>
          <rPr>
            <sz val="9"/>
            <color indexed="81"/>
            <rFont val="Tahoma"/>
            <family val="2"/>
          </rPr>
          <t>No voting intention figures; just ratings</t>
        </r>
      </text>
    </comment>
    <comment ref="H586" authorId="0" shapeId="0" xr:uid="{75F0CC9F-A860-42BF-B452-3D361C91D855}">
      <text>
        <r>
          <rPr>
            <sz val="9"/>
            <color indexed="81"/>
            <rFont val="Tahoma"/>
            <family val="2"/>
          </rPr>
          <t>No voting intention figures; just ratings</t>
        </r>
      </text>
    </comment>
    <comment ref="AX597" authorId="0" shapeId="0" xr:uid="{17B52BC7-E18C-4B0A-AD23-62AEEC0B8F65}">
      <text>
        <r>
          <rPr>
            <sz val="9"/>
            <color indexed="81"/>
            <rFont val="Tahoma"/>
            <family val="2"/>
          </rPr>
          <t xml:space="preserve">This is correct figure calculated before roudning off the favourable/unfavourablle numbers
</t>
        </r>
      </text>
    </comment>
    <comment ref="H598" authorId="0" shapeId="0" xr:uid="{E766EEBB-0239-4719-B6E5-F83AF1B3C5AC}">
      <text>
        <r>
          <rPr>
            <sz val="9"/>
            <color indexed="81"/>
            <rFont val="Tahoma"/>
            <family val="2"/>
          </rPr>
          <t>No voting intention figures; just ratings</t>
        </r>
      </text>
    </comment>
    <comment ref="C601" authorId="0" shapeId="0" xr:uid="{E03729F3-B4C5-40D9-B24A-9EFC18FDEE7A}">
      <text>
        <r>
          <rPr>
            <sz val="9"/>
            <color indexed="81"/>
            <rFont val="Tahoma"/>
            <family val="2"/>
          </rPr>
          <t>Fieldwork dates from pollster for the voting intention questions. May be duplicate of poll above but two sets of voting figures issues at different times.</t>
        </r>
      </text>
    </comment>
    <comment ref="AX605" authorId="0" shapeId="0" xr:uid="{22290919-3A59-45E6-80A7-4A10FDF3F238}">
      <text>
        <r>
          <rPr>
            <sz val="9"/>
            <color indexed="81"/>
            <rFont val="Tahoma"/>
            <family val="2"/>
          </rPr>
          <t xml:space="preserve">Based on pre-rounded exact results
</t>
        </r>
      </text>
    </comment>
    <comment ref="H607" authorId="0" shapeId="0" xr:uid="{FE87B29C-1F63-45DA-B57C-AB6439C6ED42}">
      <text>
        <r>
          <rPr>
            <sz val="9"/>
            <color indexed="81"/>
            <rFont val="Tahoma"/>
            <family val="2"/>
          </rPr>
          <t>No voting intention figures; just ratings</t>
        </r>
      </text>
    </comment>
    <comment ref="H613" authorId="0" shapeId="0" xr:uid="{39FC3637-1C40-4C63-A523-2E151368DBAC}">
      <text>
        <r>
          <rPr>
            <sz val="9"/>
            <color indexed="81"/>
            <rFont val="Tahoma"/>
            <family val="2"/>
          </rPr>
          <t>No voting intention figures; just ratings</t>
        </r>
      </text>
    </comment>
    <comment ref="C614" authorId="0" shapeId="0" xr:uid="{8EF00712-5255-4814-829E-648A711A5883}">
      <text>
        <r>
          <rPr>
            <sz val="9"/>
            <color indexed="81"/>
            <rFont val="Tahoma"/>
            <family val="2"/>
          </rPr>
          <t>"This model is deeply informed by an extensive dataset amassed from roughly 100,000 respondents over the last 18 months. Our most recent survey update adds 7,000 new respondents across [month] and [month]"</t>
        </r>
      </text>
    </comment>
    <comment ref="H615" authorId="0" shapeId="0" xr:uid="{6E7837BF-1C70-4AD5-9469-7D4BC9B4B0BB}">
      <text>
        <r>
          <rPr>
            <sz val="9"/>
            <color indexed="81"/>
            <rFont val="Tahoma"/>
            <family val="2"/>
          </rPr>
          <t>No voting intention figures; just ratings</t>
        </r>
      </text>
    </comment>
    <comment ref="H620" authorId="0" shapeId="0" xr:uid="{C080BF3B-EADF-48C8-8899-8FC77E0AA9F9}">
      <text>
        <r>
          <rPr>
            <sz val="9"/>
            <color indexed="81"/>
            <rFont val="Tahoma"/>
            <family val="2"/>
          </rPr>
          <t>No voting intention figures; just ratings</t>
        </r>
      </text>
    </comment>
    <comment ref="H621" authorId="0" shapeId="0" xr:uid="{9AE23DC9-708E-408E-9E83-3DBE44B52A05}">
      <text>
        <r>
          <rPr>
            <sz val="9"/>
            <color indexed="81"/>
            <rFont val="Tahoma"/>
            <family val="2"/>
          </rPr>
          <t>No voting intention figures; just ratings</t>
        </r>
      </text>
    </comment>
    <comment ref="AE632" authorId="0" shapeId="0" xr:uid="{696D3CC5-102D-4655-88FD-D24F3F3B434E}">
      <text>
        <r>
          <rPr>
            <sz val="9"/>
            <color indexed="81"/>
            <rFont val="Tahoma"/>
            <family val="2"/>
          </rPr>
          <t xml:space="preserve">Based on pre-rounded exact results
</t>
        </r>
      </text>
    </comment>
    <comment ref="H634" authorId="0" shapeId="0" xr:uid="{9EB960DE-3552-4F1F-85F4-5BEFCBD904A3}">
      <text>
        <r>
          <rPr>
            <sz val="9"/>
            <color indexed="81"/>
            <rFont val="Tahoma"/>
            <family val="2"/>
          </rPr>
          <t>No voting intention figures; just ratings</t>
        </r>
      </text>
    </comment>
    <comment ref="H635" authorId="0" shapeId="0" xr:uid="{78C37D48-0258-433E-982F-00B784CBC4A5}">
      <text>
        <r>
          <rPr>
            <sz val="9"/>
            <color indexed="81"/>
            <rFont val="Tahoma"/>
            <family val="2"/>
          </rPr>
          <t>No voting intention figures; just ratings</t>
        </r>
      </text>
    </comment>
    <comment ref="H637" authorId="0" shapeId="0" xr:uid="{0E3A78D2-D161-4331-A5B3-778E528DCBD2}">
      <text>
        <r>
          <rPr>
            <sz val="9"/>
            <color indexed="81"/>
            <rFont val="Tahoma"/>
            <family val="2"/>
          </rPr>
          <t>No voting intention figures; just ratings</t>
        </r>
      </text>
    </comment>
    <comment ref="H643" authorId="0" shapeId="0" xr:uid="{73CE735B-19F4-42BF-9C18-A9592BAEC578}">
      <text>
        <r>
          <rPr>
            <sz val="9"/>
            <color indexed="81"/>
            <rFont val="Tahoma"/>
            <family val="2"/>
          </rPr>
          <t>No voting intention figures; just ratings</t>
        </r>
      </text>
    </comment>
    <comment ref="AB645" authorId="0" shapeId="0" xr:uid="{0E655B8B-7C66-40A1-98FF-4765C2AC0C13}">
      <text>
        <r>
          <rPr>
            <sz val="9"/>
            <color indexed="81"/>
            <rFont val="Tahoma"/>
            <family val="2"/>
          </rPr>
          <t xml:space="preserve">This is correct figure calculated before roudning off the favourable/unfavourablle numbers
</t>
        </r>
      </text>
    </comment>
    <comment ref="AX645" authorId="0" shapeId="0" xr:uid="{A75D28BF-3824-4B5D-B74B-EB6373D16CF2}">
      <text>
        <r>
          <rPr>
            <sz val="9"/>
            <color indexed="81"/>
            <rFont val="Tahoma"/>
            <family val="2"/>
          </rPr>
          <t xml:space="preserve">This is correct figure calculated before roudning off the favourable/unfavourablle numbers
</t>
        </r>
      </text>
    </comment>
    <comment ref="H652" authorId="0" shapeId="0" xr:uid="{7A407181-E742-4885-A20C-D8BB6FEC0ABD}">
      <text>
        <r>
          <rPr>
            <sz val="9"/>
            <color indexed="81"/>
            <rFont val="Tahoma"/>
            <family val="2"/>
          </rPr>
          <t>No voting intention figures; just ratings</t>
        </r>
      </text>
    </comment>
    <comment ref="H653" authorId="0" shapeId="0" xr:uid="{28EB9CEF-6902-4CC7-9CFE-7CBB3C274413}">
      <text>
        <r>
          <rPr>
            <sz val="9"/>
            <color indexed="81"/>
            <rFont val="Tahoma"/>
            <family val="2"/>
          </rPr>
          <t>No voting intention figures; just ratings</t>
        </r>
      </text>
    </comment>
    <comment ref="C655" authorId="0" shapeId="0" xr:uid="{1A6E1EEC-4EFE-48C1-B727-4FBE3B0B18CC}">
      <text>
        <r>
          <rPr>
            <sz val="9"/>
            <color indexed="81"/>
            <rFont val="Tahoma"/>
            <family val="2"/>
          </rPr>
          <t>"This model is deeply informed by an extensive dataset amassed from roughly 100,000 respondents over the last 18 months. Our most recent survey update adds 7,000 new respondents across [month] and [month]"</t>
        </r>
      </text>
    </comment>
    <comment ref="H657" authorId="0" shapeId="0" xr:uid="{B1983D5C-4726-4962-A232-7EA04A1E26DF}">
      <text>
        <r>
          <rPr>
            <sz val="9"/>
            <color indexed="81"/>
            <rFont val="Tahoma"/>
            <family val="2"/>
          </rPr>
          <t>No voting intention figures; just ratings</t>
        </r>
      </text>
    </comment>
    <comment ref="H658" authorId="0" shapeId="0" xr:uid="{87F8B935-8767-4D26-9D66-5F34F6655D9D}">
      <text>
        <r>
          <rPr>
            <sz val="9"/>
            <color indexed="81"/>
            <rFont val="Tahoma"/>
            <family val="2"/>
          </rPr>
          <t>Same poll as above. Row used for additional leadership question.</t>
        </r>
      </text>
    </comment>
    <comment ref="H662" authorId="0" shapeId="0" xr:uid="{BCB478F9-AC37-4E18-BBC6-E3CD7D4AC31C}">
      <text>
        <r>
          <rPr>
            <sz val="9"/>
            <color indexed="81"/>
            <rFont val="Tahoma"/>
            <family val="2"/>
          </rPr>
          <t>No voting intention figures; just ratings</t>
        </r>
      </text>
    </comment>
    <comment ref="H664" authorId="0" shapeId="0" xr:uid="{0BA29752-53AE-4FDF-8C03-C7AE3550B085}">
      <text>
        <r>
          <rPr>
            <sz val="9"/>
            <color indexed="81"/>
            <rFont val="Tahoma"/>
            <family val="2"/>
          </rPr>
          <t>No voting intention figures; just ratings</t>
        </r>
      </text>
    </comment>
    <comment ref="AE669" authorId="0" shapeId="0" xr:uid="{4DD8A246-2017-4065-87F2-38BEE0D440B8}">
      <text>
        <r>
          <rPr>
            <sz val="9"/>
            <color indexed="81"/>
            <rFont val="Tahoma"/>
            <family val="2"/>
          </rPr>
          <t xml:space="preserve">Based on pre-rounded exact results
</t>
        </r>
      </text>
    </comment>
    <comment ref="H670" authorId="0" shapeId="0" xr:uid="{520D10FD-BA95-43CF-9A9E-FBE8ACDAB35F}">
      <text>
        <r>
          <rPr>
            <sz val="9"/>
            <color indexed="81"/>
            <rFont val="Tahoma"/>
            <family val="2"/>
          </rPr>
          <t>No voting intention figures; just ratings</t>
        </r>
      </text>
    </comment>
    <comment ref="H675" authorId="0" shapeId="0" xr:uid="{8A30F5BA-6F80-40CB-B365-38E6FB627FDE}">
      <text>
        <r>
          <rPr>
            <sz val="9"/>
            <color indexed="81"/>
            <rFont val="Tahoma"/>
            <family val="2"/>
          </rPr>
          <t>No voting intention figures; just ratings</t>
        </r>
      </text>
    </comment>
    <comment ref="H679" authorId="0" shapeId="0" xr:uid="{46C63E08-5ABB-411C-AE63-5A2EF2390895}">
      <text>
        <r>
          <rPr>
            <sz val="9"/>
            <color indexed="81"/>
            <rFont val="Tahoma"/>
            <family val="2"/>
          </rPr>
          <t>No voting intention figures; just ratings</t>
        </r>
      </text>
    </comment>
    <comment ref="H687" authorId="0" shapeId="0" xr:uid="{BAF02819-1FB9-4DEB-9D27-F9C5974E3B16}">
      <text>
        <r>
          <rPr>
            <sz val="9"/>
            <color indexed="81"/>
            <rFont val="Tahoma"/>
            <family val="2"/>
          </rPr>
          <t>No voting intention figures; just ratings</t>
        </r>
      </text>
    </comment>
    <comment ref="C689" authorId="0" shapeId="0" xr:uid="{26F1B6AC-2AD1-4FFB-ACA9-E193A8E111AA}">
      <text>
        <r>
          <rPr>
            <sz val="9"/>
            <color indexed="81"/>
            <rFont val="Tahoma"/>
            <family val="2"/>
          </rPr>
          <t>"This model is deeply informed by an extensive dataset amassed from roughly 100,000 respondents over the last 18 months. Our most recent survey update adds 7,000 new respondents across [month] and [month]"</t>
        </r>
      </text>
    </comment>
    <comment ref="H690" authorId="0" shapeId="0" xr:uid="{BEADA5B7-DCB1-4CC2-9466-4A4A01384D50}">
      <text>
        <r>
          <rPr>
            <sz val="9"/>
            <color indexed="81"/>
            <rFont val="Tahoma"/>
            <family val="2"/>
          </rPr>
          <t>No voting intention figures; just ratings</t>
        </r>
      </text>
    </comment>
    <comment ref="H694" authorId="0" shapeId="0" xr:uid="{39284C6C-8D88-495E-87E2-75C7C65C112D}">
      <text>
        <r>
          <rPr>
            <sz val="9"/>
            <color indexed="81"/>
            <rFont val="Tahoma"/>
            <family val="2"/>
          </rPr>
          <t>No voting intention figures; just ratings</t>
        </r>
      </text>
    </comment>
    <comment ref="H696" authorId="0" shapeId="0" xr:uid="{75A47E13-AFE7-4EA2-88C4-ECCE2CB45300}">
      <text>
        <r>
          <rPr>
            <sz val="9"/>
            <color indexed="81"/>
            <rFont val="Tahoma"/>
            <family val="2"/>
          </rPr>
          <t>No voting intention figures; just ratings</t>
        </r>
      </text>
    </comment>
    <comment ref="AB703" authorId="0" shapeId="0" xr:uid="{8E82D25A-94A4-4908-80B2-268391D4208B}">
      <text>
        <r>
          <rPr>
            <sz val="9"/>
            <color indexed="81"/>
            <rFont val="Tahoma"/>
            <family val="2"/>
          </rPr>
          <t xml:space="preserve">Based on pre-rounded exact results
</t>
        </r>
      </text>
    </comment>
    <comment ref="H704" authorId="0" shapeId="0" xr:uid="{D11AF41D-00B2-42AE-A2BC-843E620BCA81}">
      <text>
        <r>
          <rPr>
            <sz val="9"/>
            <color indexed="81"/>
            <rFont val="Tahoma"/>
            <family val="2"/>
          </rPr>
          <t>No voting intention figures; just ratings</t>
        </r>
      </text>
    </comment>
    <comment ref="H706" authorId="0" shapeId="0" xr:uid="{5C874D3C-BB80-4524-AC00-9148992E2DD3}">
      <text>
        <r>
          <rPr>
            <sz val="9"/>
            <color indexed="81"/>
            <rFont val="Tahoma"/>
            <family val="2"/>
          </rPr>
          <t>No voting intention figures; just ratings</t>
        </r>
      </text>
    </comment>
    <comment ref="H711" authorId="0" shapeId="0" xr:uid="{E8E03A1A-BCF8-4791-80E0-EE2E925BEA73}">
      <text>
        <r>
          <rPr>
            <sz val="9"/>
            <color indexed="81"/>
            <rFont val="Tahoma"/>
            <family val="2"/>
          </rPr>
          <t>No voting intention figures; just ratings</t>
        </r>
      </text>
    </comment>
    <comment ref="H718" authorId="0" shapeId="0" xr:uid="{F0EE0F8A-A010-41F6-9756-5531A839BE6C}">
      <text>
        <r>
          <rPr>
            <sz val="9"/>
            <color indexed="81"/>
            <rFont val="Tahoma"/>
            <family val="2"/>
          </rPr>
          <t>No voting intention figures; just ratings</t>
        </r>
      </text>
    </comment>
    <comment ref="C723" authorId="0" shapeId="0" xr:uid="{1939F8CD-DD08-4376-8F9D-BCB04435F7BA}">
      <text>
        <r>
          <rPr>
            <sz val="9"/>
            <color indexed="81"/>
            <rFont val="Tahoma"/>
            <family val="2"/>
          </rPr>
          <t>"This model is deeply informed by an extensive dataset amassed from roughly 100,000 respondents over the last 18 months. Our most recent survey update adds 7,000 new respondents across [month] and [month]"</t>
        </r>
      </text>
    </comment>
    <comment ref="H725" authorId="0" shapeId="0" xr:uid="{CB26F347-0AD3-4D3B-9E6B-BBAF47C4D5C6}">
      <text>
        <r>
          <rPr>
            <sz val="9"/>
            <color indexed="81"/>
            <rFont val="Tahoma"/>
            <family val="2"/>
          </rPr>
          <t>No voting intention figures; just ratings</t>
        </r>
      </text>
    </comment>
    <comment ref="H726" authorId="0" shapeId="0" xr:uid="{10319E8A-3205-439F-8EC5-C1D827958F31}">
      <text>
        <r>
          <rPr>
            <sz val="9"/>
            <color indexed="81"/>
            <rFont val="Tahoma"/>
            <family val="2"/>
          </rPr>
          <t xml:space="preserve">Same poll as above. Row used for additional leadership question.
</t>
        </r>
      </text>
    </comment>
    <comment ref="H727" authorId="0" shapeId="0" xr:uid="{6AD244E9-1E67-4556-8BCA-92B598D40790}">
      <text>
        <r>
          <rPr>
            <sz val="9"/>
            <color indexed="81"/>
            <rFont val="Tahoma"/>
            <family val="2"/>
          </rPr>
          <t>No voting intention figures; just ratings</t>
        </r>
      </text>
    </comment>
    <comment ref="H729" authorId="0" shapeId="0" xr:uid="{A6CC8152-D7DE-4D64-A85F-CCBEB5368B83}">
      <text>
        <r>
          <rPr>
            <sz val="9"/>
            <color indexed="81"/>
            <rFont val="Tahoma"/>
            <family val="2"/>
          </rPr>
          <t>No voting intention figures; just ratings</t>
        </r>
      </text>
    </comment>
    <comment ref="H737" authorId="0" shapeId="0" xr:uid="{D2A716B8-1D4B-48C3-B127-CE41B1F40C51}">
      <text>
        <r>
          <rPr>
            <sz val="9"/>
            <color indexed="81"/>
            <rFont val="Tahoma"/>
            <family val="2"/>
          </rPr>
          <t>No voting intention figures; just ratings</t>
        </r>
      </text>
    </comment>
    <comment ref="H738" authorId="0" shapeId="0" xr:uid="{D1650FA8-9648-40A3-AF22-CAB134CDC8A7}">
      <text>
        <r>
          <rPr>
            <sz val="9"/>
            <color indexed="81"/>
            <rFont val="Tahoma"/>
            <family val="2"/>
          </rPr>
          <t>No voting intention figures; just ratings</t>
        </r>
      </text>
    </comment>
    <comment ref="H740" authorId="0" shapeId="0" xr:uid="{2970B177-A839-4B7F-B0D1-A3F9D7A4E80D}">
      <text>
        <r>
          <rPr>
            <sz val="9"/>
            <color indexed="81"/>
            <rFont val="Tahoma"/>
            <family val="2"/>
          </rPr>
          <t>No voting intention figures; just ratings</t>
        </r>
      </text>
    </comment>
    <comment ref="H745" authorId="0" shapeId="0" xr:uid="{65BEF18B-E482-4B4C-9449-C2A73FBA5EAC}">
      <text>
        <r>
          <rPr>
            <sz val="9"/>
            <color indexed="81"/>
            <rFont val="Tahoma"/>
            <family val="2"/>
          </rPr>
          <t>No voting intention figures; just ratings</t>
        </r>
      </text>
    </comment>
    <comment ref="H753" authorId="0" shapeId="0" xr:uid="{EFBD2093-7997-4E18-ACA4-44779A5AE843}">
      <text>
        <r>
          <rPr>
            <sz val="9"/>
            <color indexed="81"/>
            <rFont val="Tahoma"/>
            <family val="2"/>
          </rPr>
          <t>No voting intention figures; just ratings</t>
        </r>
      </text>
    </comment>
    <comment ref="H758" authorId="0" shapeId="0" xr:uid="{D16147F0-24AA-4EC4-A653-447CCD745C4E}">
      <text>
        <r>
          <rPr>
            <sz val="9"/>
            <color indexed="81"/>
            <rFont val="Tahoma"/>
            <family val="2"/>
          </rPr>
          <t>No voting intention figures; just ratings</t>
        </r>
      </text>
    </comment>
    <comment ref="C759" authorId="0" shapeId="0" xr:uid="{6B643FA6-73CA-4C19-B81B-E8E7C383B4EE}">
      <text>
        <r>
          <rPr>
            <sz val="9"/>
            <color indexed="81"/>
            <rFont val="Tahoma"/>
            <family val="2"/>
          </rPr>
          <t>"This model is deeply informed by an extensive dataset amassed from roughly 100,000 respondents over the last 18 months. Our most recent survey update adds 7,000 new respondents across [month] and [month]"</t>
        </r>
      </text>
    </comment>
    <comment ref="H764" authorId="0" shapeId="0" xr:uid="{6BD01E64-A7BE-487E-8086-F529CDD87B3F}">
      <text>
        <r>
          <rPr>
            <sz val="9"/>
            <color indexed="81"/>
            <rFont val="Tahoma"/>
            <family val="2"/>
          </rPr>
          <t>No voting intention figures; just ratings</t>
        </r>
      </text>
    </comment>
    <comment ref="H765" authorId="0" shapeId="0" xr:uid="{22A4F43B-0F3F-40F3-9732-4E642E0C2E15}">
      <text>
        <r>
          <rPr>
            <sz val="9"/>
            <color indexed="81"/>
            <rFont val="Tahoma"/>
            <family val="2"/>
          </rPr>
          <t>No voting intention figures; just ratings</t>
        </r>
      </text>
    </comment>
    <comment ref="H766" authorId="0" shapeId="0" xr:uid="{A822948E-9628-47B9-84B4-B0E1E28D432D}">
      <text>
        <r>
          <rPr>
            <sz val="9"/>
            <color indexed="81"/>
            <rFont val="Tahoma"/>
            <family val="2"/>
          </rPr>
          <t>No voting intention figures; just ratings</t>
        </r>
      </text>
    </comment>
    <comment ref="H767" authorId="0" shapeId="0" xr:uid="{3216BD83-F530-48C0-B14F-D1C2968173E3}">
      <text>
        <r>
          <rPr>
            <sz val="9"/>
            <color indexed="81"/>
            <rFont val="Tahoma"/>
            <family val="2"/>
          </rPr>
          <t>No voting intention figures; just ratings</t>
        </r>
      </text>
    </comment>
    <comment ref="H769" authorId="0" shapeId="0" xr:uid="{5B4C8845-EC1C-45E2-9C21-710B5FED7165}">
      <text>
        <r>
          <rPr>
            <sz val="9"/>
            <color indexed="81"/>
            <rFont val="Tahoma"/>
            <family val="2"/>
          </rPr>
          <t>No voting intention figures; just ratings</t>
        </r>
      </text>
    </comment>
    <comment ref="H775" authorId="0" shapeId="0" xr:uid="{A1CBC0FC-3AE2-4019-9E68-6F7030306CC8}">
      <text>
        <r>
          <rPr>
            <sz val="9"/>
            <color indexed="81"/>
            <rFont val="Tahoma"/>
            <family val="2"/>
          </rPr>
          <t>No voting intention figures; just ratings</t>
        </r>
      </text>
    </comment>
    <comment ref="H777" authorId="0" shapeId="0" xr:uid="{43DD2E9A-CC0E-41F7-A305-FC77794D068D}">
      <text>
        <r>
          <rPr>
            <sz val="9"/>
            <color indexed="81"/>
            <rFont val="Tahoma"/>
            <family val="2"/>
          </rPr>
          <t>No voting intention figures; just ratings</t>
        </r>
      </text>
    </comment>
    <comment ref="H784" authorId="0" shapeId="0" xr:uid="{F5F530C6-B05B-4090-84E8-FAB240F411B1}">
      <text>
        <r>
          <rPr>
            <sz val="9"/>
            <color indexed="81"/>
            <rFont val="Tahoma"/>
            <family val="2"/>
          </rPr>
          <t>No voting intention figures; just ratings</t>
        </r>
      </text>
    </comment>
    <comment ref="H789" authorId="0" shapeId="0" xr:uid="{90F54048-40FD-4AD2-B499-E5D22571C49B}">
      <text>
        <r>
          <rPr>
            <sz val="9"/>
            <color indexed="81"/>
            <rFont val="Tahoma"/>
            <family val="2"/>
          </rPr>
          <t>No voting intention figures; just ratings</t>
        </r>
      </text>
    </comment>
    <comment ref="AB791" authorId="0" shapeId="0" xr:uid="{90297479-0079-4432-8288-91191C99C86D}">
      <text>
        <r>
          <rPr>
            <sz val="9"/>
            <color indexed="81"/>
            <rFont val="Tahoma"/>
            <family val="2"/>
          </rPr>
          <t xml:space="preserve">Based on pre-rounded exact results
</t>
        </r>
      </text>
    </comment>
    <comment ref="H793" authorId="0" shapeId="0" xr:uid="{21B96DBD-7283-496F-965A-B7545CB77F0E}">
      <text>
        <r>
          <rPr>
            <sz val="9"/>
            <color indexed="81"/>
            <rFont val="Tahoma"/>
            <family val="2"/>
          </rPr>
          <t>No voting intention figures; just ratings</t>
        </r>
      </text>
    </comment>
    <comment ref="C797" authorId="0" shapeId="0" xr:uid="{4DA010BD-A088-44DE-AAD8-7D9C91621C18}">
      <text>
        <r>
          <rPr>
            <sz val="9"/>
            <color indexed="81"/>
            <rFont val="Tahoma"/>
            <family val="2"/>
          </rPr>
          <t>"This model is deeply informed by an extensive dataset amassed from roughly 100,000 respondents over the last 18 months. Our most recent survey update adds 7,000 new respondents across [month] and [month]"</t>
        </r>
      </text>
    </comment>
    <comment ref="H800" authorId="0" shapeId="0" xr:uid="{73844246-9CD7-40F8-862A-27AA4FF65893}">
      <text>
        <r>
          <rPr>
            <sz val="9"/>
            <color indexed="81"/>
            <rFont val="Tahoma"/>
            <family val="2"/>
          </rPr>
          <t>No voting intention figures; just ratings</t>
        </r>
      </text>
    </comment>
    <comment ref="H802" authorId="0" shapeId="0" xr:uid="{129BDBAD-9F3D-48B5-8CC5-7F3BC1E4BB40}">
      <text>
        <r>
          <rPr>
            <sz val="9"/>
            <color indexed="81"/>
            <rFont val="Tahoma"/>
            <family val="2"/>
          </rPr>
          <t>No voting intention figures; just ratings</t>
        </r>
      </text>
    </comment>
    <comment ref="H803" authorId="0" shapeId="0" xr:uid="{97E6E147-7C88-48FC-98C1-219B7B1CA1E5}">
      <text>
        <r>
          <rPr>
            <sz val="9"/>
            <color indexed="81"/>
            <rFont val="Tahoma"/>
            <family val="2"/>
          </rPr>
          <t xml:space="preserve">Same poll as above. Row used for additional leadership question.
</t>
        </r>
      </text>
    </comment>
    <comment ref="H808" authorId="0" shapeId="0" xr:uid="{2C393478-8439-440B-807A-3432F9ECA014}">
      <text>
        <r>
          <rPr>
            <sz val="9"/>
            <color indexed="81"/>
            <rFont val="Tahoma"/>
            <family val="2"/>
          </rPr>
          <t>No voting intention figures; just ratings</t>
        </r>
      </text>
    </comment>
    <comment ref="H811" authorId="0" shapeId="0" xr:uid="{4BD4C9DE-CF2D-4BF7-A4B6-260185C0F940}">
      <text>
        <r>
          <rPr>
            <sz val="9"/>
            <color indexed="81"/>
            <rFont val="Tahoma"/>
            <family val="2"/>
          </rPr>
          <t>No voting intention figures; just ratings</t>
        </r>
      </text>
    </comment>
    <comment ref="H812" authorId="0" shapeId="0" xr:uid="{81C8F1C8-A7BC-4BBB-A08C-2F8AAE7C3C05}">
      <text>
        <r>
          <rPr>
            <sz val="9"/>
            <color indexed="81"/>
            <rFont val="Tahoma"/>
            <family val="2"/>
          </rPr>
          <t>No voting intention figures; just ratings</t>
        </r>
      </text>
    </comment>
    <comment ref="H819" authorId="0" shapeId="0" xr:uid="{42B20625-C13C-4F4C-82E4-D511FEE7D41F}">
      <text>
        <r>
          <rPr>
            <sz val="9"/>
            <color indexed="81"/>
            <rFont val="Tahoma"/>
            <family val="2"/>
          </rPr>
          <t>No voting intention figures; just ratings</t>
        </r>
      </text>
    </comment>
    <comment ref="H827" authorId="0" shapeId="0" xr:uid="{57A58295-177F-46D8-AA02-7CE7B22E5A05}">
      <text>
        <r>
          <rPr>
            <sz val="9"/>
            <color indexed="81"/>
            <rFont val="Tahoma"/>
            <family val="2"/>
          </rPr>
          <t>No voting intention figures; just ratings</t>
        </r>
      </text>
    </comment>
    <comment ref="H828" authorId="0" shapeId="0" xr:uid="{83BDD3E2-8AF9-487B-A5DB-12247B3863F5}">
      <text>
        <r>
          <rPr>
            <sz val="9"/>
            <color indexed="81"/>
            <rFont val="Tahoma"/>
            <family val="2"/>
          </rPr>
          <t>No voting intention figures; just ratings</t>
        </r>
      </text>
    </comment>
    <comment ref="C836" authorId="0" shapeId="0" xr:uid="{FF8D67D3-764E-4DFB-AEC4-3B973779F9A6}">
      <text>
        <r>
          <rPr>
            <sz val="9"/>
            <color indexed="81"/>
            <rFont val="Tahoma"/>
            <family val="2"/>
          </rPr>
          <t>"This model is deeply informed by an extensive dataset amassed from roughly 100,000 respondents over the last 18 months. Our most recent survey update adds 7,000 new respondents across [month] and [month]"</t>
        </r>
      </text>
    </comment>
    <comment ref="H838" authorId="0" shapeId="0" xr:uid="{307E4548-3C14-479E-82CD-5C846CACCBF9}">
      <text>
        <r>
          <rPr>
            <sz val="9"/>
            <color indexed="81"/>
            <rFont val="Tahoma"/>
            <family val="2"/>
          </rPr>
          <t>No voting intention figures; just ratings</t>
        </r>
      </text>
    </comment>
    <comment ref="H840" authorId="0" shapeId="0" xr:uid="{5160685A-9845-4EEB-9C12-EA5CF3B79D49}">
      <text>
        <r>
          <rPr>
            <sz val="9"/>
            <color indexed="81"/>
            <rFont val="Tahoma"/>
            <family val="2"/>
          </rPr>
          <t>No voting intention figures; just ratings</t>
        </r>
      </text>
    </comment>
    <comment ref="H841" authorId="0" shapeId="0" xr:uid="{CD5C88CF-8D98-4D01-BF8F-DA76635B944A}">
      <text>
        <r>
          <rPr>
            <sz val="9"/>
            <color indexed="81"/>
            <rFont val="Tahoma"/>
            <family val="2"/>
          </rPr>
          <t>No voting intention figures; just ratings</t>
        </r>
      </text>
    </comment>
    <comment ref="AB842" authorId="0" shapeId="0" xr:uid="{34A44F6F-2071-4B9C-9ED3-AF1282152EF9}">
      <text>
        <r>
          <rPr>
            <sz val="9"/>
            <color indexed="81"/>
            <rFont val="Tahoma"/>
            <family val="2"/>
          </rPr>
          <t xml:space="preserve">This is correct figure calculated before roudning off the favourable/unfavourablle numbers
</t>
        </r>
      </text>
    </comment>
    <comment ref="AE842" authorId="0" shapeId="0" xr:uid="{179022C0-7217-4255-8903-76165A0A162A}">
      <text>
        <r>
          <rPr>
            <sz val="9"/>
            <color indexed="81"/>
            <rFont val="Tahoma"/>
            <family val="2"/>
          </rPr>
          <t xml:space="preserve">This is correct figure calculated before roudning off the favourable/unfavourablle numbers
</t>
        </r>
      </text>
    </comment>
    <comment ref="H848" authorId="0" shapeId="0" xr:uid="{4F7DF912-F9E8-4C98-8EB9-AC7390853835}">
      <text>
        <r>
          <rPr>
            <sz val="9"/>
            <color indexed="81"/>
            <rFont val="Tahoma"/>
            <family val="2"/>
          </rPr>
          <t>No voting intention figures; just ratings</t>
        </r>
      </text>
    </comment>
    <comment ref="H850" authorId="0" shapeId="0" xr:uid="{7B40397F-F4E0-4193-97FF-1DE6F5B1629C}">
      <text>
        <r>
          <rPr>
            <sz val="9"/>
            <color indexed="81"/>
            <rFont val="Tahoma"/>
            <family val="2"/>
          </rPr>
          <t>No voting intention figures; just ratings</t>
        </r>
      </text>
    </comment>
    <comment ref="H851" authorId="0" shapeId="0" xr:uid="{18431026-42D1-48EB-AF9B-05969610CD93}">
      <text>
        <r>
          <rPr>
            <sz val="9"/>
            <color indexed="81"/>
            <rFont val="Tahoma"/>
            <family val="2"/>
          </rPr>
          <t>No voting intention figures; just ratings</t>
        </r>
      </text>
    </comment>
    <comment ref="BF853" authorId="0" shapeId="0" xr:uid="{EFE05787-AC3F-4E9A-8EAE-4299220379A9}">
      <text>
        <r>
          <rPr>
            <sz val="9"/>
            <color indexed="81"/>
            <rFont val="Tahoma"/>
            <family val="2"/>
          </rPr>
          <t>No seat projections published</t>
        </r>
      </text>
    </comment>
    <comment ref="H858" authorId="0" shapeId="0" xr:uid="{32C7364D-74B2-4724-A54E-5BCEAEBE8573}">
      <text>
        <r>
          <rPr>
            <sz val="9"/>
            <color indexed="81"/>
            <rFont val="Tahoma"/>
            <family val="2"/>
          </rPr>
          <t>No voting intention figures; just ratings</t>
        </r>
      </text>
    </comment>
    <comment ref="H859" authorId="0" shapeId="0" xr:uid="{D19C452B-E390-4F1B-A0E7-930B4CD1E069}">
      <text>
        <r>
          <rPr>
            <sz val="9"/>
            <color indexed="81"/>
            <rFont val="Tahoma"/>
            <family val="2"/>
          </rPr>
          <t xml:space="preserve">Same poll as above. Row used for additional leadership question.
</t>
        </r>
      </text>
    </comment>
    <comment ref="H860" authorId="0" shapeId="0" xr:uid="{9AD908A2-9873-48FB-99DF-EA4552CDEAE1}">
      <text>
        <r>
          <rPr>
            <sz val="9"/>
            <color indexed="81"/>
            <rFont val="Tahoma"/>
            <family val="2"/>
          </rPr>
          <t>No voting intention figures; just ratings</t>
        </r>
      </text>
    </comment>
    <comment ref="H870" authorId="0" shapeId="0" xr:uid="{A5509802-7595-44E2-8161-E8905F58D0C8}">
      <text>
        <r>
          <rPr>
            <sz val="9"/>
            <color indexed="81"/>
            <rFont val="Tahoma"/>
            <family val="2"/>
          </rPr>
          <t>No voting intention figures; just ratings</t>
        </r>
      </text>
    </comment>
    <comment ref="H871" authorId="0" shapeId="0" xr:uid="{0EBAC89F-8BDF-4886-AA84-ECB2A5D998B0}">
      <text>
        <r>
          <rPr>
            <sz val="9"/>
            <color indexed="81"/>
            <rFont val="Tahoma"/>
            <family val="2"/>
          </rPr>
          <t>No voting intention figures; just ratings</t>
        </r>
      </text>
    </comment>
    <comment ref="H877" authorId="0" shapeId="0" xr:uid="{876AB1BA-E08C-4E63-BA41-D49816562DF7}">
      <text>
        <r>
          <rPr>
            <sz val="9"/>
            <color indexed="81"/>
            <rFont val="Tahoma"/>
            <family val="2"/>
          </rPr>
          <t>No voting intention figures; just ratings</t>
        </r>
      </text>
    </comment>
    <comment ref="C879" authorId="0" shapeId="0" xr:uid="{605B555D-12F8-46C7-B8C3-293DC5047A5D}">
      <text>
        <r>
          <rPr>
            <sz val="9"/>
            <color indexed="81"/>
            <rFont val="Tahoma"/>
            <family val="2"/>
          </rPr>
          <t>"This model is deeply informed by an extensive dataset amassed from roughly 100,000 respondents over the last 18 months. Our most recent survey update adds 7,000 new respondents across [month] and [month]"</t>
        </r>
      </text>
    </comment>
    <comment ref="H884" authorId="0" shapeId="0" xr:uid="{F2A41503-73D2-41A4-BDD4-D84944DAB974}">
      <text>
        <r>
          <rPr>
            <sz val="9"/>
            <color indexed="81"/>
            <rFont val="Tahoma"/>
            <family val="2"/>
          </rPr>
          <t>No voting intention figures; just ratings</t>
        </r>
      </text>
    </comment>
    <comment ref="H886" authorId="0" shapeId="0" xr:uid="{1E76D344-FA05-44EF-A5A3-6C9C98468DF5}">
      <text>
        <r>
          <rPr>
            <sz val="9"/>
            <color indexed="81"/>
            <rFont val="Tahoma"/>
            <family val="2"/>
          </rPr>
          <t>No voting intention figures; just ratings</t>
        </r>
      </text>
    </comment>
    <comment ref="H889" authorId="0" shapeId="0" xr:uid="{C0CF409F-C29E-41A8-AFB8-360879B8E2D0}">
      <text>
        <r>
          <rPr>
            <sz val="9"/>
            <color indexed="81"/>
            <rFont val="Tahoma"/>
            <family val="2"/>
          </rPr>
          <t>No voting intention figures; just ratings</t>
        </r>
      </text>
    </comment>
    <comment ref="H896" authorId="0" shapeId="0" xr:uid="{84F0AD20-66F2-437B-93E4-6ADB3DE6425F}">
      <text>
        <r>
          <rPr>
            <sz val="9"/>
            <color indexed="81"/>
            <rFont val="Tahoma"/>
            <family val="2"/>
          </rPr>
          <t>No voting intention figures; just ratings</t>
        </r>
      </text>
    </comment>
    <comment ref="H897" authorId="0" shapeId="0" xr:uid="{1B2107C4-A932-46C3-B8C4-1D9B8787DD74}">
      <text>
        <r>
          <rPr>
            <sz val="9"/>
            <color indexed="81"/>
            <rFont val="Tahoma"/>
            <family val="2"/>
          </rPr>
          <t>No voting intention figures; just ratings</t>
        </r>
      </text>
    </comment>
    <comment ref="H903" authorId="0" shapeId="0" xr:uid="{D2A9E08F-3E5E-4AFB-9E7C-932E3E01B562}">
      <text>
        <r>
          <rPr>
            <sz val="9"/>
            <color indexed="81"/>
            <rFont val="Tahoma"/>
            <family val="2"/>
          </rPr>
          <t>No voting intention figures; just ratings</t>
        </r>
      </text>
    </comment>
    <comment ref="H905" authorId="0" shapeId="0" xr:uid="{8063C9F8-4B18-4F1B-A6D8-4B4BE707923E}">
      <text>
        <r>
          <rPr>
            <sz val="9"/>
            <color indexed="81"/>
            <rFont val="Tahoma"/>
            <family val="2"/>
          </rPr>
          <t>No voting intention figures; just ratings</t>
        </r>
      </text>
    </comment>
    <comment ref="C914" authorId="0" shapeId="0" xr:uid="{4EE0EA1E-5536-4148-B232-3AF7E0492A40}">
      <text>
        <r>
          <rPr>
            <sz val="9"/>
            <color indexed="81"/>
            <rFont val="Tahoma"/>
            <family val="2"/>
          </rPr>
          <t>"This model is deeply informed by an extensive dataset amassed from roughly 100,000 respondents over the last 18 months. Our most recent survey update adds 7,000 new respondents across [month] and [month]"</t>
        </r>
      </text>
    </comment>
    <comment ref="H915" authorId="0" shapeId="0" xr:uid="{95CD54E1-F393-4A27-8497-4779F6996EAC}">
      <text>
        <r>
          <rPr>
            <sz val="9"/>
            <color indexed="81"/>
            <rFont val="Tahoma"/>
            <family val="2"/>
          </rPr>
          <t>No voting intention figures; just ratings</t>
        </r>
      </text>
    </comment>
    <comment ref="E920" authorId="0" shapeId="0" xr:uid="{87FBE73C-B76A-4462-B6F9-E4503099ED37}">
      <text>
        <r>
          <rPr>
            <sz val="9"/>
            <color indexed="81"/>
            <rFont val="Tahoma"/>
            <family val="2"/>
          </rPr>
          <t xml:space="preserve">Date from website. Usual email publication skipped due to Queen's death
</t>
        </r>
      </text>
    </comment>
    <comment ref="H924" authorId="0" shapeId="0" xr:uid="{C7F72E52-5E49-4007-9CD4-6C310DD02ACF}">
      <text>
        <r>
          <rPr>
            <sz val="9"/>
            <color indexed="81"/>
            <rFont val="Tahoma"/>
            <family val="2"/>
          </rPr>
          <t>No voting intention figures; just ratings</t>
        </r>
      </text>
    </comment>
    <comment ref="E925" authorId="0" shapeId="0" xr:uid="{99C6E459-5758-42E1-94B5-5D1DA014F139}">
      <text>
        <r>
          <rPr>
            <sz val="9"/>
            <color indexed="81"/>
            <rFont val="Tahoma"/>
            <family val="2"/>
          </rPr>
          <t>Not</t>
        </r>
        <r>
          <rPr>
            <b/>
            <sz val="9"/>
            <color indexed="81"/>
            <rFont val="Tahoma"/>
            <family val="2"/>
          </rPr>
          <t xml:space="preserve"> </t>
        </r>
        <r>
          <rPr>
            <sz val="9"/>
            <color indexed="81"/>
            <rFont val="Tahoma"/>
            <family val="2"/>
          </rPr>
          <t>published at the time due to death of the Queen</t>
        </r>
      </text>
    </comment>
    <comment ref="H933" authorId="0" shapeId="0" xr:uid="{171DF4A2-40B3-4131-83B9-E0B27021A50D}">
      <text>
        <r>
          <rPr>
            <sz val="9"/>
            <color indexed="81"/>
            <rFont val="Tahoma"/>
            <family val="2"/>
          </rPr>
          <t>No voting intention figures; just ratings</t>
        </r>
      </text>
    </comment>
    <comment ref="G938" authorId="0" shapeId="0" xr:uid="{0ACFE615-74EA-419E-86C9-856A7712885F}">
      <text>
        <r>
          <rPr>
            <sz val="9"/>
            <color indexed="81"/>
            <rFont val="Tahoma"/>
            <family val="2"/>
          </rPr>
          <t>Does not appear to have been published at time but only referred to in later poll change figures</t>
        </r>
      </text>
    </comment>
    <comment ref="H942" authorId="0" shapeId="0" xr:uid="{640F19A1-B54D-4694-A1CF-FA40C7BA2316}">
      <text>
        <r>
          <rPr>
            <sz val="9"/>
            <color indexed="81"/>
            <rFont val="Tahoma"/>
            <family val="2"/>
          </rPr>
          <t>No voting intention figures; just ratings</t>
        </r>
      </text>
    </comment>
    <comment ref="H943" authorId="0" shapeId="0" xr:uid="{F246D70F-B5A2-41DA-9735-80EC86A9363F}">
      <text>
        <r>
          <rPr>
            <sz val="9"/>
            <color indexed="81"/>
            <rFont val="Tahoma"/>
            <family val="2"/>
          </rPr>
          <t xml:space="preserve">Same poll as above. Row used for additional leadership question.
</t>
        </r>
      </text>
    </comment>
    <comment ref="E945" authorId="0" shapeId="0" xr:uid="{CAA56359-910D-4040-B9CE-138EFBE08F73}">
      <text>
        <r>
          <rPr>
            <sz val="9"/>
            <color indexed="81"/>
            <rFont val="Tahoma"/>
            <family val="2"/>
          </rPr>
          <t xml:space="preserve">Unpublished at the time but figures revealled when first public Omnisis voting intention poll released
</t>
        </r>
      </text>
    </comment>
    <comment ref="H947" authorId="0" shapeId="0" xr:uid="{E8E6B891-30A6-4321-B916-B53D129951BC}">
      <text>
        <r>
          <rPr>
            <sz val="9"/>
            <color indexed="81"/>
            <rFont val="Tahoma"/>
            <family val="2"/>
          </rPr>
          <t>No voting intention figures; just ratings</t>
        </r>
      </text>
    </comment>
    <comment ref="AE957" authorId="0" shapeId="0" xr:uid="{6BFF3391-662F-4803-ACCF-27DB9636905A}">
      <text>
        <r>
          <rPr>
            <sz val="9"/>
            <color indexed="81"/>
            <rFont val="Tahoma"/>
            <family val="2"/>
          </rPr>
          <t xml:space="preserve">This is correct figure calculated before roudning off the favourable/unfavourablle numbers
</t>
        </r>
      </text>
    </comment>
    <comment ref="C960" authorId="0" shapeId="0" xr:uid="{3C17BFBB-98C6-44A8-B506-E314FFC44551}">
      <text>
        <r>
          <rPr>
            <sz val="9"/>
            <color indexed="81"/>
            <rFont val="Tahoma"/>
            <family val="2"/>
          </rPr>
          <t>"This model is deeply informed by an extensive dataset amassed from roughly 100,000 respondents over the last 18 months. Our most recent survey update adds 7,000 new respondents across [month] and [month]"</t>
        </r>
      </text>
    </comment>
    <comment ref="H961" authorId="0" shapeId="0" xr:uid="{DCE3868F-ACFB-40B1-BD75-5AF923EDDFBD}">
      <text>
        <r>
          <rPr>
            <sz val="9"/>
            <color indexed="81"/>
            <rFont val="Tahoma"/>
            <family val="2"/>
          </rPr>
          <t>No voting intention figures; just ratings</t>
        </r>
      </text>
    </comment>
    <comment ref="H962" authorId="0" shapeId="0" xr:uid="{4359DD76-676F-4A50-BD38-C0A638EE2297}">
      <text>
        <r>
          <rPr>
            <sz val="9"/>
            <color indexed="81"/>
            <rFont val="Tahoma"/>
            <family val="2"/>
          </rPr>
          <t>No voting intention figures; just ratings</t>
        </r>
      </text>
    </comment>
    <comment ref="H973" authorId="0" shapeId="0" xr:uid="{8ED8A679-A326-4D39-A3B3-8F0EFE0B93C6}">
      <text>
        <r>
          <rPr>
            <sz val="9"/>
            <color indexed="81"/>
            <rFont val="Tahoma"/>
            <family val="2"/>
          </rPr>
          <t>No voting intention figures; just ratings</t>
        </r>
      </text>
    </comment>
    <comment ref="AX981" authorId="0" shapeId="0" xr:uid="{3D8AC05C-B948-4776-B113-7EBBF3A3F92C}">
      <text>
        <r>
          <rPr>
            <sz val="9"/>
            <color indexed="81"/>
            <rFont val="Tahoma"/>
            <family val="2"/>
          </rPr>
          <t xml:space="preserve">Based on pre-rounded exact results
</t>
        </r>
      </text>
    </comment>
    <comment ref="H982" authorId="0" shapeId="0" xr:uid="{E5641531-4721-4168-A4FC-42B824F0E1E2}">
      <text>
        <r>
          <rPr>
            <sz val="9"/>
            <color indexed="81"/>
            <rFont val="Tahoma"/>
            <family val="2"/>
          </rPr>
          <t>No voting intention figures; just ratings</t>
        </r>
      </text>
    </comment>
    <comment ref="H983" authorId="0" shapeId="0" xr:uid="{4BBE3030-9D19-4D3A-B69F-178E5AD75357}">
      <text>
        <r>
          <rPr>
            <sz val="9"/>
            <color indexed="81"/>
            <rFont val="Tahoma"/>
            <family val="2"/>
          </rPr>
          <t>No voting intention figures; just ratings</t>
        </r>
      </text>
    </comment>
    <comment ref="H985" authorId="0" shapeId="0" xr:uid="{8E4CF227-7174-4358-896F-84F8D460D0AC}">
      <text>
        <r>
          <rPr>
            <sz val="9"/>
            <color indexed="81"/>
            <rFont val="Tahoma"/>
            <family val="2"/>
          </rPr>
          <t>No voting intention figures; just ratings</t>
        </r>
      </text>
    </comment>
    <comment ref="AB986" authorId="0" shapeId="0" xr:uid="{1B4C2867-4762-4B11-ADD9-E893CDDF5B86}">
      <text>
        <r>
          <rPr>
            <sz val="9"/>
            <color indexed="81"/>
            <rFont val="Tahoma"/>
            <family val="2"/>
          </rPr>
          <t xml:space="preserve">This is correct figure calculated before roudning off the favourable/unfavourablle numbers
</t>
        </r>
      </text>
    </comment>
    <comment ref="E991" authorId="0" shapeId="0" xr:uid="{194355B8-308E-4ADC-B191-062730B25EC3}">
      <text>
        <r>
          <rPr>
            <sz val="9"/>
            <color indexed="81"/>
            <rFont val="Tahoma"/>
            <family val="2"/>
          </rPr>
          <t>Source for this poll: https://x.com/polit_pro_polls/status/1584254976632983552 - not on JL Partyners website</t>
        </r>
      </text>
    </comment>
    <comment ref="BH996" authorId="0" shapeId="0" xr:uid="{15044EE1-F7D6-4C16-9781-94CD240B2AA8}">
      <text>
        <r>
          <rPr>
            <sz val="9"/>
            <color indexed="81"/>
            <rFont val="Tahoma"/>
            <family val="2"/>
          </rPr>
          <t>517 published but Clacton added because, "From these constituency-level results we can see that one seat (Clacton) has a higher proportion of ‘Don’t Knows’ (30%) than any party - in reality the seat would be won by Labour (29%) with a two-point lead over the Conservatives (27%)." - https://www.bestforbritain.org/wavering_wall_report_dec2022</t>
        </r>
      </text>
    </comment>
    <comment ref="H999" authorId="0" shapeId="0" xr:uid="{082D99D3-9572-478F-A62E-085488C4343F}">
      <text>
        <r>
          <rPr>
            <sz val="9"/>
            <color indexed="81"/>
            <rFont val="Tahoma"/>
            <family val="2"/>
          </rPr>
          <t>No voting intention figures; just ratings</t>
        </r>
      </text>
    </comment>
    <comment ref="AY999" authorId="0" shapeId="0" xr:uid="{29568F6E-3E61-46F1-9119-436B001B6925}">
      <text>
        <r>
          <rPr>
            <sz val="9"/>
            <color indexed="81"/>
            <rFont val="Tahoma"/>
            <family val="2"/>
          </rPr>
          <t>Fieldwork for this question 21-22 Oct</t>
        </r>
      </text>
    </comment>
    <comment ref="H1000" authorId="0" shapeId="0" xr:uid="{E73B7D01-11C2-471D-9CC3-B2249128048F}">
      <text>
        <r>
          <rPr>
            <sz val="9"/>
            <color indexed="81"/>
            <rFont val="Tahoma"/>
            <family val="2"/>
          </rPr>
          <t xml:space="preserve">Same poll as above. Row used for additional leadership question.
</t>
        </r>
      </text>
    </comment>
    <comment ref="H1001" authorId="0" shapeId="0" xr:uid="{90F950E9-0C2D-4A74-BB79-1C9996013063}">
      <text>
        <r>
          <rPr>
            <sz val="9"/>
            <color indexed="81"/>
            <rFont val="Tahoma"/>
            <family val="2"/>
          </rPr>
          <t>No voting intention figures; just ratings</t>
        </r>
      </text>
    </comment>
    <comment ref="H1003" authorId="0" shapeId="0" xr:uid="{A3A032C4-2AFA-4BFB-96FE-2AFA92C98566}">
      <text>
        <r>
          <rPr>
            <sz val="9"/>
            <color indexed="81"/>
            <rFont val="Tahoma"/>
            <family val="2"/>
          </rPr>
          <t>No voting intention figures; just ratings</t>
        </r>
      </text>
    </comment>
    <comment ref="H1011" authorId="0" shapeId="0" xr:uid="{80798F64-D276-4047-9D7F-66E0CF04A8BE}">
      <text>
        <r>
          <rPr>
            <sz val="9"/>
            <color indexed="81"/>
            <rFont val="Tahoma"/>
            <family val="2"/>
          </rPr>
          <t>No voting intention figures; just ratings</t>
        </r>
      </text>
    </comment>
    <comment ref="H1015" authorId="0" shapeId="0" xr:uid="{3DBE9A1E-0E9F-4A45-A1B1-200BCA3058E4}">
      <text>
        <r>
          <rPr>
            <sz val="9"/>
            <color indexed="81"/>
            <rFont val="Tahoma"/>
            <family val="2"/>
          </rPr>
          <t>No voting intention figures; just ratings</t>
        </r>
      </text>
    </comment>
    <comment ref="C1018" authorId="0" shapeId="0" xr:uid="{64B758FE-B311-44C2-9FF6-5F8441F81C7F}">
      <text>
        <r>
          <rPr>
            <sz val="9"/>
            <color indexed="81"/>
            <rFont val="Tahoma"/>
            <family val="2"/>
          </rPr>
          <t>"This model is deeply informed by an extensive dataset amassed from roughly 100,000 respondents over the last 18 months. Our most recent survey update adds 7,000 new respondents across [month] and [month]"</t>
        </r>
      </text>
    </comment>
    <comment ref="H1027" authorId="0" shapeId="0" xr:uid="{F65BBCB6-F877-417D-ABCD-0FD6C05E9124}">
      <text>
        <r>
          <rPr>
            <sz val="9"/>
            <color indexed="81"/>
            <rFont val="Tahoma"/>
            <family val="2"/>
          </rPr>
          <t>No voting intention figures; just ratings</t>
        </r>
      </text>
    </comment>
    <comment ref="H1028" authorId="0" shapeId="0" xr:uid="{D7A8D5E1-F084-469D-B8CE-0BEB759CC572}">
      <text>
        <r>
          <rPr>
            <sz val="9"/>
            <color indexed="81"/>
            <rFont val="Tahoma"/>
            <family val="2"/>
          </rPr>
          <t>No voting intention figures; just ratings</t>
        </r>
      </text>
    </comment>
    <comment ref="H1037" authorId="0" shapeId="0" xr:uid="{5522167A-9696-43CB-A468-7CBC8AC73629}">
      <text>
        <r>
          <rPr>
            <sz val="9"/>
            <color indexed="81"/>
            <rFont val="Tahoma"/>
            <family val="2"/>
          </rPr>
          <t>No voting intention figures; just ratings</t>
        </r>
      </text>
    </comment>
    <comment ref="H1038" authorId="0" shapeId="0" xr:uid="{92FD70DF-01F1-4A1E-BE6B-B3634D6A49EC}">
      <text>
        <r>
          <rPr>
            <sz val="9"/>
            <color indexed="81"/>
            <rFont val="Tahoma"/>
            <family val="2"/>
          </rPr>
          <t>No voting intention figures; just ratings</t>
        </r>
      </text>
    </comment>
    <comment ref="H1040" authorId="0" shapeId="0" xr:uid="{AAD47106-0B02-4B74-A5F1-86E17C7B4E10}">
      <text>
        <r>
          <rPr>
            <sz val="9"/>
            <color indexed="81"/>
            <rFont val="Tahoma"/>
            <family val="2"/>
          </rPr>
          <t>No voting intention figures; just ratings</t>
        </r>
      </text>
    </comment>
    <comment ref="H1041" authorId="0" shapeId="0" xr:uid="{57B7EB51-FE80-45CA-A366-BB56C5DAE79E}">
      <text>
        <r>
          <rPr>
            <sz val="9"/>
            <color indexed="81"/>
            <rFont val="Tahoma"/>
            <family val="2"/>
          </rPr>
          <t>No voting intention figures; just ratings</t>
        </r>
      </text>
    </comment>
    <comment ref="H1051" authorId="0" shapeId="0" xr:uid="{2116D965-2234-4E45-91D5-3967154F6154}">
      <text>
        <r>
          <rPr>
            <sz val="9"/>
            <color indexed="81"/>
            <rFont val="Tahoma"/>
            <family val="2"/>
          </rPr>
          <t>No voting intention figures; just ratings</t>
        </r>
      </text>
    </comment>
    <comment ref="H1058" authorId="0" shapeId="0" xr:uid="{FFFC5C15-A704-4A23-8256-4C8694294E35}">
      <text>
        <r>
          <rPr>
            <sz val="9"/>
            <color indexed="81"/>
            <rFont val="Tahoma"/>
            <family val="2"/>
          </rPr>
          <t>No voting intention figures; just ratings</t>
        </r>
      </text>
    </comment>
    <comment ref="H1060" authorId="0" shapeId="0" xr:uid="{1FA95C4F-E570-465B-B56D-6431941C15BF}">
      <text>
        <r>
          <rPr>
            <sz val="9"/>
            <color indexed="81"/>
            <rFont val="Tahoma"/>
            <family val="2"/>
          </rPr>
          <t>No voting intention figures; just ratings</t>
        </r>
      </text>
    </comment>
    <comment ref="H1061" authorId="0" shapeId="0" xr:uid="{BA155ABD-252A-4E39-AF4A-1292B116ED4F}">
      <text>
        <r>
          <rPr>
            <sz val="9"/>
            <color indexed="81"/>
            <rFont val="Tahoma"/>
            <family val="2"/>
          </rPr>
          <t>No voting intention figures; just ratings</t>
        </r>
      </text>
    </comment>
    <comment ref="C1068" authorId="0" shapeId="0" xr:uid="{A5723F0F-B3C4-4D2F-AC3F-D7C895822871}">
      <text>
        <r>
          <rPr>
            <sz val="9"/>
            <color indexed="81"/>
            <rFont val="Tahoma"/>
            <family val="2"/>
          </rPr>
          <t>"This model is deeply informed by an extensive dataset amassed from roughly 100,000 respondents over the last 18 months. Our most recent survey update adds 7,000 new respondents across [month] and [month]"</t>
        </r>
      </text>
    </comment>
    <comment ref="G1069" authorId="0" shapeId="0" xr:uid="{EAE7F66F-4770-4E12-B644-5A4A3454F61E}">
      <text>
        <r>
          <rPr>
            <sz val="9"/>
            <color indexed="81"/>
            <rFont val="Tahoma"/>
            <family val="2"/>
          </rPr>
          <t>Only part of poll sample was for Byline Times</t>
        </r>
      </text>
    </comment>
    <comment ref="H1073" authorId="0" shapeId="0" xr:uid="{EAC428C6-A1A0-418B-BB62-52951B5862B0}">
      <text>
        <r>
          <rPr>
            <sz val="9"/>
            <color indexed="81"/>
            <rFont val="Tahoma"/>
            <family val="2"/>
          </rPr>
          <t>No voting intention figures; just ratings</t>
        </r>
      </text>
    </comment>
    <comment ref="H1080" authorId="0" shapeId="0" xr:uid="{3FC672BC-223B-49A2-885F-656B22F5DB40}">
      <text>
        <r>
          <rPr>
            <sz val="9"/>
            <color indexed="81"/>
            <rFont val="Tahoma"/>
            <family val="2"/>
          </rPr>
          <t>No voting intention figures; just ratings</t>
        </r>
      </text>
    </comment>
    <comment ref="H1084" authorId="0" shapeId="0" xr:uid="{4D855A80-0165-4C4C-8B99-883288F3BD62}">
      <text>
        <r>
          <rPr>
            <sz val="9"/>
            <color indexed="81"/>
            <rFont val="Tahoma"/>
            <family val="2"/>
          </rPr>
          <t>No voting intention figures; just ratings</t>
        </r>
      </text>
    </comment>
    <comment ref="H1091" authorId="0" shapeId="0" xr:uid="{E6D9CF10-3249-40A2-8C90-F2FF36E499BD}">
      <text>
        <r>
          <rPr>
            <sz val="9"/>
            <color indexed="81"/>
            <rFont val="Tahoma"/>
            <family val="2"/>
          </rPr>
          <t>No voting intention figures; just ratings</t>
        </r>
      </text>
    </comment>
    <comment ref="AX1092" authorId="0" shapeId="0" xr:uid="{75540A1B-955A-4E69-BC4A-9627CA8C44F8}">
      <text>
        <r>
          <rPr>
            <sz val="9"/>
            <color indexed="81"/>
            <rFont val="Tahoma"/>
            <family val="2"/>
          </rPr>
          <t xml:space="preserve">Based on pre-rounded exact results
</t>
        </r>
      </text>
    </comment>
    <comment ref="H1093" authorId="0" shapeId="0" xr:uid="{8E6B3A73-D55F-40AA-9FBD-33F055F1BBBF}">
      <text>
        <r>
          <rPr>
            <sz val="9"/>
            <color indexed="81"/>
            <rFont val="Tahoma"/>
            <family val="2"/>
          </rPr>
          <t>No voting intention figures; just ratings</t>
        </r>
      </text>
    </comment>
    <comment ref="C1095" authorId="0" shapeId="0" xr:uid="{CCC733AB-83B1-4D29-9340-E848081ED351}">
      <text>
        <r>
          <rPr>
            <b/>
            <sz val="9"/>
            <color indexed="81"/>
            <rFont val="Tahoma"/>
            <family val="2"/>
          </rPr>
          <t>20 Dec - 11 Jan</t>
        </r>
      </text>
    </comment>
    <comment ref="H1099" authorId="0" shapeId="0" xr:uid="{97DFAD26-B163-4DA1-BCAD-877534503FB5}">
      <text>
        <r>
          <rPr>
            <sz val="9"/>
            <color indexed="81"/>
            <rFont val="Tahoma"/>
            <family val="2"/>
          </rPr>
          <t>No voting intention figures; just ratings</t>
        </r>
      </text>
    </comment>
    <comment ref="H1101" authorId="0" shapeId="0" xr:uid="{88ADFE9F-DF84-42AF-8CC1-A77CD9807E79}">
      <text>
        <r>
          <rPr>
            <sz val="9"/>
            <color indexed="81"/>
            <rFont val="Tahoma"/>
            <family val="2"/>
          </rPr>
          <t>No voting intention figures; just ratings</t>
        </r>
      </text>
    </comment>
    <comment ref="C1102" authorId="0" shapeId="0" xr:uid="{A2B52386-714A-42CA-9E82-DFDF9ACB0310}">
      <text>
        <r>
          <rPr>
            <sz val="9"/>
            <color indexed="81"/>
            <rFont val="Tahoma"/>
            <family val="2"/>
          </rPr>
          <t>"This model is deeply informed by an extensive dataset amassed from roughly 100,000 respondents over the last 18 months. Our most recent survey update adds 7,000 new respondents across [month] and [month]"</t>
        </r>
      </text>
    </comment>
    <comment ref="H1109" authorId="0" shapeId="0" xr:uid="{C128373D-0B87-4138-9276-006A1D13C7EF}">
      <text>
        <r>
          <rPr>
            <sz val="9"/>
            <color indexed="81"/>
            <rFont val="Tahoma"/>
            <family val="2"/>
          </rPr>
          <t>No voting intention figures; just ratings</t>
        </r>
      </text>
    </comment>
    <comment ref="H1110" authorId="0" shapeId="0" xr:uid="{6E6F5BB5-6A53-4D45-8D5C-5E1306F12575}">
      <text>
        <r>
          <rPr>
            <sz val="9"/>
            <color indexed="81"/>
            <rFont val="Tahoma"/>
            <family val="2"/>
          </rPr>
          <t>No voting intention figures; just ratings</t>
        </r>
      </text>
    </comment>
    <comment ref="AX1118" authorId="0" shapeId="0" xr:uid="{A740647D-6061-4963-AFE7-621CDD0036F9}">
      <text>
        <r>
          <rPr>
            <sz val="9"/>
            <color indexed="81"/>
            <rFont val="Tahoma"/>
            <family val="2"/>
          </rPr>
          <t xml:space="preserve">Based on pre-rounded exact results
</t>
        </r>
      </text>
    </comment>
    <comment ref="H1120" authorId="0" shapeId="0" xr:uid="{32BCA754-5155-4369-8157-A8722F513B1F}">
      <text>
        <r>
          <rPr>
            <sz val="9"/>
            <color indexed="81"/>
            <rFont val="Tahoma"/>
            <family val="2"/>
          </rPr>
          <t>No voting intention figures; just ratings</t>
        </r>
      </text>
    </comment>
    <comment ref="H1129" authorId="0" shapeId="0" xr:uid="{E1BDE671-7CF0-476F-9CE0-B0701828A919}">
      <text>
        <r>
          <rPr>
            <sz val="9"/>
            <color indexed="81"/>
            <rFont val="Tahoma"/>
            <family val="2"/>
          </rPr>
          <t>No voting intention figures; just ratings</t>
        </r>
      </text>
    </comment>
    <comment ref="Z1129" authorId="0" shapeId="0" xr:uid="{8D442676-37B5-4FBE-A4E1-86C54E7E63AE}">
      <text>
        <r>
          <rPr>
            <sz val="9"/>
            <color indexed="81"/>
            <rFont val="Tahoma"/>
            <family val="2"/>
          </rPr>
          <t>Taken from data tables for poll. Later YouGov tracker graph gives 26%</t>
        </r>
      </text>
    </comment>
    <comment ref="AC1129" authorId="0" shapeId="0" xr:uid="{353DE89A-C1D6-47FF-AE84-B5444E716B09}">
      <text>
        <r>
          <rPr>
            <sz val="9"/>
            <color indexed="81"/>
            <rFont val="Tahoma"/>
            <family val="2"/>
          </rPr>
          <t>Taken from data tables for poll. Later YouGov tracker graph gives 37%</t>
        </r>
      </text>
    </comment>
    <comment ref="H1139" authorId="0" shapeId="0" xr:uid="{4D15690A-D5B7-4316-9F64-A500125D724E}">
      <text>
        <r>
          <rPr>
            <sz val="9"/>
            <color indexed="81"/>
            <rFont val="Tahoma"/>
            <family val="2"/>
          </rPr>
          <t>No voting intention figures; just ratings</t>
        </r>
      </text>
    </comment>
    <comment ref="C1142" authorId="0" shapeId="0" xr:uid="{C4982D29-B7EB-4FD5-8A61-243329D94AA6}">
      <text>
        <r>
          <rPr>
            <sz val="9"/>
            <color indexed="81"/>
            <rFont val="Tahoma"/>
            <family val="2"/>
          </rPr>
          <t>"This model is deeply informed by an extensive dataset amassed from roughly 100,000 respondents over the last 18 months. Our most recent survey update adds 7,000 new respondents across [month] and [month]"</t>
        </r>
      </text>
    </comment>
    <comment ref="H1145" authorId="0" shapeId="0" xr:uid="{CA76C2EC-EE0F-4750-B874-A8ED2447DA36}">
      <text>
        <r>
          <rPr>
            <sz val="9"/>
            <color indexed="81"/>
            <rFont val="Tahoma"/>
            <family val="2"/>
          </rPr>
          <t>No voting intention figures; just ratings</t>
        </r>
      </text>
    </comment>
    <comment ref="H1150" authorId="0" shapeId="0" xr:uid="{9A130130-CAFD-4837-8A4B-A01318FA727C}">
      <text>
        <r>
          <rPr>
            <sz val="9"/>
            <color indexed="81"/>
            <rFont val="Tahoma"/>
            <family val="2"/>
          </rPr>
          <t>No voting intention figures; just ratings</t>
        </r>
      </text>
    </comment>
    <comment ref="H1159" authorId="0" shapeId="0" xr:uid="{0DD8E311-74A9-4730-8144-8232266ACE9B}">
      <text>
        <r>
          <rPr>
            <sz val="9"/>
            <color indexed="81"/>
            <rFont val="Tahoma"/>
            <family val="2"/>
          </rPr>
          <t>No voting intention figures; just ratings</t>
        </r>
      </text>
    </comment>
    <comment ref="H1161" authorId="0" shapeId="0" xr:uid="{8F3D709A-0AE0-4881-9CC3-ABEA38080B73}">
      <text>
        <r>
          <rPr>
            <sz val="9"/>
            <color indexed="81"/>
            <rFont val="Tahoma"/>
            <family val="2"/>
          </rPr>
          <t>No voting intention figures; just ratings</t>
        </r>
      </text>
    </comment>
    <comment ref="H1168" authorId="0" shapeId="0" xr:uid="{A319DDCA-180C-4AD2-A21E-E3B565A37C6B}">
      <text>
        <r>
          <rPr>
            <sz val="9"/>
            <color indexed="81"/>
            <rFont val="Tahoma"/>
            <family val="2"/>
          </rPr>
          <t>No voting intention figures; just ratings</t>
        </r>
      </text>
    </comment>
    <comment ref="AX1170" authorId="0" shapeId="0" xr:uid="{71DA2C58-84C9-46B6-B951-2CE7FECB0E15}">
      <text>
        <r>
          <rPr>
            <sz val="9"/>
            <color indexed="81"/>
            <rFont val="Tahoma"/>
            <family val="2"/>
          </rPr>
          <t xml:space="preserve">Based on pre-rounded exact results
</t>
        </r>
      </text>
    </comment>
    <comment ref="H1173" authorId="0" shapeId="0" xr:uid="{310784CE-EF0B-491E-93FB-74919F7F34B6}">
      <text>
        <r>
          <rPr>
            <sz val="9"/>
            <color indexed="81"/>
            <rFont val="Tahoma"/>
            <family val="2"/>
          </rPr>
          <t>No voting intention figures; just ratings</t>
        </r>
      </text>
    </comment>
    <comment ref="H1181" authorId="0" shapeId="0" xr:uid="{921A3B8F-C01E-47AC-B2A1-7EDDECAE22FA}">
      <text>
        <r>
          <rPr>
            <sz val="9"/>
            <color indexed="81"/>
            <rFont val="Tahoma"/>
            <family val="2"/>
          </rPr>
          <t>No voting intention figures; just ratings</t>
        </r>
      </text>
    </comment>
    <comment ref="C1185" authorId="0" shapeId="0" xr:uid="{903104F9-B7E3-44C0-B34C-B9E0EA581860}">
      <text>
        <r>
          <rPr>
            <sz val="9"/>
            <color indexed="81"/>
            <rFont val="Tahoma"/>
            <family val="2"/>
          </rPr>
          <t>"This model is deeply informed by an extensive dataset amassed from roughly 100,000 respondents over the last 18 months. Our most recent survey update adds 7,000 new respondents across [month] and [month]"</t>
        </r>
      </text>
    </comment>
    <comment ref="H1194" authorId="0" shapeId="0" xr:uid="{5F1F7AEE-7D8E-4F54-9B4E-D9DF76716473}">
      <text>
        <r>
          <rPr>
            <sz val="9"/>
            <color indexed="81"/>
            <rFont val="Tahoma"/>
            <family val="2"/>
          </rPr>
          <t>No voting intention figures; just ratings</t>
        </r>
      </text>
    </comment>
    <comment ref="H1196" authorId="0" shapeId="0" xr:uid="{3804370D-9EAC-41FB-9074-A65B93F3BCE2}">
      <text>
        <r>
          <rPr>
            <sz val="9"/>
            <color indexed="81"/>
            <rFont val="Tahoma"/>
            <family val="2"/>
          </rPr>
          <t>No voting intention figures; just ratings</t>
        </r>
      </text>
    </comment>
    <comment ref="H1216" authorId="0" shapeId="0" xr:uid="{950B454B-A2DF-480F-88DA-BC5F1C948D67}">
      <text>
        <r>
          <rPr>
            <sz val="9"/>
            <color indexed="81"/>
            <rFont val="Tahoma"/>
            <family val="2"/>
          </rPr>
          <t>No voting intention figures; just ratings</t>
        </r>
      </text>
    </comment>
    <comment ref="H1217" authorId="0" shapeId="0" xr:uid="{C927F4B0-C50D-4FF7-8DD3-B56FFC0A8834}">
      <text>
        <r>
          <rPr>
            <sz val="9"/>
            <color indexed="81"/>
            <rFont val="Tahoma"/>
            <family val="2"/>
          </rPr>
          <t xml:space="preserve">Same poll as above. Row used for additional leadership question.
</t>
        </r>
      </text>
    </comment>
    <comment ref="H1218" authorId="0" shapeId="0" xr:uid="{D13FBFB1-1190-4627-A3D3-D49551D3A6E6}">
      <text>
        <r>
          <rPr>
            <sz val="9"/>
            <color indexed="81"/>
            <rFont val="Tahoma"/>
            <family val="2"/>
          </rPr>
          <t>No voting intention figures; just ratings</t>
        </r>
      </text>
    </comment>
    <comment ref="H1228" authorId="0" shapeId="0" xr:uid="{05CE9573-1BC7-4540-905E-4E4C57627EC2}">
      <text>
        <r>
          <rPr>
            <sz val="9"/>
            <color indexed="81"/>
            <rFont val="Tahoma"/>
            <family val="2"/>
          </rPr>
          <t>No voting intention figures; just ratings</t>
        </r>
      </text>
    </comment>
    <comment ref="AU1231" authorId="0" shapeId="0" xr:uid="{EFB7B216-42A1-4FE3-A410-6EB62DF29197}">
      <text>
        <r>
          <rPr>
            <sz val="9"/>
            <color indexed="81"/>
            <rFont val="Tahoma"/>
            <family val="2"/>
          </rPr>
          <t xml:space="preserve">Best PM question not included as had Boris Johnson as an answer option
</t>
        </r>
      </text>
    </comment>
    <comment ref="C1239" authorId="0" shapeId="0" xr:uid="{6E242458-2BC4-40A2-9639-D8A12F94D2D8}">
      <text>
        <r>
          <rPr>
            <sz val="9"/>
            <color indexed="81"/>
            <rFont val="Tahoma"/>
            <family val="2"/>
          </rPr>
          <t>"This model is deeply informed by an extensive dataset amassed from roughly 100,000 respondents over the last 18 months. Our most recent survey update adds 7,000 new respondents across [month] and [month]"</t>
        </r>
      </text>
    </comment>
    <comment ref="H1240" authorId="0" shapeId="0" xr:uid="{847653D2-3D0F-4B5E-B115-BEE71FE2C447}">
      <text>
        <r>
          <rPr>
            <sz val="9"/>
            <color indexed="81"/>
            <rFont val="Tahoma"/>
            <family val="2"/>
          </rPr>
          <t>No voting intention figures; just ratings</t>
        </r>
      </text>
    </comment>
    <comment ref="H1242" authorId="0" shapeId="0" xr:uid="{8E18C152-8DCD-414A-A711-234A3EA06D22}">
      <text>
        <r>
          <rPr>
            <sz val="9"/>
            <color indexed="81"/>
            <rFont val="Tahoma"/>
            <family val="2"/>
          </rPr>
          <t>No voting intention figures; just ratings</t>
        </r>
      </text>
    </comment>
    <comment ref="H1248" authorId="0" shapeId="0" xr:uid="{FA971B56-6C93-4C59-AE2D-844D11753CDE}">
      <text>
        <r>
          <rPr>
            <sz val="9"/>
            <color indexed="81"/>
            <rFont val="Tahoma"/>
            <family val="2"/>
          </rPr>
          <t>No voting intention figures; just ratings</t>
        </r>
      </text>
    </comment>
    <comment ref="H1256" authorId="0" shapeId="0" xr:uid="{68848F7E-F6BB-4F5E-817D-A085B0CC242B}">
      <text>
        <r>
          <rPr>
            <sz val="9"/>
            <color indexed="81"/>
            <rFont val="Tahoma"/>
            <family val="2"/>
          </rPr>
          <t>No voting intention figures; just ratings</t>
        </r>
      </text>
    </comment>
    <comment ref="BF1261" authorId="0" shapeId="0" xr:uid="{36F7BEA5-3D9E-4478-BEE3-26F14402EAB6}">
      <text>
        <r>
          <rPr>
            <sz val="9"/>
            <color indexed="81"/>
            <rFont val="Tahoma"/>
            <family val="2"/>
          </rPr>
          <t>""The baseline MRP by Focaldata predicted Labour winning 469 seats and the Conservatives 128 seats. 'Don't Know' was predicted to win two seats, namely Aberdeenshire North and Moray East; as well as Boston and Skegness. Given in a General Election scenario 'Don't Know' would not be on the ballot paper, we reallocated these seats to the party in second place. This meant that we awarded Aberdeenshire North and Moray East to the Labour Party; and then Boston and Skegness to the Conservatives in all scenarios and analyses that we performed." - https://www.bestforbritain.org/mrp_polling_new_boundaries_june_2023</t>
        </r>
      </text>
    </comment>
    <comment ref="BH1261" authorId="0" shapeId="0" xr:uid="{74DCF1C2-BE87-497C-B6A0-B88211C08048}">
      <text>
        <r>
          <rPr>
            <sz val="9"/>
            <color indexed="81"/>
            <rFont val="Tahoma"/>
            <family val="2"/>
          </rPr>
          <t>""The baseline MRP by Focaldata predicted Labour winning 469 seats and the Conservatives 128 seats. 'Don't Know' was predicted to win two seats, namely Aberdeenshire North and Moray East; as well as Boston and Skegness. Given in a General Election scenario 'Don't Know' would not be on the ballot paper, we reallocated these seats to the party in second place. This meant that we awarded Aberdeenshire North and Moray East to the Labour Party; and then Boston and Skegness to the Conservatives in all scenarios and analyses that we performed." - https://www.bestforbritain.org/mrp_polling_new_boundaries_june_2023</t>
        </r>
      </text>
    </comment>
    <comment ref="H1263" authorId="0" shapeId="0" xr:uid="{903C19B3-2D42-4BC7-ACBB-23EEE6CACE97}">
      <text>
        <r>
          <rPr>
            <sz val="9"/>
            <color indexed="81"/>
            <rFont val="Tahoma"/>
            <family val="2"/>
          </rPr>
          <t>No voting intention figures; just ratings</t>
        </r>
      </text>
    </comment>
    <comment ref="H1264" authorId="0" shapeId="0" xr:uid="{2C136FD2-C78D-439D-86F2-E4A532D2F6F2}">
      <text>
        <r>
          <rPr>
            <sz val="9"/>
            <color indexed="81"/>
            <rFont val="Tahoma"/>
            <family val="2"/>
          </rPr>
          <t>No voting intention figures; just ratings</t>
        </r>
      </text>
    </comment>
    <comment ref="G1267" authorId="0" shapeId="0" xr:uid="{F1D3DB6A-C3E9-4D2E-A050-483679C92ED1}">
      <text>
        <r>
          <rPr>
            <sz val="9"/>
            <color indexed="81"/>
            <rFont val="Tahoma"/>
            <family val="2"/>
          </rPr>
          <t>Good Morning Britain on ITV</t>
        </r>
      </text>
    </comment>
    <comment ref="H1274" authorId="0" shapeId="0" xr:uid="{138855AA-89B1-43CF-9BA2-3064CB2FA1E0}">
      <text>
        <r>
          <rPr>
            <sz val="9"/>
            <color indexed="81"/>
            <rFont val="Tahoma"/>
            <family val="2"/>
          </rPr>
          <t>No voting intention figures; just ratings</t>
        </r>
      </text>
    </comment>
    <comment ref="C1276" authorId="0" shapeId="0" xr:uid="{C1C0D5F7-71A2-4355-80CF-493FBC5B91D5}">
      <text>
        <r>
          <rPr>
            <sz val="9"/>
            <color indexed="81"/>
            <rFont val="Tahoma"/>
            <family val="2"/>
          </rPr>
          <t>"This model is deeply informed by an extensive dataset amassed from roughly 100,000 respondents over the last 18 months. Our most recent survey update adds 7,000 new respondents across [month] and [month]"</t>
        </r>
      </text>
    </comment>
    <comment ref="H1277" authorId="0" shapeId="0" xr:uid="{41330A4B-99A7-440F-9CD9-D727A676522E}">
      <text>
        <r>
          <rPr>
            <sz val="9"/>
            <color indexed="81"/>
            <rFont val="Tahoma"/>
            <family val="2"/>
          </rPr>
          <t>No voting intention figures; just ratings</t>
        </r>
      </text>
    </comment>
    <comment ref="H1284" authorId="0" shapeId="0" xr:uid="{B354E87F-6DA5-40D2-B95F-7BA2B14648C2}">
      <text>
        <r>
          <rPr>
            <sz val="9"/>
            <color indexed="81"/>
            <rFont val="Tahoma"/>
            <family val="2"/>
          </rPr>
          <t>No voting intention figures; just ratings</t>
        </r>
      </text>
    </comment>
    <comment ref="H1285" authorId="0" shapeId="0" xr:uid="{0DE9FB77-0B2B-48DF-923D-8CD1A98AC6F2}">
      <text>
        <r>
          <rPr>
            <sz val="9"/>
            <color indexed="81"/>
            <rFont val="Tahoma"/>
            <family val="2"/>
          </rPr>
          <t>No voting intention figures; just ratings</t>
        </r>
      </text>
    </comment>
    <comment ref="AB1292" authorId="0" shapeId="0" xr:uid="{B7AF0CEE-4EC5-4E7D-A295-22C27C49FAC8}">
      <text>
        <r>
          <rPr>
            <sz val="9"/>
            <color indexed="81"/>
            <rFont val="Tahoma"/>
            <family val="2"/>
          </rPr>
          <t xml:space="preserve">Based on pre-rounded exact results
</t>
        </r>
      </text>
    </comment>
    <comment ref="AX1292" authorId="0" shapeId="0" xr:uid="{C0BB6D47-F20D-4550-86C6-D1AF00EE35E5}">
      <text>
        <r>
          <rPr>
            <sz val="9"/>
            <color indexed="81"/>
            <rFont val="Tahoma"/>
            <family val="2"/>
          </rPr>
          <t xml:space="preserve">Based on pre-rounded exact results
</t>
        </r>
      </text>
    </comment>
    <comment ref="H1295" authorId="0" shapeId="0" xr:uid="{6033557B-8A71-42C2-A6A8-8C9ADD06A0EB}">
      <text>
        <r>
          <rPr>
            <sz val="9"/>
            <color indexed="81"/>
            <rFont val="Tahoma"/>
            <family val="2"/>
          </rPr>
          <t>No voting intention figures; just ratings</t>
        </r>
      </text>
    </comment>
    <comment ref="H1297" authorId="0" shapeId="0" xr:uid="{005C489F-C431-40D3-A85E-37094AC1B824}">
      <text>
        <r>
          <rPr>
            <sz val="9"/>
            <color indexed="81"/>
            <rFont val="Tahoma"/>
            <family val="2"/>
          </rPr>
          <t>No voting intention figures; just ratings</t>
        </r>
      </text>
    </comment>
    <comment ref="H1298" authorId="0" shapeId="0" xr:uid="{E3DA8319-F4A2-4C77-9148-427FE34CC49D}">
      <text>
        <r>
          <rPr>
            <sz val="9"/>
            <color indexed="81"/>
            <rFont val="Tahoma"/>
            <family val="2"/>
          </rPr>
          <t>No voting intention figures; just ratings</t>
        </r>
      </text>
    </comment>
    <comment ref="H1305" authorId="0" shapeId="0" xr:uid="{DE26BD1A-2127-4B05-8267-C2D6D61760C8}">
      <text>
        <r>
          <rPr>
            <sz val="9"/>
            <color indexed="81"/>
            <rFont val="Tahoma"/>
            <family val="2"/>
          </rPr>
          <t>No voting intention figures; just ratings</t>
        </r>
      </text>
    </comment>
    <comment ref="H1307" authorId="0" shapeId="0" xr:uid="{DCBE562A-F764-479E-92E7-70FAB4B0B1D6}">
      <text>
        <r>
          <rPr>
            <sz val="9"/>
            <color indexed="81"/>
            <rFont val="Tahoma"/>
            <family val="2"/>
          </rPr>
          <t>No voting intention figures; just ratings</t>
        </r>
      </text>
    </comment>
    <comment ref="H1313" authorId="0" shapeId="0" xr:uid="{A82DA33B-2DB3-42E8-AFDA-3CED657E87D4}">
      <text>
        <r>
          <rPr>
            <sz val="9"/>
            <color indexed="81"/>
            <rFont val="Tahoma"/>
            <family val="2"/>
          </rPr>
          <t>No voting intention figures; just ratings</t>
        </r>
      </text>
    </comment>
    <comment ref="H1314" authorId="0" shapeId="0" xr:uid="{9725EF0D-E5B3-41A6-B887-28663DF6E7F6}">
      <text>
        <r>
          <rPr>
            <sz val="9"/>
            <color indexed="81"/>
            <rFont val="Tahoma"/>
            <family val="2"/>
          </rPr>
          <t>No voting intention figures; just ratings</t>
        </r>
      </text>
    </comment>
    <comment ref="C1319" authorId="0" shapeId="0" xr:uid="{77E65758-84CA-462E-B823-72CCA0FAEDD7}">
      <text>
        <r>
          <rPr>
            <sz val="9"/>
            <color indexed="81"/>
            <rFont val="Tahoma"/>
            <family val="2"/>
          </rPr>
          <t>"This model is deeply informed by an extensive dataset amassed from roughly 100,000 respondents over the last 18 months. Our most recent survey update adds 7,000 new respondents across [month] and [month]"</t>
        </r>
      </text>
    </comment>
    <comment ref="H1324" authorId="0" shapeId="0" xr:uid="{32FC296C-46C2-4CAB-8A50-92B52EB07377}">
      <text>
        <r>
          <rPr>
            <sz val="9"/>
            <color indexed="81"/>
            <rFont val="Tahoma"/>
            <family val="2"/>
          </rPr>
          <t>No voting intention figures; just ratings</t>
        </r>
      </text>
    </comment>
    <comment ref="AB1330" authorId="0" shapeId="0" xr:uid="{D9BAEBE7-3108-480F-8226-94131104EC58}">
      <text>
        <r>
          <rPr>
            <sz val="9"/>
            <color indexed="81"/>
            <rFont val="Tahoma"/>
            <family val="2"/>
          </rPr>
          <t xml:space="preserve">Based on pre-rounded exact results
</t>
        </r>
      </text>
    </comment>
    <comment ref="AE1330" authorId="0" shapeId="0" xr:uid="{8188084A-F464-4286-AD51-FD725E2FF5DD}">
      <text>
        <r>
          <rPr>
            <sz val="9"/>
            <color indexed="81"/>
            <rFont val="Tahoma"/>
            <family val="2"/>
          </rPr>
          <t xml:space="preserve">Based on pre-rounded exact results
</t>
        </r>
      </text>
    </comment>
    <comment ref="AH1330" authorId="0" shapeId="0" xr:uid="{90732A4E-60DC-4258-B9A3-60C99B032122}">
      <text>
        <r>
          <rPr>
            <sz val="9"/>
            <color indexed="81"/>
            <rFont val="Tahoma"/>
            <family val="2"/>
          </rPr>
          <t xml:space="preserve">Based on pre-rounded exact results
</t>
        </r>
      </text>
    </comment>
    <comment ref="H1332" authorId="0" shapeId="0" xr:uid="{E2CB01E3-070D-4113-8DD1-859AAAC43EB3}">
      <text>
        <r>
          <rPr>
            <sz val="9"/>
            <color indexed="81"/>
            <rFont val="Tahoma"/>
            <family val="2"/>
          </rPr>
          <t>No voting intention figures; just ratings</t>
        </r>
      </text>
    </comment>
    <comment ref="H1342" authorId="0" shapeId="0" xr:uid="{712AFC27-1071-4597-926D-58B4DADE4615}">
      <text>
        <r>
          <rPr>
            <sz val="9"/>
            <color indexed="81"/>
            <rFont val="Tahoma"/>
            <family val="2"/>
          </rPr>
          <t>No voting intention figures; just ratings</t>
        </r>
      </text>
    </comment>
    <comment ref="E1344" authorId="0" shapeId="0" xr:uid="{4A1CEE9E-8E0F-42E1-81B1-68B06ADB954F}">
      <text>
        <r>
          <rPr>
            <sz val="9"/>
            <color indexed="81"/>
            <rFont val="Tahoma"/>
            <family val="2"/>
          </rPr>
          <t>Leader ratings 22nd, voting intention 24th</t>
        </r>
      </text>
    </comment>
    <comment ref="H1345" authorId="0" shapeId="0" xr:uid="{24A5384F-0EE6-4BD2-A6E8-B2C9F4C6B29B}">
      <text>
        <r>
          <rPr>
            <sz val="9"/>
            <color indexed="81"/>
            <rFont val="Tahoma"/>
            <family val="2"/>
          </rPr>
          <t>No voting intention figures; just ratings</t>
        </r>
      </text>
    </comment>
    <comment ref="H1352" authorId="0" shapeId="0" xr:uid="{6A5D333B-692C-4B00-9DA7-DD2BB30D87A6}">
      <text>
        <r>
          <rPr>
            <sz val="9"/>
            <color indexed="81"/>
            <rFont val="Tahoma"/>
            <family val="2"/>
          </rPr>
          <t>No voting intention figures; just ratings</t>
        </r>
      </text>
    </comment>
    <comment ref="H1362" authorId="0" shapeId="0" xr:uid="{7126118B-5D42-4E52-ABE9-0198A5DA63D3}">
      <text>
        <r>
          <rPr>
            <sz val="9"/>
            <color indexed="81"/>
            <rFont val="Tahoma"/>
            <family val="2"/>
          </rPr>
          <t>No voting intention figures; just ratings</t>
        </r>
      </text>
    </comment>
    <comment ref="H1363" authorId="0" shapeId="0" xr:uid="{B60CD8B8-DD7A-40BF-8EBD-465D965037FB}">
      <text>
        <r>
          <rPr>
            <sz val="9"/>
            <color indexed="81"/>
            <rFont val="Tahoma"/>
            <family val="2"/>
          </rPr>
          <t xml:space="preserve">Same poll as above. Row used for additional leadership question.
</t>
        </r>
      </text>
    </comment>
    <comment ref="C1364" authorId="0" shapeId="0" xr:uid="{5424265D-B949-45AB-A630-0C002BDC4088}">
      <text>
        <r>
          <rPr>
            <sz val="9"/>
            <color indexed="81"/>
            <rFont val="Tahoma"/>
            <family val="2"/>
          </rPr>
          <t>"This model is deeply informed by an extensive dataset amassed from roughly 100,000 respondents over the last 18 months. Our most recent survey update adds 7,000 new respondents across [month] and [month]"</t>
        </r>
      </text>
    </comment>
    <comment ref="H1365" authorId="0" shapeId="0" xr:uid="{01E85E56-F382-4392-82C8-2FB51D0EB2C6}">
      <text>
        <r>
          <rPr>
            <sz val="9"/>
            <color indexed="81"/>
            <rFont val="Tahoma"/>
            <family val="2"/>
          </rPr>
          <t>No voting intention figures; just ratings</t>
        </r>
      </text>
    </comment>
    <comment ref="H1374" authorId="0" shapeId="0" xr:uid="{5D3DFFF5-6F07-4D8D-9F59-2BB46D43993A}">
      <text>
        <r>
          <rPr>
            <sz val="9"/>
            <color indexed="81"/>
            <rFont val="Tahoma"/>
            <family val="2"/>
          </rPr>
          <t>No voting intention figures; just ratings</t>
        </r>
      </text>
    </comment>
    <comment ref="H1379" authorId="0" shapeId="0" xr:uid="{5DA7D62D-763D-48A2-82F3-83E3D5FB6EB9}">
      <text>
        <r>
          <rPr>
            <sz val="9"/>
            <color indexed="81"/>
            <rFont val="Tahoma"/>
            <family val="2"/>
          </rPr>
          <t>No voting intention figures; just ratings</t>
        </r>
      </text>
    </comment>
    <comment ref="H1383" authorId="0" shapeId="0" xr:uid="{547E864A-CC3E-4E4D-A794-0641C501F0DC}">
      <text>
        <r>
          <rPr>
            <sz val="9"/>
            <color indexed="81"/>
            <rFont val="Tahoma"/>
            <family val="2"/>
          </rPr>
          <t>No voting intention figures; just ratings</t>
        </r>
      </text>
    </comment>
    <comment ref="H1389" authorId="0" shapeId="0" xr:uid="{4C111DEC-C2DA-46BE-B209-944943E5081B}">
      <text>
        <r>
          <rPr>
            <sz val="9"/>
            <color indexed="81"/>
            <rFont val="Tahoma"/>
            <family val="2"/>
          </rPr>
          <t>No voting intention figures; just ratings</t>
        </r>
      </text>
    </comment>
    <comment ref="H1391" authorId="0" shapeId="0" xr:uid="{CE13FEF3-F95A-41D7-B248-9760A4970C99}">
      <text>
        <r>
          <rPr>
            <sz val="9"/>
            <color indexed="81"/>
            <rFont val="Tahoma"/>
            <family val="2"/>
          </rPr>
          <t>No voting intention figures; just ratings</t>
        </r>
      </text>
    </comment>
    <comment ref="AB1392" authorId="0" shapeId="0" xr:uid="{C7C51A55-322C-49A1-978E-8E9036C78F06}">
      <text>
        <r>
          <rPr>
            <sz val="9"/>
            <color indexed="81"/>
            <rFont val="Tahoma"/>
            <family val="2"/>
          </rPr>
          <t xml:space="preserve">Based on pre-rounded exact results
</t>
        </r>
      </text>
    </comment>
    <comment ref="AH1392" authorId="0" shapeId="0" xr:uid="{7168CFC9-439C-4C0E-BC3A-FE7B09B69172}">
      <text>
        <r>
          <rPr>
            <sz val="9"/>
            <color indexed="81"/>
            <rFont val="Tahoma"/>
            <family val="2"/>
          </rPr>
          <t xml:space="preserve">Based on pre-rounded exact results
</t>
        </r>
      </text>
    </comment>
    <comment ref="H1394" authorId="0" shapeId="0" xr:uid="{6235A7C5-BABF-408D-9E8E-F737F79924D6}">
      <text>
        <r>
          <rPr>
            <sz val="9"/>
            <color indexed="81"/>
            <rFont val="Tahoma"/>
            <family val="2"/>
          </rPr>
          <t>No voting intention figures; just ratings</t>
        </r>
      </text>
    </comment>
    <comment ref="H1401" authorId="0" shapeId="0" xr:uid="{4A260C68-87E7-4CBB-A9CD-5982D4D69510}">
      <text>
        <r>
          <rPr>
            <sz val="9"/>
            <color indexed="81"/>
            <rFont val="Tahoma"/>
            <family val="2"/>
          </rPr>
          <t>No voting intention figures; just ratings</t>
        </r>
      </text>
    </comment>
    <comment ref="C1404" authorId="0" shapeId="0" xr:uid="{9CB86C3E-8F43-4158-956D-088CD6586DF9}">
      <text>
        <r>
          <rPr>
            <sz val="9"/>
            <color indexed="81"/>
            <rFont val="Tahoma"/>
            <family val="2"/>
          </rPr>
          <t>"This model is deeply informed by an extensive dataset amassed from roughly 100,000 respondents over the last 18 months. Our most recent survey update adds 7,000 new respondents across [month] and [month]"</t>
        </r>
      </text>
    </comment>
    <comment ref="H1410" authorId="0" shapeId="0" xr:uid="{3DB57948-D69A-4F0A-8FC5-4B9FF6FB7A8E}">
      <text>
        <r>
          <rPr>
            <sz val="9"/>
            <color indexed="81"/>
            <rFont val="Tahoma"/>
            <family val="2"/>
          </rPr>
          <t>No voting intention figures; just ratings</t>
        </r>
      </text>
    </comment>
    <comment ref="H1415" authorId="0" shapeId="0" xr:uid="{9991B97C-11DE-49FC-B6F1-14DDF3BA7418}">
      <text>
        <r>
          <rPr>
            <sz val="9"/>
            <color indexed="81"/>
            <rFont val="Tahoma"/>
            <family val="2"/>
          </rPr>
          <t>No voting intention figures; just ratings</t>
        </r>
      </text>
    </comment>
    <comment ref="H1416" authorId="0" shapeId="0" xr:uid="{AD671AF4-3939-440B-BC20-E304681A15D8}">
      <text>
        <r>
          <rPr>
            <sz val="9"/>
            <color indexed="81"/>
            <rFont val="Tahoma"/>
            <family val="2"/>
          </rPr>
          <t>No voting intention figures; just ratings</t>
        </r>
      </text>
    </comment>
    <comment ref="H1423" authorId="0" shapeId="0" xr:uid="{37362F3D-3C32-4D33-82D8-94548307829D}">
      <text>
        <r>
          <rPr>
            <sz val="9"/>
            <color indexed="81"/>
            <rFont val="Tahoma"/>
            <family val="2"/>
          </rPr>
          <t>No voting intention figures; just ratings</t>
        </r>
      </text>
    </comment>
    <comment ref="H1426" authorId="0" shapeId="0" xr:uid="{49022603-0F5E-4605-A9D9-E86B5A341E2F}">
      <text>
        <r>
          <rPr>
            <sz val="9"/>
            <color indexed="81"/>
            <rFont val="Tahoma"/>
            <family val="2"/>
          </rPr>
          <t>No voting intention figures; just ratings</t>
        </r>
      </text>
    </comment>
    <comment ref="AX1432" authorId="0" shapeId="0" xr:uid="{19D2443B-BFB0-4F53-B31D-A06118FAC1EA}">
      <text>
        <r>
          <rPr>
            <sz val="9"/>
            <color indexed="81"/>
            <rFont val="Tahoma"/>
            <family val="2"/>
          </rPr>
          <t xml:space="preserve">Based on pre-rounded exact results
</t>
        </r>
      </text>
    </comment>
    <comment ref="H1433" authorId="0" shapeId="0" xr:uid="{BF1A5964-04FD-488E-AE72-B6D7CF33D52C}">
      <text>
        <r>
          <rPr>
            <sz val="9"/>
            <color indexed="81"/>
            <rFont val="Tahoma"/>
            <family val="2"/>
          </rPr>
          <t>No voting intention figures; just ratings</t>
        </r>
      </text>
    </comment>
    <comment ref="H1435" authorId="0" shapeId="0" xr:uid="{BFBF0457-003F-48B6-8B91-52B9A02C35BD}">
      <text>
        <r>
          <rPr>
            <sz val="9"/>
            <color indexed="81"/>
            <rFont val="Tahoma"/>
            <family val="2"/>
          </rPr>
          <t>No voting intention figures; just ratings</t>
        </r>
      </text>
    </comment>
    <comment ref="C1441" authorId="0" shapeId="0" xr:uid="{F6A0021B-A473-4985-AF5A-A1F6C4C337F3}">
      <text>
        <r>
          <rPr>
            <sz val="9"/>
            <color indexed="81"/>
            <rFont val="Tahoma"/>
            <family val="2"/>
          </rPr>
          <t>"This model is deeply informed by an extensive dataset amassed from roughly 100,000 respondents over the last 18 months. Our most recent survey update adds 7,000 new respondents across [month] and [month]"</t>
        </r>
      </text>
    </comment>
    <comment ref="E1441" authorId="0" shapeId="0" xr:uid="{42CB3179-A483-4926-8968-3D9F0409E441}">
      <text>
        <r>
          <rPr>
            <sz val="9"/>
            <color indexed="81"/>
            <rFont val="Tahoma"/>
            <family val="2"/>
          </rPr>
          <t>Although published in late September, this has been entered as August as labeled as such on the graph published by Stonehaven.</t>
        </r>
      </text>
    </comment>
    <comment ref="H1445" authorId="0" shapeId="0" xr:uid="{22525199-773E-43FB-BFEB-47D5CDF5BB85}">
      <text>
        <r>
          <rPr>
            <sz val="9"/>
            <color indexed="81"/>
            <rFont val="Tahoma"/>
            <family val="2"/>
          </rPr>
          <t>No voting intention figures; just ratings</t>
        </r>
      </text>
    </comment>
    <comment ref="H1451" authorId="0" shapeId="0" xr:uid="{E1975E7E-CC8F-4D7C-9139-197E82EA2DB3}">
      <text>
        <r>
          <rPr>
            <sz val="9"/>
            <color indexed="81"/>
            <rFont val="Tahoma"/>
            <family val="2"/>
          </rPr>
          <t>No voting intention figures; just ratings</t>
        </r>
      </text>
    </comment>
    <comment ref="AX1460" authorId="0" shapeId="0" xr:uid="{B4D7603C-E265-495D-BF18-2F33E57ABE67}">
      <text>
        <r>
          <rPr>
            <sz val="9"/>
            <color indexed="81"/>
            <rFont val="Tahoma"/>
            <family val="2"/>
          </rPr>
          <t xml:space="preserve">Based on pre-rounded exact results
</t>
        </r>
      </text>
    </comment>
    <comment ref="H1461" authorId="0" shapeId="0" xr:uid="{BE1A8D42-49F1-4C14-B877-913940205F4D}">
      <text>
        <r>
          <rPr>
            <sz val="9"/>
            <color indexed="81"/>
            <rFont val="Tahoma"/>
            <family val="2"/>
          </rPr>
          <t>No voting intention figures; just ratings</t>
        </r>
      </text>
    </comment>
    <comment ref="H1470" authorId="0" shapeId="0" xr:uid="{D9C51603-1625-4B3E-B864-F2AA788880A6}">
      <text>
        <r>
          <rPr>
            <sz val="9"/>
            <color indexed="81"/>
            <rFont val="Tahoma"/>
            <family val="2"/>
          </rPr>
          <t>No voting intention figures; just ratings</t>
        </r>
      </text>
    </comment>
    <comment ref="H1471" authorId="0" shapeId="0" xr:uid="{8B8F7D5E-D844-4611-8A28-10D25801E048}">
      <text>
        <r>
          <rPr>
            <sz val="9"/>
            <color indexed="81"/>
            <rFont val="Tahoma"/>
            <family val="2"/>
          </rPr>
          <t xml:space="preserve">Same poll as above. Row used for additional leadership question.
</t>
        </r>
      </text>
    </comment>
    <comment ref="H1472" authorId="0" shapeId="0" xr:uid="{D36CD670-13FF-434C-B592-BE62528008F2}">
      <text>
        <r>
          <rPr>
            <sz val="9"/>
            <color indexed="81"/>
            <rFont val="Tahoma"/>
            <family val="2"/>
          </rPr>
          <t>No voting intention figures; just ratings</t>
        </r>
      </text>
    </comment>
    <comment ref="H1478" authorId="0" shapeId="0" xr:uid="{67917732-1C8F-40B3-A36E-45BE9D40B995}">
      <text>
        <r>
          <rPr>
            <sz val="9"/>
            <color indexed="81"/>
            <rFont val="Tahoma"/>
            <family val="2"/>
          </rPr>
          <t>No voting intention figures; just ratings</t>
        </r>
      </text>
    </comment>
    <comment ref="H1481" authorId="0" shapeId="0" xr:uid="{84022DE1-B2B1-4574-B3DA-8BBAC6F9362B}">
      <text>
        <r>
          <rPr>
            <sz val="9"/>
            <color indexed="81"/>
            <rFont val="Tahoma"/>
            <family val="2"/>
          </rPr>
          <t>No voting intention figures; just ratings</t>
        </r>
      </text>
    </comment>
    <comment ref="C1488" authorId="0" shapeId="0" xr:uid="{AA465EC5-2744-474D-9DB1-7A6A5F08C792}">
      <text>
        <r>
          <rPr>
            <sz val="9"/>
            <color indexed="81"/>
            <rFont val="Tahoma"/>
            <family val="2"/>
          </rPr>
          <t>Two different data tables for the poll were published by Deltapoll, and one had a typo on the fieldwork dates, saying 5-7</t>
        </r>
      </text>
    </comment>
    <comment ref="AB1488" authorId="0" shapeId="0" xr:uid="{26F07731-F3BC-4539-986B-4E3CD9AAA958}">
      <text>
        <r>
          <rPr>
            <sz val="9"/>
            <color indexed="81"/>
            <rFont val="Tahoma"/>
            <family val="2"/>
          </rPr>
          <t xml:space="preserve">Based on pre-rounded exact results
</t>
        </r>
      </text>
    </comment>
    <comment ref="AE1488" authorId="0" shapeId="0" xr:uid="{19D826C8-022B-4B06-BACA-4069016D885D}">
      <text>
        <r>
          <rPr>
            <sz val="9"/>
            <color indexed="81"/>
            <rFont val="Tahoma"/>
            <family val="2"/>
          </rPr>
          <t xml:space="preserve">Based on pre-rounded exact results
</t>
        </r>
      </text>
    </comment>
    <comment ref="H1490" authorId="0" shapeId="0" xr:uid="{48736F98-EEC1-4AAE-8811-F264BA83D7DF}">
      <text>
        <r>
          <rPr>
            <sz val="9"/>
            <color indexed="81"/>
            <rFont val="Tahoma"/>
            <family val="2"/>
          </rPr>
          <t>No voting intention figures; just ratings</t>
        </r>
      </text>
    </comment>
    <comment ref="H1498" authorId="0" shapeId="0" xr:uid="{97C1487F-ADE2-4568-9FE2-4F0129B69BCB}">
      <text>
        <r>
          <rPr>
            <sz val="9"/>
            <color indexed="81"/>
            <rFont val="Tahoma"/>
            <family val="2"/>
          </rPr>
          <t>No voting intention figures; just ratings</t>
        </r>
      </text>
    </comment>
    <comment ref="AE1499" authorId="0" shapeId="0" xr:uid="{34B0F98C-7A02-4BE2-BB30-182ED950CBFD}">
      <text>
        <r>
          <rPr>
            <sz val="9"/>
            <color indexed="81"/>
            <rFont val="Tahoma"/>
            <family val="2"/>
          </rPr>
          <t xml:space="preserve">Based on pre-rounded exact results
</t>
        </r>
      </text>
    </comment>
    <comment ref="H1501" authorId="0" shapeId="0" xr:uid="{2AF9CB42-90F4-456B-AB21-4D2915893692}">
      <text>
        <r>
          <rPr>
            <sz val="9"/>
            <color indexed="81"/>
            <rFont val="Tahoma"/>
            <family val="2"/>
          </rPr>
          <t>No voting intention figures; just ratings</t>
        </r>
      </text>
    </comment>
    <comment ref="H1508" authorId="0" shapeId="0" xr:uid="{6B034F85-8C5F-40C3-8CA1-E1BC8A02CEB1}">
      <text>
        <r>
          <rPr>
            <sz val="9"/>
            <color indexed="81"/>
            <rFont val="Tahoma"/>
            <family val="2"/>
          </rPr>
          <t>No voting intention figures; just ratings</t>
        </r>
      </text>
    </comment>
    <comment ref="H1510" authorId="0" shapeId="0" xr:uid="{B183821C-7747-41CE-8A9D-B3262610DB05}">
      <text>
        <r>
          <rPr>
            <sz val="9"/>
            <color indexed="81"/>
            <rFont val="Tahoma"/>
            <family val="2"/>
          </rPr>
          <t>No voting intention figures; just ratings</t>
        </r>
      </text>
    </comment>
    <comment ref="H1519" authorId="0" shapeId="0" xr:uid="{F529641F-4509-4BCC-8B46-F4E5CDAE49A4}">
      <text>
        <r>
          <rPr>
            <sz val="9"/>
            <color indexed="81"/>
            <rFont val="Tahoma"/>
            <family val="2"/>
          </rPr>
          <t>No voting intention figures; just ratings</t>
        </r>
      </text>
    </comment>
    <comment ref="H1520" authorId="0" shapeId="0" xr:uid="{634FD79E-5D61-44B7-B16E-856345E7E170}">
      <text>
        <r>
          <rPr>
            <sz val="9"/>
            <color indexed="81"/>
            <rFont val="Tahoma"/>
            <family val="2"/>
          </rPr>
          <t>No voting intention figures; just ratings</t>
        </r>
      </text>
    </comment>
    <comment ref="C1522" authorId="0" shapeId="0" xr:uid="{5E3272EA-AF48-4443-B3BD-68699BFD19B3}">
      <text>
        <r>
          <rPr>
            <sz val="9"/>
            <color indexed="81"/>
            <rFont val="Tahoma"/>
            <family val="2"/>
          </rPr>
          <t>Social media messages gave fielwork as 31 Oct only, but data tables gave 31 Oct - 1 Nov.</t>
        </r>
      </text>
    </comment>
    <comment ref="H1532" authorId="0" shapeId="0" xr:uid="{7CCC7046-F9D2-4831-BF23-081D99C289D5}">
      <text>
        <r>
          <rPr>
            <sz val="9"/>
            <color indexed="81"/>
            <rFont val="Tahoma"/>
            <family val="2"/>
          </rPr>
          <t>No voting intention figures; just ratings</t>
        </r>
      </text>
    </comment>
    <comment ref="H1540" authorId="0" shapeId="0" xr:uid="{622276D3-0075-40EC-B362-66653F2F9958}">
      <text>
        <r>
          <rPr>
            <sz val="9"/>
            <color indexed="81"/>
            <rFont val="Tahoma"/>
            <family val="2"/>
          </rPr>
          <t>No voting intention figures; just ratings</t>
        </r>
      </text>
    </comment>
    <comment ref="H1546" authorId="0" shapeId="0" xr:uid="{30F6516C-4D9D-40B2-88C7-B33944D387A4}">
      <text>
        <r>
          <rPr>
            <sz val="9"/>
            <color indexed="81"/>
            <rFont val="Tahoma"/>
            <family val="2"/>
          </rPr>
          <t>No voting intention figures; just ratings</t>
        </r>
      </text>
    </comment>
    <comment ref="H1552" authorId="0" shapeId="0" xr:uid="{EFE171CB-17E5-4C04-8B02-74FFC931F76F}">
      <text>
        <r>
          <rPr>
            <sz val="9"/>
            <color indexed="81"/>
            <rFont val="Tahoma"/>
            <family val="2"/>
          </rPr>
          <t>No voting intention figures; just ratings</t>
        </r>
      </text>
    </comment>
    <comment ref="C1554" authorId="0" shapeId="0" xr:uid="{9FD075F0-1019-4D75-BD07-FE7C2D4D6C13}">
      <text>
        <r>
          <rPr>
            <sz val="9"/>
            <color indexed="81"/>
            <rFont val="Tahoma"/>
            <family val="2"/>
          </rPr>
          <t>"This model is deeply informed by an extensive dataset amassed from roughly 100,000 respondents over the last 18 months. Our most recent survey update adds 7,000 new respondents across [month] and [month]"</t>
        </r>
      </text>
    </comment>
    <comment ref="E1554" authorId="0" shapeId="0" xr:uid="{1CCA8232-344C-4072-B628-DEC4EFB9A9B2}">
      <text>
        <r>
          <rPr>
            <sz val="9"/>
            <color indexed="81"/>
            <rFont val="Tahoma"/>
            <family val="2"/>
          </rPr>
          <t>This poll not included on the Stonehaven graph but on the same logic as the August one above perhaps should be put under October.</t>
        </r>
      </text>
    </comment>
    <comment ref="BF1558" authorId="0" shapeId="0" xr:uid="{E25CF39B-36AE-4513-8C15-81B4E4C4698E}">
      <text>
        <r>
          <rPr>
            <sz val="9"/>
            <color indexed="81"/>
            <rFont val="Tahoma"/>
            <family val="2"/>
          </rPr>
          <t>No seat projections published</t>
        </r>
      </text>
    </comment>
    <comment ref="H1564" authorId="0" shapeId="0" xr:uid="{934F3137-E11B-4E0E-AFDA-73C48BC06F7C}">
      <text>
        <r>
          <rPr>
            <sz val="9"/>
            <color indexed="81"/>
            <rFont val="Tahoma"/>
            <family val="2"/>
          </rPr>
          <t>No voting intention figures; just ratings</t>
        </r>
      </text>
    </comment>
    <comment ref="H1565" authorId="0" shapeId="0" xr:uid="{C3DE9E69-CF97-44A3-987D-FCEA618A0DEB}">
      <text>
        <r>
          <rPr>
            <sz val="9"/>
            <color indexed="81"/>
            <rFont val="Tahoma"/>
            <family val="2"/>
          </rPr>
          <t>No voting intention figures; just ratings</t>
        </r>
      </text>
    </comment>
    <comment ref="H1567" authorId="0" shapeId="0" xr:uid="{870117E8-BBBF-4BDB-9E41-B724287D38C2}">
      <text>
        <r>
          <rPr>
            <sz val="9"/>
            <color indexed="81"/>
            <rFont val="Tahoma"/>
            <family val="2"/>
          </rPr>
          <t>No voting intention figures; just ratings</t>
        </r>
      </text>
    </comment>
    <comment ref="H1576" authorId="0" shapeId="0" xr:uid="{50865901-380E-430A-A1EC-9CA2340B4FDF}">
      <text>
        <r>
          <rPr>
            <sz val="9"/>
            <color indexed="81"/>
            <rFont val="Tahoma"/>
            <family val="2"/>
          </rPr>
          <t>No voting intention figures; just ratings</t>
        </r>
      </text>
    </comment>
    <comment ref="H1583" authorId="0" shapeId="0" xr:uid="{F8DC360F-CC43-4E1A-895D-E0E2143B6678}">
      <text>
        <r>
          <rPr>
            <sz val="9"/>
            <color indexed="81"/>
            <rFont val="Tahoma"/>
            <family val="2"/>
          </rPr>
          <t>No voting intention figures; just ratings</t>
        </r>
      </text>
    </comment>
    <comment ref="H1585" authorId="0" shapeId="0" xr:uid="{97977B62-D2A8-4AAE-90B3-C9D584F946CA}">
      <text>
        <r>
          <rPr>
            <sz val="9"/>
            <color indexed="81"/>
            <rFont val="Tahoma"/>
            <family val="2"/>
          </rPr>
          <t>No voting intention figures; just ratings</t>
        </r>
      </text>
    </comment>
    <comment ref="H1594" authorId="0" shapeId="0" xr:uid="{6DD15394-31F3-4C48-A70E-CA6A36EEEE64}">
      <text>
        <r>
          <rPr>
            <sz val="9"/>
            <color indexed="81"/>
            <rFont val="Tahoma"/>
            <family val="2"/>
          </rPr>
          <t>No voting intention figures; just ratings</t>
        </r>
      </text>
    </comment>
    <comment ref="H1600" authorId="0" shapeId="0" xr:uid="{8B786F53-7418-4795-AC5A-5F55159B072F}">
      <text>
        <r>
          <rPr>
            <sz val="9"/>
            <color indexed="81"/>
            <rFont val="Tahoma"/>
            <family val="2"/>
          </rPr>
          <t>No voting intention figures; just ratings</t>
        </r>
      </text>
    </comment>
    <comment ref="H1603" authorId="0" shapeId="0" xr:uid="{697A9B7B-0B5A-4F5F-9B11-226770B20383}">
      <text>
        <r>
          <rPr>
            <sz val="9"/>
            <color indexed="81"/>
            <rFont val="Tahoma"/>
            <family val="2"/>
          </rPr>
          <t>No voting intention figures; just ratings</t>
        </r>
      </text>
    </comment>
    <comment ref="Z1603" authorId="0" shapeId="0" xr:uid="{D64C2AAD-CF46-4EA8-B802-6F6D736DDC45}">
      <text>
        <r>
          <rPr>
            <sz val="9"/>
            <color indexed="81"/>
            <rFont val="Tahoma"/>
            <family val="2"/>
          </rPr>
          <t>Fieldwork may be 3012-1/1</t>
        </r>
      </text>
    </comment>
    <comment ref="H1607" authorId="0" shapeId="0" xr:uid="{8AEB747A-F9AD-4931-B239-3ADF72F330CD}">
      <text>
        <r>
          <rPr>
            <sz val="9"/>
            <color indexed="81"/>
            <rFont val="Tahoma"/>
            <family val="2"/>
          </rPr>
          <t>No voting intention figures; just ratings</t>
        </r>
      </text>
    </comment>
    <comment ref="H1614" authorId="0" shapeId="0" xr:uid="{D36C4B7C-B91F-4B02-952C-1DB20B2A44D9}">
      <text>
        <r>
          <rPr>
            <sz val="9"/>
            <color indexed="81"/>
            <rFont val="Tahoma"/>
            <family val="2"/>
          </rPr>
          <t>No voting intention figures; just ratings</t>
        </r>
      </text>
    </comment>
    <comment ref="H1617" authorId="0" shapeId="0" xr:uid="{B18A63F3-E2F0-438D-8DF8-096DD02C936E}">
      <text>
        <r>
          <rPr>
            <sz val="9"/>
            <color indexed="81"/>
            <rFont val="Tahoma"/>
            <family val="2"/>
          </rPr>
          <t>No voting intention figures; just ratings</t>
        </r>
      </text>
    </comment>
    <comment ref="H1618" authorId="0" shapeId="0" xr:uid="{E6A2A1E8-2F25-4B97-984E-2E3FDD227A67}">
      <text>
        <r>
          <rPr>
            <sz val="9"/>
            <color indexed="81"/>
            <rFont val="Tahoma"/>
            <family val="2"/>
          </rPr>
          <t>No voting intention figures; just ratings</t>
        </r>
      </text>
    </comment>
    <comment ref="H1620" authorId="0" shapeId="0" xr:uid="{BBFCB210-10DB-4AD2-AC28-3C8CDC3B55B4}">
      <text>
        <r>
          <rPr>
            <sz val="9"/>
            <color indexed="81"/>
            <rFont val="Tahoma"/>
            <family val="2"/>
          </rPr>
          <t>No voting intention figures; just ratings</t>
        </r>
      </text>
    </comment>
    <comment ref="H1626" authorId="0" shapeId="0" xr:uid="{7BBA6A50-B135-4184-8475-36AC1ACCE16A}">
      <text>
        <r>
          <rPr>
            <sz val="9"/>
            <color indexed="81"/>
            <rFont val="Tahoma"/>
            <family val="2"/>
          </rPr>
          <t>No voting intention figures; just ratings</t>
        </r>
      </text>
    </comment>
    <comment ref="AX1627" authorId="0" shapeId="0" xr:uid="{C221DB20-1541-4387-B8B3-6968FDA1025A}">
      <text>
        <r>
          <rPr>
            <sz val="9"/>
            <color indexed="81"/>
            <rFont val="Tahoma"/>
            <family val="2"/>
          </rPr>
          <t xml:space="preserve">Based on pre-rounded exact results
</t>
        </r>
      </text>
    </comment>
    <comment ref="H1629" authorId="0" shapeId="0" xr:uid="{8B2256F2-D449-4CB7-A296-AA296259318E}">
      <text>
        <r>
          <rPr>
            <sz val="9"/>
            <color indexed="81"/>
            <rFont val="Tahoma"/>
            <family val="2"/>
          </rPr>
          <t>No voting intention figures; just ratings</t>
        </r>
      </text>
    </comment>
    <comment ref="AE1639" authorId="0" shapeId="0" xr:uid="{8AF929A7-E7E4-4B2F-8D01-79AEE5215EB7}">
      <text>
        <r>
          <rPr>
            <sz val="9"/>
            <color indexed="81"/>
            <rFont val="Tahoma"/>
            <family val="2"/>
          </rPr>
          <t xml:space="preserve">Based on pre-rounded exact results
</t>
        </r>
      </text>
    </comment>
    <comment ref="H1641" authorId="0" shapeId="0" xr:uid="{BBC6BDB5-6EE0-47B6-AF1F-EC8EEF74DDB2}">
      <text>
        <r>
          <rPr>
            <sz val="9"/>
            <color indexed="81"/>
            <rFont val="Tahoma"/>
            <family val="2"/>
          </rPr>
          <t>No voting intention figures; just ratings</t>
        </r>
      </text>
    </comment>
    <comment ref="H1649" authorId="0" shapeId="0" xr:uid="{66F313F4-0D80-4A63-8B31-AFFFBF32F81F}">
      <text>
        <r>
          <rPr>
            <sz val="9"/>
            <color indexed="81"/>
            <rFont val="Tahoma"/>
            <family val="2"/>
          </rPr>
          <t>No voting intention figures; just ratings</t>
        </r>
      </text>
    </comment>
    <comment ref="H1661" authorId="0" shapeId="0" xr:uid="{4B55210F-2056-453C-86C6-089E8036339E}">
      <text>
        <r>
          <rPr>
            <sz val="9"/>
            <color indexed="81"/>
            <rFont val="Tahoma"/>
            <family val="2"/>
          </rPr>
          <t>No voting intention figures; just ratings</t>
        </r>
      </text>
    </comment>
    <comment ref="T1666" authorId="0" shapeId="0" xr:uid="{66B6D448-EBFE-4A38-898C-BB1C7EA28C5B}">
      <text>
        <r>
          <rPr>
            <sz val="9"/>
            <color indexed="81"/>
            <rFont val="Tahoma"/>
            <family val="2"/>
          </rPr>
          <t>Pollster reported lead as being 15% before rounding of voting intention scores</t>
        </r>
      </text>
    </comment>
    <comment ref="H1668" authorId="0" shapeId="0" xr:uid="{32625A90-91C8-4B50-8D16-D39AE5D14FF1}">
      <text>
        <r>
          <rPr>
            <sz val="9"/>
            <color indexed="81"/>
            <rFont val="Tahoma"/>
            <family val="2"/>
          </rPr>
          <t>No voting intention figures; just ratings</t>
        </r>
      </text>
    </comment>
    <comment ref="AX1669" authorId="0" shapeId="0" xr:uid="{001EA0BD-A152-4BCD-8CD8-C8C31DF3D1B6}">
      <text>
        <r>
          <rPr>
            <sz val="9"/>
            <color indexed="81"/>
            <rFont val="Tahoma"/>
            <family val="2"/>
          </rPr>
          <t xml:space="preserve">Based on pre-rounded exact results
</t>
        </r>
      </text>
    </comment>
    <comment ref="AB1670" authorId="0" shapeId="0" xr:uid="{09CAFDB0-FFE8-449B-8C8F-3DF177ECB276}">
      <text>
        <r>
          <rPr>
            <sz val="9"/>
            <color indexed="81"/>
            <rFont val="Tahoma"/>
            <family val="2"/>
          </rPr>
          <t xml:space="preserve">Based on pre-rounded exact results
</t>
        </r>
      </text>
    </comment>
    <comment ref="H1671" authorId="0" shapeId="0" xr:uid="{9188918A-FB0D-4A68-B92F-DFAE513C0BF2}">
      <text>
        <r>
          <rPr>
            <sz val="9"/>
            <color indexed="81"/>
            <rFont val="Tahoma"/>
            <family val="2"/>
          </rPr>
          <t>No voting intention figures; just ratings</t>
        </r>
      </text>
    </comment>
    <comment ref="H1672" authorId="0" shapeId="0" xr:uid="{E6687BC3-EB48-4AEE-BE84-C839CC97C98D}">
      <text>
        <r>
          <rPr>
            <sz val="9"/>
            <color indexed="81"/>
            <rFont val="Tahoma"/>
            <family val="2"/>
          </rPr>
          <t>No voting intention figures; just ratings</t>
        </r>
      </text>
    </comment>
    <comment ref="AB1680" authorId="0" shapeId="0" xr:uid="{D84363BC-7D04-4CEF-A929-DB6ADD1D8B46}">
      <text>
        <r>
          <rPr>
            <sz val="9"/>
            <color indexed="81"/>
            <rFont val="Tahoma"/>
            <family val="2"/>
          </rPr>
          <t xml:space="preserve">Based on pre-rounded exact results
</t>
        </r>
      </text>
    </comment>
    <comment ref="H1682" authorId="0" shapeId="0" xr:uid="{8B69C9C5-1084-461E-A955-84119D1CEB71}">
      <text>
        <r>
          <rPr>
            <sz val="9"/>
            <color indexed="81"/>
            <rFont val="Tahoma"/>
            <family val="2"/>
          </rPr>
          <t>No voting intention figures; just ratings</t>
        </r>
      </text>
    </comment>
    <comment ref="H1689" authorId="0" shapeId="0" xr:uid="{B1498A1A-2462-43B8-80FC-CA9F7C246B8E}">
      <text>
        <r>
          <rPr>
            <sz val="9"/>
            <color indexed="81"/>
            <rFont val="Tahoma"/>
            <family val="2"/>
          </rPr>
          <t>No voting intention figures; just ratings</t>
        </r>
      </text>
    </comment>
    <comment ref="AB1694" authorId="0" shapeId="0" xr:uid="{03E750FB-A200-42D6-A69F-78FC0BBED9D2}">
      <text>
        <r>
          <rPr>
            <sz val="9"/>
            <color indexed="81"/>
            <rFont val="Tahoma"/>
            <family val="2"/>
          </rPr>
          <t xml:space="preserve">Based on pre-rounded exact results
</t>
        </r>
      </text>
    </comment>
    <comment ref="AE1700" authorId="0" shapeId="0" xr:uid="{14ECEEFD-AC73-42BC-9474-345F567724F3}">
      <text>
        <r>
          <rPr>
            <sz val="9"/>
            <color indexed="81"/>
            <rFont val="Tahoma"/>
            <family val="2"/>
          </rPr>
          <t xml:space="preserve">Based on pre-rounded exact results
</t>
        </r>
      </text>
    </comment>
    <comment ref="BA1700" authorId="0" shapeId="0" xr:uid="{7A674599-048C-4872-820A-945C4E70E5CC}">
      <text>
        <r>
          <rPr>
            <sz val="9"/>
            <color indexed="81"/>
            <rFont val="Tahoma"/>
            <family val="2"/>
          </rPr>
          <t xml:space="preserve">People told vote shares last time
</t>
        </r>
      </text>
    </comment>
    <comment ref="H1703" authorId="0" shapeId="0" xr:uid="{72C855A7-E00B-4463-9CDB-3D003F5A9199}">
      <text>
        <r>
          <rPr>
            <sz val="9"/>
            <color indexed="81"/>
            <rFont val="Tahoma"/>
            <family val="2"/>
          </rPr>
          <t>No voting intention figures; just ratings</t>
        </r>
      </text>
    </comment>
    <comment ref="H1712" authorId="0" shapeId="0" xr:uid="{11B0A1C8-A37D-437F-B67A-C88D76047CA9}">
      <text>
        <r>
          <rPr>
            <sz val="9"/>
            <color indexed="81"/>
            <rFont val="Tahoma"/>
            <family val="2"/>
          </rPr>
          <t>No voting intention figures; just ratings</t>
        </r>
      </text>
    </comment>
    <comment ref="H1713" authorId="0" shapeId="0" xr:uid="{E01B4082-F2E0-45CA-A0A8-E7AA1DCC2E6D}">
      <text>
        <r>
          <rPr>
            <sz val="9"/>
            <color indexed="81"/>
            <rFont val="Tahoma"/>
            <family val="2"/>
          </rPr>
          <t>No voting intention figures; just ratings</t>
        </r>
      </text>
    </comment>
    <comment ref="H1717" authorId="0" shapeId="0" xr:uid="{AC1FD2C8-3EB5-4394-84B1-EF1FB16E5F9E}">
      <text>
        <r>
          <rPr>
            <sz val="9"/>
            <color indexed="81"/>
            <rFont val="Tahoma"/>
            <family val="2"/>
          </rPr>
          <t>No voting intention figures; just ratings</t>
        </r>
      </text>
    </comment>
    <comment ref="AE1719" authorId="0" shapeId="0" xr:uid="{500ED58F-B09D-4750-872B-1494F54E9CAA}">
      <text>
        <r>
          <rPr>
            <sz val="9"/>
            <color indexed="81"/>
            <rFont val="Tahoma"/>
            <family val="2"/>
          </rPr>
          <t xml:space="preserve">Based on pre-rounded exact results
</t>
        </r>
      </text>
    </comment>
    <comment ref="AE1721" authorId="0" shapeId="0" xr:uid="{9DB8076D-3648-4630-8084-696D026CCFE0}">
      <text>
        <r>
          <rPr>
            <sz val="9"/>
            <color indexed="81"/>
            <rFont val="Tahoma"/>
            <family val="2"/>
          </rPr>
          <t xml:space="preserve">Based on pre-rounded exact results
</t>
        </r>
      </text>
    </comment>
    <comment ref="AH1721" authorId="0" shapeId="0" xr:uid="{C29E3053-AF64-4E4C-B1CC-F4F086300832}">
      <text>
        <r>
          <rPr>
            <sz val="9"/>
            <color indexed="81"/>
            <rFont val="Tahoma"/>
            <family val="2"/>
          </rPr>
          <t xml:space="preserve">Based on pre-rounded exact results
</t>
        </r>
      </text>
    </comment>
    <comment ref="H1724" authorId="0" shapeId="0" xr:uid="{23E678A4-9700-4675-B822-BB9DDF849CC4}">
      <text>
        <r>
          <rPr>
            <sz val="9"/>
            <color indexed="81"/>
            <rFont val="Tahoma"/>
            <family val="2"/>
          </rPr>
          <t>No voting intention figures; just ratings</t>
        </r>
      </text>
    </comment>
    <comment ref="H1730" authorId="0" shapeId="0" xr:uid="{0A58E6AE-8048-492D-BC89-235554CBBDCB}">
      <text>
        <r>
          <rPr>
            <sz val="9"/>
            <color indexed="81"/>
            <rFont val="Tahoma"/>
            <family val="2"/>
          </rPr>
          <t>No voting intention figures; just ratings</t>
        </r>
      </text>
    </comment>
    <comment ref="N1733" authorId="0" shapeId="0" xr:uid="{FBCE75E9-1375-4E68-9EA6-BFA0085BB56E}">
      <text>
        <r>
          <rPr>
            <sz val="9"/>
            <color indexed="81"/>
            <rFont val="Tahoma"/>
            <family val="2"/>
          </rPr>
          <t>Newsapepr graphic had wrong figure for Greens</t>
        </r>
      </text>
    </comment>
    <comment ref="H1740" authorId="0" shapeId="0" xr:uid="{13BCED0D-FF8B-44FB-B31D-56BDF8193095}">
      <text>
        <r>
          <rPr>
            <sz val="9"/>
            <color indexed="81"/>
            <rFont val="Tahoma"/>
            <family val="2"/>
          </rPr>
          <t>Same poll as above. Additional line to cater for two leadership questions.</t>
        </r>
      </text>
    </comment>
    <comment ref="H1743" authorId="0" shapeId="0" xr:uid="{A8C6F0F2-96FA-4039-85EC-A4CB25A85A9D}">
      <text>
        <r>
          <rPr>
            <sz val="9"/>
            <color indexed="81"/>
            <rFont val="Tahoma"/>
            <family val="2"/>
          </rPr>
          <t>No voting intention figures; just ratings</t>
        </r>
      </text>
    </comment>
    <comment ref="H1751" authorId="0" shapeId="0" xr:uid="{3ED97544-B4DB-4BA8-8E53-07B9F7FE8C07}">
      <text>
        <r>
          <rPr>
            <sz val="9"/>
            <color indexed="81"/>
            <rFont val="Tahoma"/>
            <family val="2"/>
          </rPr>
          <t>No voting intention figures; just ratings</t>
        </r>
      </text>
    </comment>
    <comment ref="AB1752" authorId="0" shapeId="0" xr:uid="{77E5CFC8-2144-4987-A5DF-BF2985DF58F8}">
      <text>
        <r>
          <rPr>
            <sz val="9"/>
            <color indexed="81"/>
            <rFont val="Tahoma"/>
            <family val="2"/>
          </rPr>
          <t xml:space="preserve">Based on pre-rounded exact results
</t>
        </r>
      </text>
    </comment>
    <comment ref="H1753" authorId="0" shapeId="0" xr:uid="{0F31A916-7CFA-47CF-9BEB-91C63EFFF220}">
      <text>
        <r>
          <rPr>
            <sz val="9"/>
            <color indexed="81"/>
            <rFont val="Tahoma"/>
            <family val="2"/>
          </rPr>
          <t>No voting intention figures; just ratings</t>
        </r>
      </text>
    </comment>
    <comment ref="H1755" authorId="0" shapeId="0" xr:uid="{282678CA-4A07-4680-A84A-1FBE03395381}">
      <text>
        <r>
          <rPr>
            <sz val="9"/>
            <color indexed="81"/>
            <rFont val="Tahoma"/>
            <family val="2"/>
          </rPr>
          <t>No voting intention figures; just ratings</t>
        </r>
      </text>
    </comment>
    <comment ref="H1763" authorId="0" shapeId="0" xr:uid="{EA7AA0AA-874C-4A2E-9A90-301113B423E3}">
      <text>
        <r>
          <rPr>
            <sz val="9"/>
            <color indexed="81"/>
            <rFont val="Tahoma"/>
            <family val="2"/>
          </rPr>
          <t>No voting intention figures; just ratings</t>
        </r>
      </text>
    </comment>
    <comment ref="H1765" authorId="0" shapeId="0" xr:uid="{4E37522C-E85D-45E2-A945-B822DBD143D5}">
      <text>
        <r>
          <rPr>
            <sz val="9"/>
            <color indexed="81"/>
            <rFont val="Tahoma"/>
            <family val="2"/>
          </rPr>
          <t>No voting intention figures; just ratings</t>
        </r>
      </text>
    </comment>
    <comment ref="H1776" authorId="0" shapeId="0" xr:uid="{89D8290E-FC32-4959-AA96-8A37E8504905}">
      <text>
        <r>
          <rPr>
            <sz val="9"/>
            <color indexed="81"/>
            <rFont val="Tahoma"/>
            <family val="2"/>
          </rPr>
          <t>No voting intention figures; just ratings</t>
        </r>
      </text>
    </comment>
    <comment ref="AE1781" authorId="0" shapeId="0" xr:uid="{0B25A6CA-B644-4D1F-B9E4-A7AC3F123BF6}">
      <text>
        <r>
          <rPr>
            <sz val="9"/>
            <color indexed="81"/>
            <rFont val="Tahoma"/>
            <family val="2"/>
          </rPr>
          <t xml:space="preserve">Based on pre-rounded exact results
</t>
        </r>
      </text>
    </comment>
    <comment ref="AH1781" authorId="0" shapeId="0" xr:uid="{D693F8E4-5E4B-478E-8087-F1558BF1D2A7}">
      <text>
        <r>
          <rPr>
            <sz val="9"/>
            <color indexed="81"/>
            <rFont val="Tahoma"/>
            <family val="2"/>
          </rPr>
          <t xml:space="preserve">Based on pre-rounded exact results
</t>
        </r>
      </text>
    </comment>
    <comment ref="H1785" authorId="0" shapeId="0" xr:uid="{0A62C688-5917-4C27-B19E-1EDAFC20625D}">
      <text>
        <r>
          <rPr>
            <sz val="9"/>
            <color indexed="81"/>
            <rFont val="Tahoma"/>
            <family val="2"/>
          </rPr>
          <t>Same poll as above. Additional line to cater for two leadership questions.</t>
        </r>
      </text>
    </comment>
    <comment ref="H1787" authorId="0" shapeId="0" xr:uid="{9AF5969A-1A9A-4CE6-BD40-8E34015766FB}">
      <text>
        <r>
          <rPr>
            <sz val="9"/>
            <color indexed="81"/>
            <rFont val="Tahoma"/>
            <family val="2"/>
          </rPr>
          <t>No voting intention figures; just ratings</t>
        </r>
      </text>
    </comment>
    <comment ref="F1789" authorId="0" shapeId="0" xr:uid="{E4A2DA4A-28A0-4751-866F-32EFE7195F7B}">
      <text>
        <r>
          <rPr>
            <sz val="9"/>
            <color indexed="81"/>
            <rFont val="Tahoma"/>
            <family val="2"/>
          </rPr>
          <t>Wave 26</t>
        </r>
      </text>
    </comment>
    <comment ref="H1790" authorId="0" shapeId="0" xr:uid="{98A4DCDC-4AA7-473F-B800-950DBCD061C4}">
      <text>
        <r>
          <rPr>
            <sz val="9"/>
            <color indexed="81"/>
            <rFont val="Tahoma"/>
            <family val="2"/>
          </rPr>
          <t>No voting intention figures; just ratings</t>
        </r>
      </text>
    </comment>
    <comment ref="H1799" authorId="0" shapeId="0" xr:uid="{D0DB1401-63B7-4214-9372-6E078D673330}">
      <text>
        <r>
          <rPr>
            <sz val="9"/>
            <color indexed="81"/>
            <rFont val="Tahoma"/>
            <family val="2"/>
          </rPr>
          <t>No voting intention figures; just ratings</t>
        </r>
      </text>
    </comment>
    <comment ref="AB1800" authorId="0" shapeId="0" xr:uid="{D2EDC11D-B8D2-454A-85A9-0AA161A53D82}">
      <text>
        <r>
          <rPr>
            <sz val="9"/>
            <color indexed="81"/>
            <rFont val="Tahoma"/>
            <family val="2"/>
          </rPr>
          <t xml:space="preserve">Based on pre-rounded exact results
</t>
        </r>
      </text>
    </comment>
    <comment ref="H1801" authorId="0" shapeId="0" xr:uid="{E56F97EC-89D1-4DDF-B16C-D08774120119}">
      <text>
        <r>
          <rPr>
            <sz val="9"/>
            <color indexed="81"/>
            <rFont val="Tahoma"/>
            <family val="2"/>
          </rPr>
          <t>No voting intention figures; just ratings</t>
        </r>
      </text>
    </comment>
    <comment ref="AE1806" authorId="0" shapeId="0" xr:uid="{26C80C82-C56C-4AAB-AD23-BED9602678F5}">
      <text>
        <r>
          <rPr>
            <sz val="9"/>
            <color indexed="81"/>
            <rFont val="Tahoma"/>
            <family val="2"/>
          </rPr>
          <t xml:space="preserve">Based on pre-rounded exact results
</t>
        </r>
      </text>
    </comment>
    <comment ref="AH1806" authorId="0" shapeId="0" xr:uid="{DEB99DD2-1774-47EC-B28E-296C48075E88}">
      <text>
        <r>
          <rPr>
            <sz val="9"/>
            <color indexed="81"/>
            <rFont val="Tahoma"/>
            <family val="2"/>
          </rPr>
          <t xml:space="preserve">Based on pre-rounded exact results
</t>
        </r>
      </text>
    </comment>
    <comment ref="F1807" authorId="0" shapeId="0" xr:uid="{BA2F5236-AE6E-421A-A3D2-767F0364637B}">
      <text>
        <r>
          <rPr>
            <sz val="9"/>
            <color indexed="81"/>
            <rFont val="Tahoma"/>
            <family val="2"/>
          </rPr>
          <t>Corrected figures from those initially releated - data tables had problems.</t>
        </r>
      </text>
    </comment>
    <comment ref="AE1811" authorId="0" shapeId="0" xr:uid="{086B80D4-6C08-47A7-AFBB-BEC22A73F05F}">
      <text>
        <r>
          <rPr>
            <sz val="9"/>
            <color indexed="81"/>
            <rFont val="Tahoma"/>
            <family val="2"/>
          </rPr>
          <t xml:space="preserve">Based on pre-rounded exact results
</t>
        </r>
      </text>
    </comment>
    <comment ref="H1812" authorId="0" shapeId="0" xr:uid="{CDB4130A-8F27-4F68-BC76-8FA74054E755}">
      <text>
        <r>
          <rPr>
            <sz val="9"/>
            <color indexed="81"/>
            <rFont val="Tahoma"/>
            <family val="2"/>
          </rPr>
          <t>No voting intention figures; just ratings</t>
        </r>
      </text>
    </comment>
    <comment ref="BF1814" authorId="0" shapeId="0" xr:uid="{5B9A7409-0F5F-4E12-B05E-65A1A194A1A9}">
      <text>
        <r>
          <rPr>
            <sz val="9"/>
            <color indexed="81"/>
            <rFont val="Tahoma"/>
            <family val="2"/>
          </rPr>
          <t>These are the 'with tactical voting' figures. Seat projections without tactical voting also published - https://www.electoralcalculus.co.uk/blogs/ec_vipoll_20240531.html</t>
        </r>
      </text>
    </comment>
    <comment ref="AE1823" authorId="0" shapeId="0" xr:uid="{F587553C-02B9-4596-A7EB-261D6E67A2A6}">
      <text>
        <r>
          <rPr>
            <sz val="9"/>
            <color indexed="81"/>
            <rFont val="Tahoma"/>
            <family val="2"/>
          </rPr>
          <t xml:space="preserve">Based on pre-rounded exact results
</t>
        </r>
      </text>
    </comment>
    <comment ref="AE1824" authorId="0" shapeId="0" xr:uid="{FD43AF8A-CB91-4C6E-95F4-BF01B1EE4B81}">
      <text>
        <r>
          <rPr>
            <sz val="9"/>
            <color indexed="81"/>
            <rFont val="Tahoma"/>
            <family val="2"/>
          </rPr>
          <t xml:space="preserve">Based on pre-rounded exact results
</t>
        </r>
      </text>
    </comment>
    <comment ref="H1826" authorId="0" shapeId="0" xr:uid="{E4AEF142-F553-4330-941F-D5969F8811B1}">
      <text>
        <r>
          <rPr>
            <sz val="9"/>
            <color indexed="81"/>
            <rFont val="Tahoma"/>
            <family val="2"/>
          </rPr>
          <t>Same poll as above. Additional line to cater for two leadership questions.</t>
        </r>
      </text>
    </comment>
    <comment ref="H1829" authorId="0" shapeId="0" xr:uid="{559AB35C-529E-4891-839A-80FE4650F8DB}">
      <text>
        <r>
          <rPr>
            <sz val="9"/>
            <color indexed="81"/>
            <rFont val="Tahoma"/>
            <family val="2"/>
          </rPr>
          <t>No voting intention figures; just ratings</t>
        </r>
      </text>
    </comment>
    <comment ref="H1833" authorId="0" shapeId="0" xr:uid="{EC7E677D-9249-4E4D-84F2-488D77AC2BB9}">
      <text>
        <r>
          <rPr>
            <sz val="9"/>
            <color indexed="81"/>
            <rFont val="Tahoma"/>
            <family val="2"/>
          </rPr>
          <t>No voting intention figures; just ratings</t>
        </r>
      </text>
    </comment>
    <comment ref="H1840" authorId="0" shapeId="0" xr:uid="{37191D87-53DA-4D1D-A08A-88EA0EB4AF0A}">
      <text>
        <r>
          <rPr>
            <sz val="9"/>
            <color indexed="81"/>
            <rFont val="Tahoma"/>
            <family val="2"/>
          </rPr>
          <t>No voting intention figures; just ratings</t>
        </r>
      </text>
    </comment>
    <comment ref="F1846" authorId="0" shapeId="0" xr:uid="{F1E85F98-AE3C-4D5B-9CFE-DF81C4C8B50D}">
      <text>
        <r>
          <rPr>
            <sz val="9"/>
            <color indexed="81"/>
            <rFont val="Tahoma"/>
            <family val="2"/>
          </rPr>
          <t>Was Kantar</t>
        </r>
      </text>
    </comment>
    <comment ref="H1850" authorId="0" shapeId="0" xr:uid="{8DBB70F4-0478-40F0-9108-B317D67AC630}">
      <text>
        <r>
          <rPr>
            <sz val="9"/>
            <color indexed="81"/>
            <rFont val="Tahoma"/>
            <family val="2"/>
          </rPr>
          <t>Same poll as above. Additional line to cater for two leadership questions.</t>
        </r>
      </text>
    </comment>
    <comment ref="AI1850" authorId="0" shapeId="0" xr:uid="{99C5FBDC-8DF6-4AC0-AC3A-D5013AD4813C}">
      <text>
        <r>
          <rPr>
            <sz val="9"/>
            <color indexed="81"/>
            <rFont val="Tahoma"/>
            <family val="2"/>
          </rPr>
          <t>Richard Tice</t>
        </r>
      </text>
    </comment>
    <comment ref="H1853" authorId="0" shapeId="0" xr:uid="{0663F387-EA5F-4523-9FCE-BA6AC0EE30CB}">
      <text>
        <r>
          <rPr>
            <sz val="9"/>
            <color indexed="81"/>
            <rFont val="Tahoma"/>
            <family val="2"/>
          </rPr>
          <t>No voting intention figures; just ratings</t>
        </r>
      </text>
    </comment>
    <comment ref="H1857" authorId="0" shapeId="0" xr:uid="{49F309D5-5F4A-4D05-B9CA-DF5979739580}">
      <text>
        <r>
          <rPr>
            <sz val="9"/>
            <color indexed="81"/>
            <rFont val="Tahoma"/>
            <family val="2"/>
          </rPr>
          <t>No voting intention figures; just ratings</t>
        </r>
      </text>
    </comment>
    <comment ref="F1863" authorId="0" shapeId="0" xr:uid="{F02D820E-601E-432E-AF9A-874C98E3807F}">
      <text>
        <r>
          <rPr>
            <sz val="9"/>
            <color indexed="81"/>
            <rFont val="Tahoma"/>
            <family val="2"/>
          </rPr>
          <t>Was Panelbase</t>
        </r>
      </text>
    </comment>
    <comment ref="AL1864" authorId="0" shapeId="0" xr:uid="{B86F86C6-B978-4BEB-A994-63CA5CCAF667}">
      <text>
        <r>
          <rPr>
            <sz val="9"/>
            <color indexed="81"/>
            <rFont val="Tahoma"/>
            <family val="2"/>
          </rPr>
          <t>Carla Denyer 12/20 and Adrian Ramsay 10/16</t>
        </r>
      </text>
    </comment>
    <comment ref="AH1869" authorId="0" shapeId="0" xr:uid="{3229B266-5C0B-4E49-8028-E9EDA0726CB5}">
      <text>
        <r>
          <rPr>
            <sz val="9"/>
            <color indexed="81"/>
            <rFont val="Tahoma"/>
            <family val="2"/>
          </rPr>
          <t xml:space="preserve">This is correct figure calculated before roudning off the favourable/unfavourablle numbers
</t>
        </r>
      </text>
    </comment>
    <comment ref="AB1872" authorId="0" shapeId="0" xr:uid="{3AA283FD-EB28-4D51-B1B1-68A085C93870}">
      <text>
        <r>
          <rPr>
            <sz val="9"/>
            <color indexed="81"/>
            <rFont val="Tahoma"/>
            <family val="2"/>
          </rPr>
          <t xml:space="preserve">Based on pre-rounded exact results
</t>
        </r>
      </text>
    </comment>
    <comment ref="AH1872" authorId="0" shapeId="0" xr:uid="{87AE59D1-FFF5-4CD1-96E9-6E3E55E5F5FC}">
      <text>
        <r>
          <rPr>
            <sz val="9"/>
            <color indexed="81"/>
            <rFont val="Tahoma"/>
            <family val="2"/>
          </rPr>
          <t xml:space="preserve">Based on pre-rounded exact results
</t>
        </r>
      </text>
    </comment>
    <comment ref="AL1873" authorId="0" shapeId="0" xr:uid="{8AB5C686-ECB5-4383-85D4-5C9F067D3D97}">
      <text>
        <r>
          <rPr>
            <sz val="9"/>
            <color indexed="81"/>
            <rFont val="Tahoma"/>
            <family val="2"/>
          </rPr>
          <t>Joint leaders asked about together in same question</t>
        </r>
      </text>
    </comment>
    <comment ref="AE1875" authorId="0" shapeId="0" xr:uid="{C1988B50-F93C-4EB4-925C-14450C379DBB}">
      <text>
        <r>
          <rPr>
            <sz val="9"/>
            <color indexed="81"/>
            <rFont val="Tahoma"/>
            <family val="2"/>
          </rPr>
          <t xml:space="preserve">Based on pre-rounded exact results
</t>
        </r>
      </text>
    </comment>
    <comment ref="BA1875" authorId="0" shapeId="0" xr:uid="{4DD7BB00-B452-4718-80C3-80B572957DEA}">
      <text>
        <r>
          <rPr>
            <sz val="9"/>
            <color indexed="81"/>
            <rFont val="Tahoma"/>
            <family val="2"/>
          </rPr>
          <t>28/45/12/9 when question told people vote shares last time</t>
        </r>
      </text>
    </comment>
    <comment ref="H1878" authorId="0" shapeId="0" xr:uid="{DA47334C-C979-46BB-84DA-6BD12C20F2A0}">
      <text>
        <r>
          <rPr>
            <sz val="9"/>
            <color indexed="81"/>
            <rFont val="Tahoma"/>
            <family val="2"/>
          </rPr>
          <t>Same poll as above. Additional line to cater for two leadership questions.</t>
        </r>
      </text>
    </comment>
    <comment ref="AI1878" authorId="0" shapeId="0" xr:uid="{FFFF3778-3D0F-49C6-A0BD-7A0C9339B4E2}">
      <text>
        <r>
          <rPr>
            <sz val="9"/>
            <color indexed="81"/>
            <rFont val="Tahoma"/>
            <family val="2"/>
          </rPr>
          <t>Nigel Farage</t>
        </r>
      </text>
    </comment>
    <comment ref="H1881" authorId="0" shapeId="0" xr:uid="{89643DED-0F63-4542-AF90-4DE7699E6894}">
      <text>
        <r>
          <rPr>
            <sz val="9"/>
            <color indexed="81"/>
            <rFont val="Tahoma"/>
            <family val="2"/>
          </rPr>
          <t>No voting intention figures; just ratings</t>
        </r>
      </text>
    </comment>
    <comment ref="H1887" authorId="0" shapeId="0" xr:uid="{F382546C-0EE5-4B3A-AC94-8C2BD72EEF58}">
      <text>
        <r>
          <rPr>
            <sz val="9"/>
            <color indexed="81"/>
            <rFont val="Tahoma"/>
            <family val="2"/>
          </rPr>
          <t>No voting intention figures; just ratings</t>
        </r>
      </text>
    </comment>
    <comment ref="H1892" authorId="0" shapeId="0" xr:uid="{F8604A9B-1564-4FA4-940C-3A22048A35C8}">
      <text>
        <r>
          <rPr>
            <sz val="9"/>
            <color indexed="81"/>
            <rFont val="Tahoma"/>
            <family val="2"/>
          </rPr>
          <t>No voting intention figures; just ratings</t>
        </r>
      </text>
    </comment>
    <comment ref="AL1892" authorId="0" shapeId="0" xr:uid="{68CBBC30-2A4D-4D1F-8351-F4164B0F89A3}">
      <text>
        <r>
          <rPr>
            <sz val="9"/>
            <color indexed="81"/>
            <rFont val="Tahoma"/>
            <family val="2"/>
          </rPr>
          <t>Carla Denyer</t>
        </r>
      </text>
    </comment>
    <comment ref="AL1901" authorId="0" shapeId="0" xr:uid="{F4638BE4-12D4-4017-AAAC-49285E3764C0}">
      <text>
        <r>
          <rPr>
            <sz val="9"/>
            <color indexed="81"/>
            <rFont val="Tahoma"/>
            <family val="2"/>
          </rPr>
          <t>Joint leaders asked about together in same question</t>
        </r>
      </text>
    </comment>
    <comment ref="H1903" authorId="0" shapeId="0" xr:uid="{B758E1E2-91A1-4187-B036-265E452046BF}">
      <text>
        <r>
          <rPr>
            <sz val="9"/>
            <color indexed="81"/>
            <rFont val="Tahoma"/>
            <family val="2"/>
          </rPr>
          <t>No voting intention figures; just ratings</t>
        </r>
      </text>
    </comment>
    <comment ref="H1905" authorId="0" shapeId="0" xr:uid="{C790F075-02B3-4279-9E4D-DA31E1B050D3}">
      <text>
        <r>
          <rPr>
            <sz val="9"/>
            <color indexed="81"/>
            <rFont val="Tahoma"/>
            <family val="2"/>
          </rPr>
          <t>Same poll as above. Additional line to cater for two leadership questions.</t>
        </r>
      </text>
    </comment>
    <comment ref="H1913" authorId="0" shapeId="0" xr:uid="{C48055D0-4E67-4646-B9F7-82BF247949D6}">
      <text>
        <r>
          <rPr>
            <sz val="9"/>
            <color indexed="81"/>
            <rFont val="Tahoma"/>
            <family val="2"/>
          </rPr>
          <t>No voting intention figures; just ratings</t>
        </r>
      </text>
    </comment>
    <comment ref="AK1914" authorId="0" shapeId="0" xr:uid="{C2DBFE3D-4E14-489C-ACD1-6D22E55D7773}">
      <text>
        <r>
          <rPr>
            <sz val="9"/>
            <color indexed="81"/>
            <rFont val="Tahoma"/>
            <family val="2"/>
          </rPr>
          <t xml:space="preserve">This is correct figure calculated before roudning off the favourable/unfavourablle numbers
</t>
        </r>
      </text>
    </comment>
    <comment ref="F1915" authorId="0" shapeId="0" xr:uid="{E6F6C7D1-A500-44BF-B009-2045F92E1A79}">
      <text>
        <r>
          <rPr>
            <sz val="9"/>
            <color indexed="81"/>
            <rFont val="Tahoma"/>
            <family val="2"/>
          </rPr>
          <t>Voting figures from website story on poll. Data tables slightly different, presumably because do not include final calibration step</t>
        </r>
      </text>
    </comment>
    <comment ref="H1916" authorId="0" shapeId="0" xr:uid="{AE4858F9-963D-4138-A74A-9ECD5BA0425C}">
      <text>
        <r>
          <rPr>
            <sz val="9"/>
            <color indexed="81"/>
            <rFont val="Tahoma"/>
            <family val="2"/>
          </rPr>
          <t>No voting intention figures; just ratings</t>
        </r>
      </text>
    </comment>
    <comment ref="AB1922" authorId="0" shapeId="0" xr:uid="{1B1913A6-EB90-4238-894D-4468BD4648D6}">
      <text>
        <r>
          <rPr>
            <sz val="9"/>
            <color indexed="81"/>
            <rFont val="Tahoma"/>
            <family val="2"/>
          </rPr>
          <t xml:space="preserve">Based on pre-rounded exact results
</t>
        </r>
      </text>
    </comment>
    <comment ref="H1927" authorId="0" shapeId="0" xr:uid="{9CD14B56-1705-4561-A26A-E56CD9C4F708}">
      <text>
        <r>
          <rPr>
            <sz val="9"/>
            <color indexed="81"/>
            <rFont val="Tahoma"/>
            <family val="2"/>
          </rPr>
          <t>No voting intention figures; just ratings</t>
        </r>
      </text>
    </comment>
    <comment ref="AL1931" authorId="0" shapeId="0" xr:uid="{2D8E4F6B-B5F7-4C5B-90F2-F4853FB3395B}">
      <text>
        <r>
          <rPr>
            <sz val="9"/>
            <color indexed="81"/>
            <rFont val="Tahoma"/>
            <family val="2"/>
          </rPr>
          <t>Joint leaders asked about together in same question</t>
        </r>
      </text>
    </comment>
    <comment ref="H1934" authorId="0" shapeId="0" xr:uid="{75106D41-D6E9-4056-B23B-22BCA15B6BDF}">
      <text>
        <r>
          <rPr>
            <sz val="9"/>
            <color indexed="81"/>
            <rFont val="Tahoma"/>
            <family val="2"/>
          </rPr>
          <t>No voting intention figures; just ratings</t>
        </r>
      </text>
    </comment>
    <comment ref="AL1934" authorId="0" shapeId="0" xr:uid="{9E13A2ED-587C-4237-B033-8AED0273AA67}">
      <text>
        <r>
          <rPr>
            <sz val="9"/>
            <color indexed="81"/>
            <rFont val="Tahoma"/>
            <family val="2"/>
          </rPr>
          <t>Carla Denyer</t>
        </r>
      </text>
    </comment>
    <comment ref="AE1936" authorId="0" shapeId="0" xr:uid="{F7EFE6BA-5DBE-4DED-B835-E7480F3CF1D6}">
      <text>
        <r>
          <rPr>
            <sz val="9"/>
            <color indexed="81"/>
            <rFont val="Tahoma"/>
            <family val="2"/>
          </rPr>
          <t xml:space="preserve">Based on pre-rounded exact results
</t>
        </r>
      </text>
    </comment>
    <comment ref="AE1938" authorId="0" shapeId="0" xr:uid="{201E4241-4AFC-48BC-AFBC-443C7268E6B8}">
      <text>
        <r>
          <rPr>
            <sz val="9"/>
            <color indexed="81"/>
            <rFont val="Tahoma"/>
            <family val="2"/>
          </rPr>
          <t xml:space="preserve">Based on pre-rounded exact results
</t>
        </r>
      </text>
    </comment>
    <comment ref="H1940" authorId="0" shapeId="0" xr:uid="{861815E0-9F88-499B-87B8-3E4FAB3EDE8E}">
      <text>
        <r>
          <rPr>
            <sz val="9"/>
            <color indexed="81"/>
            <rFont val="Tahoma"/>
            <family val="2"/>
          </rPr>
          <t>Same poll as above. Additional line to cater for two leadership questions.</t>
        </r>
      </text>
    </comment>
    <comment ref="H1942" authorId="0" shapeId="0" xr:uid="{280815DA-3553-47D8-81C6-AD9924A98D75}">
      <text>
        <r>
          <rPr>
            <sz val="9"/>
            <color indexed="81"/>
            <rFont val="Tahoma"/>
            <family val="2"/>
          </rPr>
          <t>No voting intention figures; just ratings</t>
        </r>
      </text>
    </comment>
    <comment ref="AL1942" authorId="0" shapeId="0" xr:uid="{1FB0A859-E822-4114-971C-0C5DE88E0D25}">
      <text>
        <r>
          <rPr>
            <sz val="9"/>
            <color indexed="81"/>
            <rFont val="Tahoma"/>
            <family val="2"/>
          </rPr>
          <t>Average of separate figures for Denyer and Ramsey</t>
        </r>
      </text>
    </comment>
    <comment ref="AH1943" authorId="0" shapeId="0" xr:uid="{BD8169E1-AAB7-4B33-9DA6-5087934EB266}">
      <text>
        <r>
          <rPr>
            <sz val="9"/>
            <color indexed="81"/>
            <rFont val="Tahoma"/>
            <family val="2"/>
          </rPr>
          <t xml:space="preserve">This is correct figure calculated before roudning off the favourable/unfavourablle numbers
</t>
        </r>
      </text>
    </comment>
    <comment ref="H1947" authorId="0" shapeId="0" xr:uid="{9770BEFE-DCCC-416F-938E-E1CA47B6786D}">
      <text>
        <r>
          <rPr>
            <sz val="9"/>
            <color indexed="81"/>
            <rFont val="Tahoma"/>
            <family val="2"/>
          </rPr>
          <t>No voting intention figures; just ratings</t>
        </r>
      </text>
    </comment>
    <comment ref="AB1950" authorId="0" shapeId="0" xr:uid="{CEA59836-F6EC-4C14-A428-97B8B14E3EF4}">
      <text>
        <r>
          <rPr>
            <sz val="9"/>
            <color indexed="81"/>
            <rFont val="Tahoma"/>
            <family val="2"/>
          </rPr>
          <t xml:space="preserve">Based on pre-rounded exact results
</t>
        </r>
      </text>
    </comment>
    <comment ref="H1954" authorId="0" shapeId="0" xr:uid="{44D3CE44-B884-42CB-8050-0D31123E8794}">
      <text>
        <r>
          <rPr>
            <sz val="9"/>
            <color indexed="81"/>
            <rFont val="Tahoma"/>
            <family val="2"/>
          </rPr>
          <t>No voting intention figures; just ratings</t>
        </r>
      </text>
    </comment>
    <comment ref="AL1954" authorId="0" shapeId="0" xr:uid="{BF22FFA8-07A9-4932-92BD-E0599A129B7F}">
      <text>
        <r>
          <rPr>
            <sz val="9"/>
            <color indexed="81"/>
            <rFont val="Tahoma"/>
            <family val="2"/>
          </rPr>
          <t>Average for Denyer and Ramsey</t>
        </r>
      </text>
    </comment>
    <comment ref="H1960" authorId="0" shapeId="0" xr:uid="{BEA3EF86-491E-4BE8-82A3-2ABA751CA31E}">
      <text>
        <r>
          <rPr>
            <sz val="9"/>
            <color indexed="81"/>
            <rFont val="Tahoma"/>
            <family val="2"/>
          </rPr>
          <t>No voting intention figures; just ratings</t>
        </r>
      </text>
    </comment>
    <comment ref="AL1960" authorId="0" shapeId="0" xr:uid="{ECFC2CFF-3FB0-432B-91AB-C719A4D3EA53}">
      <text>
        <r>
          <rPr>
            <sz val="9"/>
            <color indexed="81"/>
            <rFont val="Tahoma"/>
            <family val="2"/>
          </rPr>
          <t>Average of separate figures for Denyer and Ramsey</t>
        </r>
      </text>
    </comment>
    <comment ref="AL1963" authorId="0" shapeId="0" xr:uid="{951F639E-AC6E-4E82-9381-E84D168B02D5}">
      <text>
        <r>
          <rPr>
            <sz val="9"/>
            <color indexed="81"/>
            <rFont val="Tahoma"/>
            <family val="2"/>
          </rPr>
          <t>Joint leaders asked about together in same question</t>
        </r>
      </text>
    </comment>
    <comment ref="AB1964" authorId="0" shapeId="0" xr:uid="{8788E5FC-42B6-4EE7-85E8-3D961C75A565}">
      <text>
        <r>
          <rPr>
            <sz val="9"/>
            <color indexed="81"/>
            <rFont val="Tahoma"/>
            <family val="2"/>
          </rPr>
          <t xml:space="preserve">This is correct figure calculated before roudning off the favourable/unfavourablle numbers
</t>
        </r>
      </text>
    </comment>
    <comment ref="AH1964" authorId="0" shapeId="0" xr:uid="{C02D6C0E-01D9-49BF-B71E-C0704F74CD3B}">
      <text>
        <r>
          <rPr>
            <sz val="9"/>
            <color indexed="81"/>
            <rFont val="Tahoma"/>
            <family val="2"/>
          </rPr>
          <t xml:space="preserve">This is correct figure calculated before roudning off the favourable/unfavourablle numbers
</t>
        </r>
      </text>
    </comment>
    <comment ref="E1968" authorId="0" shapeId="0" xr:uid="{737F9B28-CAB6-441B-A9E4-DE0DE765D202}">
      <text>
        <r>
          <rPr>
            <sz val="9"/>
            <color indexed="81"/>
            <rFont val="Tahoma"/>
            <family val="2"/>
          </rPr>
          <t>Data provided by Stonehaven after the 2024 general election</t>
        </r>
      </text>
    </comment>
    <comment ref="E1969" authorId="0" shapeId="0" xr:uid="{DB2AC988-B945-4E8B-B0FA-FB0461231074}">
      <text>
        <r>
          <rPr>
            <sz val="9"/>
            <color indexed="81"/>
            <rFont val="Tahoma"/>
            <family val="2"/>
          </rPr>
          <t>Poll not published till after general election</t>
        </r>
      </text>
    </comment>
    <comment ref="C1972" authorId="0" shapeId="0" xr:uid="{47262601-5D71-41CB-B9C5-F41AC836DDDA}">
      <text>
        <r>
          <rPr>
            <sz val="9"/>
            <color indexed="81"/>
            <rFont val="Tahoma"/>
            <family val="2"/>
          </rPr>
          <t>Dates of the final batch of polling fed into the MRP model, but earlier data also used as per notes in previous Stonehaven poll. See also https://substack.com/home/post/p-146638911</t>
        </r>
      </text>
    </comment>
    <comment ref="H1974" authorId="0" shapeId="0" xr:uid="{CBAF9CCD-E699-4AF1-93B1-70650572DF5A}">
      <text>
        <r>
          <rPr>
            <sz val="9"/>
            <color indexed="81"/>
            <rFont val="Tahoma"/>
            <family val="2"/>
          </rPr>
          <t>Same poll as above. Additional line to cater for two leadership questions.</t>
        </r>
      </text>
    </comment>
    <comment ref="H1978" authorId="0" shapeId="0" xr:uid="{B1FB8553-0EDC-44A1-91A6-61C88926DE30}">
      <text>
        <r>
          <rPr>
            <sz val="9"/>
            <color indexed="81"/>
            <rFont val="Tahoma"/>
            <family val="2"/>
          </rPr>
          <t>No voting intention figures; just ratings</t>
        </r>
      </text>
    </comment>
    <comment ref="AL1978" authorId="0" shapeId="0" xr:uid="{F50EED70-E7B5-4037-B9F4-0E165D30C358}">
      <text>
        <r>
          <rPr>
            <sz val="9"/>
            <color indexed="81"/>
            <rFont val="Tahoma"/>
            <family val="2"/>
          </rPr>
          <t>Average for Denyer and Ramsey</t>
        </r>
      </text>
    </comment>
    <comment ref="H1979" authorId="0" shapeId="0" xr:uid="{B0E57949-3116-4E55-8F68-06DBBE369117}">
      <text>
        <r>
          <rPr>
            <sz val="9"/>
            <color indexed="81"/>
            <rFont val="Tahoma"/>
            <family val="2"/>
          </rPr>
          <t>No voting intention figures; just ratings</t>
        </r>
      </text>
    </comment>
    <comment ref="BA1980" authorId="0" shapeId="0" xr:uid="{8EB7AF35-3A93-4CEC-B547-4ECDE716BA53}">
      <text>
        <r>
          <rPr>
            <sz val="9"/>
            <color indexed="81"/>
            <rFont val="Tahoma"/>
            <family val="2"/>
          </rPr>
          <t>26 / 44 / 11 / 12 when question told people vote shares last time</t>
        </r>
      </text>
    </comment>
    <comment ref="H1983" authorId="0" shapeId="0" xr:uid="{51A86A92-CDB6-4127-8CE1-21D4CF206570}">
      <text>
        <r>
          <rPr>
            <sz val="9"/>
            <color indexed="81"/>
            <rFont val="Tahoma"/>
            <family val="2"/>
          </rPr>
          <t>No voting intention figures; just ratings</t>
        </r>
      </text>
    </comment>
    <comment ref="AL1983" authorId="0" shapeId="0" xr:uid="{E18B91B1-456E-4D48-8E9A-51BAF56119A4}">
      <text>
        <r>
          <rPr>
            <sz val="9"/>
            <color indexed="81"/>
            <rFont val="Tahoma"/>
            <family val="2"/>
          </rPr>
          <t>Average for Denyer and Ramsey</t>
        </r>
      </text>
    </comment>
    <comment ref="AL1984" authorId="0" shapeId="0" xr:uid="{30B8F47B-4B3E-4488-A0B9-AB882D9B2716}">
      <text>
        <r>
          <rPr>
            <sz val="9"/>
            <color indexed="81"/>
            <rFont val="Tahoma"/>
            <family val="2"/>
          </rPr>
          <t>Joint leaders asked about together in same question</t>
        </r>
      </text>
    </comment>
    <comment ref="E1993" authorId="0" shapeId="0" xr:uid="{F91D30AC-6CD1-491A-9716-08F699D764EA}">
      <text>
        <r>
          <rPr>
            <sz val="9"/>
            <color indexed="81"/>
            <rFont val="Tahoma"/>
            <family val="2"/>
          </rPr>
          <t>Poll not published till after general election</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Mark Pack</author>
    <author>PACK, Lord</author>
  </authors>
  <commentList>
    <comment ref="D1" authorId="0" shapeId="0" xr:uid="{C0F3695F-762F-4AC7-86C5-E866A5187DEC}">
      <text>
        <r>
          <rPr>
            <sz val="9"/>
            <color indexed="81"/>
            <rFont val="Tahoma"/>
            <family val="2"/>
          </rPr>
          <t>Date fieldwork started (projected date if exact fieldwork dates missing)</t>
        </r>
      </text>
    </comment>
    <comment ref="E1" authorId="0" shapeId="0" xr:uid="{F29ABB52-4786-409C-A0B1-A0B4D7BEA140}">
      <text>
        <r>
          <rPr>
            <b/>
            <sz val="9"/>
            <color indexed="81"/>
            <rFont val="Tahoma"/>
            <family val="2"/>
          </rPr>
          <t>Mark Pack:</t>
        </r>
        <r>
          <rPr>
            <sz val="9"/>
            <color indexed="81"/>
            <rFont val="Tahoma"/>
            <family val="2"/>
          </rPr>
          <t xml:space="preserve">
For this Parliament from late July onwards, for newspaper polls the published date shifted to being the date the poll was first officially published whether on website or in print. Previously it had been the date the poll apepared in print, which usually was the day after it first appeared online.</t>
        </r>
      </text>
    </comment>
    <comment ref="AP1" authorId="0" shapeId="0" xr:uid="{DFCB1BE9-DDA6-4C2D-BCCF-CD52EC94B8CB}">
      <text>
        <r>
          <rPr>
            <sz val="9"/>
            <color indexed="81"/>
            <rFont val="Tahoma"/>
            <family val="2"/>
          </rPr>
          <t>Carla Denyer</t>
        </r>
      </text>
    </comment>
    <comment ref="AS1" authorId="0" shapeId="0" xr:uid="{B2FA677B-B293-4E2A-A595-1CE5BF79D21E}">
      <text>
        <r>
          <rPr>
            <sz val="9"/>
            <color indexed="81"/>
            <rFont val="Tahoma"/>
            <family val="2"/>
          </rPr>
          <t>Adrian Ramsay until Sept 2025, then Zack Polanski</t>
        </r>
      </text>
    </comment>
    <comment ref="H2" authorId="0" shapeId="0" xr:uid="{411145E9-25BE-4A3E-AD3B-E0713A9BA538}">
      <text>
        <r>
          <rPr>
            <sz val="9"/>
            <color indexed="81"/>
            <rFont val="Tahoma"/>
            <family val="2"/>
          </rPr>
          <t>No voting intention figures; just ratings</t>
        </r>
      </text>
    </comment>
    <comment ref="AL2" authorId="0" shapeId="0" xr:uid="{1C137ABE-FDBC-4437-8CBB-A3085A4F68AC}">
      <text>
        <r>
          <rPr>
            <sz val="9"/>
            <color indexed="81"/>
            <rFont val="Tahoma"/>
            <family val="2"/>
          </rPr>
          <t xml:space="preserve">Based on pre-rounded exact results
</t>
        </r>
      </text>
    </comment>
    <comment ref="H3" authorId="0" shapeId="0" xr:uid="{005DACB1-B769-4996-9AD4-0490A6A43D4B}">
      <text>
        <r>
          <rPr>
            <sz val="9"/>
            <color indexed="81"/>
            <rFont val="Tahoma"/>
            <family val="2"/>
          </rPr>
          <t>No voting intention figures; just ratings</t>
        </r>
      </text>
    </comment>
    <comment ref="H4" authorId="0" shapeId="0" xr:uid="{E8E7541B-6C68-4DBA-876E-3B8EC9E6787A}">
      <text>
        <r>
          <rPr>
            <sz val="9"/>
            <color indexed="81"/>
            <rFont val="Tahoma"/>
            <family val="2"/>
          </rPr>
          <t>No voting intention figures; just ratings</t>
        </r>
      </text>
    </comment>
    <comment ref="AF4" authorId="0" shapeId="0" xr:uid="{78B687FE-6D1C-49C5-A6EB-DDC5DCCC9EBE}">
      <text>
        <r>
          <rPr>
            <sz val="9"/>
            <color indexed="81"/>
            <rFont val="Tahoma"/>
            <family val="2"/>
          </rPr>
          <t xml:space="preserve">Based on pre-rounded exact results
</t>
        </r>
      </text>
    </comment>
    <comment ref="AL4" authorId="0" shapeId="0" xr:uid="{1A7AAAB3-1552-4CDD-A79B-BF94A63E5D57}">
      <text>
        <r>
          <rPr>
            <sz val="9"/>
            <color indexed="81"/>
            <rFont val="Tahoma"/>
            <family val="2"/>
          </rPr>
          <t xml:space="preserve">Based on pre-rounded exact results
</t>
        </r>
      </text>
    </comment>
    <comment ref="AO4" authorId="0" shapeId="0" xr:uid="{19CBB583-B61E-4C72-9869-81BB80FE3ABA}">
      <text>
        <r>
          <rPr>
            <sz val="9"/>
            <color indexed="81"/>
            <rFont val="Tahoma"/>
            <family val="2"/>
          </rPr>
          <t xml:space="preserve">Based on pre-rounded exact results
</t>
        </r>
      </text>
    </comment>
    <comment ref="H5" authorId="0" shapeId="0" xr:uid="{865CE9A5-05B8-42D8-B280-424F87B06363}">
      <text>
        <r>
          <rPr>
            <sz val="9"/>
            <color indexed="81"/>
            <rFont val="Tahoma"/>
            <family val="2"/>
          </rPr>
          <t>No voting intention figures; just ratings</t>
        </r>
      </text>
    </comment>
    <comment ref="H6" authorId="0" shapeId="0" xr:uid="{7B147A8E-7612-42AD-844E-DB060506E323}">
      <text>
        <r>
          <rPr>
            <sz val="9"/>
            <color indexed="81"/>
            <rFont val="Tahoma"/>
            <family val="2"/>
          </rPr>
          <t>No voting intention figures; just ratings</t>
        </r>
      </text>
    </comment>
    <comment ref="H8" authorId="0" shapeId="0" xr:uid="{43573E6C-D410-420B-9BA3-8D7BD9055C4B}">
      <text>
        <r>
          <rPr>
            <sz val="9"/>
            <color indexed="81"/>
            <rFont val="Tahoma"/>
            <family val="2"/>
          </rPr>
          <t>Same poll as above. Additional line to cater for two leadership questions.</t>
        </r>
      </text>
    </comment>
    <comment ref="H9" authorId="0" shapeId="0" xr:uid="{ABB86453-A4A9-4FAA-9921-7B30021EDAC8}">
      <text>
        <r>
          <rPr>
            <sz val="9"/>
            <color indexed="81"/>
            <rFont val="Tahoma"/>
            <family val="2"/>
          </rPr>
          <t>No voting intention figures; just ratings</t>
        </r>
      </text>
    </comment>
    <comment ref="AR9" authorId="0" shapeId="0" xr:uid="{EDC280A4-A8F7-4D54-83A3-111C3AC10BA4}">
      <text>
        <r>
          <rPr>
            <sz val="9"/>
            <color indexed="81"/>
            <rFont val="Tahoma"/>
            <family val="2"/>
          </rPr>
          <t xml:space="preserve">Based on pre-rounded exact results
</t>
        </r>
      </text>
    </comment>
    <comment ref="H10" authorId="0" shapeId="0" xr:uid="{6BE7EB45-32F8-4D34-AC32-7338EDA25CD5}">
      <text>
        <r>
          <rPr>
            <sz val="9"/>
            <color indexed="81"/>
            <rFont val="Tahoma"/>
            <family val="2"/>
          </rPr>
          <t>No voting intention figures; just ratings</t>
        </r>
      </text>
    </comment>
    <comment ref="H11" authorId="0" shapeId="0" xr:uid="{FDDA44BE-464F-4CA0-BABC-8F1F6F411BAE}">
      <text>
        <r>
          <rPr>
            <sz val="9"/>
            <color indexed="81"/>
            <rFont val="Tahoma"/>
            <family val="2"/>
          </rPr>
          <t>No voting intention figures; just ratings</t>
        </r>
      </text>
    </comment>
    <comment ref="H12" authorId="0" shapeId="0" xr:uid="{6476430A-609A-4EDA-B17F-0982AD227C4B}">
      <text>
        <r>
          <rPr>
            <sz val="9"/>
            <color indexed="81"/>
            <rFont val="Tahoma"/>
            <family val="2"/>
          </rPr>
          <t>No voting intention figures; just ratings</t>
        </r>
      </text>
    </comment>
    <comment ref="H13" authorId="0" shapeId="0" xr:uid="{119DD2FF-CFF2-453A-B0EB-A3B77B61C249}">
      <text>
        <r>
          <rPr>
            <sz val="9"/>
            <color indexed="81"/>
            <rFont val="Tahoma"/>
            <family val="2"/>
          </rPr>
          <t>No voting intention figures; just ratings</t>
        </r>
      </text>
    </comment>
    <comment ref="AI13" authorId="0" shapeId="0" xr:uid="{5613F6A9-2962-424A-B238-D5B6993DD7B0}">
      <text>
        <r>
          <rPr>
            <sz val="9"/>
            <color indexed="81"/>
            <rFont val="Tahoma"/>
            <family val="2"/>
          </rPr>
          <t xml:space="preserve">Based on pre-rounded exact results
</t>
        </r>
      </text>
    </comment>
    <comment ref="AL13" authorId="0" shapeId="0" xr:uid="{B48B8C1C-4ADF-4C6B-84F0-7BB51EB7D278}">
      <text>
        <r>
          <rPr>
            <sz val="9"/>
            <color indexed="81"/>
            <rFont val="Tahoma"/>
            <family val="2"/>
          </rPr>
          <t xml:space="preserve">Based on pre-rounded exact results
</t>
        </r>
      </text>
    </comment>
    <comment ref="AP13" authorId="0" shapeId="0" xr:uid="{AD7BD48D-EF48-429D-B128-08DC7CDF9533}">
      <text>
        <r>
          <rPr>
            <sz val="9"/>
            <color indexed="81"/>
            <rFont val="Tahoma"/>
            <family val="2"/>
          </rPr>
          <t>Joint leaders asked about together in same question</t>
        </r>
      </text>
    </comment>
    <comment ref="H14" authorId="0" shapeId="0" xr:uid="{25EC3ADE-8993-4854-92CF-41BD5C20F975}">
      <text>
        <r>
          <rPr>
            <sz val="9"/>
            <color indexed="81"/>
            <rFont val="Tahoma"/>
            <family val="2"/>
          </rPr>
          <t>No voting intention figures; just ratings</t>
        </r>
      </text>
    </comment>
    <comment ref="H15" authorId="0" shapeId="0" xr:uid="{00EC24D2-2C0E-4A15-BF5C-61E54A8313AD}">
      <text>
        <r>
          <rPr>
            <sz val="9"/>
            <color indexed="81"/>
            <rFont val="Tahoma"/>
            <family val="2"/>
          </rPr>
          <t>No voting intention figures; just ratings</t>
        </r>
      </text>
    </comment>
    <comment ref="H16" authorId="0" shapeId="0" xr:uid="{2A15E9FE-5A23-4469-B47B-D1782C5EE3CF}">
      <text>
        <r>
          <rPr>
            <sz val="9"/>
            <color indexed="81"/>
            <rFont val="Tahoma"/>
            <family val="2"/>
          </rPr>
          <t>No voting intention figures; just ratings</t>
        </r>
      </text>
    </comment>
    <comment ref="H17" authorId="0" shapeId="0" xr:uid="{8FCA5AA4-E28E-44CA-8873-6ACC5968306C}">
      <text>
        <r>
          <rPr>
            <sz val="9"/>
            <color indexed="81"/>
            <rFont val="Tahoma"/>
            <family val="2"/>
          </rPr>
          <t>No voting intention figures; just ratings</t>
        </r>
      </text>
    </comment>
    <comment ref="AI17" authorId="0" shapeId="0" xr:uid="{1F2F0C31-EC06-4E28-8C18-885597773010}">
      <text>
        <r>
          <rPr>
            <sz val="9"/>
            <color indexed="81"/>
            <rFont val="Tahoma"/>
            <family val="2"/>
          </rPr>
          <t xml:space="preserve">Based on pre-rounded exact results
</t>
        </r>
      </text>
    </comment>
    <comment ref="H18" authorId="0" shapeId="0" xr:uid="{1B04F152-C926-443A-8CD1-B981B7DDEA1B}">
      <text>
        <r>
          <rPr>
            <sz val="9"/>
            <color indexed="81"/>
            <rFont val="Tahoma"/>
            <family val="2"/>
          </rPr>
          <t>No voting intention figures; just ratings</t>
        </r>
      </text>
    </comment>
    <comment ref="H20" authorId="0" shapeId="0" xr:uid="{F3FD7573-FBCF-466E-9D3D-71F6092CF2F0}">
      <text>
        <r>
          <rPr>
            <sz val="9"/>
            <color indexed="81"/>
            <rFont val="Tahoma"/>
            <family val="2"/>
          </rPr>
          <t>Same poll as above. Additional line to cater for two leadership questions.</t>
        </r>
      </text>
    </comment>
    <comment ref="H21" authorId="0" shapeId="0" xr:uid="{69A869C5-559D-4B69-9D57-F3F9E12CDD2C}">
      <text>
        <r>
          <rPr>
            <sz val="9"/>
            <color indexed="81"/>
            <rFont val="Tahoma"/>
            <family val="2"/>
          </rPr>
          <t>No voting intention figures; just ratings</t>
        </r>
      </text>
    </comment>
    <comment ref="H22" authorId="0" shapeId="0" xr:uid="{09A5533A-2FFF-4BA2-ADAB-AE44A8CF661F}">
      <text>
        <r>
          <rPr>
            <sz val="9"/>
            <color indexed="81"/>
            <rFont val="Tahoma"/>
            <family val="2"/>
          </rPr>
          <t>No voting intention figures; just ratings</t>
        </r>
      </text>
    </comment>
    <comment ref="H23" authorId="0" shapeId="0" xr:uid="{3528A410-5370-4FB8-A066-537584DE724C}">
      <text>
        <r>
          <rPr>
            <sz val="9"/>
            <color indexed="81"/>
            <rFont val="Tahoma"/>
            <family val="2"/>
          </rPr>
          <t>No voting intention figures; just ratings</t>
        </r>
      </text>
    </comment>
    <comment ref="H24" authorId="0" shapeId="0" xr:uid="{3B5383FD-2649-40A9-A9EB-AE4FAC366B9F}">
      <text>
        <r>
          <rPr>
            <sz val="9"/>
            <color indexed="81"/>
            <rFont val="Tahoma"/>
            <family val="2"/>
          </rPr>
          <t>No voting intention figures; just ratings</t>
        </r>
      </text>
    </comment>
    <comment ref="H26" authorId="0" shapeId="0" xr:uid="{704012B8-5873-4127-8DAA-847960334ACD}">
      <text>
        <r>
          <rPr>
            <sz val="9"/>
            <color indexed="81"/>
            <rFont val="Tahoma"/>
            <family val="2"/>
          </rPr>
          <t>No voting intention figures; just ratings</t>
        </r>
      </text>
    </comment>
    <comment ref="AP26" authorId="0" shapeId="0" xr:uid="{1B9BCC3C-EF71-4285-BCA9-7049E848EBBB}">
      <text>
        <r>
          <rPr>
            <sz val="9"/>
            <color indexed="81"/>
            <rFont val="Tahoma"/>
            <family val="2"/>
          </rPr>
          <t>Joint leaders asked about together in same question</t>
        </r>
      </text>
    </comment>
    <comment ref="H27" authorId="0" shapeId="0" xr:uid="{ED97EC43-3849-4E16-96AA-C66CABC2081F}">
      <text>
        <r>
          <rPr>
            <sz val="9"/>
            <color indexed="81"/>
            <rFont val="Tahoma"/>
            <family val="2"/>
          </rPr>
          <t>No voting intention figures; just ratings</t>
        </r>
      </text>
    </comment>
    <comment ref="AI27" authorId="0" shapeId="0" xr:uid="{B17741A3-4C54-4CDF-90F7-24F6890F05B0}">
      <text>
        <r>
          <rPr>
            <sz val="9"/>
            <color indexed="81"/>
            <rFont val="Tahoma"/>
            <family val="2"/>
          </rPr>
          <t xml:space="preserve">Based on pre-rounded exact results
</t>
        </r>
      </text>
    </comment>
    <comment ref="AU27" authorId="0" shapeId="0" xr:uid="{D4F995B4-201C-4540-80CC-76791F12CC1E}">
      <text>
        <r>
          <rPr>
            <sz val="9"/>
            <color indexed="81"/>
            <rFont val="Tahoma"/>
            <family val="2"/>
          </rPr>
          <t xml:space="preserve">Based on pre-rounded exact results
</t>
        </r>
      </text>
    </comment>
    <comment ref="H29" authorId="0" shapeId="0" xr:uid="{29382E04-9BD2-4EDE-88B9-9CE1CC3ADD92}">
      <text>
        <r>
          <rPr>
            <sz val="9"/>
            <color indexed="81"/>
            <rFont val="Tahoma"/>
            <family val="2"/>
          </rPr>
          <t>No voting intention figures; just ratings</t>
        </r>
      </text>
    </comment>
    <comment ref="H30" authorId="0" shapeId="0" xr:uid="{6979F1B5-CE9C-4981-B11E-35F34FA4F29E}">
      <text>
        <r>
          <rPr>
            <sz val="9"/>
            <color indexed="81"/>
            <rFont val="Tahoma"/>
            <family val="2"/>
          </rPr>
          <t>No voting intention figures; just ratings</t>
        </r>
      </text>
    </comment>
    <comment ref="H33" authorId="0" shapeId="0" xr:uid="{2F75B9ED-DA78-40B3-A698-6B25CC1DC2F9}">
      <text>
        <r>
          <rPr>
            <sz val="9"/>
            <color indexed="81"/>
            <rFont val="Tahoma"/>
            <family val="2"/>
          </rPr>
          <t>Same poll as above. Additional line to cater for two leadership questions.</t>
        </r>
      </text>
    </comment>
    <comment ref="H34" authorId="0" shapeId="0" xr:uid="{E99B189B-A89D-425F-88AC-39E62919F25D}">
      <text>
        <r>
          <rPr>
            <sz val="9"/>
            <color indexed="81"/>
            <rFont val="Tahoma"/>
            <family val="2"/>
          </rPr>
          <t>No voting intention figures; just ratings</t>
        </r>
      </text>
    </comment>
    <comment ref="H35" authorId="0" shapeId="0" xr:uid="{5F5F8E31-C426-4897-8BF8-B649714B7635}">
      <text>
        <r>
          <rPr>
            <sz val="9"/>
            <color indexed="81"/>
            <rFont val="Tahoma"/>
            <family val="2"/>
          </rPr>
          <t>No voting intention figures; just ratings</t>
        </r>
      </text>
    </comment>
    <comment ref="H36" authorId="0" shapeId="0" xr:uid="{398E437F-4FCB-412A-BC35-277167260BF6}">
      <text>
        <r>
          <rPr>
            <sz val="9"/>
            <color indexed="81"/>
            <rFont val="Tahoma"/>
            <family val="2"/>
          </rPr>
          <t>No voting intention figures; just ratings</t>
        </r>
      </text>
    </comment>
    <comment ref="H37" authorId="0" shapeId="0" xr:uid="{50E55C4D-5265-4232-B787-EC72F07C73A8}">
      <text>
        <r>
          <rPr>
            <sz val="9"/>
            <color indexed="81"/>
            <rFont val="Tahoma"/>
            <family val="2"/>
          </rPr>
          <t>No voting intention figures; just ratings</t>
        </r>
      </text>
    </comment>
    <comment ref="H38" authorId="0" shapeId="0" xr:uid="{5713F334-70AD-42F1-B6C8-7299CBBE457F}">
      <text>
        <r>
          <rPr>
            <sz val="9"/>
            <color indexed="81"/>
            <rFont val="Tahoma"/>
            <family val="2"/>
          </rPr>
          <t>No voting intention figures; just ratings</t>
        </r>
      </text>
    </comment>
    <comment ref="AF38" authorId="0" shapeId="0" xr:uid="{6E84D3F8-8E0F-4C68-834A-4D6F09EA27C9}">
      <text>
        <r>
          <rPr>
            <sz val="9"/>
            <color indexed="81"/>
            <rFont val="Tahoma"/>
            <family val="2"/>
          </rPr>
          <t xml:space="preserve">Based on pre-rounded exact results
</t>
        </r>
      </text>
    </comment>
    <comment ref="AL38" authorId="0" shapeId="0" xr:uid="{C4FB3FBE-4177-436E-BC0C-477A04FB0EE2}">
      <text>
        <r>
          <rPr>
            <sz val="9"/>
            <color indexed="81"/>
            <rFont val="Tahoma"/>
            <family val="2"/>
          </rPr>
          <t xml:space="preserve">Based on pre-rounded exact results
</t>
        </r>
      </text>
    </comment>
    <comment ref="AO38" authorId="0" shapeId="0" xr:uid="{6976B463-165C-45CF-A4AF-EAC782B61E82}">
      <text>
        <r>
          <rPr>
            <sz val="9"/>
            <color indexed="81"/>
            <rFont val="Tahoma"/>
            <family val="2"/>
          </rPr>
          <t xml:space="preserve">Based on pre-rounded exact results
</t>
        </r>
      </text>
    </comment>
    <comment ref="H39" authorId="0" shapeId="0" xr:uid="{C80011E2-2AC4-4314-B956-865314F53EF7}">
      <text>
        <r>
          <rPr>
            <sz val="9"/>
            <color indexed="81"/>
            <rFont val="Tahoma"/>
            <family val="2"/>
          </rPr>
          <t>No voting intention figures; just ratings</t>
        </r>
      </text>
    </comment>
    <comment ref="H40" authorId="0" shapeId="0" xr:uid="{7D85C646-49D0-4F0A-8BB2-DB3CDC699920}">
      <text>
        <r>
          <rPr>
            <sz val="9"/>
            <color indexed="81"/>
            <rFont val="Tahoma"/>
            <family val="2"/>
          </rPr>
          <t>No voting intention figures; just ratings</t>
        </r>
      </text>
    </comment>
    <comment ref="H41" authorId="0" shapeId="0" xr:uid="{DC628FF0-3484-46C2-B902-E8712A55F417}">
      <text>
        <r>
          <rPr>
            <sz val="9"/>
            <color indexed="81"/>
            <rFont val="Tahoma"/>
            <family val="2"/>
          </rPr>
          <t>No voting intention figures; just ratings</t>
        </r>
      </text>
    </comment>
    <comment ref="AF41" authorId="0" shapeId="0" xr:uid="{8B1F4BC5-E7ED-478D-8C2E-89D6F7BB10D6}">
      <text>
        <r>
          <rPr>
            <sz val="9"/>
            <color indexed="81"/>
            <rFont val="Tahoma"/>
            <family val="2"/>
          </rPr>
          <t xml:space="preserve">Based on pre-rounded exact results
</t>
        </r>
      </text>
    </comment>
    <comment ref="H42" authorId="0" shapeId="0" xr:uid="{6F4D948B-450C-4548-B343-748FDE7A3726}">
      <text>
        <r>
          <rPr>
            <sz val="9"/>
            <color indexed="81"/>
            <rFont val="Tahoma"/>
            <family val="2"/>
          </rPr>
          <t>No voting intention figures; just ratings</t>
        </r>
      </text>
    </comment>
    <comment ref="H43" authorId="0" shapeId="0" xr:uid="{FDF6F304-BF0F-461C-A9B0-FCAB8CFF4027}">
      <text>
        <r>
          <rPr>
            <sz val="9"/>
            <color indexed="81"/>
            <rFont val="Tahoma"/>
            <family val="2"/>
          </rPr>
          <t>No voting intention figures; just ratings</t>
        </r>
      </text>
    </comment>
    <comment ref="AI43" authorId="0" shapeId="0" xr:uid="{9A57C695-B548-4D0F-90BF-AEF766FE7500}">
      <text>
        <r>
          <rPr>
            <sz val="9"/>
            <color indexed="81"/>
            <rFont val="Tahoma"/>
            <family val="2"/>
          </rPr>
          <t xml:space="preserve">Based on pre-rounded exact results
</t>
        </r>
      </text>
    </comment>
    <comment ref="H46" authorId="0" shapeId="0" xr:uid="{EE4E2B29-EF7C-4009-8D10-D3A3B536C21E}">
      <text>
        <r>
          <rPr>
            <sz val="9"/>
            <color indexed="81"/>
            <rFont val="Tahoma"/>
            <family val="2"/>
          </rPr>
          <t>No voting intention figures; just ratings</t>
        </r>
      </text>
    </comment>
    <comment ref="AF46" authorId="0" shapeId="0" xr:uid="{6B5CBCF3-9FBE-44D4-804E-3FF759AF0FC7}">
      <text>
        <r>
          <rPr>
            <sz val="9"/>
            <color indexed="81"/>
            <rFont val="Tahoma"/>
            <family val="2"/>
          </rPr>
          <t xml:space="preserve">Based on pre-rounded exact results
</t>
        </r>
      </text>
    </comment>
    <comment ref="H48" authorId="0" shapeId="0" xr:uid="{333D3B6A-895A-4157-A4D0-B92E2F4357C6}">
      <text>
        <r>
          <rPr>
            <sz val="9"/>
            <color indexed="81"/>
            <rFont val="Tahoma"/>
            <family val="2"/>
          </rPr>
          <t>No voting intention figures; just ratings</t>
        </r>
      </text>
    </comment>
    <comment ref="H49" authorId="0" shapeId="0" xr:uid="{3E2C45BC-FC6E-4DF3-BF97-8A9D7BB9CE90}">
      <text>
        <r>
          <rPr>
            <sz val="9"/>
            <color indexed="81"/>
            <rFont val="Tahoma"/>
            <family val="2"/>
          </rPr>
          <t>No voting intention figures; just ratings</t>
        </r>
      </text>
    </comment>
    <comment ref="H50" authorId="0" shapeId="0" xr:uid="{B4E66AAE-7756-4B35-BE1F-493B99AB15A1}">
      <text>
        <r>
          <rPr>
            <sz val="9"/>
            <color indexed="81"/>
            <rFont val="Tahoma"/>
            <family val="2"/>
          </rPr>
          <t>No voting intention figures; just ratings</t>
        </r>
      </text>
    </comment>
    <comment ref="H51" authorId="0" shapeId="0" xr:uid="{62708519-AD96-4387-B1A8-3430132E6DEB}">
      <text>
        <r>
          <rPr>
            <sz val="9"/>
            <color indexed="81"/>
            <rFont val="Tahoma"/>
            <family val="2"/>
          </rPr>
          <t>No voting intention figures; just ratings</t>
        </r>
      </text>
    </comment>
    <comment ref="H52" authorId="0" shapeId="0" xr:uid="{04F446D3-B3CF-4E7D-A24A-64223111B77A}">
      <text>
        <r>
          <rPr>
            <sz val="9"/>
            <color indexed="81"/>
            <rFont val="Tahoma"/>
            <family val="2"/>
          </rPr>
          <t>No voting intention figures; just ratings</t>
        </r>
      </text>
    </comment>
    <comment ref="H54" authorId="0" shapeId="0" xr:uid="{FCE525AA-3DB6-425B-AEC6-3ADECD7BB94A}">
      <text>
        <r>
          <rPr>
            <sz val="9"/>
            <color indexed="81"/>
            <rFont val="Tahoma"/>
            <family val="2"/>
          </rPr>
          <t>No voting intention figures; just ratings</t>
        </r>
      </text>
    </comment>
    <comment ref="H55" authorId="0" shapeId="0" xr:uid="{3B4E4B85-233F-441A-AB5C-000ED194CB35}">
      <text>
        <r>
          <rPr>
            <sz val="9"/>
            <color indexed="81"/>
            <rFont val="Tahoma"/>
            <family val="2"/>
          </rPr>
          <t>No voting intention figures; just ratings</t>
        </r>
      </text>
    </comment>
    <comment ref="H56" authorId="0" shapeId="0" xr:uid="{36D3305C-FBDB-4BEB-BB87-AB1A06977222}">
      <text>
        <r>
          <rPr>
            <sz val="9"/>
            <color indexed="81"/>
            <rFont val="Tahoma"/>
            <family val="2"/>
          </rPr>
          <t>No voting intention figures; just ratings</t>
        </r>
      </text>
    </comment>
    <comment ref="H57" authorId="0" shapeId="0" xr:uid="{43592CEF-5E18-4B60-B6C8-F41EC276E543}">
      <text>
        <r>
          <rPr>
            <sz val="9"/>
            <color indexed="81"/>
            <rFont val="Tahoma"/>
            <family val="2"/>
          </rPr>
          <t>No voting intention figures; just ratings</t>
        </r>
      </text>
    </comment>
    <comment ref="H58" authorId="0" shapeId="0" xr:uid="{C55E6A62-B38A-4188-BB11-00907E90B79B}">
      <text>
        <r>
          <rPr>
            <sz val="9"/>
            <color indexed="81"/>
            <rFont val="Tahoma"/>
            <family val="2"/>
          </rPr>
          <t>No voting intention figures; just ratings</t>
        </r>
      </text>
    </comment>
    <comment ref="AF58" authorId="0" shapeId="0" xr:uid="{7A85711C-1CB5-4A87-965D-073910A4B458}">
      <text>
        <r>
          <rPr>
            <sz val="9"/>
            <color indexed="81"/>
            <rFont val="Tahoma"/>
            <family val="2"/>
          </rPr>
          <t xml:space="preserve">Based on pre-rounded exact results
</t>
        </r>
      </text>
    </comment>
    <comment ref="AI58" authorId="0" shapeId="0" xr:uid="{88F68EB4-B008-456A-B3C0-2AEA0BE34FC4}">
      <text>
        <r>
          <rPr>
            <sz val="9"/>
            <color indexed="81"/>
            <rFont val="Tahoma"/>
            <family val="2"/>
          </rPr>
          <t xml:space="preserve">Based on pre-rounded exact results
</t>
        </r>
      </text>
    </comment>
    <comment ref="AL58" authorId="0" shapeId="0" xr:uid="{45D93D38-7C1A-4163-96E5-ACB0CDD1D430}">
      <text>
        <r>
          <rPr>
            <sz val="9"/>
            <color indexed="81"/>
            <rFont val="Tahoma"/>
            <family val="2"/>
          </rPr>
          <t xml:space="preserve">Based on pre-rounded exact results
</t>
        </r>
      </text>
    </comment>
    <comment ref="BF58" authorId="0" shapeId="0" xr:uid="{32480238-E8C5-4D3C-8FAE-596FCCA9B9DD}">
      <text>
        <r>
          <rPr>
            <sz val="9"/>
            <color indexed="81"/>
            <rFont val="Tahoma"/>
            <family val="2"/>
          </rPr>
          <t xml:space="preserve">Based on pre-rounded exact results
</t>
        </r>
      </text>
    </comment>
    <comment ref="H60" authorId="0" shapeId="0" xr:uid="{6314326C-4EC2-4445-9D2C-16302DBE2D0C}">
      <text>
        <r>
          <rPr>
            <sz val="9"/>
            <color indexed="81"/>
            <rFont val="Tahoma"/>
            <family val="2"/>
          </rPr>
          <t>No voting intention figures; just ratings</t>
        </r>
      </text>
    </comment>
    <comment ref="H62" authorId="0" shapeId="0" xr:uid="{F2ABC20D-96F5-4D16-8BA9-B6D2F71544E0}">
      <text>
        <r>
          <rPr>
            <sz val="9"/>
            <color indexed="81"/>
            <rFont val="Tahoma"/>
            <family val="2"/>
          </rPr>
          <t>No voting intention figures; just ratings</t>
        </r>
      </text>
    </comment>
    <comment ref="AF62" authorId="0" shapeId="0" xr:uid="{7F03682B-4ACB-42C3-84E1-E30F35223271}">
      <text>
        <r>
          <rPr>
            <sz val="9"/>
            <color indexed="81"/>
            <rFont val="Tahoma"/>
            <family val="2"/>
          </rPr>
          <t xml:space="preserve">Based on pre-rounded exact results
</t>
        </r>
      </text>
    </comment>
    <comment ref="H63" authorId="0" shapeId="0" xr:uid="{64C89932-7EB4-406B-A13D-8F7E8F45EE87}">
      <text>
        <r>
          <rPr>
            <sz val="9"/>
            <color indexed="81"/>
            <rFont val="Tahoma"/>
            <family val="2"/>
          </rPr>
          <t>No voting intention figures; just ratings</t>
        </r>
      </text>
    </comment>
    <comment ref="H64" authorId="0" shapeId="0" xr:uid="{F52D90B0-C854-4E1C-91A7-30AEBD2C993B}">
      <text>
        <r>
          <rPr>
            <sz val="9"/>
            <color indexed="81"/>
            <rFont val="Tahoma"/>
            <family val="2"/>
          </rPr>
          <t>No voting intention figures; just ratings</t>
        </r>
      </text>
    </comment>
    <comment ref="H67" authorId="0" shapeId="0" xr:uid="{5385055B-7CF8-4128-806F-C17992C4D5A7}">
      <text>
        <r>
          <rPr>
            <sz val="9"/>
            <color indexed="81"/>
            <rFont val="Tahoma"/>
            <family val="2"/>
          </rPr>
          <t>No voting intention figures; just ratings</t>
        </r>
      </text>
    </comment>
    <comment ref="H68" authorId="0" shapeId="0" xr:uid="{13A2DABE-F02D-48E7-8EEE-514D38FBEBB3}">
      <text>
        <r>
          <rPr>
            <sz val="9"/>
            <color indexed="81"/>
            <rFont val="Tahoma"/>
            <family val="2"/>
          </rPr>
          <t>No voting intention figures; just ratings</t>
        </r>
      </text>
    </comment>
    <comment ref="AI72" authorId="0" shapeId="0" xr:uid="{3436A630-3C3F-4A51-BD11-953A5ED37577}">
      <text>
        <r>
          <rPr>
            <sz val="9"/>
            <color indexed="81"/>
            <rFont val="Tahoma"/>
            <family val="2"/>
          </rPr>
          <t xml:space="preserve">Based on pre-rounded exact results
</t>
        </r>
      </text>
    </comment>
    <comment ref="H73" authorId="0" shapeId="0" xr:uid="{23A5A9D5-19EB-4AA4-96C1-14F60774ECF4}">
      <text>
        <r>
          <rPr>
            <sz val="9"/>
            <color indexed="81"/>
            <rFont val="Tahoma"/>
            <family val="2"/>
          </rPr>
          <t>No voting intention figures; just ratings</t>
        </r>
      </text>
    </comment>
    <comment ref="AI74" authorId="0" shapeId="0" xr:uid="{E3BA18B6-722F-4CF0-A8B0-7C043A02EB96}">
      <text>
        <r>
          <rPr>
            <sz val="9"/>
            <color indexed="81"/>
            <rFont val="Tahoma"/>
            <family val="2"/>
          </rPr>
          <t xml:space="preserve">Based on pre-rounded exact results
</t>
        </r>
      </text>
    </comment>
    <comment ref="H75" authorId="0" shapeId="0" xr:uid="{27EBEC75-BDFF-483C-9E1D-BABA56062C4D}">
      <text>
        <r>
          <rPr>
            <sz val="9"/>
            <color indexed="81"/>
            <rFont val="Tahoma"/>
            <family val="2"/>
          </rPr>
          <t>No voting intention figures; just ratings</t>
        </r>
      </text>
    </comment>
    <comment ref="E76" authorId="0" shapeId="0" xr:uid="{7290B1CD-A3E1-419B-BDB8-D683F20FEBAC}">
      <text>
        <r>
          <rPr>
            <sz val="9"/>
            <color indexed="81"/>
            <rFont val="Tahoma"/>
            <family val="2"/>
          </rPr>
          <t>Leader ratings published separately the day before.</t>
        </r>
      </text>
    </comment>
    <comment ref="H77" authorId="0" shapeId="0" xr:uid="{A14705BE-BA87-46DA-9257-8D3BE37F7FF8}">
      <text>
        <r>
          <rPr>
            <sz val="9"/>
            <color indexed="81"/>
            <rFont val="Tahoma"/>
            <family val="2"/>
          </rPr>
          <t>No voting intention figures; just ratings</t>
        </r>
      </text>
    </comment>
    <comment ref="F78" authorId="0" shapeId="0" xr:uid="{03221D0B-631A-43FC-B952-9FE292C47E10}">
      <text>
        <r>
          <rPr>
            <sz val="9"/>
            <color indexed="81"/>
            <rFont val="Tahoma"/>
            <family val="2"/>
          </rPr>
          <t>Stonehaven also published data tables with fieldwork on just 7 Oct 23/29/12/8/19</t>
        </r>
      </text>
    </comment>
    <comment ref="AF79" authorId="0" shapeId="0" xr:uid="{E5533A57-076A-4BDA-AEEF-21453C69F63C}">
      <text>
        <r>
          <rPr>
            <sz val="9"/>
            <color indexed="81"/>
            <rFont val="Tahoma"/>
            <family val="2"/>
          </rPr>
          <t xml:space="preserve">Based on pre-rounded exact results
</t>
        </r>
      </text>
    </comment>
    <comment ref="H83" authorId="0" shapeId="0" xr:uid="{61A64595-F139-41BB-BF66-637D8A010B17}">
      <text>
        <r>
          <rPr>
            <sz val="9"/>
            <color indexed="81"/>
            <rFont val="Tahoma"/>
            <family val="2"/>
          </rPr>
          <t>No voting intention figures; just ratings</t>
        </r>
      </text>
    </comment>
    <comment ref="AI85" authorId="0" shapeId="0" xr:uid="{0914398D-B13D-4AF0-8501-B89EEFBD3F35}">
      <text>
        <r>
          <rPr>
            <sz val="9"/>
            <color indexed="81"/>
            <rFont val="Tahoma"/>
            <family val="2"/>
          </rPr>
          <t xml:space="preserve">Based on pre-rounded exact results
</t>
        </r>
      </text>
    </comment>
    <comment ref="AL85" authorId="0" shapeId="0" xr:uid="{DE471FD4-FC35-4D4F-9A75-F0ECC35AAA22}">
      <text>
        <r>
          <rPr>
            <sz val="9"/>
            <color indexed="81"/>
            <rFont val="Tahoma"/>
            <family val="2"/>
          </rPr>
          <t xml:space="preserve">Based on pre-rounded exact results
</t>
        </r>
      </text>
    </comment>
    <comment ref="H86" authorId="0" shapeId="0" xr:uid="{D5AAC327-444F-4BFA-8526-9820DC103739}">
      <text>
        <r>
          <rPr>
            <sz val="9"/>
            <color indexed="81"/>
            <rFont val="Tahoma"/>
            <family val="2"/>
          </rPr>
          <t>No voting intention figures; just ratings</t>
        </r>
      </text>
    </comment>
    <comment ref="AI86" authorId="0" shapeId="0" xr:uid="{66222A72-A808-4358-98C9-3F98F6CBD88B}">
      <text>
        <r>
          <rPr>
            <sz val="9"/>
            <color indexed="81"/>
            <rFont val="Tahoma"/>
            <family val="2"/>
          </rPr>
          <t xml:space="preserve">Based on pre-rounded exact results
</t>
        </r>
      </text>
    </comment>
    <comment ref="AL86" authorId="0" shapeId="0" xr:uid="{5F0B54AC-B570-49CD-BC6D-80EC263B0218}">
      <text>
        <r>
          <rPr>
            <sz val="9"/>
            <color indexed="81"/>
            <rFont val="Tahoma"/>
            <family val="2"/>
          </rPr>
          <t xml:space="preserve">Based on pre-rounded exact results
</t>
        </r>
      </text>
    </comment>
    <comment ref="AO86" authorId="0" shapeId="0" xr:uid="{CB580B1C-AAD6-484D-A1CD-25EB627144B6}">
      <text>
        <r>
          <rPr>
            <sz val="9"/>
            <color indexed="81"/>
            <rFont val="Tahoma"/>
            <family val="2"/>
          </rPr>
          <t xml:space="preserve">Based on pre-rounded exact results
</t>
        </r>
      </text>
    </comment>
    <comment ref="H87" authorId="0" shapeId="0" xr:uid="{AD5C6D7C-46C8-48D5-853C-7BBDDB02B52A}">
      <text>
        <r>
          <rPr>
            <sz val="9"/>
            <color indexed="81"/>
            <rFont val="Tahoma"/>
            <family val="2"/>
          </rPr>
          <t>No voting intention figures; just ratings</t>
        </r>
      </text>
    </comment>
    <comment ref="H88" authorId="0" shapeId="0" xr:uid="{E392D304-82D6-4F5F-B26A-13781E4E83B8}">
      <text>
        <r>
          <rPr>
            <sz val="9"/>
            <color indexed="81"/>
            <rFont val="Tahoma"/>
            <family val="2"/>
          </rPr>
          <t>No voting intention figures; just ratings</t>
        </r>
      </text>
    </comment>
    <comment ref="H90" authorId="0" shapeId="0" xr:uid="{CB2960A4-E2E6-4C3A-AB52-77989263B51E}">
      <text>
        <r>
          <rPr>
            <sz val="9"/>
            <color indexed="81"/>
            <rFont val="Tahoma"/>
            <family val="2"/>
          </rPr>
          <t>No voting intention figures; just ratings</t>
        </r>
      </text>
    </comment>
    <comment ref="AO93" authorId="0" shapeId="0" xr:uid="{6CE7CEF2-3D3E-4D3D-93B5-0CE94AA59417}">
      <text>
        <r>
          <rPr>
            <sz val="9"/>
            <color indexed="81"/>
            <rFont val="Tahoma"/>
            <family val="2"/>
          </rPr>
          <t xml:space="preserve">Based on pre-rounded exact results
</t>
        </r>
      </text>
    </comment>
    <comment ref="AP93" authorId="0" shapeId="0" xr:uid="{4E77A95E-BC32-4376-8773-68EB0390D433}">
      <text>
        <r>
          <rPr>
            <sz val="9"/>
            <color indexed="81"/>
            <rFont val="Tahoma"/>
            <family val="2"/>
          </rPr>
          <t>Joint leaders asked about together in same question</t>
        </r>
      </text>
    </comment>
    <comment ref="H94" authorId="0" shapeId="0" xr:uid="{47A43B73-F90E-42C5-A7B6-B10DC6240DCD}">
      <text>
        <r>
          <rPr>
            <sz val="9"/>
            <color indexed="81"/>
            <rFont val="Tahoma"/>
            <family val="2"/>
          </rPr>
          <t>No voting intention figures; just ratings</t>
        </r>
      </text>
    </comment>
    <comment ref="H97" authorId="0" shapeId="0" xr:uid="{722BE1F1-3471-468D-95FD-040192B3DB39}">
      <text>
        <r>
          <rPr>
            <sz val="9"/>
            <color indexed="81"/>
            <rFont val="Tahoma"/>
            <family val="2"/>
          </rPr>
          <t>No voting intention figures; just ratings</t>
        </r>
      </text>
    </comment>
    <comment ref="H99" authorId="0" shapeId="0" xr:uid="{24987C90-9351-4B99-B293-FE995115BBAC}">
      <text>
        <r>
          <rPr>
            <sz val="9"/>
            <color indexed="81"/>
            <rFont val="Tahoma"/>
            <family val="2"/>
          </rPr>
          <t>No voting intention figures; just ratings</t>
        </r>
      </text>
    </comment>
    <comment ref="AF100" authorId="0" shapeId="0" xr:uid="{C6991387-A205-4670-9ED5-B8A9A50DD6C0}">
      <text>
        <r>
          <rPr>
            <sz val="9"/>
            <color indexed="81"/>
            <rFont val="Tahoma"/>
            <family val="2"/>
          </rPr>
          <t xml:space="preserve">Based on pre-rounded exact results
</t>
        </r>
      </text>
    </comment>
    <comment ref="AI100" authorId="0" shapeId="0" xr:uid="{8CBE453A-037D-4C26-9A33-2E37E1C2D923}">
      <text>
        <r>
          <rPr>
            <sz val="9"/>
            <color indexed="81"/>
            <rFont val="Tahoma"/>
            <family val="2"/>
          </rPr>
          <t xml:space="preserve">Based on pre-rounded exact results
</t>
        </r>
      </text>
    </comment>
    <comment ref="BF100" authorId="0" shapeId="0" xr:uid="{FD9E8B83-ECB1-4E87-BA48-8373F243F82D}">
      <text>
        <r>
          <rPr>
            <sz val="9"/>
            <color indexed="81"/>
            <rFont val="Tahoma"/>
            <family val="2"/>
          </rPr>
          <t xml:space="preserve">Based on pre-rounded exact results
</t>
        </r>
      </text>
    </comment>
    <comment ref="H101" authorId="0" shapeId="0" xr:uid="{37A295CA-BDD7-4FB0-8803-4F6165C24450}">
      <text>
        <r>
          <rPr>
            <sz val="9"/>
            <color indexed="81"/>
            <rFont val="Tahoma"/>
            <family val="2"/>
          </rPr>
          <t>No voting intention figures; just ratings</t>
        </r>
      </text>
    </comment>
    <comment ref="H102" authorId="0" shapeId="0" xr:uid="{E6D271E2-28F5-4D26-ABAA-91C819B96844}">
      <text>
        <r>
          <rPr>
            <sz val="9"/>
            <color indexed="81"/>
            <rFont val="Tahoma"/>
            <family val="2"/>
          </rPr>
          <t>No voting intention figures; just ratings</t>
        </r>
      </text>
    </comment>
    <comment ref="AI103" authorId="0" shapeId="0" xr:uid="{8EBAD129-3A60-4CA5-94F2-28E03A8EE376}">
      <text>
        <r>
          <rPr>
            <sz val="9"/>
            <color indexed="81"/>
            <rFont val="Tahoma"/>
            <family val="2"/>
          </rPr>
          <t xml:space="preserve">Based on pre-rounded exact results
</t>
        </r>
      </text>
    </comment>
    <comment ref="AL103" authorId="0" shapeId="0" xr:uid="{48FFE7BB-A0D4-4C53-9F43-3FB04BA0AF38}">
      <text>
        <r>
          <rPr>
            <sz val="9"/>
            <color indexed="81"/>
            <rFont val="Tahoma"/>
            <family val="2"/>
          </rPr>
          <t xml:space="preserve">Based on pre-rounded exact results
</t>
        </r>
      </text>
    </comment>
    <comment ref="H106" authorId="0" shapeId="0" xr:uid="{5D8F027D-DC12-48A8-9141-E8854F91DF0A}">
      <text>
        <r>
          <rPr>
            <sz val="9"/>
            <color indexed="81"/>
            <rFont val="Tahoma"/>
            <family val="2"/>
          </rPr>
          <t>Same poll as above. Additional line to cater for two leadership questions.</t>
        </r>
      </text>
    </comment>
    <comment ref="H108" authorId="0" shapeId="0" xr:uid="{7DB3C04E-1C5C-4434-9273-CD95276795DF}">
      <text>
        <r>
          <rPr>
            <sz val="9"/>
            <color indexed="81"/>
            <rFont val="Tahoma"/>
            <family val="2"/>
          </rPr>
          <t>No voting intention figures; just ratings</t>
        </r>
      </text>
    </comment>
    <comment ref="H109" authorId="0" shapeId="0" xr:uid="{2A849A35-10B8-4F53-B9D8-D2E09667E1D4}">
      <text>
        <r>
          <rPr>
            <sz val="9"/>
            <color indexed="81"/>
            <rFont val="Tahoma"/>
            <family val="2"/>
          </rPr>
          <t>No voting intention figures; just ratings</t>
        </r>
      </text>
    </comment>
    <comment ref="H112" authorId="0" shapeId="0" xr:uid="{CA11D22B-8B15-4166-A3D4-726A4DA9DF86}">
      <text>
        <r>
          <rPr>
            <sz val="9"/>
            <color indexed="81"/>
            <rFont val="Tahoma"/>
            <family val="2"/>
          </rPr>
          <t>No voting intention figures; just ratings</t>
        </r>
      </text>
    </comment>
    <comment ref="H113" authorId="0" shapeId="0" xr:uid="{5A8FB908-1C15-4CD5-9909-708A1340D685}">
      <text>
        <r>
          <rPr>
            <sz val="9"/>
            <color indexed="81"/>
            <rFont val="Tahoma"/>
            <family val="2"/>
          </rPr>
          <t>No voting intention figures; just ratings</t>
        </r>
      </text>
    </comment>
    <comment ref="H119" authorId="0" shapeId="0" xr:uid="{C8B78450-D85B-47B9-8B45-7D611C40A337}">
      <text>
        <r>
          <rPr>
            <sz val="9"/>
            <color indexed="81"/>
            <rFont val="Tahoma"/>
            <family val="2"/>
          </rPr>
          <t>No voting intention figures; just ratings</t>
        </r>
      </text>
    </comment>
    <comment ref="H121" authorId="0" shapeId="0" xr:uid="{FE52C761-3150-4898-B7DA-88D015E79A7C}">
      <text>
        <r>
          <rPr>
            <sz val="9"/>
            <color indexed="81"/>
            <rFont val="Tahoma"/>
            <family val="2"/>
          </rPr>
          <t>No voting intention figures; just ratings</t>
        </r>
      </text>
    </comment>
    <comment ref="H125" authorId="0" shapeId="0" xr:uid="{266F8E6D-7629-4352-8D27-49DDD827193A}">
      <text>
        <r>
          <rPr>
            <sz val="9"/>
            <color indexed="81"/>
            <rFont val="Tahoma"/>
            <family val="2"/>
          </rPr>
          <t>No voting intention figures; just ratings</t>
        </r>
      </text>
    </comment>
    <comment ref="AI127" authorId="0" shapeId="0" xr:uid="{82C525DF-57F8-4997-AFBC-912A5958FA70}">
      <text>
        <r>
          <rPr>
            <sz val="9"/>
            <color indexed="81"/>
            <rFont val="Tahoma"/>
            <family val="2"/>
          </rPr>
          <t xml:space="preserve">Based on pre-rounded exact results
</t>
        </r>
      </text>
    </comment>
    <comment ref="AO127" authorId="0" shapeId="0" xr:uid="{9F485755-BCB8-4A31-B794-6BB6FF1573C3}">
      <text>
        <r>
          <rPr>
            <sz val="9"/>
            <color indexed="81"/>
            <rFont val="Tahoma"/>
            <family val="2"/>
          </rPr>
          <t xml:space="preserve">Based on pre-rounded exact results
</t>
        </r>
      </text>
    </comment>
    <comment ref="H128" authorId="0" shapeId="0" xr:uid="{89B3CAA1-D243-40AE-8DAB-18973D271E46}">
      <text>
        <r>
          <rPr>
            <sz val="9"/>
            <color indexed="81"/>
            <rFont val="Tahoma"/>
            <family val="2"/>
          </rPr>
          <t>No voting intention figures; just ratings</t>
        </r>
      </text>
    </comment>
    <comment ref="H131" authorId="0" shapeId="0" xr:uid="{B3661867-EBB4-46DD-9E17-186C7C500F88}">
      <text>
        <r>
          <rPr>
            <sz val="9"/>
            <color indexed="81"/>
            <rFont val="Tahoma"/>
            <family val="2"/>
          </rPr>
          <t>No voting intention figures; just ratings</t>
        </r>
      </text>
    </comment>
    <comment ref="H133" authorId="0" shapeId="0" xr:uid="{4AAFDC9D-DC8F-4944-89B6-4EA617AEA447}">
      <text>
        <r>
          <rPr>
            <sz val="9"/>
            <color indexed="81"/>
            <rFont val="Tahoma"/>
            <family val="2"/>
          </rPr>
          <t>No voting intention figures; just ratings</t>
        </r>
      </text>
    </comment>
    <comment ref="AX133" authorId="0" shapeId="0" xr:uid="{10E79B35-8878-4484-896C-30F1B7A848AA}">
      <text>
        <r>
          <rPr>
            <b/>
            <sz val="9"/>
            <color indexed="81"/>
            <rFont val="Tahoma"/>
            <family val="2"/>
          </rPr>
          <t>37 / 25 Starmer vs Farage</t>
        </r>
      </text>
    </comment>
    <comment ref="H134" authorId="0" shapeId="0" xr:uid="{4077FD86-5EEF-48CD-851A-45C898A078B5}">
      <text>
        <r>
          <rPr>
            <sz val="9"/>
            <color indexed="81"/>
            <rFont val="Tahoma"/>
            <family val="2"/>
          </rPr>
          <t>No voting intention figures; just ratings</t>
        </r>
      </text>
    </comment>
    <comment ref="AF136" authorId="0" shapeId="0" xr:uid="{994A150E-5E51-45BA-A1C2-B2527F38C289}">
      <text>
        <r>
          <rPr>
            <sz val="9"/>
            <color indexed="81"/>
            <rFont val="Tahoma"/>
            <family val="2"/>
          </rPr>
          <t xml:space="preserve">Based on pre-rounded exact results
</t>
        </r>
      </text>
    </comment>
    <comment ref="AI137" authorId="0" shapeId="0" xr:uid="{F980ADDF-3986-4DE0-982E-17FE1A214FEA}">
      <text>
        <r>
          <rPr>
            <sz val="9"/>
            <color indexed="81"/>
            <rFont val="Tahoma"/>
            <family val="2"/>
          </rPr>
          <t xml:space="preserve">Based on pre-rounded exact results
</t>
        </r>
      </text>
    </comment>
    <comment ref="H138" authorId="0" shapeId="0" xr:uid="{EE9BECF1-EFAA-45FC-8C11-5F459DCEDC92}">
      <text>
        <r>
          <rPr>
            <sz val="9"/>
            <color indexed="81"/>
            <rFont val="Tahoma"/>
            <family val="2"/>
          </rPr>
          <t>No voting intention figures; just ratings</t>
        </r>
      </text>
    </comment>
    <comment ref="H139" authorId="0" shapeId="0" xr:uid="{7782261C-E92A-4131-9D26-B69EDF4F1E88}">
      <text>
        <r>
          <rPr>
            <sz val="9"/>
            <color indexed="81"/>
            <rFont val="Tahoma"/>
            <family val="2"/>
          </rPr>
          <t>No voting intention figures; just ratings</t>
        </r>
      </text>
    </comment>
    <comment ref="H140" authorId="0" shapeId="0" xr:uid="{707545AB-472F-48C3-A7B1-68BDC782588F}">
      <text>
        <r>
          <rPr>
            <sz val="9"/>
            <color indexed="81"/>
            <rFont val="Tahoma"/>
            <family val="2"/>
          </rPr>
          <t>No voting intention figures; just seat projections from council by-election data</t>
        </r>
      </text>
    </comment>
    <comment ref="AB140" authorId="0" shapeId="0" xr:uid="{828EBE0F-7481-4C7F-A281-1A6956B05E83}">
      <text>
        <r>
          <rPr>
            <sz val="9"/>
            <color indexed="81"/>
            <rFont val="Tahoma"/>
            <family val="2"/>
          </rPr>
          <t>See https://jlpartners.co.uk/polaris-dec-24</t>
        </r>
      </text>
    </comment>
    <comment ref="C141" authorId="0" shapeId="0" xr:uid="{224B5A93-A3D6-464D-B96D-DF49A1EF0157}">
      <text>
        <r>
          <rPr>
            <sz val="9"/>
            <color indexed="81"/>
            <rFont val="Tahoma"/>
            <family val="2"/>
          </rPr>
          <t>"This model is deeply informed by an extensive dataset amassed from roughly 100,000 respondents over the last 18 months. Our most recent survey update adds 7,000 new respondents across [month] and [month]"</t>
        </r>
      </text>
    </comment>
    <comment ref="H141" authorId="0" shapeId="0" xr:uid="{BB5F4694-41ED-44FF-AC85-4E55EBF239E5}">
      <text>
        <r>
          <rPr>
            <sz val="9"/>
            <color indexed="81"/>
            <rFont val="Tahoma"/>
            <family val="2"/>
          </rPr>
          <t>Published vote share figures appear to include don't knows: 20 / 23 / 11 / 7 / 17</t>
        </r>
      </text>
    </comment>
    <comment ref="H143" authorId="0" shapeId="0" xr:uid="{EAB6D31E-1984-4D9A-9E93-9789F615F235}">
      <text>
        <r>
          <rPr>
            <sz val="9"/>
            <color indexed="81"/>
            <rFont val="Tahoma"/>
            <family val="2"/>
          </rPr>
          <t>No voting intention figures; just ratings</t>
        </r>
      </text>
    </comment>
    <comment ref="Z144" authorId="0" shapeId="0" xr:uid="{93EE3041-C6A8-4A64-AB63-0CCD25B6759F}">
      <text>
        <r>
          <rPr>
            <sz val="9"/>
            <color indexed="81"/>
            <rFont val="Tahoma"/>
            <family val="2"/>
          </rPr>
          <t>GB not UK, although some of their crosstab files implied UK. Confirmed GB with pollster.</t>
        </r>
      </text>
    </comment>
    <comment ref="H147" authorId="0" shapeId="0" xr:uid="{250EE748-64B2-438E-A155-7B915309B863}">
      <text>
        <r>
          <rPr>
            <sz val="9"/>
            <color indexed="81"/>
            <rFont val="Tahoma"/>
            <family val="2"/>
          </rPr>
          <t>No voting intention figures; just ratings</t>
        </r>
      </text>
    </comment>
    <comment ref="AF148" authorId="0" shapeId="0" xr:uid="{6B75D8B5-F4AE-42AB-B788-4D4395C967E2}">
      <text>
        <r>
          <rPr>
            <sz val="9"/>
            <color indexed="81"/>
            <rFont val="Tahoma"/>
            <family val="2"/>
          </rPr>
          <t xml:space="preserve">Based on pre-rounded exact results
</t>
        </r>
      </text>
    </comment>
    <comment ref="AP148" authorId="0" shapeId="0" xr:uid="{358798CD-9165-4DA0-BB37-E82C07A3F500}">
      <text>
        <r>
          <rPr>
            <sz val="9"/>
            <color indexed="81"/>
            <rFont val="Tahoma"/>
            <family val="2"/>
          </rPr>
          <t>Joint leaders asked about together in same question</t>
        </r>
      </text>
    </comment>
    <comment ref="AR148" authorId="0" shapeId="0" xr:uid="{8821ECE3-DCB3-4A2E-963D-BF6213E79DF6}">
      <text>
        <r>
          <rPr>
            <sz val="9"/>
            <color indexed="81"/>
            <rFont val="Tahoma"/>
            <family val="2"/>
          </rPr>
          <t xml:space="preserve">Based on pre-rounded exact results
</t>
        </r>
      </text>
    </comment>
    <comment ref="H150" authorId="0" shapeId="0" xr:uid="{F7D53B13-A6FF-4DE6-B485-6ED6725BE1DA}">
      <text>
        <r>
          <rPr>
            <sz val="9"/>
            <color indexed="81"/>
            <rFont val="Tahoma"/>
            <family val="2"/>
          </rPr>
          <t>Same poll as above. Additional line to cater for two leadership questions.</t>
        </r>
      </text>
    </comment>
    <comment ref="H151" authorId="0" shapeId="0" xr:uid="{3C6AF412-0458-41C9-8408-6B63E61193A9}">
      <text>
        <r>
          <rPr>
            <sz val="9"/>
            <color indexed="81"/>
            <rFont val="Tahoma"/>
            <family val="2"/>
          </rPr>
          <t>No voting intention figures; just ratings</t>
        </r>
      </text>
    </comment>
    <comment ref="H153" authorId="0" shapeId="0" xr:uid="{538D9880-7C12-4237-AF2B-5A19EE7D6038}">
      <text>
        <r>
          <rPr>
            <sz val="9"/>
            <color indexed="81"/>
            <rFont val="Tahoma"/>
            <family val="2"/>
          </rPr>
          <t>No voting intention figures; just ratings</t>
        </r>
      </text>
    </comment>
    <comment ref="H157" authorId="0" shapeId="0" xr:uid="{648E0F8C-A4E4-4E9F-8BF0-45CF2BF32AE6}">
      <text>
        <r>
          <rPr>
            <sz val="9"/>
            <color indexed="81"/>
            <rFont val="Tahoma"/>
            <family val="2"/>
          </rPr>
          <t>No voting intention figures; just ratings</t>
        </r>
      </text>
    </comment>
    <comment ref="H158" authorId="0" shapeId="0" xr:uid="{92997337-E1BB-40E4-8EB3-8974739FF893}">
      <text>
        <r>
          <rPr>
            <sz val="9"/>
            <color indexed="81"/>
            <rFont val="Tahoma"/>
            <family val="2"/>
          </rPr>
          <t>No voting intention figures; just ratings</t>
        </r>
      </text>
    </comment>
    <comment ref="AO161" authorId="0" shapeId="0" xr:uid="{EDD6EEE4-3D0F-4021-98EF-CE95ECC52AEA}">
      <text>
        <r>
          <rPr>
            <sz val="9"/>
            <color indexed="81"/>
            <rFont val="Tahoma"/>
            <family val="2"/>
          </rPr>
          <t xml:space="preserve">Based on pre-rounded exact results
</t>
        </r>
      </text>
    </comment>
    <comment ref="H162" authorId="0" shapeId="0" xr:uid="{4E7FCAB3-E4EF-48E5-A409-3391B41AF754}">
      <text>
        <r>
          <rPr>
            <sz val="9"/>
            <color indexed="81"/>
            <rFont val="Tahoma"/>
            <family val="2"/>
          </rPr>
          <t>No voting intention figures; just ratings</t>
        </r>
      </text>
    </comment>
    <comment ref="AI167" authorId="0" shapeId="0" xr:uid="{A9431E36-86B3-43A6-A510-465359F40DA8}">
      <text>
        <r>
          <rPr>
            <sz val="9"/>
            <color indexed="81"/>
            <rFont val="Tahoma"/>
            <family val="2"/>
          </rPr>
          <t xml:space="preserve">Based on pre-rounded exact results
</t>
        </r>
      </text>
    </comment>
    <comment ref="AL169" authorId="0" shapeId="0" xr:uid="{54F80562-4485-4A54-B12E-84DF95567D81}">
      <text>
        <r>
          <rPr>
            <sz val="9"/>
            <color indexed="81"/>
            <rFont val="Tahoma"/>
            <family val="2"/>
          </rPr>
          <t xml:space="preserve">Based on pre-rounded exact results
</t>
        </r>
      </text>
    </comment>
    <comment ref="AO169" authorId="0" shapeId="0" xr:uid="{95769793-F0A8-472E-8F7A-A8445848AF19}">
      <text>
        <r>
          <rPr>
            <sz val="9"/>
            <color indexed="81"/>
            <rFont val="Tahoma"/>
            <family val="2"/>
          </rPr>
          <t xml:space="preserve">Based on pre-rounded exact results
</t>
        </r>
      </text>
    </comment>
    <comment ref="H170" authorId="0" shapeId="0" xr:uid="{AA50606C-302E-4C9D-84D6-D0BA8A65B9B8}">
      <text>
        <r>
          <rPr>
            <sz val="9"/>
            <color indexed="81"/>
            <rFont val="Tahoma"/>
            <family val="2"/>
          </rPr>
          <t>No voting intention figures; just ratings</t>
        </r>
      </text>
    </comment>
    <comment ref="AL172" authorId="0" shapeId="0" xr:uid="{003B081F-222F-4685-99C5-AC798EEE8633}">
      <text>
        <r>
          <rPr>
            <sz val="9"/>
            <color indexed="81"/>
            <rFont val="Tahoma"/>
            <family val="2"/>
          </rPr>
          <t xml:space="preserve">Based on pre-rounded exact results
</t>
        </r>
      </text>
    </comment>
    <comment ref="H175" authorId="0" shapeId="0" xr:uid="{1BA1A0BB-A2B9-422B-B70A-820D856A2D16}">
      <text>
        <r>
          <rPr>
            <sz val="9"/>
            <color indexed="81"/>
            <rFont val="Tahoma"/>
            <family val="2"/>
          </rPr>
          <t>No voting intention figures; just ratings</t>
        </r>
      </text>
    </comment>
    <comment ref="AF177" authorId="0" shapeId="0" xr:uid="{1EAC60CA-0DDB-48BC-88A3-499C825128E3}">
      <text>
        <r>
          <rPr>
            <sz val="9"/>
            <color indexed="81"/>
            <rFont val="Tahoma"/>
            <family val="2"/>
          </rPr>
          <t xml:space="preserve">Based on pre-rounded exact results
</t>
        </r>
      </text>
    </comment>
    <comment ref="AI178" authorId="0" shapeId="0" xr:uid="{7D3197BC-4CF9-40F4-B7E0-9C6614258703}">
      <text>
        <r>
          <rPr>
            <sz val="9"/>
            <color indexed="81"/>
            <rFont val="Tahoma"/>
            <family val="2"/>
          </rPr>
          <t xml:space="preserve">Based on pre-rounded exact results
</t>
        </r>
      </text>
    </comment>
    <comment ref="H180" authorId="0" shapeId="0" xr:uid="{00A5FFCB-D80A-4F2A-A0E7-5971E580FB9B}">
      <text>
        <r>
          <rPr>
            <sz val="9"/>
            <color indexed="81"/>
            <rFont val="Tahoma"/>
            <family val="2"/>
          </rPr>
          <t>No voting intention figures; just ratings</t>
        </r>
      </text>
    </comment>
    <comment ref="AL183" authorId="0" shapeId="0" xr:uid="{8B1E513C-C0E0-47A6-9B5B-6E262EA605C2}">
      <text>
        <r>
          <rPr>
            <sz val="9"/>
            <color indexed="81"/>
            <rFont val="Tahoma"/>
            <family val="2"/>
          </rPr>
          <t xml:space="preserve">Based on pre-rounded exact results
</t>
        </r>
      </text>
    </comment>
    <comment ref="H184" authorId="0" shapeId="0" xr:uid="{0A6010D3-E8F3-4818-8EFB-28CDB9A2E50C}">
      <text>
        <r>
          <rPr>
            <sz val="9"/>
            <color indexed="81"/>
            <rFont val="Tahoma"/>
            <family val="2"/>
          </rPr>
          <t>No voting intention figures; just seat projections from council by-election data</t>
        </r>
      </text>
    </comment>
    <comment ref="BT184" authorId="0" shapeId="0" xr:uid="{EA47F7DC-4087-477A-83E8-9132A4E6D597}">
      <text>
        <r>
          <rPr>
            <sz val="9"/>
            <color indexed="81"/>
            <rFont val="Tahoma"/>
            <family val="2"/>
          </rPr>
          <t>From JL Partners: "Note that the change in SNP seats from December 2024 to January 2025 is due to a small methodological change whereby the UNS shift used by POLARIS is calculated for Scotland separately."</t>
        </r>
        <r>
          <rPr>
            <sz val="9"/>
            <color indexed="81"/>
            <rFont val="Tahoma"/>
            <family val="2"/>
          </rPr>
          <t xml:space="preserve">
</t>
        </r>
      </text>
    </comment>
    <comment ref="H187" authorId="0" shapeId="0" xr:uid="{2E35D9CF-3DB9-40ED-BF84-8D410937756D}">
      <text>
        <r>
          <rPr>
            <sz val="9"/>
            <color indexed="81"/>
            <rFont val="Tahoma"/>
            <family val="2"/>
          </rPr>
          <t>No voting intention figures; just ratings</t>
        </r>
      </text>
    </comment>
    <comment ref="H188" authorId="0" shapeId="0" xr:uid="{6E9DE247-25FD-49D1-8AAA-B6AD4C947D9E}">
      <text>
        <r>
          <rPr>
            <sz val="9"/>
            <color indexed="81"/>
            <rFont val="Tahoma"/>
            <family val="2"/>
          </rPr>
          <t>No voting intention figures; just ratings</t>
        </r>
      </text>
    </comment>
    <comment ref="AF193" authorId="0" shapeId="0" xr:uid="{D15BD27B-D830-45ED-B594-5195C623DDA6}">
      <text>
        <r>
          <rPr>
            <sz val="9"/>
            <color indexed="81"/>
            <rFont val="Tahoma"/>
            <family val="2"/>
          </rPr>
          <t xml:space="preserve">Based on pre-rounded exact results
</t>
        </r>
      </text>
    </comment>
    <comment ref="H194" authorId="0" shapeId="0" xr:uid="{4B0BB50E-3B03-469D-B60D-3D190530B24F}">
      <text>
        <r>
          <rPr>
            <sz val="9"/>
            <color indexed="81"/>
            <rFont val="Tahoma"/>
            <family val="2"/>
          </rPr>
          <t>No voting intention figures; just ratings</t>
        </r>
      </text>
    </comment>
    <comment ref="H196" authorId="0" shapeId="0" xr:uid="{05ADB690-A2B6-497D-B650-4F4A9CAE3884}">
      <text>
        <r>
          <rPr>
            <sz val="9"/>
            <color indexed="81"/>
            <rFont val="Tahoma"/>
            <family val="2"/>
          </rPr>
          <t>No voting intention figures; just ratings</t>
        </r>
      </text>
    </comment>
    <comment ref="H197" authorId="0" shapeId="0" xr:uid="{DA03B08A-B9D3-40F4-AD83-0B97A30F4DDB}">
      <text>
        <r>
          <rPr>
            <sz val="9"/>
            <color indexed="81"/>
            <rFont val="Tahoma"/>
            <family val="2"/>
          </rPr>
          <t>No voting intention figures; just ratings</t>
        </r>
      </text>
    </comment>
    <comment ref="AI200" authorId="0" shapeId="0" xr:uid="{33A6C16B-A1D9-4FD7-BB7C-80077FAB1ABB}">
      <text>
        <r>
          <rPr>
            <sz val="9"/>
            <color indexed="81"/>
            <rFont val="Tahoma"/>
            <family val="2"/>
          </rPr>
          <t xml:space="preserve">Based on pre-rounded exact results
</t>
        </r>
      </text>
    </comment>
    <comment ref="AL200" authorId="0" shapeId="0" xr:uid="{464336D9-9FAB-4955-8937-ED77266FA1E4}">
      <text>
        <r>
          <rPr>
            <sz val="9"/>
            <color indexed="81"/>
            <rFont val="Tahoma"/>
            <family val="2"/>
          </rPr>
          <t xml:space="preserve">Based on pre-rounded exact results
</t>
        </r>
      </text>
    </comment>
    <comment ref="AO200" authorId="0" shapeId="0" xr:uid="{074CF055-3F16-4E20-9891-8839841D3F07}">
      <text>
        <r>
          <rPr>
            <sz val="9"/>
            <color indexed="81"/>
            <rFont val="Tahoma"/>
            <family val="2"/>
          </rPr>
          <t xml:space="preserve">Based on pre-rounded exact results
</t>
        </r>
      </text>
    </comment>
    <comment ref="H201" authorId="0" shapeId="0" xr:uid="{220C989D-CBFD-4FC0-912B-8A4B262C8A1B}">
      <text>
        <r>
          <rPr>
            <sz val="9"/>
            <color indexed="81"/>
            <rFont val="Tahoma"/>
            <family val="2"/>
          </rPr>
          <t>No voting intention figures; just ratings</t>
        </r>
      </text>
    </comment>
    <comment ref="AO202" authorId="0" shapeId="0" xr:uid="{D36CB359-4CFD-4103-A185-442F32B59278}">
      <text>
        <r>
          <rPr>
            <sz val="9"/>
            <color indexed="81"/>
            <rFont val="Tahoma"/>
            <family val="2"/>
          </rPr>
          <t xml:space="preserve">Based on pre-rounded exact results
</t>
        </r>
      </text>
    </comment>
    <comment ref="E208" authorId="1" shapeId="0" xr:uid="{9C31A8DC-347A-4A1C-931C-2B728A622E8C}">
      <text>
        <r>
          <rPr>
            <sz val="9"/>
            <color indexed="81"/>
            <rFont val="Tahoma"/>
            <family val="2"/>
          </rPr>
          <t>Voting intention on 5th.</t>
        </r>
      </text>
    </comment>
    <comment ref="AO208" authorId="0" shapeId="0" xr:uid="{269AD8E8-5991-48ED-8BD8-44DBA35EB62F}">
      <text>
        <r>
          <rPr>
            <sz val="9"/>
            <color indexed="81"/>
            <rFont val="Tahoma"/>
            <family val="2"/>
          </rPr>
          <t xml:space="preserve">Based on pre-rounded exact results
</t>
        </r>
      </text>
    </comment>
    <comment ref="AI209" authorId="0" shapeId="0" xr:uid="{401622A0-84D5-476D-AD25-3BF35C1B1474}">
      <text>
        <r>
          <rPr>
            <sz val="9"/>
            <color indexed="81"/>
            <rFont val="Tahoma"/>
            <family val="2"/>
          </rPr>
          <t xml:space="preserve">Based on pre-rounded exact results
</t>
        </r>
      </text>
    </comment>
    <comment ref="H210" authorId="0" shapeId="0" xr:uid="{4E21C9F1-4927-441A-A2CE-8D6CF0FF6960}">
      <text>
        <r>
          <rPr>
            <sz val="9"/>
            <color indexed="81"/>
            <rFont val="Tahoma"/>
            <family val="2"/>
          </rPr>
          <t>No voting intention figures; just ratings</t>
        </r>
      </text>
    </comment>
    <comment ref="H212" authorId="0" shapeId="0" xr:uid="{AF4771C1-3921-4E6C-A4EE-45D058A8486E}">
      <text>
        <r>
          <rPr>
            <sz val="9"/>
            <color indexed="81"/>
            <rFont val="Tahoma"/>
            <family val="2"/>
          </rPr>
          <t>No voting intention figures; just ratings</t>
        </r>
      </text>
    </comment>
    <comment ref="H213" authorId="0" shapeId="0" xr:uid="{8B7D9D83-03A4-4C5A-879B-4579620A2FC3}">
      <text>
        <r>
          <rPr>
            <sz val="9"/>
            <color indexed="81"/>
            <rFont val="Tahoma"/>
            <family val="2"/>
          </rPr>
          <t>No voting intention figures; just ratings</t>
        </r>
      </text>
    </comment>
    <comment ref="H214" authorId="0" shapeId="0" xr:uid="{4781E96C-3646-4B66-8F07-919597C17D1B}">
      <text>
        <r>
          <rPr>
            <sz val="9"/>
            <color indexed="81"/>
            <rFont val="Tahoma"/>
            <family val="2"/>
          </rPr>
          <t>No voting intention figures; just ratings</t>
        </r>
      </text>
    </comment>
    <comment ref="H218" authorId="0" shapeId="0" xr:uid="{B08E8A4A-D678-4900-98A1-C9A279AA42DC}">
      <text>
        <r>
          <rPr>
            <sz val="9"/>
            <color indexed="81"/>
            <rFont val="Tahoma"/>
            <family val="2"/>
          </rPr>
          <t>No voting intention figures; just ratings</t>
        </r>
      </text>
    </comment>
    <comment ref="AF220" authorId="0" shapeId="0" xr:uid="{53994D39-372E-4C98-81A9-DB9012656A7A}">
      <text>
        <r>
          <rPr>
            <sz val="9"/>
            <color indexed="81"/>
            <rFont val="Tahoma"/>
            <family val="2"/>
          </rPr>
          <t xml:space="preserve">Based on pre-rounded exact results
</t>
        </r>
      </text>
    </comment>
    <comment ref="AI220" authorId="0" shapeId="0" xr:uid="{111FC6F9-DBED-4F12-86A5-637BD328EEAB}">
      <text>
        <r>
          <rPr>
            <sz val="9"/>
            <color indexed="81"/>
            <rFont val="Tahoma"/>
            <family val="2"/>
          </rPr>
          <t xml:space="preserve">Based on pre-rounded exact results
</t>
        </r>
      </text>
    </comment>
    <comment ref="H221" authorId="0" shapeId="0" xr:uid="{B89053F3-966A-4536-9B06-C2E3B502D9EC}">
      <text>
        <r>
          <rPr>
            <sz val="9"/>
            <color indexed="81"/>
            <rFont val="Tahoma"/>
            <family val="2"/>
          </rPr>
          <t>No voting intention figures; just ratings</t>
        </r>
      </text>
    </comment>
    <comment ref="H223" authorId="0" shapeId="0" xr:uid="{FFAFA7D4-7767-414C-BFBD-13F8C05780C7}">
      <text>
        <r>
          <rPr>
            <sz val="9"/>
            <color indexed="81"/>
            <rFont val="Tahoma"/>
            <family val="2"/>
          </rPr>
          <t>No voting intention figures; just ratings</t>
        </r>
      </text>
    </comment>
    <comment ref="H226" authorId="0" shapeId="0" xr:uid="{E5FA38D2-DB87-48FB-A9E2-FFEC69D091A4}">
      <text>
        <r>
          <rPr>
            <sz val="9"/>
            <color indexed="81"/>
            <rFont val="Tahoma"/>
            <family val="2"/>
          </rPr>
          <t>No voting intention figures; just ratings</t>
        </r>
      </text>
    </comment>
    <comment ref="AI228" authorId="0" shapeId="0" xr:uid="{E7CA7F4E-D319-433E-AC82-F316034ED617}">
      <text>
        <r>
          <rPr>
            <sz val="9"/>
            <color indexed="81"/>
            <rFont val="Tahoma"/>
            <family val="2"/>
          </rPr>
          <t xml:space="preserve">Based on pre-rounded exact results
</t>
        </r>
      </text>
    </comment>
    <comment ref="H230" authorId="0" shapeId="0" xr:uid="{DC9E2553-3123-4CC4-AAC9-4D4AD9D7D02E}">
      <text>
        <r>
          <rPr>
            <sz val="9"/>
            <color indexed="81"/>
            <rFont val="Tahoma"/>
            <family val="2"/>
          </rPr>
          <t>No voting intention figures; just ratings</t>
        </r>
      </text>
    </comment>
    <comment ref="AX230" authorId="0" shapeId="0" xr:uid="{D836AC3D-62E4-483B-89F5-68CF2CAA22B8}">
      <text>
        <r>
          <rPr>
            <b/>
            <sz val="9"/>
            <color indexed="81"/>
            <rFont val="Tahoma"/>
            <family val="2"/>
          </rPr>
          <t>36 / 25 Starmer vs Farage</t>
        </r>
      </text>
    </comment>
    <comment ref="H232" authorId="0" shapeId="0" xr:uid="{EC87349A-89F3-4F4E-A55F-F4E2F829E7F2}">
      <text>
        <r>
          <rPr>
            <sz val="9"/>
            <color indexed="81"/>
            <rFont val="Tahoma"/>
            <family val="2"/>
          </rPr>
          <t>No voting intention figures; just ratings</t>
        </r>
      </text>
    </comment>
    <comment ref="AP236" authorId="0" shapeId="0" xr:uid="{95A44B6E-4BA4-49F8-A437-CE2921EC5CD2}">
      <text>
        <r>
          <rPr>
            <sz val="9"/>
            <color indexed="81"/>
            <rFont val="Tahoma"/>
            <family val="2"/>
          </rPr>
          <t>Joint leaders asked about together in same question</t>
        </r>
      </text>
    </comment>
    <comment ref="H239" authorId="0" shapeId="0" xr:uid="{24918226-AE94-4ECF-AD4E-C8C1E9E3A177}">
      <text>
        <r>
          <rPr>
            <sz val="9"/>
            <color indexed="81"/>
            <rFont val="Tahoma"/>
            <family val="2"/>
          </rPr>
          <t>No voting intention figures; just ratings</t>
        </r>
      </text>
    </comment>
    <comment ref="AL243" authorId="0" shapeId="0" xr:uid="{3E0EDA04-093D-435E-B9B3-8B10DD0A99A0}">
      <text>
        <r>
          <rPr>
            <sz val="9"/>
            <color indexed="81"/>
            <rFont val="Tahoma"/>
            <family val="2"/>
          </rPr>
          <t xml:space="preserve">Based on pre-rounded exact results
</t>
        </r>
      </text>
    </comment>
    <comment ref="AO243" authorId="0" shapeId="0" xr:uid="{4F07AE25-783C-4EE4-8AA4-1C752A2E817A}">
      <text>
        <r>
          <rPr>
            <sz val="9"/>
            <color indexed="81"/>
            <rFont val="Tahoma"/>
            <family val="2"/>
          </rPr>
          <t xml:space="preserve">Based on pre-rounded exact results
</t>
        </r>
      </text>
    </comment>
    <comment ref="AF244" authorId="0" shapeId="0" xr:uid="{14F0161A-7913-4765-BE6D-DCFE967B0B53}">
      <text>
        <r>
          <rPr>
            <sz val="9"/>
            <color indexed="81"/>
            <rFont val="Tahoma"/>
            <family val="2"/>
          </rPr>
          <t xml:space="preserve">Based on pre-rounded exact results
</t>
        </r>
      </text>
    </comment>
    <comment ref="AF245" authorId="0" shapeId="0" xr:uid="{26A22E31-8EF5-4C09-9C0C-F29480AFB871}">
      <text>
        <r>
          <rPr>
            <sz val="9"/>
            <color indexed="81"/>
            <rFont val="Tahoma"/>
            <family val="2"/>
          </rPr>
          <t xml:space="preserve">Based on pre-rounded exact results
</t>
        </r>
      </text>
    </comment>
    <comment ref="AL245" authorId="0" shapeId="0" xr:uid="{475DE322-6983-4C7F-BFA6-721A08FEEF2D}">
      <text>
        <r>
          <rPr>
            <sz val="9"/>
            <color indexed="81"/>
            <rFont val="Tahoma"/>
            <family val="2"/>
          </rPr>
          <t xml:space="preserve">Based on pre-rounded exact results
</t>
        </r>
      </text>
    </comment>
    <comment ref="H246" authorId="0" shapeId="0" xr:uid="{DE2A500A-F61F-4FE7-80AA-0F29704AF9FA}">
      <text>
        <r>
          <rPr>
            <sz val="9"/>
            <color indexed="81"/>
            <rFont val="Tahoma"/>
            <family val="2"/>
          </rPr>
          <t>No voting intention figures; just ratings</t>
        </r>
      </text>
    </comment>
    <comment ref="H248" authorId="0" shapeId="0" xr:uid="{F8E002CE-5A01-4B96-ABF7-2F65D9189266}">
      <text>
        <r>
          <rPr>
            <sz val="9"/>
            <color indexed="81"/>
            <rFont val="Tahoma"/>
            <family val="2"/>
          </rPr>
          <t>No voting intention figures; just seat projections from council by-election data</t>
        </r>
      </text>
    </comment>
    <comment ref="H251" authorId="0" shapeId="0" xr:uid="{E41184C7-F534-4AE1-A505-B13E07D1A179}">
      <text>
        <r>
          <rPr>
            <sz val="9"/>
            <color indexed="81"/>
            <rFont val="Tahoma"/>
            <family val="2"/>
          </rPr>
          <t>No voting intention figures; just ratings</t>
        </r>
      </text>
    </comment>
    <comment ref="AF252" authorId="0" shapeId="0" xr:uid="{568E6F2F-B7B9-48C7-8F30-BCF2EF9BED64}">
      <text>
        <r>
          <rPr>
            <sz val="9"/>
            <color indexed="81"/>
            <rFont val="Tahoma"/>
            <family val="2"/>
          </rPr>
          <t xml:space="preserve">Based on pre-rounded exact results
</t>
        </r>
      </text>
    </comment>
    <comment ref="AL252" authorId="0" shapeId="0" xr:uid="{F23D58B4-C6EC-485F-A267-21615535F000}">
      <text>
        <r>
          <rPr>
            <sz val="9"/>
            <color indexed="81"/>
            <rFont val="Tahoma"/>
            <family val="2"/>
          </rPr>
          <t xml:space="preserve">Based on pre-rounded exact results
</t>
        </r>
      </text>
    </comment>
    <comment ref="AF253" authorId="0" shapeId="0" xr:uid="{AF03F584-E5A7-4DB9-B044-21E40A0BB272}">
      <text>
        <r>
          <rPr>
            <sz val="9"/>
            <color indexed="81"/>
            <rFont val="Tahoma"/>
            <family val="2"/>
          </rPr>
          <t xml:space="preserve">Based on pre-rounded exact results
</t>
        </r>
      </text>
    </comment>
    <comment ref="AL253" authorId="0" shapeId="0" xr:uid="{D12A99D9-BE6E-4FEA-AD5D-574AF136C33D}">
      <text>
        <r>
          <rPr>
            <sz val="9"/>
            <color indexed="81"/>
            <rFont val="Tahoma"/>
            <family val="2"/>
          </rPr>
          <t xml:space="preserve">Based on pre-rounded exact results
</t>
        </r>
      </text>
    </comment>
    <comment ref="H254" authorId="0" shapeId="0" xr:uid="{4CD01615-7A16-4C2B-B75E-05F245366DE6}">
      <text>
        <r>
          <rPr>
            <sz val="9"/>
            <color indexed="81"/>
            <rFont val="Tahoma"/>
            <family val="2"/>
          </rPr>
          <t>No voting intention figures; just ratings</t>
        </r>
      </text>
    </comment>
    <comment ref="H259" authorId="0" shapeId="0" xr:uid="{D87A3DFB-C654-4048-9012-0CFE65946707}">
      <text>
        <r>
          <rPr>
            <sz val="9"/>
            <color indexed="81"/>
            <rFont val="Tahoma"/>
            <family val="2"/>
          </rPr>
          <t>No voting intention figures; just ratings</t>
        </r>
      </text>
    </comment>
    <comment ref="E260" authorId="0" shapeId="0" xr:uid="{7E39E35E-10BB-4679-9377-3C402D9761D9}">
      <text>
        <r>
          <rPr>
            <sz val="9"/>
            <color indexed="81"/>
            <rFont val="Tahoma"/>
            <family val="2"/>
          </rPr>
          <t>Released by pollster on 15th, does not appear to have been published by newspaper</t>
        </r>
      </text>
    </comment>
    <comment ref="AF260" authorId="0" shapeId="0" xr:uid="{EC29CC4A-69BD-427F-A1C4-BA5400444D34}">
      <text>
        <r>
          <rPr>
            <sz val="9"/>
            <color indexed="81"/>
            <rFont val="Tahoma"/>
            <family val="2"/>
          </rPr>
          <t xml:space="preserve">Based on pre-rounded exact results
</t>
        </r>
      </text>
    </comment>
    <comment ref="AO260" authorId="0" shapeId="0" xr:uid="{2555B2DF-D142-4E6C-A0FB-B30EA9D3CAC7}">
      <text>
        <r>
          <rPr>
            <sz val="9"/>
            <color indexed="81"/>
            <rFont val="Tahoma"/>
            <family val="2"/>
          </rPr>
          <t xml:space="preserve">Based on pre-rounded exact results
</t>
        </r>
      </text>
    </comment>
    <comment ref="AL263" authorId="0" shapeId="0" xr:uid="{B5FEE294-D085-463C-B799-5CC820D08DAF}">
      <text>
        <r>
          <rPr>
            <sz val="9"/>
            <color indexed="81"/>
            <rFont val="Tahoma"/>
            <family val="2"/>
          </rPr>
          <t xml:space="preserve">Based on pre-rounded exact results
</t>
        </r>
      </text>
    </comment>
    <comment ref="H264" authorId="0" shapeId="0" xr:uid="{A0ACBCD4-AB00-4AB7-AA35-BD783F8A9588}">
      <text>
        <r>
          <rPr>
            <sz val="9"/>
            <color indexed="81"/>
            <rFont val="Tahoma"/>
            <family val="2"/>
          </rPr>
          <t>No voting intention figures; just ratings</t>
        </r>
      </text>
    </comment>
    <comment ref="H265" authorId="0" shapeId="0" xr:uid="{C25B8097-ED4B-4294-BA16-FA4F793A4FFD}">
      <text>
        <r>
          <rPr>
            <sz val="9"/>
            <color indexed="81"/>
            <rFont val="Tahoma"/>
            <family val="2"/>
          </rPr>
          <t>No voting intention figures; just ratings</t>
        </r>
      </text>
    </comment>
    <comment ref="E266" authorId="0" shapeId="0" xr:uid="{7C1F1535-A0B8-43C6-913A-343352A31F11}">
      <text>
        <r>
          <rPr>
            <sz val="9"/>
            <color indexed="81"/>
            <rFont val="Tahoma"/>
            <family val="2"/>
          </rPr>
          <t>Leader ratings 16</t>
        </r>
      </text>
    </comment>
    <comment ref="AF268" authorId="0" shapeId="0" xr:uid="{37E61393-0B6F-4328-95AE-F18AC23A400E}">
      <text>
        <r>
          <rPr>
            <sz val="9"/>
            <color indexed="81"/>
            <rFont val="Tahoma"/>
            <family val="2"/>
          </rPr>
          <t xml:space="preserve">Based on pre-rounded exact results
</t>
        </r>
      </text>
    </comment>
    <comment ref="AI268" authorId="0" shapeId="0" xr:uid="{D592E873-3ADF-4DC4-94E9-45031458B3CC}">
      <text>
        <r>
          <rPr>
            <sz val="9"/>
            <color indexed="81"/>
            <rFont val="Tahoma"/>
            <family val="2"/>
          </rPr>
          <t xml:space="preserve">Based on pre-rounded exact results
</t>
        </r>
      </text>
    </comment>
    <comment ref="AL268" authorId="0" shapeId="0" xr:uid="{82FCC428-261C-4E67-8B6B-5E78BA130D8E}">
      <text>
        <r>
          <rPr>
            <sz val="9"/>
            <color indexed="81"/>
            <rFont val="Tahoma"/>
            <family val="2"/>
          </rPr>
          <t xml:space="preserve">Based on pre-rounded exact results
</t>
        </r>
      </text>
    </comment>
    <comment ref="H269" authorId="0" shapeId="0" xr:uid="{CB63B91C-2FFE-46E7-B1FE-56B8D1B24F0F}">
      <text>
        <r>
          <rPr>
            <sz val="9"/>
            <color indexed="81"/>
            <rFont val="Tahoma"/>
            <family val="2"/>
          </rPr>
          <t>No voting intention figures; just ratings</t>
        </r>
      </text>
    </comment>
    <comment ref="AF273" authorId="0" shapeId="0" xr:uid="{E8D2CCCC-6273-4518-AC1E-586A99CBBB9F}">
      <text>
        <r>
          <rPr>
            <sz val="9"/>
            <color indexed="81"/>
            <rFont val="Tahoma"/>
            <family val="2"/>
          </rPr>
          <t xml:space="preserve">Based on pre-rounded exact results
</t>
        </r>
      </text>
    </comment>
    <comment ref="AI273" authorId="0" shapeId="0" xr:uid="{A47A8F64-A539-42CE-BDF6-4C5AA68EB16A}">
      <text>
        <r>
          <rPr>
            <sz val="9"/>
            <color indexed="81"/>
            <rFont val="Tahoma"/>
            <family val="2"/>
          </rPr>
          <t xml:space="preserve">Based on pre-rounded exact results
</t>
        </r>
      </text>
    </comment>
    <comment ref="AF274" authorId="0" shapeId="0" xr:uid="{6C8A7E1F-84DB-486C-8B88-30F184E3DD8F}">
      <text>
        <r>
          <rPr>
            <sz val="9"/>
            <color indexed="81"/>
            <rFont val="Tahoma"/>
            <family val="2"/>
          </rPr>
          <t xml:space="preserve">Based on pre-rounded exact results
</t>
        </r>
      </text>
    </comment>
    <comment ref="H275" authorId="0" shapeId="0" xr:uid="{94442662-94C3-4C54-897C-9B6D27EBA946}">
      <text>
        <r>
          <rPr>
            <sz val="9"/>
            <color indexed="81"/>
            <rFont val="Tahoma"/>
            <family val="2"/>
          </rPr>
          <t>No voting intention figures; just ratings</t>
        </r>
      </text>
    </comment>
    <comment ref="H277" authorId="0" shapeId="0" xr:uid="{542A7276-4726-43B3-81B1-DBBE0695826E}">
      <text>
        <r>
          <rPr>
            <sz val="9"/>
            <color indexed="81"/>
            <rFont val="Tahoma"/>
            <family val="2"/>
          </rPr>
          <t>No voting intention figures; just ratings</t>
        </r>
      </text>
    </comment>
    <comment ref="AF280" authorId="0" shapeId="0" xr:uid="{78D3F32F-A8C7-4F4B-9601-4BCA4201AF1F}">
      <text>
        <r>
          <rPr>
            <sz val="9"/>
            <color indexed="81"/>
            <rFont val="Tahoma"/>
            <family val="2"/>
          </rPr>
          <t xml:space="preserve">Based on pre-rounded exact results
</t>
        </r>
      </text>
    </comment>
    <comment ref="AL280" authorId="0" shapeId="0" xr:uid="{4E08737B-9A4E-4935-A7B1-015510EBE37B}">
      <text>
        <r>
          <rPr>
            <sz val="9"/>
            <color indexed="81"/>
            <rFont val="Tahoma"/>
            <family val="2"/>
          </rPr>
          <t xml:space="preserve">Based on pre-rounded exact results
</t>
        </r>
      </text>
    </comment>
    <comment ref="H281" authorId="0" shapeId="0" xr:uid="{C209D940-0945-449F-AD24-F3744EFFF771}">
      <text>
        <r>
          <rPr>
            <sz val="9"/>
            <color indexed="81"/>
            <rFont val="Tahoma"/>
            <family val="2"/>
          </rPr>
          <t>No voting intention figures; just ratings</t>
        </r>
      </text>
    </comment>
    <comment ref="AP282" authorId="0" shapeId="0" xr:uid="{772DC28F-01D9-457C-9074-C7BFF5ABB73E}">
      <text>
        <r>
          <rPr>
            <sz val="9"/>
            <color indexed="81"/>
            <rFont val="Tahoma"/>
            <family val="2"/>
          </rPr>
          <t>Joint leaders asked about together in same question</t>
        </r>
      </text>
    </comment>
    <comment ref="AL283" authorId="0" shapeId="0" xr:uid="{056BDBE2-F602-48FD-8FC7-476D128D2C2E}">
      <text>
        <r>
          <rPr>
            <sz val="9"/>
            <color indexed="81"/>
            <rFont val="Tahoma"/>
            <family val="2"/>
          </rPr>
          <t xml:space="preserve">Based on pre-rounded exact results
</t>
        </r>
      </text>
    </comment>
    <comment ref="H284" authorId="0" shapeId="0" xr:uid="{52C2AC00-9595-467D-8A2F-A0A038DBF81D}">
      <text>
        <r>
          <rPr>
            <sz val="9"/>
            <color indexed="81"/>
            <rFont val="Tahoma"/>
            <family val="2"/>
          </rPr>
          <t>No voting intention figures; just ratings</t>
        </r>
      </text>
    </comment>
    <comment ref="H286" authorId="0" shapeId="0" xr:uid="{BE358C68-FAF0-45E1-9780-85748DDC95DB}">
      <text>
        <r>
          <rPr>
            <sz val="9"/>
            <color indexed="81"/>
            <rFont val="Tahoma"/>
            <family val="2"/>
          </rPr>
          <t>No voting intention figures; just ratings</t>
        </r>
      </text>
    </comment>
    <comment ref="AF290" authorId="0" shapeId="0" xr:uid="{DE950DE2-F472-426F-97F4-57FCA5F627D6}">
      <text>
        <r>
          <rPr>
            <sz val="9"/>
            <color indexed="81"/>
            <rFont val="Tahoma"/>
            <family val="2"/>
          </rPr>
          <t xml:space="preserve">Based on pre-rounded exact results
</t>
        </r>
      </text>
    </comment>
    <comment ref="H291" authorId="0" shapeId="0" xr:uid="{C389A306-D1BB-4C38-AA62-E9F5824ACA36}">
      <text>
        <r>
          <rPr>
            <sz val="9"/>
            <color indexed="81"/>
            <rFont val="Tahoma"/>
            <family val="2"/>
          </rPr>
          <t>No voting intention figures; just ratings</t>
        </r>
      </text>
    </comment>
    <comment ref="H292" authorId="0" shapeId="0" xr:uid="{AB446757-E48B-4DAE-9312-8EF3841F8391}">
      <text>
        <r>
          <rPr>
            <sz val="9"/>
            <color indexed="81"/>
            <rFont val="Tahoma"/>
            <family val="2"/>
          </rPr>
          <t>No voting intention figures; just ratings</t>
        </r>
      </text>
    </comment>
    <comment ref="H295" authorId="0" shapeId="0" xr:uid="{5AB534A8-8322-4BE7-9A2F-32258DAFEB38}">
      <text>
        <r>
          <rPr>
            <sz val="9"/>
            <color indexed="81"/>
            <rFont val="Tahoma"/>
            <family val="2"/>
          </rPr>
          <t>No voting intention figures; just ratings</t>
        </r>
      </text>
    </comment>
    <comment ref="H296" authorId="0" shapeId="0" xr:uid="{03C061C6-8683-4420-B05D-09EF9CD6380D}">
      <text>
        <r>
          <rPr>
            <sz val="9"/>
            <color indexed="81"/>
            <rFont val="Tahoma"/>
            <family val="2"/>
          </rPr>
          <t>No voting intention figures; just ratings</t>
        </r>
      </text>
    </comment>
    <comment ref="AO299" authorId="0" shapeId="0" xr:uid="{E79CB7BA-3802-45C7-9347-3079F201EE4D}">
      <text>
        <r>
          <rPr>
            <sz val="9"/>
            <color indexed="81"/>
            <rFont val="Tahoma"/>
            <family val="2"/>
          </rPr>
          <t xml:space="preserve">Based on pre-rounded exact results
</t>
        </r>
      </text>
    </comment>
    <comment ref="AP299" authorId="0" shapeId="0" xr:uid="{6F1EECD6-B751-45BC-B3A6-A59A7EB21852}">
      <text>
        <r>
          <rPr>
            <sz val="9"/>
            <color indexed="81"/>
            <rFont val="Tahoma"/>
            <family val="2"/>
          </rPr>
          <t>Joint leaders asked about together in same question</t>
        </r>
      </text>
    </comment>
    <comment ref="AR299" authorId="0" shapeId="0" xr:uid="{3BF066BD-F93D-46E7-AF50-20B90A89C4C5}">
      <text>
        <r>
          <rPr>
            <sz val="9"/>
            <color indexed="81"/>
            <rFont val="Tahoma"/>
            <family val="2"/>
          </rPr>
          <t xml:space="preserve">Based on pre-rounded exact results
</t>
        </r>
      </text>
    </comment>
    <comment ref="AI300" authorId="0" shapeId="0" xr:uid="{93C96EB9-2A9C-4E8E-AEE5-15D669F52984}">
      <text>
        <r>
          <rPr>
            <sz val="9"/>
            <color indexed="81"/>
            <rFont val="Tahoma"/>
            <family val="2"/>
          </rPr>
          <t xml:space="preserve">Based on pre-rounded exact results
</t>
        </r>
      </text>
    </comment>
    <comment ref="H301" authorId="0" shapeId="0" xr:uid="{B369C18A-F309-4B20-A00C-29B342FB54A2}">
      <text>
        <r>
          <rPr>
            <sz val="9"/>
            <color indexed="81"/>
            <rFont val="Tahoma"/>
            <family val="2"/>
          </rPr>
          <t>No voting intention figures; just ratings</t>
        </r>
      </text>
    </comment>
    <comment ref="H306" authorId="0" shapeId="0" xr:uid="{D0B6E9D5-FBEA-48F5-8E49-69DC28BAF003}">
      <text>
        <r>
          <rPr>
            <sz val="9"/>
            <color indexed="81"/>
            <rFont val="Tahoma"/>
            <family val="2"/>
          </rPr>
          <t>No voting intention figures; just ratings</t>
        </r>
      </text>
    </comment>
    <comment ref="AF310" authorId="0" shapeId="0" xr:uid="{0A1C6E73-EEBF-41A2-AD30-5DFB752A0EB5}">
      <text>
        <r>
          <rPr>
            <sz val="9"/>
            <color indexed="81"/>
            <rFont val="Tahoma"/>
            <family val="2"/>
          </rPr>
          <t xml:space="preserve">Based on pre-rounded exact results
</t>
        </r>
      </text>
    </comment>
    <comment ref="AI311" authorId="0" shapeId="0" xr:uid="{C9F2674E-F45C-439F-8F23-89316C801B1F}">
      <text>
        <r>
          <rPr>
            <sz val="9"/>
            <color indexed="81"/>
            <rFont val="Tahoma"/>
            <family val="2"/>
          </rPr>
          <t xml:space="preserve">Based on pre-rounded exact results
</t>
        </r>
      </text>
    </comment>
    <comment ref="AL311" authorId="0" shapeId="0" xr:uid="{DA5A5419-DFE1-43D8-8643-BFEC21CFECFE}">
      <text>
        <r>
          <rPr>
            <sz val="9"/>
            <color indexed="81"/>
            <rFont val="Tahoma"/>
            <family val="2"/>
          </rPr>
          <t xml:space="preserve">Based on pre-rounded exact results
</t>
        </r>
      </text>
    </comment>
    <comment ref="F313" authorId="0" shapeId="0" xr:uid="{1D3F85B7-A35A-4DCD-98CB-72A386D8ED58}">
      <text>
        <r>
          <rPr>
            <sz val="9"/>
            <color indexed="81"/>
            <rFont val="Tahoma"/>
            <family val="2"/>
          </rPr>
          <t xml:space="preserve">Vote shares given are from YouGov's published story. Data tables have Con 1% lower and Ref 1% higher. The difference is due to one being a national MRP model and the other being a collation of the constituency figures from the constituencies MRP model.
</t>
        </r>
      </text>
    </comment>
    <comment ref="H314" authorId="0" shapeId="0" xr:uid="{B9D7F5C1-2182-4F10-A5B5-835EAA1EB128}">
      <text>
        <r>
          <rPr>
            <sz val="9"/>
            <color indexed="81"/>
            <rFont val="Tahoma"/>
            <family val="2"/>
          </rPr>
          <t>No voting intention figures; just ratings</t>
        </r>
      </text>
    </comment>
    <comment ref="AI315" authorId="0" shapeId="0" xr:uid="{2A2CDB7D-0866-42EA-AD9D-6FA628D030F9}">
      <text>
        <r>
          <rPr>
            <sz val="9"/>
            <color indexed="81"/>
            <rFont val="Tahoma"/>
            <family val="2"/>
          </rPr>
          <t xml:space="preserve">Based on pre-rounded exact results
</t>
        </r>
      </text>
    </comment>
    <comment ref="AO315" authorId="0" shapeId="0" xr:uid="{B7061FE0-BABE-42BB-A097-76D30CDCF72A}">
      <text>
        <r>
          <rPr>
            <sz val="9"/>
            <color indexed="81"/>
            <rFont val="Tahoma"/>
            <family val="2"/>
          </rPr>
          <t xml:space="preserve">Based on pre-rounded exact results
</t>
        </r>
      </text>
    </comment>
    <comment ref="AF316" authorId="0" shapeId="0" xr:uid="{1EFA448A-66F3-4BD6-9A50-067BA20160BB}">
      <text>
        <r>
          <rPr>
            <sz val="9"/>
            <color indexed="81"/>
            <rFont val="Tahoma"/>
            <family val="2"/>
          </rPr>
          <t xml:space="preserve">Based on pre-rounded exact results
</t>
        </r>
      </text>
    </comment>
    <comment ref="AO316" authorId="0" shapeId="0" xr:uid="{DCD8E05F-4EC7-4491-BAF5-93BE1D6497EF}">
      <text>
        <r>
          <rPr>
            <sz val="9"/>
            <color indexed="81"/>
            <rFont val="Tahoma"/>
            <family val="2"/>
          </rPr>
          <t xml:space="preserve">Based on pre-rounded exact results
</t>
        </r>
      </text>
    </comment>
    <comment ref="H319" authorId="0" shapeId="0" xr:uid="{313E2566-7C9B-4724-8FCB-CF29809ABD4A}">
      <text>
        <r>
          <rPr>
            <sz val="9"/>
            <color indexed="81"/>
            <rFont val="Tahoma"/>
            <family val="2"/>
          </rPr>
          <t>No voting intention figures; just ratings</t>
        </r>
      </text>
    </comment>
    <comment ref="AF323" authorId="0" shapeId="0" xr:uid="{4F4B4325-4E7D-44A4-A8C6-03ACB96BCA35}">
      <text>
        <r>
          <rPr>
            <sz val="9"/>
            <color indexed="81"/>
            <rFont val="Tahoma"/>
            <family val="2"/>
          </rPr>
          <t xml:space="preserve">Based on pre-rounded exact results
</t>
        </r>
      </text>
    </comment>
    <comment ref="H324" authorId="0" shapeId="0" xr:uid="{5C8A8D6B-EBE4-4D43-8B32-3A0E78B16113}">
      <text>
        <r>
          <rPr>
            <sz val="9"/>
            <color indexed="81"/>
            <rFont val="Tahoma"/>
            <family val="2"/>
          </rPr>
          <t>No voting intention figures; just ratings</t>
        </r>
      </text>
    </comment>
    <comment ref="AP329" authorId="0" shapeId="0" xr:uid="{B98A3640-3EC0-4B62-B870-77E6AABD71A2}">
      <text>
        <r>
          <rPr>
            <sz val="9"/>
            <color indexed="81"/>
            <rFont val="Tahoma"/>
            <family val="2"/>
          </rPr>
          <t>Joint leaders asked about together in same question</t>
        </r>
      </text>
    </comment>
    <comment ref="AI330" authorId="0" shapeId="0" xr:uid="{D7A38A27-2B11-4B06-BAEC-52843F61ED84}">
      <text>
        <r>
          <rPr>
            <sz val="9"/>
            <color indexed="81"/>
            <rFont val="Tahoma"/>
            <family val="2"/>
          </rPr>
          <t xml:space="preserve">Based on pre-rounded exact results
</t>
        </r>
      </text>
    </comment>
    <comment ref="AL330" authorId="0" shapeId="0" xr:uid="{2411C0BB-F7C5-44EA-9B1F-F3F673896BDE}">
      <text>
        <r>
          <rPr>
            <sz val="9"/>
            <color indexed="81"/>
            <rFont val="Tahoma"/>
            <family val="2"/>
          </rPr>
          <t xml:space="preserve">Based on pre-rounded exact results
</t>
        </r>
      </text>
    </comment>
    <comment ref="H331" authorId="0" shapeId="0" xr:uid="{10D7E43B-7C56-46F8-A7F4-5A4F17191850}">
      <text>
        <r>
          <rPr>
            <sz val="9"/>
            <color indexed="81"/>
            <rFont val="Tahoma"/>
            <family val="2"/>
          </rPr>
          <t>No voting intention figures; just ratings</t>
        </r>
      </text>
    </comment>
    <comment ref="AX331" authorId="0" shapeId="0" xr:uid="{D1B363DA-C92E-435F-957E-BE5CFB8B57C7}">
      <text>
        <r>
          <rPr>
            <sz val="9"/>
            <color indexed="81"/>
            <rFont val="Tahoma"/>
            <family val="2"/>
          </rPr>
          <t>32 / 26 Starmer vs Farage</t>
        </r>
      </text>
    </comment>
    <comment ref="H333" authorId="0" shapeId="0" xr:uid="{F196148A-5A96-4896-A354-4E2BDB418BF4}">
      <text>
        <r>
          <rPr>
            <sz val="9"/>
            <color indexed="81"/>
            <rFont val="Tahoma"/>
            <family val="2"/>
          </rPr>
          <t>No voting intention figures; just ratings</t>
        </r>
      </text>
    </comment>
    <comment ref="H336" authorId="0" shapeId="0" xr:uid="{EB49B761-E2A0-40C7-B430-1BF3C8195814}">
      <text>
        <r>
          <rPr>
            <sz val="9"/>
            <color indexed="81"/>
            <rFont val="Tahoma"/>
            <family val="2"/>
          </rPr>
          <t>No voting intention figures; just ratings</t>
        </r>
      </text>
    </comment>
    <comment ref="AO337" authorId="0" shapeId="0" xr:uid="{61E43B70-35FD-421E-91B4-B182C2DD008C}">
      <text>
        <r>
          <rPr>
            <sz val="9"/>
            <color indexed="81"/>
            <rFont val="Tahoma"/>
            <family val="2"/>
          </rPr>
          <t xml:space="preserve">Based on pre-rounded exact results
</t>
        </r>
      </text>
    </comment>
    <comment ref="H338" authorId="0" shapeId="0" xr:uid="{9FD50B10-4A7A-4B6F-A2CC-3E79A41444A0}">
      <text>
        <r>
          <rPr>
            <sz val="9"/>
            <color indexed="81"/>
            <rFont val="Tahoma"/>
            <family val="2"/>
          </rPr>
          <t>No voting intention figures; just ratings</t>
        </r>
      </text>
    </comment>
    <comment ref="AF340" authorId="0" shapeId="0" xr:uid="{230E02D1-5AD3-4818-AFC4-2F8EB788FECD}">
      <text>
        <r>
          <rPr>
            <sz val="9"/>
            <color indexed="81"/>
            <rFont val="Tahoma"/>
            <family val="2"/>
          </rPr>
          <t xml:space="preserve">Based on pre-rounded exact results
</t>
        </r>
      </text>
    </comment>
    <comment ref="AO340" authorId="0" shapeId="0" xr:uid="{70A906A9-546E-4D14-8391-BCC1683BE74E}">
      <text>
        <r>
          <rPr>
            <sz val="9"/>
            <color indexed="81"/>
            <rFont val="Tahoma"/>
            <family val="2"/>
          </rPr>
          <t xml:space="preserve">Based on pre-rounded exact results
</t>
        </r>
      </text>
    </comment>
    <comment ref="AL343" authorId="0" shapeId="0" xr:uid="{8B2717E4-0096-4CBA-9821-0212D1E6FEF7}">
      <text>
        <r>
          <rPr>
            <sz val="9"/>
            <color indexed="81"/>
            <rFont val="Tahoma"/>
            <family val="2"/>
          </rPr>
          <t xml:space="preserve">Based on pre-rounded exact results
</t>
        </r>
      </text>
    </comment>
    <comment ref="AO343" authorId="0" shapeId="0" xr:uid="{72460ABA-D8C3-4811-9FAC-B48AC8715F0C}">
      <text>
        <r>
          <rPr>
            <sz val="9"/>
            <color indexed="81"/>
            <rFont val="Tahoma"/>
            <family val="2"/>
          </rPr>
          <t xml:space="preserve">Based on pre-rounded exact results
</t>
        </r>
      </text>
    </comment>
    <comment ref="AF344" authorId="0" shapeId="0" xr:uid="{A943EC50-684E-4943-9C1B-3ADC8A4F9B08}">
      <text>
        <r>
          <rPr>
            <sz val="9"/>
            <color indexed="81"/>
            <rFont val="Tahoma"/>
            <family val="2"/>
          </rPr>
          <t xml:space="preserve">Based on pre-rounded exact results
</t>
        </r>
      </text>
    </comment>
    <comment ref="AL344" authorId="0" shapeId="0" xr:uid="{CA192E05-1A7E-4168-AC20-DB16B42AAFDF}">
      <text>
        <r>
          <rPr>
            <sz val="9"/>
            <color indexed="81"/>
            <rFont val="Tahoma"/>
            <family val="2"/>
          </rPr>
          <t xml:space="preserve">Based on pre-rounded exact results
</t>
        </r>
      </text>
    </comment>
    <comment ref="AO346" authorId="0" shapeId="0" xr:uid="{7842C0A9-75A3-4805-B9E0-1CADC9DC0F5D}">
      <text>
        <r>
          <rPr>
            <sz val="9"/>
            <color indexed="81"/>
            <rFont val="Tahoma"/>
            <family val="2"/>
          </rPr>
          <t xml:space="preserve">Based on pre-rounded exact results
</t>
        </r>
      </text>
    </comment>
    <comment ref="H347" authorId="0" shapeId="0" xr:uid="{770B65D7-5166-4525-AA0F-E174C57E9C61}">
      <text>
        <r>
          <rPr>
            <sz val="9"/>
            <color indexed="81"/>
            <rFont val="Tahoma"/>
            <family val="2"/>
          </rPr>
          <t>No voting intention figures; just ratings</t>
        </r>
      </text>
    </comment>
    <comment ref="H349" authorId="0" shapeId="0" xr:uid="{90FAFED5-844A-438A-8F66-52D56C21E308}">
      <text>
        <r>
          <rPr>
            <sz val="9"/>
            <color indexed="81"/>
            <rFont val="Tahoma"/>
            <family val="2"/>
          </rPr>
          <t>No voting intention figures; just ratings</t>
        </r>
      </text>
    </comment>
    <comment ref="AX351" authorId="1" shapeId="0" xr:uid="{E02C2254-57C9-4F8C-BB16-CF1FC6DAB4EF}">
      <text>
        <r>
          <rPr>
            <sz val="9"/>
            <color indexed="81"/>
            <rFont val="Tahoma"/>
            <family val="2"/>
          </rPr>
          <t>40-39 for Starmer vs Farage</t>
        </r>
      </text>
    </comment>
    <comment ref="AF352" authorId="0" shapeId="0" xr:uid="{E6BA58A2-406E-49AB-B119-469C54D2E3BA}">
      <text>
        <r>
          <rPr>
            <sz val="9"/>
            <color indexed="81"/>
            <rFont val="Tahoma"/>
            <family val="2"/>
          </rPr>
          <t xml:space="preserve">Based on pre-rounded exact results
</t>
        </r>
      </text>
    </comment>
    <comment ref="AL352" authorId="0" shapeId="0" xr:uid="{B7682EC7-FF1D-43CA-99D5-F1B69944D353}">
      <text>
        <r>
          <rPr>
            <sz val="9"/>
            <color indexed="81"/>
            <rFont val="Tahoma"/>
            <family val="2"/>
          </rPr>
          <t xml:space="preserve">Based on pre-rounded exact results
</t>
        </r>
      </text>
    </comment>
    <comment ref="H353" authorId="0" shapeId="0" xr:uid="{8A3C84B8-837F-4FB1-8096-F4135A78B437}">
      <text>
        <r>
          <rPr>
            <sz val="9"/>
            <color indexed="81"/>
            <rFont val="Tahoma"/>
            <family val="2"/>
          </rPr>
          <t>No voting intention figures; just ratings</t>
        </r>
      </text>
    </comment>
    <comment ref="AI357" authorId="0" shapeId="0" xr:uid="{6A51EDA8-8951-4A1E-AB3A-1007D5377A01}">
      <text>
        <r>
          <rPr>
            <sz val="9"/>
            <color indexed="81"/>
            <rFont val="Tahoma"/>
            <family val="2"/>
          </rPr>
          <t xml:space="preserve">Based on pre-rounded exact results
</t>
        </r>
      </text>
    </comment>
    <comment ref="AO357" authorId="0" shapeId="0" xr:uid="{4E4FFD60-6353-4768-818F-AF90176E0777}">
      <text>
        <r>
          <rPr>
            <sz val="9"/>
            <color indexed="81"/>
            <rFont val="Tahoma"/>
            <family val="2"/>
          </rPr>
          <t xml:space="preserve">Based on pre-rounded exact results
</t>
        </r>
      </text>
    </comment>
    <comment ref="AI358" authorId="0" shapeId="0" xr:uid="{3FB67B1F-D0C6-4ED0-B7FC-683E01AEA1C0}">
      <text>
        <r>
          <rPr>
            <sz val="9"/>
            <color indexed="81"/>
            <rFont val="Tahoma"/>
            <family val="2"/>
          </rPr>
          <t xml:space="preserve">Based on pre-rounded exact results
</t>
        </r>
      </text>
    </comment>
    <comment ref="H359" authorId="0" shapeId="0" xr:uid="{1311676D-EF4B-41EF-9F03-7B940AB2BBAC}">
      <text>
        <r>
          <rPr>
            <sz val="9"/>
            <color indexed="81"/>
            <rFont val="Tahoma"/>
            <family val="2"/>
          </rPr>
          <t>No voting intention figures; just ratings</t>
        </r>
      </text>
    </comment>
    <comment ref="AX359" authorId="0" shapeId="0" xr:uid="{CE2A3759-4ED4-4A3B-BA3F-34CBF64D522C}">
      <text>
        <r>
          <rPr>
            <sz val="9"/>
            <color indexed="81"/>
            <rFont val="Tahoma"/>
            <family val="2"/>
          </rPr>
          <t>33 / 25 Starmer vs Farage</t>
        </r>
      </text>
    </comment>
    <comment ref="H360" authorId="0" shapeId="0" xr:uid="{7590FA65-0DF5-41D4-B41D-06552C02E529}">
      <text>
        <r>
          <rPr>
            <sz val="9"/>
            <color indexed="81"/>
            <rFont val="Tahoma"/>
            <family val="2"/>
          </rPr>
          <t>No voting intention figures; just ratings</t>
        </r>
      </text>
    </comment>
    <comment ref="F362" authorId="0" shapeId="0" xr:uid="{96A37891-9DB7-4266-82B7-64F98F4148FE}">
      <text>
        <r>
          <rPr>
            <b/>
            <sz val="9"/>
            <color indexed="81"/>
            <rFont val="Tahoma"/>
            <family val="2"/>
          </rPr>
          <t>For 16+ rather than 18+ figures are 19.2, 23.2, 13.8, 9.1, 26.5</t>
        </r>
      </text>
    </comment>
    <comment ref="H363" authorId="0" shapeId="0" xr:uid="{26558D74-79DE-4C7A-904F-5118A2B0BBC6}">
      <text>
        <r>
          <rPr>
            <sz val="9"/>
            <color indexed="81"/>
            <rFont val="Tahoma"/>
            <family val="2"/>
          </rPr>
          <t>No voting intention figures; just ratings</t>
        </r>
      </text>
    </comment>
    <comment ref="E365" authorId="1" shapeId="0" xr:uid="{542C9AAB-1B99-4019-B836-2CFB8598AA84}">
      <text>
        <r>
          <rPr>
            <sz val="9"/>
            <color indexed="81"/>
            <rFont val="Tahoma"/>
            <family val="2"/>
          </rPr>
          <t>Newspaper story run about previously private poll.</t>
        </r>
      </text>
    </comment>
    <comment ref="G365" authorId="1" shapeId="0" xr:uid="{A4C1CEC3-6992-41A3-94F0-19EF286078B5}">
      <text>
        <r>
          <rPr>
            <sz val="9"/>
            <color indexed="81"/>
            <rFont val="Tahoma"/>
            <family val="2"/>
          </rPr>
          <t>DT report has C17, L24, LD 13 (and no others). Figures here are from data tables, with don't know, wouldn't vote and not eligible to vote removed</t>
        </r>
      </text>
    </comment>
    <comment ref="H368" authorId="0" shapeId="0" xr:uid="{DB1EDD78-72D3-4B2D-A53E-907000FE2825}">
      <text>
        <r>
          <rPr>
            <sz val="9"/>
            <color indexed="81"/>
            <rFont val="Tahoma"/>
            <family val="2"/>
          </rPr>
          <t>No voting intention figures; just ratings</t>
        </r>
      </text>
    </comment>
    <comment ref="AI372" authorId="0" shapeId="0" xr:uid="{47DAAC77-80FF-434A-B576-AA5A86D41748}">
      <text>
        <r>
          <rPr>
            <sz val="9"/>
            <color indexed="81"/>
            <rFont val="Tahoma"/>
            <family val="2"/>
          </rPr>
          <t xml:space="preserve">Based on pre-rounded exact results
</t>
        </r>
      </text>
    </comment>
    <comment ref="AO372" authorId="0" shapeId="0" xr:uid="{FCFB9029-0682-4B8A-80D7-B002D59E3921}">
      <text>
        <r>
          <rPr>
            <sz val="9"/>
            <color indexed="81"/>
            <rFont val="Tahoma"/>
            <family val="2"/>
          </rPr>
          <t xml:space="preserve">Based on pre-rounded exact results
</t>
        </r>
      </text>
    </comment>
    <comment ref="AF374" authorId="0" shapeId="0" xr:uid="{01A0B54D-89AC-4931-8F65-1A1D1CDC5AF6}">
      <text>
        <r>
          <rPr>
            <sz val="9"/>
            <color indexed="81"/>
            <rFont val="Tahoma"/>
            <family val="2"/>
          </rPr>
          <t xml:space="preserve">Based on pre-rounded exact results
</t>
        </r>
      </text>
    </comment>
    <comment ref="AO374" authorId="0" shapeId="0" xr:uid="{7691D625-2396-4F28-A68C-B80AA7B5DB9A}">
      <text>
        <r>
          <rPr>
            <sz val="9"/>
            <color indexed="81"/>
            <rFont val="Tahoma"/>
            <family val="2"/>
          </rPr>
          <t xml:space="preserve">Based on pre-rounded exact results
</t>
        </r>
      </text>
    </comment>
    <comment ref="AL376" authorId="0" shapeId="0" xr:uid="{2FE38A31-6C17-4C29-80F2-E7630B65187A}">
      <text>
        <r>
          <rPr>
            <sz val="9"/>
            <color indexed="81"/>
            <rFont val="Tahoma"/>
            <family val="2"/>
          </rPr>
          <t xml:space="preserve">Based on pre-rounded exact results
</t>
        </r>
      </text>
    </comment>
    <comment ref="AX376" authorId="1" shapeId="0" xr:uid="{91006AFC-F978-420F-B09A-8B742477C3A0}">
      <text>
        <r>
          <rPr>
            <sz val="9"/>
            <color indexed="81"/>
            <rFont val="Tahoma"/>
            <family val="2"/>
          </rPr>
          <t>40-42 for Starmer vs Farage</t>
        </r>
      </text>
    </comment>
    <comment ref="AF377" authorId="0" shapeId="0" xr:uid="{F924F8B7-9DE3-49E6-8E8A-31A033459C96}">
      <text>
        <r>
          <rPr>
            <sz val="9"/>
            <color indexed="81"/>
            <rFont val="Tahoma"/>
            <family val="2"/>
          </rPr>
          <t xml:space="preserve">Based on pre-rounded exact results
</t>
        </r>
      </text>
    </comment>
    <comment ref="AI377" authorId="0" shapeId="0" xr:uid="{7B2A6AE6-B70C-432E-9727-5C1BD27C0DD2}">
      <text>
        <r>
          <rPr>
            <sz val="9"/>
            <color indexed="81"/>
            <rFont val="Tahoma"/>
            <family val="2"/>
          </rPr>
          <t xml:space="preserve">Based on pre-rounded exact results
</t>
        </r>
      </text>
    </comment>
    <comment ref="H378" authorId="0" shapeId="0" xr:uid="{EEF61C0B-2A50-4A7C-ABD5-2A250AA7E8A6}">
      <text>
        <r>
          <rPr>
            <sz val="9"/>
            <color indexed="81"/>
            <rFont val="Tahoma"/>
            <family val="2"/>
          </rPr>
          <t>No voting intention figures; just ratings</t>
        </r>
      </text>
    </comment>
    <comment ref="H379" authorId="0" shapeId="0" xr:uid="{813603E9-6B61-43BD-B690-22FFCA323710}">
      <text>
        <r>
          <rPr>
            <sz val="9"/>
            <color indexed="81"/>
            <rFont val="Tahoma"/>
            <family val="2"/>
          </rPr>
          <t>No voting intention figures; just ratings</t>
        </r>
      </text>
    </comment>
    <comment ref="AF382" authorId="0" shapeId="0" xr:uid="{362441B0-540B-4134-905B-C75E976F5785}">
      <text>
        <r>
          <rPr>
            <sz val="9"/>
            <color indexed="81"/>
            <rFont val="Tahoma"/>
            <family val="2"/>
          </rPr>
          <t xml:space="preserve">Based on pre-rounded exact results
</t>
        </r>
      </text>
    </comment>
    <comment ref="AL382" authorId="0" shapeId="0" xr:uid="{1DDBF592-8AF3-4E6F-81F1-2327EFE73DD2}">
      <text>
        <r>
          <rPr>
            <sz val="9"/>
            <color indexed="81"/>
            <rFont val="Tahoma"/>
            <family val="2"/>
          </rPr>
          <t xml:space="preserve">Based on pre-rounded exact results
</t>
        </r>
      </text>
    </comment>
    <comment ref="AF383" authorId="0" shapeId="0" xr:uid="{2D8F63E0-7FEA-4344-AE6C-4BBF8C3F27C6}">
      <text>
        <r>
          <rPr>
            <sz val="9"/>
            <color indexed="81"/>
            <rFont val="Tahoma"/>
            <family val="2"/>
          </rPr>
          <t xml:space="preserve">Based on pre-rounded exact results
</t>
        </r>
      </text>
    </comment>
    <comment ref="AL383" authorId="0" shapeId="0" xr:uid="{EC492DAF-1257-4203-9D40-774D6C912005}">
      <text>
        <r>
          <rPr>
            <sz val="9"/>
            <color indexed="81"/>
            <rFont val="Tahoma"/>
            <family val="2"/>
          </rPr>
          <t xml:space="preserve">Based on pre-rounded exact results
</t>
        </r>
      </text>
    </comment>
    <comment ref="AO383" authorId="0" shapeId="0" xr:uid="{B64118E9-22A6-499C-B72A-F68AD6846862}">
      <text>
        <r>
          <rPr>
            <sz val="9"/>
            <color indexed="81"/>
            <rFont val="Tahoma"/>
            <family val="2"/>
          </rPr>
          <t xml:space="preserve">Based on pre-rounded exact results
</t>
        </r>
      </text>
    </comment>
    <comment ref="H385" authorId="0" shapeId="0" xr:uid="{7272CEC6-977F-444B-A8EB-6BC451890E3B}">
      <text>
        <r>
          <rPr>
            <sz val="9"/>
            <color indexed="81"/>
            <rFont val="Tahoma"/>
            <family val="2"/>
          </rPr>
          <t>No voting intention figures; just ratings</t>
        </r>
      </text>
    </comment>
    <comment ref="H388" authorId="0" shapeId="0" xr:uid="{FC4FE14A-931D-409F-90FC-A79EC29A1C9D}">
      <text>
        <r>
          <rPr>
            <sz val="9"/>
            <color indexed="81"/>
            <rFont val="Tahoma"/>
            <family val="2"/>
          </rPr>
          <t>No voting intention figures; just ratings</t>
        </r>
      </text>
    </comment>
    <comment ref="AL390" authorId="0" shapeId="0" xr:uid="{3A42CE55-106F-4BF5-84D5-FC5DD089EA88}">
      <text>
        <r>
          <rPr>
            <sz val="9"/>
            <color indexed="81"/>
            <rFont val="Tahoma"/>
            <family val="2"/>
          </rPr>
          <t xml:space="preserve">Based on pre-rounded exact results
</t>
        </r>
      </text>
    </comment>
    <comment ref="H391" authorId="0" shapeId="0" xr:uid="{3FF8989E-E035-4181-ADBE-632798A0AE41}">
      <text>
        <r>
          <rPr>
            <sz val="9"/>
            <color indexed="81"/>
            <rFont val="Tahoma"/>
            <family val="2"/>
          </rPr>
          <t>No voting intention figures; just ratings</t>
        </r>
      </text>
    </comment>
    <comment ref="AI392" authorId="0" shapeId="0" xr:uid="{2AE5E3C1-E2CC-4977-95C8-1D51E81BD2BB}">
      <text>
        <r>
          <rPr>
            <sz val="9"/>
            <color indexed="81"/>
            <rFont val="Tahoma"/>
            <family val="2"/>
          </rPr>
          <t xml:space="preserve">Based on pre-rounded exact results
</t>
        </r>
      </text>
    </comment>
    <comment ref="H393" authorId="0" shapeId="0" xr:uid="{AE09E68D-4ACC-40D4-A943-DAE13C9AEFA6}">
      <text>
        <r>
          <rPr>
            <sz val="9"/>
            <color indexed="81"/>
            <rFont val="Tahoma"/>
            <family val="2"/>
          </rPr>
          <t>No voting intention figures; just ratings</t>
        </r>
      </text>
    </comment>
    <comment ref="AL399" authorId="0" shapeId="0" xr:uid="{0D417030-8A3C-4774-8ABD-71F44466FEA2}">
      <text>
        <r>
          <rPr>
            <sz val="9"/>
            <color indexed="81"/>
            <rFont val="Tahoma"/>
            <family val="2"/>
          </rPr>
          <t xml:space="preserve">Based on pre-rounded exact results
</t>
        </r>
      </text>
    </comment>
    <comment ref="H400" authorId="0" shapeId="0" xr:uid="{C2D789E7-A907-4AE9-B3B8-98386A58D15D}">
      <text>
        <r>
          <rPr>
            <sz val="9"/>
            <color indexed="81"/>
            <rFont val="Tahoma"/>
            <family val="2"/>
          </rPr>
          <t>No voting intention figures; just ratings</t>
        </r>
      </text>
    </comment>
    <comment ref="AI402" authorId="0" shapeId="0" xr:uid="{A39BC761-8B71-4778-8BFE-492336949125}">
      <text>
        <r>
          <rPr>
            <sz val="9"/>
            <color indexed="81"/>
            <rFont val="Tahoma"/>
            <family val="2"/>
          </rPr>
          <t xml:space="preserve">Based on pre-rounded exact results
</t>
        </r>
      </text>
    </comment>
    <comment ref="AL402" authorId="0" shapeId="0" xr:uid="{2BCD562B-E3DD-4CD2-ADED-267BE5FB2ACB}">
      <text>
        <r>
          <rPr>
            <sz val="9"/>
            <color indexed="81"/>
            <rFont val="Tahoma"/>
            <family val="2"/>
          </rPr>
          <t xml:space="preserve">Based on pre-rounded exact results
</t>
        </r>
      </text>
    </comment>
    <comment ref="AX405" authorId="1" shapeId="0" xr:uid="{6B00D046-0264-49D2-859E-A69793B84FDD}">
      <text>
        <r>
          <rPr>
            <sz val="9"/>
            <color indexed="81"/>
            <rFont val="Tahoma"/>
            <family val="2"/>
          </rPr>
          <t>38-43 for Starmer vs Farage</t>
        </r>
      </text>
    </comment>
    <comment ref="AO406" authorId="0" shapeId="0" xr:uid="{9517786C-B836-4B41-A970-25F5961C8C77}">
      <text>
        <r>
          <rPr>
            <sz val="9"/>
            <color indexed="81"/>
            <rFont val="Tahoma"/>
            <family val="2"/>
          </rPr>
          <t xml:space="preserve">Based on pre-rounded exact results
</t>
        </r>
      </text>
    </comment>
    <comment ref="H407" authorId="0" shapeId="0" xr:uid="{D6EE3421-18D7-4560-9907-F3B7BF61B5A3}">
      <text>
        <r>
          <rPr>
            <sz val="9"/>
            <color indexed="81"/>
            <rFont val="Tahoma"/>
            <family val="2"/>
          </rPr>
          <t>No voting intention figures; just ratings</t>
        </r>
      </text>
    </comment>
    <comment ref="F411" authorId="0" shapeId="0" xr:uid="{A37FA892-9F9A-4547-B487-381431E31D2C}">
      <text>
        <r>
          <rPr>
            <b/>
            <sz val="9"/>
            <color indexed="81"/>
            <rFont val="Tahoma"/>
            <family val="2"/>
          </rPr>
          <t>YourParty 6%</t>
        </r>
      </text>
    </comment>
    <comment ref="H412" authorId="0" shapeId="0" xr:uid="{9F2A4310-4544-40EA-8359-50257DE5B50B}">
      <text>
        <r>
          <rPr>
            <sz val="9"/>
            <color indexed="81"/>
            <rFont val="Tahoma"/>
            <family val="2"/>
          </rPr>
          <t>No voting intention figures; just ratings</t>
        </r>
      </text>
    </comment>
    <comment ref="H416" authorId="0" shapeId="0" xr:uid="{F4E7A861-99D2-4406-9F70-C2EB632CC8BA}">
      <text>
        <r>
          <rPr>
            <sz val="9"/>
            <color indexed="81"/>
            <rFont val="Tahoma"/>
            <family val="2"/>
          </rPr>
          <t>No voting intention figures; just ratings</t>
        </r>
      </text>
    </comment>
    <comment ref="AX416" authorId="0" shapeId="0" xr:uid="{B31F6FE5-ED0D-4490-8E4F-737C3762ED6E}">
      <text>
        <r>
          <rPr>
            <sz val="9"/>
            <color indexed="81"/>
            <rFont val="Tahoma"/>
            <family val="2"/>
          </rPr>
          <t>30 / 30 Starmer vs Farage</t>
        </r>
      </text>
    </comment>
    <comment ref="H417" authorId="0" shapeId="0" xr:uid="{DC94D79F-7838-4BC1-9E20-21812BD13D4D}">
      <text>
        <r>
          <rPr>
            <sz val="9"/>
            <color indexed="81"/>
            <rFont val="Tahoma"/>
            <family val="2"/>
          </rPr>
          <t>No voting intention figures; just ratings</t>
        </r>
      </text>
    </comment>
    <comment ref="H420" authorId="0" shapeId="0" xr:uid="{817C0552-03AA-4DE1-A638-73102C436CE8}">
      <text>
        <r>
          <rPr>
            <sz val="9"/>
            <color indexed="81"/>
            <rFont val="Tahoma"/>
            <family val="2"/>
          </rPr>
          <t>No voting intention figures; just ratings</t>
        </r>
      </text>
    </comment>
    <comment ref="F421" authorId="0" shapeId="0" xr:uid="{B816DAA6-23BE-4315-8D28-83EEA218859C}">
      <text>
        <r>
          <rPr>
            <sz val="9"/>
            <color indexed="81"/>
            <rFont val="Tahoma"/>
            <family val="2"/>
          </rPr>
          <t>YourParty 4%</t>
        </r>
      </text>
    </comment>
    <comment ref="AO424" authorId="0" shapeId="0" xr:uid="{54CC0EFF-7881-4703-B4BD-89782E902B87}">
      <text>
        <r>
          <rPr>
            <sz val="9"/>
            <color indexed="81"/>
            <rFont val="Tahoma"/>
            <family val="2"/>
          </rPr>
          <t xml:space="preserve">Based on pre-rounded exact results
</t>
        </r>
      </text>
    </comment>
    <comment ref="H425" authorId="0" shapeId="0" xr:uid="{9E5082C7-52F5-4887-8B54-7B4E3A50B700}">
      <text>
        <r>
          <rPr>
            <sz val="9"/>
            <color indexed="81"/>
            <rFont val="Tahoma"/>
            <family val="2"/>
          </rPr>
          <t>No voting intention figures; just ratings</t>
        </r>
      </text>
    </comment>
    <comment ref="H427" authorId="0" shapeId="0" xr:uid="{BBABE5E4-2C92-4FCF-A340-80CE67E1FFEC}">
      <text>
        <r>
          <rPr>
            <sz val="9"/>
            <color indexed="81"/>
            <rFont val="Tahoma"/>
            <family val="2"/>
          </rPr>
          <t>No voting intention figures; just ratings</t>
        </r>
      </text>
    </comment>
    <comment ref="AX430" authorId="0" shapeId="0" xr:uid="{D9808579-2D51-4421-A714-CE99C1E27AAF}">
      <text>
        <r>
          <rPr>
            <sz val="9"/>
            <color indexed="81"/>
            <rFont val="Tahoma"/>
            <family val="2"/>
          </rPr>
          <t>26/29 Starmer vs Farage</t>
        </r>
      </text>
    </comment>
    <comment ref="AO431" authorId="0" shapeId="0" xr:uid="{D00FD0CB-1F81-4DA5-94A6-12EBF436E4AA}">
      <text>
        <r>
          <rPr>
            <sz val="9"/>
            <color indexed="81"/>
            <rFont val="Tahoma"/>
            <family val="2"/>
          </rPr>
          <t xml:space="preserve">Based on pre-rounded exact results
</t>
        </r>
      </text>
    </comment>
    <comment ref="H432" authorId="0" shapeId="0" xr:uid="{B956A356-E880-4D12-A3E5-974E6A880B5B}">
      <text>
        <r>
          <rPr>
            <sz val="9"/>
            <color indexed="81"/>
            <rFont val="Tahoma"/>
            <family val="2"/>
          </rPr>
          <t>No voting intention figures; just ratings</t>
        </r>
      </text>
    </comment>
    <comment ref="AO433" authorId="0" shapeId="0" xr:uid="{500707C0-A163-41FA-A33B-D8EF60AAC21B}">
      <text>
        <r>
          <rPr>
            <sz val="9"/>
            <color indexed="81"/>
            <rFont val="Tahoma"/>
            <family val="2"/>
          </rPr>
          <t xml:space="preserve">Based on pre-rounded exact results
</t>
        </r>
      </text>
    </comment>
    <comment ref="H434" authorId="0" shapeId="0" xr:uid="{EF0D5215-AD5B-4E54-880B-357F525B8349}">
      <text>
        <r>
          <rPr>
            <sz val="9"/>
            <color indexed="81"/>
            <rFont val="Tahoma"/>
            <family val="2"/>
          </rPr>
          <t>No voting intention figures; just ratings</t>
        </r>
      </text>
    </comment>
    <comment ref="AI438" authorId="0" shapeId="0" xr:uid="{F0BDE6B9-D8FD-4F38-8168-279BE3009615}">
      <text>
        <r>
          <rPr>
            <sz val="9"/>
            <color indexed="81"/>
            <rFont val="Tahoma"/>
            <family val="2"/>
          </rPr>
          <t xml:space="preserve">Based on pre-rounded exact results
</t>
        </r>
      </text>
    </comment>
    <comment ref="AX438" authorId="0" shapeId="0" xr:uid="{04DA3454-F6B0-4A83-8665-BC1E8B9E4219}">
      <text>
        <r>
          <rPr>
            <sz val="9"/>
            <color indexed="81"/>
            <rFont val="Tahoma"/>
            <family val="2"/>
          </rPr>
          <t>27/29 Starmer vs Farage</t>
        </r>
      </text>
    </comment>
    <comment ref="AI439" authorId="0" shapeId="0" xr:uid="{E2CEC0F3-69E1-4B66-B2DE-77F4EAD3EB5F}">
      <text>
        <r>
          <rPr>
            <sz val="9"/>
            <color indexed="81"/>
            <rFont val="Tahoma"/>
            <family val="2"/>
          </rPr>
          <t xml:space="preserve">Based on pre-rounded exact results
</t>
        </r>
      </text>
    </comment>
    <comment ref="AO439" authorId="0" shapeId="0" xr:uid="{8E5C3A73-D3B8-4480-B554-2C35EF2EB97E}">
      <text>
        <r>
          <rPr>
            <sz val="9"/>
            <color indexed="81"/>
            <rFont val="Tahoma"/>
            <family val="2"/>
          </rPr>
          <t xml:space="preserve">Based on pre-rounded exact results
</t>
        </r>
      </text>
    </comment>
    <comment ref="H441" authorId="0" shapeId="0" xr:uid="{441E7C3B-1A4E-4E31-9E14-5DE8C7AFB411}">
      <text>
        <r>
          <rPr>
            <sz val="9"/>
            <color indexed="81"/>
            <rFont val="Tahoma"/>
            <family val="2"/>
          </rPr>
          <t>No voting intention figures; just ratings</t>
        </r>
      </text>
    </comment>
    <comment ref="AL445" authorId="0" shapeId="0" xr:uid="{14612E3B-D1F3-4670-B563-5BC8E0A236F1}">
      <text>
        <r>
          <rPr>
            <sz val="9"/>
            <color indexed="81"/>
            <rFont val="Tahoma"/>
            <family val="2"/>
          </rPr>
          <t xml:space="preserve">Based on pre-rounded exact results
</t>
        </r>
      </text>
    </comment>
    <comment ref="AX445" authorId="0" shapeId="0" xr:uid="{201F80F9-E8ED-4FF5-9CAC-0081411507DA}">
      <text>
        <r>
          <rPr>
            <sz val="9"/>
            <color indexed="81"/>
            <rFont val="Tahoma"/>
            <family val="2"/>
          </rPr>
          <t>26/31 Starmer vs Farage</t>
        </r>
      </text>
    </comment>
    <comment ref="AI446" authorId="0" shapeId="0" xr:uid="{FE8D598D-FA40-4169-9399-00D4D8221A0D}">
      <text>
        <r>
          <rPr>
            <sz val="9"/>
            <color indexed="81"/>
            <rFont val="Tahoma"/>
            <family val="2"/>
          </rPr>
          <t xml:space="preserve">Based on pre-rounded exact results
</t>
        </r>
      </text>
    </comment>
    <comment ref="AX446" authorId="1" shapeId="0" xr:uid="{DCC0D06D-8662-412B-A390-7CCA5C1429C4}">
      <text>
        <r>
          <rPr>
            <sz val="9"/>
            <color indexed="81"/>
            <rFont val="Tahoma"/>
            <family val="2"/>
          </rPr>
          <t>40-42 for Starmer vs Farage</t>
        </r>
      </text>
    </comment>
    <comment ref="AF447" authorId="0" shapeId="0" xr:uid="{57755EC2-938E-44A5-8D9A-D6C2DBEDF44D}">
      <text>
        <r>
          <rPr>
            <sz val="9"/>
            <color indexed="81"/>
            <rFont val="Tahoma"/>
            <family val="2"/>
          </rPr>
          <t xml:space="preserve">Based on pre-rounded exact results
</t>
        </r>
      </text>
    </comment>
    <comment ref="AL447" authorId="0" shapeId="0" xr:uid="{E41EE290-7CA3-4BF8-80E1-3DF726A54606}">
      <text>
        <r>
          <rPr>
            <sz val="9"/>
            <color indexed="81"/>
            <rFont val="Tahoma"/>
            <family val="2"/>
          </rPr>
          <t xml:space="preserve">Based on pre-rounded exact results
</t>
        </r>
      </text>
    </comment>
    <comment ref="AO447" authorId="0" shapeId="0" xr:uid="{2BD49A7A-6CB2-4C6A-A81F-0BB869D3384E}">
      <text>
        <r>
          <rPr>
            <sz val="9"/>
            <color indexed="81"/>
            <rFont val="Tahoma"/>
            <family val="2"/>
          </rPr>
          <t xml:space="preserve">Based on pre-rounded exact results
</t>
        </r>
      </text>
    </comment>
    <comment ref="H448" authorId="0" shapeId="0" xr:uid="{0DFBD4F5-EBE6-44B1-A409-B9215DE6A062}">
      <text>
        <r>
          <rPr>
            <sz val="9"/>
            <color indexed="81"/>
            <rFont val="Tahoma"/>
            <family val="2"/>
          </rPr>
          <t>No voting intention figures; just ratings</t>
        </r>
      </text>
    </comment>
    <comment ref="H449" authorId="0" shapeId="0" xr:uid="{4B74ADD9-9C92-4FA6-8760-B01771397011}">
      <text>
        <r>
          <rPr>
            <sz val="9"/>
            <color indexed="81"/>
            <rFont val="Tahoma"/>
            <family val="2"/>
          </rPr>
          <t>No voting intention figures; just ratings</t>
        </r>
      </text>
    </comment>
    <comment ref="AI452" authorId="0" shapeId="0" xr:uid="{C1112947-2124-4A0B-88B2-847D9191D914}">
      <text>
        <r>
          <rPr>
            <sz val="9"/>
            <color indexed="81"/>
            <rFont val="Tahoma"/>
            <family val="2"/>
          </rPr>
          <t xml:space="preserve">Based on pre-rounded exact results
</t>
        </r>
      </text>
    </comment>
    <comment ref="AX452" authorId="0" shapeId="0" xr:uid="{97AAA55F-DAFF-41E4-8F4F-FBE9D6A4B673}">
      <text>
        <r>
          <rPr>
            <sz val="9"/>
            <color indexed="81"/>
            <rFont val="Tahoma"/>
            <family val="2"/>
          </rPr>
          <t>27/29 Starmer vs Farage</t>
        </r>
      </text>
    </comment>
    <comment ref="H455" authorId="0" shapeId="0" xr:uid="{AA869783-363B-408F-92A9-D50E6C6E6E73}">
      <text>
        <r>
          <rPr>
            <sz val="9"/>
            <color indexed="81"/>
            <rFont val="Tahoma"/>
            <family val="2"/>
          </rPr>
          <t>No voting intention figures; just ratings</t>
        </r>
      </text>
    </comment>
    <comment ref="H457" authorId="0" shapeId="0" xr:uid="{8F7B20B9-948F-4095-918D-74F1F43F07BA}">
      <text>
        <r>
          <rPr>
            <sz val="9"/>
            <color indexed="81"/>
            <rFont val="Tahoma"/>
            <family val="2"/>
          </rPr>
          <t>No voting intention figures; just ratings</t>
        </r>
      </text>
    </comment>
    <comment ref="H459" authorId="0" shapeId="0" xr:uid="{E1A650D7-C127-480B-BDCF-0DAC3488FB4E}">
      <text>
        <r>
          <rPr>
            <sz val="9"/>
            <color indexed="81"/>
            <rFont val="Tahoma"/>
            <family val="2"/>
          </rPr>
          <t>No voting intention figures; just ratings</t>
        </r>
      </text>
    </comment>
    <comment ref="AI461" authorId="0" shapeId="0" xr:uid="{63647701-5229-437E-9574-7C5987109FDB}">
      <text>
        <r>
          <rPr>
            <sz val="9"/>
            <color indexed="81"/>
            <rFont val="Tahoma"/>
            <family val="2"/>
          </rPr>
          <t xml:space="preserve">Based on pre-rounded exact results
</t>
        </r>
      </text>
    </comment>
    <comment ref="H462" authorId="0" shapeId="0" xr:uid="{04E9DF26-A5DB-45D2-9830-14B215D464C5}">
      <text>
        <r>
          <rPr>
            <sz val="9"/>
            <color indexed="81"/>
            <rFont val="Tahoma"/>
            <family val="2"/>
          </rPr>
          <t>No voting intention figures; just ratings</t>
        </r>
      </text>
    </comment>
    <comment ref="AI466" authorId="0" shapeId="0" xr:uid="{248E7423-A2B7-4EE8-A0F2-688F869DFD72}">
      <text>
        <r>
          <rPr>
            <sz val="9"/>
            <color indexed="81"/>
            <rFont val="Tahoma"/>
            <family val="2"/>
          </rPr>
          <t xml:space="preserve">Based on pre-rounded exact results
</t>
        </r>
      </text>
    </comment>
    <comment ref="AX466" authorId="0" shapeId="0" xr:uid="{DA82AF9A-1D47-41EB-B3E9-81C5F3EC45A7}">
      <text>
        <r>
          <rPr>
            <sz val="9"/>
            <color indexed="81"/>
            <rFont val="Tahoma"/>
            <family val="2"/>
          </rPr>
          <t>26/28 Starmer vs Farage</t>
        </r>
      </text>
    </comment>
    <comment ref="H468" authorId="0" shapeId="0" xr:uid="{DBA70487-2C70-4B81-9168-8277A325A31D}">
      <text>
        <r>
          <rPr>
            <sz val="9"/>
            <color indexed="81"/>
            <rFont val="Tahoma"/>
            <family val="2"/>
          </rPr>
          <t>No voting intention figures; just ratings</t>
        </r>
      </text>
    </comment>
    <comment ref="AW471" authorId="0" shapeId="0" xr:uid="{B7AC6885-F98F-40E9-9BCD-18BF9AF891C4}">
      <text>
        <r>
          <rPr>
            <sz val="9"/>
            <color indexed="81"/>
            <rFont val="Tahoma"/>
            <family val="2"/>
          </rPr>
          <t xml:space="preserve">9 / 17 / 25 for most capable PM Q
</t>
        </r>
      </text>
    </comment>
    <comment ref="AX471" authorId="0" shapeId="0" xr:uid="{850CAB2F-21A3-4BA6-ABCA-A72F8C5821FD}">
      <text>
        <r>
          <rPr>
            <sz val="9"/>
            <color indexed="81"/>
            <rFont val="Tahoma"/>
            <family val="2"/>
          </rPr>
          <t>30 / 33 Starmer vs Farage</t>
        </r>
      </text>
    </comment>
    <comment ref="F472" authorId="1" shapeId="0" xr:uid="{A245E0B3-A678-4BF7-8C5A-52A9112734E2}">
      <text>
        <r>
          <rPr>
            <sz val="9"/>
            <color indexed="81"/>
            <rFont val="Tahoma"/>
            <family val="2"/>
          </rPr>
          <t>Wikipedia gives slightly different figures but checked against poll tables.</t>
        </r>
      </text>
    </comment>
    <comment ref="AL473" authorId="0" shapeId="0" xr:uid="{12140843-1B26-4E29-94F4-02B24038E926}">
      <text>
        <r>
          <rPr>
            <sz val="9"/>
            <color indexed="81"/>
            <rFont val="Tahoma"/>
            <family val="2"/>
          </rPr>
          <t xml:space="preserve">Based on pre-rounded exact results
</t>
        </r>
      </text>
    </comment>
    <comment ref="H474" authorId="0" shapeId="0" xr:uid="{CD984146-BA7F-4D2C-A9FF-EA0C90B59E54}">
      <text>
        <r>
          <rPr>
            <sz val="9"/>
            <color indexed="81"/>
            <rFont val="Tahoma"/>
            <family val="2"/>
          </rPr>
          <t>No voting intention figures; just ratings</t>
        </r>
      </text>
    </comment>
    <comment ref="H476" authorId="0" shapeId="0" xr:uid="{D69B7ECE-AAE5-4AB5-BFFC-933286F09DCF}">
      <text>
        <r>
          <rPr>
            <sz val="9"/>
            <color indexed="81"/>
            <rFont val="Tahoma"/>
            <family val="2"/>
          </rPr>
          <t>No voting intention figures; just ratings</t>
        </r>
      </text>
    </comment>
    <comment ref="AX478" authorId="0" shapeId="0" xr:uid="{2D7C44E4-830A-42EA-970A-9517E0E2BF2E}">
      <text>
        <r>
          <rPr>
            <sz val="9"/>
            <color indexed="81"/>
            <rFont val="Tahoma"/>
            <family val="2"/>
          </rPr>
          <t>26/29 Starmer vs Farage</t>
        </r>
      </text>
    </comment>
    <comment ref="AF479" authorId="0" shapeId="0" xr:uid="{6EAAE8FE-27DC-4052-A2B2-1712A87BD77A}">
      <text>
        <r>
          <rPr>
            <sz val="9"/>
            <color indexed="81"/>
            <rFont val="Tahoma"/>
            <family val="2"/>
          </rPr>
          <t xml:space="preserve">Based on pre-rounded exact results
</t>
        </r>
      </text>
    </comment>
    <comment ref="AL479" authorId="0" shapeId="0" xr:uid="{ADDEC403-B28D-4371-BF36-3080E4BF6005}">
      <text>
        <r>
          <rPr>
            <sz val="9"/>
            <color indexed="81"/>
            <rFont val="Tahoma"/>
            <family val="2"/>
          </rPr>
          <t xml:space="preserve">Based on pre-rounded exact results
</t>
        </r>
      </text>
    </comment>
    <comment ref="AU479" authorId="0" shapeId="0" xr:uid="{85F17904-31DC-48EC-8207-946A6555CE6F}">
      <text>
        <r>
          <rPr>
            <sz val="9"/>
            <color indexed="81"/>
            <rFont val="Tahoma"/>
            <family val="2"/>
          </rPr>
          <t xml:space="preserve">Based on pre-rounded exact results
</t>
        </r>
      </text>
    </comment>
    <comment ref="AX479" authorId="1" shapeId="0" xr:uid="{09F2ACE1-E3CA-4141-A39D-8BC7358F4EA5}">
      <text>
        <r>
          <rPr>
            <sz val="9"/>
            <color indexed="81"/>
            <rFont val="Tahoma"/>
            <family val="2"/>
          </rPr>
          <t>40-40 for Starmer vs Farage</t>
        </r>
      </text>
    </comment>
    <comment ref="AI480" authorId="0" shapeId="0" xr:uid="{F32CE5D5-60B6-415B-8A71-D6187C09AB72}">
      <text>
        <r>
          <rPr>
            <sz val="9"/>
            <color indexed="81"/>
            <rFont val="Tahoma"/>
            <family val="2"/>
          </rPr>
          <t xml:space="preserve">Based on pre-rounded exact results
</t>
        </r>
      </text>
    </comment>
    <comment ref="AL480" authorId="0" shapeId="0" xr:uid="{B1F83316-D904-455C-B72B-8F534B8E6C4F}">
      <text>
        <r>
          <rPr>
            <sz val="9"/>
            <color indexed="81"/>
            <rFont val="Tahoma"/>
            <family val="2"/>
          </rPr>
          <t xml:space="preserve">Based on pre-rounded exact results
</t>
        </r>
      </text>
    </comment>
    <comment ref="H481" authorId="0" shapeId="0" xr:uid="{EEFC9534-0385-4D5E-888B-E50F22C74961}">
      <text>
        <r>
          <rPr>
            <sz val="9"/>
            <color indexed="81"/>
            <rFont val="Tahoma"/>
            <family val="2"/>
          </rPr>
          <t>No voting intention figures; just ratings</t>
        </r>
      </text>
    </comment>
    <comment ref="H482" authorId="0" shapeId="0" xr:uid="{1A97AD0E-E6D7-4D7A-AD63-5304E3D98097}">
      <text>
        <r>
          <rPr>
            <sz val="9"/>
            <color indexed="81"/>
            <rFont val="Tahoma"/>
            <family val="2"/>
          </rPr>
          <t>No voting intention figures; just ratings</t>
        </r>
      </text>
    </comment>
    <comment ref="AF486" authorId="0" shapeId="0" xr:uid="{66A8DA41-665E-4AC2-AF6F-FB7D3C589534}">
      <text>
        <r>
          <rPr>
            <sz val="9"/>
            <color indexed="81"/>
            <rFont val="Tahoma"/>
            <family val="2"/>
          </rPr>
          <t xml:space="preserve">Based on pre-rounded exact results
</t>
        </r>
      </text>
    </comment>
    <comment ref="AL486" authorId="0" shapeId="0" xr:uid="{6B7A03E6-F36F-40CA-BF8E-17B63E3C6780}">
      <text>
        <r>
          <rPr>
            <sz val="9"/>
            <color indexed="81"/>
            <rFont val="Tahoma"/>
            <family val="2"/>
          </rPr>
          <t xml:space="preserve">Based on pre-rounded exact results
</t>
        </r>
      </text>
    </comment>
    <comment ref="H487" authorId="0" shapeId="0" xr:uid="{313D1DFB-CA46-47F4-A307-2EF0C65B60CB}">
      <text>
        <r>
          <rPr>
            <sz val="9"/>
            <color indexed="81"/>
            <rFont val="Tahoma"/>
            <family val="2"/>
          </rPr>
          <t>No voting intention figures; just ratings</t>
        </r>
      </text>
    </comment>
    <comment ref="H489" authorId="0" shapeId="0" xr:uid="{E2C6DDEE-BBF7-461C-9A27-70807D7935AC}">
      <text>
        <r>
          <rPr>
            <sz val="9"/>
            <color indexed="81"/>
            <rFont val="Tahoma"/>
            <family val="2"/>
          </rPr>
          <t>No voting intention figures; just ratings</t>
        </r>
      </text>
    </comment>
    <comment ref="AI490" authorId="0" shapeId="0" xr:uid="{E7E2A4EC-3F08-4CFD-B9B1-051057CD0758}">
      <text>
        <r>
          <rPr>
            <sz val="9"/>
            <color indexed="81"/>
            <rFont val="Tahoma"/>
            <family val="2"/>
          </rPr>
          <t xml:space="preserve">Based on pre-rounded exact results
</t>
        </r>
      </text>
    </comment>
    <comment ref="H491" authorId="0" shapeId="0" xr:uid="{69C76403-51D1-42B4-AA4F-14921A29C8E8}">
      <text>
        <r>
          <rPr>
            <sz val="9"/>
            <color indexed="81"/>
            <rFont val="Tahoma"/>
            <family val="2"/>
          </rPr>
          <t>No voting intention figures; just ratings</t>
        </r>
      </text>
    </comment>
    <comment ref="AF492" authorId="0" shapeId="0" xr:uid="{63C193E8-982C-41AD-8A5C-1BBEA6155C24}">
      <text>
        <r>
          <rPr>
            <sz val="9"/>
            <color indexed="81"/>
            <rFont val="Tahoma"/>
            <family val="2"/>
          </rPr>
          <t xml:space="preserve">Based on pre-rounded exact results
</t>
        </r>
      </text>
    </comment>
    <comment ref="AI492" authorId="0" shapeId="0" xr:uid="{8106BE08-9DA1-4187-9E52-119C411F4E76}">
      <text>
        <r>
          <rPr>
            <sz val="9"/>
            <color indexed="81"/>
            <rFont val="Tahoma"/>
            <family val="2"/>
          </rPr>
          <t xml:space="preserve">Based on pre-rounded exact results
</t>
        </r>
      </text>
    </comment>
    <comment ref="AL492" authorId="0" shapeId="0" xr:uid="{919CFD02-5673-42AE-BB30-A94E59F04208}">
      <text>
        <r>
          <rPr>
            <sz val="9"/>
            <color indexed="81"/>
            <rFont val="Tahoma"/>
            <family val="2"/>
          </rPr>
          <t xml:space="preserve">Based on pre-rounded exact results
</t>
        </r>
      </text>
    </comment>
    <comment ref="AX494" authorId="0" shapeId="0" xr:uid="{680B9609-87CC-4949-818C-922FE4745728}">
      <text>
        <r>
          <rPr>
            <sz val="9"/>
            <color indexed="81"/>
            <rFont val="Tahoma"/>
            <family val="2"/>
          </rPr>
          <t>26/29 Starmer vs Farage</t>
        </r>
      </text>
    </comment>
    <comment ref="H496" authorId="0" shapeId="0" xr:uid="{D3B7976A-4F3A-41B7-99AA-D4547512A971}">
      <text>
        <r>
          <rPr>
            <sz val="9"/>
            <color indexed="81"/>
            <rFont val="Tahoma"/>
            <family val="2"/>
          </rPr>
          <t>No voting intention figures; just ratings</t>
        </r>
      </text>
    </comment>
    <comment ref="AO499" authorId="0" shapeId="0" xr:uid="{767BD4BA-1F79-425B-9828-4D9A267F421E}">
      <text>
        <r>
          <rPr>
            <sz val="9"/>
            <color indexed="81"/>
            <rFont val="Tahoma"/>
            <family val="2"/>
          </rPr>
          <t xml:space="preserve">Based on pre-rounded exact results
</t>
        </r>
      </text>
    </comment>
    <comment ref="AF500" authorId="0" shapeId="0" xr:uid="{91F4FAD7-5B61-4B84-A9C2-0EF1008FF242}">
      <text>
        <r>
          <rPr>
            <sz val="9"/>
            <color indexed="81"/>
            <rFont val="Tahoma"/>
            <family val="2"/>
          </rPr>
          <t xml:space="preserve">Based on pre-rounded exact results
</t>
        </r>
      </text>
    </comment>
    <comment ref="AI500" authorId="0" shapeId="0" xr:uid="{F253ACCC-602E-4707-A660-64246408FA33}">
      <text>
        <r>
          <rPr>
            <sz val="9"/>
            <color indexed="81"/>
            <rFont val="Tahoma"/>
            <family val="2"/>
          </rPr>
          <t xml:space="preserve">Based on pre-rounded exact results
</t>
        </r>
      </text>
    </comment>
    <comment ref="AU500" authorId="0" shapeId="0" xr:uid="{7577AA6D-223B-4E7E-9442-3F93354D8B8C}">
      <text>
        <r>
          <rPr>
            <sz val="9"/>
            <color indexed="81"/>
            <rFont val="Tahoma"/>
            <family val="2"/>
          </rPr>
          <t xml:space="preserve">Based on pre-rounded exact results
</t>
        </r>
      </text>
    </comment>
    <comment ref="AX500" authorId="0" shapeId="0" xr:uid="{E9FF8BAC-2158-4BAC-BC46-9C7B37760AF7}">
      <text>
        <r>
          <rPr>
            <sz val="9"/>
            <color indexed="81"/>
            <rFont val="Tahoma"/>
            <family val="2"/>
          </rPr>
          <t>24/30 Starmer vs Farage</t>
        </r>
      </text>
    </comment>
    <comment ref="AF501" authorId="0" shapeId="0" xr:uid="{82131177-A0CD-4F94-8ED1-F02F75B447D2}">
      <text>
        <r>
          <rPr>
            <sz val="9"/>
            <color indexed="81"/>
            <rFont val="Tahoma"/>
            <family val="2"/>
          </rPr>
          <t xml:space="preserve">Based on pre-rounded exact results
</t>
        </r>
      </text>
    </comment>
    <comment ref="AI503" authorId="0" shapeId="0" xr:uid="{5A026386-8FF0-4124-B297-ACDFDD36E0BD}">
      <text>
        <r>
          <rPr>
            <sz val="9"/>
            <color indexed="81"/>
            <rFont val="Tahoma"/>
            <family val="2"/>
          </rPr>
          <t xml:space="preserve">Based on pre-rounded exact results
</t>
        </r>
      </text>
    </comment>
    <comment ref="AX503" authorId="1" shapeId="0" xr:uid="{C50633A9-A3B9-44C7-988D-494A797632CA}">
      <text>
        <r>
          <rPr>
            <sz val="9"/>
            <color indexed="81"/>
            <rFont val="Tahoma"/>
            <family val="2"/>
          </rPr>
          <t>39-42 for Starmer vs Farage</t>
        </r>
      </text>
    </comment>
    <comment ref="AI504" authorId="0" shapeId="0" xr:uid="{4596978A-B780-4A9B-A424-59D46FBE7B19}">
      <text>
        <r>
          <rPr>
            <sz val="9"/>
            <color indexed="81"/>
            <rFont val="Tahoma"/>
            <family val="2"/>
          </rPr>
          <t xml:space="preserve">Based on pre-rounded exact results
</t>
        </r>
      </text>
    </comment>
    <comment ref="H505" authorId="0" shapeId="0" xr:uid="{598A2571-0E20-4C95-A7FE-3D100EF29ED9}">
      <text>
        <r>
          <rPr>
            <sz val="9"/>
            <color indexed="81"/>
            <rFont val="Tahoma"/>
            <family val="2"/>
          </rPr>
          <t>No voting intention figures; just ratings</t>
        </r>
      </text>
    </comment>
    <comment ref="AX505" authorId="0" shapeId="0" xr:uid="{8630D280-8D98-49D8-9698-00D5DD08FBBF}">
      <text>
        <r>
          <rPr>
            <sz val="9"/>
            <color indexed="81"/>
            <rFont val="Tahoma"/>
            <family val="2"/>
          </rPr>
          <t>31 / 31 Starmer vs Farage</t>
        </r>
      </text>
    </comment>
    <comment ref="H506" authorId="0" shapeId="0" xr:uid="{5FFF91CD-B5A6-4137-B76C-83405A8C8D38}">
      <text>
        <r>
          <rPr>
            <sz val="9"/>
            <color indexed="81"/>
            <rFont val="Tahoma"/>
            <family val="2"/>
          </rPr>
          <t>No voting intention figures; just ratings</t>
        </r>
      </text>
    </comment>
    <comment ref="F509" authorId="0" shapeId="0" xr:uid="{06F180B5-55BE-40F2-9DA2-9AB44CB9E698}">
      <text>
        <r>
          <rPr>
            <sz val="9"/>
            <color indexed="81"/>
            <rFont val="Tahoma"/>
            <family val="2"/>
          </rPr>
          <t>YourParty 2%</t>
        </r>
      </text>
    </comment>
    <comment ref="AL514" authorId="0" shapeId="0" xr:uid="{AE425AAC-A1CE-48D4-A4F2-F30575605DA3}">
      <text>
        <r>
          <rPr>
            <sz val="9"/>
            <color indexed="81"/>
            <rFont val="Tahoma"/>
            <family val="2"/>
          </rPr>
          <t xml:space="preserve">Based on pre-rounded exact results
</t>
        </r>
      </text>
    </comment>
    <comment ref="AX514" authorId="0" shapeId="0" xr:uid="{07AE06B9-5E9C-4EC6-A2F7-A2B597ABC1DD}">
      <text>
        <r>
          <rPr>
            <sz val="9"/>
            <color indexed="81"/>
            <rFont val="Tahoma"/>
            <family val="2"/>
          </rPr>
          <t>26/28 Starmer vs Farage</t>
        </r>
      </text>
    </comment>
    <comment ref="H515" authorId="0" shapeId="0" xr:uid="{119179E4-3EBA-40BD-AF4F-A38C9AE8894D}">
      <text>
        <r>
          <rPr>
            <sz val="9"/>
            <color indexed="81"/>
            <rFont val="Tahoma"/>
            <family val="2"/>
          </rPr>
          <t>No voting intention figures; just ratings</t>
        </r>
      </text>
    </comment>
    <comment ref="AI518" authorId="0" shapeId="0" xr:uid="{9ED38701-A925-4398-B67C-A3DC1BCC16D0}">
      <text>
        <r>
          <rPr>
            <sz val="9"/>
            <color indexed="81"/>
            <rFont val="Tahoma"/>
            <family val="2"/>
          </rPr>
          <t xml:space="preserve">Based on pre-rounded exact results
</t>
        </r>
      </text>
    </comment>
    <comment ref="H520" authorId="0" shapeId="0" xr:uid="{E15D75BA-6369-4436-AC5A-6033C253154B}">
      <text>
        <r>
          <rPr>
            <sz val="9"/>
            <color indexed="81"/>
            <rFont val="Tahoma"/>
            <family val="2"/>
          </rPr>
          <t>No voting intention figures; just ratings</t>
        </r>
      </text>
    </comment>
    <comment ref="H525" authorId="0" shapeId="0" xr:uid="{B07F0C06-FC17-485E-94EA-DE4A1D868F15}">
      <text>
        <r>
          <rPr>
            <sz val="9"/>
            <color indexed="81"/>
            <rFont val="Tahoma"/>
            <family val="2"/>
          </rPr>
          <t>No voting intention figures; just ratings</t>
        </r>
      </text>
    </comment>
    <comment ref="H528" authorId="0" shapeId="0" xr:uid="{97035D1F-1BF3-48D6-BED0-DD8DC661F2FD}">
      <text>
        <r>
          <rPr>
            <sz val="9"/>
            <color indexed="81"/>
            <rFont val="Tahoma"/>
            <family val="2"/>
          </rPr>
          <t>No voting intention figures; just ratings</t>
        </r>
      </text>
    </comment>
    <comment ref="AO530" authorId="0" shapeId="0" xr:uid="{414C352C-4241-4C27-A7CA-C74F406B7D2F}">
      <text>
        <r>
          <rPr>
            <sz val="9"/>
            <color indexed="81"/>
            <rFont val="Tahoma"/>
            <family val="2"/>
          </rPr>
          <t xml:space="preserve">Based on pre-rounded exact results
</t>
        </r>
      </text>
    </comment>
    <comment ref="H531" authorId="0" shapeId="0" xr:uid="{3CF6F432-60FC-4DB0-9B0B-32C5FE7F454B}">
      <text>
        <r>
          <rPr>
            <sz val="9"/>
            <color indexed="81"/>
            <rFont val="Tahoma"/>
            <family val="2"/>
          </rPr>
          <t>No voting intention figures; just ratings</t>
        </r>
      </text>
    </comment>
    <comment ref="AX534" authorId="0" shapeId="0" xr:uid="{BAB58D15-EC76-4BB4-94BB-9E622593D7FD}">
      <text>
        <r>
          <rPr>
            <sz val="9"/>
            <color indexed="81"/>
            <rFont val="Tahoma"/>
            <family val="2"/>
          </rPr>
          <t>24/30 Starmer vs Farage</t>
        </r>
      </text>
    </comment>
    <comment ref="AL535" authorId="0" shapeId="0" xr:uid="{A76CB6B1-C0F6-43BB-9B40-9DCDC8185777}">
      <text>
        <r>
          <rPr>
            <sz val="9"/>
            <color indexed="81"/>
            <rFont val="Tahoma"/>
            <family val="2"/>
          </rPr>
          <t xml:space="preserve">Based on pre-rounded exact results
</t>
        </r>
      </text>
    </comment>
    <comment ref="AX535" authorId="1" shapeId="0" xr:uid="{DFC5DFC4-6814-476D-A779-9327696A2D20}">
      <text>
        <r>
          <rPr>
            <sz val="9"/>
            <color indexed="81"/>
            <rFont val="Tahoma"/>
            <family val="2"/>
          </rPr>
          <t>41-42 for Starmer vs Farage</t>
        </r>
      </text>
    </comment>
    <comment ref="H536" authorId="0" shapeId="0" xr:uid="{6FBD56E1-886E-4A40-9BD1-F8D19C8A3853}">
      <text>
        <r>
          <rPr>
            <sz val="9"/>
            <color indexed="81"/>
            <rFont val="Tahoma"/>
            <family val="2"/>
          </rPr>
          <t>No voting intention figures; just ratings</t>
        </r>
      </text>
    </comment>
    <comment ref="AX536" authorId="0" shapeId="0" xr:uid="{32AF43C9-3D66-4DE3-A98F-CB1D2EBA0FD4}">
      <text>
        <r>
          <rPr>
            <sz val="9"/>
            <color indexed="81"/>
            <rFont val="Tahoma"/>
            <family val="2"/>
          </rPr>
          <t>32 / 31 Starmer vs Farage</t>
        </r>
      </text>
    </comment>
    <comment ref="H537" authorId="0" shapeId="0" xr:uid="{935C2ED4-85A4-4C92-9778-9C0DE4EE1545}">
      <text>
        <r>
          <rPr>
            <sz val="9"/>
            <color indexed="81"/>
            <rFont val="Tahoma"/>
            <family val="2"/>
          </rPr>
          <t>No voting intention figures; just ratings</t>
        </r>
      </text>
    </comment>
    <comment ref="AL538" authorId="0" shapeId="0" xr:uid="{DE04C328-4A5E-4A5A-BCD1-07FAB011BF74}">
      <text>
        <r>
          <rPr>
            <sz val="9"/>
            <color indexed="81"/>
            <rFont val="Tahoma"/>
            <family val="2"/>
          </rPr>
          <t xml:space="preserve">Based on pre-rounded exact results
</t>
        </r>
      </text>
    </comment>
    <comment ref="F541" authorId="0" shapeId="0" xr:uid="{5C0A6288-1D74-4406-9739-8E18F4B0F262}">
      <text>
        <r>
          <rPr>
            <sz val="9"/>
            <color indexed="81"/>
            <rFont val="Tahoma"/>
            <family val="2"/>
          </rPr>
          <t>Jan 15 Find Out Now poll not included as "this survey uses a different methodology to standard Find Out Now voting intention tracker (new party + no separate turnout or squeeze question) so should not be directly compared" - https://findoutnow.co.uk/blog/polling-for-restore-britain-4/</t>
        </r>
      </text>
    </comment>
    <comment ref="H543" authorId="0" shapeId="0" xr:uid="{872295B9-9A14-4D38-9E90-879132365EF8}">
      <text>
        <r>
          <rPr>
            <sz val="9"/>
            <color indexed="81"/>
            <rFont val="Tahoma"/>
            <family val="2"/>
          </rPr>
          <t>No voting intention figures; just ratings</t>
        </r>
      </text>
    </comment>
    <comment ref="AF545" authorId="0" shapeId="0" xr:uid="{A6A7D55D-5A71-4F00-82B7-4461F9DD7AC6}">
      <text>
        <r>
          <rPr>
            <sz val="9"/>
            <color indexed="81"/>
            <rFont val="Tahoma"/>
            <family val="2"/>
          </rPr>
          <t xml:space="preserve">Based on pre-rounded exact results
</t>
        </r>
      </text>
    </comment>
    <comment ref="H546" authorId="0" shapeId="0" xr:uid="{295D8D06-DA11-4DE2-9D4F-A2C46AD4BB7E}">
      <text>
        <r>
          <rPr>
            <sz val="9"/>
            <color indexed="81"/>
            <rFont val="Tahoma"/>
            <family val="2"/>
          </rPr>
          <t>No voting intention figures; just ratings</t>
        </r>
      </text>
    </comment>
    <comment ref="H548" authorId="0" shapeId="0" xr:uid="{5638719C-4732-40D2-933F-44B033D0872A}">
      <text>
        <r>
          <rPr>
            <sz val="9"/>
            <color indexed="81"/>
            <rFont val="Tahoma"/>
            <family val="2"/>
          </rPr>
          <t>No voting intention figures; just ratings</t>
        </r>
      </text>
    </comment>
    <comment ref="AU551" authorId="0" shapeId="0" xr:uid="{92D9AC26-D120-4E8B-ADEB-1B535B1D7144}">
      <text>
        <r>
          <rPr>
            <sz val="9"/>
            <color indexed="81"/>
            <rFont val="Tahoma"/>
            <family val="2"/>
          </rPr>
          <t xml:space="preserve">Based on pre-rounded exact results
</t>
        </r>
      </text>
    </comment>
    <comment ref="AX551" authorId="0" shapeId="0" xr:uid="{7B94CD6C-50CE-455B-96DE-89042797B2BE}">
      <text>
        <r>
          <rPr>
            <sz val="9"/>
            <color indexed="81"/>
            <rFont val="Tahoma"/>
            <family val="2"/>
          </rPr>
          <t>27 / 30 Starmer vs Farage</t>
        </r>
      </text>
    </comment>
    <comment ref="H554" authorId="0" shapeId="0" xr:uid="{45C6E006-5754-41BA-9039-CF1B6AC3B8AE}">
      <text>
        <r>
          <rPr>
            <sz val="9"/>
            <color indexed="81"/>
            <rFont val="Tahoma"/>
            <family val="2"/>
          </rPr>
          <t>No voting intention figures; just ratings</t>
        </r>
      </text>
    </comment>
    <comment ref="AL558" authorId="0" shapeId="0" xr:uid="{8C36E949-4303-4C9F-8AF8-8E522D385053}">
      <text>
        <r>
          <rPr>
            <sz val="9"/>
            <color indexed="81"/>
            <rFont val="Tahoma"/>
            <family val="2"/>
          </rPr>
          <t xml:space="preserve">Based on pre-rounded exact results
</t>
        </r>
      </text>
    </comment>
    <comment ref="AF559" authorId="0" shapeId="0" xr:uid="{AEA9036E-B290-43DD-817F-751F5D8D6844}">
      <text>
        <r>
          <rPr>
            <sz val="9"/>
            <color indexed="81"/>
            <rFont val="Tahoma"/>
            <family val="2"/>
          </rPr>
          <t>Newspaper report wrongly gave as -18</t>
        </r>
      </text>
    </comment>
    <comment ref="AO559" authorId="0" shapeId="0" xr:uid="{BC958ADB-CAF7-4705-8736-83539C63E1AA}">
      <text>
        <r>
          <rPr>
            <sz val="9"/>
            <color indexed="81"/>
            <rFont val="Tahoma"/>
            <family val="2"/>
          </rPr>
          <t xml:space="preserve">Based on pre-rounded exact results
</t>
        </r>
      </text>
    </comment>
    <comment ref="AX559" authorId="1" shapeId="0" xr:uid="{E5FAB558-72BC-443E-AF0E-C80D95F764AA}">
      <text>
        <r>
          <rPr>
            <sz val="9"/>
            <color indexed="81"/>
            <rFont val="Tahoma"/>
            <family val="2"/>
          </rPr>
          <t>40-42 for Starmer vs Farage</t>
        </r>
      </text>
    </comment>
    <comment ref="H561" authorId="0" shapeId="0" xr:uid="{B61DE74D-8B67-4F1F-8E67-6E3A1C952BA9}">
      <text>
        <r>
          <rPr>
            <sz val="9"/>
            <color indexed="81"/>
            <rFont val="Tahoma"/>
            <family val="2"/>
          </rPr>
          <t>No voting intention figures; just ratings</t>
        </r>
      </text>
    </comment>
    <comment ref="AX564" authorId="0" shapeId="0" xr:uid="{7927677A-81AA-4146-9D01-58B835EB7018}">
      <text>
        <r>
          <rPr>
            <sz val="9"/>
            <color indexed="81"/>
            <rFont val="Tahoma"/>
            <family val="2"/>
          </rPr>
          <t>26 / 29 Starmer vs Farage</t>
        </r>
      </text>
    </comment>
    <comment ref="AI566" authorId="0" shapeId="0" xr:uid="{514EE503-CB53-48CB-BECB-2F3956F24FFD}">
      <text>
        <r>
          <rPr>
            <sz val="9"/>
            <color indexed="81"/>
            <rFont val="Tahoma"/>
            <family val="2"/>
          </rPr>
          <t xml:space="preserve">Based on pre-rounded exact results
</t>
        </r>
      </text>
    </comment>
    <comment ref="H567" authorId="0" shapeId="0" xr:uid="{611AB034-AC2B-4451-818A-E194483C476F}">
      <text>
        <r>
          <rPr>
            <sz val="9"/>
            <color indexed="81"/>
            <rFont val="Tahoma"/>
            <family val="2"/>
          </rPr>
          <t>No voting intention figures; just ratings</t>
        </r>
      </text>
    </comment>
    <comment ref="H568" authorId="0" shapeId="0" xr:uid="{5CC4DFC2-0815-4041-B21E-07F8466E60BB}">
      <text>
        <r>
          <rPr>
            <sz val="9"/>
            <color indexed="81"/>
            <rFont val="Tahoma"/>
            <family val="2"/>
          </rPr>
          <t>No voting intention figures; just ratings</t>
        </r>
      </text>
    </comment>
    <comment ref="H570" authorId="0" shapeId="0" xr:uid="{44D864CF-3533-4C08-AB9F-F9B3E1C23FD4}">
      <text>
        <r>
          <rPr>
            <sz val="9"/>
            <color indexed="81"/>
            <rFont val="Tahoma"/>
            <family val="2"/>
          </rPr>
          <t>No voting intention figures; just ratings</t>
        </r>
      </text>
    </comment>
    <comment ref="H574" authorId="0" shapeId="0" xr:uid="{10359478-5543-4BBB-8F2E-5DC940218510}">
      <text>
        <r>
          <rPr>
            <sz val="9"/>
            <color indexed="81"/>
            <rFont val="Tahoma"/>
            <family val="2"/>
          </rPr>
          <t>No voting intention figures; just ratings</t>
        </r>
      </text>
    </comment>
    <comment ref="AO575" authorId="0" shapeId="0" xr:uid="{37C3CEA0-60FB-4FCF-A40C-A44A32CEE740}">
      <text>
        <r>
          <rPr>
            <sz val="9"/>
            <color indexed="81"/>
            <rFont val="Tahoma"/>
            <family val="2"/>
          </rPr>
          <t xml:space="preserve">Based on pre-rounded exact results
</t>
        </r>
      </text>
    </comment>
    <comment ref="AF580" authorId="0" shapeId="0" xr:uid="{03DC7BED-0F2C-45ED-95F2-73CA0333A7FD}">
      <text>
        <r>
          <rPr>
            <sz val="9"/>
            <color indexed="81"/>
            <rFont val="Tahoma"/>
            <family val="2"/>
          </rPr>
          <t xml:space="preserve">Based on pre-rounded exact results
</t>
        </r>
      </text>
    </comment>
    <comment ref="AL580" authorId="0" shapeId="0" xr:uid="{5BEBCF90-44F9-404E-9705-BB7EB808FE1E}">
      <text>
        <r>
          <rPr>
            <sz val="9"/>
            <color indexed="81"/>
            <rFont val="Tahoma"/>
            <family val="2"/>
          </rPr>
          <t xml:space="preserve">Based on pre-rounded exact results
</t>
        </r>
      </text>
    </comment>
    <comment ref="AO580" authorId="0" shapeId="0" xr:uid="{39BC7FA7-4922-4A9A-A8BF-D5BC8F5A9F88}">
      <text>
        <r>
          <rPr>
            <sz val="9"/>
            <color indexed="81"/>
            <rFont val="Tahoma"/>
            <family val="2"/>
          </rPr>
          <t xml:space="preserve">Based on pre-rounded exact results
</t>
        </r>
      </text>
    </comment>
    <comment ref="H581" authorId="0" shapeId="0" xr:uid="{88984106-A07A-4450-A04A-6D4413C8B8DE}">
      <text>
        <r>
          <rPr>
            <sz val="9"/>
            <color indexed="81"/>
            <rFont val="Tahoma"/>
            <family val="2"/>
          </rPr>
          <t>No voting intention figures; just ratings</t>
        </r>
      </text>
    </comment>
    <comment ref="AX584" authorId="0" shapeId="0" xr:uid="{09ED9581-921F-4345-AC0F-BDE94916B823}">
      <text>
        <r>
          <rPr>
            <sz val="9"/>
            <color indexed="81"/>
            <rFont val="Tahoma"/>
            <family val="2"/>
          </rPr>
          <t>25 / 29 Starmer vs Farage</t>
        </r>
      </text>
    </comment>
    <comment ref="AX585" authorId="1" shapeId="0" xr:uid="{4D37219F-3926-4031-82D3-5E0E00B6CC5A}">
      <text>
        <r>
          <rPr>
            <sz val="9"/>
            <color indexed="81"/>
            <rFont val="Tahoma"/>
            <family val="2"/>
          </rPr>
          <t>44-38 for Starmer vs Farage</t>
        </r>
      </text>
    </comment>
    <comment ref="AI586" authorId="0" shapeId="0" xr:uid="{852E592A-3A42-4C4B-923E-5BAC1B9FF1FE}">
      <text>
        <r>
          <rPr>
            <sz val="9"/>
            <color indexed="81"/>
            <rFont val="Tahoma"/>
            <family val="2"/>
          </rPr>
          <t xml:space="preserve">Based on pre-rounded exact results
</t>
        </r>
      </text>
    </comment>
    <comment ref="H587" authorId="0" shapeId="0" xr:uid="{ADCEEA31-454E-436A-A4C2-812A46AD4FC2}">
      <text>
        <r>
          <rPr>
            <sz val="9"/>
            <color indexed="81"/>
            <rFont val="Tahoma"/>
            <family val="2"/>
          </rPr>
          <t>No voting intention figures; just ratings</t>
        </r>
      </text>
    </comment>
    <comment ref="AF591" authorId="0" shapeId="0" xr:uid="{D8BAE3CA-ED5A-426E-978C-37246C5FF13B}">
      <text>
        <r>
          <rPr>
            <sz val="9"/>
            <color indexed="81"/>
            <rFont val="Tahoma"/>
            <family val="2"/>
          </rPr>
          <t xml:space="preserve">Based on pre-rounded exact results
</t>
        </r>
      </text>
    </comment>
    <comment ref="AL591" authorId="0" shapeId="0" xr:uid="{36A116B3-D53E-4C5D-B34D-6F0C6F41520C}">
      <text>
        <r>
          <rPr>
            <sz val="9"/>
            <color indexed="81"/>
            <rFont val="Tahoma"/>
            <family val="2"/>
          </rPr>
          <t xml:space="preserve">Based on pre-rounded exact results
</t>
        </r>
      </text>
    </comment>
    <comment ref="AO593" authorId="0" shapeId="0" xr:uid="{94CAC30C-736B-4763-BF2E-2FDD1F4E221B}">
      <text>
        <r>
          <rPr>
            <sz val="9"/>
            <color indexed="81"/>
            <rFont val="Tahoma"/>
            <family val="2"/>
          </rPr>
          <t xml:space="preserve">Based on pre-rounded exact results
</t>
        </r>
      </text>
    </comment>
    <comment ref="AX593" authorId="0" shapeId="0" xr:uid="{A0F871EC-8DB8-44E3-BD62-4FB504E088E6}">
      <text>
        <r>
          <rPr>
            <sz val="9"/>
            <color indexed="81"/>
            <rFont val="Tahoma"/>
            <family val="2"/>
          </rPr>
          <t>26 / 28 Starmer vs Farage</t>
        </r>
      </text>
    </comment>
    <comment ref="H595" authorId="0" shapeId="0" xr:uid="{329DB4E5-37BD-4813-A9F2-DCE9D3E4DC5E}">
      <text>
        <r>
          <rPr>
            <sz val="9"/>
            <color indexed="81"/>
            <rFont val="Tahoma"/>
            <family val="2"/>
          </rPr>
          <t>No voting intention figures; just additional ratings from poll above</t>
        </r>
      </text>
    </comment>
    <comment ref="AL597" authorId="0" shapeId="0" xr:uid="{54B0C714-BC5E-4ECF-B1D0-FBFE80893D46}">
      <text>
        <r>
          <rPr>
            <sz val="9"/>
            <color indexed="81"/>
            <rFont val="Tahoma"/>
            <family val="2"/>
          </rPr>
          <t xml:space="preserve">Based on pre-rounded exact results
</t>
        </r>
      </text>
    </comment>
    <comment ref="AL598" authorId="0" shapeId="0" xr:uid="{4F8BC0C8-BEF2-4D5B-883C-332598EDDECD}">
      <text>
        <r>
          <rPr>
            <sz val="9"/>
            <color indexed="81"/>
            <rFont val="Tahoma"/>
            <family val="2"/>
          </rPr>
          <t xml:space="preserve">Based on pre-rounded exact results
</t>
        </r>
      </text>
    </comment>
    <comment ref="H599" authorId="0" shapeId="0" xr:uid="{930E8931-72CF-4227-AF82-D2B7C4808068}">
      <text>
        <r>
          <rPr>
            <sz val="9"/>
            <color indexed="81"/>
            <rFont val="Tahoma"/>
            <family val="2"/>
          </rPr>
          <t>No voting intention figures; just ratings</t>
        </r>
      </text>
    </comment>
    <comment ref="H604" authorId="0" shapeId="0" xr:uid="{4232D0D0-11E9-43C6-A7FF-21B848EE7FF8}">
      <text>
        <r>
          <rPr>
            <sz val="9"/>
            <color indexed="81"/>
            <rFont val="Tahoma"/>
            <family val="2"/>
          </rPr>
          <t>No voting intention figures; just ratings</t>
        </r>
      </text>
    </comment>
    <comment ref="H605" authorId="0" shapeId="0" xr:uid="{F2E0CAC3-621D-41F7-83B1-74835D3D30C8}">
      <text>
        <r>
          <rPr>
            <sz val="9"/>
            <color indexed="81"/>
            <rFont val="Tahoma"/>
            <family val="2"/>
          </rPr>
          <t>No voting intention figures; just ratings</t>
        </r>
      </text>
    </comment>
    <comment ref="H608" authorId="0" shapeId="0" xr:uid="{30A393C6-7CD5-4D4A-9FB2-1C300E4FE0A2}">
      <text>
        <r>
          <rPr>
            <sz val="9"/>
            <color indexed="81"/>
            <rFont val="Tahoma"/>
            <family val="2"/>
          </rPr>
          <t>No voting intention figures; just ratings</t>
        </r>
      </text>
    </comment>
    <comment ref="BC608" authorId="1" shapeId="0" xr:uid="{FC0485AF-4230-4D6D-9986-04E4CBA3E3D0}">
      <text>
        <r>
          <rPr>
            <sz val="9"/>
            <color indexed="81"/>
            <rFont val="Tahoma"/>
            <family val="2"/>
          </rPr>
          <t>Rupert Lowe 7%</t>
        </r>
      </text>
    </comment>
    <comment ref="H609" authorId="0" shapeId="0" xr:uid="{0EA6FA64-3E9C-4665-A194-78BC80E6240D}">
      <text>
        <r>
          <rPr>
            <sz val="9"/>
            <color indexed="81"/>
            <rFont val="Tahoma"/>
            <family val="2"/>
          </rPr>
          <t>No voting intention figures; just ratings</t>
        </r>
      </text>
    </comment>
    <comment ref="AX610" authorId="0" shapeId="0" xr:uid="{E50F0825-2433-4D08-97B2-0E7787E30B9C}">
      <text>
        <r>
          <rPr>
            <sz val="9"/>
            <color indexed="81"/>
            <rFont val="Tahoma"/>
            <family val="2"/>
          </rPr>
          <t>27 / 27 Starmer vs Farage</t>
        </r>
      </text>
    </comment>
    <comment ref="AF611" authorId="0" shapeId="0" xr:uid="{E1A23C2C-24AE-4362-A038-430C559A5FFC}">
      <text>
        <r>
          <rPr>
            <sz val="9"/>
            <color indexed="81"/>
            <rFont val="Tahoma"/>
            <family val="2"/>
          </rPr>
          <t xml:space="preserve">Based on pre-rounded exact results
</t>
        </r>
      </text>
    </comment>
    <comment ref="AO611" authorId="0" shapeId="0" xr:uid="{31B81996-A2DD-438C-AF8E-B78B7072DF8A}">
      <text>
        <r>
          <rPr>
            <sz val="9"/>
            <color indexed="81"/>
            <rFont val="Tahoma"/>
            <family val="2"/>
          </rPr>
          <t xml:space="preserve">Based on pre-rounded exact results
</t>
        </r>
      </text>
    </comment>
    <comment ref="H613" authorId="0" shapeId="0" xr:uid="{13192DB8-4886-4E71-83F4-5ADFFCA09198}">
      <text>
        <r>
          <rPr>
            <sz val="9"/>
            <color indexed="81"/>
            <rFont val="Tahoma"/>
            <family val="2"/>
          </rPr>
          <t>No voting intention figures; just ratings</t>
        </r>
      </text>
    </comment>
    <comment ref="H614" authorId="0" shapeId="0" xr:uid="{9C4ACB44-6A8C-4E5C-964D-32D11B003676}">
      <text>
        <r>
          <rPr>
            <sz val="9"/>
            <color indexed="81"/>
            <rFont val="Tahoma"/>
            <family val="2"/>
          </rPr>
          <t>No voting intention figures; just ratings</t>
        </r>
      </text>
    </comment>
    <comment ref="AF617" authorId="0" shapeId="0" xr:uid="{DAEF85B4-B332-4D89-9AE1-C5EDC5F14434}">
      <text>
        <r>
          <rPr>
            <sz val="9"/>
            <color indexed="81"/>
            <rFont val="Tahoma"/>
            <family val="2"/>
          </rPr>
          <t xml:space="preserve">Based on pre-rounded exact results
</t>
        </r>
      </text>
    </comment>
    <comment ref="AI617" authorId="0" shapeId="0" xr:uid="{93B2998E-0F5D-4C17-8D4B-25097498F2CE}">
      <text>
        <r>
          <rPr>
            <sz val="9"/>
            <color indexed="81"/>
            <rFont val="Tahoma"/>
            <family val="2"/>
          </rPr>
          <t xml:space="preserve">Based on pre-rounded exact results
</t>
        </r>
      </text>
    </comment>
    <comment ref="AO617" authorId="0" shapeId="0" xr:uid="{D70BA31D-4FDE-4AB1-8F07-F220107D3D23}">
      <text>
        <r>
          <rPr>
            <sz val="9"/>
            <color indexed="81"/>
            <rFont val="Tahoma"/>
            <family val="2"/>
          </rPr>
          <t xml:space="preserve">Based on pre-rounded exact results
</t>
        </r>
      </text>
    </comment>
    <comment ref="H621" authorId="0" shapeId="0" xr:uid="{F1080F04-6CF6-4D92-83EC-B37F6ECF9052}">
      <text>
        <r>
          <rPr>
            <sz val="9"/>
            <color indexed="81"/>
            <rFont val="Tahoma"/>
            <family val="2"/>
          </rPr>
          <t>No voting intention figures; just ratings</t>
        </r>
      </text>
    </comment>
    <comment ref="AO622" authorId="0" shapeId="0" xr:uid="{EA4C8FD0-9C76-4C0B-83DD-781932C4F614}">
      <text>
        <r>
          <rPr>
            <sz val="9"/>
            <color indexed="81"/>
            <rFont val="Tahoma"/>
            <family val="2"/>
          </rPr>
          <t xml:space="preserve">Based on pre-rounded exact results
</t>
        </r>
      </text>
    </comment>
    <comment ref="AU625" authorId="0" shapeId="0" xr:uid="{24EF9EF7-40E2-4B2E-A4BC-BF151811C710}">
      <text>
        <r>
          <rPr>
            <sz val="9"/>
            <color indexed="81"/>
            <rFont val="Tahoma"/>
            <family val="2"/>
          </rPr>
          <t xml:space="preserve">Based on pre-rounded exact results
</t>
        </r>
      </text>
    </comment>
    <comment ref="H626" authorId="0" shapeId="0" xr:uid="{52801252-BE36-4FC7-88BA-EFF110BEE8CF}">
      <text>
        <r>
          <rPr>
            <sz val="9"/>
            <color indexed="81"/>
            <rFont val="Tahoma"/>
            <family val="2"/>
          </rPr>
          <t>No voting intention figures; just ratings</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Mark Pack</author>
  </authors>
  <commentList>
    <comment ref="G1" authorId="0" shapeId="0" xr:uid="{A6476EDE-6D2D-4A3C-8B5B-2BBDA4C82523}">
      <text>
        <r>
          <rPr>
            <sz val="9"/>
            <color indexed="81"/>
            <rFont val="Tahoma"/>
            <family val="2"/>
          </rPr>
          <t>Liberal Party/Alliance/Lib Dem</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Mark Pack</author>
  </authors>
  <commentList>
    <comment ref="H298" authorId="0" shapeId="0" xr:uid="{00000000-0006-0000-1900-000001000000}">
      <text>
        <r>
          <rPr>
            <b/>
            <sz val="9"/>
            <color indexed="81"/>
            <rFont val="Tahoma"/>
            <family val="2"/>
          </rPr>
          <t>SNP plus Communist on 28%</t>
        </r>
      </text>
    </comment>
    <comment ref="C397" authorId="0" shapeId="0" xr:uid="{DDA67435-617C-4BCA-AF57-6FEABF6A3E18}">
      <text>
        <r>
          <rPr>
            <sz val="9"/>
            <color indexed="81"/>
            <rFont val="Tahoma"/>
            <family val="2"/>
          </rPr>
          <t>Covered in Financial Times 19 Sep so presume broadcast the night before</t>
        </r>
      </text>
    </comment>
    <comment ref="C398" authorId="0" shapeId="0" xr:uid="{F0C5C628-AFE0-41FC-8B7F-AA300170973B}">
      <text>
        <r>
          <rPr>
            <sz val="9"/>
            <color indexed="81"/>
            <rFont val="Tahoma"/>
            <family val="2"/>
          </rPr>
          <t>Covered in The Times 24 Oct so presume broadcast the night before</t>
        </r>
      </text>
    </comment>
    <comment ref="E531" authorId="0" shapeId="0" xr:uid="{00000000-0006-0000-1900-000002000000}">
      <text>
        <r>
          <rPr>
            <sz val="9"/>
            <color indexed="81"/>
            <rFont val="Tahoma"/>
            <family val="2"/>
          </rPr>
          <t>Chris Rennard, "Winning Here", p.86 gives Con as 39. These figures from Pippa Norris, "British By-elections"</t>
        </r>
      </text>
    </comment>
    <comment ref="E725" authorId="0" shapeId="0" xr:uid="{00000000-0006-0000-1900-000003000000}">
      <text>
        <r>
          <rPr>
            <b/>
            <sz val="9"/>
            <color indexed="81"/>
            <rFont val="Tahoma"/>
            <family val="2"/>
          </rPr>
          <t xml:space="preserve">Incumbent Conservative MP Zac Goldsmith stood as an Independent without any Conservative opponent
</t>
        </r>
      </text>
    </comment>
    <comment ref="D741" authorId="0" shapeId="0" xr:uid="{AC790AF4-2A60-4263-BC7A-3A68D1FF9F0E}">
      <text>
        <r>
          <rPr>
            <sz val="9"/>
            <color indexed="81"/>
            <rFont val="Tahoma"/>
            <family val="2"/>
          </rPr>
          <t>Communications Workers Union</t>
        </r>
      </text>
    </comment>
    <comment ref="D742" authorId="0" shapeId="0" xr:uid="{D46CEF22-84EC-4DF8-B547-FB95F70898C5}">
      <text>
        <r>
          <rPr>
            <b/>
            <sz val="9"/>
            <color indexed="81"/>
            <rFont val="Tahoma"/>
            <family val="2"/>
          </rPr>
          <t>Good Morning Britain</t>
        </r>
        <r>
          <rPr>
            <sz val="9"/>
            <color indexed="81"/>
            <rFont val="Tahoma"/>
            <family val="2"/>
          </rPr>
          <t xml:space="preserve">
</t>
        </r>
      </text>
    </comment>
    <comment ref="H762" authorId="0" shapeId="0" xr:uid="{FA3CFFB7-437B-4E04-88A0-0890ACE4EA83}">
      <text>
        <r>
          <rPr>
            <sz val="9"/>
            <color indexed="81"/>
            <rFont val="Tahoma"/>
            <family val="2"/>
          </rPr>
          <t>Ukip</t>
        </r>
      </text>
    </comment>
    <comment ref="H763" authorId="0" shapeId="0" xr:uid="{95F90215-F3E5-4A92-A8A4-EE3B74A4F8BA}">
      <text>
        <r>
          <rPr>
            <sz val="9"/>
            <color indexed="81"/>
            <rFont val="Tahoma"/>
            <family val="2"/>
          </rPr>
          <t>Reclaim</t>
        </r>
      </text>
    </comment>
  </commentList>
</comments>
</file>

<file path=xl/sharedStrings.xml><?xml version="1.0" encoding="utf-8"?>
<sst xmlns="http://schemas.openxmlformats.org/spreadsheetml/2006/main" count="53085" uniqueCount="1828">
  <si>
    <t>It is updated each quarter, adding in both a further three months of data and also usually including other data additions or corrections for earlier decades.</t>
  </si>
  <si>
    <t>You are very welcome to use this data. I only ask two things in return - that if you spot any errors or omissions you let me know and that you credit the source of the data (including, if you make use of it online, a link back to https://www.markpack.org.uk/opinion-polls/). Thank you.</t>
  </si>
  <si>
    <t>Mark Pack</t>
  </si>
  <si>
    <t>Mark.Pack@LibDemNewswire.com / www.TheWeekinPolls.co.uk</t>
  </si>
  <si>
    <t>Note: unless otherwise noted, the polls listed here were conducted across Great Britain rather than the UK (ie excluding Northern Ireland). The general election vote shares are therefore also given on a GB rather than UK basis.</t>
  </si>
  <si>
    <t xml:space="preserve">Survation is the pollster that has most varied between GB and UK polls and so its polls are noted as being GB or UK as applicable. </t>
  </si>
  <si>
    <t>Opinium voting intentions are for GB, but from around 2018 its other questions (leader ratings, etc.) are UK.</t>
  </si>
  <si>
    <t>Abbreviations used for publishers of polls</t>
  </si>
  <si>
    <t>BBC</t>
  </si>
  <si>
    <t>BEM</t>
  </si>
  <si>
    <t>Birmingham Evening Mail</t>
  </si>
  <si>
    <t>Ben Ansell</t>
  </si>
  <si>
    <t>Professor Ben Ansell (newsletter)</t>
  </si>
  <si>
    <t>BfB</t>
  </si>
  <si>
    <t>Best for Britain (pressure group/think tank)</t>
  </si>
  <si>
    <t>Bloom</t>
  </si>
  <si>
    <t>Bloomberg</t>
  </si>
  <si>
    <t>Br Elect</t>
  </si>
  <si>
    <t>Britain Elects (polling website)</t>
  </si>
  <si>
    <t>Brexit Exp</t>
  </si>
  <si>
    <t>Brexit Express (pressure group)</t>
  </si>
  <si>
    <t>BT</t>
  </si>
  <si>
    <t>Byline Times</t>
  </si>
  <si>
    <t>C4</t>
  </si>
  <si>
    <t>Channel 4</t>
  </si>
  <si>
    <t>CCC</t>
  </si>
  <si>
    <t>?</t>
  </si>
  <si>
    <t>Capibus</t>
  </si>
  <si>
    <t>Capital</t>
  </si>
  <si>
    <t>Capital Radio</t>
  </si>
  <si>
    <t>Compass</t>
  </si>
  <si>
    <t>Compass (left wing pressure group)</t>
  </si>
  <si>
    <t>Con</t>
  </si>
  <si>
    <t>Conservative Party</t>
  </si>
  <si>
    <t>Const Com</t>
  </si>
  <si>
    <t>Constitutional Commission</t>
  </si>
  <si>
    <t>Const Soc</t>
  </si>
  <si>
    <t>Constitution Society</t>
  </si>
  <si>
    <t>CRC</t>
  </si>
  <si>
    <t>Constitutional Research Council (pressure group/think tank)</t>
  </si>
  <si>
    <t>Datapraxis</t>
  </si>
  <si>
    <t>Datapraxis (consultancy firm)</t>
  </si>
  <si>
    <t>DE</t>
  </si>
  <si>
    <t>Daily Express</t>
  </si>
  <si>
    <t>DG</t>
  </si>
  <si>
    <t>Daily Graphic</t>
  </si>
  <si>
    <t>DM</t>
  </si>
  <si>
    <t>Daily Mail</t>
  </si>
  <si>
    <t>DR</t>
  </si>
  <si>
    <t>Daily Record</t>
  </si>
  <si>
    <t>D Star</t>
  </si>
  <si>
    <t>Daily Star</t>
  </si>
  <si>
    <t>D Star S</t>
  </si>
  <si>
    <t>Daily Star Sunday</t>
  </si>
  <si>
    <t>DT</t>
  </si>
  <si>
    <t>Daily Telegraph</t>
  </si>
  <si>
    <t>Econ</t>
  </si>
  <si>
    <t>The Economist</t>
  </si>
  <si>
    <t>Elect Maps</t>
  </si>
  <si>
    <t>Election Maps UK (polling website)</t>
  </si>
  <si>
    <t>ES</t>
  </si>
  <si>
    <t>Evening Standard</t>
  </si>
  <si>
    <t>ESRC</t>
  </si>
  <si>
    <t>Economic and Social Research Council</t>
  </si>
  <si>
    <t>Eurotrack</t>
  </si>
  <si>
    <t>Eurotrack - pan-European polling tracking project</t>
  </si>
  <si>
    <t>Fabians</t>
  </si>
  <si>
    <t>The Fabian Society (pressure group/think tank)</t>
  </si>
  <si>
    <t>First Tue</t>
  </si>
  <si>
    <t>First Tuesday (TV show)</t>
  </si>
  <si>
    <t>FSN</t>
  </si>
  <si>
    <t>Free Speech Network (pressure group/think tank)</t>
  </si>
  <si>
    <t>FT</t>
  </si>
  <si>
    <t>Financial Times</t>
  </si>
  <si>
    <t>GB News</t>
  </si>
  <si>
    <t>GB News (TV station)</t>
  </si>
  <si>
    <t>GMB</t>
  </si>
  <si>
    <t>GMB (trade union)</t>
  </si>
  <si>
    <t>GMTV</t>
  </si>
  <si>
    <t>GMTV (TV show)</t>
  </si>
  <si>
    <t>Greenpeace</t>
  </si>
  <si>
    <t>Greenpeace (pressure group/think tank)</t>
  </si>
  <si>
    <t>Gu</t>
  </si>
  <si>
    <t>The Guardian</t>
  </si>
  <si>
    <t>Handelsblatt</t>
  </si>
  <si>
    <t>Handelsblatt newspaper</t>
  </si>
  <si>
    <t>Herald</t>
  </si>
  <si>
    <t>The Herald</t>
  </si>
  <si>
    <t>HH</t>
  </si>
  <si>
    <t>Harriet Harman Labour Party deputy leadership campaign</t>
  </si>
  <si>
    <t>HNH</t>
  </si>
  <si>
    <t>Hope Not Hate (pressure group/think tank)</t>
  </si>
  <si>
    <t>Huff Po</t>
  </si>
  <si>
    <t>Huffington Post</t>
  </si>
  <si>
    <t>IfG</t>
  </si>
  <si>
    <t>Institute for Government</t>
  </si>
  <si>
    <t>Ind</t>
  </si>
  <si>
    <t>The Independent</t>
  </si>
  <si>
    <t>IoS</t>
  </si>
  <si>
    <t>Independent on Sunday</t>
  </si>
  <si>
    <t>ITC</t>
  </si>
  <si>
    <t>Independent Television Commission</t>
  </si>
  <si>
    <t>ITN</t>
  </si>
  <si>
    <t>Independent Television News</t>
  </si>
  <si>
    <t>ITV</t>
  </si>
  <si>
    <t>Independent Television</t>
  </si>
  <si>
    <t>LabourList</t>
  </si>
  <si>
    <t>LabourList website</t>
  </si>
  <si>
    <t>Leave.EU</t>
  </si>
  <si>
    <t>Leave.EU (campaign group)</t>
  </si>
  <si>
    <t>LibDem</t>
  </si>
  <si>
    <t>Liberal Democrats</t>
  </si>
  <si>
    <t>LML</t>
  </si>
  <si>
    <t>Leave Means Leave</t>
  </si>
  <si>
    <t>LWT</t>
  </si>
  <si>
    <t>London Weekend Television</t>
  </si>
  <si>
    <t>MailOnline</t>
  </si>
  <si>
    <t>Daily Mail group news website</t>
  </si>
  <si>
    <t>May2015</t>
  </si>
  <si>
    <t>May2015.com (polling website)</t>
  </si>
  <si>
    <t>Metro</t>
  </si>
  <si>
    <t>The Metro (newspaper)</t>
  </si>
  <si>
    <t>Mirror</t>
  </si>
  <si>
    <t>Daily Mirror</t>
  </si>
  <si>
    <t>MoS</t>
  </si>
  <si>
    <t>Mail on Sunday</t>
  </si>
  <si>
    <t>News Agents</t>
  </si>
  <si>
    <t>News Agents (podcast)</t>
  </si>
  <si>
    <t>News Chron</t>
  </si>
  <si>
    <t>News Chronicle</t>
  </si>
  <si>
    <t>NF</t>
  </si>
  <si>
    <t>New Frontiers (pressure group/think tank)</t>
  </si>
  <si>
    <t>NML</t>
  </si>
  <si>
    <t>National Mutual Life Assurance Society</t>
  </si>
  <si>
    <t>NS</t>
  </si>
  <si>
    <t>New Statesman</t>
  </si>
  <si>
    <t>NoW</t>
  </si>
  <si>
    <t>News of the World</t>
  </si>
  <si>
    <t>Ob</t>
  </si>
  <si>
    <t>Observer</t>
  </si>
  <si>
    <t>OE</t>
  </si>
  <si>
    <t>Open Europe (pressure group/think tank)</t>
  </si>
  <si>
    <t>Onward</t>
  </si>
  <si>
    <t>Onward (pressure group/think tank)</t>
  </si>
  <si>
    <t>PA</t>
  </si>
  <si>
    <t>Press Association</t>
  </si>
  <si>
    <t>PB</t>
  </si>
  <si>
    <t>PoliticalBetting.com (polling website)</t>
  </si>
  <si>
    <t>People</t>
  </si>
  <si>
    <t>The People (newspaper)</t>
  </si>
  <si>
    <t>Politico</t>
  </si>
  <si>
    <t>Politico (news outlet)</t>
  </si>
  <si>
    <t>Progress</t>
  </si>
  <si>
    <t>Progress (think tank)</t>
  </si>
  <si>
    <t>Prog Br</t>
  </si>
  <si>
    <t>Progressive Britain (pressure group/think tank)</t>
  </si>
  <si>
    <t>Prov Cap</t>
  </si>
  <si>
    <t>Providence Capital (?)</t>
  </si>
  <si>
    <t>PV</t>
  </si>
  <si>
    <t>People's Vote</t>
  </si>
  <si>
    <t>R4</t>
  </si>
  <si>
    <t>BBC Radio 4</t>
  </si>
  <si>
    <t>Res Foun</t>
  </si>
  <si>
    <t>Resolution Foundation (pressure group/think tank)</t>
  </si>
  <si>
    <t>Reut</t>
  </si>
  <si>
    <t>Reuters</t>
  </si>
  <si>
    <t>RP</t>
  </si>
  <si>
    <t>Renegade Productions</t>
  </si>
  <si>
    <t>RU</t>
  </si>
  <si>
    <t>Remain United</t>
  </si>
  <si>
    <t>RUs</t>
  </si>
  <si>
    <t>Represent Us</t>
  </si>
  <si>
    <t>Sam Freedman</t>
  </si>
  <si>
    <t>Sam Freedman (newsletter)</t>
  </si>
  <si>
    <t>SB</t>
  </si>
  <si>
    <t>Sunday Business</t>
  </si>
  <si>
    <t>SC</t>
  </si>
  <si>
    <t>Sunday Correspondent</t>
  </si>
  <si>
    <t>SDT</t>
  </si>
  <si>
    <t>Sunday and Daily Telegraph (?)</t>
  </si>
  <si>
    <t>SE</t>
  </si>
  <si>
    <t>Sunday Express</t>
  </si>
  <si>
    <t>Sky</t>
  </si>
  <si>
    <t>Sky News</t>
  </si>
  <si>
    <t>SM</t>
  </si>
  <si>
    <t>Sunday Mirror</t>
  </si>
  <si>
    <t>SP</t>
  </si>
  <si>
    <t>Sunday People</t>
  </si>
  <si>
    <t>SRI</t>
  </si>
  <si>
    <t>Social Research Institute</t>
  </si>
  <si>
    <t>SSSB</t>
  </si>
  <si>
    <t>Schroder Salomon Smith Barney</t>
  </si>
  <si>
    <t>ST</t>
  </si>
  <si>
    <t>Sunday Times</t>
  </si>
  <si>
    <t>STel</t>
  </si>
  <si>
    <t>Sunday Telegraph</t>
  </si>
  <si>
    <t>Sun</t>
  </si>
  <si>
    <t>The Sun</t>
  </si>
  <si>
    <t>SoS</t>
  </si>
  <si>
    <t>The Sun on Sunday</t>
  </si>
  <si>
    <t>TE</t>
  </si>
  <si>
    <t>The European (newspaper)</t>
  </si>
  <si>
    <t>The i</t>
  </si>
  <si>
    <t>The i (newspaper)</t>
  </si>
  <si>
    <t>Theos</t>
  </si>
  <si>
    <t>Theos (pressure group/think tank)</t>
  </si>
  <si>
    <t>Thames</t>
  </si>
  <si>
    <t>Thames TV</t>
  </si>
  <si>
    <t>TN</t>
  </si>
  <si>
    <t>The National (newspaper)</t>
  </si>
  <si>
    <t>To</t>
  </si>
  <si>
    <t>Today (newspaper)</t>
  </si>
  <si>
    <t>TmwB</t>
  </si>
  <si>
    <t>Tomorrow's Business (newsletter)</t>
  </si>
  <si>
    <t>ToS</t>
  </si>
  <si>
    <t>Today on Sunday (newspaper)</t>
  </si>
  <si>
    <t>TPA</t>
  </si>
  <si>
    <t>Taxpayers' Alliance (pressure group/think tank)</t>
  </si>
  <si>
    <t>TR</t>
  </si>
  <si>
    <t>Times Radio</t>
  </si>
  <si>
    <t>TRIP</t>
  </si>
  <si>
    <t>The Rest is Politics (podcast)</t>
  </si>
  <si>
    <t>TSSA</t>
  </si>
  <si>
    <t>TSSA (trade union)</t>
  </si>
  <si>
    <t>TT</t>
  </si>
  <si>
    <t>The Times</t>
  </si>
  <si>
    <t>TUC</t>
  </si>
  <si>
    <t>Trades Union Congress</t>
  </si>
  <si>
    <t>TV-AM</t>
  </si>
  <si>
    <t>TV-AM (TV show)</t>
  </si>
  <si>
    <t>TV Eye</t>
  </si>
  <si>
    <t>TV Eye (TV show)</t>
  </si>
  <si>
    <t>UKIP</t>
  </si>
  <si>
    <t>United Kingdom Independence Party</t>
  </si>
  <si>
    <t>UKS</t>
  </si>
  <si>
    <t>UK Spirits Alliance</t>
  </si>
  <si>
    <t>Unison</t>
  </si>
  <si>
    <t>Unison (trade union)</t>
  </si>
  <si>
    <t>Unite</t>
  </si>
  <si>
    <t>Unite (trade union)</t>
  </si>
  <si>
    <t>Vine/BBC</t>
  </si>
  <si>
    <t>Jeremy Vine Show, BBC</t>
  </si>
  <si>
    <t>Wash Po</t>
  </si>
  <si>
    <t>Washington Post</t>
  </si>
  <si>
    <t>WIA</t>
  </si>
  <si>
    <t>World In Action (TV show)</t>
  </si>
  <si>
    <t>WPI</t>
  </si>
  <si>
    <t>WPI Strategy</t>
  </si>
  <si>
    <t>WTP</t>
  </si>
  <si>
    <t>We, The People</t>
  </si>
  <si>
    <t>Yorks TV</t>
  </si>
  <si>
    <t>Yorkshire TV</t>
  </si>
  <si>
    <t>38 Degrees</t>
  </si>
  <si>
    <t>38 Degrees (pressure group/think tank)</t>
  </si>
  <si>
    <t>Year</t>
  </si>
  <si>
    <t>Month</t>
  </si>
  <si>
    <t>Fieldwork</t>
  </si>
  <si>
    <t>Published</t>
  </si>
  <si>
    <t>Polling</t>
  </si>
  <si>
    <t>Publisher</t>
  </si>
  <si>
    <t>Lab</t>
  </si>
  <si>
    <t>LD</t>
  </si>
  <si>
    <t>Con lead</t>
  </si>
  <si>
    <t>Jun</t>
  </si>
  <si>
    <t>Gallup</t>
  </si>
  <si>
    <t>Jul</t>
  </si>
  <si>
    <t>Dec</t>
  </si>
  <si>
    <t>Jan</t>
  </si>
  <si>
    <t>Feb</t>
  </si>
  <si>
    <t>Apr</t>
  </si>
  <si>
    <t>May</t>
  </si>
  <si>
    <t>Centre of Public Opinion</t>
  </si>
  <si>
    <t xml:space="preserve">Jun </t>
  </si>
  <si>
    <t>24-27</t>
  </si>
  <si>
    <t>Result</t>
  </si>
  <si>
    <t>Leader:</t>
  </si>
  <si>
    <t>Con good</t>
  </si>
  <si>
    <t>Con bad</t>
  </si>
  <si>
    <t>Con net</t>
  </si>
  <si>
    <t>Lab good</t>
  </si>
  <si>
    <t>Lab bad</t>
  </si>
  <si>
    <t>Lab net</t>
  </si>
  <si>
    <t>LD good</t>
  </si>
  <si>
    <t>LD bad</t>
  </si>
  <si>
    <t>LD net</t>
  </si>
  <si>
    <t>Question</t>
  </si>
  <si>
    <t>Con Best PM</t>
  </si>
  <si>
    <t>Lab Best PM</t>
  </si>
  <si>
    <t>LD Best PM</t>
  </si>
  <si>
    <t>Govt good</t>
  </si>
  <si>
    <t>Govt bad</t>
  </si>
  <si>
    <t>Govt net</t>
  </si>
  <si>
    <t>Are you satisfied or dissatisfied with the Government's record to date?</t>
  </si>
  <si>
    <t>Aug</t>
  </si>
  <si>
    <t>Mar</t>
  </si>
  <si>
    <t>Sep</t>
  </si>
  <si>
    <t>Nov</t>
  </si>
  <si>
    <t>Oct</t>
  </si>
  <si>
    <t>From 1950 GE book</t>
  </si>
  <si>
    <t>5-11</t>
  </si>
  <si>
    <t>17-20</t>
  </si>
  <si>
    <t>17-21</t>
  </si>
  <si>
    <t>Do you approve or disapprove of X as Y?</t>
  </si>
  <si>
    <t>Poll conducted but results lost by Gallup</t>
  </si>
  <si>
    <t>17-25</t>
  </si>
  <si>
    <t>3-10</t>
  </si>
  <si>
    <t>Research Serv Ltd</t>
  </si>
  <si>
    <t>19-23</t>
  </si>
  <si>
    <t>Poll conducted but results lost by Gallup. Results from Butler 1952 book</t>
  </si>
  <si>
    <t>21-31</t>
  </si>
  <si>
    <t>18-28</t>
  </si>
  <si>
    <t>20-31</t>
  </si>
  <si>
    <t>31</t>
  </si>
  <si>
    <t>16-27</t>
  </si>
  <si>
    <t>28</t>
  </si>
  <si>
    <t>1-3</t>
  </si>
  <si>
    <t>5</t>
  </si>
  <si>
    <t>8-10</t>
  </si>
  <si>
    <t>12</t>
  </si>
  <si>
    <t>15-17</t>
  </si>
  <si>
    <t>19</t>
  </si>
  <si>
    <t>24</t>
  </si>
  <si>
    <t>21-24</t>
  </si>
  <si>
    <t>26</t>
  </si>
  <si>
    <t>Non-Gallup figures recaclulated to exclude "don't know" and rounded to nearest whole number where required</t>
  </si>
  <si>
    <t>2-13</t>
  </si>
  <si>
    <t>9-19</t>
  </si>
  <si>
    <t>19-26</t>
  </si>
  <si>
    <t>24-4</t>
  </si>
  <si>
    <t>17-30</t>
  </si>
  <si>
    <t>14-26</t>
  </si>
  <si>
    <t>11-20</t>
  </si>
  <si>
    <t>20-29</t>
  </si>
  <si>
    <t>19-27</t>
  </si>
  <si>
    <t>13-23</t>
  </si>
  <si>
    <t>16-24</t>
  </si>
  <si>
    <t>7-18</t>
  </si>
  <si>
    <t>10-11</t>
  </si>
  <si>
    <t>22-25</t>
  </si>
  <si>
    <t>1-2</t>
  </si>
  <si>
    <t>12-13</t>
  </si>
  <si>
    <t>15-22</t>
  </si>
  <si>
    <t>12-16</t>
  </si>
  <si>
    <t>24-1</t>
  </si>
  <si>
    <t>29-10</t>
  </si>
  <si>
    <t>19-25</t>
  </si>
  <si>
    <t>4-8</t>
  </si>
  <si>
    <t>2-6</t>
  </si>
  <si>
    <t>22-26</t>
  </si>
  <si>
    <t>17-23</t>
  </si>
  <si>
    <t>14-19</t>
  </si>
  <si>
    <t>3-7</t>
  </si>
  <si>
    <t>30-6</t>
  </si>
  <si>
    <t>20-25</t>
  </si>
  <si>
    <t>1-6</t>
  </si>
  <si>
    <t>10-14</t>
  </si>
  <si>
    <t>6-10</t>
  </si>
  <si>
    <t>NOP</t>
  </si>
  <si>
    <t>24-28</t>
  </si>
  <si>
    <t>13-18</t>
  </si>
  <si>
    <t>10-15</t>
  </si>
  <si>
    <t>Fron newspaper advertisement in Guardian 26/6/59, likely to include DK</t>
  </si>
  <si>
    <t>4-7</t>
  </si>
  <si>
    <t>17-22</t>
  </si>
  <si>
    <t>23-27</t>
  </si>
  <si>
    <t>7-12</t>
  </si>
  <si>
    <t>4</t>
  </si>
  <si>
    <t>Poll from Butler GE book, via Stephen Fisher, recalculated to exclude DK</t>
  </si>
  <si>
    <t>11-15</t>
  </si>
  <si>
    <t>21</t>
  </si>
  <si>
    <t>-28</t>
  </si>
  <si>
    <t>25-28</t>
  </si>
  <si>
    <t>29-2</t>
  </si>
  <si>
    <t>-5</t>
  </si>
  <si>
    <t>1-4</t>
  </si>
  <si>
    <t>Forecasting Statistics</t>
  </si>
  <si>
    <t>3-6</t>
  </si>
  <si>
    <t>8</t>
  </si>
  <si>
    <t>2-5</t>
  </si>
  <si>
    <t>Are you satisfied or dissatisfied with X as Y?</t>
  </si>
  <si>
    <t>Note: various poll figures rounded off to nearest half percent (?) - hence different figures from Hodder-Williams, p.25</t>
  </si>
  <si>
    <t>Note: during this Parliament at least Gallup would publish figures that are the average of two consecutive weeks of polling. It appears that each week listed separately below. See Sunday Times 8/3/1964 for article by David Butler</t>
  </si>
  <si>
    <t>9-20</t>
  </si>
  <si>
    <t>5-24</t>
  </si>
  <si>
    <t>11-26</t>
  </si>
  <si>
    <t>6-27</t>
  </si>
  <si>
    <t>1-29</t>
  </si>
  <si>
    <t>3-29</t>
  </si>
  <si>
    <t>1-27</t>
  </si>
  <si>
    <t>25-5</t>
  </si>
  <si>
    <t>8-4</t>
  </si>
  <si>
    <t>20-2</t>
  </si>
  <si>
    <t>21-26</t>
  </si>
  <si>
    <t>28-9</t>
  </si>
  <si>
    <t>30-7</t>
  </si>
  <si>
    <t>29-5</t>
  </si>
  <si>
    <t>2-9</t>
  </si>
  <si>
    <t>30-4</t>
  </si>
  <si>
    <t>24-2</t>
  </si>
  <si>
    <t>2-7</t>
  </si>
  <si>
    <t>9-14</t>
  </si>
  <si>
    <t>5-14</t>
  </si>
  <si>
    <t>1-7</t>
  </si>
  <si>
    <t>14-21</t>
  </si>
  <si>
    <t>7-16</t>
  </si>
  <si>
    <t>18-27</t>
  </si>
  <si>
    <t>3-9</t>
  </si>
  <si>
    <t>In general, are you satisfied or dissatisfied with the way the Government is running the country?</t>
  </si>
  <si>
    <t>29-4</t>
  </si>
  <si>
    <t>6-11</t>
  </si>
  <si>
    <t>12-19</t>
  </si>
  <si>
    <t>20-26</t>
  </si>
  <si>
    <t>5-13</t>
  </si>
  <si>
    <t>12-20</t>
  </si>
  <si>
    <t>9-16</t>
  </si>
  <si>
    <t>4-21</t>
  </si>
  <si>
    <t>11-18</t>
  </si>
  <si>
    <t>1-5</t>
  </si>
  <si>
    <t>1-12</t>
  </si>
  <si>
    <t>8-9</t>
  </si>
  <si>
    <t>10-17</t>
  </si>
  <si>
    <t>-4</t>
  </si>
  <si>
    <t>7-14</t>
  </si>
  <si>
    <t>-14</t>
  </si>
  <si>
    <t>28-2</t>
  </si>
  <si>
    <t>5-10</t>
  </si>
  <si>
    <t>18-23</t>
  </si>
  <si>
    <t>20-22</t>
  </si>
  <si>
    <t>-29</t>
  </si>
  <si>
    <t>5k rather than usual 2k sample (due to controversy over difference between NOP and Galliup polls at the time)</t>
  </si>
  <si>
    <t>25-30</t>
  </si>
  <si>
    <t>22-27</t>
  </si>
  <si>
    <t>24-25</t>
  </si>
  <si>
    <t>29-3</t>
  </si>
  <si>
    <t>21-22</t>
  </si>
  <si>
    <t>26-1</t>
  </si>
  <si>
    <t>3-8</t>
  </si>
  <si>
    <t>18-20</t>
  </si>
  <si>
    <t>NOP switches from quota to random sampling</t>
  </si>
  <si>
    <t xml:space="preserve"> </t>
  </si>
  <si>
    <t>31-5</t>
  </si>
  <si>
    <t>13-15</t>
  </si>
  <si>
    <t>28-7</t>
  </si>
  <si>
    <t>Note: reported as an increase in Labour's lead, suggesting an earlier missing poll - see Sunday Times 19/1/64</t>
  </si>
  <si>
    <t>9-12</t>
  </si>
  <si>
    <t>Change in lead in Express polls reported in Sunday Times 19/1/64</t>
  </si>
  <si>
    <t>16-21</t>
  </si>
  <si>
    <t>23-28</t>
  </si>
  <si>
    <t>8-16</t>
  </si>
  <si>
    <t>27-3</t>
  </si>
  <si>
    <t>6-9</t>
  </si>
  <si>
    <t>12-17</t>
  </si>
  <si>
    <t>19-22</t>
  </si>
  <si>
    <t>19-24</t>
  </si>
  <si>
    <t>25-31</t>
  </si>
  <si>
    <t>15-19</t>
  </si>
  <si>
    <t>15-21</t>
  </si>
  <si>
    <t>13-19</t>
  </si>
  <si>
    <t>27-2</t>
  </si>
  <si>
    <t>4-9</t>
  </si>
  <si>
    <t>10-16</t>
  </si>
  <si>
    <t>18-21</t>
  </si>
  <si>
    <t>9-21</t>
  </si>
  <si>
    <t>16-19</t>
  </si>
  <si>
    <t>22-28</t>
  </si>
  <si>
    <t>20-23</t>
  </si>
  <si>
    <t>27-1</t>
  </si>
  <si>
    <t>Quota</t>
  </si>
  <si>
    <t>10-13</t>
  </si>
  <si>
    <t>16-20</t>
  </si>
  <si>
    <t>Who do you think would make the best PM, X or Y?</t>
  </si>
  <si>
    <t>Random</t>
  </si>
  <si>
    <t>Reinterview of sample of people previously polled</t>
  </si>
  <si>
    <t xml:space="preserve">Are you satisfied or dissatisfied with the way X has begun his job as Y? </t>
  </si>
  <si>
    <t>5-8</t>
  </si>
  <si>
    <t>Are you satisfied or dissatisfied with the way they have approached the job of governing the country?</t>
  </si>
  <si>
    <t>Are you satisfied or dissatisfied with the way X has begun his job as Y? (PM) Are you satistified or dissatisfied with A as B?</t>
  </si>
  <si>
    <t>7-11</t>
  </si>
  <si>
    <t>Are you satisfied or dissatisfied with the way the Government is running the country?</t>
  </si>
  <si>
    <t>25-29</t>
  </si>
  <si>
    <t>8-12</t>
  </si>
  <si>
    <t>20-24</t>
  </si>
  <si>
    <t>24-29</t>
  </si>
  <si>
    <t>5-9</t>
  </si>
  <si>
    <t>9-13</t>
  </si>
  <si>
    <t>21-25</t>
  </si>
  <si>
    <t>27-31</t>
  </si>
  <si>
    <t>Combined quota and random</t>
  </si>
  <si>
    <t>27-29</t>
  </si>
  <si>
    <t>21-15</t>
  </si>
  <si>
    <t>7-13</t>
  </si>
  <si>
    <t>6-12</t>
  </si>
  <si>
    <t>9-15</t>
  </si>
  <si>
    <t>15-20</t>
  </si>
  <si>
    <t>27-5</t>
  </si>
  <si>
    <t>30-3</t>
  </si>
  <si>
    <t>8-14</t>
  </si>
  <si>
    <t>?-15</t>
  </si>
  <si>
    <t xml:space="preserve">May </t>
  </si>
  <si>
    <t>ORC</t>
  </si>
  <si>
    <t>6-13</t>
  </si>
  <si>
    <t>31-4</t>
  </si>
  <si>
    <t>11-6</t>
  </si>
  <si>
    <t>9-17</t>
  </si>
  <si>
    <t>6-14</t>
  </si>
  <si>
    <t>3-11</t>
  </si>
  <si>
    <t>7-9</t>
  </si>
  <si>
    <t>12-15</t>
  </si>
  <si>
    <t>Marplan</t>
  </si>
  <si>
    <t>UK not GB?</t>
  </si>
  <si>
    <t>First Times poll from Marplan</t>
  </si>
  <si>
    <t>7-10</t>
  </si>
  <si>
    <t>11-16</t>
  </si>
  <si>
    <t>13-16</t>
  </si>
  <si>
    <t>14-16</t>
  </si>
  <si>
    <t>26-31</t>
  </si>
  <si>
    <t>18-22</t>
  </si>
  <si>
    <t>30-5</t>
  </si>
  <si>
    <t>15-18</t>
  </si>
  <si>
    <t>14-17</t>
  </si>
  <si>
    <t>11-14</t>
  </si>
  <si>
    <t>Harris</t>
  </si>
  <si>
    <t>8-13</t>
  </si>
  <si>
    <t>17-19</t>
  </si>
  <si>
    <t>21-27</t>
  </si>
  <si>
    <t>UK not GB</t>
  </si>
  <si>
    <t>13-17</t>
  </si>
  <si>
    <t>23-26</t>
  </si>
  <si>
    <t>?-7</t>
  </si>
  <si>
    <t>?-14</t>
  </si>
  <si>
    <t>9.6 excluding NI (Hodder-Williams, Public opinion polls and British politics, p.x)</t>
  </si>
  <si>
    <t>Reinterviews</t>
  </si>
  <si>
    <t>Quota plus reinterviews</t>
  </si>
  <si>
    <t>14-16?</t>
  </si>
  <si>
    <t>Includes reinterviews</t>
  </si>
  <si>
    <t>20 May - 16 June is given on Wikpedia</t>
  </si>
  <si>
    <t>Are you satisified or dissatisfied with the way the government is running the country?</t>
  </si>
  <si>
    <t>Butler Political Facts 5th edition inconsistent on whether ORC poll leads given from here to Oct 76 excl DKs. Most likely they do</t>
  </si>
  <si>
    <t>16-18</t>
  </si>
  <si>
    <t>12-18</t>
  </si>
  <si>
    <t>?-24</t>
  </si>
  <si>
    <t>14-20</t>
  </si>
  <si>
    <t>23-29</t>
  </si>
  <si>
    <t>24-30</t>
  </si>
  <si>
    <t>8-11</t>
  </si>
  <si>
    <t>3-17</t>
  </si>
  <si>
    <t xml:space="preserve">Oct </t>
  </si>
  <si>
    <t>?-2</t>
  </si>
  <si>
    <t>28-4</t>
  </si>
  <si>
    <t>7-15</t>
  </si>
  <si>
    <t>13</t>
  </si>
  <si>
    <t>18</t>
  </si>
  <si>
    <t>14-18</t>
  </si>
  <si>
    <t>7</t>
  </si>
  <si>
    <t>Business Decisions</t>
  </si>
  <si>
    <t>12-14</t>
  </si>
  <si>
    <t xml:space="preserve">Quota  </t>
  </si>
  <si>
    <t>Random + reinterview</t>
  </si>
  <si>
    <t>26-27</t>
  </si>
  <si>
    <t>Quota + reinterview</t>
  </si>
  <si>
    <t>27</t>
  </si>
  <si>
    <t>BEM / LWT</t>
  </si>
  <si>
    <t>11-12</t>
  </si>
  <si>
    <t>Panel</t>
  </si>
  <si>
    <t>18-19</t>
  </si>
  <si>
    <t>25</t>
  </si>
  <si>
    <t>25-27</t>
  </si>
  <si>
    <t>26-29</t>
  </si>
  <si>
    <t>27-30</t>
  </si>
  <si>
    <t>28-3</t>
  </si>
  <si>
    <t>2</t>
  </si>
  <si>
    <t>2-3</t>
  </si>
  <si>
    <t>5-6</t>
  </si>
  <si>
    <t>Reinterview</t>
  </si>
  <si>
    <t>9</t>
  </si>
  <si>
    <t>Exit</t>
  </si>
  <si>
    <t>25-2</t>
  </si>
  <si>
    <t>MORI</t>
  </si>
  <si>
    <t>-</t>
  </si>
  <si>
    <t>25-26</t>
  </si>
  <si>
    <t>11</t>
  </si>
  <si>
    <t>14</t>
  </si>
  <si>
    <t>30-1</t>
  </si>
  <si>
    <t>3</t>
  </si>
  <si>
    <t>3-5</t>
  </si>
  <si>
    <t>21-28</t>
  </si>
  <si>
    <t>29</t>
  </si>
  <si>
    <t>30-31</t>
  </si>
  <si>
    <t>Panel survey</t>
  </si>
  <si>
    <t>3-4</t>
  </si>
  <si>
    <t>Research Srv</t>
  </si>
  <si>
    <t>4-6</t>
  </si>
  <si>
    <t xml:space="preserve">ST </t>
  </si>
  <si>
    <t>6-7</t>
  </si>
  <si>
    <t>13-14</t>
  </si>
  <si>
    <t>17</t>
  </si>
  <si>
    <t>17-18</t>
  </si>
  <si>
    <t>19-21</t>
  </si>
  <si>
    <t>20-21</t>
  </si>
  <si>
    <t>21-23</t>
  </si>
  <si>
    <t>23-25</t>
  </si>
  <si>
    <t>24-26</t>
  </si>
  <si>
    <t>27-28</t>
  </si>
  <si>
    <t>29-30</t>
  </si>
  <si>
    <t>29-1</t>
  </si>
  <si>
    <t>1</t>
  </si>
  <si>
    <t>Fieldwork includes polling day</t>
  </si>
  <si>
    <t>Fieldwork on polling day</t>
  </si>
  <si>
    <t>?-5</t>
  </si>
  <si>
    <t>How satisfied or dissatisfied are you with the way the government is running the country?</t>
  </si>
  <si>
    <t>?-6</t>
  </si>
  <si>
    <t>?-9</t>
  </si>
  <si>
    <t>21-2</t>
  </si>
  <si>
    <t>?-4</t>
  </si>
  <si>
    <t>4-10</t>
  </si>
  <si>
    <t>?-8</t>
  </si>
  <si>
    <t>?-11</t>
  </si>
  <si>
    <t>11-17</t>
  </si>
  <si>
    <t>?-1</t>
  </si>
  <si>
    <t>?-3</t>
  </si>
  <si>
    <t>?-13</t>
  </si>
  <si>
    <t>22-?</t>
  </si>
  <si>
    <t>?-23</t>
  </si>
  <si>
    <t>9-11</t>
  </si>
  <si>
    <t>15-16</t>
  </si>
  <si>
    <t>23-24</t>
  </si>
  <si>
    <t>30</t>
  </si>
  <si>
    <t>16</t>
  </si>
  <si>
    <t>23</t>
  </si>
  <si>
    <t>?-10</t>
  </si>
  <si>
    <t>18-24</t>
  </si>
  <si>
    <t>5-12</t>
  </si>
  <si>
    <t>?-12</t>
  </si>
  <si>
    <t>Used to create panel for subsequent MORI ST panel surveys</t>
  </si>
  <si>
    <t>Conservatives</t>
  </si>
  <si>
    <t>Internal party poll conducted just before 8 May election summit</t>
  </si>
  <si>
    <t>6</t>
  </si>
  <si>
    <t>10</t>
  </si>
  <si>
    <t>ASL</t>
  </si>
  <si>
    <t>Phone</t>
  </si>
  <si>
    <t>16-17</t>
  </si>
  <si>
    <t>19-20</t>
  </si>
  <si>
    <t>20</t>
  </si>
  <si>
    <t>31-1</t>
  </si>
  <si>
    <t>31-2</t>
  </si>
  <si>
    <t>6-8</t>
  </si>
  <si>
    <t>DE/D Star</t>
  </si>
  <si>
    <t>7-8</t>
  </si>
  <si>
    <t>Northcliffe</t>
  </si>
  <si>
    <t>Exit polls</t>
  </si>
  <si>
    <t>Actual exit poll</t>
  </si>
  <si>
    <t>Not really an exit poll - done through sampling people day before and on polling day</t>
  </si>
  <si>
    <t>SDP</t>
  </si>
  <si>
    <t>Green</t>
  </si>
  <si>
    <t>DS</t>
  </si>
  <si>
    <t>10-12</t>
  </si>
  <si>
    <t xml:space="preserve">Capital  </t>
  </si>
  <si>
    <t>5-7</t>
  </si>
  <si>
    <t>?-18</t>
  </si>
  <si>
    <t>25-1</t>
  </si>
  <si>
    <t>28-29</t>
  </si>
  <si>
    <t>?-16</t>
  </si>
  <si>
    <t>?-21</t>
  </si>
  <si>
    <t>TT-ITN</t>
  </si>
  <si>
    <t>G9000</t>
  </si>
  <si>
    <t>18-30</t>
  </si>
  <si>
    <t>C4 Union World</t>
  </si>
  <si>
    <t>26-2</t>
  </si>
  <si>
    <t>30-2</t>
  </si>
  <si>
    <t>9-10</t>
  </si>
  <si>
    <t>24-29?</t>
  </si>
  <si>
    <t>21-29</t>
  </si>
  <si>
    <t>GU</t>
  </si>
  <si>
    <t>11-13</t>
  </si>
  <si>
    <t>2?</t>
  </si>
  <si>
    <t>22-23</t>
  </si>
  <si>
    <t>MORI Q</t>
  </si>
  <si>
    <t>28-30</t>
  </si>
  <si>
    <t>ICM</t>
  </si>
  <si>
    <t>26-30</t>
  </si>
  <si>
    <t>29?</t>
  </si>
  <si>
    <t>26-28</t>
  </si>
  <si>
    <t xml:space="preserve">MORI </t>
  </si>
  <si>
    <t xml:space="preserve">ASL </t>
  </si>
  <si>
    <t>NMR</t>
  </si>
  <si>
    <t>1-26</t>
  </si>
  <si>
    <t>1-31</t>
  </si>
  <si>
    <t>1-28</t>
  </si>
  <si>
    <t>22-24</t>
  </si>
  <si>
    <t>3-30</t>
  </si>
  <si>
    <t>15</t>
  </si>
  <si>
    <t xml:space="preserve">Gallup </t>
  </si>
  <si>
    <t>14-15</t>
  </si>
  <si>
    <t>1-18</t>
  </si>
  <si>
    <t>4-5</t>
  </si>
  <si>
    <t>4-28</t>
  </si>
  <si>
    <t>2-4?</t>
  </si>
  <si>
    <t>2-4</t>
  </si>
  <si>
    <t>22</t>
  </si>
  <si>
    <t>29-6</t>
  </si>
  <si>
    <t>1-30</t>
  </si>
  <si>
    <t>2-30</t>
  </si>
  <si>
    <t>29-31</t>
  </si>
  <si>
    <t>?DT</t>
  </si>
  <si>
    <t>2-29</t>
  </si>
  <si>
    <t>1/11-2/12</t>
  </si>
  <si>
    <t>4-18</t>
  </si>
  <si>
    <t>3-28</t>
  </si>
  <si>
    <t>29/1-3/3</t>
  </si>
  <si>
    <t>10/12</t>
  </si>
  <si>
    <t>(Might have been phone?)</t>
  </si>
  <si>
    <t>NEILSEN</t>
  </si>
  <si>
    <t>28-31</t>
  </si>
  <si>
    <t>31-3</t>
  </si>
  <si>
    <t>10k sample</t>
  </si>
  <si>
    <t>3-31</t>
  </si>
  <si>
    <t>c.6-9</t>
  </si>
  <si>
    <t xml:space="preserve">NOP </t>
  </si>
  <si>
    <t>F2F</t>
  </si>
  <si>
    <t>Referendum</t>
  </si>
  <si>
    <t>25-28?</t>
  </si>
  <si>
    <t>28-1</t>
  </si>
  <si>
    <t>29/4-1/6</t>
  </si>
  <si>
    <t>29/7-1/9</t>
  </si>
  <si>
    <t>30/9-3/11</t>
  </si>
  <si>
    <t>4/11-1/12</t>
  </si>
  <si>
    <t>1-22</t>
  </si>
  <si>
    <t>6/1-2/2</t>
  </si>
  <si>
    <t>2/2-2/3</t>
  </si>
  <si>
    <t>30-27</t>
  </si>
  <si>
    <t>27/4-1/6</t>
  </si>
  <si>
    <t>2-28</t>
  </si>
  <si>
    <t>30/6-3/8</t>
  </si>
  <si>
    <t>3-31/8</t>
  </si>
  <si>
    <t>2-28/9</t>
  </si>
  <si>
    <t>29/9-2/11</t>
  </si>
  <si>
    <t>1-21</t>
  </si>
  <si>
    <t>6/1-1/2</t>
  </si>
  <si>
    <t>2/2-1/3</t>
  </si>
  <si>
    <t>Old methodology</t>
  </si>
  <si>
    <t>New methodology</t>
  </si>
  <si>
    <t>29/3-3/5</t>
  </si>
  <si>
    <t>4-31</t>
  </si>
  <si>
    <t>30/6-2/8</t>
  </si>
  <si>
    <t>1/9-4/10</t>
  </si>
  <si>
    <t>5/10-1/11</t>
  </si>
  <si>
    <t>21-29?</t>
  </si>
  <si>
    <t>30-20</t>
  </si>
  <si>
    <t>29/3-2/5</t>
  </si>
  <si>
    <t>31/5-4/7</t>
  </si>
  <si>
    <t>5/7-1/8</t>
  </si>
  <si>
    <t>31/8-3/10</t>
  </si>
  <si>
    <t>29/11-19/12</t>
  </si>
  <si>
    <t>7?</t>
  </si>
  <si>
    <t>19??</t>
  </si>
  <si>
    <t>29/2-2/4</t>
  </si>
  <si>
    <t>29/5-2/7</t>
  </si>
  <si>
    <t>31/7-3/9</t>
  </si>
  <si>
    <t>4/9-1/10</t>
  </si>
  <si>
    <t>30/10-26/11</t>
  </si>
  <si>
    <t>Change of methodology</t>
  </si>
  <si>
    <t>27/11-17/12</t>
  </si>
  <si>
    <t>8-28</t>
  </si>
  <si>
    <t xml:space="preserve">Reut  </t>
  </si>
  <si>
    <t>10/2-4/3</t>
  </si>
  <si>
    <t>5/3-2/4</t>
  </si>
  <si>
    <t>Gallup DT polls are rolling polls, with some fieldwork overlap</t>
  </si>
  <si>
    <t xml:space="preserve">ES </t>
  </si>
  <si>
    <t>Final G9000 omnibus poll</t>
  </si>
  <si>
    <t>10/5-4/6</t>
  </si>
  <si>
    <t>Only ICM of the major pollsters regularly used</t>
  </si>
  <si>
    <t>a prompted voting intention question</t>
  </si>
  <si>
    <t>(ie named Lib Dems) in this Parliament - hence LD rating higher</t>
  </si>
  <si>
    <t>6/6-3/7</t>
  </si>
  <si>
    <t>31-6</t>
  </si>
  <si>
    <t>7/7-6/8</t>
  </si>
  <si>
    <t>6/8-3/9</t>
  </si>
  <si>
    <t>2/10-4/44</t>
  </si>
  <si>
    <t>5/11-3/12</t>
  </si>
  <si>
    <t>3-16</t>
  </si>
  <si>
    <t>5-28</t>
  </si>
  <si>
    <t>26-4</t>
  </si>
  <si>
    <t>28/1-23/2</t>
  </si>
  <si>
    <t>26/2-24/3</t>
  </si>
  <si>
    <t>26/3-22/4</t>
  </si>
  <si>
    <t>23/4-28/6</t>
  </si>
  <si>
    <t>28/5-25/6</t>
  </si>
  <si>
    <t>25/6-29/7</t>
  </si>
  <si>
    <t>26-3</t>
  </si>
  <si>
    <t>29/7-25/8</t>
  </si>
  <si>
    <t>26/8-23/9</t>
  </si>
  <si>
    <t>24/9-28/10</t>
  </si>
  <si>
    <t>29/10-25/11</t>
  </si>
  <si>
    <t>26/11-22/12</t>
  </si>
  <si>
    <t>4-27</t>
  </si>
  <si>
    <t>28/1-25/2</t>
  </si>
  <si>
    <t>28/2-30/3</t>
  </si>
  <si>
    <t>30/3-21/4</t>
  </si>
  <si>
    <t>21/4-25/5</t>
  </si>
  <si>
    <t>23-30</t>
  </si>
  <si>
    <t>26/5-23/6</t>
  </si>
  <si>
    <t>23/6-27/7</t>
  </si>
  <si>
    <t>28/7-24/8</t>
  </si>
  <si>
    <t>25/8-22/9</t>
  </si>
  <si>
    <t>23/9-26/10</t>
  </si>
  <si>
    <t>27/10-25/11</t>
  </si>
  <si>
    <t>25/11-22/12</t>
  </si>
  <si>
    <t>5-31</t>
  </si>
  <si>
    <t>1/4-2/5</t>
  </si>
  <si>
    <t>19?</t>
  </si>
  <si>
    <t>2/8-7/9</t>
  </si>
  <si>
    <t>MFS</t>
  </si>
  <si>
    <t>7-28</t>
  </si>
  <si>
    <t>29/9-31/10</t>
  </si>
  <si>
    <t>30/11-10/1</t>
  </si>
  <si>
    <t>31-7</t>
  </si>
  <si>
    <t>ORB</t>
  </si>
  <si>
    <t>Powerhouse/ITV</t>
  </si>
  <si>
    <t>2-8</t>
  </si>
  <si>
    <t xml:space="preserve">Econ </t>
  </si>
  <si>
    <t>Rasmussen</t>
  </si>
  <si>
    <t>YouGov</t>
  </si>
  <si>
    <t>Press released</t>
  </si>
  <si>
    <t>Revised based on late polling</t>
  </si>
  <si>
    <t>20-5</t>
  </si>
  <si>
    <t>Sept</t>
  </si>
  <si>
    <t>Do you think (name) is doing well or badly as (position)?</t>
  </si>
  <si>
    <t>Note: headline reported figure of C and LD both on 24 incl people who wouldn't vote at GE</t>
  </si>
  <si>
    <t>Certain to vote figures for MORI from here on</t>
  </si>
  <si>
    <t>Live St</t>
  </si>
  <si>
    <t>Populus</t>
  </si>
  <si>
    <t>Note: MORI figures are for certain to vote</t>
  </si>
  <si>
    <t>No party figures published, but leader ratings on YouGov website</t>
  </si>
  <si>
    <t>Methodology change</t>
  </si>
  <si>
    <t>DT/Sky</t>
  </si>
  <si>
    <t>16-22</t>
  </si>
  <si>
    <t>8-10?</t>
  </si>
  <si>
    <t>MoS?</t>
  </si>
  <si>
    <t>CommR</t>
  </si>
  <si>
    <t>Figures weighted for turnout (not as per main story covering poll)</t>
  </si>
  <si>
    <t>Certain to vote</t>
  </si>
  <si>
    <t>Note: Times graphic had wrong figure for LDs</t>
  </si>
  <si>
    <t>Internet</t>
  </si>
  <si>
    <t>Ob/SM</t>
  </si>
  <si>
    <t>BPIX</t>
  </si>
  <si>
    <t>All voters</t>
  </si>
  <si>
    <t>DM/GMTV</t>
  </si>
  <si>
    <t>19/20</t>
  </si>
  <si>
    <t>TT/ITV</t>
  </si>
  <si>
    <t>Rolling poll</t>
  </si>
  <si>
    <t>20/21</t>
  </si>
  <si>
    <t>21/22</t>
  </si>
  <si>
    <t>22/23</t>
  </si>
  <si>
    <t>23/24</t>
  </si>
  <si>
    <t>24/25</t>
  </si>
  <si>
    <t>YouGov website says fieldwork for leaders 22-23</t>
  </si>
  <si>
    <t>25/26</t>
  </si>
  <si>
    <t>26/27</t>
  </si>
  <si>
    <t>27/28</t>
  </si>
  <si>
    <t>28/29</t>
  </si>
  <si>
    <t>29/30</t>
  </si>
  <si>
    <t>30/1</t>
  </si>
  <si>
    <t xml:space="preserve">STel </t>
  </si>
  <si>
    <t>1/2</t>
  </si>
  <si>
    <t>(Derived from exit poll as exit poll was not designed to produce vote shares)</t>
  </si>
  <si>
    <t>M</t>
  </si>
  <si>
    <t>F</t>
  </si>
  <si>
    <t>Net</t>
  </si>
  <si>
    <t>UKIP Best PM</t>
  </si>
  <si>
    <t>All</t>
  </si>
  <si>
    <t>Are you satisfied or dissatisfied with the way X is doing his job as Y?</t>
  </si>
  <si>
    <t>Do you approve or disapprove of the Government's record to date?</t>
  </si>
  <si>
    <t>OB</t>
  </si>
  <si>
    <t>NOTW</t>
  </si>
  <si>
    <t>15 ?</t>
  </si>
  <si>
    <t>Do you think (name) is or is not proving a good leader of X / Are you satisfied or dissatisfied with Z as PM?</t>
  </si>
  <si>
    <t>Which of the following do you think would make the best PM?</t>
  </si>
  <si>
    <t>LD figure is guess from graph</t>
  </si>
  <si>
    <t>Methodology change - in weighting by past vote. Change takes 1 point off Labour</t>
  </si>
  <si>
    <t>How good a leader (on a 10-point scale) is…</t>
  </si>
  <si>
    <t>BNP: 7%</t>
  </si>
  <si>
    <t>BNP: 6%</t>
  </si>
  <si>
    <t>?-29</t>
  </si>
  <si>
    <t>BNP: 5%</t>
  </si>
  <si>
    <t>BNP: 4%</t>
  </si>
  <si>
    <t>SMirror</t>
  </si>
  <si>
    <t>ComRes</t>
  </si>
  <si>
    <t>19-29</t>
  </si>
  <si>
    <t xml:space="preserve"> Cameron/Campbell/Brown question only</t>
  </si>
  <si>
    <t>Are you satisfied or dissatisfied with the job…</t>
  </si>
  <si>
    <t>Change in question wording (squeezes others)</t>
  </si>
  <si>
    <t>29-7</t>
  </si>
  <si>
    <t>Who would make the best PM?</t>
  </si>
  <si>
    <t>20-27</t>
  </si>
  <si>
    <t>MORI moved monthly monitor from F2F to phone</t>
  </si>
  <si>
    <t xml:space="preserve">Jul  </t>
  </si>
  <si>
    <t>26-26</t>
  </si>
  <si>
    <t>Mkting Sciences</t>
  </si>
  <si>
    <t>Same methodology as ICM</t>
  </si>
  <si>
    <t>Ios</t>
  </si>
  <si>
    <t>Others 29%</t>
  </si>
  <si>
    <t>Change in methodology - change in past voting weightings to similar to ICM</t>
  </si>
  <si>
    <t>Do you think (name) is doing well or badly as (position)? Neither well nor badly is an option</t>
  </si>
  <si>
    <t>Opinium</t>
  </si>
  <si>
    <t>Daily YouGov series: smaller sample, different selection technique</t>
  </si>
  <si>
    <t>Angus RS</t>
  </si>
  <si>
    <t>Do you approve or disapprove of X's performance as Y?</t>
  </si>
  <si>
    <t>YouGov phased in new methodology over Sep/Oct. Conference trackers were on new system</t>
  </si>
  <si>
    <t>TNS-BMRB</t>
  </si>
  <si>
    <t>25-3</t>
  </si>
  <si>
    <t>RNB</t>
  </si>
  <si>
    <t xml:space="preserve">Methodology change  </t>
  </si>
  <si>
    <t>OnePoll</t>
  </si>
  <si>
    <t>S People</t>
  </si>
  <si>
    <t>Started to weight for likelihood to vote</t>
  </si>
  <si>
    <t>IoS/SM</t>
  </si>
  <si>
    <t>ITV/Ind</t>
  </si>
  <si>
    <t>Tracker</t>
  </si>
  <si>
    <t>Phone (automated)</t>
  </si>
  <si>
    <t>Do you have a favourable or unfavourable opinion of each of the following leaders?</t>
  </si>
  <si>
    <t>People shown actual candidate names</t>
  </si>
  <si>
    <t>29-1 ?</t>
  </si>
  <si>
    <t>BNP</t>
  </si>
  <si>
    <t>UKIP good</t>
  </si>
  <si>
    <t>UKIP bad</t>
  </si>
  <si>
    <t>UKIP net</t>
  </si>
  <si>
    <t>Grn good</t>
  </si>
  <si>
    <t>Grn bad</t>
  </si>
  <si>
    <t>Grn net</t>
  </si>
  <si>
    <t>Wisdom of crowds:</t>
  </si>
  <si>
    <t>Do you think X is doing well or badly as… (LD leader)</t>
  </si>
  <si>
    <t>Do you have a favourable or unfavourable opinion of…</t>
  </si>
  <si>
    <t>20?</t>
  </si>
  <si>
    <t>Do you approve or disapprove of X's performance as Y...</t>
  </si>
  <si>
    <t>1-9</t>
  </si>
  <si>
    <t xml:space="preserve">IoS </t>
  </si>
  <si>
    <t>Are you satisfied or dissatisified with the way X is doing his job as… (DPM)</t>
  </si>
  <si>
    <t>Are you satisfied or dissatisfied with the way the Govt is running the country?</t>
  </si>
  <si>
    <t>From what you have heard do you think ... Is doing a good job or a bad job?</t>
  </si>
  <si>
    <t>How good or bad a job do you think...</t>
  </si>
  <si>
    <t>Onepoll</t>
  </si>
  <si>
    <t>X has done mostly a … job</t>
  </si>
  <si>
    <t>So far do you think X has performed well or badly as...</t>
  </si>
  <si>
    <t>Rate on 0-100 scale</t>
  </si>
  <si>
    <t>SM/IoS</t>
  </si>
  <si>
    <t>Do you think X is doing/will do (for Lab) well or badly as…</t>
  </si>
  <si>
    <t>39</t>
  </si>
  <si>
    <t>Do you think X is doing/will do (for Lab) well or badly as… (LD leader)</t>
  </si>
  <si>
    <t>38</t>
  </si>
  <si>
    <t xml:space="preserve">Sep </t>
  </si>
  <si>
    <t>40</t>
  </si>
  <si>
    <t xml:space="preserve">Internet  </t>
  </si>
  <si>
    <t>... is turning out to be a good ...</t>
  </si>
  <si>
    <t>37</t>
  </si>
  <si>
    <t>5-?</t>
  </si>
  <si>
    <t>14-?</t>
  </si>
  <si>
    <t>19-?</t>
  </si>
  <si>
    <t>25-?</t>
  </si>
  <si>
    <t>2-?</t>
  </si>
  <si>
    <t>35</t>
  </si>
  <si>
    <t>8-?</t>
  </si>
  <si>
    <t>15-?</t>
  </si>
  <si>
    <t>4-?</t>
  </si>
  <si>
    <t>TNS BMRB</t>
  </si>
  <si>
    <t>From what you have seen or heard do you think ... Is doing a good job or a bad job?</t>
  </si>
  <si>
    <t xml:space="preserve">Apr </t>
  </si>
  <si>
    <t>13-?</t>
  </si>
  <si>
    <t xml:space="preserve">BPIX </t>
  </si>
  <si>
    <t>3-?</t>
  </si>
  <si>
    <t>24-?</t>
  </si>
  <si>
    <t>36</t>
  </si>
  <si>
    <t>6-?</t>
  </si>
  <si>
    <t>34</t>
  </si>
  <si>
    <t>29-?</t>
  </si>
  <si>
    <t>Do you think the following are doing well or doing badly in their current jobs?</t>
  </si>
  <si>
    <t>12-?</t>
  </si>
  <si>
    <t>Lord Ashcroft</t>
  </si>
  <si>
    <t>26-?</t>
  </si>
  <si>
    <t>To what extent do you approve or disapprove of the way ... is handling his job as ...</t>
  </si>
  <si>
    <t>Approve or disapprove of the govt's overall performance</t>
  </si>
  <si>
    <t>Methodology change. Anthony Wells: "On average the new weights have Labour 0.8 of a percentage point lower"</t>
  </si>
  <si>
    <t>How much confidenced do you have in X to solve the problems the UK is facing?</t>
  </si>
  <si>
    <t>Survation</t>
  </si>
  <si>
    <t>GB</t>
  </si>
  <si>
    <t>Ios/SM</t>
  </si>
  <si>
    <t>17-?</t>
  </si>
  <si>
    <t>41</t>
  </si>
  <si>
    <t>23-23</t>
  </si>
  <si>
    <t>UK</t>
  </si>
  <si>
    <t>32</t>
  </si>
  <si>
    <t>Job approval</t>
  </si>
  <si>
    <t>47</t>
  </si>
  <si>
    <t>What % share do you think party would win...</t>
  </si>
  <si>
    <t>33</t>
  </si>
  <si>
    <t>17-28</t>
  </si>
  <si>
    <t>48</t>
  </si>
  <si>
    <t>GB?</t>
  </si>
  <si>
    <t>Methodology changed back re minor parties</t>
  </si>
  <si>
    <t>... Whether you have a favourable or unfavourable view of ...</t>
  </si>
  <si>
    <t xml:space="preserve">ICM </t>
  </si>
  <si>
    <t>Not the usual ComRes methodology</t>
  </si>
  <si>
    <t>... performing well or badly ...</t>
  </si>
  <si>
    <t>To what extent do you approve/disapprove of how ... doing their jobs?</t>
  </si>
  <si>
    <t>1-5 Sept</t>
  </si>
  <si>
    <t>Do you have a favourable or unfavourable view of the way X is handling his job as Y?</t>
  </si>
  <si>
    <t xml:space="preserve">Aug </t>
  </si>
  <si>
    <t>Methodology changed re weighting</t>
  </si>
  <si>
    <t>20-1</t>
  </si>
  <si>
    <t>50</t>
  </si>
  <si>
    <t>Best suited to the job of…</t>
  </si>
  <si>
    <t>14-24</t>
  </si>
  <si>
    <t>Green: 4</t>
  </si>
  <si>
    <t>(Q not asked.)</t>
  </si>
  <si>
    <t>How well do you think X is performing his job as…</t>
  </si>
  <si>
    <t>Do you approve or disappove of how … has been doing his/her job as …?</t>
  </si>
  <si>
    <t>52</t>
  </si>
  <si>
    <t>DM/ITV</t>
  </si>
  <si>
    <t>Panelbase</t>
  </si>
  <si>
    <t>From what you have seen or heard do you think ... has done a good job or a bad job?</t>
  </si>
  <si>
    <t>BMG</t>
  </si>
  <si>
    <t>51</t>
  </si>
  <si>
    <t>Which, if any, do you think would make the best PM?</t>
  </si>
  <si>
    <t>To what extent are you satisfied or disatisfied with the performance of X as Y?</t>
  </si>
  <si>
    <t>If you had to choose, who would you prefer to be PM, X or Y?</t>
  </si>
  <si>
    <t>Taken as a whole, do you approve or disapprove of the government's record since the 2010 General Election?</t>
  </si>
  <si>
    <t>SurveyMonkey</t>
  </si>
  <si>
    <t>42</t>
  </si>
  <si>
    <t>Who would you most like to see become PM after the election?</t>
  </si>
  <si>
    <t>Exit poll</t>
  </si>
  <si>
    <t xml:space="preserve">Do you think X is doing well or badly as… </t>
  </si>
  <si>
    <t>Ipsos MORI</t>
  </si>
  <si>
    <t>Are you satisfied or dissatisified with the way X is doing his job as…</t>
  </si>
  <si>
    <t>26-6</t>
  </si>
  <si>
    <t>Are you satisfied or disatisfied with the performance of X as Y?</t>
  </si>
  <si>
    <t>To what extent do you approve or disapprove of the way X is handling his job as Y</t>
  </si>
  <si>
    <t>Which, if any, of the following people do you think would be the best prime minister?</t>
  </si>
  <si>
    <t>Please indicate whether you have a favourable or unfavourable view of </t>
  </si>
  <si>
    <t>Do you think X is doing well or badly as Y?</t>
  </si>
  <si>
    <t>Are you satisfied or dissatisfied with the way X is doing his job as…</t>
  </si>
  <si>
    <t>Who do you think would make the most capable Prime Minister?</t>
  </si>
  <si>
    <t xml:space="preserve">Do you think X WILL DO well or badly as… </t>
  </si>
  <si>
    <t>… is turning out to be a good…</t>
  </si>
  <si>
    <t>Would you say you have a favourable or unfavourable view of…</t>
  </si>
  <si>
    <t>… is/would make a good Prime Minister …</t>
  </si>
  <si>
    <t>4-25</t>
  </si>
  <si>
    <t>Ind/SP</t>
  </si>
  <si>
    <t>If you had to choose between X and Y, who do you think would make the best leader for Britain?</t>
  </si>
  <si>
    <t>Do you have a favourable or unfavourable view of…</t>
  </si>
  <si>
    <t>11-22</t>
  </si>
  <si>
    <t>To what extent do you think favourably or unfavourably towards…</t>
  </si>
  <si>
    <t>From what you have seen or heard, do you think … has done a good or bad job?</t>
  </si>
  <si>
    <t>1-15</t>
  </si>
  <si>
    <t>GfK</t>
  </si>
  <si>
    <t>Do you approve or disapprove of the way X is handling his/her job as…</t>
  </si>
  <si>
    <t>Do you approve or disapprove of the way the Govt is running the country?</t>
  </si>
  <si>
    <t>Who of the following would make the best PM after the upcoming general election?</t>
  </si>
  <si>
    <t>In general do you have a very favourable, favourable… opinion of each of the following party leaders?</t>
  </si>
  <si>
    <t>Do you think that X is doing well or badly as Y?</t>
  </si>
  <si>
    <t>Kantar TNS</t>
  </si>
  <si>
    <t>If you had to choose between X and Y, who do you think would m ake the best leader for Britain?</t>
  </si>
  <si>
    <t>Norstat</t>
  </si>
  <si>
    <t>Which of the following would make the best Prime Minister?</t>
  </si>
  <si>
    <t>Qriously</t>
  </si>
  <si>
    <t>Mobile</t>
  </si>
  <si>
    <t>If you had to choose between Theresa May and Jeremy Corbyn, who do you think would make the best leader for Britain?</t>
  </si>
  <si>
    <t>3-14</t>
  </si>
  <si>
    <t>Which of the following party leaders to you think would make the best PM?</t>
  </si>
  <si>
    <t xml:space="preserve">STel  </t>
  </si>
  <si>
    <t xml:space="preserve">Sun  </t>
  </si>
  <si>
    <t>Are you satisfied or disastified with the way X is doing his/her job as Y?</t>
  </si>
  <si>
    <t>Between the two, who do you think would be the better PM?</t>
  </si>
  <si>
    <t>Which one of the following would make the best PM?</t>
  </si>
  <si>
    <t xml:space="preserve">Thinking about next week's General Election on June 8th, for each of the following pairs of statements, please indicate which comes closest to your opinion… Jeremy Corbyn, not Theresa May, would make the
best Prime Minister after the election / Theresa May, not Jeremy Corbyn, would make the
best Prime Minister after the election
</t>
  </si>
  <si>
    <t>Phone and internet</t>
  </si>
  <si>
    <t>TIG/CUK</t>
  </si>
  <si>
    <t>BXP</t>
  </si>
  <si>
    <t>CUK good</t>
  </si>
  <si>
    <t>CUK bad</t>
  </si>
  <si>
    <t>CUK net</t>
  </si>
  <si>
    <t>BXP good</t>
  </si>
  <si>
    <t>BXP bad</t>
  </si>
  <si>
    <t>BXP net</t>
  </si>
  <si>
    <t>BXP Best PM</t>
  </si>
  <si>
    <t>How good or bad a job do you think X, Y is doing?</t>
  </si>
  <si>
    <t>Which of the following party leaders do you think would make the best PM?</t>
  </si>
  <si>
    <t>From what you have seen or heard, do you think (title) X is doing a good job or a bad job?</t>
  </si>
  <si>
    <t xml:space="preserve">If you had to choose between the two, who would you prefer to see as the next Prime Minister? </t>
  </si>
  <si>
    <t>Are you satisfied or dissatisfied with the way X is doing his/her job as…</t>
  </si>
  <si>
    <t>Who do you think would make the most capable PM?</t>
  </si>
  <si>
    <t>Are you satisfied or dissatisfied with the performance of X as Y?</t>
  </si>
  <si>
    <t>Putting aside which party you support, and only thinking about your impression of them as leaders, which one of the following do you think would make the best Prime Minister for Britain?</t>
  </si>
  <si>
    <t>10-19</t>
  </si>
  <si>
    <t>16-23</t>
  </si>
  <si>
    <t>NCP</t>
  </si>
  <si>
    <t>Deltapoll</t>
  </si>
  <si>
    <t>Do you think they are doing very well in their job, quite well, quite badly or very badly?</t>
  </si>
  <si>
    <t>UK?</t>
  </si>
  <si>
    <t>Who do you think would make the most capapble PM?</t>
  </si>
  <si>
    <t>Do you think X would do a good job or a bad job as Prime Minister?</t>
  </si>
  <si>
    <t>To what extent do you feel favourably or unfavourably towards…</t>
  </si>
  <si>
    <t>Internet / 20k sample</t>
  </si>
  <si>
    <t>SM/SE</t>
  </si>
  <si>
    <t>21-4</t>
  </si>
  <si>
    <t>Who would you prefer as PM?</t>
  </si>
  <si>
    <t>Who would you prefer to be PM?</t>
  </si>
  <si>
    <t>Hanbury</t>
  </si>
  <si>
    <t>8-17</t>
  </si>
  <si>
    <t>BfB/HNH</t>
  </si>
  <si>
    <t>21-30</t>
  </si>
  <si>
    <t>Generally speaking, do you have a positive or negative opinion of…</t>
  </si>
  <si>
    <t>5?</t>
  </si>
  <si>
    <t>How would you rate the performance of X as Y?</t>
  </si>
  <si>
    <t>Who do you think would make the best Prime Minister?</t>
  </si>
  <si>
    <t>Out of the following, who do you think would be the best prime minister?</t>
  </si>
  <si>
    <t>Do you think X is doing a good job or bad job as Y?</t>
  </si>
  <si>
    <t>Which of these would make the best PM?</t>
  </si>
  <si>
    <t>Do you approve or disapprove of the government's record to date?</t>
  </si>
  <si>
    <t>If you had to choose between Boris Johnson and Jeremy Corbyn, who do you think would make the best leader for Britain?</t>
  </si>
  <si>
    <t>To what extent, if at all, do you have a favorable or unfavourable opinion of the following….</t>
  </si>
  <si>
    <t>Sky/TT</t>
  </si>
  <si>
    <t>27-10</t>
  </si>
  <si>
    <t>Focaldata</t>
  </si>
  <si>
    <t>BXP/Reform</t>
  </si>
  <si>
    <t>Ukip</t>
  </si>
  <si>
    <t>BXP/Ref good</t>
  </si>
  <si>
    <t>BXP/Ref bad</t>
  </si>
  <si>
    <t>BXP/Ref net</t>
  </si>
  <si>
    <t>To what extent do you approve or disapprove of the way X is handling his/her job as Y?</t>
  </si>
  <si>
    <t>Green Best PM</t>
  </si>
  <si>
    <t>BXP/Ref Best PM</t>
  </si>
  <si>
    <t>Ref</t>
  </si>
  <si>
    <t>Opinium polls UK but excludes NI from questions for voting intention results</t>
  </si>
  <si>
    <t>Ipsos</t>
  </si>
  <si>
    <t>To what extent if at all do you have favourable or unfavourable opinion of…</t>
  </si>
  <si>
    <t>6/3</t>
  </si>
  <si>
    <t>R+W</t>
  </si>
  <si>
    <t>Savanta ComRes</t>
  </si>
  <si>
    <t>Kantar</t>
  </si>
  <si>
    <t xml:space="preserve">Bloom </t>
  </si>
  <si>
    <t>Number Cruncher Politics. Some polls UK but voting intention always GB</t>
  </si>
  <si>
    <t>Are you satisfied or dissatisfied with the way the X is doing his job as Y?</t>
  </si>
  <si>
    <t>To what extent do you approve or disapprove of X's overall job performance since he became Y?</t>
  </si>
  <si>
    <t>To what extent do you approve or disapprove of X’s job performance in the last month?  </t>
  </si>
  <si>
    <t>To what extent are you satisfied of dissatisfied with the performance of X as Y?</t>
  </si>
  <si>
    <t>To what extent do you think favourably or unfavourably towards the performance of the Government?</t>
  </si>
  <si>
    <t>Non-standard question wording</t>
  </si>
  <si>
    <t>Which of the following politicians do you think would make the best PM?</t>
  </si>
  <si>
    <t>At this moment, which of the following individuals do you think would be the better Prime Minister for the United Kingdom?</t>
  </si>
  <si>
    <t>To what extent, if at all, do you approve or disapprove of X’s overall job performance since s/he became Y?</t>
  </si>
  <si>
    <t>Mos</t>
  </si>
  <si>
    <t>20-28</t>
  </si>
  <si>
    <t>4-29</t>
  </si>
  <si>
    <t>MRP poll</t>
  </si>
  <si>
    <t>Find Out Now / Electoral Calculus</t>
  </si>
  <si>
    <t>To what extent, would you say X has done a good job or bad job as Y, or neither?</t>
  </si>
  <si>
    <t>If you had to choose between the two, who would you prefer to see as the next Prime Minister?</t>
  </si>
  <si>
    <t>Are you satistfied or dissatisfied with the way X is doing his job as Y?</t>
  </si>
  <si>
    <t>18-2</t>
  </si>
  <si>
    <t>Would you say that the current X government, led by Y, has done well or badly at running the country, or do you not have an opinion?</t>
  </si>
  <si>
    <t>30-9</t>
  </si>
  <si>
    <t>Not their standard methodology:turnout calculations done differently</t>
  </si>
  <si>
    <t>Do you have a favourable or unfavourable opinion of each of the following?</t>
  </si>
  <si>
    <t>n/a</t>
  </si>
  <si>
    <t>Stonehaven</t>
  </si>
  <si>
    <t>WeThink</t>
  </si>
  <si>
    <t>How good or bad a job do you think the following politicians are doing?</t>
  </si>
  <si>
    <t>3/1</t>
  </si>
  <si>
    <t>Do you approve or disapprove of X's performance as Y to date?</t>
  </si>
  <si>
    <t>If you had to pick one of the following, who do you think would make the best PM?</t>
  </si>
  <si>
    <t>Techne</t>
  </si>
  <si>
    <t>Phone/Internet</t>
  </si>
  <si>
    <t>4/1</t>
  </si>
  <si>
    <t>11-23</t>
  </si>
  <si>
    <t>JL Partners</t>
  </si>
  <si>
    <t>4/2</t>
  </si>
  <si>
    <t>Major methodology changes - https://www.opinium.com/resource-center/uk-voting-intention-27th-january-2022-2/</t>
  </si>
  <si>
    <t>To what extent would you say that each of the following are doing well or badly in their jobs?</t>
  </si>
  <si>
    <t>MRP poll, not voting/don't know/refused removed from percentages</t>
  </si>
  <si>
    <t>15-26</t>
  </si>
  <si>
    <t>4k sample, but same methodology as Observer polls</t>
  </si>
  <si>
    <t>22-29</t>
  </si>
  <si>
    <t>10-24</t>
  </si>
  <si>
    <t>PeoplePolling</t>
  </si>
  <si>
    <t>To what extent, if at all, do you have a favourable or unfavourable opinion of X?</t>
  </si>
  <si>
    <t>Who do you think would make the best PM? (forced 2 person choice)</t>
  </si>
  <si>
    <t>Who do you think would make the best PM?</t>
  </si>
  <si>
    <t>Which of the following, if either, do you think would make a better PM?</t>
  </si>
  <si>
    <t>In your view, who would make a better PM?</t>
  </si>
  <si>
    <t>24-31</t>
  </si>
  <si>
    <t>To what extent do you approve or disapprove of the way X is handling the job of Y?</t>
  </si>
  <si>
    <t>20-11</t>
  </si>
  <si>
    <t>20/1</t>
  </si>
  <si>
    <t>18-25</t>
  </si>
  <si>
    <t>X is doing well/not well as Y</t>
  </si>
  <si>
    <t xml:space="preserve">Feb </t>
  </si>
  <si>
    <t>22-1</t>
  </si>
  <si>
    <t>Change of methodology re don't knows, not MRP</t>
  </si>
  <si>
    <t>Which of the following do you think would make the best Prime Minister?</t>
  </si>
  <si>
    <t>More in Common</t>
  </si>
  <si>
    <t>20-9</t>
  </si>
  <si>
    <t>2-11</t>
  </si>
  <si>
    <t>Who would you rather be prime minister?</t>
  </si>
  <si>
    <t>22/24</t>
  </si>
  <si>
    <t>Metholdogy change re don't knows - https://www.moreincommon.org.uk/our-work/research/voting-intention-july-2023/</t>
  </si>
  <si>
    <t>18-1</t>
  </si>
  <si>
    <t>28/9</t>
  </si>
  <si>
    <t>11-25</t>
  </si>
  <si>
    <t xml:space="preserve">Find Out Now  </t>
  </si>
  <si>
    <t>1-8</t>
  </si>
  <si>
    <t>Thinking about the next General Election, who do you think would make the best Prime Minister of the UK?</t>
  </si>
  <si>
    <t>12-4</t>
  </si>
  <si>
    <t>For each of the following, please indicate whether you think they are doing a good job or a bad job?</t>
  </si>
  <si>
    <t>Who would make a better PM?</t>
  </si>
  <si>
    <t>Based on the highest score respondents gave for any party that was equal to or more than 50. Cases that gave no party a score of 50 or more were coded as 'don't know / would not vote'. % recalculated to exclude DK/WNV.</t>
  </si>
  <si>
    <t>23-7</t>
  </si>
  <si>
    <t>Whitestone</t>
  </si>
  <si>
    <t>24-12/2</t>
  </si>
  <si>
    <t>14/2</t>
  </si>
  <si>
    <t>5k sample, larger than normal</t>
  </si>
  <si>
    <t>Overall, how well or badly do you think X is doing in his/her role as Y?</t>
  </si>
  <si>
    <t>7-27</t>
  </si>
  <si>
    <t>8-22</t>
  </si>
  <si>
    <t>Labour Together</t>
  </si>
  <si>
    <t xml:space="preserve">DT </t>
  </si>
  <si>
    <t xml:space="preserve">TR </t>
  </si>
  <si>
    <t>3-15</t>
  </si>
  <si>
    <t>Do you approve or disapprove of the job X is doing as Y?</t>
  </si>
  <si>
    <t>Of the following choices, who do you think would make the better Prime Minister? (Def and prob added together)</t>
  </si>
  <si>
    <t>How positively or negatively do you feel about the following political figures? </t>
  </si>
  <si>
    <t>9/4-29/5</t>
  </si>
  <si>
    <t>3-22</t>
  </si>
  <si>
    <t>British Election Study</t>
  </si>
  <si>
    <t>DE/Mirror</t>
  </si>
  <si>
    <t>DM/GB News</t>
  </si>
  <si>
    <t>22-2</t>
  </si>
  <si>
    <t>Phone/internet</t>
  </si>
  <si>
    <t>22-17</t>
  </si>
  <si>
    <t>After this General Election, who do you most want to be Prime Minister?</t>
  </si>
  <si>
    <t>New methodology: https://yougov.co.uk/politics/articles/49626-general-election-2024-how-have-our-methodology-changes-affected-voting-intention</t>
  </si>
  <si>
    <t>Verian</t>
  </si>
  <si>
    <t>30/5-21/6</t>
  </si>
  <si>
    <t>10k sample, additional intra-regional weighting</t>
  </si>
  <si>
    <t>Updated weighting targets: https://www.ipsos.com/en-uk/labour-lead-conservatives-20-points-first-ipsos-voting-intention-poll-general-election-campaign</t>
  </si>
  <si>
    <t>31-13</t>
  </si>
  <si>
    <t>Old methodolgoy</t>
  </si>
  <si>
    <t>To what extent do you have a favourable or unfavourable view of the following politicians?</t>
  </si>
  <si>
    <t>3-20</t>
  </si>
  <si>
    <t>To what extent, if at all, do you have a favourable or unfavourable view of…</t>
  </si>
  <si>
    <t>To what extent do you think favourably or unfavourably towards the following party leaders?</t>
  </si>
  <si>
    <t>New methodology: https://www.moreincommon.org.uk/general-election-2024/methodology-change/</t>
  </si>
  <si>
    <t xml:space="preserve">DM  </t>
  </si>
  <si>
    <t>Please rank the following politicians in order of who you think would make the best Prime Minister, where 1 is the best and 3 is the worst. (1st ranked)</t>
  </si>
  <si>
    <t>7-25</t>
  </si>
  <si>
    <t>MRP poll variation, called SRP</t>
  </si>
  <si>
    <t>10-1/7</t>
  </si>
  <si>
    <t>Of the following choices, who do you think would make the better Prime Minister?</t>
  </si>
  <si>
    <t>15-27</t>
  </si>
  <si>
    <t>15-1</t>
  </si>
  <si>
    <t>15-3</t>
  </si>
  <si>
    <t>19-2</t>
  </si>
  <si>
    <t>How positive or negative, if at all, do you feel towards each of the following people?</t>
  </si>
  <si>
    <t>Percentages recaculated to exclued not voting/other</t>
  </si>
  <si>
    <t>20k sample, additional intra-regional weighting</t>
  </si>
  <si>
    <t>Find Out Now</t>
  </si>
  <si>
    <t>GB, not UK</t>
  </si>
  <si>
    <t>Reform</t>
  </si>
  <si>
    <t>Mode</t>
  </si>
  <si>
    <t>Georgraphy</t>
  </si>
  <si>
    <t>MRP?</t>
  </si>
  <si>
    <t>Ref good</t>
  </si>
  <si>
    <t>Ref bad</t>
  </si>
  <si>
    <t>Ref net</t>
  </si>
  <si>
    <t>Grn (F) good</t>
  </si>
  <si>
    <t>Grn (F) bad</t>
  </si>
  <si>
    <t>Grn (F) net</t>
  </si>
  <si>
    <t>Grn (M) good</t>
  </si>
  <si>
    <t>Grn (M) bad</t>
  </si>
  <si>
    <t>Grn (M) net</t>
  </si>
  <si>
    <t>Green (F) Best PM</t>
  </si>
  <si>
    <t>Green (M) Best PM</t>
  </si>
  <si>
    <t>Ref Best PM</t>
  </si>
  <si>
    <t>Seat projections:</t>
  </si>
  <si>
    <t>SNP</t>
  </si>
  <si>
    <t>Plaid</t>
  </si>
  <si>
    <t>Savanta</t>
  </si>
  <si>
    <t>Which one of the following party leaders do you think would make the best Prime Minister?</t>
  </si>
  <si>
    <t>What are your thoughts on the following party leaders? Do you view them positively or negatively?</t>
  </si>
  <si>
    <t>To what extent, would you say X has been doing a good job or bad job as Y, or neither?</t>
  </si>
  <si>
    <t>Would you say that the current X Government, led by Y, is doing well or badly at running the country, or do you not have an opinion?</t>
  </si>
  <si>
    <t>Which of the following party leaders would make the best Prime Minister?</t>
  </si>
  <si>
    <t>In general do you have a positive or negative view of…</t>
  </si>
  <si>
    <t>2/9</t>
  </si>
  <si>
    <t>Lodestone</t>
  </si>
  <si>
    <t>1/10</t>
  </si>
  <si>
    <t>How would you rate X’s performance in government so far?</t>
  </si>
  <si>
    <t>DT / Politico</t>
  </si>
  <si>
    <t>How positively or negatively do you feel about the following?</t>
  </si>
  <si>
    <t>1/11</t>
  </si>
  <si>
    <t>31/10-16/12</t>
  </si>
  <si>
    <t>Sun / Politico</t>
  </si>
  <si>
    <t>How positive or negative a view do you have of the following?</t>
  </si>
  <si>
    <t>27-4</t>
  </si>
  <si>
    <t>30/11-5/1</t>
  </si>
  <si>
    <t>Who do you think would make a better PM?</t>
  </si>
  <si>
    <t>To what extent, if at all, do you like or dislike the following party leaders? </t>
  </si>
  <si>
    <t>POLARIS</t>
  </si>
  <si>
    <t>For each of the following figures, say if you have a positive or negative view of them</t>
  </si>
  <si>
    <t xml:space="preserve">How positive or negative do you feel about each of the following, where 0 means ‘extremely negative’ and 100 means ‘extremely positive’? </t>
  </si>
  <si>
    <t>Date</t>
  </si>
  <si>
    <t>Conservative</t>
  </si>
  <si>
    <t>Labour</t>
  </si>
  <si>
    <t>TIG</t>
  </si>
  <si>
    <t>Lead</t>
  </si>
  <si>
    <t>GE</t>
  </si>
  <si>
    <t>Fulham West</t>
  </si>
  <si>
    <t>Lib</t>
  </si>
  <si>
    <t>General election result 35</t>
  </si>
  <si>
    <t>First by-election poll in Britain. Put Labour ahead and within 1% for both parties</t>
  </si>
  <si>
    <t>By-election result</t>
  </si>
  <si>
    <t xml:space="preserve">Oxford </t>
  </si>
  <si>
    <t>Ind Progressive</t>
  </si>
  <si>
    <t>BIPO (later Gallup)</t>
  </si>
  <si>
    <t>25-26 Oct</t>
  </si>
  <si>
    <t>Ipswich</t>
  </si>
  <si>
    <t>Rochdale</t>
  </si>
  <si>
    <t>Lab/Lib</t>
  </si>
  <si>
    <t>Torrington</t>
  </si>
  <si>
    <t>Lib/Con</t>
  </si>
  <si>
    <t>Weston-super-Mare</t>
  </si>
  <si>
    <t>Ealing South</t>
  </si>
  <si>
    <t>Southend West</t>
  </si>
  <si>
    <t>Harrow East</t>
  </si>
  <si>
    <t>Bolton East</t>
  </si>
  <si>
    <t>Bristol South East</t>
  </si>
  <si>
    <t>Lincoln</t>
  </si>
  <si>
    <t>Blackpool North</t>
  </si>
  <si>
    <t>(Not a Thursday)</t>
  </si>
  <si>
    <t>Orpington</t>
  </si>
  <si>
    <t>Stockon-on-Tees</t>
  </si>
  <si>
    <t>Lab/Con</t>
  </si>
  <si>
    <t>Derby North</t>
  </si>
  <si>
    <t>Montgomeryshire</t>
  </si>
  <si>
    <t>West Derbyshire</t>
  </si>
  <si>
    <t>Con/Lib</t>
  </si>
  <si>
    <t>Middlesbrought West</t>
  </si>
  <si>
    <t>Leicester North East</t>
  </si>
  <si>
    <t>Central Norfolk</t>
  </si>
  <si>
    <t>Chippenham</t>
  </si>
  <si>
    <t>Figures calculated excluding independents</t>
  </si>
  <si>
    <t>South Northants</t>
  </si>
  <si>
    <t>South Dorset</t>
  </si>
  <si>
    <t>Anti-Common Market Ind</t>
  </si>
  <si>
    <t>Glasgow Woodside</t>
  </si>
  <si>
    <t>Colne Valley</t>
  </si>
  <si>
    <t>General election result 59</t>
  </si>
  <si>
    <t>West Bromwich</t>
  </si>
  <si>
    <t>Deptford</t>
  </si>
  <si>
    <t>Stratford</t>
  </si>
  <si>
    <t>27-28 Jul</t>
  </si>
  <si>
    <t>10-11 Aug</t>
  </si>
  <si>
    <t>Luton</t>
  </si>
  <si>
    <t>4-5 Oct</t>
  </si>
  <si>
    <t>Kinross and West Perthshire</t>
  </si>
  <si>
    <t>Sudbury and Woodbridge</t>
  </si>
  <si>
    <t>Devizes</t>
  </si>
  <si>
    <t>Bury St Edmunds</t>
  </si>
  <si>
    <t>Faversham</t>
  </si>
  <si>
    <t>Leyton</t>
  </si>
  <si>
    <t>Erith and Crayford</t>
  </si>
  <si>
    <t>Hull North</t>
  </si>
  <si>
    <t>Rad Alliance</t>
  </si>
  <si>
    <t>21-25 Jan</t>
  </si>
  <si>
    <t>Nuneaton</t>
  </si>
  <si>
    <t>Rhondda West</t>
  </si>
  <si>
    <t>Lab/Plaid</t>
  </si>
  <si>
    <t>Glasgow Pollock</t>
  </si>
  <si>
    <t>Brierley Hill</t>
  </si>
  <si>
    <t>Cambridge</t>
  </si>
  <si>
    <t>Manchester Gordon</t>
  </si>
  <si>
    <t>Leicester South West</t>
  </si>
  <si>
    <t>Dudley</t>
  </si>
  <si>
    <t>Sheffield Brightside</t>
  </si>
  <si>
    <t>Communist</t>
  </si>
  <si>
    <t>Bassetlaw</t>
  </si>
  <si>
    <t>Walthamstow East</t>
  </si>
  <si>
    <t>Birmingham Ladywood</t>
  </si>
  <si>
    <t>Swindon</t>
  </si>
  <si>
    <t>Newcastle-under-Lyme</t>
  </si>
  <si>
    <t>Brecon and Radnor</t>
  </si>
  <si>
    <t>General electeion result 83</t>
  </si>
  <si>
    <t>Con/Lab</t>
  </si>
  <si>
    <t>Beaufort Reserarch</t>
  </si>
  <si>
    <t>HTV</t>
  </si>
  <si>
    <t>General election result 83</t>
  </si>
  <si>
    <t>March</t>
  </si>
  <si>
    <t xml:space="preserve">BBC </t>
  </si>
  <si>
    <t>April</t>
  </si>
  <si>
    <t>29 Apr-4 May</t>
  </si>
  <si>
    <t>Newbury</t>
  </si>
  <si>
    <t>General election result 92</t>
  </si>
  <si>
    <t>Christchurch</t>
  </si>
  <si>
    <t>Bournemouth Echo</t>
  </si>
  <si>
    <t>c. early April</t>
  </si>
  <si>
    <t>Figures appear not to exclude Don't Knows etc.</t>
  </si>
  <si>
    <t>Hartlepool</t>
  </si>
  <si>
    <t>General election result 01</t>
  </si>
  <si>
    <t>Blaenau Gwent</t>
  </si>
  <si>
    <t>PC</t>
  </si>
  <si>
    <t>General election result 05</t>
  </si>
  <si>
    <t>Crewe &amp; Nantwich</t>
  </si>
  <si>
    <t>7-8 May</t>
  </si>
  <si>
    <t>NoTW</t>
  </si>
  <si>
    <t>15-18 May</t>
  </si>
  <si>
    <t>Haltemrpice and Howden</t>
  </si>
  <si>
    <t>(ICM poll before list of candidates known)</t>
  </si>
  <si>
    <t>Glasgow East</t>
  </si>
  <si>
    <t>10-11 July</t>
  </si>
  <si>
    <t>S Tel</t>
  </si>
  <si>
    <t>Progressive Scottish Opinion</t>
  </si>
  <si>
    <t>14-17 July</t>
  </si>
  <si>
    <t>Glenrothes</t>
  </si>
  <si>
    <t>17 Sept</t>
  </si>
  <si>
    <t>Scottish S Exp</t>
  </si>
  <si>
    <t>Straw poll in shopping centre</t>
  </si>
  <si>
    <t>Glasgow North East</t>
  </si>
  <si>
    <t>Speaker and so no Con or LD candidate</t>
  </si>
  <si>
    <t>Scottish Opinion</t>
  </si>
  <si>
    <t>Norwich North</t>
  </si>
  <si>
    <t>19-21 Jun</t>
  </si>
  <si>
    <t>Norwich University &amp; College Union</t>
  </si>
  <si>
    <t>Oldham East &amp; Saddleworth</t>
  </si>
  <si>
    <t>General election result 10</t>
  </si>
  <si>
    <t>Lab/LD</t>
  </si>
  <si>
    <t>28 Dec - 7 Jan</t>
  </si>
  <si>
    <t>23% undecided</t>
  </si>
  <si>
    <t>5-6 Jan</t>
  </si>
  <si>
    <t>Barnsley</t>
  </si>
  <si>
    <t>24-25 Feb</t>
  </si>
  <si>
    <t>Leicester South</t>
  </si>
  <si>
    <t>Feltham &amp; Heston</t>
  </si>
  <si>
    <t>1-6 Dec</t>
  </si>
  <si>
    <t>7-9 Dec</t>
  </si>
  <si>
    <t>Corby</t>
  </si>
  <si>
    <t>8-11 Aug</t>
  </si>
  <si>
    <t>12-18 Oct</t>
  </si>
  <si>
    <t>Eastleigh</t>
  </si>
  <si>
    <t>4-5 Feb</t>
  </si>
  <si>
    <t>6-8 Feb</t>
  </si>
  <si>
    <t>18-22 Feb</t>
  </si>
  <si>
    <t>19-22 Feb</t>
  </si>
  <si>
    <t>22-24 Feb</t>
  </si>
  <si>
    <t>4.0</t>
  </si>
  <si>
    <t>LD/UKIP</t>
  </si>
  <si>
    <t>Wythenshawe &amp; Sale East</t>
  </si>
  <si>
    <t>Other</t>
  </si>
  <si>
    <t>3-5 Feb</t>
  </si>
  <si>
    <t>Newark</t>
  </si>
  <si>
    <t>27-28 May</t>
  </si>
  <si>
    <t>Con/UKIP</t>
  </si>
  <si>
    <t>27 May-1 Jun</t>
  </si>
  <si>
    <t>2-3 Jun</t>
  </si>
  <si>
    <t>Clacton</t>
  </si>
  <si>
    <t>28-29 Aug</t>
  </si>
  <si>
    <t>UKIP/Con</t>
  </si>
  <si>
    <t>29-1 Sep</t>
  </si>
  <si>
    <t>Heywood and Middleton</t>
  </si>
  <si>
    <t>Lab/UKIP</t>
  </si>
  <si>
    <t>30-4 Oct</t>
  </si>
  <si>
    <t>Rochester and Strood</t>
  </si>
  <si>
    <t>English Dems</t>
  </si>
  <si>
    <t>1-3 Oct</t>
  </si>
  <si>
    <t>17-21 Oct</t>
  </si>
  <si>
    <t>27-28 Oct</t>
  </si>
  <si>
    <t>7-10 Nov</t>
  </si>
  <si>
    <t>Richmond Park</t>
  </si>
  <si>
    <t>Con / Ind</t>
  </si>
  <si>
    <t>General election result 15</t>
  </si>
  <si>
    <t>Con/LD</t>
  </si>
  <si>
    <t>26-27 Oct</t>
  </si>
  <si>
    <t>Stoke-on-Trent Central</t>
  </si>
  <si>
    <t>Labour Leave "poll" wasn't a real poll: http://ukpollingreport.co.uk/blog/archives/9799 and https://twitter.com/MSmithsonPB/status/824160353856684033</t>
  </si>
  <si>
    <t>Brecon and Radnorshire</t>
  </si>
  <si>
    <t>Brexit Party</t>
  </si>
  <si>
    <t>General election result 17</t>
  </si>
  <si>
    <t>Number Cruncher Politics</t>
  </si>
  <si>
    <t>10-18 Jul</t>
  </si>
  <si>
    <t>Brexit /Reform</t>
  </si>
  <si>
    <t>Others</t>
  </si>
  <si>
    <t>General election result 19</t>
  </si>
  <si>
    <t>18-21 Mar</t>
  </si>
  <si>
    <t>Not an actual constituency poll. MRP constituency projection using polling across 83 constituencies in northern England</t>
  </si>
  <si>
    <t>29-3 Apr</t>
  </si>
  <si>
    <t>CWU</t>
  </si>
  <si>
    <t>23-29 Apr</t>
  </si>
  <si>
    <t>Batley and Spen</t>
  </si>
  <si>
    <t>Workers Party</t>
  </si>
  <si>
    <t>9-17 Jun</t>
  </si>
  <si>
    <t>Wakfield</t>
  </si>
  <si>
    <t>13-22 May</t>
  </si>
  <si>
    <t>24-1 Jun</t>
  </si>
  <si>
    <t>Selby and Ainsty</t>
  </si>
  <si>
    <t>26-6 Jul</t>
  </si>
  <si>
    <t>Yorkshire Post</t>
  </si>
  <si>
    <t>Uxbirdge and South Ruislip</t>
  </si>
  <si>
    <t>Mid-Bedfordshire</t>
  </si>
  <si>
    <t>Opinum</t>
  </si>
  <si>
    <t>16-27 Jun</t>
  </si>
  <si>
    <t>Labour Party</t>
  </si>
  <si>
    <t>19% for one independent</t>
  </si>
  <si>
    <t>Excludes undecideds</t>
  </si>
  <si>
    <t>12-14 Sep</t>
  </si>
  <si>
    <t>6% for the independent on 19% in previous poll</t>
  </si>
  <si>
    <t>4.6% for the independent mentioned above</t>
  </si>
  <si>
    <t>Wellingborough</t>
  </si>
  <si>
    <t>Kevin Cunnigham/Ian Warren</t>
  </si>
  <si>
    <t>Likely some days between 5 and 11 Feb</t>
  </si>
  <si>
    <t>Ireland Thinks</t>
  </si>
  <si>
    <t>37-47</t>
  </si>
  <si>
    <t>34-44</t>
  </si>
  <si>
    <t>Face to face</t>
  </si>
  <si>
    <t>European elections</t>
  </si>
  <si>
    <t>Weighted to Westminster likelihood to vote</t>
  </si>
  <si>
    <t>Asked as a single list of parties rather than usual two stage prompting</t>
  </si>
  <si>
    <t>No likelihood to vote weighting</t>
  </si>
  <si>
    <t>Open Europe</t>
  </si>
  <si>
    <t>Weighted to European likelihood to vote</t>
  </si>
  <si>
    <t>Change to UKIP - included in prompted list of parties</t>
  </si>
  <si>
    <t>Absolutely certain to vote</t>
  </si>
  <si>
    <t>28-6</t>
  </si>
  <si>
    <t>Unpublished</t>
  </si>
  <si>
    <t>Greens</t>
  </si>
  <si>
    <t>C4M</t>
  </si>
  <si>
    <t>Labour leader</t>
  </si>
  <si>
    <t>Tory leader</t>
  </si>
  <si>
    <t>Lib Dem leader</t>
  </si>
  <si>
    <t>Gordon Brown</t>
  </si>
  <si>
    <t>Good job</t>
  </si>
  <si>
    <t>Bad job</t>
  </si>
  <si>
    <t>DK</t>
  </si>
  <si>
    <t>Net positive / negative</t>
  </si>
  <si>
    <t>Some net scores don't add up due to rounding</t>
  </si>
  <si>
    <t>Blair</t>
  </si>
  <si>
    <t>Cameron</t>
  </si>
  <si>
    <t>Campbell</t>
  </si>
  <si>
    <t>Brown</t>
  </si>
  <si>
    <t>6/10 Nov</t>
  </si>
  <si>
    <t>13/17 Nov</t>
  </si>
  <si>
    <t>20/25 Nov</t>
  </si>
  <si>
    <t>4/8 Dec</t>
  </si>
  <si>
    <t>11/15 Dec</t>
  </si>
  <si>
    <t>16/31 Dec</t>
  </si>
  <si>
    <t>1/5 Jan</t>
  </si>
  <si>
    <t>6/12 Jan</t>
  </si>
  <si>
    <t>13/19 Jan</t>
  </si>
  <si>
    <t>20/26 Jan</t>
  </si>
  <si>
    <t>27/2 Feb</t>
  </si>
  <si>
    <t>3/9 Feb</t>
  </si>
  <si>
    <t>10/16 Feb</t>
  </si>
  <si>
    <t>17/23 Feb</t>
  </si>
  <si>
    <t>24/2 Mar</t>
  </si>
  <si>
    <t>3/9 Mar</t>
  </si>
  <si>
    <t>10/16 Mar</t>
  </si>
  <si>
    <t>17/23 Mar</t>
  </si>
  <si>
    <t>24/30 Mar</t>
  </si>
  <si>
    <t>31/5 Apr</t>
  </si>
  <si>
    <t>Redfield &amp; Wilton Stratergies</t>
  </si>
  <si>
    <t>To what extent, if at all, do you approve or disapprove of X’s overall job performance as Y?</t>
  </si>
  <si>
    <t>This is not an error; the figures were exactly right</t>
  </si>
  <si>
    <t>24-26 Oct</t>
  </si>
  <si>
    <t xml:space="preserve">Sun   </t>
  </si>
  <si>
    <t>Runcorn and Helsby</t>
  </si>
  <si>
    <t>General election result 24</t>
  </si>
  <si>
    <t>3-12 Mar</t>
  </si>
  <si>
    <t>Ref/Lab</t>
  </si>
  <si>
    <t>Weighted by likelihood to vote rather than certain to vote</t>
  </si>
  <si>
    <t>Are you satistified with X as Y?</t>
  </si>
  <si>
    <t>Who do you think would make the better PM?</t>
  </si>
  <si>
    <t>How good or bad is X doing as Y?</t>
  </si>
  <si>
    <t>How well or badly is X doing as Y?</t>
  </si>
  <si>
    <t>Langbaurgh</t>
  </si>
  <si>
    <t>General election result 87</t>
  </si>
  <si>
    <t>31 Oct-3 Nov</t>
  </si>
  <si>
    <t>Ind/Lab</t>
  </si>
  <si>
    <t>Ribble Valley</t>
  </si>
  <si>
    <t>Note: polls for by-elections before this point are listed in alphabetic order of pollster where fieldwork dates not known</t>
  </si>
  <si>
    <t>3-4 Mar</t>
  </si>
  <si>
    <t>Independent</t>
  </si>
  <si>
    <t>Neath</t>
  </si>
  <si>
    <t>28-31 Mar</t>
  </si>
  <si>
    <t>Monmouth</t>
  </si>
  <si>
    <t>9-12 May</t>
  </si>
  <si>
    <t>Liverpool Walton</t>
  </si>
  <si>
    <t>Walton Real Labour</t>
  </si>
  <si>
    <t>27-30 Jun</t>
  </si>
  <si>
    <t>Mix F2F and phone</t>
  </si>
  <si>
    <t>Granada</t>
  </si>
  <si>
    <t>Figures recalculated to exclude don't knows etc</t>
  </si>
  <si>
    <t>PLMR</t>
  </si>
  <si>
    <t>Not an abbreviation but the name of a consultancy</t>
  </si>
  <si>
    <t>General election result 70</t>
  </si>
  <si>
    <t>Ind Lib</t>
  </si>
  <si>
    <t>Democratic Labour</t>
  </si>
  <si>
    <t>Democ Lab/Lab</t>
  </si>
  <si>
    <t>25-27 Feb</t>
  </si>
  <si>
    <t>Also a Gallup published same day also with a big Democ Lab lead</t>
  </si>
  <si>
    <t>These are corrected figures as published after voters also shown a mock ballot paper (initial verbal answers were 19/30/50)</t>
  </si>
  <si>
    <t>Hove</t>
  </si>
  <si>
    <t>14-16 Sep</t>
  </si>
  <si>
    <t>Among those certain to vote: 55/26/19</t>
  </si>
  <si>
    <t>?-27</t>
  </si>
  <si>
    <t>?-28</t>
  </si>
  <si>
    <t>ITN/TT</t>
  </si>
  <si>
    <t>Do you think X is doing a good job or a bad job as Y?</t>
  </si>
  <si>
    <t>On the whole do you think the Government is runnning the country well or badly?</t>
  </si>
  <si>
    <t>18-21 Oct</t>
  </si>
  <si>
    <t>Mix of reinterviews and fresh sample</t>
  </si>
  <si>
    <t>Among those certain to vote: 55/24/21</t>
  </si>
  <si>
    <t>Con/Lab-Lib</t>
  </si>
  <si>
    <t>Are you satisified or dissatisfied with the way the new government is running the country?</t>
  </si>
  <si>
    <t>Welcome to PollBase, my database of voting intention opinion polls since 1943, the largest such public dataset. The leader and government ratings go back to 1938 but has more gaps in them than the voting intention records.</t>
  </si>
  <si>
    <t>In general, do you approve or disapprove of X as Y?</t>
  </si>
  <si>
    <t>To what extent do you approve or disapprove of the government's performance to date?</t>
  </si>
  <si>
    <t>At the present time is the government doing its job well or badly?</t>
  </si>
  <si>
    <t>Also known in its early days as BIPO/British Institute of Public Opinion</t>
  </si>
  <si>
    <t>Abbreviations etc. used for pollsters</t>
  </si>
  <si>
    <t>Workington</t>
  </si>
  <si>
    <t>General election result Oct 74</t>
  </si>
  <si>
    <t>23-25 Oct</t>
  </si>
  <si>
    <t>In general, do you approve or disapprove of the government's record to date?</t>
  </si>
  <si>
    <t>On the whole, do you approve or disapprove of X as Y?</t>
  </si>
  <si>
    <t>On the whole, are you satisfied or dissatisfied with the Government's record to date?</t>
  </si>
  <si>
    <t>14-1</t>
  </si>
  <si>
    <t>?-20</t>
  </si>
  <si>
    <t>?-22</t>
  </si>
  <si>
    <t>?-19</t>
  </si>
  <si>
    <t>?-26</t>
  </si>
  <si>
    <t>?-30</t>
  </si>
  <si>
    <t>Who is the better person to be Prime Minister?</t>
  </si>
  <si>
    <t>Who do you think would make the better PM, X or Y?</t>
  </si>
  <si>
    <t>Methodology change (weighting added and switch to all entitled to vote, whether registered at their address or not)</t>
  </si>
  <si>
    <t>Are you satisfied or dissatisfied with X as Prime Minister / the way X is doing his/her job as as Leader of the Opposition?</t>
  </si>
  <si>
    <t>Satisfied/disastisfied</t>
  </si>
  <si>
    <t>Are you satisfied with the way X is doing his/her job as as Y?</t>
  </si>
  <si>
    <t>Warrington</t>
  </si>
  <si>
    <t xml:space="preserve">Con </t>
  </si>
  <si>
    <t>General election result 79</t>
  </si>
  <si>
    <t>Lab/SDP</t>
  </si>
  <si>
    <t>Lib/SDP</t>
  </si>
  <si>
    <t>4-5 Jun</t>
  </si>
  <si>
    <t>2 Jun</t>
  </si>
  <si>
    <t>2-3 Jul</t>
  </si>
  <si>
    <t>8-9 Jul</t>
  </si>
  <si>
    <t>10-12 Jul</t>
  </si>
  <si>
    <t>The Observer</t>
  </si>
  <si>
    <t>Granada TV</t>
  </si>
  <si>
    <t>Before candidate selected, asked about series of hypothetical candidates; these answers for Roy Jenkins</t>
  </si>
  <si>
    <t>Repolled previous respondents</t>
  </si>
  <si>
    <t>Crosby</t>
  </si>
  <si>
    <t>Ecology</t>
  </si>
  <si>
    <t>23 Oct</t>
  </si>
  <si>
    <t>24-25 Oct</t>
  </si>
  <si>
    <t>17-18 Nov</t>
  </si>
  <si>
    <t>19-20 Nov</t>
  </si>
  <si>
    <t>23-24 Nov</t>
  </si>
  <si>
    <t>21-22 Nov</t>
  </si>
  <si>
    <t>24 Nov</t>
  </si>
  <si>
    <t>24-25 Nov</t>
  </si>
  <si>
    <t>To what extent do you approve or disapprove of the following party leaders?</t>
  </si>
  <si>
    <t>Are you satisfied with the way X is doing his/her job as as Prime Minister / are you satisifed or dissatisfied with the year A is doing her/her job as Leader of the Opposition?</t>
  </si>
  <si>
    <t>Glasgow Hillhead</t>
  </si>
  <si>
    <t>No candidates named as before finalised. With likely candidates named, including Jenkins: 22/31/33/13</t>
  </si>
  <si>
    <t>5 Jan</t>
  </si>
  <si>
    <t>Are you satisfied or disatisifed with the way X is doing his/her job as Y?</t>
  </si>
  <si>
    <t>11-12 Mar</t>
  </si>
  <si>
    <t>23-24 Mar</t>
  </si>
  <si>
    <t>16-17 Mar</t>
  </si>
  <si>
    <t>Beaconsfield</t>
  </si>
  <si>
    <t>14 May</t>
  </si>
  <si>
    <t>23-24 May</t>
  </si>
  <si>
    <t>Mitcham and Morden</t>
  </si>
  <si>
    <t>1 Jun</t>
  </si>
  <si>
    <t>Coatbridge and Airdrie </t>
  </si>
  <si>
    <t>Con/SDP</t>
  </si>
  <si>
    <t>11 Jun</t>
  </si>
  <si>
    <t>Bermondsey</t>
  </si>
  <si>
    <t>Real Bemondsey Lab</t>
  </si>
  <si>
    <t>8 Jan</t>
  </si>
  <si>
    <t>16 Jan</t>
  </si>
  <si>
    <t>21 Jan</t>
  </si>
  <si>
    <t>Darlington</t>
  </si>
  <si>
    <t>26 Feb</t>
  </si>
  <si>
    <t>16 Mar</t>
  </si>
  <si>
    <t>19 Mar</t>
  </si>
  <si>
    <t>21-22 Mar</t>
  </si>
  <si>
    <t>52/30</t>
  </si>
  <si>
    <t>24/43</t>
  </si>
  <si>
    <t>60/28</t>
  </si>
  <si>
    <t>22/50</t>
  </si>
  <si>
    <t>28/-13</t>
  </si>
  <si>
    <t>38/-22</t>
  </si>
  <si>
    <t>Lib good</t>
  </si>
  <si>
    <t>Lib bad</t>
  </si>
  <si>
    <t>Lib net</t>
  </si>
  <si>
    <t>SDP good</t>
  </si>
  <si>
    <t>SDP bad</t>
  </si>
  <si>
    <t>SDP net</t>
  </si>
  <si>
    <t>Chesterfield</t>
  </si>
  <si>
    <t>Before Tony Benn selected as Labour candidate</t>
  </si>
  <si>
    <t>Are you satisfied with the Government's record to date?</t>
  </si>
  <si>
    <t>11-12 Jan</t>
  </si>
  <si>
    <t>7-8 Feb</t>
  </si>
  <si>
    <t>21-22 Feb</t>
  </si>
  <si>
    <t>28-29 Feb</t>
  </si>
  <si>
    <t>Weighted</t>
  </si>
  <si>
    <t>Unweighted</t>
  </si>
  <si>
    <t>Portsmouth South</t>
  </si>
  <si>
    <t>7-10 Jun</t>
  </si>
  <si>
    <t>4-9 Jun</t>
  </si>
  <si>
    <t>22-26 Jun</t>
  </si>
  <si>
    <t>26-29 Jun</t>
  </si>
  <si>
    <t>27-29 Jun</t>
  </si>
  <si>
    <t>29 Jun - 1 Jul</t>
  </si>
  <si>
    <t>From NOP Bulletin: "*The Beaufort poll published findings based on the first of the two questions usually asked to established voting intention. The figures given here are those calculated after including the second leaning question. This is done to make them comparable with NOP and MORI." Otherwise it is a 1 point Labour lead over Lib</t>
  </si>
  <si>
    <t>Fulham</t>
  </si>
  <si>
    <t>21-23 Mar</t>
  </si>
  <si>
    <t>Freshwater</t>
  </si>
  <si>
    <t>City AM</t>
  </si>
  <si>
    <t>For each can you say whether you have heard of them, and if so, whether you have a favourable, unfavourable or neutral view of them?</t>
  </si>
  <si>
    <t xml:space="preserve">Who would you prefer to see as Prime Minister? </t>
  </si>
  <si>
    <t>Pontypridd</t>
  </si>
  <si>
    <t>Lib Dem</t>
  </si>
  <si>
    <t>Plaid/Lab</t>
  </si>
  <si>
    <t>6-9 Feb</t>
  </si>
  <si>
    <t>Reinterviews of subset of original poll</t>
  </si>
  <si>
    <t>18-19 Feb</t>
  </si>
  <si>
    <t>Phone plus face to face</t>
  </si>
  <si>
    <t>Vale of Glamorgan</t>
  </si>
  <si>
    <t>17-20 Apr</t>
  </si>
  <si>
    <t>30 Apr - 1 May</t>
  </si>
  <si>
    <t>d</t>
  </si>
  <si>
    <t>?-17</t>
  </si>
  <si>
    <t>ddddd</t>
  </si>
  <si>
    <t>Change in methodology, note warning about comparing leader ratings - https://www.ipsos.com/en-uk/reform-ipsos-record-9-point-lead-over-labour-public-satisfaction-government-nears-lowest-point</t>
  </si>
  <si>
    <t>29-18</t>
  </si>
  <si>
    <t>For Con: Do you approve or disapprove of the appointment of X as Y? For Lab: How would you rate X?</t>
  </si>
  <si>
    <t>To what extent, if at all, do you approve or disapprove of the following party leaders?</t>
  </si>
  <si>
    <t>13-30</t>
  </si>
  <si>
    <t>Stack Data Strategy</t>
  </si>
  <si>
    <t>Many people have helped over the years with this data answering all sorts of questions from me. Particular thanks for providing an exceptionally large number of answers go to Will Jennings, Roger Mortimore, Anthony Wells and the staff of Swiss Cottage public library.</t>
  </si>
  <si>
    <t>To what extent, if at all, do you have a favourable or unfavourable opinion of…</t>
  </si>
  <si>
    <t>To what extent if at all do you have a favourable or unfavourable opinion of…</t>
  </si>
  <si>
    <t>Poll conducted but results lost by Gallup. Gallup 2 vols has answers for a non-standard VI question</t>
  </si>
  <si>
    <t>For Lib: Do you think X is or is not doing a good job as leader of Y?</t>
  </si>
  <si>
    <t>19-1</t>
  </si>
  <si>
    <t>31-24</t>
  </si>
  <si>
    <t>How well or badly, if at all, is X doing as Y?</t>
  </si>
  <si>
    <t>8/8-15/9</t>
  </si>
  <si>
    <t>21/8-1/9</t>
  </si>
  <si>
    <t>10-18</t>
  </si>
  <si>
    <t>Your Party</t>
  </si>
  <si>
    <t>Who do you think would do the better job as Prime Minister, X or Y?</t>
  </si>
  <si>
    <t>Who, do you think, would do the better job as Prime Minister, X or Y?</t>
  </si>
  <si>
    <t>Which of the following statements is closest to your view? X is doing well / not doing well as a leader of the Y</t>
  </si>
  <si>
    <t>27-8</t>
  </si>
  <si>
    <t>16-3</t>
  </si>
  <si>
    <t>Not in the usual Gallup sources but from the team who digitised Gallup poll records - https://x.com/_johnkenny/status/1613304350343938050</t>
  </si>
  <si>
    <t>The Telegraph, Monday,  Mar. 27, 1961, reports two Gallup polls in the month, neither with these figures and not averaging to this either. But these are the figures from Gallup, Public Opinion Polls, Vol1 (which probably averages different polls from the same month)</t>
  </si>
  <si>
    <t>MRP</t>
  </si>
  <si>
    <t>Brexit</t>
  </si>
  <si>
    <t>Geography</t>
  </si>
  <si>
    <t>Seat projections</t>
  </si>
  <si>
    <t>These are included for MRP (and similar) models where they are based on specific polling for that model. MRPs based on polls of polls and similar reuse of other polling are not included.</t>
  </si>
  <si>
    <t>The seat projection numbers (included for the 2015-17 Parliament and more recent ones) are at the  right hand side; you may have to scroll some way to get to them.</t>
  </si>
  <si>
    <t>1-25</t>
  </si>
  <si>
    <t>Savanta ComRes / Electoral Calculus</t>
  </si>
  <si>
    <t xml:space="preserve">  </t>
  </si>
  <si>
    <t>27-16</t>
  </si>
  <si>
    <t>14-9</t>
  </si>
  <si>
    <t>Gorton and Denton</t>
  </si>
  <si>
    <t>Workers</t>
  </si>
  <si>
    <t>26-27 Jan</t>
  </si>
  <si>
    <t>Recalulated to exclude don't know</t>
  </si>
  <si>
    <t>143 sample size</t>
  </si>
  <si>
    <t xml:space="preserve">For Con: Are you satisified or dissatisfied with X as Y? For Lab: Do you think that X is or is not proving a good leader of Y? </t>
  </si>
  <si>
    <t>For Lab: Do you think that X is or is not proving a good leader of Y? For Lib: Do you think X is or is not doing a good job as leader of Y?</t>
  </si>
  <si>
    <t xml:space="preserve">For Con: Are you satisified or dissatisfied with X as Y? For Lab: Do you think X is or is not proving a good leader of Y? </t>
  </si>
  <si>
    <t>For Con: Are you satisified or dissatisfied with X as Y? For Lab: Do you think X is or is not proving a good leader of Y? For Lib: Do you think that X is or is not doing a good job as leader of Y?</t>
  </si>
  <si>
    <t>For Con:?  For Lab: Do you think that X is or is not a good leader of Y?</t>
  </si>
  <si>
    <t>For Con: Are you satisfied with X as Y? For Lab: Do you think that X is, or is not, proving to be a good leader of Y?</t>
  </si>
  <si>
    <t>For Con: Are you satisfied or dissatisfied with X as Y? For Lab: Do you think that X is, or is not, proving to be a good leader of Y?</t>
  </si>
  <si>
    <t>For Con: Are you satisfied or dissatisfied with X as Y? For Lab: Do you think that X is or is not proving to be a good leader of Y?</t>
  </si>
  <si>
    <t>For Con:  Do you think X is or is not proving a good leader of Y? For Lab: Are you satisified or dissatisfied with X as Y? For Lib: Do you think that X is or is not doing a good job as leader of Y?</t>
  </si>
  <si>
    <t>For Con:  Do you think X is or is not proving a good leader of Y? For Lab: Are you satisified or dissatisfied with X as Y?</t>
  </si>
  <si>
    <t xml:space="preserve">For Con:  Do you think X is or is not doing a good job as Y? For Lab: Are you satisified or dissatisfied with X as Y? </t>
  </si>
  <si>
    <t xml:space="preserve">For Con:  Do you think X is or is not proving a good leader of Y? For Lab: Are you satisified or dissatisfied with X as Y? </t>
  </si>
  <si>
    <t xml:space="preserve">For Con:  Do you think X is or is not doing a good job as leader of Y? For Lab: Are you satisified or dissatisfied with X as Y? </t>
  </si>
  <si>
    <t>For Con:  Do you think X is or is not doing a good job as leader of Y? For Lab: Are you satisified or dissatisfied with X as Y? For Lib: Do you think X is or is not a good choice as leader of Y?</t>
  </si>
  <si>
    <t>Who would make the better PM: X or Y?</t>
  </si>
  <si>
    <t>For Con:  Do you think X is or is not doing a good job as leader of Y? For Lab: Are you satisified or dissatisfied with X as Y?  For Lib: Do you think that X is or is not doing a good as Y?</t>
  </si>
  <si>
    <t>Leader</t>
  </si>
  <si>
    <t>4-12</t>
  </si>
  <si>
    <t>Do you approve or disapprove of the government's record to date? (Includes 'too early to say' as an option)</t>
  </si>
  <si>
    <t>For Con: Are you satisified or dissatisfied with X as Y? For Lab:  Do you think X is or is not proving a good leader of Y?</t>
  </si>
  <si>
    <t>For Con: Are you satisified or dissatisfied with X as Y?  (Includes 'too early to say' as an option) For Lab:  Do you think X is or is not proving a good leader of Y?</t>
  </si>
  <si>
    <t xml:space="preserve">Do you approve or disapprove of the government's record to date? </t>
  </si>
  <si>
    <t>For Con: Are you satisified or dissatisfied with X as Y? For Lab:  Do you think X is, or is not,proving a good leader of Y?</t>
  </si>
  <si>
    <t xml:space="preserve">For Con: Do you think X is or is not proving a good leader of Y? For Lab: Are you satisified or dissatisfied with X as Y? For Lib: Do you think X is or is not proving a good leader of Y? </t>
  </si>
  <si>
    <t>GGF</t>
  </si>
  <si>
    <t>Good Growth Foundation Insights</t>
  </si>
  <si>
    <t xml:space="preserve">For Con: Do you think that X will or will not be a good leader of Y? For Lab: Are you satisified or dissatisfied with X as Y? For Lib: Do you think X is or is not proving a good leader of Y? </t>
  </si>
  <si>
    <t xml:space="preserve">For Con: Do you think that X is or is not proving a good leader of Y? For Lab: Are you satisified or dissatisfied with X as Y? For Lib: Do you think X is or is not proving a good leader of Y? </t>
  </si>
  <si>
    <t>Omnisis</t>
  </si>
  <si>
    <t>13-19 Feb</t>
  </si>
  <si>
    <t>Grn/Ref</t>
  </si>
  <si>
    <t>Restore Britain</t>
  </si>
  <si>
    <t>16-24 Feb</t>
  </si>
  <si>
    <t>Grn/Ref+Lab</t>
  </si>
  <si>
    <t>Incl likelihood to vote</t>
  </si>
  <si>
    <t>All voters: C6, L28, LD4, R27, G28</t>
  </si>
  <si>
    <t>Do you have a favourable or unfavourable opinion of the following?</t>
  </si>
  <si>
    <t>Change in methodology: "to improve accuracy, we have edited the wording of our main voting question to explicitly reference constituency. Although this has slightly reduced the number of respondents who say ‘Don’t know’, it seems to have had only minimal impact on overall results" - https://findoutnow.co.uk/blog/voting-intention-18th-march-2026/</t>
  </si>
  <si>
    <t>Which of the following would you most prefer as Prime Minister?</t>
  </si>
  <si>
    <t>Methodology change: "For this poll, “Reform UK” and “Green Party” were included on the first screen of the voting intention question. Previously, Reform UK” and “Green Party” were included on a second screen, with the first screen including the following other code – “Other party or individual (such as Reform UK or the Green Party)”. We intend to keep this approach consistent going forwards." - https://www.veriangroup.com/en-gb/news-and-insights/britons-remain-pessimistic-about-the-economy-as-cost-of-living-pressures-persist</t>
  </si>
  <si>
    <t xml:space="preserve">For Con: Are you satisfied or dissatisfied with X as Y? </t>
  </si>
  <si>
    <t>Do you have a positive or negative view of Keir Starmer?</t>
  </si>
  <si>
    <t>Do you have a positive or negative view of X?</t>
  </si>
  <si>
    <t>Prompted for "Restore Britain (Rupert Lowe)" and "Your Party" (1%) unlike main poll series methodology</t>
  </si>
  <si>
    <t>Change in methodology: added Restore and Your Party as separate entries in headline results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</si>
</sst>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d/m/yy;@"/>
  </numFmts>
  <fonts count="33" x14ac:knownFonts="1">
    <font>
      <sz val="10"/>
      <name val="Arial"/>
    </font>
    <font>
      <b/>
      <sz val="10"/>
      <name val="Arial"/>
      <family val="2"/>
    </font>
    <font>
      <i/>
      <sz val="10"/>
      <name val="Arial"/>
      <family val="2"/>
    </font>
    <font>
      <b/>
      <i/>
      <sz val="10"/>
      <name val="Arial"/>
      <family val="2"/>
    </font>
    <font>
      <sz val="10"/>
      <name val="Arial"/>
      <family val="2"/>
    </font>
    <font>
      <sz val="8"/>
      <name val="Arial"/>
      <family val="2"/>
    </font>
    <font>
      <sz val="6"/>
      <name val="Arial"/>
      <family val="2"/>
    </font>
    <font>
      <b/>
      <sz val="10"/>
      <name val="Arial"/>
      <family val="2"/>
    </font>
    <font>
      <sz val="10"/>
      <name val="Arial"/>
      <family val="2"/>
    </font>
    <font>
      <sz val="10"/>
      <color indexed="8"/>
      <name val="Arial"/>
      <family val="2"/>
    </font>
    <font>
      <u/>
      <sz val="7.5"/>
      <color indexed="12"/>
      <name val="Arial"/>
      <family val="2"/>
    </font>
    <font>
      <i/>
      <sz val="10"/>
      <name val="Arial"/>
      <family val="2"/>
    </font>
    <font>
      <b/>
      <sz val="14"/>
      <name val="Arial"/>
      <family val="2"/>
    </font>
    <font>
      <sz val="8"/>
      <color indexed="81"/>
      <name val="Tahoma"/>
      <family val="2"/>
    </font>
    <font>
      <b/>
      <sz val="8"/>
      <color indexed="81"/>
      <name val="Tahoma"/>
      <family val="2"/>
    </font>
    <font>
      <b/>
      <sz val="14"/>
      <color indexed="55"/>
      <name val="Arial"/>
      <family val="2"/>
    </font>
    <font>
      <sz val="10"/>
      <color indexed="55"/>
      <name val="Arial"/>
      <family val="2"/>
    </font>
    <font>
      <sz val="9"/>
      <color indexed="8"/>
      <name val="Arial Narrow"/>
      <family val="2"/>
    </font>
    <font>
      <sz val="7"/>
      <name val="Arial"/>
      <family val="2"/>
    </font>
    <font>
      <sz val="10"/>
      <color indexed="12"/>
      <name val="Arial"/>
      <family val="2"/>
    </font>
    <font>
      <sz val="10"/>
      <color indexed="10"/>
      <name val="Arial"/>
      <family val="2"/>
    </font>
    <font>
      <b/>
      <sz val="14"/>
      <name val="Arial Black"/>
      <family val="2"/>
    </font>
    <font>
      <sz val="9"/>
      <color indexed="81"/>
      <name val="Tahoma"/>
      <family val="2"/>
    </font>
    <font>
      <b/>
      <sz val="9"/>
      <color indexed="81"/>
      <name val="Tahoma"/>
      <family val="2"/>
    </font>
    <font>
      <b/>
      <sz val="12"/>
      <name val="Arial"/>
      <family val="2"/>
    </font>
    <font>
      <b/>
      <sz val="10"/>
      <color theme="9" tint="-0.249977111117893"/>
      <name val="Arial"/>
      <family val="2"/>
    </font>
    <font>
      <b/>
      <sz val="10"/>
      <color rgb="FF7030A0"/>
      <name val="Arial"/>
      <family val="2"/>
    </font>
    <font>
      <b/>
      <sz val="10"/>
      <color rgb="FFFF0000"/>
      <name val="Arial"/>
      <family val="2"/>
    </font>
    <font>
      <i/>
      <sz val="9"/>
      <name val="Arial"/>
      <family val="2"/>
    </font>
    <font>
      <sz val="10"/>
      <name val="Arial"/>
      <family val="2"/>
    </font>
    <font>
      <b/>
      <sz val="10"/>
      <color theme="6" tint="-0.499984740745262"/>
      <name val="Arial"/>
      <family val="2"/>
    </font>
    <font>
      <sz val="10"/>
      <color rgb="FF14181F"/>
      <name val="Arial"/>
      <family val="2"/>
    </font>
    <font>
      <b/>
      <sz val="10"/>
      <color rgb="FF00B050"/>
      <name val="Arial"/>
      <family val="2"/>
    </font>
  </fonts>
  <fills count="7">
    <fill>
      <patternFill patternType="none"/>
    </fill>
    <fill>
      <patternFill patternType="gray125"/>
    </fill>
    <fill>
      <patternFill patternType="solid">
        <fgColor indexed="47"/>
        <bgColor indexed="64"/>
      </patternFill>
    </fill>
    <fill>
      <patternFill patternType="solid">
        <fgColor indexed="2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00"/>
        <bgColor indexed="64"/>
      </patternFill>
    </fill>
  </fills>
  <borders count="2">
    <border>
      <left/>
      <right/>
      <top/>
      <bottom/>
      <diagonal/>
    </border>
    <border>
      <left/>
      <right/>
      <top/>
      <bottom style="medium">
        <color indexed="64"/>
      </bottom>
      <diagonal/>
    </border>
  </borders>
  <cellStyleXfs count="3">
    <xf numFmtId="0" fontId="0" fillId="0" borderId="0"/>
    <xf numFmtId="0" fontId="10" fillId="0" borderId="0" applyNumberFormat="0" applyFill="0" applyBorder="0" applyAlignment="0" applyProtection="0">
      <alignment vertical="top"/>
      <protection locked="0"/>
    </xf>
    <xf numFmtId="9" fontId="29" fillId="0" borderId="0" applyFont="0" applyFill="0" applyBorder="0" applyAlignment="0" applyProtection="0"/>
  </cellStyleXfs>
  <cellXfs count="121">
    <xf numFmtId="0" fontId="0" fillId="0" borderId="0" xfId="0"/>
    <xf numFmtId="0" fontId="1" fillId="0" borderId="0" xfId="0" applyFont="1"/>
    <xf numFmtId="0" fontId="2" fillId="0" borderId="0" xfId="0" applyFont="1"/>
    <xf numFmtId="0" fontId="4" fillId="0" borderId="0" xfId="0" applyFont="1"/>
    <xf numFmtId="0" fontId="5" fillId="0" borderId="0" xfId="0" applyFont="1"/>
    <xf numFmtId="0" fontId="0" fillId="0" borderId="0" xfId="0" quotePrefix="1"/>
    <xf numFmtId="164" fontId="1" fillId="0" borderId="0" xfId="0" applyNumberFormat="1" applyFont="1"/>
    <xf numFmtId="164" fontId="0" fillId="0" borderId="0" xfId="0" applyNumberFormat="1"/>
    <xf numFmtId="164" fontId="4" fillId="0" borderId="0" xfId="0" applyNumberFormat="1" applyFont="1"/>
    <xf numFmtId="49" fontId="0" fillId="0" borderId="0" xfId="0" applyNumberFormat="1"/>
    <xf numFmtId="49" fontId="0" fillId="0" borderId="0" xfId="0" quotePrefix="1" applyNumberFormat="1"/>
    <xf numFmtId="16" fontId="0" fillId="0" borderId="0" xfId="0" applyNumberFormat="1"/>
    <xf numFmtId="16" fontId="0" fillId="0" borderId="0" xfId="0" quotePrefix="1" applyNumberFormat="1"/>
    <xf numFmtId="164" fontId="3" fillId="0" borderId="0" xfId="0" applyNumberFormat="1" applyFont="1"/>
    <xf numFmtId="164" fontId="2" fillId="0" borderId="0" xfId="0" applyNumberFormat="1" applyFont="1"/>
    <xf numFmtId="0" fontId="0" fillId="0" borderId="0" xfId="0" applyAlignment="1">
      <alignment horizontal="left"/>
    </xf>
    <xf numFmtId="164" fontId="0" fillId="0" borderId="0" xfId="0" applyNumberFormat="1" applyAlignment="1">
      <alignment horizontal="right"/>
    </xf>
    <xf numFmtId="0" fontId="7" fillId="0" borderId="0" xfId="0" applyFont="1"/>
    <xf numFmtId="164" fontId="9" fillId="0" borderId="0" xfId="0" applyNumberFormat="1" applyFont="1" applyAlignment="1">
      <alignment horizontal="center"/>
    </xf>
    <xf numFmtId="0" fontId="8" fillId="0" borderId="0" xfId="0" applyFont="1"/>
    <xf numFmtId="0" fontId="2" fillId="0" borderId="0" xfId="0" quotePrefix="1" applyFont="1"/>
    <xf numFmtId="0" fontId="11" fillId="0" borderId="0" xfId="0" applyFont="1"/>
    <xf numFmtId="0" fontId="0" fillId="0" borderId="0" xfId="0" applyAlignment="1">
      <alignment horizontal="right"/>
    </xf>
    <xf numFmtId="164" fontId="7" fillId="0" borderId="0" xfId="0" applyNumberFormat="1" applyFont="1"/>
    <xf numFmtId="0" fontId="12" fillId="0" borderId="1" xfId="0" applyFont="1" applyBorder="1"/>
    <xf numFmtId="0" fontId="9" fillId="0" borderId="1" xfId="0" applyFont="1" applyBorder="1"/>
    <xf numFmtId="17" fontId="0" fillId="0" borderId="0" xfId="0" applyNumberFormat="1"/>
    <xf numFmtId="0" fontId="0" fillId="0" borderId="1" xfId="0" applyBorder="1"/>
    <xf numFmtId="0" fontId="0" fillId="0" borderId="0" xfId="0" quotePrefix="1" applyAlignment="1">
      <alignment horizontal="right"/>
    </xf>
    <xf numFmtId="0" fontId="12" fillId="0" borderId="0" xfId="0" applyFont="1"/>
    <xf numFmtId="2" fontId="0" fillId="0" borderId="0" xfId="0" applyNumberFormat="1"/>
    <xf numFmtId="49" fontId="9" fillId="0" borderId="0" xfId="0" applyNumberFormat="1" applyFont="1"/>
    <xf numFmtId="0" fontId="9" fillId="0" borderId="0" xfId="0" applyFont="1"/>
    <xf numFmtId="0" fontId="0" fillId="0" borderId="0" xfId="0" quotePrefix="1" applyAlignment="1">
      <alignment horizontal="left"/>
    </xf>
    <xf numFmtId="164" fontId="16" fillId="0" borderId="0" xfId="0" applyNumberFormat="1" applyFont="1"/>
    <xf numFmtId="1" fontId="16" fillId="0" borderId="0" xfId="0" applyNumberFormat="1" applyFont="1"/>
    <xf numFmtId="1" fontId="15" fillId="0" borderId="1" xfId="0" applyNumberFormat="1" applyFont="1" applyBorder="1"/>
    <xf numFmtId="1" fontId="17" fillId="0" borderId="1" xfId="0" applyNumberFormat="1" applyFont="1" applyBorder="1"/>
    <xf numFmtId="165" fontId="18" fillId="0" borderId="1" xfId="0" applyNumberFormat="1" applyFont="1" applyBorder="1"/>
    <xf numFmtId="165" fontId="18" fillId="0" borderId="0" xfId="0" applyNumberFormat="1" applyFont="1"/>
    <xf numFmtId="165" fontId="18" fillId="0" borderId="0" xfId="0" quotePrefix="1" applyNumberFormat="1" applyFont="1"/>
    <xf numFmtId="165" fontId="18" fillId="0" borderId="0" xfId="0" quotePrefix="1" applyNumberFormat="1" applyFont="1" applyAlignment="1">
      <alignment horizontal="left"/>
    </xf>
    <xf numFmtId="0" fontId="6" fillId="0" borderId="0" xfId="0" applyFont="1"/>
    <xf numFmtId="49" fontId="0" fillId="0" borderId="0" xfId="0" applyNumberFormat="1" applyAlignment="1">
      <alignment horizontal="left"/>
    </xf>
    <xf numFmtId="0" fontId="21" fillId="0" borderId="0" xfId="0" applyFont="1"/>
    <xf numFmtId="17" fontId="0" fillId="0" borderId="0" xfId="0" quotePrefix="1" applyNumberFormat="1"/>
    <xf numFmtId="164" fontId="0" fillId="0" borderId="0" xfId="0" applyNumberFormat="1" applyAlignment="1">
      <alignment horizontal="center"/>
    </xf>
    <xf numFmtId="16" fontId="0" fillId="0" borderId="0" xfId="0" quotePrefix="1" applyNumberFormat="1" applyAlignment="1">
      <alignment horizontal="left"/>
    </xf>
    <xf numFmtId="0" fontId="19" fillId="0" borderId="0" xfId="0" applyFont="1" applyAlignment="1">
      <alignment horizontal="left"/>
    </xf>
    <xf numFmtId="14" fontId="0" fillId="0" borderId="0" xfId="0" applyNumberFormat="1"/>
    <xf numFmtId="1" fontId="0" fillId="0" borderId="0" xfId="0" applyNumberFormat="1"/>
    <xf numFmtId="0" fontId="18" fillId="0" borderId="0" xfId="0" applyFont="1"/>
    <xf numFmtId="49" fontId="4" fillId="0" borderId="0" xfId="0" applyNumberFormat="1" applyFont="1"/>
    <xf numFmtId="14" fontId="4" fillId="0" borderId="0" xfId="0" quotePrefix="1" applyNumberFormat="1" applyFont="1"/>
    <xf numFmtId="16" fontId="4" fillId="0" borderId="0" xfId="0" applyNumberFormat="1" applyFont="1"/>
    <xf numFmtId="0" fontId="1" fillId="0" borderId="0" xfId="0" applyFont="1" applyAlignment="1">
      <alignment horizontal="left"/>
    </xf>
    <xf numFmtId="0" fontId="4" fillId="0" borderId="0" xfId="0" applyFont="1" applyAlignment="1">
      <alignment horizontal="right"/>
    </xf>
    <xf numFmtId="0" fontId="10" fillId="0" borderId="0" xfId="1" applyAlignment="1" applyProtection="1"/>
    <xf numFmtId="0" fontId="4" fillId="0" borderId="1" xfId="0" applyFont="1" applyBorder="1"/>
    <xf numFmtId="16" fontId="4" fillId="0" borderId="0" xfId="0" quotePrefix="1" applyNumberFormat="1" applyFont="1"/>
    <xf numFmtId="0" fontId="0" fillId="0" borderId="0" xfId="0" applyAlignment="1">
      <alignment wrapText="1"/>
    </xf>
    <xf numFmtId="0" fontId="4" fillId="0" borderId="0" xfId="0" applyFont="1" applyAlignment="1">
      <alignment wrapText="1"/>
    </xf>
    <xf numFmtId="0" fontId="4" fillId="0" borderId="0" xfId="0" applyFont="1" applyAlignment="1">
      <alignment horizontal="left"/>
    </xf>
    <xf numFmtId="0" fontId="19" fillId="0" borderId="1" xfId="0" applyFont="1" applyBorder="1" applyAlignment="1">
      <alignment horizontal="left"/>
    </xf>
    <xf numFmtId="164" fontId="0" fillId="0" borderId="1" xfId="0" applyNumberFormat="1" applyBorder="1"/>
    <xf numFmtId="164" fontId="25" fillId="0" borderId="0" xfId="0" applyNumberFormat="1" applyFont="1"/>
    <xf numFmtId="164" fontId="25" fillId="0" borderId="0" xfId="0" quotePrefix="1" applyNumberFormat="1" applyFont="1" applyAlignment="1">
      <alignment horizontal="right"/>
    </xf>
    <xf numFmtId="49" fontId="2" fillId="0" borderId="0" xfId="0" applyNumberFormat="1" applyFont="1"/>
    <xf numFmtId="16" fontId="4" fillId="0" borderId="0" xfId="0" quotePrefix="1" applyNumberFormat="1" applyFont="1" applyAlignment="1">
      <alignment horizontal="left"/>
    </xf>
    <xf numFmtId="0" fontId="4" fillId="0" borderId="0" xfId="0" quotePrefix="1" applyFont="1"/>
    <xf numFmtId="164" fontId="26" fillId="0" borderId="0" xfId="0" applyNumberFormat="1" applyFont="1"/>
    <xf numFmtId="16" fontId="0" fillId="0" borderId="0" xfId="0" applyNumberFormat="1" applyAlignment="1">
      <alignment horizontal="left"/>
    </xf>
    <xf numFmtId="0" fontId="5" fillId="0" borderId="1" xfId="0" applyFont="1" applyBorder="1"/>
    <xf numFmtId="49" fontId="5" fillId="0" borderId="1" xfId="0" applyNumberFormat="1" applyFont="1" applyBorder="1"/>
    <xf numFmtId="0" fontId="24" fillId="0" borderId="1" xfId="0" applyFont="1" applyBorder="1"/>
    <xf numFmtId="1" fontId="2" fillId="0" borderId="0" xfId="0" applyNumberFormat="1" applyFont="1"/>
    <xf numFmtId="0" fontId="1" fillId="0" borderId="0" xfId="0" applyFont="1" applyAlignment="1">
      <alignment wrapText="1"/>
    </xf>
    <xf numFmtId="16" fontId="0" fillId="0" borderId="0" xfId="0" quotePrefix="1" applyNumberFormat="1" applyAlignment="1">
      <alignment horizontal="right"/>
    </xf>
    <xf numFmtId="14" fontId="4" fillId="0" borderId="0" xfId="0" applyNumberFormat="1" applyFont="1"/>
    <xf numFmtId="14" fontId="0" fillId="0" borderId="0" xfId="0" applyNumberFormat="1" applyAlignment="1">
      <alignment horizontal="right"/>
    </xf>
    <xf numFmtId="14" fontId="4" fillId="0" borderId="0" xfId="0" applyNumberFormat="1" applyFont="1" applyAlignment="1">
      <alignment horizontal="right"/>
    </xf>
    <xf numFmtId="164" fontId="27" fillId="0" borderId="0" xfId="0" applyNumberFormat="1" applyFont="1"/>
    <xf numFmtId="17" fontId="4" fillId="0" borderId="0" xfId="0" applyNumberFormat="1" applyFont="1"/>
    <xf numFmtId="17" fontId="1" fillId="0" borderId="0" xfId="0" applyNumberFormat="1" applyFont="1"/>
    <xf numFmtId="14" fontId="1" fillId="0" borderId="0" xfId="0" applyNumberFormat="1" applyFont="1"/>
    <xf numFmtId="49" fontId="4" fillId="0" borderId="0" xfId="0" quotePrefix="1" applyNumberFormat="1" applyFont="1"/>
    <xf numFmtId="164" fontId="1" fillId="4" borderId="0" xfId="0" applyNumberFormat="1" applyFont="1" applyFill="1"/>
    <xf numFmtId="0" fontId="4" fillId="0" borderId="0" xfId="0" quotePrefix="1" applyFont="1" applyAlignment="1">
      <alignment horizontal="left"/>
    </xf>
    <xf numFmtId="17" fontId="4" fillId="0" borderId="0" xfId="0" quotePrefix="1" applyNumberFormat="1" applyFont="1"/>
    <xf numFmtId="49" fontId="0" fillId="0" borderId="0" xfId="0" quotePrefix="1" applyNumberFormat="1" applyAlignment="1">
      <alignment horizontal="left"/>
    </xf>
    <xf numFmtId="16" fontId="0" fillId="0" borderId="0" xfId="0" applyNumberFormat="1" applyAlignment="1">
      <alignment horizontal="right"/>
    </xf>
    <xf numFmtId="1" fontId="4" fillId="0" borderId="0" xfId="0" applyNumberFormat="1" applyFont="1"/>
    <xf numFmtId="17" fontId="1" fillId="0" borderId="0" xfId="0" applyNumberFormat="1" applyFont="1" applyAlignment="1">
      <alignment horizontal="left"/>
    </xf>
    <xf numFmtId="49" fontId="5" fillId="0" borderId="0" xfId="0" applyNumberFormat="1" applyFont="1"/>
    <xf numFmtId="17" fontId="2" fillId="0" borderId="0" xfId="0" quotePrefix="1" applyNumberFormat="1" applyFont="1"/>
    <xf numFmtId="0" fontId="28" fillId="0" borderId="0" xfId="0" applyFont="1"/>
    <xf numFmtId="164" fontId="5" fillId="0" borderId="1" xfId="0" applyNumberFormat="1" applyFont="1" applyBorder="1"/>
    <xf numFmtId="165" fontId="18" fillId="0" borderId="0" xfId="0" applyNumberFormat="1" applyFont="1" applyAlignment="1">
      <alignment horizontal="right"/>
    </xf>
    <xf numFmtId="165" fontId="18" fillId="0" borderId="1" xfId="0" applyNumberFormat="1" applyFont="1" applyBorder="1" applyAlignment="1">
      <alignment horizontal="right"/>
    </xf>
    <xf numFmtId="49" fontId="4" fillId="0" borderId="0" xfId="0" applyNumberFormat="1" applyFont="1" applyAlignment="1">
      <alignment horizontal="left"/>
    </xf>
    <xf numFmtId="16" fontId="4" fillId="0" borderId="0" xfId="0" quotePrefix="1" applyNumberFormat="1" applyFont="1" applyAlignment="1">
      <alignment horizontal="right"/>
    </xf>
    <xf numFmtId="0" fontId="4" fillId="0" borderId="0" xfId="0" quotePrefix="1" applyFont="1" applyAlignment="1">
      <alignment horizontal="right"/>
    </xf>
    <xf numFmtId="49" fontId="4" fillId="0" borderId="1" xfId="0" applyNumberFormat="1" applyFont="1" applyBorder="1"/>
    <xf numFmtId="164" fontId="1" fillId="2" borderId="0" xfId="0" applyNumberFormat="1" applyFont="1" applyFill="1"/>
    <xf numFmtId="164" fontId="1" fillId="3" borderId="0" xfId="0" applyNumberFormat="1" applyFont="1" applyFill="1"/>
    <xf numFmtId="164" fontId="3" fillId="3" borderId="0" xfId="0" applyNumberFormat="1" applyFont="1" applyFill="1"/>
    <xf numFmtId="0" fontId="2" fillId="0" borderId="1" xfId="0" applyFont="1" applyBorder="1"/>
    <xf numFmtId="165" fontId="4" fillId="0" borderId="1" xfId="0" applyNumberFormat="1" applyFont="1" applyBorder="1"/>
    <xf numFmtId="0" fontId="20" fillId="0" borderId="1" xfId="0" applyFont="1" applyBorder="1" applyAlignment="1">
      <alignment horizontal="right"/>
    </xf>
    <xf numFmtId="164" fontId="1" fillId="0" borderId="0" xfId="0" quotePrefix="1" applyNumberFormat="1" applyFont="1" applyAlignment="1">
      <alignment horizontal="right"/>
    </xf>
    <xf numFmtId="164" fontId="1" fillId="5" borderId="0" xfId="0" applyNumberFormat="1" applyFont="1" applyFill="1"/>
    <xf numFmtId="0" fontId="5" fillId="0" borderId="0" xfId="0" applyFont="1" applyAlignment="1">
      <alignment horizontal="right"/>
    </xf>
    <xf numFmtId="164" fontId="30" fillId="0" borderId="0" xfId="0" applyNumberFormat="1" applyFont="1"/>
    <xf numFmtId="164" fontId="27" fillId="0" borderId="0" xfId="0" quotePrefix="1" applyNumberFormat="1" applyFont="1" applyAlignment="1">
      <alignment horizontal="right"/>
    </xf>
    <xf numFmtId="14" fontId="1" fillId="0" borderId="0" xfId="0" applyNumberFormat="1" applyFont="1" applyAlignment="1">
      <alignment horizontal="left"/>
    </xf>
    <xf numFmtId="14" fontId="1" fillId="0" borderId="0" xfId="0" applyNumberFormat="1" applyFont="1" applyAlignment="1">
      <alignment horizontal="right"/>
    </xf>
    <xf numFmtId="0" fontId="0" fillId="6" borderId="0" xfId="0" applyFill="1"/>
    <xf numFmtId="164" fontId="4" fillId="4" borderId="0" xfId="0" applyNumberFormat="1" applyFont="1" applyFill="1"/>
    <xf numFmtId="9" fontId="1" fillId="0" borderId="0" xfId="2" applyFont="1"/>
    <xf numFmtId="0" fontId="31" fillId="0" borderId="0" xfId="0" applyFont="1" applyAlignment="1">
      <alignment vertical="center"/>
    </xf>
    <xf numFmtId="164" fontId="32" fillId="0" borderId="0" xfId="0" applyNumberFormat="1" applyFont="1"/>
  </cellXfs>
  <cellStyles count="3">
    <cellStyle name="Hyperlink" xfId="1" builtinId="8"/>
    <cellStyle name="Normal" xfId="0" builtinId="0"/>
    <cellStyle name="Percent" xfId="2" builtinId="5"/>
  </cellStyles>
  <dxfs count="24151">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56"/>
      </font>
      <fill>
        <patternFill patternType="none">
          <bgColor indexed="65"/>
        </patternFill>
      </fill>
    </dxf>
    <dxf>
      <font>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56"/>
      </font>
      <fill>
        <patternFill patternType="none">
          <bgColor indexed="65"/>
        </patternFill>
      </fill>
    </dxf>
    <dxf>
      <font>
        <condense val="0"/>
        <extend val="0"/>
        <color indexed="10"/>
      </font>
    </dxf>
    <dxf>
      <font>
        <condense val="0"/>
        <extend val="0"/>
        <color indexed="14"/>
      </font>
    </dxf>
    <dxf>
      <font>
        <condense val="0"/>
        <extend val="0"/>
        <color indexed="12"/>
      </font>
    </dxf>
    <dxf>
      <font>
        <condense val="0"/>
        <extend val="0"/>
        <color indexed="56"/>
      </font>
      <fill>
        <patternFill patternType="none">
          <bgColor indexed="65"/>
        </patternFill>
      </fill>
    </dxf>
    <dxf>
      <font>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56"/>
      </font>
      <fill>
        <patternFill patternType="none">
          <bgColor indexed="65"/>
        </patternFill>
      </fill>
    </dxf>
    <dxf>
      <font>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56"/>
      </font>
      <fill>
        <patternFill patternType="none">
          <bgColor indexed="65"/>
        </patternFill>
      </fill>
    </dxf>
    <dxf>
      <font>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condense val="0"/>
        <extend val="0"/>
        <color indexed="56"/>
      </font>
      <fill>
        <patternFill patternType="none">
          <bgColor indexed="65"/>
        </patternFill>
      </fill>
    </dxf>
    <dxf>
      <font>
        <condense val="0"/>
        <extend val="0"/>
        <color indexed="10"/>
      </font>
    </dxf>
    <dxf>
      <font>
        <b/>
        <i val="0"/>
        <condense val="0"/>
        <extend val="0"/>
        <color indexed="10"/>
      </font>
    </dxf>
    <dxf>
      <font>
        <b/>
        <i val="0"/>
        <condense val="0"/>
        <extend val="0"/>
        <color indexed="39"/>
      </font>
    </dxf>
    <dxf>
      <font>
        <condense val="0"/>
        <extend val="0"/>
        <color indexed="12"/>
      </font>
    </dxf>
    <dxf>
      <font>
        <condense val="0"/>
        <extend val="0"/>
        <color indexed="14"/>
      </font>
    </dxf>
    <dxf>
      <font>
        <condense val="0"/>
        <extend val="0"/>
        <color indexed="10"/>
      </font>
    </dxf>
    <dxf>
      <font>
        <condense val="0"/>
        <extend val="0"/>
        <color indexed="56"/>
      </font>
      <fill>
        <patternFill patternType="none">
          <bgColor indexed="65"/>
        </patternFill>
      </fill>
    </dxf>
    <dxf>
      <font>
        <condense val="0"/>
        <extend val="0"/>
        <color indexed="56"/>
      </font>
      <fill>
        <patternFill patternType="none">
          <bgColor indexed="65"/>
        </patternFill>
      </fill>
    </dxf>
    <dxf>
      <font>
        <condense val="0"/>
        <extend val="0"/>
        <color indexed="10"/>
      </font>
    </dxf>
    <dxf>
      <font>
        <condense val="0"/>
        <extend val="0"/>
        <color indexed="12"/>
      </font>
    </dxf>
    <dxf>
      <font>
        <condense val="0"/>
        <extend val="0"/>
        <color indexed="14"/>
      </font>
    </dxf>
    <dxf>
      <font>
        <condense val="0"/>
        <extend val="0"/>
        <color indexed="10"/>
      </font>
    </dxf>
    <dxf>
      <font>
        <condense val="0"/>
        <extend val="0"/>
        <color indexed="56"/>
      </font>
      <fill>
        <patternFill patternType="none">
          <bgColor indexed="65"/>
        </patternFill>
      </fill>
    </dxf>
    <dxf>
      <font>
        <condense val="0"/>
        <extend val="0"/>
        <color indexed="12"/>
      </font>
    </dxf>
    <dxf>
      <font>
        <condense val="0"/>
        <extend val="0"/>
        <color indexed="14"/>
      </font>
    </dxf>
    <dxf>
      <font>
        <condense val="0"/>
        <extend val="0"/>
        <color indexed="12"/>
      </font>
    </dxf>
    <dxf>
      <font>
        <condense val="0"/>
        <extend val="0"/>
        <color indexed="14"/>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56"/>
      </font>
      <fill>
        <patternFill patternType="none">
          <bgColor indexed="65"/>
        </patternFill>
      </fill>
    </dxf>
    <dxf>
      <font>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condense val="0"/>
        <extend val="0"/>
        <color indexed="56"/>
      </font>
      <fill>
        <patternFill patternType="none">
          <bgColor indexed="65"/>
        </patternFill>
      </fill>
    </dxf>
    <dxf>
      <font>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condense val="0"/>
        <extend val="0"/>
        <color indexed="56"/>
      </font>
      <fill>
        <patternFill patternType="none">
          <bgColor indexed="65"/>
        </patternFill>
      </fill>
    </dxf>
    <dxf>
      <font>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condense val="0"/>
        <extend val="0"/>
        <color indexed="56"/>
      </font>
      <fill>
        <patternFill patternType="none">
          <bgColor indexed="65"/>
        </patternFill>
      </fill>
    </dxf>
    <dxf>
      <font>
        <condense val="0"/>
        <extend val="0"/>
        <color indexed="10"/>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condense val="0"/>
        <extend val="0"/>
        <color indexed="56"/>
      </font>
      <fill>
        <patternFill patternType="none">
          <bgColor indexed="65"/>
        </patternFill>
      </fill>
    </dxf>
    <dxf>
      <font>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56"/>
      </font>
      <fill>
        <patternFill patternType="none">
          <bgColor indexed="65"/>
        </patternFill>
      </fill>
    </dxf>
    <dxf>
      <font>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condense val="0"/>
        <extend val="0"/>
        <color indexed="56"/>
      </font>
      <fill>
        <patternFill patternType="none">
          <bgColor indexed="65"/>
        </patternFill>
      </fill>
    </dxf>
    <dxf>
      <font>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condense val="0"/>
        <extend val="0"/>
        <color indexed="56"/>
      </font>
      <fill>
        <patternFill patternType="none">
          <bgColor indexed="65"/>
        </patternFill>
      </fill>
    </dxf>
    <dxf>
      <font>
        <condense val="0"/>
        <extend val="0"/>
        <color indexed="10"/>
      </font>
    </dxf>
    <dxf>
      <font>
        <b/>
        <i val="0"/>
        <condense val="0"/>
        <extend val="0"/>
        <color indexed="10"/>
      </font>
    </dxf>
    <dxf>
      <font>
        <b/>
        <i val="0"/>
        <condense val="0"/>
        <extend val="0"/>
        <color indexed="39"/>
      </font>
    </dxf>
    <dxf>
      <font>
        <condense val="0"/>
        <extend val="0"/>
        <color indexed="56"/>
      </font>
      <fill>
        <patternFill patternType="none">
          <bgColor indexed="65"/>
        </patternFill>
      </fill>
    </dxf>
    <dxf>
      <font>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56"/>
      </font>
      <fill>
        <patternFill patternType="none">
          <bgColor indexed="65"/>
        </patternFill>
      </fill>
    </dxf>
    <dxf>
      <font>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lor rgb="FFFF0000"/>
      </font>
    </dxf>
    <dxf>
      <font>
        <b/>
        <i val="0"/>
        <color theme="9"/>
      </font>
    </dxf>
    <dxf>
      <font>
        <b/>
        <i val="0"/>
        <condense val="0"/>
        <extend val="0"/>
        <color indexed="39"/>
      </font>
    </dxf>
    <dxf>
      <font>
        <b/>
        <i val="0"/>
        <condense val="0"/>
        <extend val="0"/>
        <color indexed="10"/>
      </font>
    </dxf>
    <dxf>
      <font>
        <b/>
        <i val="0"/>
        <color rgb="FF0070C0"/>
      </font>
    </dxf>
    <dxf>
      <font>
        <b/>
        <i val="0"/>
        <color theme="9"/>
      </font>
    </dxf>
    <dxf>
      <font>
        <b/>
        <i val="0"/>
        <color rgb="FF0070C0"/>
      </font>
    </dxf>
    <dxf>
      <font>
        <b/>
        <i val="0"/>
        <color theme="9"/>
      </font>
    </dxf>
    <dxf>
      <font>
        <b/>
        <i val="0"/>
        <condense val="0"/>
        <extend val="0"/>
        <color indexed="39"/>
      </font>
    </dxf>
    <dxf>
      <font>
        <b/>
        <i val="0"/>
        <condense val="0"/>
        <extend val="0"/>
        <color indexed="10"/>
      </font>
    </dxf>
    <dxf>
      <font>
        <b/>
        <i val="0"/>
        <color rgb="FFFF0000"/>
      </font>
    </dxf>
    <dxf>
      <font>
        <b/>
        <i val="0"/>
        <color theme="9"/>
      </font>
    </dxf>
    <dxf>
      <font>
        <b/>
        <i val="0"/>
        <color rgb="FFFF0000"/>
      </font>
    </dxf>
    <dxf>
      <font>
        <b/>
        <i val="0"/>
        <color theme="9"/>
      </font>
    </dxf>
    <dxf>
      <font>
        <b/>
        <i val="0"/>
        <color rgb="FFFF0000"/>
      </font>
    </dxf>
    <dxf>
      <font>
        <b/>
        <i val="0"/>
        <color theme="9"/>
      </font>
    </dxf>
    <dxf>
      <font>
        <b/>
        <i val="0"/>
        <color rgb="FFFF0000"/>
      </font>
    </dxf>
    <dxf>
      <font>
        <b/>
        <i val="0"/>
        <color theme="9"/>
      </font>
    </dxf>
    <dxf>
      <font>
        <b/>
        <i val="0"/>
        <condense val="0"/>
        <extend val="0"/>
        <color indexed="39"/>
      </font>
    </dxf>
    <dxf>
      <font>
        <b/>
        <i val="0"/>
        <condense val="0"/>
        <extend val="0"/>
        <color indexed="10"/>
      </font>
    </dxf>
    <dxf>
      <font>
        <b/>
        <i val="0"/>
        <color rgb="FF0070C0"/>
      </font>
    </dxf>
    <dxf>
      <font>
        <b/>
        <i val="0"/>
        <color theme="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lor rgb="FFFF0000"/>
      </font>
    </dxf>
    <dxf>
      <font>
        <b/>
        <i val="0"/>
        <color theme="9"/>
      </font>
    </dxf>
    <dxf>
      <font>
        <b/>
        <i val="0"/>
        <color rgb="FFFF0000"/>
      </font>
    </dxf>
    <dxf>
      <font>
        <b/>
        <i val="0"/>
        <color theme="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lor rgb="FF0070C0"/>
      </font>
    </dxf>
    <dxf>
      <font>
        <b/>
        <i val="0"/>
        <color theme="9"/>
      </font>
    </dxf>
    <dxf>
      <font>
        <b/>
        <i val="0"/>
        <color rgb="FF0070C0"/>
      </font>
    </dxf>
    <dxf>
      <font>
        <b/>
        <i val="0"/>
        <color theme="9"/>
      </font>
    </dxf>
    <dxf>
      <font>
        <b/>
        <i val="0"/>
        <color rgb="FFFF0000"/>
      </font>
    </dxf>
    <dxf>
      <font>
        <b/>
        <i val="0"/>
        <color theme="9"/>
      </font>
    </dxf>
    <dxf>
      <font>
        <b/>
        <i val="0"/>
        <color rgb="FFFF0000"/>
      </font>
    </dxf>
    <dxf>
      <font>
        <b/>
        <i val="0"/>
        <color theme="9"/>
      </font>
    </dxf>
    <dxf>
      <font>
        <b/>
        <i val="0"/>
        <color rgb="FFFF0000"/>
      </font>
    </dxf>
    <dxf>
      <font>
        <b/>
        <i val="0"/>
        <color theme="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lor rgb="FF7030A0"/>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56"/>
      </font>
      <fill>
        <patternFill patternType="none">
          <bgColor indexed="65"/>
        </patternFill>
      </fill>
    </dxf>
    <dxf>
      <font>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56"/>
      </font>
      <fill>
        <patternFill patternType="none">
          <bgColor indexed="65"/>
        </patternFill>
      </fill>
    </dxf>
    <dxf>
      <font>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56"/>
      </font>
      <fill>
        <patternFill patternType="none">
          <bgColor indexed="65"/>
        </patternFill>
      </fill>
    </dxf>
    <dxf>
      <font>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56"/>
      </font>
      <fill>
        <patternFill patternType="none">
          <bgColor indexed="65"/>
        </patternFill>
      </fill>
    </dxf>
    <dxf>
      <font>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56"/>
      </font>
      <fill>
        <patternFill patternType="none">
          <bgColor indexed="65"/>
        </patternFill>
      </fill>
    </dxf>
    <dxf>
      <font>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56"/>
      </font>
      <fill>
        <patternFill patternType="none">
          <bgColor indexed="65"/>
        </patternFill>
      </fill>
    </dxf>
    <dxf>
      <font>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56"/>
      </font>
      <fill>
        <patternFill patternType="none">
          <bgColor indexed="65"/>
        </patternFill>
      </fill>
    </dxf>
    <dxf>
      <font>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56"/>
      </font>
      <fill>
        <patternFill patternType="none">
          <bgColor indexed="65"/>
        </patternFill>
      </fill>
    </dxf>
    <dxf>
      <font>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56"/>
      </font>
      <fill>
        <patternFill patternType="none">
          <bgColor indexed="65"/>
        </patternFill>
      </fill>
    </dxf>
    <dxf>
      <font>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56"/>
      </font>
      <fill>
        <patternFill patternType="none">
          <bgColor indexed="65"/>
        </patternFill>
      </fill>
    </dxf>
    <dxf>
      <font>
        <condense val="0"/>
        <extend val="0"/>
        <color indexed="10"/>
      </font>
    </dxf>
    <dxf>
      <font>
        <b/>
        <i val="0"/>
        <color rgb="FF7030A0"/>
      </font>
    </dxf>
    <dxf>
      <font>
        <b/>
        <i val="0"/>
        <condense val="0"/>
        <extend val="0"/>
        <color indexed="10"/>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lor rgb="FF7030A0"/>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lor rgb="FF7030A0"/>
      </font>
    </dxf>
    <dxf>
      <font>
        <b/>
        <i val="0"/>
        <condense val="0"/>
        <extend val="0"/>
        <color indexed="10"/>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lor rgb="FF7030A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lor rgb="FF7030A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lor rgb="FF7030A0"/>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lor rgb="FF7030A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lor rgb="FF7030A0"/>
      </font>
    </dxf>
    <dxf>
      <font>
        <b/>
        <i val="0"/>
        <condense val="0"/>
        <extend val="0"/>
        <color indexed="10"/>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lor rgb="FF7030A0"/>
      </font>
    </dxf>
    <dxf>
      <font>
        <b/>
        <i val="0"/>
        <condense val="0"/>
        <extend val="0"/>
        <color indexed="10"/>
      </font>
    </dxf>
    <dxf>
      <font>
        <b/>
        <i val="0"/>
        <condense val="0"/>
        <extend val="0"/>
        <color indexed="39"/>
      </font>
    </dxf>
    <dxf>
      <font>
        <b/>
        <i val="0"/>
        <condense val="0"/>
        <extend val="0"/>
        <color indexed="10"/>
      </font>
    </dxf>
    <dxf>
      <font>
        <b/>
        <i val="0"/>
        <color rgb="FF7030A0"/>
      </font>
    </dxf>
    <dxf>
      <font>
        <b/>
        <i val="0"/>
        <condense val="0"/>
        <extend val="0"/>
        <color indexed="10"/>
      </font>
    </dxf>
    <dxf>
      <font>
        <b/>
        <i val="0"/>
        <condense val="0"/>
        <extend val="0"/>
        <color indexed="39"/>
      </font>
    </dxf>
    <dxf>
      <font>
        <b/>
        <i val="0"/>
        <condense val="0"/>
        <extend val="0"/>
        <color indexed="10"/>
      </font>
    </dxf>
    <dxf>
      <font>
        <b/>
        <i val="0"/>
        <color rgb="FF7030A0"/>
      </font>
    </dxf>
    <dxf>
      <font>
        <b/>
        <i val="0"/>
        <condense val="0"/>
        <extend val="0"/>
        <color indexed="10"/>
      </font>
    </dxf>
    <dxf>
      <font>
        <b/>
        <i val="0"/>
        <condense val="0"/>
        <extend val="0"/>
        <color indexed="39"/>
      </font>
    </dxf>
    <dxf>
      <font>
        <b/>
        <i val="0"/>
        <condense val="0"/>
        <extend val="0"/>
        <color indexed="10"/>
      </font>
    </dxf>
    <dxf>
      <font>
        <b/>
        <i val="0"/>
        <color rgb="FF7030A0"/>
      </font>
    </dxf>
    <dxf>
      <font>
        <b/>
        <i val="0"/>
        <condense val="0"/>
        <extend val="0"/>
        <color indexed="10"/>
      </font>
    </dxf>
    <dxf>
      <font>
        <b/>
        <i val="0"/>
        <condense val="0"/>
        <extend val="0"/>
        <color indexed="39"/>
      </font>
    </dxf>
    <dxf>
      <font>
        <b/>
        <i val="0"/>
        <condense val="0"/>
        <extend val="0"/>
        <color indexed="10"/>
      </font>
    </dxf>
    <dxf>
      <font>
        <b/>
        <i val="0"/>
        <color rgb="FF7030A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lor rgb="FF7030A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lor rgb="FF7030A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lor rgb="FF7030A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lor rgb="FF7030A0"/>
      </font>
    </dxf>
    <dxf>
      <font>
        <b/>
        <i val="0"/>
        <condense val="0"/>
        <extend val="0"/>
        <color indexed="10"/>
      </font>
    </dxf>
    <dxf>
      <font>
        <b/>
        <i val="0"/>
        <condense val="0"/>
        <extend val="0"/>
        <color indexed="39"/>
      </font>
    </dxf>
    <dxf>
      <font>
        <b/>
        <i val="0"/>
        <condense val="0"/>
        <extend val="0"/>
        <color indexed="10"/>
      </font>
    </dxf>
    <dxf>
      <font>
        <b/>
        <i val="0"/>
        <color rgb="FF7030A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lor rgb="FF7030A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lor rgb="FF7030A0"/>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lor rgb="FF7030A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lor rgb="FF7030A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lor rgb="FF7030A0"/>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lor rgb="FF7030A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lor rgb="FF7030A0"/>
      </font>
    </dxf>
    <dxf>
      <font>
        <b/>
        <i val="0"/>
        <condense val="0"/>
        <extend val="0"/>
        <color indexed="10"/>
      </font>
    </dxf>
    <dxf>
      <font>
        <b/>
        <i val="0"/>
        <condense val="0"/>
        <extend val="0"/>
        <color indexed="39"/>
      </font>
    </dxf>
    <dxf>
      <font>
        <b/>
        <i val="0"/>
        <condense val="0"/>
        <extend val="0"/>
        <color indexed="10"/>
      </font>
    </dxf>
    <dxf>
      <font>
        <b/>
        <i val="0"/>
        <color rgb="FF7030A0"/>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lor rgb="FF7030A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lor rgb="FF7030A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lor rgb="FF7030A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lor rgb="FF7030A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lor rgb="FF7030A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lor rgb="FF7030A0"/>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lor rgb="FF7030A0"/>
      </font>
    </dxf>
    <dxf>
      <font>
        <b/>
        <i val="0"/>
        <condense val="0"/>
        <extend val="0"/>
        <color indexed="10"/>
      </font>
    </dxf>
    <dxf>
      <font>
        <b/>
        <i val="0"/>
        <condense val="0"/>
        <extend val="0"/>
        <color indexed="39"/>
      </font>
    </dxf>
    <dxf>
      <font>
        <b/>
        <i val="0"/>
        <condense val="0"/>
        <extend val="0"/>
        <color indexed="10"/>
      </font>
    </dxf>
    <dxf>
      <font>
        <b/>
        <i val="0"/>
        <color rgb="FF7030A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lor rgb="FF7030A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lor rgb="FF7030A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lor rgb="FF7030A0"/>
      </font>
    </dxf>
    <dxf>
      <font>
        <b/>
        <i val="0"/>
        <condense val="0"/>
        <extend val="0"/>
        <color indexed="10"/>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lor rgb="FF7030A0"/>
      </font>
    </dxf>
    <dxf>
      <font>
        <b/>
        <i val="0"/>
        <condense val="0"/>
        <extend val="0"/>
        <color indexed="10"/>
      </font>
    </dxf>
    <dxf>
      <font>
        <b/>
        <i val="0"/>
        <color rgb="FF7030A0"/>
      </font>
    </dxf>
    <dxf>
      <font>
        <b/>
        <i val="0"/>
        <condense val="0"/>
        <extend val="0"/>
        <color indexed="10"/>
      </font>
    </dxf>
    <dxf>
      <font>
        <b/>
        <i val="0"/>
        <color rgb="FF7030A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7.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hartsheet" Target="chartsheets/sheet1.xml"/><Relationship Id="rId30" Type="http://schemas.openxmlformats.org/officeDocument/2006/relationships/worksheet" Target="worksheets/sheet29.xml"/><Relationship Id="rId35" Type="http://schemas.openxmlformats.org/officeDocument/2006/relationships/calcChain" Target="calcChain.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GB"/>
              <a:t>Average monthly voting intention ratings</a:t>
            </a:r>
          </a:p>
        </c:rich>
      </c:tx>
      <c:layout>
        <c:manualLayout>
          <c:xMode val="edge"/>
          <c:yMode val="edge"/>
          <c:x val="0.42511715343784179"/>
          <c:y val="2.043428335045076E-2"/>
        </c:manualLayout>
      </c:layout>
      <c:overlay val="0"/>
      <c:spPr>
        <a:noFill/>
        <a:ln w="25400">
          <a:noFill/>
        </a:ln>
      </c:spPr>
    </c:title>
    <c:autoTitleDeleted val="0"/>
    <c:plotArea>
      <c:layout>
        <c:manualLayout>
          <c:layoutTarget val="inner"/>
          <c:xMode val="edge"/>
          <c:yMode val="edge"/>
          <c:x val="7.4457083764219292E-2"/>
          <c:y val="0.12203389830508475"/>
          <c:w val="0.87900723888317966"/>
          <c:h val="0.75762711864412935"/>
        </c:manualLayout>
      </c:layout>
      <c:lineChart>
        <c:grouping val="standard"/>
        <c:varyColors val="0"/>
        <c:ser>
          <c:idx val="0"/>
          <c:order val="0"/>
          <c:tx>
            <c:strRef>
              <c:f>'Monthly average'!$C$1</c:f>
              <c:strCache>
                <c:ptCount val="1"/>
                <c:pt idx="0">
                  <c:v>Conservative</c:v>
                </c:pt>
              </c:strCache>
            </c:strRef>
          </c:tx>
          <c:spPr>
            <a:ln w="38100">
              <a:solidFill>
                <a:srgbClr val="000080"/>
              </a:solidFill>
              <a:prstDash val="solid"/>
            </a:ln>
          </c:spPr>
          <c:marker>
            <c:symbol val="none"/>
          </c:marker>
          <c:cat>
            <c:strRef>
              <c:f>'Monthly average'!$B$1:$B$607</c:f>
              <c:strCache>
                <c:ptCount val="572"/>
                <c:pt idx="0">
                  <c:v>Date</c:v>
                </c:pt>
                <c:pt idx="1">
                  <c:v>Jan-83</c:v>
                </c:pt>
                <c:pt idx="2">
                  <c:v>Feb-83</c:v>
                </c:pt>
                <c:pt idx="3">
                  <c:v>Mar-83</c:v>
                </c:pt>
                <c:pt idx="4">
                  <c:v>Apr-83</c:v>
                </c:pt>
                <c:pt idx="5">
                  <c:v>May-83</c:v>
                </c:pt>
                <c:pt idx="6">
                  <c:v>Jun-83</c:v>
                </c:pt>
                <c:pt idx="7">
                  <c:v>GE</c:v>
                </c:pt>
                <c:pt idx="8">
                  <c:v>Jun-83</c:v>
                </c:pt>
                <c:pt idx="9">
                  <c:v>Jul-83</c:v>
                </c:pt>
                <c:pt idx="10">
                  <c:v>Aug-83</c:v>
                </c:pt>
                <c:pt idx="11">
                  <c:v>Sep-83</c:v>
                </c:pt>
                <c:pt idx="12">
                  <c:v>Oct-83</c:v>
                </c:pt>
                <c:pt idx="13">
                  <c:v>Nov-83</c:v>
                </c:pt>
                <c:pt idx="14">
                  <c:v>Dec-83</c:v>
                </c:pt>
                <c:pt idx="15">
                  <c:v>Jan-84</c:v>
                </c:pt>
                <c:pt idx="16">
                  <c:v>Feb-84</c:v>
                </c:pt>
                <c:pt idx="17">
                  <c:v>Mar-84</c:v>
                </c:pt>
                <c:pt idx="18">
                  <c:v>Apr-84</c:v>
                </c:pt>
                <c:pt idx="19">
                  <c:v>May-84</c:v>
                </c:pt>
                <c:pt idx="20">
                  <c:v>Jun-84</c:v>
                </c:pt>
                <c:pt idx="21">
                  <c:v>Jul-84</c:v>
                </c:pt>
                <c:pt idx="22">
                  <c:v>Aug-84</c:v>
                </c:pt>
                <c:pt idx="23">
                  <c:v>Sep-84</c:v>
                </c:pt>
                <c:pt idx="24">
                  <c:v>Oct-84</c:v>
                </c:pt>
                <c:pt idx="25">
                  <c:v>Nov-84</c:v>
                </c:pt>
                <c:pt idx="26">
                  <c:v>Dec-84</c:v>
                </c:pt>
                <c:pt idx="27">
                  <c:v>Jan-85</c:v>
                </c:pt>
                <c:pt idx="28">
                  <c:v>Feb-85</c:v>
                </c:pt>
                <c:pt idx="29">
                  <c:v>Mar-85</c:v>
                </c:pt>
                <c:pt idx="30">
                  <c:v>Apr-85</c:v>
                </c:pt>
                <c:pt idx="31">
                  <c:v>May-85</c:v>
                </c:pt>
                <c:pt idx="32">
                  <c:v>Jun-85</c:v>
                </c:pt>
                <c:pt idx="33">
                  <c:v>Jul-85</c:v>
                </c:pt>
                <c:pt idx="34">
                  <c:v>Aug-85</c:v>
                </c:pt>
                <c:pt idx="35">
                  <c:v>Sep-85</c:v>
                </c:pt>
                <c:pt idx="36">
                  <c:v>Oct-85</c:v>
                </c:pt>
                <c:pt idx="37">
                  <c:v>Nov-85</c:v>
                </c:pt>
                <c:pt idx="38">
                  <c:v>Dec-85</c:v>
                </c:pt>
                <c:pt idx="39">
                  <c:v>Jan-86</c:v>
                </c:pt>
                <c:pt idx="40">
                  <c:v>Feb-86</c:v>
                </c:pt>
                <c:pt idx="41">
                  <c:v>Mar-86</c:v>
                </c:pt>
                <c:pt idx="42">
                  <c:v>Apr-86</c:v>
                </c:pt>
                <c:pt idx="43">
                  <c:v>May-86</c:v>
                </c:pt>
                <c:pt idx="44">
                  <c:v>Jun-86</c:v>
                </c:pt>
                <c:pt idx="45">
                  <c:v>Jul-86</c:v>
                </c:pt>
                <c:pt idx="46">
                  <c:v>Aug-86</c:v>
                </c:pt>
                <c:pt idx="47">
                  <c:v>Sep-86</c:v>
                </c:pt>
                <c:pt idx="48">
                  <c:v>Oct-86</c:v>
                </c:pt>
                <c:pt idx="49">
                  <c:v>Nov-86</c:v>
                </c:pt>
                <c:pt idx="50">
                  <c:v>Dec-86</c:v>
                </c:pt>
                <c:pt idx="51">
                  <c:v>Jan-87</c:v>
                </c:pt>
                <c:pt idx="52">
                  <c:v>Feb-87</c:v>
                </c:pt>
                <c:pt idx="53">
                  <c:v>Mar-87</c:v>
                </c:pt>
                <c:pt idx="54">
                  <c:v>Apr-87</c:v>
                </c:pt>
                <c:pt idx="55">
                  <c:v>May-87</c:v>
                </c:pt>
                <c:pt idx="56">
                  <c:v>Jun-87</c:v>
                </c:pt>
                <c:pt idx="57">
                  <c:v>GE</c:v>
                </c:pt>
                <c:pt idx="58">
                  <c:v>Jun-87</c:v>
                </c:pt>
                <c:pt idx="59">
                  <c:v>Jul-87</c:v>
                </c:pt>
                <c:pt idx="60">
                  <c:v>Aug-87</c:v>
                </c:pt>
                <c:pt idx="61">
                  <c:v>Sep-87</c:v>
                </c:pt>
                <c:pt idx="62">
                  <c:v>Oct-87</c:v>
                </c:pt>
                <c:pt idx="63">
                  <c:v>Nov-87</c:v>
                </c:pt>
                <c:pt idx="64">
                  <c:v>Dec-87</c:v>
                </c:pt>
                <c:pt idx="65">
                  <c:v>Jan-88</c:v>
                </c:pt>
                <c:pt idx="66">
                  <c:v>Feb-88</c:v>
                </c:pt>
                <c:pt idx="67">
                  <c:v>Mar-88</c:v>
                </c:pt>
                <c:pt idx="68">
                  <c:v>Apr-88</c:v>
                </c:pt>
                <c:pt idx="69">
                  <c:v>May-88</c:v>
                </c:pt>
                <c:pt idx="70">
                  <c:v>Jun-88</c:v>
                </c:pt>
                <c:pt idx="71">
                  <c:v>Jul-88</c:v>
                </c:pt>
                <c:pt idx="72">
                  <c:v>Aug-88</c:v>
                </c:pt>
                <c:pt idx="73">
                  <c:v>Sep-88</c:v>
                </c:pt>
                <c:pt idx="74">
                  <c:v>Oct-88</c:v>
                </c:pt>
                <c:pt idx="75">
                  <c:v>Nov-88</c:v>
                </c:pt>
                <c:pt idx="76">
                  <c:v>Dec-88</c:v>
                </c:pt>
                <c:pt idx="77">
                  <c:v>Jan-89</c:v>
                </c:pt>
                <c:pt idx="78">
                  <c:v>Feb-89</c:v>
                </c:pt>
                <c:pt idx="79">
                  <c:v>Mar-89</c:v>
                </c:pt>
                <c:pt idx="80">
                  <c:v>Apr-89</c:v>
                </c:pt>
                <c:pt idx="81">
                  <c:v>May-89</c:v>
                </c:pt>
                <c:pt idx="82">
                  <c:v>Jun-89</c:v>
                </c:pt>
                <c:pt idx="83">
                  <c:v>Jul-89</c:v>
                </c:pt>
                <c:pt idx="84">
                  <c:v>Aug-89</c:v>
                </c:pt>
                <c:pt idx="85">
                  <c:v>Sep-89</c:v>
                </c:pt>
                <c:pt idx="86">
                  <c:v>Oct-89</c:v>
                </c:pt>
                <c:pt idx="87">
                  <c:v>Nov-89</c:v>
                </c:pt>
                <c:pt idx="88">
                  <c:v>Dec-89</c:v>
                </c:pt>
                <c:pt idx="89">
                  <c:v>Jan-90</c:v>
                </c:pt>
                <c:pt idx="90">
                  <c:v>Feb-90</c:v>
                </c:pt>
                <c:pt idx="91">
                  <c:v>Mar-90</c:v>
                </c:pt>
                <c:pt idx="92">
                  <c:v>Apr-90</c:v>
                </c:pt>
                <c:pt idx="93">
                  <c:v>May-90</c:v>
                </c:pt>
                <c:pt idx="94">
                  <c:v>Jun-90</c:v>
                </c:pt>
                <c:pt idx="95">
                  <c:v>Jul-90</c:v>
                </c:pt>
                <c:pt idx="96">
                  <c:v>Aug-90</c:v>
                </c:pt>
                <c:pt idx="97">
                  <c:v>Sep-90</c:v>
                </c:pt>
                <c:pt idx="98">
                  <c:v>Oct-90</c:v>
                </c:pt>
                <c:pt idx="99">
                  <c:v>Nov-90</c:v>
                </c:pt>
                <c:pt idx="100">
                  <c:v>Dec-90</c:v>
                </c:pt>
                <c:pt idx="101">
                  <c:v>Jan-91</c:v>
                </c:pt>
                <c:pt idx="102">
                  <c:v>Feb-91</c:v>
                </c:pt>
                <c:pt idx="103">
                  <c:v>Mar-91</c:v>
                </c:pt>
                <c:pt idx="104">
                  <c:v>Apr-91</c:v>
                </c:pt>
                <c:pt idx="105">
                  <c:v>May-91</c:v>
                </c:pt>
                <c:pt idx="106">
                  <c:v>Jun-91</c:v>
                </c:pt>
                <c:pt idx="107">
                  <c:v>Jul-91</c:v>
                </c:pt>
                <c:pt idx="108">
                  <c:v>Aug-91</c:v>
                </c:pt>
                <c:pt idx="109">
                  <c:v>Sep-91</c:v>
                </c:pt>
                <c:pt idx="110">
                  <c:v>Oct-91</c:v>
                </c:pt>
                <c:pt idx="111">
                  <c:v>Nov-91</c:v>
                </c:pt>
                <c:pt idx="112">
                  <c:v>Dec-91</c:v>
                </c:pt>
                <c:pt idx="113">
                  <c:v>Jan-92</c:v>
                </c:pt>
                <c:pt idx="114">
                  <c:v>Feb-92</c:v>
                </c:pt>
                <c:pt idx="115">
                  <c:v>Mar-92</c:v>
                </c:pt>
                <c:pt idx="116">
                  <c:v>Apr-92</c:v>
                </c:pt>
                <c:pt idx="117">
                  <c:v>GE</c:v>
                </c:pt>
                <c:pt idx="118">
                  <c:v>Apr-92</c:v>
                </c:pt>
                <c:pt idx="119">
                  <c:v>May-92</c:v>
                </c:pt>
                <c:pt idx="120">
                  <c:v>Jun-92</c:v>
                </c:pt>
                <c:pt idx="121">
                  <c:v>Jul-92</c:v>
                </c:pt>
                <c:pt idx="122">
                  <c:v>Aug-92</c:v>
                </c:pt>
                <c:pt idx="123">
                  <c:v>Sep-92</c:v>
                </c:pt>
                <c:pt idx="124">
                  <c:v>Oct-92</c:v>
                </c:pt>
                <c:pt idx="125">
                  <c:v>Nov-92</c:v>
                </c:pt>
                <c:pt idx="126">
                  <c:v>Dec-92</c:v>
                </c:pt>
                <c:pt idx="127">
                  <c:v>Jan-93</c:v>
                </c:pt>
                <c:pt idx="128">
                  <c:v>Feb-93</c:v>
                </c:pt>
                <c:pt idx="129">
                  <c:v>Mar-93</c:v>
                </c:pt>
                <c:pt idx="130">
                  <c:v>Apr-93</c:v>
                </c:pt>
                <c:pt idx="131">
                  <c:v>May-93</c:v>
                </c:pt>
                <c:pt idx="132">
                  <c:v>Jun-93</c:v>
                </c:pt>
                <c:pt idx="133">
                  <c:v>Jul-93</c:v>
                </c:pt>
                <c:pt idx="134">
                  <c:v>Aug-93</c:v>
                </c:pt>
                <c:pt idx="135">
                  <c:v>Sep-93</c:v>
                </c:pt>
                <c:pt idx="136">
                  <c:v>Oct-93</c:v>
                </c:pt>
                <c:pt idx="137">
                  <c:v>Nov-93</c:v>
                </c:pt>
                <c:pt idx="138">
                  <c:v>Dec-93</c:v>
                </c:pt>
                <c:pt idx="139">
                  <c:v>Jan-94</c:v>
                </c:pt>
                <c:pt idx="140">
                  <c:v>Feb-94</c:v>
                </c:pt>
                <c:pt idx="141">
                  <c:v>Mar-94</c:v>
                </c:pt>
                <c:pt idx="142">
                  <c:v>Apr-94</c:v>
                </c:pt>
                <c:pt idx="143">
                  <c:v>May-94</c:v>
                </c:pt>
                <c:pt idx="144">
                  <c:v>Jun-94</c:v>
                </c:pt>
                <c:pt idx="145">
                  <c:v>Jul-94</c:v>
                </c:pt>
                <c:pt idx="146">
                  <c:v>Aug-94</c:v>
                </c:pt>
                <c:pt idx="147">
                  <c:v>Sep-94</c:v>
                </c:pt>
                <c:pt idx="148">
                  <c:v>Oct-94</c:v>
                </c:pt>
                <c:pt idx="149">
                  <c:v>Nov-94</c:v>
                </c:pt>
                <c:pt idx="150">
                  <c:v>Dec-94</c:v>
                </c:pt>
                <c:pt idx="151">
                  <c:v>Jan-95</c:v>
                </c:pt>
                <c:pt idx="152">
                  <c:v>Feb-95</c:v>
                </c:pt>
                <c:pt idx="153">
                  <c:v>Mar-95</c:v>
                </c:pt>
                <c:pt idx="154">
                  <c:v>Apr-95</c:v>
                </c:pt>
                <c:pt idx="155">
                  <c:v>May-95</c:v>
                </c:pt>
                <c:pt idx="156">
                  <c:v>Jun-95</c:v>
                </c:pt>
                <c:pt idx="157">
                  <c:v>Jul-95</c:v>
                </c:pt>
                <c:pt idx="158">
                  <c:v>Aug-95</c:v>
                </c:pt>
                <c:pt idx="159">
                  <c:v>Sep-95</c:v>
                </c:pt>
                <c:pt idx="160">
                  <c:v>Oct-95</c:v>
                </c:pt>
                <c:pt idx="161">
                  <c:v>Nov-95</c:v>
                </c:pt>
                <c:pt idx="162">
                  <c:v>Dec-95</c:v>
                </c:pt>
                <c:pt idx="163">
                  <c:v>Jan-96</c:v>
                </c:pt>
                <c:pt idx="164">
                  <c:v>Feb-96</c:v>
                </c:pt>
                <c:pt idx="165">
                  <c:v>Mar-96</c:v>
                </c:pt>
                <c:pt idx="166">
                  <c:v>Apr-96</c:v>
                </c:pt>
                <c:pt idx="167">
                  <c:v>May-96</c:v>
                </c:pt>
                <c:pt idx="168">
                  <c:v>Jun-96</c:v>
                </c:pt>
                <c:pt idx="169">
                  <c:v>Jul-96</c:v>
                </c:pt>
                <c:pt idx="170">
                  <c:v>Aug-96</c:v>
                </c:pt>
                <c:pt idx="171">
                  <c:v>Sep-96</c:v>
                </c:pt>
                <c:pt idx="172">
                  <c:v>Oct-96</c:v>
                </c:pt>
                <c:pt idx="173">
                  <c:v>Nov-96</c:v>
                </c:pt>
                <c:pt idx="174">
                  <c:v>Dec-96</c:v>
                </c:pt>
                <c:pt idx="175">
                  <c:v>Jan-97</c:v>
                </c:pt>
                <c:pt idx="176">
                  <c:v>Feb-97</c:v>
                </c:pt>
                <c:pt idx="177">
                  <c:v>Mar-97</c:v>
                </c:pt>
                <c:pt idx="178">
                  <c:v>Apr-97</c:v>
                </c:pt>
                <c:pt idx="179">
                  <c:v>GE</c:v>
                </c:pt>
                <c:pt idx="180">
                  <c:v>May-97</c:v>
                </c:pt>
                <c:pt idx="181">
                  <c:v>Jun-97</c:v>
                </c:pt>
                <c:pt idx="182">
                  <c:v>Jul-97</c:v>
                </c:pt>
                <c:pt idx="183">
                  <c:v>Aug-97</c:v>
                </c:pt>
                <c:pt idx="184">
                  <c:v>Sep-97</c:v>
                </c:pt>
                <c:pt idx="185">
                  <c:v>Oct-97</c:v>
                </c:pt>
                <c:pt idx="186">
                  <c:v>Nov-97</c:v>
                </c:pt>
                <c:pt idx="187">
                  <c:v>Dec-97</c:v>
                </c:pt>
                <c:pt idx="188">
                  <c:v>Jan-98</c:v>
                </c:pt>
                <c:pt idx="189">
                  <c:v>Feb-98</c:v>
                </c:pt>
                <c:pt idx="190">
                  <c:v>Mar-98</c:v>
                </c:pt>
                <c:pt idx="191">
                  <c:v>Apr-98</c:v>
                </c:pt>
                <c:pt idx="192">
                  <c:v>May-98</c:v>
                </c:pt>
                <c:pt idx="193">
                  <c:v>Jun-98</c:v>
                </c:pt>
                <c:pt idx="194">
                  <c:v>Jul-98</c:v>
                </c:pt>
                <c:pt idx="195">
                  <c:v>Aug-98</c:v>
                </c:pt>
                <c:pt idx="196">
                  <c:v>Sep-98</c:v>
                </c:pt>
                <c:pt idx="197">
                  <c:v>Oct-98</c:v>
                </c:pt>
                <c:pt idx="198">
                  <c:v>Nov-98</c:v>
                </c:pt>
                <c:pt idx="199">
                  <c:v>Dec-98</c:v>
                </c:pt>
                <c:pt idx="200">
                  <c:v>Jan-99</c:v>
                </c:pt>
                <c:pt idx="201">
                  <c:v>Feb-99</c:v>
                </c:pt>
                <c:pt idx="202">
                  <c:v>Mar-99</c:v>
                </c:pt>
                <c:pt idx="203">
                  <c:v>Apr-99</c:v>
                </c:pt>
                <c:pt idx="204">
                  <c:v>May-99</c:v>
                </c:pt>
                <c:pt idx="205">
                  <c:v>Jun-99</c:v>
                </c:pt>
                <c:pt idx="206">
                  <c:v>Jul-99</c:v>
                </c:pt>
                <c:pt idx="207">
                  <c:v>Aug-99</c:v>
                </c:pt>
                <c:pt idx="208">
                  <c:v>Sep-99</c:v>
                </c:pt>
                <c:pt idx="209">
                  <c:v>Oct-99</c:v>
                </c:pt>
                <c:pt idx="210">
                  <c:v>Nov-99</c:v>
                </c:pt>
                <c:pt idx="211">
                  <c:v>Dec-99</c:v>
                </c:pt>
                <c:pt idx="212">
                  <c:v>Jan-00</c:v>
                </c:pt>
                <c:pt idx="213">
                  <c:v>Feb-00</c:v>
                </c:pt>
                <c:pt idx="214">
                  <c:v>Mar-00</c:v>
                </c:pt>
                <c:pt idx="215">
                  <c:v>Apr-00</c:v>
                </c:pt>
                <c:pt idx="216">
                  <c:v>May-00</c:v>
                </c:pt>
                <c:pt idx="217">
                  <c:v>Jun-00</c:v>
                </c:pt>
                <c:pt idx="218">
                  <c:v>Jul-00</c:v>
                </c:pt>
                <c:pt idx="219">
                  <c:v>Aug-00</c:v>
                </c:pt>
                <c:pt idx="220">
                  <c:v>Sep-00</c:v>
                </c:pt>
                <c:pt idx="221">
                  <c:v>Oct-00</c:v>
                </c:pt>
                <c:pt idx="222">
                  <c:v>Nov-00</c:v>
                </c:pt>
                <c:pt idx="223">
                  <c:v>Dec-00</c:v>
                </c:pt>
                <c:pt idx="224">
                  <c:v>Jan-01</c:v>
                </c:pt>
                <c:pt idx="225">
                  <c:v>Feb-01</c:v>
                </c:pt>
                <c:pt idx="226">
                  <c:v>Mar-01</c:v>
                </c:pt>
                <c:pt idx="227">
                  <c:v>Apr-01</c:v>
                </c:pt>
                <c:pt idx="228">
                  <c:v>May-01</c:v>
                </c:pt>
                <c:pt idx="229">
                  <c:v>Jun-01</c:v>
                </c:pt>
                <c:pt idx="230">
                  <c:v>GE</c:v>
                </c:pt>
                <c:pt idx="231">
                  <c:v>Jul-01</c:v>
                </c:pt>
                <c:pt idx="232">
                  <c:v>Aug-01</c:v>
                </c:pt>
                <c:pt idx="233">
                  <c:v>Sep-01</c:v>
                </c:pt>
                <c:pt idx="234">
                  <c:v>Oct-01</c:v>
                </c:pt>
                <c:pt idx="235">
                  <c:v>Nov-01</c:v>
                </c:pt>
                <c:pt idx="236">
                  <c:v>Dec-01</c:v>
                </c:pt>
                <c:pt idx="237">
                  <c:v>Jan-02</c:v>
                </c:pt>
                <c:pt idx="238">
                  <c:v>Feb-02</c:v>
                </c:pt>
                <c:pt idx="239">
                  <c:v>Mar-02</c:v>
                </c:pt>
                <c:pt idx="240">
                  <c:v>Apr-02</c:v>
                </c:pt>
                <c:pt idx="241">
                  <c:v>May-02</c:v>
                </c:pt>
                <c:pt idx="242">
                  <c:v>Jun-02</c:v>
                </c:pt>
                <c:pt idx="243">
                  <c:v>Jul-02</c:v>
                </c:pt>
                <c:pt idx="244">
                  <c:v>Aug-02</c:v>
                </c:pt>
                <c:pt idx="245">
                  <c:v>Sep-02</c:v>
                </c:pt>
                <c:pt idx="246">
                  <c:v>Oct-02</c:v>
                </c:pt>
                <c:pt idx="247">
                  <c:v>Nov-02</c:v>
                </c:pt>
                <c:pt idx="248">
                  <c:v>Dec-02</c:v>
                </c:pt>
                <c:pt idx="249">
                  <c:v>Jan-03</c:v>
                </c:pt>
                <c:pt idx="250">
                  <c:v>Feb-03</c:v>
                </c:pt>
                <c:pt idx="251">
                  <c:v>Mar-03</c:v>
                </c:pt>
                <c:pt idx="252">
                  <c:v>Apr-03</c:v>
                </c:pt>
                <c:pt idx="253">
                  <c:v>May-03</c:v>
                </c:pt>
                <c:pt idx="254">
                  <c:v>Jun-03</c:v>
                </c:pt>
                <c:pt idx="255">
                  <c:v>Jul-03</c:v>
                </c:pt>
                <c:pt idx="256">
                  <c:v>Aug-03</c:v>
                </c:pt>
                <c:pt idx="257">
                  <c:v>Sep-03</c:v>
                </c:pt>
                <c:pt idx="258">
                  <c:v>Oct-03</c:v>
                </c:pt>
                <c:pt idx="259">
                  <c:v>Nov-03</c:v>
                </c:pt>
                <c:pt idx="260">
                  <c:v>Dec-03</c:v>
                </c:pt>
                <c:pt idx="261">
                  <c:v>Jan-04</c:v>
                </c:pt>
                <c:pt idx="262">
                  <c:v>Feb-04</c:v>
                </c:pt>
                <c:pt idx="263">
                  <c:v>Mar-04</c:v>
                </c:pt>
                <c:pt idx="264">
                  <c:v>Apr-04</c:v>
                </c:pt>
                <c:pt idx="265">
                  <c:v>May-04</c:v>
                </c:pt>
                <c:pt idx="266">
                  <c:v>Jun-04</c:v>
                </c:pt>
                <c:pt idx="267">
                  <c:v>Jul-04</c:v>
                </c:pt>
                <c:pt idx="268">
                  <c:v>Aug-04</c:v>
                </c:pt>
                <c:pt idx="269">
                  <c:v>Sep-04</c:v>
                </c:pt>
                <c:pt idx="270">
                  <c:v>Oct-04</c:v>
                </c:pt>
                <c:pt idx="271">
                  <c:v>Nov-04</c:v>
                </c:pt>
                <c:pt idx="272">
                  <c:v>Dec-04</c:v>
                </c:pt>
                <c:pt idx="273">
                  <c:v>Jan-05</c:v>
                </c:pt>
                <c:pt idx="274">
                  <c:v>Feb-05</c:v>
                </c:pt>
                <c:pt idx="275">
                  <c:v>Mar-05</c:v>
                </c:pt>
                <c:pt idx="276">
                  <c:v>Apr-05</c:v>
                </c:pt>
                <c:pt idx="277">
                  <c:v>May-05</c:v>
                </c:pt>
                <c:pt idx="278">
                  <c:v>GE</c:v>
                </c:pt>
                <c:pt idx="279">
                  <c:v>May-05</c:v>
                </c:pt>
                <c:pt idx="280">
                  <c:v>Jun-05</c:v>
                </c:pt>
                <c:pt idx="281">
                  <c:v>Jul-05</c:v>
                </c:pt>
                <c:pt idx="282">
                  <c:v>Aug-05</c:v>
                </c:pt>
                <c:pt idx="283">
                  <c:v>Sep-05</c:v>
                </c:pt>
                <c:pt idx="284">
                  <c:v>Oct-05</c:v>
                </c:pt>
                <c:pt idx="285">
                  <c:v>Nov-05</c:v>
                </c:pt>
                <c:pt idx="286">
                  <c:v>Dec-05</c:v>
                </c:pt>
                <c:pt idx="287">
                  <c:v>Jan-06</c:v>
                </c:pt>
                <c:pt idx="288">
                  <c:v>Feb-06</c:v>
                </c:pt>
                <c:pt idx="289">
                  <c:v>Mar-06</c:v>
                </c:pt>
                <c:pt idx="290">
                  <c:v>Apr-06</c:v>
                </c:pt>
                <c:pt idx="291">
                  <c:v>May-06</c:v>
                </c:pt>
                <c:pt idx="292">
                  <c:v>Jun-06</c:v>
                </c:pt>
                <c:pt idx="293">
                  <c:v>Jul-06</c:v>
                </c:pt>
                <c:pt idx="294">
                  <c:v>Aug-06</c:v>
                </c:pt>
                <c:pt idx="295">
                  <c:v>Sep-06</c:v>
                </c:pt>
                <c:pt idx="296">
                  <c:v>Oct-06</c:v>
                </c:pt>
                <c:pt idx="297">
                  <c:v>Nov-06</c:v>
                </c:pt>
                <c:pt idx="298">
                  <c:v>Dec-06</c:v>
                </c:pt>
                <c:pt idx="299">
                  <c:v>Jan-07</c:v>
                </c:pt>
                <c:pt idx="300">
                  <c:v>Feb-07</c:v>
                </c:pt>
                <c:pt idx="301">
                  <c:v>Mar-07</c:v>
                </c:pt>
                <c:pt idx="302">
                  <c:v>Apr-07</c:v>
                </c:pt>
                <c:pt idx="303">
                  <c:v>May-07</c:v>
                </c:pt>
                <c:pt idx="304">
                  <c:v>Jun-07</c:v>
                </c:pt>
                <c:pt idx="305">
                  <c:v>Jul-07</c:v>
                </c:pt>
                <c:pt idx="306">
                  <c:v>Aug-07</c:v>
                </c:pt>
                <c:pt idx="307">
                  <c:v>Sep-07</c:v>
                </c:pt>
                <c:pt idx="308">
                  <c:v>Oct-07</c:v>
                </c:pt>
                <c:pt idx="309">
                  <c:v>Nov-07</c:v>
                </c:pt>
                <c:pt idx="310">
                  <c:v>Dec-07</c:v>
                </c:pt>
                <c:pt idx="311">
                  <c:v>Jan-08</c:v>
                </c:pt>
                <c:pt idx="312">
                  <c:v>Feb-08</c:v>
                </c:pt>
                <c:pt idx="313">
                  <c:v>Mar-08</c:v>
                </c:pt>
                <c:pt idx="314">
                  <c:v>Apr-08</c:v>
                </c:pt>
                <c:pt idx="315">
                  <c:v>May-08</c:v>
                </c:pt>
                <c:pt idx="316">
                  <c:v>Jun-08</c:v>
                </c:pt>
                <c:pt idx="317">
                  <c:v>Jul-08</c:v>
                </c:pt>
                <c:pt idx="318">
                  <c:v>Aug-08</c:v>
                </c:pt>
                <c:pt idx="319">
                  <c:v>Sep-08</c:v>
                </c:pt>
                <c:pt idx="320">
                  <c:v>Oct-08</c:v>
                </c:pt>
                <c:pt idx="321">
                  <c:v>Nov-08</c:v>
                </c:pt>
                <c:pt idx="322">
                  <c:v>Dec-08</c:v>
                </c:pt>
                <c:pt idx="323">
                  <c:v>Jan-09</c:v>
                </c:pt>
                <c:pt idx="324">
                  <c:v>Feb-09</c:v>
                </c:pt>
                <c:pt idx="325">
                  <c:v>Mar-09</c:v>
                </c:pt>
                <c:pt idx="326">
                  <c:v>Apr-09</c:v>
                </c:pt>
                <c:pt idx="327">
                  <c:v>May-09</c:v>
                </c:pt>
                <c:pt idx="328">
                  <c:v>Jun-09</c:v>
                </c:pt>
                <c:pt idx="329">
                  <c:v>Jul-09</c:v>
                </c:pt>
                <c:pt idx="330">
                  <c:v>Aug-09</c:v>
                </c:pt>
                <c:pt idx="331">
                  <c:v>Sep-09</c:v>
                </c:pt>
                <c:pt idx="332">
                  <c:v>Oct-09</c:v>
                </c:pt>
                <c:pt idx="333">
                  <c:v>Nov-09</c:v>
                </c:pt>
                <c:pt idx="334">
                  <c:v>Dec-09</c:v>
                </c:pt>
                <c:pt idx="335">
                  <c:v>Jan-10</c:v>
                </c:pt>
                <c:pt idx="336">
                  <c:v>Feb-10</c:v>
                </c:pt>
                <c:pt idx="337">
                  <c:v>Mar-10</c:v>
                </c:pt>
                <c:pt idx="338">
                  <c:v>Apr-10</c:v>
                </c:pt>
                <c:pt idx="339">
                  <c:v>May-10</c:v>
                </c:pt>
                <c:pt idx="340">
                  <c:v>GE</c:v>
                </c:pt>
                <c:pt idx="341">
                  <c:v>May-10</c:v>
                </c:pt>
                <c:pt idx="342">
                  <c:v>Jun-10</c:v>
                </c:pt>
                <c:pt idx="343">
                  <c:v>Jul-10</c:v>
                </c:pt>
                <c:pt idx="344">
                  <c:v>Aug-10</c:v>
                </c:pt>
                <c:pt idx="345">
                  <c:v>Sep-10</c:v>
                </c:pt>
                <c:pt idx="346">
                  <c:v>Oct-10</c:v>
                </c:pt>
                <c:pt idx="347">
                  <c:v>Nov-10</c:v>
                </c:pt>
                <c:pt idx="348">
                  <c:v>Dec-10</c:v>
                </c:pt>
                <c:pt idx="349">
                  <c:v>Jan-11</c:v>
                </c:pt>
                <c:pt idx="350">
                  <c:v>Feb-11</c:v>
                </c:pt>
                <c:pt idx="351">
                  <c:v>Mar-11</c:v>
                </c:pt>
                <c:pt idx="352">
                  <c:v>Apr-11</c:v>
                </c:pt>
                <c:pt idx="353">
                  <c:v>May-11</c:v>
                </c:pt>
                <c:pt idx="354">
                  <c:v>Jun-11</c:v>
                </c:pt>
                <c:pt idx="355">
                  <c:v>Jul-11</c:v>
                </c:pt>
                <c:pt idx="356">
                  <c:v>Aug-11</c:v>
                </c:pt>
                <c:pt idx="357">
                  <c:v>Sep-11</c:v>
                </c:pt>
                <c:pt idx="358">
                  <c:v>Oct-11</c:v>
                </c:pt>
                <c:pt idx="359">
                  <c:v>Nov-11</c:v>
                </c:pt>
                <c:pt idx="360">
                  <c:v>Dec-11</c:v>
                </c:pt>
                <c:pt idx="361">
                  <c:v>Jan-12</c:v>
                </c:pt>
                <c:pt idx="362">
                  <c:v>Feb-12</c:v>
                </c:pt>
                <c:pt idx="363">
                  <c:v>Mar-12</c:v>
                </c:pt>
                <c:pt idx="364">
                  <c:v>Apr-12</c:v>
                </c:pt>
                <c:pt idx="365">
                  <c:v>May-12</c:v>
                </c:pt>
                <c:pt idx="366">
                  <c:v>Jun-12</c:v>
                </c:pt>
                <c:pt idx="367">
                  <c:v>Jul-12</c:v>
                </c:pt>
                <c:pt idx="368">
                  <c:v>Aug-12</c:v>
                </c:pt>
                <c:pt idx="369">
                  <c:v>Sep-12</c:v>
                </c:pt>
                <c:pt idx="370">
                  <c:v>Oct-12</c:v>
                </c:pt>
                <c:pt idx="371">
                  <c:v>Nov-12</c:v>
                </c:pt>
                <c:pt idx="372">
                  <c:v>Dec-12</c:v>
                </c:pt>
                <c:pt idx="373">
                  <c:v>Jan-13</c:v>
                </c:pt>
                <c:pt idx="374">
                  <c:v>Feb-13</c:v>
                </c:pt>
                <c:pt idx="375">
                  <c:v>Mar-13</c:v>
                </c:pt>
                <c:pt idx="376">
                  <c:v>Apr-13</c:v>
                </c:pt>
                <c:pt idx="377">
                  <c:v>May-13</c:v>
                </c:pt>
                <c:pt idx="378">
                  <c:v>Jun-13</c:v>
                </c:pt>
                <c:pt idx="379">
                  <c:v>Jul-13</c:v>
                </c:pt>
                <c:pt idx="380">
                  <c:v>Aug-13</c:v>
                </c:pt>
                <c:pt idx="381">
                  <c:v>Sep-13</c:v>
                </c:pt>
                <c:pt idx="382">
                  <c:v>Oct-13</c:v>
                </c:pt>
                <c:pt idx="383">
                  <c:v>Nov-13</c:v>
                </c:pt>
                <c:pt idx="384">
                  <c:v>Dec-13</c:v>
                </c:pt>
                <c:pt idx="385">
                  <c:v>Jan-14</c:v>
                </c:pt>
                <c:pt idx="386">
                  <c:v>Feb-14</c:v>
                </c:pt>
                <c:pt idx="387">
                  <c:v>Mar-14</c:v>
                </c:pt>
                <c:pt idx="388">
                  <c:v>Apr-14</c:v>
                </c:pt>
                <c:pt idx="389">
                  <c:v>May-14</c:v>
                </c:pt>
                <c:pt idx="390">
                  <c:v>Jun-14</c:v>
                </c:pt>
                <c:pt idx="391">
                  <c:v>Jul-14</c:v>
                </c:pt>
                <c:pt idx="392">
                  <c:v>Aug-14</c:v>
                </c:pt>
                <c:pt idx="393">
                  <c:v>Sep-14</c:v>
                </c:pt>
                <c:pt idx="394">
                  <c:v>Oct-14</c:v>
                </c:pt>
                <c:pt idx="395">
                  <c:v>Nov-14</c:v>
                </c:pt>
                <c:pt idx="396">
                  <c:v>Dec-14</c:v>
                </c:pt>
                <c:pt idx="397">
                  <c:v>Jan-15</c:v>
                </c:pt>
                <c:pt idx="398">
                  <c:v>Feb-15</c:v>
                </c:pt>
                <c:pt idx="399">
                  <c:v>Mar-15</c:v>
                </c:pt>
                <c:pt idx="400">
                  <c:v>Apr-15</c:v>
                </c:pt>
                <c:pt idx="401">
                  <c:v>May-15</c:v>
                </c:pt>
                <c:pt idx="402">
                  <c:v>GE</c:v>
                </c:pt>
                <c:pt idx="403">
                  <c:v>May-15</c:v>
                </c:pt>
                <c:pt idx="404">
                  <c:v>Jun-15</c:v>
                </c:pt>
                <c:pt idx="405">
                  <c:v>Jul-15</c:v>
                </c:pt>
                <c:pt idx="406">
                  <c:v>Aug-15</c:v>
                </c:pt>
                <c:pt idx="407">
                  <c:v>Sep-15</c:v>
                </c:pt>
                <c:pt idx="408">
                  <c:v>Oct-15</c:v>
                </c:pt>
                <c:pt idx="409">
                  <c:v>Nov-15</c:v>
                </c:pt>
                <c:pt idx="410">
                  <c:v>Dec-15</c:v>
                </c:pt>
                <c:pt idx="411">
                  <c:v>Jan-16</c:v>
                </c:pt>
                <c:pt idx="412">
                  <c:v>Feb-16</c:v>
                </c:pt>
                <c:pt idx="413">
                  <c:v>Mar-16</c:v>
                </c:pt>
                <c:pt idx="414">
                  <c:v>Apr-16</c:v>
                </c:pt>
                <c:pt idx="415">
                  <c:v>May-16</c:v>
                </c:pt>
                <c:pt idx="416">
                  <c:v>Jun-16</c:v>
                </c:pt>
                <c:pt idx="417">
                  <c:v>Jul-16</c:v>
                </c:pt>
                <c:pt idx="418">
                  <c:v>Aug-16</c:v>
                </c:pt>
                <c:pt idx="419">
                  <c:v>Sep-16</c:v>
                </c:pt>
                <c:pt idx="420">
                  <c:v>Oct-16</c:v>
                </c:pt>
                <c:pt idx="421">
                  <c:v>Nov-16</c:v>
                </c:pt>
                <c:pt idx="422">
                  <c:v>Dec-16</c:v>
                </c:pt>
                <c:pt idx="423">
                  <c:v>Jan-17</c:v>
                </c:pt>
                <c:pt idx="424">
                  <c:v>Feb-17</c:v>
                </c:pt>
                <c:pt idx="425">
                  <c:v>Mar-17</c:v>
                </c:pt>
                <c:pt idx="426">
                  <c:v>Apr-17</c:v>
                </c:pt>
                <c:pt idx="427">
                  <c:v>May-17</c:v>
                </c:pt>
                <c:pt idx="428">
                  <c:v>Jun-17</c:v>
                </c:pt>
                <c:pt idx="429">
                  <c:v>GE</c:v>
                </c:pt>
                <c:pt idx="430">
                  <c:v>Jun-17</c:v>
                </c:pt>
                <c:pt idx="431">
                  <c:v>Jul-17</c:v>
                </c:pt>
                <c:pt idx="432">
                  <c:v>Aug-17</c:v>
                </c:pt>
                <c:pt idx="433">
                  <c:v>Sep-17</c:v>
                </c:pt>
                <c:pt idx="434">
                  <c:v>Oct-17</c:v>
                </c:pt>
                <c:pt idx="435">
                  <c:v>Nov-17</c:v>
                </c:pt>
                <c:pt idx="436">
                  <c:v>Dec-17</c:v>
                </c:pt>
                <c:pt idx="437">
                  <c:v>Jan-18</c:v>
                </c:pt>
                <c:pt idx="438">
                  <c:v>Feb-18</c:v>
                </c:pt>
                <c:pt idx="439">
                  <c:v>Mar-18</c:v>
                </c:pt>
                <c:pt idx="440">
                  <c:v>Apr-18</c:v>
                </c:pt>
                <c:pt idx="441">
                  <c:v>May-18</c:v>
                </c:pt>
                <c:pt idx="442">
                  <c:v>Jun-18</c:v>
                </c:pt>
                <c:pt idx="443">
                  <c:v>Jul-18</c:v>
                </c:pt>
                <c:pt idx="444">
                  <c:v>Aug-18</c:v>
                </c:pt>
                <c:pt idx="445">
                  <c:v>Sep-18</c:v>
                </c:pt>
                <c:pt idx="446">
                  <c:v>Oct-18</c:v>
                </c:pt>
                <c:pt idx="447">
                  <c:v>Nov-18</c:v>
                </c:pt>
                <c:pt idx="448">
                  <c:v>Dec-18</c:v>
                </c:pt>
                <c:pt idx="449">
                  <c:v>Jan-19</c:v>
                </c:pt>
                <c:pt idx="450">
                  <c:v>Feb-19</c:v>
                </c:pt>
                <c:pt idx="451">
                  <c:v>Mar-19</c:v>
                </c:pt>
                <c:pt idx="452">
                  <c:v>Apr-19</c:v>
                </c:pt>
                <c:pt idx="453">
                  <c:v>May-19</c:v>
                </c:pt>
                <c:pt idx="454">
                  <c:v>Jun-19</c:v>
                </c:pt>
                <c:pt idx="455">
                  <c:v>Jul-19</c:v>
                </c:pt>
                <c:pt idx="456">
                  <c:v>Aug-19</c:v>
                </c:pt>
                <c:pt idx="457">
                  <c:v>Sep-19</c:v>
                </c:pt>
                <c:pt idx="458">
                  <c:v>Oct-19</c:v>
                </c:pt>
                <c:pt idx="459">
                  <c:v>Nov-19</c:v>
                </c:pt>
                <c:pt idx="460">
                  <c:v>Dec-19</c:v>
                </c:pt>
                <c:pt idx="461">
                  <c:v>GE</c:v>
                </c:pt>
                <c:pt idx="462">
                  <c:v>Jan-20</c:v>
                </c:pt>
                <c:pt idx="463">
                  <c:v>Feb-20</c:v>
                </c:pt>
                <c:pt idx="464">
                  <c:v>Mar-20</c:v>
                </c:pt>
                <c:pt idx="465">
                  <c:v>Apr-20</c:v>
                </c:pt>
                <c:pt idx="466">
                  <c:v>May-20</c:v>
                </c:pt>
                <c:pt idx="467">
                  <c:v>Jun-20</c:v>
                </c:pt>
                <c:pt idx="468">
                  <c:v>Jul-20</c:v>
                </c:pt>
                <c:pt idx="469">
                  <c:v>Aug-20</c:v>
                </c:pt>
                <c:pt idx="470">
                  <c:v>Sep-20</c:v>
                </c:pt>
                <c:pt idx="471">
                  <c:v>Oct-20</c:v>
                </c:pt>
                <c:pt idx="472">
                  <c:v>Nov-20</c:v>
                </c:pt>
                <c:pt idx="473">
                  <c:v>Dec-20</c:v>
                </c:pt>
                <c:pt idx="474">
                  <c:v>Jan-21</c:v>
                </c:pt>
                <c:pt idx="475">
                  <c:v>Feb-21</c:v>
                </c:pt>
                <c:pt idx="476">
                  <c:v>Mar-21</c:v>
                </c:pt>
                <c:pt idx="477">
                  <c:v>Apr-21</c:v>
                </c:pt>
                <c:pt idx="478">
                  <c:v>May-21</c:v>
                </c:pt>
                <c:pt idx="479">
                  <c:v>Jun-21</c:v>
                </c:pt>
                <c:pt idx="480">
                  <c:v>Jul-21</c:v>
                </c:pt>
                <c:pt idx="481">
                  <c:v>Aug-21</c:v>
                </c:pt>
                <c:pt idx="482">
                  <c:v>Sep-21</c:v>
                </c:pt>
                <c:pt idx="483">
                  <c:v>Oct-21</c:v>
                </c:pt>
                <c:pt idx="484">
                  <c:v>Nov-21</c:v>
                </c:pt>
                <c:pt idx="485">
                  <c:v>Dec-21</c:v>
                </c:pt>
                <c:pt idx="486">
                  <c:v>Jan-22</c:v>
                </c:pt>
                <c:pt idx="487">
                  <c:v>Feb-22</c:v>
                </c:pt>
                <c:pt idx="488">
                  <c:v>Mar-22</c:v>
                </c:pt>
                <c:pt idx="489">
                  <c:v>Apr-22</c:v>
                </c:pt>
                <c:pt idx="490">
                  <c:v>May-22</c:v>
                </c:pt>
                <c:pt idx="491">
                  <c:v>Jun-22</c:v>
                </c:pt>
                <c:pt idx="492">
                  <c:v>Jul-22</c:v>
                </c:pt>
                <c:pt idx="493">
                  <c:v>Aug-22</c:v>
                </c:pt>
                <c:pt idx="494">
                  <c:v>Sep-22</c:v>
                </c:pt>
                <c:pt idx="495">
                  <c:v>Oct-22</c:v>
                </c:pt>
                <c:pt idx="496">
                  <c:v>Nov-22</c:v>
                </c:pt>
                <c:pt idx="497">
                  <c:v>Dec-22</c:v>
                </c:pt>
                <c:pt idx="498">
                  <c:v>Jan-23</c:v>
                </c:pt>
                <c:pt idx="499">
                  <c:v>Feb-23</c:v>
                </c:pt>
                <c:pt idx="500">
                  <c:v>Mar-23</c:v>
                </c:pt>
                <c:pt idx="501">
                  <c:v>Apr-23</c:v>
                </c:pt>
                <c:pt idx="502">
                  <c:v>May-23</c:v>
                </c:pt>
                <c:pt idx="503">
                  <c:v>Jun-23</c:v>
                </c:pt>
                <c:pt idx="504">
                  <c:v>Jul-23</c:v>
                </c:pt>
                <c:pt idx="505">
                  <c:v>Aug-23</c:v>
                </c:pt>
                <c:pt idx="506">
                  <c:v>Sep-23</c:v>
                </c:pt>
                <c:pt idx="507">
                  <c:v>Oct-23</c:v>
                </c:pt>
                <c:pt idx="508">
                  <c:v>Nov-23</c:v>
                </c:pt>
                <c:pt idx="509">
                  <c:v>Dec-23</c:v>
                </c:pt>
                <c:pt idx="510">
                  <c:v>Jan-24</c:v>
                </c:pt>
                <c:pt idx="511">
                  <c:v>Feb-24</c:v>
                </c:pt>
                <c:pt idx="512">
                  <c:v>Mar-24</c:v>
                </c:pt>
                <c:pt idx="513">
                  <c:v>Apr-24</c:v>
                </c:pt>
                <c:pt idx="514">
                  <c:v>May-24</c:v>
                </c:pt>
                <c:pt idx="515">
                  <c:v>Jun-24</c:v>
                </c:pt>
                <c:pt idx="516">
                  <c:v>Jul-24</c:v>
                </c:pt>
                <c:pt idx="517">
                  <c:v>GE</c:v>
                </c:pt>
                <c:pt idx="518">
                  <c:v>Jul-24</c:v>
                </c:pt>
                <c:pt idx="519">
                  <c:v>Aug-24</c:v>
                </c:pt>
                <c:pt idx="520">
                  <c:v>Sep-24</c:v>
                </c:pt>
                <c:pt idx="521">
                  <c:v>Oct-24</c:v>
                </c:pt>
                <c:pt idx="522">
                  <c:v>Nov-24</c:v>
                </c:pt>
                <c:pt idx="523">
                  <c:v>Dec-24</c:v>
                </c:pt>
                <c:pt idx="524">
                  <c:v>Jan-25</c:v>
                </c:pt>
                <c:pt idx="525">
                  <c:v>Feb-25</c:v>
                </c:pt>
                <c:pt idx="526">
                  <c:v>Mar-25</c:v>
                </c:pt>
                <c:pt idx="527">
                  <c:v>Apr-25</c:v>
                </c:pt>
                <c:pt idx="528">
                  <c:v>May-25</c:v>
                </c:pt>
                <c:pt idx="529">
                  <c:v>Jun-25</c:v>
                </c:pt>
                <c:pt idx="530">
                  <c:v>Jul-25</c:v>
                </c:pt>
                <c:pt idx="531">
                  <c:v>Aug-25</c:v>
                </c:pt>
                <c:pt idx="532">
                  <c:v>Sep-25</c:v>
                </c:pt>
                <c:pt idx="533">
                  <c:v>Oct-25</c:v>
                </c:pt>
                <c:pt idx="534">
                  <c:v>Nov-25</c:v>
                </c:pt>
                <c:pt idx="535">
                  <c:v>Dec-25</c:v>
                </c:pt>
                <c:pt idx="536">
                  <c:v>Jan-26</c:v>
                </c:pt>
                <c:pt idx="537">
                  <c:v>Feb-26</c:v>
                </c:pt>
                <c:pt idx="538">
                  <c:v>Mar-26</c:v>
                </c:pt>
                <c:pt idx="539">
                  <c:v>Apr-26</c:v>
                </c:pt>
                <c:pt idx="540">
                  <c:v>May-26</c:v>
                </c:pt>
                <c:pt idx="541">
                  <c:v>Jun-26</c:v>
                </c:pt>
                <c:pt idx="542">
                  <c:v>Jul-26</c:v>
                </c:pt>
                <c:pt idx="543">
                  <c:v>Aug-26</c:v>
                </c:pt>
                <c:pt idx="544">
                  <c:v>Sep-26</c:v>
                </c:pt>
                <c:pt idx="545">
                  <c:v>Oct-26</c:v>
                </c:pt>
                <c:pt idx="546">
                  <c:v>Nov-26</c:v>
                </c:pt>
                <c:pt idx="547">
                  <c:v>Dec-26</c:v>
                </c:pt>
                <c:pt idx="548">
                  <c:v>Jan-27</c:v>
                </c:pt>
                <c:pt idx="549">
                  <c:v>Feb-27</c:v>
                </c:pt>
                <c:pt idx="550">
                  <c:v>Mar-27</c:v>
                </c:pt>
                <c:pt idx="551">
                  <c:v>Apr-27</c:v>
                </c:pt>
                <c:pt idx="552">
                  <c:v>May-27</c:v>
                </c:pt>
                <c:pt idx="553">
                  <c:v>Jun-27</c:v>
                </c:pt>
                <c:pt idx="554">
                  <c:v>Jul-27</c:v>
                </c:pt>
                <c:pt idx="555">
                  <c:v>Aug-27</c:v>
                </c:pt>
                <c:pt idx="556">
                  <c:v>Sep-27</c:v>
                </c:pt>
                <c:pt idx="557">
                  <c:v>Oct-27</c:v>
                </c:pt>
                <c:pt idx="558">
                  <c:v>Nov-27</c:v>
                </c:pt>
                <c:pt idx="559">
                  <c:v>Dec-27</c:v>
                </c:pt>
                <c:pt idx="560">
                  <c:v>Jan-28</c:v>
                </c:pt>
                <c:pt idx="561">
                  <c:v>Feb-28</c:v>
                </c:pt>
                <c:pt idx="562">
                  <c:v>Mar-28</c:v>
                </c:pt>
                <c:pt idx="563">
                  <c:v>Apr-28</c:v>
                </c:pt>
                <c:pt idx="564">
                  <c:v>May-28</c:v>
                </c:pt>
                <c:pt idx="565">
                  <c:v>Jun-28</c:v>
                </c:pt>
                <c:pt idx="566">
                  <c:v>Jul-28</c:v>
                </c:pt>
                <c:pt idx="567">
                  <c:v>Aug-28</c:v>
                </c:pt>
                <c:pt idx="568">
                  <c:v>Sep-28</c:v>
                </c:pt>
                <c:pt idx="569">
                  <c:v>Oct-28</c:v>
                </c:pt>
                <c:pt idx="570">
                  <c:v>Nov-28</c:v>
                </c:pt>
                <c:pt idx="571">
                  <c:v>Dec-28</c:v>
                </c:pt>
              </c:strCache>
            </c:strRef>
          </c:cat>
          <c:val>
            <c:numRef>
              <c:f>'Monthly average'!$C$8:$C$607</c:f>
              <c:numCache>
                <c:formatCode>0.0</c:formatCode>
                <c:ptCount val="600"/>
                <c:pt idx="0" formatCode="General">
                  <c:v>43.5</c:v>
                </c:pt>
                <c:pt idx="1">
                  <c:v>43</c:v>
                </c:pt>
                <c:pt idx="2">
                  <c:v>44.800000000000004</c:v>
                </c:pt>
                <c:pt idx="3">
                  <c:v>45.65</c:v>
                </c:pt>
                <c:pt idx="4">
                  <c:v>45.533333333333331</c:v>
                </c:pt>
                <c:pt idx="5">
                  <c:v>42.38</c:v>
                </c:pt>
                <c:pt idx="6">
                  <c:v>42.800000000000004</c:v>
                </c:pt>
                <c:pt idx="7">
                  <c:v>41.916666666666664</c:v>
                </c:pt>
                <c:pt idx="8">
                  <c:v>42.933333333333337</c:v>
                </c:pt>
                <c:pt idx="9">
                  <c:v>42.424999999999997</c:v>
                </c:pt>
                <c:pt idx="10">
                  <c:v>39.86</c:v>
                </c:pt>
                <c:pt idx="11">
                  <c:v>40.666666666666664</c:v>
                </c:pt>
                <c:pt idx="12">
                  <c:v>39.774999999999999</c:v>
                </c:pt>
                <c:pt idx="13">
                  <c:v>39.216666666666669</c:v>
                </c:pt>
                <c:pt idx="14">
                  <c:v>37.225000000000001</c:v>
                </c:pt>
                <c:pt idx="15">
                  <c:v>38.200000000000003</c:v>
                </c:pt>
                <c:pt idx="16">
                  <c:v>39.81666666666667</c:v>
                </c:pt>
                <c:pt idx="17">
                  <c:v>41.94</c:v>
                </c:pt>
                <c:pt idx="18">
                  <c:v>43.75</c:v>
                </c:pt>
                <c:pt idx="19">
                  <c:v>40.25</c:v>
                </c:pt>
                <c:pt idx="20">
                  <c:v>38.75</c:v>
                </c:pt>
                <c:pt idx="21">
                  <c:v>37.5</c:v>
                </c:pt>
                <c:pt idx="22">
                  <c:v>36.5</c:v>
                </c:pt>
                <c:pt idx="23">
                  <c:v>36.225000000000001</c:v>
                </c:pt>
                <c:pt idx="24">
                  <c:v>31.74</c:v>
                </c:pt>
                <c:pt idx="25">
                  <c:v>33.36</c:v>
                </c:pt>
                <c:pt idx="26">
                  <c:v>30.925000000000001</c:v>
                </c:pt>
                <c:pt idx="27">
                  <c:v>30.05</c:v>
                </c:pt>
                <c:pt idx="28">
                  <c:v>31.514285714285712</c:v>
                </c:pt>
                <c:pt idx="29">
                  <c:v>34.200000000000003</c:v>
                </c:pt>
                <c:pt idx="30">
                  <c:v>34.9</c:v>
                </c:pt>
                <c:pt idx="31">
                  <c:v>34.799999999999997</c:v>
                </c:pt>
                <c:pt idx="32">
                  <c:v>31.283333333333331</c:v>
                </c:pt>
                <c:pt idx="33">
                  <c:v>30.619999999999997</c:v>
                </c:pt>
                <c:pt idx="34">
                  <c:v>31.8</c:v>
                </c:pt>
                <c:pt idx="35">
                  <c:v>32.260000000000005</c:v>
                </c:pt>
                <c:pt idx="36">
                  <c:v>31.419999999999998</c:v>
                </c:pt>
                <c:pt idx="37">
                  <c:v>33.200000000000003</c:v>
                </c:pt>
                <c:pt idx="38">
                  <c:v>32.966666666666669</c:v>
                </c:pt>
                <c:pt idx="39">
                  <c:v>33.72</c:v>
                </c:pt>
                <c:pt idx="40">
                  <c:v>33.92</c:v>
                </c:pt>
                <c:pt idx="41">
                  <c:v>38.022222222222219</c:v>
                </c:pt>
                <c:pt idx="42">
                  <c:v>38.263636363636358</c:v>
                </c:pt>
                <c:pt idx="43">
                  <c:v>40.1875</c:v>
                </c:pt>
                <c:pt idx="44">
                  <c:v>39.04</c:v>
                </c:pt>
                <c:pt idx="45">
                  <c:v>38.299999999999997</c:v>
                </c:pt>
                <c:pt idx="46">
                  <c:v>38.67</c:v>
                </c:pt>
                <c:pt idx="47">
                  <c:v>41.035714285714285</c:v>
                </c:pt>
                <c:pt idx="48">
                  <c:v>42.689655172413794</c:v>
                </c:pt>
                <c:pt idx="49">
                  <c:v>42.6875</c:v>
                </c:pt>
                <c:pt idx="50" formatCode="General">
                  <c:v>43.3</c:v>
                </c:pt>
                <c:pt idx="51">
                  <c:v>45.5</c:v>
                </c:pt>
                <c:pt idx="52">
                  <c:v>47.166666666666664</c:v>
                </c:pt>
                <c:pt idx="53">
                  <c:v>47.625</c:v>
                </c:pt>
                <c:pt idx="54">
                  <c:v>47.6</c:v>
                </c:pt>
                <c:pt idx="55">
                  <c:v>47.8</c:v>
                </c:pt>
                <c:pt idx="56">
                  <c:v>48.5</c:v>
                </c:pt>
                <c:pt idx="57">
                  <c:v>47.125</c:v>
                </c:pt>
                <c:pt idx="58">
                  <c:v>45.9</c:v>
                </c:pt>
                <c:pt idx="59">
                  <c:v>45.166666666666664</c:v>
                </c:pt>
                <c:pt idx="60">
                  <c:v>45</c:v>
                </c:pt>
                <c:pt idx="61">
                  <c:v>43.3</c:v>
                </c:pt>
                <c:pt idx="62">
                  <c:v>43.444444444444443</c:v>
                </c:pt>
                <c:pt idx="63">
                  <c:v>45.81818181818182</c:v>
                </c:pt>
                <c:pt idx="64">
                  <c:v>45.642857142857146</c:v>
                </c:pt>
                <c:pt idx="65">
                  <c:v>47.125</c:v>
                </c:pt>
                <c:pt idx="66">
                  <c:v>44.75</c:v>
                </c:pt>
                <c:pt idx="67">
                  <c:v>45.6875</c:v>
                </c:pt>
                <c:pt idx="68">
                  <c:v>42.825000000000003</c:v>
                </c:pt>
                <c:pt idx="69">
                  <c:v>44.300000000000004</c:v>
                </c:pt>
                <c:pt idx="70">
                  <c:v>45.21</c:v>
                </c:pt>
                <c:pt idx="71">
                  <c:v>41.25</c:v>
                </c:pt>
                <c:pt idx="72">
                  <c:v>41.04</c:v>
                </c:pt>
                <c:pt idx="73">
                  <c:v>41.575000000000003</c:v>
                </c:pt>
                <c:pt idx="74">
                  <c:v>41.55</c:v>
                </c:pt>
                <c:pt idx="75">
                  <c:v>36.9</c:v>
                </c:pt>
                <c:pt idx="76">
                  <c:v>36.75</c:v>
                </c:pt>
                <c:pt idx="77">
                  <c:v>37.43</c:v>
                </c:pt>
                <c:pt idx="78">
                  <c:v>37.06315789473684</c:v>
                </c:pt>
                <c:pt idx="79">
                  <c:v>37.146666666666668</c:v>
                </c:pt>
                <c:pt idx="80">
                  <c:v>37.072727272727271</c:v>
                </c:pt>
                <c:pt idx="81">
                  <c:v>38.18571428571429</c:v>
                </c:pt>
                <c:pt idx="82">
                  <c:v>36.800000000000004</c:v>
                </c:pt>
                <c:pt idx="83">
                  <c:v>34.900000000000006</c:v>
                </c:pt>
                <c:pt idx="84">
                  <c:v>30.472727272727273</c:v>
                </c:pt>
                <c:pt idx="85">
                  <c:v>31.007692307692309</c:v>
                </c:pt>
                <c:pt idx="86">
                  <c:v>33.577777777777776</c:v>
                </c:pt>
                <c:pt idx="87">
                  <c:v>36.17</c:v>
                </c:pt>
                <c:pt idx="88">
                  <c:v>35.655555555555551</c:v>
                </c:pt>
                <c:pt idx="89">
                  <c:v>36.288888888888891</c:v>
                </c:pt>
                <c:pt idx="90">
                  <c:v>35.145454545454548</c:v>
                </c:pt>
                <c:pt idx="91">
                  <c:v>33.977777777777781</c:v>
                </c:pt>
                <c:pt idx="92">
                  <c:v>39.716000000000001</c:v>
                </c:pt>
                <c:pt idx="93">
                  <c:v>43.942857142857143</c:v>
                </c:pt>
                <c:pt idx="94">
                  <c:v>44.390909090909091</c:v>
                </c:pt>
                <c:pt idx="95">
                  <c:v>45.230000000000004</c:v>
                </c:pt>
                <c:pt idx="96">
                  <c:v>40.669230769230772</c:v>
                </c:pt>
                <c:pt idx="97">
                  <c:v>40.949999999999996</c:v>
                </c:pt>
                <c:pt idx="98">
                  <c:v>36.855555555555554</c:v>
                </c:pt>
                <c:pt idx="99">
                  <c:v>37.31818181818182</c:v>
                </c:pt>
                <c:pt idx="100">
                  <c:v>37.477777777777781</c:v>
                </c:pt>
                <c:pt idx="101">
                  <c:v>39.125</c:v>
                </c:pt>
                <c:pt idx="102">
                  <c:v>40.299999999999997</c:v>
                </c:pt>
                <c:pt idx="103">
                  <c:v>39.045454545454547</c:v>
                </c:pt>
                <c:pt idx="104">
                  <c:v>40.111111111111114</c:v>
                </c:pt>
                <c:pt idx="105">
                  <c:v>39.942857142857143</c:v>
                </c:pt>
                <c:pt idx="106">
                  <c:v>40.75</c:v>
                </c:pt>
                <c:pt idx="107">
                  <c:v>38.6</c:v>
                </c:pt>
                <c:pt idx="108">
                  <c:v>38.504081632653062</c:v>
                </c:pt>
                <c:pt idx="109">
                  <c:v>37.733333333333334</c:v>
                </c:pt>
                <c:pt idx="110" formatCode="General">
                  <c:v>42.8</c:v>
                </c:pt>
                <c:pt idx="111">
                  <c:v>41.416666666666664</c:v>
                </c:pt>
                <c:pt idx="112">
                  <c:v>44.9</c:v>
                </c:pt>
                <c:pt idx="113">
                  <c:v>44</c:v>
                </c:pt>
                <c:pt idx="114">
                  <c:v>41.6</c:v>
                </c:pt>
                <c:pt idx="115">
                  <c:v>40.28</c:v>
                </c:pt>
                <c:pt idx="116">
                  <c:v>38.099999999999994</c:v>
                </c:pt>
                <c:pt idx="117">
                  <c:v>33.785714285714285</c:v>
                </c:pt>
                <c:pt idx="118">
                  <c:v>31.74285714285714</c:v>
                </c:pt>
                <c:pt idx="119">
                  <c:v>33.06666666666667</c:v>
                </c:pt>
                <c:pt idx="120">
                  <c:v>35.5</c:v>
                </c:pt>
                <c:pt idx="121">
                  <c:v>33.725000000000001</c:v>
                </c:pt>
                <c:pt idx="122">
                  <c:v>31.625</c:v>
                </c:pt>
                <c:pt idx="123">
                  <c:v>31.725000000000001</c:v>
                </c:pt>
                <c:pt idx="124">
                  <c:v>27.2</c:v>
                </c:pt>
                <c:pt idx="125">
                  <c:v>26.616666666666664</c:v>
                </c:pt>
                <c:pt idx="126">
                  <c:v>27.914285714285715</c:v>
                </c:pt>
                <c:pt idx="127">
                  <c:v>26.566666666666666</c:v>
                </c:pt>
                <c:pt idx="128">
                  <c:v>25.614285714285717</c:v>
                </c:pt>
                <c:pt idx="129">
                  <c:v>28.2</c:v>
                </c:pt>
                <c:pt idx="130">
                  <c:v>27.6</c:v>
                </c:pt>
                <c:pt idx="131">
                  <c:v>26.96</c:v>
                </c:pt>
                <c:pt idx="132">
                  <c:v>27</c:v>
                </c:pt>
                <c:pt idx="133">
                  <c:v>26.324999999999999</c:v>
                </c:pt>
                <c:pt idx="134">
                  <c:v>26.400000000000002</c:v>
                </c:pt>
                <c:pt idx="135">
                  <c:v>26.68</c:v>
                </c:pt>
                <c:pt idx="136">
                  <c:v>25.912500000000001</c:v>
                </c:pt>
                <c:pt idx="137">
                  <c:v>24.37142857142857</c:v>
                </c:pt>
                <c:pt idx="138">
                  <c:v>24.75</c:v>
                </c:pt>
                <c:pt idx="139">
                  <c:v>25</c:v>
                </c:pt>
                <c:pt idx="140">
                  <c:v>25.537500000000001</c:v>
                </c:pt>
                <c:pt idx="141">
                  <c:v>25.324999999999999</c:v>
                </c:pt>
                <c:pt idx="142">
                  <c:v>24.925000000000001</c:v>
                </c:pt>
                <c:pt idx="143">
                  <c:v>24.85</c:v>
                </c:pt>
                <c:pt idx="144">
                  <c:v>24.45</c:v>
                </c:pt>
                <c:pt idx="145">
                  <c:v>24.324999999999999</c:v>
                </c:pt>
                <c:pt idx="146">
                  <c:v>24.68</c:v>
                </c:pt>
                <c:pt idx="147">
                  <c:v>24.833333333333332</c:v>
                </c:pt>
                <c:pt idx="148">
                  <c:v>23.06</c:v>
                </c:pt>
                <c:pt idx="149">
                  <c:v>27.349999999999998</c:v>
                </c:pt>
                <c:pt idx="150">
                  <c:v>28.625</c:v>
                </c:pt>
                <c:pt idx="151">
                  <c:v>26.439999999999998</c:v>
                </c:pt>
                <c:pt idx="152">
                  <c:v>27.54</c:v>
                </c:pt>
                <c:pt idx="153">
                  <c:v>25.56</c:v>
                </c:pt>
                <c:pt idx="154">
                  <c:v>25.883333333333336</c:v>
                </c:pt>
                <c:pt idx="155">
                  <c:v>27.74</c:v>
                </c:pt>
                <c:pt idx="156">
                  <c:v>27.137499999999999</c:v>
                </c:pt>
                <c:pt idx="157">
                  <c:v>26.771428571428572</c:v>
                </c:pt>
                <c:pt idx="158">
                  <c:v>27.816666666666666</c:v>
                </c:pt>
                <c:pt idx="159">
                  <c:v>27.76</c:v>
                </c:pt>
                <c:pt idx="160">
                  <c:v>26.811111111111114</c:v>
                </c:pt>
                <c:pt idx="161">
                  <c:v>29.014285714285712</c:v>
                </c:pt>
                <c:pt idx="162">
                  <c:v>28.4</c:v>
                </c:pt>
                <c:pt idx="163">
                  <c:v>29.233333333333334</c:v>
                </c:pt>
                <c:pt idx="164">
                  <c:v>28.785714285714285</c:v>
                </c:pt>
                <c:pt idx="165">
                  <c:v>28.618181818181821</c:v>
                </c:pt>
                <c:pt idx="166">
                  <c:v>29.400000000000002</c:v>
                </c:pt>
                <c:pt idx="167">
                  <c:v>30</c:v>
                </c:pt>
                <c:pt idx="168">
                  <c:v>32.071428571428569</c:v>
                </c:pt>
                <c:pt idx="169">
                  <c:v>30.685714285714287</c:v>
                </c:pt>
                <c:pt idx="170">
                  <c:v>29.108333333333334</c:v>
                </c:pt>
                <c:pt idx="171">
                  <c:v>30.910714285714285</c:v>
                </c:pt>
                <c:pt idx="172">
                  <c:v>31</c:v>
                </c:pt>
                <c:pt idx="173">
                  <c:v>23.15</c:v>
                </c:pt>
                <c:pt idx="174">
                  <c:v>23.55</c:v>
                </c:pt>
                <c:pt idx="175">
                  <c:v>24.074999999999999</c:v>
                </c:pt>
                <c:pt idx="176">
                  <c:v>27.45</c:v>
                </c:pt>
                <c:pt idx="177">
                  <c:v>23.524999999999999</c:v>
                </c:pt>
                <c:pt idx="178">
                  <c:v>23.3</c:v>
                </c:pt>
                <c:pt idx="179">
                  <c:v>25.72</c:v>
                </c:pt>
                <c:pt idx="180">
                  <c:v>26.9</c:v>
                </c:pt>
                <c:pt idx="181">
                  <c:v>27.96</c:v>
                </c:pt>
                <c:pt idx="182">
                  <c:v>29.024999999999999</c:v>
                </c:pt>
                <c:pt idx="183">
                  <c:v>29.074999999999999</c:v>
                </c:pt>
                <c:pt idx="184">
                  <c:v>28.083333333333332</c:v>
                </c:pt>
                <c:pt idx="185">
                  <c:v>26.78</c:v>
                </c:pt>
                <c:pt idx="186">
                  <c:v>27.82</c:v>
                </c:pt>
                <c:pt idx="187">
                  <c:v>27.599999999999998</c:v>
                </c:pt>
                <c:pt idx="188">
                  <c:v>28.6</c:v>
                </c:pt>
                <c:pt idx="189">
                  <c:v>26</c:v>
                </c:pt>
                <c:pt idx="190">
                  <c:v>27.074999999999999</c:v>
                </c:pt>
                <c:pt idx="191">
                  <c:v>28.05</c:v>
                </c:pt>
                <c:pt idx="192">
                  <c:v>28.02</c:v>
                </c:pt>
                <c:pt idx="193">
                  <c:v>26.466666666666669</c:v>
                </c:pt>
                <c:pt idx="194">
                  <c:v>28.875</c:v>
                </c:pt>
                <c:pt idx="195">
                  <c:v>27.875</c:v>
                </c:pt>
                <c:pt idx="196">
                  <c:v>27.683333333333334</c:v>
                </c:pt>
                <c:pt idx="197">
                  <c:v>26.616666666666664</c:v>
                </c:pt>
                <c:pt idx="198">
                  <c:v>27.675000000000001</c:v>
                </c:pt>
                <c:pt idx="199">
                  <c:v>29.15</c:v>
                </c:pt>
                <c:pt idx="200">
                  <c:v>27.925000000000001</c:v>
                </c:pt>
                <c:pt idx="201">
                  <c:v>29.942857142857143</c:v>
                </c:pt>
                <c:pt idx="202">
                  <c:v>29.32</c:v>
                </c:pt>
                <c:pt idx="203">
                  <c:v>29.080000000000002</c:v>
                </c:pt>
                <c:pt idx="204">
                  <c:v>28</c:v>
                </c:pt>
                <c:pt idx="205">
                  <c:v>29.46</c:v>
                </c:pt>
                <c:pt idx="206">
                  <c:v>28.774999999999999</c:v>
                </c:pt>
                <c:pt idx="207">
                  <c:v>30.45</c:v>
                </c:pt>
                <c:pt idx="208">
                  <c:v>30.35</c:v>
                </c:pt>
                <c:pt idx="209">
                  <c:v>32.5</c:v>
                </c:pt>
                <c:pt idx="210">
                  <c:v>33.449999999999996</c:v>
                </c:pt>
                <c:pt idx="211">
                  <c:v>33.166666666666664</c:v>
                </c:pt>
                <c:pt idx="212">
                  <c:v>31.45</c:v>
                </c:pt>
                <c:pt idx="213">
                  <c:v>36.088235294117645</c:v>
                </c:pt>
                <c:pt idx="214">
                  <c:v>34.96</c:v>
                </c:pt>
                <c:pt idx="215">
                  <c:v>33.716666666666669</c:v>
                </c:pt>
                <c:pt idx="216">
                  <c:v>32.94</c:v>
                </c:pt>
                <c:pt idx="217">
                  <c:v>31.666666666666668</c:v>
                </c:pt>
                <c:pt idx="218">
                  <c:v>30.342857142857145</c:v>
                </c:pt>
                <c:pt idx="219">
                  <c:v>31.4375</c:v>
                </c:pt>
                <c:pt idx="220">
                  <c:v>30</c:v>
                </c:pt>
                <c:pt idx="221">
                  <c:v>30.851851851851851</c:v>
                </c:pt>
                <c:pt idx="222">
                  <c:v>31.428571428571427</c:v>
                </c:pt>
                <c:pt idx="223">
                  <c:v>32.700000000000003</c:v>
                </c:pt>
                <c:pt idx="224">
                  <c:v>28</c:v>
                </c:pt>
                <c:pt idx="225">
                  <c:v>26</c:v>
                </c:pt>
                <c:pt idx="226">
                  <c:v>28</c:v>
                </c:pt>
                <c:pt idx="227">
                  <c:v>27</c:v>
                </c:pt>
                <c:pt idx="228">
                  <c:v>27</c:v>
                </c:pt>
                <c:pt idx="229">
                  <c:v>29</c:v>
                </c:pt>
                <c:pt idx="230">
                  <c:v>29</c:v>
                </c:pt>
                <c:pt idx="231">
                  <c:v>29</c:v>
                </c:pt>
                <c:pt idx="232">
                  <c:v>31</c:v>
                </c:pt>
                <c:pt idx="233">
                  <c:v>30</c:v>
                </c:pt>
                <c:pt idx="234">
                  <c:v>32.6</c:v>
                </c:pt>
                <c:pt idx="235">
                  <c:v>32.166666666666664</c:v>
                </c:pt>
                <c:pt idx="236">
                  <c:v>32</c:v>
                </c:pt>
                <c:pt idx="237">
                  <c:v>31.4</c:v>
                </c:pt>
                <c:pt idx="238">
                  <c:v>30.25</c:v>
                </c:pt>
                <c:pt idx="239">
                  <c:v>30</c:v>
                </c:pt>
                <c:pt idx="240">
                  <c:v>29.857142857142858</c:v>
                </c:pt>
                <c:pt idx="241">
                  <c:v>30.75</c:v>
                </c:pt>
                <c:pt idx="242">
                  <c:v>31.142857142857142</c:v>
                </c:pt>
                <c:pt idx="243">
                  <c:v>31.857142857142858</c:v>
                </c:pt>
                <c:pt idx="244">
                  <c:v>32</c:v>
                </c:pt>
                <c:pt idx="245">
                  <c:v>30.6</c:v>
                </c:pt>
                <c:pt idx="246">
                  <c:v>32.5</c:v>
                </c:pt>
                <c:pt idx="247">
                  <c:v>34.5</c:v>
                </c:pt>
                <c:pt idx="248">
                  <c:v>35.6</c:v>
                </c:pt>
                <c:pt idx="249">
                  <c:v>34.6</c:v>
                </c:pt>
                <c:pt idx="250">
                  <c:v>32.222222222222221</c:v>
                </c:pt>
                <c:pt idx="251">
                  <c:v>33.75</c:v>
                </c:pt>
                <c:pt idx="252">
                  <c:v>34</c:v>
                </c:pt>
                <c:pt idx="253">
                  <c:v>34.4</c:v>
                </c:pt>
                <c:pt idx="254">
                  <c:v>36.6</c:v>
                </c:pt>
                <c:pt idx="255">
                  <c:v>34.833333333333336</c:v>
                </c:pt>
                <c:pt idx="256">
                  <c:v>35.75</c:v>
                </c:pt>
                <c:pt idx="257">
                  <c:v>35.6</c:v>
                </c:pt>
                <c:pt idx="258">
                  <c:v>35.714285714285715</c:v>
                </c:pt>
                <c:pt idx="259">
                  <c:v>32.142857142857146</c:v>
                </c:pt>
                <c:pt idx="260">
                  <c:v>30.25</c:v>
                </c:pt>
                <c:pt idx="261">
                  <c:v>33</c:v>
                </c:pt>
                <c:pt idx="262">
                  <c:v>31.25</c:v>
                </c:pt>
                <c:pt idx="263">
                  <c:v>31.142857142857142</c:v>
                </c:pt>
                <c:pt idx="264">
                  <c:v>31.166666666666668</c:v>
                </c:pt>
                <c:pt idx="265">
                  <c:v>31.5</c:v>
                </c:pt>
                <c:pt idx="266">
                  <c:v>31.90909090909091</c:v>
                </c:pt>
                <c:pt idx="267">
                  <c:v>33.142857142857146</c:v>
                </c:pt>
                <c:pt idx="268">
                  <c:v>33.333333333333336</c:v>
                </c:pt>
                <c:pt idx="269">
                  <c:v>32.733333333333334</c:v>
                </c:pt>
                <c:pt idx="270">
                  <c:v>32.625</c:v>
                </c:pt>
                <c:pt idx="271">
                  <c:v>33</c:v>
                </c:pt>
                <c:pt idx="272">
                  <c:v>30.5</c:v>
                </c:pt>
                <c:pt idx="273">
                  <c:v>31</c:v>
                </c:pt>
                <c:pt idx="274">
                  <c:v>29.5</c:v>
                </c:pt>
                <c:pt idx="275">
                  <c:v>31.666666666666668</c:v>
                </c:pt>
                <c:pt idx="276">
                  <c:v>31.8</c:v>
                </c:pt>
                <c:pt idx="277">
                  <c:v>32.333333333333336</c:v>
                </c:pt>
                <c:pt idx="278">
                  <c:v>33.333333333333336</c:v>
                </c:pt>
                <c:pt idx="279">
                  <c:v>37.125</c:v>
                </c:pt>
                <c:pt idx="280">
                  <c:v>38.125</c:v>
                </c:pt>
                <c:pt idx="281">
                  <c:v>36.799999999999997</c:v>
                </c:pt>
                <c:pt idx="282">
                  <c:v>35.375</c:v>
                </c:pt>
                <c:pt idx="283">
                  <c:v>34.375</c:v>
                </c:pt>
                <c:pt idx="284">
                  <c:v>38.4</c:v>
                </c:pt>
                <c:pt idx="285">
                  <c:v>37.857142857142854</c:v>
                </c:pt>
                <c:pt idx="286">
                  <c:v>38</c:v>
                </c:pt>
                <c:pt idx="287">
                  <c:v>37.666666666666664</c:v>
                </c:pt>
                <c:pt idx="288">
                  <c:v>37.4</c:v>
                </c:pt>
                <c:pt idx="289">
                  <c:v>37.5</c:v>
                </c:pt>
                <c:pt idx="290">
                  <c:v>36.333333333333336</c:v>
                </c:pt>
                <c:pt idx="291">
                  <c:v>36.833333333333336</c:v>
                </c:pt>
                <c:pt idx="292">
                  <c:v>37.4</c:v>
                </c:pt>
                <c:pt idx="293">
                  <c:v>38</c:v>
                </c:pt>
                <c:pt idx="294">
                  <c:v>38.875</c:v>
                </c:pt>
                <c:pt idx="295">
                  <c:v>37</c:v>
                </c:pt>
                <c:pt idx="296">
                  <c:v>36.333333333333336</c:v>
                </c:pt>
                <c:pt idx="297">
                  <c:v>35.75</c:v>
                </c:pt>
                <c:pt idx="298">
                  <c:v>33.666666666666664</c:v>
                </c:pt>
                <c:pt idx="299">
                  <c:v>34.454545454545453</c:v>
                </c:pt>
                <c:pt idx="300">
                  <c:v>32.916666666666664</c:v>
                </c:pt>
                <c:pt idx="301">
                  <c:v>39.642857142857146</c:v>
                </c:pt>
                <c:pt idx="302">
                  <c:v>40.454545454545453</c:v>
                </c:pt>
                <c:pt idx="303">
                  <c:v>41.333333333333336</c:v>
                </c:pt>
                <c:pt idx="304">
                  <c:v>39.299999999999997</c:v>
                </c:pt>
                <c:pt idx="305">
                  <c:v>40</c:v>
                </c:pt>
                <c:pt idx="306">
                  <c:v>40.5</c:v>
                </c:pt>
                <c:pt idx="307">
                  <c:v>40.6</c:v>
                </c:pt>
                <c:pt idx="308">
                  <c:v>43.888888888888886</c:v>
                </c:pt>
                <c:pt idx="309">
                  <c:v>45.444444444444443</c:v>
                </c:pt>
                <c:pt idx="310">
                  <c:v>45.1</c:v>
                </c:pt>
                <c:pt idx="311">
                  <c:v>45.625</c:v>
                </c:pt>
                <c:pt idx="312">
                  <c:v>43</c:v>
                </c:pt>
                <c:pt idx="313">
                  <c:v>43</c:v>
                </c:pt>
                <c:pt idx="314">
                  <c:v>41.5</c:v>
                </c:pt>
                <c:pt idx="315">
                  <c:v>39.5</c:v>
                </c:pt>
                <c:pt idx="316">
                  <c:v>43</c:v>
                </c:pt>
                <c:pt idx="317">
                  <c:v>42.75</c:v>
                </c:pt>
                <c:pt idx="318">
                  <c:v>41.625</c:v>
                </c:pt>
                <c:pt idx="319">
                  <c:v>43.111111111111114</c:v>
                </c:pt>
                <c:pt idx="320">
                  <c:v>39.6875</c:v>
                </c:pt>
                <c:pt idx="321">
                  <c:v>37.916666666666664</c:v>
                </c:pt>
                <c:pt idx="322">
                  <c:v>40.111111111111114</c:v>
                </c:pt>
                <c:pt idx="323">
                  <c:v>41.25</c:v>
                </c:pt>
                <c:pt idx="324">
                  <c:v>39.520000000000003</c:v>
                </c:pt>
                <c:pt idx="325">
                  <c:v>41.44</c:v>
                </c:pt>
                <c:pt idx="326">
                  <c:v>39.142857142857146</c:v>
                </c:pt>
                <c:pt idx="327">
                  <c:v>39.6875</c:v>
                </c:pt>
                <c:pt idx="328">
                  <c:v>39.368421052631582</c:v>
                </c:pt>
                <c:pt idx="329">
                  <c:v>38.416666666666664</c:v>
                </c:pt>
                <c:pt idx="330">
                  <c:v>37.5</c:v>
                </c:pt>
                <c:pt idx="331">
                  <c:v>35.022727272727273</c:v>
                </c:pt>
                <c:pt idx="332">
                  <c:v>35.769230769230766</c:v>
                </c:pt>
                <c:pt idx="333" formatCode="General">
                  <c:v>36.9</c:v>
                </c:pt>
                <c:pt idx="334">
                  <c:v>38</c:v>
                </c:pt>
                <c:pt idx="335">
                  <c:v>40.299999999999997</c:v>
                </c:pt>
                <c:pt idx="336">
                  <c:v>41.2</c:v>
                </c:pt>
                <c:pt idx="337">
                  <c:v>41.185185185185183</c:v>
                </c:pt>
                <c:pt idx="338">
                  <c:v>40.064516129032256</c:v>
                </c:pt>
                <c:pt idx="339">
                  <c:v>40.193548387096776</c:v>
                </c:pt>
                <c:pt idx="340">
                  <c:v>39.366666666666667</c:v>
                </c:pt>
                <c:pt idx="341">
                  <c:v>39.416666666666664</c:v>
                </c:pt>
                <c:pt idx="342">
                  <c:v>37.147058823529413</c:v>
                </c:pt>
                <c:pt idx="343">
                  <c:v>35.645161290322584</c:v>
                </c:pt>
                <c:pt idx="344">
                  <c:v>35.5625</c:v>
                </c:pt>
                <c:pt idx="345">
                  <c:v>35.799999999999997</c:v>
                </c:pt>
                <c:pt idx="346">
                  <c:v>37.111111111111114</c:v>
                </c:pt>
                <c:pt idx="347">
                  <c:v>36.806451612903224</c:v>
                </c:pt>
                <c:pt idx="348">
                  <c:v>35.41935483870968</c:v>
                </c:pt>
                <c:pt idx="349">
                  <c:v>36.12903225806452</c:v>
                </c:pt>
                <c:pt idx="350">
                  <c:v>36.212121212121211</c:v>
                </c:pt>
                <c:pt idx="351">
                  <c:v>36.032258064516128</c:v>
                </c:pt>
                <c:pt idx="352">
                  <c:v>35.542857142857144</c:v>
                </c:pt>
                <c:pt idx="353">
                  <c:v>37.615384615384613</c:v>
                </c:pt>
                <c:pt idx="354">
                  <c:v>38.6875</c:v>
                </c:pt>
                <c:pt idx="355">
                  <c:v>38.071428571428569</c:v>
                </c:pt>
                <c:pt idx="356">
                  <c:v>35.545454545454547</c:v>
                </c:pt>
                <c:pt idx="357">
                  <c:v>32.5</c:v>
                </c:pt>
                <c:pt idx="358">
                  <c:v>31.757575757575758</c:v>
                </c:pt>
                <c:pt idx="359">
                  <c:v>32.444444444444443</c:v>
                </c:pt>
                <c:pt idx="360">
                  <c:v>33.200000000000003</c:v>
                </c:pt>
                <c:pt idx="361">
                  <c:v>32.8125</c:v>
                </c:pt>
                <c:pt idx="362">
                  <c:v>32.147058823529413</c:v>
                </c:pt>
                <c:pt idx="363">
                  <c:v>32.473684210526315</c:v>
                </c:pt>
                <c:pt idx="364">
                  <c:v>32.333333333333336</c:v>
                </c:pt>
                <c:pt idx="365">
                  <c:v>31.08</c:v>
                </c:pt>
                <c:pt idx="366">
                  <c:v>31.657894736842106</c:v>
                </c:pt>
                <c:pt idx="367">
                  <c:v>30.931034482758619</c:v>
                </c:pt>
                <c:pt idx="368">
                  <c:v>29.5</c:v>
                </c:pt>
                <c:pt idx="369">
                  <c:v>30.53125</c:v>
                </c:pt>
                <c:pt idx="370">
                  <c:v>28.575757575757574</c:v>
                </c:pt>
                <c:pt idx="371">
                  <c:v>30.357142857142858</c:v>
                </c:pt>
                <c:pt idx="372">
                  <c:v>31.5</c:v>
                </c:pt>
                <c:pt idx="373">
                  <c:v>31.875</c:v>
                </c:pt>
                <c:pt idx="374">
                  <c:v>32.702702702702702</c:v>
                </c:pt>
                <c:pt idx="375">
                  <c:v>32.744186046511629</c:v>
                </c:pt>
                <c:pt idx="376">
                  <c:v>31.921052631578949</c:v>
                </c:pt>
                <c:pt idx="377">
                  <c:v>32.777777777777779</c:v>
                </c:pt>
                <c:pt idx="378">
                  <c:v>32.305555555555557</c:v>
                </c:pt>
                <c:pt idx="379">
                  <c:v>32.705882352941174</c:v>
                </c:pt>
                <c:pt idx="380">
                  <c:v>33.432432432432435</c:v>
                </c:pt>
                <c:pt idx="381">
                  <c:v>32.930555555555557</c:v>
                </c:pt>
                <c:pt idx="382">
                  <c:v>32.073170731707314</c:v>
                </c:pt>
                <c:pt idx="383">
                  <c:v>32.069767441860463</c:v>
                </c:pt>
                <c:pt idx="384">
                  <c:v>32.860465116279073</c:v>
                </c:pt>
                <c:pt idx="385">
                  <c:v>32.944444444444443</c:v>
                </c:pt>
                <c:pt idx="386">
                  <c:v>31.756097560975611</c:v>
                </c:pt>
                <c:pt idx="387">
                  <c:v>31.826086956521738</c:v>
                </c:pt>
                <c:pt idx="388">
                  <c:v>31.65909090909091</c:v>
                </c:pt>
                <c:pt idx="389">
                  <c:v>31.774193548387096</c:v>
                </c:pt>
                <c:pt idx="390">
                  <c:v>31.931818181818183</c:v>
                </c:pt>
                <c:pt idx="391">
                  <c:v>32.418604651162788</c:v>
                </c:pt>
                <c:pt idx="392">
                  <c:v>33.5</c:v>
                </c:pt>
                <c:pt idx="393">
                  <c:v>33.557142857142857</c:v>
                </c:pt>
                <c:pt idx="394">
                  <c:v>33.578947368421055</c:v>
                </c:pt>
                <c:pt idx="395" formatCode="General">
                  <c:v>37.700000000000003</c:v>
                </c:pt>
                <c:pt idx="396">
                  <c:v>40.666666666666664</c:v>
                </c:pt>
                <c:pt idx="397">
                  <c:v>39.25</c:v>
                </c:pt>
                <c:pt idx="398">
                  <c:v>38.333333333333336</c:v>
                </c:pt>
                <c:pt idx="399">
                  <c:v>40</c:v>
                </c:pt>
                <c:pt idx="400">
                  <c:v>38.625</c:v>
                </c:pt>
                <c:pt idx="401">
                  <c:v>38</c:v>
                </c:pt>
                <c:pt idx="402">
                  <c:v>39.571428571428569</c:v>
                </c:pt>
                <c:pt idx="403">
                  <c:v>38.5</c:v>
                </c:pt>
                <c:pt idx="404">
                  <c:v>38.833333333333336</c:v>
                </c:pt>
                <c:pt idx="405">
                  <c:v>39</c:v>
                </c:pt>
                <c:pt idx="406">
                  <c:v>35.571428571428569</c:v>
                </c:pt>
                <c:pt idx="407">
                  <c:v>34.875</c:v>
                </c:pt>
                <c:pt idx="408">
                  <c:v>34.888888888888886</c:v>
                </c:pt>
                <c:pt idx="409">
                  <c:v>34.090909090909093</c:v>
                </c:pt>
                <c:pt idx="410">
                  <c:v>38.5</c:v>
                </c:pt>
                <c:pt idx="411">
                  <c:v>40</c:v>
                </c:pt>
                <c:pt idx="412">
                  <c:v>39.4</c:v>
                </c:pt>
                <c:pt idx="413">
                  <c:v>42.125</c:v>
                </c:pt>
                <c:pt idx="414">
                  <c:v>41.375</c:v>
                </c:pt>
                <c:pt idx="415">
                  <c:v>40</c:v>
                </c:pt>
                <c:pt idx="416">
                  <c:v>40</c:v>
                </c:pt>
                <c:pt idx="417">
                  <c:v>41.111111111111114</c:v>
                </c:pt>
                <c:pt idx="418">
                  <c:v>42.666666666666664</c:v>
                </c:pt>
                <c:pt idx="419">
                  <c:v>45.571428571428569</c:v>
                </c:pt>
                <c:pt idx="420">
                  <c:v>44.931034482758619</c:v>
                </c:pt>
                <c:pt idx="421">
                  <c:v>42.866666666666667</c:v>
                </c:pt>
                <c:pt idx="422" formatCode="General">
                  <c:v>43.4</c:v>
                </c:pt>
                <c:pt idx="423">
                  <c:v>40.333333333333336</c:v>
                </c:pt>
                <c:pt idx="424">
                  <c:v>39.700000000000003</c:v>
                </c:pt>
                <c:pt idx="425">
                  <c:v>40.666666666666664</c:v>
                </c:pt>
                <c:pt idx="426">
                  <c:v>39.909090909090907</c:v>
                </c:pt>
                <c:pt idx="427">
                  <c:v>39.6</c:v>
                </c:pt>
                <c:pt idx="428">
                  <c:v>39.727272727272727</c:v>
                </c:pt>
                <c:pt idx="429">
                  <c:v>40.142857142857146</c:v>
                </c:pt>
                <c:pt idx="430">
                  <c:v>40.333333333333336</c:v>
                </c:pt>
                <c:pt idx="431">
                  <c:v>40.444444444444443</c:v>
                </c:pt>
                <c:pt idx="432">
                  <c:v>41.6</c:v>
                </c:pt>
                <c:pt idx="433">
                  <c:v>41.07692307692308</c:v>
                </c:pt>
                <c:pt idx="434">
                  <c:v>41.692307692307693</c:v>
                </c:pt>
                <c:pt idx="435">
                  <c:v>41.5</c:v>
                </c:pt>
                <c:pt idx="436">
                  <c:v>38.4</c:v>
                </c:pt>
                <c:pt idx="437">
                  <c:v>38.833333333333336</c:v>
                </c:pt>
                <c:pt idx="438">
                  <c:v>39.235294117647058</c:v>
                </c:pt>
                <c:pt idx="439">
                  <c:v>40.307692307692307</c:v>
                </c:pt>
                <c:pt idx="440">
                  <c:v>38.299999999999997</c:v>
                </c:pt>
                <c:pt idx="441">
                  <c:v>38.833333333333336</c:v>
                </c:pt>
                <c:pt idx="442">
                  <c:v>38.333333333333336</c:v>
                </c:pt>
                <c:pt idx="443">
                  <c:v>39.81818181818182</c:v>
                </c:pt>
                <c:pt idx="444">
                  <c:v>37.1</c:v>
                </c:pt>
                <c:pt idx="445">
                  <c:v>27.363636363636363</c:v>
                </c:pt>
                <c:pt idx="446">
                  <c:v>23</c:v>
                </c:pt>
                <c:pt idx="447">
                  <c:v>21.7</c:v>
                </c:pt>
                <c:pt idx="448">
                  <c:v>27.058823529411764</c:v>
                </c:pt>
                <c:pt idx="449">
                  <c:v>32.8125</c:v>
                </c:pt>
                <c:pt idx="450">
                  <c:v>32.28</c:v>
                </c:pt>
                <c:pt idx="451">
                  <c:v>36.357142857142854</c:v>
                </c:pt>
                <c:pt idx="452">
                  <c:v>41.313725490196077</c:v>
                </c:pt>
                <c:pt idx="453">
                  <c:v>43.104166666666664</c:v>
                </c:pt>
                <c:pt idx="454">
                  <c:v>44.7</c:v>
                </c:pt>
                <c:pt idx="455">
                  <c:v>46.666666666666664</c:v>
                </c:pt>
                <c:pt idx="456">
                  <c:v>46.4</c:v>
                </c:pt>
                <c:pt idx="457">
                  <c:v>50.25</c:v>
                </c:pt>
                <c:pt idx="458">
                  <c:v>51.07692307692308</c:v>
                </c:pt>
                <c:pt idx="459">
                  <c:v>46.5</c:v>
                </c:pt>
                <c:pt idx="460">
                  <c:v>42.823529411764703</c:v>
                </c:pt>
                <c:pt idx="461">
                  <c:v>43.238095238095241</c:v>
                </c:pt>
                <c:pt idx="462">
                  <c:v>42.083333333333336</c:v>
                </c:pt>
                <c:pt idx="463">
                  <c:v>40.736842105263158</c:v>
                </c:pt>
                <c:pt idx="464">
                  <c:v>40.111111111111114</c:v>
                </c:pt>
                <c:pt idx="465">
                  <c:v>38.882352941176471</c:v>
                </c:pt>
                <c:pt idx="466">
                  <c:v>38.866666666666667</c:v>
                </c:pt>
                <c:pt idx="467">
                  <c:v>39.94736842105263</c:v>
                </c:pt>
                <c:pt idx="468">
                  <c:v>41.210526315789473</c:v>
                </c:pt>
                <c:pt idx="469">
                  <c:v>42.571428571428569</c:v>
                </c:pt>
                <c:pt idx="470">
                  <c:v>42.28</c:v>
                </c:pt>
                <c:pt idx="471">
                  <c:v>43.38095238095238</c:v>
                </c:pt>
                <c:pt idx="472">
                  <c:v>43.083333333333336</c:v>
                </c:pt>
                <c:pt idx="473">
                  <c:v>41.136363636363633</c:v>
                </c:pt>
                <c:pt idx="474">
                  <c:v>40.18333333333333</c:v>
                </c:pt>
                <c:pt idx="475">
                  <c:v>39.13703703703704</c:v>
                </c:pt>
                <c:pt idx="476">
                  <c:v>38.863636363636367</c:v>
                </c:pt>
                <c:pt idx="477">
                  <c:v>36.37777777777778</c:v>
                </c:pt>
                <c:pt idx="478">
                  <c:v>33.229999999999997</c:v>
                </c:pt>
                <c:pt idx="479">
                  <c:v>31.796875</c:v>
                </c:pt>
                <c:pt idx="480">
                  <c:v>33.134615384615387</c:v>
                </c:pt>
                <c:pt idx="481">
                  <c:v>34.959259259259255</c:v>
                </c:pt>
                <c:pt idx="482">
                  <c:v>33.530769230769231</c:v>
                </c:pt>
                <c:pt idx="483">
                  <c:v>32.68571428571429</c:v>
                </c:pt>
                <c:pt idx="484">
                  <c:v>32.663333333333334</c:v>
                </c:pt>
                <c:pt idx="485">
                  <c:v>31.496774193548386</c:v>
                </c:pt>
                <c:pt idx="486">
                  <c:v>31.589285714285715</c:v>
                </c:pt>
                <c:pt idx="487">
                  <c:v>29.895</c:v>
                </c:pt>
                <c:pt idx="488">
                  <c:v>23.665217391304346</c:v>
                </c:pt>
                <c:pt idx="489">
                  <c:v>26.342500000000001</c:v>
                </c:pt>
                <c:pt idx="490">
                  <c:v>26.3</c:v>
                </c:pt>
                <c:pt idx="491">
                  <c:v>26.137142857142855</c:v>
                </c:pt>
                <c:pt idx="492">
                  <c:v>25.936111111111114</c:v>
                </c:pt>
                <c:pt idx="493">
                  <c:v>27.485416666666666</c:v>
                </c:pt>
                <c:pt idx="494">
                  <c:v>28.736666666666668</c:v>
                </c:pt>
                <c:pt idx="495">
                  <c:v>28.066666666666666</c:v>
                </c:pt>
                <c:pt idx="496">
                  <c:v>27.168421052631583</c:v>
                </c:pt>
                <c:pt idx="497">
                  <c:v>26.28125</c:v>
                </c:pt>
                <c:pt idx="498">
                  <c:v>26.476666666666667</c:v>
                </c:pt>
                <c:pt idx="499">
                  <c:v>26.34375</c:v>
                </c:pt>
                <c:pt idx="500">
                  <c:v>26.783783783783782</c:v>
                </c:pt>
                <c:pt idx="501">
                  <c:v>25.175000000000001</c:v>
                </c:pt>
                <c:pt idx="502">
                  <c:v>25.36</c:v>
                </c:pt>
                <c:pt idx="503">
                  <c:v>24.828571428571429</c:v>
                </c:pt>
                <c:pt idx="504">
                  <c:v>24.617647058823529</c:v>
                </c:pt>
                <c:pt idx="505">
                  <c:v>23.789473684210527</c:v>
                </c:pt>
                <c:pt idx="506">
                  <c:v>23.435897435897434</c:v>
                </c:pt>
                <c:pt idx="507">
                  <c:v>23.553846153846155</c:v>
                </c:pt>
                <c:pt idx="508">
                  <c:v>21.135514018691588</c:v>
                </c:pt>
                <c:pt idx="509">
                  <c:v>20.90909090909091</c:v>
                </c:pt>
                <c:pt idx="510" formatCode="General">
                  <c:v>24.4</c:v>
                </c:pt>
                <c:pt idx="511">
                  <c:v>21</c:v>
                </c:pt>
                <c:pt idx="512">
                  <c:v>23.75</c:v>
                </c:pt>
                <c:pt idx="513">
                  <c:v>24</c:v>
                </c:pt>
                <c:pt idx="514">
                  <c:v>25.210526315789473</c:v>
                </c:pt>
                <c:pt idx="515">
                  <c:v>26.733333333333334</c:v>
                </c:pt>
                <c:pt idx="516">
                  <c:v>24.636363636363637</c:v>
                </c:pt>
                <c:pt idx="517">
                  <c:v>23.807692307692307</c:v>
                </c:pt>
                <c:pt idx="518">
                  <c:v>21.863636363636363</c:v>
                </c:pt>
                <c:pt idx="519">
                  <c:v>22.592592592592592</c:v>
                </c:pt>
                <c:pt idx="520">
                  <c:v>21.625</c:v>
                </c:pt>
                <c:pt idx="521">
                  <c:v>18.037037037037038</c:v>
                </c:pt>
                <c:pt idx="522">
                  <c:v>18.5</c:v>
                </c:pt>
                <c:pt idx="523">
                  <c:v>17.828571428571429</c:v>
                </c:pt>
                <c:pt idx="524">
                  <c:v>17.896153846153847</c:v>
                </c:pt>
                <c:pt idx="525">
                  <c:v>17.25</c:v>
                </c:pt>
                <c:pt idx="526">
                  <c:v>17.521739130434781</c:v>
                </c:pt>
                <c:pt idx="527">
                  <c:v>18.440000000000001</c:v>
                </c:pt>
                <c:pt idx="528">
                  <c:v>19.058823529411764</c:v>
                </c:pt>
                <c:pt idx="529">
                  <c:v>19.25</c:v>
                </c:pt>
                <c:pt idx="530">
                  <c:v>18.5</c:v>
                </c:pt>
                <c:pt idx="531">
                  <c:v>18.111111111111111</c:v>
                </c:pt>
              </c:numCache>
            </c:numRef>
          </c:val>
          <c:smooth val="0"/>
          <c:extLst>
            <c:ext xmlns:c16="http://schemas.microsoft.com/office/drawing/2014/chart" uri="{C3380CC4-5D6E-409C-BE32-E72D297353CC}">
              <c16:uniqueId val="{00000000-5C08-4C3D-8C78-BABC535B3DC8}"/>
            </c:ext>
          </c:extLst>
        </c:ser>
        <c:ser>
          <c:idx val="1"/>
          <c:order val="1"/>
          <c:tx>
            <c:strRef>
              <c:f>'Monthly average'!$E$1</c:f>
              <c:strCache>
                <c:ptCount val="1"/>
                <c:pt idx="0">
                  <c:v>Labour</c:v>
                </c:pt>
              </c:strCache>
            </c:strRef>
          </c:tx>
          <c:spPr>
            <a:ln w="38100">
              <a:solidFill>
                <a:srgbClr val="C00000"/>
              </a:solidFill>
              <a:prstDash val="solid"/>
            </a:ln>
          </c:spPr>
          <c:marker>
            <c:symbol val="none"/>
          </c:marker>
          <c:cat>
            <c:strRef>
              <c:f>'Monthly average'!$B$1:$B$607</c:f>
              <c:strCache>
                <c:ptCount val="572"/>
                <c:pt idx="0">
                  <c:v>Date</c:v>
                </c:pt>
                <c:pt idx="1">
                  <c:v>Jan-83</c:v>
                </c:pt>
                <c:pt idx="2">
                  <c:v>Feb-83</c:v>
                </c:pt>
                <c:pt idx="3">
                  <c:v>Mar-83</c:v>
                </c:pt>
                <c:pt idx="4">
                  <c:v>Apr-83</c:v>
                </c:pt>
                <c:pt idx="5">
                  <c:v>May-83</c:v>
                </c:pt>
                <c:pt idx="6">
                  <c:v>Jun-83</c:v>
                </c:pt>
                <c:pt idx="7">
                  <c:v>GE</c:v>
                </c:pt>
                <c:pt idx="8">
                  <c:v>Jun-83</c:v>
                </c:pt>
                <c:pt idx="9">
                  <c:v>Jul-83</c:v>
                </c:pt>
                <c:pt idx="10">
                  <c:v>Aug-83</c:v>
                </c:pt>
                <c:pt idx="11">
                  <c:v>Sep-83</c:v>
                </c:pt>
                <c:pt idx="12">
                  <c:v>Oct-83</c:v>
                </c:pt>
                <c:pt idx="13">
                  <c:v>Nov-83</c:v>
                </c:pt>
                <c:pt idx="14">
                  <c:v>Dec-83</c:v>
                </c:pt>
                <c:pt idx="15">
                  <c:v>Jan-84</c:v>
                </c:pt>
                <c:pt idx="16">
                  <c:v>Feb-84</c:v>
                </c:pt>
                <c:pt idx="17">
                  <c:v>Mar-84</c:v>
                </c:pt>
                <c:pt idx="18">
                  <c:v>Apr-84</c:v>
                </c:pt>
                <c:pt idx="19">
                  <c:v>May-84</c:v>
                </c:pt>
                <c:pt idx="20">
                  <c:v>Jun-84</c:v>
                </c:pt>
                <c:pt idx="21">
                  <c:v>Jul-84</c:v>
                </c:pt>
                <c:pt idx="22">
                  <c:v>Aug-84</c:v>
                </c:pt>
                <c:pt idx="23">
                  <c:v>Sep-84</c:v>
                </c:pt>
                <c:pt idx="24">
                  <c:v>Oct-84</c:v>
                </c:pt>
                <c:pt idx="25">
                  <c:v>Nov-84</c:v>
                </c:pt>
                <c:pt idx="26">
                  <c:v>Dec-84</c:v>
                </c:pt>
                <c:pt idx="27">
                  <c:v>Jan-85</c:v>
                </c:pt>
                <c:pt idx="28">
                  <c:v>Feb-85</c:v>
                </c:pt>
                <c:pt idx="29">
                  <c:v>Mar-85</c:v>
                </c:pt>
                <c:pt idx="30">
                  <c:v>Apr-85</c:v>
                </c:pt>
                <c:pt idx="31">
                  <c:v>May-85</c:v>
                </c:pt>
                <c:pt idx="32">
                  <c:v>Jun-85</c:v>
                </c:pt>
                <c:pt idx="33">
                  <c:v>Jul-85</c:v>
                </c:pt>
                <c:pt idx="34">
                  <c:v>Aug-85</c:v>
                </c:pt>
                <c:pt idx="35">
                  <c:v>Sep-85</c:v>
                </c:pt>
                <c:pt idx="36">
                  <c:v>Oct-85</c:v>
                </c:pt>
                <c:pt idx="37">
                  <c:v>Nov-85</c:v>
                </c:pt>
                <c:pt idx="38">
                  <c:v>Dec-85</c:v>
                </c:pt>
                <c:pt idx="39">
                  <c:v>Jan-86</c:v>
                </c:pt>
                <c:pt idx="40">
                  <c:v>Feb-86</c:v>
                </c:pt>
                <c:pt idx="41">
                  <c:v>Mar-86</c:v>
                </c:pt>
                <c:pt idx="42">
                  <c:v>Apr-86</c:v>
                </c:pt>
                <c:pt idx="43">
                  <c:v>May-86</c:v>
                </c:pt>
                <c:pt idx="44">
                  <c:v>Jun-86</c:v>
                </c:pt>
                <c:pt idx="45">
                  <c:v>Jul-86</c:v>
                </c:pt>
                <c:pt idx="46">
                  <c:v>Aug-86</c:v>
                </c:pt>
                <c:pt idx="47">
                  <c:v>Sep-86</c:v>
                </c:pt>
                <c:pt idx="48">
                  <c:v>Oct-86</c:v>
                </c:pt>
                <c:pt idx="49">
                  <c:v>Nov-86</c:v>
                </c:pt>
                <c:pt idx="50">
                  <c:v>Dec-86</c:v>
                </c:pt>
                <c:pt idx="51">
                  <c:v>Jan-87</c:v>
                </c:pt>
                <c:pt idx="52">
                  <c:v>Feb-87</c:v>
                </c:pt>
                <c:pt idx="53">
                  <c:v>Mar-87</c:v>
                </c:pt>
                <c:pt idx="54">
                  <c:v>Apr-87</c:v>
                </c:pt>
                <c:pt idx="55">
                  <c:v>May-87</c:v>
                </c:pt>
                <c:pt idx="56">
                  <c:v>Jun-87</c:v>
                </c:pt>
                <c:pt idx="57">
                  <c:v>GE</c:v>
                </c:pt>
                <c:pt idx="58">
                  <c:v>Jun-87</c:v>
                </c:pt>
                <c:pt idx="59">
                  <c:v>Jul-87</c:v>
                </c:pt>
                <c:pt idx="60">
                  <c:v>Aug-87</c:v>
                </c:pt>
                <c:pt idx="61">
                  <c:v>Sep-87</c:v>
                </c:pt>
                <c:pt idx="62">
                  <c:v>Oct-87</c:v>
                </c:pt>
                <c:pt idx="63">
                  <c:v>Nov-87</c:v>
                </c:pt>
                <c:pt idx="64">
                  <c:v>Dec-87</c:v>
                </c:pt>
                <c:pt idx="65">
                  <c:v>Jan-88</c:v>
                </c:pt>
                <c:pt idx="66">
                  <c:v>Feb-88</c:v>
                </c:pt>
                <c:pt idx="67">
                  <c:v>Mar-88</c:v>
                </c:pt>
                <c:pt idx="68">
                  <c:v>Apr-88</c:v>
                </c:pt>
                <c:pt idx="69">
                  <c:v>May-88</c:v>
                </c:pt>
                <c:pt idx="70">
                  <c:v>Jun-88</c:v>
                </c:pt>
                <c:pt idx="71">
                  <c:v>Jul-88</c:v>
                </c:pt>
                <c:pt idx="72">
                  <c:v>Aug-88</c:v>
                </c:pt>
                <c:pt idx="73">
                  <c:v>Sep-88</c:v>
                </c:pt>
                <c:pt idx="74">
                  <c:v>Oct-88</c:v>
                </c:pt>
                <c:pt idx="75">
                  <c:v>Nov-88</c:v>
                </c:pt>
                <c:pt idx="76">
                  <c:v>Dec-88</c:v>
                </c:pt>
                <c:pt idx="77">
                  <c:v>Jan-89</c:v>
                </c:pt>
                <c:pt idx="78">
                  <c:v>Feb-89</c:v>
                </c:pt>
                <c:pt idx="79">
                  <c:v>Mar-89</c:v>
                </c:pt>
                <c:pt idx="80">
                  <c:v>Apr-89</c:v>
                </c:pt>
                <c:pt idx="81">
                  <c:v>May-89</c:v>
                </c:pt>
                <c:pt idx="82">
                  <c:v>Jun-89</c:v>
                </c:pt>
                <c:pt idx="83">
                  <c:v>Jul-89</c:v>
                </c:pt>
                <c:pt idx="84">
                  <c:v>Aug-89</c:v>
                </c:pt>
                <c:pt idx="85">
                  <c:v>Sep-89</c:v>
                </c:pt>
                <c:pt idx="86">
                  <c:v>Oct-89</c:v>
                </c:pt>
                <c:pt idx="87">
                  <c:v>Nov-89</c:v>
                </c:pt>
                <c:pt idx="88">
                  <c:v>Dec-89</c:v>
                </c:pt>
                <c:pt idx="89">
                  <c:v>Jan-90</c:v>
                </c:pt>
                <c:pt idx="90">
                  <c:v>Feb-90</c:v>
                </c:pt>
                <c:pt idx="91">
                  <c:v>Mar-90</c:v>
                </c:pt>
                <c:pt idx="92">
                  <c:v>Apr-90</c:v>
                </c:pt>
                <c:pt idx="93">
                  <c:v>May-90</c:v>
                </c:pt>
                <c:pt idx="94">
                  <c:v>Jun-90</c:v>
                </c:pt>
                <c:pt idx="95">
                  <c:v>Jul-90</c:v>
                </c:pt>
                <c:pt idx="96">
                  <c:v>Aug-90</c:v>
                </c:pt>
                <c:pt idx="97">
                  <c:v>Sep-90</c:v>
                </c:pt>
                <c:pt idx="98">
                  <c:v>Oct-90</c:v>
                </c:pt>
                <c:pt idx="99">
                  <c:v>Nov-90</c:v>
                </c:pt>
                <c:pt idx="100">
                  <c:v>Dec-90</c:v>
                </c:pt>
                <c:pt idx="101">
                  <c:v>Jan-91</c:v>
                </c:pt>
                <c:pt idx="102">
                  <c:v>Feb-91</c:v>
                </c:pt>
                <c:pt idx="103">
                  <c:v>Mar-91</c:v>
                </c:pt>
                <c:pt idx="104">
                  <c:v>Apr-91</c:v>
                </c:pt>
                <c:pt idx="105">
                  <c:v>May-91</c:v>
                </c:pt>
                <c:pt idx="106">
                  <c:v>Jun-91</c:v>
                </c:pt>
                <c:pt idx="107">
                  <c:v>Jul-91</c:v>
                </c:pt>
                <c:pt idx="108">
                  <c:v>Aug-91</c:v>
                </c:pt>
                <c:pt idx="109">
                  <c:v>Sep-91</c:v>
                </c:pt>
                <c:pt idx="110">
                  <c:v>Oct-91</c:v>
                </c:pt>
                <c:pt idx="111">
                  <c:v>Nov-91</c:v>
                </c:pt>
                <c:pt idx="112">
                  <c:v>Dec-91</c:v>
                </c:pt>
                <c:pt idx="113">
                  <c:v>Jan-92</c:v>
                </c:pt>
                <c:pt idx="114">
                  <c:v>Feb-92</c:v>
                </c:pt>
                <c:pt idx="115">
                  <c:v>Mar-92</c:v>
                </c:pt>
                <c:pt idx="116">
                  <c:v>Apr-92</c:v>
                </c:pt>
                <c:pt idx="117">
                  <c:v>GE</c:v>
                </c:pt>
                <c:pt idx="118">
                  <c:v>Apr-92</c:v>
                </c:pt>
                <c:pt idx="119">
                  <c:v>May-92</c:v>
                </c:pt>
                <c:pt idx="120">
                  <c:v>Jun-92</c:v>
                </c:pt>
                <c:pt idx="121">
                  <c:v>Jul-92</c:v>
                </c:pt>
                <c:pt idx="122">
                  <c:v>Aug-92</c:v>
                </c:pt>
                <c:pt idx="123">
                  <c:v>Sep-92</c:v>
                </c:pt>
                <c:pt idx="124">
                  <c:v>Oct-92</c:v>
                </c:pt>
                <c:pt idx="125">
                  <c:v>Nov-92</c:v>
                </c:pt>
                <c:pt idx="126">
                  <c:v>Dec-92</c:v>
                </c:pt>
                <c:pt idx="127">
                  <c:v>Jan-93</c:v>
                </c:pt>
                <c:pt idx="128">
                  <c:v>Feb-93</c:v>
                </c:pt>
                <c:pt idx="129">
                  <c:v>Mar-93</c:v>
                </c:pt>
                <c:pt idx="130">
                  <c:v>Apr-93</c:v>
                </c:pt>
                <c:pt idx="131">
                  <c:v>May-93</c:v>
                </c:pt>
                <c:pt idx="132">
                  <c:v>Jun-93</c:v>
                </c:pt>
                <c:pt idx="133">
                  <c:v>Jul-93</c:v>
                </c:pt>
                <c:pt idx="134">
                  <c:v>Aug-93</c:v>
                </c:pt>
                <c:pt idx="135">
                  <c:v>Sep-93</c:v>
                </c:pt>
                <c:pt idx="136">
                  <c:v>Oct-93</c:v>
                </c:pt>
                <c:pt idx="137">
                  <c:v>Nov-93</c:v>
                </c:pt>
                <c:pt idx="138">
                  <c:v>Dec-93</c:v>
                </c:pt>
                <c:pt idx="139">
                  <c:v>Jan-94</c:v>
                </c:pt>
                <c:pt idx="140">
                  <c:v>Feb-94</c:v>
                </c:pt>
                <c:pt idx="141">
                  <c:v>Mar-94</c:v>
                </c:pt>
                <c:pt idx="142">
                  <c:v>Apr-94</c:v>
                </c:pt>
                <c:pt idx="143">
                  <c:v>May-94</c:v>
                </c:pt>
                <c:pt idx="144">
                  <c:v>Jun-94</c:v>
                </c:pt>
                <c:pt idx="145">
                  <c:v>Jul-94</c:v>
                </c:pt>
                <c:pt idx="146">
                  <c:v>Aug-94</c:v>
                </c:pt>
                <c:pt idx="147">
                  <c:v>Sep-94</c:v>
                </c:pt>
                <c:pt idx="148">
                  <c:v>Oct-94</c:v>
                </c:pt>
                <c:pt idx="149">
                  <c:v>Nov-94</c:v>
                </c:pt>
                <c:pt idx="150">
                  <c:v>Dec-94</c:v>
                </c:pt>
                <c:pt idx="151">
                  <c:v>Jan-95</c:v>
                </c:pt>
                <c:pt idx="152">
                  <c:v>Feb-95</c:v>
                </c:pt>
                <c:pt idx="153">
                  <c:v>Mar-95</c:v>
                </c:pt>
                <c:pt idx="154">
                  <c:v>Apr-95</c:v>
                </c:pt>
                <c:pt idx="155">
                  <c:v>May-95</c:v>
                </c:pt>
                <c:pt idx="156">
                  <c:v>Jun-95</c:v>
                </c:pt>
                <c:pt idx="157">
                  <c:v>Jul-95</c:v>
                </c:pt>
                <c:pt idx="158">
                  <c:v>Aug-95</c:v>
                </c:pt>
                <c:pt idx="159">
                  <c:v>Sep-95</c:v>
                </c:pt>
                <c:pt idx="160">
                  <c:v>Oct-95</c:v>
                </c:pt>
                <c:pt idx="161">
                  <c:v>Nov-95</c:v>
                </c:pt>
                <c:pt idx="162">
                  <c:v>Dec-95</c:v>
                </c:pt>
                <c:pt idx="163">
                  <c:v>Jan-96</c:v>
                </c:pt>
                <c:pt idx="164">
                  <c:v>Feb-96</c:v>
                </c:pt>
                <c:pt idx="165">
                  <c:v>Mar-96</c:v>
                </c:pt>
                <c:pt idx="166">
                  <c:v>Apr-96</c:v>
                </c:pt>
                <c:pt idx="167">
                  <c:v>May-96</c:v>
                </c:pt>
                <c:pt idx="168">
                  <c:v>Jun-96</c:v>
                </c:pt>
                <c:pt idx="169">
                  <c:v>Jul-96</c:v>
                </c:pt>
                <c:pt idx="170">
                  <c:v>Aug-96</c:v>
                </c:pt>
                <c:pt idx="171">
                  <c:v>Sep-96</c:v>
                </c:pt>
                <c:pt idx="172">
                  <c:v>Oct-96</c:v>
                </c:pt>
                <c:pt idx="173">
                  <c:v>Nov-96</c:v>
                </c:pt>
                <c:pt idx="174">
                  <c:v>Dec-96</c:v>
                </c:pt>
                <c:pt idx="175">
                  <c:v>Jan-97</c:v>
                </c:pt>
                <c:pt idx="176">
                  <c:v>Feb-97</c:v>
                </c:pt>
                <c:pt idx="177">
                  <c:v>Mar-97</c:v>
                </c:pt>
                <c:pt idx="178">
                  <c:v>Apr-97</c:v>
                </c:pt>
                <c:pt idx="179">
                  <c:v>GE</c:v>
                </c:pt>
                <c:pt idx="180">
                  <c:v>May-97</c:v>
                </c:pt>
                <c:pt idx="181">
                  <c:v>Jun-97</c:v>
                </c:pt>
                <c:pt idx="182">
                  <c:v>Jul-97</c:v>
                </c:pt>
                <c:pt idx="183">
                  <c:v>Aug-97</c:v>
                </c:pt>
                <c:pt idx="184">
                  <c:v>Sep-97</c:v>
                </c:pt>
                <c:pt idx="185">
                  <c:v>Oct-97</c:v>
                </c:pt>
                <c:pt idx="186">
                  <c:v>Nov-97</c:v>
                </c:pt>
                <c:pt idx="187">
                  <c:v>Dec-97</c:v>
                </c:pt>
                <c:pt idx="188">
                  <c:v>Jan-98</c:v>
                </c:pt>
                <c:pt idx="189">
                  <c:v>Feb-98</c:v>
                </c:pt>
                <c:pt idx="190">
                  <c:v>Mar-98</c:v>
                </c:pt>
                <c:pt idx="191">
                  <c:v>Apr-98</c:v>
                </c:pt>
                <c:pt idx="192">
                  <c:v>May-98</c:v>
                </c:pt>
                <c:pt idx="193">
                  <c:v>Jun-98</c:v>
                </c:pt>
                <c:pt idx="194">
                  <c:v>Jul-98</c:v>
                </c:pt>
                <c:pt idx="195">
                  <c:v>Aug-98</c:v>
                </c:pt>
                <c:pt idx="196">
                  <c:v>Sep-98</c:v>
                </c:pt>
                <c:pt idx="197">
                  <c:v>Oct-98</c:v>
                </c:pt>
                <c:pt idx="198">
                  <c:v>Nov-98</c:v>
                </c:pt>
                <c:pt idx="199">
                  <c:v>Dec-98</c:v>
                </c:pt>
                <c:pt idx="200">
                  <c:v>Jan-99</c:v>
                </c:pt>
                <c:pt idx="201">
                  <c:v>Feb-99</c:v>
                </c:pt>
                <c:pt idx="202">
                  <c:v>Mar-99</c:v>
                </c:pt>
                <c:pt idx="203">
                  <c:v>Apr-99</c:v>
                </c:pt>
                <c:pt idx="204">
                  <c:v>May-99</c:v>
                </c:pt>
                <c:pt idx="205">
                  <c:v>Jun-99</c:v>
                </c:pt>
                <c:pt idx="206">
                  <c:v>Jul-99</c:v>
                </c:pt>
                <c:pt idx="207">
                  <c:v>Aug-99</c:v>
                </c:pt>
                <c:pt idx="208">
                  <c:v>Sep-99</c:v>
                </c:pt>
                <c:pt idx="209">
                  <c:v>Oct-99</c:v>
                </c:pt>
                <c:pt idx="210">
                  <c:v>Nov-99</c:v>
                </c:pt>
                <c:pt idx="211">
                  <c:v>Dec-99</c:v>
                </c:pt>
                <c:pt idx="212">
                  <c:v>Jan-00</c:v>
                </c:pt>
                <c:pt idx="213">
                  <c:v>Feb-00</c:v>
                </c:pt>
                <c:pt idx="214">
                  <c:v>Mar-00</c:v>
                </c:pt>
                <c:pt idx="215">
                  <c:v>Apr-00</c:v>
                </c:pt>
                <c:pt idx="216">
                  <c:v>May-00</c:v>
                </c:pt>
                <c:pt idx="217">
                  <c:v>Jun-00</c:v>
                </c:pt>
                <c:pt idx="218">
                  <c:v>Jul-00</c:v>
                </c:pt>
                <c:pt idx="219">
                  <c:v>Aug-00</c:v>
                </c:pt>
                <c:pt idx="220">
                  <c:v>Sep-00</c:v>
                </c:pt>
                <c:pt idx="221">
                  <c:v>Oct-00</c:v>
                </c:pt>
                <c:pt idx="222">
                  <c:v>Nov-00</c:v>
                </c:pt>
                <c:pt idx="223">
                  <c:v>Dec-00</c:v>
                </c:pt>
                <c:pt idx="224">
                  <c:v>Jan-01</c:v>
                </c:pt>
                <c:pt idx="225">
                  <c:v>Feb-01</c:v>
                </c:pt>
                <c:pt idx="226">
                  <c:v>Mar-01</c:v>
                </c:pt>
                <c:pt idx="227">
                  <c:v>Apr-01</c:v>
                </c:pt>
                <c:pt idx="228">
                  <c:v>May-01</c:v>
                </c:pt>
                <c:pt idx="229">
                  <c:v>Jun-01</c:v>
                </c:pt>
                <c:pt idx="230">
                  <c:v>GE</c:v>
                </c:pt>
                <c:pt idx="231">
                  <c:v>Jul-01</c:v>
                </c:pt>
                <c:pt idx="232">
                  <c:v>Aug-01</c:v>
                </c:pt>
                <c:pt idx="233">
                  <c:v>Sep-01</c:v>
                </c:pt>
                <c:pt idx="234">
                  <c:v>Oct-01</c:v>
                </c:pt>
                <c:pt idx="235">
                  <c:v>Nov-01</c:v>
                </c:pt>
                <c:pt idx="236">
                  <c:v>Dec-01</c:v>
                </c:pt>
                <c:pt idx="237">
                  <c:v>Jan-02</c:v>
                </c:pt>
                <c:pt idx="238">
                  <c:v>Feb-02</c:v>
                </c:pt>
                <c:pt idx="239">
                  <c:v>Mar-02</c:v>
                </c:pt>
                <c:pt idx="240">
                  <c:v>Apr-02</c:v>
                </c:pt>
                <c:pt idx="241">
                  <c:v>May-02</c:v>
                </c:pt>
                <c:pt idx="242">
                  <c:v>Jun-02</c:v>
                </c:pt>
                <c:pt idx="243">
                  <c:v>Jul-02</c:v>
                </c:pt>
                <c:pt idx="244">
                  <c:v>Aug-02</c:v>
                </c:pt>
                <c:pt idx="245">
                  <c:v>Sep-02</c:v>
                </c:pt>
                <c:pt idx="246">
                  <c:v>Oct-02</c:v>
                </c:pt>
                <c:pt idx="247">
                  <c:v>Nov-02</c:v>
                </c:pt>
                <c:pt idx="248">
                  <c:v>Dec-02</c:v>
                </c:pt>
                <c:pt idx="249">
                  <c:v>Jan-03</c:v>
                </c:pt>
                <c:pt idx="250">
                  <c:v>Feb-03</c:v>
                </c:pt>
                <c:pt idx="251">
                  <c:v>Mar-03</c:v>
                </c:pt>
                <c:pt idx="252">
                  <c:v>Apr-03</c:v>
                </c:pt>
                <c:pt idx="253">
                  <c:v>May-03</c:v>
                </c:pt>
                <c:pt idx="254">
                  <c:v>Jun-03</c:v>
                </c:pt>
                <c:pt idx="255">
                  <c:v>Jul-03</c:v>
                </c:pt>
                <c:pt idx="256">
                  <c:v>Aug-03</c:v>
                </c:pt>
                <c:pt idx="257">
                  <c:v>Sep-03</c:v>
                </c:pt>
                <c:pt idx="258">
                  <c:v>Oct-03</c:v>
                </c:pt>
                <c:pt idx="259">
                  <c:v>Nov-03</c:v>
                </c:pt>
                <c:pt idx="260">
                  <c:v>Dec-03</c:v>
                </c:pt>
                <c:pt idx="261">
                  <c:v>Jan-04</c:v>
                </c:pt>
                <c:pt idx="262">
                  <c:v>Feb-04</c:v>
                </c:pt>
                <c:pt idx="263">
                  <c:v>Mar-04</c:v>
                </c:pt>
                <c:pt idx="264">
                  <c:v>Apr-04</c:v>
                </c:pt>
                <c:pt idx="265">
                  <c:v>May-04</c:v>
                </c:pt>
                <c:pt idx="266">
                  <c:v>Jun-04</c:v>
                </c:pt>
                <c:pt idx="267">
                  <c:v>Jul-04</c:v>
                </c:pt>
                <c:pt idx="268">
                  <c:v>Aug-04</c:v>
                </c:pt>
                <c:pt idx="269">
                  <c:v>Sep-04</c:v>
                </c:pt>
                <c:pt idx="270">
                  <c:v>Oct-04</c:v>
                </c:pt>
                <c:pt idx="271">
                  <c:v>Nov-04</c:v>
                </c:pt>
                <c:pt idx="272">
                  <c:v>Dec-04</c:v>
                </c:pt>
                <c:pt idx="273">
                  <c:v>Jan-05</c:v>
                </c:pt>
                <c:pt idx="274">
                  <c:v>Feb-05</c:v>
                </c:pt>
                <c:pt idx="275">
                  <c:v>Mar-05</c:v>
                </c:pt>
                <c:pt idx="276">
                  <c:v>Apr-05</c:v>
                </c:pt>
                <c:pt idx="277">
                  <c:v>May-05</c:v>
                </c:pt>
                <c:pt idx="278">
                  <c:v>GE</c:v>
                </c:pt>
                <c:pt idx="279">
                  <c:v>May-05</c:v>
                </c:pt>
                <c:pt idx="280">
                  <c:v>Jun-05</c:v>
                </c:pt>
                <c:pt idx="281">
                  <c:v>Jul-05</c:v>
                </c:pt>
                <c:pt idx="282">
                  <c:v>Aug-05</c:v>
                </c:pt>
                <c:pt idx="283">
                  <c:v>Sep-05</c:v>
                </c:pt>
                <c:pt idx="284">
                  <c:v>Oct-05</c:v>
                </c:pt>
                <c:pt idx="285">
                  <c:v>Nov-05</c:v>
                </c:pt>
                <c:pt idx="286">
                  <c:v>Dec-05</c:v>
                </c:pt>
                <c:pt idx="287">
                  <c:v>Jan-06</c:v>
                </c:pt>
                <c:pt idx="288">
                  <c:v>Feb-06</c:v>
                </c:pt>
                <c:pt idx="289">
                  <c:v>Mar-06</c:v>
                </c:pt>
                <c:pt idx="290">
                  <c:v>Apr-06</c:v>
                </c:pt>
                <c:pt idx="291">
                  <c:v>May-06</c:v>
                </c:pt>
                <c:pt idx="292">
                  <c:v>Jun-06</c:v>
                </c:pt>
                <c:pt idx="293">
                  <c:v>Jul-06</c:v>
                </c:pt>
                <c:pt idx="294">
                  <c:v>Aug-06</c:v>
                </c:pt>
                <c:pt idx="295">
                  <c:v>Sep-06</c:v>
                </c:pt>
                <c:pt idx="296">
                  <c:v>Oct-06</c:v>
                </c:pt>
                <c:pt idx="297">
                  <c:v>Nov-06</c:v>
                </c:pt>
                <c:pt idx="298">
                  <c:v>Dec-06</c:v>
                </c:pt>
                <c:pt idx="299">
                  <c:v>Jan-07</c:v>
                </c:pt>
                <c:pt idx="300">
                  <c:v>Feb-07</c:v>
                </c:pt>
                <c:pt idx="301">
                  <c:v>Mar-07</c:v>
                </c:pt>
                <c:pt idx="302">
                  <c:v>Apr-07</c:v>
                </c:pt>
                <c:pt idx="303">
                  <c:v>May-07</c:v>
                </c:pt>
                <c:pt idx="304">
                  <c:v>Jun-07</c:v>
                </c:pt>
                <c:pt idx="305">
                  <c:v>Jul-07</c:v>
                </c:pt>
                <c:pt idx="306">
                  <c:v>Aug-07</c:v>
                </c:pt>
                <c:pt idx="307">
                  <c:v>Sep-07</c:v>
                </c:pt>
                <c:pt idx="308">
                  <c:v>Oct-07</c:v>
                </c:pt>
                <c:pt idx="309">
                  <c:v>Nov-07</c:v>
                </c:pt>
                <c:pt idx="310">
                  <c:v>Dec-07</c:v>
                </c:pt>
                <c:pt idx="311">
                  <c:v>Jan-08</c:v>
                </c:pt>
                <c:pt idx="312">
                  <c:v>Feb-08</c:v>
                </c:pt>
                <c:pt idx="313">
                  <c:v>Mar-08</c:v>
                </c:pt>
                <c:pt idx="314">
                  <c:v>Apr-08</c:v>
                </c:pt>
                <c:pt idx="315">
                  <c:v>May-08</c:v>
                </c:pt>
                <c:pt idx="316">
                  <c:v>Jun-08</c:v>
                </c:pt>
                <c:pt idx="317">
                  <c:v>Jul-08</c:v>
                </c:pt>
                <c:pt idx="318">
                  <c:v>Aug-08</c:v>
                </c:pt>
                <c:pt idx="319">
                  <c:v>Sep-08</c:v>
                </c:pt>
                <c:pt idx="320">
                  <c:v>Oct-08</c:v>
                </c:pt>
                <c:pt idx="321">
                  <c:v>Nov-08</c:v>
                </c:pt>
                <c:pt idx="322">
                  <c:v>Dec-08</c:v>
                </c:pt>
                <c:pt idx="323">
                  <c:v>Jan-09</c:v>
                </c:pt>
                <c:pt idx="324">
                  <c:v>Feb-09</c:v>
                </c:pt>
                <c:pt idx="325">
                  <c:v>Mar-09</c:v>
                </c:pt>
                <c:pt idx="326">
                  <c:v>Apr-09</c:v>
                </c:pt>
                <c:pt idx="327">
                  <c:v>May-09</c:v>
                </c:pt>
                <c:pt idx="328">
                  <c:v>Jun-09</c:v>
                </c:pt>
                <c:pt idx="329">
                  <c:v>Jul-09</c:v>
                </c:pt>
                <c:pt idx="330">
                  <c:v>Aug-09</c:v>
                </c:pt>
                <c:pt idx="331">
                  <c:v>Sep-09</c:v>
                </c:pt>
                <c:pt idx="332">
                  <c:v>Oct-09</c:v>
                </c:pt>
                <c:pt idx="333">
                  <c:v>Nov-09</c:v>
                </c:pt>
                <c:pt idx="334">
                  <c:v>Dec-09</c:v>
                </c:pt>
                <c:pt idx="335">
                  <c:v>Jan-10</c:v>
                </c:pt>
                <c:pt idx="336">
                  <c:v>Feb-10</c:v>
                </c:pt>
                <c:pt idx="337">
                  <c:v>Mar-10</c:v>
                </c:pt>
                <c:pt idx="338">
                  <c:v>Apr-10</c:v>
                </c:pt>
                <c:pt idx="339">
                  <c:v>May-10</c:v>
                </c:pt>
                <c:pt idx="340">
                  <c:v>GE</c:v>
                </c:pt>
                <c:pt idx="341">
                  <c:v>May-10</c:v>
                </c:pt>
                <c:pt idx="342">
                  <c:v>Jun-10</c:v>
                </c:pt>
                <c:pt idx="343">
                  <c:v>Jul-10</c:v>
                </c:pt>
                <c:pt idx="344">
                  <c:v>Aug-10</c:v>
                </c:pt>
                <c:pt idx="345">
                  <c:v>Sep-10</c:v>
                </c:pt>
                <c:pt idx="346">
                  <c:v>Oct-10</c:v>
                </c:pt>
                <c:pt idx="347">
                  <c:v>Nov-10</c:v>
                </c:pt>
                <c:pt idx="348">
                  <c:v>Dec-10</c:v>
                </c:pt>
                <c:pt idx="349">
                  <c:v>Jan-11</c:v>
                </c:pt>
                <c:pt idx="350">
                  <c:v>Feb-11</c:v>
                </c:pt>
                <c:pt idx="351">
                  <c:v>Mar-11</c:v>
                </c:pt>
                <c:pt idx="352">
                  <c:v>Apr-11</c:v>
                </c:pt>
                <c:pt idx="353">
                  <c:v>May-11</c:v>
                </c:pt>
                <c:pt idx="354">
                  <c:v>Jun-11</c:v>
                </c:pt>
                <c:pt idx="355">
                  <c:v>Jul-11</c:v>
                </c:pt>
                <c:pt idx="356">
                  <c:v>Aug-11</c:v>
                </c:pt>
                <c:pt idx="357">
                  <c:v>Sep-11</c:v>
                </c:pt>
                <c:pt idx="358">
                  <c:v>Oct-11</c:v>
                </c:pt>
                <c:pt idx="359">
                  <c:v>Nov-11</c:v>
                </c:pt>
                <c:pt idx="360">
                  <c:v>Dec-11</c:v>
                </c:pt>
                <c:pt idx="361">
                  <c:v>Jan-12</c:v>
                </c:pt>
                <c:pt idx="362">
                  <c:v>Feb-12</c:v>
                </c:pt>
                <c:pt idx="363">
                  <c:v>Mar-12</c:v>
                </c:pt>
                <c:pt idx="364">
                  <c:v>Apr-12</c:v>
                </c:pt>
                <c:pt idx="365">
                  <c:v>May-12</c:v>
                </c:pt>
                <c:pt idx="366">
                  <c:v>Jun-12</c:v>
                </c:pt>
                <c:pt idx="367">
                  <c:v>Jul-12</c:v>
                </c:pt>
                <c:pt idx="368">
                  <c:v>Aug-12</c:v>
                </c:pt>
                <c:pt idx="369">
                  <c:v>Sep-12</c:v>
                </c:pt>
                <c:pt idx="370">
                  <c:v>Oct-12</c:v>
                </c:pt>
                <c:pt idx="371">
                  <c:v>Nov-12</c:v>
                </c:pt>
                <c:pt idx="372">
                  <c:v>Dec-12</c:v>
                </c:pt>
                <c:pt idx="373">
                  <c:v>Jan-13</c:v>
                </c:pt>
                <c:pt idx="374">
                  <c:v>Feb-13</c:v>
                </c:pt>
                <c:pt idx="375">
                  <c:v>Mar-13</c:v>
                </c:pt>
                <c:pt idx="376">
                  <c:v>Apr-13</c:v>
                </c:pt>
                <c:pt idx="377">
                  <c:v>May-13</c:v>
                </c:pt>
                <c:pt idx="378">
                  <c:v>Jun-13</c:v>
                </c:pt>
                <c:pt idx="379">
                  <c:v>Jul-13</c:v>
                </c:pt>
                <c:pt idx="380">
                  <c:v>Aug-13</c:v>
                </c:pt>
                <c:pt idx="381">
                  <c:v>Sep-13</c:v>
                </c:pt>
                <c:pt idx="382">
                  <c:v>Oct-13</c:v>
                </c:pt>
                <c:pt idx="383">
                  <c:v>Nov-13</c:v>
                </c:pt>
                <c:pt idx="384">
                  <c:v>Dec-13</c:v>
                </c:pt>
                <c:pt idx="385">
                  <c:v>Jan-14</c:v>
                </c:pt>
                <c:pt idx="386">
                  <c:v>Feb-14</c:v>
                </c:pt>
                <c:pt idx="387">
                  <c:v>Mar-14</c:v>
                </c:pt>
                <c:pt idx="388">
                  <c:v>Apr-14</c:v>
                </c:pt>
                <c:pt idx="389">
                  <c:v>May-14</c:v>
                </c:pt>
                <c:pt idx="390">
                  <c:v>Jun-14</c:v>
                </c:pt>
                <c:pt idx="391">
                  <c:v>Jul-14</c:v>
                </c:pt>
                <c:pt idx="392">
                  <c:v>Aug-14</c:v>
                </c:pt>
                <c:pt idx="393">
                  <c:v>Sep-14</c:v>
                </c:pt>
                <c:pt idx="394">
                  <c:v>Oct-14</c:v>
                </c:pt>
                <c:pt idx="395">
                  <c:v>Nov-14</c:v>
                </c:pt>
                <c:pt idx="396">
                  <c:v>Dec-14</c:v>
                </c:pt>
                <c:pt idx="397">
                  <c:v>Jan-15</c:v>
                </c:pt>
                <c:pt idx="398">
                  <c:v>Feb-15</c:v>
                </c:pt>
                <c:pt idx="399">
                  <c:v>Mar-15</c:v>
                </c:pt>
                <c:pt idx="400">
                  <c:v>Apr-15</c:v>
                </c:pt>
                <c:pt idx="401">
                  <c:v>May-15</c:v>
                </c:pt>
                <c:pt idx="402">
                  <c:v>GE</c:v>
                </c:pt>
                <c:pt idx="403">
                  <c:v>May-15</c:v>
                </c:pt>
                <c:pt idx="404">
                  <c:v>Jun-15</c:v>
                </c:pt>
                <c:pt idx="405">
                  <c:v>Jul-15</c:v>
                </c:pt>
                <c:pt idx="406">
                  <c:v>Aug-15</c:v>
                </c:pt>
                <c:pt idx="407">
                  <c:v>Sep-15</c:v>
                </c:pt>
                <c:pt idx="408">
                  <c:v>Oct-15</c:v>
                </c:pt>
                <c:pt idx="409">
                  <c:v>Nov-15</c:v>
                </c:pt>
                <c:pt idx="410">
                  <c:v>Dec-15</c:v>
                </c:pt>
                <c:pt idx="411">
                  <c:v>Jan-16</c:v>
                </c:pt>
                <c:pt idx="412">
                  <c:v>Feb-16</c:v>
                </c:pt>
                <c:pt idx="413">
                  <c:v>Mar-16</c:v>
                </c:pt>
                <c:pt idx="414">
                  <c:v>Apr-16</c:v>
                </c:pt>
                <c:pt idx="415">
                  <c:v>May-16</c:v>
                </c:pt>
                <c:pt idx="416">
                  <c:v>Jun-16</c:v>
                </c:pt>
                <c:pt idx="417">
                  <c:v>Jul-16</c:v>
                </c:pt>
                <c:pt idx="418">
                  <c:v>Aug-16</c:v>
                </c:pt>
                <c:pt idx="419">
                  <c:v>Sep-16</c:v>
                </c:pt>
                <c:pt idx="420">
                  <c:v>Oct-16</c:v>
                </c:pt>
                <c:pt idx="421">
                  <c:v>Nov-16</c:v>
                </c:pt>
                <c:pt idx="422">
                  <c:v>Dec-16</c:v>
                </c:pt>
                <c:pt idx="423">
                  <c:v>Jan-17</c:v>
                </c:pt>
                <c:pt idx="424">
                  <c:v>Feb-17</c:v>
                </c:pt>
                <c:pt idx="425">
                  <c:v>Mar-17</c:v>
                </c:pt>
                <c:pt idx="426">
                  <c:v>Apr-17</c:v>
                </c:pt>
                <c:pt idx="427">
                  <c:v>May-17</c:v>
                </c:pt>
                <c:pt idx="428">
                  <c:v>Jun-17</c:v>
                </c:pt>
                <c:pt idx="429">
                  <c:v>GE</c:v>
                </c:pt>
                <c:pt idx="430">
                  <c:v>Jun-17</c:v>
                </c:pt>
                <c:pt idx="431">
                  <c:v>Jul-17</c:v>
                </c:pt>
                <c:pt idx="432">
                  <c:v>Aug-17</c:v>
                </c:pt>
                <c:pt idx="433">
                  <c:v>Sep-17</c:v>
                </c:pt>
                <c:pt idx="434">
                  <c:v>Oct-17</c:v>
                </c:pt>
                <c:pt idx="435">
                  <c:v>Nov-17</c:v>
                </c:pt>
                <c:pt idx="436">
                  <c:v>Dec-17</c:v>
                </c:pt>
                <c:pt idx="437">
                  <c:v>Jan-18</c:v>
                </c:pt>
                <c:pt idx="438">
                  <c:v>Feb-18</c:v>
                </c:pt>
                <c:pt idx="439">
                  <c:v>Mar-18</c:v>
                </c:pt>
                <c:pt idx="440">
                  <c:v>Apr-18</c:v>
                </c:pt>
                <c:pt idx="441">
                  <c:v>May-18</c:v>
                </c:pt>
                <c:pt idx="442">
                  <c:v>Jun-18</c:v>
                </c:pt>
                <c:pt idx="443">
                  <c:v>Jul-18</c:v>
                </c:pt>
                <c:pt idx="444">
                  <c:v>Aug-18</c:v>
                </c:pt>
                <c:pt idx="445">
                  <c:v>Sep-18</c:v>
                </c:pt>
                <c:pt idx="446">
                  <c:v>Oct-18</c:v>
                </c:pt>
                <c:pt idx="447">
                  <c:v>Nov-18</c:v>
                </c:pt>
                <c:pt idx="448">
                  <c:v>Dec-18</c:v>
                </c:pt>
                <c:pt idx="449">
                  <c:v>Jan-19</c:v>
                </c:pt>
                <c:pt idx="450">
                  <c:v>Feb-19</c:v>
                </c:pt>
                <c:pt idx="451">
                  <c:v>Mar-19</c:v>
                </c:pt>
                <c:pt idx="452">
                  <c:v>Apr-19</c:v>
                </c:pt>
                <c:pt idx="453">
                  <c:v>May-19</c:v>
                </c:pt>
                <c:pt idx="454">
                  <c:v>Jun-19</c:v>
                </c:pt>
                <c:pt idx="455">
                  <c:v>Jul-19</c:v>
                </c:pt>
                <c:pt idx="456">
                  <c:v>Aug-19</c:v>
                </c:pt>
                <c:pt idx="457">
                  <c:v>Sep-19</c:v>
                </c:pt>
                <c:pt idx="458">
                  <c:v>Oct-19</c:v>
                </c:pt>
                <c:pt idx="459">
                  <c:v>Nov-19</c:v>
                </c:pt>
                <c:pt idx="460">
                  <c:v>Dec-19</c:v>
                </c:pt>
                <c:pt idx="461">
                  <c:v>GE</c:v>
                </c:pt>
                <c:pt idx="462">
                  <c:v>Jan-20</c:v>
                </c:pt>
                <c:pt idx="463">
                  <c:v>Feb-20</c:v>
                </c:pt>
                <c:pt idx="464">
                  <c:v>Mar-20</c:v>
                </c:pt>
                <c:pt idx="465">
                  <c:v>Apr-20</c:v>
                </c:pt>
                <c:pt idx="466">
                  <c:v>May-20</c:v>
                </c:pt>
                <c:pt idx="467">
                  <c:v>Jun-20</c:v>
                </c:pt>
                <c:pt idx="468">
                  <c:v>Jul-20</c:v>
                </c:pt>
                <c:pt idx="469">
                  <c:v>Aug-20</c:v>
                </c:pt>
                <c:pt idx="470">
                  <c:v>Sep-20</c:v>
                </c:pt>
                <c:pt idx="471">
                  <c:v>Oct-20</c:v>
                </c:pt>
                <c:pt idx="472">
                  <c:v>Nov-20</c:v>
                </c:pt>
                <c:pt idx="473">
                  <c:v>Dec-20</c:v>
                </c:pt>
                <c:pt idx="474">
                  <c:v>Jan-21</c:v>
                </c:pt>
                <c:pt idx="475">
                  <c:v>Feb-21</c:v>
                </c:pt>
                <c:pt idx="476">
                  <c:v>Mar-21</c:v>
                </c:pt>
                <c:pt idx="477">
                  <c:v>Apr-21</c:v>
                </c:pt>
                <c:pt idx="478">
                  <c:v>May-21</c:v>
                </c:pt>
                <c:pt idx="479">
                  <c:v>Jun-21</c:v>
                </c:pt>
                <c:pt idx="480">
                  <c:v>Jul-21</c:v>
                </c:pt>
                <c:pt idx="481">
                  <c:v>Aug-21</c:v>
                </c:pt>
                <c:pt idx="482">
                  <c:v>Sep-21</c:v>
                </c:pt>
                <c:pt idx="483">
                  <c:v>Oct-21</c:v>
                </c:pt>
                <c:pt idx="484">
                  <c:v>Nov-21</c:v>
                </c:pt>
                <c:pt idx="485">
                  <c:v>Dec-21</c:v>
                </c:pt>
                <c:pt idx="486">
                  <c:v>Jan-22</c:v>
                </c:pt>
                <c:pt idx="487">
                  <c:v>Feb-22</c:v>
                </c:pt>
                <c:pt idx="488">
                  <c:v>Mar-22</c:v>
                </c:pt>
                <c:pt idx="489">
                  <c:v>Apr-22</c:v>
                </c:pt>
                <c:pt idx="490">
                  <c:v>May-22</c:v>
                </c:pt>
                <c:pt idx="491">
                  <c:v>Jun-22</c:v>
                </c:pt>
                <c:pt idx="492">
                  <c:v>Jul-22</c:v>
                </c:pt>
                <c:pt idx="493">
                  <c:v>Aug-22</c:v>
                </c:pt>
                <c:pt idx="494">
                  <c:v>Sep-22</c:v>
                </c:pt>
                <c:pt idx="495">
                  <c:v>Oct-22</c:v>
                </c:pt>
                <c:pt idx="496">
                  <c:v>Nov-22</c:v>
                </c:pt>
                <c:pt idx="497">
                  <c:v>Dec-22</c:v>
                </c:pt>
                <c:pt idx="498">
                  <c:v>Jan-23</c:v>
                </c:pt>
                <c:pt idx="499">
                  <c:v>Feb-23</c:v>
                </c:pt>
                <c:pt idx="500">
                  <c:v>Mar-23</c:v>
                </c:pt>
                <c:pt idx="501">
                  <c:v>Apr-23</c:v>
                </c:pt>
                <c:pt idx="502">
                  <c:v>May-23</c:v>
                </c:pt>
                <c:pt idx="503">
                  <c:v>Jun-23</c:v>
                </c:pt>
                <c:pt idx="504">
                  <c:v>Jul-23</c:v>
                </c:pt>
                <c:pt idx="505">
                  <c:v>Aug-23</c:v>
                </c:pt>
                <c:pt idx="506">
                  <c:v>Sep-23</c:v>
                </c:pt>
                <c:pt idx="507">
                  <c:v>Oct-23</c:v>
                </c:pt>
                <c:pt idx="508">
                  <c:v>Nov-23</c:v>
                </c:pt>
                <c:pt idx="509">
                  <c:v>Dec-23</c:v>
                </c:pt>
                <c:pt idx="510">
                  <c:v>Jan-24</c:v>
                </c:pt>
                <c:pt idx="511">
                  <c:v>Feb-24</c:v>
                </c:pt>
                <c:pt idx="512">
                  <c:v>Mar-24</c:v>
                </c:pt>
                <c:pt idx="513">
                  <c:v>Apr-24</c:v>
                </c:pt>
                <c:pt idx="514">
                  <c:v>May-24</c:v>
                </c:pt>
                <c:pt idx="515">
                  <c:v>Jun-24</c:v>
                </c:pt>
                <c:pt idx="516">
                  <c:v>Jul-24</c:v>
                </c:pt>
                <c:pt idx="517">
                  <c:v>GE</c:v>
                </c:pt>
                <c:pt idx="518">
                  <c:v>Jul-24</c:v>
                </c:pt>
                <c:pt idx="519">
                  <c:v>Aug-24</c:v>
                </c:pt>
                <c:pt idx="520">
                  <c:v>Sep-24</c:v>
                </c:pt>
                <c:pt idx="521">
                  <c:v>Oct-24</c:v>
                </c:pt>
                <c:pt idx="522">
                  <c:v>Nov-24</c:v>
                </c:pt>
                <c:pt idx="523">
                  <c:v>Dec-24</c:v>
                </c:pt>
                <c:pt idx="524">
                  <c:v>Jan-25</c:v>
                </c:pt>
                <c:pt idx="525">
                  <c:v>Feb-25</c:v>
                </c:pt>
                <c:pt idx="526">
                  <c:v>Mar-25</c:v>
                </c:pt>
                <c:pt idx="527">
                  <c:v>Apr-25</c:v>
                </c:pt>
                <c:pt idx="528">
                  <c:v>May-25</c:v>
                </c:pt>
                <c:pt idx="529">
                  <c:v>Jun-25</c:v>
                </c:pt>
                <c:pt idx="530">
                  <c:v>Jul-25</c:v>
                </c:pt>
                <c:pt idx="531">
                  <c:v>Aug-25</c:v>
                </c:pt>
                <c:pt idx="532">
                  <c:v>Sep-25</c:v>
                </c:pt>
                <c:pt idx="533">
                  <c:v>Oct-25</c:v>
                </c:pt>
                <c:pt idx="534">
                  <c:v>Nov-25</c:v>
                </c:pt>
                <c:pt idx="535">
                  <c:v>Dec-25</c:v>
                </c:pt>
                <c:pt idx="536">
                  <c:v>Jan-26</c:v>
                </c:pt>
                <c:pt idx="537">
                  <c:v>Feb-26</c:v>
                </c:pt>
                <c:pt idx="538">
                  <c:v>Mar-26</c:v>
                </c:pt>
                <c:pt idx="539">
                  <c:v>Apr-26</c:v>
                </c:pt>
                <c:pt idx="540">
                  <c:v>May-26</c:v>
                </c:pt>
                <c:pt idx="541">
                  <c:v>Jun-26</c:v>
                </c:pt>
                <c:pt idx="542">
                  <c:v>Jul-26</c:v>
                </c:pt>
                <c:pt idx="543">
                  <c:v>Aug-26</c:v>
                </c:pt>
                <c:pt idx="544">
                  <c:v>Sep-26</c:v>
                </c:pt>
                <c:pt idx="545">
                  <c:v>Oct-26</c:v>
                </c:pt>
                <c:pt idx="546">
                  <c:v>Nov-26</c:v>
                </c:pt>
                <c:pt idx="547">
                  <c:v>Dec-26</c:v>
                </c:pt>
                <c:pt idx="548">
                  <c:v>Jan-27</c:v>
                </c:pt>
                <c:pt idx="549">
                  <c:v>Feb-27</c:v>
                </c:pt>
                <c:pt idx="550">
                  <c:v>Mar-27</c:v>
                </c:pt>
                <c:pt idx="551">
                  <c:v>Apr-27</c:v>
                </c:pt>
                <c:pt idx="552">
                  <c:v>May-27</c:v>
                </c:pt>
                <c:pt idx="553">
                  <c:v>Jun-27</c:v>
                </c:pt>
                <c:pt idx="554">
                  <c:v>Jul-27</c:v>
                </c:pt>
                <c:pt idx="555">
                  <c:v>Aug-27</c:v>
                </c:pt>
                <c:pt idx="556">
                  <c:v>Sep-27</c:v>
                </c:pt>
                <c:pt idx="557">
                  <c:v>Oct-27</c:v>
                </c:pt>
                <c:pt idx="558">
                  <c:v>Nov-27</c:v>
                </c:pt>
                <c:pt idx="559">
                  <c:v>Dec-27</c:v>
                </c:pt>
                <c:pt idx="560">
                  <c:v>Jan-28</c:v>
                </c:pt>
                <c:pt idx="561">
                  <c:v>Feb-28</c:v>
                </c:pt>
                <c:pt idx="562">
                  <c:v>Mar-28</c:v>
                </c:pt>
                <c:pt idx="563">
                  <c:v>Apr-28</c:v>
                </c:pt>
                <c:pt idx="564">
                  <c:v>May-28</c:v>
                </c:pt>
                <c:pt idx="565">
                  <c:v>Jun-28</c:v>
                </c:pt>
                <c:pt idx="566">
                  <c:v>Jul-28</c:v>
                </c:pt>
                <c:pt idx="567">
                  <c:v>Aug-28</c:v>
                </c:pt>
                <c:pt idx="568">
                  <c:v>Sep-28</c:v>
                </c:pt>
                <c:pt idx="569">
                  <c:v>Oct-28</c:v>
                </c:pt>
                <c:pt idx="570">
                  <c:v>Nov-28</c:v>
                </c:pt>
                <c:pt idx="571">
                  <c:v>Dec-28</c:v>
                </c:pt>
              </c:strCache>
            </c:strRef>
          </c:cat>
          <c:val>
            <c:numRef>
              <c:f>'Monthly average'!$E$8:$E$607</c:f>
              <c:numCache>
                <c:formatCode>0.0</c:formatCode>
                <c:ptCount val="600"/>
                <c:pt idx="0" formatCode="General">
                  <c:v>28.3</c:v>
                </c:pt>
                <c:pt idx="1">
                  <c:v>27</c:v>
                </c:pt>
                <c:pt idx="2">
                  <c:v>28.633333333333336</c:v>
                </c:pt>
                <c:pt idx="3">
                  <c:v>27.375</c:v>
                </c:pt>
                <c:pt idx="4">
                  <c:v>26.666666666666668</c:v>
                </c:pt>
                <c:pt idx="5">
                  <c:v>35.4</c:v>
                </c:pt>
                <c:pt idx="6">
                  <c:v>35.116666666666667</c:v>
                </c:pt>
                <c:pt idx="7">
                  <c:v>37.31666666666667</c:v>
                </c:pt>
                <c:pt idx="8">
                  <c:v>36.5</c:v>
                </c:pt>
                <c:pt idx="9">
                  <c:v>36.725000000000001</c:v>
                </c:pt>
                <c:pt idx="10">
                  <c:v>39.92</c:v>
                </c:pt>
                <c:pt idx="11">
                  <c:v>37.35</c:v>
                </c:pt>
                <c:pt idx="12">
                  <c:v>36.75</c:v>
                </c:pt>
                <c:pt idx="13">
                  <c:v>38.033333333333331</c:v>
                </c:pt>
                <c:pt idx="14">
                  <c:v>38.5</c:v>
                </c:pt>
                <c:pt idx="15">
                  <c:v>38.82</c:v>
                </c:pt>
                <c:pt idx="16">
                  <c:v>36.9</c:v>
                </c:pt>
                <c:pt idx="17">
                  <c:v>34.5</c:v>
                </c:pt>
                <c:pt idx="18">
                  <c:v>32.65</c:v>
                </c:pt>
                <c:pt idx="19">
                  <c:v>34.1</c:v>
                </c:pt>
                <c:pt idx="20">
                  <c:v>34.5</c:v>
                </c:pt>
                <c:pt idx="21">
                  <c:v>35.833333333333336</c:v>
                </c:pt>
                <c:pt idx="22">
                  <c:v>37.828571428571429</c:v>
                </c:pt>
                <c:pt idx="23">
                  <c:v>37.375</c:v>
                </c:pt>
                <c:pt idx="24">
                  <c:v>35.06</c:v>
                </c:pt>
                <c:pt idx="25">
                  <c:v>36.4</c:v>
                </c:pt>
                <c:pt idx="26">
                  <c:v>35.25</c:v>
                </c:pt>
                <c:pt idx="27">
                  <c:v>36.166666666666664</c:v>
                </c:pt>
                <c:pt idx="28">
                  <c:v>33.342857142857142</c:v>
                </c:pt>
                <c:pt idx="29">
                  <c:v>35.985714285714288</c:v>
                </c:pt>
                <c:pt idx="30">
                  <c:v>35.424999999999997</c:v>
                </c:pt>
                <c:pt idx="31">
                  <c:v>34.475000000000001</c:v>
                </c:pt>
                <c:pt idx="32">
                  <c:v>34.916666666666664</c:v>
                </c:pt>
                <c:pt idx="33">
                  <c:v>36.18</c:v>
                </c:pt>
                <c:pt idx="34">
                  <c:v>35.760000000000005</c:v>
                </c:pt>
                <c:pt idx="35">
                  <c:v>37.04</c:v>
                </c:pt>
                <c:pt idx="36">
                  <c:v>38.5</c:v>
                </c:pt>
                <c:pt idx="37">
                  <c:v>38.82</c:v>
                </c:pt>
                <c:pt idx="38">
                  <c:v>38.56666666666667</c:v>
                </c:pt>
                <c:pt idx="39">
                  <c:v>37.36</c:v>
                </c:pt>
                <c:pt idx="40">
                  <c:v>39.480000000000004</c:v>
                </c:pt>
                <c:pt idx="41">
                  <c:v>39.13333333333334</c:v>
                </c:pt>
                <c:pt idx="42">
                  <c:v>39.390909090909091</c:v>
                </c:pt>
                <c:pt idx="43">
                  <c:v>36.299999999999997</c:v>
                </c:pt>
                <c:pt idx="44">
                  <c:v>37.760000000000005</c:v>
                </c:pt>
                <c:pt idx="45">
                  <c:v>35.022222222222219</c:v>
                </c:pt>
                <c:pt idx="46">
                  <c:v>31.21</c:v>
                </c:pt>
                <c:pt idx="47">
                  <c:v>30.328571428571429</c:v>
                </c:pt>
                <c:pt idx="48">
                  <c:v>32.551724137931032</c:v>
                </c:pt>
                <c:pt idx="49">
                  <c:v>34.125</c:v>
                </c:pt>
                <c:pt idx="50" formatCode="General">
                  <c:v>31.5</c:v>
                </c:pt>
                <c:pt idx="51">
                  <c:v>32</c:v>
                </c:pt>
                <c:pt idx="52">
                  <c:v>33</c:v>
                </c:pt>
                <c:pt idx="53">
                  <c:v>34.375</c:v>
                </c:pt>
                <c:pt idx="54">
                  <c:v>34.700000000000003</c:v>
                </c:pt>
                <c:pt idx="55">
                  <c:v>35.5</c:v>
                </c:pt>
                <c:pt idx="56">
                  <c:v>35</c:v>
                </c:pt>
                <c:pt idx="57">
                  <c:v>35.625</c:v>
                </c:pt>
                <c:pt idx="58">
                  <c:v>37.6</c:v>
                </c:pt>
                <c:pt idx="59">
                  <c:v>39.333333333333336</c:v>
                </c:pt>
                <c:pt idx="60">
                  <c:v>37.9375</c:v>
                </c:pt>
                <c:pt idx="61">
                  <c:v>40.1</c:v>
                </c:pt>
                <c:pt idx="62">
                  <c:v>39.666666666666664</c:v>
                </c:pt>
                <c:pt idx="63">
                  <c:v>38.454545454545453</c:v>
                </c:pt>
                <c:pt idx="64">
                  <c:v>40.142857142857146</c:v>
                </c:pt>
                <c:pt idx="65">
                  <c:v>34.625</c:v>
                </c:pt>
                <c:pt idx="66">
                  <c:v>38.4375</c:v>
                </c:pt>
                <c:pt idx="67">
                  <c:v>37.875</c:v>
                </c:pt>
                <c:pt idx="68">
                  <c:v>37.6</c:v>
                </c:pt>
                <c:pt idx="69">
                  <c:v>35.700000000000003</c:v>
                </c:pt>
                <c:pt idx="70">
                  <c:v>36.950000000000003</c:v>
                </c:pt>
                <c:pt idx="71">
                  <c:v>38.658333333333331</c:v>
                </c:pt>
                <c:pt idx="72">
                  <c:v>38.869999999999997</c:v>
                </c:pt>
                <c:pt idx="73">
                  <c:v>38.612499999999997</c:v>
                </c:pt>
                <c:pt idx="74">
                  <c:v>42.037500000000001</c:v>
                </c:pt>
                <c:pt idx="75">
                  <c:v>44.287500000000001</c:v>
                </c:pt>
                <c:pt idx="76">
                  <c:v>42.883333333333333</c:v>
                </c:pt>
                <c:pt idx="77">
                  <c:v>43.510000000000005</c:v>
                </c:pt>
                <c:pt idx="78">
                  <c:v>43.226315789473688</c:v>
                </c:pt>
                <c:pt idx="79">
                  <c:v>47.633333333333333</c:v>
                </c:pt>
                <c:pt idx="80">
                  <c:v>46.636363636363633</c:v>
                </c:pt>
                <c:pt idx="81">
                  <c:v>46.31428571428571</c:v>
                </c:pt>
                <c:pt idx="82">
                  <c:v>46.881818181818183</c:v>
                </c:pt>
                <c:pt idx="83">
                  <c:v>48.388888888888886</c:v>
                </c:pt>
                <c:pt idx="84">
                  <c:v>51.981818181818177</c:v>
                </c:pt>
                <c:pt idx="85">
                  <c:v>51.907692307692301</c:v>
                </c:pt>
                <c:pt idx="86">
                  <c:v>49.055555555555557</c:v>
                </c:pt>
                <c:pt idx="87">
                  <c:v>49.05</c:v>
                </c:pt>
                <c:pt idx="88">
                  <c:v>48.544444444444444</c:v>
                </c:pt>
                <c:pt idx="89">
                  <c:v>47.733333333333334</c:v>
                </c:pt>
                <c:pt idx="90">
                  <c:v>46.236363636363642</c:v>
                </c:pt>
                <c:pt idx="91">
                  <c:v>46.044444444444444</c:v>
                </c:pt>
                <c:pt idx="92">
                  <c:v>44.052000000000007</c:v>
                </c:pt>
                <c:pt idx="93">
                  <c:v>41.51428571428572</c:v>
                </c:pt>
                <c:pt idx="94">
                  <c:v>41.109090909090909</c:v>
                </c:pt>
                <c:pt idx="95">
                  <c:v>40.380000000000003</c:v>
                </c:pt>
                <c:pt idx="96">
                  <c:v>38.361538461538458</c:v>
                </c:pt>
                <c:pt idx="97">
                  <c:v>39.591666666666669</c:v>
                </c:pt>
                <c:pt idx="98">
                  <c:v>41.644444444444446</c:v>
                </c:pt>
                <c:pt idx="99">
                  <c:v>42.199999999999996</c:v>
                </c:pt>
                <c:pt idx="100">
                  <c:v>42.455555555555556</c:v>
                </c:pt>
                <c:pt idx="101">
                  <c:v>40.85</c:v>
                </c:pt>
                <c:pt idx="102">
                  <c:v>39.426666666666662</c:v>
                </c:pt>
                <c:pt idx="103">
                  <c:v>43.627272727272725</c:v>
                </c:pt>
                <c:pt idx="104">
                  <c:v>41.211111111111109</c:v>
                </c:pt>
                <c:pt idx="105">
                  <c:v>41.328571428571429</c:v>
                </c:pt>
                <c:pt idx="106">
                  <c:v>40.335714285714289</c:v>
                </c:pt>
                <c:pt idx="107">
                  <c:v>39.292857142857144</c:v>
                </c:pt>
                <c:pt idx="108">
                  <c:v>40.183673469387756</c:v>
                </c:pt>
                <c:pt idx="109">
                  <c:v>39.033333333333331</c:v>
                </c:pt>
                <c:pt idx="110" formatCode="General">
                  <c:v>35.200000000000003</c:v>
                </c:pt>
                <c:pt idx="111">
                  <c:v>37.333333333333336</c:v>
                </c:pt>
                <c:pt idx="112">
                  <c:v>36.9</c:v>
                </c:pt>
                <c:pt idx="113">
                  <c:v>37</c:v>
                </c:pt>
                <c:pt idx="114">
                  <c:v>40.65</c:v>
                </c:pt>
                <c:pt idx="115">
                  <c:v>41.92</c:v>
                </c:pt>
                <c:pt idx="116">
                  <c:v>42.222222222222221</c:v>
                </c:pt>
                <c:pt idx="117">
                  <c:v>46.914285714285711</c:v>
                </c:pt>
                <c:pt idx="118">
                  <c:v>49.5</c:v>
                </c:pt>
                <c:pt idx="119">
                  <c:v>46.699999999999996</c:v>
                </c:pt>
                <c:pt idx="120">
                  <c:v>45.066666666666663</c:v>
                </c:pt>
                <c:pt idx="121">
                  <c:v>46.85</c:v>
                </c:pt>
                <c:pt idx="122">
                  <c:v>47.325000000000003</c:v>
                </c:pt>
                <c:pt idx="123">
                  <c:v>46.6</c:v>
                </c:pt>
                <c:pt idx="124">
                  <c:v>45.05</c:v>
                </c:pt>
                <c:pt idx="125">
                  <c:v>43.966666666666669</c:v>
                </c:pt>
                <c:pt idx="126">
                  <c:v>43.74285714285714</c:v>
                </c:pt>
                <c:pt idx="127">
                  <c:v>41.633333333333333</c:v>
                </c:pt>
                <c:pt idx="128">
                  <c:v>44.142857142857146</c:v>
                </c:pt>
                <c:pt idx="129">
                  <c:v>44.35</c:v>
                </c:pt>
                <c:pt idx="130">
                  <c:v>46.3</c:v>
                </c:pt>
                <c:pt idx="131">
                  <c:v>47.38</c:v>
                </c:pt>
                <c:pt idx="132">
                  <c:v>46.457142857142856</c:v>
                </c:pt>
                <c:pt idx="133">
                  <c:v>48.524999999999999</c:v>
                </c:pt>
                <c:pt idx="134">
                  <c:v>49.033333333333331</c:v>
                </c:pt>
                <c:pt idx="135">
                  <c:v>47.06</c:v>
                </c:pt>
                <c:pt idx="136">
                  <c:v>47.024999999999999</c:v>
                </c:pt>
                <c:pt idx="137">
                  <c:v>48.9</c:v>
                </c:pt>
                <c:pt idx="138">
                  <c:v>51.55</c:v>
                </c:pt>
                <c:pt idx="139">
                  <c:v>53.625</c:v>
                </c:pt>
                <c:pt idx="140">
                  <c:v>52.8125</c:v>
                </c:pt>
                <c:pt idx="141">
                  <c:v>54.8</c:v>
                </c:pt>
                <c:pt idx="142">
                  <c:v>55.6</c:v>
                </c:pt>
                <c:pt idx="143">
                  <c:v>55.975000000000001</c:v>
                </c:pt>
                <c:pt idx="144">
                  <c:v>57.416666666666664</c:v>
                </c:pt>
                <c:pt idx="145">
                  <c:v>56.75</c:v>
                </c:pt>
                <c:pt idx="146">
                  <c:v>56.7</c:v>
                </c:pt>
                <c:pt idx="147">
                  <c:v>54.733333333333327</c:v>
                </c:pt>
                <c:pt idx="148">
                  <c:v>55.679999999999993</c:v>
                </c:pt>
                <c:pt idx="149">
                  <c:v>55.533333333333331</c:v>
                </c:pt>
                <c:pt idx="150">
                  <c:v>53.087499999999999</c:v>
                </c:pt>
                <c:pt idx="151">
                  <c:v>53.6</c:v>
                </c:pt>
                <c:pt idx="152">
                  <c:v>52.379999999999995</c:v>
                </c:pt>
                <c:pt idx="153">
                  <c:v>56.179999999999993</c:v>
                </c:pt>
                <c:pt idx="154">
                  <c:v>56.083333333333336</c:v>
                </c:pt>
                <c:pt idx="155">
                  <c:v>53.2</c:v>
                </c:pt>
                <c:pt idx="156">
                  <c:v>53.012500000000003</c:v>
                </c:pt>
                <c:pt idx="157">
                  <c:v>54.057142857142857</c:v>
                </c:pt>
                <c:pt idx="158">
                  <c:v>53.800000000000004</c:v>
                </c:pt>
                <c:pt idx="159">
                  <c:v>53.239999999999995</c:v>
                </c:pt>
                <c:pt idx="160">
                  <c:v>51.7</c:v>
                </c:pt>
                <c:pt idx="161">
                  <c:v>52.199999999999996</c:v>
                </c:pt>
                <c:pt idx="162">
                  <c:v>51.820000000000007</c:v>
                </c:pt>
                <c:pt idx="163">
                  <c:v>51.800000000000004</c:v>
                </c:pt>
                <c:pt idx="164">
                  <c:v>52.157142857142858</c:v>
                </c:pt>
                <c:pt idx="165">
                  <c:v>53.24545454545455</c:v>
                </c:pt>
                <c:pt idx="166">
                  <c:v>51.971428571428575</c:v>
                </c:pt>
                <c:pt idx="167">
                  <c:v>50.96</c:v>
                </c:pt>
                <c:pt idx="168">
                  <c:v>50</c:v>
                </c:pt>
                <c:pt idx="169">
                  <c:v>50.98571428571428</c:v>
                </c:pt>
                <c:pt idx="170">
                  <c:v>52.725000000000001</c:v>
                </c:pt>
                <c:pt idx="171">
                  <c:v>49.321428571428569</c:v>
                </c:pt>
                <c:pt idx="172">
                  <c:v>44</c:v>
                </c:pt>
                <c:pt idx="173">
                  <c:v>57.95</c:v>
                </c:pt>
                <c:pt idx="174">
                  <c:v>60.35</c:v>
                </c:pt>
                <c:pt idx="175">
                  <c:v>58.625</c:v>
                </c:pt>
                <c:pt idx="176">
                  <c:v>56.15</c:v>
                </c:pt>
                <c:pt idx="177">
                  <c:v>60.25</c:v>
                </c:pt>
                <c:pt idx="178">
                  <c:v>60.25</c:v>
                </c:pt>
                <c:pt idx="179">
                  <c:v>55.92</c:v>
                </c:pt>
                <c:pt idx="180">
                  <c:v>52.4</c:v>
                </c:pt>
                <c:pt idx="181">
                  <c:v>53.379999999999995</c:v>
                </c:pt>
                <c:pt idx="182">
                  <c:v>51.1</c:v>
                </c:pt>
                <c:pt idx="183">
                  <c:v>51.024999999999999</c:v>
                </c:pt>
                <c:pt idx="184">
                  <c:v>52.800000000000004</c:v>
                </c:pt>
                <c:pt idx="185">
                  <c:v>52.239999999999995</c:v>
                </c:pt>
                <c:pt idx="186">
                  <c:v>52.820000000000007</c:v>
                </c:pt>
                <c:pt idx="187">
                  <c:v>52.966666666666669</c:v>
                </c:pt>
                <c:pt idx="188">
                  <c:v>52.179999999999993</c:v>
                </c:pt>
                <c:pt idx="189">
                  <c:v>54.024999999999999</c:v>
                </c:pt>
                <c:pt idx="190">
                  <c:v>53.625</c:v>
                </c:pt>
                <c:pt idx="191">
                  <c:v>53.325000000000003</c:v>
                </c:pt>
                <c:pt idx="192">
                  <c:v>52.7</c:v>
                </c:pt>
                <c:pt idx="193">
                  <c:v>53.283333333333331</c:v>
                </c:pt>
                <c:pt idx="194">
                  <c:v>51.475000000000001</c:v>
                </c:pt>
                <c:pt idx="195">
                  <c:v>53.325000000000003</c:v>
                </c:pt>
                <c:pt idx="196">
                  <c:v>53.066666666666663</c:v>
                </c:pt>
                <c:pt idx="197">
                  <c:v>51.933333333333337</c:v>
                </c:pt>
                <c:pt idx="198">
                  <c:v>49.55</c:v>
                </c:pt>
                <c:pt idx="199">
                  <c:v>50.375</c:v>
                </c:pt>
                <c:pt idx="200">
                  <c:v>50.15</c:v>
                </c:pt>
                <c:pt idx="201">
                  <c:v>49.542857142857144</c:v>
                </c:pt>
                <c:pt idx="202">
                  <c:v>51.64</c:v>
                </c:pt>
                <c:pt idx="203">
                  <c:v>50.96</c:v>
                </c:pt>
                <c:pt idx="204">
                  <c:v>52.066666666666663</c:v>
                </c:pt>
                <c:pt idx="205">
                  <c:v>50.3</c:v>
                </c:pt>
                <c:pt idx="206">
                  <c:v>48.575000000000003</c:v>
                </c:pt>
                <c:pt idx="207">
                  <c:v>48.975000000000001</c:v>
                </c:pt>
                <c:pt idx="208">
                  <c:v>48.875</c:v>
                </c:pt>
                <c:pt idx="209">
                  <c:v>45.9</c:v>
                </c:pt>
                <c:pt idx="210">
                  <c:v>45.116666666666667</c:v>
                </c:pt>
                <c:pt idx="211">
                  <c:v>47.15</c:v>
                </c:pt>
                <c:pt idx="212">
                  <c:v>48.6</c:v>
                </c:pt>
                <c:pt idx="213">
                  <c:v>38.623529411764707</c:v>
                </c:pt>
                <c:pt idx="214">
                  <c:v>42.22</c:v>
                </c:pt>
                <c:pt idx="215">
                  <c:v>44.733333333333327</c:v>
                </c:pt>
                <c:pt idx="216">
                  <c:v>46.260000000000005</c:v>
                </c:pt>
                <c:pt idx="217">
                  <c:v>48.900000000000006</c:v>
                </c:pt>
                <c:pt idx="218">
                  <c:v>49.971428571428575</c:v>
                </c:pt>
                <c:pt idx="219">
                  <c:v>50.112499999999997</c:v>
                </c:pt>
                <c:pt idx="220">
                  <c:v>50.666666666666664</c:v>
                </c:pt>
                <c:pt idx="221">
                  <c:v>48.444444444444443</c:v>
                </c:pt>
                <c:pt idx="222">
                  <c:v>44.857142857142854</c:v>
                </c:pt>
                <c:pt idx="223">
                  <c:v>42</c:v>
                </c:pt>
                <c:pt idx="224">
                  <c:v>50.333333333333336</c:v>
                </c:pt>
                <c:pt idx="225">
                  <c:v>50.666666666666664</c:v>
                </c:pt>
                <c:pt idx="226">
                  <c:v>49.5</c:v>
                </c:pt>
                <c:pt idx="227">
                  <c:v>52</c:v>
                </c:pt>
                <c:pt idx="228">
                  <c:v>51</c:v>
                </c:pt>
                <c:pt idx="229">
                  <c:v>44</c:v>
                </c:pt>
                <c:pt idx="230">
                  <c:v>46</c:v>
                </c:pt>
                <c:pt idx="231">
                  <c:v>49</c:v>
                </c:pt>
                <c:pt idx="232">
                  <c:v>44</c:v>
                </c:pt>
                <c:pt idx="233">
                  <c:v>46</c:v>
                </c:pt>
                <c:pt idx="234">
                  <c:v>41.8</c:v>
                </c:pt>
                <c:pt idx="235">
                  <c:v>41.166666666666664</c:v>
                </c:pt>
                <c:pt idx="236">
                  <c:v>42.25</c:v>
                </c:pt>
                <c:pt idx="237">
                  <c:v>42.6</c:v>
                </c:pt>
                <c:pt idx="238">
                  <c:v>43.25</c:v>
                </c:pt>
                <c:pt idx="239">
                  <c:v>43.142857142857146</c:v>
                </c:pt>
                <c:pt idx="240">
                  <c:v>41.166666666666664</c:v>
                </c:pt>
                <c:pt idx="241">
                  <c:v>38.75</c:v>
                </c:pt>
                <c:pt idx="242">
                  <c:v>38.285714285714285</c:v>
                </c:pt>
                <c:pt idx="243">
                  <c:v>36.571428571428569</c:v>
                </c:pt>
                <c:pt idx="244">
                  <c:v>38.75</c:v>
                </c:pt>
                <c:pt idx="245">
                  <c:v>41.4</c:v>
                </c:pt>
                <c:pt idx="246">
                  <c:v>38.25</c:v>
                </c:pt>
                <c:pt idx="247">
                  <c:v>37.166666666666664</c:v>
                </c:pt>
                <c:pt idx="248">
                  <c:v>35.799999999999997</c:v>
                </c:pt>
                <c:pt idx="249">
                  <c:v>35.200000000000003</c:v>
                </c:pt>
                <c:pt idx="250">
                  <c:v>34.777777777777779</c:v>
                </c:pt>
                <c:pt idx="251">
                  <c:v>35.875</c:v>
                </c:pt>
                <c:pt idx="252">
                  <c:v>37.142857142857146</c:v>
                </c:pt>
                <c:pt idx="253">
                  <c:v>37.6</c:v>
                </c:pt>
                <c:pt idx="254">
                  <c:v>37.4</c:v>
                </c:pt>
                <c:pt idx="255">
                  <c:v>35.166666666666664</c:v>
                </c:pt>
                <c:pt idx="256">
                  <c:v>35.5</c:v>
                </c:pt>
                <c:pt idx="257">
                  <c:v>35.6</c:v>
                </c:pt>
                <c:pt idx="258">
                  <c:v>34.285714285714285</c:v>
                </c:pt>
                <c:pt idx="259">
                  <c:v>32.571428571428569</c:v>
                </c:pt>
                <c:pt idx="260">
                  <c:v>33.25</c:v>
                </c:pt>
                <c:pt idx="261">
                  <c:v>35.333333333333336</c:v>
                </c:pt>
                <c:pt idx="262">
                  <c:v>33</c:v>
                </c:pt>
                <c:pt idx="263">
                  <c:v>37.285714285714285</c:v>
                </c:pt>
                <c:pt idx="264">
                  <c:v>37.166666666666664</c:v>
                </c:pt>
                <c:pt idx="265">
                  <c:v>37.666666666666664</c:v>
                </c:pt>
                <c:pt idx="266">
                  <c:v>36.909090909090907</c:v>
                </c:pt>
                <c:pt idx="267">
                  <c:v>38.857142857142854</c:v>
                </c:pt>
                <c:pt idx="268">
                  <c:v>38.444444444444443</c:v>
                </c:pt>
                <c:pt idx="269">
                  <c:v>38.4</c:v>
                </c:pt>
                <c:pt idx="270">
                  <c:v>37.5</c:v>
                </c:pt>
                <c:pt idx="271">
                  <c:v>36</c:v>
                </c:pt>
                <c:pt idx="272" formatCode="General">
                  <c:v>37.5</c:v>
                </c:pt>
                <c:pt idx="273">
                  <c:v>39.333333333333336</c:v>
                </c:pt>
                <c:pt idx="274">
                  <c:v>40</c:v>
                </c:pt>
                <c:pt idx="275">
                  <c:v>39</c:v>
                </c:pt>
                <c:pt idx="276">
                  <c:v>38.6</c:v>
                </c:pt>
                <c:pt idx="277">
                  <c:v>39.166666666666664</c:v>
                </c:pt>
                <c:pt idx="278">
                  <c:v>38.833333333333336</c:v>
                </c:pt>
                <c:pt idx="279">
                  <c:v>35.75</c:v>
                </c:pt>
                <c:pt idx="280">
                  <c:v>37.625</c:v>
                </c:pt>
                <c:pt idx="281">
                  <c:v>36.6</c:v>
                </c:pt>
                <c:pt idx="282">
                  <c:v>36.5</c:v>
                </c:pt>
                <c:pt idx="283">
                  <c:v>33</c:v>
                </c:pt>
                <c:pt idx="284">
                  <c:v>31.6</c:v>
                </c:pt>
                <c:pt idx="285">
                  <c:v>33.285714285714285</c:v>
                </c:pt>
                <c:pt idx="286">
                  <c:v>33</c:v>
                </c:pt>
                <c:pt idx="287">
                  <c:v>32.666666666666664</c:v>
                </c:pt>
                <c:pt idx="288">
                  <c:v>32.5</c:v>
                </c:pt>
                <c:pt idx="289">
                  <c:v>32.833333333333336</c:v>
                </c:pt>
                <c:pt idx="290">
                  <c:v>32.833333333333336</c:v>
                </c:pt>
                <c:pt idx="291">
                  <c:v>33.833333333333336</c:v>
                </c:pt>
                <c:pt idx="292">
                  <c:v>31.6</c:v>
                </c:pt>
                <c:pt idx="293">
                  <c:v>31.4</c:v>
                </c:pt>
                <c:pt idx="294">
                  <c:v>31.125</c:v>
                </c:pt>
                <c:pt idx="295">
                  <c:v>30.714285714285715</c:v>
                </c:pt>
                <c:pt idx="296">
                  <c:v>32.666666666666664</c:v>
                </c:pt>
                <c:pt idx="297">
                  <c:v>35.75</c:v>
                </c:pt>
                <c:pt idx="298">
                  <c:v>39.222222222222221</c:v>
                </c:pt>
                <c:pt idx="299">
                  <c:v>38.81818181818182</c:v>
                </c:pt>
                <c:pt idx="300">
                  <c:v>40.833333333333336</c:v>
                </c:pt>
                <c:pt idx="301">
                  <c:v>37.571428571428569</c:v>
                </c:pt>
                <c:pt idx="302">
                  <c:v>32.81818181818182</c:v>
                </c:pt>
                <c:pt idx="303">
                  <c:v>32.333333333333336</c:v>
                </c:pt>
                <c:pt idx="304">
                  <c:v>33.1</c:v>
                </c:pt>
                <c:pt idx="305">
                  <c:v>33</c:v>
                </c:pt>
                <c:pt idx="306">
                  <c:v>31</c:v>
                </c:pt>
                <c:pt idx="307">
                  <c:v>30.1</c:v>
                </c:pt>
                <c:pt idx="308">
                  <c:v>27</c:v>
                </c:pt>
                <c:pt idx="309">
                  <c:v>26</c:v>
                </c:pt>
                <c:pt idx="310">
                  <c:v>25.8</c:v>
                </c:pt>
                <c:pt idx="311">
                  <c:v>26</c:v>
                </c:pt>
                <c:pt idx="312">
                  <c:v>28.285714285714285</c:v>
                </c:pt>
                <c:pt idx="313">
                  <c:v>31.166666666666668</c:v>
                </c:pt>
                <c:pt idx="314">
                  <c:v>33.5</c:v>
                </c:pt>
                <c:pt idx="315">
                  <c:v>34.875</c:v>
                </c:pt>
                <c:pt idx="316">
                  <c:v>31.625</c:v>
                </c:pt>
                <c:pt idx="317">
                  <c:v>28.75</c:v>
                </c:pt>
                <c:pt idx="318">
                  <c:v>30.375</c:v>
                </c:pt>
                <c:pt idx="319">
                  <c:v>28.222222222222221</c:v>
                </c:pt>
                <c:pt idx="320">
                  <c:v>23.1875</c:v>
                </c:pt>
                <c:pt idx="321">
                  <c:v>23.333333333333332</c:v>
                </c:pt>
                <c:pt idx="322">
                  <c:v>25.222222222222221</c:v>
                </c:pt>
                <c:pt idx="323">
                  <c:v>25.875</c:v>
                </c:pt>
                <c:pt idx="324">
                  <c:v>26.72</c:v>
                </c:pt>
                <c:pt idx="325">
                  <c:v>28.04</c:v>
                </c:pt>
                <c:pt idx="326">
                  <c:v>27.857142857142858</c:v>
                </c:pt>
                <c:pt idx="327">
                  <c:v>28.25</c:v>
                </c:pt>
                <c:pt idx="328">
                  <c:v>29.789473684210527</c:v>
                </c:pt>
                <c:pt idx="329">
                  <c:v>30.541666666666668</c:v>
                </c:pt>
                <c:pt idx="330">
                  <c:v>30.84</c:v>
                </c:pt>
                <c:pt idx="331">
                  <c:v>28.125</c:v>
                </c:pt>
                <c:pt idx="332">
                  <c:v>28.076923076923077</c:v>
                </c:pt>
                <c:pt idx="333" formatCode="General">
                  <c:v>29.7</c:v>
                </c:pt>
                <c:pt idx="334">
                  <c:v>32.428571428571431</c:v>
                </c:pt>
                <c:pt idx="335">
                  <c:v>32.950000000000003</c:v>
                </c:pt>
                <c:pt idx="336">
                  <c:v>35.159999999999997</c:v>
                </c:pt>
                <c:pt idx="337">
                  <c:v>36.444444444444443</c:v>
                </c:pt>
                <c:pt idx="338">
                  <c:v>37.677419354838712</c:v>
                </c:pt>
                <c:pt idx="339">
                  <c:v>37.87096774193548</c:v>
                </c:pt>
                <c:pt idx="340">
                  <c:v>38.93333333333333</c:v>
                </c:pt>
                <c:pt idx="341">
                  <c:v>39.833333333333336</c:v>
                </c:pt>
                <c:pt idx="342">
                  <c:v>41.647058823529413</c:v>
                </c:pt>
                <c:pt idx="343">
                  <c:v>41.903225806451616</c:v>
                </c:pt>
                <c:pt idx="344">
                  <c:v>41.4375</c:v>
                </c:pt>
                <c:pt idx="345">
                  <c:v>40.766666666666666</c:v>
                </c:pt>
                <c:pt idx="346">
                  <c:v>40.74074074074074</c:v>
                </c:pt>
                <c:pt idx="347">
                  <c:v>41.451612903225808</c:v>
                </c:pt>
                <c:pt idx="348">
                  <c:v>41.612903225806448</c:v>
                </c:pt>
                <c:pt idx="349">
                  <c:v>41.29032258064516</c:v>
                </c:pt>
                <c:pt idx="350">
                  <c:v>40.242424242424242</c:v>
                </c:pt>
                <c:pt idx="351">
                  <c:v>40.322580645161288</c:v>
                </c:pt>
                <c:pt idx="352">
                  <c:v>40</c:v>
                </c:pt>
                <c:pt idx="353">
                  <c:v>39.384615384615387</c:v>
                </c:pt>
                <c:pt idx="354">
                  <c:v>38.9375</c:v>
                </c:pt>
                <c:pt idx="355">
                  <c:v>39.535714285714285</c:v>
                </c:pt>
                <c:pt idx="356">
                  <c:v>40.696969696969695</c:v>
                </c:pt>
                <c:pt idx="357">
                  <c:v>40.84375</c:v>
                </c:pt>
                <c:pt idx="358">
                  <c:v>42.787878787878789</c:v>
                </c:pt>
                <c:pt idx="359">
                  <c:v>42.518518518518519</c:v>
                </c:pt>
                <c:pt idx="360">
                  <c:v>42.666666666666664</c:v>
                </c:pt>
                <c:pt idx="361">
                  <c:v>42.34375</c:v>
                </c:pt>
                <c:pt idx="362">
                  <c:v>42.411764705882355</c:v>
                </c:pt>
                <c:pt idx="363">
                  <c:v>42.736842105263158</c:v>
                </c:pt>
                <c:pt idx="364">
                  <c:v>42.242424242424242</c:v>
                </c:pt>
                <c:pt idx="365">
                  <c:v>41.84</c:v>
                </c:pt>
                <c:pt idx="366">
                  <c:v>41.39473684210526</c:v>
                </c:pt>
                <c:pt idx="367">
                  <c:v>41.758620689655174</c:v>
                </c:pt>
                <c:pt idx="368">
                  <c:v>40.071428571428569</c:v>
                </c:pt>
                <c:pt idx="369">
                  <c:v>39.46875</c:v>
                </c:pt>
                <c:pt idx="370">
                  <c:v>37.909090909090907</c:v>
                </c:pt>
                <c:pt idx="371">
                  <c:v>38.214285714285715</c:v>
                </c:pt>
                <c:pt idx="372">
                  <c:v>38.631578947368418</c:v>
                </c:pt>
                <c:pt idx="373">
                  <c:v>37.975000000000001</c:v>
                </c:pt>
                <c:pt idx="374">
                  <c:v>38.189189189189186</c:v>
                </c:pt>
                <c:pt idx="375">
                  <c:v>38.418604651162788</c:v>
                </c:pt>
                <c:pt idx="376">
                  <c:v>38.815789473684212</c:v>
                </c:pt>
                <c:pt idx="377">
                  <c:v>38.592592592592595</c:v>
                </c:pt>
                <c:pt idx="378">
                  <c:v>38.138888888888886</c:v>
                </c:pt>
                <c:pt idx="379">
                  <c:v>38.205882352941174</c:v>
                </c:pt>
                <c:pt idx="380">
                  <c:v>37.351351351351354</c:v>
                </c:pt>
                <c:pt idx="381">
                  <c:v>36.888888888888886</c:v>
                </c:pt>
                <c:pt idx="382">
                  <c:v>34.951219512195124</c:v>
                </c:pt>
                <c:pt idx="383">
                  <c:v>35.837209302325583</c:v>
                </c:pt>
                <c:pt idx="384">
                  <c:v>36.348837209302324</c:v>
                </c:pt>
                <c:pt idx="385">
                  <c:v>36.305555555555557</c:v>
                </c:pt>
                <c:pt idx="386">
                  <c:v>35.658536585365852</c:v>
                </c:pt>
                <c:pt idx="387">
                  <c:v>33.5</c:v>
                </c:pt>
                <c:pt idx="388">
                  <c:v>33.18181818181818</c:v>
                </c:pt>
                <c:pt idx="389">
                  <c:v>33.548387096774192</c:v>
                </c:pt>
                <c:pt idx="390">
                  <c:v>33.045454545454547</c:v>
                </c:pt>
                <c:pt idx="391">
                  <c:v>33.488372093023258</c:v>
                </c:pt>
                <c:pt idx="392">
                  <c:v>33.57692307692308</c:v>
                </c:pt>
                <c:pt idx="393">
                  <c:v>33.585714285714289</c:v>
                </c:pt>
                <c:pt idx="394">
                  <c:v>33.368421052631582</c:v>
                </c:pt>
                <c:pt idx="395" formatCode="General">
                  <c:v>31.2</c:v>
                </c:pt>
                <c:pt idx="396">
                  <c:v>29.666666666666668</c:v>
                </c:pt>
                <c:pt idx="397">
                  <c:v>29.75</c:v>
                </c:pt>
                <c:pt idx="398">
                  <c:v>31</c:v>
                </c:pt>
                <c:pt idx="399">
                  <c:v>30.25</c:v>
                </c:pt>
                <c:pt idx="400">
                  <c:v>31.5</c:v>
                </c:pt>
                <c:pt idx="401">
                  <c:v>31.833333333333332</c:v>
                </c:pt>
                <c:pt idx="402">
                  <c:v>30.428571428571427</c:v>
                </c:pt>
                <c:pt idx="403">
                  <c:v>31</c:v>
                </c:pt>
                <c:pt idx="404">
                  <c:v>31.166666666666668</c:v>
                </c:pt>
                <c:pt idx="405">
                  <c:v>30.333333333333332</c:v>
                </c:pt>
                <c:pt idx="406">
                  <c:v>33</c:v>
                </c:pt>
                <c:pt idx="407">
                  <c:v>32.25</c:v>
                </c:pt>
                <c:pt idx="408">
                  <c:v>31.666666666666668</c:v>
                </c:pt>
                <c:pt idx="409">
                  <c:v>31</c:v>
                </c:pt>
                <c:pt idx="410">
                  <c:v>30</c:v>
                </c:pt>
                <c:pt idx="411">
                  <c:v>29.363636363636363</c:v>
                </c:pt>
                <c:pt idx="412">
                  <c:v>29.6</c:v>
                </c:pt>
                <c:pt idx="413">
                  <c:v>27.75</c:v>
                </c:pt>
                <c:pt idx="414">
                  <c:v>29.125</c:v>
                </c:pt>
                <c:pt idx="415">
                  <c:v>27.2</c:v>
                </c:pt>
                <c:pt idx="416">
                  <c:v>27.545454545454547</c:v>
                </c:pt>
                <c:pt idx="417">
                  <c:v>25.888888888888889</c:v>
                </c:pt>
                <c:pt idx="418">
                  <c:v>26.333333333333332</c:v>
                </c:pt>
                <c:pt idx="419">
                  <c:v>27</c:v>
                </c:pt>
                <c:pt idx="420">
                  <c:v>33.844827586206897</c:v>
                </c:pt>
                <c:pt idx="421">
                  <c:v>36.799999999999997</c:v>
                </c:pt>
                <c:pt idx="422">
                  <c:v>41</c:v>
                </c:pt>
                <c:pt idx="423">
                  <c:v>43.833333333333336</c:v>
                </c:pt>
                <c:pt idx="424">
                  <c:v>42.4</c:v>
                </c:pt>
                <c:pt idx="425">
                  <c:v>41.833333333333336</c:v>
                </c:pt>
                <c:pt idx="426">
                  <c:v>41.545454545454547</c:v>
                </c:pt>
                <c:pt idx="427">
                  <c:v>42.1</c:v>
                </c:pt>
                <c:pt idx="428">
                  <c:v>41.363636363636367</c:v>
                </c:pt>
                <c:pt idx="429">
                  <c:v>41</c:v>
                </c:pt>
                <c:pt idx="430">
                  <c:v>41.444444444444443</c:v>
                </c:pt>
                <c:pt idx="431">
                  <c:v>40.666666666666664</c:v>
                </c:pt>
                <c:pt idx="432">
                  <c:v>40.799999999999997</c:v>
                </c:pt>
                <c:pt idx="433">
                  <c:v>39.53846153846154</c:v>
                </c:pt>
                <c:pt idx="434">
                  <c:v>39.46153846153846</c:v>
                </c:pt>
                <c:pt idx="435">
                  <c:v>39</c:v>
                </c:pt>
                <c:pt idx="436">
                  <c:v>39.266666666666666</c:v>
                </c:pt>
                <c:pt idx="437">
                  <c:v>38.666666666666664</c:v>
                </c:pt>
                <c:pt idx="438">
                  <c:v>37.411764705882355</c:v>
                </c:pt>
                <c:pt idx="439">
                  <c:v>37.92307692307692</c:v>
                </c:pt>
                <c:pt idx="440">
                  <c:v>38</c:v>
                </c:pt>
                <c:pt idx="441">
                  <c:v>37.666666666666664</c:v>
                </c:pt>
                <c:pt idx="442">
                  <c:v>37.666666666666664</c:v>
                </c:pt>
                <c:pt idx="443">
                  <c:v>34.727272727272727</c:v>
                </c:pt>
                <c:pt idx="444">
                  <c:v>34.4</c:v>
                </c:pt>
                <c:pt idx="445">
                  <c:v>31.636363636363637</c:v>
                </c:pt>
                <c:pt idx="446">
                  <c:v>27.75</c:v>
                </c:pt>
                <c:pt idx="447">
                  <c:v>23</c:v>
                </c:pt>
                <c:pt idx="448">
                  <c:v>24.705882352941178</c:v>
                </c:pt>
                <c:pt idx="449">
                  <c:v>24.3125</c:v>
                </c:pt>
                <c:pt idx="450">
                  <c:v>24.64</c:v>
                </c:pt>
                <c:pt idx="451">
                  <c:v>25.571428571428573</c:v>
                </c:pt>
                <c:pt idx="452">
                  <c:v>30.215686274509803</c:v>
                </c:pt>
                <c:pt idx="453">
                  <c:v>33.237500000000004</c:v>
                </c:pt>
                <c:pt idx="454">
                  <c:v>32.9</c:v>
                </c:pt>
                <c:pt idx="455">
                  <c:v>30.166666666666668</c:v>
                </c:pt>
                <c:pt idx="456">
                  <c:v>30</c:v>
                </c:pt>
                <c:pt idx="457">
                  <c:v>29.375</c:v>
                </c:pt>
                <c:pt idx="458">
                  <c:v>30.615384615384617</c:v>
                </c:pt>
                <c:pt idx="459">
                  <c:v>34.625</c:v>
                </c:pt>
                <c:pt idx="460">
                  <c:v>37.705882352941174</c:v>
                </c:pt>
                <c:pt idx="461">
                  <c:v>36.761904761904759</c:v>
                </c:pt>
                <c:pt idx="462">
                  <c:v>36.916666666666664</c:v>
                </c:pt>
                <c:pt idx="463">
                  <c:v>38.368421052631582</c:v>
                </c:pt>
                <c:pt idx="464">
                  <c:v>39</c:v>
                </c:pt>
                <c:pt idx="465">
                  <c:v>38.294117647058826</c:v>
                </c:pt>
                <c:pt idx="466">
                  <c:v>38.266666666666666</c:v>
                </c:pt>
                <c:pt idx="467">
                  <c:v>38.210526315789473</c:v>
                </c:pt>
                <c:pt idx="468">
                  <c:v>36.578947368421055</c:v>
                </c:pt>
                <c:pt idx="469">
                  <c:v>35.571428571428569</c:v>
                </c:pt>
                <c:pt idx="470">
                  <c:v>34.799999999999997</c:v>
                </c:pt>
                <c:pt idx="471">
                  <c:v>32.857142857142854</c:v>
                </c:pt>
                <c:pt idx="472">
                  <c:v>33</c:v>
                </c:pt>
                <c:pt idx="473">
                  <c:v>33.636363636363633</c:v>
                </c:pt>
                <c:pt idx="474">
                  <c:v>33.849999999999994</c:v>
                </c:pt>
                <c:pt idx="475">
                  <c:v>34.677777777777777</c:v>
                </c:pt>
                <c:pt idx="476">
                  <c:v>34.909090909090907</c:v>
                </c:pt>
                <c:pt idx="477">
                  <c:v>36.859259259259261</c:v>
                </c:pt>
                <c:pt idx="478">
                  <c:v>38.343333333333334</c:v>
                </c:pt>
                <c:pt idx="479">
                  <c:v>40.509374999999999</c:v>
                </c:pt>
                <c:pt idx="480">
                  <c:v>39.996153846153852</c:v>
                </c:pt>
                <c:pt idx="481">
                  <c:v>38.714814814814815</c:v>
                </c:pt>
                <c:pt idx="482">
                  <c:v>40.311538461538461</c:v>
                </c:pt>
                <c:pt idx="483">
                  <c:v>39.771428571428565</c:v>
                </c:pt>
                <c:pt idx="484">
                  <c:v>39.616666666666667</c:v>
                </c:pt>
                <c:pt idx="485">
                  <c:v>40.812903225806451</c:v>
                </c:pt>
                <c:pt idx="486">
                  <c:v>40.792857142857144</c:v>
                </c:pt>
                <c:pt idx="487">
                  <c:v>44.047499999999999</c:v>
                </c:pt>
                <c:pt idx="488">
                  <c:v>51.443478260869568</c:v>
                </c:pt>
                <c:pt idx="489">
                  <c:v>47.625</c:v>
                </c:pt>
                <c:pt idx="490">
                  <c:v>46.581481481481482</c:v>
                </c:pt>
                <c:pt idx="491">
                  <c:v>47.051428571428573</c:v>
                </c:pt>
                <c:pt idx="492">
                  <c:v>47.322222222222223</c:v>
                </c:pt>
                <c:pt idx="493">
                  <c:v>45.893750000000004</c:v>
                </c:pt>
                <c:pt idx="494">
                  <c:v>44.093333333333334</c:v>
                </c:pt>
                <c:pt idx="495">
                  <c:v>44.260606060606058</c:v>
                </c:pt>
                <c:pt idx="496">
                  <c:v>44.936842105263153</c:v>
                </c:pt>
                <c:pt idx="497">
                  <c:v>45.6875</c:v>
                </c:pt>
                <c:pt idx="498">
                  <c:v>44.833333333333336</c:v>
                </c:pt>
                <c:pt idx="499">
                  <c:v>44.46875</c:v>
                </c:pt>
                <c:pt idx="500">
                  <c:v>44.972972972972975</c:v>
                </c:pt>
                <c:pt idx="501">
                  <c:v>44.375</c:v>
                </c:pt>
                <c:pt idx="502">
                  <c:v>42.86</c:v>
                </c:pt>
                <c:pt idx="503">
                  <c:v>44.485714285714288</c:v>
                </c:pt>
                <c:pt idx="504">
                  <c:v>44.117647058823529</c:v>
                </c:pt>
                <c:pt idx="505">
                  <c:v>43.578947368421055</c:v>
                </c:pt>
                <c:pt idx="506">
                  <c:v>43.589743589743591</c:v>
                </c:pt>
                <c:pt idx="507">
                  <c:v>44.276923076923076</c:v>
                </c:pt>
                <c:pt idx="508">
                  <c:v>41.004672897196265</c:v>
                </c:pt>
                <c:pt idx="509">
                  <c:v>38.272727272727273</c:v>
                </c:pt>
                <c:pt idx="510" formatCode="General">
                  <c:v>34.700000000000003</c:v>
                </c:pt>
                <c:pt idx="511">
                  <c:v>35.666666666666664</c:v>
                </c:pt>
                <c:pt idx="512">
                  <c:v>34.266666666666666</c:v>
                </c:pt>
                <c:pt idx="513">
                  <c:v>31</c:v>
                </c:pt>
                <c:pt idx="514">
                  <c:v>29.526315789473685</c:v>
                </c:pt>
                <c:pt idx="515">
                  <c:v>27.733333333333334</c:v>
                </c:pt>
                <c:pt idx="516">
                  <c:v>27.454545454545453</c:v>
                </c:pt>
                <c:pt idx="517">
                  <c:v>25.76923076923077</c:v>
                </c:pt>
                <c:pt idx="518">
                  <c:v>25.136363636363637</c:v>
                </c:pt>
                <c:pt idx="519">
                  <c:v>25.074074074074073</c:v>
                </c:pt>
                <c:pt idx="520">
                  <c:v>23.833333333333332</c:v>
                </c:pt>
                <c:pt idx="521">
                  <c:v>22.703703703703702</c:v>
                </c:pt>
                <c:pt idx="522">
                  <c:v>23.291666666666668</c:v>
                </c:pt>
                <c:pt idx="523">
                  <c:v>22.666666666666668</c:v>
                </c:pt>
                <c:pt idx="524">
                  <c:v>21.280769230769231</c:v>
                </c:pt>
                <c:pt idx="525">
                  <c:v>20.875</c:v>
                </c:pt>
                <c:pt idx="526">
                  <c:v>19.391304347826086</c:v>
                </c:pt>
                <c:pt idx="527">
                  <c:v>19.16</c:v>
                </c:pt>
                <c:pt idx="528">
                  <c:v>17.647058823529413</c:v>
                </c:pt>
                <c:pt idx="529">
                  <c:v>19</c:v>
                </c:pt>
                <c:pt idx="530">
                  <c:v>18.8</c:v>
                </c:pt>
                <c:pt idx="531">
                  <c:v>18.25925925925926</c:v>
                </c:pt>
              </c:numCache>
            </c:numRef>
          </c:val>
          <c:smooth val="0"/>
          <c:extLst>
            <c:ext xmlns:c16="http://schemas.microsoft.com/office/drawing/2014/chart" uri="{C3380CC4-5D6E-409C-BE32-E72D297353CC}">
              <c16:uniqueId val="{00000001-5C08-4C3D-8C78-BABC535B3DC8}"/>
            </c:ext>
          </c:extLst>
        </c:ser>
        <c:ser>
          <c:idx val="2"/>
          <c:order val="2"/>
          <c:tx>
            <c:strRef>
              <c:f>'Monthly average'!$G$1</c:f>
              <c:strCache>
                <c:ptCount val="1"/>
                <c:pt idx="0">
                  <c:v>LD</c:v>
                </c:pt>
              </c:strCache>
            </c:strRef>
          </c:tx>
          <c:spPr>
            <a:ln w="38100">
              <a:solidFill>
                <a:srgbClr val="FFC000"/>
              </a:solidFill>
              <a:prstDash val="solid"/>
            </a:ln>
          </c:spPr>
          <c:marker>
            <c:symbol val="none"/>
          </c:marker>
          <c:cat>
            <c:strRef>
              <c:f>'Monthly average'!$B$1:$B$607</c:f>
              <c:strCache>
                <c:ptCount val="572"/>
                <c:pt idx="0">
                  <c:v>Date</c:v>
                </c:pt>
                <c:pt idx="1">
                  <c:v>Jan-83</c:v>
                </c:pt>
                <c:pt idx="2">
                  <c:v>Feb-83</c:v>
                </c:pt>
                <c:pt idx="3">
                  <c:v>Mar-83</c:v>
                </c:pt>
                <c:pt idx="4">
                  <c:v>Apr-83</c:v>
                </c:pt>
                <c:pt idx="5">
                  <c:v>May-83</c:v>
                </c:pt>
                <c:pt idx="6">
                  <c:v>Jun-83</c:v>
                </c:pt>
                <c:pt idx="7">
                  <c:v>GE</c:v>
                </c:pt>
                <c:pt idx="8">
                  <c:v>Jun-83</c:v>
                </c:pt>
                <c:pt idx="9">
                  <c:v>Jul-83</c:v>
                </c:pt>
                <c:pt idx="10">
                  <c:v>Aug-83</c:v>
                </c:pt>
                <c:pt idx="11">
                  <c:v>Sep-83</c:v>
                </c:pt>
                <c:pt idx="12">
                  <c:v>Oct-83</c:v>
                </c:pt>
                <c:pt idx="13">
                  <c:v>Nov-83</c:v>
                </c:pt>
                <c:pt idx="14">
                  <c:v>Dec-83</c:v>
                </c:pt>
                <c:pt idx="15">
                  <c:v>Jan-84</c:v>
                </c:pt>
                <c:pt idx="16">
                  <c:v>Feb-84</c:v>
                </c:pt>
                <c:pt idx="17">
                  <c:v>Mar-84</c:v>
                </c:pt>
                <c:pt idx="18">
                  <c:v>Apr-84</c:v>
                </c:pt>
                <c:pt idx="19">
                  <c:v>May-84</c:v>
                </c:pt>
                <c:pt idx="20">
                  <c:v>Jun-84</c:v>
                </c:pt>
                <c:pt idx="21">
                  <c:v>Jul-84</c:v>
                </c:pt>
                <c:pt idx="22">
                  <c:v>Aug-84</c:v>
                </c:pt>
                <c:pt idx="23">
                  <c:v>Sep-84</c:v>
                </c:pt>
                <c:pt idx="24">
                  <c:v>Oct-84</c:v>
                </c:pt>
                <c:pt idx="25">
                  <c:v>Nov-84</c:v>
                </c:pt>
                <c:pt idx="26">
                  <c:v>Dec-84</c:v>
                </c:pt>
                <c:pt idx="27">
                  <c:v>Jan-85</c:v>
                </c:pt>
                <c:pt idx="28">
                  <c:v>Feb-85</c:v>
                </c:pt>
                <c:pt idx="29">
                  <c:v>Mar-85</c:v>
                </c:pt>
                <c:pt idx="30">
                  <c:v>Apr-85</c:v>
                </c:pt>
                <c:pt idx="31">
                  <c:v>May-85</c:v>
                </c:pt>
                <c:pt idx="32">
                  <c:v>Jun-85</c:v>
                </c:pt>
                <c:pt idx="33">
                  <c:v>Jul-85</c:v>
                </c:pt>
                <c:pt idx="34">
                  <c:v>Aug-85</c:v>
                </c:pt>
                <c:pt idx="35">
                  <c:v>Sep-85</c:v>
                </c:pt>
                <c:pt idx="36">
                  <c:v>Oct-85</c:v>
                </c:pt>
                <c:pt idx="37">
                  <c:v>Nov-85</c:v>
                </c:pt>
                <c:pt idx="38">
                  <c:v>Dec-85</c:v>
                </c:pt>
                <c:pt idx="39">
                  <c:v>Jan-86</c:v>
                </c:pt>
                <c:pt idx="40">
                  <c:v>Feb-86</c:v>
                </c:pt>
                <c:pt idx="41">
                  <c:v>Mar-86</c:v>
                </c:pt>
                <c:pt idx="42">
                  <c:v>Apr-86</c:v>
                </c:pt>
                <c:pt idx="43">
                  <c:v>May-86</c:v>
                </c:pt>
                <c:pt idx="44">
                  <c:v>Jun-86</c:v>
                </c:pt>
                <c:pt idx="45">
                  <c:v>Jul-86</c:v>
                </c:pt>
                <c:pt idx="46">
                  <c:v>Aug-86</c:v>
                </c:pt>
                <c:pt idx="47">
                  <c:v>Sep-86</c:v>
                </c:pt>
                <c:pt idx="48">
                  <c:v>Oct-86</c:v>
                </c:pt>
                <c:pt idx="49">
                  <c:v>Nov-86</c:v>
                </c:pt>
                <c:pt idx="50">
                  <c:v>Dec-86</c:v>
                </c:pt>
                <c:pt idx="51">
                  <c:v>Jan-87</c:v>
                </c:pt>
                <c:pt idx="52">
                  <c:v>Feb-87</c:v>
                </c:pt>
                <c:pt idx="53">
                  <c:v>Mar-87</c:v>
                </c:pt>
                <c:pt idx="54">
                  <c:v>Apr-87</c:v>
                </c:pt>
                <c:pt idx="55">
                  <c:v>May-87</c:v>
                </c:pt>
                <c:pt idx="56">
                  <c:v>Jun-87</c:v>
                </c:pt>
                <c:pt idx="57">
                  <c:v>GE</c:v>
                </c:pt>
                <c:pt idx="58">
                  <c:v>Jun-87</c:v>
                </c:pt>
                <c:pt idx="59">
                  <c:v>Jul-87</c:v>
                </c:pt>
                <c:pt idx="60">
                  <c:v>Aug-87</c:v>
                </c:pt>
                <c:pt idx="61">
                  <c:v>Sep-87</c:v>
                </c:pt>
                <c:pt idx="62">
                  <c:v>Oct-87</c:v>
                </c:pt>
                <c:pt idx="63">
                  <c:v>Nov-87</c:v>
                </c:pt>
                <c:pt idx="64">
                  <c:v>Dec-87</c:v>
                </c:pt>
                <c:pt idx="65">
                  <c:v>Jan-88</c:v>
                </c:pt>
                <c:pt idx="66">
                  <c:v>Feb-88</c:v>
                </c:pt>
                <c:pt idx="67">
                  <c:v>Mar-88</c:v>
                </c:pt>
                <c:pt idx="68">
                  <c:v>Apr-88</c:v>
                </c:pt>
                <c:pt idx="69">
                  <c:v>May-88</c:v>
                </c:pt>
                <c:pt idx="70">
                  <c:v>Jun-88</c:v>
                </c:pt>
                <c:pt idx="71">
                  <c:v>Jul-88</c:v>
                </c:pt>
                <c:pt idx="72">
                  <c:v>Aug-88</c:v>
                </c:pt>
                <c:pt idx="73">
                  <c:v>Sep-88</c:v>
                </c:pt>
                <c:pt idx="74">
                  <c:v>Oct-88</c:v>
                </c:pt>
                <c:pt idx="75">
                  <c:v>Nov-88</c:v>
                </c:pt>
                <c:pt idx="76">
                  <c:v>Dec-88</c:v>
                </c:pt>
                <c:pt idx="77">
                  <c:v>Jan-89</c:v>
                </c:pt>
                <c:pt idx="78">
                  <c:v>Feb-89</c:v>
                </c:pt>
                <c:pt idx="79">
                  <c:v>Mar-89</c:v>
                </c:pt>
                <c:pt idx="80">
                  <c:v>Apr-89</c:v>
                </c:pt>
                <c:pt idx="81">
                  <c:v>May-89</c:v>
                </c:pt>
                <c:pt idx="82">
                  <c:v>Jun-89</c:v>
                </c:pt>
                <c:pt idx="83">
                  <c:v>Jul-89</c:v>
                </c:pt>
                <c:pt idx="84">
                  <c:v>Aug-89</c:v>
                </c:pt>
                <c:pt idx="85">
                  <c:v>Sep-89</c:v>
                </c:pt>
                <c:pt idx="86">
                  <c:v>Oct-89</c:v>
                </c:pt>
                <c:pt idx="87">
                  <c:v>Nov-89</c:v>
                </c:pt>
                <c:pt idx="88">
                  <c:v>Dec-89</c:v>
                </c:pt>
                <c:pt idx="89">
                  <c:v>Jan-90</c:v>
                </c:pt>
                <c:pt idx="90">
                  <c:v>Feb-90</c:v>
                </c:pt>
                <c:pt idx="91">
                  <c:v>Mar-90</c:v>
                </c:pt>
                <c:pt idx="92">
                  <c:v>Apr-90</c:v>
                </c:pt>
                <c:pt idx="93">
                  <c:v>May-90</c:v>
                </c:pt>
                <c:pt idx="94">
                  <c:v>Jun-90</c:v>
                </c:pt>
                <c:pt idx="95">
                  <c:v>Jul-90</c:v>
                </c:pt>
                <c:pt idx="96">
                  <c:v>Aug-90</c:v>
                </c:pt>
                <c:pt idx="97">
                  <c:v>Sep-90</c:v>
                </c:pt>
                <c:pt idx="98">
                  <c:v>Oct-90</c:v>
                </c:pt>
                <c:pt idx="99">
                  <c:v>Nov-90</c:v>
                </c:pt>
                <c:pt idx="100">
                  <c:v>Dec-90</c:v>
                </c:pt>
                <c:pt idx="101">
                  <c:v>Jan-91</c:v>
                </c:pt>
                <c:pt idx="102">
                  <c:v>Feb-91</c:v>
                </c:pt>
                <c:pt idx="103">
                  <c:v>Mar-91</c:v>
                </c:pt>
                <c:pt idx="104">
                  <c:v>Apr-91</c:v>
                </c:pt>
                <c:pt idx="105">
                  <c:v>May-91</c:v>
                </c:pt>
                <c:pt idx="106">
                  <c:v>Jun-91</c:v>
                </c:pt>
                <c:pt idx="107">
                  <c:v>Jul-91</c:v>
                </c:pt>
                <c:pt idx="108">
                  <c:v>Aug-91</c:v>
                </c:pt>
                <c:pt idx="109">
                  <c:v>Sep-91</c:v>
                </c:pt>
                <c:pt idx="110">
                  <c:v>Oct-91</c:v>
                </c:pt>
                <c:pt idx="111">
                  <c:v>Nov-91</c:v>
                </c:pt>
                <c:pt idx="112">
                  <c:v>Dec-91</c:v>
                </c:pt>
                <c:pt idx="113">
                  <c:v>Jan-92</c:v>
                </c:pt>
                <c:pt idx="114">
                  <c:v>Feb-92</c:v>
                </c:pt>
                <c:pt idx="115">
                  <c:v>Mar-92</c:v>
                </c:pt>
                <c:pt idx="116">
                  <c:v>Apr-92</c:v>
                </c:pt>
                <c:pt idx="117">
                  <c:v>GE</c:v>
                </c:pt>
                <c:pt idx="118">
                  <c:v>Apr-92</c:v>
                </c:pt>
                <c:pt idx="119">
                  <c:v>May-92</c:v>
                </c:pt>
                <c:pt idx="120">
                  <c:v>Jun-92</c:v>
                </c:pt>
                <c:pt idx="121">
                  <c:v>Jul-92</c:v>
                </c:pt>
                <c:pt idx="122">
                  <c:v>Aug-92</c:v>
                </c:pt>
                <c:pt idx="123">
                  <c:v>Sep-92</c:v>
                </c:pt>
                <c:pt idx="124">
                  <c:v>Oct-92</c:v>
                </c:pt>
                <c:pt idx="125">
                  <c:v>Nov-92</c:v>
                </c:pt>
                <c:pt idx="126">
                  <c:v>Dec-92</c:v>
                </c:pt>
                <c:pt idx="127">
                  <c:v>Jan-93</c:v>
                </c:pt>
                <c:pt idx="128">
                  <c:v>Feb-93</c:v>
                </c:pt>
                <c:pt idx="129">
                  <c:v>Mar-93</c:v>
                </c:pt>
                <c:pt idx="130">
                  <c:v>Apr-93</c:v>
                </c:pt>
                <c:pt idx="131">
                  <c:v>May-93</c:v>
                </c:pt>
                <c:pt idx="132">
                  <c:v>Jun-93</c:v>
                </c:pt>
                <c:pt idx="133">
                  <c:v>Jul-93</c:v>
                </c:pt>
                <c:pt idx="134">
                  <c:v>Aug-93</c:v>
                </c:pt>
                <c:pt idx="135">
                  <c:v>Sep-93</c:v>
                </c:pt>
                <c:pt idx="136">
                  <c:v>Oct-93</c:v>
                </c:pt>
                <c:pt idx="137">
                  <c:v>Nov-93</c:v>
                </c:pt>
                <c:pt idx="138">
                  <c:v>Dec-93</c:v>
                </c:pt>
                <c:pt idx="139">
                  <c:v>Jan-94</c:v>
                </c:pt>
                <c:pt idx="140">
                  <c:v>Feb-94</c:v>
                </c:pt>
                <c:pt idx="141">
                  <c:v>Mar-94</c:v>
                </c:pt>
                <c:pt idx="142">
                  <c:v>Apr-94</c:v>
                </c:pt>
                <c:pt idx="143">
                  <c:v>May-94</c:v>
                </c:pt>
                <c:pt idx="144">
                  <c:v>Jun-94</c:v>
                </c:pt>
                <c:pt idx="145">
                  <c:v>Jul-94</c:v>
                </c:pt>
                <c:pt idx="146">
                  <c:v>Aug-94</c:v>
                </c:pt>
                <c:pt idx="147">
                  <c:v>Sep-94</c:v>
                </c:pt>
                <c:pt idx="148">
                  <c:v>Oct-94</c:v>
                </c:pt>
                <c:pt idx="149">
                  <c:v>Nov-94</c:v>
                </c:pt>
                <c:pt idx="150">
                  <c:v>Dec-94</c:v>
                </c:pt>
                <c:pt idx="151">
                  <c:v>Jan-95</c:v>
                </c:pt>
                <c:pt idx="152">
                  <c:v>Feb-95</c:v>
                </c:pt>
                <c:pt idx="153">
                  <c:v>Mar-95</c:v>
                </c:pt>
                <c:pt idx="154">
                  <c:v>Apr-95</c:v>
                </c:pt>
                <c:pt idx="155">
                  <c:v>May-95</c:v>
                </c:pt>
                <c:pt idx="156">
                  <c:v>Jun-95</c:v>
                </c:pt>
                <c:pt idx="157">
                  <c:v>Jul-95</c:v>
                </c:pt>
                <c:pt idx="158">
                  <c:v>Aug-95</c:v>
                </c:pt>
                <c:pt idx="159">
                  <c:v>Sep-95</c:v>
                </c:pt>
                <c:pt idx="160">
                  <c:v>Oct-95</c:v>
                </c:pt>
                <c:pt idx="161">
                  <c:v>Nov-95</c:v>
                </c:pt>
                <c:pt idx="162">
                  <c:v>Dec-95</c:v>
                </c:pt>
                <c:pt idx="163">
                  <c:v>Jan-96</c:v>
                </c:pt>
                <c:pt idx="164">
                  <c:v>Feb-96</c:v>
                </c:pt>
                <c:pt idx="165">
                  <c:v>Mar-96</c:v>
                </c:pt>
                <c:pt idx="166">
                  <c:v>Apr-96</c:v>
                </c:pt>
                <c:pt idx="167">
                  <c:v>May-96</c:v>
                </c:pt>
                <c:pt idx="168">
                  <c:v>Jun-96</c:v>
                </c:pt>
                <c:pt idx="169">
                  <c:v>Jul-96</c:v>
                </c:pt>
                <c:pt idx="170">
                  <c:v>Aug-96</c:v>
                </c:pt>
                <c:pt idx="171">
                  <c:v>Sep-96</c:v>
                </c:pt>
                <c:pt idx="172">
                  <c:v>Oct-96</c:v>
                </c:pt>
                <c:pt idx="173">
                  <c:v>Nov-96</c:v>
                </c:pt>
                <c:pt idx="174">
                  <c:v>Dec-96</c:v>
                </c:pt>
                <c:pt idx="175">
                  <c:v>Jan-97</c:v>
                </c:pt>
                <c:pt idx="176">
                  <c:v>Feb-97</c:v>
                </c:pt>
                <c:pt idx="177">
                  <c:v>Mar-97</c:v>
                </c:pt>
                <c:pt idx="178">
                  <c:v>Apr-97</c:v>
                </c:pt>
                <c:pt idx="179">
                  <c:v>GE</c:v>
                </c:pt>
                <c:pt idx="180">
                  <c:v>May-97</c:v>
                </c:pt>
                <c:pt idx="181">
                  <c:v>Jun-97</c:v>
                </c:pt>
                <c:pt idx="182">
                  <c:v>Jul-97</c:v>
                </c:pt>
                <c:pt idx="183">
                  <c:v>Aug-97</c:v>
                </c:pt>
                <c:pt idx="184">
                  <c:v>Sep-97</c:v>
                </c:pt>
                <c:pt idx="185">
                  <c:v>Oct-97</c:v>
                </c:pt>
                <c:pt idx="186">
                  <c:v>Nov-97</c:v>
                </c:pt>
                <c:pt idx="187">
                  <c:v>Dec-97</c:v>
                </c:pt>
                <c:pt idx="188">
                  <c:v>Jan-98</c:v>
                </c:pt>
                <c:pt idx="189">
                  <c:v>Feb-98</c:v>
                </c:pt>
                <c:pt idx="190">
                  <c:v>Mar-98</c:v>
                </c:pt>
                <c:pt idx="191">
                  <c:v>Apr-98</c:v>
                </c:pt>
                <c:pt idx="192">
                  <c:v>May-98</c:v>
                </c:pt>
                <c:pt idx="193">
                  <c:v>Jun-98</c:v>
                </c:pt>
                <c:pt idx="194">
                  <c:v>Jul-98</c:v>
                </c:pt>
                <c:pt idx="195">
                  <c:v>Aug-98</c:v>
                </c:pt>
                <c:pt idx="196">
                  <c:v>Sep-98</c:v>
                </c:pt>
                <c:pt idx="197">
                  <c:v>Oct-98</c:v>
                </c:pt>
                <c:pt idx="198">
                  <c:v>Nov-98</c:v>
                </c:pt>
                <c:pt idx="199">
                  <c:v>Dec-98</c:v>
                </c:pt>
                <c:pt idx="200">
                  <c:v>Jan-99</c:v>
                </c:pt>
                <c:pt idx="201">
                  <c:v>Feb-99</c:v>
                </c:pt>
                <c:pt idx="202">
                  <c:v>Mar-99</c:v>
                </c:pt>
                <c:pt idx="203">
                  <c:v>Apr-99</c:v>
                </c:pt>
                <c:pt idx="204">
                  <c:v>May-99</c:v>
                </c:pt>
                <c:pt idx="205">
                  <c:v>Jun-99</c:v>
                </c:pt>
                <c:pt idx="206">
                  <c:v>Jul-99</c:v>
                </c:pt>
                <c:pt idx="207">
                  <c:v>Aug-99</c:v>
                </c:pt>
                <c:pt idx="208">
                  <c:v>Sep-99</c:v>
                </c:pt>
                <c:pt idx="209">
                  <c:v>Oct-99</c:v>
                </c:pt>
                <c:pt idx="210">
                  <c:v>Nov-99</c:v>
                </c:pt>
                <c:pt idx="211">
                  <c:v>Dec-99</c:v>
                </c:pt>
                <c:pt idx="212">
                  <c:v>Jan-00</c:v>
                </c:pt>
                <c:pt idx="213">
                  <c:v>Feb-00</c:v>
                </c:pt>
                <c:pt idx="214">
                  <c:v>Mar-00</c:v>
                </c:pt>
                <c:pt idx="215">
                  <c:v>Apr-00</c:v>
                </c:pt>
                <c:pt idx="216">
                  <c:v>May-00</c:v>
                </c:pt>
                <c:pt idx="217">
                  <c:v>Jun-00</c:v>
                </c:pt>
                <c:pt idx="218">
                  <c:v>Jul-00</c:v>
                </c:pt>
                <c:pt idx="219">
                  <c:v>Aug-00</c:v>
                </c:pt>
                <c:pt idx="220">
                  <c:v>Sep-00</c:v>
                </c:pt>
                <c:pt idx="221">
                  <c:v>Oct-00</c:v>
                </c:pt>
                <c:pt idx="222">
                  <c:v>Nov-00</c:v>
                </c:pt>
                <c:pt idx="223">
                  <c:v>Dec-00</c:v>
                </c:pt>
                <c:pt idx="224">
                  <c:v>Jan-01</c:v>
                </c:pt>
                <c:pt idx="225">
                  <c:v>Feb-01</c:v>
                </c:pt>
                <c:pt idx="226">
                  <c:v>Mar-01</c:v>
                </c:pt>
                <c:pt idx="227">
                  <c:v>Apr-01</c:v>
                </c:pt>
                <c:pt idx="228">
                  <c:v>May-01</c:v>
                </c:pt>
                <c:pt idx="229">
                  <c:v>Jun-01</c:v>
                </c:pt>
                <c:pt idx="230">
                  <c:v>GE</c:v>
                </c:pt>
                <c:pt idx="231">
                  <c:v>Jul-01</c:v>
                </c:pt>
                <c:pt idx="232">
                  <c:v>Aug-01</c:v>
                </c:pt>
                <c:pt idx="233">
                  <c:v>Sep-01</c:v>
                </c:pt>
                <c:pt idx="234">
                  <c:v>Oct-01</c:v>
                </c:pt>
                <c:pt idx="235">
                  <c:v>Nov-01</c:v>
                </c:pt>
                <c:pt idx="236">
                  <c:v>Dec-01</c:v>
                </c:pt>
                <c:pt idx="237">
                  <c:v>Jan-02</c:v>
                </c:pt>
                <c:pt idx="238">
                  <c:v>Feb-02</c:v>
                </c:pt>
                <c:pt idx="239">
                  <c:v>Mar-02</c:v>
                </c:pt>
                <c:pt idx="240">
                  <c:v>Apr-02</c:v>
                </c:pt>
                <c:pt idx="241">
                  <c:v>May-02</c:v>
                </c:pt>
                <c:pt idx="242">
                  <c:v>Jun-02</c:v>
                </c:pt>
                <c:pt idx="243">
                  <c:v>Jul-02</c:v>
                </c:pt>
                <c:pt idx="244">
                  <c:v>Aug-02</c:v>
                </c:pt>
                <c:pt idx="245">
                  <c:v>Sep-02</c:v>
                </c:pt>
                <c:pt idx="246">
                  <c:v>Oct-02</c:v>
                </c:pt>
                <c:pt idx="247">
                  <c:v>Nov-02</c:v>
                </c:pt>
                <c:pt idx="248">
                  <c:v>Dec-02</c:v>
                </c:pt>
                <c:pt idx="249">
                  <c:v>Jan-03</c:v>
                </c:pt>
                <c:pt idx="250">
                  <c:v>Feb-03</c:v>
                </c:pt>
                <c:pt idx="251">
                  <c:v>Mar-03</c:v>
                </c:pt>
                <c:pt idx="252">
                  <c:v>Apr-03</c:v>
                </c:pt>
                <c:pt idx="253">
                  <c:v>May-03</c:v>
                </c:pt>
                <c:pt idx="254">
                  <c:v>Jun-03</c:v>
                </c:pt>
                <c:pt idx="255">
                  <c:v>Jul-03</c:v>
                </c:pt>
                <c:pt idx="256">
                  <c:v>Aug-03</c:v>
                </c:pt>
                <c:pt idx="257">
                  <c:v>Sep-03</c:v>
                </c:pt>
                <c:pt idx="258">
                  <c:v>Oct-03</c:v>
                </c:pt>
                <c:pt idx="259">
                  <c:v>Nov-03</c:v>
                </c:pt>
                <c:pt idx="260">
                  <c:v>Dec-03</c:v>
                </c:pt>
                <c:pt idx="261">
                  <c:v>Jan-04</c:v>
                </c:pt>
                <c:pt idx="262">
                  <c:v>Feb-04</c:v>
                </c:pt>
                <c:pt idx="263">
                  <c:v>Mar-04</c:v>
                </c:pt>
                <c:pt idx="264">
                  <c:v>Apr-04</c:v>
                </c:pt>
                <c:pt idx="265">
                  <c:v>May-04</c:v>
                </c:pt>
                <c:pt idx="266">
                  <c:v>Jun-04</c:v>
                </c:pt>
                <c:pt idx="267">
                  <c:v>Jul-04</c:v>
                </c:pt>
                <c:pt idx="268">
                  <c:v>Aug-04</c:v>
                </c:pt>
                <c:pt idx="269">
                  <c:v>Sep-04</c:v>
                </c:pt>
                <c:pt idx="270">
                  <c:v>Oct-04</c:v>
                </c:pt>
                <c:pt idx="271">
                  <c:v>Nov-04</c:v>
                </c:pt>
                <c:pt idx="272">
                  <c:v>Dec-04</c:v>
                </c:pt>
                <c:pt idx="273">
                  <c:v>Jan-05</c:v>
                </c:pt>
                <c:pt idx="274">
                  <c:v>Feb-05</c:v>
                </c:pt>
                <c:pt idx="275">
                  <c:v>Mar-05</c:v>
                </c:pt>
                <c:pt idx="276">
                  <c:v>Apr-05</c:v>
                </c:pt>
                <c:pt idx="277">
                  <c:v>May-05</c:v>
                </c:pt>
                <c:pt idx="278">
                  <c:v>GE</c:v>
                </c:pt>
                <c:pt idx="279">
                  <c:v>May-05</c:v>
                </c:pt>
                <c:pt idx="280">
                  <c:v>Jun-05</c:v>
                </c:pt>
                <c:pt idx="281">
                  <c:v>Jul-05</c:v>
                </c:pt>
                <c:pt idx="282">
                  <c:v>Aug-05</c:v>
                </c:pt>
                <c:pt idx="283">
                  <c:v>Sep-05</c:v>
                </c:pt>
                <c:pt idx="284">
                  <c:v>Oct-05</c:v>
                </c:pt>
                <c:pt idx="285">
                  <c:v>Nov-05</c:v>
                </c:pt>
                <c:pt idx="286">
                  <c:v>Dec-05</c:v>
                </c:pt>
                <c:pt idx="287">
                  <c:v>Jan-06</c:v>
                </c:pt>
                <c:pt idx="288">
                  <c:v>Feb-06</c:v>
                </c:pt>
                <c:pt idx="289">
                  <c:v>Mar-06</c:v>
                </c:pt>
                <c:pt idx="290">
                  <c:v>Apr-06</c:v>
                </c:pt>
                <c:pt idx="291">
                  <c:v>May-06</c:v>
                </c:pt>
                <c:pt idx="292">
                  <c:v>Jun-06</c:v>
                </c:pt>
                <c:pt idx="293">
                  <c:v>Jul-06</c:v>
                </c:pt>
                <c:pt idx="294">
                  <c:v>Aug-06</c:v>
                </c:pt>
                <c:pt idx="295">
                  <c:v>Sep-06</c:v>
                </c:pt>
                <c:pt idx="296">
                  <c:v>Oct-06</c:v>
                </c:pt>
                <c:pt idx="297">
                  <c:v>Nov-06</c:v>
                </c:pt>
                <c:pt idx="298">
                  <c:v>Dec-06</c:v>
                </c:pt>
                <c:pt idx="299">
                  <c:v>Jan-07</c:v>
                </c:pt>
                <c:pt idx="300">
                  <c:v>Feb-07</c:v>
                </c:pt>
                <c:pt idx="301">
                  <c:v>Mar-07</c:v>
                </c:pt>
                <c:pt idx="302">
                  <c:v>Apr-07</c:v>
                </c:pt>
                <c:pt idx="303">
                  <c:v>May-07</c:v>
                </c:pt>
                <c:pt idx="304">
                  <c:v>Jun-07</c:v>
                </c:pt>
                <c:pt idx="305">
                  <c:v>Jul-07</c:v>
                </c:pt>
                <c:pt idx="306">
                  <c:v>Aug-07</c:v>
                </c:pt>
                <c:pt idx="307">
                  <c:v>Sep-07</c:v>
                </c:pt>
                <c:pt idx="308">
                  <c:v>Oct-07</c:v>
                </c:pt>
                <c:pt idx="309">
                  <c:v>Nov-07</c:v>
                </c:pt>
                <c:pt idx="310">
                  <c:v>Dec-07</c:v>
                </c:pt>
                <c:pt idx="311">
                  <c:v>Jan-08</c:v>
                </c:pt>
                <c:pt idx="312">
                  <c:v>Feb-08</c:v>
                </c:pt>
                <c:pt idx="313">
                  <c:v>Mar-08</c:v>
                </c:pt>
                <c:pt idx="314">
                  <c:v>Apr-08</c:v>
                </c:pt>
                <c:pt idx="315">
                  <c:v>May-08</c:v>
                </c:pt>
                <c:pt idx="316">
                  <c:v>Jun-08</c:v>
                </c:pt>
                <c:pt idx="317">
                  <c:v>Jul-08</c:v>
                </c:pt>
                <c:pt idx="318">
                  <c:v>Aug-08</c:v>
                </c:pt>
                <c:pt idx="319">
                  <c:v>Sep-08</c:v>
                </c:pt>
                <c:pt idx="320">
                  <c:v>Oct-08</c:v>
                </c:pt>
                <c:pt idx="321">
                  <c:v>Nov-08</c:v>
                </c:pt>
                <c:pt idx="322">
                  <c:v>Dec-08</c:v>
                </c:pt>
                <c:pt idx="323">
                  <c:v>Jan-09</c:v>
                </c:pt>
                <c:pt idx="324">
                  <c:v>Feb-09</c:v>
                </c:pt>
                <c:pt idx="325">
                  <c:v>Mar-09</c:v>
                </c:pt>
                <c:pt idx="326">
                  <c:v>Apr-09</c:v>
                </c:pt>
                <c:pt idx="327">
                  <c:v>May-09</c:v>
                </c:pt>
                <c:pt idx="328">
                  <c:v>Jun-09</c:v>
                </c:pt>
                <c:pt idx="329">
                  <c:v>Jul-09</c:v>
                </c:pt>
                <c:pt idx="330">
                  <c:v>Aug-09</c:v>
                </c:pt>
                <c:pt idx="331">
                  <c:v>Sep-09</c:v>
                </c:pt>
                <c:pt idx="332">
                  <c:v>Oct-09</c:v>
                </c:pt>
                <c:pt idx="333">
                  <c:v>Nov-09</c:v>
                </c:pt>
                <c:pt idx="334">
                  <c:v>Dec-09</c:v>
                </c:pt>
                <c:pt idx="335">
                  <c:v>Jan-10</c:v>
                </c:pt>
                <c:pt idx="336">
                  <c:v>Feb-10</c:v>
                </c:pt>
                <c:pt idx="337">
                  <c:v>Mar-10</c:v>
                </c:pt>
                <c:pt idx="338">
                  <c:v>Apr-10</c:v>
                </c:pt>
                <c:pt idx="339">
                  <c:v>May-10</c:v>
                </c:pt>
                <c:pt idx="340">
                  <c:v>GE</c:v>
                </c:pt>
                <c:pt idx="341">
                  <c:v>May-10</c:v>
                </c:pt>
                <c:pt idx="342">
                  <c:v>Jun-10</c:v>
                </c:pt>
                <c:pt idx="343">
                  <c:v>Jul-10</c:v>
                </c:pt>
                <c:pt idx="344">
                  <c:v>Aug-10</c:v>
                </c:pt>
                <c:pt idx="345">
                  <c:v>Sep-10</c:v>
                </c:pt>
                <c:pt idx="346">
                  <c:v>Oct-10</c:v>
                </c:pt>
                <c:pt idx="347">
                  <c:v>Nov-10</c:v>
                </c:pt>
                <c:pt idx="348">
                  <c:v>Dec-10</c:v>
                </c:pt>
                <c:pt idx="349">
                  <c:v>Jan-11</c:v>
                </c:pt>
                <c:pt idx="350">
                  <c:v>Feb-11</c:v>
                </c:pt>
                <c:pt idx="351">
                  <c:v>Mar-11</c:v>
                </c:pt>
                <c:pt idx="352">
                  <c:v>Apr-11</c:v>
                </c:pt>
                <c:pt idx="353">
                  <c:v>May-11</c:v>
                </c:pt>
                <c:pt idx="354">
                  <c:v>Jun-11</c:v>
                </c:pt>
                <c:pt idx="355">
                  <c:v>Jul-11</c:v>
                </c:pt>
                <c:pt idx="356">
                  <c:v>Aug-11</c:v>
                </c:pt>
                <c:pt idx="357">
                  <c:v>Sep-11</c:v>
                </c:pt>
                <c:pt idx="358">
                  <c:v>Oct-11</c:v>
                </c:pt>
                <c:pt idx="359">
                  <c:v>Nov-11</c:v>
                </c:pt>
                <c:pt idx="360">
                  <c:v>Dec-11</c:v>
                </c:pt>
                <c:pt idx="361">
                  <c:v>Jan-12</c:v>
                </c:pt>
                <c:pt idx="362">
                  <c:v>Feb-12</c:v>
                </c:pt>
                <c:pt idx="363">
                  <c:v>Mar-12</c:v>
                </c:pt>
                <c:pt idx="364">
                  <c:v>Apr-12</c:v>
                </c:pt>
                <c:pt idx="365">
                  <c:v>May-12</c:v>
                </c:pt>
                <c:pt idx="366">
                  <c:v>Jun-12</c:v>
                </c:pt>
                <c:pt idx="367">
                  <c:v>Jul-12</c:v>
                </c:pt>
                <c:pt idx="368">
                  <c:v>Aug-12</c:v>
                </c:pt>
                <c:pt idx="369">
                  <c:v>Sep-12</c:v>
                </c:pt>
                <c:pt idx="370">
                  <c:v>Oct-12</c:v>
                </c:pt>
                <c:pt idx="371">
                  <c:v>Nov-12</c:v>
                </c:pt>
                <c:pt idx="372">
                  <c:v>Dec-12</c:v>
                </c:pt>
                <c:pt idx="373">
                  <c:v>Jan-13</c:v>
                </c:pt>
                <c:pt idx="374">
                  <c:v>Feb-13</c:v>
                </c:pt>
                <c:pt idx="375">
                  <c:v>Mar-13</c:v>
                </c:pt>
                <c:pt idx="376">
                  <c:v>Apr-13</c:v>
                </c:pt>
                <c:pt idx="377">
                  <c:v>May-13</c:v>
                </c:pt>
                <c:pt idx="378">
                  <c:v>Jun-13</c:v>
                </c:pt>
                <c:pt idx="379">
                  <c:v>Jul-13</c:v>
                </c:pt>
                <c:pt idx="380">
                  <c:v>Aug-13</c:v>
                </c:pt>
                <c:pt idx="381">
                  <c:v>Sep-13</c:v>
                </c:pt>
                <c:pt idx="382">
                  <c:v>Oct-13</c:v>
                </c:pt>
                <c:pt idx="383">
                  <c:v>Nov-13</c:v>
                </c:pt>
                <c:pt idx="384">
                  <c:v>Dec-13</c:v>
                </c:pt>
                <c:pt idx="385">
                  <c:v>Jan-14</c:v>
                </c:pt>
                <c:pt idx="386">
                  <c:v>Feb-14</c:v>
                </c:pt>
                <c:pt idx="387">
                  <c:v>Mar-14</c:v>
                </c:pt>
                <c:pt idx="388">
                  <c:v>Apr-14</c:v>
                </c:pt>
                <c:pt idx="389">
                  <c:v>May-14</c:v>
                </c:pt>
                <c:pt idx="390">
                  <c:v>Jun-14</c:v>
                </c:pt>
                <c:pt idx="391">
                  <c:v>Jul-14</c:v>
                </c:pt>
                <c:pt idx="392">
                  <c:v>Aug-14</c:v>
                </c:pt>
                <c:pt idx="393">
                  <c:v>Sep-14</c:v>
                </c:pt>
                <c:pt idx="394">
                  <c:v>Oct-14</c:v>
                </c:pt>
                <c:pt idx="395">
                  <c:v>Nov-14</c:v>
                </c:pt>
                <c:pt idx="396">
                  <c:v>Dec-14</c:v>
                </c:pt>
                <c:pt idx="397">
                  <c:v>Jan-15</c:v>
                </c:pt>
                <c:pt idx="398">
                  <c:v>Feb-15</c:v>
                </c:pt>
                <c:pt idx="399">
                  <c:v>Mar-15</c:v>
                </c:pt>
                <c:pt idx="400">
                  <c:v>Apr-15</c:v>
                </c:pt>
                <c:pt idx="401">
                  <c:v>May-15</c:v>
                </c:pt>
                <c:pt idx="402">
                  <c:v>GE</c:v>
                </c:pt>
                <c:pt idx="403">
                  <c:v>May-15</c:v>
                </c:pt>
                <c:pt idx="404">
                  <c:v>Jun-15</c:v>
                </c:pt>
                <c:pt idx="405">
                  <c:v>Jul-15</c:v>
                </c:pt>
                <c:pt idx="406">
                  <c:v>Aug-15</c:v>
                </c:pt>
                <c:pt idx="407">
                  <c:v>Sep-15</c:v>
                </c:pt>
                <c:pt idx="408">
                  <c:v>Oct-15</c:v>
                </c:pt>
                <c:pt idx="409">
                  <c:v>Nov-15</c:v>
                </c:pt>
                <c:pt idx="410">
                  <c:v>Dec-15</c:v>
                </c:pt>
                <c:pt idx="411">
                  <c:v>Jan-16</c:v>
                </c:pt>
                <c:pt idx="412">
                  <c:v>Feb-16</c:v>
                </c:pt>
                <c:pt idx="413">
                  <c:v>Mar-16</c:v>
                </c:pt>
                <c:pt idx="414">
                  <c:v>Apr-16</c:v>
                </c:pt>
                <c:pt idx="415">
                  <c:v>May-16</c:v>
                </c:pt>
                <c:pt idx="416">
                  <c:v>Jun-16</c:v>
                </c:pt>
                <c:pt idx="417">
                  <c:v>Jul-16</c:v>
                </c:pt>
                <c:pt idx="418">
                  <c:v>Aug-16</c:v>
                </c:pt>
                <c:pt idx="419">
                  <c:v>Sep-16</c:v>
                </c:pt>
                <c:pt idx="420">
                  <c:v>Oct-16</c:v>
                </c:pt>
                <c:pt idx="421">
                  <c:v>Nov-16</c:v>
                </c:pt>
                <c:pt idx="422">
                  <c:v>Dec-16</c:v>
                </c:pt>
                <c:pt idx="423">
                  <c:v>Jan-17</c:v>
                </c:pt>
                <c:pt idx="424">
                  <c:v>Feb-17</c:v>
                </c:pt>
                <c:pt idx="425">
                  <c:v>Mar-17</c:v>
                </c:pt>
                <c:pt idx="426">
                  <c:v>Apr-17</c:v>
                </c:pt>
                <c:pt idx="427">
                  <c:v>May-17</c:v>
                </c:pt>
                <c:pt idx="428">
                  <c:v>Jun-17</c:v>
                </c:pt>
                <c:pt idx="429">
                  <c:v>GE</c:v>
                </c:pt>
                <c:pt idx="430">
                  <c:v>Jun-17</c:v>
                </c:pt>
                <c:pt idx="431">
                  <c:v>Jul-17</c:v>
                </c:pt>
                <c:pt idx="432">
                  <c:v>Aug-17</c:v>
                </c:pt>
                <c:pt idx="433">
                  <c:v>Sep-17</c:v>
                </c:pt>
                <c:pt idx="434">
                  <c:v>Oct-17</c:v>
                </c:pt>
                <c:pt idx="435">
                  <c:v>Nov-17</c:v>
                </c:pt>
                <c:pt idx="436">
                  <c:v>Dec-17</c:v>
                </c:pt>
                <c:pt idx="437">
                  <c:v>Jan-18</c:v>
                </c:pt>
                <c:pt idx="438">
                  <c:v>Feb-18</c:v>
                </c:pt>
                <c:pt idx="439">
                  <c:v>Mar-18</c:v>
                </c:pt>
                <c:pt idx="440">
                  <c:v>Apr-18</c:v>
                </c:pt>
                <c:pt idx="441">
                  <c:v>May-18</c:v>
                </c:pt>
                <c:pt idx="442">
                  <c:v>Jun-18</c:v>
                </c:pt>
                <c:pt idx="443">
                  <c:v>Jul-18</c:v>
                </c:pt>
                <c:pt idx="444">
                  <c:v>Aug-18</c:v>
                </c:pt>
                <c:pt idx="445">
                  <c:v>Sep-18</c:v>
                </c:pt>
                <c:pt idx="446">
                  <c:v>Oct-18</c:v>
                </c:pt>
                <c:pt idx="447">
                  <c:v>Nov-18</c:v>
                </c:pt>
                <c:pt idx="448">
                  <c:v>Dec-18</c:v>
                </c:pt>
                <c:pt idx="449">
                  <c:v>Jan-19</c:v>
                </c:pt>
                <c:pt idx="450">
                  <c:v>Feb-19</c:v>
                </c:pt>
                <c:pt idx="451">
                  <c:v>Mar-19</c:v>
                </c:pt>
                <c:pt idx="452">
                  <c:v>Apr-19</c:v>
                </c:pt>
                <c:pt idx="453">
                  <c:v>May-19</c:v>
                </c:pt>
                <c:pt idx="454">
                  <c:v>Jun-19</c:v>
                </c:pt>
                <c:pt idx="455">
                  <c:v>Jul-19</c:v>
                </c:pt>
                <c:pt idx="456">
                  <c:v>Aug-19</c:v>
                </c:pt>
                <c:pt idx="457">
                  <c:v>Sep-19</c:v>
                </c:pt>
                <c:pt idx="458">
                  <c:v>Oct-19</c:v>
                </c:pt>
                <c:pt idx="459">
                  <c:v>Nov-19</c:v>
                </c:pt>
                <c:pt idx="460">
                  <c:v>Dec-19</c:v>
                </c:pt>
                <c:pt idx="461">
                  <c:v>GE</c:v>
                </c:pt>
                <c:pt idx="462">
                  <c:v>Jan-20</c:v>
                </c:pt>
                <c:pt idx="463">
                  <c:v>Feb-20</c:v>
                </c:pt>
                <c:pt idx="464">
                  <c:v>Mar-20</c:v>
                </c:pt>
                <c:pt idx="465">
                  <c:v>Apr-20</c:v>
                </c:pt>
                <c:pt idx="466">
                  <c:v>May-20</c:v>
                </c:pt>
                <c:pt idx="467">
                  <c:v>Jun-20</c:v>
                </c:pt>
                <c:pt idx="468">
                  <c:v>Jul-20</c:v>
                </c:pt>
                <c:pt idx="469">
                  <c:v>Aug-20</c:v>
                </c:pt>
                <c:pt idx="470">
                  <c:v>Sep-20</c:v>
                </c:pt>
                <c:pt idx="471">
                  <c:v>Oct-20</c:v>
                </c:pt>
                <c:pt idx="472">
                  <c:v>Nov-20</c:v>
                </c:pt>
                <c:pt idx="473">
                  <c:v>Dec-20</c:v>
                </c:pt>
                <c:pt idx="474">
                  <c:v>Jan-21</c:v>
                </c:pt>
                <c:pt idx="475">
                  <c:v>Feb-21</c:v>
                </c:pt>
                <c:pt idx="476">
                  <c:v>Mar-21</c:v>
                </c:pt>
                <c:pt idx="477">
                  <c:v>Apr-21</c:v>
                </c:pt>
                <c:pt idx="478">
                  <c:v>May-21</c:v>
                </c:pt>
                <c:pt idx="479">
                  <c:v>Jun-21</c:v>
                </c:pt>
                <c:pt idx="480">
                  <c:v>Jul-21</c:v>
                </c:pt>
                <c:pt idx="481">
                  <c:v>Aug-21</c:v>
                </c:pt>
                <c:pt idx="482">
                  <c:v>Sep-21</c:v>
                </c:pt>
                <c:pt idx="483">
                  <c:v>Oct-21</c:v>
                </c:pt>
                <c:pt idx="484">
                  <c:v>Nov-21</c:v>
                </c:pt>
                <c:pt idx="485">
                  <c:v>Dec-21</c:v>
                </c:pt>
                <c:pt idx="486">
                  <c:v>Jan-22</c:v>
                </c:pt>
                <c:pt idx="487">
                  <c:v>Feb-22</c:v>
                </c:pt>
                <c:pt idx="488">
                  <c:v>Mar-22</c:v>
                </c:pt>
                <c:pt idx="489">
                  <c:v>Apr-22</c:v>
                </c:pt>
                <c:pt idx="490">
                  <c:v>May-22</c:v>
                </c:pt>
                <c:pt idx="491">
                  <c:v>Jun-22</c:v>
                </c:pt>
                <c:pt idx="492">
                  <c:v>Jul-22</c:v>
                </c:pt>
                <c:pt idx="493">
                  <c:v>Aug-22</c:v>
                </c:pt>
                <c:pt idx="494">
                  <c:v>Sep-22</c:v>
                </c:pt>
                <c:pt idx="495">
                  <c:v>Oct-22</c:v>
                </c:pt>
                <c:pt idx="496">
                  <c:v>Nov-22</c:v>
                </c:pt>
                <c:pt idx="497">
                  <c:v>Dec-22</c:v>
                </c:pt>
                <c:pt idx="498">
                  <c:v>Jan-23</c:v>
                </c:pt>
                <c:pt idx="499">
                  <c:v>Feb-23</c:v>
                </c:pt>
                <c:pt idx="500">
                  <c:v>Mar-23</c:v>
                </c:pt>
                <c:pt idx="501">
                  <c:v>Apr-23</c:v>
                </c:pt>
                <c:pt idx="502">
                  <c:v>May-23</c:v>
                </c:pt>
                <c:pt idx="503">
                  <c:v>Jun-23</c:v>
                </c:pt>
                <c:pt idx="504">
                  <c:v>Jul-23</c:v>
                </c:pt>
                <c:pt idx="505">
                  <c:v>Aug-23</c:v>
                </c:pt>
                <c:pt idx="506">
                  <c:v>Sep-23</c:v>
                </c:pt>
                <c:pt idx="507">
                  <c:v>Oct-23</c:v>
                </c:pt>
                <c:pt idx="508">
                  <c:v>Nov-23</c:v>
                </c:pt>
                <c:pt idx="509">
                  <c:v>Dec-23</c:v>
                </c:pt>
                <c:pt idx="510">
                  <c:v>Jan-24</c:v>
                </c:pt>
                <c:pt idx="511">
                  <c:v>Feb-24</c:v>
                </c:pt>
                <c:pt idx="512">
                  <c:v>Mar-24</c:v>
                </c:pt>
                <c:pt idx="513">
                  <c:v>Apr-24</c:v>
                </c:pt>
                <c:pt idx="514">
                  <c:v>May-24</c:v>
                </c:pt>
                <c:pt idx="515">
                  <c:v>Jun-24</c:v>
                </c:pt>
                <c:pt idx="516">
                  <c:v>Jul-24</c:v>
                </c:pt>
                <c:pt idx="517">
                  <c:v>GE</c:v>
                </c:pt>
                <c:pt idx="518">
                  <c:v>Jul-24</c:v>
                </c:pt>
                <c:pt idx="519">
                  <c:v>Aug-24</c:v>
                </c:pt>
                <c:pt idx="520">
                  <c:v>Sep-24</c:v>
                </c:pt>
                <c:pt idx="521">
                  <c:v>Oct-24</c:v>
                </c:pt>
                <c:pt idx="522">
                  <c:v>Nov-24</c:v>
                </c:pt>
                <c:pt idx="523">
                  <c:v>Dec-24</c:v>
                </c:pt>
                <c:pt idx="524">
                  <c:v>Jan-25</c:v>
                </c:pt>
                <c:pt idx="525">
                  <c:v>Feb-25</c:v>
                </c:pt>
                <c:pt idx="526">
                  <c:v>Mar-25</c:v>
                </c:pt>
                <c:pt idx="527">
                  <c:v>Apr-25</c:v>
                </c:pt>
                <c:pt idx="528">
                  <c:v>May-25</c:v>
                </c:pt>
                <c:pt idx="529">
                  <c:v>Jun-25</c:v>
                </c:pt>
                <c:pt idx="530">
                  <c:v>Jul-25</c:v>
                </c:pt>
                <c:pt idx="531">
                  <c:v>Aug-25</c:v>
                </c:pt>
                <c:pt idx="532">
                  <c:v>Sep-25</c:v>
                </c:pt>
                <c:pt idx="533">
                  <c:v>Oct-25</c:v>
                </c:pt>
                <c:pt idx="534">
                  <c:v>Nov-25</c:v>
                </c:pt>
                <c:pt idx="535">
                  <c:v>Dec-25</c:v>
                </c:pt>
                <c:pt idx="536">
                  <c:v>Jan-26</c:v>
                </c:pt>
                <c:pt idx="537">
                  <c:v>Feb-26</c:v>
                </c:pt>
                <c:pt idx="538">
                  <c:v>Mar-26</c:v>
                </c:pt>
                <c:pt idx="539">
                  <c:v>Apr-26</c:v>
                </c:pt>
                <c:pt idx="540">
                  <c:v>May-26</c:v>
                </c:pt>
                <c:pt idx="541">
                  <c:v>Jun-26</c:v>
                </c:pt>
                <c:pt idx="542">
                  <c:v>Jul-26</c:v>
                </c:pt>
                <c:pt idx="543">
                  <c:v>Aug-26</c:v>
                </c:pt>
                <c:pt idx="544">
                  <c:v>Sep-26</c:v>
                </c:pt>
                <c:pt idx="545">
                  <c:v>Oct-26</c:v>
                </c:pt>
                <c:pt idx="546">
                  <c:v>Nov-26</c:v>
                </c:pt>
                <c:pt idx="547">
                  <c:v>Dec-26</c:v>
                </c:pt>
                <c:pt idx="548">
                  <c:v>Jan-27</c:v>
                </c:pt>
                <c:pt idx="549">
                  <c:v>Feb-27</c:v>
                </c:pt>
                <c:pt idx="550">
                  <c:v>Mar-27</c:v>
                </c:pt>
                <c:pt idx="551">
                  <c:v>Apr-27</c:v>
                </c:pt>
                <c:pt idx="552">
                  <c:v>May-27</c:v>
                </c:pt>
                <c:pt idx="553">
                  <c:v>Jun-27</c:v>
                </c:pt>
                <c:pt idx="554">
                  <c:v>Jul-27</c:v>
                </c:pt>
                <c:pt idx="555">
                  <c:v>Aug-27</c:v>
                </c:pt>
                <c:pt idx="556">
                  <c:v>Sep-27</c:v>
                </c:pt>
                <c:pt idx="557">
                  <c:v>Oct-27</c:v>
                </c:pt>
                <c:pt idx="558">
                  <c:v>Nov-27</c:v>
                </c:pt>
                <c:pt idx="559">
                  <c:v>Dec-27</c:v>
                </c:pt>
                <c:pt idx="560">
                  <c:v>Jan-28</c:v>
                </c:pt>
                <c:pt idx="561">
                  <c:v>Feb-28</c:v>
                </c:pt>
                <c:pt idx="562">
                  <c:v>Mar-28</c:v>
                </c:pt>
                <c:pt idx="563">
                  <c:v>Apr-28</c:v>
                </c:pt>
                <c:pt idx="564">
                  <c:v>May-28</c:v>
                </c:pt>
                <c:pt idx="565">
                  <c:v>Jun-28</c:v>
                </c:pt>
                <c:pt idx="566">
                  <c:v>Jul-28</c:v>
                </c:pt>
                <c:pt idx="567">
                  <c:v>Aug-28</c:v>
                </c:pt>
                <c:pt idx="568">
                  <c:v>Sep-28</c:v>
                </c:pt>
                <c:pt idx="569">
                  <c:v>Oct-28</c:v>
                </c:pt>
                <c:pt idx="570">
                  <c:v>Nov-28</c:v>
                </c:pt>
                <c:pt idx="571">
                  <c:v>Dec-28</c:v>
                </c:pt>
              </c:strCache>
            </c:strRef>
          </c:cat>
          <c:val>
            <c:numRef>
              <c:f>'Monthly average'!$G$8:$G$607</c:f>
              <c:numCache>
                <c:formatCode>0.0</c:formatCode>
                <c:ptCount val="600"/>
                <c:pt idx="0">
                  <c:v>26</c:v>
                </c:pt>
                <c:pt idx="1">
                  <c:v>29</c:v>
                </c:pt>
                <c:pt idx="2">
                  <c:v>25.099999999999998</c:v>
                </c:pt>
                <c:pt idx="3">
                  <c:v>25.524999999999999</c:v>
                </c:pt>
                <c:pt idx="4">
                  <c:v>26.266666666666666</c:v>
                </c:pt>
                <c:pt idx="5">
                  <c:v>20.759999999999998</c:v>
                </c:pt>
                <c:pt idx="6">
                  <c:v>20.599999999999998</c:v>
                </c:pt>
                <c:pt idx="7">
                  <c:v>19.283333333333335</c:v>
                </c:pt>
                <c:pt idx="8">
                  <c:v>18.75</c:v>
                </c:pt>
                <c:pt idx="9">
                  <c:v>19</c:v>
                </c:pt>
                <c:pt idx="10">
                  <c:v>18.78</c:v>
                </c:pt>
                <c:pt idx="11">
                  <c:v>20.3</c:v>
                </c:pt>
                <c:pt idx="12">
                  <c:v>21.824999999999999</c:v>
                </c:pt>
                <c:pt idx="13">
                  <c:v>21.216666666666665</c:v>
                </c:pt>
                <c:pt idx="14">
                  <c:v>22.274999999999999</c:v>
                </c:pt>
                <c:pt idx="15">
                  <c:v>21.16</c:v>
                </c:pt>
                <c:pt idx="16">
                  <c:v>21.3</c:v>
                </c:pt>
                <c:pt idx="17">
                  <c:v>21.580000000000002</c:v>
                </c:pt>
                <c:pt idx="18">
                  <c:v>21.824999999999999</c:v>
                </c:pt>
                <c:pt idx="19">
                  <c:v>23.95</c:v>
                </c:pt>
                <c:pt idx="20">
                  <c:v>24.875</c:v>
                </c:pt>
                <c:pt idx="21">
                  <c:v>24.916666666666668</c:v>
                </c:pt>
                <c:pt idx="22">
                  <c:v>23.5</c:v>
                </c:pt>
                <c:pt idx="23">
                  <c:v>24.85</c:v>
                </c:pt>
                <c:pt idx="24">
                  <c:v>31.339999999999996</c:v>
                </c:pt>
                <c:pt idx="25">
                  <c:v>29.04</c:v>
                </c:pt>
                <c:pt idx="26">
                  <c:v>31.8</c:v>
                </c:pt>
                <c:pt idx="27">
                  <c:v>31.966666666666669</c:v>
                </c:pt>
                <c:pt idx="28">
                  <c:v>33.071428571428569</c:v>
                </c:pt>
                <c:pt idx="29">
                  <c:v>27.928571428571427</c:v>
                </c:pt>
                <c:pt idx="30">
                  <c:v>27.45</c:v>
                </c:pt>
                <c:pt idx="31">
                  <c:v>28.75</c:v>
                </c:pt>
                <c:pt idx="32">
                  <c:v>31.516666666666666</c:v>
                </c:pt>
                <c:pt idx="33">
                  <c:v>31.619999999999997</c:v>
                </c:pt>
                <c:pt idx="34">
                  <c:v>30.46</c:v>
                </c:pt>
                <c:pt idx="35">
                  <c:v>28.3</c:v>
                </c:pt>
                <c:pt idx="36">
                  <c:v>27.48</c:v>
                </c:pt>
                <c:pt idx="37">
                  <c:v>25.259999999999998</c:v>
                </c:pt>
                <c:pt idx="38">
                  <c:v>26.25</c:v>
                </c:pt>
                <c:pt idx="39">
                  <c:v>26.02</c:v>
                </c:pt>
                <c:pt idx="40">
                  <c:v>24.619999999999997</c:v>
                </c:pt>
                <c:pt idx="41">
                  <c:v>20.577777777777776</c:v>
                </c:pt>
                <c:pt idx="42">
                  <c:v>19.799999999999997</c:v>
                </c:pt>
                <c:pt idx="43">
                  <c:v>21.425000000000001</c:v>
                </c:pt>
                <c:pt idx="44">
                  <c:v>21.03</c:v>
                </c:pt>
                <c:pt idx="45">
                  <c:v>24.788888888888888</c:v>
                </c:pt>
                <c:pt idx="46">
                  <c:v>28.28</c:v>
                </c:pt>
                <c:pt idx="47">
                  <c:v>26.364285714285717</c:v>
                </c:pt>
                <c:pt idx="48">
                  <c:v>22.810344827586206</c:v>
                </c:pt>
                <c:pt idx="49">
                  <c:v>21.46875</c:v>
                </c:pt>
                <c:pt idx="50" formatCode="General">
                  <c:v>23.1</c:v>
                </c:pt>
                <c:pt idx="51">
                  <c:v>20</c:v>
                </c:pt>
                <c:pt idx="52">
                  <c:v>18.166666666666668</c:v>
                </c:pt>
                <c:pt idx="53">
                  <c:v>16.125</c:v>
                </c:pt>
                <c:pt idx="54">
                  <c:v>15</c:v>
                </c:pt>
                <c:pt idx="55">
                  <c:v>13.9</c:v>
                </c:pt>
                <c:pt idx="56">
                  <c:v>14.333333333333334</c:v>
                </c:pt>
                <c:pt idx="57">
                  <c:v>14.75</c:v>
                </c:pt>
                <c:pt idx="58">
                  <c:v>13.6</c:v>
                </c:pt>
                <c:pt idx="59">
                  <c:v>12.333333333333334</c:v>
                </c:pt>
                <c:pt idx="60">
                  <c:v>11.5</c:v>
                </c:pt>
                <c:pt idx="61">
                  <c:v>8.8000000000000007</c:v>
                </c:pt>
                <c:pt idx="62">
                  <c:v>8.1666666666666661</c:v>
                </c:pt>
                <c:pt idx="63">
                  <c:v>8.454545454545455</c:v>
                </c:pt>
                <c:pt idx="64">
                  <c:v>8</c:v>
                </c:pt>
                <c:pt idx="65">
                  <c:v>9.8333333333333339</c:v>
                </c:pt>
                <c:pt idx="66">
                  <c:v>9.4375</c:v>
                </c:pt>
                <c:pt idx="67">
                  <c:v>8.3125</c:v>
                </c:pt>
                <c:pt idx="68">
                  <c:v>9.8375000000000004</c:v>
                </c:pt>
                <c:pt idx="69">
                  <c:v>9.5857142857142854</c:v>
                </c:pt>
                <c:pt idx="70">
                  <c:v>9.629999999999999</c:v>
                </c:pt>
                <c:pt idx="71">
                  <c:v>9.6583333333333332</c:v>
                </c:pt>
                <c:pt idx="72">
                  <c:v>8.7555555555555546</c:v>
                </c:pt>
                <c:pt idx="73">
                  <c:v>9.3000000000000007</c:v>
                </c:pt>
                <c:pt idx="74">
                  <c:v>7.7249999999999996</c:v>
                </c:pt>
                <c:pt idx="75">
                  <c:v>6.2874999999999996</c:v>
                </c:pt>
                <c:pt idx="76">
                  <c:v>5.4833333333333334</c:v>
                </c:pt>
                <c:pt idx="77">
                  <c:v>5.9799999999999995</c:v>
                </c:pt>
                <c:pt idx="78">
                  <c:v>6.3263157894736848</c:v>
                </c:pt>
                <c:pt idx="79">
                  <c:v>5.3999999999999995</c:v>
                </c:pt>
                <c:pt idx="80">
                  <c:v>6.3363636363636369</c:v>
                </c:pt>
                <c:pt idx="81">
                  <c:v>5.7857142857142856</c:v>
                </c:pt>
                <c:pt idx="82">
                  <c:v>6.0909090909090908</c:v>
                </c:pt>
                <c:pt idx="83">
                  <c:v>6.4666666666666668</c:v>
                </c:pt>
                <c:pt idx="84">
                  <c:v>6.6636363636363631</c:v>
                </c:pt>
                <c:pt idx="85">
                  <c:v>7.0076923076923077</c:v>
                </c:pt>
                <c:pt idx="86">
                  <c:v>7.6111111111111107</c:v>
                </c:pt>
                <c:pt idx="87">
                  <c:v>7.4799999999999995</c:v>
                </c:pt>
                <c:pt idx="88">
                  <c:v>8.6000000000000014</c:v>
                </c:pt>
                <c:pt idx="89">
                  <c:v>8.1999999999999993</c:v>
                </c:pt>
                <c:pt idx="90">
                  <c:v>11.736363636363636</c:v>
                </c:pt>
                <c:pt idx="91">
                  <c:v>13.277777777777779</c:v>
                </c:pt>
                <c:pt idx="92">
                  <c:v>11.155999999999999</c:v>
                </c:pt>
                <c:pt idx="93">
                  <c:v>9.5714285714285712</c:v>
                </c:pt>
                <c:pt idx="94">
                  <c:v>9.4363636363636356</c:v>
                </c:pt>
                <c:pt idx="95">
                  <c:v>9.5</c:v>
                </c:pt>
                <c:pt idx="96">
                  <c:v>15.484615384615385</c:v>
                </c:pt>
                <c:pt idx="97">
                  <c:v>14.875</c:v>
                </c:pt>
                <c:pt idx="98">
                  <c:v>17.155555555555555</c:v>
                </c:pt>
                <c:pt idx="99">
                  <c:v>15.7</c:v>
                </c:pt>
                <c:pt idx="100">
                  <c:v>15.122222222222222</c:v>
                </c:pt>
                <c:pt idx="101">
                  <c:v>14.95</c:v>
                </c:pt>
                <c:pt idx="102">
                  <c:v>15.206666666666667</c:v>
                </c:pt>
                <c:pt idx="103">
                  <c:v>13.3</c:v>
                </c:pt>
                <c:pt idx="104">
                  <c:v>14.844444444444443</c:v>
                </c:pt>
                <c:pt idx="105">
                  <c:v>14</c:v>
                </c:pt>
                <c:pt idx="106">
                  <c:v>14.485714285714286</c:v>
                </c:pt>
                <c:pt idx="107">
                  <c:v>17.164285714285715</c:v>
                </c:pt>
                <c:pt idx="108">
                  <c:v>16.877551020408163</c:v>
                </c:pt>
                <c:pt idx="109">
                  <c:v>19.466666666666665</c:v>
                </c:pt>
                <c:pt idx="110" formatCode="General">
                  <c:v>18.3</c:v>
                </c:pt>
                <c:pt idx="111">
                  <c:v>17.416666666666668</c:v>
                </c:pt>
                <c:pt idx="112">
                  <c:v>14.5</c:v>
                </c:pt>
                <c:pt idx="113">
                  <c:v>14.666666666666666</c:v>
                </c:pt>
                <c:pt idx="114">
                  <c:v>14.049999999999999</c:v>
                </c:pt>
                <c:pt idx="115">
                  <c:v>13.819999999999999</c:v>
                </c:pt>
                <c:pt idx="116">
                  <c:v>15.466666666666665</c:v>
                </c:pt>
                <c:pt idx="117">
                  <c:v>14.342857142857143</c:v>
                </c:pt>
                <c:pt idx="118">
                  <c:v>14.357142857142858</c:v>
                </c:pt>
                <c:pt idx="119">
                  <c:v>15.533333333333333</c:v>
                </c:pt>
                <c:pt idx="120">
                  <c:v>14.316666666666668</c:v>
                </c:pt>
                <c:pt idx="121">
                  <c:v>14.6</c:v>
                </c:pt>
                <c:pt idx="122">
                  <c:v>16.074999999999999</c:v>
                </c:pt>
                <c:pt idx="123">
                  <c:v>17.125</c:v>
                </c:pt>
                <c:pt idx="124">
                  <c:v>23.4</c:v>
                </c:pt>
                <c:pt idx="125">
                  <c:v>24.5</c:v>
                </c:pt>
                <c:pt idx="126">
                  <c:v>23.671428571428571</c:v>
                </c:pt>
                <c:pt idx="127">
                  <c:v>27.099999999999998</c:v>
                </c:pt>
                <c:pt idx="128">
                  <c:v>25.171428571428571</c:v>
                </c:pt>
                <c:pt idx="129">
                  <c:v>23.516666666666666</c:v>
                </c:pt>
                <c:pt idx="130">
                  <c:v>22.1</c:v>
                </c:pt>
                <c:pt idx="131">
                  <c:v>21.46</c:v>
                </c:pt>
                <c:pt idx="132">
                  <c:v>21.185714285714287</c:v>
                </c:pt>
                <c:pt idx="133">
                  <c:v>20.75</c:v>
                </c:pt>
                <c:pt idx="134">
                  <c:v>20.150000000000002</c:v>
                </c:pt>
                <c:pt idx="135">
                  <c:v>22.06</c:v>
                </c:pt>
                <c:pt idx="136">
                  <c:v>22.137499999999999</c:v>
                </c:pt>
                <c:pt idx="137">
                  <c:v>20.25714285714286</c:v>
                </c:pt>
                <c:pt idx="138">
                  <c:v>18.475000000000001</c:v>
                </c:pt>
                <c:pt idx="139">
                  <c:v>17.399999999999999</c:v>
                </c:pt>
                <c:pt idx="140">
                  <c:v>16.962499999999999</c:v>
                </c:pt>
                <c:pt idx="141">
                  <c:v>15.375</c:v>
                </c:pt>
                <c:pt idx="142">
                  <c:v>15.375</c:v>
                </c:pt>
                <c:pt idx="143">
                  <c:v>15.324999999999999</c:v>
                </c:pt>
                <c:pt idx="144">
                  <c:v>14.116666666666667</c:v>
                </c:pt>
                <c:pt idx="145">
                  <c:v>14.925000000000001</c:v>
                </c:pt>
                <c:pt idx="146">
                  <c:v>14.180000000000001</c:v>
                </c:pt>
                <c:pt idx="147">
                  <c:v>16.099999999999998</c:v>
                </c:pt>
                <c:pt idx="148">
                  <c:v>16.52</c:v>
                </c:pt>
                <c:pt idx="149">
                  <c:v>13.633333333333333</c:v>
                </c:pt>
                <c:pt idx="150">
                  <c:v>13.675000000000001</c:v>
                </c:pt>
                <c:pt idx="151">
                  <c:v>15.6</c:v>
                </c:pt>
                <c:pt idx="152">
                  <c:v>15.719999999999999</c:v>
                </c:pt>
                <c:pt idx="153">
                  <c:v>14.5</c:v>
                </c:pt>
                <c:pt idx="154">
                  <c:v>14.383333333333333</c:v>
                </c:pt>
                <c:pt idx="155">
                  <c:v>14.4</c:v>
                </c:pt>
                <c:pt idx="156">
                  <c:v>15.6625</c:v>
                </c:pt>
                <c:pt idx="157">
                  <c:v>15.62857142857143</c:v>
                </c:pt>
                <c:pt idx="158">
                  <c:v>15.1</c:v>
                </c:pt>
                <c:pt idx="159">
                  <c:v>14.459999999999999</c:v>
                </c:pt>
                <c:pt idx="160">
                  <c:v>17.055555555555557</c:v>
                </c:pt>
                <c:pt idx="161">
                  <c:v>14.285714285714286</c:v>
                </c:pt>
                <c:pt idx="162">
                  <c:v>14.8</c:v>
                </c:pt>
                <c:pt idx="163">
                  <c:v>14.133333333333333</c:v>
                </c:pt>
                <c:pt idx="164">
                  <c:v>14.057142857142859</c:v>
                </c:pt>
                <c:pt idx="165">
                  <c:v>13.181818181818182</c:v>
                </c:pt>
                <c:pt idx="166">
                  <c:v>13.514285714285714</c:v>
                </c:pt>
                <c:pt idx="167">
                  <c:v>13.52</c:v>
                </c:pt>
                <c:pt idx="168">
                  <c:v>12.685714285714285</c:v>
                </c:pt>
                <c:pt idx="169">
                  <c:v>12.471428571428572</c:v>
                </c:pt>
                <c:pt idx="170">
                  <c:v>12.15</c:v>
                </c:pt>
                <c:pt idx="171">
                  <c:v>13.421428571428573</c:v>
                </c:pt>
                <c:pt idx="172">
                  <c:v>17</c:v>
                </c:pt>
                <c:pt idx="173">
                  <c:v>13.85</c:v>
                </c:pt>
                <c:pt idx="174">
                  <c:v>13.125</c:v>
                </c:pt>
                <c:pt idx="175">
                  <c:v>13</c:v>
                </c:pt>
                <c:pt idx="176">
                  <c:v>12.6</c:v>
                </c:pt>
                <c:pt idx="177">
                  <c:v>12</c:v>
                </c:pt>
                <c:pt idx="178">
                  <c:v>12</c:v>
                </c:pt>
                <c:pt idx="179">
                  <c:v>14.2</c:v>
                </c:pt>
                <c:pt idx="180">
                  <c:v>15.266666666666666</c:v>
                </c:pt>
                <c:pt idx="181">
                  <c:v>13.419999999999998</c:v>
                </c:pt>
                <c:pt idx="182">
                  <c:v>14.975</c:v>
                </c:pt>
                <c:pt idx="183">
                  <c:v>15.25</c:v>
                </c:pt>
                <c:pt idx="184">
                  <c:v>15.049999999999999</c:v>
                </c:pt>
                <c:pt idx="185">
                  <c:v>14.16</c:v>
                </c:pt>
                <c:pt idx="186">
                  <c:v>14.16</c:v>
                </c:pt>
                <c:pt idx="187">
                  <c:v>14.566666666666668</c:v>
                </c:pt>
                <c:pt idx="188">
                  <c:v>13.6</c:v>
                </c:pt>
                <c:pt idx="189">
                  <c:v>14.9</c:v>
                </c:pt>
                <c:pt idx="190">
                  <c:v>14.5</c:v>
                </c:pt>
                <c:pt idx="191">
                  <c:v>13.525</c:v>
                </c:pt>
                <c:pt idx="192">
                  <c:v>13.459999999999999</c:v>
                </c:pt>
                <c:pt idx="193">
                  <c:v>14.016666666666666</c:v>
                </c:pt>
                <c:pt idx="194">
                  <c:v>13.65</c:v>
                </c:pt>
                <c:pt idx="195">
                  <c:v>13.7</c:v>
                </c:pt>
                <c:pt idx="196">
                  <c:v>13.483333333333334</c:v>
                </c:pt>
                <c:pt idx="197">
                  <c:v>15.466666666666667</c:v>
                </c:pt>
                <c:pt idx="198">
                  <c:v>15.3</c:v>
                </c:pt>
                <c:pt idx="199">
                  <c:v>14</c:v>
                </c:pt>
                <c:pt idx="200">
                  <c:v>15.1</c:v>
                </c:pt>
                <c:pt idx="201">
                  <c:v>14.471428571428572</c:v>
                </c:pt>
                <c:pt idx="202">
                  <c:v>13.540000000000001</c:v>
                </c:pt>
                <c:pt idx="203">
                  <c:v>14.059999999999999</c:v>
                </c:pt>
                <c:pt idx="204">
                  <c:v>14.433333333333332</c:v>
                </c:pt>
                <c:pt idx="205">
                  <c:v>14.5</c:v>
                </c:pt>
                <c:pt idx="206">
                  <c:v>15.225</c:v>
                </c:pt>
                <c:pt idx="207">
                  <c:v>13.425000000000001</c:v>
                </c:pt>
                <c:pt idx="208">
                  <c:v>13.775</c:v>
                </c:pt>
                <c:pt idx="209">
                  <c:v>14.914285714285715</c:v>
                </c:pt>
                <c:pt idx="210">
                  <c:v>15.366666666666667</c:v>
                </c:pt>
                <c:pt idx="211">
                  <c:v>13.616666666666667</c:v>
                </c:pt>
                <c:pt idx="212">
                  <c:v>14.049999999999999</c:v>
                </c:pt>
                <c:pt idx="213">
                  <c:v>18.647058823529413</c:v>
                </c:pt>
                <c:pt idx="214">
                  <c:v>17.34</c:v>
                </c:pt>
                <c:pt idx="215">
                  <c:v>15.183333333333332</c:v>
                </c:pt>
                <c:pt idx="216">
                  <c:v>14.76</c:v>
                </c:pt>
                <c:pt idx="217">
                  <c:v>14.088888888888889</c:v>
                </c:pt>
                <c:pt idx="218">
                  <c:v>14.028571428571428</c:v>
                </c:pt>
                <c:pt idx="219">
                  <c:v>13.200000000000001</c:v>
                </c:pt>
                <c:pt idx="220">
                  <c:v>13.333333333333334</c:v>
                </c:pt>
                <c:pt idx="221">
                  <c:v>14.592592592592593</c:v>
                </c:pt>
                <c:pt idx="222">
                  <c:v>17.666666666666668</c:v>
                </c:pt>
                <c:pt idx="223">
                  <c:v>18.8</c:v>
                </c:pt>
                <c:pt idx="224">
                  <c:v>16.333333333333332</c:v>
                </c:pt>
                <c:pt idx="225">
                  <c:v>17.333333333333332</c:v>
                </c:pt>
                <c:pt idx="226">
                  <c:v>17.5</c:v>
                </c:pt>
                <c:pt idx="227">
                  <c:v>16</c:v>
                </c:pt>
                <c:pt idx="228">
                  <c:v>17</c:v>
                </c:pt>
                <c:pt idx="229">
                  <c:v>20</c:v>
                </c:pt>
                <c:pt idx="230">
                  <c:v>18.666666666666668</c:v>
                </c:pt>
                <c:pt idx="231">
                  <c:v>17</c:v>
                </c:pt>
                <c:pt idx="232">
                  <c:v>18.666666666666668</c:v>
                </c:pt>
                <c:pt idx="233">
                  <c:v>17.25</c:v>
                </c:pt>
                <c:pt idx="234">
                  <c:v>19.399999999999999</c:v>
                </c:pt>
                <c:pt idx="235">
                  <c:v>19.5</c:v>
                </c:pt>
                <c:pt idx="236">
                  <c:v>19.5</c:v>
                </c:pt>
                <c:pt idx="237">
                  <c:v>19.600000000000001</c:v>
                </c:pt>
                <c:pt idx="238">
                  <c:v>19.5</c:v>
                </c:pt>
                <c:pt idx="239">
                  <c:v>20.142857142857142</c:v>
                </c:pt>
                <c:pt idx="240">
                  <c:v>21.5</c:v>
                </c:pt>
                <c:pt idx="241">
                  <c:v>22.75</c:v>
                </c:pt>
                <c:pt idx="242">
                  <c:v>23.428571428571427</c:v>
                </c:pt>
                <c:pt idx="243">
                  <c:v>24.285714285714285</c:v>
                </c:pt>
                <c:pt idx="244">
                  <c:v>22.25</c:v>
                </c:pt>
                <c:pt idx="245">
                  <c:v>20.6</c:v>
                </c:pt>
                <c:pt idx="246">
                  <c:v>21.25</c:v>
                </c:pt>
                <c:pt idx="247">
                  <c:v>20</c:v>
                </c:pt>
                <c:pt idx="248">
                  <c:v>21</c:v>
                </c:pt>
                <c:pt idx="249">
                  <c:v>22.4</c:v>
                </c:pt>
                <c:pt idx="250">
                  <c:v>25.777777777777779</c:v>
                </c:pt>
                <c:pt idx="251">
                  <c:v>23.625</c:v>
                </c:pt>
                <c:pt idx="252">
                  <c:v>21.857142857142858</c:v>
                </c:pt>
                <c:pt idx="253">
                  <c:v>21.4</c:v>
                </c:pt>
                <c:pt idx="254">
                  <c:v>19.399999999999999</c:v>
                </c:pt>
                <c:pt idx="255">
                  <c:v>22.666666666666668</c:v>
                </c:pt>
                <c:pt idx="256">
                  <c:v>21.5</c:v>
                </c:pt>
                <c:pt idx="257">
                  <c:v>21</c:v>
                </c:pt>
                <c:pt idx="258">
                  <c:v>19.857142857142858</c:v>
                </c:pt>
                <c:pt idx="259">
                  <c:v>20.285714285714285</c:v>
                </c:pt>
                <c:pt idx="260">
                  <c:v>24.25</c:v>
                </c:pt>
                <c:pt idx="261">
                  <c:v>21.333333333333332</c:v>
                </c:pt>
                <c:pt idx="262">
                  <c:v>25</c:v>
                </c:pt>
                <c:pt idx="263">
                  <c:v>21.428571428571427</c:v>
                </c:pt>
                <c:pt idx="264">
                  <c:v>21.666666666666668</c:v>
                </c:pt>
                <c:pt idx="265">
                  <c:v>21.333333333333332</c:v>
                </c:pt>
                <c:pt idx="266">
                  <c:v>22</c:v>
                </c:pt>
                <c:pt idx="267">
                  <c:v>19.428571428571427</c:v>
                </c:pt>
                <c:pt idx="268">
                  <c:v>19.888888888888889</c:v>
                </c:pt>
                <c:pt idx="269">
                  <c:v>21.3</c:v>
                </c:pt>
                <c:pt idx="270">
                  <c:v>22.75</c:v>
                </c:pt>
                <c:pt idx="271">
                  <c:v>23</c:v>
                </c:pt>
                <c:pt idx="272" formatCode="General">
                  <c:v>24.5</c:v>
                </c:pt>
                <c:pt idx="273">
                  <c:v>21.333333333333332</c:v>
                </c:pt>
                <c:pt idx="274">
                  <c:v>22.75</c:v>
                </c:pt>
                <c:pt idx="275">
                  <c:v>22</c:v>
                </c:pt>
                <c:pt idx="276">
                  <c:v>21.4</c:v>
                </c:pt>
                <c:pt idx="277">
                  <c:v>20.5</c:v>
                </c:pt>
                <c:pt idx="278">
                  <c:v>19.666666666666668</c:v>
                </c:pt>
                <c:pt idx="279">
                  <c:v>19.125</c:v>
                </c:pt>
                <c:pt idx="280">
                  <c:v>16.75</c:v>
                </c:pt>
                <c:pt idx="281">
                  <c:v>18.399999999999999</c:v>
                </c:pt>
                <c:pt idx="282">
                  <c:v>19.375</c:v>
                </c:pt>
                <c:pt idx="283">
                  <c:v>20.25</c:v>
                </c:pt>
                <c:pt idx="284">
                  <c:v>18.2</c:v>
                </c:pt>
                <c:pt idx="285">
                  <c:v>18.714285714285715</c:v>
                </c:pt>
                <c:pt idx="286">
                  <c:v>18.600000000000001</c:v>
                </c:pt>
                <c:pt idx="287">
                  <c:v>19.666666666666668</c:v>
                </c:pt>
                <c:pt idx="288">
                  <c:v>18.3</c:v>
                </c:pt>
                <c:pt idx="289">
                  <c:v>18</c:v>
                </c:pt>
                <c:pt idx="290">
                  <c:v>19.166666666666668</c:v>
                </c:pt>
                <c:pt idx="291">
                  <c:v>16.833333333333332</c:v>
                </c:pt>
                <c:pt idx="292">
                  <c:v>19.8</c:v>
                </c:pt>
                <c:pt idx="293">
                  <c:v>18</c:v>
                </c:pt>
                <c:pt idx="294">
                  <c:v>18.25</c:v>
                </c:pt>
                <c:pt idx="295">
                  <c:v>19.428571428571427</c:v>
                </c:pt>
                <c:pt idx="296">
                  <c:v>18</c:v>
                </c:pt>
                <c:pt idx="297">
                  <c:v>16.5</c:v>
                </c:pt>
                <c:pt idx="298">
                  <c:v>16.333333333333332</c:v>
                </c:pt>
                <c:pt idx="299">
                  <c:v>15.818181818181818</c:v>
                </c:pt>
                <c:pt idx="300">
                  <c:v>15.583333333333334</c:v>
                </c:pt>
                <c:pt idx="301">
                  <c:v>13.285714285714286</c:v>
                </c:pt>
                <c:pt idx="302">
                  <c:v>16.100000000000001</c:v>
                </c:pt>
                <c:pt idx="303">
                  <c:v>15</c:v>
                </c:pt>
                <c:pt idx="304">
                  <c:v>17.3</c:v>
                </c:pt>
                <c:pt idx="305">
                  <c:v>16.5</c:v>
                </c:pt>
                <c:pt idx="306">
                  <c:v>17.875</c:v>
                </c:pt>
                <c:pt idx="307">
                  <c:v>18.3</c:v>
                </c:pt>
                <c:pt idx="308">
                  <c:v>18.111111111111111</c:v>
                </c:pt>
                <c:pt idx="309">
                  <c:v>17.666666666666668</c:v>
                </c:pt>
                <c:pt idx="310">
                  <c:v>17</c:v>
                </c:pt>
                <c:pt idx="311">
                  <c:v>17</c:v>
                </c:pt>
                <c:pt idx="312">
                  <c:v>17.428571428571427</c:v>
                </c:pt>
                <c:pt idx="313">
                  <c:v>15.25</c:v>
                </c:pt>
                <c:pt idx="314">
                  <c:v>15.5</c:v>
                </c:pt>
                <c:pt idx="315">
                  <c:v>15.125</c:v>
                </c:pt>
                <c:pt idx="316">
                  <c:v>15.5</c:v>
                </c:pt>
                <c:pt idx="317">
                  <c:v>17.875</c:v>
                </c:pt>
                <c:pt idx="318">
                  <c:v>17.5</c:v>
                </c:pt>
                <c:pt idx="319">
                  <c:v>18.333333333333332</c:v>
                </c:pt>
                <c:pt idx="320">
                  <c:v>18.6875</c:v>
                </c:pt>
                <c:pt idx="321">
                  <c:v>18.333333333333332</c:v>
                </c:pt>
                <c:pt idx="322">
                  <c:v>19.222222222222221</c:v>
                </c:pt>
                <c:pt idx="323">
                  <c:v>17.875</c:v>
                </c:pt>
                <c:pt idx="324">
                  <c:v>19.52</c:v>
                </c:pt>
                <c:pt idx="325">
                  <c:v>17.600000000000001</c:v>
                </c:pt>
                <c:pt idx="326">
                  <c:v>17.5</c:v>
                </c:pt>
                <c:pt idx="327">
                  <c:v>17.625</c:v>
                </c:pt>
                <c:pt idx="328">
                  <c:v>17.684210526315791</c:v>
                </c:pt>
                <c:pt idx="329">
                  <c:v>18.333333333333332</c:v>
                </c:pt>
                <c:pt idx="330">
                  <c:v>18.78</c:v>
                </c:pt>
                <c:pt idx="331">
                  <c:v>26.011363636363637</c:v>
                </c:pt>
                <c:pt idx="332">
                  <c:v>27</c:v>
                </c:pt>
                <c:pt idx="333" formatCode="General">
                  <c:v>23.6</c:v>
                </c:pt>
                <c:pt idx="334">
                  <c:v>21</c:v>
                </c:pt>
                <c:pt idx="335">
                  <c:v>18.149999999999999</c:v>
                </c:pt>
                <c:pt idx="336">
                  <c:v>15.52</c:v>
                </c:pt>
                <c:pt idx="337">
                  <c:v>13.62962962962963</c:v>
                </c:pt>
                <c:pt idx="338">
                  <c:v>13.32258064516129</c:v>
                </c:pt>
                <c:pt idx="339">
                  <c:v>12.483870967741936</c:v>
                </c:pt>
                <c:pt idx="340">
                  <c:v>11.266666666666667</c:v>
                </c:pt>
                <c:pt idx="341">
                  <c:v>9.9166666666666661</c:v>
                </c:pt>
                <c:pt idx="342">
                  <c:v>9.8235294117647065</c:v>
                </c:pt>
                <c:pt idx="343">
                  <c:v>10.612903225806452</c:v>
                </c:pt>
                <c:pt idx="344">
                  <c:v>10.28125</c:v>
                </c:pt>
                <c:pt idx="345">
                  <c:v>10.199999999999999</c:v>
                </c:pt>
                <c:pt idx="346">
                  <c:v>9.7037037037037042</c:v>
                </c:pt>
                <c:pt idx="347">
                  <c:v>9.258064516129032</c:v>
                </c:pt>
                <c:pt idx="348">
                  <c:v>9.935483870967742</c:v>
                </c:pt>
                <c:pt idx="349">
                  <c:v>9.9032258064516121</c:v>
                </c:pt>
                <c:pt idx="350">
                  <c:v>10</c:v>
                </c:pt>
                <c:pt idx="351">
                  <c:v>9.5483870967741939</c:v>
                </c:pt>
                <c:pt idx="352">
                  <c:v>9.9142857142857146</c:v>
                </c:pt>
                <c:pt idx="353">
                  <c:v>10.73076923076923</c:v>
                </c:pt>
                <c:pt idx="354">
                  <c:v>9.6875</c:v>
                </c:pt>
                <c:pt idx="355">
                  <c:v>9.5357142857142865</c:v>
                </c:pt>
                <c:pt idx="356">
                  <c:v>9.7575757575757578</c:v>
                </c:pt>
                <c:pt idx="357">
                  <c:v>9.625</c:v>
                </c:pt>
                <c:pt idx="358">
                  <c:v>8.9696969696969688</c:v>
                </c:pt>
                <c:pt idx="359">
                  <c:v>9.2222222222222214</c:v>
                </c:pt>
                <c:pt idx="360">
                  <c:v>9.4666666666666668</c:v>
                </c:pt>
                <c:pt idx="361">
                  <c:v>9.8125</c:v>
                </c:pt>
                <c:pt idx="362">
                  <c:v>9.764705882352942</c:v>
                </c:pt>
                <c:pt idx="363">
                  <c:v>9.1315789473684212</c:v>
                </c:pt>
                <c:pt idx="364">
                  <c:v>9.3333333333333339</c:v>
                </c:pt>
                <c:pt idx="365">
                  <c:v>9.7200000000000006</c:v>
                </c:pt>
                <c:pt idx="366">
                  <c:v>10.342105263157896</c:v>
                </c:pt>
                <c:pt idx="367">
                  <c:v>10.379310344827585</c:v>
                </c:pt>
                <c:pt idx="368">
                  <c:v>11.285714285714286</c:v>
                </c:pt>
                <c:pt idx="369">
                  <c:v>10.375</c:v>
                </c:pt>
                <c:pt idx="370">
                  <c:v>9.6666666666666661</c:v>
                </c:pt>
                <c:pt idx="371">
                  <c:v>9.8214285714285712</c:v>
                </c:pt>
                <c:pt idx="372">
                  <c:v>10.263157894736842</c:v>
                </c:pt>
                <c:pt idx="373">
                  <c:v>10.475</c:v>
                </c:pt>
                <c:pt idx="374">
                  <c:v>10.027027027027026</c:v>
                </c:pt>
                <c:pt idx="375">
                  <c:v>9.8837209302325579</c:v>
                </c:pt>
                <c:pt idx="376">
                  <c:v>9.7631578947368425</c:v>
                </c:pt>
                <c:pt idx="377">
                  <c:v>9.9259259259259256</c:v>
                </c:pt>
                <c:pt idx="378">
                  <c:v>9.9444444444444446</c:v>
                </c:pt>
                <c:pt idx="379">
                  <c:v>9.4411764705882355</c:v>
                </c:pt>
                <c:pt idx="380">
                  <c:v>9.6756756756756754</c:v>
                </c:pt>
                <c:pt idx="381">
                  <c:v>9.5555555555555554</c:v>
                </c:pt>
                <c:pt idx="382">
                  <c:v>8.7073170731707314</c:v>
                </c:pt>
                <c:pt idx="383">
                  <c:v>7.9302325581395348</c:v>
                </c:pt>
                <c:pt idx="384">
                  <c:v>8.3488372093023262</c:v>
                </c:pt>
                <c:pt idx="385">
                  <c:v>8.25</c:v>
                </c:pt>
                <c:pt idx="386">
                  <c:v>7.7073170731707314</c:v>
                </c:pt>
                <c:pt idx="387">
                  <c:v>7.8695652173913047</c:v>
                </c:pt>
                <c:pt idx="388">
                  <c:v>7.6363636363636367</c:v>
                </c:pt>
                <c:pt idx="389">
                  <c:v>7.709677419354839</c:v>
                </c:pt>
                <c:pt idx="390">
                  <c:v>7.4318181818181817</c:v>
                </c:pt>
                <c:pt idx="391">
                  <c:v>7.6046511627906979</c:v>
                </c:pt>
                <c:pt idx="392">
                  <c:v>7.6538461538461542</c:v>
                </c:pt>
                <c:pt idx="393">
                  <c:v>8.2857142857142865</c:v>
                </c:pt>
                <c:pt idx="394">
                  <c:v>9.2105263157894743</c:v>
                </c:pt>
                <c:pt idx="395" formatCode="General">
                  <c:v>8.1</c:v>
                </c:pt>
                <c:pt idx="396">
                  <c:v>7</c:v>
                </c:pt>
                <c:pt idx="397">
                  <c:v>8</c:v>
                </c:pt>
                <c:pt idx="398">
                  <c:v>7.666666666666667</c:v>
                </c:pt>
                <c:pt idx="399">
                  <c:v>7.25</c:v>
                </c:pt>
                <c:pt idx="400">
                  <c:v>7.25</c:v>
                </c:pt>
                <c:pt idx="401">
                  <c:v>7.166666666666667</c:v>
                </c:pt>
                <c:pt idx="402">
                  <c:v>6.8571428571428568</c:v>
                </c:pt>
                <c:pt idx="403">
                  <c:v>6.833333333333333</c:v>
                </c:pt>
                <c:pt idx="404">
                  <c:v>6.5</c:v>
                </c:pt>
                <c:pt idx="405">
                  <c:v>6.833333333333333</c:v>
                </c:pt>
                <c:pt idx="406">
                  <c:v>7.1428571428571432</c:v>
                </c:pt>
                <c:pt idx="407">
                  <c:v>6.625</c:v>
                </c:pt>
                <c:pt idx="408">
                  <c:v>7</c:v>
                </c:pt>
                <c:pt idx="409">
                  <c:v>7.4545454545454541</c:v>
                </c:pt>
                <c:pt idx="410">
                  <c:v>8.4</c:v>
                </c:pt>
                <c:pt idx="411">
                  <c:v>8.0909090909090917</c:v>
                </c:pt>
                <c:pt idx="412">
                  <c:v>7.4</c:v>
                </c:pt>
                <c:pt idx="413">
                  <c:v>8.375</c:v>
                </c:pt>
                <c:pt idx="414">
                  <c:v>8.125</c:v>
                </c:pt>
                <c:pt idx="415">
                  <c:v>10.4</c:v>
                </c:pt>
                <c:pt idx="416">
                  <c:v>9.8181818181818183</c:v>
                </c:pt>
                <c:pt idx="417">
                  <c:v>10.444444444444445</c:v>
                </c:pt>
                <c:pt idx="418">
                  <c:v>10.19047619047619</c:v>
                </c:pt>
                <c:pt idx="419">
                  <c:v>10.285714285714286</c:v>
                </c:pt>
                <c:pt idx="420">
                  <c:v>8.362068965517242</c:v>
                </c:pt>
                <c:pt idx="421">
                  <c:v>7.7333333333333334</c:v>
                </c:pt>
                <c:pt idx="422" formatCode="General">
                  <c:v>7.6</c:v>
                </c:pt>
                <c:pt idx="423">
                  <c:v>6.333333333333333</c:v>
                </c:pt>
                <c:pt idx="424">
                  <c:v>7</c:v>
                </c:pt>
                <c:pt idx="425">
                  <c:v>6.833333333333333</c:v>
                </c:pt>
                <c:pt idx="426">
                  <c:v>7.4545454545454541</c:v>
                </c:pt>
                <c:pt idx="427">
                  <c:v>7.3</c:v>
                </c:pt>
                <c:pt idx="428">
                  <c:v>7.2727272727272725</c:v>
                </c:pt>
                <c:pt idx="429">
                  <c:v>7.4285714285714288</c:v>
                </c:pt>
                <c:pt idx="430">
                  <c:v>7.4444444444444446</c:v>
                </c:pt>
                <c:pt idx="431">
                  <c:v>7.666666666666667</c:v>
                </c:pt>
                <c:pt idx="432">
                  <c:v>7.6</c:v>
                </c:pt>
                <c:pt idx="433">
                  <c:v>8.2307692307692299</c:v>
                </c:pt>
                <c:pt idx="434">
                  <c:v>8.0769230769230766</c:v>
                </c:pt>
                <c:pt idx="435">
                  <c:v>8.3000000000000007</c:v>
                </c:pt>
                <c:pt idx="436">
                  <c:v>9.1333333333333329</c:v>
                </c:pt>
                <c:pt idx="437">
                  <c:v>8.3333333333333339</c:v>
                </c:pt>
                <c:pt idx="438">
                  <c:v>10</c:v>
                </c:pt>
                <c:pt idx="439">
                  <c:v>8.3076923076923084</c:v>
                </c:pt>
                <c:pt idx="440">
                  <c:v>8.8000000000000007</c:v>
                </c:pt>
                <c:pt idx="441">
                  <c:v>8.9166666666666661</c:v>
                </c:pt>
                <c:pt idx="442">
                  <c:v>9.3333333333333339</c:v>
                </c:pt>
                <c:pt idx="443">
                  <c:v>9.7272727272727266</c:v>
                </c:pt>
                <c:pt idx="444">
                  <c:v>9.5</c:v>
                </c:pt>
                <c:pt idx="445">
                  <c:v>8.9090909090909083</c:v>
                </c:pt>
                <c:pt idx="446">
                  <c:v>14.65</c:v>
                </c:pt>
                <c:pt idx="447">
                  <c:v>19.100000000000001</c:v>
                </c:pt>
                <c:pt idx="448">
                  <c:v>18.235294117647058</c:v>
                </c:pt>
                <c:pt idx="449">
                  <c:v>18.1875</c:v>
                </c:pt>
                <c:pt idx="450">
                  <c:v>19.52</c:v>
                </c:pt>
                <c:pt idx="451">
                  <c:v>17.428571428571427</c:v>
                </c:pt>
                <c:pt idx="452">
                  <c:v>14.705882352941176</c:v>
                </c:pt>
                <c:pt idx="453">
                  <c:v>12.012500000000001</c:v>
                </c:pt>
                <c:pt idx="454">
                  <c:v>11.8</c:v>
                </c:pt>
                <c:pt idx="455">
                  <c:v>9.8333333333333339</c:v>
                </c:pt>
                <c:pt idx="456">
                  <c:v>9.1999999999999993</c:v>
                </c:pt>
                <c:pt idx="457">
                  <c:v>8.125</c:v>
                </c:pt>
                <c:pt idx="458">
                  <c:v>7.2307692307692308</c:v>
                </c:pt>
                <c:pt idx="459">
                  <c:v>6.875</c:v>
                </c:pt>
                <c:pt idx="460">
                  <c:v>7.3529411764705879</c:v>
                </c:pt>
                <c:pt idx="461">
                  <c:v>7</c:v>
                </c:pt>
                <c:pt idx="462">
                  <c:v>7.083333333333333</c:v>
                </c:pt>
                <c:pt idx="463">
                  <c:v>6.9473684210526319</c:v>
                </c:pt>
                <c:pt idx="464">
                  <c:v>6.7222222222222223</c:v>
                </c:pt>
                <c:pt idx="465">
                  <c:v>7</c:v>
                </c:pt>
                <c:pt idx="466">
                  <c:v>7.1333333333333337</c:v>
                </c:pt>
                <c:pt idx="467">
                  <c:v>6.8421052631578947</c:v>
                </c:pt>
                <c:pt idx="468">
                  <c:v>7.1578947368421053</c:v>
                </c:pt>
                <c:pt idx="469">
                  <c:v>7.1428571428571432</c:v>
                </c:pt>
                <c:pt idx="470">
                  <c:v>7.52</c:v>
                </c:pt>
                <c:pt idx="471">
                  <c:v>8.0476190476190474</c:v>
                </c:pt>
                <c:pt idx="472">
                  <c:v>8.2083333333333339</c:v>
                </c:pt>
                <c:pt idx="473">
                  <c:v>9.3636363636363633</c:v>
                </c:pt>
                <c:pt idx="474">
                  <c:v>9.3277777777777775</c:v>
                </c:pt>
                <c:pt idx="475">
                  <c:v>8.9333333333333336</c:v>
                </c:pt>
                <c:pt idx="476">
                  <c:v>8.4090909090909083</c:v>
                </c:pt>
                <c:pt idx="477">
                  <c:v>8.9333333333333336</c:v>
                </c:pt>
                <c:pt idx="478">
                  <c:v>9.8933333333333344</c:v>
                </c:pt>
                <c:pt idx="479">
                  <c:v>10.4625</c:v>
                </c:pt>
                <c:pt idx="480">
                  <c:v>10.038461538461538</c:v>
                </c:pt>
                <c:pt idx="481">
                  <c:v>9.6111111111111107</c:v>
                </c:pt>
                <c:pt idx="482">
                  <c:v>9.615384615384615</c:v>
                </c:pt>
                <c:pt idx="483">
                  <c:v>11.157142857142857</c:v>
                </c:pt>
                <c:pt idx="484">
                  <c:v>11.99</c:v>
                </c:pt>
                <c:pt idx="485">
                  <c:v>11.703225806451613</c:v>
                </c:pt>
                <c:pt idx="486">
                  <c:v>11.632142857142856</c:v>
                </c:pt>
                <c:pt idx="487">
                  <c:v>10.372499999999999</c:v>
                </c:pt>
                <c:pt idx="488">
                  <c:v>9.6369565217391315</c:v>
                </c:pt>
                <c:pt idx="489">
                  <c:v>9.0374999999999996</c:v>
                </c:pt>
                <c:pt idx="490">
                  <c:v>8.9037037037037035</c:v>
                </c:pt>
                <c:pt idx="491">
                  <c:v>8.9142857142857146</c:v>
                </c:pt>
                <c:pt idx="492">
                  <c:v>9.0888888888888886</c:v>
                </c:pt>
                <c:pt idx="493">
                  <c:v>8.9874999999999989</c:v>
                </c:pt>
                <c:pt idx="494">
                  <c:v>9.9</c:v>
                </c:pt>
                <c:pt idx="495">
                  <c:v>10.757575757575758</c:v>
                </c:pt>
                <c:pt idx="496">
                  <c:v>10.778947368421052</c:v>
                </c:pt>
                <c:pt idx="497">
                  <c:v>10.759375</c:v>
                </c:pt>
                <c:pt idx="498">
                  <c:v>10.593333333333334</c:v>
                </c:pt>
                <c:pt idx="499">
                  <c:v>10.8125</c:v>
                </c:pt>
                <c:pt idx="500">
                  <c:v>10.594594594594595</c:v>
                </c:pt>
                <c:pt idx="501">
                  <c:v>10.75</c:v>
                </c:pt>
                <c:pt idx="502">
                  <c:v>11.18</c:v>
                </c:pt>
                <c:pt idx="503">
                  <c:v>9.7714285714285722</c:v>
                </c:pt>
                <c:pt idx="504">
                  <c:v>9.5882352941176467</c:v>
                </c:pt>
                <c:pt idx="505">
                  <c:v>9.8947368421052637</c:v>
                </c:pt>
                <c:pt idx="506">
                  <c:v>9.3589743589743595</c:v>
                </c:pt>
                <c:pt idx="507">
                  <c:v>9.6</c:v>
                </c:pt>
                <c:pt idx="508">
                  <c:v>10.974766355140188</c:v>
                </c:pt>
                <c:pt idx="509">
                  <c:v>11</c:v>
                </c:pt>
                <c:pt idx="510" formatCode="General">
                  <c:v>12.6</c:v>
                </c:pt>
                <c:pt idx="511">
                  <c:v>11</c:v>
                </c:pt>
                <c:pt idx="512">
                  <c:v>11.65</c:v>
                </c:pt>
                <c:pt idx="513">
                  <c:v>13.2</c:v>
                </c:pt>
                <c:pt idx="514">
                  <c:v>12.684210526315789</c:v>
                </c:pt>
                <c:pt idx="515">
                  <c:v>12.2</c:v>
                </c:pt>
                <c:pt idx="516">
                  <c:v>11.727272727272727</c:v>
                </c:pt>
                <c:pt idx="517">
                  <c:v>12.076923076923077</c:v>
                </c:pt>
                <c:pt idx="518">
                  <c:v>12.818181818181818</c:v>
                </c:pt>
                <c:pt idx="519">
                  <c:v>13.111111111111111</c:v>
                </c:pt>
                <c:pt idx="520">
                  <c:v>13.916666666666666</c:v>
                </c:pt>
                <c:pt idx="521">
                  <c:v>14.148148148148149</c:v>
                </c:pt>
                <c:pt idx="522">
                  <c:v>13.708333333333334</c:v>
                </c:pt>
                <c:pt idx="523">
                  <c:v>14</c:v>
                </c:pt>
                <c:pt idx="524">
                  <c:v>13.553846153846154</c:v>
                </c:pt>
                <c:pt idx="525">
                  <c:v>13.166666666666666</c:v>
                </c:pt>
                <c:pt idx="526">
                  <c:v>13.173913043478262</c:v>
                </c:pt>
                <c:pt idx="527">
                  <c:v>12.72</c:v>
                </c:pt>
                <c:pt idx="528">
                  <c:v>12.764705882352942</c:v>
                </c:pt>
                <c:pt idx="529">
                  <c:v>12.75</c:v>
                </c:pt>
                <c:pt idx="530">
                  <c:v>12.25</c:v>
                </c:pt>
                <c:pt idx="531">
                  <c:v>11.888888888888889</c:v>
                </c:pt>
              </c:numCache>
            </c:numRef>
          </c:val>
          <c:smooth val="0"/>
          <c:extLst>
            <c:ext xmlns:c16="http://schemas.microsoft.com/office/drawing/2014/chart" uri="{C3380CC4-5D6E-409C-BE32-E72D297353CC}">
              <c16:uniqueId val="{00000002-5C08-4C3D-8C78-BABC535B3DC8}"/>
            </c:ext>
          </c:extLst>
        </c:ser>
        <c:ser>
          <c:idx val="3"/>
          <c:order val="3"/>
          <c:tx>
            <c:strRef>
              <c:f>'Monthly average'!$I$1</c:f>
              <c:strCache>
                <c:ptCount val="1"/>
                <c:pt idx="0">
                  <c:v>UKIP</c:v>
                </c:pt>
              </c:strCache>
            </c:strRef>
          </c:tx>
          <c:spPr>
            <a:ln w="38100"/>
          </c:spPr>
          <c:marker>
            <c:symbol val="none"/>
          </c:marker>
          <c:cat>
            <c:strRef>
              <c:f>'Monthly average'!$B$1:$B$607</c:f>
              <c:strCache>
                <c:ptCount val="572"/>
                <c:pt idx="0">
                  <c:v>Date</c:v>
                </c:pt>
                <c:pt idx="1">
                  <c:v>Jan-83</c:v>
                </c:pt>
                <c:pt idx="2">
                  <c:v>Feb-83</c:v>
                </c:pt>
                <c:pt idx="3">
                  <c:v>Mar-83</c:v>
                </c:pt>
                <c:pt idx="4">
                  <c:v>Apr-83</c:v>
                </c:pt>
                <c:pt idx="5">
                  <c:v>May-83</c:v>
                </c:pt>
                <c:pt idx="6">
                  <c:v>Jun-83</c:v>
                </c:pt>
                <c:pt idx="7">
                  <c:v>GE</c:v>
                </c:pt>
                <c:pt idx="8">
                  <c:v>Jun-83</c:v>
                </c:pt>
                <c:pt idx="9">
                  <c:v>Jul-83</c:v>
                </c:pt>
                <c:pt idx="10">
                  <c:v>Aug-83</c:v>
                </c:pt>
                <c:pt idx="11">
                  <c:v>Sep-83</c:v>
                </c:pt>
                <c:pt idx="12">
                  <c:v>Oct-83</c:v>
                </c:pt>
                <c:pt idx="13">
                  <c:v>Nov-83</c:v>
                </c:pt>
                <c:pt idx="14">
                  <c:v>Dec-83</c:v>
                </c:pt>
                <c:pt idx="15">
                  <c:v>Jan-84</c:v>
                </c:pt>
                <c:pt idx="16">
                  <c:v>Feb-84</c:v>
                </c:pt>
                <c:pt idx="17">
                  <c:v>Mar-84</c:v>
                </c:pt>
                <c:pt idx="18">
                  <c:v>Apr-84</c:v>
                </c:pt>
                <c:pt idx="19">
                  <c:v>May-84</c:v>
                </c:pt>
                <c:pt idx="20">
                  <c:v>Jun-84</c:v>
                </c:pt>
                <c:pt idx="21">
                  <c:v>Jul-84</c:v>
                </c:pt>
                <c:pt idx="22">
                  <c:v>Aug-84</c:v>
                </c:pt>
                <c:pt idx="23">
                  <c:v>Sep-84</c:v>
                </c:pt>
                <c:pt idx="24">
                  <c:v>Oct-84</c:v>
                </c:pt>
                <c:pt idx="25">
                  <c:v>Nov-84</c:v>
                </c:pt>
                <c:pt idx="26">
                  <c:v>Dec-84</c:v>
                </c:pt>
                <c:pt idx="27">
                  <c:v>Jan-85</c:v>
                </c:pt>
                <c:pt idx="28">
                  <c:v>Feb-85</c:v>
                </c:pt>
                <c:pt idx="29">
                  <c:v>Mar-85</c:v>
                </c:pt>
                <c:pt idx="30">
                  <c:v>Apr-85</c:v>
                </c:pt>
                <c:pt idx="31">
                  <c:v>May-85</c:v>
                </c:pt>
                <c:pt idx="32">
                  <c:v>Jun-85</c:v>
                </c:pt>
                <c:pt idx="33">
                  <c:v>Jul-85</c:v>
                </c:pt>
                <c:pt idx="34">
                  <c:v>Aug-85</c:v>
                </c:pt>
                <c:pt idx="35">
                  <c:v>Sep-85</c:v>
                </c:pt>
                <c:pt idx="36">
                  <c:v>Oct-85</c:v>
                </c:pt>
                <c:pt idx="37">
                  <c:v>Nov-85</c:v>
                </c:pt>
                <c:pt idx="38">
                  <c:v>Dec-85</c:v>
                </c:pt>
                <c:pt idx="39">
                  <c:v>Jan-86</c:v>
                </c:pt>
                <c:pt idx="40">
                  <c:v>Feb-86</c:v>
                </c:pt>
                <c:pt idx="41">
                  <c:v>Mar-86</c:v>
                </c:pt>
                <c:pt idx="42">
                  <c:v>Apr-86</c:v>
                </c:pt>
                <c:pt idx="43">
                  <c:v>May-86</c:v>
                </c:pt>
                <c:pt idx="44">
                  <c:v>Jun-86</c:v>
                </c:pt>
                <c:pt idx="45">
                  <c:v>Jul-86</c:v>
                </c:pt>
                <c:pt idx="46">
                  <c:v>Aug-86</c:v>
                </c:pt>
                <c:pt idx="47">
                  <c:v>Sep-86</c:v>
                </c:pt>
                <c:pt idx="48">
                  <c:v>Oct-86</c:v>
                </c:pt>
                <c:pt idx="49">
                  <c:v>Nov-86</c:v>
                </c:pt>
                <c:pt idx="50">
                  <c:v>Dec-86</c:v>
                </c:pt>
                <c:pt idx="51">
                  <c:v>Jan-87</c:v>
                </c:pt>
                <c:pt idx="52">
                  <c:v>Feb-87</c:v>
                </c:pt>
                <c:pt idx="53">
                  <c:v>Mar-87</c:v>
                </c:pt>
                <c:pt idx="54">
                  <c:v>Apr-87</c:v>
                </c:pt>
                <c:pt idx="55">
                  <c:v>May-87</c:v>
                </c:pt>
                <c:pt idx="56">
                  <c:v>Jun-87</c:v>
                </c:pt>
                <c:pt idx="57">
                  <c:v>GE</c:v>
                </c:pt>
                <c:pt idx="58">
                  <c:v>Jun-87</c:v>
                </c:pt>
                <c:pt idx="59">
                  <c:v>Jul-87</c:v>
                </c:pt>
                <c:pt idx="60">
                  <c:v>Aug-87</c:v>
                </c:pt>
                <c:pt idx="61">
                  <c:v>Sep-87</c:v>
                </c:pt>
                <c:pt idx="62">
                  <c:v>Oct-87</c:v>
                </c:pt>
                <c:pt idx="63">
                  <c:v>Nov-87</c:v>
                </c:pt>
                <c:pt idx="64">
                  <c:v>Dec-87</c:v>
                </c:pt>
                <c:pt idx="65">
                  <c:v>Jan-88</c:v>
                </c:pt>
                <c:pt idx="66">
                  <c:v>Feb-88</c:v>
                </c:pt>
                <c:pt idx="67">
                  <c:v>Mar-88</c:v>
                </c:pt>
                <c:pt idx="68">
                  <c:v>Apr-88</c:v>
                </c:pt>
                <c:pt idx="69">
                  <c:v>May-88</c:v>
                </c:pt>
                <c:pt idx="70">
                  <c:v>Jun-88</c:v>
                </c:pt>
                <c:pt idx="71">
                  <c:v>Jul-88</c:v>
                </c:pt>
                <c:pt idx="72">
                  <c:v>Aug-88</c:v>
                </c:pt>
                <c:pt idx="73">
                  <c:v>Sep-88</c:v>
                </c:pt>
                <c:pt idx="74">
                  <c:v>Oct-88</c:v>
                </c:pt>
                <c:pt idx="75">
                  <c:v>Nov-88</c:v>
                </c:pt>
                <c:pt idx="76">
                  <c:v>Dec-88</c:v>
                </c:pt>
                <c:pt idx="77">
                  <c:v>Jan-89</c:v>
                </c:pt>
                <c:pt idx="78">
                  <c:v>Feb-89</c:v>
                </c:pt>
                <c:pt idx="79">
                  <c:v>Mar-89</c:v>
                </c:pt>
                <c:pt idx="80">
                  <c:v>Apr-89</c:v>
                </c:pt>
                <c:pt idx="81">
                  <c:v>May-89</c:v>
                </c:pt>
                <c:pt idx="82">
                  <c:v>Jun-89</c:v>
                </c:pt>
                <c:pt idx="83">
                  <c:v>Jul-89</c:v>
                </c:pt>
                <c:pt idx="84">
                  <c:v>Aug-89</c:v>
                </c:pt>
                <c:pt idx="85">
                  <c:v>Sep-89</c:v>
                </c:pt>
                <c:pt idx="86">
                  <c:v>Oct-89</c:v>
                </c:pt>
                <c:pt idx="87">
                  <c:v>Nov-89</c:v>
                </c:pt>
                <c:pt idx="88">
                  <c:v>Dec-89</c:v>
                </c:pt>
                <c:pt idx="89">
                  <c:v>Jan-90</c:v>
                </c:pt>
                <c:pt idx="90">
                  <c:v>Feb-90</c:v>
                </c:pt>
                <c:pt idx="91">
                  <c:v>Mar-90</c:v>
                </c:pt>
                <c:pt idx="92">
                  <c:v>Apr-90</c:v>
                </c:pt>
                <c:pt idx="93">
                  <c:v>May-90</c:v>
                </c:pt>
                <c:pt idx="94">
                  <c:v>Jun-90</c:v>
                </c:pt>
                <c:pt idx="95">
                  <c:v>Jul-90</c:v>
                </c:pt>
                <c:pt idx="96">
                  <c:v>Aug-90</c:v>
                </c:pt>
                <c:pt idx="97">
                  <c:v>Sep-90</c:v>
                </c:pt>
                <c:pt idx="98">
                  <c:v>Oct-90</c:v>
                </c:pt>
                <c:pt idx="99">
                  <c:v>Nov-90</c:v>
                </c:pt>
                <c:pt idx="100">
                  <c:v>Dec-90</c:v>
                </c:pt>
                <c:pt idx="101">
                  <c:v>Jan-91</c:v>
                </c:pt>
                <c:pt idx="102">
                  <c:v>Feb-91</c:v>
                </c:pt>
                <c:pt idx="103">
                  <c:v>Mar-91</c:v>
                </c:pt>
                <c:pt idx="104">
                  <c:v>Apr-91</c:v>
                </c:pt>
                <c:pt idx="105">
                  <c:v>May-91</c:v>
                </c:pt>
                <c:pt idx="106">
                  <c:v>Jun-91</c:v>
                </c:pt>
                <c:pt idx="107">
                  <c:v>Jul-91</c:v>
                </c:pt>
                <c:pt idx="108">
                  <c:v>Aug-91</c:v>
                </c:pt>
                <c:pt idx="109">
                  <c:v>Sep-91</c:v>
                </c:pt>
                <c:pt idx="110">
                  <c:v>Oct-91</c:v>
                </c:pt>
                <c:pt idx="111">
                  <c:v>Nov-91</c:v>
                </c:pt>
                <c:pt idx="112">
                  <c:v>Dec-91</c:v>
                </c:pt>
                <c:pt idx="113">
                  <c:v>Jan-92</c:v>
                </c:pt>
                <c:pt idx="114">
                  <c:v>Feb-92</c:v>
                </c:pt>
                <c:pt idx="115">
                  <c:v>Mar-92</c:v>
                </c:pt>
                <c:pt idx="116">
                  <c:v>Apr-92</c:v>
                </c:pt>
                <c:pt idx="117">
                  <c:v>GE</c:v>
                </c:pt>
                <c:pt idx="118">
                  <c:v>Apr-92</c:v>
                </c:pt>
                <c:pt idx="119">
                  <c:v>May-92</c:v>
                </c:pt>
                <c:pt idx="120">
                  <c:v>Jun-92</c:v>
                </c:pt>
                <c:pt idx="121">
                  <c:v>Jul-92</c:v>
                </c:pt>
                <c:pt idx="122">
                  <c:v>Aug-92</c:v>
                </c:pt>
                <c:pt idx="123">
                  <c:v>Sep-92</c:v>
                </c:pt>
                <c:pt idx="124">
                  <c:v>Oct-92</c:v>
                </c:pt>
                <c:pt idx="125">
                  <c:v>Nov-92</c:v>
                </c:pt>
                <c:pt idx="126">
                  <c:v>Dec-92</c:v>
                </c:pt>
                <c:pt idx="127">
                  <c:v>Jan-93</c:v>
                </c:pt>
                <c:pt idx="128">
                  <c:v>Feb-93</c:v>
                </c:pt>
                <c:pt idx="129">
                  <c:v>Mar-93</c:v>
                </c:pt>
                <c:pt idx="130">
                  <c:v>Apr-93</c:v>
                </c:pt>
                <c:pt idx="131">
                  <c:v>May-93</c:v>
                </c:pt>
                <c:pt idx="132">
                  <c:v>Jun-93</c:v>
                </c:pt>
                <c:pt idx="133">
                  <c:v>Jul-93</c:v>
                </c:pt>
                <c:pt idx="134">
                  <c:v>Aug-93</c:v>
                </c:pt>
                <c:pt idx="135">
                  <c:v>Sep-93</c:v>
                </c:pt>
                <c:pt idx="136">
                  <c:v>Oct-93</c:v>
                </c:pt>
                <c:pt idx="137">
                  <c:v>Nov-93</c:v>
                </c:pt>
                <c:pt idx="138">
                  <c:v>Dec-93</c:v>
                </c:pt>
                <c:pt idx="139">
                  <c:v>Jan-94</c:v>
                </c:pt>
                <c:pt idx="140">
                  <c:v>Feb-94</c:v>
                </c:pt>
                <c:pt idx="141">
                  <c:v>Mar-94</c:v>
                </c:pt>
                <c:pt idx="142">
                  <c:v>Apr-94</c:v>
                </c:pt>
                <c:pt idx="143">
                  <c:v>May-94</c:v>
                </c:pt>
                <c:pt idx="144">
                  <c:v>Jun-94</c:v>
                </c:pt>
                <c:pt idx="145">
                  <c:v>Jul-94</c:v>
                </c:pt>
                <c:pt idx="146">
                  <c:v>Aug-94</c:v>
                </c:pt>
                <c:pt idx="147">
                  <c:v>Sep-94</c:v>
                </c:pt>
                <c:pt idx="148">
                  <c:v>Oct-94</c:v>
                </c:pt>
                <c:pt idx="149">
                  <c:v>Nov-94</c:v>
                </c:pt>
                <c:pt idx="150">
                  <c:v>Dec-94</c:v>
                </c:pt>
                <c:pt idx="151">
                  <c:v>Jan-95</c:v>
                </c:pt>
                <c:pt idx="152">
                  <c:v>Feb-95</c:v>
                </c:pt>
                <c:pt idx="153">
                  <c:v>Mar-95</c:v>
                </c:pt>
                <c:pt idx="154">
                  <c:v>Apr-95</c:v>
                </c:pt>
                <c:pt idx="155">
                  <c:v>May-95</c:v>
                </c:pt>
                <c:pt idx="156">
                  <c:v>Jun-95</c:v>
                </c:pt>
                <c:pt idx="157">
                  <c:v>Jul-95</c:v>
                </c:pt>
                <c:pt idx="158">
                  <c:v>Aug-95</c:v>
                </c:pt>
                <c:pt idx="159">
                  <c:v>Sep-95</c:v>
                </c:pt>
                <c:pt idx="160">
                  <c:v>Oct-95</c:v>
                </c:pt>
                <c:pt idx="161">
                  <c:v>Nov-95</c:v>
                </c:pt>
                <c:pt idx="162">
                  <c:v>Dec-95</c:v>
                </c:pt>
                <c:pt idx="163">
                  <c:v>Jan-96</c:v>
                </c:pt>
                <c:pt idx="164">
                  <c:v>Feb-96</c:v>
                </c:pt>
                <c:pt idx="165">
                  <c:v>Mar-96</c:v>
                </c:pt>
                <c:pt idx="166">
                  <c:v>Apr-96</c:v>
                </c:pt>
                <c:pt idx="167">
                  <c:v>May-96</c:v>
                </c:pt>
                <c:pt idx="168">
                  <c:v>Jun-96</c:v>
                </c:pt>
                <c:pt idx="169">
                  <c:v>Jul-96</c:v>
                </c:pt>
                <c:pt idx="170">
                  <c:v>Aug-96</c:v>
                </c:pt>
                <c:pt idx="171">
                  <c:v>Sep-96</c:v>
                </c:pt>
                <c:pt idx="172">
                  <c:v>Oct-96</c:v>
                </c:pt>
                <c:pt idx="173">
                  <c:v>Nov-96</c:v>
                </c:pt>
                <c:pt idx="174">
                  <c:v>Dec-96</c:v>
                </c:pt>
                <c:pt idx="175">
                  <c:v>Jan-97</c:v>
                </c:pt>
                <c:pt idx="176">
                  <c:v>Feb-97</c:v>
                </c:pt>
                <c:pt idx="177">
                  <c:v>Mar-97</c:v>
                </c:pt>
                <c:pt idx="178">
                  <c:v>Apr-97</c:v>
                </c:pt>
                <c:pt idx="179">
                  <c:v>GE</c:v>
                </c:pt>
                <c:pt idx="180">
                  <c:v>May-97</c:v>
                </c:pt>
                <c:pt idx="181">
                  <c:v>Jun-97</c:v>
                </c:pt>
                <c:pt idx="182">
                  <c:v>Jul-97</c:v>
                </c:pt>
                <c:pt idx="183">
                  <c:v>Aug-97</c:v>
                </c:pt>
                <c:pt idx="184">
                  <c:v>Sep-97</c:v>
                </c:pt>
                <c:pt idx="185">
                  <c:v>Oct-97</c:v>
                </c:pt>
                <c:pt idx="186">
                  <c:v>Nov-97</c:v>
                </c:pt>
                <c:pt idx="187">
                  <c:v>Dec-97</c:v>
                </c:pt>
                <c:pt idx="188">
                  <c:v>Jan-98</c:v>
                </c:pt>
                <c:pt idx="189">
                  <c:v>Feb-98</c:v>
                </c:pt>
                <c:pt idx="190">
                  <c:v>Mar-98</c:v>
                </c:pt>
                <c:pt idx="191">
                  <c:v>Apr-98</c:v>
                </c:pt>
                <c:pt idx="192">
                  <c:v>May-98</c:v>
                </c:pt>
                <c:pt idx="193">
                  <c:v>Jun-98</c:v>
                </c:pt>
                <c:pt idx="194">
                  <c:v>Jul-98</c:v>
                </c:pt>
                <c:pt idx="195">
                  <c:v>Aug-98</c:v>
                </c:pt>
                <c:pt idx="196">
                  <c:v>Sep-98</c:v>
                </c:pt>
                <c:pt idx="197">
                  <c:v>Oct-98</c:v>
                </c:pt>
                <c:pt idx="198">
                  <c:v>Nov-98</c:v>
                </c:pt>
                <c:pt idx="199">
                  <c:v>Dec-98</c:v>
                </c:pt>
                <c:pt idx="200">
                  <c:v>Jan-99</c:v>
                </c:pt>
                <c:pt idx="201">
                  <c:v>Feb-99</c:v>
                </c:pt>
                <c:pt idx="202">
                  <c:v>Mar-99</c:v>
                </c:pt>
                <c:pt idx="203">
                  <c:v>Apr-99</c:v>
                </c:pt>
                <c:pt idx="204">
                  <c:v>May-99</c:v>
                </c:pt>
                <c:pt idx="205">
                  <c:v>Jun-99</c:v>
                </c:pt>
                <c:pt idx="206">
                  <c:v>Jul-99</c:v>
                </c:pt>
                <c:pt idx="207">
                  <c:v>Aug-99</c:v>
                </c:pt>
                <c:pt idx="208">
                  <c:v>Sep-99</c:v>
                </c:pt>
                <c:pt idx="209">
                  <c:v>Oct-99</c:v>
                </c:pt>
                <c:pt idx="210">
                  <c:v>Nov-99</c:v>
                </c:pt>
                <c:pt idx="211">
                  <c:v>Dec-99</c:v>
                </c:pt>
                <c:pt idx="212">
                  <c:v>Jan-00</c:v>
                </c:pt>
                <c:pt idx="213">
                  <c:v>Feb-00</c:v>
                </c:pt>
                <c:pt idx="214">
                  <c:v>Mar-00</c:v>
                </c:pt>
                <c:pt idx="215">
                  <c:v>Apr-00</c:v>
                </c:pt>
                <c:pt idx="216">
                  <c:v>May-00</c:v>
                </c:pt>
                <c:pt idx="217">
                  <c:v>Jun-00</c:v>
                </c:pt>
                <c:pt idx="218">
                  <c:v>Jul-00</c:v>
                </c:pt>
                <c:pt idx="219">
                  <c:v>Aug-00</c:v>
                </c:pt>
                <c:pt idx="220">
                  <c:v>Sep-00</c:v>
                </c:pt>
                <c:pt idx="221">
                  <c:v>Oct-00</c:v>
                </c:pt>
                <c:pt idx="222">
                  <c:v>Nov-00</c:v>
                </c:pt>
                <c:pt idx="223">
                  <c:v>Dec-00</c:v>
                </c:pt>
                <c:pt idx="224">
                  <c:v>Jan-01</c:v>
                </c:pt>
                <c:pt idx="225">
                  <c:v>Feb-01</c:v>
                </c:pt>
                <c:pt idx="226">
                  <c:v>Mar-01</c:v>
                </c:pt>
                <c:pt idx="227">
                  <c:v>Apr-01</c:v>
                </c:pt>
                <c:pt idx="228">
                  <c:v>May-01</c:v>
                </c:pt>
                <c:pt idx="229">
                  <c:v>Jun-01</c:v>
                </c:pt>
                <c:pt idx="230">
                  <c:v>GE</c:v>
                </c:pt>
                <c:pt idx="231">
                  <c:v>Jul-01</c:v>
                </c:pt>
                <c:pt idx="232">
                  <c:v>Aug-01</c:v>
                </c:pt>
                <c:pt idx="233">
                  <c:v>Sep-01</c:v>
                </c:pt>
                <c:pt idx="234">
                  <c:v>Oct-01</c:v>
                </c:pt>
                <c:pt idx="235">
                  <c:v>Nov-01</c:v>
                </c:pt>
                <c:pt idx="236">
                  <c:v>Dec-01</c:v>
                </c:pt>
                <c:pt idx="237">
                  <c:v>Jan-02</c:v>
                </c:pt>
                <c:pt idx="238">
                  <c:v>Feb-02</c:v>
                </c:pt>
                <c:pt idx="239">
                  <c:v>Mar-02</c:v>
                </c:pt>
                <c:pt idx="240">
                  <c:v>Apr-02</c:v>
                </c:pt>
                <c:pt idx="241">
                  <c:v>May-02</c:v>
                </c:pt>
                <c:pt idx="242">
                  <c:v>Jun-02</c:v>
                </c:pt>
                <c:pt idx="243">
                  <c:v>Jul-02</c:v>
                </c:pt>
                <c:pt idx="244">
                  <c:v>Aug-02</c:v>
                </c:pt>
                <c:pt idx="245">
                  <c:v>Sep-02</c:v>
                </c:pt>
                <c:pt idx="246">
                  <c:v>Oct-02</c:v>
                </c:pt>
                <c:pt idx="247">
                  <c:v>Nov-02</c:v>
                </c:pt>
                <c:pt idx="248">
                  <c:v>Dec-02</c:v>
                </c:pt>
                <c:pt idx="249">
                  <c:v>Jan-03</c:v>
                </c:pt>
                <c:pt idx="250">
                  <c:v>Feb-03</c:v>
                </c:pt>
                <c:pt idx="251">
                  <c:v>Mar-03</c:v>
                </c:pt>
                <c:pt idx="252">
                  <c:v>Apr-03</c:v>
                </c:pt>
                <c:pt idx="253">
                  <c:v>May-03</c:v>
                </c:pt>
                <c:pt idx="254">
                  <c:v>Jun-03</c:v>
                </c:pt>
                <c:pt idx="255">
                  <c:v>Jul-03</c:v>
                </c:pt>
                <c:pt idx="256">
                  <c:v>Aug-03</c:v>
                </c:pt>
                <c:pt idx="257">
                  <c:v>Sep-03</c:v>
                </c:pt>
                <c:pt idx="258">
                  <c:v>Oct-03</c:v>
                </c:pt>
                <c:pt idx="259">
                  <c:v>Nov-03</c:v>
                </c:pt>
                <c:pt idx="260">
                  <c:v>Dec-03</c:v>
                </c:pt>
                <c:pt idx="261">
                  <c:v>Jan-04</c:v>
                </c:pt>
                <c:pt idx="262">
                  <c:v>Feb-04</c:v>
                </c:pt>
                <c:pt idx="263">
                  <c:v>Mar-04</c:v>
                </c:pt>
                <c:pt idx="264">
                  <c:v>Apr-04</c:v>
                </c:pt>
                <c:pt idx="265">
                  <c:v>May-04</c:v>
                </c:pt>
                <c:pt idx="266">
                  <c:v>Jun-04</c:v>
                </c:pt>
                <c:pt idx="267">
                  <c:v>Jul-04</c:v>
                </c:pt>
                <c:pt idx="268">
                  <c:v>Aug-04</c:v>
                </c:pt>
                <c:pt idx="269">
                  <c:v>Sep-04</c:v>
                </c:pt>
                <c:pt idx="270">
                  <c:v>Oct-04</c:v>
                </c:pt>
                <c:pt idx="271">
                  <c:v>Nov-04</c:v>
                </c:pt>
                <c:pt idx="272">
                  <c:v>Dec-04</c:v>
                </c:pt>
                <c:pt idx="273">
                  <c:v>Jan-05</c:v>
                </c:pt>
                <c:pt idx="274">
                  <c:v>Feb-05</c:v>
                </c:pt>
                <c:pt idx="275">
                  <c:v>Mar-05</c:v>
                </c:pt>
                <c:pt idx="276">
                  <c:v>Apr-05</c:v>
                </c:pt>
                <c:pt idx="277">
                  <c:v>May-05</c:v>
                </c:pt>
                <c:pt idx="278">
                  <c:v>GE</c:v>
                </c:pt>
                <c:pt idx="279">
                  <c:v>May-05</c:v>
                </c:pt>
                <c:pt idx="280">
                  <c:v>Jun-05</c:v>
                </c:pt>
                <c:pt idx="281">
                  <c:v>Jul-05</c:v>
                </c:pt>
                <c:pt idx="282">
                  <c:v>Aug-05</c:v>
                </c:pt>
                <c:pt idx="283">
                  <c:v>Sep-05</c:v>
                </c:pt>
                <c:pt idx="284">
                  <c:v>Oct-05</c:v>
                </c:pt>
                <c:pt idx="285">
                  <c:v>Nov-05</c:v>
                </c:pt>
                <c:pt idx="286">
                  <c:v>Dec-05</c:v>
                </c:pt>
                <c:pt idx="287">
                  <c:v>Jan-06</c:v>
                </c:pt>
                <c:pt idx="288">
                  <c:v>Feb-06</c:v>
                </c:pt>
                <c:pt idx="289">
                  <c:v>Mar-06</c:v>
                </c:pt>
                <c:pt idx="290">
                  <c:v>Apr-06</c:v>
                </c:pt>
                <c:pt idx="291">
                  <c:v>May-06</c:v>
                </c:pt>
                <c:pt idx="292">
                  <c:v>Jun-06</c:v>
                </c:pt>
                <c:pt idx="293">
                  <c:v>Jul-06</c:v>
                </c:pt>
                <c:pt idx="294">
                  <c:v>Aug-06</c:v>
                </c:pt>
                <c:pt idx="295">
                  <c:v>Sep-06</c:v>
                </c:pt>
                <c:pt idx="296">
                  <c:v>Oct-06</c:v>
                </c:pt>
                <c:pt idx="297">
                  <c:v>Nov-06</c:v>
                </c:pt>
                <c:pt idx="298">
                  <c:v>Dec-06</c:v>
                </c:pt>
                <c:pt idx="299">
                  <c:v>Jan-07</c:v>
                </c:pt>
                <c:pt idx="300">
                  <c:v>Feb-07</c:v>
                </c:pt>
                <c:pt idx="301">
                  <c:v>Mar-07</c:v>
                </c:pt>
                <c:pt idx="302">
                  <c:v>Apr-07</c:v>
                </c:pt>
                <c:pt idx="303">
                  <c:v>May-07</c:v>
                </c:pt>
                <c:pt idx="304">
                  <c:v>Jun-07</c:v>
                </c:pt>
                <c:pt idx="305">
                  <c:v>Jul-07</c:v>
                </c:pt>
                <c:pt idx="306">
                  <c:v>Aug-07</c:v>
                </c:pt>
                <c:pt idx="307">
                  <c:v>Sep-07</c:v>
                </c:pt>
                <c:pt idx="308">
                  <c:v>Oct-07</c:v>
                </c:pt>
                <c:pt idx="309">
                  <c:v>Nov-07</c:v>
                </c:pt>
                <c:pt idx="310">
                  <c:v>Dec-07</c:v>
                </c:pt>
                <c:pt idx="311">
                  <c:v>Jan-08</c:v>
                </c:pt>
                <c:pt idx="312">
                  <c:v>Feb-08</c:v>
                </c:pt>
                <c:pt idx="313">
                  <c:v>Mar-08</c:v>
                </c:pt>
                <c:pt idx="314">
                  <c:v>Apr-08</c:v>
                </c:pt>
                <c:pt idx="315">
                  <c:v>May-08</c:v>
                </c:pt>
                <c:pt idx="316">
                  <c:v>Jun-08</c:v>
                </c:pt>
                <c:pt idx="317">
                  <c:v>Jul-08</c:v>
                </c:pt>
                <c:pt idx="318">
                  <c:v>Aug-08</c:v>
                </c:pt>
                <c:pt idx="319">
                  <c:v>Sep-08</c:v>
                </c:pt>
                <c:pt idx="320">
                  <c:v>Oct-08</c:v>
                </c:pt>
                <c:pt idx="321">
                  <c:v>Nov-08</c:v>
                </c:pt>
                <c:pt idx="322">
                  <c:v>Dec-08</c:v>
                </c:pt>
                <c:pt idx="323">
                  <c:v>Jan-09</c:v>
                </c:pt>
                <c:pt idx="324">
                  <c:v>Feb-09</c:v>
                </c:pt>
                <c:pt idx="325">
                  <c:v>Mar-09</c:v>
                </c:pt>
                <c:pt idx="326">
                  <c:v>Apr-09</c:v>
                </c:pt>
                <c:pt idx="327">
                  <c:v>May-09</c:v>
                </c:pt>
                <c:pt idx="328">
                  <c:v>Jun-09</c:v>
                </c:pt>
                <c:pt idx="329">
                  <c:v>Jul-09</c:v>
                </c:pt>
                <c:pt idx="330">
                  <c:v>Aug-09</c:v>
                </c:pt>
                <c:pt idx="331">
                  <c:v>Sep-09</c:v>
                </c:pt>
                <c:pt idx="332">
                  <c:v>Oct-09</c:v>
                </c:pt>
                <c:pt idx="333">
                  <c:v>Nov-09</c:v>
                </c:pt>
                <c:pt idx="334">
                  <c:v>Dec-09</c:v>
                </c:pt>
                <c:pt idx="335">
                  <c:v>Jan-10</c:v>
                </c:pt>
                <c:pt idx="336">
                  <c:v>Feb-10</c:v>
                </c:pt>
                <c:pt idx="337">
                  <c:v>Mar-10</c:v>
                </c:pt>
                <c:pt idx="338">
                  <c:v>Apr-10</c:v>
                </c:pt>
                <c:pt idx="339">
                  <c:v>May-10</c:v>
                </c:pt>
                <c:pt idx="340">
                  <c:v>GE</c:v>
                </c:pt>
                <c:pt idx="341">
                  <c:v>May-10</c:v>
                </c:pt>
                <c:pt idx="342">
                  <c:v>Jun-10</c:v>
                </c:pt>
                <c:pt idx="343">
                  <c:v>Jul-10</c:v>
                </c:pt>
                <c:pt idx="344">
                  <c:v>Aug-10</c:v>
                </c:pt>
                <c:pt idx="345">
                  <c:v>Sep-10</c:v>
                </c:pt>
                <c:pt idx="346">
                  <c:v>Oct-10</c:v>
                </c:pt>
                <c:pt idx="347">
                  <c:v>Nov-10</c:v>
                </c:pt>
                <c:pt idx="348">
                  <c:v>Dec-10</c:v>
                </c:pt>
                <c:pt idx="349">
                  <c:v>Jan-11</c:v>
                </c:pt>
                <c:pt idx="350">
                  <c:v>Feb-11</c:v>
                </c:pt>
                <c:pt idx="351">
                  <c:v>Mar-11</c:v>
                </c:pt>
                <c:pt idx="352">
                  <c:v>Apr-11</c:v>
                </c:pt>
                <c:pt idx="353">
                  <c:v>May-11</c:v>
                </c:pt>
                <c:pt idx="354">
                  <c:v>Jun-11</c:v>
                </c:pt>
                <c:pt idx="355">
                  <c:v>Jul-11</c:v>
                </c:pt>
                <c:pt idx="356">
                  <c:v>Aug-11</c:v>
                </c:pt>
                <c:pt idx="357">
                  <c:v>Sep-11</c:v>
                </c:pt>
                <c:pt idx="358">
                  <c:v>Oct-11</c:v>
                </c:pt>
                <c:pt idx="359">
                  <c:v>Nov-11</c:v>
                </c:pt>
                <c:pt idx="360">
                  <c:v>Dec-11</c:v>
                </c:pt>
                <c:pt idx="361">
                  <c:v>Jan-12</c:v>
                </c:pt>
                <c:pt idx="362">
                  <c:v>Feb-12</c:v>
                </c:pt>
                <c:pt idx="363">
                  <c:v>Mar-12</c:v>
                </c:pt>
                <c:pt idx="364">
                  <c:v>Apr-12</c:v>
                </c:pt>
                <c:pt idx="365">
                  <c:v>May-12</c:v>
                </c:pt>
                <c:pt idx="366">
                  <c:v>Jun-12</c:v>
                </c:pt>
                <c:pt idx="367">
                  <c:v>Jul-12</c:v>
                </c:pt>
                <c:pt idx="368">
                  <c:v>Aug-12</c:v>
                </c:pt>
                <c:pt idx="369">
                  <c:v>Sep-12</c:v>
                </c:pt>
                <c:pt idx="370">
                  <c:v>Oct-12</c:v>
                </c:pt>
                <c:pt idx="371">
                  <c:v>Nov-12</c:v>
                </c:pt>
                <c:pt idx="372">
                  <c:v>Dec-12</c:v>
                </c:pt>
                <c:pt idx="373">
                  <c:v>Jan-13</c:v>
                </c:pt>
                <c:pt idx="374">
                  <c:v>Feb-13</c:v>
                </c:pt>
                <c:pt idx="375">
                  <c:v>Mar-13</c:v>
                </c:pt>
                <c:pt idx="376">
                  <c:v>Apr-13</c:v>
                </c:pt>
                <c:pt idx="377">
                  <c:v>May-13</c:v>
                </c:pt>
                <c:pt idx="378">
                  <c:v>Jun-13</c:v>
                </c:pt>
                <c:pt idx="379">
                  <c:v>Jul-13</c:v>
                </c:pt>
                <c:pt idx="380">
                  <c:v>Aug-13</c:v>
                </c:pt>
                <c:pt idx="381">
                  <c:v>Sep-13</c:v>
                </c:pt>
                <c:pt idx="382">
                  <c:v>Oct-13</c:v>
                </c:pt>
                <c:pt idx="383">
                  <c:v>Nov-13</c:v>
                </c:pt>
                <c:pt idx="384">
                  <c:v>Dec-13</c:v>
                </c:pt>
                <c:pt idx="385">
                  <c:v>Jan-14</c:v>
                </c:pt>
                <c:pt idx="386">
                  <c:v>Feb-14</c:v>
                </c:pt>
                <c:pt idx="387">
                  <c:v>Mar-14</c:v>
                </c:pt>
                <c:pt idx="388">
                  <c:v>Apr-14</c:v>
                </c:pt>
                <c:pt idx="389">
                  <c:v>May-14</c:v>
                </c:pt>
                <c:pt idx="390">
                  <c:v>Jun-14</c:v>
                </c:pt>
                <c:pt idx="391">
                  <c:v>Jul-14</c:v>
                </c:pt>
                <c:pt idx="392">
                  <c:v>Aug-14</c:v>
                </c:pt>
                <c:pt idx="393">
                  <c:v>Sep-14</c:v>
                </c:pt>
                <c:pt idx="394">
                  <c:v>Oct-14</c:v>
                </c:pt>
                <c:pt idx="395">
                  <c:v>Nov-14</c:v>
                </c:pt>
                <c:pt idx="396">
                  <c:v>Dec-14</c:v>
                </c:pt>
                <c:pt idx="397">
                  <c:v>Jan-15</c:v>
                </c:pt>
                <c:pt idx="398">
                  <c:v>Feb-15</c:v>
                </c:pt>
                <c:pt idx="399">
                  <c:v>Mar-15</c:v>
                </c:pt>
                <c:pt idx="400">
                  <c:v>Apr-15</c:v>
                </c:pt>
                <c:pt idx="401">
                  <c:v>May-15</c:v>
                </c:pt>
                <c:pt idx="402">
                  <c:v>GE</c:v>
                </c:pt>
                <c:pt idx="403">
                  <c:v>May-15</c:v>
                </c:pt>
                <c:pt idx="404">
                  <c:v>Jun-15</c:v>
                </c:pt>
                <c:pt idx="405">
                  <c:v>Jul-15</c:v>
                </c:pt>
                <c:pt idx="406">
                  <c:v>Aug-15</c:v>
                </c:pt>
                <c:pt idx="407">
                  <c:v>Sep-15</c:v>
                </c:pt>
                <c:pt idx="408">
                  <c:v>Oct-15</c:v>
                </c:pt>
                <c:pt idx="409">
                  <c:v>Nov-15</c:v>
                </c:pt>
                <c:pt idx="410">
                  <c:v>Dec-15</c:v>
                </c:pt>
                <c:pt idx="411">
                  <c:v>Jan-16</c:v>
                </c:pt>
                <c:pt idx="412">
                  <c:v>Feb-16</c:v>
                </c:pt>
                <c:pt idx="413">
                  <c:v>Mar-16</c:v>
                </c:pt>
                <c:pt idx="414">
                  <c:v>Apr-16</c:v>
                </c:pt>
                <c:pt idx="415">
                  <c:v>May-16</c:v>
                </c:pt>
                <c:pt idx="416">
                  <c:v>Jun-16</c:v>
                </c:pt>
                <c:pt idx="417">
                  <c:v>Jul-16</c:v>
                </c:pt>
                <c:pt idx="418">
                  <c:v>Aug-16</c:v>
                </c:pt>
                <c:pt idx="419">
                  <c:v>Sep-16</c:v>
                </c:pt>
                <c:pt idx="420">
                  <c:v>Oct-16</c:v>
                </c:pt>
                <c:pt idx="421">
                  <c:v>Nov-16</c:v>
                </c:pt>
                <c:pt idx="422">
                  <c:v>Dec-16</c:v>
                </c:pt>
                <c:pt idx="423">
                  <c:v>Jan-17</c:v>
                </c:pt>
                <c:pt idx="424">
                  <c:v>Feb-17</c:v>
                </c:pt>
                <c:pt idx="425">
                  <c:v>Mar-17</c:v>
                </c:pt>
                <c:pt idx="426">
                  <c:v>Apr-17</c:v>
                </c:pt>
                <c:pt idx="427">
                  <c:v>May-17</c:v>
                </c:pt>
                <c:pt idx="428">
                  <c:v>Jun-17</c:v>
                </c:pt>
                <c:pt idx="429">
                  <c:v>GE</c:v>
                </c:pt>
                <c:pt idx="430">
                  <c:v>Jun-17</c:v>
                </c:pt>
                <c:pt idx="431">
                  <c:v>Jul-17</c:v>
                </c:pt>
                <c:pt idx="432">
                  <c:v>Aug-17</c:v>
                </c:pt>
                <c:pt idx="433">
                  <c:v>Sep-17</c:v>
                </c:pt>
                <c:pt idx="434">
                  <c:v>Oct-17</c:v>
                </c:pt>
                <c:pt idx="435">
                  <c:v>Nov-17</c:v>
                </c:pt>
                <c:pt idx="436">
                  <c:v>Dec-17</c:v>
                </c:pt>
                <c:pt idx="437">
                  <c:v>Jan-18</c:v>
                </c:pt>
                <c:pt idx="438">
                  <c:v>Feb-18</c:v>
                </c:pt>
                <c:pt idx="439">
                  <c:v>Mar-18</c:v>
                </c:pt>
                <c:pt idx="440">
                  <c:v>Apr-18</c:v>
                </c:pt>
                <c:pt idx="441">
                  <c:v>May-18</c:v>
                </c:pt>
                <c:pt idx="442">
                  <c:v>Jun-18</c:v>
                </c:pt>
                <c:pt idx="443">
                  <c:v>Jul-18</c:v>
                </c:pt>
                <c:pt idx="444">
                  <c:v>Aug-18</c:v>
                </c:pt>
                <c:pt idx="445">
                  <c:v>Sep-18</c:v>
                </c:pt>
                <c:pt idx="446">
                  <c:v>Oct-18</c:v>
                </c:pt>
                <c:pt idx="447">
                  <c:v>Nov-18</c:v>
                </c:pt>
                <c:pt idx="448">
                  <c:v>Dec-18</c:v>
                </c:pt>
                <c:pt idx="449">
                  <c:v>Jan-19</c:v>
                </c:pt>
                <c:pt idx="450">
                  <c:v>Feb-19</c:v>
                </c:pt>
                <c:pt idx="451">
                  <c:v>Mar-19</c:v>
                </c:pt>
                <c:pt idx="452">
                  <c:v>Apr-19</c:v>
                </c:pt>
                <c:pt idx="453">
                  <c:v>May-19</c:v>
                </c:pt>
                <c:pt idx="454">
                  <c:v>Jun-19</c:v>
                </c:pt>
                <c:pt idx="455">
                  <c:v>Jul-19</c:v>
                </c:pt>
                <c:pt idx="456">
                  <c:v>Aug-19</c:v>
                </c:pt>
                <c:pt idx="457">
                  <c:v>Sep-19</c:v>
                </c:pt>
                <c:pt idx="458">
                  <c:v>Oct-19</c:v>
                </c:pt>
                <c:pt idx="459">
                  <c:v>Nov-19</c:v>
                </c:pt>
                <c:pt idx="460">
                  <c:v>Dec-19</c:v>
                </c:pt>
                <c:pt idx="461">
                  <c:v>GE</c:v>
                </c:pt>
                <c:pt idx="462">
                  <c:v>Jan-20</c:v>
                </c:pt>
                <c:pt idx="463">
                  <c:v>Feb-20</c:v>
                </c:pt>
                <c:pt idx="464">
                  <c:v>Mar-20</c:v>
                </c:pt>
                <c:pt idx="465">
                  <c:v>Apr-20</c:v>
                </c:pt>
                <c:pt idx="466">
                  <c:v>May-20</c:v>
                </c:pt>
                <c:pt idx="467">
                  <c:v>Jun-20</c:v>
                </c:pt>
                <c:pt idx="468">
                  <c:v>Jul-20</c:v>
                </c:pt>
                <c:pt idx="469">
                  <c:v>Aug-20</c:v>
                </c:pt>
                <c:pt idx="470">
                  <c:v>Sep-20</c:v>
                </c:pt>
                <c:pt idx="471">
                  <c:v>Oct-20</c:v>
                </c:pt>
                <c:pt idx="472">
                  <c:v>Nov-20</c:v>
                </c:pt>
                <c:pt idx="473">
                  <c:v>Dec-20</c:v>
                </c:pt>
                <c:pt idx="474">
                  <c:v>Jan-21</c:v>
                </c:pt>
                <c:pt idx="475">
                  <c:v>Feb-21</c:v>
                </c:pt>
                <c:pt idx="476">
                  <c:v>Mar-21</c:v>
                </c:pt>
                <c:pt idx="477">
                  <c:v>Apr-21</c:v>
                </c:pt>
                <c:pt idx="478">
                  <c:v>May-21</c:v>
                </c:pt>
                <c:pt idx="479">
                  <c:v>Jun-21</c:v>
                </c:pt>
                <c:pt idx="480">
                  <c:v>Jul-21</c:v>
                </c:pt>
                <c:pt idx="481">
                  <c:v>Aug-21</c:v>
                </c:pt>
                <c:pt idx="482">
                  <c:v>Sep-21</c:v>
                </c:pt>
                <c:pt idx="483">
                  <c:v>Oct-21</c:v>
                </c:pt>
                <c:pt idx="484">
                  <c:v>Nov-21</c:v>
                </c:pt>
                <c:pt idx="485">
                  <c:v>Dec-21</c:v>
                </c:pt>
                <c:pt idx="486">
                  <c:v>Jan-22</c:v>
                </c:pt>
                <c:pt idx="487">
                  <c:v>Feb-22</c:v>
                </c:pt>
                <c:pt idx="488">
                  <c:v>Mar-22</c:v>
                </c:pt>
                <c:pt idx="489">
                  <c:v>Apr-22</c:v>
                </c:pt>
                <c:pt idx="490">
                  <c:v>May-22</c:v>
                </c:pt>
                <c:pt idx="491">
                  <c:v>Jun-22</c:v>
                </c:pt>
                <c:pt idx="492">
                  <c:v>Jul-22</c:v>
                </c:pt>
                <c:pt idx="493">
                  <c:v>Aug-22</c:v>
                </c:pt>
                <c:pt idx="494">
                  <c:v>Sep-22</c:v>
                </c:pt>
                <c:pt idx="495">
                  <c:v>Oct-22</c:v>
                </c:pt>
                <c:pt idx="496">
                  <c:v>Nov-22</c:v>
                </c:pt>
                <c:pt idx="497">
                  <c:v>Dec-22</c:v>
                </c:pt>
                <c:pt idx="498">
                  <c:v>Jan-23</c:v>
                </c:pt>
                <c:pt idx="499">
                  <c:v>Feb-23</c:v>
                </c:pt>
                <c:pt idx="500">
                  <c:v>Mar-23</c:v>
                </c:pt>
                <c:pt idx="501">
                  <c:v>Apr-23</c:v>
                </c:pt>
                <c:pt idx="502">
                  <c:v>May-23</c:v>
                </c:pt>
                <c:pt idx="503">
                  <c:v>Jun-23</c:v>
                </c:pt>
                <c:pt idx="504">
                  <c:v>Jul-23</c:v>
                </c:pt>
                <c:pt idx="505">
                  <c:v>Aug-23</c:v>
                </c:pt>
                <c:pt idx="506">
                  <c:v>Sep-23</c:v>
                </c:pt>
                <c:pt idx="507">
                  <c:v>Oct-23</c:v>
                </c:pt>
                <c:pt idx="508">
                  <c:v>Nov-23</c:v>
                </c:pt>
                <c:pt idx="509">
                  <c:v>Dec-23</c:v>
                </c:pt>
                <c:pt idx="510">
                  <c:v>Jan-24</c:v>
                </c:pt>
                <c:pt idx="511">
                  <c:v>Feb-24</c:v>
                </c:pt>
                <c:pt idx="512">
                  <c:v>Mar-24</c:v>
                </c:pt>
                <c:pt idx="513">
                  <c:v>Apr-24</c:v>
                </c:pt>
                <c:pt idx="514">
                  <c:v>May-24</c:v>
                </c:pt>
                <c:pt idx="515">
                  <c:v>Jun-24</c:v>
                </c:pt>
                <c:pt idx="516">
                  <c:v>Jul-24</c:v>
                </c:pt>
                <c:pt idx="517">
                  <c:v>GE</c:v>
                </c:pt>
                <c:pt idx="518">
                  <c:v>Jul-24</c:v>
                </c:pt>
                <c:pt idx="519">
                  <c:v>Aug-24</c:v>
                </c:pt>
                <c:pt idx="520">
                  <c:v>Sep-24</c:v>
                </c:pt>
                <c:pt idx="521">
                  <c:v>Oct-24</c:v>
                </c:pt>
                <c:pt idx="522">
                  <c:v>Nov-24</c:v>
                </c:pt>
                <c:pt idx="523">
                  <c:v>Dec-24</c:v>
                </c:pt>
                <c:pt idx="524">
                  <c:v>Jan-25</c:v>
                </c:pt>
                <c:pt idx="525">
                  <c:v>Feb-25</c:v>
                </c:pt>
                <c:pt idx="526">
                  <c:v>Mar-25</c:v>
                </c:pt>
                <c:pt idx="527">
                  <c:v>Apr-25</c:v>
                </c:pt>
                <c:pt idx="528">
                  <c:v>May-25</c:v>
                </c:pt>
                <c:pt idx="529">
                  <c:v>Jun-25</c:v>
                </c:pt>
                <c:pt idx="530">
                  <c:v>Jul-25</c:v>
                </c:pt>
                <c:pt idx="531">
                  <c:v>Aug-25</c:v>
                </c:pt>
                <c:pt idx="532">
                  <c:v>Sep-25</c:v>
                </c:pt>
                <c:pt idx="533">
                  <c:v>Oct-25</c:v>
                </c:pt>
                <c:pt idx="534">
                  <c:v>Nov-25</c:v>
                </c:pt>
                <c:pt idx="535">
                  <c:v>Dec-25</c:v>
                </c:pt>
                <c:pt idx="536">
                  <c:v>Jan-26</c:v>
                </c:pt>
                <c:pt idx="537">
                  <c:v>Feb-26</c:v>
                </c:pt>
                <c:pt idx="538">
                  <c:v>Mar-26</c:v>
                </c:pt>
                <c:pt idx="539">
                  <c:v>Apr-26</c:v>
                </c:pt>
                <c:pt idx="540">
                  <c:v>May-26</c:v>
                </c:pt>
                <c:pt idx="541">
                  <c:v>Jun-26</c:v>
                </c:pt>
                <c:pt idx="542">
                  <c:v>Jul-26</c:v>
                </c:pt>
                <c:pt idx="543">
                  <c:v>Aug-26</c:v>
                </c:pt>
                <c:pt idx="544">
                  <c:v>Sep-26</c:v>
                </c:pt>
                <c:pt idx="545">
                  <c:v>Oct-26</c:v>
                </c:pt>
                <c:pt idx="546">
                  <c:v>Nov-26</c:v>
                </c:pt>
                <c:pt idx="547">
                  <c:v>Dec-26</c:v>
                </c:pt>
                <c:pt idx="548">
                  <c:v>Jan-27</c:v>
                </c:pt>
                <c:pt idx="549">
                  <c:v>Feb-27</c:v>
                </c:pt>
                <c:pt idx="550">
                  <c:v>Mar-27</c:v>
                </c:pt>
                <c:pt idx="551">
                  <c:v>Apr-27</c:v>
                </c:pt>
                <c:pt idx="552">
                  <c:v>May-27</c:v>
                </c:pt>
                <c:pt idx="553">
                  <c:v>Jun-27</c:v>
                </c:pt>
                <c:pt idx="554">
                  <c:v>Jul-27</c:v>
                </c:pt>
                <c:pt idx="555">
                  <c:v>Aug-27</c:v>
                </c:pt>
                <c:pt idx="556">
                  <c:v>Sep-27</c:v>
                </c:pt>
                <c:pt idx="557">
                  <c:v>Oct-27</c:v>
                </c:pt>
                <c:pt idx="558">
                  <c:v>Nov-27</c:v>
                </c:pt>
                <c:pt idx="559">
                  <c:v>Dec-27</c:v>
                </c:pt>
                <c:pt idx="560">
                  <c:v>Jan-28</c:v>
                </c:pt>
                <c:pt idx="561">
                  <c:v>Feb-28</c:v>
                </c:pt>
                <c:pt idx="562">
                  <c:v>Mar-28</c:v>
                </c:pt>
                <c:pt idx="563">
                  <c:v>Apr-28</c:v>
                </c:pt>
                <c:pt idx="564">
                  <c:v>May-28</c:v>
                </c:pt>
                <c:pt idx="565">
                  <c:v>Jun-28</c:v>
                </c:pt>
                <c:pt idx="566">
                  <c:v>Jul-28</c:v>
                </c:pt>
                <c:pt idx="567">
                  <c:v>Aug-28</c:v>
                </c:pt>
                <c:pt idx="568">
                  <c:v>Sep-28</c:v>
                </c:pt>
                <c:pt idx="569">
                  <c:v>Oct-28</c:v>
                </c:pt>
                <c:pt idx="570">
                  <c:v>Nov-28</c:v>
                </c:pt>
                <c:pt idx="571">
                  <c:v>Dec-28</c:v>
                </c:pt>
              </c:strCache>
            </c:strRef>
          </c:cat>
          <c:val>
            <c:numRef>
              <c:f>'Monthly average'!$I$8:$I$607</c:f>
              <c:numCache>
                <c:formatCode>General</c:formatCode>
                <c:ptCount val="600"/>
                <c:pt idx="349" formatCode="0.0">
                  <c:v>5</c:v>
                </c:pt>
                <c:pt idx="350" formatCode="0.0">
                  <c:v>4.8571428571428568</c:v>
                </c:pt>
                <c:pt idx="351" formatCode="0.0">
                  <c:v>5.6363636363636367</c:v>
                </c:pt>
                <c:pt idx="352" formatCode="0.0">
                  <c:v>6.0454545454545459</c:v>
                </c:pt>
                <c:pt idx="353" formatCode="0.0">
                  <c:v>4.4000000000000004</c:v>
                </c:pt>
                <c:pt idx="354" formatCode="0.0">
                  <c:v>4.6363636363636367</c:v>
                </c:pt>
                <c:pt idx="355" formatCode="0.0">
                  <c:v>4.8571428571428568</c:v>
                </c:pt>
                <c:pt idx="356" formatCode="0.0">
                  <c:v>5.4285714285714288</c:v>
                </c:pt>
                <c:pt idx="357" formatCode="0.0">
                  <c:v>7.55</c:v>
                </c:pt>
                <c:pt idx="358" formatCode="0.0">
                  <c:v>8.045454545454545</c:v>
                </c:pt>
                <c:pt idx="359" formatCode="0.0">
                  <c:v>7.5555555555555554</c:v>
                </c:pt>
                <c:pt idx="360" formatCode="0.0">
                  <c:v>7.2608695652173916</c:v>
                </c:pt>
                <c:pt idx="361" formatCode="0.0">
                  <c:v>7.0952380952380949</c:v>
                </c:pt>
                <c:pt idx="362" formatCode="0.0">
                  <c:v>7.5454545454545459</c:v>
                </c:pt>
                <c:pt idx="363" formatCode="0.0">
                  <c:v>7.833333333333333</c:v>
                </c:pt>
                <c:pt idx="364" formatCode="0.0">
                  <c:v>8.1904761904761898</c:v>
                </c:pt>
                <c:pt idx="365" formatCode="0.0">
                  <c:v>9.8571428571428577</c:v>
                </c:pt>
                <c:pt idx="366" formatCode="0.0">
                  <c:v>9.7631578947368425</c:v>
                </c:pt>
                <c:pt idx="367" formatCode="0.0">
                  <c:v>9.931034482758621</c:v>
                </c:pt>
                <c:pt idx="368" formatCode="0.0">
                  <c:v>12.464285714285714</c:v>
                </c:pt>
                <c:pt idx="369" formatCode="0.0">
                  <c:v>12.6875</c:v>
                </c:pt>
                <c:pt idx="370" formatCode="0.0">
                  <c:v>16.121212121212121</c:v>
                </c:pt>
                <c:pt idx="371" formatCode="0.0">
                  <c:v>13.928571428571429</c:v>
                </c:pt>
                <c:pt idx="372" formatCode="0.0">
                  <c:v>12.394736842105264</c:v>
                </c:pt>
                <c:pt idx="373" formatCode="0.0">
                  <c:v>12.205128205128204</c:v>
                </c:pt>
                <c:pt idx="374" formatCode="0.0">
                  <c:v>11.567567567567568</c:v>
                </c:pt>
                <c:pt idx="375" formatCode="0.0">
                  <c:v>11.534883720930232</c:v>
                </c:pt>
                <c:pt idx="376" formatCode="0.0">
                  <c:v>11.815789473684211</c:v>
                </c:pt>
                <c:pt idx="377" formatCode="0.0">
                  <c:v>11.37037037037037</c:v>
                </c:pt>
                <c:pt idx="378" formatCode="0.0">
                  <c:v>12.25</c:v>
                </c:pt>
                <c:pt idx="379" formatCode="0.0">
                  <c:v>12.529411764705882</c:v>
                </c:pt>
                <c:pt idx="380" formatCode="0.0">
                  <c:v>12.054054054054054</c:v>
                </c:pt>
                <c:pt idx="381" formatCode="0.0">
                  <c:v>13.083333333333334</c:v>
                </c:pt>
                <c:pt idx="382" formatCode="0.0">
                  <c:v>14.975</c:v>
                </c:pt>
                <c:pt idx="383" formatCode="0.0">
                  <c:v>14.744186046511627</c:v>
                </c:pt>
                <c:pt idx="384" formatCode="0.0">
                  <c:v>13.023255813953488</c:v>
                </c:pt>
                <c:pt idx="385" formatCode="0.0">
                  <c:v>13.416666666666666</c:v>
                </c:pt>
                <c:pt idx="386" formatCode="0.0">
                  <c:v>14.829268292682928</c:v>
                </c:pt>
                <c:pt idx="387" formatCode="0.0">
                  <c:v>16.266666666666666</c:v>
                </c:pt>
                <c:pt idx="388" formatCode="0.0">
                  <c:v>15.931818181818182</c:v>
                </c:pt>
                <c:pt idx="389" formatCode="0.0">
                  <c:v>15.548387096774194</c:v>
                </c:pt>
                <c:pt idx="390" formatCode="0.0">
                  <c:v>15.227272727272727</c:v>
                </c:pt>
                <c:pt idx="391" formatCode="0.0">
                  <c:v>14.465116279069768</c:v>
                </c:pt>
                <c:pt idx="392" formatCode="0.0">
                  <c:v>14.134615384615385</c:v>
                </c:pt>
                <c:pt idx="393" formatCode="0.0">
                  <c:v>13.6</c:v>
                </c:pt>
                <c:pt idx="394" formatCode="0.0">
                  <c:v>12.789473684210526</c:v>
                </c:pt>
                <c:pt idx="395">
                  <c:v>12.9</c:v>
                </c:pt>
                <c:pt idx="396" formatCode="0.0">
                  <c:v>11.666666666666666</c:v>
                </c:pt>
                <c:pt idx="397" formatCode="0.0">
                  <c:v>11</c:v>
                </c:pt>
                <c:pt idx="398" formatCode="0.0">
                  <c:v>10.666666666666666</c:v>
                </c:pt>
                <c:pt idx="399" formatCode="0.0">
                  <c:v>11.75</c:v>
                </c:pt>
                <c:pt idx="400" formatCode="0.0">
                  <c:v>13.125</c:v>
                </c:pt>
                <c:pt idx="401" formatCode="0.0">
                  <c:v>12.666666666666666</c:v>
                </c:pt>
                <c:pt idx="402" formatCode="0.0">
                  <c:v>13.142857142857142</c:v>
                </c:pt>
                <c:pt idx="403" formatCode="0.0">
                  <c:v>13.166666666666666</c:v>
                </c:pt>
                <c:pt idx="404" formatCode="0.0">
                  <c:v>13.666666666666666</c:v>
                </c:pt>
                <c:pt idx="405" formatCode="0.0">
                  <c:v>14</c:v>
                </c:pt>
                <c:pt idx="406" formatCode="0.0">
                  <c:v>13.714285714285714</c:v>
                </c:pt>
                <c:pt idx="407" formatCode="0.0">
                  <c:v>15.75</c:v>
                </c:pt>
                <c:pt idx="408" formatCode="0.0">
                  <c:v>15.777777777777779</c:v>
                </c:pt>
                <c:pt idx="409" formatCode="0.0">
                  <c:v>16.636363636363637</c:v>
                </c:pt>
                <c:pt idx="410" formatCode="0.0">
                  <c:v>13</c:v>
                </c:pt>
                <c:pt idx="411" formatCode="0.0">
                  <c:v>12.5</c:v>
                </c:pt>
                <c:pt idx="412" formatCode="0.0">
                  <c:v>13</c:v>
                </c:pt>
                <c:pt idx="413" formatCode="0.0">
                  <c:v>10.875</c:v>
                </c:pt>
                <c:pt idx="414" formatCode="0.0">
                  <c:v>11.5</c:v>
                </c:pt>
                <c:pt idx="415" formatCode="0.0">
                  <c:v>12.4</c:v>
                </c:pt>
                <c:pt idx="416" formatCode="0.0">
                  <c:v>12.454545454545455</c:v>
                </c:pt>
                <c:pt idx="417" formatCode="0.0">
                  <c:v>12.555555555555555</c:v>
                </c:pt>
                <c:pt idx="418" formatCode="0.0">
                  <c:v>11.285714285714286</c:v>
                </c:pt>
                <c:pt idx="419" formatCode="0.0">
                  <c:v>7.8214285714285712</c:v>
                </c:pt>
                <c:pt idx="420" formatCode="0.0">
                  <c:v>4.6379310344827589</c:v>
                </c:pt>
                <c:pt idx="421" formatCode="0.0">
                  <c:v>4.333333333333333</c:v>
                </c:pt>
                <c:pt idx="422">
                  <c:v>1.9</c:v>
                </c:pt>
                <c:pt idx="423" formatCode="0.0">
                  <c:v>2.8333333333333335</c:v>
                </c:pt>
                <c:pt idx="424" formatCode="0.0">
                  <c:v>4.5</c:v>
                </c:pt>
                <c:pt idx="425" formatCode="0.0">
                  <c:v>4.166666666666667</c:v>
                </c:pt>
                <c:pt idx="426" formatCode="0.0">
                  <c:v>4.0909090909090908</c:v>
                </c:pt>
                <c:pt idx="427" formatCode="0.0">
                  <c:v>3.9</c:v>
                </c:pt>
                <c:pt idx="428" formatCode="0.0">
                  <c:v>4.1818181818181817</c:v>
                </c:pt>
                <c:pt idx="429" formatCode="0.0">
                  <c:v>4.4285714285714288</c:v>
                </c:pt>
                <c:pt idx="430" formatCode="0.0">
                  <c:v>3.4444444444444446</c:v>
                </c:pt>
                <c:pt idx="431" formatCode="0.0">
                  <c:v>3.8888888888888888</c:v>
                </c:pt>
                <c:pt idx="432" formatCode="0.0">
                  <c:v>2.7</c:v>
                </c:pt>
                <c:pt idx="433" formatCode="0.0">
                  <c:v>3.6153846153846154</c:v>
                </c:pt>
                <c:pt idx="434" formatCode="0.0">
                  <c:v>3</c:v>
                </c:pt>
                <c:pt idx="435" formatCode="0.0">
                  <c:v>3.2</c:v>
                </c:pt>
                <c:pt idx="436" formatCode="0.0">
                  <c:v>5.1333333333333337</c:v>
                </c:pt>
                <c:pt idx="437" formatCode="0.0">
                  <c:v>5.833333333333333</c:v>
                </c:pt>
                <c:pt idx="438" formatCode="0.0">
                  <c:v>4.9411764705882355</c:v>
                </c:pt>
                <c:pt idx="439" formatCode="0.0">
                  <c:v>4.615384615384615</c:v>
                </c:pt>
                <c:pt idx="440" formatCode="0.0">
                  <c:v>5.5</c:v>
                </c:pt>
                <c:pt idx="441" formatCode="0.0">
                  <c:v>4.583333333333333</c:v>
                </c:pt>
                <c:pt idx="442" formatCode="0.0">
                  <c:v>5.5</c:v>
                </c:pt>
                <c:pt idx="443" formatCode="0.0">
                  <c:v>5</c:v>
                </c:pt>
                <c:pt idx="444" formatCode="0.0">
                  <c:v>6.333333333333333</c:v>
                </c:pt>
                <c:pt idx="445" formatCode="0.0">
                  <c:v>5.0909090909090908</c:v>
                </c:pt>
                <c:pt idx="446" formatCode="0.0">
                  <c:v>2.4500000000000002</c:v>
                </c:pt>
                <c:pt idx="447" formatCode="0.0">
                  <c:v>0.9</c:v>
                </c:pt>
                <c:pt idx="448" formatCode="0.0">
                  <c:v>0.75</c:v>
                </c:pt>
                <c:pt idx="449" formatCode="0.0">
                  <c:v>0.5</c:v>
                </c:pt>
                <c:pt idx="450" formatCode="0.0">
                  <c:v>0.5714285714285714</c:v>
                </c:pt>
                <c:pt idx="451" formatCode="0.0">
                  <c:v>0.45833333333333331</c:v>
                </c:pt>
                <c:pt idx="452" formatCode="0.0">
                  <c:v>0.22727272727272727</c:v>
                </c:pt>
                <c:pt idx="453" formatCode="0.0">
                  <c:v>0.16666666666666666</c:v>
                </c:pt>
                <c:pt idx="455" formatCode="0.0">
                  <c:v>0.66666666666666663</c:v>
                </c:pt>
                <c:pt idx="456" formatCode="0.0">
                  <c:v>2</c:v>
                </c:pt>
                <c:pt idx="457" formatCode="0.0">
                  <c:v>1.25</c:v>
                </c:pt>
                <c:pt idx="458" formatCode="0.0">
                  <c:v>0.83333333333333337</c:v>
                </c:pt>
                <c:pt idx="459" formatCode="0.0">
                  <c:v>1.1666666666666667</c:v>
                </c:pt>
                <c:pt idx="460" formatCode="0.0">
                  <c:v>1.3333333333333333</c:v>
                </c:pt>
                <c:pt idx="461" formatCode="0.0">
                  <c:v>1.5555555555555556</c:v>
                </c:pt>
                <c:pt idx="462" formatCode="0.0">
                  <c:v>2</c:v>
                </c:pt>
                <c:pt idx="463" formatCode="0.0">
                  <c:v>1.4</c:v>
                </c:pt>
                <c:pt idx="464" formatCode="0.0">
                  <c:v>1.75</c:v>
                </c:pt>
                <c:pt idx="465" formatCode="0.0">
                  <c:v>2.2000000000000002</c:v>
                </c:pt>
                <c:pt idx="466" formatCode="0.0">
                  <c:v>1.8</c:v>
                </c:pt>
                <c:pt idx="467" formatCode="0.0">
                  <c:v>1.5</c:v>
                </c:pt>
                <c:pt idx="468" formatCode="0.0">
                  <c:v>1.5</c:v>
                </c:pt>
                <c:pt idx="469" formatCode="0.0">
                  <c:v>1.6</c:v>
                </c:pt>
                <c:pt idx="470" formatCode="0.0">
                  <c:v>1.5</c:v>
                </c:pt>
                <c:pt idx="471" formatCode="0.0">
                  <c:v>1</c:v>
                </c:pt>
                <c:pt idx="472" formatCode="0.0">
                  <c:v>2.3333333333333335</c:v>
                </c:pt>
                <c:pt idx="473" formatCode="0.0">
                  <c:v>1.25</c:v>
                </c:pt>
                <c:pt idx="474" formatCode="0.0">
                  <c:v>2</c:v>
                </c:pt>
                <c:pt idx="475" formatCode="0.0">
                  <c:v>1.3333333333333333</c:v>
                </c:pt>
                <c:pt idx="476" formatCode="0.0">
                  <c:v>1</c:v>
                </c:pt>
                <c:pt idx="477" formatCode="0.0">
                  <c:v>2</c:v>
                </c:pt>
                <c:pt idx="478" formatCode="0.0">
                  <c:v>1.1428571428571428</c:v>
                </c:pt>
                <c:pt idx="479" formatCode="0.0">
                  <c:v>1</c:v>
                </c:pt>
                <c:pt idx="480" formatCode="0.0">
                  <c:v>1</c:v>
                </c:pt>
                <c:pt idx="481" formatCode="0.0">
                  <c:v>1</c:v>
                </c:pt>
                <c:pt idx="482" formatCode="0.0">
                  <c:v>1.6666666666666667</c:v>
                </c:pt>
                <c:pt idx="483" formatCode="0.0">
                  <c:v>1</c:v>
                </c:pt>
                <c:pt idx="484" formatCode="0.0">
                  <c:v>1</c:v>
                </c:pt>
                <c:pt idx="485" formatCode="0.0">
                  <c:v>1.3333333333333333</c:v>
                </c:pt>
                <c:pt idx="486" formatCode="0.0">
                  <c:v>0.8</c:v>
                </c:pt>
                <c:pt idx="487" formatCode="0.0">
                  <c:v>1.5714285714285714</c:v>
                </c:pt>
                <c:pt idx="488" formatCode="0.0">
                  <c:v>1.5</c:v>
                </c:pt>
                <c:pt idx="489" formatCode="0.0">
                  <c:v>1.7142857142857142</c:v>
                </c:pt>
                <c:pt idx="490" formatCode="0.0">
                  <c:v>1.25</c:v>
                </c:pt>
                <c:pt idx="491" formatCode="0.0">
                  <c:v>2</c:v>
                </c:pt>
                <c:pt idx="492" formatCode="0.0">
                  <c:v>0.8571428571428571</c:v>
                </c:pt>
                <c:pt idx="493" formatCode="0.0">
                  <c:v>1</c:v>
                </c:pt>
                <c:pt idx="494" formatCode="0.0">
                  <c:v>1.5</c:v>
                </c:pt>
                <c:pt idx="495" formatCode="0.0">
                  <c:v>1</c:v>
                </c:pt>
                <c:pt idx="496" formatCode="0.0">
                  <c:v>0.88888888888888884</c:v>
                </c:pt>
                <c:pt idx="497" formatCode="0.0">
                  <c:v>1.1666666666666667</c:v>
                </c:pt>
                <c:pt idx="498" formatCode="0.0">
                  <c:v>1.1666666666666667</c:v>
                </c:pt>
                <c:pt idx="499" formatCode="0.0">
                  <c:v>1</c:v>
                </c:pt>
                <c:pt idx="500" formatCode="0.0">
                  <c:v>1.5</c:v>
                </c:pt>
                <c:pt idx="501" formatCode="0.0">
                  <c:v>1.2</c:v>
                </c:pt>
                <c:pt idx="502" formatCode="0.0">
                  <c:v>1.2</c:v>
                </c:pt>
                <c:pt idx="503" formatCode="0.0">
                  <c:v>0.8</c:v>
                </c:pt>
                <c:pt idx="504" formatCode="0.0">
                  <c:v>1.2</c:v>
                </c:pt>
                <c:pt idx="505" formatCode="0.0">
                  <c:v>0.4</c:v>
                </c:pt>
                <c:pt idx="506" formatCode="0.0">
                  <c:v>0.6</c:v>
                </c:pt>
                <c:pt idx="507" formatCode="0.0">
                  <c:v>0.83333333333333337</c:v>
                </c:pt>
              </c:numCache>
            </c:numRef>
          </c:val>
          <c:smooth val="0"/>
          <c:extLst>
            <c:ext xmlns:c16="http://schemas.microsoft.com/office/drawing/2014/chart" uri="{C3380CC4-5D6E-409C-BE32-E72D297353CC}">
              <c16:uniqueId val="{00000003-5C08-4C3D-8C78-BABC535B3DC8}"/>
            </c:ext>
          </c:extLst>
        </c:ser>
        <c:ser>
          <c:idx val="4"/>
          <c:order val="4"/>
          <c:tx>
            <c:strRef>
              <c:f>'Monthly average'!$P$1</c:f>
              <c:strCache>
                <c:ptCount val="1"/>
                <c:pt idx="0">
                  <c:v>Green</c:v>
                </c:pt>
              </c:strCache>
            </c:strRef>
          </c:tx>
          <c:spPr>
            <a:ln w="25400">
              <a:solidFill>
                <a:srgbClr val="339933"/>
              </a:solidFill>
              <a:prstDash val="solid"/>
            </a:ln>
          </c:spPr>
          <c:marker>
            <c:symbol val="none"/>
          </c:marker>
          <c:cat>
            <c:strRef>
              <c:f>'Monthly average'!$B$1:$B$607</c:f>
              <c:strCache>
                <c:ptCount val="572"/>
                <c:pt idx="0">
                  <c:v>Date</c:v>
                </c:pt>
                <c:pt idx="1">
                  <c:v>Jan-83</c:v>
                </c:pt>
                <c:pt idx="2">
                  <c:v>Feb-83</c:v>
                </c:pt>
                <c:pt idx="3">
                  <c:v>Mar-83</c:v>
                </c:pt>
                <c:pt idx="4">
                  <c:v>Apr-83</c:v>
                </c:pt>
                <c:pt idx="5">
                  <c:v>May-83</c:v>
                </c:pt>
                <c:pt idx="6">
                  <c:v>Jun-83</c:v>
                </c:pt>
                <c:pt idx="7">
                  <c:v>GE</c:v>
                </c:pt>
                <c:pt idx="8">
                  <c:v>Jun-83</c:v>
                </c:pt>
                <c:pt idx="9">
                  <c:v>Jul-83</c:v>
                </c:pt>
                <c:pt idx="10">
                  <c:v>Aug-83</c:v>
                </c:pt>
                <c:pt idx="11">
                  <c:v>Sep-83</c:v>
                </c:pt>
                <c:pt idx="12">
                  <c:v>Oct-83</c:v>
                </c:pt>
                <c:pt idx="13">
                  <c:v>Nov-83</c:v>
                </c:pt>
                <c:pt idx="14">
                  <c:v>Dec-83</c:v>
                </c:pt>
                <c:pt idx="15">
                  <c:v>Jan-84</c:v>
                </c:pt>
                <c:pt idx="16">
                  <c:v>Feb-84</c:v>
                </c:pt>
                <c:pt idx="17">
                  <c:v>Mar-84</c:v>
                </c:pt>
                <c:pt idx="18">
                  <c:v>Apr-84</c:v>
                </c:pt>
                <c:pt idx="19">
                  <c:v>May-84</c:v>
                </c:pt>
                <c:pt idx="20">
                  <c:v>Jun-84</c:v>
                </c:pt>
                <c:pt idx="21">
                  <c:v>Jul-84</c:v>
                </c:pt>
                <c:pt idx="22">
                  <c:v>Aug-84</c:v>
                </c:pt>
                <c:pt idx="23">
                  <c:v>Sep-84</c:v>
                </c:pt>
                <c:pt idx="24">
                  <c:v>Oct-84</c:v>
                </c:pt>
                <c:pt idx="25">
                  <c:v>Nov-84</c:v>
                </c:pt>
                <c:pt idx="26">
                  <c:v>Dec-84</c:v>
                </c:pt>
                <c:pt idx="27">
                  <c:v>Jan-85</c:v>
                </c:pt>
                <c:pt idx="28">
                  <c:v>Feb-85</c:v>
                </c:pt>
                <c:pt idx="29">
                  <c:v>Mar-85</c:v>
                </c:pt>
                <c:pt idx="30">
                  <c:v>Apr-85</c:v>
                </c:pt>
                <c:pt idx="31">
                  <c:v>May-85</c:v>
                </c:pt>
                <c:pt idx="32">
                  <c:v>Jun-85</c:v>
                </c:pt>
                <c:pt idx="33">
                  <c:v>Jul-85</c:v>
                </c:pt>
                <c:pt idx="34">
                  <c:v>Aug-85</c:v>
                </c:pt>
                <c:pt idx="35">
                  <c:v>Sep-85</c:v>
                </c:pt>
                <c:pt idx="36">
                  <c:v>Oct-85</c:v>
                </c:pt>
                <c:pt idx="37">
                  <c:v>Nov-85</c:v>
                </c:pt>
                <c:pt idx="38">
                  <c:v>Dec-85</c:v>
                </c:pt>
                <c:pt idx="39">
                  <c:v>Jan-86</c:v>
                </c:pt>
                <c:pt idx="40">
                  <c:v>Feb-86</c:v>
                </c:pt>
                <c:pt idx="41">
                  <c:v>Mar-86</c:v>
                </c:pt>
                <c:pt idx="42">
                  <c:v>Apr-86</c:v>
                </c:pt>
                <c:pt idx="43">
                  <c:v>May-86</c:v>
                </c:pt>
                <c:pt idx="44">
                  <c:v>Jun-86</c:v>
                </c:pt>
                <c:pt idx="45">
                  <c:v>Jul-86</c:v>
                </c:pt>
                <c:pt idx="46">
                  <c:v>Aug-86</c:v>
                </c:pt>
                <c:pt idx="47">
                  <c:v>Sep-86</c:v>
                </c:pt>
                <c:pt idx="48">
                  <c:v>Oct-86</c:v>
                </c:pt>
                <c:pt idx="49">
                  <c:v>Nov-86</c:v>
                </c:pt>
                <c:pt idx="50">
                  <c:v>Dec-86</c:v>
                </c:pt>
                <c:pt idx="51">
                  <c:v>Jan-87</c:v>
                </c:pt>
                <c:pt idx="52">
                  <c:v>Feb-87</c:v>
                </c:pt>
                <c:pt idx="53">
                  <c:v>Mar-87</c:v>
                </c:pt>
                <c:pt idx="54">
                  <c:v>Apr-87</c:v>
                </c:pt>
                <c:pt idx="55">
                  <c:v>May-87</c:v>
                </c:pt>
                <c:pt idx="56">
                  <c:v>Jun-87</c:v>
                </c:pt>
                <c:pt idx="57">
                  <c:v>GE</c:v>
                </c:pt>
                <c:pt idx="58">
                  <c:v>Jun-87</c:v>
                </c:pt>
                <c:pt idx="59">
                  <c:v>Jul-87</c:v>
                </c:pt>
                <c:pt idx="60">
                  <c:v>Aug-87</c:v>
                </c:pt>
                <c:pt idx="61">
                  <c:v>Sep-87</c:v>
                </c:pt>
                <c:pt idx="62">
                  <c:v>Oct-87</c:v>
                </c:pt>
                <c:pt idx="63">
                  <c:v>Nov-87</c:v>
                </c:pt>
                <c:pt idx="64">
                  <c:v>Dec-87</c:v>
                </c:pt>
                <c:pt idx="65">
                  <c:v>Jan-88</c:v>
                </c:pt>
                <c:pt idx="66">
                  <c:v>Feb-88</c:v>
                </c:pt>
                <c:pt idx="67">
                  <c:v>Mar-88</c:v>
                </c:pt>
                <c:pt idx="68">
                  <c:v>Apr-88</c:v>
                </c:pt>
                <c:pt idx="69">
                  <c:v>May-88</c:v>
                </c:pt>
                <c:pt idx="70">
                  <c:v>Jun-88</c:v>
                </c:pt>
                <c:pt idx="71">
                  <c:v>Jul-88</c:v>
                </c:pt>
                <c:pt idx="72">
                  <c:v>Aug-88</c:v>
                </c:pt>
                <c:pt idx="73">
                  <c:v>Sep-88</c:v>
                </c:pt>
                <c:pt idx="74">
                  <c:v>Oct-88</c:v>
                </c:pt>
                <c:pt idx="75">
                  <c:v>Nov-88</c:v>
                </c:pt>
                <c:pt idx="76">
                  <c:v>Dec-88</c:v>
                </c:pt>
                <c:pt idx="77">
                  <c:v>Jan-89</c:v>
                </c:pt>
                <c:pt idx="78">
                  <c:v>Feb-89</c:v>
                </c:pt>
                <c:pt idx="79">
                  <c:v>Mar-89</c:v>
                </c:pt>
                <c:pt idx="80">
                  <c:v>Apr-89</c:v>
                </c:pt>
                <c:pt idx="81">
                  <c:v>May-89</c:v>
                </c:pt>
                <c:pt idx="82">
                  <c:v>Jun-89</c:v>
                </c:pt>
                <c:pt idx="83">
                  <c:v>Jul-89</c:v>
                </c:pt>
                <c:pt idx="84">
                  <c:v>Aug-89</c:v>
                </c:pt>
                <c:pt idx="85">
                  <c:v>Sep-89</c:v>
                </c:pt>
                <c:pt idx="86">
                  <c:v>Oct-89</c:v>
                </c:pt>
                <c:pt idx="87">
                  <c:v>Nov-89</c:v>
                </c:pt>
                <c:pt idx="88">
                  <c:v>Dec-89</c:v>
                </c:pt>
                <c:pt idx="89">
                  <c:v>Jan-90</c:v>
                </c:pt>
                <c:pt idx="90">
                  <c:v>Feb-90</c:v>
                </c:pt>
                <c:pt idx="91">
                  <c:v>Mar-90</c:v>
                </c:pt>
                <c:pt idx="92">
                  <c:v>Apr-90</c:v>
                </c:pt>
                <c:pt idx="93">
                  <c:v>May-90</c:v>
                </c:pt>
                <c:pt idx="94">
                  <c:v>Jun-90</c:v>
                </c:pt>
                <c:pt idx="95">
                  <c:v>Jul-90</c:v>
                </c:pt>
                <c:pt idx="96">
                  <c:v>Aug-90</c:v>
                </c:pt>
                <c:pt idx="97">
                  <c:v>Sep-90</c:v>
                </c:pt>
                <c:pt idx="98">
                  <c:v>Oct-90</c:v>
                </c:pt>
                <c:pt idx="99">
                  <c:v>Nov-90</c:v>
                </c:pt>
                <c:pt idx="100">
                  <c:v>Dec-90</c:v>
                </c:pt>
                <c:pt idx="101">
                  <c:v>Jan-91</c:v>
                </c:pt>
                <c:pt idx="102">
                  <c:v>Feb-91</c:v>
                </c:pt>
                <c:pt idx="103">
                  <c:v>Mar-91</c:v>
                </c:pt>
                <c:pt idx="104">
                  <c:v>Apr-91</c:v>
                </c:pt>
                <c:pt idx="105">
                  <c:v>May-91</c:v>
                </c:pt>
                <c:pt idx="106">
                  <c:v>Jun-91</c:v>
                </c:pt>
                <c:pt idx="107">
                  <c:v>Jul-91</c:v>
                </c:pt>
                <c:pt idx="108">
                  <c:v>Aug-91</c:v>
                </c:pt>
                <c:pt idx="109">
                  <c:v>Sep-91</c:v>
                </c:pt>
                <c:pt idx="110">
                  <c:v>Oct-91</c:v>
                </c:pt>
                <c:pt idx="111">
                  <c:v>Nov-91</c:v>
                </c:pt>
                <c:pt idx="112">
                  <c:v>Dec-91</c:v>
                </c:pt>
                <c:pt idx="113">
                  <c:v>Jan-92</c:v>
                </c:pt>
                <c:pt idx="114">
                  <c:v>Feb-92</c:v>
                </c:pt>
                <c:pt idx="115">
                  <c:v>Mar-92</c:v>
                </c:pt>
                <c:pt idx="116">
                  <c:v>Apr-92</c:v>
                </c:pt>
                <c:pt idx="117">
                  <c:v>GE</c:v>
                </c:pt>
                <c:pt idx="118">
                  <c:v>Apr-92</c:v>
                </c:pt>
                <c:pt idx="119">
                  <c:v>May-92</c:v>
                </c:pt>
                <c:pt idx="120">
                  <c:v>Jun-92</c:v>
                </c:pt>
                <c:pt idx="121">
                  <c:v>Jul-92</c:v>
                </c:pt>
                <c:pt idx="122">
                  <c:v>Aug-92</c:v>
                </c:pt>
                <c:pt idx="123">
                  <c:v>Sep-92</c:v>
                </c:pt>
                <c:pt idx="124">
                  <c:v>Oct-92</c:v>
                </c:pt>
                <c:pt idx="125">
                  <c:v>Nov-92</c:v>
                </c:pt>
                <c:pt idx="126">
                  <c:v>Dec-92</c:v>
                </c:pt>
                <c:pt idx="127">
                  <c:v>Jan-93</c:v>
                </c:pt>
                <c:pt idx="128">
                  <c:v>Feb-93</c:v>
                </c:pt>
                <c:pt idx="129">
                  <c:v>Mar-93</c:v>
                </c:pt>
                <c:pt idx="130">
                  <c:v>Apr-93</c:v>
                </c:pt>
                <c:pt idx="131">
                  <c:v>May-93</c:v>
                </c:pt>
                <c:pt idx="132">
                  <c:v>Jun-93</c:v>
                </c:pt>
                <c:pt idx="133">
                  <c:v>Jul-93</c:v>
                </c:pt>
                <c:pt idx="134">
                  <c:v>Aug-93</c:v>
                </c:pt>
                <c:pt idx="135">
                  <c:v>Sep-93</c:v>
                </c:pt>
                <c:pt idx="136">
                  <c:v>Oct-93</c:v>
                </c:pt>
                <c:pt idx="137">
                  <c:v>Nov-93</c:v>
                </c:pt>
                <c:pt idx="138">
                  <c:v>Dec-93</c:v>
                </c:pt>
                <c:pt idx="139">
                  <c:v>Jan-94</c:v>
                </c:pt>
                <c:pt idx="140">
                  <c:v>Feb-94</c:v>
                </c:pt>
                <c:pt idx="141">
                  <c:v>Mar-94</c:v>
                </c:pt>
                <c:pt idx="142">
                  <c:v>Apr-94</c:v>
                </c:pt>
                <c:pt idx="143">
                  <c:v>May-94</c:v>
                </c:pt>
                <c:pt idx="144">
                  <c:v>Jun-94</c:v>
                </c:pt>
                <c:pt idx="145">
                  <c:v>Jul-94</c:v>
                </c:pt>
                <c:pt idx="146">
                  <c:v>Aug-94</c:v>
                </c:pt>
                <c:pt idx="147">
                  <c:v>Sep-94</c:v>
                </c:pt>
                <c:pt idx="148">
                  <c:v>Oct-94</c:v>
                </c:pt>
                <c:pt idx="149">
                  <c:v>Nov-94</c:v>
                </c:pt>
                <c:pt idx="150">
                  <c:v>Dec-94</c:v>
                </c:pt>
                <c:pt idx="151">
                  <c:v>Jan-95</c:v>
                </c:pt>
                <c:pt idx="152">
                  <c:v>Feb-95</c:v>
                </c:pt>
                <c:pt idx="153">
                  <c:v>Mar-95</c:v>
                </c:pt>
                <c:pt idx="154">
                  <c:v>Apr-95</c:v>
                </c:pt>
                <c:pt idx="155">
                  <c:v>May-95</c:v>
                </c:pt>
                <c:pt idx="156">
                  <c:v>Jun-95</c:v>
                </c:pt>
                <c:pt idx="157">
                  <c:v>Jul-95</c:v>
                </c:pt>
                <c:pt idx="158">
                  <c:v>Aug-95</c:v>
                </c:pt>
                <c:pt idx="159">
                  <c:v>Sep-95</c:v>
                </c:pt>
                <c:pt idx="160">
                  <c:v>Oct-95</c:v>
                </c:pt>
                <c:pt idx="161">
                  <c:v>Nov-95</c:v>
                </c:pt>
                <c:pt idx="162">
                  <c:v>Dec-95</c:v>
                </c:pt>
                <c:pt idx="163">
                  <c:v>Jan-96</c:v>
                </c:pt>
                <c:pt idx="164">
                  <c:v>Feb-96</c:v>
                </c:pt>
                <c:pt idx="165">
                  <c:v>Mar-96</c:v>
                </c:pt>
                <c:pt idx="166">
                  <c:v>Apr-96</c:v>
                </c:pt>
                <c:pt idx="167">
                  <c:v>May-96</c:v>
                </c:pt>
                <c:pt idx="168">
                  <c:v>Jun-96</c:v>
                </c:pt>
                <c:pt idx="169">
                  <c:v>Jul-96</c:v>
                </c:pt>
                <c:pt idx="170">
                  <c:v>Aug-96</c:v>
                </c:pt>
                <c:pt idx="171">
                  <c:v>Sep-96</c:v>
                </c:pt>
                <c:pt idx="172">
                  <c:v>Oct-96</c:v>
                </c:pt>
                <c:pt idx="173">
                  <c:v>Nov-96</c:v>
                </c:pt>
                <c:pt idx="174">
                  <c:v>Dec-96</c:v>
                </c:pt>
                <c:pt idx="175">
                  <c:v>Jan-97</c:v>
                </c:pt>
                <c:pt idx="176">
                  <c:v>Feb-97</c:v>
                </c:pt>
                <c:pt idx="177">
                  <c:v>Mar-97</c:v>
                </c:pt>
                <c:pt idx="178">
                  <c:v>Apr-97</c:v>
                </c:pt>
                <c:pt idx="179">
                  <c:v>GE</c:v>
                </c:pt>
                <c:pt idx="180">
                  <c:v>May-97</c:v>
                </c:pt>
                <c:pt idx="181">
                  <c:v>Jun-97</c:v>
                </c:pt>
                <c:pt idx="182">
                  <c:v>Jul-97</c:v>
                </c:pt>
                <c:pt idx="183">
                  <c:v>Aug-97</c:v>
                </c:pt>
                <c:pt idx="184">
                  <c:v>Sep-97</c:v>
                </c:pt>
                <c:pt idx="185">
                  <c:v>Oct-97</c:v>
                </c:pt>
                <c:pt idx="186">
                  <c:v>Nov-97</c:v>
                </c:pt>
                <c:pt idx="187">
                  <c:v>Dec-97</c:v>
                </c:pt>
                <c:pt idx="188">
                  <c:v>Jan-98</c:v>
                </c:pt>
                <c:pt idx="189">
                  <c:v>Feb-98</c:v>
                </c:pt>
                <c:pt idx="190">
                  <c:v>Mar-98</c:v>
                </c:pt>
                <c:pt idx="191">
                  <c:v>Apr-98</c:v>
                </c:pt>
                <c:pt idx="192">
                  <c:v>May-98</c:v>
                </c:pt>
                <c:pt idx="193">
                  <c:v>Jun-98</c:v>
                </c:pt>
                <c:pt idx="194">
                  <c:v>Jul-98</c:v>
                </c:pt>
                <c:pt idx="195">
                  <c:v>Aug-98</c:v>
                </c:pt>
                <c:pt idx="196">
                  <c:v>Sep-98</c:v>
                </c:pt>
                <c:pt idx="197">
                  <c:v>Oct-98</c:v>
                </c:pt>
                <c:pt idx="198">
                  <c:v>Nov-98</c:v>
                </c:pt>
                <c:pt idx="199">
                  <c:v>Dec-98</c:v>
                </c:pt>
                <c:pt idx="200">
                  <c:v>Jan-99</c:v>
                </c:pt>
                <c:pt idx="201">
                  <c:v>Feb-99</c:v>
                </c:pt>
                <c:pt idx="202">
                  <c:v>Mar-99</c:v>
                </c:pt>
                <c:pt idx="203">
                  <c:v>Apr-99</c:v>
                </c:pt>
                <c:pt idx="204">
                  <c:v>May-99</c:v>
                </c:pt>
                <c:pt idx="205">
                  <c:v>Jun-99</c:v>
                </c:pt>
                <c:pt idx="206">
                  <c:v>Jul-99</c:v>
                </c:pt>
                <c:pt idx="207">
                  <c:v>Aug-99</c:v>
                </c:pt>
                <c:pt idx="208">
                  <c:v>Sep-99</c:v>
                </c:pt>
                <c:pt idx="209">
                  <c:v>Oct-99</c:v>
                </c:pt>
                <c:pt idx="210">
                  <c:v>Nov-99</c:v>
                </c:pt>
                <c:pt idx="211">
                  <c:v>Dec-99</c:v>
                </c:pt>
                <c:pt idx="212">
                  <c:v>Jan-00</c:v>
                </c:pt>
                <c:pt idx="213">
                  <c:v>Feb-00</c:v>
                </c:pt>
                <c:pt idx="214">
                  <c:v>Mar-00</c:v>
                </c:pt>
                <c:pt idx="215">
                  <c:v>Apr-00</c:v>
                </c:pt>
                <c:pt idx="216">
                  <c:v>May-00</c:v>
                </c:pt>
                <c:pt idx="217">
                  <c:v>Jun-00</c:v>
                </c:pt>
                <c:pt idx="218">
                  <c:v>Jul-00</c:v>
                </c:pt>
                <c:pt idx="219">
                  <c:v>Aug-00</c:v>
                </c:pt>
                <c:pt idx="220">
                  <c:v>Sep-00</c:v>
                </c:pt>
                <c:pt idx="221">
                  <c:v>Oct-00</c:v>
                </c:pt>
                <c:pt idx="222">
                  <c:v>Nov-00</c:v>
                </c:pt>
                <c:pt idx="223">
                  <c:v>Dec-00</c:v>
                </c:pt>
                <c:pt idx="224">
                  <c:v>Jan-01</c:v>
                </c:pt>
                <c:pt idx="225">
                  <c:v>Feb-01</c:v>
                </c:pt>
                <c:pt idx="226">
                  <c:v>Mar-01</c:v>
                </c:pt>
                <c:pt idx="227">
                  <c:v>Apr-01</c:v>
                </c:pt>
                <c:pt idx="228">
                  <c:v>May-01</c:v>
                </c:pt>
                <c:pt idx="229">
                  <c:v>Jun-01</c:v>
                </c:pt>
                <c:pt idx="230">
                  <c:v>GE</c:v>
                </c:pt>
                <c:pt idx="231">
                  <c:v>Jul-01</c:v>
                </c:pt>
                <c:pt idx="232">
                  <c:v>Aug-01</c:v>
                </c:pt>
                <c:pt idx="233">
                  <c:v>Sep-01</c:v>
                </c:pt>
                <c:pt idx="234">
                  <c:v>Oct-01</c:v>
                </c:pt>
                <c:pt idx="235">
                  <c:v>Nov-01</c:v>
                </c:pt>
                <c:pt idx="236">
                  <c:v>Dec-01</c:v>
                </c:pt>
                <c:pt idx="237">
                  <c:v>Jan-02</c:v>
                </c:pt>
                <c:pt idx="238">
                  <c:v>Feb-02</c:v>
                </c:pt>
                <c:pt idx="239">
                  <c:v>Mar-02</c:v>
                </c:pt>
                <c:pt idx="240">
                  <c:v>Apr-02</c:v>
                </c:pt>
                <c:pt idx="241">
                  <c:v>May-02</c:v>
                </c:pt>
                <c:pt idx="242">
                  <c:v>Jun-02</c:v>
                </c:pt>
                <c:pt idx="243">
                  <c:v>Jul-02</c:v>
                </c:pt>
                <c:pt idx="244">
                  <c:v>Aug-02</c:v>
                </c:pt>
                <c:pt idx="245">
                  <c:v>Sep-02</c:v>
                </c:pt>
                <c:pt idx="246">
                  <c:v>Oct-02</c:v>
                </c:pt>
                <c:pt idx="247">
                  <c:v>Nov-02</c:v>
                </c:pt>
                <c:pt idx="248">
                  <c:v>Dec-02</c:v>
                </c:pt>
                <c:pt idx="249">
                  <c:v>Jan-03</c:v>
                </c:pt>
                <c:pt idx="250">
                  <c:v>Feb-03</c:v>
                </c:pt>
                <c:pt idx="251">
                  <c:v>Mar-03</c:v>
                </c:pt>
                <c:pt idx="252">
                  <c:v>Apr-03</c:v>
                </c:pt>
                <c:pt idx="253">
                  <c:v>May-03</c:v>
                </c:pt>
                <c:pt idx="254">
                  <c:v>Jun-03</c:v>
                </c:pt>
                <c:pt idx="255">
                  <c:v>Jul-03</c:v>
                </c:pt>
                <c:pt idx="256">
                  <c:v>Aug-03</c:v>
                </c:pt>
                <c:pt idx="257">
                  <c:v>Sep-03</c:v>
                </c:pt>
                <c:pt idx="258">
                  <c:v>Oct-03</c:v>
                </c:pt>
                <c:pt idx="259">
                  <c:v>Nov-03</c:v>
                </c:pt>
                <c:pt idx="260">
                  <c:v>Dec-03</c:v>
                </c:pt>
                <c:pt idx="261">
                  <c:v>Jan-04</c:v>
                </c:pt>
                <c:pt idx="262">
                  <c:v>Feb-04</c:v>
                </c:pt>
                <c:pt idx="263">
                  <c:v>Mar-04</c:v>
                </c:pt>
                <c:pt idx="264">
                  <c:v>Apr-04</c:v>
                </c:pt>
                <c:pt idx="265">
                  <c:v>May-04</c:v>
                </c:pt>
                <c:pt idx="266">
                  <c:v>Jun-04</c:v>
                </c:pt>
                <c:pt idx="267">
                  <c:v>Jul-04</c:v>
                </c:pt>
                <c:pt idx="268">
                  <c:v>Aug-04</c:v>
                </c:pt>
                <c:pt idx="269">
                  <c:v>Sep-04</c:v>
                </c:pt>
                <c:pt idx="270">
                  <c:v>Oct-04</c:v>
                </c:pt>
                <c:pt idx="271">
                  <c:v>Nov-04</c:v>
                </c:pt>
                <c:pt idx="272">
                  <c:v>Dec-04</c:v>
                </c:pt>
                <c:pt idx="273">
                  <c:v>Jan-05</c:v>
                </c:pt>
                <c:pt idx="274">
                  <c:v>Feb-05</c:v>
                </c:pt>
                <c:pt idx="275">
                  <c:v>Mar-05</c:v>
                </c:pt>
                <c:pt idx="276">
                  <c:v>Apr-05</c:v>
                </c:pt>
                <c:pt idx="277">
                  <c:v>May-05</c:v>
                </c:pt>
                <c:pt idx="278">
                  <c:v>GE</c:v>
                </c:pt>
                <c:pt idx="279">
                  <c:v>May-05</c:v>
                </c:pt>
                <c:pt idx="280">
                  <c:v>Jun-05</c:v>
                </c:pt>
                <c:pt idx="281">
                  <c:v>Jul-05</c:v>
                </c:pt>
                <c:pt idx="282">
                  <c:v>Aug-05</c:v>
                </c:pt>
                <c:pt idx="283">
                  <c:v>Sep-05</c:v>
                </c:pt>
                <c:pt idx="284">
                  <c:v>Oct-05</c:v>
                </c:pt>
                <c:pt idx="285">
                  <c:v>Nov-05</c:v>
                </c:pt>
                <c:pt idx="286">
                  <c:v>Dec-05</c:v>
                </c:pt>
                <c:pt idx="287">
                  <c:v>Jan-06</c:v>
                </c:pt>
                <c:pt idx="288">
                  <c:v>Feb-06</c:v>
                </c:pt>
                <c:pt idx="289">
                  <c:v>Mar-06</c:v>
                </c:pt>
                <c:pt idx="290">
                  <c:v>Apr-06</c:v>
                </c:pt>
                <c:pt idx="291">
                  <c:v>May-06</c:v>
                </c:pt>
                <c:pt idx="292">
                  <c:v>Jun-06</c:v>
                </c:pt>
                <c:pt idx="293">
                  <c:v>Jul-06</c:v>
                </c:pt>
                <c:pt idx="294">
                  <c:v>Aug-06</c:v>
                </c:pt>
                <c:pt idx="295">
                  <c:v>Sep-06</c:v>
                </c:pt>
                <c:pt idx="296">
                  <c:v>Oct-06</c:v>
                </c:pt>
                <c:pt idx="297">
                  <c:v>Nov-06</c:v>
                </c:pt>
                <c:pt idx="298">
                  <c:v>Dec-06</c:v>
                </c:pt>
                <c:pt idx="299">
                  <c:v>Jan-07</c:v>
                </c:pt>
                <c:pt idx="300">
                  <c:v>Feb-07</c:v>
                </c:pt>
                <c:pt idx="301">
                  <c:v>Mar-07</c:v>
                </c:pt>
                <c:pt idx="302">
                  <c:v>Apr-07</c:v>
                </c:pt>
                <c:pt idx="303">
                  <c:v>May-07</c:v>
                </c:pt>
                <c:pt idx="304">
                  <c:v>Jun-07</c:v>
                </c:pt>
                <c:pt idx="305">
                  <c:v>Jul-07</c:v>
                </c:pt>
                <c:pt idx="306">
                  <c:v>Aug-07</c:v>
                </c:pt>
                <c:pt idx="307">
                  <c:v>Sep-07</c:v>
                </c:pt>
                <c:pt idx="308">
                  <c:v>Oct-07</c:v>
                </c:pt>
                <c:pt idx="309">
                  <c:v>Nov-07</c:v>
                </c:pt>
                <c:pt idx="310">
                  <c:v>Dec-07</c:v>
                </c:pt>
                <c:pt idx="311">
                  <c:v>Jan-08</c:v>
                </c:pt>
                <c:pt idx="312">
                  <c:v>Feb-08</c:v>
                </c:pt>
                <c:pt idx="313">
                  <c:v>Mar-08</c:v>
                </c:pt>
                <c:pt idx="314">
                  <c:v>Apr-08</c:v>
                </c:pt>
                <c:pt idx="315">
                  <c:v>May-08</c:v>
                </c:pt>
                <c:pt idx="316">
                  <c:v>Jun-08</c:v>
                </c:pt>
                <c:pt idx="317">
                  <c:v>Jul-08</c:v>
                </c:pt>
                <c:pt idx="318">
                  <c:v>Aug-08</c:v>
                </c:pt>
                <c:pt idx="319">
                  <c:v>Sep-08</c:v>
                </c:pt>
                <c:pt idx="320">
                  <c:v>Oct-08</c:v>
                </c:pt>
                <c:pt idx="321">
                  <c:v>Nov-08</c:v>
                </c:pt>
                <c:pt idx="322">
                  <c:v>Dec-08</c:v>
                </c:pt>
                <c:pt idx="323">
                  <c:v>Jan-09</c:v>
                </c:pt>
                <c:pt idx="324">
                  <c:v>Feb-09</c:v>
                </c:pt>
                <c:pt idx="325">
                  <c:v>Mar-09</c:v>
                </c:pt>
                <c:pt idx="326">
                  <c:v>Apr-09</c:v>
                </c:pt>
                <c:pt idx="327">
                  <c:v>May-09</c:v>
                </c:pt>
                <c:pt idx="328">
                  <c:v>Jun-09</c:v>
                </c:pt>
                <c:pt idx="329">
                  <c:v>Jul-09</c:v>
                </c:pt>
                <c:pt idx="330">
                  <c:v>Aug-09</c:v>
                </c:pt>
                <c:pt idx="331">
                  <c:v>Sep-09</c:v>
                </c:pt>
                <c:pt idx="332">
                  <c:v>Oct-09</c:v>
                </c:pt>
                <c:pt idx="333">
                  <c:v>Nov-09</c:v>
                </c:pt>
                <c:pt idx="334">
                  <c:v>Dec-09</c:v>
                </c:pt>
                <c:pt idx="335">
                  <c:v>Jan-10</c:v>
                </c:pt>
                <c:pt idx="336">
                  <c:v>Feb-10</c:v>
                </c:pt>
                <c:pt idx="337">
                  <c:v>Mar-10</c:v>
                </c:pt>
                <c:pt idx="338">
                  <c:v>Apr-10</c:v>
                </c:pt>
                <c:pt idx="339">
                  <c:v>May-10</c:v>
                </c:pt>
                <c:pt idx="340">
                  <c:v>GE</c:v>
                </c:pt>
                <c:pt idx="341">
                  <c:v>May-10</c:v>
                </c:pt>
                <c:pt idx="342">
                  <c:v>Jun-10</c:v>
                </c:pt>
                <c:pt idx="343">
                  <c:v>Jul-10</c:v>
                </c:pt>
                <c:pt idx="344">
                  <c:v>Aug-10</c:v>
                </c:pt>
                <c:pt idx="345">
                  <c:v>Sep-10</c:v>
                </c:pt>
                <c:pt idx="346">
                  <c:v>Oct-10</c:v>
                </c:pt>
                <c:pt idx="347">
                  <c:v>Nov-10</c:v>
                </c:pt>
                <c:pt idx="348">
                  <c:v>Dec-10</c:v>
                </c:pt>
                <c:pt idx="349">
                  <c:v>Jan-11</c:v>
                </c:pt>
                <c:pt idx="350">
                  <c:v>Feb-11</c:v>
                </c:pt>
                <c:pt idx="351">
                  <c:v>Mar-11</c:v>
                </c:pt>
                <c:pt idx="352">
                  <c:v>Apr-11</c:v>
                </c:pt>
                <c:pt idx="353">
                  <c:v>May-11</c:v>
                </c:pt>
                <c:pt idx="354">
                  <c:v>Jun-11</c:v>
                </c:pt>
                <c:pt idx="355">
                  <c:v>Jul-11</c:v>
                </c:pt>
                <c:pt idx="356">
                  <c:v>Aug-11</c:v>
                </c:pt>
                <c:pt idx="357">
                  <c:v>Sep-11</c:v>
                </c:pt>
                <c:pt idx="358">
                  <c:v>Oct-11</c:v>
                </c:pt>
                <c:pt idx="359">
                  <c:v>Nov-11</c:v>
                </c:pt>
                <c:pt idx="360">
                  <c:v>Dec-11</c:v>
                </c:pt>
                <c:pt idx="361">
                  <c:v>Jan-12</c:v>
                </c:pt>
                <c:pt idx="362">
                  <c:v>Feb-12</c:v>
                </c:pt>
                <c:pt idx="363">
                  <c:v>Mar-12</c:v>
                </c:pt>
                <c:pt idx="364">
                  <c:v>Apr-12</c:v>
                </c:pt>
                <c:pt idx="365">
                  <c:v>May-12</c:v>
                </c:pt>
                <c:pt idx="366">
                  <c:v>Jun-12</c:v>
                </c:pt>
                <c:pt idx="367">
                  <c:v>Jul-12</c:v>
                </c:pt>
                <c:pt idx="368">
                  <c:v>Aug-12</c:v>
                </c:pt>
                <c:pt idx="369">
                  <c:v>Sep-12</c:v>
                </c:pt>
                <c:pt idx="370">
                  <c:v>Oct-12</c:v>
                </c:pt>
                <c:pt idx="371">
                  <c:v>Nov-12</c:v>
                </c:pt>
                <c:pt idx="372">
                  <c:v>Dec-12</c:v>
                </c:pt>
                <c:pt idx="373">
                  <c:v>Jan-13</c:v>
                </c:pt>
                <c:pt idx="374">
                  <c:v>Feb-13</c:v>
                </c:pt>
                <c:pt idx="375">
                  <c:v>Mar-13</c:v>
                </c:pt>
                <c:pt idx="376">
                  <c:v>Apr-13</c:v>
                </c:pt>
                <c:pt idx="377">
                  <c:v>May-13</c:v>
                </c:pt>
                <c:pt idx="378">
                  <c:v>Jun-13</c:v>
                </c:pt>
                <c:pt idx="379">
                  <c:v>Jul-13</c:v>
                </c:pt>
                <c:pt idx="380">
                  <c:v>Aug-13</c:v>
                </c:pt>
                <c:pt idx="381">
                  <c:v>Sep-13</c:v>
                </c:pt>
                <c:pt idx="382">
                  <c:v>Oct-13</c:v>
                </c:pt>
                <c:pt idx="383">
                  <c:v>Nov-13</c:v>
                </c:pt>
                <c:pt idx="384">
                  <c:v>Dec-13</c:v>
                </c:pt>
                <c:pt idx="385">
                  <c:v>Jan-14</c:v>
                </c:pt>
                <c:pt idx="386">
                  <c:v>Feb-14</c:v>
                </c:pt>
                <c:pt idx="387">
                  <c:v>Mar-14</c:v>
                </c:pt>
                <c:pt idx="388">
                  <c:v>Apr-14</c:v>
                </c:pt>
                <c:pt idx="389">
                  <c:v>May-14</c:v>
                </c:pt>
                <c:pt idx="390">
                  <c:v>Jun-14</c:v>
                </c:pt>
                <c:pt idx="391">
                  <c:v>Jul-14</c:v>
                </c:pt>
                <c:pt idx="392">
                  <c:v>Aug-14</c:v>
                </c:pt>
                <c:pt idx="393">
                  <c:v>Sep-14</c:v>
                </c:pt>
                <c:pt idx="394">
                  <c:v>Oct-14</c:v>
                </c:pt>
                <c:pt idx="395">
                  <c:v>Nov-14</c:v>
                </c:pt>
                <c:pt idx="396">
                  <c:v>Dec-14</c:v>
                </c:pt>
                <c:pt idx="397">
                  <c:v>Jan-15</c:v>
                </c:pt>
                <c:pt idx="398">
                  <c:v>Feb-15</c:v>
                </c:pt>
                <c:pt idx="399">
                  <c:v>Mar-15</c:v>
                </c:pt>
                <c:pt idx="400">
                  <c:v>Apr-15</c:v>
                </c:pt>
                <c:pt idx="401">
                  <c:v>May-15</c:v>
                </c:pt>
                <c:pt idx="402">
                  <c:v>GE</c:v>
                </c:pt>
                <c:pt idx="403">
                  <c:v>May-15</c:v>
                </c:pt>
                <c:pt idx="404">
                  <c:v>Jun-15</c:v>
                </c:pt>
                <c:pt idx="405">
                  <c:v>Jul-15</c:v>
                </c:pt>
                <c:pt idx="406">
                  <c:v>Aug-15</c:v>
                </c:pt>
                <c:pt idx="407">
                  <c:v>Sep-15</c:v>
                </c:pt>
                <c:pt idx="408">
                  <c:v>Oct-15</c:v>
                </c:pt>
                <c:pt idx="409">
                  <c:v>Nov-15</c:v>
                </c:pt>
                <c:pt idx="410">
                  <c:v>Dec-15</c:v>
                </c:pt>
                <c:pt idx="411">
                  <c:v>Jan-16</c:v>
                </c:pt>
                <c:pt idx="412">
                  <c:v>Feb-16</c:v>
                </c:pt>
                <c:pt idx="413">
                  <c:v>Mar-16</c:v>
                </c:pt>
                <c:pt idx="414">
                  <c:v>Apr-16</c:v>
                </c:pt>
                <c:pt idx="415">
                  <c:v>May-16</c:v>
                </c:pt>
                <c:pt idx="416">
                  <c:v>Jun-16</c:v>
                </c:pt>
                <c:pt idx="417">
                  <c:v>Jul-16</c:v>
                </c:pt>
                <c:pt idx="418">
                  <c:v>Aug-16</c:v>
                </c:pt>
                <c:pt idx="419">
                  <c:v>Sep-16</c:v>
                </c:pt>
                <c:pt idx="420">
                  <c:v>Oct-16</c:v>
                </c:pt>
                <c:pt idx="421">
                  <c:v>Nov-16</c:v>
                </c:pt>
                <c:pt idx="422">
                  <c:v>Dec-16</c:v>
                </c:pt>
                <c:pt idx="423">
                  <c:v>Jan-17</c:v>
                </c:pt>
                <c:pt idx="424">
                  <c:v>Feb-17</c:v>
                </c:pt>
                <c:pt idx="425">
                  <c:v>Mar-17</c:v>
                </c:pt>
                <c:pt idx="426">
                  <c:v>Apr-17</c:v>
                </c:pt>
                <c:pt idx="427">
                  <c:v>May-17</c:v>
                </c:pt>
                <c:pt idx="428">
                  <c:v>Jun-17</c:v>
                </c:pt>
                <c:pt idx="429">
                  <c:v>GE</c:v>
                </c:pt>
                <c:pt idx="430">
                  <c:v>Jun-17</c:v>
                </c:pt>
                <c:pt idx="431">
                  <c:v>Jul-17</c:v>
                </c:pt>
                <c:pt idx="432">
                  <c:v>Aug-17</c:v>
                </c:pt>
                <c:pt idx="433">
                  <c:v>Sep-17</c:v>
                </c:pt>
                <c:pt idx="434">
                  <c:v>Oct-17</c:v>
                </c:pt>
                <c:pt idx="435">
                  <c:v>Nov-17</c:v>
                </c:pt>
                <c:pt idx="436">
                  <c:v>Dec-17</c:v>
                </c:pt>
                <c:pt idx="437">
                  <c:v>Jan-18</c:v>
                </c:pt>
                <c:pt idx="438">
                  <c:v>Feb-18</c:v>
                </c:pt>
                <c:pt idx="439">
                  <c:v>Mar-18</c:v>
                </c:pt>
                <c:pt idx="440">
                  <c:v>Apr-18</c:v>
                </c:pt>
                <c:pt idx="441">
                  <c:v>May-18</c:v>
                </c:pt>
                <c:pt idx="442">
                  <c:v>Jun-18</c:v>
                </c:pt>
                <c:pt idx="443">
                  <c:v>Jul-18</c:v>
                </c:pt>
                <c:pt idx="444">
                  <c:v>Aug-18</c:v>
                </c:pt>
                <c:pt idx="445">
                  <c:v>Sep-18</c:v>
                </c:pt>
                <c:pt idx="446">
                  <c:v>Oct-18</c:v>
                </c:pt>
                <c:pt idx="447">
                  <c:v>Nov-18</c:v>
                </c:pt>
                <c:pt idx="448">
                  <c:v>Dec-18</c:v>
                </c:pt>
                <c:pt idx="449">
                  <c:v>Jan-19</c:v>
                </c:pt>
                <c:pt idx="450">
                  <c:v>Feb-19</c:v>
                </c:pt>
                <c:pt idx="451">
                  <c:v>Mar-19</c:v>
                </c:pt>
                <c:pt idx="452">
                  <c:v>Apr-19</c:v>
                </c:pt>
                <c:pt idx="453">
                  <c:v>May-19</c:v>
                </c:pt>
                <c:pt idx="454">
                  <c:v>Jun-19</c:v>
                </c:pt>
                <c:pt idx="455">
                  <c:v>Jul-19</c:v>
                </c:pt>
                <c:pt idx="456">
                  <c:v>Aug-19</c:v>
                </c:pt>
                <c:pt idx="457">
                  <c:v>Sep-19</c:v>
                </c:pt>
                <c:pt idx="458">
                  <c:v>Oct-19</c:v>
                </c:pt>
                <c:pt idx="459">
                  <c:v>Nov-19</c:v>
                </c:pt>
                <c:pt idx="460">
                  <c:v>Dec-19</c:v>
                </c:pt>
                <c:pt idx="461">
                  <c:v>GE</c:v>
                </c:pt>
                <c:pt idx="462">
                  <c:v>Jan-20</c:v>
                </c:pt>
                <c:pt idx="463">
                  <c:v>Feb-20</c:v>
                </c:pt>
                <c:pt idx="464">
                  <c:v>Mar-20</c:v>
                </c:pt>
                <c:pt idx="465">
                  <c:v>Apr-20</c:v>
                </c:pt>
                <c:pt idx="466">
                  <c:v>May-20</c:v>
                </c:pt>
                <c:pt idx="467">
                  <c:v>Jun-20</c:v>
                </c:pt>
                <c:pt idx="468">
                  <c:v>Jul-20</c:v>
                </c:pt>
                <c:pt idx="469">
                  <c:v>Aug-20</c:v>
                </c:pt>
                <c:pt idx="470">
                  <c:v>Sep-20</c:v>
                </c:pt>
                <c:pt idx="471">
                  <c:v>Oct-20</c:v>
                </c:pt>
                <c:pt idx="472">
                  <c:v>Nov-20</c:v>
                </c:pt>
                <c:pt idx="473">
                  <c:v>Dec-20</c:v>
                </c:pt>
                <c:pt idx="474">
                  <c:v>Jan-21</c:v>
                </c:pt>
                <c:pt idx="475">
                  <c:v>Feb-21</c:v>
                </c:pt>
                <c:pt idx="476">
                  <c:v>Mar-21</c:v>
                </c:pt>
                <c:pt idx="477">
                  <c:v>Apr-21</c:v>
                </c:pt>
                <c:pt idx="478">
                  <c:v>May-21</c:v>
                </c:pt>
                <c:pt idx="479">
                  <c:v>Jun-21</c:v>
                </c:pt>
                <c:pt idx="480">
                  <c:v>Jul-21</c:v>
                </c:pt>
                <c:pt idx="481">
                  <c:v>Aug-21</c:v>
                </c:pt>
                <c:pt idx="482">
                  <c:v>Sep-21</c:v>
                </c:pt>
                <c:pt idx="483">
                  <c:v>Oct-21</c:v>
                </c:pt>
                <c:pt idx="484">
                  <c:v>Nov-21</c:v>
                </c:pt>
                <c:pt idx="485">
                  <c:v>Dec-21</c:v>
                </c:pt>
                <c:pt idx="486">
                  <c:v>Jan-22</c:v>
                </c:pt>
                <c:pt idx="487">
                  <c:v>Feb-22</c:v>
                </c:pt>
                <c:pt idx="488">
                  <c:v>Mar-22</c:v>
                </c:pt>
                <c:pt idx="489">
                  <c:v>Apr-22</c:v>
                </c:pt>
                <c:pt idx="490">
                  <c:v>May-22</c:v>
                </c:pt>
                <c:pt idx="491">
                  <c:v>Jun-22</c:v>
                </c:pt>
                <c:pt idx="492">
                  <c:v>Jul-22</c:v>
                </c:pt>
                <c:pt idx="493">
                  <c:v>Aug-22</c:v>
                </c:pt>
                <c:pt idx="494">
                  <c:v>Sep-22</c:v>
                </c:pt>
                <c:pt idx="495">
                  <c:v>Oct-22</c:v>
                </c:pt>
                <c:pt idx="496">
                  <c:v>Nov-22</c:v>
                </c:pt>
                <c:pt idx="497">
                  <c:v>Dec-22</c:v>
                </c:pt>
                <c:pt idx="498">
                  <c:v>Jan-23</c:v>
                </c:pt>
                <c:pt idx="499">
                  <c:v>Feb-23</c:v>
                </c:pt>
                <c:pt idx="500">
                  <c:v>Mar-23</c:v>
                </c:pt>
                <c:pt idx="501">
                  <c:v>Apr-23</c:v>
                </c:pt>
                <c:pt idx="502">
                  <c:v>May-23</c:v>
                </c:pt>
                <c:pt idx="503">
                  <c:v>Jun-23</c:v>
                </c:pt>
                <c:pt idx="504">
                  <c:v>Jul-23</c:v>
                </c:pt>
                <c:pt idx="505">
                  <c:v>Aug-23</c:v>
                </c:pt>
                <c:pt idx="506">
                  <c:v>Sep-23</c:v>
                </c:pt>
                <c:pt idx="507">
                  <c:v>Oct-23</c:v>
                </c:pt>
                <c:pt idx="508">
                  <c:v>Nov-23</c:v>
                </c:pt>
                <c:pt idx="509">
                  <c:v>Dec-23</c:v>
                </c:pt>
                <c:pt idx="510">
                  <c:v>Jan-24</c:v>
                </c:pt>
                <c:pt idx="511">
                  <c:v>Feb-24</c:v>
                </c:pt>
                <c:pt idx="512">
                  <c:v>Mar-24</c:v>
                </c:pt>
                <c:pt idx="513">
                  <c:v>Apr-24</c:v>
                </c:pt>
                <c:pt idx="514">
                  <c:v>May-24</c:v>
                </c:pt>
                <c:pt idx="515">
                  <c:v>Jun-24</c:v>
                </c:pt>
                <c:pt idx="516">
                  <c:v>Jul-24</c:v>
                </c:pt>
                <c:pt idx="517">
                  <c:v>GE</c:v>
                </c:pt>
                <c:pt idx="518">
                  <c:v>Jul-24</c:v>
                </c:pt>
                <c:pt idx="519">
                  <c:v>Aug-24</c:v>
                </c:pt>
                <c:pt idx="520">
                  <c:v>Sep-24</c:v>
                </c:pt>
                <c:pt idx="521">
                  <c:v>Oct-24</c:v>
                </c:pt>
                <c:pt idx="522">
                  <c:v>Nov-24</c:v>
                </c:pt>
                <c:pt idx="523">
                  <c:v>Dec-24</c:v>
                </c:pt>
                <c:pt idx="524">
                  <c:v>Jan-25</c:v>
                </c:pt>
                <c:pt idx="525">
                  <c:v>Feb-25</c:v>
                </c:pt>
                <c:pt idx="526">
                  <c:v>Mar-25</c:v>
                </c:pt>
                <c:pt idx="527">
                  <c:v>Apr-25</c:v>
                </c:pt>
                <c:pt idx="528">
                  <c:v>May-25</c:v>
                </c:pt>
                <c:pt idx="529">
                  <c:v>Jun-25</c:v>
                </c:pt>
                <c:pt idx="530">
                  <c:v>Jul-25</c:v>
                </c:pt>
                <c:pt idx="531">
                  <c:v>Aug-25</c:v>
                </c:pt>
                <c:pt idx="532">
                  <c:v>Sep-25</c:v>
                </c:pt>
                <c:pt idx="533">
                  <c:v>Oct-25</c:v>
                </c:pt>
                <c:pt idx="534">
                  <c:v>Nov-25</c:v>
                </c:pt>
                <c:pt idx="535">
                  <c:v>Dec-25</c:v>
                </c:pt>
                <c:pt idx="536">
                  <c:v>Jan-26</c:v>
                </c:pt>
                <c:pt idx="537">
                  <c:v>Feb-26</c:v>
                </c:pt>
                <c:pt idx="538">
                  <c:v>Mar-26</c:v>
                </c:pt>
                <c:pt idx="539">
                  <c:v>Apr-26</c:v>
                </c:pt>
                <c:pt idx="540">
                  <c:v>May-26</c:v>
                </c:pt>
                <c:pt idx="541">
                  <c:v>Jun-26</c:v>
                </c:pt>
                <c:pt idx="542">
                  <c:v>Jul-26</c:v>
                </c:pt>
                <c:pt idx="543">
                  <c:v>Aug-26</c:v>
                </c:pt>
                <c:pt idx="544">
                  <c:v>Sep-26</c:v>
                </c:pt>
                <c:pt idx="545">
                  <c:v>Oct-26</c:v>
                </c:pt>
                <c:pt idx="546">
                  <c:v>Nov-26</c:v>
                </c:pt>
                <c:pt idx="547">
                  <c:v>Dec-26</c:v>
                </c:pt>
                <c:pt idx="548">
                  <c:v>Jan-27</c:v>
                </c:pt>
                <c:pt idx="549">
                  <c:v>Feb-27</c:v>
                </c:pt>
                <c:pt idx="550">
                  <c:v>Mar-27</c:v>
                </c:pt>
                <c:pt idx="551">
                  <c:v>Apr-27</c:v>
                </c:pt>
                <c:pt idx="552">
                  <c:v>May-27</c:v>
                </c:pt>
                <c:pt idx="553">
                  <c:v>Jun-27</c:v>
                </c:pt>
                <c:pt idx="554">
                  <c:v>Jul-27</c:v>
                </c:pt>
                <c:pt idx="555">
                  <c:v>Aug-27</c:v>
                </c:pt>
                <c:pt idx="556">
                  <c:v>Sep-27</c:v>
                </c:pt>
                <c:pt idx="557">
                  <c:v>Oct-27</c:v>
                </c:pt>
                <c:pt idx="558">
                  <c:v>Nov-27</c:v>
                </c:pt>
                <c:pt idx="559">
                  <c:v>Dec-27</c:v>
                </c:pt>
                <c:pt idx="560">
                  <c:v>Jan-28</c:v>
                </c:pt>
                <c:pt idx="561">
                  <c:v>Feb-28</c:v>
                </c:pt>
                <c:pt idx="562">
                  <c:v>Mar-28</c:v>
                </c:pt>
                <c:pt idx="563">
                  <c:v>Apr-28</c:v>
                </c:pt>
                <c:pt idx="564">
                  <c:v>May-28</c:v>
                </c:pt>
                <c:pt idx="565">
                  <c:v>Jun-28</c:v>
                </c:pt>
                <c:pt idx="566">
                  <c:v>Jul-28</c:v>
                </c:pt>
                <c:pt idx="567">
                  <c:v>Aug-28</c:v>
                </c:pt>
                <c:pt idx="568">
                  <c:v>Sep-28</c:v>
                </c:pt>
                <c:pt idx="569">
                  <c:v>Oct-28</c:v>
                </c:pt>
                <c:pt idx="570">
                  <c:v>Nov-28</c:v>
                </c:pt>
                <c:pt idx="571">
                  <c:v>Dec-28</c:v>
                </c:pt>
              </c:strCache>
            </c:strRef>
          </c:cat>
          <c:val>
            <c:numRef>
              <c:f>'Monthly average'!$P$8:$P$607</c:f>
              <c:numCache>
                <c:formatCode>General</c:formatCode>
                <c:ptCount val="600"/>
                <c:pt idx="76" formatCode="0.0">
                  <c:v>8.7666666666666675</c:v>
                </c:pt>
                <c:pt idx="77" formatCode="0.0">
                  <c:v>7.6599999999999993</c:v>
                </c:pt>
                <c:pt idx="78" formatCode="0.0">
                  <c:v>7.8736842105263154</c:v>
                </c:pt>
                <c:pt idx="79" formatCode="0.0">
                  <c:v>5.5785714285714283</c:v>
                </c:pt>
                <c:pt idx="80" formatCode="0.0">
                  <c:v>4.7636363636363637</c:v>
                </c:pt>
                <c:pt idx="81" formatCode="0.0">
                  <c:v>4.4857142857142858</c:v>
                </c:pt>
                <c:pt idx="82" formatCode="0.0">
                  <c:v>4.9909090909090912</c:v>
                </c:pt>
                <c:pt idx="83" formatCode="0.0">
                  <c:v>4.9000000000000004</c:v>
                </c:pt>
                <c:pt idx="84" formatCode="0.0">
                  <c:v>5.4818181818181824</c:v>
                </c:pt>
                <c:pt idx="85" formatCode="0.0">
                  <c:v>4.9846153846153847</c:v>
                </c:pt>
                <c:pt idx="86" formatCode="0.0">
                  <c:v>4.5999999999999996</c:v>
                </c:pt>
                <c:pt idx="87" formatCode="0.0">
                  <c:v>4.58</c:v>
                </c:pt>
                <c:pt idx="88" formatCode="0.0">
                  <c:v>4.4888888888888889</c:v>
                </c:pt>
                <c:pt idx="89" formatCode="0.0">
                  <c:v>4.125</c:v>
                </c:pt>
                <c:pt idx="90" formatCode="0.0">
                  <c:v>3.6818181818181817</c:v>
                </c:pt>
                <c:pt idx="91" formatCode="0.0">
                  <c:v>3.7142857142857144</c:v>
                </c:pt>
                <c:pt idx="92" formatCode="0.0">
                  <c:v>2.6818181818181817</c:v>
                </c:pt>
                <c:pt idx="93" formatCode="0.0">
                  <c:v>2.1666666666666665</c:v>
                </c:pt>
                <c:pt idx="94" formatCode="0.0">
                  <c:v>2.4500000000000002</c:v>
                </c:pt>
                <c:pt idx="95" formatCode="0.0">
                  <c:v>2.4285714285714284</c:v>
                </c:pt>
                <c:pt idx="96" formatCode="0.0">
                  <c:v>2.125</c:v>
                </c:pt>
                <c:pt idx="97" formatCode="0.0">
                  <c:v>2</c:v>
                </c:pt>
                <c:pt idx="98" formatCode="0.0">
                  <c:v>2</c:v>
                </c:pt>
                <c:pt idx="99" formatCode="0.0">
                  <c:v>1.3333333333333333</c:v>
                </c:pt>
                <c:pt idx="100" formatCode="0.0">
                  <c:v>2.1428571428571428</c:v>
                </c:pt>
                <c:pt idx="101" formatCode="0.0">
                  <c:v>2.1666666666666665</c:v>
                </c:pt>
                <c:pt idx="102" formatCode="0.0">
                  <c:v>1.75</c:v>
                </c:pt>
                <c:pt idx="103" formatCode="0.0">
                  <c:v>1.5</c:v>
                </c:pt>
                <c:pt idx="104" formatCode="0.0">
                  <c:v>1.3333333333333333</c:v>
                </c:pt>
                <c:pt idx="105" formatCode="0.0">
                  <c:v>2</c:v>
                </c:pt>
                <c:pt idx="365" formatCode="0.0">
                  <c:v>3.6666666666666665</c:v>
                </c:pt>
                <c:pt idx="366" formatCode="0.0">
                  <c:v>2.1176470588235294</c:v>
                </c:pt>
                <c:pt idx="367" formatCode="0.0">
                  <c:v>2.2413793103448274</c:v>
                </c:pt>
                <c:pt idx="368" formatCode="0.0">
                  <c:v>2.2592592592592591</c:v>
                </c:pt>
                <c:pt idx="369" formatCode="0.0">
                  <c:v>2.59375</c:v>
                </c:pt>
                <c:pt idx="370" formatCode="0.0">
                  <c:v>2.65625</c:v>
                </c:pt>
                <c:pt idx="371" formatCode="0.0">
                  <c:v>2.6428571428571428</c:v>
                </c:pt>
                <c:pt idx="372" formatCode="0.0">
                  <c:v>2.6756756756756759</c:v>
                </c:pt>
                <c:pt idx="373" formatCode="0.0">
                  <c:v>2.6315789473684212</c:v>
                </c:pt>
                <c:pt idx="374" formatCode="0.0">
                  <c:v>2.6666666666666665</c:v>
                </c:pt>
                <c:pt idx="375" formatCode="0.0">
                  <c:v>2.6666666666666665</c:v>
                </c:pt>
                <c:pt idx="376" formatCode="0.0">
                  <c:v>2.8055555555555554</c:v>
                </c:pt>
                <c:pt idx="377" formatCode="0.0">
                  <c:v>2.6538461538461537</c:v>
                </c:pt>
                <c:pt idx="378" formatCode="0.0">
                  <c:v>2.6666666666666665</c:v>
                </c:pt>
                <c:pt idx="379" formatCode="0.0">
                  <c:v>2.5757575757575757</c:v>
                </c:pt>
                <c:pt idx="380" formatCode="0.0">
                  <c:v>2.5555555555555554</c:v>
                </c:pt>
                <c:pt idx="381" formatCode="0.0">
                  <c:v>2.6142857142857143</c:v>
                </c:pt>
                <c:pt idx="382" formatCode="0.0">
                  <c:v>3.9142857142857141</c:v>
                </c:pt>
                <c:pt idx="383" formatCode="0.0">
                  <c:v>4.6749999999999998</c:v>
                </c:pt>
                <c:pt idx="384" formatCode="0.0">
                  <c:v>4.6904761904761907</c:v>
                </c:pt>
                <c:pt idx="385" formatCode="0.0">
                  <c:v>4.2571428571428571</c:v>
                </c:pt>
                <c:pt idx="386" formatCode="0.0">
                  <c:v>4.7249999999999996</c:v>
                </c:pt>
                <c:pt idx="387" formatCode="0.0">
                  <c:v>4.7777777777777777</c:v>
                </c:pt>
                <c:pt idx="388" formatCode="0.0">
                  <c:v>5.6136363636363633</c:v>
                </c:pt>
                <c:pt idx="389" formatCode="0.0">
                  <c:v>5.838709677419355</c:v>
                </c:pt>
                <c:pt idx="390" formatCode="0.0">
                  <c:v>6.75</c:v>
                </c:pt>
                <c:pt idx="391" formatCode="0.0">
                  <c:v>6.3255813953488369</c:v>
                </c:pt>
                <c:pt idx="392" formatCode="0.0">
                  <c:v>5.615384615384615</c:v>
                </c:pt>
                <c:pt idx="393" formatCode="0.0">
                  <c:v>5.0579710144927539</c:v>
                </c:pt>
                <c:pt idx="394" formatCode="0.0">
                  <c:v>4.7777777777777777</c:v>
                </c:pt>
                <c:pt idx="395">
                  <c:v>3.8</c:v>
                </c:pt>
                <c:pt idx="396" formatCode="0.0">
                  <c:v>4</c:v>
                </c:pt>
                <c:pt idx="397" formatCode="0.0">
                  <c:v>5</c:v>
                </c:pt>
                <c:pt idx="398" formatCode="0.0">
                  <c:v>5.666666666666667</c:v>
                </c:pt>
                <c:pt idx="399" formatCode="0.0">
                  <c:v>4.25</c:v>
                </c:pt>
                <c:pt idx="400" formatCode="0.0">
                  <c:v>3.375</c:v>
                </c:pt>
                <c:pt idx="401" formatCode="0.0">
                  <c:v>3.5</c:v>
                </c:pt>
                <c:pt idx="402" formatCode="0.0">
                  <c:v>3.2857142857142856</c:v>
                </c:pt>
                <c:pt idx="403" formatCode="0.0">
                  <c:v>4.166666666666667</c:v>
                </c:pt>
                <c:pt idx="404" formatCode="0.0">
                  <c:v>3.3333333333333335</c:v>
                </c:pt>
                <c:pt idx="405" formatCode="0.0">
                  <c:v>3.5</c:v>
                </c:pt>
                <c:pt idx="406" formatCode="0.0">
                  <c:v>3.7142857142857144</c:v>
                </c:pt>
                <c:pt idx="407" formatCode="0.0">
                  <c:v>3.625</c:v>
                </c:pt>
                <c:pt idx="408" formatCode="0.0">
                  <c:v>4.333333333333333</c:v>
                </c:pt>
                <c:pt idx="409" formatCode="0.0">
                  <c:v>4.3</c:v>
                </c:pt>
                <c:pt idx="410" formatCode="0.0">
                  <c:v>4.1111111111111107</c:v>
                </c:pt>
                <c:pt idx="411" formatCode="0.0">
                  <c:v>4.0909090909090908</c:v>
                </c:pt>
                <c:pt idx="412" formatCode="0.0">
                  <c:v>3.9</c:v>
                </c:pt>
                <c:pt idx="413" formatCode="0.0">
                  <c:v>4.125</c:v>
                </c:pt>
                <c:pt idx="414" formatCode="0.0">
                  <c:v>3.625</c:v>
                </c:pt>
                <c:pt idx="415" formatCode="0.0">
                  <c:v>3.6</c:v>
                </c:pt>
                <c:pt idx="416" formatCode="0.0">
                  <c:v>3.8181818181818183</c:v>
                </c:pt>
                <c:pt idx="417" formatCode="0.0">
                  <c:v>3.8421052631578947</c:v>
                </c:pt>
                <c:pt idx="418" formatCode="0.0">
                  <c:v>3.9090909090909092</c:v>
                </c:pt>
                <c:pt idx="419" formatCode="0.0">
                  <c:v>3.2692307692307692</c:v>
                </c:pt>
                <c:pt idx="420" formatCode="0.0">
                  <c:v>2.2641509433962264</c:v>
                </c:pt>
                <c:pt idx="421" formatCode="0.0">
                  <c:v>2.0769230769230771</c:v>
                </c:pt>
                <c:pt idx="422">
                  <c:v>1.7</c:v>
                </c:pt>
                <c:pt idx="423" formatCode="0.0">
                  <c:v>1.8</c:v>
                </c:pt>
                <c:pt idx="424" formatCode="0.0">
                  <c:v>1.9</c:v>
                </c:pt>
                <c:pt idx="425" formatCode="0.0">
                  <c:v>2.2000000000000002</c:v>
                </c:pt>
                <c:pt idx="426" formatCode="0.0">
                  <c:v>2.3636363636363638</c:v>
                </c:pt>
                <c:pt idx="427" formatCode="0.0">
                  <c:v>2.2000000000000002</c:v>
                </c:pt>
                <c:pt idx="428" formatCode="0.0">
                  <c:v>2.5454545454545454</c:v>
                </c:pt>
                <c:pt idx="429" formatCode="0.0">
                  <c:v>2.1428571428571428</c:v>
                </c:pt>
                <c:pt idx="430" formatCode="0.0">
                  <c:v>2.3333333333333335</c:v>
                </c:pt>
                <c:pt idx="431" formatCode="0.0">
                  <c:v>2.6666666666666665</c:v>
                </c:pt>
                <c:pt idx="432" formatCode="0.0">
                  <c:v>2.5</c:v>
                </c:pt>
                <c:pt idx="433" formatCode="0.0">
                  <c:v>2.5384615384615383</c:v>
                </c:pt>
                <c:pt idx="434" formatCode="0.0">
                  <c:v>2.6923076923076925</c:v>
                </c:pt>
                <c:pt idx="435" formatCode="0.0">
                  <c:v>2.7</c:v>
                </c:pt>
                <c:pt idx="436" formatCode="0.0">
                  <c:v>2.8</c:v>
                </c:pt>
                <c:pt idx="437" formatCode="0.0">
                  <c:v>3</c:v>
                </c:pt>
                <c:pt idx="438" formatCode="0.0">
                  <c:v>2.9411764705882355</c:v>
                </c:pt>
                <c:pt idx="439" formatCode="0.0">
                  <c:v>3.1666666666666665</c:v>
                </c:pt>
                <c:pt idx="440" formatCode="0.0">
                  <c:v>3.5</c:v>
                </c:pt>
                <c:pt idx="441" formatCode="0.0">
                  <c:v>3.9166666666666665</c:v>
                </c:pt>
                <c:pt idx="442" formatCode="0.0">
                  <c:v>3.25</c:v>
                </c:pt>
                <c:pt idx="443" formatCode="0.0">
                  <c:v>3.3333333333333335</c:v>
                </c:pt>
                <c:pt idx="444" formatCode="0.0">
                  <c:v>4.1111111111111107</c:v>
                </c:pt>
                <c:pt idx="445" formatCode="0.0">
                  <c:v>4.1818181818181817</c:v>
                </c:pt>
                <c:pt idx="446" formatCode="0.0">
                  <c:v>5.35</c:v>
                </c:pt>
                <c:pt idx="447" formatCode="0.0">
                  <c:v>7.6</c:v>
                </c:pt>
                <c:pt idx="448" formatCode="0.0">
                  <c:v>6.2941176470588234</c:v>
                </c:pt>
                <c:pt idx="449" formatCode="0.0">
                  <c:v>5.5</c:v>
                </c:pt>
                <c:pt idx="450" formatCode="0.0">
                  <c:v>4.25</c:v>
                </c:pt>
                <c:pt idx="451" formatCode="0.0">
                  <c:v>3.8571428571428572</c:v>
                </c:pt>
                <c:pt idx="452" formatCode="0.0">
                  <c:v>3.16</c:v>
                </c:pt>
                <c:pt idx="453" formatCode="0.0">
                  <c:v>2.8000000000000003</c:v>
                </c:pt>
                <c:pt idx="454" formatCode="0.0">
                  <c:v>2.8</c:v>
                </c:pt>
                <c:pt idx="455" formatCode="0.0">
                  <c:v>4.333333333333333</c:v>
                </c:pt>
                <c:pt idx="456" formatCode="0.0">
                  <c:v>5.4</c:v>
                </c:pt>
                <c:pt idx="457" formatCode="0.0">
                  <c:v>3.7142857142857144</c:v>
                </c:pt>
                <c:pt idx="458" formatCode="0.0">
                  <c:v>3.8461538461538463</c:v>
                </c:pt>
                <c:pt idx="459" formatCode="0.0">
                  <c:v>3.875</c:v>
                </c:pt>
                <c:pt idx="460" formatCode="0.0">
                  <c:v>3.7058823529411766</c:v>
                </c:pt>
                <c:pt idx="461" formatCode="0.0">
                  <c:v>4.0476190476190474</c:v>
                </c:pt>
                <c:pt idx="462" formatCode="0.0">
                  <c:v>4.166666666666667</c:v>
                </c:pt>
                <c:pt idx="463" formatCode="0.0">
                  <c:v>4.3157894736842106</c:v>
                </c:pt>
                <c:pt idx="464" formatCode="0.0">
                  <c:v>4.2777777777777777</c:v>
                </c:pt>
                <c:pt idx="465" formatCode="0.0">
                  <c:v>4.3529411764705879</c:v>
                </c:pt>
                <c:pt idx="466" formatCode="0.0">
                  <c:v>5</c:v>
                </c:pt>
                <c:pt idx="467" formatCode="0.0">
                  <c:v>4.5789473684210522</c:v>
                </c:pt>
                <c:pt idx="468" formatCode="0.0">
                  <c:v>5</c:v>
                </c:pt>
                <c:pt idx="469" formatCode="0.0">
                  <c:v>4.9523809523809526</c:v>
                </c:pt>
                <c:pt idx="470" formatCode="0.0">
                  <c:v>5.08</c:v>
                </c:pt>
                <c:pt idx="471" formatCode="0.0">
                  <c:v>6</c:v>
                </c:pt>
                <c:pt idx="472" formatCode="0.0">
                  <c:v>5.875</c:v>
                </c:pt>
                <c:pt idx="473" formatCode="0.0">
                  <c:v>5.8636363636363633</c:v>
                </c:pt>
                <c:pt idx="474" formatCode="0.0">
                  <c:v>5.8111111111111109</c:v>
                </c:pt>
                <c:pt idx="475" formatCode="0.0">
                  <c:v>6.4296296296296296</c:v>
                </c:pt>
                <c:pt idx="476" formatCode="0.0">
                  <c:v>6.8181818181818183</c:v>
                </c:pt>
                <c:pt idx="477" formatCode="0.0">
                  <c:v>6.3703703703703702</c:v>
                </c:pt>
                <c:pt idx="478" formatCode="0.0">
                  <c:v>5.97</c:v>
                </c:pt>
                <c:pt idx="479" formatCode="0.0">
                  <c:v>5.6968750000000004</c:v>
                </c:pt>
                <c:pt idx="480" formatCode="0.0">
                  <c:v>5.6961538461538463</c:v>
                </c:pt>
                <c:pt idx="481" formatCode="0.0">
                  <c:v>5.7037037037037033</c:v>
                </c:pt>
                <c:pt idx="482" formatCode="0.0">
                  <c:v>5.5423076923076922</c:v>
                </c:pt>
                <c:pt idx="483" formatCode="0.0">
                  <c:v>5.6392857142857142</c:v>
                </c:pt>
                <c:pt idx="484" formatCode="0.0">
                  <c:v>5.3733333333333331</c:v>
                </c:pt>
                <c:pt idx="485" formatCode="0.0">
                  <c:v>5.7451612903225806</c:v>
                </c:pt>
                <c:pt idx="486" formatCode="0.0">
                  <c:v>5.6392857142857142</c:v>
                </c:pt>
                <c:pt idx="487" formatCode="0.0">
                  <c:v>5.4350000000000005</c:v>
                </c:pt>
                <c:pt idx="488" formatCode="0.0">
                  <c:v>4.6391304347826088</c:v>
                </c:pt>
                <c:pt idx="489" formatCode="0.0">
                  <c:v>4.8475000000000001</c:v>
                </c:pt>
                <c:pt idx="490" formatCode="0.0">
                  <c:v>5.0259259259259252</c:v>
                </c:pt>
                <c:pt idx="491" formatCode="0.0">
                  <c:v>5.0457142857142854</c:v>
                </c:pt>
                <c:pt idx="492" formatCode="0.0">
                  <c:v>5.0194444444444439</c:v>
                </c:pt>
                <c:pt idx="493" formatCode="0.0">
                  <c:v>5.208333333333333</c:v>
                </c:pt>
                <c:pt idx="494" formatCode="0.0">
                  <c:v>5</c:v>
                </c:pt>
                <c:pt idx="495" formatCode="0.0">
                  <c:v>5.2363636363636363</c:v>
                </c:pt>
                <c:pt idx="496" formatCode="0.0">
                  <c:v>5.3421052631578947</c:v>
                </c:pt>
                <c:pt idx="497" formatCode="0.0">
                  <c:v>5.1468749999999996</c:v>
                </c:pt>
                <c:pt idx="498" formatCode="0.0">
                  <c:v>5.73</c:v>
                </c:pt>
                <c:pt idx="499" formatCode="0.0">
                  <c:v>5.96875</c:v>
                </c:pt>
                <c:pt idx="500" formatCode="0.0">
                  <c:v>5.5675675675675675</c:v>
                </c:pt>
                <c:pt idx="501" formatCode="0.0">
                  <c:v>6.15</c:v>
                </c:pt>
                <c:pt idx="502" formatCode="0.0">
                  <c:v>5.94</c:v>
                </c:pt>
                <c:pt idx="503" formatCode="0.0">
                  <c:v>5.9142857142857146</c:v>
                </c:pt>
                <c:pt idx="504" formatCode="0.0">
                  <c:v>5.882352941176471</c:v>
                </c:pt>
                <c:pt idx="505" formatCode="0.0">
                  <c:v>5.6842105263157894</c:v>
                </c:pt>
                <c:pt idx="506" formatCode="0.0">
                  <c:v>5.8717948717948714</c:v>
                </c:pt>
                <c:pt idx="507" formatCode="0.0">
                  <c:v>5.90625</c:v>
                </c:pt>
                <c:pt idx="508" formatCode="0.0">
                  <c:v>5.9261682242990643</c:v>
                </c:pt>
                <c:pt idx="509" formatCode="0.0">
                  <c:v>7</c:v>
                </c:pt>
                <c:pt idx="510">
                  <c:v>6.9</c:v>
                </c:pt>
                <c:pt idx="511" formatCode="0.0">
                  <c:v>8.3333333333333339</c:v>
                </c:pt>
                <c:pt idx="512" formatCode="0.0">
                  <c:v>6.8166666666666664</c:v>
                </c:pt>
                <c:pt idx="513" formatCode="0.0">
                  <c:v>7.4</c:v>
                </c:pt>
                <c:pt idx="514" formatCode="0.0">
                  <c:v>7.3157894736842106</c:v>
                </c:pt>
                <c:pt idx="515" formatCode="0.0">
                  <c:v>7.7333333333333334</c:v>
                </c:pt>
                <c:pt idx="516" formatCode="0.0">
                  <c:v>8.0909090909090917</c:v>
                </c:pt>
                <c:pt idx="517" formatCode="0.0">
                  <c:v>8.2692307692307701</c:v>
                </c:pt>
                <c:pt idx="518" formatCode="0.0">
                  <c:v>8.4090909090909083</c:v>
                </c:pt>
                <c:pt idx="519" formatCode="0.0">
                  <c:v>8.6666666666666661</c:v>
                </c:pt>
                <c:pt idx="520" formatCode="0.0">
                  <c:v>9</c:v>
                </c:pt>
                <c:pt idx="521" formatCode="0.0">
                  <c:v>9.3703703703703702</c:v>
                </c:pt>
                <c:pt idx="522" formatCode="0.0">
                  <c:v>9.2083333333333339</c:v>
                </c:pt>
                <c:pt idx="523" formatCode="0.0">
                  <c:v>9.2809523809523817</c:v>
                </c:pt>
                <c:pt idx="524" formatCode="0.0">
                  <c:v>8.6692307692307686</c:v>
                </c:pt>
                <c:pt idx="525" formatCode="0.0">
                  <c:v>9.8333333333333339</c:v>
                </c:pt>
                <c:pt idx="526" formatCode="0.0">
                  <c:v>12.260869565217391</c:v>
                </c:pt>
                <c:pt idx="527" formatCode="0.0">
                  <c:v>13.56</c:v>
                </c:pt>
                <c:pt idx="528" formatCode="0.0">
                  <c:v>14.705882352941176</c:v>
                </c:pt>
                <c:pt idx="529" formatCode="0.0">
                  <c:v>13.5</c:v>
                </c:pt>
                <c:pt idx="530" formatCode="0.0">
                  <c:v>15.05</c:v>
                </c:pt>
                <c:pt idx="531" formatCode="0.0">
                  <c:v>16.74074074074074</c:v>
                </c:pt>
              </c:numCache>
            </c:numRef>
          </c:val>
          <c:smooth val="0"/>
          <c:extLst>
            <c:ext xmlns:c16="http://schemas.microsoft.com/office/drawing/2014/chart" uri="{C3380CC4-5D6E-409C-BE32-E72D297353CC}">
              <c16:uniqueId val="{00000004-5C08-4C3D-8C78-BABC535B3DC8}"/>
            </c:ext>
          </c:extLst>
        </c:ser>
        <c:ser>
          <c:idx val="5"/>
          <c:order val="5"/>
          <c:tx>
            <c:strRef>
              <c:f>'Monthly average'!$N$1</c:f>
              <c:strCache>
                <c:ptCount val="1"/>
                <c:pt idx="0">
                  <c:v>BXP</c:v>
                </c:pt>
              </c:strCache>
            </c:strRef>
          </c:tx>
          <c:spPr>
            <a:ln>
              <a:solidFill>
                <a:schemeClr val="accent4">
                  <a:lumMod val="60000"/>
                  <a:lumOff val="40000"/>
                </a:schemeClr>
              </a:solidFill>
            </a:ln>
          </c:spPr>
          <c:marker>
            <c:symbol val="none"/>
          </c:marker>
          <c:val>
            <c:numRef>
              <c:f>'Monthly average'!$N$8:$N$607</c:f>
              <c:numCache>
                <c:formatCode>General</c:formatCode>
                <c:ptCount val="600"/>
                <c:pt idx="445" formatCode="0.0">
                  <c:v>12.6</c:v>
                </c:pt>
                <c:pt idx="446" formatCode="0.0">
                  <c:v>18.3</c:v>
                </c:pt>
                <c:pt idx="447" formatCode="0.0">
                  <c:v>21.6</c:v>
                </c:pt>
                <c:pt idx="448" formatCode="0.0">
                  <c:v>17</c:v>
                </c:pt>
                <c:pt idx="449" formatCode="0.0">
                  <c:v>13</c:v>
                </c:pt>
                <c:pt idx="450" formatCode="0.0">
                  <c:v>13.08</c:v>
                </c:pt>
                <c:pt idx="451" formatCode="0.0">
                  <c:v>10.964285714285714</c:v>
                </c:pt>
                <c:pt idx="452" formatCode="0.0">
                  <c:v>5.3529411764705879</c:v>
                </c:pt>
                <c:pt idx="453" formatCode="0.0">
                  <c:v>3.0041666666666664</c:v>
                </c:pt>
                <c:pt idx="454" formatCode="0.0">
                  <c:v>2.1</c:v>
                </c:pt>
                <c:pt idx="455" formatCode="0.0">
                  <c:v>2.5</c:v>
                </c:pt>
                <c:pt idx="456" formatCode="0.0">
                  <c:v>2.5</c:v>
                </c:pt>
                <c:pt idx="457" formatCode="0.0">
                  <c:v>0.5</c:v>
                </c:pt>
                <c:pt idx="458" formatCode="0.0">
                  <c:v>0.6</c:v>
                </c:pt>
                <c:pt idx="459" formatCode="0.0">
                  <c:v>1.3846153846153846</c:v>
                </c:pt>
                <c:pt idx="460" formatCode="0.0">
                  <c:v>1.3913043478260869</c:v>
                </c:pt>
                <c:pt idx="461" formatCode="0.0">
                  <c:v>1.4</c:v>
                </c:pt>
                <c:pt idx="462" formatCode="0.0">
                  <c:v>2</c:v>
                </c:pt>
                <c:pt idx="463" formatCode="0.0">
                  <c:v>2.2142857142857144</c:v>
                </c:pt>
                <c:pt idx="464" formatCode="0.0">
                  <c:v>2.6923076923076925</c:v>
                </c:pt>
                <c:pt idx="465" formatCode="0.0">
                  <c:v>3.0769230769230771</c:v>
                </c:pt>
                <c:pt idx="466" formatCode="0.0">
                  <c:v>2.4285714285714284</c:v>
                </c:pt>
                <c:pt idx="467" formatCode="0.0">
                  <c:v>2</c:v>
                </c:pt>
                <c:pt idx="468" formatCode="0.0">
                  <c:v>2.3888888888888888</c:v>
                </c:pt>
                <c:pt idx="469" formatCode="0.0">
                  <c:v>2.2857142857142856</c:v>
                </c:pt>
                <c:pt idx="470" formatCode="0.0">
                  <c:v>2.1818181818181817</c:v>
                </c:pt>
                <c:pt idx="471" formatCode="0.0">
                  <c:v>2</c:v>
                </c:pt>
                <c:pt idx="472" formatCode="0.0">
                  <c:v>2.3529411764705883</c:v>
                </c:pt>
                <c:pt idx="473" formatCode="0.0">
                  <c:v>2.2352941176470589</c:v>
                </c:pt>
                <c:pt idx="474" formatCode="0.0">
                  <c:v>2.7266666666666666</c:v>
                </c:pt>
                <c:pt idx="475" formatCode="0.0">
                  <c:v>3.1157894736842109</c:v>
                </c:pt>
                <c:pt idx="476" formatCode="0.0">
                  <c:v>3.1052631578947367</c:v>
                </c:pt>
                <c:pt idx="477" formatCode="0.0">
                  <c:v>3.6347826086956521</c:v>
                </c:pt>
                <c:pt idx="478" formatCode="0.0">
                  <c:v>4.4480000000000004</c:v>
                </c:pt>
                <c:pt idx="479" formatCode="0.0">
                  <c:v>3.3444444444444446</c:v>
                </c:pt>
                <c:pt idx="480" formatCode="0.0">
                  <c:v>3.3947368421052633</c:v>
                </c:pt>
                <c:pt idx="481" formatCode="0.0">
                  <c:v>3.3368421052631576</c:v>
                </c:pt>
                <c:pt idx="482" formatCode="0.0">
                  <c:v>3.1315789473684212</c:v>
                </c:pt>
                <c:pt idx="483" formatCode="0.0">
                  <c:v>3.1619047619047622</c:v>
                </c:pt>
                <c:pt idx="484" formatCode="0.0">
                  <c:v>3.1083333333333329</c:v>
                </c:pt>
                <c:pt idx="485" formatCode="0.0">
                  <c:v>3.468</c:v>
                </c:pt>
                <c:pt idx="486" formatCode="0.0">
                  <c:v>3.195238095238095</c:v>
                </c:pt>
                <c:pt idx="487" formatCode="0.0">
                  <c:v>2.9515151515151516</c:v>
                </c:pt>
                <c:pt idx="488" formatCode="0.0">
                  <c:v>3.6384615384615384</c:v>
                </c:pt>
                <c:pt idx="489" formatCode="0.0">
                  <c:v>5.091176470588235</c:v>
                </c:pt>
                <c:pt idx="490" formatCode="0.0">
                  <c:v>6.0148148148148151</c:v>
                </c:pt>
                <c:pt idx="491" formatCode="0.0">
                  <c:v>5.7171428571428571</c:v>
                </c:pt>
                <c:pt idx="492" formatCode="0.0">
                  <c:v>5.8916666666666666</c:v>
                </c:pt>
                <c:pt idx="493" formatCode="0.0">
                  <c:v>5.708333333333333</c:v>
                </c:pt>
                <c:pt idx="494" formatCode="0.0">
                  <c:v>5.8466666666666667</c:v>
                </c:pt>
                <c:pt idx="495" formatCode="0.0">
                  <c:v>5.46060606060606</c:v>
                </c:pt>
                <c:pt idx="496" formatCode="0.0">
                  <c:v>5.7447368421052634</c:v>
                </c:pt>
                <c:pt idx="497" formatCode="0.0">
                  <c:v>6.1281249999999998</c:v>
                </c:pt>
                <c:pt idx="498" formatCode="0.0">
                  <c:v>6.7</c:v>
                </c:pt>
                <c:pt idx="499" formatCode="0.0">
                  <c:v>6.4375</c:v>
                </c:pt>
                <c:pt idx="500" formatCode="0.0">
                  <c:v>6.756756756756757</c:v>
                </c:pt>
                <c:pt idx="501" formatCode="0.0">
                  <c:v>8.0500000000000007</c:v>
                </c:pt>
                <c:pt idx="502" formatCode="0.0">
                  <c:v>9.08</c:v>
                </c:pt>
                <c:pt idx="503" formatCode="0.0">
                  <c:v>9.6857142857142851</c:v>
                </c:pt>
                <c:pt idx="504" formatCode="0.0">
                  <c:v>10.147058823529411</c:v>
                </c:pt>
                <c:pt idx="505" formatCode="0.0">
                  <c:v>11.837837837837839</c:v>
                </c:pt>
                <c:pt idx="506" formatCode="0.0">
                  <c:v>12.282051282051283</c:v>
                </c:pt>
                <c:pt idx="507" formatCode="0.0">
                  <c:v>11.323076923076924</c:v>
                </c:pt>
                <c:pt idx="508" formatCode="0.0">
                  <c:v>15.55981308411215</c:v>
                </c:pt>
                <c:pt idx="509" formatCode="0.0">
                  <c:v>16.636363636363637</c:v>
                </c:pt>
                <c:pt idx="510">
                  <c:v>14.7</c:v>
                </c:pt>
                <c:pt idx="511" formatCode="0.0">
                  <c:v>16.333333333333332</c:v>
                </c:pt>
                <c:pt idx="512" formatCode="0.0">
                  <c:v>16.916666666666668</c:v>
                </c:pt>
                <c:pt idx="513" formatCode="0.0">
                  <c:v>17.8</c:v>
                </c:pt>
                <c:pt idx="514" formatCode="0.0">
                  <c:v>18.842105263157894</c:v>
                </c:pt>
                <c:pt idx="515" formatCode="0.0">
                  <c:v>19.333333333333332</c:v>
                </c:pt>
                <c:pt idx="516" formatCode="0.0">
                  <c:v>21.636363636363637</c:v>
                </c:pt>
                <c:pt idx="517" formatCode="0.0">
                  <c:v>23.923076923076923</c:v>
                </c:pt>
                <c:pt idx="518" formatCode="0.0">
                  <c:v>25.727272727272727</c:v>
                </c:pt>
                <c:pt idx="519" formatCode="0.0">
                  <c:v>24.481481481481481</c:v>
                </c:pt>
                <c:pt idx="520" formatCode="0.0">
                  <c:v>25.291666666666668</c:v>
                </c:pt>
                <c:pt idx="521" formatCode="0.0">
                  <c:v>29.851851851851851</c:v>
                </c:pt>
                <c:pt idx="522" formatCode="0.0">
                  <c:v>28.875</c:v>
                </c:pt>
                <c:pt idx="523" formatCode="0.0">
                  <c:v>29.461904761904766</c:v>
                </c:pt>
                <c:pt idx="524" formatCode="0.0">
                  <c:v>30.315384615384616</c:v>
                </c:pt>
                <c:pt idx="525" formatCode="0.0">
                  <c:v>31.125</c:v>
                </c:pt>
                <c:pt idx="526" formatCode="0.0">
                  <c:v>30.869565217391305</c:v>
                </c:pt>
                <c:pt idx="527" formatCode="0.0">
                  <c:v>29.68</c:v>
                </c:pt>
                <c:pt idx="528" formatCode="0.0">
                  <c:v>29</c:v>
                </c:pt>
                <c:pt idx="529" formatCode="0.0">
                  <c:v>29.083333333333332</c:v>
                </c:pt>
                <c:pt idx="530" formatCode="0.0">
                  <c:v>27.9</c:v>
                </c:pt>
                <c:pt idx="531" formatCode="0.0">
                  <c:v>26.111111111111111</c:v>
                </c:pt>
              </c:numCache>
            </c:numRef>
          </c:val>
          <c:smooth val="0"/>
          <c:extLst>
            <c:ext xmlns:c16="http://schemas.microsoft.com/office/drawing/2014/chart" uri="{C3380CC4-5D6E-409C-BE32-E72D297353CC}">
              <c16:uniqueId val="{00000000-EB6C-44C0-8761-CC345164BC90}"/>
            </c:ext>
          </c:extLst>
        </c:ser>
        <c:dLbls>
          <c:showLegendKey val="0"/>
          <c:showVal val="0"/>
          <c:showCatName val="0"/>
          <c:showSerName val="0"/>
          <c:showPercent val="0"/>
          <c:showBubbleSize val="0"/>
        </c:dLbls>
        <c:smooth val="0"/>
        <c:axId val="442454448"/>
        <c:axId val="1"/>
      </c:lineChart>
      <c:catAx>
        <c:axId val="442454448"/>
        <c:scaling>
          <c:orientation val="minMax"/>
        </c:scaling>
        <c:delete val="0"/>
        <c:axPos val="b"/>
        <c:title>
          <c:tx>
            <c:rich>
              <a:bodyPr/>
              <a:lstStyle/>
              <a:p>
                <a:pPr>
                  <a:defRPr sz="1000" b="1" i="0" u="none" strike="noStrike" baseline="0">
                    <a:solidFill>
                      <a:srgbClr val="000000"/>
                    </a:solidFill>
                    <a:latin typeface="Arial"/>
                    <a:ea typeface="Arial"/>
                    <a:cs typeface="Arial"/>
                  </a:defRPr>
                </a:pPr>
                <a:r>
                  <a:rPr lang="en-GB"/>
                  <a:t>Month</a:t>
                </a:r>
              </a:p>
            </c:rich>
          </c:tx>
          <c:layout>
            <c:manualLayout>
              <c:xMode val="edge"/>
              <c:yMode val="edge"/>
              <c:x val="0.49063968495238836"/>
              <c:y val="0.93657030982540224"/>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5400000" vert="horz"/>
          <a:lstStyle/>
          <a:p>
            <a:pPr>
              <a:defRPr sz="600" b="0" i="0" u="none" strike="noStrike" baseline="0">
                <a:solidFill>
                  <a:srgbClr val="000000"/>
                </a:solidFill>
                <a:latin typeface="Arial"/>
                <a:ea typeface="Arial"/>
                <a:cs typeface="Arial"/>
              </a:defRPr>
            </a:pPr>
            <a:endParaRPr lang="en-US"/>
          </a:p>
        </c:txPr>
        <c:crossAx val="1"/>
        <c:crosses val="autoZero"/>
        <c:auto val="0"/>
        <c:lblAlgn val="ctr"/>
        <c:lblOffset val="100"/>
        <c:tickLblSkip val="3"/>
        <c:tickMarkSkip val="4"/>
        <c:noMultiLvlLbl val="0"/>
      </c:catAx>
      <c:valAx>
        <c:axId val="1"/>
        <c:scaling>
          <c:orientation val="minMax"/>
          <c:max val="65"/>
          <c:min val="0"/>
        </c:scaling>
        <c:delete val="0"/>
        <c:axPos val="l"/>
        <c:majorGridlines>
          <c:spPr>
            <a:ln w="3175">
              <a:solidFill>
                <a:srgbClr val="000000"/>
              </a:solidFill>
              <a:prstDash val="solid"/>
            </a:ln>
          </c:spPr>
        </c:majorGridlines>
        <c:minorGridlines>
          <c:spPr>
            <a:ln w="3175">
              <a:solidFill>
                <a:srgbClr val="000000"/>
              </a:solidFill>
              <a:prstDash val="sysDash"/>
            </a:ln>
          </c:spPr>
        </c:minorGridlines>
        <c:title>
          <c:tx>
            <c:rich>
              <a:bodyPr/>
              <a:lstStyle/>
              <a:p>
                <a:pPr>
                  <a:defRPr sz="1000" b="1" i="0" u="none" strike="noStrike" baseline="0">
                    <a:solidFill>
                      <a:srgbClr val="000000"/>
                    </a:solidFill>
                    <a:latin typeface="Arial"/>
                    <a:ea typeface="Arial"/>
                    <a:cs typeface="Arial"/>
                  </a:defRPr>
                </a:pPr>
                <a:r>
                  <a:rPr lang="en-GB"/>
                  <a:t>%</a:t>
                </a:r>
              </a:p>
            </c:rich>
          </c:tx>
          <c:layout>
            <c:manualLayout>
              <c:xMode val="edge"/>
              <c:yMode val="edge"/>
              <c:x val="9.3607499559655288E-3"/>
              <c:y val="0.49553021225607669"/>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42454448"/>
        <c:crosses val="autoZero"/>
        <c:crossBetween val="midCat"/>
        <c:majorUnit val="10"/>
        <c:minorUnit val="5"/>
      </c:valAx>
      <c:spPr>
        <a:solidFill>
          <a:srgbClr val="E3E3E3"/>
        </a:solidFill>
        <a:ln w="12700">
          <a:solidFill>
            <a:srgbClr val="808080"/>
          </a:solidFill>
          <a:prstDash val="solid"/>
        </a:ln>
      </c:spPr>
    </c:plotArea>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6.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800-000000000000}">
  <sheetPr/>
  <sheetViews>
    <sheetView zoomScale="125" workbookViewId="0"/>
  </sheetViews>
  <pageMargins left="0.75" right="0.75" top="1" bottom="1" header="0.5" footer="0.5"/>
  <pageSetup paperSize="9" orientation="landscape" horizontalDpi="360" verticalDpi="360" r:id="rId1"/>
  <headerFooter alignWithMargins="0">
    <oddHeader>&amp;A</oddHeader>
    <oddFooter>Page &amp;P</oddFooter>
  </headerFooter>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9198864" cy="5608320"/>
    <xdr:graphicFrame macro="">
      <xdr:nvGraphicFramePr>
        <xdr:cNvPr id="2" name="Chart 1">
          <a:extLst>
            <a:ext uri="{FF2B5EF4-FFF2-40B4-BE49-F238E27FC236}">
              <a16:creationId xmlns:a16="http://schemas.microsoft.com/office/drawing/2014/main" id="{10ED7E4A-4BCE-4DB3-8F37-FFF088ADB8E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cdr:x>
      <cdr:y>0.35324</cdr:y>
    </cdr:from>
    <cdr:to>
      <cdr:x>0.00789</cdr:x>
      <cdr:y>0.38776</cdr:y>
    </cdr:to>
    <cdr:sp macro="" textlink="">
      <cdr:nvSpPr>
        <cdr:cNvPr id="1025" name="Text 1"/>
        <cdr:cNvSpPr txBox="1">
          <a:spLocks xmlns:a="http://schemas.openxmlformats.org/drawingml/2006/main" noChangeArrowheads="1"/>
        </cdr:cNvSpPr>
      </cdr:nvSpPr>
      <cdr:spPr bwMode="auto">
        <a:xfrm xmlns:a="http://schemas.openxmlformats.org/drawingml/2006/main">
          <a:off x="-33349" y="1981061"/>
          <a:ext cx="72584" cy="193643"/>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none" lIns="18288" tIns="22860" rIns="18288" bIns="22860" anchor="ctr" upright="1">
          <a:spAutoFit/>
        </a:bodyPr>
        <a:lstStyle xmlns:a="http://schemas.openxmlformats.org/drawingml/2006/main"/>
        <a:p xmlns:a="http://schemas.openxmlformats.org/drawingml/2006/main">
          <a:pPr algn="ctr" rtl="0">
            <a:defRPr sz="1000"/>
          </a:pPr>
          <a:r>
            <a:rPr lang="en-GB" sz="1000" b="0" i="0" u="none" strike="noStrike" baseline="0">
              <a:solidFill>
                <a:srgbClr val="000000"/>
              </a:solidFill>
              <a:latin typeface="Arial"/>
              <a:cs typeface="Arial"/>
            </a:rPr>
            <a:t> </a:t>
          </a:r>
        </a:p>
      </cdr:txBody>
    </cdr:sp>
  </cdr:relSizeAnchor>
</c:userShape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19.v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vmlDrawing" Target="../drawings/vmlDrawing20.v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vmlDrawing" Target="../drawings/vmlDrawing21.v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vmlDrawing" Target="../drawings/vmlDrawing22.v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3" Type="http://schemas.openxmlformats.org/officeDocument/2006/relationships/comments" Target="../comments23.xml"/><Relationship Id="rId2" Type="http://schemas.openxmlformats.org/officeDocument/2006/relationships/vmlDrawing" Target="../drawings/vmlDrawing23.v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3" Type="http://schemas.openxmlformats.org/officeDocument/2006/relationships/comments" Target="../comments24.xml"/><Relationship Id="rId2" Type="http://schemas.openxmlformats.org/officeDocument/2006/relationships/vmlDrawing" Target="../drawings/vmlDrawing24.v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openxmlformats.org/officeDocument/2006/relationships/comments" Target="../comments25.xml"/><Relationship Id="rId2" Type="http://schemas.openxmlformats.org/officeDocument/2006/relationships/vmlDrawing" Target="../drawings/vmlDrawing25.v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1"/>
  <sheetViews>
    <sheetView tabSelected="1" zoomScaleNormal="100" workbookViewId="0">
      <selection activeCell="A20" sqref="A20"/>
    </sheetView>
  </sheetViews>
  <sheetFormatPr defaultRowHeight="13.2" x14ac:dyDescent="0.25"/>
  <cols>
    <col min="1" max="1" width="110" style="60" customWidth="1"/>
  </cols>
  <sheetData>
    <row r="1" spans="1:1" ht="26.4" x14ac:dyDescent="0.25">
      <c r="A1" s="60" t="s">
        <v>1619</v>
      </c>
    </row>
    <row r="3" spans="1:1" ht="26.4" x14ac:dyDescent="0.25">
      <c r="A3" s="60" t="s">
        <v>0</v>
      </c>
    </row>
    <row r="5" spans="1:1" ht="39.6" x14ac:dyDescent="0.25">
      <c r="A5" s="60" t="s">
        <v>1748</v>
      </c>
    </row>
    <row r="7" spans="1:1" ht="39.6" x14ac:dyDescent="0.25">
      <c r="A7" s="61" t="s">
        <v>1</v>
      </c>
    </row>
    <row r="9" spans="1:1" x14ac:dyDescent="0.25">
      <c r="A9" s="61" t="s">
        <v>2</v>
      </c>
    </row>
    <row r="10" spans="1:1" x14ac:dyDescent="0.25">
      <c r="A10" s="95" t="s">
        <v>3</v>
      </c>
    </row>
    <row r="11" spans="1:1" x14ac:dyDescent="0.25">
      <c r="A11" s="95"/>
    </row>
    <row r="12" spans="1:1" x14ac:dyDescent="0.25">
      <c r="A12" s="76" t="s">
        <v>1769</v>
      </c>
    </row>
    <row r="13" spans="1:1" ht="26.4" x14ac:dyDescent="0.25">
      <c r="A13" s="61" t="s">
        <v>4</v>
      </c>
    </row>
    <row r="14" spans="1:1" x14ac:dyDescent="0.25">
      <c r="A14" s="61"/>
    </row>
    <row r="15" spans="1:1" x14ac:dyDescent="0.25">
      <c r="A15" s="61" t="s">
        <v>5</v>
      </c>
    </row>
    <row r="16" spans="1:1" x14ac:dyDescent="0.25">
      <c r="A16" s="60" t="s">
        <v>6</v>
      </c>
    </row>
    <row r="18" spans="1:1" x14ac:dyDescent="0.25">
      <c r="A18" s="76" t="s">
        <v>1770</v>
      </c>
    </row>
    <row r="19" spans="1:1" ht="26.4" x14ac:dyDescent="0.25">
      <c r="A19" s="61" t="s">
        <v>1771</v>
      </c>
    </row>
    <row r="21" spans="1:1" ht="26.4" x14ac:dyDescent="0.25">
      <c r="A21" s="61" t="s">
        <v>1772</v>
      </c>
    </row>
  </sheetData>
  <phoneticPr fontId="0"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E364F-3BBA-4BBC-99C3-0503391804B8}">
  <dimension ref="A1:E128"/>
  <sheetViews>
    <sheetView zoomScale="70" zoomScaleNormal="70" workbookViewId="0"/>
  </sheetViews>
  <sheetFormatPr defaultRowHeight="13.2" x14ac:dyDescent="0.25"/>
  <cols>
    <col min="1" max="1" width="15.6640625" customWidth="1"/>
    <col min="2" max="2" width="54.6640625" bestFit="1" customWidth="1"/>
  </cols>
  <sheetData>
    <row r="1" spans="1:5" x14ac:dyDescent="0.25">
      <c r="A1" s="1" t="s">
        <v>7</v>
      </c>
      <c r="D1" s="1" t="s">
        <v>1624</v>
      </c>
    </row>
    <row r="3" spans="1:5" x14ac:dyDescent="0.25">
      <c r="A3" t="s">
        <v>8</v>
      </c>
      <c r="B3" t="s">
        <v>8</v>
      </c>
      <c r="D3" s="3" t="s">
        <v>264</v>
      </c>
      <c r="E3" s="3" t="s">
        <v>1623</v>
      </c>
    </row>
    <row r="4" spans="1:5" x14ac:dyDescent="0.25">
      <c r="A4" t="s">
        <v>9</v>
      </c>
      <c r="B4" t="s">
        <v>10</v>
      </c>
      <c r="D4" t="s">
        <v>1807</v>
      </c>
      <c r="E4" t="s">
        <v>1808</v>
      </c>
    </row>
    <row r="5" spans="1:5" x14ac:dyDescent="0.25">
      <c r="A5" t="s">
        <v>11</v>
      </c>
      <c r="B5" t="s">
        <v>12</v>
      </c>
      <c r="D5" t="s">
        <v>1135</v>
      </c>
      <c r="E5" t="s">
        <v>1565</v>
      </c>
    </row>
    <row r="6" spans="1:5" x14ac:dyDescent="0.25">
      <c r="A6" t="s">
        <v>13</v>
      </c>
      <c r="B6" t="s">
        <v>14</v>
      </c>
    </row>
    <row r="7" spans="1:5" x14ac:dyDescent="0.25">
      <c r="A7" t="s">
        <v>15</v>
      </c>
      <c r="B7" t="s">
        <v>16</v>
      </c>
    </row>
    <row r="8" spans="1:5" x14ac:dyDescent="0.25">
      <c r="A8" t="s">
        <v>17</v>
      </c>
      <c r="B8" t="s">
        <v>18</v>
      </c>
    </row>
    <row r="9" spans="1:5" x14ac:dyDescent="0.25">
      <c r="A9" t="s">
        <v>19</v>
      </c>
      <c r="B9" t="s">
        <v>20</v>
      </c>
    </row>
    <row r="10" spans="1:5" x14ac:dyDescent="0.25">
      <c r="A10" t="s">
        <v>21</v>
      </c>
      <c r="B10" t="s">
        <v>22</v>
      </c>
    </row>
    <row r="11" spans="1:5" x14ac:dyDescent="0.25">
      <c r="A11" t="s">
        <v>23</v>
      </c>
      <c r="B11" t="s">
        <v>24</v>
      </c>
    </row>
    <row r="12" spans="1:5" x14ac:dyDescent="0.25">
      <c r="A12" t="s">
        <v>25</v>
      </c>
      <c r="B12" t="s">
        <v>26</v>
      </c>
    </row>
    <row r="13" spans="1:5" x14ac:dyDescent="0.25">
      <c r="A13" t="s">
        <v>27</v>
      </c>
      <c r="B13" t="s">
        <v>27</v>
      </c>
    </row>
    <row r="14" spans="1:5" x14ac:dyDescent="0.25">
      <c r="A14" t="s">
        <v>28</v>
      </c>
      <c r="B14" t="s">
        <v>29</v>
      </c>
    </row>
    <row r="15" spans="1:5" x14ac:dyDescent="0.25">
      <c r="A15" t="s">
        <v>30</v>
      </c>
      <c r="B15" t="s">
        <v>31</v>
      </c>
    </row>
    <row r="16" spans="1:5" x14ac:dyDescent="0.25">
      <c r="A16" t="s">
        <v>32</v>
      </c>
      <c r="B16" t="s">
        <v>33</v>
      </c>
    </row>
    <row r="17" spans="1:2" x14ac:dyDescent="0.25">
      <c r="A17" t="s">
        <v>34</v>
      </c>
      <c r="B17" t="s">
        <v>35</v>
      </c>
    </row>
    <row r="18" spans="1:2" x14ac:dyDescent="0.25">
      <c r="A18" t="s">
        <v>36</v>
      </c>
      <c r="B18" t="s">
        <v>37</v>
      </c>
    </row>
    <row r="19" spans="1:2" x14ac:dyDescent="0.25">
      <c r="A19" t="s">
        <v>38</v>
      </c>
      <c r="B19" t="s">
        <v>39</v>
      </c>
    </row>
    <row r="20" spans="1:2" x14ac:dyDescent="0.25">
      <c r="A20" s="3" t="s">
        <v>40</v>
      </c>
      <c r="B20" t="s">
        <v>41</v>
      </c>
    </row>
    <row r="21" spans="1:2" x14ac:dyDescent="0.25">
      <c r="A21" t="s">
        <v>42</v>
      </c>
      <c r="B21" t="s">
        <v>43</v>
      </c>
    </row>
    <row r="22" spans="1:2" x14ac:dyDescent="0.25">
      <c r="A22" t="s">
        <v>44</v>
      </c>
      <c r="B22" t="s">
        <v>45</v>
      </c>
    </row>
    <row r="23" spans="1:2" x14ac:dyDescent="0.25">
      <c r="A23" t="s">
        <v>46</v>
      </c>
      <c r="B23" t="s">
        <v>47</v>
      </c>
    </row>
    <row r="24" spans="1:2" x14ac:dyDescent="0.25">
      <c r="A24" t="s">
        <v>48</v>
      </c>
      <c r="B24" t="s">
        <v>49</v>
      </c>
    </row>
    <row r="25" spans="1:2" x14ac:dyDescent="0.25">
      <c r="A25" t="s">
        <v>50</v>
      </c>
      <c r="B25" t="s">
        <v>51</v>
      </c>
    </row>
    <row r="26" spans="1:2" x14ac:dyDescent="0.25">
      <c r="A26" t="s">
        <v>52</v>
      </c>
      <c r="B26" t="s">
        <v>53</v>
      </c>
    </row>
    <row r="27" spans="1:2" x14ac:dyDescent="0.25">
      <c r="A27" t="s">
        <v>54</v>
      </c>
      <c r="B27" t="s">
        <v>55</v>
      </c>
    </row>
    <row r="28" spans="1:2" x14ac:dyDescent="0.25">
      <c r="A28" t="s">
        <v>56</v>
      </c>
      <c r="B28" t="s">
        <v>57</v>
      </c>
    </row>
    <row r="29" spans="1:2" x14ac:dyDescent="0.25">
      <c r="A29" t="s">
        <v>58</v>
      </c>
      <c r="B29" t="s">
        <v>59</v>
      </c>
    </row>
    <row r="30" spans="1:2" x14ac:dyDescent="0.25">
      <c r="A30" t="s">
        <v>60</v>
      </c>
      <c r="B30" t="s">
        <v>61</v>
      </c>
    </row>
    <row r="31" spans="1:2" x14ac:dyDescent="0.25">
      <c r="A31" t="s">
        <v>62</v>
      </c>
      <c r="B31" t="s">
        <v>63</v>
      </c>
    </row>
    <row r="32" spans="1:2" x14ac:dyDescent="0.25">
      <c r="A32" t="s">
        <v>64</v>
      </c>
      <c r="B32" t="s">
        <v>65</v>
      </c>
    </row>
    <row r="33" spans="1:2" x14ac:dyDescent="0.25">
      <c r="A33" t="s">
        <v>66</v>
      </c>
      <c r="B33" t="s">
        <v>67</v>
      </c>
    </row>
    <row r="34" spans="1:2" x14ac:dyDescent="0.25">
      <c r="A34" t="s">
        <v>68</v>
      </c>
      <c r="B34" t="s">
        <v>69</v>
      </c>
    </row>
    <row r="35" spans="1:2" x14ac:dyDescent="0.25">
      <c r="A35" t="s">
        <v>70</v>
      </c>
      <c r="B35" t="s">
        <v>71</v>
      </c>
    </row>
    <row r="36" spans="1:2" x14ac:dyDescent="0.25">
      <c r="A36" t="s">
        <v>72</v>
      </c>
      <c r="B36" t="s">
        <v>73</v>
      </c>
    </row>
    <row r="37" spans="1:2" x14ac:dyDescent="0.25">
      <c r="A37" t="s">
        <v>74</v>
      </c>
      <c r="B37" t="s">
        <v>75</v>
      </c>
    </row>
    <row r="38" spans="1:2" x14ac:dyDescent="0.25">
      <c r="A38" t="s">
        <v>76</v>
      </c>
      <c r="B38" t="s">
        <v>77</v>
      </c>
    </row>
    <row r="39" spans="1:2" x14ac:dyDescent="0.25">
      <c r="A39" t="s">
        <v>78</v>
      </c>
      <c r="B39" t="s">
        <v>79</v>
      </c>
    </row>
    <row r="40" spans="1:2" x14ac:dyDescent="0.25">
      <c r="A40" t="s">
        <v>80</v>
      </c>
      <c r="B40" t="s">
        <v>81</v>
      </c>
    </row>
    <row r="41" spans="1:2" x14ac:dyDescent="0.25">
      <c r="A41" t="s">
        <v>82</v>
      </c>
      <c r="B41" t="s">
        <v>83</v>
      </c>
    </row>
    <row r="42" spans="1:2" x14ac:dyDescent="0.25">
      <c r="A42" t="s">
        <v>84</v>
      </c>
      <c r="B42" t="s">
        <v>85</v>
      </c>
    </row>
    <row r="43" spans="1:2" x14ac:dyDescent="0.25">
      <c r="A43" t="s">
        <v>86</v>
      </c>
      <c r="B43" t="s">
        <v>87</v>
      </c>
    </row>
    <row r="44" spans="1:2" x14ac:dyDescent="0.25">
      <c r="A44" t="s">
        <v>88</v>
      </c>
      <c r="B44" t="s">
        <v>89</v>
      </c>
    </row>
    <row r="45" spans="1:2" x14ac:dyDescent="0.25">
      <c r="A45" t="s">
        <v>90</v>
      </c>
      <c r="B45" t="s">
        <v>91</v>
      </c>
    </row>
    <row r="46" spans="1:2" x14ac:dyDescent="0.25">
      <c r="A46" t="s">
        <v>92</v>
      </c>
      <c r="B46" t="s">
        <v>93</v>
      </c>
    </row>
    <row r="47" spans="1:2" x14ac:dyDescent="0.25">
      <c r="A47" t="s">
        <v>94</v>
      </c>
      <c r="B47" t="s">
        <v>95</v>
      </c>
    </row>
    <row r="48" spans="1:2" x14ac:dyDescent="0.25">
      <c r="A48" t="s">
        <v>96</v>
      </c>
      <c r="B48" t="s">
        <v>97</v>
      </c>
    </row>
    <row r="49" spans="1:2" x14ac:dyDescent="0.25">
      <c r="A49" t="s">
        <v>98</v>
      </c>
      <c r="B49" t="s">
        <v>99</v>
      </c>
    </row>
    <row r="50" spans="1:2" x14ac:dyDescent="0.25">
      <c r="A50" t="s">
        <v>100</v>
      </c>
      <c r="B50" t="s">
        <v>101</v>
      </c>
    </row>
    <row r="51" spans="1:2" x14ac:dyDescent="0.25">
      <c r="A51" t="s">
        <v>102</v>
      </c>
      <c r="B51" t="s">
        <v>103</v>
      </c>
    </row>
    <row r="52" spans="1:2" x14ac:dyDescent="0.25">
      <c r="A52" t="s">
        <v>104</v>
      </c>
      <c r="B52" t="s">
        <v>105</v>
      </c>
    </row>
    <row r="53" spans="1:2" x14ac:dyDescent="0.25">
      <c r="A53" t="s">
        <v>106</v>
      </c>
      <c r="B53" t="s">
        <v>107</v>
      </c>
    </row>
    <row r="54" spans="1:2" x14ac:dyDescent="0.25">
      <c r="A54" t="s">
        <v>108</v>
      </c>
      <c r="B54" t="s">
        <v>109</v>
      </c>
    </row>
    <row r="55" spans="1:2" x14ac:dyDescent="0.25">
      <c r="A55" t="s">
        <v>110</v>
      </c>
      <c r="B55" t="s">
        <v>111</v>
      </c>
    </row>
    <row r="56" spans="1:2" x14ac:dyDescent="0.25">
      <c r="A56" t="s">
        <v>112</v>
      </c>
      <c r="B56" t="s">
        <v>113</v>
      </c>
    </row>
    <row r="57" spans="1:2" x14ac:dyDescent="0.25">
      <c r="A57" t="s">
        <v>114</v>
      </c>
      <c r="B57" t="s">
        <v>115</v>
      </c>
    </row>
    <row r="58" spans="1:2" x14ac:dyDescent="0.25">
      <c r="A58" t="s">
        <v>116</v>
      </c>
      <c r="B58" t="s">
        <v>117</v>
      </c>
    </row>
    <row r="59" spans="1:2" x14ac:dyDescent="0.25">
      <c r="A59" s="88" t="s">
        <v>118</v>
      </c>
      <c r="B59" t="s">
        <v>119</v>
      </c>
    </row>
    <row r="60" spans="1:2" x14ac:dyDescent="0.25">
      <c r="A60" t="s">
        <v>120</v>
      </c>
      <c r="B60" t="s">
        <v>121</v>
      </c>
    </row>
    <row r="61" spans="1:2" x14ac:dyDescent="0.25">
      <c r="A61" t="s">
        <v>122</v>
      </c>
      <c r="B61" t="s">
        <v>123</v>
      </c>
    </row>
    <row r="62" spans="1:2" x14ac:dyDescent="0.25">
      <c r="A62" t="s">
        <v>124</v>
      </c>
      <c r="B62" t="s">
        <v>125</v>
      </c>
    </row>
    <row r="63" spans="1:2" x14ac:dyDescent="0.25">
      <c r="A63" t="s">
        <v>126</v>
      </c>
      <c r="B63" t="s">
        <v>127</v>
      </c>
    </row>
    <row r="64" spans="1:2" x14ac:dyDescent="0.25">
      <c r="A64" t="s">
        <v>128</v>
      </c>
      <c r="B64" t="s">
        <v>129</v>
      </c>
    </row>
    <row r="65" spans="1:2" x14ac:dyDescent="0.25">
      <c r="A65" t="s">
        <v>130</v>
      </c>
      <c r="B65" t="s">
        <v>131</v>
      </c>
    </row>
    <row r="66" spans="1:2" x14ac:dyDescent="0.25">
      <c r="A66" t="s">
        <v>132</v>
      </c>
      <c r="B66" t="s">
        <v>133</v>
      </c>
    </row>
    <row r="67" spans="1:2" x14ac:dyDescent="0.25">
      <c r="A67" t="s">
        <v>134</v>
      </c>
      <c r="B67" t="s">
        <v>135</v>
      </c>
    </row>
    <row r="68" spans="1:2" x14ac:dyDescent="0.25">
      <c r="A68" t="s">
        <v>136</v>
      </c>
      <c r="B68" t="s">
        <v>137</v>
      </c>
    </row>
    <row r="69" spans="1:2" x14ac:dyDescent="0.25">
      <c r="A69" t="s">
        <v>138</v>
      </c>
      <c r="B69" t="s">
        <v>139</v>
      </c>
    </row>
    <row r="70" spans="1:2" x14ac:dyDescent="0.25">
      <c r="A70" t="s">
        <v>140</v>
      </c>
      <c r="B70" t="s">
        <v>141</v>
      </c>
    </row>
    <row r="71" spans="1:2" x14ac:dyDescent="0.25">
      <c r="A71" t="s">
        <v>142</v>
      </c>
      <c r="B71" t="s">
        <v>143</v>
      </c>
    </row>
    <row r="72" spans="1:2" x14ac:dyDescent="0.25">
      <c r="A72" t="s">
        <v>144</v>
      </c>
      <c r="B72" t="s">
        <v>145</v>
      </c>
    </row>
    <row r="73" spans="1:2" x14ac:dyDescent="0.25">
      <c r="A73" t="s">
        <v>146</v>
      </c>
      <c r="B73" t="s">
        <v>147</v>
      </c>
    </row>
    <row r="74" spans="1:2" x14ac:dyDescent="0.25">
      <c r="A74" t="s">
        <v>148</v>
      </c>
      <c r="B74" t="s">
        <v>149</v>
      </c>
    </row>
    <row r="75" spans="1:2" x14ac:dyDescent="0.25">
      <c r="A75" t="s">
        <v>1597</v>
      </c>
      <c r="B75" t="s">
        <v>1598</v>
      </c>
    </row>
    <row r="76" spans="1:2" x14ac:dyDescent="0.25">
      <c r="A76" t="s">
        <v>150</v>
      </c>
      <c r="B76" t="s">
        <v>151</v>
      </c>
    </row>
    <row r="77" spans="1:2" x14ac:dyDescent="0.25">
      <c r="A77" t="s">
        <v>152</v>
      </c>
      <c r="B77" t="s">
        <v>153</v>
      </c>
    </row>
    <row r="78" spans="1:2" x14ac:dyDescent="0.25">
      <c r="A78" t="s">
        <v>154</v>
      </c>
      <c r="B78" t="s">
        <v>155</v>
      </c>
    </row>
    <row r="79" spans="1:2" x14ac:dyDescent="0.25">
      <c r="A79" t="s">
        <v>156</v>
      </c>
      <c r="B79" t="s">
        <v>157</v>
      </c>
    </row>
    <row r="80" spans="1:2" x14ac:dyDescent="0.25">
      <c r="A80" t="s">
        <v>158</v>
      </c>
      <c r="B80" t="s">
        <v>159</v>
      </c>
    </row>
    <row r="81" spans="1:2" x14ac:dyDescent="0.25">
      <c r="A81" t="s">
        <v>160</v>
      </c>
      <c r="B81" t="s">
        <v>161</v>
      </c>
    </row>
    <row r="82" spans="1:2" x14ac:dyDescent="0.25">
      <c r="A82" t="s">
        <v>162</v>
      </c>
      <c r="B82" t="s">
        <v>163</v>
      </c>
    </row>
    <row r="83" spans="1:2" x14ac:dyDescent="0.25">
      <c r="A83" t="s">
        <v>164</v>
      </c>
      <c r="B83" t="s">
        <v>165</v>
      </c>
    </row>
    <row r="84" spans="1:2" x14ac:dyDescent="0.25">
      <c r="A84" t="s">
        <v>166</v>
      </c>
      <c r="B84" t="s">
        <v>167</v>
      </c>
    </row>
    <row r="85" spans="1:2" x14ac:dyDescent="0.25">
      <c r="A85" t="s">
        <v>168</v>
      </c>
      <c r="B85" t="s">
        <v>169</v>
      </c>
    </row>
    <row r="86" spans="1:2" x14ac:dyDescent="0.25">
      <c r="A86" t="s">
        <v>170</v>
      </c>
      <c r="B86" t="s">
        <v>171</v>
      </c>
    </row>
    <row r="87" spans="1:2" x14ac:dyDescent="0.25">
      <c r="A87" t="s">
        <v>172</v>
      </c>
      <c r="B87" t="s">
        <v>173</v>
      </c>
    </row>
    <row r="88" spans="1:2" x14ac:dyDescent="0.25">
      <c r="A88" t="s">
        <v>174</v>
      </c>
      <c r="B88" t="s">
        <v>175</v>
      </c>
    </row>
    <row r="89" spans="1:2" x14ac:dyDescent="0.25">
      <c r="A89" t="s">
        <v>176</v>
      </c>
      <c r="B89" t="s">
        <v>177</v>
      </c>
    </row>
    <row r="90" spans="1:2" x14ac:dyDescent="0.25">
      <c r="A90" t="s">
        <v>178</v>
      </c>
      <c r="B90" t="s">
        <v>179</v>
      </c>
    </row>
    <row r="91" spans="1:2" x14ac:dyDescent="0.25">
      <c r="A91" t="s">
        <v>180</v>
      </c>
      <c r="B91" t="s">
        <v>181</v>
      </c>
    </row>
    <row r="92" spans="1:2" x14ac:dyDescent="0.25">
      <c r="A92" t="s">
        <v>182</v>
      </c>
      <c r="B92" t="s">
        <v>183</v>
      </c>
    </row>
    <row r="93" spans="1:2" x14ac:dyDescent="0.25">
      <c r="A93" t="s">
        <v>184</v>
      </c>
      <c r="B93" t="s">
        <v>185</v>
      </c>
    </row>
    <row r="94" spans="1:2" x14ac:dyDescent="0.25">
      <c r="A94" t="s">
        <v>186</v>
      </c>
      <c r="B94" t="s">
        <v>187</v>
      </c>
    </row>
    <row r="95" spans="1:2" x14ac:dyDescent="0.25">
      <c r="A95" t="s">
        <v>188</v>
      </c>
      <c r="B95" t="s">
        <v>189</v>
      </c>
    </row>
    <row r="96" spans="1:2" x14ac:dyDescent="0.25">
      <c r="A96" t="s">
        <v>190</v>
      </c>
      <c r="B96" t="s">
        <v>191</v>
      </c>
    </row>
    <row r="97" spans="1:2" x14ac:dyDescent="0.25">
      <c r="A97" t="s">
        <v>192</v>
      </c>
      <c r="B97" t="s">
        <v>193</v>
      </c>
    </row>
    <row r="98" spans="1:2" x14ac:dyDescent="0.25">
      <c r="A98" t="s">
        <v>194</v>
      </c>
      <c r="B98" t="s">
        <v>195</v>
      </c>
    </row>
    <row r="99" spans="1:2" x14ac:dyDescent="0.25">
      <c r="A99" t="s">
        <v>196</v>
      </c>
      <c r="B99" t="s">
        <v>197</v>
      </c>
    </row>
    <row r="100" spans="1:2" x14ac:dyDescent="0.25">
      <c r="A100" t="s">
        <v>198</v>
      </c>
      <c r="B100" t="s">
        <v>199</v>
      </c>
    </row>
    <row r="101" spans="1:2" x14ac:dyDescent="0.25">
      <c r="A101" t="s">
        <v>200</v>
      </c>
      <c r="B101" t="s">
        <v>201</v>
      </c>
    </row>
    <row r="102" spans="1:2" x14ac:dyDescent="0.25">
      <c r="A102" t="s">
        <v>202</v>
      </c>
      <c r="B102" t="s">
        <v>203</v>
      </c>
    </row>
    <row r="103" spans="1:2" x14ac:dyDescent="0.25">
      <c r="A103" t="s">
        <v>204</v>
      </c>
      <c r="B103" t="s">
        <v>205</v>
      </c>
    </row>
    <row r="104" spans="1:2" x14ac:dyDescent="0.25">
      <c r="A104" t="s">
        <v>206</v>
      </c>
      <c r="B104" t="s">
        <v>207</v>
      </c>
    </row>
    <row r="105" spans="1:2" x14ac:dyDescent="0.25">
      <c r="A105" t="s">
        <v>208</v>
      </c>
      <c r="B105" t="s">
        <v>209</v>
      </c>
    </row>
    <row r="106" spans="1:2" x14ac:dyDescent="0.25">
      <c r="A106" t="s">
        <v>210</v>
      </c>
      <c r="B106" t="s">
        <v>211</v>
      </c>
    </row>
    <row r="107" spans="1:2" x14ac:dyDescent="0.25">
      <c r="A107" t="s">
        <v>212</v>
      </c>
      <c r="B107" t="s">
        <v>213</v>
      </c>
    </row>
    <row r="108" spans="1:2" x14ac:dyDescent="0.25">
      <c r="A108" t="s">
        <v>214</v>
      </c>
      <c r="B108" t="s">
        <v>215</v>
      </c>
    </row>
    <row r="109" spans="1:2" x14ac:dyDescent="0.25">
      <c r="A109" t="s">
        <v>216</v>
      </c>
      <c r="B109" t="s">
        <v>217</v>
      </c>
    </row>
    <row r="110" spans="1:2" x14ac:dyDescent="0.25">
      <c r="A110" t="s">
        <v>218</v>
      </c>
      <c r="B110" t="s">
        <v>219</v>
      </c>
    </row>
    <row r="111" spans="1:2" x14ac:dyDescent="0.25">
      <c r="A111" t="s">
        <v>220</v>
      </c>
      <c r="B111" t="s">
        <v>221</v>
      </c>
    </row>
    <row r="112" spans="1:2" x14ac:dyDescent="0.25">
      <c r="A112" t="s">
        <v>222</v>
      </c>
      <c r="B112" t="s">
        <v>223</v>
      </c>
    </row>
    <row r="113" spans="1:2" x14ac:dyDescent="0.25">
      <c r="A113" t="s">
        <v>224</v>
      </c>
      <c r="B113" t="s">
        <v>225</v>
      </c>
    </row>
    <row r="114" spans="1:2" x14ac:dyDescent="0.25">
      <c r="A114" t="s">
        <v>226</v>
      </c>
      <c r="B114" t="s">
        <v>227</v>
      </c>
    </row>
    <row r="115" spans="1:2" x14ac:dyDescent="0.25">
      <c r="A115" t="s">
        <v>228</v>
      </c>
      <c r="B115" t="s">
        <v>229</v>
      </c>
    </row>
    <row r="116" spans="1:2" x14ac:dyDescent="0.25">
      <c r="A116" t="s">
        <v>230</v>
      </c>
      <c r="B116" t="s">
        <v>231</v>
      </c>
    </row>
    <row r="117" spans="1:2" x14ac:dyDescent="0.25">
      <c r="A117" t="s">
        <v>232</v>
      </c>
      <c r="B117" t="s">
        <v>233</v>
      </c>
    </row>
    <row r="118" spans="1:2" x14ac:dyDescent="0.25">
      <c r="A118" t="s">
        <v>234</v>
      </c>
      <c r="B118" t="s">
        <v>235</v>
      </c>
    </row>
    <row r="119" spans="1:2" x14ac:dyDescent="0.25">
      <c r="A119" t="s">
        <v>236</v>
      </c>
      <c r="B119" t="s">
        <v>237</v>
      </c>
    </row>
    <row r="120" spans="1:2" x14ac:dyDescent="0.25">
      <c r="A120" t="s">
        <v>238</v>
      </c>
      <c r="B120" t="s">
        <v>239</v>
      </c>
    </row>
    <row r="121" spans="1:2" x14ac:dyDescent="0.25">
      <c r="A121" t="s">
        <v>240</v>
      </c>
      <c r="B121" t="s">
        <v>241</v>
      </c>
    </row>
    <row r="122" spans="1:2" x14ac:dyDescent="0.25">
      <c r="A122" t="s">
        <v>242</v>
      </c>
      <c r="B122" t="s">
        <v>243</v>
      </c>
    </row>
    <row r="123" spans="1:2" x14ac:dyDescent="0.25">
      <c r="A123" t="s">
        <v>244</v>
      </c>
      <c r="B123" t="s">
        <v>245</v>
      </c>
    </row>
    <row r="124" spans="1:2" x14ac:dyDescent="0.25">
      <c r="A124" t="s">
        <v>246</v>
      </c>
      <c r="B124" t="s">
        <v>247</v>
      </c>
    </row>
    <row r="125" spans="1:2" x14ac:dyDescent="0.25">
      <c r="A125" t="s">
        <v>248</v>
      </c>
      <c r="B125" t="s">
        <v>249</v>
      </c>
    </row>
    <row r="126" spans="1:2" x14ac:dyDescent="0.25">
      <c r="A126" t="s">
        <v>250</v>
      </c>
      <c r="B126" t="s">
        <v>251</v>
      </c>
    </row>
    <row r="127" spans="1:2" x14ac:dyDescent="0.25">
      <c r="A127" s="15">
        <v>18</v>
      </c>
      <c r="B127" t="s">
        <v>26</v>
      </c>
    </row>
    <row r="128" spans="1:2" x14ac:dyDescent="0.25">
      <c r="A128" t="s">
        <v>252</v>
      </c>
      <c r="B128" t="s">
        <v>253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61"/>
  <sheetViews>
    <sheetView zoomScale="70" zoomScaleNormal="70" workbookViewId="0">
      <pane xSplit="7" ySplit="1" topLeftCell="H2" activePane="bottomRight" state="frozen"/>
      <selection pane="topRight" activeCell="G1" sqref="G1"/>
      <selection pane="bottomLeft" activeCell="A2" sqref="A2"/>
      <selection pane="bottomRight" activeCell="A2" sqref="A2"/>
    </sheetView>
  </sheetViews>
  <sheetFormatPr defaultRowHeight="13.2" x14ac:dyDescent="0.25"/>
  <cols>
    <col min="4" max="4" width="8.88671875" style="97"/>
    <col min="7" max="7" width="13.5546875" customWidth="1"/>
  </cols>
  <sheetData>
    <row r="1" spans="1:27" ht="18" thickBot="1" x14ac:dyDescent="0.35">
      <c r="A1" s="24" t="s">
        <v>254</v>
      </c>
      <c r="B1" s="58" t="s">
        <v>255</v>
      </c>
      <c r="C1" s="102" t="s">
        <v>256</v>
      </c>
      <c r="E1" s="58" t="s">
        <v>257</v>
      </c>
      <c r="F1" s="58" t="s">
        <v>258</v>
      </c>
      <c r="G1" s="58" t="s">
        <v>259</v>
      </c>
      <c r="H1" s="24" t="s">
        <v>32</v>
      </c>
      <c r="I1" s="24"/>
      <c r="J1" s="24" t="s">
        <v>260</v>
      </c>
      <c r="K1" s="24"/>
      <c r="L1" s="24" t="s">
        <v>261</v>
      </c>
      <c r="M1" s="24"/>
      <c r="N1" s="25" t="s">
        <v>262</v>
      </c>
      <c r="O1" s="24"/>
      <c r="P1" s="24"/>
      <c r="Q1" s="27" t="s">
        <v>275</v>
      </c>
      <c r="R1" s="27" t="s">
        <v>276</v>
      </c>
      <c r="S1" s="27" t="s">
        <v>277</v>
      </c>
      <c r="T1" s="27" t="s">
        <v>278</v>
      </c>
      <c r="U1" s="27" t="s">
        <v>279</v>
      </c>
      <c r="V1" s="27" t="s">
        <v>280</v>
      </c>
      <c r="W1" s="27" t="s">
        <v>281</v>
      </c>
      <c r="X1" s="27" t="s">
        <v>282</v>
      </c>
      <c r="Y1" s="27" t="s">
        <v>283</v>
      </c>
      <c r="Z1" s="27" t="s">
        <v>284</v>
      </c>
      <c r="AA1" s="72" t="s">
        <v>285</v>
      </c>
    </row>
    <row r="2" spans="1:27" ht="13.2" customHeight="1" x14ac:dyDescent="0.3">
      <c r="A2" s="1">
        <v>1938</v>
      </c>
      <c r="B2" t="s">
        <v>297</v>
      </c>
      <c r="C2" s="52"/>
      <c r="E2" s="3"/>
      <c r="F2" s="3" t="s">
        <v>264</v>
      </c>
      <c r="G2" s="3"/>
      <c r="H2" s="29"/>
      <c r="I2" s="29"/>
      <c r="J2" s="6"/>
      <c r="K2" s="29"/>
      <c r="L2" s="29"/>
      <c r="M2" s="29"/>
      <c r="N2" s="32"/>
      <c r="O2" s="29"/>
      <c r="R2" s="6">
        <f>0.57*90</f>
        <v>51.3</v>
      </c>
      <c r="S2" s="6">
        <f>0.43*90</f>
        <v>38.700000000000003</v>
      </c>
      <c r="T2" s="6">
        <f t="shared" ref="T2:T11" si="0">R2-S2</f>
        <v>12.599999999999994</v>
      </c>
      <c r="AA2" s="4" t="s">
        <v>1575</v>
      </c>
    </row>
    <row r="3" spans="1:27" ht="13.2" customHeight="1" x14ac:dyDescent="0.3">
      <c r="A3" s="1"/>
      <c r="B3" s="3" t="s">
        <v>296</v>
      </c>
      <c r="C3" s="52"/>
      <c r="E3" s="3"/>
      <c r="F3" s="3" t="s">
        <v>264</v>
      </c>
      <c r="G3" s="3"/>
      <c r="H3" s="6"/>
      <c r="I3" s="29"/>
      <c r="J3" s="6"/>
      <c r="K3" s="29"/>
      <c r="L3" s="29"/>
      <c r="M3" s="29"/>
      <c r="N3" s="32"/>
      <c r="O3" s="29"/>
      <c r="R3" s="6">
        <f>0.55*89</f>
        <v>48.95</v>
      </c>
      <c r="S3" s="6">
        <f>0.45*89</f>
        <v>40.050000000000004</v>
      </c>
      <c r="T3" s="6">
        <f t="shared" si="0"/>
        <v>8.8999999999999986</v>
      </c>
      <c r="AA3" s="4" t="s">
        <v>1575</v>
      </c>
    </row>
    <row r="4" spans="1:27" ht="13.2" customHeight="1" x14ac:dyDescent="0.3">
      <c r="A4" s="1"/>
      <c r="B4" s="3" t="s">
        <v>266</v>
      </c>
      <c r="C4" s="52"/>
      <c r="E4" s="3"/>
      <c r="F4" s="3" t="s">
        <v>264</v>
      </c>
      <c r="G4" s="3"/>
      <c r="H4" s="6"/>
      <c r="I4" s="29"/>
      <c r="J4" s="6"/>
      <c r="K4" s="29"/>
      <c r="L4" s="29"/>
      <c r="M4" s="29"/>
      <c r="N4" s="32"/>
      <c r="O4" s="29"/>
      <c r="R4" s="6">
        <f>0.56*91</f>
        <v>50.960000000000008</v>
      </c>
      <c r="S4" s="6">
        <f>0.44*91</f>
        <v>40.04</v>
      </c>
      <c r="T4" s="6">
        <f t="shared" si="0"/>
        <v>10.920000000000009</v>
      </c>
      <c r="AA4" s="4" t="s">
        <v>1575</v>
      </c>
    </row>
    <row r="5" spans="1:27" ht="13.2" customHeight="1" x14ac:dyDescent="0.3">
      <c r="A5" s="1">
        <v>1939</v>
      </c>
      <c r="B5" s="3" t="s">
        <v>267</v>
      </c>
      <c r="C5" s="52"/>
      <c r="E5" s="3"/>
      <c r="F5" s="3" t="s">
        <v>264</v>
      </c>
      <c r="G5" s="3"/>
      <c r="H5" s="6"/>
      <c r="I5" s="29"/>
      <c r="J5" s="6"/>
      <c r="K5" s="29"/>
      <c r="L5" s="29"/>
      <c r="M5" s="29"/>
      <c r="N5" s="32"/>
      <c r="O5" s="29"/>
      <c r="R5" s="6">
        <f>0.57*94</f>
        <v>53.58</v>
      </c>
      <c r="S5" s="6">
        <f>0.43*94</f>
        <v>40.42</v>
      </c>
      <c r="T5" s="6">
        <f t="shared" si="0"/>
        <v>13.159999999999997</v>
      </c>
      <c r="AA5" s="4" t="s">
        <v>1575</v>
      </c>
    </row>
    <row r="6" spans="1:27" ht="13.2" customHeight="1" x14ac:dyDescent="0.3">
      <c r="A6" s="1"/>
      <c r="B6" s="3" t="s">
        <v>268</v>
      </c>
      <c r="C6" s="52"/>
      <c r="E6" s="3"/>
      <c r="F6" s="3" t="s">
        <v>264</v>
      </c>
      <c r="G6" s="3"/>
      <c r="H6" s="6">
        <v>53.2</v>
      </c>
      <c r="I6" s="29"/>
      <c r="J6" s="6">
        <v>46.8</v>
      </c>
      <c r="K6" s="29"/>
      <c r="L6" s="29"/>
      <c r="M6" s="29"/>
      <c r="N6" s="6">
        <f>H6-J6</f>
        <v>6.4000000000000057</v>
      </c>
      <c r="O6" s="29"/>
      <c r="R6" s="6">
        <f>0.57*85</f>
        <v>48.449999999999996</v>
      </c>
      <c r="S6" s="6">
        <f>0.43*85</f>
        <v>36.549999999999997</v>
      </c>
      <c r="T6" s="6">
        <f t="shared" si="0"/>
        <v>11.899999999999999</v>
      </c>
      <c r="AA6" s="4" t="s">
        <v>1575</v>
      </c>
    </row>
    <row r="7" spans="1:27" ht="13.2" customHeight="1" x14ac:dyDescent="0.3">
      <c r="A7" s="1"/>
      <c r="B7" s="3" t="s">
        <v>294</v>
      </c>
      <c r="C7" s="52"/>
      <c r="E7" s="3"/>
      <c r="F7" s="3" t="s">
        <v>264</v>
      </c>
      <c r="G7" s="3"/>
      <c r="H7" s="6"/>
      <c r="I7" s="29"/>
      <c r="J7" s="6"/>
      <c r="K7" s="29"/>
      <c r="L7" s="29"/>
      <c r="M7" s="29"/>
      <c r="N7" s="32"/>
      <c r="O7" s="29"/>
      <c r="R7" s="6">
        <f>58*0.9</f>
        <v>52.2</v>
      </c>
      <c r="S7" s="6">
        <f>42*0.9</f>
        <v>37.800000000000004</v>
      </c>
      <c r="T7" s="6">
        <f t="shared" si="0"/>
        <v>14.399999999999999</v>
      </c>
      <c r="AA7" s="4" t="s">
        <v>1575</v>
      </c>
    </row>
    <row r="8" spans="1:27" ht="13.2" customHeight="1" x14ac:dyDescent="0.3">
      <c r="A8" s="1"/>
      <c r="B8" s="3" t="s">
        <v>269</v>
      </c>
      <c r="C8" s="52"/>
      <c r="E8" s="3"/>
      <c r="F8" s="3" t="s">
        <v>264</v>
      </c>
      <c r="G8" s="3"/>
      <c r="H8" s="6"/>
      <c r="I8" s="29"/>
      <c r="J8" s="6"/>
      <c r="K8" s="29"/>
      <c r="L8" s="29"/>
      <c r="M8" s="29"/>
      <c r="N8" s="32"/>
      <c r="O8" s="29"/>
      <c r="R8" s="6">
        <f>0.59*93</f>
        <v>54.87</v>
      </c>
      <c r="S8" s="6">
        <f>0.41*93</f>
        <v>38.129999999999995</v>
      </c>
      <c r="T8" s="6">
        <f t="shared" si="0"/>
        <v>16.740000000000002</v>
      </c>
      <c r="AA8" s="4" t="s">
        <v>1575</v>
      </c>
    </row>
    <row r="9" spans="1:27" ht="13.2" customHeight="1" x14ac:dyDescent="0.3">
      <c r="A9" s="1"/>
      <c r="B9" s="3" t="s">
        <v>270</v>
      </c>
      <c r="C9" s="52"/>
      <c r="E9" s="3"/>
      <c r="F9" s="3" t="s">
        <v>264</v>
      </c>
      <c r="G9" s="3"/>
      <c r="H9" s="6"/>
      <c r="I9" s="29"/>
      <c r="J9" s="6"/>
      <c r="K9" s="29"/>
      <c r="L9" s="29"/>
      <c r="M9" s="29"/>
      <c r="N9" s="32"/>
      <c r="O9" s="29"/>
      <c r="R9" s="6">
        <f>0.55*96</f>
        <v>52.800000000000004</v>
      </c>
      <c r="S9" s="6">
        <f>0.45*96</f>
        <v>43.2</v>
      </c>
      <c r="T9" s="6">
        <f t="shared" si="0"/>
        <v>9.6000000000000014</v>
      </c>
      <c r="AA9" s="4" t="s">
        <v>1575</v>
      </c>
    </row>
    <row r="10" spans="1:27" ht="13.2" customHeight="1" x14ac:dyDescent="0.3">
      <c r="A10" s="1"/>
      <c r="B10" s="3" t="s">
        <v>263</v>
      </c>
      <c r="C10" s="52"/>
      <c r="E10" s="3"/>
      <c r="F10" s="3" t="s">
        <v>264</v>
      </c>
      <c r="G10" s="3"/>
      <c r="H10" s="6"/>
      <c r="I10" s="29"/>
      <c r="J10" s="6"/>
      <c r="K10" s="29"/>
      <c r="L10" s="29"/>
      <c r="M10" s="29"/>
      <c r="N10" s="32"/>
      <c r="O10" s="29"/>
      <c r="R10" s="6">
        <f>0.55*95</f>
        <v>52.250000000000007</v>
      </c>
      <c r="S10" s="6">
        <f>0.45*95</f>
        <v>42.75</v>
      </c>
      <c r="T10" s="6">
        <f t="shared" si="0"/>
        <v>9.5000000000000071</v>
      </c>
      <c r="AA10" s="4" t="s">
        <v>1575</v>
      </c>
    </row>
    <row r="11" spans="1:27" ht="13.2" customHeight="1" x14ac:dyDescent="0.3">
      <c r="A11" s="1"/>
      <c r="B11" s="3" t="s">
        <v>265</v>
      </c>
      <c r="C11" s="52"/>
      <c r="E11" s="3"/>
      <c r="F11" s="3" t="s">
        <v>264</v>
      </c>
      <c r="G11" s="3"/>
      <c r="H11" s="6"/>
      <c r="I11" s="29"/>
      <c r="J11" s="6"/>
      <c r="K11" s="29"/>
      <c r="L11" s="29"/>
      <c r="M11" s="29"/>
      <c r="N11" s="32"/>
      <c r="O11" s="29"/>
      <c r="R11" s="6">
        <f>0.59*93</f>
        <v>54.87</v>
      </c>
      <c r="S11" s="6">
        <f>0.41*93</f>
        <v>38.129999999999995</v>
      </c>
      <c r="T11" s="6">
        <f t="shared" si="0"/>
        <v>16.740000000000002</v>
      </c>
      <c r="AA11" s="4" t="s">
        <v>1575</v>
      </c>
    </row>
    <row r="12" spans="1:27" ht="13.2" customHeight="1" x14ac:dyDescent="0.3">
      <c r="A12" s="1"/>
      <c r="B12" s="3" t="s">
        <v>297</v>
      </c>
      <c r="C12" s="52"/>
      <c r="E12" s="3"/>
      <c r="F12" s="3" t="s">
        <v>264</v>
      </c>
      <c r="G12" s="3"/>
      <c r="H12" s="6"/>
      <c r="I12" s="29"/>
      <c r="J12" s="6"/>
      <c r="K12" s="29"/>
      <c r="L12" s="29"/>
      <c r="M12" s="29"/>
      <c r="N12" s="32"/>
      <c r="O12" s="29"/>
      <c r="R12" s="6">
        <v>65</v>
      </c>
      <c r="S12" s="6">
        <v>29</v>
      </c>
      <c r="T12" s="6">
        <f t="shared" ref="T12:T20" si="1">R12-S12</f>
        <v>36</v>
      </c>
      <c r="AA12" s="4" t="s">
        <v>1575</v>
      </c>
    </row>
    <row r="13" spans="1:27" ht="13.2" customHeight="1" x14ac:dyDescent="0.3">
      <c r="A13" s="1"/>
      <c r="B13" s="3" t="s">
        <v>296</v>
      </c>
      <c r="C13" s="52"/>
      <c r="E13" s="3"/>
      <c r="F13" s="3" t="s">
        <v>264</v>
      </c>
      <c r="G13" s="3"/>
      <c r="H13" s="6"/>
      <c r="I13" s="29"/>
      <c r="J13" s="6"/>
      <c r="K13" s="29"/>
      <c r="L13" s="29"/>
      <c r="M13" s="29"/>
      <c r="N13" s="32"/>
      <c r="O13" s="29"/>
      <c r="R13" s="6">
        <v>68</v>
      </c>
      <c r="S13" s="6">
        <v>27</v>
      </c>
      <c r="T13" s="6">
        <f t="shared" si="1"/>
        <v>41</v>
      </c>
      <c r="AA13" s="4" t="s">
        <v>1575</v>
      </c>
    </row>
    <row r="14" spans="1:27" ht="13.2" customHeight="1" x14ac:dyDescent="0.3">
      <c r="A14" s="1"/>
      <c r="B14" s="3" t="s">
        <v>266</v>
      </c>
      <c r="C14" s="52"/>
      <c r="E14" s="3"/>
      <c r="F14" s="3" t="s">
        <v>264</v>
      </c>
      <c r="G14" s="3"/>
      <c r="H14" s="6">
        <v>64.3</v>
      </c>
      <c r="I14" s="29"/>
      <c r="J14" s="6">
        <v>35.700000000000003</v>
      </c>
      <c r="K14" s="29"/>
      <c r="L14" s="29"/>
      <c r="M14" s="29"/>
      <c r="N14" s="6">
        <f>H14-J14</f>
        <v>28.599999999999994</v>
      </c>
      <c r="O14" s="29"/>
      <c r="R14" s="6">
        <v>64</v>
      </c>
      <c r="S14" s="6">
        <v>30</v>
      </c>
      <c r="T14" s="6">
        <f t="shared" si="1"/>
        <v>34</v>
      </c>
      <c r="AA14" s="4" t="s">
        <v>1620</v>
      </c>
    </row>
    <row r="15" spans="1:27" ht="13.2" customHeight="1" x14ac:dyDescent="0.3">
      <c r="A15" s="1">
        <v>1940</v>
      </c>
      <c r="B15" s="3" t="s">
        <v>267</v>
      </c>
      <c r="C15" s="52"/>
      <c r="E15" s="3"/>
      <c r="F15" s="3" t="s">
        <v>264</v>
      </c>
      <c r="G15" s="3"/>
      <c r="H15" s="6"/>
      <c r="I15" s="29"/>
      <c r="J15" s="6"/>
      <c r="K15" s="29"/>
      <c r="L15" s="29"/>
      <c r="M15" s="29"/>
      <c r="N15" s="32"/>
      <c r="O15" s="29"/>
      <c r="R15" s="6">
        <v>56</v>
      </c>
      <c r="S15" s="6">
        <v>32</v>
      </c>
      <c r="T15" s="6">
        <f t="shared" si="1"/>
        <v>24</v>
      </c>
      <c r="AA15" s="4" t="s">
        <v>1620</v>
      </c>
    </row>
    <row r="16" spans="1:27" ht="13.2" customHeight="1" x14ac:dyDescent="0.3">
      <c r="A16" s="1"/>
      <c r="B16" s="3" t="s">
        <v>268</v>
      </c>
      <c r="C16" s="52"/>
      <c r="E16" s="3"/>
      <c r="F16" s="3" t="s">
        <v>264</v>
      </c>
      <c r="G16" s="3"/>
      <c r="H16" s="6">
        <v>65.400000000000006</v>
      </c>
      <c r="I16" s="29"/>
      <c r="J16" s="6">
        <v>34.6</v>
      </c>
      <c r="K16" s="29"/>
      <c r="L16" s="29"/>
      <c r="M16" s="29"/>
      <c r="N16" s="6">
        <f>H16-J16</f>
        <v>30.800000000000004</v>
      </c>
      <c r="O16" s="29"/>
      <c r="R16" s="6">
        <v>59</v>
      </c>
      <c r="S16" s="6">
        <v>30</v>
      </c>
      <c r="T16" s="6">
        <f t="shared" si="1"/>
        <v>29</v>
      </c>
      <c r="AA16" s="4" t="s">
        <v>1620</v>
      </c>
    </row>
    <row r="17" spans="1:27" ht="13.2" customHeight="1" x14ac:dyDescent="0.3">
      <c r="A17" s="1"/>
      <c r="B17" s="3" t="s">
        <v>294</v>
      </c>
      <c r="C17" s="52"/>
      <c r="E17" s="3"/>
      <c r="F17" s="3" t="s">
        <v>264</v>
      </c>
      <c r="G17" s="3"/>
      <c r="H17" s="6"/>
      <c r="I17" s="29"/>
      <c r="J17" s="6"/>
      <c r="K17" s="29"/>
      <c r="L17" s="29"/>
      <c r="M17" s="29"/>
      <c r="N17" s="32"/>
      <c r="O17" s="29"/>
      <c r="R17" s="6">
        <v>57</v>
      </c>
      <c r="S17" s="6">
        <v>36</v>
      </c>
      <c r="T17" s="6">
        <f t="shared" si="1"/>
        <v>21</v>
      </c>
      <c r="AA17" s="4" t="s">
        <v>1620</v>
      </c>
    </row>
    <row r="18" spans="1:27" ht="13.2" customHeight="1" x14ac:dyDescent="0.3">
      <c r="A18" s="1"/>
      <c r="B18" s="3" t="s">
        <v>270</v>
      </c>
      <c r="C18" s="52"/>
      <c r="E18" s="3"/>
      <c r="F18" s="3" t="s">
        <v>264</v>
      </c>
      <c r="G18" s="3"/>
      <c r="H18" s="6"/>
      <c r="I18" s="29"/>
      <c r="J18" s="6"/>
      <c r="K18" s="29"/>
      <c r="L18" s="29"/>
      <c r="M18" s="29"/>
      <c r="N18" s="32"/>
      <c r="O18" s="29"/>
      <c r="R18" s="6">
        <v>33</v>
      </c>
      <c r="S18" s="6">
        <v>60</v>
      </c>
      <c r="T18" s="6">
        <f t="shared" si="1"/>
        <v>-27</v>
      </c>
      <c r="AA18" s="4" t="s">
        <v>1620</v>
      </c>
    </row>
    <row r="19" spans="1:27" ht="13.2" customHeight="1" x14ac:dyDescent="0.3">
      <c r="A19" s="1"/>
      <c r="B19" s="3" t="s">
        <v>265</v>
      </c>
      <c r="C19" s="52"/>
      <c r="E19" s="3"/>
      <c r="F19" s="3" t="s">
        <v>264</v>
      </c>
      <c r="G19" s="3"/>
      <c r="H19" s="6"/>
      <c r="I19" s="29"/>
      <c r="J19" s="6"/>
      <c r="K19" s="29"/>
      <c r="L19" s="29"/>
      <c r="M19" s="29"/>
      <c r="N19" s="32"/>
      <c r="O19" s="29"/>
      <c r="R19" s="6">
        <v>88</v>
      </c>
      <c r="S19" s="6">
        <v>7</v>
      </c>
      <c r="T19" s="6">
        <f t="shared" si="1"/>
        <v>81</v>
      </c>
      <c r="AA19" s="4" t="s">
        <v>1620</v>
      </c>
    </row>
    <row r="20" spans="1:27" ht="13.2" customHeight="1" x14ac:dyDescent="0.3">
      <c r="A20" s="1"/>
      <c r="B20" s="3" t="s">
        <v>297</v>
      </c>
      <c r="C20" s="52"/>
      <c r="E20" s="3"/>
      <c r="F20" s="3" t="s">
        <v>264</v>
      </c>
      <c r="G20" s="3"/>
      <c r="H20" s="6"/>
      <c r="I20" s="29"/>
      <c r="J20" s="6"/>
      <c r="K20" s="29"/>
      <c r="L20" s="29"/>
      <c r="M20" s="29"/>
      <c r="N20" s="32"/>
      <c r="O20" s="29"/>
      <c r="R20" s="6">
        <v>89</v>
      </c>
      <c r="S20" s="6">
        <v>6</v>
      </c>
      <c r="T20" s="6">
        <f t="shared" si="1"/>
        <v>83</v>
      </c>
      <c r="AA20" s="4" t="s">
        <v>1620</v>
      </c>
    </row>
    <row r="21" spans="1:27" ht="13.2" customHeight="1" x14ac:dyDescent="0.3">
      <c r="A21" s="1"/>
      <c r="B21" s="3" t="s">
        <v>296</v>
      </c>
      <c r="C21" s="52"/>
      <c r="E21" s="3"/>
      <c r="F21" s="3" t="s">
        <v>264</v>
      </c>
      <c r="G21" s="3"/>
      <c r="H21" s="6"/>
      <c r="I21" s="29"/>
      <c r="J21" s="6"/>
      <c r="K21" s="29"/>
      <c r="L21" s="29"/>
      <c r="M21" s="29"/>
      <c r="N21" s="32"/>
      <c r="O21" s="29"/>
      <c r="R21" s="6">
        <v>88</v>
      </c>
      <c r="S21" s="6">
        <v>7</v>
      </c>
      <c r="T21" s="6">
        <f t="shared" ref="T21:T39" si="2">R21-S21</f>
        <v>81</v>
      </c>
      <c r="AA21" s="4" t="s">
        <v>1620</v>
      </c>
    </row>
    <row r="22" spans="1:27" ht="13.2" customHeight="1" x14ac:dyDescent="0.3">
      <c r="A22" s="1">
        <v>1941</v>
      </c>
      <c r="B22" s="3" t="s">
        <v>267</v>
      </c>
      <c r="C22" s="52"/>
      <c r="E22" s="3"/>
      <c r="F22" s="3" t="s">
        <v>264</v>
      </c>
      <c r="G22" s="3"/>
      <c r="H22" s="6"/>
      <c r="I22" s="29"/>
      <c r="J22" s="6"/>
      <c r="K22" s="29"/>
      <c r="L22" s="29"/>
      <c r="M22" s="29"/>
      <c r="N22" s="32"/>
      <c r="O22" s="29"/>
      <c r="R22" s="6">
        <v>85</v>
      </c>
      <c r="S22" s="6">
        <v>7</v>
      </c>
      <c r="T22" s="6">
        <f t="shared" si="2"/>
        <v>78</v>
      </c>
      <c r="AA22" s="4" t="s">
        <v>1620</v>
      </c>
    </row>
    <row r="23" spans="1:27" ht="13.2" customHeight="1" x14ac:dyDescent="0.3">
      <c r="A23" s="1"/>
      <c r="B23" s="3" t="s">
        <v>294</v>
      </c>
      <c r="C23" s="52"/>
      <c r="E23" s="3"/>
      <c r="F23" s="3" t="s">
        <v>264</v>
      </c>
      <c r="G23" s="3"/>
      <c r="H23" s="6"/>
      <c r="I23" s="29"/>
      <c r="J23" s="6"/>
      <c r="K23" s="29"/>
      <c r="L23" s="29"/>
      <c r="M23" s="29"/>
      <c r="N23" s="32"/>
      <c r="O23" s="29"/>
      <c r="R23" s="6">
        <v>88</v>
      </c>
      <c r="S23" s="6">
        <v>7</v>
      </c>
      <c r="T23" s="6">
        <f t="shared" si="2"/>
        <v>81</v>
      </c>
      <c r="AA23" s="4" t="s">
        <v>1620</v>
      </c>
    </row>
    <row r="24" spans="1:27" ht="13.2" customHeight="1" x14ac:dyDescent="0.3">
      <c r="A24" s="1"/>
      <c r="B24" s="3" t="s">
        <v>263</v>
      </c>
      <c r="C24" s="52"/>
      <c r="E24" s="3"/>
      <c r="F24" s="3" t="s">
        <v>264</v>
      </c>
      <c r="G24" s="3"/>
      <c r="H24" s="6"/>
      <c r="I24" s="29"/>
      <c r="J24" s="6"/>
      <c r="K24" s="29"/>
      <c r="L24" s="29"/>
      <c r="M24" s="29"/>
      <c r="N24" s="32"/>
      <c r="O24" s="29"/>
      <c r="R24" s="6">
        <v>87</v>
      </c>
      <c r="S24" s="6">
        <v>9</v>
      </c>
      <c r="T24" s="6">
        <f t="shared" si="2"/>
        <v>78</v>
      </c>
      <c r="AA24" s="4" t="s">
        <v>1620</v>
      </c>
    </row>
    <row r="25" spans="1:27" ht="13.2" customHeight="1" x14ac:dyDescent="0.3">
      <c r="A25" s="1"/>
      <c r="B25" s="3" t="s">
        <v>297</v>
      </c>
      <c r="C25" s="52"/>
      <c r="E25" s="3"/>
      <c r="F25" s="3" t="s">
        <v>264</v>
      </c>
      <c r="G25" s="3"/>
      <c r="H25" s="6"/>
      <c r="I25" s="29"/>
      <c r="J25" s="6"/>
      <c r="K25" s="29"/>
      <c r="L25" s="29"/>
      <c r="M25" s="29"/>
      <c r="N25" s="32"/>
      <c r="O25" s="29"/>
      <c r="R25" s="6">
        <v>84</v>
      </c>
      <c r="S25" s="6">
        <v>11</v>
      </c>
      <c r="T25" s="6">
        <f t="shared" si="2"/>
        <v>73</v>
      </c>
      <c r="AA25" s="4" t="s">
        <v>1620</v>
      </c>
    </row>
    <row r="26" spans="1:27" ht="13.2" customHeight="1" x14ac:dyDescent="0.3">
      <c r="A26" s="1"/>
      <c r="B26" s="3" t="s">
        <v>266</v>
      </c>
      <c r="C26" s="52"/>
      <c r="E26" s="3"/>
      <c r="F26" s="3" t="s">
        <v>264</v>
      </c>
      <c r="G26" s="3"/>
      <c r="H26" s="6"/>
      <c r="I26" s="29"/>
      <c r="J26" s="6"/>
      <c r="K26" s="29"/>
      <c r="L26" s="29"/>
      <c r="M26" s="29"/>
      <c r="N26" s="32"/>
      <c r="O26" s="29"/>
      <c r="R26" s="6">
        <v>88</v>
      </c>
      <c r="S26" s="6">
        <v>8</v>
      </c>
      <c r="T26" s="6">
        <f t="shared" si="2"/>
        <v>80</v>
      </c>
      <c r="AA26" s="4" t="s">
        <v>1620</v>
      </c>
    </row>
    <row r="27" spans="1:27" ht="13.2" customHeight="1" x14ac:dyDescent="0.3">
      <c r="A27" s="1">
        <v>1942</v>
      </c>
      <c r="B27" s="3" t="s">
        <v>267</v>
      </c>
      <c r="C27" s="52"/>
      <c r="E27" s="3"/>
      <c r="F27" s="3" t="s">
        <v>264</v>
      </c>
      <c r="G27" s="3"/>
      <c r="H27" s="6"/>
      <c r="I27" s="29"/>
      <c r="J27" s="6"/>
      <c r="K27" s="29"/>
      <c r="L27" s="29"/>
      <c r="M27" s="29"/>
      <c r="N27" s="32"/>
      <c r="O27" s="29"/>
      <c r="R27" s="6">
        <v>89</v>
      </c>
      <c r="S27" s="6">
        <v>7</v>
      </c>
      <c r="T27" s="6">
        <f t="shared" si="2"/>
        <v>82</v>
      </c>
      <c r="AA27" s="4" t="s">
        <v>1620</v>
      </c>
    </row>
    <row r="28" spans="1:27" ht="13.2" customHeight="1" x14ac:dyDescent="0.3">
      <c r="A28" s="1"/>
      <c r="B28" s="3" t="s">
        <v>268</v>
      </c>
      <c r="C28" s="52"/>
      <c r="E28" s="3"/>
      <c r="F28" s="3" t="s">
        <v>264</v>
      </c>
      <c r="G28" s="3"/>
      <c r="H28" s="6"/>
      <c r="I28" s="29"/>
      <c r="J28" s="6"/>
      <c r="K28" s="29"/>
      <c r="L28" s="29"/>
      <c r="M28" s="29"/>
      <c r="N28" s="32"/>
      <c r="O28" s="29"/>
      <c r="R28" s="6">
        <v>82</v>
      </c>
      <c r="S28" s="6">
        <v>11</v>
      </c>
      <c r="T28" s="6">
        <f t="shared" si="2"/>
        <v>71</v>
      </c>
      <c r="AA28" s="4" t="s">
        <v>1620</v>
      </c>
    </row>
    <row r="29" spans="1:27" ht="13.2" customHeight="1" x14ac:dyDescent="0.3">
      <c r="A29" s="1"/>
      <c r="B29" s="3" t="s">
        <v>294</v>
      </c>
      <c r="C29" s="52"/>
      <c r="E29" s="3"/>
      <c r="F29" s="3" t="s">
        <v>264</v>
      </c>
      <c r="G29" s="3"/>
      <c r="H29" s="6"/>
      <c r="I29" s="29"/>
      <c r="J29" s="6"/>
      <c r="K29" s="29"/>
      <c r="L29" s="29"/>
      <c r="M29" s="29"/>
      <c r="N29" s="32"/>
      <c r="O29" s="29"/>
      <c r="R29" s="6">
        <v>81</v>
      </c>
      <c r="S29" s="6">
        <v>13</v>
      </c>
      <c r="T29" s="6">
        <f t="shared" si="2"/>
        <v>68</v>
      </c>
      <c r="AA29" s="4" t="s">
        <v>1620</v>
      </c>
    </row>
    <row r="30" spans="1:27" ht="13.2" customHeight="1" x14ac:dyDescent="0.3">
      <c r="A30" s="1"/>
      <c r="B30" s="3" t="s">
        <v>269</v>
      </c>
      <c r="C30" s="52"/>
      <c r="E30" s="3"/>
      <c r="F30" s="3" t="s">
        <v>264</v>
      </c>
      <c r="G30" s="3"/>
      <c r="H30" s="6"/>
      <c r="I30" s="29"/>
      <c r="J30" s="6"/>
      <c r="K30" s="29"/>
      <c r="L30" s="29"/>
      <c r="M30" s="29"/>
      <c r="N30" s="32"/>
      <c r="O30" s="29"/>
      <c r="R30" s="6">
        <v>82</v>
      </c>
      <c r="S30" s="6">
        <v>13</v>
      </c>
      <c r="T30" s="6">
        <f t="shared" si="2"/>
        <v>69</v>
      </c>
      <c r="AA30" s="4" t="s">
        <v>1620</v>
      </c>
    </row>
    <row r="31" spans="1:27" ht="13.2" customHeight="1" x14ac:dyDescent="0.3">
      <c r="A31" s="1"/>
      <c r="B31" s="3" t="s">
        <v>270</v>
      </c>
      <c r="C31" s="52"/>
      <c r="E31" s="3"/>
      <c r="F31" s="3" t="s">
        <v>264</v>
      </c>
      <c r="G31" s="3"/>
      <c r="H31" s="6"/>
      <c r="I31" s="29"/>
      <c r="J31" s="6"/>
      <c r="K31" s="29"/>
      <c r="L31" s="29"/>
      <c r="M31" s="29"/>
      <c r="N31" s="32"/>
      <c r="O31" s="29"/>
      <c r="R31" s="6">
        <v>87</v>
      </c>
      <c r="S31" s="6">
        <v>8</v>
      </c>
      <c r="T31" s="6">
        <f t="shared" si="2"/>
        <v>79</v>
      </c>
      <c r="AA31" s="4" t="s">
        <v>1620</v>
      </c>
    </row>
    <row r="32" spans="1:27" ht="13.2" customHeight="1" x14ac:dyDescent="0.3">
      <c r="A32" s="1"/>
      <c r="B32" s="3" t="s">
        <v>263</v>
      </c>
      <c r="C32" s="52"/>
      <c r="E32" s="3"/>
      <c r="F32" s="3" t="s">
        <v>264</v>
      </c>
      <c r="G32" s="3"/>
      <c r="H32" s="6"/>
      <c r="I32" s="29"/>
      <c r="J32" s="6"/>
      <c r="K32" s="29"/>
      <c r="L32" s="29"/>
      <c r="M32" s="29"/>
      <c r="N32" s="32"/>
      <c r="O32" s="29"/>
      <c r="R32" s="6">
        <v>86</v>
      </c>
      <c r="S32" s="6">
        <v>9</v>
      </c>
      <c r="T32" s="6">
        <f t="shared" si="2"/>
        <v>77</v>
      </c>
      <c r="AA32" s="4" t="s">
        <v>1620</v>
      </c>
    </row>
    <row r="33" spans="1:27" ht="13.2" customHeight="1" x14ac:dyDescent="0.3">
      <c r="A33" s="1"/>
      <c r="B33" s="3" t="s">
        <v>265</v>
      </c>
      <c r="C33" s="52"/>
      <c r="E33" s="3"/>
      <c r="F33" s="3" t="s">
        <v>264</v>
      </c>
      <c r="G33" s="3"/>
      <c r="H33" s="6"/>
      <c r="I33" s="29"/>
      <c r="J33" s="6"/>
      <c r="K33" s="29"/>
      <c r="L33" s="29"/>
      <c r="M33" s="29"/>
      <c r="N33" s="32"/>
      <c r="O33" s="29"/>
      <c r="R33" s="6">
        <v>78</v>
      </c>
      <c r="S33" s="6">
        <v>15</v>
      </c>
      <c r="T33" s="6">
        <f t="shared" si="2"/>
        <v>63</v>
      </c>
      <c r="AA33" s="4" t="s">
        <v>1620</v>
      </c>
    </row>
    <row r="34" spans="1:27" ht="13.2" customHeight="1" x14ac:dyDescent="0.3">
      <c r="A34" s="1"/>
      <c r="B34" s="3" t="s">
        <v>293</v>
      </c>
      <c r="C34" s="52"/>
      <c r="E34" s="3"/>
      <c r="F34" s="3" t="s">
        <v>264</v>
      </c>
      <c r="G34" s="3"/>
      <c r="H34" s="6"/>
      <c r="I34" s="29"/>
      <c r="J34" s="6"/>
      <c r="K34" s="29"/>
      <c r="L34" s="29"/>
      <c r="M34" s="29"/>
      <c r="N34" s="32"/>
      <c r="O34" s="29"/>
      <c r="R34" s="6">
        <v>82</v>
      </c>
      <c r="S34" s="6">
        <v>11</v>
      </c>
      <c r="T34" s="6">
        <f t="shared" si="2"/>
        <v>71</v>
      </c>
      <c r="AA34" s="4" t="s">
        <v>1620</v>
      </c>
    </row>
    <row r="35" spans="1:27" ht="13.2" customHeight="1" x14ac:dyDescent="0.3">
      <c r="A35" s="1"/>
      <c r="B35" s="3" t="s">
        <v>295</v>
      </c>
      <c r="C35" s="52"/>
      <c r="E35" s="3"/>
      <c r="F35" s="3" t="s">
        <v>264</v>
      </c>
      <c r="G35" s="3"/>
      <c r="H35" s="6"/>
      <c r="I35" s="29"/>
      <c r="J35" s="6"/>
      <c r="K35" s="29"/>
      <c r="L35" s="29"/>
      <c r="M35" s="29"/>
      <c r="N35" s="32"/>
      <c r="O35" s="29"/>
      <c r="R35" s="6">
        <v>82</v>
      </c>
      <c r="S35" s="6">
        <v>10</v>
      </c>
      <c r="T35" s="6">
        <f t="shared" si="2"/>
        <v>72</v>
      </c>
      <c r="AA35" s="4" t="s">
        <v>1620</v>
      </c>
    </row>
    <row r="36" spans="1:27" ht="13.2" customHeight="1" x14ac:dyDescent="0.3">
      <c r="A36" s="1"/>
      <c r="B36" s="3" t="s">
        <v>297</v>
      </c>
      <c r="C36" s="52"/>
      <c r="E36" s="3"/>
      <c r="F36" s="3" t="s">
        <v>264</v>
      </c>
      <c r="G36" s="3"/>
      <c r="H36" s="6"/>
      <c r="I36" s="29"/>
      <c r="J36" s="6"/>
      <c r="K36" s="29"/>
      <c r="L36" s="29"/>
      <c r="M36" s="29"/>
      <c r="N36" s="32"/>
      <c r="O36" s="29"/>
      <c r="R36" s="6">
        <v>83</v>
      </c>
      <c r="S36" s="6">
        <v>11</v>
      </c>
      <c r="T36" s="6">
        <f t="shared" si="2"/>
        <v>72</v>
      </c>
      <c r="AA36" s="4" t="s">
        <v>1620</v>
      </c>
    </row>
    <row r="37" spans="1:27" ht="13.2" customHeight="1" x14ac:dyDescent="0.3">
      <c r="A37" s="1"/>
      <c r="B37" s="3" t="s">
        <v>296</v>
      </c>
      <c r="C37" s="52"/>
      <c r="E37" s="3"/>
      <c r="F37" s="3" t="s">
        <v>264</v>
      </c>
      <c r="G37" s="3"/>
      <c r="H37" s="6"/>
      <c r="I37" s="29"/>
      <c r="J37" s="6"/>
      <c r="K37" s="29"/>
      <c r="L37" s="29"/>
      <c r="M37" s="29"/>
      <c r="N37" s="32"/>
      <c r="O37" s="29"/>
      <c r="R37" s="6">
        <v>91</v>
      </c>
      <c r="S37" s="6">
        <v>7</v>
      </c>
      <c r="T37" s="6">
        <f t="shared" si="2"/>
        <v>84</v>
      </c>
      <c r="AA37" s="4" t="s">
        <v>1620</v>
      </c>
    </row>
    <row r="38" spans="1:27" ht="13.2" customHeight="1" x14ac:dyDescent="0.3">
      <c r="B38" s="3" t="s">
        <v>266</v>
      </c>
      <c r="C38" s="52"/>
      <c r="E38" s="3"/>
      <c r="F38" s="3" t="s">
        <v>264</v>
      </c>
      <c r="G38" s="3"/>
      <c r="H38" s="6"/>
      <c r="I38" s="29"/>
      <c r="J38" s="6"/>
      <c r="K38" s="29"/>
      <c r="L38" s="29"/>
      <c r="M38" s="29"/>
      <c r="N38" s="32"/>
      <c r="O38" s="29"/>
      <c r="R38" s="6">
        <v>93</v>
      </c>
      <c r="S38" s="6">
        <v>5</v>
      </c>
      <c r="T38" s="6">
        <f t="shared" si="2"/>
        <v>88</v>
      </c>
      <c r="AA38" s="4" t="s">
        <v>1620</v>
      </c>
    </row>
    <row r="39" spans="1:27" ht="13.2" customHeight="1" x14ac:dyDescent="0.3">
      <c r="A39" s="1">
        <v>1943</v>
      </c>
      <c r="B39" s="3" t="s">
        <v>267</v>
      </c>
      <c r="C39" s="52"/>
      <c r="E39" s="3"/>
      <c r="F39" s="3" t="s">
        <v>264</v>
      </c>
      <c r="G39" s="3"/>
      <c r="H39" s="6"/>
      <c r="I39" s="29"/>
      <c r="J39" s="6"/>
      <c r="K39" s="29"/>
      <c r="L39" s="29"/>
      <c r="M39" s="29"/>
      <c r="N39" s="32"/>
      <c r="O39" s="29"/>
      <c r="R39" s="6">
        <v>91</v>
      </c>
      <c r="S39" s="6">
        <v>7</v>
      </c>
      <c r="T39" s="6">
        <f t="shared" si="2"/>
        <v>84</v>
      </c>
      <c r="AA39" s="4" t="s">
        <v>1620</v>
      </c>
    </row>
    <row r="40" spans="1:27" ht="13.2" customHeight="1" x14ac:dyDescent="0.3">
      <c r="A40" s="1"/>
      <c r="B40" s="3" t="s">
        <v>269</v>
      </c>
      <c r="C40" s="52"/>
      <c r="E40" s="3"/>
      <c r="F40" t="s">
        <v>264</v>
      </c>
      <c r="G40" s="3"/>
      <c r="H40" s="6"/>
      <c r="I40" s="29"/>
      <c r="J40" s="6"/>
      <c r="K40" s="29"/>
      <c r="L40" s="29"/>
      <c r="M40" s="29"/>
      <c r="N40" s="32"/>
      <c r="O40" s="29"/>
      <c r="R40" s="6">
        <v>90</v>
      </c>
      <c r="S40" s="6">
        <v>7</v>
      </c>
      <c r="T40" s="6">
        <f t="shared" ref="T40:T41" si="3">R40-S40</f>
        <v>83</v>
      </c>
      <c r="AA40" s="4" t="s">
        <v>1620</v>
      </c>
    </row>
    <row r="41" spans="1:27" x14ac:dyDescent="0.25">
      <c r="A41" s="1"/>
      <c r="B41" t="s">
        <v>263</v>
      </c>
      <c r="F41" t="s">
        <v>264</v>
      </c>
      <c r="G41" s="2" t="s">
        <v>128</v>
      </c>
      <c r="H41" s="6">
        <v>36</v>
      </c>
      <c r="I41" s="7"/>
      <c r="J41" s="6">
        <v>44</v>
      </c>
      <c r="K41" s="7"/>
      <c r="L41" s="6">
        <v>10.5</v>
      </c>
      <c r="M41" s="7"/>
      <c r="N41" s="6">
        <v>-8</v>
      </c>
      <c r="O41" s="7"/>
      <c r="R41" s="6">
        <v>93</v>
      </c>
      <c r="S41" s="6">
        <v>4</v>
      </c>
      <c r="T41" s="6">
        <f t="shared" si="3"/>
        <v>89</v>
      </c>
      <c r="AA41" s="4" t="s">
        <v>1620</v>
      </c>
    </row>
    <row r="42" spans="1:27" x14ac:dyDescent="0.25">
      <c r="A42" s="1"/>
      <c r="B42" t="s">
        <v>265</v>
      </c>
      <c r="F42" t="s">
        <v>264</v>
      </c>
      <c r="G42" s="2" t="s">
        <v>128</v>
      </c>
      <c r="H42" s="6">
        <v>33</v>
      </c>
      <c r="I42" s="7">
        <v>-3</v>
      </c>
      <c r="J42" s="6">
        <v>47.5</v>
      </c>
      <c r="K42" s="7">
        <v>3.5</v>
      </c>
      <c r="L42" s="6">
        <v>11</v>
      </c>
      <c r="M42" s="7">
        <v>0.5</v>
      </c>
      <c r="N42" s="6">
        <v>-14.5</v>
      </c>
      <c r="O42" s="7">
        <v>-6.5</v>
      </c>
      <c r="R42" s="6"/>
      <c r="S42" s="6"/>
      <c r="T42" s="6"/>
      <c r="AA42" s="4"/>
    </row>
    <row r="43" spans="1:27" x14ac:dyDescent="0.25">
      <c r="A43" s="1"/>
      <c r="B43" t="s">
        <v>293</v>
      </c>
      <c r="F43" t="s">
        <v>264</v>
      </c>
      <c r="G43" s="2"/>
      <c r="H43" s="6"/>
      <c r="I43" s="7"/>
      <c r="J43" s="6"/>
      <c r="K43" s="7"/>
      <c r="L43" s="6"/>
      <c r="M43" s="7"/>
      <c r="N43" s="6"/>
      <c r="O43" s="7"/>
      <c r="R43" s="6">
        <v>93</v>
      </c>
      <c r="S43" s="6">
        <v>5</v>
      </c>
      <c r="T43" s="6">
        <f t="shared" ref="T43" si="4">R43-S43</f>
        <v>88</v>
      </c>
      <c r="AA43" s="4" t="s">
        <v>1620</v>
      </c>
    </row>
    <row r="44" spans="1:27" x14ac:dyDescent="0.25">
      <c r="A44" s="1"/>
      <c r="B44" s="3" t="s">
        <v>296</v>
      </c>
      <c r="F44" t="s">
        <v>264</v>
      </c>
      <c r="G44" s="2"/>
      <c r="H44" s="6"/>
      <c r="I44" s="7"/>
      <c r="J44" s="6"/>
      <c r="K44" s="7"/>
      <c r="L44" s="6"/>
      <c r="M44" s="7"/>
      <c r="N44" s="6"/>
      <c r="O44" s="7"/>
      <c r="R44" s="6">
        <v>91</v>
      </c>
      <c r="S44" s="6">
        <v>6</v>
      </c>
      <c r="T44" s="6">
        <f t="shared" ref="T44" si="5">R44-S44</f>
        <v>85</v>
      </c>
      <c r="AA44" s="4" t="s">
        <v>1620</v>
      </c>
    </row>
    <row r="45" spans="1:27" x14ac:dyDescent="0.25">
      <c r="A45" s="1"/>
      <c r="B45" t="s">
        <v>266</v>
      </c>
      <c r="F45" t="s">
        <v>264</v>
      </c>
      <c r="G45" s="2" t="s">
        <v>128</v>
      </c>
      <c r="H45" s="6">
        <v>31.5</v>
      </c>
      <c r="I45" s="7">
        <v>-1.5</v>
      </c>
      <c r="J45" s="6">
        <v>46.5</v>
      </c>
      <c r="K45" s="7">
        <v>-1</v>
      </c>
      <c r="L45" s="6">
        <v>11.5</v>
      </c>
      <c r="M45" s="7">
        <v>0.5</v>
      </c>
      <c r="N45" s="6">
        <v>-15</v>
      </c>
      <c r="O45" s="7">
        <v>-0.5</v>
      </c>
      <c r="R45" s="6"/>
      <c r="S45" s="6"/>
      <c r="T45" s="6"/>
      <c r="AA45" s="4"/>
    </row>
    <row r="46" spans="1:27" x14ac:dyDescent="0.25">
      <c r="A46" s="1">
        <v>1944</v>
      </c>
      <c r="B46" t="s">
        <v>267</v>
      </c>
      <c r="F46" t="s">
        <v>264</v>
      </c>
      <c r="G46" s="2" t="s">
        <v>128</v>
      </c>
      <c r="H46" s="6">
        <v>28</v>
      </c>
      <c r="I46" s="7">
        <v>-3.5</v>
      </c>
      <c r="J46" s="6">
        <v>45</v>
      </c>
      <c r="K46" s="7">
        <v>-1.5</v>
      </c>
      <c r="L46" s="6">
        <v>12</v>
      </c>
      <c r="M46" s="7">
        <v>0.5</v>
      </c>
      <c r="N46" s="6">
        <v>-17</v>
      </c>
      <c r="O46" s="7">
        <v>-2</v>
      </c>
      <c r="R46" s="6">
        <v>89</v>
      </c>
      <c r="S46" s="6">
        <v>7</v>
      </c>
      <c r="T46" s="8">
        <f t="shared" ref="T46" si="6">R46-S46</f>
        <v>82</v>
      </c>
      <c r="U46" s="3"/>
      <c r="V46" s="3"/>
      <c r="W46" s="3"/>
      <c r="X46" s="3"/>
      <c r="Y46" s="3"/>
      <c r="Z46" s="3"/>
      <c r="AA46" s="4" t="s">
        <v>1620</v>
      </c>
    </row>
    <row r="47" spans="1:27" x14ac:dyDescent="0.25">
      <c r="A47" s="1"/>
      <c r="B47" s="3" t="s">
        <v>294</v>
      </c>
      <c r="C47" s="3"/>
      <c r="F47" t="s">
        <v>264</v>
      </c>
      <c r="G47" s="2"/>
      <c r="H47" s="6"/>
      <c r="I47" s="7"/>
      <c r="J47" s="6"/>
      <c r="K47" s="7"/>
      <c r="L47" s="6"/>
      <c r="M47" s="7"/>
      <c r="N47" s="6"/>
      <c r="O47" s="7"/>
      <c r="R47" s="6">
        <v>86</v>
      </c>
      <c r="S47" s="6">
        <v>10</v>
      </c>
      <c r="T47" s="8">
        <f t="shared" ref="T47:T56" si="7">R47-S47</f>
        <v>76</v>
      </c>
      <c r="U47" s="3"/>
      <c r="V47" s="3"/>
      <c r="W47" s="3"/>
      <c r="X47" s="3"/>
      <c r="Y47" s="3"/>
      <c r="Z47" s="3"/>
      <c r="AA47" s="4" t="s">
        <v>1620</v>
      </c>
    </row>
    <row r="48" spans="1:27" x14ac:dyDescent="0.25">
      <c r="A48" s="1"/>
      <c r="B48" s="3" t="s">
        <v>269</v>
      </c>
      <c r="F48" t="s">
        <v>264</v>
      </c>
      <c r="G48" s="2"/>
      <c r="H48" s="6"/>
      <c r="I48" s="7"/>
      <c r="J48" s="6"/>
      <c r="K48" s="7"/>
      <c r="L48" s="6"/>
      <c r="M48" s="7"/>
      <c r="N48" s="6"/>
      <c r="O48" s="7"/>
      <c r="R48" s="6">
        <v>88</v>
      </c>
      <c r="S48" s="6">
        <v>9</v>
      </c>
      <c r="T48" s="8">
        <f t="shared" si="7"/>
        <v>79</v>
      </c>
      <c r="U48" s="3"/>
      <c r="V48" s="3"/>
      <c r="W48" s="3"/>
      <c r="X48" s="3"/>
      <c r="Y48" s="3"/>
      <c r="Z48" s="3"/>
      <c r="AA48" s="4" t="s">
        <v>1620</v>
      </c>
    </row>
    <row r="49" spans="1:27" x14ac:dyDescent="0.25">
      <c r="A49" s="1"/>
      <c r="B49" s="3" t="s">
        <v>263</v>
      </c>
      <c r="F49" t="s">
        <v>264</v>
      </c>
      <c r="G49" s="2"/>
      <c r="H49" s="6"/>
      <c r="I49" s="7"/>
      <c r="J49" s="6"/>
      <c r="K49" s="7"/>
      <c r="L49" s="6"/>
      <c r="M49" s="7"/>
      <c r="N49" s="6"/>
      <c r="O49" s="7"/>
      <c r="R49" s="6">
        <v>91</v>
      </c>
      <c r="S49" s="6">
        <v>7</v>
      </c>
      <c r="T49" s="8">
        <f t="shared" si="7"/>
        <v>84</v>
      </c>
      <c r="U49" s="3"/>
      <c r="V49" s="3"/>
      <c r="W49" s="3"/>
      <c r="X49" s="3"/>
      <c r="Y49" s="3"/>
      <c r="Z49" s="3"/>
      <c r="AA49" s="4" t="s">
        <v>1620</v>
      </c>
    </row>
    <row r="50" spans="1:27" x14ac:dyDescent="0.25">
      <c r="A50" s="1"/>
      <c r="B50" s="3" t="s">
        <v>293</v>
      </c>
      <c r="F50" t="s">
        <v>264</v>
      </c>
      <c r="G50" s="2"/>
      <c r="H50" s="6"/>
      <c r="I50" s="7"/>
      <c r="J50" s="6"/>
      <c r="K50" s="7"/>
      <c r="L50" s="6"/>
      <c r="M50" s="7"/>
      <c r="N50" s="6"/>
      <c r="O50" s="7"/>
      <c r="R50" s="6">
        <v>89</v>
      </c>
      <c r="S50" s="6">
        <v>8</v>
      </c>
      <c r="T50" s="8">
        <f t="shared" si="7"/>
        <v>81</v>
      </c>
      <c r="U50" s="3"/>
      <c r="V50" s="3"/>
      <c r="W50" s="3"/>
      <c r="X50" s="3"/>
      <c r="Y50" s="3"/>
      <c r="Z50" s="3"/>
      <c r="AA50" s="4" t="s">
        <v>1620</v>
      </c>
    </row>
    <row r="51" spans="1:27" x14ac:dyDescent="0.25">
      <c r="A51" s="1"/>
      <c r="B51" s="3" t="s">
        <v>297</v>
      </c>
      <c r="F51" t="s">
        <v>264</v>
      </c>
      <c r="G51" s="2"/>
      <c r="H51" s="6"/>
      <c r="I51" s="7"/>
      <c r="J51" s="6"/>
      <c r="K51" s="7"/>
      <c r="L51" s="6"/>
      <c r="M51" s="7"/>
      <c r="N51" s="6"/>
      <c r="O51" s="7"/>
      <c r="R51" s="6">
        <v>91</v>
      </c>
      <c r="S51" s="6">
        <v>7</v>
      </c>
      <c r="T51" s="8">
        <f t="shared" si="7"/>
        <v>84</v>
      </c>
      <c r="U51" s="3"/>
      <c r="V51" s="3"/>
      <c r="W51" s="3"/>
      <c r="X51" s="3"/>
      <c r="Y51" s="3"/>
      <c r="Z51" s="3"/>
      <c r="AA51" s="4" t="s">
        <v>1620</v>
      </c>
    </row>
    <row r="52" spans="1:27" x14ac:dyDescent="0.25">
      <c r="A52" s="1">
        <v>1945</v>
      </c>
      <c r="B52" s="3" t="s">
        <v>267</v>
      </c>
      <c r="F52" t="s">
        <v>264</v>
      </c>
      <c r="G52" s="2"/>
      <c r="H52" s="6"/>
      <c r="I52" s="7"/>
      <c r="J52" s="6"/>
      <c r="K52" s="7"/>
      <c r="L52" s="6"/>
      <c r="M52" s="7"/>
      <c r="N52" s="6"/>
      <c r="O52" s="7"/>
      <c r="R52" s="6">
        <v>81</v>
      </c>
      <c r="S52" s="6">
        <v>16</v>
      </c>
      <c r="T52" s="8">
        <f t="shared" si="7"/>
        <v>65</v>
      </c>
      <c r="U52" s="3"/>
      <c r="V52" s="3"/>
      <c r="W52" s="3"/>
      <c r="X52" s="3"/>
      <c r="Y52" s="3"/>
      <c r="Z52" s="3"/>
      <c r="AA52" s="4" t="s">
        <v>1620</v>
      </c>
    </row>
    <row r="53" spans="1:27" x14ac:dyDescent="0.25">
      <c r="B53" t="s">
        <v>268</v>
      </c>
      <c r="F53" t="s">
        <v>264</v>
      </c>
      <c r="G53" s="2" t="s">
        <v>128</v>
      </c>
      <c r="H53" s="6">
        <v>27.5</v>
      </c>
      <c r="I53" s="7">
        <v>-0.5</v>
      </c>
      <c r="J53" s="6">
        <v>47.5</v>
      </c>
      <c r="K53" s="7">
        <v>2.5</v>
      </c>
      <c r="L53" s="6">
        <v>12.5</v>
      </c>
      <c r="M53" s="7">
        <v>0.5</v>
      </c>
      <c r="N53" s="6">
        <v>-20</v>
      </c>
      <c r="O53" s="7">
        <v>-3</v>
      </c>
      <c r="R53" s="6">
        <v>85</v>
      </c>
      <c r="S53" s="6">
        <v>11</v>
      </c>
      <c r="T53" s="8">
        <f t="shared" si="7"/>
        <v>74</v>
      </c>
      <c r="U53" s="3"/>
      <c r="V53" s="3"/>
      <c r="W53" s="3"/>
      <c r="X53" s="3"/>
      <c r="Y53" s="3"/>
      <c r="Z53" s="3"/>
      <c r="AA53" s="4" t="s">
        <v>1620</v>
      </c>
    </row>
    <row r="54" spans="1:27" x14ac:dyDescent="0.25">
      <c r="B54" s="3" t="s">
        <v>294</v>
      </c>
      <c r="F54" t="s">
        <v>264</v>
      </c>
      <c r="G54" s="2"/>
      <c r="H54" s="6"/>
      <c r="I54" s="7"/>
      <c r="J54" s="6"/>
      <c r="K54" s="7"/>
      <c r="L54" s="6"/>
      <c r="M54" s="7"/>
      <c r="N54" s="6"/>
      <c r="O54" s="7"/>
      <c r="R54" s="6">
        <v>87</v>
      </c>
      <c r="S54" s="6">
        <v>10</v>
      </c>
      <c r="T54" s="8">
        <f t="shared" si="7"/>
        <v>77</v>
      </c>
      <c r="U54" s="3"/>
      <c r="V54" s="3"/>
      <c r="W54" s="3"/>
      <c r="X54" s="3"/>
      <c r="Y54" s="3"/>
      <c r="Z54" s="3"/>
      <c r="AA54" s="4" t="s">
        <v>1620</v>
      </c>
    </row>
    <row r="55" spans="1:27" x14ac:dyDescent="0.25">
      <c r="A55" s="1"/>
      <c r="B55" t="s">
        <v>269</v>
      </c>
      <c r="F55" t="s">
        <v>264</v>
      </c>
      <c r="G55" s="2" t="s">
        <v>128</v>
      </c>
      <c r="H55" s="6">
        <v>28</v>
      </c>
      <c r="I55" s="7">
        <v>0.5</v>
      </c>
      <c r="J55" s="6">
        <v>47</v>
      </c>
      <c r="K55" s="7">
        <v>-0.5</v>
      </c>
      <c r="L55" s="6">
        <v>14</v>
      </c>
      <c r="M55" s="7">
        <v>1.5</v>
      </c>
      <c r="N55" s="6">
        <v>-19</v>
      </c>
      <c r="O55" s="7">
        <v>1</v>
      </c>
      <c r="R55" s="6">
        <v>91</v>
      </c>
      <c r="S55" s="6">
        <v>7</v>
      </c>
      <c r="T55" s="8">
        <f t="shared" si="7"/>
        <v>84</v>
      </c>
      <c r="U55" s="3"/>
      <c r="V55" s="3"/>
      <c r="W55" s="3"/>
      <c r="X55" s="3"/>
      <c r="Y55" s="3"/>
      <c r="Z55" s="3"/>
      <c r="AA55" s="4" t="s">
        <v>1620</v>
      </c>
    </row>
    <row r="56" spans="1:27" x14ac:dyDescent="0.25">
      <c r="A56" s="1"/>
      <c r="B56" t="s">
        <v>270</v>
      </c>
      <c r="F56" t="s">
        <v>264</v>
      </c>
      <c r="G56" s="2" t="s">
        <v>128</v>
      </c>
      <c r="H56" s="6">
        <v>33</v>
      </c>
      <c r="I56" s="7">
        <v>5</v>
      </c>
      <c r="J56" s="6">
        <v>45</v>
      </c>
      <c r="K56" s="7">
        <v>-2</v>
      </c>
      <c r="L56" s="6">
        <v>15</v>
      </c>
      <c r="M56" s="7">
        <v>1</v>
      </c>
      <c r="N56" s="6">
        <v>-12</v>
      </c>
      <c r="O56" s="7">
        <v>7</v>
      </c>
      <c r="R56" s="6">
        <v>83</v>
      </c>
      <c r="S56" s="6">
        <v>14</v>
      </c>
      <c r="T56" s="8">
        <f t="shared" si="7"/>
        <v>69</v>
      </c>
      <c r="U56" s="3"/>
      <c r="V56" s="3"/>
      <c r="W56" s="3"/>
      <c r="X56" s="3"/>
      <c r="Y56" s="3"/>
      <c r="Z56" s="3"/>
      <c r="AA56" s="4" t="s">
        <v>1620</v>
      </c>
    </row>
    <row r="57" spans="1:27" x14ac:dyDescent="0.25">
      <c r="A57" s="1"/>
      <c r="B57" t="s">
        <v>263</v>
      </c>
      <c r="F57" t="s">
        <v>264</v>
      </c>
      <c r="G57" s="2" t="s">
        <v>128</v>
      </c>
      <c r="H57" s="6">
        <v>37</v>
      </c>
      <c r="I57" s="7">
        <v>4</v>
      </c>
      <c r="J57" s="6">
        <v>45</v>
      </c>
      <c r="K57" s="7">
        <v>0</v>
      </c>
      <c r="L57" s="6">
        <v>15</v>
      </c>
      <c r="M57" s="7">
        <v>0</v>
      </c>
      <c r="N57" s="6">
        <v>-8</v>
      </c>
      <c r="O57" s="7">
        <v>4</v>
      </c>
      <c r="R57" s="6"/>
      <c r="S57" s="6"/>
      <c r="AA57" s="4"/>
    </row>
    <row r="58" spans="1:27" x14ac:dyDescent="0.25">
      <c r="A58" s="1"/>
      <c r="B58" t="s">
        <v>263</v>
      </c>
      <c r="E58">
        <v>5</v>
      </c>
      <c r="F58" t="s">
        <v>271</v>
      </c>
      <c r="G58" s="2" t="s">
        <v>42</v>
      </c>
      <c r="H58" s="6">
        <v>45</v>
      </c>
      <c r="I58" s="7"/>
      <c r="J58" s="6">
        <v>45</v>
      </c>
      <c r="K58" s="7"/>
      <c r="L58" s="6">
        <v>12</v>
      </c>
      <c r="M58" s="7"/>
      <c r="N58" s="6">
        <v>0</v>
      </c>
      <c r="O58" s="7"/>
      <c r="R58" s="6"/>
      <c r="S58" s="6"/>
      <c r="AA58" s="4"/>
    </row>
    <row r="59" spans="1:27" x14ac:dyDescent="0.25">
      <c r="A59" s="1"/>
      <c r="B59" t="s">
        <v>272</v>
      </c>
      <c r="C59" t="s">
        <v>273</v>
      </c>
      <c r="D59" s="97">
        <v>16612</v>
      </c>
      <c r="E59">
        <v>4</v>
      </c>
      <c r="F59" t="s">
        <v>264</v>
      </c>
      <c r="G59" s="2" t="s">
        <v>128</v>
      </c>
      <c r="H59" s="6">
        <v>41</v>
      </c>
      <c r="I59" s="7">
        <v>4</v>
      </c>
      <c r="J59" s="6">
        <v>47</v>
      </c>
      <c r="K59" s="7">
        <v>2</v>
      </c>
      <c r="L59" s="6">
        <v>10.5</v>
      </c>
      <c r="M59" s="7">
        <v>-5</v>
      </c>
      <c r="N59" s="6">
        <v>-6</v>
      </c>
      <c r="O59" s="7">
        <v>2</v>
      </c>
      <c r="Q59" s="3"/>
      <c r="R59" s="6"/>
      <c r="S59" s="6"/>
      <c r="AA59" s="4"/>
    </row>
    <row r="60" spans="1:27" x14ac:dyDescent="0.25">
      <c r="N60" s="6"/>
      <c r="R60" s="6"/>
      <c r="S60" s="6"/>
      <c r="AA60" s="4"/>
    </row>
    <row r="61" spans="1:27" x14ac:dyDescent="0.25">
      <c r="E61">
        <v>5</v>
      </c>
      <c r="F61" t="s">
        <v>274</v>
      </c>
      <c r="H61" s="6">
        <v>39.299999999999997</v>
      </c>
      <c r="J61" s="6">
        <v>48.8</v>
      </c>
      <c r="L61" s="6">
        <v>9.1999999999999993</v>
      </c>
      <c r="N61" s="6">
        <f>H61-J61</f>
        <v>-9.5</v>
      </c>
      <c r="R61" s="6"/>
      <c r="S61" s="6"/>
      <c r="AA61" s="4"/>
    </row>
  </sheetData>
  <autoFilter ref="A1:O59" xr:uid="{00000000-0001-0000-0100-000000000000}"/>
  <phoneticPr fontId="5" type="noConversion"/>
  <conditionalFormatting sqref="I41:I59 K41:K59 M41:M59 O41:O59">
    <cfRule type="cellIs" dxfId="4081" priority="9" stopIfTrue="1" operator="greaterThan">
      <formula>0</formula>
    </cfRule>
    <cfRule type="cellIs" dxfId="4080" priority="10" stopIfTrue="1" operator="lessThan">
      <formula>0</formula>
    </cfRule>
  </conditionalFormatting>
  <conditionalFormatting sqref="N6">
    <cfRule type="cellIs" dxfId="4079" priority="5" stopIfTrue="1" operator="lessThan">
      <formula>0</formula>
    </cfRule>
    <cfRule type="cellIs" dxfId="4078" priority="6" stopIfTrue="1" operator="greaterThan">
      <formula>0</formula>
    </cfRule>
  </conditionalFormatting>
  <conditionalFormatting sqref="N16">
    <cfRule type="cellIs" dxfId="4077" priority="1" stopIfTrue="1" operator="lessThan">
      <formula>0</formula>
    </cfRule>
    <cfRule type="cellIs" dxfId="4076" priority="2" stopIfTrue="1" operator="greaterThan">
      <formula>0</formula>
    </cfRule>
  </conditionalFormatting>
  <conditionalFormatting sqref="T2:T56 N14 N41:N61">
    <cfRule type="cellIs" dxfId="4075" priority="3" stopIfTrue="1" operator="lessThan">
      <formula>0</formula>
    </cfRule>
    <cfRule type="cellIs" dxfId="4074" priority="4" stopIfTrue="1" operator="greaterThan">
      <formula>0</formula>
    </cfRule>
  </conditionalFormatting>
  <pageMargins left="0.75" right="0.75" top="1" bottom="1" header="0.5" footer="0.5"/>
  <pageSetup paperSize="9" orientation="portrait" r:id="rId1"/>
  <headerFooter alignWithMargins="0"/>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57"/>
  <sheetViews>
    <sheetView zoomScale="70" zoomScaleNormal="70" workbookViewId="0">
      <pane xSplit="7" ySplit="1" topLeftCell="H2" activePane="bottomRight" state="frozen"/>
      <selection pane="topRight" activeCell="G1" sqref="G1"/>
      <selection pane="bottomLeft" activeCell="A2" sqref="A2"/>
      <selection pane="bottomRight" activeCell="A2" sqref="A2"/>
    </sheetView>
  </sheetViews>
  <sheetFormatPr defaultRowHeight="13.2" x14ac:dyDescent="0.25"/>
  <cols>
    <col min="4" max="4" width="8.88671875" style="97"/>
    <col min="7" max="7" width="13.5546875" customWidth="1"/>
  </cols>
  <sheetData>
    <row r="1" spans="1:35" ht="18" thickBot="1" x14ac:dyDescent="0.35">
      <c r="A1" s="24" t="s">
        <v>254</v>
      </c>
      <c r="B1" s="58" t="s">
        <v>255</v>
      </c>
      <c r="C1" s="102" t="s">
        <v>256</v>
      </c>
      <c r="E1" s="58" t="s">
        <v>257</v>
      </c>
      <c r="F1" s="58" t="s">
        <v>258</v>
      </c>
      <c r="G1" s="58" t="s">
        <v>259</v>
      </c>
      <c r="H1" s="24" t="s">
        <v>32</v>
      </c>
      <c r="I1" s="24"/>
      <c r="J1" s="24" t="s">
        <v>260</v>
      </c>
      <c r="K1" s="24"/>
      <c r="L1" s="24" t="s">
        <v>261</v>
      </c>
      <c r="M1" s="24"/>
      <c r="N1" s="25" t="s">
        <v>262</v>
      </c>
      <c r="O1" s="24"/>
      <c r="P1" s="24"/>
      <c r="Q1" s="27" t="s">
        <v>275</v>
      </c>
      <c r="R1" s="27" t="s">
        <v>276</v>
      </c>
      <c r="S1" s="27" t="s">
        <v>277</v>
      </c>
      <c r="T1" s="27" t="s">
        <v>278</v>
      </c>
      <c r="U1" s="27" t="s">
        <v>279</v>
      </c>
      <c r="V1" s="27" t="s">
        <v>280</v>
      </c>
      <c r="W1" s="27" t="s">
        <v>281</v>
      </c>
      <c r="X1" s="27" t="s">
        <v>282</v>
      </c>
      <c r="Y1" s="27" t="s">
        <v>283</v>
      </c>
      <c r="Z1" s="27" t="s">
        <v>284</v>
      </c>
      <c r="AA1" s="73" t="s">
        <v>285</v>
      </c>
      <c r="AB1" s="73" t="s">
        <v>286</v>
      </c>
      <c r="AC1" s="73" t="s">
        <v>287</v>
      </c>
      <c r="AD1" s="73" t="s">
        <v>288</v>
      </c>
      <c r="AE1" s="73" t="s">
        <v>285</v>
      </c>
      <c r="AF1" s="72" t="s">
        <v>289</v>
      </c>
      <c r="AG1" s="72" t="s">
        <v>290</v>
      </c>
      <c r="AH1" s="72" t="s">
        <v>291</v>
      </c>
      <c r="AI1" s="72" t="s">
        <v>285</v>
      </c>
    </row>
    <row r="2" spans="1:35" ht="13.2" customHeight="1" x14ac:dyDescent="0.3">
      <c r="A2" s="1">
        <v>1945</v>
      </c>
      <c r="B2" s="3" t="s">
        <v>293</v>
      </c>
      <c r="C2" s="52"/>
      <c r="E2" s="3"/>
      <c r="F2" s="3" t="s">
        <v>264</v>
      </c>
      <c r="G2" s="3"/>
      <c r="H2" s="29"/>
      <c r="I2" s="29"/>
      <c r="J2" s="29"/>
      <c r="K2" s="29"/>
      <c r="L2" s="29"/>
      <c r="M2" s="29"/>
      <c r="N2" s="32"/>
      <c r="O2" s="29"/>
      <c r="U2" s="6">
        <v>66</v>
      </c>
      <c r="V2" s="6">
        <v>19</v>
      </c>
      <c r="W2" s="7">
        <f>U2-V2</f>
        <v>47</v>
      </c>
      <c r="AA2" s="93"/>
      <c r="AB2" s="93"/>
      <c r="AC2" s="93"/>
      <c r="AD2" s="93"/>
      <c r="AE2" s="93" t="s">
        <v>379</v>
      </c>
      <c r="AF2" s="6"/>
      <c r="AG2" s="6"/>
      <c r="AH2" s="4"/>
      <c r="AI2" s="4"/>
    </row>
    <row r="3" spans="1:35" ht="13.2" customHeight="1" x14ac:dyDescent="0.3">
      <c r="A3" s="1"/>
      <c r="B3" s="3" t="s">
        <v>296</v>
      </c>
      <c r="C3" s="52"/>
      <c r="E3" s="3"/>
      <c r="F3" s="3" t="s">
        <v>264</v>
      </c>
      <c r="G3" s="3"/>
      <c r="H3" s="29"/>
      <c r="I3" s="29"/>
      <c r="J3" s="29"/>
      <c r="K3" s="29"/>
      <c r="L3" s="29"/>
      <c r="M3" s="29"/>
      <c r="N3" s="32"/>
      <c r="O3" s="29"/>
      <c r="U3" s="6"/>
      <c r="V3" s="6"/>
      <c r="W3" s="7"/>
      <c r="AA3" s="93"/>
      <c r="AB3" s="93"/>
      <c r="AC3" s="93"/>
      <c r="AD3" s="93"/>
      <c r="AE3" s="93"/>
      <c r="AF3" s="6">
        <v>57</v>
      </c>
      <c r="AG3" s="6">
        <v>16</v>
      </c>
      <c r="AH3" s="7">
        <f>AF3-AG3</f>
        <v>41</v>
      </c>
      <c r="AI3" s="4" t="s">
        <v>1622</v>
      </c>
    </row>
    <row r="4" spans="1:35" x14ac:dyDescent="0.25">
      <c r="A4" s="1">
        <v>1946</v>
      </c>
      <c r="B4" t="s">
        <v>267</v>
      </c>
      <c r="F4" t="s">
        <v>264</v>
      </c>
      <c r="G4" s="2" t="s">
        <v>128</v>
      </c>
      <c r="H4" s="6">
        <v>32</v>
      </c>
      <c r="I4" s="7"/>
      <c r="J4" s="6">
        <v>52.5</v>
      </c>
      <c r="K4" s="7"/>
      <c r="L4" s="6">
        <v>11</v>
      </c>
      <c r="M4" s="7"/>
      <c r="N4" s="6">
        <v>-20.5</v>
      </c>
      <c r="O4" s="7"/>
      <c r="U4" s="6"/>
      <c r="V4" s="6"/>
      <c r="AF4" s="6"/>
      <c r="AG4" s="6"/>
    </row>
    <row r="5" spans="1:35" x14ac:dyDescent="0.25">
      <c r="A5" s="1"/>
      <c r="B5" t="s">
        <v>270</v>
      </c>
      <c r="F5" t="s">
        <v>264</v>
      </c>
      <c r="G5" s="2" t="s">
        <v>128</v>
      </c>
      <c r="H5" s="6">
        <v>40</v>
      </c>
      <c r="I5" s="7">
        <v>8</v>
      </c>
      <c r="J5" s="6">
        <v>43.5</v>
      </c>
      <c r="K5" s="7">
        <v>-9</v>
      </c>
      <c r="L5" s="6">
        <v>13</v>
      </c>
      <c r="M5" s="7">
        <v>2</v>
      </c>
      <c r="N5" s="6">
        <v>-3.5</v>
      </c>
      <c r="O5" s="7">
        <v>17</v>
      </c>
      <c r="U5" s="6"/>
      <c r="V5" s="6"/>
      <c r="AF5" s="6"/>
      <c r="AG5" s="6"/>
      <c r="AH5" s="7"/>
    </row>
    <row r="6" spans="1:35" x14ac:dyDescent="0.25">
      <c r="A6" s="1"/>
      <c r="B6" t="s">
        <v>263</v>
      </c>
      <c r="F6" t="s">
        <v>264</v>
      </c>
      <c r="G6" s="2"/>
      <c r="H6" s="6"/>
      <c r="I6" s="7"/>
      <c r="J6" s="6"/>
      <c r="K6" s="7"/>
      <c r="L6" s="6"/>
      <c r="M6" s="7"/>
      <c r="N6" s="6"/>
      <c r="O6" s="7"/>
      <c r="U6" s="6"/>
      <c r="V6" s="6"/>
      <c r="AF6" s="6">
        <v>42</v>
      </c>
      <c r="AG6" s="6">
        <v>45</v>
      </c>
      <c r="AH6" s="7">
        <f>AF6-AG6</f>
        <v>-3</v>
      </c>
      <c r="AI6" s="4" t="s">
        <v>1628</v>
      </c>
    </row>
    <row r="7" spans="1:35" x14ac:dyDescent="0.25">
      <c r="A7" s="1"/>
      <c r="B7" t="s">
        <v>293</v>
      </c>
      <c r="F7" t="s">
        <v>264</v>
      </c>
      <c r="G7" s="2"/>
      <c r="H7" s="6"/>
      <c r="I7" s="7"/>
      <c r="J7" s="6"/>
      <c r="K7" s="7"/>
      <c r="L7" s="6"/>
      <c r="M7" s="7"/>
      <c r="N7" s="6"/>
      <c r="O7" s="7"/>
      <c r="U7" s="6"/>
      <c r="V7" s="6"/>
      <c r="AF7" s="6">
        <v>46</v>
      </c>
      <c r="AG7" s="6">
        <v>41</v>
      </c>
      <c r="AH7" s="7">
        <f>AF7-AG7</f>
        <v>5</v>
      </c>
      <c r="AI7" s="4" t="s">
        <v>292</v>
      </c>
    </row>
    <row r="8" spans="1:35" x14ac:dyDescent="0.25">
      <c r="A8" s="1"/>
      <c r="B8" s="3" t="s">
        <v>297</v>
      </c>
      <c r="F8" t="s">
        <v>264</v>
      </c>
      <c r="G8" s="2"/>
      <c r="H8" s="6"/>
      <c r="I8" s="7"/>
      <c r="J8" s="6"/>
      <c r="K8" s="7"/>
      <c r="L8" s="6"/>
      <c r="M8" s="7"/>
      <c r="N8" s="6"/>
      <c r="O8" s="7"/>
      <c r="U8" s="6">
        <v>53</v>
      </c>
      <c r="V8" s="6">
        <v>35</v>
      </c>
      <c r="W8" s="7">
        <f>U8-V8</f>
        <v>18</v>
      </c>
      <c r="AE8" s="93" t="s">
        <v>379</v>
      </c>
      <c r="AF8" s="6"/>
      <c r="AG8" s="6"/>
      <c r="AH8" s="7"/>
      <c r="AI8" s="4"/>
    </row>
    <row r="9" spans="1:35" x14ac:dyDescent="0.25">
      <c r="A9" s="1"/>
      <c r="B9" s="3" t="s">
        <v>266</v>
      </c>
      <c r="F9" t="s">
        <v>264</v>
      </c>
      <c r="G9" s="2"/>
      <c r="H9" s="6"/>
      <c r="I9" s="7"/>
      <c r="J9" s="6"/>
      <c r="K9" s="7"/>
      <c r="L9" s="6"/>
      <c r="M9" s="7"/>
      <c r="N9" s="6"/>
      <c r="O9" s="7"/>
      <c r="U9" s="6">
        <v>52</v>
      </c>
      <c r="V9" s="6">
        <v>30</v>
      </c>
      <c r="W9" s="7">
        <f>U9-V9</f>
        <v>22</v>
      </c>
      <c r="AE9" s="93" t="s">
        <v>379</v>
      </c>
      <c r="AF9" s="6"/>
      <c r="AG9" s="6"/>
      <c r="AH9" s="7"/>
      <c r="AI9" s="4"/>
    </row>
    <row r="10" spans="1:35" x14ac:dyDescent="0.25">
      <c r="A10" s="1">
        <v>1947</v>
      </c>
      <c r="B10" t="s">
        <v>267</v>
      </c>
      <c r="F10" t="s">
        <v>264</v>
      </c>
      <c r="G10" s="2" t="s">
        <v>128</v>
      </c>
      <c r="H10" s="6">
        <v>41</v>
      </c>
      <c r="I10" s="7">
        <v>1</v>
      </c>
      <c r="J10" s="6">
        <v>44.5</v>
      </c>
      <c r="K10" s="7">
        <v>1</v>
      </c>
      <c r="L10" s="6">
        <v>12</v>
      </c>
      <c r="M10" s="7">
        <v>-1</v>
      </c>
      <c r="N10" s="6">
        <v>-3.5</v>
      </c>
      <c r="O10" s="7">
        <v>0</v>
      </c>
      <c r="U10" s="6"/>
      <c r="V10" s="6"/>
      <c r="AF10" s="6"/>
      <c r="AG10" s="6"/>
      <c r="AH10" s="7"/>
    </row>
    <row r="11" spans="1:35" x14ac:dyDescent="0.25">
      <c r="A11" s="1"/>
      <c r="B11" t="s">
        <v>294</v>
      </c>
      <c r="F11" t="s">
        <v>264</v>
      </c>
      <c r="G11" s="2" t="s">
        <v>128</v>
      </c>
      <c r="H11" s="6">
        <v>43.5</v>
      </c>
      <c r="I11" s="7">
        <v>2.5</v>
      </c>
      <c r="J11" s="6">
        <v>43.5</v>
      </c>
      <c r="K11" s="7">
        <v>-1</v>
      </c>
      <c r="L11" s="6">
        <v>10.5</v>
      </c>
      <c r="M11" s="7">
        <v>-1.5</v>
      </c>
      <c r="N11" s="6">
        <v>0</v>
      </c>
      <c r="O11" s="7">
        <v>3.5</v>
      </c>
      <c r="U11" s="6">
        <v>46</v>
      </c>
      <c r="V11" s="6">
        <v>45</v>
      </c>
      <c r="W11" s="7">
        <f>U11-V11</f>
        <v>1</v>
      </c>
      <c r="AE11" s="93" t="s">
        <v>379</v>
      </c>
      <c r="AF11" s="6">
        <v>39</v>
      </c>
      <c r="AG11" s="6">
        <v>54</v>
      </c>
      <c r="AH11" s="7">
        <f>AF11-AG11</f>
        <v>-15</v>
      </c>
      <c r="AI11" s="4" t="s">
        <v>292</v>
      </c>
    </row>
    <row r="12" spans="1:35" x14ac:dyDescent="0.25">
      <c r="A12" s="1"/>
      <c r="B12" t="s">
        <v>270</v>
      </c>
      <c r="F12" t="s">
        <v>264</v>
      </c>
      <c r="G12" s="2"/>
      <c r="H12" s="6"/>
      <c r="I12" s="7"/>
      <c r="J12" s="6"/>
      <c r="K12" s="7"/>
      <c r="L12" s="6"/>
      <c r="M12" s="7"/>
      <c r="N12" s="6"/>
      <c r="O12" s="7"/>
      <c r="U12" s="6">
        <v>51</v>
      </c>
      <c r="V12" s="6">
        <v>36</v>
      </c>
      <c r="W12" s="7">
        <f>U12-V12</f>
        <v>15</v>
      </c>
      <c r="AE12" s="93" t="s">
        <v>1629</v>
      </c>
      <c r="AF12" s="6">
        <v>42</v>
      </c>
      <c r="AG12" s="6">
        <v>48</v>
      </c>
      <c r="AH12" s="7">
        <f>AF12-AG12</f>
        <v>-6</v>
      </c>
      <c r="AI12" s="4" t="s">
        <v>1630</v>
      </c>
    </row>
    <row r="13" spans="1:35" x14ac:dyDescent="0.25">
      <c r="A13" s="1"/>
      <c r="B13" t="s">
        <v>263</v>
      </c>
      <c r="F13" t="s">
        <v>264</v>
      </c>
      <c r="G13" s="2" t="s">
        <v>128</v>
      </c>
      <c r="H13" s="6">
        <v>42.5</v>
      </c>
      <c r="I13" s="7">
        <v>-1</v>
      </c>
      <c r="J13" s="6">
        <v>42.5</v>
      </c>
      <c r="K13" s="7">
        <v>-1</v>
      </c>
      <c r="L13" s="6">
        <v>12.5</v>
      </c>
      <c r="M13" s="7">
        <v>2</v>
      </c>
      <c r="N13" s="6">
        <v>0</v>
      </c>
      <c r="O13" s="7">
        <v>0</v>
      </c>
      <c r="U13" s="6"/>
      <c r="V13" s="6"/>
      <c r="AF13" s="6"/>
      <c r="AG13" s="6"/>
      <c r="AH13" s="7"/>
    </row>
    <row r="14" spans="1:35" x14ac:dyDescent="0.25">
      <c r="A14" s="1"/>
      <c r="B14" t="s">
        <v>265</v>
      </c>
      <c r="F14" t="s">
        <v>264</v>
      </c>
      <c r="G14" s="2" t="s">
        <v>128</v>
      </c>
      <c r="H14" s="6">
        <v>42.5</v>
      </c>
      <c r="I14" s="7">
        <v>0</v>
      </c>
      <c r="J14" s="6">
        <v>42.5</v>
      </c>
      <c r="K14" s="7">
        <v>0</v>
      </c>
      <c r="L14" s="6">
        <v>12.5</v>
      </c>
      <c r="M14" s="7">
        <v>0</v>
      </c>
      <c r="N14" s="6">
        <v>0</v>
      </c>
      <c r="O14" s="7">
        <v>0</v>
      </c>
      <c r="U14" s="6">
        <v>51</v>
      </c>
      <c r="V14" s="6">
        <v>37</v>
      </c>
      <c r="W14" s="7">
        <f>U14-V14</f>
        <v>14</v>
      </c>
      <c r="AE14" s="93" t="s">
        <v>1629</v>
      </c>
      <c r="AF14" s="6">
        <v>38</v>
      </c>
      <c r="AG14" s="6">
        <v>52</v>
      </c>
      <c r="AH14" s="7">
        <f>AF14-AG14</f>
        <v>-14</v>
      </c>
      <c r="AI14" s="4" t="s">
        <v>1630</v>
      </c>
    </row>
    <row r="15" spans="1:35" x14ac:dyDescent="0.25">
      <c r="A15" s="1"/>
      <c r="B15" t="s">
        <v>293</v>
      </c>
      <c r="F15" t="s">
        <v>264</v>
      </c>
      <c r="G15" s="2" t="s">
        <v>128</v>
      </c>
      <c r="H15" s="6">
        <v>44.5</v>
      </c>
      <c r="I15" s="7">
        <v>2</v>
      </c>
      <c r="J15" s="6">
        <v>41</v>
      </c>
      <c r="K15" s="7">
        <v>-1.5</v>
      </c>
      <c r="L15" s="6">
        <v>11</v>
      </c>
      <c r="M15" s="7">
        <v>-1.5</v>
      </c>
      <c r="N15" s="6">
        <v>3.5</v>
      </c>
      <c r="O15" s="7">
        <v>3.5</v>
      </c>
      <c r="U15" s="6"/>
      <c r="V15" s="6"/>
      <c r="AF15" s="6"/>
      <c r="AG15" s="6"/>
      <c r="AH15" s="7"/>
    </row>
    <row r="16" spans="1:35" x14ac:dyDescent="0.25">
      <c r="A16" s="1"/>
      <c r="B16" t="s">
        <v>295</v>
      </c>
      <c r="F16" t="s">
        <v>264</v>
      </c>
      <c r="G16" s="2" t="s">
        <v>128</v>
      </c>
      <c r="H16" s="6">
        <v>44.5</v>
      </c>
      <c r="I16" s="7">
        <v>0</v>
      </c>
      <c r="J16" s="6">
        <v>39.5</v>
      </c>
      <c r="K16" s="7">
        <v>-1.5</v>
      </c>
      <c r="L16" s="6">
        <v>11.5</v>
      </c>
      <c r="M16" s="7">
        <v>0.5</v>
      </c>
      <c r="N16" s="6">
        <v>5</v>
      </c>
      <c r="O16" s="7">
        <v>1.5</v>
      </c>
      <c r="U16" s="6"/>
      <c r="V16" s="6"/>
      <c r="AF16" s="6"/>
      <c r="AG16" s="6"/>
      <c r="AH16" s="7"/>
    </row>
    <row r="17" spans="1:35" x14ac:dyDescent="0.25">
      <c r="A17" s="1"/>
      <c r="B17" s="3" t="s">
        <v>297</v>
      </c>
      <c r="F17" t="s">
        <v>264</v>
      </c>
      <c r="G17" s="2"/>
      <c r="H17" s="6"/>
      <c r="I17" s="7"/>
      <c r="J17" s="6"/>
      <c r="K17" s="7"/>
      <c r="L17" s="6"/>
      <c r="M17" s="7"/>
      <c r="N17" s="6"/>
      <c r="O17" s="7"/>
      <c r="U17" s="6">
        <v>41</v>
      </c>
      <c r="V17" s="6">
        <v>46</v>
      </c>
      <c r="W17" s="7">
        <f>U17-V17</f>
        <v>-5</v>
      </c>
      <c r="AE17" s="93" t="s">
        <v>1629</v>
      </c>
      <c r="AF17" s="6"/>
      <c r="AG17" s="6"/>
      <c r="AH17" s="7"/>
    </row>
    <row r="18" spans="1:35" x14ac:dyDescent="0.25">
      <c r="A18" s="1"/>
      <c r="B18" t="s">
        <v>296</v>
      </c>
      <c r="F18" t="s">
        <v>264</v>
      </c>
      <c r="G18" s="2" t="s">
        <v>128</v>
      </c>
      <c r="H18" s="6">
        <v>50.5</v>
      </c>
      <c r="I18" s="7">
        <v>6</v>
      </c>
      <c r="J18" s="6">
        <v>38</v>
      </c>
      <c r="K18" s="7">
        <v>-1.5</v>
      </c>
      <c r="L18" s="6">
        <v>9</v>
      </c>
      <c r="M18" s="7">
        <v>-2.5</v>
      </c>
      <c r="N18" s="6">
        <v>12.5</v>
      </c>
      <c r="O18" s="7">
        <v>7.5</v>
      </c>
      <c r="U18" s="6"/>
      <c r="V18" s="6"/>
      <c r="AF18" s="6"/>
      <c r="AG18" s="6"/>
      <c r="AH18" s="7"/>
    </row>
    <row r="19" spans="1:35" x14ac:dyDescent="0.25">
      <c r="A19" s="1"/>
      <c r="B19" t="s">
        <v>266</v>
      </c>
      <c r="F19" t="s">
        <v>264</v>
      </c>
      <c r="G19" s="2"/>
      <c r="H19" s="6"/>
      <c r="I19" s="7"/>
      <c r="J19" s="6"/>
      <c r="K19" s="7"/>
      <c r="L19" s="6"/>
      <c r="M19" s="7"/>
      <c r="N19" s="6"/>
      <c r="O19" s="7"/>
      <c r="U19" s="6">
        <v>44</v>
      </c>
      <c r="V19" s="6">
        <v>46</v>
      </c>
      <c r="W19" s="7">
        <f>U19-V19</f>
        <v>-2</v>
      </c>
      <c r="AE19" s="93" t="s">
        <v>1629</v>
      </c>
      <c r="AF19" s="6">
        <v>41</v>
      </c>
      <c r="AG19" s="6">
        <v>49</v>
      </c>
      <c r="AH19" s="7">
        <f>AF19-AG19</f>
        <v>-8</v>
      </c>
      <c r="AI19" s="4" t="s">
        <v>1630</v>
      </c>
    </row>
    <row r="20" spans="1:35" x14ac:dyDescent="0.25">
      <c r="A20" s="1">
        <v>1948</v>
      </c>
      <c r="B20" t="s">
        <v>267</v>
      </c>
      <c r="F20" t="s">
        <v>264</v>
      </c>
      <c r="G20" s="2" t="s">
        <v>128</v>
      </c>
      <c r="H20" s="6">
        <v>44.5</v>
      </c>
      <c r="I20" s="7">
        <v>-6</v>
      </c>
      <c r="J20" s="6">
        <v>43.5</v>
      </c>
      <c r="K20" s="7">
        <v>5.5</v>
      </c>
      <c r="L20" s="6">
        <v>10.5</v>
      </c>
      <c r="M20" s="7">
        <v>1.5</v>
      </c>
      <c r="N20" s="6">
        <v>1</v>
      </c>
      <c r="O20" s="7">
        <v>-11.5</v>
      </c>
      <c r="U20" s="6">
        <v>45</v>
      </c>
      <c r="V20" s="6">
        <v>43</v>
      </c>
      <c r="W20" s="7">
        <f>U20-V20</f>
        <v>2</v>
      </c>
      <c r="AE20" s="93" t="s">
        <v>1629</v>
      </c>
      <c r="AF20" s="6">
        <v>44</v>
      </c>
      <c r="AG20" s="6">
        <v>47</v>
      </c>
      <c r="AH20" s="7">
        <f>AF20-AG20</f>
        <v>-3</v>
      </c>
      <c r="AI20" s="4" t="s">
        <v>1630</v>
      </c>
    </row>
    <row r="21" spans="1:35" x14ac:dyDescent="0.25">
      <c r="A21" s="1"/>
      <c r="B21" t="s">
        <v>268</v>
      </c>
      <c r="F21" t="s">
        <v>264</v>
      </c>
      <c r="G21" s="2" t="s">
        <v>128</v>
      </c>
      <c r="H21" s="6">
        <v>46</v>
      </c>
      <c r="I21" s="7">
        <v>1.5</v>
      </c>
      <c r="J21" s="6">
        <v>42</v>
      </c>
      <c r="K21" s="7">
        <v>-1.5</v>
      </c>
      <c r="L21" s="6">
        <v>8.5</v>
      </c>
      <c r="M21" s="7">
        <v>-2</v>
      </c>
      <c r="N21" s="6">
        <v>4</v>
      </c>
      <c r="O21" s="7">
        <v>3</v>
      </c>
      <c r="U21" s="6"/>
      <c r="V21" s="6"/>
      <c r="AF21" s="6"/>
      <c r="AG21" s="6"/>
      <c r="AH21" s="7"/>
      <c r="AI21" s="4"/>
    </row>
    <row r="22" spans="1:35" x14ac:dyDescent="0.25">
      <c r="B22" t="s">
        <v>294</v>
      </c>
      <c r="F22" t="s">
        <v>264</v>
      </c>
      <c r="G22" s="2" t="s">
        <v>128</v>
      </c>
      <c r="H22" s="6">
        <v>46</v>
      </c>
      <c r="I22" s="7">
        <v>0</v>
      </c>
      <c r="J22" s="6">
        <v>43</v>
      </c>
      <c r="K22" s="7">
        <v>1</v>
      </c>
      <c r="L22" s="6">
        <v>8.5</v>
      </c>
      <c r="M22" s="7">
        <v>0</v>
      </c>
      <c r="N22" s="6">
        <v>3</v>
      </c>
      <c r="O22" s="7">
        <v>-1</v>
      </c>
      <c r="U22" s="6">
        <v>39</v>
      </c>
      <c r="V22" s="6">
        <v>48</v>
      </c>
      <c r="W22" s="7">
        <f>U22-V22</f>
        <v>-9</v>
      </c>
      <c r="AE22" s="93" t="s">
        <v>1629</v>
      </c>
      <c r="AF22" s="6">
        <v>35</v>
      </c>
      <c r="AG22" s="6">
        <v>53</v>
      </c>
      <c r="AH22" s="7">
        <f>AF22-AG22</f>
        <v>-18</v>
      </c>
      <c r="AI22" s="4" t="s">
        <v>1630</v>
      </c>
    </row>
    <row r="23" spans="1:35" x14ac:dyDescent="0.25">
      <c r="B23" t="s">
        <v>269</v>
      </c>
      <c r="F23" t="s">
        <v>264</v>
      </c>
      <c r="G23" s="2" t="s">
        <v>128</v>
      </c>
      <c r="H23" s="6">
        <v>42.5</v>
      </c>
      <c r="I23" s="7">
        <v>-3.5</v>
      </c>
      <c r="J23" s="6">
        <v>41</v>
      </c>
      <c r="K23" s="7">
        <v>-2</v>
      </c>
      <c r="L23" s="6">
        <v>10.5</v>
      </c>
      <c r="M23" s="7">
        <v>2</v>
      </c>
      <c r="N23" s="6">
        <v>1.5</v>
      </c>
      <c r="O23" s="7">
        <v>-1.5</v>
      </c>
      <c r="U23" s="6"/>
      <c r="V23" s="6"/>
      <c r="AF23" s="6"/>
      <c r="AG23" s="6"/>
      <c r="AH23" s="7"/>
    </row>
    <row r="24" spans="1:35" x14ac:dyDescent="0.25">
      <c r="B24" t="s">
        <v>270</v>
      </c>
      <c r="F24" t="s">
        <v>264</v>
      </c>
      <c r="G24" s="2" t="s">
        <v>128</v>
      </c>
      <c r="H24" s="6">
        <v>45</v>
      </c>
      <c r="I24" s="7">
        <v>2.5</v>
      </c>
      <c r="J24" s="6">
        <v>41.5</v>
      </c>
      <c r="K24" s="7">
        <v>0.5</v>
      </c>
      <c r="L24" s="6">
        <v>11</v>
      </c>
      <c r="M24" s="7">
        <v>0.5</v>
      </c>
      <c r="N24" s="6">
        <v>3.5</v>
      </c>
      <c r="O24" s="7">
        <v>2</v>
      </c>
      <c r="U24" s="6"/>
      <c r="V24" s="6"/>
      <c r="AF24" s="6"/>
      <c r="AG24" s="6"/>
      <c r="AH24" s="7"/>
    </row>
    <row r="25" spans="1:35" x14ac:dyDescent="0.25">
      <c r="B25" t="s">
        <v>265</v>
      </c>
      <c r="F25" t="s">
        <v>264</v>
      </c>
      <c r="G25" s="2" t="s">
        <v>128</v>
      </c>
      <c r="H25" s="6">
        <v>48</v>
      </c>
      <c r="I25" s="7">
        <v>3</v>
      </c>
      <c r="J25" s="6">
        <v>39.5</v>
      </c>
      <c r="K25" s="7">
        <v>-2</v>
      </c>
      <c r="L25" s="6">
        <v>9</v>
      </c>
      <c r="M25" s="7">
        <v>-2</v>
      </c>
      <c r="N25" s="6">
        <v>8.5</v>
      </c>
      <c r="O25" s="7">
        <v>5</v>
      </c>
      <c r="U25" s="6">
        <v>40</v>
      </c>
      <c r="V25" s="6">
        <v>49</v>
      </c>
      <c r="W25" s="7">
        <f>U25-V25</f>
        <v>-9</v>
      </c>
      <c r="AE25" s="93" t="s">
        <v>1629</v>
      </c>
      <c r="AF25" s="6">
        <v>36</v>
      </c>
      <c r="AG25" s="6">
        <v>54</v>
      </c>
      <c r="AH25" s="7">
        <f>AF25-AG25</f>
        <v>-18</v>
      </c>
      <c r="AI25" s="4" t="s">
        <v>1630</v>
      </c>
    </row>
    <row r="26" spans="1:35" x14ac:dyDescent="0.25">
      <c r="B26" t="s">
        <v>293</v>
      </c>
      <c r="F26" t="s">
        <v>264</v>
      </c>
      <c r="G26" s="2" t="s">
        <v>128</v>
      </c>
      <c r="H26" s="6">
        <v>48</v>
      </c>
      <c r="I26" s="7">
        <v>0</v>
      </c>
      <c r="J26" s="6">
        <v>41</v>
      </c>
      <c r="K26" s="7">
        <v>1.5</v>
      </c>
      <c r="L26" s="6">
        <v>8.5</v>
      </c>
      <c r="M26" s="7">
        <v>-0.5</v>
      </c>
      <c r="N26" s="6">
        <v>7</v>
      </c>
      <c r="O26" s="7">
        <v>-1.5</v>
      </c>
      <c r="U26" s="6"/>
      <c r="V26" s="6"/>
      <c r="AF26" s="6"/>
      <c r="AG26" s="6"/>
      <c r="AH26" s="7"/>
    </row>
    <row r="27" spans="1:35" x14ac:dyDescent="0.25">
      <c r="B27" t="s">
        <v>295</v>
      </c>
      <c r="F27" t="s">
        <v>264</v>
      </c>
      <c r="G27" s="2" t="s">
        <v>128</v>
      </c>
      <c r="H27" s="6">
        <v>47.5</v>
      </c>
      <c r="I27" s="7">
        <v>-0.5</v>
      </c>
      <c r="J27" s="6">
        <v>41.5</v>
      </c>
      <c r="K27" s="7">
        <v>0.5</v>
      </c>
      <c r="L27" s="6">
        <v>10</v>
      </c>
      <c r="M27" s="7">
        <v>1.5</v>
      </c>
      <c r="N27" s="6">
        <v>6</v>
      </c>
      <c r="O27" s="7">
        <v>-1</v>
      </c>
      <c r="U27" s="6">
        <v>37</v>
      </c>
      <c r="V27" s="6">
        <v>46</v>
      </c>
      <c r="W27" s="7">
        <f>U27-V27</f>
        <v>-9</v>
      </c>
      <c r="AE27" s="93" t="s">
        <v>1629</v>
      </c>
      <c r="AF27" s="6">
        <v>37</v>
      </c>
      <c r="AG27" s="6">
        <v>51</v>
      </c>
      <c r="AH27" s="7">
        <f>AF27-AG27</f>
        <v>-14</v>
      </c>
      <c r="AI27" s="4" t="s">
        <v>1630</v>
      </c>
    </row>
    <row r="28" spans="1:35" x14ac:dyDescent="0.25">
      <c r="B28" t="s">
        <v>297</v>
      </c>
      <c r="F28" t="s">
        <v>264</v>
      </c>
      <c r="G28" s="2" t="s">
        <v>128</v>
      </c>
      <c r="H28" s="6">
        <v>46.5</v>
      </c>
      <c r="I28" s="7">
        <v>-1</v>
      </c>
      <c r="J28" s="6">
        <v>41.5</v>
      </c>
      <c r="K28" s="7">
        <v>0</v>
      </c>
      <c r="L28" s="6">
        <v>9.5</v>
      </c>
      <c r="M28" s="7">
        <v>-0.5</v>
      </c>
      <c r="N28" s="6">
        <v>5</v>
      </c>
      <c r="O28" s="7">
        <v>-1</v>
      </c>
      <c r="U28" s="6"/>
      <c r="V28" s="6"/>
      <c r="AF28" s="6"/>
      <c r="AG28" s="6"/>
      <c r="AH28" s="7"/>
    </row>
    <row r="29" spans="1:35" x14ac:dyDescent="0.25">
      <c r="B29" t="s">
        <v>296</v>
      </c>
      <c r="F29" t="s">
        <v>264</v>
      </c>
      <c r="G29" s="2" t="s">
        <v>128</v>
      </c>
      <c r="H29" s="6">
        <v>46</v>
      </c>
      <c r="I29" s="7">
        <v>-0.5</v>
      </c>
      <c r="J29" s="6">
        <v>43</v>
      </c>
      <c r="K29" s="7">
        <v>1.5</v>
      </c>
      <c r="L29" s="6">
        <v>8.5</v>
      </c>
      <c r="M29" s="7">
        <v>-1</v>
      </c>
      <c r="N29" s="6">
        <v>3</v>
      </c>
      <c r="O29" s="7">
        <v>-2</v>
      </c>
      <c r="U29" s="6">
        <v>45</v>
      </c>
      <c r="V29" s="6">
        <v>40</v>
      </c>
      <c r="W29" s="7">
        <f>U29-V29</f>
        <v>5</v>
      </c>
      <c r="AE29" s="93" t="s">
        <v>1629</v>
      </c>
      <c r="AF29" s="6">
        <v>43</v>
      </c>
      <c r="AG29" s="6">
        <v>46</v>
      </c>
      <c r="AH29" s="7">
        <f>AF29-AG29</f>
        <v>-3</v>
      </c>
      <c r="AI29" s="4" t="s">
        <v>1630</v>
      </c>
    </row>
    <row r="30" spans="1:35" x14ac:dyDescent="0.25">
      <c r="A30" s="1">
        <v>1949</v>
      </c>
      <c r="B30" t="s">
        <v>267</v>
      </c>
      <c r="F30" t="s">
        <v>264</v>
      </c>
      <c r="G30" s="2" t="s">
        <v>128</v>
      </c>
      <c r="H30" s="6">
        <v>44</v>
      </c>
      <c r="I30" s="7">
        <v>-2</v>
      </c>
      <c r="J30" s="6">
        <v>40.5</v>
      </c>
      <c r="K30" s="7">
        <v>-2.5</v>
      </c>
      <c r="L30" s="6">
        <v>13</v>
      </c>
      <c r="M30" s="7">
        <v>4.5</v>
      </c>
      <c r="N30" s="6">
        <v>3.5</v>
      </c>
      <c r="O30" s="7">
        <v>0.5</v>
      </c>
      <c r="U30" s="6">
        <v>45</v>
      </c>
      <c r="V30" s="6">
        <v>44</v>
      </c>
      <c r="W30" s="7">
        <f>U30-V30</f>
        <v>1</v>
      </c>
      <c r="AE30" s="93" t="s">
        <v>1629</v>
      </c>
      <c r="AF30" s="6">
        <v>44</v>
      </c>
      <c r="AG30" s="6">
        <v>47</v>
      </c>
      <c r="AH30" s="7">
        <f>AF30-AG30</f>
        <v>-3</v>
      </c>
      <c r="AI30" s="4" t="s">
        <v>1630</v>
      </c>
    </row>
    <row r="31" spans="1:35" x14ac:dyDescent="0.25">
      <c r="B31" t="s">
        <v>268</v>
      </c>
      <c r="F31" t="s">
        <v>264</v>
      </c>
      <c r="G31" s="2" t="s">
        <v>128</v>
      </c>
      <c r="H31" s="6">
        <v>44.5</v>
      </c>
      <c r="I31" s="7">
        <v>0.5</v>
      </c>
      <c r="J31" s="6">
        <v>43.5</v>
      </c>
      <c r="K31" s="7">
        <v>3</v>
      </c>
      <c r="L31" s="6">
        <v>9.5</v>
      </c>
      <c r="M31" s="7">
        <v>-3.5</v>
      </c>
      <c r="N31" s="6">
        <v>1</v>
      </c>
      <c r="O31" s="7">
        <v>-2.5</v>
      </c>
      <c r="U31" s="6"/>
      <c r="V31" s="6"/>
      <c r="AF31" s="6"/>
      <c r="AG31" s="6"/>
      <c r="AH31" s="7"/>
      <c r="AI31" s="4"/>
    </row>
    <row r="32" spans="1:35" x14ac:dyDescent="0.25">
      <c r="B32" t="s">
        <v>294</v>
      </c>
      <c r="F32" t="s">
        <v>264</v>
      </c>
      <c r="G32" s="2" t="s">
        <v>128</v>
      </c>
      <c r="H32" s="6">
        <v>41.5</v>
      </c>
      <c r="I32" s="7">
        <v>-3</v>
      </c>
      <c r="J32" s="6">
        <v>43</v>
      </c>
      <c r="K32" s="7">
        <v>-0.5</v>
      </c>
      <c r="L32" s="6">
        <v>13</v>
      </c>
      <c r="M32" s="7">
        <v>3.5</v>
      </c>
      <c r="N32" s="6">
        <v>-1.5</v>
      </c>
      <c r="O32" s="7">
        <v>-2.5</v>
      </c>
      <c r="U32" s="6">
        <v>47</v>
      </c>
      <c r="V32" s="6">
        <v>38</v>
      </c>
      <c r="W32" s="7">
        <f>U32-V32</f>
        <v>9</v>
      </c>
      <c r="AE32" s="93" t="s">
        <v>1629</v>
      </c>
      <c r="AF32" s="6">
        <v>46</v>
      </c>
      <c r="AG32" s="6">
        <v>43</v>
      </c>
      <c r="AH32" s="7">
        <f>AF32-AG32</f>
        <v>3</v>
      </c>
      <c r="AI32" s="4" t="s">
        <v>1630</v>
      </c>
    </row>
    <row r="33" spans="1:35" x14ac:dyDescent="0.25">
      <c r="B33" t="s">
        <v>269</v>
      </c>
      <c r="F33" t="s">
        <v>264</v>
      </c>
      <c r="G33" s="2" t="s">
        <v>128</v>
      </c>
      <c r="H33" s="6">
        <v>42</v>
      </c>
      <c r="I33" s="7">
        <v>0.5</v>
      </c>
      <c r="J33" s="6">
        <v>43.5</v>
      </c>
      <c r="K33" s="7">
        <v>0.5</v>
      </c>
      <c r="L33" s="6">
        <v>13</v>
      </c>
      <c r="M33" s="7">
        <v>0</v>
      </c>
      <c r="N33" s="6">
        <v>-1.5</v>
      </c>
      <c r="O33" s="7">
        <v>0</v>
      </c>
      <c r="U33" s="6"/>
      <c r="V33" s="6"/>
      <c r="AF33" s="6"/>
      <c r="AG33" s="6"/>
      <c r="AH33" s="7"/>
      <c r="AI33" s="4"/>
    </row>
    <row r="34" spans="1:35" x14ac:dyDescent="0.25">
      <c r="B34" t="s">
        <v>270</v>
      </c>
      <c r="F34" t="s">
        <v>264</v>
      </c>
      <c r="G34" s="2" t="s">
        <v>128</v>
      </c>
      <c r="H34" s="6">
        <v>46</v>
      </c>
      <c r="I34" s="7">
        <v>4</v>
      </c>
      <c r="J34" s="6">
        <v>40</v>
      </c>
      <c r="K34" s="7">
        <v>-3.5</v>
      </c>
      <c r="L34" s="6">
        <v>11</v>
      </c>
      <c r="M34" s="7">
        <v>-2</v>
      </c>
      <c r="N34" s="6">
        <v>6</v>
      </c>
      <c r="O34" s="7">
        <v>7.5</v>
      </c>
      <c r="U34" s="6">
        <v>44</v>
      </c>
      <c r="V34" s="6">
        <v>42</v>
      </c>
      <c r="W34" s="7">
        <f>U34-V34</f>
        <v>2</v>
      </c>
      <c r="AE34" s="93" t="s">
        <v>1629</v>
      </c>
      <c r="AF34" s="6">
        <v>37</v>
      </c>
      <c r="AG34" s="6">
        <v>53</v>
      </c>
      <c r="AH34" s="7">
        <f>AF34-AG34</f>
        <v>-16</v>
      </c>
      <c r="AI34" s="4" t="s">
        <v>1630</v>
      </c>
    </row>
    <row r="35" spans="1:35" x14ac:dyDescent="0.25">
      <c r="B35" t="s">
        <v>263</v>
      </c>
      <c r="F35" t="s">
        <v>264</v>
      </c>
      <c r="G35" s="2" t="s">
        <v>128</v>
      </c>
      <c r="H35" s="6">
        <v>46</v>
      </c>
      <c r="I35" s="7">
        <v>0</v>
      </c>
      <c r="J35" s="6">
        <v>41.5</v>
      </c>
      <c r="K35" s="7">
        <v>1.5</v>
      </c>
      <c r="L35" s="6">
        <v>10</v>
      </c>
      <c r="M35" s="7">
        <v>-1</v>
      </c>
      <c r="N35" s="6">
        <v>4.5</v>
      </c>
      <c r="O35" s="7">
        <v>-1.5</v>
      </c>
      <c r="U35" s="6"/>
      <c r="V35" s="6"/>
      <c r="AF35" s="6"/>
      <c r="AG35" s="6"/>
      <c r="AH35" s="7"/>
      <c r="AI35" s="4"/>
    </row>
    <row r="36" spans="1:35" x14ac:dyDescent="0.25">
      <c r="B36" t="s">
        <v>265</v>
      </c>
      <c r="F36" t="s">
        <v>264</v>
      </c>
      <c r="G36" s="2" t="s">
        <v>128</v>
      </c>
      <c r="H36" s="6">
        <v>44.5</v>
      </c>
      <c r="I36" s="7">
        <v>-1.5</v>
      </c>
      <c r="J36" s="6">
        <v>40.5</v>
      </c>
      <c r="K36" s="7">
        <v>-1</v>
      </c>
      <c r="L36" s="6">
        <v>12.5</v>
      </c>
      <c r="M36" s="7">
        <v>2.5</v>
      </c>
      <c r="N36" s="6">
        <v>4</v>
      </c>
      <c r="O36" s="7">
        <v>-0.5</v>
      </c>
      <c r="U36" s="6">
        <v>46</v>
      </c>
      <c r="V36" s="6">
        <v>42</v>
      </c>
      <c r="W36" s="7">
        <f>U36-V36</f>
        <v>4</v>
      </c>
      <c r="AE36" s="93" t="s">
        <v>1629</v>
      </c>
      <c r="AF36" s="6">
        <v>39</v>
      </c>
      <c r="AG36" s="6">
        <v>48</v>
      </c>
      <c r="AH36" s="7">
        <f>AF36-AG36</f>
        <v>-9</v>
      </c>
      <c r="AI36" s="4" t="s">
        <v>1630</v>
      </c>
    </row>
    <row r="37" spans="1:35" x14ac:dyDescent="0.25">
      <c r="B37" t="s">
        <v>293</v>
      </c>
      <c r="F37" t="s">
        <v>264</v>
      </c>
      <c r="G37" s="2" t="s">
        <v>128</v>
      </c>
      <c r="H37" s="6">
        <v>46.5</v>
      </c>
      <c r="I37" s="7">
        <v>2</v>
      </c>
      <c r="J37" s="6">
        <v>40.5</v>
      </c>
      <c r="K37" s="7">
        <v>0</v>
      </c>
      <c r="L37" s="6">
        <v>11.5</v>
      </c>
      <c r="M37" s="7">
        <v>-1</v>
      </c>
      <c r="N37" s="6">
        <v>6</v>
      </c>
      <c r="O37" s="7">
        <v>2</v>
      </c>
      <c r="U37" s="6"/>
      <c r="V37" s="6"/>
      <c r="AF37" s="6"/>
      <c r="AG37" s="6"/>
      <c r="AH37" s="7"/>
      <c r="AI37" s="4"/>
    </row>
    <row r="38" spans="1:35" x14ac:dyDescent="0.25">
      <c r="B38" t="s">
        <v>295</v>
      </c>
      <c r="F38" t="s">
        <v>264</v>
      </c>
      <c r="G38" s="2" t="s">
        <v>128</v>
      </c>
      <c r="H38" s="6">
        <v>46</v>
      </c>
      <c r="I38" s="7">
        <v>-0.5</v>
      </c>
      <c r="J38" s="6">
        <v>40</v>
      </c>
      <c r="K38" s="7">
        <v>-0.5</v>
      </c>
      <c r="L38" s="6">
        <v>12</v>
      </c>
      <c r="M38" s="7">
        <v>0.5</v>
      </c>
      <c r="N38" s="6">
        <v>6</v>
      </c>
      <c r="O38" s="7">
        <v>0</v>
      </c>
      <c r="U38" s="6">
        <v>45</v>
      </c>
      <c r="V38" s="6">
        <v>43</v>
      </c>
      <c r="W38" s="7">
        <f>U38-V38</f>
        <v>2</v>
      </c>
      <c r="AE38" s="93" t="s">
        <v>1629</v>
      </c>
      <c r="AF38" s="6">
        <v>36</v>
      </c>
      <c r="AG38" s="6">
        <v>53</v>
      </c>
      <c r="AH38" s="7">
        <f>AF38-AG38</f>
        <v>-17</v>
      </c>
      <c r="AI38" s="4" t="s">
        <v>1630</v>
      </c>
    </row>
    <row r="39" spans="1:35" x14ac:dyDescent="0.25">
      <c r="B39" t="s">
        <v>297</v>
      </c>
      <c r="F39" t="s">
        <v>264</v>
      </c>
      <c r="G39" s="2" t="s">
        <v>128</v>
      </c>
      <c r="H39" s="6">
        <v>45.5</v>
      </c>
      <c r="I39" s="7">
        <v>-0.5</v>
      </c>
      <c r="J39" s="6">
        <v>39.5</v>
      </c>
      <c r="K39" s="7">
        <v>-0.5</v>
      </c>
      <c r="L39" s="6">
        <v>12.5</v>
      </c>
      <c r="M39" s="7">
        <v>0.5</v>
      </c>
      <c r="N39" s="6">
        <v>6</v>
      </c>
      <c r="O39" s="7">
        <v>0</v>
      </c>
      <c r="U39" s="6"/>
      <c r="V39" s="6"/>
      <c r="AF39" s="6"/>
      <c r="AG39" s="6"/>
      <c r="AH39" s="7"/>
      <c r="AI39" s="4"/>
    </row>
    <row r="40" spans="1:35" x14ac:dyDescent="0.25">
      <c r="B40" t="s">
        <v>297</v>
      </c>
      <c r="H40" s="75">
        <v>50</v>
      </c>
      <c r="J40" s="75">
        <v>39</v>
      </c>
      <c r="L40" s="75">
        <v>8</v>
      </c>
      <c r="P40" s="3" t="s">
        <v>298</v>
      </c>
      <c r="U40" s="6"/>
      <c r="V40" s="6"/>
      <c r="AF40" s="6"/>
      <c r="AG40" s="6"/>
      <c r="AH40" s="7"/>
      <c r="AI40" s="4"/>
    </row>
    <row r="41" spans="1:35" x14ac:dyDescent="0.25">
      <c r="B41" t="s">
        <v>296</v>
      </c>
      <c r="F41" t="s">
        <v>264</v>
      </c>
      <c r="G41" s="2" t="s">
        <v>128</v>
      </c>
      <c r="H41" s="1">
        <v>43.5</v>
      </c>
      <c r="I41" s="7">
        <v>-2</v>
      </c>
      <c r="J41" s="6">
        <v>40</v>
      </c>
      <c r="K41" s="7">
        <v>0.5</v>
      </c>
      <c r="L41" s="6">
        <v>14</v>
      </c>
      <c r="M41" s="7">
        <v>1.5</v>
      </c>
      <c r="N41" s="6">
        <v>3.5</v>
      </c>
      <c r="O41" s="7">
        <v>-2.5</v>
      </c>
      <c r="U41" s="6"/>
      <c r="V41" s="6"/>
      <c r="AF41" s="6"/>
      <c r="AG41" s="6"/>
      <c r="AH41" s="7"/>
      <c r="AI41" s="4"/>
    </row>
    <row r="42" spans="1:35" x14ac:dyDescent="0.25">
      <c r="B42" t="s">
        <v>296</v>
      </c>
      <c r="F42" s="3" t="s">
        <v>264</v>
      </c>
      <c r="G42" s="2" t="s">
        <v>128</v>
      </c>
      <c r="H42" s="75">
        <v>48</v>
      </c>
      <c r="I42" s="75"/>
      <c r="J42" s="75">
        <v>38</v>
      </c>
      <c r="K42" s="75"/>
      <c r="L42" s="75">
        <v>11</v>
      </c>
      <c r="M42" s="8"/>
      <c r="N42" s="6"/>
      <c r="O42" s="7"/>
      <c r="P42" s="3" t="s">
        <v>298</v>
      </c>
      <c r="U42" s="6"/>
      <c r="AF42" s="6"/>
      <c r="AG42" s="6"/>
      <c r="AH42" s="7"/>
      <c r="AI42" s="4"/>
    </row>
    <row r="43" spans="1:35" x14ac:dyDescent="0.25">
      <c r="B43" t="s">
        <v>266</v>
      </c>
      <c r="F43" t="s">
        <v>264</v>
      </c>
      <c r="G43" s="2" t="s">
        <v>128</v>
      </c>
      <c r="H43" s="6">
        <v>45</v>
      </c>
      <c r="I43" s="7">
        <v>1.5</v>
      </c>
      <c r="J43" s="6">
        <v>41</v>
      </c>
      <c r="K43" s="7">
        <v>1</v>
      </c>
      <c r="L43" s="6">
        <v>12.5</v>
      </c>
      <c r="M43" s="7">
        <v>-1.5</v>
      </c>
      <c r="N43" s="6">
        <v>4</v>
      </c>
      <c r="O43" s="7">
        <v>0.5</v>
      </c>
      <c r="U43" s="6">
        <v>43</v>
      </c>
      <c r="V43" s="6">
        <v>45</v>
      </c>
      <c r="W43" s="7">
        <f>U43-V43</f>
        <v>-2</v>
      </c>
      <c r="AE43" s="93" t="s">
        <v>1629</v>
      </c>
      <c r="AF43" s="6">
        <v>39</v>
      </c>
      <c r="AG43" s="6">
        <v>51</v>
      </c>
      <c r="AH43" s="7">
        <f>AF43-AG43</f>
        <v>-12</v>
      </c>
      <c r="AI43" s="4" t="s">
        <v>1630</v>
      </c>
    </row>
    <row r="44" spans="1:35" x14ac:dyDescent="0.25">
      <c r="A44" s="1">
        <v>1950</v>
      </c>
      <c r="B44" t="s">
        <v>267</v>
      </c>
      <c r="E44">
        <v>20</v>
      </c>
      <c r="F44" t="s">
        <v>264</v>
      </c>
      <c r="G44" s="2" t="s">
        <v>128</v>
      </c>
      <c r="H44" s="6">
        <v>44</v>
      </c>
      <c r="I44" s="7">
        <v>-1</v>
      </c>
      <c r="J44" s="6">
        <v>41.5</v>
      </c>
      <c r="K44" s="7">
        <v>0.5</v>
      </c>
      <c r="L44" s="6">
        <v>12.5</v>
      </c>
      <c r="M44" s="7">
        <v>0</v>
      </c>
      <c r="N44" s="6">
        <v>2.5</v>
      </c>
      <c r="O44" s="7">
        <v>-1.5</v>
      </c>
      <c r="U44" s="6">
        <v>44</v>
      </c>
      <c r="AF44" s="6"/>
      <c r="AG44" s="6"/>
      <c r="AH44" s="7"/>
    </row>
    <row r="45" spans="1:35" x14ac:dyDescent="0.25">
      <c r="A45" s="1"/>
      <c r="B45" t="s">
        <v>267</v>
      </c>
      <c r="E45">
        <v>23</v>
      </c>
      <c r="G45" s="2" t="s">
        <v>42</v>
      </c>
      <c r="H45" s="6">
        <v>48</v>
      </c>
      <c r="I45" s="7"/>
      <c r="J45" s="6">
        <v>42</v>
      </c>
      <c r="K45" s="7"/>
      <c r="L45" s="6">
        <v>9</v>
      </c>
      <c r="M45" s="7"/>
      <c r="N45" s="6">
        <v>6</v>
      </c>
      <c r="O45" s="7"/>
      <c r="AF45" s="6"/>
      <c r="AG45" s="6"/>
      <c r="AH45" s="7"/>
    </row>
    <row r="46" spans="1:35" x14ac:dyDescent="0.25">
      <c r="A46" s="1"/>
      <c r="B46" t="s">
        <v>267</v>
      </c>
      <c r="E46">
        <v>30</v>
      </c>
      <c r="F46" t="s">
        <v>264</v>
      </c>
      <c r="G46" s="2" t="s">
        <v>128</v>
      </c>
      <c r="H46" s="6">
        <v>44</v>
      </c>
      <c r="I46" s="7">
        <v>0</v>
      </c>
      <c r="J46" s="6">
        <v>45.5</v>
      </c>
      <c r="K46" s="7">
        <v>4</v>
      </c>
      <c r="L46" s="6">
        <v>10</v>
      </c>
      <c r="M46" s="7">
        <v>-2</v>
      </c>
      <c r="N46" s="6">
        <v>-1.5</v>
      </c>
      <c r="O46" s="7">
        <v>-4</v>
      </c>
      <c r="AF46" s="6"/>
      <c r="AG46" s="6"/>
      <c r="AH46" s="7"/>
    </row>
    <row r="47" spans="1:35" x14ac:dyDescent="0.25">
      <c r="A47" s="1"/>
      <c r="B47" t="s">
        <v>267</v>
      </c>
      <c r="E47">
        <v>30</v>
      </c>
      <c r="G47" s="2" t="s">
        <v>42</v>
      </c>
      <c r="H47" s="6">
        <v>47.5</v>
      </c>
      <c r="I47" s="7">
        <v>-0.5</v>
      </c>
      <c r="J47" s="6">
        <v>42.5</v>
      </c>
      <c r="K47" s="7">
        <v>0.5</v>
      </c>
      <c r="L47" s="6">
        <v>8.5</v>
      </c>
      <c r="M47" s="7">
        <v>-0.5</v>
      </c>
      <c r="N47" s="6">
        <v>5</v>
      </c>
      <c r="O47" s="7">
        <v>-1</v>
      </c>
      <c r="AF47" s="6"/>
      <c r="AG47" s="6"/>
      <c r="AH47" s="7"/>
    </row>
    <row r="48" spans="1:35" x14ac:dyDescent="0.25">
      <c r="A48" s="1"/>
      <c r="B48" t="s">
        <v>268</v>
      </c>
      <c r="E48">
        <v>6</v>
      </c>
      <c r="G48" s="2" t="s">
        <v>42</v>
      </c>
      <c r="H48" s="6">
        <v>45</v>
      </c>
      <c r="I48" s="7">
        <v>-2.5</v>
      </c>
      <c r="J48" s="6">
        <v>44</v>
      </c>
      <c r="K48" s="7">
        <v>1.5</v>
      </c>
      <c r="L48" s="6">
        <v>10</v>
      </c>
      <c r="M48" s="7">
        <v>1.5</v>
      </c>
      <c r="N48" s="6">
        <v>1</v>
      </c>
      <c r="O48" s="7">
        <v>-4</v>
      </c>
      <c r="AF48" s="6"/>
      <c r="AG48" s="6"/>
      <c r="AH48" s="7"/>
    </row>
    <row r="49" spans="2:34" x14ac:dyDescent="0.25">
      <c r="B49" t="s">
        <v>268</v>
      </c>
      <c r="E49">
        <v>10</v>
      </c>
      <c r="F49" t="s">
        <v>264</v>
      </c>
      <c r="G49" s="2" t="s">
        <v>128</v>
      </c>
      <c r="H49" s="6">
        <v>43</v>
      </c>
      <c r="I49" s="7">
        <v>-1</v>
      </c>
      <c r="J49" s="6">
        <v>44.5</v>
      </c>
      <c r="K49" s="7">
        <v>-1</v>
      </c>
      <c r="L49" s="6">
        <v>12</v>
      </c>
      <c r="M49" s="7">
        <v>2</v>
      </c>
      <c r="N49" s="6">
        <v>-1.5</v>
      </c>
      <c r="O49" s="7">
        <v>-4</v>
      </c>
      <c r="AF49" s="6"/>
      <c r="AG49" s="6"/>
      <c r="AH49" s="7"/>
    </row>
    <row r="50" spans="2:34" x14ac:dyDescent="0.25">
      <c r="B50" t="s">
        <v>268</v>
      </c>
      <c r="E50">
        <v>13</v>
      </c>
      <c r="G50" s="2" t="s">
        <v>42</v>
      </c>
      <c r="H50" s="6">
        <v>45</v>
      </c>
      <c r="I50" s="7">
        <v>0</v>
      </c>
      <c r="J50" s="6">
        <v>45</v>
      </c>
      <c r="K50" s="7">
        <v>1</v>
      </c>
      <c r="L50" s="6">
        <v>9.5</v>
      </c>
      <c r="M50" s="7">
        <v>-0.5</v>
      </c>
      <c r="N50" s="6">
        <v>0</v>
      </c>
      <c r="O50" s="7">
        <v>-1</v>
      </c>
      <c r="AF50" s="6"/>
      <c r="AG50" s="6"/>
      <c r="AH50" s="7"/>
    </row>
    <row r="51" spans="2:34" x14ac:dyDescent="0.25">
      <c r="B51" t="s">
        <v>268</v>
      </c>
      <c r="E51">
        <v>17</v>
      </c>
      <c r="F51" s="3" t="s">
        <v>264</v>
      </c>
      <c r="G51" s="2" t="s">
        <v>128</v>
      </c>
      <c r="H51" s="6">
        <v>42.5</v>
      </c>
      <c r="I51" s="7">
        <v>-0.5</v>
      </c>
      <c r="J51" s="6">
        <v>45</v>
      </c>
      <c r="K51" s="7">
        <v>0.5</v>
      </c>
      <c r="L51" s="6">
        <v>12</v>
      </c>
      <c r="M51" s="8">
        <v>0</v>
      </c>
      <c r="N51" s="6">
        <v>-2.5</v>
      </c>
      <c r="O51" s="7">
        <v>-1</v>
      </c>
      <c r="AF51" s="6"/>
      <c r="AG51" s="6"/>
      <c r="AH51" s="7"/>
    </row>
    <row r="52" spans="2:34" x14ac:dyDescent="0.25">
      <c r="B52" t="s">
        <v>268</v>
      </c>
      <c r="E52">
        <v>20</v>
      </c>
      <c r="F52" s="3"/>
      <c r="G52" s="2" t="s">
        <v>42</v>
      </c>
      <c r="H52" s="6">
        <v>46</v>
      </c>
      <c r="I52" s="7">
        <v>1</v>
      </c>
      <c r="J52" s="6">
        <v>44.5</v>
      </c>
      <c r="K52" s="7">
        <v>-0.5</v>
      </c>
      <c r="L52" s="6">
        <v>9</v>
      </c>
      <c r="M52" s="8">
        <v>-0.5</v>
      </c>
      <c r="N52" s="6">
        <v>1.5</v>
      </c>
      <c r="O52" s="7">
        <v>1.5</v>
      </c>
      <c r="AF52" s="6"/>
      <c r="AG52" s="6"/>
      <c r="AH52" s="7"/>
    </row>
    <row r="53" spans="2:34" x14ac:dyDescent="0.25">
      <c r="B53" s="3" t="s">
        <v>268</v>
      </c>
      <c r="C53" s="12" t="s">
        <v>299</v>
      </c>
      <c r="D53" s="97">
        <v>18299</v>
      </c>
      <c r="E53">
        <v>15</v>
      </c>
      <c r="F53" s="3" t="s">
        <v>47</v>
      </c>
      <c r="G53" s="2"/>
      <c r="H53" s="6">
        <v>45.5</v>
      </c>
      <c r="I53" s="7"/>
      <c r="J53" s="6">
        <v>42.5</v>
      </c>
      <c r="K53" s="7"/>
      <c r="L53" s="6">
        <v>12</v>
      </c>
      <c r="M53" s="8"/>
      <c r="N53" s="6">
        <v>3</v>
      </c>
      <c r="O53" s="7"/>
      <c r="AF53" s="6"/>
      <c r="AG53" s="6"/>
      <c r="AH53" s="7"/>
    </row>
    <row r="54" spans="2:34" x14ac:dyDescent="0.25">
      <c r="B54" t="s">
        <v>268</v>
      </c>
      <c r="C54" t="s">
        <v>300</v>
      </c>
      <c r="D54" s="97">
        <v>18311</v>
      </c>
      <c r="E54">
        <v>22</v>
      </c>
      <c r="F54" t="s">
        <v>264</v>
      </c>
      <c r="G54" s="2" t="s">
        <v>128</v>
      </c>
      <c r="H54" s="6">
        <v>43.5</v>
      </c>
      <c r="I54" s="7">
        <v>1</v>
      </c>
      <c r="J54" s="6">
        <v>45</v>
      </c>
      <c r="K54" s="7">
        <v>0</v>
      </c>
      <c r="L54" s="6">
        <v>10.5</v>
      </c>
      <c r="M54" s="7">
        <v>-1.5</v>
      </c>
      <c r="N54" s="6">
        <f>H54-J54</f>
        <v>-1.5</v>
      </c>
      <c r="O54" s="7">
        <v>1</v>
      </c>
      <c r="AF54" s="6"/>
      <c r="AG54" s="6"/>
      <c r="AH54" s="7"/>
    </row>
    <row r="55" spans="2:34" x14ac:dyDescent="0.25">
      <c r="B55" t="s">
        <v>268</v>
      </c>
      <c r="C55" t="s">
        <v>301</v>
      </c>
      <c r="D55" s="97">
        <v>18311</v>
      </c>
      <c r="E55">
        <v>23</v>
      </c>
      <c r="G55" s="2" t="s">
        <v>42</v>
      </c>
      <c r="H55" s="6">
        <v>44.5</v>
      </c>
      <c r="I55" s="7">
        <v>-1.5</v>
      </c>
      <c r="J55" s="6">
        <v>44</v>
      </c>
      <c r="K55" s="8">
        <v>-0.5</v>
      </c>
      <c r="L55" s="6">
        <v>11</v>
      </c>
      <c r="M55" s="7">
        <v>3</v>
      </c>
      <c r="N55" s="6">
        <f>H55-J55</f>
        <v>0.5</v>
      </c>
      <c r="O55" s="7">
        <v>-1</v>
      </c>
      <c r="AF55" s="6"/>
      <c r="AG55" s="6"/>
      <c r="AH55" s="7"/>
    </row>
    <row r="56" spans="2:34" x14ac:dyDescent="0.25">
      <c r="N56" s="6"/>
    </row>
    <row r="57" spans="2:34" x14ac:dyDescent="0.25">
      <c r="E57">
        <v>23</v>
      </c>
      <c r="F57" t="s">
        <v>274</v>
      </c>
      <c r="H57" s="6">
        <v>43</v>
      </c>
      <c r="J57" s="6">
        <v>46.8</v>
      </c>
      <c r="L57" s="6">
        <v>9.3000000000000007</v>
      </c>
      <c r="N57" s="6">
        <f>H57-J57</f>
        <v>-3.7999999999999972</v>
      </c>
    </row>
  </sheetData>
  <autoFilter ref="A1:O55" xr:uid="{00000000-0001-0000-0200-000000000000}"/>
  <phoneticPr fontId="5" type="noConversion"/>
  <conditionalFormatting sqref="I4:I39 K4:K39 M4:M39 O4:O39">
    <cfRule type="cellIs" dxfId="4073" priority="48" stopIfTrue="1" operator="lessThan">
      <formula>0</formula>
    </cfRule>
    <cfRule type="cellIs" dxfId="4072" priority="47" stopIfTrue="1" operator="greaterThan">
      <formula>0</formula>
    </cfRule>
  </conditionalFormatting>
  <conditionalFormatting sqref="I41:I55">
    <cfRule type="cellIs" dxfId="4071" priority="38" stopIfTrue="1" operator="lessThan">
      <formula>0</formula>
    </cfRule>
    <cfRule type="cellIs" dxfId="4070" priority="37" stopIfTrue="1" operator="greaterThan">
      <formula>0</formula>
    </cfRule>
  </conditionalFormatting>
  <conditionalFormatting sqref="K41:K55">
    <cfRule type="cellIs" dxfId="4069" priority="36" stopIfTrue="1" operator="lessThan">
      <formula>0</formula>
    </cfRule>
    <cfRule type="cellIs" dxfId="4068" priority="35" stopIfTrue="1" operator="greaterThan">
      <formula>0</formula>
    </cfRule>
  </conditionalFormatting>
  <conditionalFormatting sqref="M41:M55 O41:O55">
    <cfRule type="cellIs" dxfId="4067" priority="40" stopIfTrue="1" operator="lessThan">
      <formula>0</formula>
    </cfRule>
    <cfRule type="cellIs" dxfId="4066" priority="39" stopIfTrue="1" operator="greaterThan">
      <formula>0</formula>
    </cfRule>
  </conditionalFormatting>
  <conditionalFormatting sqref="N4:N39">
    <cfRule type="cellIs" dxfId="4065" priority="50" stopIfTrue="1" operator="greaterThan">
      <formula>0</formula>
    </cfRule>
    <cfRule type="cellIs" dxfId="4064" priority="49" stopIfTrue="1" operator="lessThan">
      <formula>0</formula>
    </cfRule>
  </conditionalFormatting>
  <conditionalFormatting sqref="N41:N57">
    <cfRule type="cellIs" dxfId="4063" priority="41" stopIfTrue="1" operator="lessThan">
      <formula>0</formula>
    </cfRule>
    <cfRule type="cellIs" dxfId="4062" priority="42" stopIfTrue="1" operator="greaterThan">
      <formula>0</formula>
    </cfRule>
  </conditionalFormatting>
  <conditionalFormatting sqref="W2:W3 AH5:AH55">
    <cfRule type="cellIs" dxfId="4061" priority="31" stopIfTrue="1" operator="greaterThan">
      <formula>0</formula>
    </cfRule>
    <cfRule type="cellIs" dxfId="4060" priority="32" stopIfTrue="1" operator="lessThan">
      <formula>0</formula>
    </cfRule>
  </conditionalFormatting>
  <conditionalFormatting sqref="W8:W9">
    <cfRule type="cellIs" dxfId="4059" priority="27" stopIfTrue="1" operator="greaterThan">
      <formula>0</formula>
    </cfRule>
    <cfRule type="cellIs" dxfId="4058" priority="28" stopIfTrue="1" operator="lessThan">
      <formula>0</formula>
    </cfRule>
  </conditionalFormatting>
  <conditionalFormatting sqref="W11:W12">
    <cfRule type="cellIs" dxfId="4057" priority="26" stopIfTrue="1" operator="lessThan">
      <formula>0</formula>
    </cfRule>
    <cfRule type="cellIs" dxfId="4056" priority="25" stopIfTrue="1" operator="greaterThan">
      <formula>0</formula>
    </cfRule>
  </conditionalFormatting>
  <conditionalFormatting sqref="W14">
    <cfRule type="cellIs" dxfId="4055" priority="23" stopIfTrue="1" operator="greaterThan">
      <formula>0</formula>
    </cfRule>
    <cfRule type="cellIs" dxfId="4054" priority="24" stopIfTrue="1" operator="lessThan">
      <formula>0</formula>
    </cfRule>
  </conditionalFormatting>
  <conditionalFormatting sqref="W17">
    <cfRule type="cellIs" dxfId="4053" priority="22" stopIfTrue="1" operator="lessThan">
      <formula>0</formula>
    </cfRule>
    <cfRule type="cellIs" dxfId="4052" priority="21" stopIfTrue="1" operator="greaterThan">
      <formula>0</formula>
    </cfRule>
  </conditionalFormatting>
  <conditionalFormatting sqref="W19:W20">
    <cfRule type="cellIs" dxfId="4051" priority="20" stopIfTrue="1" operator="lessThan">
      <formula>0</formula>
    </cfRule>
    <cfRule type="cellIs" dxfId="4050" priority="19" stopIfTrue="1" operator="greaterThan">
      <formula>0</formula>
    </cfRule>
  </conditionalFormatting>
  <conditionalFormatting sqref="W22">
    <cfRule type="cellIs" dxfId="4049" priority="18" stopIfTrue="1" operator="lessThan">
      <formula>0</formula>
    </cfRule>
    <cfRule type="cellIs" dxfId="4048" priority="17" stopIfTrue="1" operator="greaterThan">
      <formula>0</formula>
    </cfRule>
  </conditionalFormatting>
  <conditionalFormatting sqref="W25">
    <cfRule type="cellIs" dxfId="4047" priority="16" stopIfTrue="1" operator="lessThan">
      <formula>0</formula>
    </cfRule>
    <cfRule type="cellIs" dxfId="4046" priority="15" stopIfTrue="1" operator="greaterThan">
      <formula>0</formula>
    </cfRule>
  </conditionalFormatting>
  <conditionalFormatting sqref="W27">
    <cfRule type="cellIs" dxfId="4045" priority="14" stopIfTrue="1" operator="lessThan">
      <formula>0</formula>
    </cfRule>
    <cfRule type="cellIs" dxfId="4044" priority="13" stopIfTrue="1" operator="greaterThan">
      <formula>0</formula>
    </cfRule>
  </conditionalFormatting>
  <conditionalFormatting sqref="W29:W30">
    <cfRule type="cellIs" dxfId="4043" priority="11" stopIfTrue="1" operator="greaterThan">
      <formula>0</formula>
    </cfRule>
    <cfRule type="cellIs" dxfId="4042" priority="12" stopIfTrue="1" operator="lessThan">
      <formula>0</formula>
    </cfRule>
  </conditionalFormatting>
  <conditionalFormatting sqref="W32">
    <cfRule type="cellIs" dxfId="4041" priority="10" stopIfTrue="1" operator="lessThan">
      <formula>0</formula>
    </cfRule>
    <cfRule type="cellIs" dxfId="4040" priority="9" stopIfTrue="1" operator="greaterThan">
      <formula>0</formula>
    </cfRule>
  </conditionalFormatting>
  <conditionalFormatting sqref="W34">
    <cfRule type="cellIs" dxfId="4039" priority="8" stopIfTrue="1" operator="lessThan">
      <formula>0</formula>
    </cfRule>
    <cfRule type="cellIs" dxfId="4038" priority="7" stopIfTrue="1" operator="greaterThan">
      <formula>0</formula>
    </cfRule>
  </conditionalFormatting>
  <conditionalFormatting sqref="W36">
    <cfRule type="cellIs" dxfId="4037" priority="6" stopIfTrue="1" operator="lessThan">
      <formula>0</formula>
    </cfRule>
    <cfRule type="cellIs" dxfId="4036" priority="5" stopIfTrue="1" operator="greaterThan">
      <formula>0</formula>
    </cfRule>
  </conditionalFormatting>
  <conditionalFormatting sqref="W38">
    <cfRule type="cellIs" dxfId="4035" priority="3" stopIfTrue="1" operator="greaterThan">
      <formula>0</formula>
    </cfRule>
    <cfRule type="cellIs" dxfId="4034" priority="4" stopIfTrue="1" operator="lessThan">
      <formula>0</formula>
    </cfRule>
  </conditionalFormatting>
  <conditionalFormatting sqref="W43">
    <cfRule type="cellIs" dxfId="4033" priority="2" stopIfTrue="1" operator="lessThan">
      <formula>0</formula>
    </cfRule>
    <cfRule type="cellIs" dxfId="4032" priority="1" stopIfTrue="1" operator="greaterThan">
      <formula>0</formula>
    </cfRule>
  </conditionalFormatting>
  <conditionalFormatting sqref="AH3">
    <cfRule type="cellIs" dxfId="4031" priority="29" stopIfTrue="1" operator="greaterThan">
      <formula>0</formula>
    </cfRule>
    <cfRule type="cellIs" dxfId="4030" priority="30" stopIfTrue="1" operator="lessThan">
      <formula>0</formula>
    </cfRule>
  </conditionalFormatting>
  <pageMargins left="0.75" right="0.75" top="1" bottom="1" header="0.5" footer="0.5"/>
  <pageSetup paperSize="9" orientation="portrait" r:id="rId1"/>
  <headerFooter alignWithMargins="0"/>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36"/>
  <sheetViews>
    <sheetView zoomScale="70" zoomScaleNormal="70" workbookViewId="0">
      <pane xSplit="7" ySplit="1" topLeftCell="H2" activePane="bottomRight" state="frozen"/>
      <selection pane="topRight" activeCell="G1" sqref="G1"/>
      <selection pane="bottomLeft" activeCell="A2" sqref="A2"/>
      <selection pane="bottomRight" activeCell="A2" sqref="A2"/>
    </sheetView>
  </sheetViews>
  <sheetFormatPr defaultRowHeight="13.2" x14ac:dyDescent="0.25"/>
  <cols>
    <col min="4" max="4" width="8.88671875" style="97"/>
    <col min="6" max="6" width="8.88671875" customWidth="1"/>
    <col min="7" max="7" width="13.5546875" customWidth="1"/>
  </cols>
  <sheetData>
    <row r="1" spans="1:32" ht="18" thickBot="1" x14ac:dyDescent="0.35">
      <c r="A1" s="24" t="s">
        <v>254</v>
      </c>
      <c r="B1" s="58" t="s">
        <v>255</v>
      </c>
      <c r="C1" s="102" t="s">
        <v>256</v>
      </c>
      <c r="D1" s="98"/>
      <c r="E1" s="58" t="s">
        <v>257</v>
      </c>
      <c r="F1" s="58" t="s">
        <v>258</v>
      </c>
      <c r="G1" s="58" t="s">
        <v>259</v>
      </c>
      <c r="H1" s="24" t="s">
        <v>32</v>
      </c>
      <c r="I1" s="24"/>
      <c r="J1" s="24" t="s">
        <v>260</v>
      </c>
      <c r="K1" s="24"/>
      <c r="L1" s="24" t="s">
        <v>261</v>
      </c>
      <c r="M1" s="24"/>
      <c r="N1" s="25" t="s">
        <v>262</v>
      </c>
      <c r="O1" s="24"/>
      <c r="P1" s="24"/>
      <c r="Q1" s="27" t="s">
        <v>275</v>
      </c>
      <c r="R1" s="27" t="s">
        <v>276</v>
      </c>
      <c r="S1" s="27" t="s">
        <v>277</v>
      </c>
      <c r="T1" s="27" t="s">
        <v>278</v>
      </c>
      <c r="U1" s="27" t="s">
        <v>279</v>
      </c>
      <c r="V1" s="27" t="s">
        <v>280</v>
      </c>
      <c r="W1" s="27" t="s">
        <v>281</v>
      </c>
      <c r="X1" s="27" t="s">
        <v>282</v>
      </c>
      <c r="Y1" s="27" t="s">
        <v>283</v>
      </c>
      <c r="Z1" s="27" t="s">
        <v>284</v>
      </c>
      <c r="AA1" s="72" t="s">
        <v>285</v>
      </c>
      <c r="AB1" s="27"/>
      <c r="AC1" s="27" t="s">
        <v>289</v>
      </c>
      <c r="AD1" s="27" t="s">
        <v>290</v>
      </c>
      <c r="AE1" s="27" t="s">
        <v>291</v>
      </c>
      <c r="AF1" s="72" t="s">
        <v>285</v>
      </c>
    </row>
    <row r="2" spans="1:32" x14ac:dyDescent="0.25">
      <c r="A2" s="1">
        <v>1950</v>
      </c>
      <c r="B2" t="s">
        <v>294</v>
      </c>
      <c r="F2" t="s">
        <v>264</v>
      </c>
      <c r="G2" s="2" t="s">
        <v>128</v>
      </c>
      <c r="H2" s="6">
        <v>43.5</v>
      </c>
      <c r="I2" s="7"/>
      <c r="J2" s="6">
        <v>45.5</v>
      </c>
      <c r="K2" s="7"/>
      <c r="L2" s="6">
        <v>8.5</v>
      </c>
      <c r="M2" s="7"/>
      <c r="N2" s="6">
        <f>H2-J2</f>
        <v>-2</v>
      </c>
      <c r="O2" s="7"/>
      <c r="U2" s="6"/>
      <c r="V2" s="6"/>
    </row>
    <row r="3" spans="1:32" x14ac:dyDescent="0.25">
      <c r="A3" s="1"/>
      <c r="B3" t="s">
        <v>269</v>
      </c>
      <c r="F3" t="s">
        <v>264</v>
      </c>
      <c r="G3" s="2" t="s">
        <v>128</v>
      </c>
      <c r="H3" s="6">
        <v>45.5</v>
      </c>
      <c r="I3" s="7">
        <v>2</v>
      </c>
      <c r="J3" s="6">
        <v>47</v>
      </c>
      <c r="K3" s="7">
        <v>1.5</v>
      </c>
      <c r="L3" s="6">
        <v>7</v>
      </c>
      <c r="M3" s="7">
        <v>-1.5</v>
      </c>
      <c r="N3" s="6">
        <f t="shared" ref="N3:N10" si="0">H3-J3</f>
        <v>-1.5</v>
      </c>
      <c r="O3" s="7">
        <v>0.5</v>
      </c>
      <c r="U3" s="6"/>
      <c r="V3" s="6"/>
      <c r="AC3" s="6"/>
      <c r="AD3" s="6"/>
    </row>
    <row r="4" spans="1:32" x14ac:dyDescent="0.25">
      <c r="B4" t="s">
        <v>270</v>
      </c>
      <c r="F4" t="s">
        <v>264</v>
      </c>
      <c r="G4" s="2" t="s">
        <v>128</v>
      </c>
      <c r="H4" s="6">
        <v>43.5</v>
      </c>
      <c r="I4" s="7">
        <v>-2</v>
      </c>
      <c r="J4" s="6">
        <v>46.5</v>
      </c>
      <c r="K4" s="7">
        <v>-0.5</v>
      </c>
      <c r="L4" s="6">
        <v>9.5</v>
      </c>
      <c r="M4" s="7">
        <v>2.5</v>
      </c>
      <c r="N4" s="6">
        <f t="shared" si="0"/>
        <v>-3</v>
      </c>
      <c r="O4" s="7">
        <v>-1.5</v>
      </c>
      <c r="U4" s="6">
        <v>50</v>
      </c>
      <c r="V4" s="6">
        <v>39</v>
      </c>
      <c r="W4" s="7">
        <f>U4-V4</f>
        <v>11</v>
      </c>
      <c r="AA4" s="93" t="s">
        <v>1629</v>
      </c>
      <c r="AC4" s="6">
        <v>41</v>
      </c>
      <c r="AD4" s="6">
        <v>49</v>
      </c>
      <c r="AE4" s="7">
        <f>AC4-AD4</f>
        <v>-8</v>
      </c>
      <c r="AF4" s="4" t="s">
        <v>1630</v>
      </c>
    </row>
    <row r="5" spans="1:32" x14ac:dyDescent="0.25">
      <c r="B5" t="s">
        <v>263</v>
      </c>
      <c r="F5" t="s">
        <v>264</v>
      </c>
      <c r="G5" s="2" t="s">
        <v>128</v>
      </c>
      <c r="H5" s="6">
        <v>43.5</v>
      </c>
      <c r="I5" s="7">
        <v>0</v>
      </c>
      <c r="J5" s="6">
        <v>46</v>
      </c>
      <c r="K5" s="7">
        <v>-0.5</v>
      </c>
      <c r="L5" s="6">
        <v>9</v>
      </c>
      <c r="M5" s="7">
        <v>-0.5</v>
      </c>
      <c r="N5" s="6">
        <f t="shared" si="0"/>
        <v>-2.5</v>
      </c>
      <c r="O5" s="7">
        <v>0.5</v>
      </c>
      <c r="U5" s="6"/>
      <c r="V5" s="6"/>
      <c r="AC5" s="6"/>
      <c r="AD5" s="6"/>
    </row>
    <row r="6" spans="1:32" x14ac:dyDescent="0.25">
      <c r="B6" t="s">
        <v>265</v>
      </c>
      <c r="F6" t="s">
        <v>264</v>
      </c>
      <c r="G6" s="2" t="s">
        <v>128</v>
      </c>
      <c r="H6" s="6">
        <v>42</v>
      </c>
      <c r="I6" s="7">
        <v>-1.5</v>
      </c>
      <c r="J6" s="6">
        <v>43.5</v>
      </c>
      <c r="K6" s="7">
        <v>-2.5</v>
      </c>
      <c r="L6" s="6">
        <v>11</v>
      </c>
      <c r="M6" s="7">
        <v>2</v>
      </c>
      <c r="N6" s="6">
        <f t="shared" si="0"/>
        <v>-1.5</v>
      </c>
      <c r="O6" s="7">
        <v>1</v>
      </c>
      <c r="U6" s="6"/>
      <c r="V6" s="6"/>
      <c r="AC6" s="6"/>
      <c r="AD6" s="6"/>
    </row>
    <row r="7" spans="1:32" x14ac:dyDescent="0.25">
      <c r="B7" t="s">
        <v>293</v>
      </c>
      <c r="F7" t="s">
        <v>264</v>
      </c>
      <c r="G7" s="2" t="s">
        <v>128</v>
      </c>
      <c r="H7" s="6">
        <v>44.5</v>
      </c>
      <c r="I7" s="7">
        <v>2.5</v>
      </c>
      <c r="J7" s="6">
        <v>46</v>
      </c>
      <c r="K7" s="7">
        <v>2.5</v>
      </c>
      <c r="L7" s="6">
        <v>8.5</v>
      </c>
      <c r="M7" s="7">
        <v>-2.5</v>
      </c>
      <c r="N7" s="6">
        <f t="shared" si="0"/>
        <v>-1.5</v>
      </c>
      <c r="O7" s="7">
        <v>0</v>
      </c>
      <c r="U7" s="6">
        <v>49</v>
      </c>
      <c r="V7" s="6">
        <v>43</v>
      </c>
      <c r="W7" s="7">
        <f>U7-V7</f>
        <v>6</v>
      </c>
      <c r="AA7" s="93" t="s">
        <v>1629</v>
      </c>
      <c r="AC7" s="6">
        <v>44</v>
      </c>
      <c r="AD7" s="6">
        <v>46</v>
      </c>
      <c r="AE7" s="7">
        <f>AC7-AD7</f>
        <v>-2</v>
      </c>
      <c r="AF7" s="4" t="s">
        <v>1630</v>
      </c>
    </row>
    <row r="8" spans="1:32" x14ac:dyDescent="0.25">
      <c r="B8" t="s">
        <v>295</v>
      </c>
      <c r="F8" t="s">
        <v>264</v>
      </c>
      <c r="G8" s="2" t="s">
        <v>128</v>
      </c>
      <c r="H8" s="6">
        <v>43</v>
      </c>
      <c r="I8" s="7">
        <v>-1.5</v>
      </c>
      <c r="J8" s="6">
        <v>45.5</v>
      </c>
      <c r="K8" s="7">
        <v>-0.5</v>
      </c>
      <c r="L8" s="6">
        <v>10</v>
      </c>
      <c r="M8" s="7">
        <v>1.5</v>
      </c>
      <c r="N8" s="6">
        <f t="shared" si="0"/>
        <v>-2.5</v>
      </c>
      <c r="O8" s="7">
        <v>-1</v>
      </c>
      <c r="U8" s="6"/>
      <c r="V8" s="6"/>
      <c r="W8" s="7"/>
      <c r="AA8" s="4"/>
      <c r="AC8" s="6"/>
      <c r="AD8" s="6"/>
      <c r="AE8" s="7"/>
      <c r="AF8" s="4"/>
    </row>
    <row r="9" spans="1:32" x14ac:dyDescent="0.25">
      <c r="B9" t="s">
        <v>297</v>
      </c>
      <c r="F9" t="s">
        <v>264</v>
      </c>
      <c r="G9" s="2" t="s">
        <v>128</v>
      </c>
      <c r="H9" s="6">
        <v>42.5</v>
      </c>
      <c r="I9" s="7">
        <v>-0.5</v>
      </c>
      <c r="J9" s="6">
        <v>45</v>
      </c>
      <c r="K9" s="7">
        <v>-0.5</v>
      </c>
      <c r="L9" s="6">
        <v>10</v>
      </c>
      <c r="M9" s="7">
        <v>0</v>
      </c>
      <c r="N9" s="6">
        <f t="shared" si="0"/>
        <v>-2.5</v>
      </c>
      <c r="O9" s="7">
        <v>0</v>
      </c>
      <c r="U9" s="6">
        <v>47</v>
      </c>
      <c r="V9" s="6">
        <v>40</v>
      </c>
      <c r="W9" s="7">
        <f>U9-V9</f>
        <v>7</v>
      </c>
      <c r="AA9" s="93" t="s">
        <v>1629</v>
      </c>
      <c r="AC9" s="6">
        <v>45</v>
      </c>
      <c r="AD9" s="6">
        <v>45</v>
      </c>
      <c r="AE9" s="7">
        <f>AC9-AD9</f>
        <v>0</v>
      </c>
      <c r="AF9" s="4" t="s">
        <v>1630</v>
      </c>
    </row>
    <row r="10" spans="1:32" x14ac:dyDescent="0.25">
      <c r="B10" t="s">
        <v>297</v>
      </c>
      <c r="G10" s="2" t="s">
        <v>42</v>
      </c>
      <c r="H10" s="6">
        <v>45.5</v>
      </c>
      <c r="I10" s="7"/>
      <c r="J10" s="6">
        <v>45.5</v>
      </c>
      <c r="K10" s="7"/>
      <c r="L10" s="6">
        <v>8</v>
      </c>
      <c r="M10" s="7"/>
      <c r="N10" s="6">
        <f t="shared" si="0"/>
        <v>0</v>
      </c>
      <c r="O10" s="7"/>
      <c r="U10" s="6"/>
      <c r="V10" s="6"/>
      <c r="W10" s="7"/>
      <c r="AA10" s="4"/>
      <c r="AC10" s="6"/>
      <c r="AD10" s="6"/>
      <c r="AE10" s="7"/>
      <c r="AF10" s="4"/>
    </row>
    <row r="11" spans="1:32" x14ac:dyDescent="0.25">
      <c r="B11" t="s">
        <v>296</v>
      </c>
      <c r="F11" t="s">
        <v>264</v>
      </c>
      <c r="G11" s="2" t="s">
        <v>128</v>
      </c>
      <c r="H11" s="6"/>
      <c r="I11" s="7"/>
      <c r="J11" s="6"/>
      <c r="K11" s="7"/>
      <c r="L11" s="6"/>
      <c r="M11" s="7"/>
      <c r="N11" s="6"/>
      <c r="O11" s="7"/>
      <c r="P11" t="s">
        <v>303</v>
      </c>
      <c r="U11" s="6"/>
      <c r="V11" s="6"/>
      <c r="AC11" s="6"/>
      <c r="AD11" s="6"/>
    </row>
    <row r="12" spans="1:32" x14ac:dyDescent="0.25">
      <c r="B12" t="s">
        <v>296</v>
      </c>
      <c r="G12" s="2" t="s">
        <v>42</v>
      </c>
      <c r="H12" s="6">
        <v>47</v>
      </c>
      <c r="I12" s="7">
        <v>1.5</v>
      </c>
      <c r="J12" s="6">
        <v>45</v>
      </c>
      <c r="K12" s="7">
        <v>-0.5</v>
      </c>
      <c r="L12" s="6">
        <v>7.5</v>
      </c>
      <c r="M12" s="7">
        <v>-0.5</v>
      </c>
      <c r="N12" s="6">
        <f t="shared" ref="N12:N34" si="1">H12-J12</f>
        <v>2</v>
      </c>
      <c r="O12" s="7">
        <v>2</v>
      </c>
      <c r="U12" s="6"/>
      <c r="V12" s="6"/>
      <c r="AC12" s="6"/>
      <c r="AD12" s="6"/>
    </row>
    <row r="13" spans="1:32" x14ac:dyDescent="0.25">
      <c r="B13" t="s">
        <v>266</v>
      </c>
      <c r="F13" t="s">
        <v>264</v>
      </c>
      <c r="G13" s="2" t="s">
        <v>128</v>
      </c>
      <c r="H13" s="6">
        <v>43</v>
      </c>
      <c r="I13" s="7"/>
      <c r="J13" s="6">
        <v>44</v>
      </c>
      <c r="K13" s="7"/>
      <c r="L13" s="6">
        <v>11.5</v>
      </c>
      <c r="M13" s="7"/>
      <c r="N13" s="6">
        <f t="shared" si="1"/>
        <v>-1</v>
      </c>
      <c r="O13" s="7"/>
      <c r="U13" s="6">
        <v>49</v>
      </c>
      <c r="V13" s="6">
        <v>38</v>
      </c>
      <c r="W13" s="7">
        <f>U13-V13</f>
        <v>11</v>
      </c>
      <c r="AA13" s="93" t="s">
        <v>1629</v>
      </c>
      <c r="AC13" s="6">
        <v>38</v>
      </c>
      <c r="AD13" s="6">
        <v>51</v>
      </c>
      <c r="AE13" s="7">
        <f>AC13-AD13</f>
        <v>-13</v>
      </c>
      <c r="AF13" s="4" t="s">
        <v>292</v>
      </c>
    </row>
    <row r="14" spans="1:32" x14ac:dyDescent="0.25">
      <c r="B14" t="s">
        <v>266</v>
      </c>
      <c r="G14" s="2" t="s">
        <v>42</v>
      </c>
      <c r="H14" s="6">
        <v>47.5</v>
      </c>
      <c r="I14" s="7">
        <v>0.5</v>
      </c>
      <c r="J14" s="6">
        <v>44.5</v>
      </c>
      <c r="K14" s="7">
        <v>-0.5</v>
      </c>
      <c r="L14" s="6">
        <v>7.5</v>
      </c>
      <c r="M14" s="7">
        <v>0</v>
      </c>
      <c r="N14" s="6">
        <f t="shared" si="1"/>
        <v>3</v>
      </c>
      <c r="O14" s="7">
        <v>1</v>
      </c>
      <c r="U14" s="6"/>
      <c r="V14" s="6"/>
      <c r="W14" s="7"/>
      <c r="AA14" s="4"/>
      <c r="AC14" s="6"/>
      <c r="AD14" s="6"/>
      <c r="AE14" s="7"/>
      <c r="AF14" s="4"/>
    </row>
    <row r="15" spans="1:32" x14ac:dyDescent="0.25">
      <c r="A15" s="1">
        <v>1951</v>
      </c>
      <c r="B15" t="s">
        <v>267</v>
      </c>
      <c r="F15" t="s">
        <v>264</v>
      </c>
      <c r="G15" s="2" t="s">
        <v>128</v>
      </c>
      <c r="H15" s="6">
        <v>51</v>
      </c>
      <c r="I15" s="7">
        <v>8</v>
      </c>
      <c r="J15" s="6">
        <v>38</v>
      </c>
      <c r="K15" s="7">
        <v>-6</v>
      </c>
      <c r="L15" s="6">
        <v>10</v>
      </c>
      <c r="M15" s="7">
        <v>-1.5</v>
      </c>
      <c r="N15" s="6">
        <f t="shared" si="1"/>
        <v>13</v>
      </c>
      <c r="O15" s="7">
        <v>14</v>
      </c>
      <c r="U15" s="6"/>
      <c r="V15" s="6"/>
      <c r="AC15" s="6"/>
      <c r="AD15" s="6"/>
    </row>
    <row r="16" spans="1:32" x14ac:dyDescent="0.25">
      <c r="A16" s="1"/>
      <c r="B16" t="s">
        <v>267</v>
      </c>
      <c r="G16" s="2" t="s">
        <v>42</v>
      </c>
      <c r="H16" s="6">
        <v>48</v>
      </c>
      <c r="I16" s="7">
        <v>0.5</v>
      </c>
      <c r="J16" s="6">
        <v>44</v>
      </c>
      <c r="K16" s="7">
        <v>-0.5</v>
      </c>
      <c r="L16" s="6">
        <v>7</v>
      </c>
      <c r="M16" s="7">
        <v>-0.5</v>
      </c>
      <c r="N16" s="6">
        <f t="shared" si="1"/>
        <v>4</v>
      </c>
      <c r="O16" s="7">
        <v>1</v>
      </c>
      <c r="U16" s="6"/>
      <c r="V16" s="6"/>
      <c r="AC16" s="6"/>
      <c r="AD16" s="6"/>
    </row>
    <row r="17" spans="2:32" x14ac:dyDescent="0.25">
      <c r="B17" t="s">
        <v>268</v>
      </c>
      <c r="G17" s="2" t="s">
        <v>42</v>
      </c>
      <c r="H17" s="6">
        <v>50.5</v>
      </c>
      <c r="I17" s="7">
        <v>2.5</v>
      </c>
      <c r="J17" s="6">
        <v>40.5</v>
      </c>
      <c r="K17" s="7">
        <v>-3.5</v>
      </c>
      <c r="L17" s="6">
        <v>8</v>
      </c>
      <c r="M17" s="7">
        <v>1</v>
      </c>
      <c r="N17" s="6">
        <f t="shared" si="1"/>
        <v>10</v>
      </c>
      <c r="O17" s="7">
        <v>6</v>
      </c>
      <c r="U17" s="6"/>
      <c r="V17" s="6"/>
      <c r="W17" s="7"/>
      <c r="AA17" s="4"/>
      <c r="AC17" s="6"/>
      <c r="AD17" s="6"/>
      <c r="AE17" s="7"/>
      <c r="AF17" s="4"/>
    </row>
    <row r="18" spans="2:32" x14ac:dyDescent="0.25">
      <c r="B18" t="s">
        <v>268</v>
      </c>
      <c r="F18" t="s">
        <v>264</v>
      </c>
      <c r="G18" s="2" t="s">
        <v>128</v>
      </c>
      <c r="H18" s="6">
        <v>51.5</v>
      </c>
      <c r="I18" s="7">
        <f>H18-H17</f>
        <v>1</v>
      </c>
      <c r="J18" s="6">
        <v>37.5</v>
      </c>
      <c r="K18" s="7">
        <f>J18-J17</f>
        <v>-3</v>
      </c>
      <c r="L18" s="6">
        <v>9.5</v>
      </c>
      <c r="M18" s="7">
        <f>L18-L17</f>
        <v>1.5</v>
      </c>
      <c r="N18" s="6">
        <f>H18-J18</f>
        <v>14</v>
      </c>
      <c r="O18" s="7">
        <f>N18-N17</f>
        <v>4</v>
      </c>
      <c r="U18" s="6">
        <v>44</v>
      </c>
      <c r="V18" s="6">
        <v>47</v>
      </c>
      <c r="W18" s="7">
        <f>U18-V18</f>
        <v>-3</v>
      </c>
      <c r="AA18" s="4" t="s">
        <v>302</v>
      </c>
      <c r="AC18" s="6">
        <v>31</v>
      </c>
      <c r="AD18" s="6">
        <v>60</v>
      </c>
      <c r="AE18" s="7">
        <f>AC18-AD18</f>
        <v>-29</v>
      </c>
      <c r="AF18" s="4" t="s">
        <v>1708</v>
      </c>
    </row>
    <row r="19" spans="2:32" x14ac:dyDescent="0.25">
      <c r="B19" t="s">
        <v>268</v>
      </c>
      <c r="C19" s="5" t="s">
        <v>304</v>
      </c>
      <c r="D19" s="97">
        <v>18676</v>
      </c>
      <c r="G19" s="2" t="s">
        <v>42</v>
      </c>
      <c r="H19" s="6">
        <v>52</v>
      </c>
      <c r="I19" s="7">
        <f>H19-H18</f>
        <v>0.5</v>
      </c>
      <c r="J19" s="6">
        <v>39.5</v>
      </c>
      <c r="K19" s="7">
        <f>J19-J18</f>
        <v>2</v>
      </c>
      <c r="L19" s="6">
        <v>7.5</v>
      </c>
      <c r="M19" s="7">
        <f>L19-L18</f>
        <v>-2</v>
      </c>
      <c r="N19" s="6">
        <f t="shared" si="1"/>
        <v>12.5</v>
      </c>
      <c r="O19" s="7">
        <f>N19-N18</f>
        <v>-1.5</v>
      </c>
      <c r="U19" s="6"/>
      <c r="V19" s="6"/>
      <c r="W19" s="7"/>
      <c r="AA19" s="4"/>
      <c r="AC19" s="6"/>
      <c r="AD19" s="6"/>
      <c r="AE19" s="7"/>
      <c r="AF19" s="4"/>
    </row>
    <row r="20" spans="2:32" x14ac:dyDescent="0.25">
      <c r="B20" t="s">
        <v>294</v>
      </c>
      <c r="F20" t="s">
        <v>264</v>
      </c>
      <c r="G20" s="2" t="s">
        <v>128</v>
      </c>
      <c r="H20" s="6">
        <v>51</v>
      </c>
      <c r="I20" s="7">
        <v>-0.5</v>
      </c>
      <c r="J20" s="6">
        <v>36.5</v>
      </c>
      <c r="K20" s="7">
        <v>-1</v>
      </c>
      <c r="L20" s="6">
        <v>10.5</v>
      </c>
      <c r="M20" s="7">
        <v>1</v>
      </c>
      <c r="N20" s="6">
        <f t="shared" si="1"/>
        <v>14.5</v>
      </c>
      <c r="O20" s="7">
        <v>0.5</v>
      </c>
      <c r="U20" s="6"/>
      <c r="V20" s="6"/>
      <c r="AA20" s="4"/>
      <c r="AC20" s="6"/>
      <c r="AD20" s="6"/>
    </row>
    <row r="21" spans="2:32" x14ac:dyDescent="0.25">
      <c r="B21" t="s">
        <v>294</v>
      </c>
      <c r="C21" s="12" t="s">
        <v>305</v>
      </c>
      <c r="D21" s="97">
        <v>18690</v>
      </c>
      <c r="G21" s="2" t="s">
        <v>42</v>
      </c>
      <c r="H21" s="6">
        <v>52</v>
      </c>
      <c r="I21" s="7">
        <v>0</v>
      </c>
      <c r="J21" s="6">
        <v>39</v>
      </c>
      <c r="K21" s="7">
        <v>-0.5</v>
      </c>
      <c r="L21" s="6">
        <v>8</v>
      </c>
      <c r="M21" s="7">
        <v>0.5</v>
      </c>
      <c r="N21" s="6">
        <f t="shared" si="1"/>
        <v>13</v>
      </c>
      <c r="O21" s="7">
        <v>0.5</v>
      </c>
      <c r="U21" s="6"/>
      <c r="V21" s="6"/>
      <c r="AA21" s="4"/>
      <c r="AC21" s="6"/>
      <c r="AD21" s="6"/>
    </row>
    <row r="22" spans="2:32" x14ac:dyDescent="0.25">
      <c r="B22" t="s">
        <v>269</v>
      </c>
      <c r="F22" t="s">
        <v>264</v>
      </c>
      <c r="G22" s="2" t="s">
        <v>128</v>
      </c>
      <c r="H22" s="6">
        <v>50.5</v>
      </c>
      <c r="I22" s="7">
        <v>-0.5</v>
      </c>
      <c r="J22" s="6">
        <v>38.5</v>
      </c>
      <c r="K22" s="7">
        <v>2</v>
      </c>
      <c r="L22" s="6">
        <v>9</v>
      </c>
      <c r="M22" s="7">
        <v>-1.5</v>
      </c>
      <c r="N22" s="6">
        <f t="shared" si="1"/>
        <v>12</v>
      </c>
      <c r="O22" s="7">
        <v>-2.5</v>
      </c>
      <c r="U22" s="6">
        <v>49</v>
      </c>
      <c r="V22" s="6">
        <v>40</v>
      </c>
      <c r="W22" s="7">
        <f>U22-V22</f>
        <v>9</v>
      </c>
      <c r="AA22" s="4" t="s">
        <v>302</v>
      </c>
      <c r="AC22" s="6">
        <v>32</v>
      </c>
      <c r="AD22" s="6">
        <v>59</v>
      </c>
      <c r="AE22" s="7">
        <f>AC22-AD22</f>
        <v>-27</v>
      </c>
      <c r="AF22" s="4" t="s">
        <v>292</v>
      </c>
    </row>
    <row r="23" spans="2:32" x14ac:dyDescent="0.25">
      <c r="B23" t="s">
        <v>270</v>
      </c>
      <c r="F23" t="s">
        <v>264</v>
      </c>
      <c r="G23" s="2" t="s">
        <v>128</v>
      </c>
      <c r="H23" s="6">
        <v>49</v>
      </c>
      <c r="I23" s="7">
        <v>-1.5</v>
      </c>
      <c r="J23" s="6">
        <v>40</v>
      </c>
      <c r="K23" s="7">
        <v>1.5</v>
      </c>
      <c r="L23" s="6">
        <v>9.5</v>
      </c>
      <c r="M23" s="7">
        <v>0.5</v>
      </c>
      <c r="N23" s="6">
        <f t="shared" si="1"/>
        <v>9</v>
      </c>
      <c r="O23" s="7">
        <v>-3</v>
      </c>
      <c r="U23" s="6">
        <v>57</v>
      </c>
      <c r="V23" s="6">
        <v>35</v>
      </c>
      <c r="W23" s="7">
        <f>U23-V23</f>
        <v>22</v>
      </c>
      <c r="AA23" s="4" t="s">
        <v>302</v>
      </c>
      <c r="AC23" s="6">
        <v>35</v>
      </c>
      <c r="AD23" s="6">
        <v>56</v>
      </c>
      <c r="AE23" s="7">
        <f>AC23-AD23</f>
        <v>-21</v>
      </c>
      <c r="AF23" s="4" t="s">
        <v>292</v>
      </c>
    </row>
    <row r="24" spans="2:32" x14ac:dyDescent="0.25">
      <c r="B24" t="s">
        <v>263</v>
      </c>
      <c r="F24" t="s">
        <v>264</v>
      </c>
      <c r="G24" s="2" t="s">
        <v>128</v>
      </c>
      <c r="H24" s="6">
        <v>48</v>
      </c>
      <c r="I24" s="7">
        <v>-1</v>
      </c>
      <c r="J24" s="6">
        <v>41</v>
      </c>
      <c r="K24" s="7">
        <v>1</v>
      </c>
      <c r="L24" s="6">
        <v>10</v>
      </c>
      <c r="M24" s="7">
        <v>0.5</v>
      </c>
      <c r="N24" s="6">
        <f t="shared" si="1"/>
        <v>7</v>
      </c>
      <c r="O24" s="7">
        <v>-2</v>
      </c>
      <c r="U24" s="6"/>
      <c r="V24" s="6"/>
      <c r="AC24" s="6"/>
      <c r="AD24" s="6"/>
    </row>
    <row r="25" spans="2:32" x14ac:dyDescent="0.25">
      <c r="B25" t="s">
        <v>265</v>
      </c>
      <c r="F25" t="s">
        <v>264</v>
      </c>
      <c r="G25" s="2" t="s">
        <v>128</v>
      </c>
      <c r="H25" s="6">
        <v>49</v>
      </c>
      <c r="I25" s="7">
        <v>1</v>
      </c>
      <c r="J25" s="6">
        <v>39</v>
      </c>
      <c r="K25" s="7">
        <v>-2</v>
      </c>
      <c r="L25" s="6">
        <v>10.5</v>
      </c>
      <c r="M25" s="7">
        <v>0.5</v>
      </c>
      <c r="N25" s="6">
        <f t="shared" si="1"/>
        <v>10</v>
      </c>
      <c r="O25" s="7">
        <v>3</v>
      </c>
      <c r="U25" s="6">
        <v>43</v>
      </c>
      <c r="V25" s="6">
        <v>43</v>
      </c>
      <c r="W25" s="7">
        <f>U25-V25</f>
        <v>0</v>
      </c>
      <c r="AA25" s="4" t="s">
        <v>302</v>
      </c>
      <c r="AC25" s="6">
        <v>31</v>
      </c>
      <c r="AD25" s="6">
        <v>56</v>
      </c>
      <c r="AE25" s="7">
        <f>AC25-AD25</f>
        <v>-25</v>
      </c>
      <c r="AF25" s="4" t="s">
        <v>292</v>
      </c>
    </row>
    <row r="26" spans="2:32" x14ac:dyDescent="0.25">
      <c r="B26" t="s">
        <v>293</v>
      </c>
      <c r="F26" t="s">
        <v>264</v>
      </c>
      <c r="G26" s="2" t="s">
        <v>128</v>
      </c>
      <c r="H26" s="6">
        <v>50.5</v>
      </c>
      <c r="I26" s="7">
        <v>1.5</v>
      </c>
      <c r="J26" s="6">
        <v>38</v>
      </c>
      <c r="K26" s="7">
        <v>-1</v>
      </c>
      <c r="L26" s="6">
        <v>10.5</v>
      </c>
      <c r="M26" s="7">
        <v>0</v>
      </c>
      <c r="N26" s="6">
        <f t="shared" si="1"/>
        <v>12.5</v>
      </c>
      <c r="O26" s="7">
        <v>2.5</v>
      </c>
      <c r="U26" s="6"/>
      <c r="V26" s="6"/>
      <c r="W26" s="7"/>
      <c r="AA26" s="4"/>
      <c r="AC26" s="6"/>
      <c r="AD26" s="6"/>
      <c r="AE26" s="7"/>
    </row>
    <row r="27" spans="2:32" x14ac:dyDescent="0.25">
      <c r="B27" t="s">
        <v>295</v>
      </c>
      <c r="C27" s="15">
        <v>26</v>
      </c>
      <c r="D27" s="97">
        <v>18897</v>
      </c>
      <c r="F27" t="s">
        <v>264</v>
      </c>
      <c r="G27" s="2" t="s">
        <v>128</v>
      </c>
      <c r="H27" s="6">
        <v>52</v>
      </c>
      <c r="I27" s="7">
        <v>1.5</v>
      </c>
      <c r="J27" s="6">
        <v>41</v>
      </c>
      <c r="K27" s="7">
        <v>3</v>
      </c>
      <c r="L27" s="6">
        <v>6.5</v>
      </c>
      <c r="M27" s="7">
        <v>-4</v>
      </c>
      <c r="N27" s="6">
        <f t="shared" si="1"/>
        <v>11</v>
      </c>
      <c r="O27" s="7">
        <v>-1.5</v>
      </c>
      <c r="U27" s="6">
        <v>44</v>
      </c>
      <c r="V27" s="6">
        <v>41</v>
      </c>
      <c r="W27" s="7">
        <f>U27-V27</f>
        <v>3</v>
      </c>
      <c r="AA27" s="4" t="s">
        <v>302</v>
      </c>
      <c r="AC27" s="6">
        <v>35</v>
      </c>
      <c r="AD27" s="6">
        <v>54</v>
      </c>
      <c r="AE27" s="7">
        <f>AC27-AD27</f>
        <v>-19</v>
      </c>
      <c r="AF27" s="4" t="s">
        <v>292</v>
      </c>
    </row>
    <row r="28" spans="2:32" x14ac:dyDescent="0.25">
      <c r="B28" t="s">
        <v>297</v>
      </c>
      <c r="C28" s="15">
        <v>3</v>
      </c>
      <c r="D28" s="97">
        <v>18904</v>
      </c>
      <c r="F28" t="s">
        <v>264</v>
      </c>
      <c r="G28" s="2" t="s">
        <v>128</v>
      </c>
      <c r="H28" s="6">
        <v>50.5</v>
      </c>
      <c r="I28" s="7">
        <v>-1.5</v>
      </c>
      <c r="J28" s="6">
        <v>43.5</v>
      </c>
      <c r="K28" s="7">
        <v>2.5</v>
      </c>
      <c r="L28" s="6">
        <v>5.5</v>
      </c>
      <c r="M28" s="7">
        <v>-1</v>
      </c>
      <c r="N28" s="6">
        <f t="shared" si="1"/>
        <v>7</v>
      </c>
      <c r="O28" s="7">
        <v>-4</v>
      </c>
      <c r="U28" s="6"/>
      <c r="V28" s="6"/>
      <c r="AC28" s="6"/>
      <c r="AD28" s="6"/>
    </row>
    <row r="29" spans="2:32" x14ac:dyDescent="0.25">
      <c r="B29" t="s">
        <v>297</v>
      </c>
      <c r="C29" s="15">
        <v>10</v>
      </c>
      <c r="D29" s="97">
        <v>18911</v>
      </c>
      <c r="F29" t="s">
        <v>264</v>
      </c>
      <c r="G29" s="2" t="s">
        <v>128</v>
      </c>
      <c r="H29" s="6">
        <v>50.5</v>
      </c>
      <c r="I29" s="7">
        <v>0</v>
      </c>
      <c r="J29" s="6">
        <v>44</v>
      </c>
      <c r="K29" s="7">
        <v>0.5</v>
      </c>
      <c r="L29" s="6">
        <v>4.5</v>
      </c>
      <c r="M29" s="7">
        <v>-1</v>
      </c>
      <c r="N29" s="6">
        <f t="shared" si="1"/>
        <v>6.5</v>
      </c>
      <c r="O29" s="7">
        <v>-4.5</v>
      </c>
      <c r="U29" s="6"/>
      <c r="V29" s="6"/>
      <c r="AC29" s="6"/>
      <c r="AD29" s="6"/>
    </row>
    <row r="30" spans="2:32" x14ac:dyDescent="0.25">
      <c r="B30" t="s">
        <v>297</v>
      </c>
      <c r="C30" s="15">
        <v>17</v>
      </c>
      <c r="D30" s="97">
        <v>18918</v>
      </c>
      <c r="F30" t="s">
        <v>264</v>
      </c>
      <c r="G30" s="2" t="s">
        <v>128</v>
      </c>
      <c r="H30" s="6">
        <v>50</v>
      </c>
      <c r="I30" s="7">
        <v>-0.5</v>
      </c>
      <c r="J30" s="6">
        <v>45.5</v>
      </c>
      <c r="K30" s="7">
        <v>1.5</v>
      </c>
      <c r="L30" s="6">
        <v>4.5</v>
      </c>
      <c r="M30" s="7">
        <v>0</v>
      </c>
      <c r="N30" s="6">
        <f t="shared" si="1"/>
        <v>4.5</v>
      </c>
      <c r="O30" s="7">
        <v>-2.5</v>
      </c>
      <c r="U30" s="6"/>
      <c r="V30" s="6"/>
      <c r="AC30" s="6"/>
      <c r="AD30" s="6"/>
    </row>
    <row r="31" spans="2:32" x14ac:dyDescent="0.25">
      <c r="B31" t="s">
        <v>297</v>
      </c>
      <c r="C31" s="15">
        <v>19</v>
      </c>
      <c r="D31" s="97">
        <v>18920</v>
      </c>
      <c r="F31" t="s">
        <v>264</v>
      </c>
      <c r="G31" s="2"/>
      <c r="H31" s="6">
        <v>50</v>
      </c>
      <c r="I31" s="7">
        <v>0</v>
      </c>
      <c r="J31" s="6">
        <v>46.5</v>
      </c>
      <c r="K31" s="7">
        <v>1</v>
      </c>
      <c r="L31" s="6">
        <v>3</v>
      </c>
      <c r="M31" s="7">
        <v>-1.5</v>
      </c>
      <c r="N31" s="6">
        <f t="shared" si="1"/>
        <v>3.5</v>
      </c>
      <c r="O31" s="7">
        <v>-1</v>
      </c>
      <c r="U31" s="6"/>
      <c r="V31" s="6"/>
      <c r="AC31" s="6"/>
      <c r="AD31" s="6"/>
    </row>
    <row r="32" spans="2:32" x14ac:dyDescent="0.25">
      <c r="B32" t="s">
        <v>297</v>
      </c>
      <c r="C32" s="62">
        <v>19</v>
      </c>
      <c r="D32" s="97">
        <v>18920</v>
      </c>
      <c r="F32" s="42" t="s">
        <v>306</v>
      </c>
      <c r="G32" s="2" t="s">
        <v>44</v>
      </c>
      <c r="H32" s="6">
        <v>50</v>
      </c>
      <c r="I32" s="7"/>
      <c r="J32" s="6">
        <v>43</v>
      </c>
      <c r="K32" s="7"/>
      <c r="L32" s="6">
        <v>6.7</v>
      </c>
      <c r="M32" s="7"/>
      <c r="N32" s="6">
        <f>H32-J32</f>
        <v>7</v>
      </c>
      <c r="O32" s="7"/>
      <c r="U32" s="6"/>
      <c r="V32" s="6"/>
      <c r="AC32" s="6"/>
      <c r="AD32" s="6"/>
    </row>
    <row r="33" spans="2:22" x14ac:dyDescent="0.25">
      <c r="B33" t="s">
        <v>297</v>
      </c>
      <c r="C33" t="s">
        <v>307</v>
      </c>
      <c r="D33" s="97">
        <v>18920</v>
      </c>
      <c r="G33" s="2" t="s">
        <v>42</v>
      </c>
      <c r="H33" s="6">
        <v>50</v>
      </c>
      <c r="I33" s="7"/>
      <c r="J33" s="6">
        <v>46</v>
      </c>
      <c r="K33" s="7"/>
      <c r="L33" s="6">
        <v>3.5</v>
      </c>
      <c r="M33" s="7"/>
      <c r="N33" s="6">
        <f>H33-J33</f>
        <v>4</v>
      </c>
      <c r="O33" s="7"/>
      <c r="U33" s="6"/>
      <c r="V33" s="6"/>
    </row>
    <row r="34" spans="2:22" x14ac:dyDescent="0.25">
      <c r="B34" t="s">
        <v>297</v>
      </c>
      <c r="C34" s="62">
        <v>22</v>
      </c>
      <c r="D34" s="97">
        <v>18923</v>
      </c>
      <c r="F34" t="s">
        <v>264</v>
      </c>
      <c r="G34" s="2" t="s">
        <v>128</v>
      </c>
      <c r="H34" s="6">
        <v>49.5</v>
      </c>
      <c r="I34" s="7"/>
      <c r="J34" s="6">
        <v>47</v>
      </c>
      <c r="K34" s="7"/>
      <c r="L34" s="6">
        <v>3</v>
      </c>
      <c r="M34" s="7"/>
      <c r="N34" s="6">
        <f t="shared" si="1"/>
        <v>2.5</v>
      </c>
      <c r="O34" s="7"/>
      <c r="U34" s="6"/>
      <c r="V34" s="6"/>
    </row>
    <row r="35" spans="2:22" x14ac:dyDescent="0.25">
      <c r="I35" s="7"/>
      <c r="K35" s="7"/>
      <c r="M35" s="7"/>
      <c r="N35" s="6"/>
      <c r="O35" s="7"/>
      <c r="U35" s="6"/>
      <c r="V35" s="6"/>
    </row>
    <row r="36" spans="2:22" x14ac:dyDescent="0.25">
      <c r="E36">
        <v>25</v>
      </c>
      <c r="F36" t="s">
        <v>274</v>
      </c>
      <c r="H36" s="6">
        <v>47.8</v>
      </c>
      <c r="I36" s="7"/>
      <c r="J36" s="6">
        <v>49.4</v>
      </c>
      <c r="K36" s="7"/>
      <c r="L36" s="6">
        <v>2.6</v>
      </c>
      <c r="M36" s="7"/>
      <c r="N36" s="6">
        <f>H36-J36</f>
        <v>-1.6000000000000014</v>
      </c>
      <c r="O36" s="7"/>
      <c r="U36" s="6"/>
      <c r="V36" s="6"/>
    </row>
  </sheetData>
  <autoFilter ref="A1:AA34" xr:uid="{00000000-0001-0000-0300-000000000000}"/>
  <phoneticPr fontId="5" type="noConversion"/>
  <conditionalFormatting sqref="I2:I36 K2:K36 M2:M36 O2:O36">
    <cfRule type="cellIs" dxfId="4029" priority="44" stopIfTrue="1" operator="lessThan">
      <formula>0</formula>
    </cfRule>
  </conditionalFormatting>
  <conditionalFormatting sqref="K2:K36 I2:I36 M2:M36 O2:O36">
    <cfRule type="cellIs" dxfId="4028" priority="43" stopIfTrue="1" operator="greaterThan">
      <formula>0</formula>
    </cfRule>
  </conditionalFormatting>
  <conditionalFormatting sqref="K32:K33">
    <cfRule type="cellIs" dxfId="4027" priority="35" stopIfTrue="1" operator="greaterThan">
      <formula>0</formula>
    </cfRule>
    <cfRule type="cellIs" dxfId="4026" priority="36" stopIfTrue="1" operator="lessThan">
      <formula>0</formula>
    </cfRule>
  </conditionalFormatting>
  <conditionalFormatting sqref="N2:N36">
    <cfRule type="cellIs" dxfId="4025" priority="37" stopIfTrue="1" operator="lessThan">
      <formula>0</formula>
    </cfRule>
    <cfRule type="cellIs" dxfId="4024" priority="38" stopIfTrue="1" operator="greaterThan">
      <formula>0</formula>
    </cfRule>
  </conditionalFormatting>
  <conditionalFormatting sqref="N39">
    <cfRule type="cellIs" dxfId="4023" priority="1" stopIfTrue="1" operator="greaterThan">
      <formula>0</formula>
    </cfRule>
    <cfRule type="cellIs" dxfId="4022" priority="2" stopIfTrue="1" operator="lessThan">
      <formula>0</formula>
    </cfRule>
  </conditionalFormatting>
  <conditionalFormatting sqref="W4">
    <cfRule type="cellIs" dxfId="4021" priority="33" stopIfTrue="1" operator="greaterThan">
      <formula>0</formula>
    </cfRule>
    <cfRule type="cellIs" dxfId="4020" priority="34" stopIfTrue="1" operator="lessThan">
      <formula>0</formula>
    </cfRule>
  </conditionalFormatting>
  <conditionalFormatting sqref="W7:W10">
    <cfRule type="cellIs" dxfId="4019" priority="27" stopIfTrue="1" operator="greaterThan">
      <formula>0</formula>
    </cfRule>
    <cfRule type="cellIs" dxfId="4018" priority="28" stopIfTrue="1" operator="lessThan">
      <formula>0</formula>
    </cfRule>
  </conditionalFormatting>
  <conditionalFormatting sqref="W13:W14">
    <cfRule type="cellIs" dxfId="4017" priority="25" stopIfTrue="1" operator="greaterThan">
      <formula>0</formula>
    </cfRule>
    <cfRule type="cellIs" dxfId="4016" priority="26" stopIfTrue="1" operator="lessThan">
      <formula>0</formula>
    </cfRule>
  </conditionalFormatting>
  <conditionalFormatting sqref="W17:W19">
    <cfRule type="cellIs" dxfId="4015" priority="23" stopIfTrue="1" operator="greaterThan">
      <formula>0</formula>
    </cfRule>
    <cfRule type="cellIs" dxfId="4014" priority="24" stopIfTrue="1" operator="lessThan">
      <formula>0</formula>
    </cfRule>
  </conditionalFormatting>
  <conditionalFormatting sqref="W22:W23">
    <cfRule type="cellIs" dxfId="4013" priority="19" stopIfTrue="1" operator="greaterThan">
      <formula>0</formula>
    </cfRule>
    <cfRule type="cellIs" dxfId="4012" priority="20" stopIfTrue="1" operator="lessThan">
      <formula>0</formula>
    </cfRule>
  </conditionalFormatting>
  <conditionalFormatting sqref="W25:W27">
    <cfRule type="cellIs" dxfId="4011" priority="17" stopIfTrue="1" operator="greaterThan">
      <formula>0</formula>
    </cfRule>
    <cfRule type="cellIs" dxfId="4010" priority="18" stopIfTrue="1" operator="lessThan">
      <formula>0</formula>
    </cfRule>
  </conditionalFormatting>
  <conditionalFormatting sqref="AE4">
    <cfRule type="cellIs" dxfId="4009" priority="31" stopIfTrue="1" operator="greaterThan">
      <formula>0</formula>
    </cfRule>
    <cfRule type="cellIs" dxfId="4008" priority="32" stopIfTrue="1" operator="lessThan">
      <formula>0</formula>
    </cfRule>
  </conditionalFormatting>
  <conditionalFormatting sqref="AE7:AE10">
    <cfRule type="cellIs" dxfId="4007" priority="13" stopIfTrue="1" operator="greaterThan">
      <formula>0</formula>
    </cfRule>
    <cfRule type="cellIs" dxfId="4006" priority="14" stopIfTrue="1" operator="lessThan">
      <formula>0</formula>
    </cfRule>
  </conditionalFormatting>
  <conditionalFormatting sqref="AE13:AE14">
    <cfRule type="cellIs" dxfId="4005" priority="11" stopIfTrue="1" operator="greaterThan">
      <formula>0</formula>
    </cfRule>
    <cfRule type="cellIs" dxfId="4004" priority="12" stopIfTrue="1" operator="lessThan">
      <formula>0</formula>
    </cfRule>
  </conditionalFormatting>
  <conditionalFormatting sqref="AE17:AE19">
    <cfRule type="cellIs" dxfId="4003" priority="9" stopIfTrue="1" operator="greaterThan">
      <formula>0</formula>
    </cfRule>
    <cfRule type="cellIs" dxfId="4002" priority="10" stopIfTrue="1" operator="lessThan">
      <formula>0</formula>
    </cfRule>
  </conditionalFormatting>
  <conditionalFormatting sqref="AE22:AE23">
    <cfRule type="cellIs" dxfId="4001" priority="5" stopIfTrue="1" operator="greaterThan">
      <formula>0</formula>
    </cfRule>
    <cfRule type="cellIs" dxfId="4000" priority="6" stopIfTrue="1" operator="lessThan">
      <formula>0</formula>
    </cfRule>
  </conditionalFormatting>
  <conditionalFormatting sqref="AE25:AE27">
    <cfRule type="cellIs" dxfId="3999" priority="3" stopIfTrue="1" operator="greaterThan">
      <formula>0</formula>
    </cfRule>
    <cfRule type="cellIs" dxfId="3998" priority="4" stopIfTrue="1" operator="lessThan">
      <formula>0</formula>
    </cfRule>
  </conditionalFormatting>
  <pageMargins left="0.75" right="0.75" top="1" bottom="1" header="0.5" footer="0.5"/>
  <pageSetup paperSize="9" orientation="portrait" r:id="rId1"/>
  <headerFooter alignWithMargins="0"/>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F54"/>
  <sheetViews>
    <sheetView zoomScale="70" zoomScaleNormal="70" workbookViewId="0">
      <pane xSplit="7" ySplit="1" topLeftCell="H2" activePane="bottomRight" state="frozen"/>
      <selection pane="topRight" activeCell="G1" sqref="G1"/>
      <selection pane="bottomLeft" activeCell="A2" sqref="A2"/>
      <selection pane="bottomRight" activeCell="A2" sqref="A2"/>
    </sheetView>
  </sheetViews>
  <sheetFormatPr defaultRowHeight="13.2" x14ac:dyDescent="0.25"/>
  <cols>
    <col min="1" max="1" width="9.109375" style="17" customWidth="1"/>
    <col min="4" max="4" width="9" style="97" customWidth="1"/>
    <col min="5" max="5" width="9.109375" style="43" customWidth="1"/>
    <col min="7" max="7" width="13.5546875" bestFit="1" customWidth="1"/>
    <col min="9" max="9" width="9.109375" style="7" customWidth="1"/>
    <col min="11" max="11" width="9.109375" style="7" customWidth="1"/>
    <col min="13" max="13" width="9.109375" style="7" customWidth="1"/>
    <col min="15" max="15" width="9.109375" style="7" customWidth="1"/>
  </cols>
  <sheetData>
    <row r="1" spans="1:32" ht="18" thickBot="1" x14ac:dyDescent="0.35">
      <c r="A1" s="24" t="s">
        <v>254</v>
      </c>
      <c r="B1" s="58" t="s">
        <v>255</v>
      </c>
      <c r="C1" s="102" t="s">
        <v>256</v>
      </c>
      <c r="D1" s="98"/>
      <c r="E1" s="58" t="s">
        <v>257</v>
      </c>
      <c r="F1" s="58" t="s">
        <v>258</v>
      </c>
      <c r="G1" s="58" t="s">
        <v>259</v>
      </c>
      <c r="H1" s="24" t="s">
        <v>32</v>
      </c>
      <c r="I1" s="24"/>
      <c r="J1" s="24" t="s">
        <v>260</v>
      </c>
      <c r="K1" s="24"/>
      <c r="L1" s="24" t="s">
        <v>261</v>
      </c>
      <c r="M1" s="24"/>
      <c r="N1" s="25" t="s">
        <v>262</v>
      </c>
      <c r="O1" s="24"/>
      <c r="P1" s="24"/>
      <c r="Q1" s="27" t="s">
        <v>275</v>
      </c>
      <c r="R1" s="27" t="s">
        <v>276</v>
      </c>
      <c r="S1" s="27" t="s">
        <v>277</v>
      </c>
      <c r="T1" s="27" t="s">
        <v>278</v>
      </c>
      <c r="U1" s="27" t="s">
        <v>279</v>
      </c>
      <c r="V1" s="27" t="s">
        <v>280</v>
      </c>
      <c r="W1" s="27" t="s">
        <v>281</v>
      </c>
      <c r="X1" s="27" t="s">
        <v>282</v>
      </c>
      <c r="Y1" s="27" t="s">
        <v>283</v>
      </c>
      <c r="Z1" s="27" t="s">
        <v>284</v>
      </c>
      <c r="AA1" s="72" t="s">
        <v>285</v>
      </c>
      <c r="AB1" s="27"/>
      <c r="AC1" s="27" t="s">
        <v>289</v>
      </c>
      <c r="AD1" s="27" t="s">
        <v>290</v>
      </c>
      <c r="AE1" s="27" t="s">
        <v>291</v>
      </c>
      <c r="AF1" s="72" t="s">
        <v>285</v>
      </c>
    </row>
    <row r="2" spans="1:32" x14ac:dyDescent="0.25">
      <c r="A2" s="1">
        <v>1951</v>
      </c>
      <c r="B2" t="s">
        <v>296</v>
      </c>
      <c r="F2" t="s">
        <v>264</v>
      </c>
      <c r="G2" s="2" t="s">
        <v>128</v>
      </c>
      <c r="H2" s="6"/>
      <c r="J2" s="6"/>
      <c r="L2" s="6"/>
      <c r="N2" s="6"/>
      <c r="P2" t="s">
        <v>303</v>
      </c>
      <c r="R2" s="6"/>
      <c r="S2" s="6"/>
      <c r="AC2" s="6"/>
      <c r="AD2" s="6"/>
      <c r="AE2" s="7"/>
    </row>
    <row r="3" spans="1:32" x14ac:dyDescent="0.25">
      <c r="A3" s="1"/>
      <c r="B3" t="s">
        <v>266</v>
      </c>
      <c r="F3" t="s">
        <v>264</v>
      </c>
      <c r="G3" s="2" t="s">
        <v>128</v>
      </c>
      <c r="H3" s="6">
        <v>47</v>
      </c>
      <c r="J3" s="6">
        <v>45</v>
      </c>
      <c r="L3" s="6">
        <v>6.5</v>
      </c>
      <c r="N3" s="6">
        <f>H3-J3</f>
        <v>2</v>
      </c>
      <c r="R3" s="6">
        <v>55</v>
      </c>
      <c r="S3" s="6">
        <v>37</v>
      </c>
      <c r="T3" s="7">
        <f>R3-S3</f>
        <v>18</v>
      </c>
      <c r="AA3" s="4" t="s">
        <v>302</v>
      </c>
      <c r="AC3" s="6">
        <v>44</v>
      </c>
      <c r="AD3" s="6">
        <v>29</v>
      </c>
      <c r="AE3" s="7">
        <f>AC3-AD3</f>
        <v>15</v>
      </c>
      <c r="AF3" s="4" t="s">
        <v>292</v>
      </c>
    </row>
    <row r="4" spans="1:32" x14ac:dyDescent="0.25">
      <c r="A4" s="1">
        <v>1952</v>
      </c>
      <c r="B4" t="s">
        <v>267</v>
      </c>
      <c r="F4" t="s">
        <v>264</v>
      </c>
      <c r="G4" s="2" t="s">
        <v>128</v>
      </c>
      <c r="H4" s="6">
        <v>44.5</v>
      </c>
      <c r="I4" s="7">
        <v>-2.5</v>
      </c>
      <c r="J4" s="6">
        <v>48</v>
      </c>
      <c r="K4" s="7">
        <v>3</v>
      </c>
      <c r="L4" s="6">
        <v>6</v>
      </c>
      <c r="M4" s="7">
        <v>-0.5</v>
      </c>
      <c r="N4" s="6">
        <f t="shared" ref="N4:N52" si="0">H4-J4</f>
        <v>-3.5</v>
      </c>
      <c r="O4" s="7">
        <v>-5.5</v>
      </c>
      <c r="R4" s="6">
        <v>53</v>
      </c>
      <c r="S4" s="6"/>
      <c r="AC4" s="6"/>
      <c r="AD4" s="6"/>
      <c r="AE4" s="7"/>
    </row>
    <row r="5" spans="1:32" x14ac:dyDescent="0.25">
      <c r="A5" s="1"/>
      <c r="B5" t="s">
        <v>268</v>
      </c>
      <c r="F5" t="s">
        <v>264</v>
      </c>
      <c r="G5" s="2" t="s">
        <v>128</v>
      </c>
      <c r="H5" s="6">
        <v>41</v>
      </c>
      <c r="I5" s="7">
        <v>-3.5</v>
      </c>
      <c r="J5" s="6">
        <v>47</v>
      </c>
      <c r="K5" s="7">
        <v>-1</v>
      </c>
      <c r="L5" s="6">
        <v>10.5</v>
      </c>
      <c r="M5" s="7">
        <v>4.5</v>
      </c>
      <c r="N5" s="6">
        <f t="shared" si="0"/>
        <v>-6</v>
      </c>
      <c r="O5" s="7">
        <v>-2.5</v>
      </c>
      <c r="R5" s="6"/>
      <c r="S5" s="6"/>
      <c r="AC5" s="6"/>
      <c r="AD5" s="6"/>
      <c r="AE5" s="7"/>
    </row>
    <row r="6" spans="1:32" x14ac:dyDescent="0.25">
      <c r="A6" s="1"/>
      <c r="B6" t="s">
        <v>294</v>
      </c>
      <c r="F6" t="s">
        <v>264</v>
      </c>
      <c r="G6" s="2" t="s">
        <v>128</v>
      </c>
      <c r="H6" s="6">
        <v>41.5</v>
      </c>
      <c r="I6" s="7">
        <v>0.5</v>
      </c>
      <c r="J6" s="6">
        <v>48</v>
      </c>
      <c r="K6" s="7">
        <v>1</v>
      </c>
      <c r="L6" s="6">
        <v>9.5</v>
      </c>
      <c r="M6" s="7">
        <v>-1</v>
      </c>
      <c r="N6" s="6">
        <f t="shared" si="0"/>
        <v>-6.5</v>
      </c>
      <c r="O6" s="7">
        <v>-0.5</v>
      </c>
      <c r="R6" s="6"/>
      <c r="S6" s="6"/>
      <c r="AC6" s="6"/>
      <c r="AD6" s="6"/>
      <c r="AE6" s="7"/>
    </row>
    <row r="7" spans="1:32" x14ac:dyDescent="0.25">
      <c r="A7" s="1"/>
      <c r="B7" t="s">
        <v>269</v>
      </c>
      <c r="F7" t="s">
        <v>264</v>
      </c>
      <c r="G7" s="2" t="s">
        <v>128</v>
      </c>
      <c r="H7" s="6">
        <v>43.5</v>
      </c>
      <c r="I7" s="7">
        <v>2</v>
      </c>
      <c r="J7" s="6">
        <v>49</v>
      </c>
      <c r="K7" s="7">
        <v>1</v>
      </c>
      <c r="L7" s="6"/>
      <c r="N7" s="6">
        <f t="shared" si="0"/>
        <v>-5.5</v>
      </c>
      <c r="P7" t="s">
        <v>308</v>
      </c>
      <c r="R7" s="6"/>
      <c r="S7" s="6"/>
      <c r="AC7" s="6"/>
      <c r="AD7" s="6"/>
      <c r="AE7" s="7"/>
    </row>
    <row r="8" spans="1:32" x14ac:dyDescent="0.25">
      <c r="A8" s="1"/>
      <c r="B8" t="s">
        <v>270</v>
      </c>
      <c r="F8" t="s">
        <v>264</v>
      </c>
      <c r="G8" s="2" t="s">
        <v>128</v>
      </c>
      <c r="H8" s="6">
        <v>43.5</v>
      </c>
      <c r="I8" s="7">
        <v>0</v>
      </c>
      <c r="J8" s="6">
        <v>49</v>
      </c>
      <c r="K8" s="7">
        <v>0</v>
      </c>
      <c r="L8" s="6">
        <v>7</v>
      </c>
      <c r="N8" s="6">
        <f t="shared" si="0"/>
        <v>-5.5</v>
      </c>
      <c r="R8" s="6">
        <v>51</v>
      </c>
      <c r="S8" s="6">
        <v>42</v>
      </c>
      <c r="T8" s="7">
        <f>R8-S8</f>
        <v>9</v>
      </c>
      <c r="AA8" s="4" t="s">
        <v>302</v>
      </c>
      <c r="AC8" s="6">
        <v>40</v>
      </c>
      <c r="AD8" s="6">
        <v>48</v>
      </c>
      <c r="AE8" s="7">
        <f>AC8-AD8</f>
        <v>-8</v>
      </c>
      <c r="AF8" s="4" t="s">
        <v>292</v>
      </c>
    </row>
    <row r="9" spans="1:32" x14ac:dyDescent="0.25">
      <c r="A9" s="1"/>
      <c r="B9" t="s">
        <v>263</v>
      </c>
      <c r="F9" t="s">
        <v>264</v>
      </c>
      <c r="G9" s="2" t="s">
        <v>128</v>
      </c>
      <c r="H9" s="6">
        <v>40.5</v>
      </c>
      <c r="I9" s="7">
        <v>-3</v>
      </c>
      <c r="J9" s="6">
        <v>49</v>
      </c>
      <c r="K9" s="7">
        <v>0</v>
      </c>
      <c r="L9" s="6">
        <v>9.5</v>
      </c>
      <c r="M9" s="7">
        <v>2.5</v>
      </c>
      <c r="N9" s="6">
        <f t="shared" si="0"/>
        <v>-8.5</v>
      </c>
      <c r="O9" s="7">
        <v>-3</v>
      </c>
      <c r="R9" s="6"/>
      <c r="S9" s="6"/>
      <c r="AC9" s="6"/>
      <c r="AD9" s="6"/>
      <c r="AE9" s="7"/>
    </row>
    <row r="10" spans="1:32" x14ac:dyDescent="0.25">
      <c r="A10" s="1"/>
      <c r="B10" t="s">
        <v>265</v>
      </c>
      <c r="F10" t="s">
        <v>264</v>
      </c>
      <c r="G10" s="2" t="s">
        <v>128</v>
      </c>
      <c r="H10" s="6">
        <v>40</v>
      </c>
      <c r="I10" s="7">
        <v>-0.5</v>
      </c>
      <c r="J10" s="6">
        <v>50</v>
      </c>
      <c r="K10" s="7">
        <v>1</v>
      </c>
      <c r="L10" s="6">
        <v>8.5</v>
      </c>
      <c r="M10" s="7">
        <v>-1</v>
      </c>
      <c r="N10" s="6">
        <f t="shared" si="0"/>
        <v>-10</v>
      </c>
      <c r="O10" s="7">
        <v>-1.5</v>
      </c>
      <c r="R10" s="6"/>
      <c r="S10" s="6"/>
      <c r="AC10" s="6"/>
      <c r="AD10" s="6"/>
      <c r="AE10" s="7"/>
    </row>
    <row r="11" spans="1:32" x14ac:dyDescent="0.25">
      <c r="A11" s="1"/>
      <c r="B11" t="s">
        <v>293</v>
      </c>
      <c r="F11" t="s">
        <v>264</v>
      </c>
      <c r="G11" s="2" t="s">
        <v>128</v>
      </c>
      <c r="H11" s="6">
        <v>40</v>
      </c>
      <c r="I11" s="7">
        <v>0</v>
      </c>
      <c r="J11" s="6">
        <v>48</v>
      </c>
      <c r="K11" s="7">
        <v>-2</v>
      </c>
      <c r="L11" s="6">
        <v>10.5</v>
      </c>
      <c r="M11" s="7">
        <v>2</v>
      </c>
      <c r="N11" s="6">
        <f t="shared" si="0"/>
        <v>-8</v>
      </c>
      <c r="O11" s="7">
        <v>2</v>
      </c>
      <c r="R11" s="6">
        <v>48</v>
      </c>
      <c r="S11" s="6">
        <v>44</v>
      </c>
      <c r="T11" s="7">
        <f>R11-S11</f>
        <v>4</v>
      </c>
      <c r="AA11" s="4" t="s">
        <v>302</v>
      </c>
      <c r="AC11" s="6">
        <v>44</v>
      </c>
      <c r="AD11" s="6">
        <v>44</v>
      </c>
      <c r="AE11" s="7">
        <f>AC11-AD11</f>
        <v>0</v>
      </c>
      <c r="AF11" s="4" t="s">
        <v>292</v>
      </c>
    </row>
    <row r="12" spans="1:32" x14ac:dyDescent="0.25">
      <c r="A12" s="1"/>
      <c r="B12" t="s">
        <v>295</v>
      </c>
      <c r="F12" t="s">
        <v>264</v>
      </c>
      <c r="G12" s="2" t="s">
        <v>128</v>
      </c>
      <c r="H12" s="6">
        <v>41</v>
      </c>
      <c r="I12" s="7">
        <v>1</v>
      </c>
      <c r="J12" s="6">
        <v>48.5</v>
      </c>
      <c r="K12" s="7">
        <v>0.5</v>
      </c>
      <c r="L12" s="6">
        <v>9</v>
      </c>
      <c r="M12" s="7">
        <v>-1.5</v>
      </c>
      <c r="N12" s="6">
        <f t="shared" si="0"/>
        <v>-7.5</v>
      </c>
      <c r="O12" s="7">
        <v>0.5</v>
      </c>
      <c r="R12" s="6"/>
      <c r="S12" s="6"/>
      <c r="AC12" s="6"/>
      <c r="AD12" s="6"/>
      <c r="AE12" s="7"/>
    </row>
    <row r="13" spans="1:32" x14ac:dyDescent="0.25">
      <c r="A13" s="1"/>
      <c r="B13" t="s">
        <v>297</v>
      </c>
      <c r="F13" t="s">
        <v>264</v>
      </c>
      <c r="G13" s="2" t="s">
        <v>128</v>
      </c>
      <c r="H13" s="6">
        <v>41.5</v>
      </c>
      <c r="I13" s="7">
        <v>0.5</v>
      </c>
      <c r="J13" s="6">
        <v>48</v>
      </c>
      <c r="K13" s="7">
        <v>-0.5</v>
      </c>
      <c r="L13" s="6">
        <v>9</v>
      </c>
      <c r="M13" s="7">
        <v>0</v>
      </c>
      <c r="N13" s="6">
        <f t="shared" si="0"/>
        <v>-6.5</v>
      </c>
      <c r="O13" s="7">
        <v>1</v>
      </c>
      <c r="R13" s="6"/>
      <c r="S13" s="6"/>
      <c r="AC13" s="6"/>
      <c r="AD13" s="6"/>
      <c r="AE13" s="7"/>
    </row>
    <row r="14" spans="1:32" x14ac:dyDescent="0.25">
      <c r="A14" s="1"/>
      <c r="B14" t="s">
        <v>296</v>
      </c>
      <c r="F14" t="s">
        <v>264</v>
      </c>
      <c r="G14" s="2" t="s">
        <v>128</v>
      </c>
      <c r="H14" s="6">
        <v>43.5</v>
      </c>
      <c r="I14" s="7">
        <v>2</v>
      </c>
      <c r="J14" s="6">
        <v>46.5</v>
      </c>
      <c r="K14" s="7">
        <v>-1.5</v>
      </c>
      <c r="L14" s="6">
        <v>9</v>
      </c>
      <c r="M14" s="7">
        <v>0</v>
      </c>
      <c r="N14" s="6">
        <f t="shared" si="0"/>
        <v>-3</v>
      </c>
      <c r="O14" s="7">
        <v>3.5</v>
      </c>
      <c r="R14" s="6">
        <v>51</v>
      </c>
      <c r="S14" s="6">
        <v>39</v>
      </c>
      <c r="T14" s="7">
        <f>R14-S14</f>
        <v>12</v>
      </c>
      <c r="AA14" s="4" t="s">
        <v>302</v>
      </c>
      <c r="AC14" s="6">
        <v>47</v>
      </c>
      <c r="AD14" s="6">
        <v>33</v>
      </c>
      <c r="AE14" s="7">
        <f>AC14-AD14</f>
        <v>14</v>
      </c>
      <c r="AF14" s="4" t="s">
        <v>292</v>
      </c>
    </row>
    <row r="15" spans="1:32" x14ac:dyDescent="0.25">
      <c r="A15" s="1"/>
      <c r="B15" t="s">
        <v>266</v>
      </c>
      <c r="F15" t="s">
        <v>264</v>
      </c>
      <c r="G15" s="2" t="s">
        <v>128</v>
      </c>
      <c r="H15" s="6">
        <v>44</v>
      </c>
      <c r="I15" s="7">
        <v>0.5</v>
      </c>
      <c r="J15" s="6">
        <v>45.5</v>
      </c>
      <c r="K15" s="7">
        <v>-1</v>
      </c>
      <c r="L15" s="6">
        <v>9.5</v>
      </c>
      <c r="M15" s="7">
        <v>0.5</v>
      </c>
      <c r="N15" s="6">
        <f t="shared" si="0"/>
        <v>-1.5</v>
      </c>
      <c r="O15" s="7">
        <v>1.5</v>
      </c>
      <c r="R15" s="6"/>
      <c r="S15" s="6"/>
      <c r="AC15" s="6"/>
      <c r="AD15" s="6"/>
      <c r="AE15" s="7"/>
      <c r="AF15" s="4"/>
    </row>
    <row r="16" spans="1:32" x14ac:dyDescent="0.25">
      <c r="A16" s="1">
        <v>1953</v>
      </c>
      <c r="B16" t="s">
        <v>267</v>
      </c>
      <c r="F16" t="s">
        <v>264</v>
      </c>
      <c r="G16" s="2" t="s">
        <v>128</v>
      </c>
      <c r="H16" s="6">
        <v>42.5</v>
      </c>
      <c r="I16" s="7">
        <v>-1.5</v>
      </c>
      <c r="J16" s="6">
        <v>46</v>
      </c>
      <c r="K16" s="7">
        <v>0.5</v>
      </c>
      <c r="L16" s="6">
        <v>10</v>
      </c>
      <c r="M16" s="7">
        <v>0.5</v>
      </c>
      <c r="N16" s="6">
        <f t="shared" si="0"/>
        <v>-3.5</v>
      </c>
      <c r="O16" s="7">
        <v>-2</v>
      </c>
      <c r="R16" s="6">
        <v>51</v>
      </c>
      <c r="S16" s="6">
        <v>40</v>
      </c>
      <c r="T16" s="7">
        <f>R16-S16</f>
        <v>11</v>
      </c>
      <c r="AA16" s="4" t="s">
        <v>302</v>
      </c>
      <c r="AC16" s="6">
        <v>46</v>
      </c>
      <c r="AD16" s="6">
        <v>38</v>
      </c>
      <c r="AE16" s="7">
        <f>AC16-AD16</f>
        <v>8</v>
      </c>
      <c r="AF16" s="4" t="s">
        <v>292</v>
      </c>
    </row>
    <row r="17" spans="1:32" x14ac:dyDescent="0.25">
      <c r="A17" s="1"/>
      <c r="B17" t="s">
        <v>268</v>
      </c>
      <c r="F17" t="s">
        <v>264</v>
      </c>
      <c r="G17" s="2" t="s">
        <v>128</v>
      </c>
      <c r="H17" s="6">
        <v>42.5</v>
      </c>
      <c r="I17" s="7">
        <v>0</v>
      </c>
      <c r="J17" s="6">
        <v>46</v>
      </c>
      <c r="K17" s="7">
        <v>0</v>
      </c>
      <c r="L17" s="6">
        <v>10</v>
      </c>
      <c r="M17" s="7">
        <v>0</v>
      </c>
      <c r="N17" s="6">
        <f t="shared" si="0"/>
        <v>-3.5</v>
      </c>
      <c r="O17" s="7">
        <v>0</v>
      </c>
      <c r="R17" s="6"/>
      <c r="S17" s="6"/>
      <c r="AC17" s="6"/>
      <c r="AD17" s="6"/>
      <c r="AE17" s="7"/>
    </row>
    <row r="18" spans="1:32" x14ac:dyDescent="0.25">
      <c r="A18" s="1"/>
      <c r="B18" t="s">
        <v>294</v>
      </c>
      <c r="F18" t="s">
        <v>264</v>
      </c>
      <c r="G18" s="2" t="s">
        <v>128</v>
      </c>
      <c r="H18" s="6">
        <v>46.5</v>
      </c>
      <c r="I18" s="7">
        <v>4</v>
      </c>
      <c r="J18" s="6">
        <v>44.5</v>
      </c>
      <c r="K18" s="7">
        <v>-1.5</v>
      </c>
      <c r="L18" s="6">
        <v>8</v>
      </c>
      <c r="M18" s="7">
        <v>-2</v>
      </c>
      <c r="N18" s="6">
        <f t="shared" si="0"/>
        <v>2</v>
      </c>
      <c r="O18" s="7">
        <v>5.5</v>
      </c>
      <c r="R18" s="6"/>
      <c r="S18" s="6"/>
      <c r="AC18" s="6"/>
      <c r="AD18" s="6"/>
      <c r="AE18" s="7"/>
    </row>
    <row r="19" spans="1:32" x14ac:dyDescent="0.25">
      <c r="A19" s="1"/>
      <c r="B19" t="s">
        <v>269</v>
      </c>
      <c r="F19" t="s">
        <v>264</v>
      </c>
      <c r="G19" s="2" t="s">
        <v>128</v>
      </c>
      <c r="H19" s="6">
        <v>47</v>
      </c>
      <c r="I19" s="7">
        <v>0.5</v>
      </c>
      <c r="J19" s="6">
        <v>45</v>
      </c>
      <c r="K19" s="7">
        <v>0.5</v>
      </c>
      <c r="L19" s="6">
        <v>7.5</v>
      </c>
      <c r="M19" s="7">
        <v>-0.5</v>
      </c>
      <c r="N19" s="6">
        <f t="shared" si="0"/>
        <v>2</v>
      </c>
      <c r="O19" s="7">
        <v>0</v>
      </c>
      <c r="R19" s="6"/>
      <c r="S19" s="6"/>
      <c r="AC19" s="6">
        <v>60</v>
      </c>
      <c r="AD19" s="6">
        <v>27</v>
      </c>
      <c r="AE19" s="7">
        <f>AC19-AD19</f>
        <v>33</v>
      </c>
      <c r="AF19" s="4" t="s">
        <v>292</v>
      </c>
    </row>
    <row r="20" spans="1:32" x14ac:dyDescent="0.25">
      <c r="A20" s="1"/>
      <c r="B20" t="s">
        <v>270</v>
      </c>
      <c r="F20" t="s">
        <v>264</v>
      </c>
      <c r="G20" s="2" t="s">
        <v>128</v>
      </c>
      <c r="H20" s="6">
        <v>47</v>
      </c>
      <c r="I20" s="7">
        <v>0</v>
      </c>
      <c r="J20" s="6">
        <v>45</v>
      </c>
      <c r="K20" s="7">
        <v>0</v>
      </c>
      <c r="L20" s="6">
        <v>7.5</v>
      </c>
      <c r="M20" s="7">
        <v>0</v>
      </c>
      <c r="N20" s="6">
        <f t="shared" si="0"/>
        <v>2</v>
      </c>
      <c r="O20" s="7">
        <v>0</v>
      </c>
      <c r="R20" s="6"/>
      <c r="S20" s="6"/>
      <c r="AC20" s="6"/>
      <c r="AD20" s="6"/>
      <c r="AE20" s="7"/>
    </row>
    <row r="21" spans="1:32" x14ac:dyDescent="0.25">
      <c r="A21" s="1"/>
      <c r="B21" t="s">
        <v>263</v>
      </c>
      <c r="F21" t="s">
        <v>264</v>
      </c>
      <c r="G21" s="2" t="s">
        <v>128</v>
      </c>
      <c r="H21" s="6">
        <v>46</v>
      </c>
      <c r="I21" s="7">
        <v>-1</v>
      </c>
      <c r="J21" s="6">
        <v>46</v>
      </c>
      <c r="K21" s="7">
        <v>1</v>
      </c>
      <c r="L21" s="6">
        <v>7</v>
      </c>
      <c r="M21" s="7">
        <v>-0.5</v>
      </c>
      <c r="N21" s="6">
        <f t="shared" si="0"/>
        <v>0</v>
      </c>
      <c r="O21" s="7">
        <v>-2</v>
      </c>
      <c r="R21" s="6"/>
      <c r="S21" s="6"/>
      <c r="AC21" s="6"/>
      <c r="AD21" s="6"/>
      <c r="AE21" s="7"/>
    </row>
    <row r="22" spans="1:32" x14ac:dyDescent="0.25">
      <c r="A22" s="1"/>
      <c r="B22" t="s">
        <v>265</v>
      </c>
      <c r="F22" t="s">
        <v>264</v>
      </c>
      <c r="G22" s="2" t="s">
        <v>128</v>
      </c>
      <c r="H22" s="6"/>
      <c r="J22" s="6"/>
      <c r="L22" s="6"/>
      <c r="N22" s="6"/>
      <c r="P22" t="s">
        <v>303</v>
      </c>
      <c r="R22" s="6"/>
      <c r="S22" s="6"/>
      <c r="AC22" s="6"/>
      <c r="AD22" s="6"/>
      <c r="AE22" s="7"/>
      <c r="AF22" s="4"/>
    </row>
    <row r="23" spans="1:32" x14ac:dyDescent="0.25">
      <c r="A23" s="1"/>
      <c r="B23" t="s">
        <v>293</v>
      </c>
      <c r="F23" t="s">
        <v>264</v>
      </c>
      <c r="G23" s="2" t="s">
        <v>128</v>
      </c>
      <c r="H23" s="6">
        <v>45</v>
      </c>
      <c r="I23" s="7">
        <f>H23-H21</f>
        <v>-1</v>
      </c>
      <c r="J23" s="6">
        <v>46</v>
      </c>
      <c r="K23" s="7">
        <f>J23-J21</f>
        <v>0</v>
      </c>
      <c r="L23" s="6">
        <v>8</v>
      </c>
      <c r="M23" s="7">
        <f>L23-L21</f>
        <v>1</v>
      </c>
      <c r="N23" s="6">
        <f t="shared" si="0"/>
        <v>-1</v>
      </c>
      <c r="O23" s="7">
        <f>N23-N21</f>
        <v>-1</v>
      </c>
      <c r="R23" s="6"/>
      <c r="S23" s="6"/>
      <c r="AC23" s="6">
        <v>49</v>
      </c>
      <c r="AD23" s="6">
        <v>35</v>
      </c>
      <c r="AE23" s="7">
        <f>AC23-AD23</f>
        <v>14</v>
      </c>
      <c r="AF23" s="4" t="s">
        <v>292</v>
      </c>
    </row>
    <row r="24" spans="1:32" x14ac:dyDescent="0.25">
      <c r="A24" s="1"/>
      <c r="B24" t="s">
        <v>295</v>
      </c>
      <c r="F24" t="s">
        <v>264</v>
      </c>
      <c r="G24" s="2" t="s">
        <v>128</v>
      </c>
      <c r="H24" s="6">
        <v>44.5</v>
      </c>
      <c r="I24" s="7">
        <v>-0.5</v>
      </c>
      <c r="J24" s="6">
        <v>47.5</v>
      </c>
      <c r="K24" s="7">
        <v>1.5</v>
      </c>
      <c r="L24" s="6">
        <v>7</v>
      </c>
      <c r="M24" s="7">
        <v>-1</v>
      </c>
      <c r="N24" s="6">
        <f t="shared" si="0"/>
        <v>-3</v>
      </c>
      <c r="O24" s="7">
        <v>-2</v>
      </c>
      <c r="R24" s="6"/>
      <c r="S24" s="6"/>
      <c r="AC24" s="6"/>
      <c r="AD24" s="6"/>
      <c r="AE24" s="7"/>
    </row>
    <row r="25" spans="1:32" x14ac:dyDescent="0.25">
      <c r="A25" s="1"/>
      <c r="B25" t="s">
        <v>297</v>
      </c>
      <c r="F25" t="s">
        <v>264</v>
      </c>
      <c r="G25" s="2" t="s">
        <v>128</v>
      </c>
      <c r="H25" s="6">
        <v>45</v>
      </c>
      <c r="I25" s="7">
        <v>0.5</v>
      </c>
      <c r="J25" s="6">
        <v>47.5</v>
      </c>
      <c r="K25" s="7">
        <v>0</v>
      </c>
      <c r="L25" s="6">
        <v>7</v>
      </c>
      <c r="M25" s="7">
        <v>0</v>
      </c>
      <c r="N25" s="6">
        <f t="shared" si="0"/>
        <v>-2.5</v>
      </c>
      <c r="O25" s="7">
        <v>0.5</v>
      </c>
      <c r="R25" s="6">
        <v>56</v>
      </c>
      <c r="S25" s="6">
        <v>34</v>
      </c>
      <c r="T25" s="7">
        <f>R25-S25</f>
        <v>22</v>
      </c>
      <c r="AA25" s="4" t="s">
        <v>302</v>
      </c>
      <c r="AC25" s="6">
        <v>54</v>
      </c>
      <c r="AD25" s="6">
        <v>31</v>
      </c>
      <c r="AE25" s="7">
        <f>AC25-AD25</f>
        <v>23</v>
      </c>
      <c r="AF25" s="4" t="s">
        <v>292</v>
      </c>
    </row>
    <row r="26" spans="1:32" x14ac:dyDescent="0.25">
      <c r="A26" s="1"/>
      <c r="B26" t="s">
        <v>296</v>
      </c>
      <c r="F26" t="s">
        <v>264</v>
      </c>
      <c r="G26" s="2" t="s">
        <v>128</v>
      </c>
      <c r="H26" s="6"/>
      <c r="J26" s="6"/>
      <c r="L26" s="6"/>
      <c r="N26" s="6"/>
      <c r="P26" t="s">
        <v>303</v>
      </c>
      <c r="R26" s="6"/>
      <c r="S26" s="6"/>
      <c r="AC26" s="6"/>
      <c r="AD26" s="6"/>
      <c r="AE26" s="7"/>
    </row>
    <row r="27" spans="1:32" x14ac:dyDescent="0.25">
      <c r="A27" s="1"/>
      <c r="B27" t="s">
        <v>266</v>
      </c>
      <c r="F27" t="s">
        <v>264</v>
      </c>
      <c r="G27" s="2" t="s">
        <v>128</v>
      </c>
      <c r="H27" s="6">
        <v>45</v>
      </c>
      <c r="J27" s="6">
        <v>47</v>
      </c>
      <c r="L27" s="6">
        <v>7</v>
      </c>
      <c r="N27" s="6">
        <f t="shared" si="0"/>
        <v>-2</v>
      </c>
      <c r="R27" s="6"/>
      <c r="S27" s="6"/>
      <c r="AC27" s="6"/>
      <c r="AD27" s="6"/>
      <c r="AE27" s="7"/>
    </row>
    <row r="28" spans="1:32" x14ac:dyDescent="0.25">
      <c r="A28" s="1">
        <v>1954</v>
      </c>
      <c r="B28" t="s">
        <v>267</v>
      </c>
      <c r="C28" s="43" t="s">
        <v>309</v>
      </c>
      <c r="D28" s="97">
        <v>19745</v>
      </c>
      <c r="F28" t="s">
        <v>264</v>
      </c>
      <c r="G28" s="2" t="s">
        <v>128</v>
      </c>
      <c r="H28" s="6">
        <v>45.5</v>
      </c>
      <c r="I28" s="7">
        <v>0.5</v>
      </c>
      <c r="J28" s="6">
        <v>46.5</v>
      </c>
      <c r="K28" s="7">
        <v>-0.5</v>
      </c>
      <c r="L28" s="6">
        <v>7</v>
      </c>
      <c r="M28" s="7">
        <v>0</v>
      </c>
      <c r="N28" s="6">
        <f t="shared" si="0"/>
        <v>-1</v>
      </c>
      <c r="O28" s="7">
        <v>1</v>
      </c>
      <c r="R28" s="6"/>
      <c r="S28" s="6"/>
      <c r="AC28" s="6">
        <v>50</v>
      </c>
      <c r="AD28" s="6">
        <v>32</v>
      </c>
      <c r="AE28" s="7">
        <f>AC28-AD28</f>
        <v>18</v>
      </c>
      <c r="AF28" s="4" t="s">
        <v>292</v>
      </c>
    </row>
    <row r="29" spans="1:32" x14ac:dyDescent="0.25">
      <c r="A29" s="1"/>
      <c r="B29" t="s">
        <v>268</v>
      </c>
      <c r="C29" s="43" t="s">
        <v>310</v>
      </c>
      <c r="D29" s="97">
        <v>19773</v>
      </c>
      <c r="F29" t="s">
        <v>264</v>
      </c>
      <c r="G29" s="2" t="s">
        <v>128</v>
      </c>
      <c r="H29" s="6">
        <v>45</v>
      </c>
      <c r="I29" s="7">
        <v>-0.5</v>
      </c>
      <c r="J29" s="6">
        <v>44.5</v>
      </c>
      <c r="K29" s="7">
        <v>-2</v>
      </c>
      <c r="L29" s="6">
        <v>9</v>
      </c>
      <c r="M29" s="7">
        <v>2</v>
      </c>
      <c r="N29" s="6">
        <f t="shared" si="0"/>
        <v>0.5</v>
      </c>
      <c r="O29" s="7">
        <v>1.5</v>
      </c>
      <c r="R29" s="6"/>
      <c r="S29" s="6"/>
      <c r="AC29" s="6"/>
      <c r="AD29" s="6"/>
      <c r="AE29" s="7"/>
    </row>
    <row r="30" spans="1:32" x14ac:dyDescent="0.25">
      <c r="A30" s="1"/>
      <c r="B30" t="s">
        <v>268</v>
      </c>
      <c r="C30" s="43">
        <v>26</v>
      </c>
      <c r="D30" s="97">
        <v>19781</v>
      </c>
      <c r="F30" t="s">
        <v>264</v>
      </c>
      <c r="G30" s="2" t="s">
        <v>128</v>
      </c>
      <c r="H30" s="6">
        <v>45.5</v>
      </c>
      <c r="I30" s="7">
        <v>0.5</v>
      </c>
      <c r="J30" s="6">
        <v>47</v>
      </c>
      <c r="K30" s="7">
        <v>2.5</v>
      </c>
      <c r="L30" s="6">
        <v>7</v>
      </c>
      <c r="M30" s="7">
        <v>-2</v>
      </c>
      <c r="N30" s="6">
        <f t="shared" si="0"/>
        <v>-1.5</v>
      </c>
      <c r="O30" s="7">
        <v>-2</v>
      </c>
      <c r="R30" s="6"/>
      <c r="S30" s="6"/>
      <c r="AC30" s="6"/>
      <c r="AD30" s="6"/>
      <c r="AE30" s="7"/>
    </row>
    <row r="31" spans="1:32" x14ac:dyDescent="0.25">
      <c r="A31" s="1"/>
      <c r="B31" t="s">
        <v>294</v>
      </c>
      <c r="C31" s="43" t="s">
        <v>311</v>
      </c>
      <c r="D31" s="97">
        <v>19803</v>
      </c>
      <c r="F31" t="s">
        <v>264</v>
      </c>
      <c r="G31" s="2" t="s">
        <v>128</v>
      </c>
      <c r="H31" s="6">
        <v>46.5</v>
      </c>
      <c r="I31" s="7">
        <v>1</v>
      </c>
      <c r="J31" s="6">
        <v>45.5</v>
      </c>
      <c r="K31" s="7">
        <v>-1.5</v>
      </c>
      <c r="L31" s="6">
        <v>7</v>
      </c>
      <c r="M31" s="7">
        <v>0</v>
      </c>
      <c r="N31" s="6">
        <f t="shared" si="0"/>
        <v>1</v>
      </c>
      <c r="O31" s="7">
        <v>2.5</v>
      </c>
      <c r="R31" s="6"/>
      <c r="S31" s="6"/>
      <c r="AC31" s="6"/>
      <c r="AD31" s="6"/>
      <c r="AE31" s="7"/>
    </row>
    <row r="32" spans="1:32" x14ac:dyDescent="0.25">
      <c r="A32" s="1"/>
      <c r="B32" t="s">
        <v>294</v>
      </c>
      <c r="C32" s="43" t="s">
        <v>312</v>
      </c>
      <c r="D32" s="97">
        <v>19814</v>
      </c>
      <c r="F32" t="s">
        <v>264</v>
      </c>
      <c r="G32" s="2" t="s">
        <v>128</v>
      </c>
      <c r="H32" s="6">
        <v>46</v>
      </c>
      <c r="I32" s="7">
        <v>-0.5</v>
      </c>
      <c r="J32" s="6">
        <v>45.5</v>
      </c>
      <c r="K32" s="7">
        <v>0</v>
      </c>
      <c r="L32" s="6">
        <v>7</v>
      </c>
      <c r="M32" s="7">
        <v>0</v>
      </c>
      <c r="N32" s="6">
        <f t="shared" si="0"/>
        <v>0.5</v>
      </c>
      <c r="O32" s="7">
        <v>-0.5</v>
      </c>
      <c r="R32" s="6"/>
      <c r="S32" s="6"/>
      <c r="AC32" s="6"/>
      <c r="AD32" s="6"/>
      <c r="AE32" s="7"/>
    </row>
    <row r="33" spans="1:32" x14ac:dyDescent="0.25">
      <c r="A33" s="1"/>
      <c r="B33" t="s">
        <v>269</v>
      </c>
      <c r="C33" s="43" t="s">
        <v>313</v>
      </c>
      <c r="D33" s="97">
        <v>19830</v>
      </c>
      <c r="F33" t="s">
        <v>264</v>
      </c>
      <c r="G33" s="2" t="s">
        <v>128</v>
      </c>
      <c r="H33" s="6">
        <v>46.5</v>
      </c>
      <c r="I33" s="7">
        <v>0.5</v>
      </c>
      <c r="J33" s="6">
        <v>46</v>
      </c>
      <c r="K33" s="7">
        <v>0.5</v>
      </c>
      <c r="L33" s="6">
        <v>7</v>
      </c>
      <c r="M33" s="7">
        <v>0</v>
      </c>
      <c r="N33" s="6">
        <f t="shared" si="0"/>
        <v>0.5</v>
      </c>
      <c r="O33" s="7">
        <v>0</v>
      </c>
      <c r="R33" s="6">
        <v>48</v>
      </c>
      <c r="S33" s="6">
        <v>44</v>
      </c>
      <c r="T33" s="7">
        <f>R33-S33</f>
        <v>4</v>
      </c>
      <c r="AA33" s="4" t="s">
        <v>302</v>
      </c>
      <c r="AC33" s="6"/>
      <c r="AD33" s="6"/>
      <c r="AE33" s="7"/>
    </row>
    <row r="34" spans="1:32" x14ac:dyDescent="0.25">
      <c r="A34" s="1"/>
      <c r="B34" t="s">
        <v>270</v>
      </c>
      <c r="C34" s="43"/>
      <c r="F34" t="s">
        <v>264</v>
      </c>
      <c r="G34" s="2" t="s">
        <v>128</v>
      </c>
      <c r="H34" s="6">
        <v>45.5</v>
      </c>
      <c r="I34" s="7">
        <v>-1</v>
      </c>
      <c r="J34" s="6">
        <v>47.5</v>
      </c>
      <c r="K34" s="7">
        <v>1.5</v>
      </c>
      <c r="L34" s="6">
        <v>6.5</v>
      </c>
      <c r="M34" s="7">
        <v>-0.5</v>
      </c>
      <c r="N34" s="6">
        <f t="shared" si="0"/>
        <v>-2</v>
      </c>
      <c r="O34" s="7">
        <v>-2.5</v>
      </c>
      <c r="R34" s="6"/>
      <c r="S34" s="6"/>
      <c r="AC34" s="6"/>
      <c r="AD34" s="6"/>
      <c r="AE34" s="7"/>
    </row>
    <row r="35" spans="1:32" x14ac:dyDescent="0.25">
      <c r="A35" s="1"/>
      <c r="B35" t="s">
        <v>263</v>
      </c>
      <c r="C35" s="43"/>
      <c r="F35" t="s">
        <v>264</v>
      </c>
      <c r="G35" s="2" t="s">
        <v>128</v>
      </c>
      <c r="H35" s="6">
        <v>45</v>
      </c>
      <c r="I35" s="7">
        <v>-0.5</v>
      </c>
      <c r="J35" s="6">
        <v>47.5</v>
      </c>
      <c r="K35" s="7">
        <v>0</v>
      </c>
      <c r="L35" s="6">
        <v>7</v>
      </c>
      <c r="M35" s="7">
        <v>0.5</v>
      </c>
      <c r="N35" s="6">
        <f t="shared" si="0"/>
        <v>-2.5</v>
      </c>
      <c r="O35" s="7">
        <v>-0.5</v>
      </c>
      <c r="R35" s="6"/>
      <c r="S35" s="6"/>
      <c r="AC35" s="6">
        <v>47</v>
      </c>
      <c r="AD35" s="6">
        <v>33</v>
      </c>
      <c r="AE35" s="7">
        <f>AC35-AD35</f>
        <v>14</v>
      </c>
      <c r="AF35" s="4" t="s">
        <v>292</v>
      </c>
    </row>
    <row r="36" spans="1:32" x14ac:dyDescent="0.25">
      <c r="A36" s="1"/>
      <c r="B36" t="s">
        <v>265</v>
      </c>
      <c r="C36" s="43"/>
      <c r="F36" t="s">
        <v>264</v>
      </c>
      <c r="G36" s="2" t="s">
        <v>128</v>
      </c>
      <c r="H36" s="6"/>
      <c r="J36" s="6"/>
      <c r="L36" s="6"/>
      <c r="N36" s="6"/>
      <c r="P36" t="s">
        <v>303</v>
      </c>
      <c r="R36" s="6"/>
      <c r="S36" s="6"/>
      <c r="AC36" s="6"/>
      <c r="AD36" s="6"/>
      <c r="AE36" s="7"/>
    </row>
    <row r="37" spans="1:32" x14ac:dyDescent="0.25">
      <c r="A37" s="1"/>
      <c r="B37" t="s">
        <v>293</v>
      </c>
      <c r="C37" s="43"/>
      <c r="F37" t="s">
        <v>264</v>
      </c>
      <c r="G37" s="2" t="s">
        <v>128</v>
      </c>
      <c r="H37" s="6">
        <v>42.5</v>
      </c>
      <c r="J37" s="6">
        <v>48.5</v>
      </c>
      <c r="L37" s="6">
        <v>8</v>
      </c>
      <c r="N37" s="6">
        <f t="shared" si="0"/>
        <v>-6</v>
      </c>
      <c r="R37" s="6"/>
      <c r="S37" s="6"/>
      <c r="AC37" s="6"/>
      <c r="AD37" s="6"/>
      <c r="AE37" s="7"/>
    </row>
    <row r="38" spans="1:32" x14ac:dyDescent="0.25">
      <c r="A38" s="1"/>
      <c r="B38" t="s">
        <v>295</v>
      </c>
      <c r="C38" s="43"/>
      <c r="F38" t="s">
        <v>264</v>
      </c>
      <c r="G38" s="2" t="s">
        <v>128</v>
      </c>
      <c r="H38" s="6">
        <v>43</v>
      </c>
      <c r="I38" s="7">
        <v>0.5</v>
      </c>
      <c r="J38" s="6">
        <v>48</v>
      </c>
      <c r="K38" s="7">
        <v>-0.5</v>
      </c>
      <c r="L38" s="6">
        <v>8</v>
      </c>
      <c r="M38" s="7">
        <v>0</v>
      </c>
      <c r="N38" s="6">
        <f t="shared" si="0"/>
        <v>-5</v>
      </c>
      <c r="O38" s="7">
        <v>1</v>
      </c>
      <c r="R38" s="6"/>
      <c r="S38" s="6"/>
      <c r="AC38" s="6"/>
      <c r="AD38" s="6"/>
      <c r="AE38" s="7"/>
    </row>
    <row r="39" spans="1:32" x14ac:dyDescent="0.25">
      <c r="A39" s="1"/>
      <c r="B39" t="s">
        <v>297</v>
      </c>
      <c r="C39" s="43"/>
      <c r="F39" t="s">
        <v>264</v>
      </c>
      <c r="G39" s="2" t="s">
        <v>128</v>
      </c>
      <c r="H39" s="6">
        <v>45</v>
      </c>
      <c r="I39" s="7">
        <v>2</v>
      </c>
      <c r="J39" s="6">
        <v>45.5</v>
      </c>
      <c r="K39" s="7">
        <v>-2.5</v>
      </c>
      <c r="L39" s="6">
        <v>8</v>
      </c>
      <c r="M39" s="7">
        <v>0</v>
      </c>
      <c r="N39" s="6">
        <f t="shared" si="0"/>
        <v>-0.5</v>
      </c>
      <c r="O39" s="7">
        <v>4.5</v>
      </c>
      <c r="R39" s="6"/>
      <c r="S39" s="6"/>
      <c r="AC39" s="6"/>
      <c r="AD39" s="6"/>
      <c r="AE39" s="7"/>
    </row>
    <row r="40" spans="1:32" x14ac:dyDescent="0.25">
      <c r="A40" s="1"/>
      <c r="B40" t="s">
        <v>296</v>
      </c>
      <c r="C40" s="43"/>
      <c r="F40" t="s">
        <v>264</v>
      </c>
      <c r="G40" s="2" t="s">
        <v>128</v>
      </c>
      <c r="H40" s="6">
        <v>46</v>
      </c>
      <c r="I40" s="7">
        <v>1</v>
      </c>
      <c r="J40" s="6">
        <v>47</v>
      </c>
      <c r="K40" s="7">
        <v>1.5</v>
      </c>
      <c r="L40" s="6">
        <v>6</v>
      </c>
      <c r="M40" s="7">
        <v>-2</v>
      </c>
      <c r="N40" s="6">
        <f t="shared" si="0"/>
        <v>-1</v>
      </c>
      <c r="O40" s="7">
        <v>-0.5</v>
      </c>
      <c r="R40" s="6"/>
      <c r="S40" s="6"/>
      <c r="AC40" s="6"/>
      <c r="AD40" s="6"/>
      <c r="AE40" s="7"/>
    </row>
    <row r="41" spans="1:32" x14ac:dyDescent="0.25">
      <c r="A41" s="1"/>
      <c r="B41" t="s">
        <v>266</v>
      </c>
      <c r="C41" s="43"/>
      <c r="F41" t="s">
        <v>264</v>
      </c>
      <c r="G41" s="2" t="s">
        <v>128</v>
      </c>
      <c r="H41" s="6">
        <v>49</v>
      </c>
      <c r="I41" s="7">
        <v>3</v>
      </c>
      <c r="J41" s="6">
        <v>49</v>
      </c>
      <c r="K41" s="7">
        <v>2</v>
      </c>
      <c r="L41" s="6">
        <v>2</v>
      </c>
      <c r="M41" s="7">
        <v>-4</v>
      </c>
      <c r="N41" s="6">
        <f t="shared" si="0"/>
        <v>0</v>
      </c>
      <c r="O41" s="7">
        <v>1</v>
      </c>
      <c r="R41" s="6"/>
      <c r="S41" s="6"/>
      <c r="AC41" s="6"/>
      <c r="AD41" s="6"/>
      <c r="AE41" s="7"/>
    </row>
    <row r="42" spans="1:32" x14ac:dyDescent="0.25">
      <c r="A42" s="1">
        <v>1955</v>
      </c>
      <c r="B42" t="s">
        <v>267</v>
      </c>
      <c r="C42" s="43"/>
      <c r="F42" t="s">
        <v>264</v>
      </c>
      <c r="G42" s="2" t="s">
        <v>128</v>
      </c>
      <c r="H42" s="6">
        <v>46.5</v>
      </c>
      <c r="I42" s="7">
        <v>-2.5</v>
      </c>
      <c r="J42" s="6">
        <v>45.5</v>
      </c>
      <c r="K42" s="7">
        <v>-3.5</v>
      </c>
      <c r="L42" s="6">
        <v>7</v>
      </c>
      <c r="M42" s="7">
        <v>5</v>
      </c>
      <c r="N42" s="6">
        <f t="shared" si="0"/>
        <v>1</v>
      </c>
      <c r="O42" s="7">
        <v>1</v>
      </c>
      <c r="R42" s="6">
        <v>52</v>
      </c>
      <c r="S42" s="6">
        <v>40</v>
      </c>
      <c r="T42" s="7">
        <f>R42-S42</f>
        <v>12</v>
      </c>
      <c r="AA42" s="4" t="s">
        <v>302</v>
      </c>
      <c r="AC42" s="6">
        <v>53</v>
      </c>
      <c r="AD42" s="6">
        <v>32</v>
      </c>
      <c r="AE42" s="7">
        <f>AC42-AD42</f>
        <v>21</v>
      </c>
      <c r="AF42" s="4" t="s">
        <v>292</v>
      </c>
    </row>
    <row r="43" spans="1:32" x14ac:dyDescent="0.25">
      <c r="A43" s="1"/>
      <c r="B43" t="s">
        <v>268</v>
      </c>
      <c r="C43" s="43"/>
      <c r="F43" t="s">
        <v>264</v>
      </c>
      <c r="G43" s="2" t="s">
        <v>128</v>
      </c>
      <c r="H43" s="6">
        <v>46.5</v>
      </c>
      <c r="I43" s="7">
        <v>0</v>
      </c>
      <c r="J43" s="6">
        <v>44.5</v>
      </c>
      <c r="K43" s="7">
        <v>-1</v>
      </c>
      <c r="L43" s="6">
        <v>8</v>
      </c>
      <c r="M43" s="7">
        <v>1</v>
      </c>
      <c r="N43" s="6">
        <f t="shared" si="0"/>
        <v>2</v>
      </c>
      <c r="O43" s="7">
        <v>1</v>
      </c>
      <c r="R43" s="6"/>
      <c r="S43" s="6"/>
      <c r="AC43" s="6"/>
      <c r="AD43" s="6"/>
      <c r="AE43" s="7"/>
    </row>
    <row r="44" spans="1:32" x14ac:dyDescent="0.25">
      <c r="A44" s="1"/>
      <c r="B44" t="s">
        <v>294</v>
      </c>
      <c r="C44" s="43"/>
      <c r="F44" t="s">
        <v>264</v>
      </c>
      <c r="G44" s="2" t="s">
        <v>128</v>
      </c>
      <c r="H44" s="6">
        <v>46.5</v>
      </c>
      <c r="I44" s="7">
        <v>0</v>
      </c>
      <c r="J44" s="6">
        <v>44.5</v>
      </c>
      <c r="K44" s="7">
        <v>0</v>
      </c>
      <c r="L44" s="6">
        <v>8</v>
      </c>
      <c r="M44" s="7">
        <v>0</v>
      </c>
      <c r="N44" s="6">
        <f t="shared" si="0"/>
        <v>2</v>
      </c>
      <c r="O44" s="7">
        <v>0</v>
      </c>
      <c r="R44" s="6"/>
      <c r="S44" s="6"/>
      <c r="AC44" s="6"/>
      <c r="AD44" s="6"/>
      <c r="AE44" s="7"/>
    </row>
    <row r="45" spans="1:32" x14ac:dyDescent="0.25">
      <c r="A45" s="1"/>
      <c r="B45" t="s">
        <v>269</v>
      </c>
      <c r="C45" s="43"/>
      <c r="F45" t="s">
        <v>264</v>
      </c>
      <c r="G45" s="2" t="s">
        <v>128</v>
      </c>
      <c r="H45" s="6">
        <v>48</v>
      </c>
      <c r="I45" s="7">
        <v>1.5</v>
      </c>
      <c r="J45" s="6">
        <v>44</v>
      </c>
      <c r="K45" s="7">
        <v>-0.5</v>
      </c>
      <c r="L45" s="6">
        <v>7</v>
      </c>
      <c r="M45" s="7">
        <v>-1</v>
      </c>
      <c r="N45" s="6">
        <f t="shared" si="0"/>
        <v>4</v>
      </c>
      <c r="O45" s="7">
        <v>2</v>
      </c>
      <c r="R45" s="6">
        <v>73</v>
      </c>
      <c r="S45" s="6">
        <v>14</v>
      </c>
      <c r="T45" s="7">
        <f>R45-S45</f>
        <v>59</v>
      </c>
      <c r="AA45" s="4" t="s">
        <v>302</v>
      </c>
      <c r="AC45" s="6"/>
      <c r="AD45" s="6"/>
      <c r="AE45" s="7"/>
    </row>
    <row r="46" spans="1:32" x14ac:dyDescent="0.25">
      <c r="A46" s="1"/>
      <c r="B46" t="s">
        <v>269</v>
      </c>
      <c r="C46" s="43"/>
      <c r="E46" s="43" t="s">
        <v>314</v>
      </c>
      <c r="F46" t="s">
        <v>264</v>
      </c>
      <c r="G46" s="2" t="s">
        <v>128</v>
      </c>
      <c r="H46" s="6">
        <v>47.5</v>
      </c>
      <c r="I46" s="7">
        <v>-0.5</v>
      </c>
      <c r="J46" s="6">
        <v>47</v>
      </c>
      <c r="K46" s="7">
        <v>3</v>
      </c>
      <c r="L46" s="6">
        <v>5</v>
      </c>
      <c r="M46" s="7">
        <v>-2</v>
      </c>
      <c r="N46" s="6">
        <v>0.5</v>
      </c>
      <c r="O46" s="7">
        <v>-3.5</v>
      </c>
      <c r="R46" s="6">
        <v>71</v>
      </c>
      <c r="S46" s="6">
        <v>15</v>
      </c>
      <c r="T46" s="7">
        <f>R46-S46</f>
        <v>56</v>
      </c>
      <c r="AA46" s="4" t="s">
        <v>1823</v>
      </c>
      <c r="AC46" s="6"/>
      <c r="AD46" s="6"/>
      <c r="AE46" s="7"/>
    </row>
    <row r="47" spans="1:32" x14ac:dyDescent="0.25">
      <c r="A47" s="1"/>
      <c r="B47" t="s">
        <v>270</v>
      </c>
      <c r="C47" s="43" t="s">
        <v>315</v>
      </c>
      <c r="D47" s="97">
        <v>20210</v>
      </c>
      <c r="E47" s="43" t="s">
        <v>316</v>
      </c>
      <c r="F47" t="s">
        <v>264</v>
      </c>
      <c r="G47" s="2" t="s">
        <v>128</v>
      </c>
      <c r="H47" s="6">
        <v>48.5</v>
      </c>
      <c r="I47" s="7">
        <v>1</v>
      </c>
      <c r="J47" s="6">
        <v>47.5</v>
      </c>
      <c r="K47" s="7">
        <v>0.5</v>
      </c>
      <c r="L47" s="6">
        <v>3</v>
      </c>
      <c r="M47" s="7">
        <v>-2</v>
      </c>
      <c r="N47" s="6">
        <f t="shared" si="0"/>
        <v>1</v>
      </c>
      <c r="O47" s="7">
        <v>0.5</v>
      </c>
      <c r="R47" s="6"/>
      <c r="S47" s="6"/>
      <c r="AC47" s="6"/>
      <c r="AD47" s="6"/>
      <c r="AE47" s="7"/>
    </row>
    <row r="48" spans="1:32" x14ac:dyDescent="0.25">
      <c r="A48" s="1"/>
      <c r="B48" t="s">
        <v>270</v>
      </c>
      <c r="C48" s="43" t="s">
        <v>317</v>
      </c>
      <c r="D48" s="97">
        <v>20217</v>
      </c>
      <c r="E48" s="43" t="s">
        <v>318</v>
      </c>
      <c r="F48" t="s">
        <v>264</v>
      </c>
      <c r="G48" s="2" t="s">
        <v>128</v>
      </c>
      <c r="H48" s="6">
        <v>49.5</v>
      </c>
      <c r="I48" s="7">
        <v>1</v>
      </c>
      <c r="J48" s="6">
        <v>47</v>
      </c>
      <c r="K48" s="7">
        <v>-0.5</v>
      </c>
      <c r="L48" s="6">
        <v>3</v>
      </c>
      <c r="M48" s="7">
        <v>0</v>
      </c>
      <c r="N48" s="6">
        <f t="shared" si="0"/>
        <v>2.5</v>
      </c>
      <c r="O48" s="7">
        <v>1.5</v>
      </c>
      <c r="R48" s="6"/>
      <c r="S48" s="6"/>
      <c r="AC48" s="6"/>
      <c r="AD48" s="6"/>
      <c r="AE48" s="7"/>
    </row>
    <row r="49" spans="2:19" x14ac:dyDescent="0.25">
      <c r="B49" t="s">
        <v>270</v>
      </c>
      <c r="C49" s="43" t="s">
        <v>319</v>
      </c>
      <c r="D49" s="97">
        <v>20224</v>
      </c>
      <c r="E49" s="43" t="s">
        <v>320</v>
      </c>
      <c r="F49" t="s">
        <v>264</v>
      </c>
      <c r="G49" s="2" t="s">
        <v>128</v>
      </c>
      <c r="H49" s="6">
        <v>50.5</v>
      </c>
      <c r="I49" s="7">
        <v>1</v>
      </c>
      <c r="J49" s="6">
        <v>47</v>
      </c>
      <c r="K49" s="7">
        <v>0</v>
      </c>
      <c r="L49" s="6">
        <v>2.5</v>
      </c>
      <c r="M49" s="7">
        <v>-0.5</v>
      </c>
      <c r="N49" s="6">
        <f t="shared" si="0"/>
        <v>3.5</v>
      </c>
      <c r="O49" s="7">
        <v>1</v>
      </c>
      <c r="R49" s="6"/>
      <c r="S49" s="6"/>
    </row>
    <row r="50" spans="2:19" x14ac:dyDescent="0.25">
      <c r="B50" t="s">
        <v>270</v>
      </c>
      <c r="C50" s="43" t="s">
        <v>300</v>
      </c>
      <c r="D50" s="97">
        <v>20226</v>
      </c>
      <c r="E50" s="43" t="s">
        <v>321</v>
      </c>
      <c r="F50" t="s">
        <v>264</v>
      </c>
      <c r="G50" s="2" t="s">
        <v>128</v>
      </c>
      <c r="H50" s="6">
        <v>51</v>
      </c>
      <c r="I50" s="7">
        <v>0.5</v>
      </c>
      <c r="J50" s="6">
        <v>47</v>
      </c>
      <c r="K50" s="7">
        <v>0</v>
      </c>
      <c r="L50" s="6">
        <v>2</v>
      </c>
      <c r="M50" s="7">
        <v>-0.5</v>
      </c>
      <c r="N50" s="6">
        <f t="shared" si="0"/>
        <v>4</v>
      </c>
      <c r="O50" s="7">
        <v>0.5</v>
      </c>
      <c r="R50" s="6"/>
      <c r="S50" s="6"/>
    </row>
    <row r="51" spans="2:19" x14ac:dyDescent="0.25">
      <c r="B51" t="s">
        <v>270</v>
      </c>
      <c r="C51" s="43" t="s">
        <v>322</v>
      </c>
      <c r="D51" s="97">
        <v>20230</v>
      </c>
      <c r="E51" s="43" t="s">
        <v>323</v>
      </c>
      <c r="F51" t="s">
        <v>264</v>
      </c>
      <c r="G51" s="2" t="s">
        <v>128</v>
      </c>
      <c r="H51" s="6">
        <v>51</v>
      </c>
      <c r="I51" s="7">
        <v>0</v>
      </c>
      <c r="J51" s="6">
        <v>47.5</v>
      </c>
      <c r="K51" s="7">
        <v>0.5</v>
      </c>
      <c r="L51" s="6">
        <v>1.5</v>
      </c>
      <c r="M51" s="7">
        <v>-0.5</v>
      </c>
      <c r="N51" s="6">
        <f t="shared" si="0"/>
        <v>3.5</v>
      </c>
      <c r="O51" s="7">
        <v>-0.5</v>
      </c>
    </row>
    <row r="52" spans="2:19" x14ac:dyDescent="0.25">
      <c r="B52" t="s">
        <v>270</v>
      </c>
      <c r="C52" s="43"/>
      <c r="G52" s="2" t="s">
        <v>42</v>
      </c>
      <c r="H52" s="6">
        <v>50</v>
      </c>
      <c r="J52" s="6">
        <v>47.3</v>
      </c>
      <c r="L52" s="6">
        <v>2.2999999999999998</v>
      </c>
      <c r="N52" s="6">
        <f t="shared" si="0"/>
        <v>2.7000000000000028</v>
      </c>
    </row>
    <row r="53" spans="2:19" x14ac:dyDescent="0.25">
      <c r="N53" s="6"/>
    </row>
    <row r="54" spans="2:19" x14ac:dyDescent="0.25">
      <c r="E54" s="99" t="s">
        <v>323</v>
      </c>
      <c r="F54" t="s">
        <v>274</v>
      </c>
      <c r="H54" s="6">
        <v>49.3</v>
      </c>
      <c r="J54" s="6">
        <v>47.4</v>
      </c>
      <c r="L54" s="6">
        <v>2.8</v>
      </c>
      <c r="N54" s="6">
        <f>H54-J54</f>
        <v>1.8999999999999986</v>
      </c>
    </row>
  </sheetData>
  <autoFilter ref="A1:AA52" xr:uid="{00000000-0001-0000-0400-000000000000}"/>
  <phoneticPr fontId="5" type="noConversion"/>
  <conditionalFormatting sqref="I2:I65533 K2:K65533 M2:M65533 O2:O65533">
    <cfRule type="cellIs" dxfId="3997" priority="21" stopIfTrue="1" operator="greaterThan">
      <formula>0</formula>
    </cfRule>
    <cfRule type="cellIs" dxfId="3996" priority="22" stopIfTrue="1" operator="lessThan">
      <formula>0</formula>
    </cfRule>
  </conditionalFormatting>
  <conditionalFormatting sqref="N3:N54">
    <cfRule type="cellIs" dxfId="3995" priority="23" stopIfTrue="1" operator="lessThan">
      <formula>0</formula>
    </cfRule>
    <cfRule type="cellIs" dxfId="3994" priority="24" stopIfTrue="1" operator="greaterThan">
      <formula>0</formula>
    </cfRule>
  </conditionalFormatting>
  <conditionalFormatting sqref="T3">
    <cfRule type="cellIs" dxfId="3993" priority="17" stopIfTrue="1" operator="greaterThan">
      <formula>0</formula>
    </cfRule>
    <cfRule type="cellIs" dxfId="3992" priority="18" stopIfTrue="1" operator="lessThan">
      <formula>0</formula>
    </cfRule>
  </conditionalFormatting>
  <conditionalFormatting sqref="T8">
    <cfRule type="cellIs" dxfId="3991" priority="15" stopIfTrue="1" operator="greaterThan">
      <formula>0</formula>
    </cfRule>
    <cfRule type="cellIs" dxfId="3990" priority="16" stopIfTrue="1" operator="lessThan">
      <formula>0</formula>
    </cfRule>
  </conditionalFormatting>
  <conditionalFormatting sqref="T11">
    <cfRule type="cellIs" dxfId="3989" priority="13" stopIfTrue="1" operator="greaterThan">
      <formula>0</formula>
    </cfRule>
    <cfRule type="cellIs" dxfId="3988" priority="14" stopIfTrue="1" operator="lessThan">
      <formula>0</formula>
    </cfRule>
  </conditionalFormatting>
  <conditionalFormatting sqref="T14">
    <cfRule type="cellIs" dxfId="3987" priority="11" stopIfTrue="1" operator="greaterThan">
      <formula>0</formula>
    </cfRule>
    <cfRule type="cellIs" dxfId="3986" priority="12" stopIfTrue="1" operator="lessThan">
      <formula>0</formula>
    </cfRule>
  </conditionalFormatting>
  <conditionalFormatting sqref="T16">
    <cfRule type="cellIs" dxfId="3985" priority="9" stopIfTrue="1" operator="greaterThan">
      <formula>0</formula>
    </cfRule>
    <cfRule type="cellIs" dxfId="3984" priority="10" stopIfTrue="1" operator="lessThan">
      <formula>0</formula>
    </cfRule>
  </conditionalFormatting>
  <conditionalFormatting sqref="T25">
    <cfRule type="cellIs" dxfId="3983" priority="7" stopIfTrue="1" operator="greaterThan">
      <formula>0</formula>
    </cfRule>
    <cfRule type="cellIs" dxfId="3982" priority="8" stopIfTrue="1" operator="lessThan">
      <formula>0</formula>
    </cfRule>
  </conditionalFormatting>
  <conditionalFormatting sqref="T33">
    <cfRule type="cellIs" dxfId="3981" priority="5" stopIfTrue="1" operator="greaterThan">
      <formula>0</formula>
    </cfRule>
    <cfRule type="cellIs" dxfId="3980" priority="6" stopIfTrue="1" operator="lessThan">
      <formula>0</formula>
    </cfRule>
  </conditionalFormatting>
  <conditionalFormatting sqref="T42">
    <cfRule type="cellIs" dxfId="3979" priority="3" stopIfTrue="1" operator="greaterThan">
      <formula>0</formula>
    </cfRule>
    <cfRule type="cellIs" dxfId="3978" priority="4" stopIfTrue="1" operator="lessThan">
      <formula>0</formula>
    </cfRule>
  </conditionalFormatting>
  <conditionalFormatting sqref="T45:T46">
    <cfRule type="cellIs" dxfId="3977" priority="1" stopIfTrue="1" operator="greaterThan">
      <formula>0</formula>
    </cfRule>
    <cfRule type="cellIs" dxfId="3976" priority="2" stopIfTrue="1" operator="lessThan">
      <formula>0</formula>
    </cfRule>
  </conditionalFormatting>
  <conditionalFormatting sqref="AE2:AE51">
    <cfRule type="cellIs" dxfId="3975" priority="19" stopIfTrue="1" operator="greaterThan">
      <formula>0</formula>
    </cfRule>
    <cfRule type="cellIs" dxfId="3974" priority="20" stopIfTrue="1" operator="lessThan">
      <formula>0</formula>
    </cfRule>
  </conditionalFormatting>
  <pageMargins left="0.75" right="0.75" top="1" bottom="1" header="0.5" footer="0.5"/>
  <pageSetup paperSize="9" orientation="portrait" horizontalDpi="0" verticalDpi="0" r:id="rId1"/>
  <headerFooter alignWithMargins="0"/>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I85"/>
  <sheetViews>
    <sheetView zoomScale="70" zoomScaleNormal="70" workbookViewId="0">
      <pane xSplit="7" ySplit="1" topLeftCell="H2" activePane="bottomRight" state="frozen"/>
      <selection pane="topRight" activeCell="G1" sqref="G1"/>
      <selection pane="bottomLeft" activeCell="A2" sqref="A2"/>
      <selection pane="bottomRight" activeCell="A2" sqref="A2"/>
    </sheetView>
  </sheetViews>
  <sheetFormatPr defaultRowHeight="13.2" x14ac:dyDescent="0.25"/>
  <cols>
    <col min="2" max="2" width="11" bestFit="1" customWidth="1"/>
    <col min="3" max="3" width="9" style="9" customWidth="1"/>
    <col min="4" max="4" width="9" style="97" customWidth="1"/>
    <col min="5" max="5" width="9" style="9" customWidth="1"/>
    <col min="7" max="7" width="12" bestFit="1" customWidth="1"/>
  </cols>
  <sheetData>
    <row r="1" spans="1:35" ht="18" thickBot="1" x14ac:dyDescent="0.35">
      <c r="A1" s="24" t="s">
        <v>254</v>
      </c>
      <c r="B1" s="58" t="s">
        <v>255</v>
      </c>
      <c r="C1" s="102" t="s">
        <v>256</v>
      </c>
      <c r="D1" s="98"/>
      <c r="E1" s="58" t="s">
        <v>257</v>
      </c>
      <c r="F1" s="58" t="s">
        <v>258</v>
      </c>
      <c r="G1" s="58" t="s">
        <v>259</v>
      </c>
      <c r="H1" s="24" t="s">
        <v>32</v>
      </c>
      <c r="I1" s="24"/>
      <c r="J1" s="24" t="s">
        <v>260</v>
      </c>
      <c r="K1" s="24"/>
      <c r="L1" s="24" t="s">
        <v>261</v>
      </c>
      <c r="M1" s="24"/>
      <c r="N1" s="25" t="s">
        <v>262</v>
      </c>
      <c r="O1" s="24"/>
      <c r="P1" s="24"/>
      <c r="Q1" s="27" t="s">
        <v>275</v>
      </c>
      <c r="R1" s="27" t="s">
        <v>276</v>
      </c>
      <c r="S1" s="27" t="s">
        <v>277</v>
      </c>
      <c r="T1" s="27" t="s">
        <v>278</v>
      </c>
      <c r="U1" s="27" t="s">
        <v>279</v>
      </c>
      <c r="V1" s="27" t="s">
        <v>280</v>
      </c>
      <c r="W1" s="27" t="s">
        <v>281</v>
      </c>
      <c r="X1" s="27" t="s">
        <v>282</v>
      </c>
      <c r="Y1" s="27" t="s">
        <v>283</v>
      </c>
      <c r="Z1" s="27" t="s">
        <v>284</v>
      </c>
      <c r="AA1" s="72" t="s">
        <v>285</v>
      </c>
      <c r="AB1" s="73" t="s">
        <v>286</v>
      </c>
      <c r="AC1" s="73" t="s">
        <v>287</v>
      </c>
      <c r="AD1" s="73" t="s">
        <v>288</v>
      </c>
      <c r="AE1" s="73" t="s">
        <v>285</v>
      </c>
      <c r="AF1" s="27" t="s">
        <v>289</v>
      </c>
      <c r="AG1" s="27" t="s">
        <v>290</v>
      </c>
      <c r="AH1" s="27" t="s">
        <v>291</v>
      </c>
      <c r="AI1" s="72" t="s">
        <v>285</v>
      </c>
    </row>
    <row r="2" spans="1:35" x14ac:dyDescent="0.25">
      <c r="A2" s="1">
        <v>1955</v>
      </c>
      <c r="B2" t="s">
        <v>263</v>
      </c>
      <c r="F2" t="s">
        <v>264</v>
      </c>
      <c r="G2" s="2" t="s">
        <v>128</v>
      </c>
      <c r="H2" s="6"/>
      <c r="I2" s="7"/>
      <c r="J2" s="6"/>
      <c r="K2" s="7"/>
      <c r="L2" s="6"/>
      <c r="M2" s="7"/>
      <c r="N2" s="6"/>
      <c r="O2" s="7"/>
      <c r="P2" t="s">
        <v>324</v>
      </c>
    </row>
    <row r="3" spans="1:35" x14ac:dyDescent="0.25">
      <c r="B3" t="s">
        <v>265</v>
      </c>
      <c r="C3" s="9" t="s">
        <v>325</v>
      </c>
      <c r="D3" s="97">
        <v>20272</v>
      </c>
      <c r="F3" t="s">
        <v>264</v>
      </c>
      <c r="G3" s="2" t="s">
        <v>128</v>
      </c>
      <c r="H3" s="6">
        <v>47</v>
      </c>
      <c r="J3" s="6">
        <v>43</v>
      </c>
      <c r="L3" s="6">
        <v>9</v>
      </c>
      <c r="N3" s="6">
        <f>H3-J3</f>
        <v>4</v>
      </c>
      <c r="R3" s="6">
        <v>68</v>
      </c>
      <c r="S3" s="6">
        <v>17</v>
      </c>
      <c r="T3" s="7">
        <f>R3-S3</f>
        <v>51</v>
      </c>
      <c r="U3" s="6"/>
      <c r="V3" s="6"/>
      <c r="X3" s="6"/>
      <c r="Y3" s="6"/>
      <c r="AA3" s="4" t="s">
        <v>1823</v>
      </c>
      <c r="AB3" s="4"/>
      <c r="AC3" s="4"/>
      <c r="AD3" s="4"/>
    </row>
    <row r="4" spans="1:35" x14ac:dyDescent="0.25">
      <c r="B4" t="s">
        <v>293</v>
      </c>
      <c r="F4" t="s">
        <v>264</v>
      </c>
      <c r="G4" s="2" t="s">
        <v>128</v>
      </c>
      <c r="H4" s="6">
        <v>44.5</v>
      </c>
      <c r="I4" s="7">
        <v>-2.5</v>
      </c>
      <c r="J4" s="6">
        <v>47.5</v>
      </c>
      <c r="K4" s="7">
        <v>4.5</v>
      </c>
      <c r="L4" s="6">
        <v>7</v>
      </c>
      <c r="M4" s="7">
        <v>-2</v>
      </c>
      <c r="N4" s="6">
        <f t="shared" ref="N4:N80" si="0">H4-J4</f>
        <v>-3</v>
      </c>
      <c r="O4" s="7">
        <v>-7</v>
      </c>
      <c r="R4" s="6"/>
      <c r="S4" s="6"/>
      <c r="U4" s="6"/>
      <c r="V4" s="6"/>
      <c r="X4" s="6"/>
      <c r="Y4" s="6"/>
    </row>
    <row r="5" spans="1:35" x14ac:dyDescent="0.25">
      <c r="B5" t="s">
        <v>295</v>
      </c>
      <c r="C5" s="9" t="s">
        <v>326</v>
      </c>
      <c r="D5" s="97">
        <v>20341</v>
      </c>
      <c r="F5" t="s">
        <v>264</v>
      </c>
      <c r="G5" s="2" t="s">
        <v>128</v>
      </c>
      <c r="H5" s="6">
        <v>48</v>
      </c>
      <c r="I5" s="7">
        <v>3.5</v>
      </c>
      <c r="J5" s="6">
        <v>44</v>
      </c>
      <c r="K5" s="7">
        <v>-3.5</v>
      </c>
      <c r="L5" s="6">
        <v>7</v>
      </c>
      <c r="M5" s="7">
        <v>0</v>
      </c>
      <c r="N5" s="6">
        <f t="shared" si="0"/>
        <v>4</v>
      </c>
      <c r="O5" s="7">
        <v>7</v>
      </c>
      <c r="R5" s="6">
        <v>70</v>
      </c>
      <c r="S5" s="6">
        <v>16</v>
      </c>
      <c r="T5" s="7">
        <f>R5-S5</f>
        <v>54</v>
      </c>
      <c r="U5" s="6"/>
      <c r="V5" s="6"/>
      <c r="X5" s="6"/>
      <c r="Y5" s="6"/>
      <c r="AA5" s="4" t="s">
        <v>1823</v>
      </c>
      <c r="AB5" s="4"/>
      <c r="AC5" s="4"/>
      <c r="AD5" s="4"/>
    </row>
    <row r="6" spans="1:35" x14ac:dyDescent="0.25">
      <c r="B6" t="s">
        <v>297</v>
      </c>
      <c r="C6" s="9" t="s">
        <v>327</v>
      </c>
      <c r="D6" s="97">
        <v>20381</v>
      </c>
      <c r="F6" t="s">
        <v>264</v>
      </c>
      <c r="G6" s="2" t="s">
        <v>128</v>
      </c>
      <c r="H6" s="6">
        <v>46.5</v>
      </c>
      <c r="I6" s="7">
        <v>-1.5</v>
      </c>
      <c r="J6" s="6">
        <v>44.5</v>
      </c>
      <c r="K6" s="7">
        <v>0.5</v>
      </c>
      <c r="L6" s="6">
        <v>8</v>
      </c>
      <c r="M6" s="7">
        <v>1</v>
      </c>
      <c r="N6" s="6">
        <f t="shared" si="0"/>
        <v>2</v>
      </c>
      <c r="O6" s="7">
        <v>-2</v>
      </c>
      <c r="R6" s="6">
        <v>63</v>
      </c>
      <c r="S6" s="6">
        <v>21</v>
      </c>
      <c r="T6" s="7">
        <f>R6-S6</f>
        <v>42</v>
      </c>
      <c r="U6" s="6"/>
      <c r="V6" s="6"/>
      <c r="X6" s="6"/>
      <c r="Y6" s="6"/>
      <c r="AA6" s="4" t="s">
        <v>1823</v>
      </c>
      <c r="AB6" s="4"/>
      <c r="AC6" s="4"/>
      <c r="AD6" s="4"/>
    </row>
    <row r="7" spans="1:35" x14ac:dyDescent="0.25">
      <c r="B7" t="s">
        <v>266</v>
      </c>
      <c r="C7" s="9" t="s">
        <v>328</v>
      </c>
      <c r="D7" s="97">
        <v>20447</v>
      </c>
      <c r="F7" t="s">
        <v>264</v>
      </c>
      <c r="G7" s="2" t="s">
        <v>128</v>
      </c>
      <c r="H7" s="6">
        <v>44.5</v>
      </c>
      <c r="I7" s="7">
        <v>-2</v>
      </c>
      <c r="J7" s="6">
        <v>45.5</v>
      </c>
      <c r="K7" s="7">
        <v>1</v>
      </c>
      <c r="L7" s="6">
        <v>9</v>
      </c>
      <c r="M7" s="7">
        <v>1</v>
      </c>
      <c r="N7" s="6">
        <f t="shared" si="0"/>
        <v>-1</v>
      </c>
      <c r="O7" s="7">
        <v>-3</v>
      </c>
      <c r="R7" s="6">
        <v>61</v>
      </c>
      <c r="S7" s="6">
        <v>26</v>
      </c>
      <c r="T7" s="7">
        <f>R7-S7</f>
        <v>35</v>
      </c>
      <c r="U7" s="6"/>
      <c r="V7" s="6"/>
      <c r="X7" s="6"/>
      <c r="Y7" s="6"/>
      <c r="AA7" s="4" t="s">
        <v>1823</v>
      </c>
      <c r="AB7" s="4"/>
      <c r="AC7" s="4"/>
      <c r="AD7" s="4"/>
      <c r="AF7" s="6"/>
      <c r="AG7" s="6"/>
      <c r="AH7" s="7"/>
      <c r="AI7" s="4"/>
    </row>
    <row r="8" spans="1:35" x14ac:dyDescent="0.25">
      <c r="B8" t="s">
        <v>266</v>
      </c>
      <c r="C8" s="9" t="s">
        <v>329</v>
      </c>
      <c r="D8" s="97">
        <v>20440</v>
      </c>
      <c r="F8" t="s">
        <v>264</v>
      </c>
      <c r="G8" s="2" t="s">
        <v>128</v>
      </c>
      <c r="H8" s="6">
        <v>45.5</v>
      </c>
      <c r="I8" s="7">
        <v>1</v>
      </c>
      <c r="J8" s="6">
        <v>46.5</v>
      </c>
      <c r="K8" s="7">
        <v>1</v>
      </c>
      <c r="L8" s="6">
        <v>7.5</v>
      </c>
      <c r="M8" s="7">
        <v>-1.5</v>
      </c>
      <c r="N8" s="6">
        <f t="shared" si="0"/>
        <v>-1</v>
      </c>
      <c r="O8" s="7">
        <v>0</v>
      </c>
      <c r="R8" s="6">
        <v>60</v>
      </c>
      <c r="S8" s="6">
        <v>24</v>
      </c>
      <c r="T8" s="7">
        <f>R8-S8</f>
        <v>36</v>
      </c>
      <c r="U8" s="6"/>
      <c r="V8" s="6"/>
      <c r="X8" s="6"/>
      <c r="Y8" s="6"/>
      <c r="AA8" s="4" t="s">
        <v>1823</v>
      </c>
      <c r="AF8" s="6">
        <v>44</v>
      </c>
      <c r="AG8" s="6">
        <v>40</v>
      </c>
      <c r="AH8" s="7">
        <f>AF8-AG8</f>
        <v>4</v>
      </c>
      <c r="AI8" s="4" t="s">
        <v>1116</v>
      </c>
    </row>
    <row r="9" spans="1:35" x14ac:dyDescent="0.25">
      <c r="A9" s="1">
        <v>1956</v>
      </c>
      <c r="B9" t="s">
        <v>267</v>
      </c>
      <c r="C9" s="9" t="s">
        <v>330</v>
      </c>
      <c r="D9" s="97">
        <v>20468</v>
      </c>
      <c r="F9" t="s">
        <v>264</v>
      </c>
      <c r="G9" s="2" t="s">
        <v>128</v>
      </c>
      <c r="H9" s="6">
        <v>45.5</v>
      </c>
      <c r="I9" s="7">
        <v>0</v>
      </c>
      <c r="J9" s="6">
        <v>46.5</v>
      </c>
      <c r="K9" s="7">
        <v>0</v>
      </c>
      <c r="L9" s="6">
        <v>7.5</v>
      </c>
      <c r="M9" s="7">
        <v>0</v>
      </c>
      <c r="N9" s="6">
        <f t="shared" si="0"/>
        <v>-1</v>
      </c>
      <c r="O9" s="7">
        <v>0</v>
      </c>
      <c r="R9" s="6"/>
      <c r="S9" s="6"/>
      <c r="U9" s="6"/>
      <c r="V9" s="6"/>
      <c r="X9" s="6"/>
      <c r="Y9" s="6"/>
    </row>
    <row r="10" spans="1:35" x14ac:dyDescent="0.25">
      <c r="B10" t="s">
        <v>268</v>
      </c>
      <c r="C10" s="9" t="s">
        <v>331</v>
      </c>
      <c r="D10" s="97">
        <v>20496</v>
      </c>
      <c r="F10" t="s">
        <v>264</v>
      </c>
      <c r="G10" s="2" t="s">
        <v>128</v>
      </c>
      <c r="H10" s="6">
        <v>44</v>
      </c>
      <c r="I10" s="7">
        <v>-1.5</v>
      </c>
      <c r="J10" s="6">
        <v>46</v>
      </c>
      <c r="K10" s="7">
        <v>-0.5</v>
      </c>
      <c r="L10" s="6">
        <v>9</v>
      </c>
      <c r="M10" s="7">
        <v>1.5</v>
      </c>
      <c r="N10" s="6">
        <f t="shared" si="0"/>
        <v>-2</v>
      </c>
      <c r="O10" s="7">
        <v>-1</v>
      </c>
      <c r="R10" s="6">
        <v>50</v>
      </c>
      <c r="S10" s="6">
        <v>34</v>
      </c>
      <c r="T10" s="7">
        <f>R10-S10</f>
        <v>16</v>
      </c>
      <c r="U10" s="6"/>
      <c r="V10" s="6"/>
      <c r="X10" s="6"/>
      <c r="Y10" s="6"/>
      <c r="AA10" s="4" t="s">
        <v>1823</v>
      </c>
      <c r="AB10" s="4"/>
      <c r="AC10" s="4"/>
      <c r="AD10" s="4"/>
    </row>
    <row r="11" spans="1:35" x14ac:dyDescent="0.25">
      <c r="B11" t="s">
        <v>269</v>
      </c>
      <c r="C11" s="9" t="s">
        <v>328</v>
      </c>
      <c r="D11" s="97">
        <v>20569</v>
      </c>
      <c r="F11" t="s">
        <v>264</v>
      </c>
      <c r="G11" s="2" t="s">
        <v>128</v>
      </c>
      <c r="H11" s="6">
        <v>44.5</v>
      </c>
      <c r="I11" s="7">
        <v>0.5</v>
      </c>
      <c r="J11" s="6">
        <v>47.5</v>
      </c>
      <c r="K11" s="7">
        <v>1.5</v>
      </c>
      <c r="L11" s="6">
        <v>7</v>
      </c>
      <c r="M11" s="7">
        <v>-2</v>
      </c>
      <c r="N11" s="6">
        <f t="shared" si="0"/>
        <v>-3</v>
      </c>
      <c r="O11" s="7">
        <v>-1</v>
      </c>
      <c r="R11" s="6">
        <v>45</v>
      </c>
      <c r="S11" s="6">
        <v>37</v>
      </c>
      <c r="T11" s="7">
        <f>R11-S11</f>
        <v>8</v>
      </c>
      <c r="U11" s="6"/>
      <c r="V11" s="6"/>
      <c r="X11" s="6"/>
      <c r="Y11" s="6"/>
      <c r="AA11" s="4" t="s">
        <v>1823</v>
      </c>
      <c r="AB11" s="4"/>
      <c r="AC11" s="4"/>
      <c r="AD11" s="4"/>
      <c r="AF11" s="6">
        <v>34</v>
      </c>
      <c r="AG11" s="6">
        <v>43</v>
      </c>
      <c r="AH11" s="7">
        <f>AF11-AG11</f>
        <v>-9</v>
      </c>
      <c r="AI11" s="4" t="s">
        <v>1116</v>
      </c>
    </row>
    <row r="12" spans="1:35" x14ac:dyDescent="0.25">
      <c r="B12" t="s">
        <v>269</v>
      </c>
      <c r="C12" s="9" t="s">
        <v>332</v>
      </c>
      <c r="D12" s="97">
        <v>20565</v>
      </c>
      <c r="F12" t="s">
        <v>264</v>
      </c>
      <c r="G12" s="2" t="s">
        <v>128</v>
      </c>
      <c r="H12" s="6">
        <v>43</v>
      </c>
      <c r="I12" s="7">
        <v>-1.5</v>
      </c>
      <c r="J12" s="6">
        <v>48</v>
      </c>
      <c r="K12" s="7">
        <v>0.5</v>
      </c>
      <c r="L12" s="6">
        <v>8</v>
      </c>
      <c r="M12" s="7">
        <v>1</v>
      </c>
      <c r="N12" s="6">
        <f t="shared" si="0"/>
        <v>-5</v>
      </c>
      <c r="O12" s="7">
        <v>-2</v>
      </c>
      <c r="R12" s="6">
        <v>41</v>
      </c>
      <c r="S12" s="6"/>
      <c r="U12" s="6"/>
      <c r="V12" s="6"/>
      <c r="X12" s="6"/>
      <c r="Y12" s="6"/>
      <c r="AF12" s="6"/>
      <c r="AG12" s="6"/>
      <c r="AH12" s="7"/>
      <c r="AI12" s="4"/>
    </row>
    <row r="13" spans="1:35" x14ac:dyDescent="0.25">
      <c r="B13" t="s">
        <v>270</v>
      </c>
      <c r="C13" s="9" t="s">
        <v>333</v>
      </c>
      <c r="D13" s="97">
        <v>20594</v>
      </c>
      <c r="F13" t="s">
        <v>264</v>
      </c>
      <c r="G13" s="2" t="s">
        <v>128</v>
      </c>
      <c r="H13" s="6">
        <v>43</v>
      </c>
      <c r="I13" s="7">
        <v>0</v>
      </c>
      <c r="J13" s="6">
        <v>47</v>
      </c>
      <c r="K13" s="7">
        <v>-1</v>
      </c>
      <c r="L13" s="6">
        <v>9</v>
      </c>
      <c r="M13" s="7">
        <v>1</v>
      </c>
      <c r="N13" s="6">
        <f t="shared" si="0"/>
        <v>-4</v>
      </c>
      <c r="O13" s="7">
        <v>1</v>
      </c>
      <c r="R13" s="6">
        <v>54</v>
      </c>
      <c r="S13" s="6"/>
      <c r="U13" s="6">
        <v>42</v>
      </c>
      <c r="V13" s="6">
        <v>24</v>
      </c>
      <c r="W13" s="7">
        <f>U13-V13</f>
        <v>18</v>
      </c>
      <c r="X13" s="6"/>
      <c r="Y13" s="6"/>
      <c r="AA13" s="4" t="s">
        <v>1787</v>
      </c>
      <c r="AB13" s="4"/>
      <c r="AC13" s="4"/>
      <c r="AD13" s="4"/>
      <c r="AF13" s="6">
        <v>40</v>
      </c>
      <c r="AG13" s="6">
        <v>51</v>
      </c>
      <c r="AH13" s="7">
        <f>AF13-AG13</f>
        <v>-11</v>
      </c>
      <c r="AI13" s="4" t="s">
        <v>1116</v>
      </c>
    </row>
    <row r="14" spans="1:35" x14ac:dyDescent="0.25">
      <c r="B14" t="s">
        <v>263</v>
      </c>
      <c r="F14" t="s">
        <v>264</v>
      </c>
      <c r="G14" s="2" t="s">
        <v>128</v>
      </c>
      <c r="H14" s="6"/>
      <c r="J14" s="6"/>
      <c r="L14" s="6"/>
      <c r="N14" s="6"/>
      <c r="P14" t="s">
        <v>303</v>
      </c>
      <c r="R14" s="6" t="s">
        <v>439</v>
      </c>
      <c r="S14" s="6"/>
      <c r="U14" s="6"/>
      <c r="V14" s="6"/>
      <c r="X14" s="6"/>
      <c r="Y14" s="6"/>
      <c r="AE14" s="4"/>
    </row>
    <row r="15" spans="1:35" x14ac:dyDescent="0.25">
      <c r="B15" t="s">
        <v>265</v>
      </c>
      <c r="C15" s="9" t="s">
        <v>334</v>
      </c>
      <c r="D15" s="97">
        <v>20649</v>
      </c>
      <c r="F15" t="s">
        <v>264</v>
      </c>
      <c r="G15" s="2" t="s">
        <v>128</v>
      </c>
      <c r="H15" s="6">
        <v>42</v>
      </c>
      <c r="J15" s="6">
        <v>49</v>
      </c>
      <c r="L15" s="6">
        <v>8</v>
      </c>
      <c r="N15" s="6">
        <f t="shared" si="0"/>
        <v>-7</v>
      </c>
      <c r="R15" s="6">
        <v>50</v>
      </c>
      <c r="S15" s="6">
        <v>33</v>
      </c>
      <c r="T15" s="7">
        <f>R15-S15</f>
        <v>17</v>
      </c>
      <c r="U15" s="6">
        <v>46</v>
      </c>
      <c r="V15" s="6">
        <v>18</v>
      </c>
      <c r="W15" s="7">
        <f>U15-V15</f>
        <v>28</v>
      </c>
      <c r="X15" s="6"/>
      <c r="Y15" s="6"/>
      <c r="AA15" s="4" t="s">
        <v>1788</v>
      </c>
      <c r="AB15" s="4"/>
      <c r="AC15" s="4"/>
      <c r="AD15" s="4"/>
      <c r="AE15" s="4"/>
      <c r="AF15" s="6">
        <v>36</v>
      </c>
      <c r="AG15" s="6">
        <v>46</v>
      </c>
      <c r="AH15" s="7">
        <f>AF15-AG15</f>
        <v>-10</v>
      </c>
      <c r="AI15" s="4" t="s">
        <v>1116</v>
      </c>
    </row>
    <row r="16" spans="1:35" x14ac:dyDescent="0.25">
      <c r="B16" t="s">
        <v>293</v>
      </c>
      <c r="C16" s="9" t="s">
        <v>335</v>
      </c>
      <c r="D16" s="97">
        <v>20683</v>
      </c>
      <c r="F16" t="s">
        <v>264</v>
      </c>
      <c r="G16" s="2" t="s">
        <v>128</v>
      </c>
      <c r="H16" s="6">
        <v>43.5</v>
      </c>
      <c r="I16" s="7">
        <v>1.5</v>
      </c>
      <c r="J16" s="6">
        <v>49.5</v>
      </c>
      <c r="K16" s="7">
        <v>0.5</v>
      </c>
      <c r="L16" s="6">
        <v>6</v>
      </c>
      <c r="M16" s="7">
        <v>-2</v>
      </c>
      <c r="N16" s="6">
        <f t="shared" si="0"/>
        <v>-6</v>
      </c>
      <c r="O16" s="7">
        <v>1</v>
      </c>
      <c r="R16" s="6"/>
      <c r="S16" s="6"/>
      <c r="U16" s="6"/>
      <c r="V16" s="6"/>
      <c r="X16" s="6"/>
      <c r="Y16" s="6"/>
      <c r="AE16" s="4"/>
    </row>
    <row r="17" spans="1:35" x14ac:dyDescent="0.25">
      <c r="B17" t="s">
        <v>295</v>
      </c>
      <c r="C17" s="9" t="s">
        <v>336</v>
      </c>
      <c r="D17" s="97">
        <v>20705</v>
      </c>
      <c r="F17" t="s">
        <v>264</v>
      </c>
      <c r="G17" s="2" t="s">
        <v>128</v>
      </c>
      <c r="H17" s="6">
        <v>43</v>
      </c>
      <c r="I17" s="7">
        <v>-0.5</v>
      </c>
      <c r="J17" s="6">
        <v>46.5</v>
      </c>
      <c r="K17" s="7">
        <v>-3</v>
      </c>
      <c r="L17" s="6">
        <v>10</v>
      </c>
      <c r="M17" s="7">
        <v>4</v>
      </c>
      <c r="N17" s="6">
        <f t="shared" si="0"/>
        <v>-3.5</v>
      </c>
      <c r="O17" s="7">
        <v>2.5</v>
      </c>
      <c r="R17" s="6">
        <v>51</v>
      </c>
      <c r="S17" s="6">
        <v>34</v>
      </c>
      <c r="T17" s="7">
        <f>R17-S17</f>
        <v>17</v>
      </c>
      <c r="U17" s="6">
        <v>53</v>
      </c>
      <c r="V17" s="6">
        <v>17</v>
      </c>
      <c r="W17" s="7">
        <f>U17-V17</f>
        <v>36</v>
      </c>
      <c r="X17" s="6"/>
      <c r="Y17" s="6"/>
      <c r="AA17" s="4" t="s">
        <v>1789</v>
      </c>
      <c r="AB17" s="4"/>
      <c r="AC17" s="4"/>
      <c r="AD17" s="4"/>
      <c r="AE17" s="4"/>
    </row>
    <row r="18" spans="1:35" x14ac:dyDescent="0.25">
      <c r="B18" t="s">
        <v>297</v>
      </c>
      <c r="F18" t="s">
        <v>264</v>
      </c>
      <c r="G18" s="2" t="s">
        <v>128</v>
      </c>
      <c r="H18" s="6">
        <v>42.5</v>
      </c>
      <c r="I18" s="7">
        <v>-0.5</v>
      </c>
      <c r="J18" s="6">
        <v>47</v>
      </c>
      <c r="K18" s="7">
        <v>0.5</v>
      </c>
      <c r="L18" s="6">
        <v>9.5</v>
      </c>
      <c r="M18" s="7">
        <v>-0.5</v>
      </c>
      <c r="N18" s="6">
        <f t="shared" si="0"/>
        <v>-4.5</v>
      </c>
      <c r="O18" s="7">
        <v>-1</v>
      </c>
      <c r="R18" s="6">
        <v>47</v>
      </c>
      <c r="S18" s="6">
        <v>36</v>
      </c>
      <c r="T18" s="7">
        <f>R18-S18</f>
        <v>11</v>
      </c>
      <c r="U18" s="6"/>
      <c r="V18" s="6"/>
      <c r="X18" s="6"/>
      <c r="Y18" s="6"/>
      <c r="AA18" s="4" t="s">
        <v>1823</v>
      </c>
      <c r="AB18" s="4"/>
      <c r="AC18" s="4"/>
      <c r="AD18" s="4"/>
      <c r="AE18" s="4"/>
      <c r="AF18" s="6"/>
      <c r="AG18" s="6"/>
      <c r="AH18" s="7"/>
      <c r="AI18" s="4"/>
    </row>
    <row r="19" spans="1:35" x14ac:dyDescent="0.25">
      <c r="B19" t="s">
        <v>296</v>
      </c>
      <c r="C19" s="9" t="s">
        <v>337</v>
      </c>
      <c r="D19" s="97">
        <v>20769</v>
      </c>
      <c r="F19" t="s">
        <v>264</v>
      </c>
      <c r="G19" s="2" t="s">
        <v>128</v>
      </c>
      <c r="H19" s="6">
        <v>46</v>
      </c>
      <c r="I19" s="7">
        <v>3.5</v>
      </c>
      <c r="J19" s="6">
        <v>45</v>
      </c>
      <c r="K19" s="7">
        <v>-2</v>
      </c>
      <c r="L19" s="6">
        <v>8</v>
      </c>
      <c r="M19" s="7">
        <v>-1.5</v>
      </c>
      <c r="N19" s="6">
        <f t="shared" si="0"/>
        <v>1</v>
      </c>
      <c r="O19" s="7">
        <v>5.5</v>
      </c>
      <c r="R19" s="6">
        <v>57</v>
      </c>
      <c r="S19" s="6">
        <v>35</v>
      </c>
      <c r="T19" s="7">
        <f>R19-S19</f>
        <v>22</v>
      </c>
      <c r="U19" s="6"/>
      <c r="V19" s="6"/>
      <c r="X19" s="6"/>
      <c r="Y19" s="6"/>
      <c r="AA19" s="4" t="s">
        <v>1823</v>
      </c>
      <c r="AB19" s="4"/>
      <c r="AC19" s="4"/>
      <c r="AD19" s="4"/>
      <c r="AE19" s="4"/>
    </row>
    <row r="20" spans="1:35" x14ac:dyDescent="0.25">
      <c r="B20" t="s">
        <v>296</v>
      </c>
      <c r="C20" s="9" t="s">
        <v>338</v>
      </c>
      <c r="D20" s="97">
        <v>20781</v>
      </c>
      <c r="F20" t="s">
        <v>264</v>
      </c>
      <c r="G20" s="2" t="s">
        <v>128</v>
      </c>
      <c r="H20" s="6">
        <v>45</v>
      </c>
      <c r="I20" s="7">
        <v>-1</v>
      </c>
      <c r="J20" s="6">
        <v>46</v>
      </c>
      <c r="K20" s="7">
        <v>1</v>
      </c>
      <c r="L20" s="6">
        <v>8.5</v>
      </c>
      <c r="M20" s="7">
        <v>0.80000000000000071</v>
      </c>
      <c r="N20" s="6">
        <f t="shared" si="0"/>
        <v>-1</v>
      </c>
      <c r="O20" s="7">
        <v>-2</v>
      </c>
      <c r="R20" s="6">
        <v>52</v>
      </c>
      <c r="S20" s="6"/>
      <c r="U20" s="6"/>
      <c r="V20" s="6"/>
      <c r="X20" s="6"/>
      <c r="Y20" s="6"/>
      <c r="AA20" s="4" t="s">
        <v>1823</v>
      </c>
      <c r="AE20" s="4"/>
    </row>
    <row r="21" spans="1:35" x14ac:dyDescent="0.25">
      <c r="B21" t="s">
        <v>266</v>
      </c>
      <c r="C21" s="9" t="s">
        <v>339</v>
      </c>
      <c r="D21" s="97">
        <v>20790</v>
      </c>
      <c r="F21" t="s">
        <v>264</v>
      </c>
      <c r="G21" s="2" t="s">
        <v>128</v>
      </c>
      <c r="H21" s="6">
        <v>45</v>
      </c>
      <c r="I21" s="7">
        <v>0</v>
      </c>
      <c r="J21" s="6">
        <v>46</v>
      </c>
      <c r="K21" s="7">
        <v>0</v>
      </c>
      <c r="L21" s="6">
        <v>8</v>
      </c>
      <c r="M21" s="7">
        <v>-0.80000000000000071</v>
      </c>
      <c r="N21" s="6">
        <f t="shared" si="0"/>
        <v>-1</v>
      </c>
      <c r="O21" s="7">
        <v>0</v>
      </c>
      <c r="R21" s="6">
        <v>56</v>
      </c>
      <c r="S21" s="6">
        <v>33</v>
      </c>
      <c r="T21" s="7">
        <f>R21-S21</f>
        <v>23</v>
      </c>
      <c r="U21" s="6">
        <v>44</v>
      </c>
      <c r="V21" s="6">
        <v>30</v>
      </c>
      <c r="W21" s="7">
        <f>U21-V21</f>
        <v>14</v>
      </c>
      <c r="X21" s="6"/>
      <c r="Y21" s="6"/>
      <c r="AA21" s="4" t="s">
        <v>1789</v>
      </c>
      <c r="AB21" s="4"/>
      <c r="AC21" s="4"/>
      <c r="AD21" s="4"/>
      <c r="AE21" s="4"/>
    </row>
    <row r="22" spans="1:35" x14ac:dyDescent="0.25">
      <c r="A22" s="1">
        <v>1957</v>
      </c>
      <c r="B22" t="s">
        <v>267</v>
      </c>
      <c r="C22" s="9" t="s">
        <v>340</v>
      </c>
      <c r="D22" s="97">
        <v>20832</v>
      </c>
      <c r="F22" t="s">
        <v>264</v>
      </c>
      <c r="G22" s="2" t="s">
        <v>128</v>
      </c>
      <c r="H22" s="6">
        <v>43.5</v>
      </c>
      <c r="I22" s="7">
        <v>-1.5</v>
      </c>
      <c r="J22" s="6">
        <v>48.5</v>
      </c>
      <c r="K22" s="7">
        <v>2.5</v>
      </c>
      <c r="L22" s="6">
        <v>7</v>
      </c>
      <c r="M22" s="7">
        <v>-1</v>
      </c>
      <c r="N22" s="6">
        <f t="shared" si="0"/>
        <v>-5</v>
      </c>
      <c r="O22" s="7">
        <v>-4</v>
      </c>
      <c r="R22" s="6">
        <v>50</v>
      </c>
      <c r="S22" s="6">
        <v>25</v>
      </c>
      <c r="T22" s="7">
        <f>R22-S22</f>
        <v>25</v>
      </c>
      <c r="U22" s="6">
        <v>55</v>
      </c>
      <c r="V22" s="6">
        <v>25</v>
      </c>
      <c r="W22" s="7">
        <f>U22-V22</f>
        <v>30</v>
      </c>
      <c r="X22" s="6"/>
      <c r="Y22" s="6"/>
      <c r="AA22" s="4" t="s">
        <v>1744</v>
      </c>
      <c r="AB22" s="4"/>
      <c r="AC22" s="4"/>
      <c r="AD22" s="4"/>
      <c r="AE22" s="4"/>
      <c r="AF22" s="6"/>
      <c r="AG22" s="6"/>
      <c r="AH22" s="7"/>
      <c r="AI22" s="4"/>
    </row>
    <row r="23" spans="1:35" x14ac:dyDescent="0.25">
      <c r="B23" t="s">
        <v>268</v>
      </c>
      <c r="F23" t="s">
        <v>264</v>
      </c>
      <c r="G23" s="2" t="s">
        <v>128</v>
      </c>
      <c r="H23" s="6">
        <v>42</v>
      </c>
      <c r="I23" s="7">
        <v>-1.5</v>
      </c>
      <c r="J23" s="6">
        <v>48</v>
      </c>
      <c r="K23" s="7">
        <v>-0.5</v>
      </c>
      <c r="L23" s="6">
        <v>8.5</v>
      </c>
      <c r="M23" s="7">
        <v>1.5</v>
      </c>
      <c r="N23" s="6">
        <f t="shared" si="0"/>
        <v>-6</v>
      </c>
      <c r="O23" s="7">
        <v>-1</v>
      </c>
      <c r="R23" s="6"/>
      <c r="S23" s="6"/>
      <c r="U23" s="6"/>
      <c r="V23" s="6"/>
      <c r="X23" s="6"/>
      <c r="Y23" s="6"/>
      <c r="AE23" s="4"/>
    </row>
    <row r="24" spans="1:35" x14ac:dyDescent="0.25">
      <c r="B24" t="s">
        <v>294</v>
      </c>
      <c r="C24" s="9" t="s">
        <v>341</v>
      </c>
      <c r="D24" s="97">
        <v>20894</v>
      </c>
      <c r="F24" t="s">
        <v>264</v>
      </c>
      <c r="G24" s="2" t="s">
        <v>128</v>
      </c>
      <c r="H24" s="6">
        <v>40</v>
      </c>
      <c r="I24" s="7">
        <v>-2</v>
      </c>
      <c r="J24" s="6">
        <v>51.5</v>
      </c>
      <c r="K24" s="7">
        <v>3.5</v>
      </c>
      <c r="L24" s="6">
        <v>7.5</v>
      </c>
      <c r="M24" s="7">
        <v>-1</v>
      </c>
      <c r="N24" s="6">
        <f t="shared" si="0"/>
        <v>-11.5</v>
      </c>
      <c r="O24" s="7">
        <v>-5.5</v>
      </c>
      <c r="R24" s="6">
        <v>45</v>
      </c>
      <c r="S24" s="6">
        <v>23</v>
      </c>
      <c r="T24" s="7">
        <f>R24-S24</f>
        <v>22</v>
      </c>
      <c r="U24" s="6"/>
      <c r="V24" s="6"/>
      <c r="X24" s="6"/>
      <c r="Y24" s="6"/>
      <c r="AA24" s="4" t="s">
        <v>1823</v>
      </c>
      <c r="AB24" s="4"/>
      <c r="AC24" s="4"/>
      <c r="AD24" s="4"/>
      <c r="AE24" s="4"/>
    </row>
    <row r="25" spans="1:35" x14ac:dyDescent="0.25">
      <c r="B25" t="s">
        <v>269</v>
      </c>
      <c r="C25" s="9" t="s">
        <v>342</v>
      </c>
      <c r="D25" s="97">
        <v>20922</v>
      </c>
      <c r="F25" t="s">
        <v>264</v>
      </c>
      <c r="G25" s="2" t="s">
        <v>128</v>
      </c>
      <c r="H25" s="6">
        <v>41</v>
      </c>
      <c r="I25" s="7">
        <v>1</v>
      </c>
      <c r="J25" s="6">
        <v>51</v>
      </c>
      <c r="K25" s="7">
        <v>-0.5</v>
      </c>
      <c r="L25" s="6">
        <v>7</v>
      </c>
      <c r="M25" s="7">
        <v>-0.5</v>
      </c>
      <c r="N25" s="6">
        <f t="shared" si="0"/>
        <v>-10</v>
      </c>
      <c r="O25" s="7">
        <v>1.5</v>
      </c>
      <c r="R25" s="6">
        <v>44</v>
      </c>
      <c r="S25" s="6">
        <v>34</v>
      </c>
      <c r="T25" s="7">
        <f>R25-S25</f>
        <v>10</v>
      </c>
      <c r="U25" s="6"/>
      <c r="V25" s="6"/>
      <c r="X25" s="6"/>
      <c r="Y25" s="6"/>
      <c r="AA25" s="4" t="s">
        <v>1823</v>
      </c>
      <c r="AB25" s="4"/>
      <c r="AC25" s="4"/>
      <c r="AD25" s="4"/>
      <c r="AE25" s="4"/>
    </row>
    <row r="26" spans="1:35" x14ac:dyDescent="0.25">
      <c r="B26" t="s">
        <v>263</v>
      </c>
      <c r="C26" s="9" t="s">
        <v>343</v>
      </c>
      <c r="D26" s="97">
        <v>20995</v>
      </c>
      <c r="F26" t="s">
        <v>264</v>
      </c>
      <c r="G26" s="2" t="s">
        <v>128</v>
      </c>
      <c r="H26" s="6">
        <v>41.5</v>
      </c>
      <c r="I26" s="7">
        <v>0.5</v>
      </c>
      <c r="J26" s="6">
        <v>50</v>
      </c>
      <c r="K26" s="7">
        <v>-1</v>
      </c>
      <c r="L26" s="6">
        <v>7.5</v>
      </c>
      <c r="M26" s="7">
        <v>0.5</v>
      </c>
      <c r="N26" s="6">
        <f t="shared" si="0"/>
        <v>-8.5</v>
      </c>
      <c r="O26" s="7">
        <v>1.5</v>
      </c>
      <c r="R26" s="6">
        <v>54</v>
      </c>
      <c r="S26" s="6">
        <v>27</v>
      </c>
      <c r="T26" s="7">
        <f>R26-S26</f>
        <v>27</v>
      </c>
      <c r="U26" s="6">
        <v>41</v>
      </c>
      <c r="V26" s="6">
        <v>27</v>
      </c>
      <c r="W26" s="7">
        <f>U26-V26</f>
        <v>14</v>
      </c>
      <c r="X26" s="6"/>
      <c r="Y26" s="6"/>
      <c r="AA26" s="4" t="s">
        <v>1790</v>
      </c>
      <c r="AB26" s="4"/>
      <c r="AC26" s="4"/>
      <c r="AD26" s="4"/>
      <c r="AE26" s="4"/>
    </row>
    <row r="27" spans="1:35" x14ac:dyDescent="0.25">
      <c r="B27" t="s">
        <v>263</v>
      </c>
      <c r="F27" t="s">
        <v>264</v>
      </c>
      <c r="G27" s="2" t="s">
        <v>128</v>
      </c>
      <c r="H27" s="6"/>
      <c r="I27" s="7"/>
      <c r="J27" s="6"/>
      <c r="K27" s="7"/>
      <c r="L27" s="6"/>
      <c r="M27" s="7"/>
      <c r="N27" s="6"/>
      <c r="O27" s="7"/>
      <c r="P27" t="s">
        <v>303</v>
      </c>
      <c r="R27" s="6" t="s">
        <v>439</v>
      </c>
      <c r="S27" s="6"/>
      <c r="U27" s="6"/>
      <c r="V27" s="6"/>
      <c r="X27" s="6"/>
      <c r="Y27" s="6"/>
      <c r="AB27" s="6"/>
      <c r="AC27" s="6"/>
      <c r="AE27" s="4"/>
    </row>
    <row r="28" spans="1:35" x14ac:dyDescent="0.25">
      <c r="B28" t="s">
        <v>265</v>
      </c>
      <c r="C28" s="9" t="s">
        <v>299</v>
      </c>
      <c r="D28" s="97">
        <v>21006</v>
      </c>
      <c r="F28" t="s">
        <v>264</v>
      </c>
      <c r="G28" s="2" t="s">
        <v>128</v>
      </c>
      <c r="H28" s="6">
        <v>41.5</v>
      </c>
      <c r="I28" s="7"/>
      <c r="J28" s="6">
        <v>49.5</v>
      </c>
      <c r="K28" s="7"/>
      <c r="L28" s="6">
        <v>8</v>
      </c>
      <c r="M28" s="7"/>
      <c r="N28" s="6">
        <f t="shared" si="0"/>
        <v>-8</v>
      </c>
      <c r="O28" s="7"/>
      <c r="R28" s="6"/>
      <c r="S28" s="6"/>
      <c r="U28" s="6"/>
      <c r="V28" s="6"/>
      <c r="X28" s="6"/>
      <c r="Y28" s="6"/>
      <c r="AB28" s="6"/>
      <c r="AC28" s="6"/>
      <c r="AE28" s="4"/>
    </row>
    <row r="29" spans="1:35" x14ac:dyDescent="0.25">
      <c r="B29" t="s">
        <v>293</v>
      </c>
      <c r="C29" s="9" t="s">
        <v>313</v>
      </c>
      <c r="D29" s="97">
        <v>21048</v>
      </c>
      <c r="F29" t="s">
        <v>264</v>
      </c>
      <c r="G29" s="2" t="s">
        <v>128</v>
      </c>
      <c r="H29" s="6">
        <v>41.5</v>
      </c>
      <c r="I29" s="7">
        <v>0</v>
      </c>
      <c r="J29" s="6">
        <v>49</v>
      </c>
      <c r="K29" s="7">
        <v>-0.5</v>
      </c>
      <c r="L29" s="6">
        <v>8.5</v>
      </c>
      <c r="M29" s="7">
        <v>0.5</v>
      </c>
      <c r="N29" s="6">
        <f t="shared" si="0"/>
        <v>-7.5</v>
      </c>
      <c r="O29" s="7">
        <v>0.5</v>
      </c>
      <c r="R29" s="6"/>
      <c r="S29" s="6"/>
      <c r="U29" s="6"/>
      <c r="V29" s="6"/>
      <c r="X29" s="6"/>
      <c r="Y29" s="6"/>
      <c r="AB29" s="6"/>
      <c r="AC29" s="6"/>
      <c r="AE29" s="4"/>
    </row>
    <row r="30" spans="1:35" x14ac:dyDescent="0.25">
      <c r="B30" s="3" t="s">
        <v>293</v>
      </c>
      <c r="C30" s="9" t="s">
        <v>344</v>
      </c>
      <c r="D30" s="97">
        <v>21061</v>
      </c>
      <c r="F30" t="s">
        <v>264</v>
      </c>
      <c r="G30" s="2" t="s">
        <v>128</v>
      </c>
      <c r="H30" s="6">
        <v>40.5</v>
      </c>
      <c r="I30" s="7">
        <v>-1</v>
      </c>
      <c r="J30" s="6">
        <v>48.5</v>
      </c>
      <c r="K30" s="7">
        <v>-0.5</v>
      </c>
      <c r="L30" s="6">
        <v>10</v>
      </c>
      <c r="M30" s="7">
        <v>1.5</v>
      </c>
      <c r="N30" s="6">
        <f t="shared" si="0"/>
        <v>-8</v>
      </c>
      <c r="O30" s="7">
        <v>-0.5</v>
      </c>
      <c r="R30" s="6"/>
      <c r="S30" s="6"/>
      <c r="U30" s="6"/>
      <c r="V30" s="6"/>
      <c r="X30" s="6"/>
      <c r="Y30" s="6"/>
      <c r="AB30" s="6"/>
      <c r="AC30" s="6"/>
      <c r="AE30" s="4"/>
    </row>
    <row r="31" spans="1:35" x14ac:dyDescent="0.25">
      <c r="B31" t="s">
        <v>295</v>
      </c>
      <c r="C31" s="9" t="s">
        <v>345</v>
      </c>
      <c r="D31" s="97">
        <v>21082</v>
      </c>
      <c r="F31" t="s">
        <v>264</v>
      </c>
      <c r="G31" s="2" t="s">
        <v>128</v>
      </c>
      <c r="H31" s="6">
        <v>33.5</v>
      </c>
      <c r="I31" s="7">
        <v>-7</v>
      </c>
      <c r="J31" s="6">
        <v>52</v>
      </c>
      <c r="K31" s="7">
        <v>3.5</v>
      </c>
      <c r="L31" s="6">
        <v>14</v>
      </c>
      <c r="M31" s="7">
        <v>4</v>
      </c>
      <c r="N31" s="6">
        <f t="shared" si="0"/>
        <v>-18.5</v>
      </c>
      <c r="O31" s="7">
        <v>-10.5</v>
      </c>
      <c r="R31" s="6"/>
      <c r="S31" s="6"/>
      <c r="U31" s="6">
        <v>39</v>
      </c>
      <c r="V31" s="6">
        <v>23</v>
      </c>
      <c r="W31" s="7">
        <f>U31-V31</f>
        <v>16</v>
      </c>
      <c r="X31" s="6">
        <v>19</v>
      </c>
      <c r="Y31" s="6">
        <v>7</v>
      </c>
      <c r="Z31" s="7">
        <f>X31-Y31</f>
        <v>12</v>
      </c>
      <c r="AA31" s="4" t="s">
        <v>1784</v>
      </c>
      <c r="AB31" s="6"/>
      <c r="AC31" s="6"/>
      <c r="AD31" s="4"/>
      <c r="AE31" s="4"/>
    </row>
    <row r="32" spans="1:35" x14ac:dyDescent="0.25">
      <c r="B32" t="s">
        <v>297</v>
      </c>
      <c r="C32" s="9" t="s">
        <v>346</v>
      </c>
      <c r="D32" s="97">
        <v>21097</v>
      </c>
      <c r="F32" t="s">
        <v>264</v>
      </c>
      <c r="G32" s="2" t="s">
        <v>128</v>
      </c>
      <c r="H32" s="6">
        <v>37</v>
      </c>
      <c r="I32" s="7">
        <v>3.5</v>
      </c>
      <c r="J32" s="6">
        <v>49</v>
      </c>
      <c r="K32" s="7">
        <v>-3</v>
      </c>
      <c r="L32" s="6">
        <v>13</v>
      </c>
      <c r="M32" s="7">
        <v>-1</v>
      </c>
      <c r="N32" s="6">
        <f t="shared" si="0"/>
        <v>-12</v>
      </c>
      <c r="O32" s="7">
        <v>6.5</v>
      </c>
      <c r="R32" s="6">
        <v>44</v>
      </c>
      <c r="S32" s="6">
        <v>34</v>
      </c>
      <c r="T32" s="7">
        <f>R32-S32</f>
        <v>10</v>
      </c>
      <c r="U32" s="6"/>
      <c r="V32" s="6"/>
      <c r="X32" s="6"/>
      <c r="Y32" s="6"/>
      <c r="AA32" s="4" t="s">
        <v>1823</v>
      </c>
      <c r="AB32" s="6">
        <v>44</v>
      </c>
      <c r="AC32" s="6">
        <v>29</v>
      </c>
      <c r="AD32" s="4"/>
      <c r="AE32" s="4" t="s">
        <v>1760</v>
      </c>
      <c r="AF32" s="6">
        <v>37</v>
      </c>
      <c r="AG32" s="6">
        <v>42</v>
      </c>
      <c r="AH32" s="7">
        <f>AF32-AG32</f>
        <v>-5</v>
      </c>
      <c r="AI32" s="4" t="s">
        <v>1116</v>
      </c>
    </row>
    <row r="33" spans="1:35" x14ac:dyDescent="0.25">
      <c r="B33" t="s">
        <v>296</v>
      </c>
      <c r="C33" s="9" t="s">
        <v>347</v>
      </c>
      <c r="D33" s="97">
        <v>21126</v>
      </c>
      <c r="F33" t="s">
        <v>264</v>
      </c>
      <c r="G33" s="2" t="s">
        <v>128</v>
      </c>
      <c r="H33" s="6">
        <v>36</v>
      </c>
      <c r="I33" s="7">
        <v>-1</v>
      </c>
      <c r="J33" s="6">
        <v>48.5</v>
      </c>
      <c r="K33" s="7">
        <v>-0.5</v>
      </c>
      <c r="L33" s="6">
        <v>14.5</v>
      </c>
      <c r="M33" s="7">
        <v>1.5</v>
      </c>
      <c r="N33" s="6">
        <f t="shared" si="0"/>
        <v>-12.5</v>
      </c>
      <c r="O33" s="7">
        <v>-0.5</v>
      </c>
      <c r="R33" s="6">
        <v>39</v>
      </c>
      <c r="S33" s="6">
        <v>39</v>
      </c>
      <c r="T33" s="7">
        <f>R33-S33</f>
        <v>0</v>
      </c>
      <c r="U33" s="6"/>
      <c r="V33" s="6"/>
      <c r="X33" s="6"/>
      <c r="Y33" s="6"/>
      <c r="AA33" s="4" t="s">
        <v>1823</v>
      </c>
      <c r="AB33" s="6"/>
      <c r="AC33" s="6"/>
      <c r="AE33" s="4"/>
    </row>
    <row r="34" spans="1:35" x14ac:dyDescent="0.25">
      <c r="B34" t="s">
        <v>296</v>
      </c>
      <c r="C34" s="9" t="s">
        <v>348</v>
      </c>
      <c r="D34" s="97">
        <v>21146</v>
      </c>
      <c r="F34" t="s">
        <v>264</v>
      </c>
      <c r="G34" s="2" t="s">
        <v>128</v>
      </c>
      <c r="H34" s="6">
        <v>38.5</v>
      </c>
      <c r="I34" s="7">
        <v>2.5</v>
      </c>
      <c r="J34" s="6">
        <v>49</v>
      </c>
      <c r="K34" s="7">
        <v>0.5</v>
      </c>
      <c r="L34" s="6">
        <v>12</v>
      </c>
      <c r="M34" s="7">
        <v>-2.5</v>
      </c>
      <c r="N34" s="6">
        <f t="shared" si="0"/>
        <v>-10.5</v>
      </c>
      <c r="O34" s="7">
        <v>2</v>
      </c>
      <c r="S34" s="6"/>
      <c r="U34" s="6"/>
      <c r="V34" s="6"/>
      <c r="X34" s="6"/>
      <c r="Y34" s="6"/>
      <c r="AB34" s="6"/>
      <c r="AC34" s="6"/>
      <c r="AE34" s="4"/>
    </row>
    <row r="35" spans="1:35" x14ac:dyDescent="0.25">
      <c r="B35" t="s">
        <v>266</v>
      </c>
      <c r="F35" t="s">
        <v>264</v>
      </c>
      <c r="G35" s="2" t="s">
        <v>128</v>
      </c>
      <c r="H35" s="6">
        <v>41.5</v>
      </c>
      <c r="I35" s="7">
        <v>3</v>
      </c>
      <c r="J35" s="6">
        <v>47.5</v>
      </c>
      <c r="K35" s="7">
        <v>-1.5</v>
      </c>
      <c r="L35" s="6">
        <v>9.5</v>
      </c>
      <c r="M35" s="7">
        <v>-2.5</v>
      </c>
      <c r="N35" s="6">
        <f t="shared" si="0"/>
        <v>-6</v>
      </c>
      <c r="O35" s="7">
        <v>4.5</v>
      </c>
      <c r="R35" s="6"/>
      <c r="S35" s="6"/>
      <c r="U35" s="6"/>
      <c r="V35" s="6"/>
      <c r="X35" s="6"/>
      <c r="Y35" s="6"/>
      <c r="AB35" s="6"/>
      <c r="AC35" s="6"/>
      <c r="AE35" s="4"/>
    </row>
    <row r="36" spans="1:35" x14ac:dyDescent="0.25">
      <c r="A36" s="1">
        <v>1958</v>
      </c>
      <c r="B36" t="s">
        <v>267</v>
      </c>
      <c r="C36" s="9" t="s">
        <v>349</v>
      </c>
      <c r="D36" s="97">
        <v>21202</v>
      </c>
      <c r="F36" t="s">
        <v>264</v>
      </c>
      <c r="G36" s="2" t="s">
        <v>128</v>
      </c>
      <c r="H36" s="6">
        <v>40</v>
      </c>
      <c r="I36" s="7">
        <v>-1.5</v>
      </c>
      <c r="J36" s="6">
        <v>47.5</v>
      </c>
      <c r="K36" s="7">
        <v>0</v>
      </c>
      <c r="L36" s="6">
        <v>12</v>
      </c>
      <c r="M36" s="7">
        <v>2.5</v>
      </c>
      <c r="N36" s="6">
        <f t="shared" si="0"/>
        <v>-7.5</v>
      </c>
      <c r="O36" s="7">
        <v>-1.5</v>
      </c>
      <c r="R36" s="6">
        <v>47</v>
      </c>
      <c r="S36" s="6">
        <v>37</v>
      </c>
      <c r="T36" s="7">
        <f>R36-S36</f>
        <v>10</v>
      </c>
      <c r="U36" s="6">
        <v>40</v>
      </c>
      <c r="V36" s="6">
        <v>23</v>
      </c>
      <c r="W36" s="7">
        <f>U36-V36</f>
        <v>17</v>
      </c>
      <c r="X36" s="6"/>
      <c r="Y36" s="6"/>
      <c r="AA36" s="4" t="s">
        <v>1783</v>
      </c>
      <c r="AB36" s="6"/>
      <c r="AC36" s="6"/>
      <c r="AE36" s="4"/>
      <c r="AF36" s="6">
        <v>38</v>
      </c>
      <c r="AG36" s="6">
        <v>42</v>
      </c>
      <c r="AH36" s="7">
        <f>AF36-AG36</f>
        <v>-4</v>
      </c>
      <c r="AI36" s="4" t="s">
        <v>1116</v>
      </c>
    </row>
    <row r="37" spans="1:35" x14ac:dyDescent="0.25">
      <c r="B37" t="s">
        <v>268</v>
      </c>
      <c r="C37" s="9" t="s">
        <v>350</v>
      </c>
      <c r="D37" s="97">
        <v>21230</v>
      </c>
      <c r="F37" t="s">
        <v>264</v>
      </c>
      <c r="G37" s="2" t="s">
        <v>128</v>
      </c>
      <c r="H37" s="6">
        <v>36</v>
      </c>
      <c r="I37" s="7">
        <v>-4</v>
      </c>
      <c r="J37" s="6">
        <v>44.5</v>
      </c>
      <c r="K37" s="7">
        <v>-3</v>
      </c>
      <c r="L37" s="6">
        <v>18.5</v>
      </c>
      <c r="M37" s="7">
        <v>6.5</v>
      </c>
      <c r="N37" s="6">
        <f t="shared" si="0"/>
        <v>-8.5</v>
      </c>
      <c r="O37" s="7">
        <v>-1</v>
      </c>
      <c r="R37" s="6">
        <v>35</v>
      </c>
      <c r="S37" s="6">
        <v>41</v>
      </c>
      <c r="T37" s="7">
        <f>R37-S37</f>
        <v>-6</v>
      </c>
      <c r="U37" s="6"/>
      <c r="V37" s="6"/>
      <c r="X37" s="6"/>
      <c r="Y37" s="6"/>
      <c r="AA37" s="4" t="s">
        <v>1823</v>
      </c>
      <c r="AB37" s="6"/>
      <c r="AC37" s="6"/>
      <c r="AE37" s="4"/>
    </row>
    <row r="38" spans="1:35" x14ac:dyDescent="0.25">
      <c r="B38" t="s">
        <v>294</v>
      </c>
      <c r="F38" t="s">
        <v>264</v>
      </c>
      <c r="G38" s="2" t="s">
        <v>128</v>
      </c>
      <c r="H38" s="6"/>
      <c r="I38" s="7"/>
      <c r="J38" s="6"/>
      <c r="K38" s="7"/>
      <c r="L38" s="6"/>
      <c r="M38" s="7"/>
      <c r="N38" s="6"/>
      <c r="O38" s="7"/>
      <c r="P38" t="s">
        <v>1751</v>
      </c>
      <c r="R38" s="6" t="s">
        <v>439</v>
      </c>
      <c r="S38" s="6"/>
      <c r="U38" s="6"/>
      <c r="V38" s="6"/>
      <c r="X38" s="6"/>
      <c r="Y38" s="6"/>
      <c r="AB38" s="6"/>
      <c r="AC38" s="6"/>
      <c r="AE38" s="4"/>
    </row>
    <row r="39" spans="1:35" x14ac:dyDescent="0.25">
      <c r="B39" t="s">
        <v>269</v>
      </c>
      <c r="C39" s="9" t="s">
        <v>307</v>
      </c>
      <c r="D39" s="97">
        <v>21294</v>
      </c>
      <c r="F39" t="s">
        <v>264</v>
      </c>
      <c r="G39" s="2" t="s">
        <v>128</v>
      </c>
      <c r="H39" s="6">
        <v>38</v>
      </c>
      <c r="I39" s="7"/>
      <c r="J39" s="6">
        <v>46.5</v>
      </c>
      <c r="K39" s="7"/>
      <c r="L39" s="6">
        <v>15</v>
      </c>
      <c r="M39" s="7"/>
      <c r="N39" s="6">
        <f t="shared" si="0"/>
        <v>-8.5</v>
      </c>
      <c r="O39" s="7"/>
      <c r="R39" s="6">
        <v>37</v>
      </c>
      <c r="S39" s="6"/>
      <c r="U39" s="6"/>
      <c r="V39" s="6"/>
      <c r="X39" s="6"/>
      <c r="Y39" s="6"/>
      <c r="AB39" s="6"/>
      <c r="AC39" s="6"/>
      <c r="AE39" s="4"/>
    </row>
    <row r="40" spans="1:35" x14ac:dyDescent="0.25">
      <c r="B40" t="s">
        <v>270</v>
      </c>
      <c r="C40" s="9" t="s">
        <v>351</v>
      </c>
      <c r="D40" s="97">
        <v>21308</v>
      </c>
      <c r="F40" t="s">
        <v>264</v>
      </c>
      <c r="G40" s="2" t="s">
        <v>128</v>
      </c>
      <c r="H40" s="6">
        <v>34</v>
      </c>
      <c r="I40" s="7">
        <v>-4</v>
      </c>
      <c r="J40" s="6">
        <v>47</v>
      </c>
      <c r="K40" s="7">
        <v>0.5</v>
      </c>
      <c r="L40" s="6">
        <v>19</v>
      </c>
      <c r="M40" s="7">
        <v>4</v>
      </c>
      <c r="N40" s="6">
        <f t="shared" si="0"/>
        <v>-13</v>
      </c>
      <c r="O40" s="7">
        <v>-4.5</v>
      </c>
      <c r="R40" s="6">
        <v>37</v>
      </c>
      <c r="S40" s="6">
        <v>40</v>
      </c>
      <c r="T40" s="7">
        <f>R40-S40</f>
        <v>-3</v>
      </c>
      <c r="U40" s="6"/>
      <c r="V40" s="6"/>
      <c r="X40" s="6"/>
      <c r="Y40" s="6"/>
      <c r="AA40" s="4" t="s">
        <v>1823</v>
      </c>
      <c r="AB40" s="6"/>
      <c r="AC40" s="6"/>
      <c r="AE40" s="4"/>
      <c r="AF40" s="6">
        <v>30</v>
      </c>
      <c r="AG40" s="6">
        <v>43</v>
      </c>
      <c r="AH40" s="7">
        <f>AF40-AG40</f>
        <v>-13</v>
      </c>
      <c r="AI40" s="4" t="s">
        <v>1116</v>
      </c>
    </row>
    <row r="41" spans="1:35" x14ac:dyDescent="0.25">
      <c r="B41" t="s">
        <v>270</v>
      </c>
      <c r="C41" s="9" t="s">
        <v>352</v>
      </c>
      <c r="D41" s="97">
        <v>21335</v>
      </c>
      <c r="F41" t="s">
        <v>264</v>
      </c>
      <c r="G41" s="2" t="s">
        <v>128</v>
      </c>
      <c r="H41" s="6">
        <v>39</v>
      </c>
      <c r="I41" s="7">
        <v>5</v>
      </c>
      <c r="J41" s="6">
        <v>45.5</v>
      </c>
      <c r="K41" s="7">
        <v>-1.5</v>
      </c>
      <c r="L41" s="6">
        <v>15</v>
      </c>
      <c r="M41" s="7">
        <v>-4</v>
      </c>
      <c r="N41" s="6">
        <f t="shared" si="0"/>
        <v>-6.5</v>
      </c>
      <c r="O41" s="7">
        <v>6.5</v>
      </c>
      <c r="R41" s="6"/>
      <c r="S41" s="6"/>
      <c r="U41" s="6"/>
      <c r="V41" s="6"/>
      <c r="X41" s="6"/>
      <c r="Y41" s="6"/>
      <c r="AB41" s="6"/>
      <c r="AC41" s="6"/>
      <c r="AE41" s="4"/>
      <c r="AF41" s="6"/>
      <c r="AG41" s="6"/>
    </row>
    <row r="42" spans="1:35" x14ac:dyDescent="0.25">
      <c r="B42" t="s">
        <v>263</v>
      </c>
      <c r="C42" s="9" t="s">
        <v>353</v>
      </c>
      <c r="D42" s="97">
        <v>21356</v>
      </c>
      <c r="F42" t="s">
        <v>264</v>
      </c>
      <c r="G42" s="2" t="s">
        <v>128</v>
      </c>
      <c r="H42" s="6">
        <v>39.5</v>
      </c>
      <c r="I42" s="7">
        <v>0.5</v>
      </c>
      <c r="J42" s="6">
        <v>43</v>
      </c>
      <c r="K42" s="7">
        <v>-2.5</v>
      </c>
      <c r="L42" s="6">
        <v>17</v>
      </c>
      <c r="M42" s="7">
        <v>2</v>
      </c>
      <c r="N42" s="6">
        <f t="shared" si="0"/>
        <v>-3.5</v>
      </c>
      <c r="O42" s="7">
        <v>3</v>
      </c>
      <c r="R42" s="6">
        <v>50</v>
      </c>
      <c r="S42" s="6"/>
      <c r="U42" s="6"/>
      <c r="V42" s="6"/>
      <c r="X42" s="6"/>
      <c r="Y42" s="6"/>
      <c r="AB42" s="6"/>
      <c r="AC42" s="6"/>
      <c r="AE42" s="4"/>
      <c r="AF42" s="6"/>
      <c r="AG42" s="6"/>
    </row>
    <row r="43" spans="1:35" x14ac:dyDescent="0.25">
      <c r="B43" t="s">
        <v>265</v>
      </c>
      <c r="F43" t="s">
        <v>264</v>
      </c>
      <c r="G43" s="2" t="s">
        <v>128</v>
      </c>
      <c r="H43" s="6"/>
      <c r="I43" s="7"/>
      <c r="J43" s="6"/>
      <c r="K43" s="7"/>
      <c r="L43" s="6"/>
      <c r="M43" s="7"/>
      <c r="N43" s="6"/>
      <c r="O43" s="7"/>
      <c r="P43" t="s">
        <v>303</v>
      </c>
      <c r="R43" s="6">
        <v>50</v>
      </c>
      <c r="S43" s="6">
        <v>32</v>
      </c>
      <c r="T43" s="7">
        <f>R43-S43</f>
        <v>18</v>
      </c>
      <c r="U43" s="6"/>
      <c r="V43" s="6"/>
      <c r="X43" s="6"/>
      <c r="Y43" s="6"/>
      <c r="AA43" s="4" t="s">
        <v>1823</v>
      </c>
      <c r="AB43" s="6"/>
      <c r="AC43" s="6"/>
      <c r="AE43" s="4"/>
      <c r="AF43" s="6">
        <v>40</v>
      </c>
      <c r="AG43" s="6">
        <v>41</v>
      </c>
      <c r="AH43" s="7">
        <f>AF43-AG43</f>
        <v>-1</v>
      </c>
      <c r="AI43" s="4" t="s">
        <v>1116</v>
      </c>
    </row>
    <row r="44" spans="1:35" x14ac:dyDescent="0.25">
      <c r="B44" t="s">
        <v>293</v>
      </c>
      <c r="C44" s="9" t="s">
        <v>354</v>
      </c>
      <c r="D44" s="97">
        <v>21398</v>
      </c>
      <c r="F44" t="s">
        <v>264</v>
      </c>
      <c r="G44" s="2" t="s">
        <v>128</v>
      </c>
      <c r="H44" s="6">
        <v>42.5</v>
      </c>
      <c r="I44" s="7"/>
      <c r="J44" s="6">
        <v>42</v>
      </c>
      <c r="K44" s="7"/>
      <c r="L44" s="6">
        <v>15</v>
      </c>
      <c r="M44" s="7"/>
      <c r="N44" s="6">
        <f t="shared" si="0"/>
        <v>0.5</v>
      </c>
      <c r="O44" s="7"/>
      <c r="R44" s="6">
        <v>53</v>
      </c>
      <c r="S44" s="6">
        <v>27</v>
      </c>
      <c r="T44" s="7">
        <f>R44-S44</f>
        <v>26</v>
      </c>
      <c r="U44" s="6">
        <v>37</v>
      </c>
      <c r="V44" s="6">
        <v>25</v>
      </c>
      <c r="W44" s="7">
        <f>U44-V44</f>
        <v>12</v>
      </c>
      <c r="X44" s="6"/>
      <c r="Y44" s="6"/>
      <c r="AA44" s="4" t="s">
        <v>1783</v>
      </c>
      <c r="AB44" s="6"/>
      <c r="AC44" s="6"/>
      <c r="AE44" s="4"/>
      <c r="AF44" s="6">
        <v>41</v>
      </c>
      <c r="AG44" s="6">
        <v>35</v>
      </c>
      <c r="AH44" s="7">
        <f>AF44-AG44</f>
        <v>6</v>
      </c>
      <c r="AI44" s="4" t="s">
        <v>1116</v>
      </c>
    </row>
    <row r="45" spans="1:35" x14ac:dyDescent="0.25">
      <c r="B45" t="s">
        <v>295</v>
      </c>
      <c r="C45" s="9" t="s">
        <v>307</v>
      </c>
      <c r="D45" s="97">
        <v>21447</v>
      </c>
      <c r="F45" t="s">
        <v>264</v>
      </c>
      <c r="G45" s="2" t="s">
        <v>128</v>
      </c>
      <c r="H45" s="6">
        <v>44</v>
      </c>
      <c r="I45" s="7">
        <v>1.5</v>
      </c>
      <c r="J45" s="6">
        <v>43</v>
      </c>
      <c r="K45" s="7">
        <v>1</v>
      </c>
      <c r="L45" s="6">
        <v>13</v>
      </c>
      <c r="M45" s="7">
        <v>-2</v>
      </c>
      <c r="N45" s="6">
        <f t="shared" si="0"/>
        <v>1</v>
      </c>
      <c r="O45" s="7">
        <v>0.5</v>
      </c>
      <c r="R45" s="6">
        <v>55</v>
      </c>
      <c r="S45" s="6"/>
      <c r="U45" s="6"/>
      <c r="V45" s="6"/>
      <c r="X45" s="6">
        <v>29</v>
      </c>
      <c r="Y45" s="6">
        <v>9</v>
      </c>
      <c r="Z45" s="7">
        <f>X45-Y45</f>
        <v>20</v>
      </c>
      <c r="AA45" s="4" t="s">
        <v>1752</v>
      </c>
      <c r="AB45" s="6"/>
      <c r="AC45" s="6"/>
      <c r="AE45" s="4"/>
    </row>
    <row r="46" spans="1:35" x14ac:dyDescent="0.25">
      <c r="B46" t="s">
        <v>297</v>
      </c>
      <c r="C46" s="9" t="s">
        <v>355</v>
      </c>
      <c r="D46" s="97">
        <v>21468</v>
      </c>
      <c r="F46" t="s">
        <v>264</v>
      </c>
      <c r="G46" s="2" t="s">
        <v>128</v>
      </c>
      <c r="H46" s="6">
        <v>45.5</v>
      </c>
      <c r="I46" s="7">
        <v>1.5</v>
      </c>
      <c r="J46" s="6">
        <v>41.5</v>
      </c>
      <c r="K46" s="7">
        <v>-1.5</v>
      </c>
      <c r="L46" s="6">
        <v>12</v>
      </c>
      <c r="M46" s="7">
        <v>-1</v>
      </c>
      <c r="N46" s="6">
        <f t="shared" si="0"/>
        <v>4</v>
      </c>
      <c r="O46" s="7">
        <v>3</v>
      </c>
      <c r="R46" s="6">
        <v>55</v>
      </c>
      <c r="S46" s="6">
        <v>24</v>
      </c>
      <c r="T46" s="7">
        <f>R46-S46</f>
        <v>31</v>
      </c>
      <c r="U46" s="6">
        <v>41</v>
      </c>
      <c r="V46" s="6">
        <v>25</v>
      </c>
      <c r="W46" s="7">
        <f>U46-V46</f>
        <v>16</v>
      </c>
      <c r="X46" s="6"/>
      <c r="Y46" s="6"/>
      <c r="AA46" s="4" t="s">
        <v>1783</v>
      </c>
      <c r="AB46" s="6"/>
      <c r="AC46" s="6"/>
      <c r="AE46" s="4"/>
      <c r="AF46" s="6">
        <v>43</v>
      </c>
      <c r="AG46" s="6">
        <v>27</v>
      </c>
      <c r="AH46" s="7">
        <f>AF46-AG46</f>
        <v>16</v>
      </c>
      <c r="AI46" s="4" t="s">
        <v>1116</v>
      </c>
    </row>
    <row r="47" spans="1:35" x14ac:dyDescent="0.25">
      <c r="B47" t="s">
        <v>296</v>
      </c>
      <c r="F47" t="s">
        <v>264</v>
      </c>
      <c r="G47" s="2" t="s">
        <v>128</v>
      </c>
      <c r="H47" s="6">
        <v>46.5</v>
      </c>
      <c r="I47" s="7">
        <v>1</v>
      </c>
      <c r="J47" s="6">
        <v>42.5</v>
      </c>
      <c r="K47" s="7">
        <v>1</v>
      </c>
      <c r="L47" s="6">
        <v>10</v>
      </c>
      <c r="M47" s="7">
        <v>-2</v>
      </c>
      <c r="N47" s="6">
        <f t="shared" si="0"/>
        <v>4</v>
      </c>
      <c r="O47" s="7">
        <v>0</v>
      </c>
      <c r="R47" s="6">
        <v>55</v>
      </c>
      <c r="S47" s="6">
        <v>28</v>
      </c>
      <c r="T47" s="7">
        <f>R47-S47</f>
        <v>27</v>
      </c>
      <c r="U47" s="6">
        <v>42</v>
      </c>
      <c r="V47" s="6">
        <v>21</v>
      </c>
      <c r="W47" s="7">
        <f>U47-V47</f>
        <v>21</v>
      </c>
      <c r="X47" s="6"/>
      <c r="Y47" s="6"/>
      <c r="AA47" s="4" t="s">
        <v>1783</v>
      </c>
      <c r="AB47" s="6"/>
      <c r="AC47" s="6"/>
      <c r="AE47" s="4"/>
      <c r="AF47" s="6">
        <v>48</v>
      </c>
      <c r="AG47" s="6">
        <v>33</v>
      </c>
      <c r="AH47" s="7">
        <f>AF47-AG47</f>
        <v>15</v>
      </c>
      <c r="AI47" s="4" t="s">
        <v>1116</v>
      </c>
    </row>
    <row r="48" spans="1:35" x14ac:dyDescent="0.25">
      <c r="B48" t="s">
        <v>266</v>
      </c>
      <c r="C48" s="9" t="s">
        <v>356</v>
      </c>
      <c r="D48" s="97">
        <v>21525</v>
      </c>
      <c r="F48" t="s">
        <v>264</v>
      </c>
      <c r="G48" s="2" t="s">
        <v>128</v>
      </c>
      <c r="H48" s="6">
        <v>47</v>
      </c>
      <c r="I48" s="7">
        <v>0.5</v>
      </c>
      <c r="J48" s="6">
        <v>42.5</v>
      </c>
      <c r="K48" s="7">
        <v>0</v>
      </c>
      <c r="L48" s="6">
        <v>9.5</v>
      </c>
      <c r="M48" s="7">
        <v>-0.5</v>
      </c>
      <c r="N48" s="6">
        <f t="shared" si="0"/>
        <v>4.5</v>
      </c>
      <c r="O48" s="7">
        <v>0.5</v>
      </c>
      <c r="R48" s="6">
        <v>55</v>
      </c>
      <c r="S48" s="6">
        <v>26</v>
      </c>
      <c r="T48" s="7">
        <f>R48-S48</f>
        <v>29</v>
      </c>
      <c r="U48" s="6">
        <v>45</v>
      </c>
      <c r="V48" s="6">
        <v>21</v>
      </c>
      <c r="W48" s="7">
        <f>U48-V48</f>
        <v>24</v>
      </c>
      <c r="X48" s="6"/>
      <c r="Y48" s="6"/>
      <c r="AA48" s="4" t="s">
        <v>1783</v>
      </c>
      <c r="AB48" s="6"/>
      <c r="AC48" s="6"/>
      <c r="AE48" s="4"/>
      <c r="AF48" s="6">
        <v>50</v>
      </c>
      <c r="AG48" s="6">
        <v>29</v>
      </c>
      <c r="AH48" s="7">
        <f>AF48-AG48</f>
        <v>21</v>
      </c>
      <c r="AI48" s="4" t="s">
        <v>1116</v>
      </c>
    </row>
    <row r="49" spans="1:35" x14ac:dyDescent="0.25">
      <c r="A49" s="1">
        <v>1959</v>
      </c>
      <c r="B49" t="s">
        <v>267</v>
      </c>
      <c r="C49" s="9" t="s">
        <v>355</v>
      </c>
      <c r="D49" s="97">
        <v>21560</v>
      </c>
      <c r="E49" s="9" t="s">
        <v>320</v>
      </c>
      <c r="F49" t="s">
        <v>264</v>
      </c>
      <c r="G49" s="2" t="s">
        <v>128</v>
      </c>
      <c r="H49" s="6">
        <v>45.5</v>
      </c>
      <c r="I49" s="7">
        <v>-1.5</v>
      </c>
      <c r="J49" s="6">
        <v>45</v>
      </c>
      <c r="K49" s="7">
        <v>2.5</v>
      </c>
      <c r="L49" s="6">
        <v>8.5</v>
      </c>
      <c r="M49" s="7">
        <v>-1</v>
      </c>
      <c r="N49" s="6">
        <f t="shared" si="0"/>
        <v>0.5</v>
      </c>
      <c r="O49" s="7">
        <v>-4</v>
      </c>
      <c r="R49" s="6">
        <v>53</v>
      </c>
      <c r="S49" s="6">
        <v>32</v>
      </c>
      <c r="T49" s="7">
        <f>R49-S49</f>
        <v>21</v>
      </c>
      <c r="U49" s="6">
        <v>47</v>
      </c>
      <c r="V49" s="6">
        <v>24</v>
      </c>
      <c r="W49" s="7">
        <f>U49-V49</f>
        <v>23</v>
      </c>
      <c r="X49" s="6"/>
      <c r="Y49" s="6"/>
      <c r="AA49" s="4" t="s">
        <v>1783</v>
      </c>
      <c r="AB49" s="6"/>
      <c r="AC49" s="6"/>
      <c r="AE49" s="4"/>
      <c r="AF49" s="6">
        <v>48</v>
      </c>
      <c r="AG49" s="6">
        <v>34</v>
      </c>
      <c r="AH49" s="7">
        <f>AF49-AG49</f>
        <v>14</v>
      </c>
      <c r="AI49" s="4" t="s">
        <v>1116</v>
      </c>
    </row>
    <row r="50" spans="1:35" x14ac:dyDescent="0.25">
      <c r="A50" s="1"/>
      <c r="B50" t="s">
        <v>267</v>
      </c>
      <c r="D50" s="97">
        <v>21564</v>
      </c>
      <c r="E50" s="9" t="s">
        <v>320</v>
      </c>
      <c r="F50" t="s">
        <v>357</v>
      </c>
      <c r="G50" s="2" t="s">
        <v>46</v>
      </c>
      <c r="H50" s="6"/>
      <c r="I50" s="7"/>
      <c r="J50" s="6"/>
      <c r="K50" s="7"/>
      <c r="L50" s="6"/>
      <c r="M50" s="7"/>
      <c r="N50" s="6"/>
      <c r="O50" s="7"/>
      <c r="R50" s="6"/>
      <c r="S50" s="6"/>
      <c r="U50" s="6"/>
      <c r="V50" s="6"/>
      <c r="X50" s="6"/>
      <c r="Y50" s="6"/>
      <c r="AB50" s="6"/>
      <c r="AC50" s="6"/>
      <c r="AE50" s="4"/>
      <c r="AI50" s="4"/>
    </row>
    <row r="51" spans="1:35" x14ac:dyDescent="0.25">
      <c r="B51" t="s">
        <v>267</v>
      </c>
      <c r="C51" s="9" t="s">
        <v>358</v>
      </c>
      <c r="D51" s="97">
        <v>21574</v>
      </c>
      <c r="F51" t="s">
        <v>264</v>
      </c>
      <c r="G51" s="2" t="s">
        <v>128</v>
      </c>
      <c r="H51" s="6">
        <v>44.5</v>
      </c>
      <c r="I51" s="7">
        <v>-1</v>
      </c>
      <c r="J51" s="6">
        <v>46.5</v>
      </c>
      <c r="K51" s="7">
        <v>1.5</v>
      </c>
      <c r="L51" s="6">
        <v>8.5</v>
      </c>
      <c r="M51" s="7">
        <v>0</v>
      </c>
      <c r="N51" s="6">
        <f t="shared" si="0"/>
        <v>-2</v>
      </c>
      <c r="O51" s="7">
        <v>-2.5</v>
      </c>
      <c r="R51" s="6"/>
      <c r="S51" s="6"/>
      <c r="U51" s="6"/>
      <c r="V51" s="6"/>
      <c r="X51" s="6"/>
      <c r="Y51" s="6"/>
      <c r="AB51" s="6"/>
      <c r="AC51" s="6"/>
      <c r="AE51" s="4"/>
      <c r="AF51" s="6"/>
      <c r="AG51" s="6"/>
      <c r="AH51" s="7"/>
      <c r="AI51" s="4"/>
    </row>
    <row r="52" spans="1:35" x14ac:dyDescent="0.25">
      <c r="B52" t="s">
        <v>268</v>
      </c>
      <c r="F52" t="s">
        <v>264</v>
      </c>
      <c r="G52" s="2" t="s">
        <v>128</v>
      </c>
      <c r="H52" s="6">
        <v>43</v>
      </c>
      <c r="I52" s="7">
        <v>-1.5</v>
      </c>
      <c r="J52" s="6">
        <v>47</v>
      </c>
      <c r="K52" s="7">
        <v>0.5</v>
      </c>
      <c r="L52" s="6">
        <v>8.5</v>
      </c>
      <c r="M52" s="7">
        <v>0</v>
      </c>
      <c r="N52" s="6">
        <f t="shared" si="0"/>
        <v>-4</v>
      </c>
      <c r="O52" s="7">
        <v>-2</v>
      </c>
      <c r="R52" s="6">
        <v>54</v>
      </c>
      <c r="S52" s="6">
        <v>26</v>
      </c>
      <c r="T52" s="7">
        <f>R52-S52</f>
        <v>28</v>
      </c>
      <c r="U52" s="6">
        <v>43</v>
      </c>
      <c r="V52" s="6">
        <v>24</v>
      </c>
      <c r="W52" s="7">
        <f>U52-V52</f>
        <v>19</v>
      </c>
      <c r="X52" s="6"/>
      <c r="Y52" s="6"/>
      <c r="AA52" s="4" t="s">
        <v>1783</v>
      </c>
      <c r="AB52" s="6"/>
      <c r="AC52" s="6"/>
      <c r="AE52" s="4"/>
      <c r="AF52" s="6">
        <v>41</v>
      </c>
      <c r="AG52" s="6">
        <v>30</v>
      </c>
      <c r="AH52" s="7">
        <f>AF52-AG52</f>
        <v>11</v>
      </c>
      <c r="AI52" s="4" t="s">
        <v>1116</v>
      </c>
    </row>
    <row r="53" spans="1:35" x14ac:dyDescent="0.25">
      <c r="B53" t="s">
        <v>294</v>
      </c>
      <c r="C53" s="9" t="s">
        <v>359</v>
      </c>
      <c r="D53" s="97">
        <v>21622</v>
      </c>
      <c r="F53" t="s">
        <v>264</v>
      </c>
      <c r="G53" s="2" t="s">
        <v>128</v>
      </c>
      <c r="H53" s="6">
        <v>45.5</v>
      </c>
      <c r="I53" s="7">
        <v>2.5</v>
      </c>
      <c r="J53" s="6">
        <v>47</v>
      </c>
      <c r="K53" s="7">
        <v>0</v>
      </c>
      <c r="L53" s="6">
        <v>6.5</v>
      </c>
      <c r="M53" s="7">
        <v>-2</v>
      </c>
      <c r="N53" s="6">
        <f t="shared" si="0"/>
        <v>-1.5</v>
      </c>
      <c r="O53" s="7">
        <v>2.5</v>
      </c>
      <c r="R53" s="6">
        <v>57</v>
      </c>
      <c r="S53" s="6">
        <v>26</v>
      </c>
      <c r="T53" s="7">
        <f>R53-S53</f>
        <v>31</v>
      </c>
      <c r="U53" s="6">
        <v>46</v>
      </c>
      <c r="V53" s="6">
        <v>22</v>
      </c>
      <c r="W53" s="7">
        <f>U53-V53</f>
        <v>24</v>
      </c>
      <c r="X53" s="6"/>
      <c r="Y53" s="6"/>
      <c r="AA53" s="4" t="s">
        <v>1783</v>
      </c>
      <c r="AB53" s="6">
        <v>47</v>
      </c>
      <c r="AC53" s="6">
        <v>30</v>
      </c>
      <c r="AE53" s="4" t="s">
        <v>1761</v>
      </c>
      <c r="AF53" s="6">
        <v>44</v>
      </c>
      <c r="AG53" s="6">
        <v>29</v>
      </c>
      <c r="AH53" s="7">
        <f>AF53-AG53</f>
        <v>15</v>
      </c>
      <c r="AI53" s="4" t="s">
        <v>1116</v>
      </c>
    </row>
    <row r="54" spans="1:35" x14ac:dyDescent="0.25">
      <c r="B54" t="s">
        <v>269</v>
      </c>
      <c r="C54" s="9" t="s">
        <v>360</v>
      </c>
      <c r="D54" s="97">
        <v>21650</v>
      </c>
      <c r="F54" t="s">
        <v>264</v>
      </c>
      <c r="G54" s="2" t="s">
        <v>128</v>
      </c>
      <c r="H54" s="6">
        <v>44.5</v>
      </c>
      <c r="I54" s="7">
        <v>-1</v>
      </c>
      <c r="J54" s="6">
        <v>44</v>
      </c>
      <c r="K54" s="7">
        <v>-3</v>
      </c>
      <c r="L54" s="6">
        <v>10</v>
      </c>
      <c r="M54" s="7">
        <v>3.5</v>
      </c>
      <c r="N54" s="6">
        <f t="shared" si="0"/>
        <v>0.5</v>
      </c>
      <c r="O54" s="7">
        <v>2</v>
      </c>
      <c r="R54" s="6">
        <v>60</v>
      </c>
      <c r="S54" s="6">
        <v>28</v>
      </c>
      <c r="T54" s="7">
        <f>R54-S54</f>
        <v>32</v>
      </c>
      <c r="U54" s="6">
        <v>48</v>
      </c>
      <c r="V54" s="6">
        <v>28</v>
      </c>
      <c r="W54" s="7">
        <f>U54-V54</f>
        <v>20</v>
      </c>
      <c r="X54" s="6"/>
      <c r="Y54" s="6"/>
      <c r="AA54" s="4" t="s">
        <v>1783</v>
      </c>
      <c r="AB54" s="6"/>
      <c r="AC54" s="6"/>
      <c r="AE54" s="4"/>
      <c r="AF54" s="6">
        <v>46</v>
      </c>
      <c r="AG54" s="6">
        <v>35</v>
      </c>
      <c r="AH54" s="7">
        <f>AF54-AG54</f>
        <v>11</v>
      </c>
      <c r="AI54" s="4" t="s">
        <v>1116</v>
      </c>
    </row>
    <row r="55" spans="1:35" x14ac:dyDescent="0.25">
      <c r="B55" t="s">
        <v>270</v>
      </c>
      <c r="F55" t="s">
        <v>264</v>
      </c>
      <c r="G55" s="2" t="s">
        <v>128</v>
      </c>
      <c r="H55" s="6"/>
      <c r="I55" s="7"/>
      <c r="J55" s="6"/>
      <c r="K55" s="7"/>
      <c r="L55" s="6"/>
      <c r="M55" s="7"/>
      <c r="N55" s="6"/>
      <c r="O55" s="7"/>
      <c r="P55" t="s">
        <v>303</v>
      </c>
      <c r="R55" s="6">
        <v>62</v>
      </c>
      <c r="S55" s="6">
        <v>24</v>
      </c>
      <c r="T55" s="7">
        <f>R55-S55</f>
        <v>38</v>
      </c>
      <c r="U55" s="6">
        <v>47</v>
      </c>
      <c r="V55" s="6">
        <v>25</v>
      </c>
      <c r="W55" s="7">
        <f>U55-V55</f>
        <v>22</v>
      </c>
      <c r="X55" s="6"/>
      <c r="Y55" s="6"/>
      <c r="AA55" s="4" t="s">
        <v>1783</v>
      </c>
      <c r="AB55" s="6"/>
      <c r="AC55" s="6"/>
      <c r="AE55" s="4"/>
      <c r="AF55" s="6">
        <v>47</v>
      </c>
      <c r="AG55" s="6">
        <v>32</v>
      </c>
      <c r="AH55" s="7">
        <f>AF55-AG55</f>
        <v>15</v>
      </c>
      <c r="AI55" s="4" t="s">
        <v>1116</v>
      </c>
    </row>
    <row r="56" spans="1:35" x14ac:dyDescent="0.25">
      <c r="B56" t="s">
        <v>263</v>
      </c>
      <c r="C56" s="9" t="s">
        <v>356</v>
      </c>
      <c r="D56" s="97">
        <v>21707</v>
      </c>
      <c r="F56" t="s">
        <v>264</v>
      </c>
      <c r="G56" s="2" t="s">
        <v>128</v>
      </c>
      <c r="H56" s="6">
        <v>45</v>
      </c>
      <c r="I56" s="7"/>
      <c r="J56" s="6">
        <v>43.5</v>
      </c>
      <c r="K56" s="7"/>
      <c r="L56" s="6">
        <v>11</v>
      </c>
      <c r="M56" s="7"/>
      <c r="N56" s="6">
        <f t="shared" si="0"/>
        <v>1.5</v>
      </c>
      <c r="O56" s="7"/>
      <c r="R56" s="6">
        <v>58</v>
      </c>
      <c r="S56" s="6">
        <v>24</v>
      </c>
      <c r="T56" s="7">
        <f>R56-S56</f>
        <v>34</v>
      </c>
      <c r="U56" s="6">
        <v>44</v>
      </c>
      <c r="V56" s="6">
        <v>24</v>
      </c>
      <c r="W56" s="7">
        <f>U56-V56</f>
        <v>20</v>
      </c>
      <c r="X56" s="6"/>
      <c r="Y56" s="6"/>
      <c r="AA56" s="4" t="s">
        <v>1783</v>
      </c>
      <c r="AB56" s="6"/>
      <c r="AC56" s="6"/>
      <c r="AE56" s="4"/>
      <c r="AF56" s="6">
        <v>49</v>
      </c>
      <c r="AG56" s="6">
        <v>29</v>
      </c>
      <c r="AH56" s="7">
        <f>AF56-AG56</f>
        <v>20</v>
      </c>
      <c r="AI56" s="4" t="s">
        <v>1116</v>
      </c>
    </row>
    <row r="57" spans="1:35" x14ac:dyDescent="0.25">
      <c r="B57" t="s">
        <v>263</v>
      </c>
      <c r="G57" s="2" t="s">
        <v>42</v>
      </c>
      <c r="H57" s="6">
        <v>44.5</v>
      </c>
      <c r="I57" s="7"/>
      <c r="J57" s="6">
        <v>39.5</v>
      </c>
      <c r="K57" s="7"/>
      <c r="L57" s="6">
        <v>7.5</v>
      </c>
      <c r="M57" s="7"/>
      <c r="N57" s="6">
        <f t="shared" si="0"/>
        <v>5</v>
      </c>
      <c r="O57" s="7"/>
      <c r="P57" t="s">
        <v>361</v>
      </c>
      <c r="R57" s="6"/>
      <c r="S57" s="6"/>
      <c r="U57" s="6"/>
      <c r="V57" s="6"/>
      <c r="X57" s="6"/>
      <c r="Y57" s="6"/>
      <c r="AB57" s="6"/>
      <c r="AC57" s="6"/>
      <c r="AE57" s="4"/>
      <c r="AI57" s="116"/>
    </row>
    <row r="58" spans="1:35" x14ac:dyDescent="0.25">
      <c r="B58" t="s">
        <v>265</v>
      </c>
      <c r="C58" s="9" t="s">
        <v>362</v>
      </c>
      <c r="D58" s="97">
        <v>21735</v>
      </c>
      <c r="F58" t="s">
        <v>264</v>
      </c>
      <c r="G58" s="2" t="s">
        <v>128</v>
      </c>
      <c r="H58" s="6">
        <v>45.5</v>
      </c>
      <c r="I58" s="7">
        <v>0.5</v>
      </c>
      <c r="J58" s="6">
        <v>41.5</v>
      </c>
      <c r="K58" s="7">
        <v>-2</v>
      </c>
      <c r="L58" s="6">
        <v>12.5</v>
      </c>
      <c r="M58" s="7">
        <v>1.5</v>
      </c>
      <c r="N58" s="6">
        <f t="shared" si="0"/>
        <v>4</v>
      </c>
      <c r="O58" s="7">
        <v>2.5</v>
      </c>
      <c r="R58" s="6"/>
      <c r="S58" s="6"/>
      <c r="U58" s="6"/>
      <c r="V58" s="6"/>
      <c r="W58" s="7"/>
      <c r="X58" s="6"/>
      <c r="Y58" s="6"/>
      <c r="AA58" s="4"/>
      <c r="AB58" s="6"/>
      <c r="AC58" s="6"/>
      <c r="AE58" s="4"/>
      <c r="AI58" s="4"/>
    </row>
    <row r="59" spans="1:35" x14ac:dyDescent="0.25">
      <c r="B59" t="s">
        <v>265</v>
      </c>
      <c r="C59" s="9" t="s">
        <v>363</v>
      </c>
      <c r="D59" s="97">
        <v>21748</v>
      </c>
      <c r="F59" t="s">
        <v>264</v>
      </c>
      <c r="G59" s="2" t="s">
        <v>128</v>
      </c>
      <c r="H59" s="6">
        <v>46</v>
      </c>
      <c r="I59" s="7">
        <v>0.5</v>
      </c>
      <c r="J59" s="6">
        <v>42</v>
      </c>
      <c r="K59" s="7">
        <v>0.5</v>
      </c>
      <c r="L59" s="6">
        <v>11</v>
      </c>
      <c r="M59" s="7">
        <v>-1.5</v>
      </c>
      <c r="N59" s="6">
        <f t="shared" si="0"/>
        <v>4</v>
      </c>
      <c r="O59" s="7">
        <v>0</v>
      </c>
      <c r="R59" s="6"/>
      <c r="S59" s="6"/>
      <c r="U59" s="6"/>
      <c r="V59" s="6"/>
      <c r="X59" s="6"/>
      <c r="Y59" s="6"/>
      <c r="AB59" s="6"/>
      <c r="AC59" s="6"/>
      <c r="AE59" s="4"/>
      <c r="AI59" s="4"/>
    </row>
    <row r="60" spans="1:35" x14ac:dyDescent="0.25">
      <c r="B60" t="s">
        <v>265</v>
      </c>
      <c r="C60" s="9" t="s">
        <v>364</v>
      </c>
      <c r="D60" s="97">
        <v>21753</v>
      </c>
      <c r="F60" t="s">
        <v>264</v>
      </c>
      <c r="G60" s="2" t="s">
        <v>128</v>
      </c>
      <c r="H60" s="6">
        <v>46.5</v>
      </c>
      <c r="I60" s="7">
        <v>0.5</v>
      </c>
      <c r="J60" s="6">
        <v>43</v>
      </c>
      <c r="K60" s="7">
        <v>1</v>
      </c>
      <c r="L60" s="6">
        <v>9.5</v>
      </c>
      <c r="M60" s="7">
        <v>-1.5</v>
      </c>
      <c r="N60" s="6">
        <f t="shared" si="0"/>
        <v>3.5</v>
      </c>
      <c r="O60" s="7">
        <v>-0.5</v>
      </c>
      <c r="R60" s="6">
        <v>62</v>
      </c>
      <c r="S60" s="6">
        <v>21</v>
      </c>
      <c r="T60" s="7">
        <f>R60-S60</f>
        <v>41</v>
      </c>
      <c r="U60" s="6">
        <v>42</v>
      </c>
      <c r="V60" s="6">
        <v>30</v>
      </c>
      <c r="W60" s="7">
        <f>U60-V60</f>
        <v>12</v>
      </c>
      <c r="X60" s="6"/>
      <c r="Y60" s="6"/>
      <c r="AA60" s="4" t="s">
        <v>1783</v>
      </c>
      <c r="AB60" s="6"/>
      <c r="AC60" s="6"/>
      <c r="AE60" s="4"/>
      <c r="AF60" s="6">
        <v>53</v>
      </c>
      <c r="AG60" s="6">
        <v>24</v>
      </c>
      <c r="AH60" s="7">
        <f>AF60-AG60</f>
        <v>29</v>
      </c>
      <c r="AI60" s="4" t="s">
        <v>1116</v>
      </c>
    </row>
    <row r="61" spans="1:35" x14ac:dyDescent="0.25">
      <c r="B61" t="s">
        <v>293</v>
      </c>
      <c r="C61" s="9" t="s">
        <v>365</v>
      </c>
      <c r="D61" s="97">
        <v>21769</v>
      </c>
      <c r="F61" t="s">
        <v>264</v>
      </c>
      <c r="G61" s="2" t="s">
        <v>128</v>
      </c>
      <c r="H61" s="6">
        <v>47.5</v>
      </c>
      <c r="I61" s="7">
        <v>1</v>
      </c>
      <c r="J61" s="6">
        <v>41.5</v>
      </c>
      <c r="K61" s="7">
        <v>-1.5</v>
      </c>
      <c r="L61" s="6">
        <v>10</v>
      </c>
      <c r="M61" s="7">
        <v>0.5</v>
      </c>
      <c r="N61" s="6">
        <f t="shared" si="0"/>
        <v>6</v>
      </c>
      <c r="O61" s="7">
        <v>2.5</v>
      </c>
      <c r="R61" s="6">
        <v>67</v>
      </c>
      <c r="S61" s="6">
        <v>23</v>
      </c>
      <c r="T61" s="7">
        <f>R61-S61</f>
        <v>44</v>
      </c>
      <c r="U61" s="6">
        <v>46</v>
      </c>
      <c r="V61" s="6">
        <v>24</v>
      </c>
      <c r="W61" s="7">
        <f>U61-V61</f>
        <v>22</v>
      </c>
      <c r="X61" s="6"/>
      <c r="Y61" s="6"/>
      <c r="AA61" s="4" t="s">
        <v>1783</v>
      </c>
      <c r="AB61" s="6"/>
      <c r="AC61" s="6"/>
      <c r="AE61" s="4"/>
      <c r="AF61" s="6">
        <v>56</v>
      </c>
      <c r="AG61" s="6">
        <v>28</v>
      </c>
      <c r="AH61" s="7">
        <f>AF61-AG61</f>
        <v>28</v>
      </c>
      <c r="AI61" s="4" t="s">
        <v>1116</v>
      </c>
    </row>
    <row r="62" spans="1:35" x14ac:dyDescent="0.25">
      <c r="B62" t="s">
        <v>295</v>
      </c>
      <c r="D62" s="97">
        <v>21794</v>
      </c>
      <c r="E62" s="9" t="s">
        <v>366</v>
      </c>
      <c r="F62" t="s">
        <v>357</v>
      </c>
      <c r="G62" s="2" t="s">
        <v>46</v>
      </c>
      <c r="H62" s="6">
        <v>51.2</v>
      </c>
      <c r="I62" s="7"/>
      <c r="J62" s="6">
        <v>42.9</v>
      </c>
      <c r="K62" s="7"/>
      <c r="L62" s="6">
        <v>5.9</v>
      </c>
      <c r="M62" s="7"/>
      <c r="N62" s="6">
        <f>H62-J62</f>
        <v>8.3000000000000043</v>
      </c>
      <c r="O62" s="14"/>
      <c r="R62" s="6"/>
      <c r="S62" s="6"/>
      <c r="U62" s="6"/>
      <c r="V62" s="6"/>
      <c r="X62" s="6"/>
      <c r="Y62" s="6"/>
      <c r="AB62" s="6"/>
      <c r="AC62" s="6"/>
      <c r="AE62" s="4"/>
    </row>
    <row r="63" spans="1:35" x14ac:dyDescent="0.25">
      <c r="B63" t="s">
        <v>295</v>
      </c>
      <c r="D63" s="97">
        <v>21796</v>
      </c>
      <c r="E63" s="9">
        <v>8</v>
      </c>
      <c r="F63" t="s">
        <v>264</v>
      </c>
      <c r="G63" s="2" t="s">
        <v>128</v>
      </c>
      <c r="H63" s="14">
        <v>48.3</v>
      </c>
      <c r="I63" s="14"/>
      <c r="J63" s="14">
        <v>41.9</v>
      </c>
      <c r="K63" s="14"/>
      <c r="L63" s="14">
        <v>9.3000000000000007</v>
      </c>
      <c r="M63" s="14"/>
      <c r="N63" s="6">
        <f t="shared" si="0"/>
        <v>6.3999999999999986</v>
      </c>
      <c r="O63" s="14"/>
      <c r="P63" t="s">
        <v>367</v>
      </c>
      <c r="R63" s="6"/>
      <c r="S63" s="6"/>
      <c r="U63" s="6"/>
      <c r="V63" s="6"/>
      <c r="X63" s="6"/>
      <c r="Y63" s="6"/>
    </row>
    <row r="64" spans="1:35" x14ac:dyDescent="0.25">
      <c r="B64" t="s">
        <v>295</v>
      </c>
      <c r="D64" s="97">
        <v>21802</v>
      </c>
      <c r="E64" s="9">
        <v>15</v>
      </c>
      <c r="G64" s="2" t="s">
        <v>42</v>
      </c>
      <c r="H64" s="6">
        <v>50.8</v>
      </c>
      <c r="I64" s="7"/>
      <c r="J64" s="6">
        <v>42.7</v>
      </c>
      <c r="K64" s="7"/>
      <c r="L64" s="6">
        <v>5.9</v>
      </c>
      <c r="M64" s="7"/>
      <c r="N64" s="6">
        <f>H64-J64</f>
        <v>8.0999999999999943</v>
      </c>
      <c r="O64" s="14"/>
      <c r="R64" s="6"/>
      <c r="S64" s="6"/>
      <c r="U64" s="6"/>
      <c r="V64" s="6"/>
      <c r="X64" s="6"/>
      <c r="Y64" s="6"/>
    </row>
    <row r="65" spans="2:25" x14ac:dyDescent="0.25">
      <c r="B65" t="s">
        <v>295</v>
      </c>
      <c r="D65" s="97">
        <v>21803</v>
      </c>
      <c r="F65" t="s">
        <v>264</v>
      </c>
      <c r="G65" s="2" t="s">
        <v>128</v>
      </c>
      <c r="H65" s="6">
        <v>50.5</v>
      </c>
      <c r="I65" s="7">
        <v>3</v>
      </c>
      <c r="J65" s="6">
        <v>43.5</v>
      </c>
      <c r="K65" s="7">
        <v>2</v>
      </c>
      <c r="L65" s="6">
        <v>5.5</v>
      </c>
      <c r="M65" s="7">
        <v>-4.5</v>
      </c>
      <c r="N65" s="6">
        <f t="shared" si="0"/>
        <v>7</v>
      </c>
      <c r="O65" s="7">
        <v>1</v>
      </c>
      <c r="R65" s="6"/>
      <c r="S65" s="6"/>
      <c r="U65" s="6"/>
      <c r="V65" s="6"/>
      <c r="X65" s="6"/>
      <c r="Y65" s="6"/>
    </row>
    <row r="66" spans="2:25" x14ac:dyDescent="0.25">
      <c r="B66" t="s">
        <v>295</v>
      </c>
      <c r="D66" s="97">
        <v>21803</v>
      </c>
      <c r="E66" s="9">
        <v>17</v>
      </c>
      <c r="F66" t="s">
        <v>264</v>
      </c>
      <c r="G66" s="2" t="s">
        <v>128</v>
      </c>
      <c r="H66" s="14">
        <v>50.6</v>
      </c>
      <c r="I66" s="14"/>
      <c r="J66" s="14">
        <v>43.9</v>
      </c>
      <c r="K66" s="14"/>
      <c r="L66" s="14">
        <v>4.9000000000000004</v>
      </c>
      <c r="M66" s="14"/>
      <c r="N66" s="6">
        <f t="shared" si="0"/>
        <v>6.7000000000000028</v>
      </c>
      <c r="O66" s="14"/>
      <c r="P66" t="s">
        <v>367</v>
      </c>
      <c r="R66" s="6"/>
      <c r="S66" s="6"/>
      <c r="U66" s="6"/>
      <c r="V66" s="6"/>
      <c r="X66" s="6"/>
      <c r="Y66" s="6"/>
    </row>
    <row r="67" spans="2:25" x14ac:dyDescent="0.25">
      <c r="B67" t="s">
        <v>295</v>
      </c>
      <c r="C67" s="9" t="s">
        <v>368</v>
      </c>
      <c r="D67" s="97">
        <v>21804</v>
      </c>
      <c r="F67" t="s">
        <v>264</v>
      </c>
      <c r="G67" s="2" t="s">
        <v>128</v>
      </c>
      <c r="H67" s="6">
        <v>49</v>
      </c>
      <c r="I67" s="7">
        <v>-1.5</v>
      </c>
      <c r="J67" s="6">
        <v>44.5</v>
      </c>
      <c r="K67" s="7">
        <v>1</v>
      </c>
      <c r="L67" s="6">
        <v>6</v>
      </c>
      <c r="M67" s="7">
        <v>0.5</v>
      </c>
      <c r="N67" s="6">
        <f t="shared" ref="N67" si="1">H67-J67</f>
        <v>4.5</v>
      </c>
      <c r="O67" s="7">
        <v>-2.5</v>
      </c>
      <c r="R67" s="6"/>
      <c r="S67" s="6"/>
      <c r="X67" s="6"/>
      <c r="Y67" s="6"/>
    </row>
    <row r="68" spans="2:25" x14ac:dyDescent="0.25">
      <c r="B68" t="s">
        <v>295</v>
      </c>
      <c r="D68" s="97">
        <v>21809</v>
      </c>
      <c r="E68" s="9" t="s">
        <v>369</v>
      </c>
      <c r="F68" t="s">
        <v>357</v>
      </c>
      <c r="G68" s="2" t="s">
        <v>46</v>
      </c>
      <c r="H68" s="6">
        <v>47.4</v>
      </c>
      <c r="I68" s="7">
        <f>H68-H62</f>
        <v>-3.8000000000000043</v>
      </c>
      <c r="J68" s="6">
        <v>43.5</v>
      </c>
      <c r="K68" s="7">
        <f>J68-J62</f>
        <v>0.60000000000000142</v>
      </c>
      <c r="L68" s="6">
        <v>9.1</v>
      </c>
      <c r="M68" s="7">
        <f>L68-L62</f>
        <v>3.1999999999999993</v>
      </c>
      <c r="N68" s="6">
        <f>H68-J68</f>
        <v>3.8999999999999986</v>
      </c>
      <c r="O68" s="7">
        <f>N68-N62</f>
        <v>-4.4000000000000057</v>
      </c>
      <c r="R68" s="6"/>
      <c r="S68" s="6"/>
      <c r="X68" s="6"/>
      <c r="Y68" s="6"/>
    </row>
    <row r="69" spans="2:25" x14ac:dyDescent="0.25">
      <c r="B69" t="s">
        <v>295</v>
      </c>
      <c r="D69" s="97">
        <v>21810</v>
      </c>
      <c r="E69" s="9">
        <v>22</v>
      </c>
      <c r="G69" s="2" t="s">
        <v>42</v>
      </c>
      <c r="H69" s="6">
        <v>51.1</v>
      </c>
      <c r="I69" s="7">
        <f>H69-H64</f>
        <v>0.30000000000000426</v>
      </c>
      <c r="J69" s="6">
        <v>43</v>
      </c>
      <c r="K69" s="7">
        <f>J69-J64</f>
        <v>0.29999999999999716</v>
      </c>
      <c r="L69" s="6">
        <v>5.4</v>
      </c>
      <c r="M69" s="7">
        <f>L69-L64</f>
        <v>-0.5</v>
      </c>
      <c r="N69" s="6">
        <f>H69-J69</f>
        <v>8.1000000000000014</v>
      </c>
      <c r="O69" s="7">
        <v>-1</v>
      </c>
      <c r="R69" s="6"/>
      <c r="S69" s="6"/>
      <c r="X69" s="6"/>
      <c r="Y69" s="6"/>
    </row>
    <row r="70" spans="2:25" x14ac:dyDescent="0.25">
      <c r="B70" t="s">
        <v>295</v>
      </c>
      <c r="D70" s="97">
        <v>21812</v>
      </c>
      <c r="E70" s="9">
        <v>24</v>
      </c>
      <c r="F70" t="s">
        <v>264</v>
      </c>
      <c r="G70" s="2" t="s">
        <v>128</v>
      </c>
      <c r="H70" s="14">
        <v>49.7</v>
      </c>
      <c r="I70" s="14"/>
      <c r="J70" s="14">
        <v>44.8</v>
      </c>
      <c r="K70" s="14"/>
      <c r="L70" s="14">
        <v>4.9000000000000004</v>
      </c>
      <c r="M70" s="14"/>
      <c r="N70" s="6">
        <f t="shared" si="0"/>
        <v>4.9000000000000057</v>
      </c>
      <c r="O70" s="14"/>
      <c r="P70" t="s">
        <v>367</v>
      </c>
      <c r="R70" s="6"/>
      <c r="S70" s="6"/>
      <c r="X70" s="6"/>
      <c r="Y70" s="6"/>
    </row>
    <row r="71" spans="2:25" x14ac:dyDescent="0.25">
      <c r="B71" t="s">
        <v>295</v>
      </c>
      <c r="C71" s="9" t="s">
        <v>370</v>
      </c>
      <c r="D71" s="97">
        <v>21816</v>
      </c>
      <c r="F71" t="s">
        <v>357</v>
      </c>
      <c r="G71" s="2" t="s">
        <v>46</v>
      </c>
      <c r="H71" s="6">
        <v>47.8</v>
      </c>
      <c r="I71" s="7">
        <f>H71-H68</f>
        <v>0.39999999999999858</v>
      </c>
      <c r="J71" s="6">
        <v>45.6</v>
      </c>
      <c r="K71" s="7">
        <f>J71-J68</f>
        <v>2.1000000000000014</v>
      </c>
      <c r="L71" s="6">
        <v>5.6</v>
      </c>
      <c r="M71" s="7">
        <f>L71-L68</f>
        <v>-3.5</v>
      </c>
      <c r="N71" s="6">
        <f>H71-J71</f>
        <v>2.1999999999999957</v>
      </c>
      <c r="O71" s="7">
        <f>N71-N68</f>
        <v>-1.7000000000000028</v>
      </c>
      <c r="R71" s="6"/>
      <c r="S71" s="6"/>
      <c r="X71" s="6"/>
      <c r="Y71" s="6"/>
    </row>
    <row r="72" spans="2:25" x14ac:dyDescent="0.25">
      <c r="B72" t="s">
        <v>295</v>
      </c>
      <c r="C72" s="9" t="s">
        <v>371</v>
      </c>
      <c r="D72" s="97">
        <v>21818</v>
      </c>
      <c r="F72" t="s">
        <v>264</v>
      </c>
      <c r="G72" s="2" t="s">
        <v>128</v>
      </c>
      <c r="H72" s="6">
        <v>46</v>
      </c>
      <c r="I72" s="7">
        <v>-3</v>
      </c>
      <c r="J72" s="6">
        <v>46.5</v>
      </c>
      <c r="K72" s="7">
        <v>2</v>
      </c>
      <c r="L72" s="6">
        <v>7</v>
      </c>
      <c r="M72" s="7">
        <v>1</v>
      </c>
      <c r="N72" s="6">
        <f t="shared" ref="N72:N73" si="2">H72-J72</f>
        <v>-0.5</v>
      </c>
      <c r="O72" s="7">
        <v>-5</v>
      </c>
      <c r="R72" s="6"/>
      <c r="S72" s="6"/>
    </row>
    <row r="73" spans="2:25" x14ac:dyDescent="0.25">
      <c r="B73" t="s">
        <v>295</v>
      </c>
      <c r="D73" s="97">
        <v>21820</v>
      </c>
      <c r="E73" s="9">
        <v>1</v>
      </c>
      <c r="F73" t="s">
        <v>264</v>
      </c>
      <c r="G73" s="2" t="s">
        <v>128</v>
      </c>
      <c r="H73" s="14">
        <v>48.5</v>
      </c>
      <c r="I73" s="14"/>
      <c r="J73" s="14">
        <v>46.6</v>
      </c>
      <c r="K73" s="14"/>
      <c r="L73" s="14">
        <v>4.3</v>
      </c>
      <c r="M73" s="14"/>
      <c r="N73" s="6">
        <f t="shared" si="2"/>
        <v>1.8999999999999986</v>
      </c>
      <c r="O73" s="14"/>
      <c r="P73" t="s">
        <v>367</v>
      </c>
      <c r="R73" s="6"/>
      <c r="S73" s="6"/>
    </row>
    <row r="74" spans="2:25" x14ac:dyDescent="0.25">
      <c r="B74" t="s">
        <v>295</v>
      </c>
      <c r="C74" s="9">
        <v>29</v>
      </c>
      <c r="D74" s="97">
        <v>21822</v>
      </c>
      <c r="G74" s="2" t="s">
        <v>42</v>
      </c>
      <c r="H74" s="6">
        <v>49.5</v>
      </c>
      <c r="I74" s="7">
        <f>H74-H69</f>
        <v>-1.6000000000000014</v>
      </c>
      <c r="J74" s="6">
        <v>44.5</v>
      </c>
      <c r="K74" s="7">
        <f>J74-J69</f>
        <v>1.5</v>
      </c>
      <c r="L74" s="6">
        <v>5.5</v>
      </c>
      <c r="M74" s="7">
        <f>L74-L69</f>
        <v>9.9999999999999645E-2</v>
      </c>
      <c r="N74" s="6">
        <f>H74-J74</f>
        <v>5</v>
      </c>
      <c r="O74" s="6">
        <v>-4</v>
      </c>
      <c r="R74" s="6"/>
      <c r="S74" s="6"/>
    </row>
    <row r="75" spans="2:25" x14ac:dyDescent="0.25">
      <c r="B75" t="s">
        <v>297</v>
      </c>
      <c r="C75" s="9" t="s">
        <v>372</v>
      </c>
      <c r="D75" s="97">
        <v>21822</v>
      </c>
      <c r="F75" t="s">
        <v>264</v>
      </c>
      <c r="G75" s="2" t="s">
        <v>128</v>
      </c>
      <c r="H75" s="6">
        <v>45</v>
      </c>
      <c r="I75" s="7">
        <v>-1</v>
      </c>
      <c r="J75" s="6">
        <v>47</v>
      </c>
      <c r="K75" s="7">
        <v>0.5</v>
      </c>
      <c r="L75" s="6">
        <v>7.5</v>
      </c>
      <c r="M75" s="7">
        <v>0.5</v>
      </c>
      <c r="N75" s="6">
        <f t="shared" si="0"/>
        <v>-2</v>
      </c>
      <c r="O75" s="7">
        <v>-1.5</v>
      </c>
      <c r="R75" s="6"/>
      <c r="S75" s="6"/>
    </row>
    <row r="76" spans="2:25" x14ac:dyDescent="0.25">
      <c r="B76" t="s">
        <v>297</v>
      </c>
      <c r="D76" s="97">
        <v>21824</v>
      </c>
      <c r="E76" s="9">
        <v>5</v>
      </c>
      <c r="F76" t="s">
        <v>264</v>
      </c>
      <c r="G76" s="2" t="s">
        <v>128</v>
      </c>
      <c r="H76" s="14">
        <v>47.2</v>
      </c>
      <c r="I76" s="14"/>
      <c r="J76" s="14">
        <v>47.2</v>
      </c>
      <c r="K76" s="14"/>
      <c r="L76" s="14">
        <v>5</v>
      </c>
      <c r="M76" s="14"/>
      <c r="N76" s="6">
        <f t="shared" si="0"/>
        <v>0</v>
      </c>
      <c r="O76" s="14"/>
      <c r="P76" t="s">
        <v>367</v>
      </c>
      <c r="R76" s="6"/>
      <c r="S76" s="6"/>
    </row>
    <row r="77" spans="2:25" x14ac:dyDescent="0.25">
      <c r="B77" t="s">
        <v>297</v>
      </c>
      <c r="C77" s="9" t="s">
        <v>373</v>
      </c>
      <c r="D77" s="97">
        <v>21824</v>
      </c>
      <c r="F77" t="s">
        <v>357</v>
      </c>
      <c r="G77" s="2" t="s">
        <v>46</v>
      </c>
      <c r="H77" s="6">
        <v>48.4</v>
      </c>
      <c r="I77" s="7">
        <f>H77-H71</f>
        <v>0.60000000000000142</v>
      </c>
      <c r="J77" s="6">
        <v>46.9</v>
      </c>
      <c r="K77" s="7">
        <f>J77-J71</f>
        <v>1.2999999999999972</v>
      </c>
      <c r="L77" s="6">
        <v>4.7</v>
      </c>
      <c r="M77" s="7">
        <f>L77-L71</f>
        <v>-0.89999999999999947</v>
      </c>
      <c r="N77" s="6">
        <f>H77-J77</f>
        <v>1.5</v>
      </c>
      <c r="O77" s="7">
        <f>N77-N71</f>
        <v>-0.69999999999999574</v>
      </c>
      <c r="R77" s="6"/>
      <c r="S77" s="6"/>
    </row>
    <row r="78" spans="2:25" x14ac:dyDescent="0.25">
      <c r="B78" t="s">
        <v>297</v>
      </c>
      <c r="D78" s="97">
        <v>21824</v>
      </c>
      <c r="E78" s="9">
        <v>6</v>
      </c>
      <c r="G78" s="2" t="s">
        <v>42</v>
      </c>
      <c r="H78" s="6">
        <v>49.7</v>
      </c>
      <c r="I78" s="7">
        <f>H78-H74</f>
        <v>0.20000000000000284</v>
      </c>
      <c r="J78" s="6">
        <v>46.2</v>
      </c>
      <c r="K78" s="7">
        <f>J78-J74</f>
        <v>1.7000000000000028</v>
      </c>
      <c r="L78" s="6">
        <v>3.5</v>
      </c>
      <c r="M78" s="7">
        <f>L78-L74</f>
        <v>-2</v>
      </c>
      <c r="N78" s="6">
        <f>H78-J78</f>
        <v>3.5</v>
      </c>
      <c r="O78" s="7">
        <v>0</v>
      </c>
      <c r="R78" s="6"/>
      <c r="S78" s="6"/>
    </row>
    <row r="79" spans="2:25" x14ac:dyDescent="0.25">
      <c r="B79" t="s">
        <v>297</v>
      </c>
      <c r="C79" s="9" t="s">
        <v>374</v>
      </c>
      <c r="D79" s="97">
        <v>21824</v>
      </c>
      <c r="F79" s="3" t="s">
        <v>375</v>
      </c>
      <c r="G79" s="2" t="s">
        <v>54</v>
      </c>
      <c r="H79" s="6">
        <v>49</v>
      </c>
      <c r="I79" s="7"/>
      <c r="J79" s="6">
        <v>46</v>
      </c>
      <c r="K79" s="7"/>
      <c r="L79" s="6">
        <v>5</v>
      </c>
      <c r="M79" s="7"/>
      <c r="N79" s="6">
        <v>3</v>
      </c>
      <c r="O79" s="7"/>
      <c r="R79" s="6"/>
      <c r="S79" s="6"/>
    </row>
    <row r="80" spans="2:25" x14ac:dyDescent="0.25">
      <c r="B80" t="s">
        <v>297</v>
      </c>
      <c r="C80" s="9" t="s">
        <v>376</v>
      </c>
      <c r="D80" s="97">
        <v>21826</v>
      </c>
      <c r="F80" t="s">
        <v>264</v>
      </c>
      <c r="G80" s="2" t="s">
        <v>128</v>
      </c>
      <c r="H80" s="6">
        <v>46.5</v>
      </c>
      <c r="I80" s="7">
        <v>1.5</v>
      </c>
      <c r="J80" s="6">
        <v>47.5</v>
      </c>
      <c r="K80" s="7">
        <v>0.5</v>
      </c>
      <c r="L80" s="6">
        <v>5.5</v>
      </c>
      <c r="M80" s="7">
        <v>-2</v>
      </c>
      <c r="N80" s="6">
        <f t="shared" si="0"/>
        <v>-1</v>
      </c>
      <c r="O80" s="7">
        <v>1</v>
      </c>
      <c r="R80" s="6"/>
      <c r="S80" s="6"/>
      <c r="T80" s="7"/>
    </row>
    <row r="81" spans="2:30" x14ac:dyDescent="0.25">
      <c r="B81" s="3" t="s">
        <v>297</v>
      </c>
      <c r="C81" s="52" t="s">
        <v>376</v>
      </c>
      <c r="D81" s="97">
        <v>21826</v>
      </c>
      <c r="E81" s="52" t="s">
        <v>377</v>
      </c>
      <c r="F81" s="3" t="s">
        <v>264</v>
      </c>
      <c r="G81" s="2" t="s">
        <v>128</v>
      </c>
      <c r="H81" s="6">
        <v>48.5</v>
      </c>
      <c r="I81" s="14"/>
      <c r="J81" s="6">
        <v>46.5</v>
      </c>
      <c r="K81" s="14"/>
      <c r="L81" s="6">
        <v>4.5</v>
      </c>
      <c r="M81" s="14"/>
      <c r="N81" s="6">
        <v>2</v>
      </c>
      <c r="O81" s="14"/>
      <c r="R81" s="6"/>
      <c r="S81" s="6"/>
      <c r="T81" s="7"/>
    </row>
    <row r="82" spans="2:30" x14ac:dyDescent="0.25">
      <c r="B82" t="s">
        <v>297</v>
      </c>
      <c r="C82" s="52" t="s">
        <v>378</v>
      </c>
      <c r="D82" s="97">
        <v>21825</v>
      </c>
      <c r="E82" s="9">
        <v>8</v>
      </c>
      <c r="F82" t="s">
        <v>357</v>
      </c>
      <c r="G82" s="2" t="s">
        <v>46</v>
      </c>
      <c r="H82" s="6">
        <v>48</v>
      </c>
      <c r="I82" s="7">
        <f>H82-H77</f>
        <v>-0.39999999999999858</v>
      </c>
      <c r="J82" s="6">
        <v>44.1</v>
      </c>
      <c r="K82" s="7">
        <f>J82-J77</f>
        <v>-2.7999999999999972</v>
      </c>
      <c r="L82" s="6">
        <v>7.9</v>
      </c>
      <c r="M82" s="7">
        <f>L82-L77</f>
        <v>3.2</v>
      </c>
      <c r="N82" s="6">
        <f>H82-J82</f>
        <v>3.8999999999999986</v>
      </c>
      <c r="O82" s="7">
        <f>N82-N77</f>
        <v>2.3999999999999986</v>
      </c>
      <c r="R82" s="6">
        <v>66</v>
      </c>
      <c r="S82" s="6">
        <v>20</v>
      </c>
      <c r="T82" s="7">
        <f>R82-S82</f>
        <v>46</v>
      </c>
      <c r="AA82" s="4" t="s">
        <v>379</v>
      </c>
      <c r="AB82" s="4"/>
      <c r="AC82" s="4"/>
      <c r="AD82" s="4"/>
    </row>
    <row r="83" spans="2:30" x14ac:dyDescent="0.25">
      <c r="B83" s="3" t="s">
        <v>297</v>
      </c>
      <c r="D83" s="97">
        <v>21830</v>
      </c>
      <c r="E83" s="9">
        <v>8</v>
      </c>
      <c r="G83" s="2" t="s">
        <v>42</v>
      </c>
      <c r="H83" s="6">
        <v>49.1</v>
      </c>
      <c r="I83" s="7">
        <f>H83-H78</f>
        <v>-0.60000000000000142</v>
      </c>
      <c r="J83" s="6">
        <v>45.4</v>
      </c>
      <c r="K83" s="7">
        <f>J83-J78</f>
        <v>-0.80000000000000426</v>
      </c>
      <c r="L83" s="6">
        <v>5</v>
      </c>
      <c r="M83" s="7">
        <f>L83-L78</f>
        <v>1.5</v>
      </c>
      <c r="N83" s="6">
        <f>H83-J83</f>
        <v>3.7000000000000028</v>
      </c>
      <c r="O83" s="7">
        <v>0</v>
      </c>
      <c r="R83" s="6"/>
      <c r="S83" s="6"/>
      <c r="T83" s="7"/>
    </row>
    <row r="84" spans="2:30" x14ac:dyDescent="0.25">
      <c r="M84" s="7"/>
      <c r="N84" s="6"/>
      <c r="R84" s="6"/>
      <c r="S84" s="6"/>
    </row>
    <row r="85" spans="2:30" x14ac:dyDescent="0.25">
      <c r="E85" s="52" t="s">
        <v>377</v>
      </c>
      <c r="F85" t="s">
        <v>274</v>
      </c>
      <c r="H85" s="6">
        <v>48.8</v>
      </c>
      <c r="I85" s="7"/>
      <c r="J85" s="6">
        <v>44.6</v>
      </c>
      <c r="K85" s="7"/>
      <c r="L85" s="6">
        <v>6</v>
      </c>
      <c r="M85" s="7"/>
      <c r="N85" s="6">
        <v>4.2</v>
      </c>
      <c r="O85" s="7"/>
      <c r="P85" t="s">
        <v>380</v>
      </c>
    </row>
  </sheetData>
  <autoFilter ref="A1:AI83" xr:uid="{00000000-0001-0000-0500-000000000000}"/>
  <phoneticPr fontId="5" type="noConversion"/>
  <conditionalFormatting sqref="I2:I62 K2:K62 M2:M62 O2:O62 I64:I65 K64:K65 M64:M65 O65 I67:I69 K67:K69 M67:M69 O67:O69 I71:I72 K71:K72 M71:M72 I74:I75 K74:K75 M74:M75 O75 I77:I80 K77:K80 M77:M80 O77:O80 I82:I83 K82:K83 O82:O83 M82:M85 I85 K85 O85 O88:O97 I89:I97 K89:K97 M89:M97">
    <cfRule type="cellIs" dxfId="3973" priority="102" stopIfTrue="1" operator="lessThan">
      <formula>0</formula>
    </cfRule>
    <cfRule type="cellIs" dxfId="3972" priority="101" stopIfTrue="1" operator="greaterThan">
      <formula>0</formula>
    </cfRule>
  </conditionalFormatting>
  <conditionalFormatting sqref="N2:N85 O71 O74">
    <cfRule type="cellIs" dxfId="3971" priority="104" stopIfTrue="1" operator="greaterThan">
      <formula>0</formula>
    </cfRule>
  </conditionalFormatting>
  <conditionalFormatting sqref="O71 N2:N85 O74">
    <cfRule type="cellIs" dxfId="3970" priority="103" stopIfTrue="1" operator="lessThan">
      <formula>0</formula>
    </cfRule>
  </conditionalFormatting>
  <conditionalFormatting sqref="O71:O72">
    <cfRule type="cellIs" dxfId="3969" priority="100" stopIfTrue="1" operator="lessThan">
      <formula>0</formula>
    </cfRule>
    <cfRule type="cellIs" dxfId="3968" priority="99" stopIfTrue="1" operator="greaterThan">
      <formula>0</formula>
    </cfRule>
  </conditionalFormatting>
  <conditionalFormatting sqref="T3">
    <cfRule type="cellIs" dxfId="3967" priority="67" stopIfTrue="1" operator="greaterThan">
      <formula>0</formula>
    </cfRule>
    <cfRule type="cellIs" dxfId="3966" priority="68" stopIfTrue="1" operator="lessThan">
      <formula>0</formula>
    </cfRule>
  </conditionalFormatting>
  <conditionalFormatting sqref="T5:T8">
    <cfRule type="cellIs" dxfId="3965" priority="66" stopIfTrue="1" operator="lessThan">
      <formula>0</formula>
    </cfRule>
    <cfRule type="cellIs" dxfId="3964" priority="65" stopIfTrue="1" operator="greaterThan">
      <formula>0</formula>
    </cfRule>
  </conditionalFormatting>
  <conditionalFormatting sqref="T10:T11">
    <cfRule type="cellIs" dxfId="3963" priority="64" stopIfTrue="1" operator="lessThan">
      <formula>0</formula>
    </cfRule>
    <cfRule type="cellIs" dxfId="3962" priority="63" stopIfTrue="1" operator="greaterThan">
      <formula>0</formula>
    </cfRule>
  </conditionalFormatting>
  <conditionalFormatting sqref="T15">
    <cfRule type="cellIs" dxfId="3961" priority="60" stopIfTrue="1" operator="lessThan">
      <formula>0</formula>
    </cfRule>
    <cfRule type="cellIs" dxfId="3960" priority="59" stopIfTrue="1" operator="greaterThan">
      <formula>0</formula>
    </cfRule>
  </conditionalFormatting>
  <conditionalFormatting sqref="T17:T19">
    <cfRule type="cellIs" dxfId="3959" priority="56" stopIfTrue="1" operator="lessThan">
      <formula>0</formula>
    </cfRule>
    <cfRule type="cellIs" dxfId="3958" priority="55" stopIfTrue="1" operator="greaterThan">
      <formula>0</formula>
    </cfRule>
  </conditionalFormatting>
  <conditionalFormatting sqref="T21:T22">
    <cfRule type="cellIs" dxfId="3957" priority="52" stopIfTrue="1" operator="lessThan">
      <formula>0</formula>
    </cfRule>
    <cfRule type="cellIs" dxfId="3956" priority="51" stopIfTrue="1" operator="greaterThan">
      <formula>0</formula>
    </cfRule>
  </conditionalFormatting>
  <conditionalFormatting sqref="T24:T26">
    <cfRule type="cellIs" dxfId="3955" priority="48" stopIfTrue="1" operator="lessThan">
      <formula>0</formula>
    </cfRule>
    <cfRule type="cellIs" dxfId="3954" priority="47" stopIfTrue="1" operator="greaterThan">
      <formula>0</formula>
    </cfRule>
  </conditionalFormatting>
  <conditionalFormatting sqref="T32:T33">
    <cfRule type="cellIs" dxfId="3953" priority="39" stopIfTrue="1" operator="greaterThan">
      <formula>0</formula>
    </cfRule>
    <cfRule type="cellIs" dxfId="3952" priority="40" stopIfTrue="1" operator="lessThan">
      <formula>0</formula>
    </cfRule>
  </conditionalFormatting>
  <conditionalFormatting sqref="T36:T37">
    <cfRule type="cellIs" dxfId="3951" priority="35" stopIfTrue="1" operator="greaterThan">
      <formula>0</formula>
    </cfRule>
    <cfRule type="cellIs" dxfId="3950" priority="36" stopIfTrue="1" operator="lessThan">
      <formula>0</formula>
    </cfRule>
  </conditionalFormatting>
  <conditionalFormatting sqref="T40">
    <cfRule type="cellIs" dxfId="3949" priority="34" stopIfTrue="1" operator="lessThan">
      <formula>0</formula>
    </cfRule>
    <cfRule type="cellIs" dxfId="3948" priority="33" stopIfTrue="1" operator="greaterThan">
      <formula>0</formula>
    </cfRule>
  </conditionalFormatting>
  <conditionalFormatting sqref="T43:T44">
    <cfRule type="cellIs" dxfId="3947" priority="28" stopIfTrue="1" operator="lessThan">
      <formula>0</formula>
    </cfRule>
    <cfRule type="cellIs" dxfId="3946" priority="27" stopIfTrue="1" operator="greaterThan">
      <formula>0</formula>
    </cfRule>
  </conditionalFormatting>
  <conditionalFormatting sqref="T46:T49">
    <cfRule type="cellIs" dxfId="3945" priority="16" stopIfTrue="1" operator="lessThan">
      <formula>0</formula>
    </cfRule>
    <cfRule type="cellIs" dxfId="3944" priority="15" stopIfTrue="1" operator="greaterThan">
      <formula>0</formula>
    </cfRule>
  </conditionalFormatting>
  <conditionalFormatting sqref="T52:T56">
    <cfRule type="cellIs" dxfId="3943" priority="7" stopIfTrue="1" operator="greaterThan">
      <formula>0</formula>
    </cfRule>
    <cfRule type="cellIs" dxfId="3942" priority="8" stopIfTrue="1" operator="lessThan">
      <formula>0</formula>
    </cfRule>
  </conditionalFormatting>
  <conditionalFormatting sqref="T60:T61">
    <cfRule type="cellIs" dxfId="3941" priority="2" stopIfTrue="1" operator="lessThan">
      <formula>0</formula>
    </cfRule>
    <cfRule type="cellIs" dxfId="3940" priority="1" stopIfTrue="1" operator="greaterThan">
      <formula>0</formula>
    </cfRule>
  </conditionalFormatting>
  <conditionalFormatting sqref="T80:T83">
    <cfRule type="cellIs" dxfId="3939" priority="69" stopIfTrue="1" operator="greaterThan">
      <formula>0</formula>
    </cfRule>
    <cfRule type="cellIs" dxfId="3938" priority="70" stopIfTrue="1" operator="lessThan">
      <formula>0</formula>
    </cfRule>
  </conditionalFormatting>
  <conditionalFormatting sqref="W13">
    <cfRule type="cellIs" dxfId="3937" priority="61" stopIfTrue="1" operator="greaterThan">
      <formula>0</formula>
    </cfRule>
    <cfRule type="cellIs" dxfId="3936" priority="62" stopIfTrue="1" operator="lessThan">
      <formula>0</formula>
    </cfRule>
  </conditionalFormatting>
  <conditionalFormatting sqref="W15">
    <cfRule type="cellIs" dxfId="3935" priority="57" stopIfTrue="1" operator="greaterThan">
      <formula>0</formula>
    </cfRule>
    <cfRule type="cellIs" dxfId="3934" priority="58" stopIfTrue="1" operator="lessThan">
      <formula>0</formula>
    </cfRule>
  </conditionalFormatting>
  <conditionalFormatting sqref="W17">
    <cfRule type="cellIs" dxfId="3933" priority="54" stopIfTrue="1" operator="lessThan">
      <formula>0</formula>
    </cfRule>
    <cfRule type="cellIs" dxfId="3932" priority="53" stopIfTrue="1" operator="greaterThan">
      <formula>0</formula>
    </cfRule>
  </conditionalFormatting>
  <conditionalFormatting sqref="W21:W22">
    <cfRule type="cellIs" dxfId="3931" priority="49" stopIfTrue="1" operator="greaterThan">
      <formula>0</formula>
    </cfRule>
    <cfRule type="cellIs" dxfId="3930" priority="50" stopIfTrue="1" operator="lessThan">
      <formula>0</formula>
    </cfRule>
  </conditionalFormatting>
  <conditionalFormatting sqref="W26">
    <cfRule type="cellIs" dxfId="3929" priority="45" stopIfTrue="1" operator="greaterThan">
      <formula>0</formula>
    </cfRule>
    <cfRule type="cellIs" dxfId="3928" priority="46" stopIfTrue="1" operator="lessThan">
      <formula>0</formula>
    </cfRule>
  </conditionalFormatting>
  <conditionalFormatting sqref="W31">
    <cfRule type="cellIs" dxfId="3927" priority="43" stopIfTrue="1" operator="greaterThan">
      <formula>0</formula>
    </cfRule>
    <cfRule type="cellIs" dxfId="3926" priority="44" stopIfTrue="1" operator="lessThan">
      <formula>0</formula>
    </cfRule>
  </conditionalFormatting>
  <conditionalFormatting sqref="W36">
    <cfRule type="cellIs" dxfId="3925" priority="38" stopIfTrue="1" operator="lessThan">
      <formula>0</formula>
    </cfRule>
    <cfRule type="cellIs" dxfId="3924" priority="37" stopIfTrue="1" operator="greaterThan">
      <formula>0</formula>
    </cfRule>
  </conditionalFormatting>
  <conditionalFormatting sqref="W44">
    <cfRule type="cellIs" dxfId="3923" priority="26" stopIfTrue="1" operator="lessThan">
      <formula>0</formula>
    </cfRule>
    <cfRule type="cellIs" dxfId="3922" priority="25" stopIfTrue="1" operator="greaterThan">
      <formula>0</formula>
    </cfRule>
  </conditionalFormatting>
  <conditionalFormatting sqref="W46:W49">
    <cfRule type="cellIs" dxfId="3921" priority="22" stopIfTrue="1" operator="lessThan">
      <formula>0</formula>
    </cfRule>
    <cfRule type="cellIs" dxfId="3920" priority="21" stopIfTrue="1" operator="greaterThan">
      <formula>0</formula>
    </cfRule>
  </conditionalFormatting>
  <conditionalFormatting sqref="W52:W56">
    <cfRule type="cellIs" dxfId="3919" priority="12" stopIfTrue="1" operator="lessThan">
      <formula>0</formula>
    </cfRule>
    <cfRule type="cellIs" dxfId="3918" priority="11" stopIfTrue="1" operator="greaterThan">
      <formula>0</formula>
    </cfRule>
  </conditionalFormatting>
  <conditionalFormatting sqref="W58">
    <cfRule type="cellIs" dxfId="3917" priority="6" stopIfTrue="1" operator="lessThan">
      <formula>0</formula>
    </cfRule>
    <cfRule type="cellIs" dxfId="3916" priority="5" stopIfTrue="1" operator="greaterThan">
      <formula>0</formula>
    </cfRule>
  </conditionalFormatting>
  <conditionalFormatting sqref="W60:W61">
    <cfRule type="cellIs" dxfId="3915" priority="4" stopIfTrue="1" operator="lessThan">
      <formula>0</formula>
    </cfRule>
    <cfRule type="cellIs" dxfId="3914" priority="3" stopIfTrue="1" operator="greaterThan">
      <formula>0</formula>
    </cfRule>
  </conditionalFormatting>
  <conditionalFormatting sqref="Z31">
    <cfRule type="cellIs" dxfId="3913" priority="41" stopIfTrue="1" operator="greaterThan">
      <formula>0</formula>
    </cfRule>
    <cfRule type="cellIs" dxfId="3912" priority="42" stopIfTrue="1" operator="lessThan">
      <formula>0</formula>
    </cfRule>
  </conditionalFormatting>
  <conditionalFormatting sqref="Z45">
    <cfRule type="cellIs" dxfId="3911" priority="24" stopIfTrue="1" operator="lessThan">
      <formula>0</formula>
    </cfRule>
    <cfRule type="cellIs" dxfId="3910" priority="23" stopIfTrue="1" operator="greaterThan">
      <formula>0</formula>
    </cfRule>
  </conditionalFormatting>
  <conditionalFormatting sqref="AH7:AH8">
    <cfRule type="cellIs" dxfId="3909" priority="97" stopIfTrue="1" operator="greaterThan">
      <formula>0</formula>
    </cfRule>
    <cfRule type="cellIs" dxfId="3908" priority="98" stopIfTrue="1" operator="lessThan">
      <formula>0</formula>
    </cfRule>
  </conditionalFormatting>
  <conditionalFormatting sqref="AH11:AH13">
    <cfRule type="cellIs" dxfId="3907" priority="96" stopIfTrue="1" operator="lessThan">
      <formula>0</formula>
    </cfRule>
    <cfRule type="cellIs" dxfId="3906" priority="95" stopIfTrue="1" operator="greaterThan">
      <formula>0</formula>
    </cfRule>
  </conditionalFormatting>
  <conditionalFormatting sqref="AH15">
    <cfRule type="cellIs" dxfId="3905" priority="94" stopIfTrue="1" operator="lessThan">
      <formula>0</formula>
    </cfRule>
    <cfRule type="cellIs" dxfId="3904" priority="93" stopIfTrue="1" operator="greaterThan">
      <formula>0</formula>
    </cfRule>
  </conditionalFormatting>
  <conditionalFormatting sqref="AH18">
    <cfRule type="cellIs" dxfId="3903" priority="91" stopIfTrue="1" operator="greaterThan">
      <formula>0</formula>
    </cfRule>
    <cfRule type="cellIs" dxfId="3902" priority="92" stopIfTrue="1" operator="lessThan">
      <formula>0</formula>
    </cfRule>
  </conditionalFormatting>
  <conditionalFormatting sqref="AH22">
    <cfRule type="cellIs" dxfId="3901" priority="89" stopIfTrue="1" operator="greaterThan">
      <formula>0</formula>
    </cfRule>
    <cfRule type="cellIs" dxfId="3900" priority="90" stopIfTrue="1" operator="lessThan">
      <formula>0</formula>
    </cfRule>
  </conditionalFormatting>
  <conditionalFormatting sqref="AH32">
    <cfRule type="cellIs" dxfId="3899" priority="87" stopIfTrue="1" operator="greaterThan">
      <formula>0</formula>
    </cfRule>
    <cfRule type="cellIs" dxfId="3898" priority="88" stopIfTrue="1" operator="lessThan">
      <formula>0</formula>
    </cfRule>
  </conditionalFormatting>
  <conditionalFormatting sqref="AH36">
    <cfRule type="cellIs" dxfId="3897" priority="85" stopIfTrue="1" operator="greaterThan">
      <formula>0</formula>
    </cfRule>
    <cfRule type="cellIs" dxfId="3896" priority="86" stopIfTrue="1" operator="lessThan">
      <formula>0</formula>
    </cfRule>
  </conditionalFormatting>
  <conditionalFormatting sqref="AH40">
    <cfRule type="cellIs" dxfId="3895" priority="32" stopIfTrue="1" operator="lessThan">
      <formula>0</formula>
    </cfRule>
    <cfRule type="cellIs" dxfId="3894" priority="31" stopIfTrue="1" operator="greaterThan">
      <formula>0</formula>
    </cfRule>
  </conditionalFormatting>
  <conditionalFormatting sqref="AH43:AH44">
    <cfRule type="cellIs" dxfId="3893" priority="29" stopIfTrue="1" operator="greaterThan">
      <formula>0</formula>
    </cfRule>
    <cfRule type="cellIs" dxfId="3892" priority="30" stopIfTrue="1" operator="lessThan">
      <formula>0</formula>
    </cfRule>
  </conditionalFormatting>
  <conditionalFormatting sqref="AH46:AH49">
    <cfRule type="cellIs" dxfId="3891" priority="14" stopIfTrue="1" operator="lessThan">
      <formula>0</formula>
    </cfRule>
    <cfRule type="cellIs" dxfId="3890" priority="13" stopIfTrue="1" operator="greaterThan">
      <formula>0</formula>
    </cfRule>
  </conditionalFormatting>
  <conditionalFormatting sqref="AH51:AH56">
    <cfRule type="cellIs" dxfId="3889" priority="73" stopIfTrue="1" operator="greaterThan">
      <formula>0</formula>
    </cfRule>
    <cfRule type="cellIs" dxfId="3888" priority="74" stopIfTrue="1" operator="lessThan">
      <formula>0</formula>
    </cfRule>
  </conditionalFormatting>
  <conditionalFormatting sqref="AH60:AH61">
    <cfRule type="cellIs" dxfId="3887" priority="71" stopIfTrue="1" operator="greaterThan">
      <formula>0</formula>
    </cfRule>
    <cfRule type="cellIs" dxfId="3886" priority="72" stopIfTrue="1" operator="lessThan">
      <formula>0</formula>
    </cfRule>
  </conditionalFormatting>
  <pageMargins left="0.75" right="0.75" top="1" bottom="1" header="0.5" footer="0.5"/>
  <pageSetup paperSize="9" orientation="portrait" r:id="rId1"/>
  <headerFooter alignWithMargins="0"/>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I191"/>
  <sheetViews>
    <sheetView zoomScale="70" zoomScaleNormal="70" workbookViewId="0">
      <pane xSplit="7" ySplit="1" topLeftCell="H2" activePane="bottomRight" state="frozen"/>
      <selection pane="topRight" activeCell="G1" sqref="G1"/>
      <selection pane="bottomLeft" activeCell="A2" sqref="A2"/>
      <selection pane="bottomRight" activeCell="A2" sqref="A2"/>
    </sheetView>
  </sheetViews>
  <sheetFormatPr defaultRowHeight="13.2" x14ac:dyDescent="0.25"/>
  <cols>
    <col min="1" max="1" width="9.109375" style="17" customWidth="1"/>
    <col min="3" max="3" width="9" style="9" customWidth="1"/>
    <col min="4" max="4" width="9" style="97" customWidth="1"/>
    <col min="7" max="7" width="13" bestFit="1" customWidth="1"/>
    <col min="9" max="9" width="9.109375" style="7" customWidth="1"/>
    <col min="11" max="11" width="9.109375" style="7" customWidth="1"/>
    <col min="13" max="13" width="9.109375" style="7" customWidth="1"/>
    <col min="15" max="15" width="9.109375" style="7" customWidth="1"/>
  </cols>
  <sheetData>
    <row r="1" spans="1:35" ht="18" thickBot="1" x14ac:dyDescent="0.35">
      <c r="A1" s="24" t="s">
        <v>254</v>
      </c>
      <c r="B1" s="58" t="s">
        <v>255</v>
      </c>
      <c r="C1" s="102" t="s">
        <v>256</v>
      </c>
      <c r="D1" s="98"/>
      <c r="E1" s="58" t="s">
        <v>257</v>
      </c>
      <c r="F1" s="58" t="s">
        <v>258</v>
      </c>
      <c r="G1" s="58" t="s">
        <v>259</v>
      </c>
      <c r="H1" s="24" t="s">
        <v>32</v>
      </c>
      <c r="I1" s="24"/>
      <c r="J1" s="24" t="s">
        <v>260</v>
      </c>
      <c r="K1" s="24"/>
      <c r="L1" s="24" t="s">
        <v>261</v>
      </c>
      <c r="M1" s="24"/>
      <c r="N1" s="25" t="s">
        <v>262</v>
      </c>
      <c r="O1" s="24"/>
      <c r="P1" s="24"/>
      <c r="Q1" s="27" t="s">
        <v>275</v>
      </c>
      <c r="R1" s="27" t="s">
        <v>276</v>
      </c>
      <c r="S1" s="27" t="s">
        <v>277</v>
      </c>
      <c r="T1" s="27" t="s">
        <v>278</v>
      </c>
      <c r="U1" s="27" t="s">
        <v>279</v>
      </c>
      <c r="V1" s="27" t="s">
        <v>280</v>
      </c>
      <c r="W1" s="27" t="s">
        <v>281</v>
      </c>
      <c r="X1" s="27" t="s">
        <v>282</v>
      </c>
      <c r="Y1" s="27" t="s">
        <v>283</v>
      </c>
      <c r="Z1" s="27" t="s">
        <v>284</v>
      </c>
      <c r="AA1" s="72" t="s">
        <v>285</v>
      </c>
      <c r="AB1" s="73" t="s">
        <v>286</v>
      </c>
      <c r="AC1" s="73" t="s">
        <v>287</v>
      </c>
      <c r="AD1" s="73" t="s">
        <v>288</v>
      </c>
      <c r="AE1" s="73" t="s">
        <v>285</v>
      </c>
      <c r="AF1" s="27" t="s">
        <v>289</v>
      </c>
      <c r="AG1" s="27" t="s">
        <v>290</v>
      </c>
      <c r="AH1" s="27" t="s">
        <v>291</v>
      </c>
      <c r="AI1" s="72" t="s">
        <v>285</v>
      </c>
    </row>
    <row r="2" spans="1:35" x14ac:dyDescent="0.25">
      <c r="A2" s="1">
        <v>1959</v>
      </c>
      <c r="B2" t="s">
        <v>297</v>
      </c>
      <c r="C2" s="9" t="s">
        <v>655</v>
      </c>
      <c r="D2" s="97">
        <v>21833</v>
      </c>
      <c r="E2" s="9"/>
      <c r="F2" t="s">
        <v>264</v>
      </c>
      <c r="G2" s="2" t="s">
        <v>128</v>
      </c>
      <c r="H2" s="6">
        <v>48</v>
      </c>
      <c r="J2" s="6">
        <v>46</v>
      </c>
      <c r="L2" s="6">
        <v>5</v>
      </c>
      <c r="N2" s="6">
        <f>H2-J2</f>
        <v>2</v>
      </c>
      <c r="P2" t="s">
        <v>381</v>
      </c>
      <c r="AF2" s="6"/>
      <c r="AG2" s="6"/>
      <c r="AH2" s="7"/>
    </row>
    <row r="3" spans="1:35" x14ac:dyDescent="0.25">
      <c r="A3" s="1"/>
      <c r="B3" t="s">
        <v>296</v>
      </c>
      <c r="F3" t="s">
        <v>264</v>
      </c>
      <c r="G3" s="2" t="s">
        <v>128</v>
      </c>
      <c r="H3" s="6">
        <v>48</v>
      </c>
      <c r="I3" s="7">
        <v>0</v>
      </c>
      <c r="J3" s="6">
        <v>44</v>
      </c>
      <c r="K3" s="7">
        <v>-2</v>
      </c>
      <c r="L3" s="6">
        <v>7</v>
      </c>
      <c r="M3" s="7">
        <v>2</v>
      </c>
      <c r="N3" s="6">
        <f t="shared" ref="N3:N104" si="0">H3-J3</f>
        <v>4</v>
      </c>
      <c r="O3" s="7">
        <v>2</v>
      </c>
      <c r="R3" s="6"/>
      <c r="S3" s="6"/>
      <c r="U3" s="6"/>
      <c r="V3" s="6"/>
      <c r="AF3" s="6"/>
      <c r="AG3" s="6"/>
      <c r="AH3" s="7"/>
    </row>
    <row r="4" spans="1:35" x14ac:dyDescent="0.25">
      <c r="A4" s="1"/>
      <c r="B4" t="s">
        <v>266</v>
      </c>
      <c r="F4" t="s">
        <v>264</v>
      </c>
      <c r="G4" s="2" t="s">
        <v>128</v>
      </c>
      <c r="H4" s="6">
        <v>47.5</v>
      </c>
      <c r="I4" s="7">
        <v>-0.5</v>
      </c>
      <c r="J4" s="6">
        <v>44</v>
      </c>
      <c r="K4" s="7">
        <v>0</v>
      </c>
      <c r="L4" s="6">
        <v>7.5</v>
      </c>
      <c r="M4" s="7">
        <v>0.5</v>
      </c>
      <c r="N4" s="6">
        <f t="shared" si="0"/>
        <v>3.5</v>
      </c>
      <c r="O4" s="7">
        <v>-0.5</v>
      </c>
      <c r="R4" s="6"/>
      <c r="S4" s="6"/>
      <c r="T4" s="7"/>
      <c r="U4" s="6"/>
      <c r="V4" s="6"/>
      <c r="AF4" s="6"/>
      <c r="AG4" s="6"/>
      <c r="AH4" s="7"/>
    </row>
    <row r="5" spans="1:35" x14ac:dyDescent="0.25">
      <c r="A5" s="1">
        <v>1960</v>
      </c>
      <c r="B5" t="s">
        <v>267</v>
      </c>
      <c r="C5" s="9" t="s">
        <v>354</v>
      </c>
      <c r="D5" s="97">
        <v>21916</v>
      </c>
      <c r="F5" t="s">
        <v>264</v>
      </c>
      <c r="G5" s="2" t="s">
        <v>128</v>
      </c>
      <c r="H5" s="6">
        <v>47</v>
      </c>
      <c r="I5" s="7">
        <v>-0.5</v>
      </c>
      <c r="J5" s="6">
        <v>43.5</v>
      </c>
      <c r="K5" s="7">
        <v>-0.5</v>
      </c>
      <c r="L5" s="6">
        <v>8.5</v>
      </c>
      <c r="M5" s="7">
        <v>1</v>
      </c>
      <c r="N5" s="6">
        <f t="shared" si="0"/>
        <v>3.5</v>
      </c>
      <c r="O5" s="7">
        <v>0</v>
      </c>
      <c r="R5" s="118"/>
      <c r="S5" s="6"/>
      <c r="T5" s="7"/>
      <c r="U5" s="6"/>
      <c r="V5" s="6"/>
      <c r="AF5" s="6"/>
      <c r="AG5" s="6"/>
      <c r="AH5" s="7"/>
    </row>
    <row r="6" spans="1:35" x14ac:dyDescent="0.25">
      <c r="A6" s="1"/>
      <c r="B6" t="s">
        <v>267</v>
      </c>
      <c r="C6" s="9" t="s">
        <v>382</v>
      </c>
      <c r="D6" s="97">
        <v>21924</v>
      </c>
      <c r="F6" t="s">
        <v>264</v>
      </c>
      <c r="G6" s="2" t="s">
        <v>128</v>
      </c>
      <c r="H6" s="6">
        <v>47</v>
      </c>
      <c r="I6" s="7">
        <v>0</v>
      </c>
      <c r="J6" s="6">
        <v>42.5</v>
      </c>
      <c r="K6" s="7">
        <v>-1</v>
      </c>
      <c r="L6" s="6">
        <v>9.5</v>
      </c>
      <c r="M6" s="7">
        <v>1</v>
      </c>
      <c r="N6" s="6">
        <f t="shared" si="0"/>
        <v>4.5</v>
      </c>
      <c r="O6" s="7">
        <v>1</v>
      </c>
      <c r="R6" s="6"/>
      <c r="S6" s="6"/>
      <c r="T6" s="7"/>
      <c r="U6" s="6"/>
      <c r="V6" s="6"/>
      <c r="AF6" s="6"/>
      <c r="AG6" s="6"/>
      <c r="AH6" s="7"/>
    </row>
    <row r="7" spans="1:35" x14ac:dyDescent="0.25">
      <c r="A7" s="1"/>
      <c r="B7" t="s">
        <v>268</v>
      </c>
      <c r="C7" s="9" t="s">
        <v>383</v>
      </c>
      <c r="D7" s="97">
        <v>21951</v>
      </c>
      <c r="F7" t="s">
        <v>264</v>
      </c>
      <c r="G7" s="2" t="s">
        <v>128</v>
      </c>
      <c r="H7" s="6">
        <v>47</v>
      </c>
      <c r="I7" s="7">
        <v>0</v>
      </c>
      <c r="J7" s="6">
        <v>43.5</v>
      </c>
      <c r="K7" s="7">
        <v>1</v>
      </c>
      <c r="L7" s="6">
        <v>9</v>
      </c>
      <c r="M7" s="7">
        <v>-0.5</v>
      </c>
      <c r="N7" s="6">
        <f t="shared" si="0"/>
        <v>3.5</v>
      </c>
      <c r="O7" s="7">
        <v>-1</v>
      </c>
      <c r="R7" s="6"/>
      <c r="S7" s="6"/>
      <c r="T7" s="7"/>
      <c r="U7" s="6"/>
      <c r="V7" s="6"/>
      <c r="AF7" s="6"/>
      <c r="AG7" s="6"/>
      <c r="AH7" s="7"/>
    </row>
    <row r="8" spans="1:35" x14ac:dyDescent="0.25">
      <c r="A8" s="1"/>
      <c r="B8" t="s">
        <v>294</v>
      </c>
      <c r="C8" s="9" t="s">
        <v>384</v>
      </c>
      <c r="D8" s="97">
        <v>21986</v>
      </c>
      <c r="F8" t="s">
        <v>264</v>
      </c>
      <c r="G8" s="2" t="s">
        <v>128</v>
      </c>
      <c r="H8" s="6">
        <v>47</v>
      </c>
      <c r="I8" s="7">
        <v>0</v>
      </c>
      <c r="J8" s="6">
        <v>42</v>
      </c>
      <c r="K8" s="7">
        <v>-1.5</v>
      </c>
      <c r="L8" s="6">
        <v>10</v>
      </c>
      <c r="M8" s="7">
        <v>1</v>
      </c>
      <c r="N8" s="6">
        <f t="shared" si="0"/>
        <v>5</v>
      </c>
      <c r="O8" s="7">
        <v>1.5</v>
      </c>
      <c r="R8" s="6">
        <v>64</v>
      </c>
      <c r="S8" s="6">
        <v>19</v>
      </c>
      <c r="T8" s="7">
        <f>R8-S8</f>
        <v>45</v>
      </c>
      <c r="U8" s="6">
        <v>43</v>
      </c>
      <c r="V8" s="6">
        <v>23</v>
      </c>
      <c r="W8" s="7">
        <f>U8-V8</f>
        <v>20</v>
      </c>
      <c r="AA8" s="4" t="s">
        <v>1785</v>
      </c>
      <c r="AF8" s="6"/>
      <c r="AG8" s="6"/>
      <c r="AH8" s="7"/>
    </row>
    <row r="9" spans="1:35" x14ac:dyDescent="0.25">
      <c r="A9" s="1"/>
      <c r="B9" t="s">
        <v>269</v>
      </c>
      <c r="C9" s="9" t="s">
        <v>385</v>
      </c>
      <c r="D9" s="97">
        <v>22012</v>
      </c>
      <c r="F9" t="s">
        <v>264</v>
      </c>
      <c r="G9" s="2" t="s">
        <v>128</v>
      </c>
      <c r="H9" s="6">
        <v>45</v>
      </c>
      <c r="I9" s="7">
        <v>-2</v>
      </c>
      <c r="J9" s="6">
        <v>42.5</v>
      </c>
      <c r="K9" s="7">
        <v>0.5</v>
      </c>
      <c r="L9" s="6">
        <v>11.5</v>
      </c>
      <c r="M9" s="7">
        <v>1.5</v>
      </c>
      <c r="N9" s="6">
        <f t="shared" si="0"/>
        <v>2.5</v>
      </c>
      <c r="O9" s="7">
        <v>-2.5</v>
      </c>
      <c r="R9" s="6">
        <v>57</v>
      </c>
      <c r="S9" s="6">
        <v>27</v>
      </c>
      <c r="T9" s="7">
        <f>R9-S9</f>
        <v>30</v>
      </c>
      <c r="U9" s="6">
        <v>40</v>
      </c>
      <c r="V9" s="6">
        <v>36</v>
      </c>
      <c r="W9" s="7">
        <f>U9-V9</f>
        <v>4</v>
      </c>
      <c r="AA9" s="4" t="s">
        <v>1785</v>
      </c>
      <c r="AF9" s="6"/>
      <c r="AG9" s="6"/>
      <c r="AH9" s="7"/>
    </row>
    <row r="10" spans="1:35" x14ac:dyDescent="0.25">
      <c r="A10" s="1"/>
      <c r="B10" t="s">
        <v>270</v>
      </c>
      <c r="C10" s="9" t="s">
        <v>386</v>
      </c>
      <c r="D10" s="97">
        <v>22037</v>
      </c>
      <c r="F10" t="s">
        <v>264</v>
      </c>
      <c r="G10" s="2" t="s">
        <v>128</v>
      </c>
      <c r="H10" s="6">
        <v>45.5</v>
      </c>
      <c r="I10" s="7">
        <v>0.5</v>
      </c>
      <c r="J10" s="6">
        <v>42.5</v>
      </c>
      <c r="K10" s="7">
        <v>0</v>
      </c>
      <c r="L10" s="6">
        <v>11</v>
      </c>
      <c r="M10" s="7">
        <v>-0.5</v>
      </c>
      <c r="N10" s="6">
        <f t="shared" si="0"/>
        <v>3</v>
      </c>
      <c r="O10" s="7">
        <v>0.5</v>
      </c>
      <c r="R10" s="6">
        <v>79</v>
      </c>
      <c r="S10" s="6">
        <v>16</v>
      </c>
      <c r="T10" s="7">
        <f>R10-S10</f>
        <v>63</v>
      </c>
      <c r="U10" s="6"/>
      <c r="V10" s="6"/>
      <c r="AA10" s="4" t="s">
        <v>1785</v>
      </c>
      <c r="AF10" s="6"/>
      <c r="AG10" s="6"/>
      <c r="AH10" s="7"/>
    </row>
    <row r="11" spans="1:35" x14ac:dyDescent="0.25">
      <c r="A11" s="1"/>
      <c r="B11" t="s">
        <v>263</v>
      </c>
      <c r="C11" s="9" t="s">
        <v>387</v>
      </c>
      <c r="D11" s="97">
        <v>22070</v>
      </c>
      <c r="F11" t="s">
        <v>264</v>
      </c>
      <c r="G11" s="2" t="s">
        <v>128</v>
      </c>
      <c r="H11" s="6">
        <v>45.5</v>
      </c>
      <c r="I11" s="7">
        <v>0</v>
      </c>
      <c r="J11" s="6">
        <v>43</v>
      </c>
      <c r="K11" s="7">
        <v>0.5</v>
      </c>
      <c r="L11" s="6">
        <v>10.5</v>
      </c>
      <c r="M11" s="7">
        <v>-0.5</v>
      </c>
      <c r="N11" s="6">
        <f t="shared" si="0"/>
        <v>2.5</v>
      </c>
      <c r="O11" s="7">
        <v>-0.5</v>
      </c>
      <c r="R11" s="6">
        <v>70</v>
      </c>
      <c r="S11" s="6">
        <v>22</v>
      </c>
      <c r="T11" s="7">
        <f>R11-S11</f>
        <v>48</v>
      </c>
      <c r="U11" s="6">
        <v>56</v>
      </c>
      <c r="V11" s="6">
        <v>25</v>
      </c>
      <c r="W11" s="7">
        <f>U11-V11</f>
        <v>31</v>
      </c>
      <c r="AA11" s="4" t="s">
        <v>1785</v>
      </c>
      <c r="AF11" s="6"/>
      <c r="AG11" s="6"/>
      <c r="AH11" s="7"/>
    </row>
    <row r="12" spans="1:35" x14ac:dyDescent="0.25">
      <c r="A12" s="1"/>
      <c r="B12" t="s">
        <v>265</v>
      </c>
      <c r="C12" s="9" t="s">
        <v>388</v>
      </c>
      <c r="D12" s="97">
        <v>22098</v>
      </c>
      <c r="F12" t="s">
        <v>264</v>
      </c>
      <c r="G12" s="2" t="s">
        <v>128</v>
      </c>
      <c r="H12" s="6">
        <v>47</v>
      </c>
      <c r="I12" s="7">
        <v>1.5</v>
      </c>
      <c r="J12" s="6">
        <v>43</v>
      </c>
      <c r="K12" s="7">
        <v>0</v>
      </c>
      <c r="L12" s="6">
        <v>9</v>
      </c>
      <c r="M12" s="7">
        <v>-1.5</v>
      </c>
      <c r="N12" s="6">
        <f t="shared" si="0"/>
        <v>4</v>
      </c>
      <c r="O12" s="7">
        <v>1.5</v>
      </c>
      <c r="R12" s="6">
        <v>69</v>
      </c>
      <c r="S12" s="6">
        <v>18</v>
      </c>
      <c r="T12" s="7">
        <f>R12-S12</f>
        <v>51</v>
      </c>
      <c r="U12" s="6">
        <v>43</v>
      </c>
      <c r="V12" s="6">
        <v>34</v>
      </c>
      <c r="W12" s="7">
        <f>U12-V12</f>
        <v>9</v>
      </c>
      <c r="AA12" s="4" t="s">
        <v>1785</v>
      </c>
      <c r="AF12" s="6"/>
      <c r="AG12" s="6"/>
      <c r="AH12" s="7"/>
    </row>
    <row r="13" spans="1:35" x14ac:dyDescent="0.25">
      <c r="A13" s="1"/>
      <c r="B13" s="3" t="s">
        <v>265</v>
      </c>
      <c r="D13" s="97">
        <v>22112</v>
      </c>
      <c r="F13" s="3" t="s">
        <v>357</v>
      </c>
      <c r="G13" s="2"/>
      <c r="H13" s="6">
        <v>44.8</v>
      </c>
      <c r="J13" s="6">
        <v>34.200000000000003</v>
      </c>
      <c r="L13" s="6">
        <v>10</v>
      </c>
      <c r="N13" s="6">
        <f t="shared" si="0"/>
        <v>10.599999999999994</v>
      </c>
      <c r="R13" s="6"/>
      <c r="S13" s="6"/>
      <c r="T13" s="7"/>
      <c r="U13" s="6"/>
      <c r="V13" s="6"/>
      <c r="AA13" s="4"/>
      <c r="AB13" s="4"/>
      <c r="AC13" s="4"/>
      <c r="AD13" s="4"/>
      <c r="AF13" s="6"/>
      <c r="AG13" s="6"/>
      <c r="AH13" s="7"/>
    </row>
    <row r="14" spans="1:35" x14ac:dyDescent="0.25">
      <c r="A14" s="1"/>
      <c r="B14" t="s">
        <v>293</v>
      </c>
      <c r="C14" s="9" t="s">
        <v>389</v>
      </c>
      <c r="D14" s="97">
        <v>22153</v>
      </c>
      <c r="F14" t="s">
        <v>264</v>
      </c>
      <c r="G14" s="2" t="s">
        <v>128</v>
      </c>
      <c r="H14" s="6">
        <v>47.5</v>
      </c>
      <c r="I14" s="7">
        <v>0.5</v>
      </c>
      <c r="J14" s="6">
        <v>42</v>
      </c>
      <c r="K14" s="7">
        <v>-1</v>
      </c>
      <c r="L14" s="6">
        <v>10</v>
      </c>
      <c r="M14" s="7">
        <v>1</v>
      </c>
      <c r="N14" s="6">
        <f t="shared" si="0"/>
        <v>5.5</v>
      </c>
      <c r="O14" s="7">
        <v>1.5</v>
      </c>
      <c r="R14" s="6">
        <v>65</v>
      </c>
      <c r="S14" s="6">
        <v>22</v>
      </c>
      <c r="T14" s="7">
        <f>R14-S14</f>
        <v>43</v>
      </c>
      <c r="U14" s="6">
        <v>43</v>
      </c>
      <c r="V14" s="6">
        <v>33</v>
      </c>
      <c r="W14" s="7">
        <f>U14-V14</f>
        <v>10</v>
      </c>
      <c r="AA14" s="4" t="s">
        <v>1785</v>
      </c>
      <c r="AF14" s="6"/>
      <c r="AG14" s="6"/>
      <c r="AH14" s="7"/>
    </row>
    <row r="15" spans="1:35" x14ac:dyDescent="0.25">
      <c r="A15" s="1"/>
      <c r="B15" t="s">
        <v>295</v>
      </c>
      <c r="C15" s="9" t="s">
        <v>390</v>
      </c>
      <c r="D15" s="97">
        <v>22167</v>
      </c>
      <c r="F15" t="s">
        <v>264</v>
      </c>
      <c r="G15" s="2" t="s">
        <v>128</v>
      </c>
      <c r="H15" s="6">
        <v>47.5</v>
      </c>
      <c r="I15" s="7">
        <v>0</v>
      </c>
      <c r="J15" s="6">
        <v>40.5</v>
      </c>
      <c r="K15" s="7">
        <v>-1.5</v>
      </c>
      <c r="L15" s="6">
        <v>11</v>
      </c>
      <c r="M15" s="7">
        <v>1</v>
      </c>
      <c r="N15" s="6">
        <f t="shared" si="0"/>
        <v>7</v>
      </c>
      <c r="O15" s="7">
        <v>1.5</v>
      </c>
      <c r="R15" s="6"/>
      <c r="S15" s="6"/>
      <c r="T15" s="7"/>
      <c r="U15" s="6"/>
      <c r="V15" s="6"/>
      <c r="AF15" s="6">
        <v>59</v>
      </c>
      <c r="AG15" s="6">
        <v>24</v>
      </c>
      <c r="AH15" s="7">
        <f>AF15-AG15</f>
        <v>35</v>
      </c>
      <c r="AI15" s="4" t="s">
        <v>1116</v>
      </c>
    </row>
    <row r="16" spans="1:35" x14ac:dyDescent="0.25">
      <c r="A16" s="1"/>
      <c r="B16" t="s">
        <v>297</v>
      </c>
      <c r="C16" s="9" t="s">
        <v>391</v>
      </c>
      <c r="D16" s="97">
        <v>22209</v>
      </c>
      <c r="F16" t="s">
        <v>264</v>
      </c>
      <c r="G16" s="2" t="s">
        <v>128</v>
      </c>
      <c r="H16" s="6">
        <v>50</v>
      </c>
      <c r="I16" s="7">
        <v>2.5</v>
      </c>
      <c r="J16" s="6">
        <v>37</v>
      </c>
      <c r="K16" s="7">
        <v>-3.5</v>
      </c>
      <c r="L16" s="6">
        <v>12.5</v>
      </c>
      <c r="M16" s="7">
        <v>1.5</v>
      </c>
      <c r="N16" s="6">
        <f t="shared" si="0"/>
        <v>13</v>
      </c>
      <c r="O16" s="7">
        <v>6</v>
      </c>
      <c r="R16" s="6">
        <v>74</v>
      </c>
      <c r="S16" s="6">
        <v>16</v>
      </c>
      <c r="T16" s="7">
        <f>R16-S16</f>
        <v>58</v>
      </c>
      <c r="U16" s="6">
        <v>43</v>
      </c>
      <c r="V16" s="6">
        <v>33</v>
      </c>
      <c r="W16" s="7">
        <f t="shared" ref="W16:W31" si="1">U16-V16</f>
        <v>10</v>
      </c>
      <c r="AA16" s="4" t="s">
        <v>1785</v>
      </c>
      <c r="AF16" s="6">
        <v>59</v>
      </c>
      <c r="AG16" s="6">
        <v>23</v>
      </c>
      <c r="AH16" s="7">
        <f>AF16-AG16</f>
        <v>36</v>
      </c>
      <c r="AI16" s="4" t="s">
        <v>1116</v>
      </c>
    </row>
    <row r="17" spans="1:35" x14ac:dyDescent="0.25">
      <c r="A17" s="1"/>
      <c r="B17" t="s">
        <v>296</v>
      </c>
      <c r="C17" s="9" t="s">
        <v>387</v>
      </c>
      <c r="D17" s="97">
        <v>22223</v>
      </c>
      <c r="F17" t="s">
        <v>264</v>
      </c>
      <c r="G17" s="2"/>
      <c r="H17" s="6">
        <v>46</v>
      </c>
      <c r="I17" s="7">
        <v>-4</v>
      </c>
      <c r="J17" s="6">
        <v>40.5</v>
      </c>
      <c r="K17" s="7">
        <v>3.5</v>
      </c>
      <c r="L17" s="6">
        <v>13.5</v>
      </c>
      <c r="M17" s="7">
        <v>1</v>
      </c>
      <c r="N17" s="6">
        <f t="shared" si="0"/>
        <v>5.5</v>
      </c>
      <c r="O17" s="7">
        <v>-7.5</v>
      </c>
      <c r="R17" s="6">
        <v>72</v>
      </c>
      <c r="S17" s="6">
        <v>14</v>
      </c>
      <c r="T17" s="7">
        <f>R17-S17</f>
        <v>58</v>
      </c>
      <c r="U17" s="6">
        <v>48</v>
      </c>
      <c r="V17" s="6">
        <v>27</v>
      </c>
      <c r="W17" s="7">
        <f t="shared" si="1"/>
        <v>21</v>
      </c>
      <c r="AA17" s="4" t="s">
        <v>1785</v>
      </c>
      <c r="AF17" s="6">
        <v>59</v>
      </c>
      <c r="AG17" s="6">
        <v>20</v>
      </c>
      <c r="AH17" s="7">
        <f>AF17-AG17</f>
        <v>39</v>
      </c>
      <c r="AI17" s="4" t="s">
        <v>1116</v>
      </c>
    </row>
    <row r="18" spans="1:35" x14ac:dyDescent="0.25">
      <c r="A18" s="1"/>
      <c r="B18" t="s">
        <v>266</v>
      </c>
      <c r="F18" t="s">
        <v>264</v>
      </c>
      <c r="G18" s="2"/>
      <c r="H18" s="6">
        <v>47.5</v>
      </c>
      <c r="I18" s="7">
        <v>1.5</v>
      </c>
      <c r="J18" s="6">
        <v>37.5</v>
      </c>
      <c r="K18" s="7">
        <v>-3</v>
      </c>
      <c r="L18" s="6">
        <v>14</v>
      </c>
      <c r="M18" s="7">
        <v>0.5</v>
      </c>
      <c r="N18" s="6">
        <f t="shared" si="0"/>
        <v>10</v>
      </c>
      <c r="O18" s="7">
        <v>4.5</v>
      </c>
      <c r="R18" s="6">
        <v>69</v>
      </c>
      <c r="S18" s="6">
        <v>19</v>
      </c>
      <c r="T18" s="7">
        <f>R18-S18</f>
        <v>50</v>
      </c>
      <c r="U18" s="6">
        <v>44</v>
      </c>
      <c r="V18" s="6">
        <v>32</v>
      </c>
      <c r="W18" s="7">
        <f t="shared" si="1"/>
        <v>12</v>
      </c>
      <c r="AA18" s="4" t="s">
        <v>1785</v>
      </c>
      <c r="AF18" s="6">
        <v>56</v>
      </c>
      <c r="AG18" s="6">
        <v>23</v>
      </c>
      <c r="AH18" s="7">
        <f t="shared" ref="AH18:AH31" si="2">AF18-AG18</f>
        <v>33</v>
      </c>
      <c r="AI18" s="4" t="s">
        <v>1116</v>
      </c>
    </row>
    <row r="19" spans="1:35" x14ac:dyDescent="0.25">
      <c r="A19" s="1">
        <v>1961</v>
      </c>
      <c r="B19" t="s">
        <v>267</v>
      </c>
      <c r="F19" t="s">
        <v>264</v>
      </c>
      <c r="G19" s="2" t="s">
        <v>54</v>
      </c>
      <c r="H19" s="6">
        <v>45</v>
      </c>
      <c r="I19" s="7">
        <v>-2.5</v>
      </c>
      <c r="J19" s="6">
        <v>41.5</v>
      </c>
      <c r="K19" s="7">
        <v>4</v>
      </c>
      <c r="L19" s="6">
        <v>12.5</v>
      </c>
      <c r="M19" s="7">
        <v>-1.5</v>
      </c>
      <c r="N19" s="6">
        <f t="shared" si="0"/>
        <v>3.5</v>
      </c>
      <c r="O19" s="7">
        <v>-6.5</v>
      </c>
      <c r="R19" s="6">
        <v>65</v>
      </c>
      <c r="S19" s="6">
        <v>23</v>
      </c>
      <c r="T19" s="7">
        <f>R19-S19</f>
        <v>42</v>
      </c>
      <c r="U19" s="6">
        <v>45</v>
      </c>
      <c r="V19" s="6">
        <v>31</v>
      </c>
      <c r="W19" s="7">
        <f t="shared" si="1"/>
        <v>14</v>
      </c>
      <c r="AA19" s="4" t="s">
        <v>1785</v>
      </c>
      <c r="AF19" s="6">
        <v>48</v>
      </c>
      <c r="AG19" s="6">
        <v>32</v>
      </c>
      <c r="AH19" s="7">
        <f t="shared" si="2"/>
        <v>16</v>
      </c>
      <c r="AI19" s="4" t="s">
        <v>1116</v>
      </c>
    </row>
    <row r="20" spans="1:35" x14ac:dyDescent="0.25">
      <c r="A20" s="1"/>
      <c r="B20" t="s">
        <v>268</v>
      </c>
      <c r="F20" t="s">
        <v>264</v>
      </c>
      <c r="G20" s="2" t="s">
        <v>54</v>
      </c>
      <c r="H20" s="6">
        <v>44</v>
      </c>
      <c r="I20" s="7">
        <v>-1</v>
      </c>
      <c r="J20" s="6">
        <v>42</v>
      </c>
      <c r="K20" s="7">
        <v>0.5</v>
      </c>
      <c r="L20" s="6">
        <v>13</v>
      </c>
      <c r="M20" s="7">
        <v>0.5</v>
      </c>
      <c r="N20" s="6">
        <f t="shared" si="0"/>
        <v>2</v>
      </c>
      <c r="O20" s="7">
        <v>-1.5</v>
      </c>
      <c r="R20" s="6">
        <v>64</v>
      </c>
      <c r="S20" s="6">
        <v>26</v>
      </c>
      <c r="T20" s="7">
        <f>R20-S20</f>
        <v>38</v>
      </c>
      <c r="U20" s="6">
        <v>45</v>
      </c>
      <c r="V20" s="6">
        <v>32</v>
      </c>
      <c r="W20" s="7">
        <f t="shared" si="1"/>
        <v>13</v>
      </c>
      <c r="AA20" s="4" t="s">
        <v>1785</v>
      </c>
      <c r="AF20" s="6">
        <v>48</v>
      </c>
      <c r="AG20" s="6">
        <v>32</v>
      </c>
      <c r="AH20" s="7">
        <f t="shared" si="2"/>
        <v>16</v>
      </c>
      <c r="AI20" s="4" t="s">
        <v>1116</v>
      </c>
    </row>
    <row r="21" spans="1:35" x14ac:dyDescent="0.25">
      <c r="A21" s="1"/>
      <c r="B21" s="3" t="s">
        <v>294</v>
      </c>
      <c r="C21" s="52" t="s">
        <v>610</v>
      </c>
      <c r="D21" s="97">
        <v>22341</v>
      </c>
      <c r="F21" s="3" t="s">
        <v>357</v>
      </c>
      <c r="G21" s="2"/>
      <c r="H21" s="6"/>
      <c r="J21" s="6"/>
      <c r="L21" s="6"/>
      <c r="N21" s="6"/>
      <c r="R21" s="6"/>
      <c r="S21" s="6"/>
      <c r="T21" s="7"/>
      <c r="U21" s="6">
        <v>63.6</v>
      </c>
      <c r="V21" s="6">
        <v>29.1</v>
      </c>
      <c r="W21" s="7">
        <f t="shared" si="1"/>
        <v>34.5</v>
      </c>
      <c r="AA21" s="4" t="s">
        <v>379</v>
      </c>
      <c r="AF21" s="6"/>
      <c r="AG21" s="6"/>
      <c r="AH21" s="7"/>
      <c r="AI21" s="4"/>
    </row>
    <row r="22" spans="1:35" x14ac:dyDescent="0.25">
      <c r="A22" s="1"/>
      <c r="B22" s="3" t="s">
        <v>294</v>
      </c>
      <c r="C22" s="52" t="s">
        <v>436</v>
      </c>
      <c r="D22" s="97">
        <v>22343</v>
      </c>
      <c r="F22" t="s">
        <v>264</v>
      </c>
      <c r="G22" s="2" t="s">
        <v>54</v>
      </c>
      <c r="H22" s="6">
        <v>42</v>
      </c>
      <c r="I22" s="7">
        <v>-2</v>
      </c>
      <c r="J22" s="6">
        <v>42</v>
      </c>
      <c r="K22" s="7">
        <v>0</v>
      </c>
      <c r="L22" s="6">
        <v>15</v>
      </c>
      <c r="M22" s="7">
        <v>2</v>
      </c>
      <c r="N22" s="6">
        <f t="shared" si="0"/>
        <v>0</v>
      </c>
      <c r="O22" s="7">
        <v>-2</v>
      </c>
      <c r="P22" t="s">
        <v>1765</v>
      </c>
      <c r="Q22" t="s">
        <v>439</v>
      </c>
      <c r="R22" s="6"/>
      <c r="S22" s="6"/>
      <c r="T22" s="7"/>
      <c r="U22" s="6"/>
      <c r="V22" s="6"/>
      <c r="W22" s="7"/>
      <c r="AA22" s="4"/>
      <c r="AF22" s="6"/>
      <c r="AG22" s="6"/>
      <c r="AH22" s="7"/>
      <c r="AI22" s="4"/>
    </row>
    <row r="23" spans="1:35" x14ac:dyDescent="0.25">
      <c r="A23" s="1"/>
      <c r="B23" t="s">
        <v>294</v>
      </c>
      <c r="F23" t="s">
        <v>264</v>
      </c>
      <c r="G23" s="2" t="s">
        <v>54</v>
      </c>
      <c r="H23" s="6">
        <v>44</v>
      </c>
      <c r="I23" s="7">
        <v>2</v>
      </c>
      <c r="J23" s="6">
        <v>40</v>
      </c>
      <c r="K23" s="7">
        <v>-2</v>
      </c>
      <c r="L23" s="6">
        <v>15</v>
      </c>
      <c r="M23" s="7">
        <v>0</v>
      </c>
      <c r="N23" s="6">
        <f t="shared" si="0"/>
        <v>4</v>
      </c>
      <c r="O23" s="7">
        <v>4</v>
      </c>
      <c r="P23" s="3" t="s">
        <v>1766</v>
      </c>
      <c r="Q23" t="s">
        <v>439</v>
      </c>
      <c r="R23" s="6">
        <v>63</v>
      </c>
      <c r="S23" s="6">
        <v>27</v>
      </c>
      <c r="T23" s="7">
        <f>R23-S23</f>
        <v>36</v>
      </c>
      <c r="U23" s="6">
        <v>45</v>
      </c>
      <c r="V23" s="6">
        <v>37</v>
      </c>
      <c r="W23" s="7">
        <f t="shared" si="1"/>
        <v>8</v>
      </c>
      <c r="AA23" s="4" t="s">
        <v>1785</v>
      </c>
      <c r="AF23" s="6">
        <v>51</v>
      </c>
      <c r="AG23" s="6">
        <v>30</v>
      </c>
      <c r="AH23" s="7">
        <f t="shared" si="2"/>
        <v>21</v>
      </c>
      <c r="AI23" s="4" t="s">
        <v>1116</v>
      </c>
    </row>
    <row r="24" spans="1:35" x14ac:dyDescent="0.25">
      <c r="A24" s="1"/>
      <c r="B24" t="s">
        <v>269</v>
      </c>
      <c r="C24" s="9" t="s">
        <v>392</v>
      </c>
      <c r="D24" s="97">
        <v>22392</v>
      </c>
      <c r="F24" t="s">
        <v>264</v>
      </c>
      <c r="G24" s="2" t="s">
        <v>54</v>
      </c>
      <c r="H24" s="6">
        <v>43.5</v>
      </c>
      <c r="I24" s="7">
        <v>-0.5</v>
      </c>
      <c r="J24" s="6">
        <v>40.5</v>
      </c>
      <c r="K24" s="7">
        <v>0.5</v>
      </c>
      <c r="L24" s="6">
        <v>15</v>
      </c>
      <c r="M24" s="7">
        <v>0</v>
      </c>
      <c r="N24" s="6">
        <f t="shared" si="0"/>
        <v>3</v>
      </c>
      <c r="O24" s="7">
        <v>-1</v>
      </c>
      <c r="R24" s="6">
        <v>64</v>
      </c>
      <c r="S24" s="6">
        <v>23</v>
      </c>
      <c r="T24" s="7">
        <f>R24-S24</f>
        <v>41</v>
      </c>
      <c r="U24" s="6">
        <v>43</v>
      </c>
      <c r="V24" s="6">
        <v>34</v>
      </c>
      <c r="W24" s="7">
        <f t="shared" si="1"/>
        <v>9</v>
      </c>
      <c r="AA24" s="4" t="s">
        <v>1785</v>
      </c>
      <c r="AF24" s="6">
        <v>50</v>
      </c>
      <c r="AG24" s="6">
        <v>30</v>
      </c>
      <c r="AH24" s="7">
        <f t="shared" si="2"/>
        <v>20</v>
      </c>
      <c r="AI24" s="4" t="s">
        <v>1116</v>
      </c>
    </row>
    <row r="25" spans="1:35" x14ac:dyDescent="0.25">
      <c r="A25" s="1"/>
      <c r="B25" t="s">
        <v>269</v>
      </c>
      <c r="C25" s="9" t="s">
        <v>393</v>
      </c>
      <c r="D25" s="97">
        <v>22399</v>
      </c>
      <c r="E25">
        <v>31</v>
      </c>
      <c r="F25" t="s">
        <v>264</v>
      </c>
      <c r="G25" s="2" t="s">
        <v>54</v>
      </c>
      <c r="H25" s="6">
        <v>44.5</v>
      </c>
      <c r="I25" s="7">
        <v>1</v>
      </c>
      <c r="J25" s="6">
        <v>40.5</v>
      </c>
      <c r="K25" s="7">
        <v>0</v>
      </c>
      <c r="L25" s="6">
        <v>14</v>
      </c>
      <c r="M25" s="7">
        <v>-1</v>
      </c>
      <c r="N25" s="6">
        <f t="shared" si="0"/>
        <v>4</v>
      </c>
      <c r="O25" s="7">
        <v>1</v>
      </c>
      <c r="P25" s="3"/>
      <c r="R25" s="6">
        <v>58</v>
      </c>
      <c r="S25" s="6">
        <v>28</v>
      </c>
      <c r="T25" s="7">
        <f>R25-S25</f>
        <v>30</v>
      </c>
      <c r="U25" s="6">
        <v>45</v>
      </c>
      <c r="V25" s="6">
        <v>31</v>
      </c>
      <c r="W25" s="7">
        <f t="shared" si="1"/>
        <v>14</v>
      </c>
      <c r="AA25" s="4" t="s">
        <v>1785</v>
      </c>
      <c r="AF25" s="6">
        <v>49</v>
      </c>
      <c r="AG25" s="6">
        <v>33</v>
      </c>
      <c r="AH25" s="7">
        <f t="shared" si="2"/>
        <v>16</v>
      </c>
      <c r="AI25" s="4" t="s">
        <v>1116</v>
      </c>
    </row>
    <row r="26" spans="1:35" x14ac:dyDescent="0.25">
      <c r="A26" s="1"/>
      <c r="B26" s="3" t="s">
        <v>263</v>
      </c>
      <c r="C26" s="52" t="s">
        <v>622</v>
      </c>
      <c r="D26" s="97">
        <v>22449</v>
      </c>
      <c r="F26" s="3" t="s">
        <v>357</v>
      </c>
      <c r="G26" s="2"/>
      <c r="H26" s="6"/>
      <c r="J26" s="6"/>
      <c r="L26" s="6"/>
      <c r="N26" s="6"/>
      <c r="P26" s="3"/>
      <c r="R26" s="6"/>
      <c r="S26" s="6"/>
      <c r="T26" s="7"/>
      <c r="U26" s="6">
        <v>45.9</v>
      </c>
      <c r="V26" s="6">
        <v>29.7</v>
      </c>
      <c r="W26" s="7">
        <f t="shared" si="1"/>
        <v>16.2</v>
      </c>
      <c r="AA26" s="4" t="s">
        <v>379</v>
      </c>
      <c r="AF26" s="6"/>
      <c r="AG26" s="6"/>
      <c r="AH26" s="7"/>
      <c r="AI26" s="4"/>
    </row>
    <row r="27" spans="1:35" x14ac:dyDescent="0.25">
      <c r="A27" s="1"/>
      <c r="B27" t="s">
        <v>263</v>
      </c>
      <c r="C27" s="9" t="s">
        <v>394</v>
      </c>
      <c r="D27" s="97">
        <v>22462</v>
      </c>
      <c r="E27">
        <v>26</v>
      </c>
      <c r="F27" t="s">
        <v>264</v>
      </c>
      <c r="G27" s="2" t="s">
        <v>54</v>
      </c>
      <c r="H27" s="6">
        <v>43.5</v>
      </c>
      <c r="I27" s="7">
        <v>-1</v>
      </c>
      <c r="J27" s="6">
        <v>40</v>
      </c>
      <c r="K27" s="7">
        <v>-0.5</v>
      </c>
      <c r="L27" s="6">
        <v>15</v>
      </c>
      <c r="M27" s="7">
        <v>1</v>
      </c>
      <c r="N27" s="6">
        <f t="shared" si="0"/>
        <v>3.5</v>
      </c>
      <c r="O27" s="7">
        <v>-0.5</v>
      </c>
      <c r="R27" s="6">
        <v>58</v>
      </c>
      <c r="S27" s="6">
        <v>29</v>
      </c>
      <c r="T27" s="7">
        <f>R27-S27</f>
        <v>29</v>
      </c>
      <c r="U27" s="6">
        <v>45</v>
      </c>
      <c r="V27" s="6">
        <v>33</v>
      </c>
      <c r="W27" s="7">
        <f t="shared" si="1"/>
        <v>12</v>
      </c>
      <c r="AA27" s="4" t="s">
        <v>1785</v>
      </c>
      <c r="AF27" s="6">
        <v>52</v>
      </c>
      <c r="AG27" s="6">
        <v>29</v>
      </c>
      <c r="AH27" s="7">
        <f t="shared" si="2"/>
        <v>23</v>
      </c>
      <c r="AI27" s="4" t="s">
        <v>1116</v>
      </c>
    </row>
    <row r="28" spans="1:35" x14ac:dyDescent="0.25">
      <c r="A28" s="1"/>
      <c r="B28" t="s">
        <v>265</v>
      </c>
      <c r="C28" s="9" t="s">
        <v>395</v>
      </c>
      <c r="D28" s="97">
        <v>22491</v>
      </c>
      <c r="F28" t="s">
        <v>264</v>
      </c>
      <c r="G28" s="2" t="s">
        <v>54</v>
      </c>
      <c r="H28" s="6">
        <v>44</v>
      </c>
      <c r="I28" s="7">
        <v>0.5</v>
      </c>
      <c r="J28" s="6">
        <v>41.5</v>
      </c>
      <c r="K28" s="7">
        <v>1.5</v>
      </c>
      <c r="L28" s="6">
        <v>14</v>
      </c>
      <c r="M28" s="7">
        <v>-1</v>
      </c>
      <c r="N28" s="6">
        <f t="shared" si="0"/>
        <v>2.5</v>
      </c>
      <c r="O28" s="7">
        <v>-1</v>
      </c>
      <c r="R28" s="6">
        <v>54</v>
      </c>
      <c r="S28" s="6">
        <v>33</v>
      </c>
      <c r="T28" s="7">
        <f>R28-S28</f>
        <v>21</v>
      </c>
      <c r="U28" s="6">
        <v>51</v>
      </c>
      <c r="V28" s="6">
        <v>30</v>
      </c>
      <c r="W28" s="7">
        <f t="shared" si="1"/>
        <v>21</v>
      </c>
      <c r="AA28" s="4" t="s">
        <v>1785</v>
      </c>
      <c r="AF28" s="6">
        <v>49</v>
      </c>
      <c r="AG28" s="6">
        <v>36</v>
      </c>
      <c r="AH28" s="7">
        <f t="shared" si="2"/>
        <v>13</v>
      </c>
      <c r="AI28" s="4" t="s">
        <v>1116</v>
      </c>
    </row>
    <row r="29" spans="1:35" x14ac:dyDescent="0.25">
      <c r="A29" s="1"/>
      <c r="B29" t="s">
        <v>293</v>
      </c>
      <c r="C29" s="9" t="s">
        <v>396</v>
      </c>
      <c r="D29" s="97">
        <v>22495</v>
      </c>
      <c r="F29" t="s">
        <v>264</v>
      </c>
      <c r="G29" s="2" t="s">
        <v>54</v>
      </c>
      <c r="H29" s="6">
        <v>38</v>
      </c>
      <c r="I29" s="7">
        <v>-6</v>
      </c>
      <c r="J29" s="6">
        <v>43</v>
      </c>
      <c r="K29" s="7">
        <v>1.5</v>
      </c>
      <c r="L29" s="6">
        <v>17</v>
      </c>
      <c r="M29" s="7">
        <v>3</v>
      </c>
      <c r="N29" s="6">
        <f t="shared" si="0"/>
        <v>-5</v>
      </c>
      <c r="O29" s="7">
        <v>-7.5</v>
      </c>
      <c r="R29" s="6">
        <v>45</v>
      </c>
      <c r="S29" s="6">
        <v>42</v>
      </c>
      <c r="T29" s="7">
        <f>R29-S29</f>
        <v>3</v>
      </c>
      <c r="U29" s="6">
        <v>47</v>
      </c>
      <c r="V29" s="6">
        <v>28</v>
      </c>
      <c r="W29" s="7">
        <f t="shared" si="1"/>
        <v>19</v>
      </c>
      <c r="AA29" s="4" t="s">
        <v>1785</v>
      </c>
      <c r="AF29" s="6">
        <v>38</v>
      </c>
      <c r="AG29" s="6">
        <v>44</v>
      </c>
      <c r="AH29" s="7">
        <f t="shared" si="2"/>
        <v>-6</v>
      </c>
      <c r="AI29" s="4" t="s">
        <v>1116</v>
      </c>
    </row>
    <row r="30" spans="1:35" x14ac:dyDescent="0.25">
      <c r="A30" s="1"/>
      <c r="B30" s="3" t="s">
        <v>293</v>
      </c>
      <c r="C30" s="52" t="s">
        <v>658</v>
      </c>
      <c r="D30" s="97">
        <v>22505</v>
      </c>
      <c r="F30" s="3" t="s">
        <v>357</v>
      </c>
      <c r="G30" s="2"/>
      <c r="H30" s="6"/>
      <c r="J30" s="6"/>
      <c r="L30" s="6"/>
      <c r="N30" s="6"/>
      <c r="R30" s="6"/>
      <c r="S30" s="6"/>
      <c r="T30" s="7"/>
      <c r="U30" s="6">
        <v>44.8</v>
      </c>
      <c r="V30" s="6">
        <v>31.6</v>
      </c>
      <c r="W30" s="7">
        <f t="shared" si="1"/>
        <v>13.199999999999996</v>
      </c>
      <c r="AA30" s="4" t="s">
        <v>379</v>
      </c>
      <c r="AF30" s="6"/>
      <c r="AG30" s="6"/>
      <c r="AH30" s="7"/>
      <c r="AI30" s="4"/>
    </row>
    <row r="31" spans="1:35" x14ac:dyDescent="0.25">
      <c r="A31" s="1"/>
      <c r="B31" t="s">
        <v>293</v>
      </c>
      <c r="C31" s="9" t="s">
        <v>397</v>
      </c>
      <c r="D31" s="97">
        <v>22523</v>
      </c>
      <c r="F31" t="s">
        <v>264</v>
      </c>
      <c r="G31" s="2" t="s">
        <v>54</v>
      </c>
      <c r="H31" s="6">
        <v>40</v>
      </c>
      <c r="I31" s="7">
        <v>2</v>
      </c>
      <c r="J31" s="6">
        <v>45.5</v>
      </c>
      <c r="K31" s="7">
        <v>2.5</v>
      </c>
      <c r="L31" s="6">
        <v>13.5</v>
      </c>
      <c r="M31" s="7">
        <v>-3.5</v>
      </c>
      <c r="N31" s="6">
        <f t="shared" si="0"/>
        <v>-5.5</v>
      </c>
      <c r="O31" s="7">
        <v>-0.5</v>
      </c>
      <c r="R31" s="6">
        <v>43</v>
      </c>
      <c r="S31" s="6">
        <v>44</v>
      </c>
      <c r="T31" s="7">
        <f>R31-S31</f>
        <v>-1</v>
      </c>
      <c r="U31" s="6">
        <v>46</v>
      </c>
      <c r="V31" s="6">
        <v>27</v>
      </c>
      <c r="W31" s="7">
        <f t="shared" si="1"/>
        <v>19</v>
      </c>
      <c r="AA31" s="4" t="s">
        <v>1785</v>
      </c>
      <c r="AF31" s="6">
        <v>39</v>
      </c>
      <c r="AG31" s="6">
        <v>43</v>
      </c>
      <c r="AH31" s="7">
        <f t="shared" si="2"/>
        <v>-4</v>
      </c>
      <c r="AI31" s="4" t="s">
        <v>1116</v>
      </c>
    </row>
    <row r="32" spans="1:35" x14ac:dyDescent="0.25">
      <c r="A32" s="1"/>
      <c r="B32" t="s">
        <v>295</v>
      </c>
      <c r="C32" s="9" t="s">
        <v>398</v>
      </c>
      <c r="D32" s="97">
        <v>22548</v>
      </c>
      <c r="F32" t="s">
        <v>264</v>
      </c>
      <c r="G32" s="2" t="s">
        <v>54</v>
      </c>
      <c r="H32" s="6">
        <v>42.5</v>
      </c>
      <c r="I32" s="7">
        <v>2.5</v>
      </c>
      <c r="J32" s="6">
        <v>45</v>
      </c>
      <c r="K32" s="7">
        <v>-0.5</v>
      </c>
      <c r="L32" s="6">
        <v>12</v>
      </c>
      <c r="M32" s="7">
        <v>-1.5</v>
      </c>
      <c r="N32" s="6">
        <f t="shared" si="0"/>
        <v>-2.5</v>
      </c>
      <c r="O32" s="7">
        <v>3</v>
      </c>
      <c r="R32" s="6"/>
      <c r="S32" s="6"/>
      <c r="T32" s="7"/>
      <c r="U32" s="6"/>
      <c r="V32" s="6"/>
      <c r="AF32" s="6"/>
      <c r="AG32" s="6"/>
      <c r="AH32" s="7"/>
    </row>
    <row r="33" spans="1:35" x14ac:dyDescent="0.25">
      <c r="A33" s="1"/>
      <c r="B33" t="s">
        <v>297</v>
      </c>
      <c r="C33" s="9" t="s">
        <v>342</v>
      </c>
      <c r="D33" s="97">
        <v>22566</v>
      </c>
      <c r="F33" t="s">
        <v>264</v>
      </c>
      <c r="G33" s="2" t="s">
        <v>54</v>
      </c>
      <c r="H33" s="6">
        <v>43.5</v>
      </c>
      <c r="I33" s="7">
        <v>1</v>
      </c>
      <c r="J33" s="6">
        <v>43.5</v>
      </c>
      <c r="K33" s="7">
        <v>-1.5</v>
      </c>
      <c r="L33" s="6">
        <v>12</v>
      </c>
      <c r="M33" s="7">
        <v>0</v>
      </c>
      <c r="N33" s="6">
        <f t="shared" si="0"/>
        <v>0</v>
      </c>
      <c r="O33" s="7">
        <v>2.5</v>
      </c>
      <c r="R33" s="6">
        <v>55</v>
      </c>
      <c r="S33" s="6">
        <v>33</v>
      </c>
      <c r="T33" s="7">
        <f>R33-S33</f>
        <v>22</v>
      </c>
      <c r="U33" s="6">
        <v>57</v>
      </c>
      <c r="V33" s="6">
        <v>26</v>
      </c>
      <c r="W33" s="7">
        <f>U33-V33</f>
        <v>31</v>
      </c>
      <c r="AA33" s="4" t="s">
        <v>1785</v>
      </c>
      <c r="AF33" s="6">
        <v>47</v>
      </c>
      <c r="AG33" s="6">
        <v>36</v>
      </c>
      <c r="AH33" s="7">
        <f>AF33-AG33</f>
        <v>11</v>
      </c>
      <c r="AI33" s="4" t="s">
        <v>1116</v>
      </c>
    </row>
    <row r="34" spans="1:35" x14ac:dyDescent="0.25">
      <c r="A34" s="1"/>
      <c r="B34" s="3" t="s">
        <v>296</v>
      </c>
      <c r="C34" s="52" t="s">
        <v>610</v>
      </c>
      <c r="D34" s="97">
        <v>22586</v>
      </c>
      <c r="F34" s="3" t="s">
        <v>357</v>
      </c>
      <c r="G34" s="2"/>
      <c r="H34" s="6">
        <v>40</v>
      </c>
      <c r="I34" s="7">
        <f>H34-H13</f>
        <v>-4.7999999999999972</v>
      </c>
      <c r="J34" s="6">
        <v>32.700000000000003</v>
      </c>
      <c r="K34" s="7">
        <f>J34-J13</f>
        <v>-1.5</v>
      </c>
      <c r="L34" s="6">
        <v>17.3</v>
      </c>
      <c r="M34" s="7">
        <f>L34-L13</f>
        <v>7.3000000000000007</v>
      </c>
      <c r="N34" s="6">
        <f t="shared" si="0"/>
        <v>7.2999999999999972</v>
      </c>
      <c r="O34" s="7">
        <f>N34-N13</f>
        <v>-3.2999999999999972</v>
      </c>
      <c r="R34" s="6">
        <v>52.9</v>
      </c>
      <c r="S34" s="6">
        <v>34</v>
      </c>
      <c r="T34" s="7">
        <f>R34-S34</f>
        <v>18.899999999999999</v>
      </c>
      <c r="U34" s="6">
        <v>51.2</v>
      </c>
      <c r="V34" s="6">
        <v>28.1</v>
      </c>
      <c r="W34" s="7">
        <f>U34-V34</f>
        <v>23.1</v>
      </c>
      <c r="AA34" s="4" t="s">
        <v>379</v>
      </c>
      <c r="AF34" s="6"/>
      <c r="AG34" s="6"/>
      <c r="AH34" s="7"/>
      <c r="AI34" s="4"/>
    </row>
    <row r="35" spans="1:35" x14ac:dyDescent="0.25">
      <c r="A35" s="1"/>
      <c r="B35" t="s">
        <v>296</v>
      </c>
      <c r="C35" s="9" t="s">
        <v>399</v>
      </c>
      <c r="D35" s="97">
        <v>22587</v>
      </c>
      <c r="F35" t="s">
        <v>264</v>
      </c>
      <c r="G35" s="2" t="s">
        <v>54</v>
      </c>
      <c r="H35" s="6">
        <v>41.5</v>
      </c>
      <c r="I35" s="7">
        <v>-2</v>
      </c>
      <c r="J35" s="6">
        <v>43</v>
      </c>
      <c r="K35" s="7">
        <v>-0.5</v>
      </c>
      <c r="L35" s="6">
        <v>14.5</v>
      </c>
      <c r="M35" s="7">
        <v>2.5</v>
      </c>
      <c r="N35" s="6">
        <f t="shared" si="0"/>
        <v>-1.5</v>
      </c>
      <c r="O35" s="7">
        <v>-1.5</v>
      </c>
      <c r="R35" s="6">
        <v>54</v>
      </c>
      <c r="S35" s="6">
        <v>34</v>
      </c>
      <c r="T35" s="7">
        <f>R35-S35</f>
        <v>20</v>
      </c>
      <c r="U35" s="6">
        <v>52</v>
      </c>
      <c r="V35" s="6">
        <v>30</v>
      </c>
      <c r="W35" s="7">
        <f>U35-V35</f>
        <v>22</v>
      </c>
      <c r="AA35" s="4" t="s">
        <v>1785</v>
      </c>
      <c r="AF35" s="6">
        <v>43</v>
      </c>
      <c r="AG35" s="6">
        <v>38</v>
      </c>
      <c r="AH35" s="7">
        <f>AF35-AG35</f>
        <v>5</v>
      </c>
      <c r="AI35" s="4" t="s">
        <v>1116</v>
      </c>
    </row>
    <row r="36" spans="1:35" x14ac:dyDescent="0.25">
      <c r="A36" s="1"/>
      <c r="B36" t="s">
        <v>296</v>
      </c>
      <c r="C36" s="9" t="s">
        <v>400</v>
      </c>
      <c r="D36" s="97">
        <v>22594</v>
      </c>
      <c r="F36" t="s">
        <v>264</v>
      </c>
      <c r="G36" s="2" t="s">
        <v>54</v>
      </c>
      <c r="H36" s="6">
        <v>39</v>
      </c>
      <c r="I36" s="7">
        <v>-2.5</v>
      </c>
      <c r="J36" s="6">
        <v>40</v>
      </c>
      <c r="K36" s="7">
        <v>-3</v>
      </c>
      <c r="L36" s="6">
        <v>20</v>
      </c>
      <c r="M36" s="7">
        <v>5.5</v>
      </c>
      <c r="N36" s="6">
        <f t="shared" si="0"/>
        <v>-1</v>
      </c>
      <c r="O36" s="7">
        <v>0.5</v>
      </c>
      <c r="R36" s="6"/>
      <c r="S36" s="6"/>
      <c r="T36" s="7"/>
      <c r="U36" s="6"/>
      <c r="V36" s="6"/>
      <c r="AF36" s="6"/>
      <c r="AG36" s="6"/>
      <c r="AH36" s="7"/>
    </row>
    <row r="37" spans="1:35" x14ac:dyDescent="0.25">
      <c r="A37" s="1"/>
      <c r="B37" s="3" t="s">
        <v>296</v>
      </c>
      <c r="C37" s="52" t="s">
        <v>1609</v>
      </c>
      <c r="D37" s="97">
        <v>22606</v>
      </c>
      <c r="F37" s="3" t="s">
        <v>357</v>
      </c>
      <c r="G37" s="2"/>
      <c r="H37" s="6">
        <v>34.1</v>
      </c>
      <c r="I37" s="7">
        <f>H37-H34</f>
        <v>-5.8999999999999986</v>
      </c>
      <c r="J37" s="6">
        <v>33.6</v>
      </c>
      <c r="K37" s="7">
        <f>J37-J34</f>
        <v>0.89999999999999858</v>
      </c>
      <c r="L37" s="6">
        <v>19.899999999999999</v>
      </c>
      <c r="M37" s="7">
        <f>L37-L34</f>
        <v>2.5999999999999979</v>
      </c>
      <c r="N37" s="6">
        <f t="shared" si="0"/>
        <v>0.5</v>
      </c>
      <c r="O37" s="7">
        <f>N37-N34</f>
        <v>-6.7999999999999972</v>
      </c>
      <c r="R37" s="6">
        <v>54.5</v>
      </c>
      <c r="S37" s="6">
        <v>32.9</v>
      </c>
      <c r="T37" s="7">
        <f>R37-S37</f>
        <v>21.6</v>
      </c>
      <c r="U37" s="6">
        <v>50.8</v>
      </c>
      <c r="V37" s="6">
        <v>30.8</v>
      </c>
      <c r="W37" s="7">
        <f>U37-V37</f>
        <v>19.999999999999996</v>
      </c>
      <c r="AA37" s="4" t="s">
        <v>379</v>
      </c>
      <c r="AF37" s="6"/>
      <c r="AG37" s="6"/>
      <c r="AH37" s="7"/>
      <c r="AI37" s="4"/>
    </row>
    <row r="38" spans="1:35" x14ac:dyDescent="0.25">
      <c r="A38" s="1"/>
      <c r="B38" t="s">
        <v>296</v>
      </c>
      <c r="C38" s="9" t="s">
        <v>352</v>
      </c>
      <c r="D38" s="97">
        <v>22615</v>
      </c>
      <c r="F38" t="s">
        <v>264</v>
      </c>
      <c r="G38" s="2" t="s">
        <v>54</v>
      </c>
      <c r="H38" s="6">
        <v>38.5</v>
      </c>
      <c r="I38" s="7">
        <v>-0.5</v>
      </c>
      <c r="J38" s="6">
        <v>43</v>
      </c>
      <c r="K38" s="7">
        <v>3</v>
      </c>
      <c r="L38" s="6">
        <v>17.5</v>
      </c>
      <c r="M38" s="7">
        <v>-2.5</v>
      </c>
      <c r="N38" s="6">
        <f t="shared" si="0"/>
        <v>-4.5</v>
      </c>
      <c r="O38" s="7">
        <v>-3.5</v>
      </c>
      <c r="R38" s="6"/>
      <c r="S38" s="6"/>
      <c r="T38" s="7"/>
      <c r="U38" s="6"/>
      <c r="V38" s="6"/>
      <c r="X38" s="6"/>
      <c r="Y38" s="6"/>
      <c r="AF38" s="6"/>
      <c r="AG38" s="6"/>
      <c r="AH38" s="7"/>
    </row>
    <row r="39" spans="1:35" x14ac:dyDescent="0.25">
      <c r="A39" s="1"/>
      <c r="B39" t="s">
        <v>266</v>
      </c>
      <c r="C39" s="52" t="s">
        <v>497</v>
      </c>
      <c r="D39" s="97">
        <v>22624</v>
      </c>
      <c r="F39" t="s">
        <v>357</v>
      </c>
      <c r="G39" s="2"/>
      <c r="H39" s="6">
        <v>35.200000000000003</v>
      </c>
      <c r="I39" s="7">
        <f>H39-H37</f>
        <v>1.1000000000000014</v>
      </c>
      <c r="J39" s="6">
        <v>32</v>
      </c>
      <c r="K39" s="7">
        <f>J39-J37</f>
        <v>-1.6000000000000014</v>
      </c>
      <c r="L39" s="6">
        <v>19.5</v>
      </c>
      <c r="M39" s="7">
        <f>L39-L37</f>
        <v>-0.39999999999999858</v>
      </c>
      <c r="N39" s="6">
        <f t="shared" si="0"/>
        <v>3.2000000000000028</v>
      </c>
      <c r="O39" s="7">
        <f>N39-N37</f>
        <v>2.7000000000000028</v>
      </c>
      <c r="R39" s="6">
        <v>50.1</v>
      </c>
      <c r="S39" s="6">
        <v>38.299999999999997</v>
      </c>
      <c r="T39" s="7">
        <f>R39-S39</f>
        <v>11.800000000000004</v>
      </c>
      <c r="U39" s="6">
        <v>47.6</v>
      </c>
      <c r="V39" s="6">
        <v>31</v>
      </c>
      <c r="W39" s="7">
        <f>U39-V39</f>
        <v>16.600000000000001</v>
      </c>
      <c r="X39" s="6"/>
      <c r="Y39" s="6"/>
      <c r="AA39" s="4" t="s">
        <v>379</v>
      </c>
      <c r="AF39" s="6"/>
      <c r="AG39" s="6"/>
      <c r="AH39" s="7"/>
    </row>
    <row r="40" spans="1:35" x14ac:dyDescent="0.25">
      <c r="A40" s="1">
        <v>1962</v>
      </c>
      <c r="B40" s="3" t="s">
        <v>267</v>
      </c>
      <c r="C40" s="52" t="s">
        <v>615</v>
      </c>
      <c r="D40" s="97">
        <v>22648</v>
      </c>
      <c r="F40" s="3" t="s">
        <v>357</v>
      </c>
      <c r="G40" s="2"/>
      <c r="H40" s="6">
        <v>35.4</v>
      </c>
      <c r="I40" s="7">
        <f>H40-H39</f>
        <v>0.19999999999999574</v>
      </c>
      <c r="J40" s="6">
        <v>34</v>
      </c>
      <c r="K40" s="7">
        <f>J40-J39</f>
        <v>2</v>
      </c>
      <c r="L40" s="6">
        <v>19.8</v>
      </c>
      <c r="M40" s="7">
        <f>L40-L39</f>
        <v>0.30000000000000071</v>
      </c>
      <c r="N40" s="6">
        <f t="shared" si="0"/>
        <v>1.3999999999999986</v>
      </c>
      <c r="O40" s="7">
        <f>N40-N39</f>
        <v>-1.8000000000000043</v>
      </c>
      <c r="R40" s="6">
        <v>52.3</v>
      </c>
      <c r="S40" s="6">
        <v>35.200000000000003</v>
      </c>
      <c r="T40" s="7">
        <f>R40-S40</f>
        <v>17.099999999999994</v>
      </c>
      <c r="U40" s="6">
        <v>48.4</v>
      </c>
      <c r="V40" s="6">
        <v>30.2</v>
      </c>
      <c r="W40" s="7">
        <f>U40-V40</f>
        <v>18.2</v>
      </c>
      <c r="X40" s="6"/>
      <c r="Y40" s="6"/>
      <c r="AA40" s="4" t="s">
        <v>379</v>
      </c>
      <c r="AF40" s="6"/>
      <c r="AG40" s="6"/>
      <c r="AH40" s="7"/>
    </row>
    <row r="41" spans="1:35" x14ac:dyDescent="0.25">
      <c r="A41" s="1"/>
      <c r="B41" t="s">
        <v>267</v>
      </c>
      <c r="C41" s="9" t="s">
        <v>401</v>
      </c>
      <c r="D41" s="97">
        <v>22651</v>
      </c>
      <c r="F41" t="s">
        <v>264</v>
      </c>
      <c r="G41" s="2" t="s">
        <v>54</v>
      </c>
      <c r="H41" s="6">
        <v>42</v>
      </c>
      <c r="I41" s="7">
        <v>3.5</v>
      </c>
      <c r="J41" s="6">
        <v>42</v>
      </c>
      <c r="K41" s="7">
        <v>-1</v>
      </c>
      <c r="L41" s="6">
        <v>15</v>
      </c>
      <c r="M41" s="7">
        <v>-2.5</v>
      </c>
      <c r="N41" s="6">
        <f t="shared" si="0"/>
        <v>0</v>
      </c>
      <c r="O41" s="7">
        <v>4.5</v>
      </c>
      <c r="R41" s="6">
        <v>53</v>
      </c>
      <c r="S41" s="6">
        <v>36</v>
      </c>
      <c r="T41" s="7">
        <f>R41-S41</f>
        <v>17</v>
      </c>
      <c r="U41" s="6">
        <v>50</v>
      </c>
      <c r="V41" s="6">
        <v>27</v>
      </c>
      <c r="W41" s="7">
        <f>U41-V41</f>
        <v>23</v>
      </c>
      <c r="X41" s="6"/>
      <c r="Y41" s="6"/>
      <c r="AA41" s="4" t="s">
        <v>1785</v>
      </c>
      <c r="AF41" s="6">
        <v>43</v>
      </c>
      <c r="AG41" s="6">
        <v>39</v>
      </c>
      <c r="AH41" s="7">
        <f>AF41-AG41</f>
        <v>4</v>
      </c>
      <c r="AI41" s="4" t="s">
        <v>1116</v>
      </c>
    </row>
    <row r="42" spans="1:35" x14ac:dyDescent="0.25">
      <c r="A42" s="1"/>
      <c r="B42" t="s">
        <v>268</v>
      </c>
      <c r="C42" s="9" t="s">
        <v>396</v>
      </c>
      <c r="D42" s="97">
        <v>22679</v>
      </c>
      <c r="F42" t="s">
        <v>264</v>
      </c>
      <c r="G42" s="2" t="s">
        <v>54</v>
      </c>
      <c r="H42" s="6">
        <v>40</v>
      </c>
      <c r="I42" s="7">
        <v>-2</v>
      </c>
      <c r="J42" s="6">
        <v>42.5</v>
      </c>
      <c r="K42" s="7">
        <v>0.5</v>
      </c>
      <c r="L42" s="6">
        <v>17</v>
      </c>
      <c r="M42" s="7">
        <v>2</v>
      </c>
      <c r="N42" s="6">
        <f t="shared" si="0"/>
        <v>-2.5</v>
      </c>
      <c r="O42" s="7">
        <v>-2.5</v>
      </c>
      <c r="R42" s="6">
        <v>48</v>
      </c>
      <c r="S42" s="6"/>
      <c r="T42" s="7"/>
      <c r="U42" s="6"/>
      <c r="V42" s="6"/>
      <c r="X42" s="6"/>
      <c r="Y42" s="6"/>
      <c r="AF42" s="6"/>
      <c r="AG42" s="6"/>
      <c r="AH42" s="7"/>
      <c r="AI42" s="4"/>
    </row>
    <row r="43" spans="1:35" x14ac:dyDescent="0.25">
      <c r="A43" s="1"/>
      <c r="B43" s="3" t="s">
        <v>268</v>
      </c>
      <c r="C43" s="52" t="s">
        <v>632</v>
      </c>
      <c r="D43" s="97">
        <v>22683</v>
      </c>
      <c r="F43" s="3" t="s">
        <v>357</v>
      </c>
      <c r="G43" s="2"/>
      <c r="H43" s="6">
        <v>36.200000000000003</v>
      </c>
      <c r="I43" s="7">
        <f>H43-H40</f>
        <v>0.80000000000000426</v>
      </c>
      <c r="J43" s="6">
        <v>36.6</v>
      </c>
      <c r="K43" s="7">
        <f>J43-J40</f>
        <v>2.6000000000000014</v>
      </c>
      <c r="L43" s="6">
        <v>18.8</v>
      </c>
      <c r="M43" s="7">
        <f>L43-L40</f>
        <v>-1</v>
      </c>
      <c r="N43" s="6">
        <f t="shared" si="0"/>
        <v>-0.39999999999999858</v>
      </c>
      <c r="O43" s="7">
        <f>N43-N40</f>
        <v>-1.7999999999999972</v>
      </c>
      <c r="R43" s="6">
        <v>50.8</v>
      </c>
      <c r="S43" s="6">
        <v>38.6</v>
      </c>
      <c r="T43" s="7">
        <f>R43-S43</f>
        <v>12.199999999999996</v>
      </c>
      <c r="U43" s="6">
        <v>47.2</v>
      </c>
      <c r="V43" s="6">
        <v>33</v>
      </c>
      <c r="W43" s="7">
        <f>U43-V43</f>
        <v>14.200000000000003</v>
      </c>
      <c r="X43" s="6"/>
      <c r="Y43" s="6"/>
      <c r="AA43" s="4" t="s">
        <v>379</v>
      </c>
      <c r="AF43" s="6"/>
      <c r="AG43" s="6"/>
      <c r="AH43" s="7"/>
      <c r="AI43" s="4"/>
    </row>
    <row r="44" spans="1:35" x14ac:dyDescent="0.25">
      <c r="A44" s="1"/>
      <c r="B44" t="s">
        <v>294</v>
      </c>
      <c r="C44" s="9" t="s">
        <v>402</v>
      </c>
      <c r="D44" s="97">
        <v>22706</v>
      </c>
      <c r="F44" t="s">
        <v>264</v>
      </c>
      <c r="G44" s="2" t="s">
        <v>54</v>
      </c>
      <c r="H44" s="6">
        <v>39.5</v>
      </c>
      <c r="I44" s="7">
        <v>-0.5</v>
      </c>
      <c r="J44" s="6">
        <v>44</v>
      </c>
      <c r="K44" s="7">
        <v>1.5</v>
      </c>
      <c r="L44" s="6">
        <v>16</v>
      </c>
      <c r="M44" s="7">
        <v>-1</v>
      </c>
      <c r="N44" s="6">
        <f t="shared" si="0"/>
        <v>-4.5</v>
      </c>
      <c r="O44" s="7">
        <v>-2</v>
      </c>
      <c r="R44" s="6">
        <v>50</v>
      </c>
      <c r="S44" s="6">
        <v>37</v>
      </c>
      <c r="T44" s="7">
        <f>R44-S44</f>
        <v>13</v>
      </c>
      <c r="U44" s="6">
        <v>50</v>
      </c>
      <c r="V44" s="6">
        <v>27</v>
      </c>
      <c r="W44" s="7">
        <f>U44-V44</f>
        <v>23</v>
      </c>
      <c r="X44" s="6"/>
      <c r="Y44" s="6"/>
      <c r="AA44" s="4" t="s">
        <v>1785</v>
      </c>
      <c r="AF44" s="6">
        <v>41</v>
      </c>
      <c r="AG44" s="6">
        <v>40</v>
      </c>
      <c r="AH44" s="7">
        <f>AF44-AG44</f>
        <v>1</v>
      </c>
      <c r="AI44" s="4" t="s">
        <v>1116</v>
      </c>
    </row>
    <row r="45" spans="1:35" x14ac:dyDescent="0.25">
      <c r="A45" s="1"/>
      <c r="B45" s="3" t="s">
        <v>294</v>
      </c>
      <c r="C45" s="52" t="s">
        <v>632</v>
      </c>
      <c r="D45" s="97">
        <v>22711</v>
      </c>
      <c r="F45" s="3" t="s">
        <v>357</v>
      </c>
      <c r="G45" s="2"/>
      <c r="H45" s="6">
        <v>37.9</v>
      </c>
      <c r="I45" s="7">
        <f>H45-H43</f>
        <v>1.6999999999999957</v>
      </c>
      <c r="J45" s="6">
        <v>36.299999999999997</v>
      </c>
      <c r="K45" s="7">
        <f>J45-J43</f>
        <v>-0.30000000000000426</v>
      </c>
      <c r="L45" s="6">
        <v>18.100000000000001</v>
      </c>
      <c r="M45" s="7">
        <f>L45-L43</f>
        <v>-0.69999999999999929</v>
      </c>
      <c r="N45" s="6">
        <f t="shared" si="0"/>
        <v>1.6000000000000014</v>
      </c>
      <c r="O45" s="7">
        <f>N45-N43</f>
        <v>2</v>
      </c>
      <c r="R45" s="6">
        <v>53</v>
      </c>
      <c r="S45" s="6">
        <v>38.9</v>
      </c>
      <c r="T45" s="7">
        <f>R45-S45</f>
        <v>14.100000000000001</v>
      </c>
      <c r="U45" s="6">
        <v>52.4</v>
      </c>
      <c r="V45" s="6">
        <v>31</v>
      </c>
      <c r="W45" s="7">
        <f>U45-V45</f>
        <v>21.4</v>
      </c>
      <c r="X45" s="6"/>
      <c r="Y45" s="6"/>
      <c r="AA45" s="4" t="s">
        <v>379</v>
      </c>
      <c r="AF45" s="6"/>
      <c r="AG45" s="6"/>
      <c r="AH45" s="7"/>
    </row>
    <row r="46" spans="1:35" x14ac:dyDescent="0.25">
      <c r="A46" s="1"/>
      <c r="B46" t="s">
        <v>294</v>
      </c>
      <c r="C46" s="9" t="s">
        <v>403</v>
      </c>
      <c r="D46" s="97">
        <v>22719</v>
      </c>
      <c r="F46" t="s">
        <v>264</v>
      </c>
      <c r="G46" s="2" t="s">
        <v>54</v>
      </c>
      <c r="H46" s="6">
        <v>33</v>
      </c>
      <c r="I46" s="7">
        <v>-6.5</v>
      </c>
      <c r="J46" s="6">
        <v>40</v>
      </c>
      <c r="K46" s="7">
        <v>-4</v>
      </c>
      <c r="L46" s="6">
        <v>26</v>
      </c>
      <c r="M46" s="7">
        <v>10</v>
      </c>
      <c r="N46" s="6">
        <f t="shared" si="0"/>
        <v>-7</v>
      </c>
      <c r="O46" s="7">
        <v>-2.5</v>
      </c>
      <c r="R46" s="6"/>
      <c r="S46" s="6"/>
      <c r="T46" s="7"/>
      <c r="U46" s="6"/>
      <c r="V46" s="6"/>
      <c r="X46" s="6"/>
      <c r="Y46" s="6"/>
      <c r="AF46" s="6"/>
      <c r="AG46" s="6"/>
      <c r="AH46" s="7"/>
    </row>
    <row r="47" spans="1:35" x14ac:dyDescent="0.25">
      <c r="A47" s="1"/>
      <c r="B47" s="3" t="s">
        <v>294</v>
      </c>
      <c r="C47" s="52" t="s">
        <v>662</v>
      </c>
      <c r="D47" s="97">
        <v>22720</v>
      </c>
      <c r="F47" s="3" t="s">
        <v>357</v>
      </c>
      <c r="G47" s="2"/>
      <c r="H47" s="6">
        <v>27.4</v>
      </c>
      <c r="I47" s="7">
        <f>H47-H45</f>
        <v>-10.5</v>
      </c>
      <c r="J47" s="6">
        <v>30.5</v>
      </c>
      <c r="K47" s="7">
        <f>J47-J45</f>
        <v>-5.7999999999999972</v>
      </c>
      <c r="L47" s="6">
        <v>35.200000000000003</v>
      </c>
      <c r="M47" s="7">
        <f>L47-L45</f>
        <v>17.100000000000001</v>
      </c>
      <c r="N47" s="86">
        <f t="shared" si="0"/>
        <v>-3.1000000000000014</v>
      </c>
      <c r="O47" s="7">
        <f>N47-N45</f>
        <v>-4.7000000000000028</v>
      </c>
      <c r="R47" s="6">
        <v>43.8</v>
      </c>
      <c r="S47" s="6">
        <v>43.9</v>
      </c>
      <c r="T47" s="7">
        <f>R47-S47</f>
        <v>-0.10000000000000142</v>
      </c>
      <c r="U47" s="6">
        <v>47.3</v>
      </c>
      <c r="V47" s="6">
        <v>37.799999999999997</v>
      </c>
      <c r="W47" s="7">
        <f>U47-V47</f>
        <v>9.5</v>
      </c>
      <c r="X47" s="6"/>
      <c r="Y47" s="6"/>
      <c r="AA47" s="4" t="s">
        <v>379</v>
      </c>
      <c r="AF47" s="6"/>
      <c r="AG47" s="6"/>
      <c r="AH47" s="7"/>
    </row>
    <row r="48" spans="1:35" x14ac:dyDescent="0.25">
      <c r="A48" s="1"/>
      <c r="B48" s="3" t="s">
        <v>294</v>
      </c>
      <c r="C48" s="52" t="s">
        <v>1610</v>
      </c>
      <c r="D48" s="97">
        <v>22727</v>
      </c>
      <c r="F48" s="3" t="s">
        <v>357</v>
      </c>
      <c r="G48" s="2"/>
      <c r="H48" s="6">
        <v>29.2</v>
      </c>
      <c r="I48" s="7">
        <f>H48-H47</f>
        <v>1.8000000000000007</v>
      </c>
      <c r="J48" s="6">
        <v>29.9</v>
      </c>
      <c r="K48" s="7">
        <f>J48-J47</f>
        <v>-0.60000000000000142</v>
      </c>
      <c r="L48" s="6">
        <v>30</v>
      </c>
      <c r="M48" s="7">
        <f>L48-L47</f>
        <v>-5.2000000000000028</v>
      </c>
      <c r="N48" s="86">
        <f t="shared" si="0"/>
        <v>-0.69999999999999929</v>
      </c>
      <c r="O48" s="7">
        <f>N48-N47</f>
        <v>2.4000000000000021</v>
      </c>
      <c r="R48" s="6">
        <v>45.9</v>
      </c>
      <c r="S48" s="6">
        <v>45.7</v>
      </c>
      <c r="T48" s="7">
        <f>R48-S48</f>
        <v>0.19999999999999574</v>
      </c>
      <c r="U48" s="6">
        <v>46.8</v>
      </c>
      <c r="V48" s="6">
        <v>38.4</v>
      </c>
      <c r="W48" s="7">
        <f>U48-V48</f>
        <v>8.3999999999999986</v>
      </c>
      <c r="X48" s="6"/>
      <c r="Y48" s="6"/>
      <c r="AF48" s="6"/>
      <c r="AG48" s="6"/>
      <c r="AH48" s="7"/>
    </row>
    <row r="49" spans="1:35" x14ac:dyDescent="0.25">
      <c r="A49" s="1"/>
      <c r="B49" t="s">
        <v>269</v>
      </c>
      <c r="C49" s="9" t="s">
        <v>404</v>
      </c>
      <c r="D49" s="97">
        <v>22743</v>
      </c>
      <c r="F49" t="s">
        <v>264</v>
      </c>
      <c r="G49" s="2" t="s">
        <v>54</v>
      </c>
      <c r="H49" s="6">
        <v>33</v>
      </c>
      <c r="I49" s="7">
        <v>0</v>
      </c>
      <c r="J49" s="6">
        <v>41</v>
      </c>
      <c r="K49" s="7">
        <v>1</v>
      </c>
      <c r="L49" s="6">
        <v>25</v>
      </c>
      <c r="M49" s="7">
        <v>-1</v>
      </c>
      <c r="N49" s="6">
        <f t="shared" si="0"/>
        <v>-8</v>
      </c>
      <c r="O49" s="7">
        <v>-1</v>
      </c>
      <c r="R49" s="6">
        <v>46</v>
      </c>
      <c r="S49" s="6">
        <v>43</v>
      </c>
      <c r="T49" s="7">
        <f>R49-S49</f>
        <v>3</v>
      </c>
      <c r="U49" s="6">
        <v>48</v>
      </c>
      <c r="V49" s="6">
        <v>30</v>
      </c>
      <c r="W49" s="7">
        <f>U49-V49</f>
        <v>18</v>
      </c>
      <c r="X49" s="6"/>
      <c r="Y49" s="6"/>
      <c r="AA49" s="4" t="s">
        <v>1785</v>
      </c>
      <c r="AF49" s="6">
        <v>37</v>
      </c>
      <c r="AG49" s="6">
        <v>47</v>
      </c>
      <c r="AH49" s="7">
        <f>AF49-AG49</f>
        <v>-10</v>
      </c>
      <c r="AI49" s="4" t="s">
        <v>1116</v>
      </c>
    </row>
    <row r="50" spans="1:35" x14ac:dyDescent="0.25">
      <c r="A50" s="1"/>
      <c r="B50" t="s">
        <v>269</v>
      </c>
      <c r="C50" s="9" t="s">
        <v>405</v>
      </c>
      <c r="D50" s="97">
        <v>22754</v>
      </c>
      <c r="F50" t="s">
        <v>264</v>
      </c>
      <c r="G50" s="2" t="s">
        <v>54</v>
      </c>
      <c r="H50" s="6">
        <v>33.5</v>
      </c>
      <c r="I50" s="7">
        <v>0.5</v>
      </c>
      <c r="J50" s="6">
        <v>40</v>
      </c>
      <c r="K50" s="7">
        <v>-1</v>
      </c>
      <c r="L50" s="6">
        <v>26</v>
      </c>
      <c r="M50" s="7">
        <v>1</v>
      </c>
      <c r="N50" s="6">
        <f t="shared" si="0"/>
        <v>-6.5</v>
      </c>
      <c r="O50" s="7">
        <v>1.5</v>
      </c>
      <c r="R50" s="6"/>
      <c r="S50" s="6"/>
      <c r="T50" s="7"/>
      <c r="U50" s="6"/>
      <c r="V50" s="6"/>
      <c r="X50" s="6"/>
      <c r="Y50" s="6"/>
      <c r="AF50" s="6"/>
      <c r="AG50" s="6"/>
      <c r="AH50" s="7"/>
    </row>
    <row r="51" spans="1:35" x14ac:dyDescent="0.25">
      <c r="A51" s="1"/>
      <c r="B51" s="3" t="s">
        <v>269</v>
      </c>
      <c r="F51" s="3" t="s">
        <v>357</v>
      </c>
      <c r="G51" s="2"/>
      <c r="H51" s="6">
        <v>33.200000000000003</v>
      </c>
      <c r="I51" s="7">
        <f>H51-H47</f>
        <v>5.8000000000000043</v>
      </c>
      <c r="J51" s="6">
        <v>39.9</v>
      </c>
      <c r="K51" s="7">
        <f>J51-J47</f>
        <v>9.3999999999999986</v>
      </c>
      <c r="L51" s="6">
        <v>26.3</v>
      </c>
      <c r="N51" s="6">
        <f t="shared" si="0"/>
        <v>-6.6999999999999957</v>
      </c>
      <c r="O51" s="7">
        <v>-10.4</v>
      </c>
      <c r="R51" s="6">
        <v>45.3</v>
      </c>
      <c r="S51" s="6">
        <v>44.1</v>
      </c>
      <c r="T51" s="7">
        <f>R51-S51</f>
        <v>1.1999999999999957</v>
      </c>
      <c r="U51" s="6"/>
      <c r="V51" s="6"/>
      <c r="X51" s="6"/>
      <c r="Y51" s="6"/>
      <c r="AA51" s="4" t="s">
        <v>379</v>
      </c>
      <c r="AB51" s="6"/>
      <c r="AC51" s="6"/>
      <c r="AD51" s="6"/>
      <c r="AF51" s="6"/>
      <c r="AG51" s="6"/>
      <c r="AH51" s="7"/>
    </row>
    <row r="52" spans="1:35" x14ac:dyDescent="0.25">
      <c r="A52" s="1"/>
      <c r="B52" t="s">
        <v>270</v>
      </c>
      <c r="C52" s="9" t="s">
        <v>406</v>
      </c>
      <c r="D52" s="97">
        <v>22769</v>
      </c>
      <c r="F52" t="s">
        <v>264</v>
      </c>
      <c r="G52" s="2" t="s">
        <v>54</v>
      </c>
      <c r="H52" s="6">
        <v>34.5</v>
      </c>
      <c r="I52" s="7">
        <v>1</v>
      </c>
      <c r="J52" s="6">
        <v>39.5</v>
      </c>
      <c r="K52" s="7">
        <v>-0.5</v>
      </c>
      <c r="L52" s="6">
        <v>25.5</v>
      </c>
      <c r="M52" s="7">
        <v>-0.5</v>
      </c>
      <c r="N52" s="6">
        <f t="shared" si="0"/>
        <v>-5</v>
      </c>
      <c r="O52" s="7">
        <v>1.5</v>
      </c>
      <c r="R52" s="6">
        <v>47</v>
      </c>
      <c r="S52" s="6">
        <v>43</v>
      </c>
      <c r="T52" s="7">
        <f>R52-S52</f>
        <v>4</v>
      </c>
      <c r="U52" s="6">
        <v>48</v>
      </c>
      <c r="V52" s="6">
        <v>29</v>
      </c>
      <c r="W52" s="7">
        <f>U52-V52</f>
        <v>19</v>
      </c>
      <c r="X52" s="6"/>
      <c r="Y52" s="6"/>
      <c r="AA52" s="4" t="s">
        <v>1785</v>
      </c>
      <c r="AB52" s="6"/>
      <c r="AC52" s="6"/>
      <c r="AD52" s="6"/>
      <c r="AF52" s="6">
        <v>38</v>
      </c>
      <c r="AG52" s="6">
        <v>44</v>
      </c>
      <c r="AH52" s="7">
        <f>AF52-AG52</f>
        <v>-6</v>
      </c>
      <c r="AI52" s="4" t="s">
        <v>1116</v>
      </c>
    </row>
    <row r="53" spans="1:35" x14ac:dyDescent="0.25">
      <c r="A53" s="1"/>
      <c r="B53" s="3" t="s">
        <v>270</v>
      </c>
      <c r="F53" s="3" t="s">
        <v>357</v>
      </c>
      <c r="G53" s="2"/>
      <c r="H53" s="6"/>
      <c r="J53" s="6"/>
      <c r="L53" s="6"/>
      <c r="N53" s="6"/>
      <c r="R53" s="6"/>
      <c r="S53" s="6"/>
      <c r="T53" s="7"/>
      <c r="U53" s="6"/>
      <c r="V53" s="6"/>
      <c r="X53" s="6"/>
      <c r="Y53" s="6"/>
      <c r="AB53" s="6"/>
      <c r="AC53" s="6"/>
      <c r="AD53" s="6"/>
      <c r="AF53" s="6">
        <v>33</v>
      </c>
      <c r="AG53" s="6">
        <v>59.6</v>
      </c>
      <c r="AH53" s="7">
        <f>AF53-AG53</f>
        <v>-26.6</v>
      </c>
      <c r="AI53" s="4" t="s">
        <v>407</v>
      </c>
    </row>
    <row r="54" spans="1:35" x14ac:dyDescent="0.25">
      <c r="A54" s="1"/>
      <c r="B54" t="s">
        <v>263</v>
      </c>
      <c r="C54" s="9" t="s">
        <v>354</v>
      </c>
      <c r="D54" s="97">
        <v>22798</v>
      </c>
      <c r="F54" t="s">
        <v>264</v>
      </c>
      <c r="G54" s="2" t="s">
        <v>54</v>
      </c>
      <c r="H54" s="6">
        <v>35.5</v>
      </c>
      <c r="I54" s="7">
        <v>1</v>
      </c>
      <c r="J54" s="6">
        <v>39</v>
      </c>
      <c r="K54" s="7">
        <v>-0.5</v>
      </c>
      <c r="L54" s="6">
        <v>25</v>
      </c>
      <c r="M54" s="7">
        <v>-0.5</v>
      </c>
      <c r="N54" s="6">
        <f t="shared" si="0"/>
        <v>-3.5</v>
      </c>
      <c r="O54" s="7">
        <v>1.5</v>
      </c>
      <c r="R54" s="6">
        <v>46</v>
      </c>
      <c r="S54" s="6"/>
      <c r="T54" s="7"/>
      <c r="U54" s="6"/>
      <c r="V54" s="6"/>
      <c r="X54" s="6"/>
      <c r="Y54" s="6"/>
      <c r="AB54" s="6"/>
      <c r="AC54" s="6"/>
      <c r="AD54" s="6"/>
      <c r="AF54" s="6"/>
      <c r="AG54" s="6"/>
      <c r="AH54" s="7"/>
    </row>
    <row r="55" spans="1:35" x14ac:dyDescent="0.25">
      <c r="A55" s="1"/>
      <c r="B55" t="s">
        <v>263</v>
      </c>
      <c r="C55" s="9" t="s">
        <v>408</v>
      </c>
      <c r="D55" s="97">
        <v>22826</v>
      </c>
      <c r="F55" t="s">
        <v>264</v>
      </c>
      <c r="G55" s="2" t="s">
        <v>54</v>
      </c>
      <c r="H55" s="6">
        <v>35.5</v>
      </c>
      <c r="I55" s="7">
        <v>0</v>
      </c>
      <c r="J55" s="6">
        <v>41.5</v>
      </c>
      <c r="K55" s="7">
        <v>2.5</v>
      </c>
      <c r="L55" s="6">
        <v>22</v>
      </c>
      <c r="M55" s="7">
        <v>-3</v>
      </c>
      <c r="N55" s="6">
        <f t="shared" si="0"/>
        <v>-6</v>
      </c>
      <c r="O55" s="7">
        <v>-2.5</v>
      </c>
      <c r="R55" s="6"/>
      <c r="S55" s="6"/>
      <c r="T55" s="7"/>
      <c r="U55" s="6"/>
      <c r="V55" s="6"/>
      <c r="X55" s="6"/>
      <c r="Y55" s="6"/>
      <c r="AB55" s="6"/>
      <c r="AC55" s="6"/>
      <c r="AD55" s="6"/>
      <c r="AF55" s="6"/>
      <c r="AG55" s="6"/>
      <c r="AH55" s="7"/>
    </row>
    <row r="56" spans="1:35" x14ac:dyDescent="0.25">
      <c r="A56" s="1"/>
      <c r="B56" s="3" t="s">
        <v>263</v>
      </c>
      <c r="F56" s="3" t="s">
        <v>357</v>
      </c>
      <c r="G56" s="2"/>
      <c r="H56" s="6">
        <v>31.2</v>
      </c>
      <c r="I56" s="7">
        <v>-2</v>
      </c>
      <c r="J56" s="6">
        <v>43.1</v>
      </c>
      <c r="K56" s="7">
        <v>3.2</v>
      </c>
      <c r="L56" s="6">
        <v>24.9</v>
      </c>
      <c r="M56" s="7">
        <v>-1.4</v>
      </c>
      <c r="N56" s="6">
        <f t="shared" si="0"/>
        <v>-11.900000000000002</v>
      </c>
      <c r="O56" s="7">
        <v>-5.2</v>
      </c>
      <c r="R56" s="6"/>
      <c r="S56" s="6"/>
      <c r="T56" s="7"/>
      <c r="U56" s="6"/>
      <c r="V56" s="6"/>
      <c r="X56" s="6"/>
      <c r="Y56" s="6"/>
      <c r="AB56" s="6"/>
      <c r="AC56" s="6"/>
      <c r="AD56" s="6"/>
      <c r="AF56" s="6"/>
      <c r="AG56" s="6"/>
      <c r="AH56" s="7"/>
    </row>
    <row r="57" spans="1:35" x14ac:dyDescent="0.25">
      <c r="A57" s="1"/>
      <c r="B57" t="s">
        <v>265</v>
      </c>
      <c r="C57" s="9" t="s">
        <v>409</v>
      </c>
      <c r="D57" s="97">
        <v>22833</v>
      </c>
      <c r="F57" t="s">
        <v>264</v>
      </c>
      <c r="G57" s="2" t="s">
        <v>54</v>
      </c>
      <c r="H57" s="6">
        <v>37.5</v>
      </c>
      <c r="I57" s="7">
        <v>2</v>
      </c>
      <c r="J57" s="6">
        <v>39.5</v>
      </c>
      <c r="K57" s="7">
        <v>-2</v>
      </c>
      <c r="L57" s="6">
        <v>22</v>
      </c>
      <c r="M57" s="7">
        <v>0</v>
      </c>
      <c r="N57" s="6">
        <f t="shared" si="0"/>
        <v>-2</v>
      </c>
      <c r="O57" s="7">
        <v>4</v>
      </c>
      <c r="R57" s="6">
        <v>47</v>
      </c>
      <c r="S57" s="6">
        <v>39</v>
      </c>
      <c r="T57" s="7">
        <f>R57-S57</f>
        <v>8</v>
      </c>
      <c r="U57" s="6">
        <v>47</v>
      </c>
      <c r="V57" s="6">
        <v>30</v>
      </c>
      <c r="W57" s="7">
        <f>U57-V57</f>
        <v>17</v>
      </c>
      <c r="X57" s="6">
        <v>65</v>
      </c>
      <c r="Y57" s="6">
        <v>5</v>
      </c>
      <c r="Z57" s="7">
        <f>X57-Y57</f>
        <v>60</v>
      </c>
      <c r="AA57" s="4" t="s">
        <v>1786</v>
      </c>
      <c r="AB57" s="6"/>
      <c r="AC57" s="6"/>
      <c r="AD57" s="6"/>
      <c r="AF57" s="6">
        <v>41</v>
      </c>
      <c r="AG57" s="6">
        <v>44</v>
      </c>
      <c r="AH57" s="7">
        <f>AF57-AG57</f>
        <v>-3</v>
      </c>
      <c r="AI57" s="4" t="s">
        <v>1116</v>
      </c>
    </row>
    <row r="58" spans="1:35" x14ac:dyDescent="0.25">
      <c r="A58" s="1"/>
      <c r="B58" t="s">
        <v>265</v>
      </c>
      <c r="C58" s="9" t="s">
        <v>353</v>
      </c>
      <c r="D58" s="97">
        <v>22847</v>
      </c>
      <c r="F58" t="s">
        <v>264</v>
      </c>
      <c r="G58" s="2" t="s">
        <v>54</v>
      </c>
      <c r="H58" s="6">
        <v>36</v>
      </c>
      <c r="I58" s="7">
        <v>-1.5</v>
      </c>
      <c r="J58" s="6">
        <v>40.5</v>
      </c>
      <c r="K58" s="7">
        <v>1</v>
      </c>
      <c r="L58" s="6">
        <v>22.5</v>
      </c>
      <c r="M58" s="7">
        <v>0.5</v>
      </c>
      <c r="N58" s="6">
        <f t="shared" si="0"/>
        <v>-4.5</v>
      </c>
      <c r="O58" s="7">
        <v>-2.5</v>
      </c>
      <c r="R58" s="6"/>
      <c r="S58" s="6"/>
      <c r="T58" s="7"/>
      <c r="U58" s="6"/>
      <c r="V58" s="6"/>
      <c r="X58" s="6"/>
      <c r="Y58" s="6"/>
      <c r="AB58" s="6"/>
      <c r="AC58" s="6"/>
      <c r="AD58" s="6"/>
      <c r="AF58" s="6"/>
      <c r="AG58" s="6"/>
      <c r="AH58" s="7"/>
    </row>
    <row r="59" spans="1:35" x14ac:dyDescent="0.25">
      <c r="A59" s="1"/>
      <c r="B59" t="s">
        <v>293</v>
      </c>
      <c r="C59" s="9" t="s">
        <v>305</v>
      </c>
      <c r="D59" s="97">
        <v>22861</v>
      </c>
      <c r="F59" t="s">
        <v>264</v>
      </c>
      <c r="G59" s="2" t="s">
        <v>54</v>
      </c>
      <c r="H59" s="6">
        <v>34</v>
      </c>
      <c r="I59" s="7">
        <v>-2</v>
      </c>
      <c r="J59" s="6">
        <v>43</v>
      </c>
      <c r="K59" s="7">
        <v>2.5</v>
      </c>
      <c r="L59" s="6">
        <v>22</v>
      </c>
      <c r="M59" s="7">
        <v>-0.5</v>
      </c>
      <c r="N59" s="6">
        <f t="shared" si="0"/>
        <v>-9</v>
      </c>
      <c r="O59" s="7">
        <v>-4.5</v>
      </c>
      <c r="R59" s="6">
        <v>42</v>
      </c>
      <c r="S59" s="6">
        <v>48</v>
      </c>
      <c r="T59" s="7">
        <f>R59-S59</f>
        <v>-6</v>
      </c>
      <c r="U59" s="6">
        <v>47</v>
      </c>
      <c r="V59" s="6">
        <v>33</v>
      </c>
      <c r="W59" s="7">
        <f>U59-V59</f>
        <v>14</v>
      </c>
      <c r="X59" s="6"/>
      <c r="Y59" s="6"/>
      <c r="AA59" s="4" t="s">
        <v>1785</v>
      </c>
      <c r="AB59" s="6"/>
      <c r="AC59" s="6"/>
      <c r="AD59" s="6"/>
      <c r="AF59" s="6">
        <v>37</v>
      </c>
      <c r="AG59" s="6">
        <v>51</v>
      </c>
      <c r="AH59" s="7">
        <f>AF59-AG59</f>
        <v>-14</v>
      </c>
      <c r="AI59" s="4" t="s">
        <v>1116</v>
      </c>
    </row>
    <row r="60" spans="1:35" x14ac:dyDescent="0.25">
      <c r="A60" s="1"/>
      <c r="B60" s="3" t="s">
        <v>293</v>
      </c>
      <c r="F60" s="3" t="s">
        <v>357</v>
      </c>
      <c r="G60" s="2"/>
      <c r="H60" s="6"/>
      <c r="J60" s="6"/>
      <c r="L60" s="6"/>
      <c r="N60" s="6"/>
      <c r="R60" s="6">
        <v>42.5</v>
      </c>
      <c r="S60" s="6">
        <v>54.5</v>
      </c>
      <c r="T60" s="7">
        <f>R60-S60</f>
        <v>-12</v>
      </c>
      <c r="U60" s="6"/>
      <c r="V60" s="6"/>
      <c r="X60" s="6"/>
      <c r="Y60" s="6"/>
      <c r="AA60" s="4" t="s">
        <v>379</v>
      </c>
      <c r="AB60" s="6"/>
      <c r="AC60" s="6"/>
      <c r="AD60" s="6"/>
      <c r="AF60" s="6"/>
      <c r="AG60" s="6"/>
      <c r="AH60" s="7"/>
      <c r="AI60" s="4"/>
    </row>
    <row r="61" spans="1:35" x14ac:dyDescent="0.25">
      <c r="A61" s="1"/>
      <c r="B61" t="s">
        <v>295</v>
      </c>
      <c r="C61" s="9" t="s">
        <v>410</v>
      </c>
      <c r="D61" s="97">
        <v>22901</v>
      </c>
      <c r="F61" t="s">
        <v>264</v>
      </c>
      <c r="G61" s="2" t="s">
        <v>54</v>
      </c>
      <c r="H61" s="6">
        <v>34</v>
      </c>
      <c r="I61" s="7">
        <v>0</v>
      </c>
      <c r="J61" s="6">
        <v>45</v>
      </c>
      <c r="K61" s="7">
        <v>2</v>
      </c>
      <c r="L61" s="6">
        <v>20</v>
      </c>
      <c r="M61" s="7">
        <v>-2</v>
      </c>
      <c r="N61" s="6">
        <f t="shared" si="0"/>
        <v>-11</v>
      </c>
      <c r="O61" s="7">
        <v>-2</v>
      </c>
      <c r="R61" s="6">
        <v>42</v>
      </c>
      <c r="S61" s="6">
        <v>50</v>
      </c>
      <c r="T61" s="7">
        <f>R61-S61</f>
        <v>-8</v>
      </c>
      <c r="U61" s="6">
        <v>51</v>
      </c>
      <c r="V61" s="6">
        <v>30</v>
      </c>
      <c r="W61" s="7">
        <f>U61-V61</f>
        <v>21</v>
      </c>
      <c r="X61" s="6"/>
      <c r="Y61" s="6"/>
      <c r="AA61" s="4" t="s">
        <v>1785</v>
      </c>
      <c r="AB61" s="6"/>
      <c r="AC61" s="6"/>
      <c r="AD61" s="6"/>
      <c r="AF61" s="6">
        <v>38</v>
      </c>
      <c r="AG61" s="6">
        <v>46</v>
      </c>
      <c r="AH61" s="7">
        <f>AF61-AG61</f>
        <v>-8</v>
      </c>
      <c r="AI61" s="4" t="s">
        <v>1116</v>
      </c>
    </row>
    <row r="62" spans="1:35" x14ac:dyDescent="0.25">
      <c r="A62" s="1"/>
      <c r="B62" t="s">
        <v>295</v>
      </c>
      <c r="C62" s="9" t="s">
        <v>411</v>
      </c>
      <c r="D62" s="97">
        <v>22909</v>
      </c>
      <c r="F62" t="s">
        <v>264</v>
      </c>
      <c r="G62" s="2" t="s">
        <v>54</v>
      </c>
      <c r="H62" s="6">
        <v>36.5</v>
      </c>
      <c r="I62" s="7">
        <v>2.5</v>
      </c>
      <c r="J62" s="6">
        <v>45</v>
      </c>
      <c r="K62" s="7">
        <v>0</v>
      </c>
      <c r="L62" s="6">
        <v>17.5</v>
      </c>
      <c r="M62" s="7">
        <v>-2.5</v>
      </c>
      <c r="N62" s="6">
        <f t="shared" si="0"/>
        <v>-8.5</v>
      </c>
      <c r="O62" s="7">
        <v>2.5</v>
      </c>
      <c r="R62" s="6"/>
      <c r="S62" s="6"/>
      <c r="T62" s="7"/>
      <c r="U62" s="6"/>
      <c r="V62" s="6"/>
      <c r="X62" s="6"/>
      <c r="Y62" s="6"/>
      <c r="AB62" s="6"/>
      <c r="AC62" s="6"/>
      <c r="AD62" s="6"/>
      <c r="AF62" s="6"/>
      <c r="AG62" s="6"/>
      <c r="AH62" s="7"/>
    </row>
    <row r="63" spans="1:35" x14ac:dyDescent="0.25">
      <c r="A63" s="1"/>
      <c r="B63" s="3" t="s">
        <v>295</v>
      </c>
      <c r="F63" s="3" t="s">
        <v>357</v>
      </c>
      <c r="G63" s="2"/>
      <c r="H63" s="6">
        <v>36.1</v>
      </c>
      <c r="I63" s="7">
        <v>4.9000000000000004</v>
      </c>
      <c r="J63" s="6">
        <v>40.299999999999997</v>
      </c>
      <c r="K63" s="7">
        <v>-2.8</v>
      </c>
      <c r="L63" s="6">
        <v>23.4</v>
      </c>
      <c r="M63" s="7">
        <v>-1.5</v>
      </c>
      <c r="N63" s="6">
        <f t="shared" si="0"/>
        <v>-4.1999999999999957</v>
      </c>
      <c r="O63" s="7">
        <v>7.7</v>
      </c>
      <c r="R63" s="6">
        <v>44.8</v>
      </c>
      <c r="S63" s="6">
        <v>53.2</v>
      </c>
      <c r="T63" s="7">
        <f>R63-S63</f>
        <v>-8.4000000000000057</v>
      </c>
      <c r="U63" s="6"/>
      <c r="V63" s="6"/>
      <c r="X63" s="6"/>
      <c r="Y63" s="6"/>
      <c r="AA63" s="4" t="s">
        <v>379</v>
      </c>
      <c r="AB63" s="6"/>
      <c r="AC63" s="6"/>
      <c r="AD63" s="6"/>
      <c r="AF63" s="6">
        <v>38.9</v>
      </c>
      <c r="AG63" s="6">
        <v>59</v>
      </c>
      <c r="AH63" s="7">
        <f>AF63-AG63</f>
        <v>-20.100000000000001</v>
      </c>
      <c r="AI63" s="4" t="s">
        <v>407</v>
      </c>
    </row>
    <row r="64" spans="1:35" x14ac:dyDescent="0.25">
      <c r="A64" s="1"/>
      <c r="B64" t="s">
        <v>297</v>
      </c>
      <c r="C64" s="9" t="s">
        <v>412</v>
      </c>
      <c r="D64" s="97">
        <v>22924</v>
      </c>
      <c r="F64" t="s">
        <v>264</v>
      </c>
      <c r="G64" s="2" t="s">
        <v>54</v>
      </c>
      <c r="H64" s="6">
        <v>34.5</v>
      </c>
      <c r="I64" s="7">
        <v>-2</v>
      </c>
      <c r="J64" s="6">
        <v>43.5</v>
      </c>
      <c r="K64" s="7">
        <v>-1.5</v>
      </c>
      <c r="L64" s="6">
        <v>20</v>
      </c>
      <c r="M64" s="7">
        <v>2.5</v>
      </c>
      <c r="N64" s="6">
        <f t="shared" si="0"/>
        <v>-9</v>
      </c>
      <c r="O64" s="7">
        <v>-0.5</v>
      </c>
      <c r="R64" s="6">
        <v>43</v>
      </c>
      <c r="S64" s="6">
        <v>43</v>
      </c>
      <c r="T64" s="7">
        <f>R64-S64</f>
        <v>0</v>
      </c>
      <c r="U64" s="6">
        <v>54</v>
      </c>
      <c r="V64" s="6">
        <v>26</v>
      </c>
      <c r="W64" s="7">
        <f>U64-V64</f>
        <v>28</v>
      </c>
      <c r="X64" s="6"/>
      <c r="Y64" s="6"/>
      <c r="AA64" s="4" t="s">
        <v>1785</v>
      </c>
      <c r="AB64" s="6"/>
      <c r="AC64" s="6"/>
      <c r="AD64" s="6"/>
      <c r="AF64" s="6">
        <v>36</v>
      </c>
      <c r="AG64" s="6">
        <v>45</v>
      </c>
      <c r="AH64" s="7">
        <f>AF64-AG64</f>
        <v>-9</v>
      </c>
      <c r="AI64" s="4" t="s">
        <v>1116</v>
      </c>
    </row>
    <row r="65" spans="1:35" x14ac:dyDescent="0.25">
      <c r="A65" s="1"/>
      <c r="B65" t="s">
        <v>297</v>
      </c>
      <c r="C65" s="9" t="s">
        <v>413</v>
      </c>
      <c r="D65" s="97">
        <v>22931</v>
      </c>
      <c r="F65" t="s">
        <v>264</v>
      </c>
      <c r="G65" s="2" t="s">
        <v>54</v>
      </c>
      <c r="H65" s="6">
        <v>40</v>
      </c>
      <c r="I65" s="7">
        <v>5.5</v>
      </c>
      <c r="J65" s="6">
        <v>41.5</v>
      </c>
      <c r="K65" s="7">
        <v>-2</v>
      </c>
      <c r="L65" s="6">
        <v>17</v>
      </c>
      <c r="M65" s="7">
        <v>-3</v>
      </c>
      <c r="N65" s="6">
        <f t="shared" si="0"/>
        <v>-1.5</v>
      </c>
      <c r="O65" s="7">
        <v>7.5</v>
      </c>
      <c r="R65" s="6"/>
      <c r="S65" s="6"/>
      <c r="T65" s="7"/>
      <c r="U65" s="6"/>
      <c r="V65" s="6"/>
      <c r="X65" s="6"/>
      <c r="Y65" s="6"/>
      <c r="AB65" s="6"/>
      <c r="AC65" s="6"/>
      <c r="AD65" s="6"/>
      <c r="AF65" s="6"/>
      <c r="AG65" s="6"/>
      <c r="AH65" s="7"/>
    </row>
    <row r="66" spans="1:35" x14ac:dyDescent="0.25">
      <c r="A66" s="1"/>
      <c r="B66" s="3" t="s">
        <v>297</v>
      </c>
      <c r="F66" s="3" t="s">
        <v>357</v>
      </c>
      <c r="G66" s="2"/>
      <c r="H66" s="6"/>
      <c r="J66" s="6"/>
      <c r="L66" s="6"/>
      <c r="N66" s="6"/>
      <c r="R66" s="6">
        <v>50.1</v>
      </c>
      <c r="S66" s="6">
        <v>48.2</v>
      </c>
      <c r="T66" s="7">
        <f>R66-S66</f>
        <v>1.8999999999999986</v>
      </c>
      <c r="U66" s="6"/>
      <c r="V66" s="6"/>
      <c r="X66" s="6"/>
      <c r="Y66" s="6"/>
      <c r="AA66" s="4" t="s">
        <v>379</v>
      </c>
      <c r="AB66" s="6"/>
      <c r="AC66" s="6"/>
      <c r="AD66" s="6"/>
      <c r="AF66" s="6">
        <v>39.299999999999997</v>
      </c>
      <c r="AG66" s="6">
        <v>58.1</v>
      </c>
      <c r="AH66" s="7">
        <f>AF66-AG66</f>
        <v>-18.800000000000004</v>
      </c>
      <c r="AI66" s="4" t="s">
        <v>407</v>
      </c>
    </row>
    <row r="67" spans="1:35" x14ac:dyDescent="0.25">
      <c r="A67" s="1"/>
      <c r="B67" t="s">
        <v>296</v>
      </c>
      <c r="C67" s="9" t="s">
        <v>396</v>
      </c>
      <c r="D67" s="97">
        <v>22952</v>
      </c>
      <c r="F67" t="s">
        <v>264</v>
      </c>
      <c r="G67" s="2" t="s">
        <v>54</v>
      </c>
      <c r="H67" s="6">
        <v>39</v>
      </c>
      <c r="I67" s="7">
        <v>-1</v>
      </c>
      <c r="J67" s="6">
        <v>47</v>
      </c>
      <c r="K67" s="7">
        <v>5.5</v>
      </c>
      <c r="L67" s="6">
        <v>13</v>
      </c>
      <c r="M67" s="7">
        <v>-4</v>
      </c>
      <c r="N67" s="6">
        <f t="shared" si="0"/>
        <v>-8</v>
      </c>
      <c r="O67" s="7">
        <v>-6.5</v>
      </c>
      <c r="R67" s="6">
        <v>47</v>
      </c>
      <c r="S67" s="6">
        <v>45</v>
      </c>
      <c r="T67" s="7">
        <f>R67-S67</f>
        <v>2</v>
      </c>
      <c r="U67" s="6">
        <v>51</v>
      </c>
      <c r="V67" s="6">
        <v>30</v>
      </c>
      <c r="W67" s="7">
        <f>U67-V67</f>
        <v>21</v>
      </c>
      <c r="X67" s="6"/>
      <c r="Y67" s="6"/>
      <c r="AA67" s="4" t="s">
        <v>1785</v>
      </c>
      <c r="AB67" s="6"/>
      <c r="AC67" s="6"/>
      <c r="AD67" s="6"/>
      <c r="AF67" s="6">
        <v>41</v>
      </c>
      <c r="AG67" s="6">
        <v>40</v>
      </c>
      <c r="AH67" s="7">
        <f>AF67-AG67</f>
        <v>1</v>
      </c>
      <c r="AI67" s="4" t="s">
        <v>1116</v>
      </c>
    </row>
    <row r="68" spans="1:35" x14ac:dyDescent="0.25">
      <c r="A68" s="1"/>
      <c r="B68" t="s">
        <v>296</v>
      </c>
      <c r="C68" s="9" t="s">
        <v>414</v>
      </c>
      <c r="D68" s="97">
        <v>22959</v>
      </c>
      <c r="F68" t="s">
        <v>264</v>
      </c>
      <c r="G68" s="2" t="s">
        <v>54</v>
      </c>
      <c r="H68" s="6">
        <v>36</v>
      </c>
      <c r="I68" s="7">
        <v>-3</v>
      </c>
      <c r="J68" s="6">
        <v>42.5</v>
      </c>
      <c r="K68" s="7">
        <v>-4.5</v>
      </c>
      <c r="L68" s="6">
        <v>20</v>
      </c>
      <c r="M68" s="7">
        <v>7</v>
      </c>
      <c r="N68" s="6">
        <f t="shared" si="0"/>
        <v>-6.5</v>
      </c>
      <c r="O68" s="7">
        <v>1.5</v>
      </c>
      <c r="R68" s="6"/>
      <c r="S68" s="6"/>
      <c r="T68" s="7"/>
      <c r="U68" s="6"/>
      <c r="V68" s="6"/>
      <c r="X68" s="6"/>
      <c r="Y68" s="6"/>
      <c r="AB68" s="6"/>
      <c r="AC68" s="6"/>
      <c r="AD68" s="6"/>
      <c r="AF68" s="6"/>
      <c r="AG68" s="6"/>
      <c r="AH68" s="7"/>
    </row>
    <row r="69" spans="1:35" x14ac:dyDescent="0.25">
      <c r="A69" s="1"/>
      <c r="B69" t="s">
        <v>296</v>
      </c>
      <c r="C69" s="9" t="s">
        <v>335</v>
      </c>
      <c r="D69" s="97">
        <v>22966</v>
      </c>
      <c r="F69" t="s">
        <v>264</v>
      </c>
      <c r="G69" s="2" t="s">
        <v>54</v>
      </c>
      <c r="H69" s="6">
        <v>34.5</v>
      </c>
      <c r="I69" s="7">
        <v>-1.5</v>
      </c>
      <c r="J69" s="6">
        <v>44.5</v>
      </c>
      <c r="K69" s="7">
        <v>2</v>
      </c>
      <c r="L69" s="6">
        <v>20.5</v>
      </c>
      <c r="M69" s="7">
        <v>0.5</v>
      </c>
      <c r="N69" s="6">
        <f t="shared" si="0"/>
        <v>-10</v>
      </c>
      <c r="O69" s="7">
        <v>-3.5</v>
      </c>
      <c r="R69" s="6"/>
      <c r="S69" s="6"/>
      <c r="T69" s="7"/>
      <c r="U69" s="6"/>
      <c r="V69" s="6"/>
      <c r="X69" s="6"/>
      <c r="Y69" s="6"/>
      <c r="AB69" s="6"/>
      <c r="AC69" s="6"/>
      <c r="AD69" s="6"/>
      <c r="AF69" s="6"/>
      <c r="AG69" s="6"/>
      <c r="AH69" s="7"/>
      <c r="AI69" s="4"/>
    </row>
    <row r="70" spans="1:35" x14ac:dyDescent="0.25">
      <c r="A70" s="1"/>
      <c r="B70" s="3" t="s">
        <v>296</v>
      </c>
      <c r="F70" s="3" t="s">
        <v>357</v>
      </c>
      <c r="G70" s="2"/>
      <c r="H70" s="6"/>
      <c r="J70" s="6"/>
      <c r="L70" s="6"/>
      <c r="N70" s="6"/>
      <c r="R70" s="6">
        <v>54.7</v>
      </c>
      <c r="S70" s="6">
        <v>42.7</v>
      </c>
      <c r="T70" s="7">
        <f>R70-S70</f>
        <v>12</v>
      </c>
      <c r="U70" s="6"/>
      <c r="V70" s="6"/>
      <c r="X70" s="6"/>
      <c r="Y70" s="6"/>
      <c r="AA70" s="4" t="s">
        <v>379</v>
      </c>
      <c r="AB70" s="6"/>
      <c r="AC70" s="6"/>
      <c r="AD70" s="6"/>
      <c r="AF70" s="6">
        <v>44.1</v>
      </c>
      <c r="AG70" s="6">
        <v>53.1</v>
      </c>
      <c r="AH70" s="7">
        <f t="shared" ref="AH70:AH74" si="3">AF70-AG70</f>
        <v>-9</v>
      </c>
      <c r="AI70" s="4" t="s">
        <v>407</v>
      </c>
    </row>
    <row r="71" spans="1:35" x14ac:dyDescent="0.25">
      <c r="A71" s="1"/>
      <c r="B71" t="s">
        <v>266</v>
      </c>
      <c r="C71" s="9" t="s">
        <v>415</v>
      </c>
      <c r="D71" s="97">
        <v>22984</v>
      </c>
      <c r="F71" t="s">
        <v>264</v>
      </c>
      <c r="G71" s="2" t="s">
        <v>54</v>
      </c>
      <c r="H71" s="6">
        <v>37</v>
      </c>
      <c r="I71" s="7">
        <v>2.5</v>
      </c>
      <c r="J71" s="6">
        <v>46</v>
      </c>
      <c r="K71" s="7">
        <v>1.5</v>
      </c>
      <c r="L71" s="6">
        <v>16</v>
      </c>
      <c r="M71" s="7">
        <v>-4.5</v>
      </c>
      <c r="N71" s="6">
        <f t="shared" si="0"/>
        <v>-9</v>
      </c>
      <c r="O71" s="7">
        <v>1</v>
      </c>
      <c r="R71" s="6">
        <v>41</v>
      </c>
      <c r="S71" s="6">
        <v>45</v>
      </c>
      <c r="T71" s="7">
        <f>R71-S71</f>
        <v>-4</v>
      </c>
      <c r="U71" s="6">
        <v>52</v>
      </c>
      <c r="V71" s="6">
        <v>27</v>
      </c>
      <c r="W71" s="7">
        <f>U71-V71</f>
        <v>25</v>
      </c>
      <c r="X71" s="6"/>
      <c r="Y71" s="6"/>
      <c r="AA71" s="4" t="s">
        <v>1785</v>
      </c>
      <c r="AB71" s="6"/>
      <c r="AC71" s="6"/>
      <c r="AD71" s="6"/>
      <c r="AF71" s="6">
        <v>36</v>
      </c>
      <c r="AG71" s="6">
        <v>43</v>
      </c>
      <c r="AH71" s="7">
        <f>AF71-AG71</f>
        <v>-7</v>
      </c>
      <c r="AI71" s="4" t="s">
        <v>1116</v>
      </c>
    </row>
    <row r="72" spans="1:35" x14ac:dyDescent="0.25">
      <c r="A72" s="1"/>
      <c r="B72" s="3" t="s">
        <v>266</v>
      </c>
      <c r="F72" s="3" t="s">
        <v>357</v>
      </c>
      <c r="G72" s="2"/>
      <c r="H72" s="6">
        <v>36.200000000000003</v>
      </c>
      <c r="I72" s="7">
        <v>0.1</v>
      </c>
      <c r="J72" s="6">
        <v>44.2</v>
      </c>
      <c r="K72" s="7">
        <v>3.9</v>
      </c>
      <c r="L72" s="6">
        <v>19.3</v>
      </c>
      <c r="M72" s="7">
        <v>-4.0999999999999996</v>
      </c>
      <c r="N72" s="6">
        <f t="shared" si="0"/>
        <v>-8</v>
      </c>
      <c r="O72" s="7">
        <v>-3.8</v>
      </c>
      <c r="P72" s="3"/>
      <c r="R72" s="6">
        <v>47.9</v>
      </c>
      <c r="S72" s="6">
        <v>50.7</v>
      </c>
      <c r="T72" s="7">
        <f>R72-S72</f>
        <v>-2.8000000000000043</v>
      </c>
      <c r="U72" s="6"/>
      <c r="V72" s="6"/>
      <c r="X72" s="6"/>
      <c r="Y72" s="6"/>
      <c r="AA72" s="4" t="s">
        <v>379</v>
      </c>
      <c r="AB72" s="6"/>
      <c r="AC72" s="6"/>
      <c r="AD72" s="6"/>
      <c r="AF72" s="6">
        <v>34.700000000000003</v>
      </c>
      <c r="AG72" s="6">
        <v>63.5</v>
      </c>
      <c r="AH72" s="7">
        <f t="shared" si="3"/>
        <v>-28.799999999999997</v>
      </c>
      <c r="AI72" s="4" t="s">
        <v>407</v>
      </c>
    </row>
    <row r="73" spans="1:35" x14ac:dyDescent="0.25">
      <c r="A73" s="1">
        <v>1963</v>
      </c>
      <c r="B73" t="s">
        <v>267</v>
      </c>
      <c r="C73" s="9" t="s">
        <v>416</v>
      </c>
      <c r="D73" s="97">
        <v>23022</v>
      </c>
      <c r="F73" t="s">
        <v>264</v>
      </c>
      <c r="G73" s="2" t="s">
        <v>54</v>
      </c>
      <c r="H73" s="6">
        <v>35</v>
      </c>
      <c r="I73" s="7">
        <v>-2</v>
      </c>
      <c r="J73" s="6">
        <v>48</v>
      </c>
      <c r="K73" s="7">
        <v>2</v>
      </c>
      <c r="L73" s="6">
        <v>16.5</v>
      </c>
      <c r="M73" s="7">
        <v>0.5</v>
      </c>
      <c r="N73" s="6">
        <f t="shared" si="0"/>
        <v>-13</v>
      </c>
      <c r="O73" s="7">
        <v>-4</v>
      </c>
      <c r="R73" s="6">
        <v>42</v>
      </c>
      <c r="S73" s="6">
        <v>45</v>
      </c>
      <c r="T73" s="7">
        <f>R73-S73</f>
        <v>-3</v>
      </c>
      <c r="U73" s="6">
        <v>48</v>
      </c>
      <c r="V73" s="6">
        <v>30</v>
      </c>
      <c r="W73" s="7">
        <f>U73-V73</f>
        <v>18</v>
      </c>
      <c r="X73" s="6"/>
      <c r="Y73" s="6"/>
      <c r="AA73" s="4" t="s">
        <v>1785</v>
      </c>
      <c r="AB73" s="6"/>
      <c r="AC73" s="6"/>
      <c r="AD73" s="6"/>
      <c r="AF73" s="6">
        <v>34</v>
      </c>
      <c r="AG73" s="6">
        <v>50</v>
      </c>
      <c r="AH73" s="7">
        <f t="shared" si="3"/>
        <v>-16</v>
      </c>
      <c r="AI73" s="4" t="s">
        <v>1116</v>
      </c>
    </row>
    <row r="74" spans="1:35" x14ac:dyDescent="0.25">
      <c r="A74" s="1"/>
      <c r="B74" s="3" t="s">
        <v>267</v>
      </c>
      <c r="F74" s="3" t="s">
        <v>357</v>
      </c>
      <c r="G74" s="2"/>
      <c r="H74" s="6">
        <v>37.700000000000003</v>
      </c>
      <c r="I74" s="7">
        <v>1.5</v>
      </c>
      <c r="J74" s="6">
        <v>44.3</v>
      </c>
      <c r="K74" s="7">
        <v>0.1</v>
      </c>
      <c r="L74" s="6">
        <v>17.399999999999999</v>
      </c>
      <c r="M74" s="7">
        <v>-1.9</v>
      </c>
      <c r="N74" s="6">
        <f t="shared" si="0"/>
        <v>-6.5999999999999943</v>
      </c>
      <c r="O74" s="7">
        <v>1.4</v>
      </c>
      <c r="R74" s="6">
        <v>50.7</v>
      </c>
      <c r="S74" s="6">
        <v>46.7</v>
      </c>
      <c r="T74" s="7">
        <f>R74-S74</f>
        <v>4</v>
      </c>
      <c r="U74" s="6"/>
      <c r="V74" s="6"/>
      <c r="X74" s="6"/>
      <c r="Y74" s="6"/>
      <c r="AA74" s="4" t="s">
        <v>379</v>
      </c>
      <c r="AB74" s="6"/>
      <c r="AC74" s="6"/>
      <c r="AD74" s="6"/>
      <c r="AF74" s="6">
        <v>38.4</v>
      </c>
      <c r="AG74" s="6">
        <v>59.5</v>
      </c>
      <c r="AH74" s="7">
        <f t="shared" si="3"/>
        <v>-21.1</v>
      </c>
      <c r="AI74" s="4" t="s">
        <v>407</v>
      </c>
    </row>
    <row r="75" spans="1:35" x14ac:dyDescent="0.25">
      <c r="A75" s="1"/>
      <c r="B75" t="s">
        <v>268</v>
      </c>
      <c r="C75" s="9" t="s">
        <v>417</v>
      </c>
      <c r="D75" s="97">
        <v>23043</v>
      </c>
      <c r="F75" t="s">
        <v>264</v>
      </c>
      <c r="G75" s="2" t="s">
        <v>54</v>
      </c>
      <c r="H75" s="6">
        <v>32.5</v>
      </c>
      <c r="I75" s="7">
        <v>-2.5</v>
      </c>
      <c r="J75" s="6">
        <v>48</v>
      </c>
      <c r="K75" s="7">
        <v>0</v>
      </c>
      <c r="L75" s="6">
        <v>18.5</v>
      </c>
      <c r="M75" s="7">
        <v>2</v>
      </c>
      <c r="N75" s="6">
        <f t="shared" si="0"/>
        <v>-15.5</v>
      </c>
      <c r="O75" s="7">
        <v>-2.5</v>
      </c>
      <c r="R75" s="6">
        <v>40</v>
      </c>
      <c r="S75" s="6"/>
      <c r="T75" s="7"/>
      <c r="U75" s="6"/>
      <c r="V75" s="6"/>
      <c r="X75" s="6"/>
      <c r="Y75" s="6"/>
      <c r="AB75" s="6"/>
      <c r="AC75" s="6"/>
      <c r="AD75" s="6"/>
      <c r="AF75" s="6"/>
      <c r="AG75" s="6"/>
      <c r="AH75" s="7"/>
      <c r="AI75" s="4"/>
    </row>
    <row r="76" spans="1:35" x14ac:dyDescent="0.25">
      <c r="A76" s="1"/>
      <c r="B76" s="3" t="s">
        <v>268</v>
      </c>
      <c r="F76" s="3" t="s">
        <v>357</v>
      </c>
      <c r="G76" s="2"/>
      <c r="H76" s="6">
        <v>34.1</v>
      </c>
      <c r="I76" s="7">
        <v>-3.6</v>
      </c>
      <c r="J76" s="6">
        <v>48.7</v>
      </c>
      <c r="K76" s="7">
        <v>4.4000000000000004</v>
      </c>
      <c r="L76" s="6">
        <v>16.899999999999999</v>
      </c>
      <c r="M76" s="7">
        <v>-0.5</v>
      </c>
      <c r="N76" s="6">
        <f t="shared" si="0"/>
        <v>-14.600000000000001</v>
      </c>
      <c r="O76" s="7">
        <v>-8</v>
      </c>
      <c r="R76" s="6">
        <v>43.8</v>
      </c>
      <c r="S76" s="6">
        <v>54.1</v>
      </c>
      <c r="T76" s="7">
        <f t="shared" ref="T76:T82" si="4">R76-S76</f>
        <v>-10.300000000000004</v>
      </c>
      <c r="U76" s="6"/>
      <c r="V76" s="6"/>
      <c r="X76" s="6"/>
      <c r="Y76" s="6"/>
      <c r="AA76" s="4" t="s">
        <v>379</v>
      </c>
      <c r="AB76" s="6"/>
      <c r="AC76" s="6"/>
      <c r="AD76" s="6"/>
      <c r="AF76" s="6">
        <v>35</v>
      </c>
      <c r="AG76" s="6">
        <v>62.2</v>
      </c>
      <c r="AH76" s="7">
        <f t="shared" ref="AH76:AH87" si="5">AF76-AG76</f>
        <v>-27.200000000000003</v>
      </c>
      <c r="AI76" s="4" t="s">
        <v>407</v>
      </c>
    </row>
    <row r="77" spans="1:35" x14ac:dyDescent="0.25">
      <c r="A77" s="1"/>
      <c r="B77" t="s">
        <v>294</v>
      </c>
      <c r="C77" s="9" t="s">
        <v>418</v>
      </c>
      <c r="D77" s="97">
        <v>23071</v>
      </c>
      <c r="F77" t="s">
        <v>264</v>
      </c>
      <c r="G77" s="2" t="s">
        <v>54</v>
      </c>
      <c r="H77" s="6">
        <v>33.5</v>
      </c>
      <c r="I77" s="7">
        <v>1</v>
      </c>
      <c r="J77" s="6">
        <v>50</v>
      </c>
      <c r="K77" s="7">
        <v>2</v>
      </c>
      <c r="L77" s="6">
        <v>15.5</v>
      </c>
      <c r="M77" s="7">
        <v>-3</v>
      </c>
      <c r="N77" s="6">
        <f t="shared" si="0"/>
        <v>-16.5</v>
      </c>
      <c r="O77" s="7">
        <v>-1</v>
      </c>
      <c r="R77" s="6">
        <v>35</v>
      </c>
      <c r="S77" s="6">
        <v>53</v>
      </c>
      <c r="T77" s="7">
        <f t="shared" si="4"/>
        <v>-18</v>
      </c>
      <c r="U77" s="6">
        <v>44</v>
      </c>
      <c r="V77" s="6">
        <v>13</v>
      </c>
      <c r="W77" s="7">
        <f>U77-V77</f>
        <v>31</v>
      </c>
      <c r="X77" s="6"/>
      <c r="Y77" s="6"/>
      <c r="AA77" s="4" t="s">
        <v>1785</v>
      </c>
      <c r="AB77" s="6"/>
      <c r="AC77" s="6"/>
      <c r="AD77" s="6"/>
      <c r="AF77" s="6">
        <v>30</v>
      </c>
      <c r="AG77" s="6">
        <v>52</v>
      </c>
      <c r="AH77" s="7">
        <f t="shared" si="5"/>
        <v>-22</v>
      </c>
      <c r="AI77" s="4" t="s">
        <v>1116</v>
      </c>
    </row>
    <row r="78" spans="1:35" x14ac:dyDescent="0.25">
      <c r="A78" s="1"/>
      <c r="B78" t="s">
        <v>294</v>
      </c>
      <c r="F78" t="s">
        <v>357</v>
      </c>
      <c r="G78" s="2"/>
      <c r="H78" s="6">
        <v>34.4</v>
      </c>
      <c r="I78" s="7">
        <v>0.3</v>
      </c>
      <c r="J78" s="6">
        <v>48.3</v>
      </c>
      <c r="K78" s="7">
        <v>-0.4</v>
      </c>
      <c r="L78" s="6">
        <v>16.600000000000001</v>
      </c>
      <c r="M78" s="7">
        <v>-0.3</v>
      </c>
      <c r="N78" s="6">
        <f t="shared" si="0"/>
        <v>-13.899999999999999</v>
      </c>
      <c r="O78" s="7">
        <v>0.7</v>
      </c>
      <c r="R78" s="6">
        <v>43</v>
      </c>
      <c r="S78" s="6">
        <v>54.1</v>
      </c>
      <c r="T78" s="7">
        <f t="shared" si="4"/>
        <v>-11.100000000000001</v>
      </c>
      <c r="U78" s="6"/>
      <c r="V78" s="6"/>
      <c r="X78" s="6"/>
      <c r="Y78" s="6"/>
      <c r="AA78" s="4" t="s">
        <v>379</v>
      </c>
      <c r="AB78" s="6"/>
      <c r="AC78" s="6"/>
      <c r="AD78" s="6"/>
      <c r="AF78" s="6">
        <v>30.1</v>
      </c>
      <c r="AG78" s="6">
        <v>67.400000000000006</v>
      </c>
      <c r="AH78" s="7">
        <f t="shared" si="5"/>
        <v>-37.300000000000004</v>
      </c>
      <c r="AI78" s="4" t="s">
        <v>407</v>
      </c>
    </row>
    <row r="79" spans="1:35" x14ac:dyDescent="0.25">
      <c r="A79" s="1"/>
      <c r="B79" s="3" t="s">
        <v>294</v>
      </c>
      <c r="C79" s="9" t="s">
        <v>344</v>
      </c>
      <c r="D79" s="97">
        <v>23099</v>
      </c>
      <c r="F79" t="s">
        <v>264</v>
      </c>
      <c r="G79" s="2" t="s">
        <v>54</v>
      </c>
      <c r="H79" s="6">
        <v>34</v>
      </c>
      <c r="I79" s="7">
        <v>0.5</v>
      </c>
      <c r="J79" s="6">
        <v>49.5</v>
      </c>
      <c r="K79" s="7">
        <v>-0.5</v>
      </c>
      <c r="L79" s="6">
        <v>16</v>
      </c>
      <c r="M79" s="7">
        <v>0.5</v>
      </c>
      <c r="N79" s="6">
        <f t="shared" si="0"/>
        <v>-15.5</v>
      </c>
      <c r="O79" s="7">
        <v>1</v>
      </c>
      <c r="R79" s="6">
        <v>35</v>
      </c>
      <c r="S79" s="6">
        <v>54</v>
      </c>
      <c r="T79" s="7">
        <f t="shared" si="4"/>
        <v>-19</v>
      </c>
      <c r="U79" s="6">
        <v>52</v>
      </c>
      <c r="V79" s="6">
        <v>15</v>
      </c>
      <c r="W79" s="7">
        <f>U79-V79</f>
        <v>37</v>
      </c>
      <c r="X79" s="6"/>
      <c r="Y79" s="6"/>
      <c r="AA79" s="4" t="s">
        <v>1785</v>
      </c>
      <c r="AB79" s="6"/>
      <c r="AC79" s="6"/>
      <c r="AD79" s="6"/>
      <c r="AF79" s="6">
        <v>33</v>
      </c>
      <c r="AG79" s="6">
        <v>50</v>
      </c>
      <c r="AH79" s="7">
        <f t="shared" si="5"/>
        <v>-17</v>
      </c>
      <c r="AI79" s="4" t="s">
        <v>1116</v>
      </c>
    </row>
    <row r="80" spans="1:35" x14ac:dyDescent="0.25">
      <c r="A80" s="1"/>
      <c r="B80" s="3" t="s">
        <v>269</v>
      </c>
      <c r="C80" s="52" t="s">
        <v>419</v>
      </c>
      <c r="D80" s="97">
        <v>23109</v>
      </c>
      <c r="F80" s="3" t="s">
        <v>357</v>
      </c>
      <c r="G80" s="2" t="s">
        <v>46</v>
      </c>
      <c r="H80" s="6">
        <v>36.1</v>
      </c>
      <c r="I80" s="7">
        <v>1.7</v>
      </c>
      <c r="J80" s="6">
        <v>48.7</v>
      </c>
      <c r="K80" s="7">
        <v>0.4</v>
      </c>
      <c r="L80" s="6">
        <v>14.7</v>
      </c>
      <c r="M80" s="7">
        <v>-1.9</v>
      </c>
      <c r="N80" s="6">
        <f t="shared" si="0"/>
        <v>-12.600000000000001</v>
      </c>
      <c r="O80" s="7">
        <v>1.3</v>
      </c>
      <c r="R80" s="6">
        <v>39.4</v>
      </c>
      <c r="S80" s="6">
        <v>56.1</v>
      </c>
      <c r="T80" s="7">
        <f t="shared" si="4"/>
        <v>-16.700000000000003</v>
      </c>
      <c r="U80" s="6"/>
      <c r="V80" s="6"/>
      <c r="X80" s="6"/>
      <c r="Y80" s="6"/>
      <c r="AA80" s="4" t="s">
        <v>379</v>
      </c>
      <c r="AB80" s="6"/>
      <c r="AC80" s="6"/>
      <c r="AD80" s="6"/>
      <c r="AF80" s="6">
        <v>33.4</v>
      </c>
      <c r="AG80" s="6">
        <v>62.4</v>
      </c>
      <c r="AH80" s="7">
        <f t="shared" si="5"/>
        <v>-29</v>
      </c>
      <c r="AI80" s="4" t="s">
        <v>407</v>
      </c>
    </row>
    <row r="81" spans="1:35" x14ac:dyDescent="0.25">
      <c r="A81" s="1"/>
      <c r="B81" s="3" t="s">
        <v>270</v>
      </c>
      <c r="C81" s="52"/>
      <c r="F81" s="3" t="s">
        <v>357</v>
      </c>
      <c r="G81" s="2"/>
      <c r="H81" s="6">
        <v>37.799999999999997</v>
      </c>
      <c r="I81" s="7">
        <v>1.7</v>
      </c>
      <c r="J81" s="6">
        <v>46.4</v>
      </c>
      <c r="K81" s="7">
        <v>-2.2999999999999998</v>
      </c>
      <c r="L81" s="6">
        <v>15.4</v>
      </c>
      <c r="M81" s="7">
        <v>0.7</v>
      </c>
      <c r="N81" s="6">
        <f t="shared" si="0"/>
        <v>-8.6000000000000014</v>
      </c>
      <c r="O81" s="7">
        <v>4</v>
      </c>
      <c r="R81" s="6">
        <v>47.6</v>
      </c>
      <c r="S81" s="6">
        <v>47.9</v>
      </c>
      <c r="T81" s="7">
        <f t="shared" si="4"/>
        <v>-0.29999999999999716</v>
      </c>
      <c r="U81" s="6"/>
      <c r="V81" s="6"/>
      <c r="X81" s="6"/>
      <c r="Y81" s="6"/>
      <c r="AA81" s="4" t="s">
        <v>379</v>
      </c>
      <c r="AB81" s="6"/>
      <c r="AC81" s="6"/>
      <c r="AD81" s="6"/>
      <c r="AF81" s="6">
        <v>39.4</v>
      </c>
      <c r="AG81" s="6">
        <v>56.1</v>
      </c>
      <c r="AH81" s="7">
        <f t="shared" si="5"/>
        <v>-16.700000000000003</v>
      </c>
      <c r="AI81" s="4" t="s">
        <v>407</v>
      </c>
    </row>
    <row r="82" spans="1:35" x14ac:dyDescent="0.25">
      <c r="A82" s="1"/>
      <c r="B82" t="s">
        <v>270</v>
      </c>
      <c r="C82" s="9" t="s">
        <v>420</v>
      </c>
      <c r="D82" s="97">
        <v>23141</v>
      </c>
      <c r="F82" t="s">
        <v>264</v>
      </c>
      <c r="G82" s="2" t="s">
        <v>54</v>
      </c>
      <c r="H82" s="6">
        <v>36</v>
      </c>
      <c r="I82" s="7">
        <v>2</v>
      </c>
      <c r="J82" s="6">
        <v>47</v>
      </c>
      <c r="K82" s="7">
        <v>-2.5</v>
      </c>
      <c r="L82" s="6">
        <v>16</v>
      </c>
      <c r="M82" s="7">
        <v>0</v>
      </c>
      <c r="N82" s="6">
        <f t="shared" si="0"/>
        <v>-11</v>
      </c>
      <c r="O82" s="7">
        <v>4.5</v>
      </c>
      <c r="R82" s="6">
        <v>41</v>
      </c>
      <c r="S82" s="6">
        <v>49</v>
      </c>
      <c r="T82" s="7">
        <f t="shared" si="4"/>
        <v>-8</v>
      </c>
      <c r="U82" s="6">
        <v>53</v>
      </c>
      <c r="V82" s="6">
        <v>13</v>
      </c>
      <c r="W82" s="7">
        <f>U82-V82</f>
        <v>40</v>
      </c>
      <c r="X82" s="6"/>
      <c r="Y82" s="6"/>
      <c r="AA82" s="4" t="s">
        <v>1785</v>
      </c>
      <c r="AB82" s="6"/>
      <c r="AC82" s="6"/>
      <c r="AD82" s="6"/>
      <c r="AF82" s="6">
        <v>38</v>
      </c>
      <c r="AG82" s="6">
        <v>45</v>
      </c>
      <c r="AH82" s="7">
        <f t="shared" si="5"/>
        <v>-7</v>
      </c>
      <c r="AI82" s="4" t="s">
        <v>1116</v>
      </c>
    </row>
    <row r="83" spans="1:35" x14ac:dyDescent="0.25">
      <c r="A83" s="1"/>
      <c r="B83" s="3" t="s">
        <v>270</v>
      </c>
      <c r="E83">
        <v>1</v>
      </c>
      <c r="F83" t="s">
        <v>264</v>
      </c>
      <c r="G83" s="2" t="s">
        <v>54</v>
      </c>
      <c r="H83" s="6"/>
      <c r="J83" s="6"/>
      <c r="L83" s="6"/>
      <c r="N83" s="6">
        <v>-18.5</v>
      </c>
      <c r="O83" s="7">
        <v>-7.5</v>
      </c>
      <c r="R83" s="6"/>
      <c r="S83" s="6"/>
      <c r="T83" s="7"/>
      <c r="U83" s="6"/>
      <c r="V83" s="6"/>
      <c r="X83" s="6"/>
      <c r="Y83" s="6"/>
      <c r="AB83" s="6"/>
      <c r="AC83" s="6"/>
      <c r="AD83" s="6"/>
      <c r="AF83" s="6"/>
      <c r="AG83" s="6"/>
      <c r="AH83" s="7"/>
      <c r="AI83" s="4"/>
    </row>
    <row r="84" spans="1:35" x14ac:dyDescent="0.25">
      <c r="A84" s="1"/>
      <c r="B84" s="3" t="s">
        <v>263</v>
      </c>
      <c r="C84" s="9" t="s">
        <v>421</v>
      </c>
      <c r="D84" s="97">
        <v>23164</v>
      </c>
      <c r="E84">
        <v>10</v>
      </c>
      <c r="F84" s="3" t="s">
        <v>357</v>
      </c>
      <c r="G84" s="2" t="s">
        <v>46</v>
      </c>
      <c r="H84" s="6">
        <v>34.6</v>
      </c>
      <c r="I84" s="7">
        <v>-3.2</v>
      </c>
      <c r="J84" s="6">
        <v>51.3</v>
      </c>
      <c r="K84" s="7">
        <v>4.9000000000000004</v>
      </c>
      <c r="L84" s="6">
        <v>13.9</v>
      </c>
      <c r="M84" s="7">
        <v>-1.5</v>
      </c>
      <c r="N84" s="6">
        <f t="shared" ref="N84" si="6">H84-J84</f>
        <v>-16.699999999999996</v>
      </c>
      <c r="O84" s="7">
        <v>-8.1</v>
      </c>
      <c r="R84" s="6">
        <v>45.7</v>
      </c>
      <c r="S84" s="6">
        <v>49.1</v>
      </c>
      <c r="T84" s="7">
        <f>R84-S84</f>
        <v>-3.3999999999999986</v>
      </c>
      <c r="U84" s="6"/>
      <c r="V84" s="6"/>
      <c r="X84" s="6"/>
      <c r="Y84" s="6"/>
      <c r="AA84" s="4" t="s">
        <v>379</v>
      </c>
      <c r="AB84" s="6"/>
      <c r="AC84" s="6"/>
      <c r="AD84" s="6"/>
      <c r="AF84" s="6">
        <v>38</v>
      </c>
      <c r="AG84" s="6">
        <v>57.1</v>
      </c>
      <c r="AH84" s="7">
        <f t="shared" si="5"/>
        <v>-19.100000000000001</v>
      </c>
      <c r="AI84" s="4" t="s">
        <v>407</v>
      </c>
    </row>
    <row r="85" spans="1:35" x14ac:dyDescent="0.25">
      <c r="A85" s="1"/>
      <c r="B85" s="3" t="s">
        <v>263</v>
      </c>
      <c r="E85">
        <v>12</v>
      </c>
      <c r="F85" s="3"/>
      <c r="G85" s="2" t="s">
        <v>42</v>
      </c>
      <c r="H85" s="6"/>
      <c r="J85" s="6"/>
      <c r="L85" s="6"/>
      <c r="N85" s="6">
        <v>-14.5</v>
      </c>
      <c r="R85" s="6"/>
      <c r="S85" s="6"/>
      <c r="T85" s="7"/>
      <c r="U85" s="6"/>
      <c r="V85" s="6"/>
      <c r="X85" s="6"/>
      <c r="Y85" s="6"/>
      <c r="AA85" s="4"/>
      <c r="AB85" s="6"/>
      <c r="AC85" s="6"/>
      <c r="AD85" s="6"/>
      <c r="AF85" s="6"/>
      <c r="AG85" s="6"/>
      <c r="AH85" s="7"/>
      <c r="AI85" s="4"/>
    </row>
    <row r="86" spans="1:35" x14ac:dyDescent="0.25">
      <c r="A86" s="1"/>
      <c r="B86" t="s">
        <v>263</v>
      </c>
      <c r="C86" s="9" t="s">
        <v>422</v>
      </c>
      <c r="D86" s="97">
        <v>23169</v>
      </c>
      <c r="E86">
        <v>17</v>
      </c>
      <c r="F86" t="s">
        <v>264</v>
      </c>
      <c r="G86" s="2" t="s">
        <v>54</v>
      </c>
      <c r="H86" s="6">
        <v>31</v>
      </c>
      <c r="J86" s="6">
        <v>51.5</v>
      </c>
      <c r="L86" s="6">
        <v>16.5</v>
      </c>
      <c r="N86" s="6">
        <f t="shared" si="0"/>
        <v>-20.5</v>
      </c>
      <c r="O86" s="7">
        <v>-2</v>
      </c>
      <c r="R86" s="6">
        <v>35</v>
      </c>
      <c r="S86" s="6">
        <v>52</v>
      </c>
      <c r="T86" s="7">
        <f>R86-S86</f>
        <v>-17</v>
      </c>
      <c r="U86" s="6">
        <v>54</v>
      </c>
      <c r="V86" s="6">
        <v>13</v>
      </c>
      <c r="W86" s="7">
        <f>U86-V86</f>
        <v>41</v>
      </c>
      <c r="X86" s="6"/>
      <c r="Y86" s="6"/>
      <c r="AA86" s="4" t="s">
        <v>1785</v>
      </c>
      <c r="AB86" s="6"/>
      <c r="AC86" s="6"/>
      <c r="AD86" s="6"/>
      <c r="AF86" s="6">
        <v>31</v>
      </c>
      <c r="AG86" s="6">
        <v>51</v>
      </c>
      <c r="AH86" s="7">
        <f t="shared" si="5"/>
        <v>-20</v>
      </c>
      <c r="AI86" s="4" t="s">
        <v>1116</v>
      </c>
    </row>
    <row r="87" spans="1:35" x14ac:dyDescent="0.25">
      <c r="A87" s="1"/>
      <c r="B87" s="3" t="s">
        <v>263</v>
      </c>
      <c r="C87" s="9" t="s">
        <v>423</v>
      </c>
      <c r="D87" s="97">
        <v>23174</v>
      </c>
      <c r="E87">
        <v>17</v>
      </c>
      <c r="F87" s="3" t="s">
        <v>357</v>
      </c>
      <c r="G87" s="2" t="s">
        <v>46</v>
      </c>
      <c r="H87" s="6">
        <v>33.5</v>
      </c>
      <c r="I87" s="7">
        <v>-1.1000000000000001</v>
      </c>
      <c r="J87" s="6">
        <v>52.2</v>
      </c>
      <c r="K87" s="7">
        <v>0.9</v>
      </c>
      <c r="L87" s="6">
        <v>14.1</v>
      </c>
      <c r="M87" s="7">
        <v>0.2</v>
      </c>
      <c r="N87" s="6">
        <f t="shared" si="0"/>
        <v>-18.700000000000003</v>
      </c>
      <c r="O87" s="7">
        <v>-2</v>
      </c>
      <c r="R87" s="6">
        <v>42.7</v>
      </c>
      <c r="S87" s="6">
        <v>53.3</v>
      </c>
      <c r="T87" s="7">
        <f>R87-S87</f>
        <v>-10.599999999999994</v>
      </c>
      <c r="U87" s="6"/>
      <c r="V87" s="6"/>
      <c r="X87" s="6"/>
      <c r="Y87" s="6"/>
      <c r="AA87" s="4" t="s">
        <v>379</v>
      </c>
      <c r="AB87" s="6"/>
      <c r="AC87" s="6"/>
      <c r="AD87" s="6"/>
      <c r="AF87" s="6">
        <v>36.700000000000003</v>
      </c>
      <c r="AG87" s="6">
        <v>59</v>
      </c>
      <c r="AH87" s="7">
        <f t="shared" si="5"/>
        <v>-22.299999999999997</v>
      </c>
      <c r="AI87" s="4" t="s">
        <v>407</v>
      </c>
    </row>
    <row r="88" spans="1:35" x14ac:dyDescent="0.25">
      <c r="A88" s="1"/>
      <c r="B88" t="s">
        <v>263</v>
      </c>
      <c r="C88" s="9" t="s">
        <v>348</v>
      </c>
      <c r="D88" s="97">
        <v>23184</v>
      </c>
      <c r="E88">
        <v>28</v>
      </c>
      <c r="F88" t="s">
        <v>264</v>
      </c>
      <c r="G88" s="2" t="s">
        <v>54</v>
      </c>
      <c r="H88" s="6">
        <v>36</v>
      </c>
      <c r="I88" s="7">
        <v>5</v>
      </c>
      <c r="J88" s="6">
        <v>50</v>
      </c>
      <c r="K88" s="7">
        <v>-1.5</v>
      </c>
      <c r="L88" s="6">
        <v>13</v>
      </c>
      <c r="M88" s="7">
        <v>-3.5</v>
      </c>
      <c r="N88" s="6">
        <f t="shared" si="0"/>
        <v>-14</v>
      </c>
      <c r="O88" s="7">
        <v>6.5</v>
      </c>
      <c r="R88" s="6"/>
      <c r="S88" s="6"/>
      <c r="T88" s="7"/>
      <c r="U88" s="6"/>
      <c r="V88" s="6"/>
      <c r="X88" s="6"/>
      <c r="Y88" s="6"/>
      <c r="AB88" s="6"/>
      <c r="AC88" s="6"/>
      <c r="AD88" s="6"/>
      <c r="AF88" s="6"/>
      <c r="AG88" s="6"/>
      <c r="AH88" s="7"/>
      <c r="AI88" s="4"/>
    </row>
    <row r="89" spans="1:35" x14ac:dyDescent="0.25">
      <c r="A89" s="1"/>
      <c r="B89" s="3" t="s">
        <v>263</v>
      </c>
      <c r="C89" s="9" t="s">
        <v>424</v>
      </c>
      <c r="D89" s="97">
        <v>23190</v>
      </c>
      <c r="E89">
        <v>15</v>
      </c>
      <c r="F89" t="s">
        <v>264</v>
      </c>
      <c r="G89" s="2" t="s">
        <v>54</v>
      </c>
      <c r="H89" s="6">
        <v>34.5</v>
      </c>
      <c r="I89" s="7">
        <v>-1.5</v>
      </c>
      <c r="J89" s="6">
        <v>51.5</v>
      </c>
      <c r="K89" s="7">
        <v>1.5</v>
      </c>
      <c r="L89" s="6">
        <v>13</v>
      </c>
      <c r="M89" s="7">
        <v>0</v>
      </c>
      <c r="N89" s="6">
        <f t="shared" si="0"/>
        <v>-17</v>
      </c>
      <c r="O89" s="7">
        <v>-3</v>
      </c>
      <c r="R89" s="6"/>
      <c r="S89" s="6"/>
      <c r="T89" s="7"/>
      <c r="U89" s="6"/>
      <c r="V89" s="6"/>
      <c r="X89" s="6"/>
      <c r="Y89" s="6"/>
      <c r="AB89" s="6"/>
      <c r="AC89" s="6"/>
      <c r="AD89" s="6"/>
      <c r="AF89" s="6"/>
      <c r="AG89" s="6"/>
      <c r="AH89" s="7"/>
      <c r="AI89" s="4"/>
    </row>
    <row r="90" spans="1:35" x14ac:dyDescent="0.25">
      <c r="A90" s="1"/>
      <c r="B90" s="3" t="s">
        <v>265</v>
      </c>
      <c r="E90">
        <v>3</v>
      </c>
      <c r="G90" s="2" t="s">
        <v>42</v>
      </c>
      <c r="H90" s="6"/>
      <c r="J90" s="6"/>
      <c r="L90" s="6"/>
      <c r="N90" s="6">
        <v>-9</v>
      </c>
      <c r="O90" s="7">
        <v>5.5</v>
      </c>
      <c r="R90" s="6"/>
      <c r="S90" s="6"/>
      <c r="T90" s="7"/>
      <c r="U90" s="6"/>
      <c r="V90" s="6"/>
      <c r="X90" s="6"/>
      <c r="Y90" s="6"/>
      <c r="AB90" s="6"/>
      <c r="AC90" s="6"/>
      <c r="AD90" s="6"/>
      <c r="AF90" s="6"/>
      <c r="AG90" s="6"/>
      <c r="AH90" s="7"/>
      <c r="AI90" s="4"/>
    </row>
    <row r="91" spans="1:35" x14ac:dyDescent="0.25">
      <c r="A91" s="1"/>
      <c r="B91" s="3" t="s">
        <v>265</v>
      </c>
      <c r="E91">
        <v>10</v>
      </c>
      <c r="G91" s="2" t="s">
        <v>42</v>
      </c>
      <c r="H91" s="6"/>
      <c r="J91" s="6"/>
      <c r="L91" s="6"/>
      <c r="N91" s="6">
        <v>-5.5</v>
      </c>
      <c r="O91" s="7">
        <v>3.5</v>
      </c>
      <c r="R91" s="6"/>
      <c r="S91" s="6"/>
      <c r="T91" s="7"/>
      <c r="U91" s="6"/>
      <c r="V91" s="6"/>
      <c r="X91" s="6"/>
      <c r="Y91" s="6"/>
      <c r="AB91" s="6"/>
      <c r="AC91" s="6"/>
      <c r="AD91" s="6"/>
      <c r="AF91" s="6"/>
      <c r="AG91" s="6"/>
      <c r="AH91" s="7"/>
      <c r="AI91" s="4"/>
    </row>
    <row r="92" spans="1:35" x14ac:dyDescent="0.25">
      <c r="B92" s="3" t="s">
        <v>265</v>
      </c>
      <c r="C92" s="9" t="s">
        <v>425</v>
      </c>
      <c r="D92" s="97">
        <v>23197</v>
      </c>
      <c r="E92">
        <v>19</v>
      </c>
      <c r="F92" t="s">
        <v>264</v>
      </c>
      <c r="G92" s="2" t="s">
        <v>54</v>
      </c>
      <c r="H92" s="6">
        <v>34</v>
      </c>
      <c r="I92" s="7">
        <v>-0.5</v>
      </c>
      <c r="J92" s="6">
        <v>52</v>
      </c>
      <c r="K92" s="7">
        <v>0.5</v>
      </c>
      <c r="L92" s="6">
        <v>13</v>
      </c>
      <c r="M92" s="7">
        <v>0</v>
      </c>
      <c r="N92" s="6">
        <f t="shared" si="0"/>
        <v>-18</v>
      </c>
      <c r="O92" s="7">
        <v>-1</v>
      </c>
      <c r="R92" s="6">
        <v>37</v>
      </c>
      <c r="S92" s="6">
        <v>52</v>
      </c>
      <c r="T92" s="7">
        <f>R92-S92</f>
        <v>-15</v>
      </c>
      <c r="U92" s="6">
        <v>57</v>
      </c>
      <c r="V92" s="6">
        <v>16</v>
      </c>
      <c r="W92" s="7">
        <f>U92-V92</f>
        <v>41</v>
      </c>
      <c r="X92" s="6"/>
      <c r="Y92" s="6"/>
      <c r="AA92" s="4" t="s">
        <v>1785</v>
      </c>
      <c r="AB92" s="6"/>
      <c r="AC92" s="6"/>
      <c r="AD92" s="6"/>
      <c r="AF92" s="6">
        <v>32</v>
      </c>
      <c r="AG92" s="6">
        <v>53</v>
      </c>
      <c r="AH92" s="7">
        <f>AF92-AG92</f>
        <v>-21</v>
      </c>
      <c r="AI92" s="4" t="s">
        <v>1116</v>
      </c>
    </row>
    <row r="93" spans="1:35" x14ac:dyDescent="0.25">
      <c r="B93" s="3" t="s">
        <v>265</v>
      </c>
      <c r="C93" s="9" t="s">
        <v>426</v>
      </c>
      <c r="D93" s="97">
        <v>23210</v>
      </c>
      <c r="E93">
        <v>26</v>
      </c>
      <c r="F93" t="s">
        <v>264</v>
      </c>
      <c r="G93" s="2" t="s">
        <v>54</v>
      </c>
      <c r="H93" s="6">
        <v>32</v>
      </c>
      <c r="I93" s="7">
        <v>-2</v>
      </c>
      <c r="J93" s="6">
        <v>52</v>
      </c>
      <c r="K93" s="7">
        <v>0</v>
      </c>
      <c r="L93" s="6">
        <v>15</v>
      </c>
      <c r="M93" s="7">
        <v>2</v>
      </c>
      <c r="N93" s="6">
        <f t="shared" si="0"/>
        <v>-20</v>
      </c>
      <c r="O93" s="7">
        <v>-2</v>
      </c>
      <c r="R93" s="6"/>
      <c r="S93" s="6"/>
      <c r="T93" s="7"/>
      <c r="U93" s="6"/>
      <c r="V93" s="6"/>
      <c r="X93" s="6"/>
      <c r="Y93" s="6"/>
      <c r="AB93" s="6"/>
      <c r="AC93" s="6"/>
      <c r="AD93" s="6"/>
      <c r="AF93" s="6"/>
      <c r="AG93" s="6"/>
      <c r="AH93" s="7"/>
      <c r="AI93" s="4"/>
    </row>
    <row r="94" spans="1:35" x14ac:dyDescent="0.25">
      <c r="B94" s="3" t="s">
        <v>265</v>
      </c>
      <c r="C94" s="9" t="s">
        <v>427</v>
      </c>
      <c r="D94" s="97">
        <v>23212</v>
      </c>
      <c r="E94">
        <v>25</v>
      </c>
      <c r="F94" t="s">
        <v>357</v>
      </c>
      <c r="G94" s="2" t="s">
        <v>46</v>
      </c>
      <c r="H94" s="6">
        <v>39.299999999999997</v>
      </c>
      <c r="I94" s="7">
        <v>5.8</v>
      </c>
      <c r="J94" s="6">
        <v>47.6</v>
      </c>
      <c r="K94" s="7">
        <v>-4.5999999999999996</v>
      </c>
      <c r="L94" s="6">
        <v>12.7</v>
      </c>
      <c r="M94" s="7">
        <v>-1.4</v>
      </c>
      <c r="N94" s="6">
        <f t="shared" si="0"/>
        <v>-8.3000000000000043</v>
      </c>
      <c r="O94" s="7">
        <v>10.4</v>
      </c>
      <c r="R94" s="6">
        <v>45.5</v>
      </c>
      <c r="S94" s="6">
        <v>49.2</v>
      </c>
      <c r="T94" s="7">
        <f>R94-S94</f>
        <v>-3.7000000000000028</v>
      </c>
      <c r="U94" s="6">
        <v>75.2</v>
      </c>
      <c r="V94" s="6">
        <v>15.9</v>
      </c>
      <c r="W94" s="7">
        <f>U94-V94</f>
        <v>59.300000000000004</v>
      </c>
      <c r="X94" s="6"/>
      <c r="Y94" s="6"/>
      <c r="AA94" s="4" t="s">
        <v>379</v>
      </c>
      <c r="AB94" s="6"/>
      <c r="AC94" s="6"/>
      <c r="AD94" s="6"/>
      <c r="AF94" s="6">
        <v>38.299999999999997</v>
      </c>
      <c r="AG94" s="6">
        <v>56.5</v>
      </c>
      <c r="AH94" s="7">
        <f t="shared" ref="AH94" si="7">AF94-AG94</f>
        <v>-18.200000000000003</v>
      </c>
      <c r="AI94" s="4" t="s">
        <v>407</v>
      </c>
    </row>
    <row r="95" spans="1:35" x14ac:dyDescent="0.25">
      <c r="B95" s="3" t="s">
        <v>265</v>
      </c>
      <c r="E95">
        <v>25</v>
      </c>
      <c r="F95" s="3"/>
      <c r="G95" s="2" t="s">
        <v>42</v>
      </c>
      <c r="H95" s="6"/>
      <c r="J95" s="6"/>
      <c r="L95" s="6"/>
      <c r="N95" s="6">
        <v>-9</v>
      </c>
      <c r="O95" s="7">
        <v>-3.5</v>
      </c>
      <c r="R95" s="6"/>
      <c r="S95" s="6"/>
      <c r="T95" s="7"/>
      <c r="U95" s="6"/>
      <c r="V95" s="6"/>
      <c r="X95" s="6"/>
      <c r="Y95" s="6"/>
      <c r="AB95" s="6"/>
      <c r="AC95" s="6"/>
      <c r="AD95" s="6"/>
      <c r="AF95" s="6"/>
      <c r="AG95" s="6"/>
      <c r="AH95" s="7"/>
      <c r="AI95" s="4"/>
    </row>
    <row r="96" spans="1:35" x14ac:dyDescent="0.25">
      <c r="B96" s="3" t="s">
        <v>265</v>
      </c>
      <c r="C96" s="9" t="s">
        <v>428</v>
      </c>
      <c r="D96" s="97">
        <v>23219</v>
      </c>
      <c r="F96" t="s">
        <v>357</v>
      </c>
      <c r="G96" s="2" t="s">
        <v>46</v>
      </c>
      <c r="H96" s="6">
        <v>41</v>
      </c>
      <c r="I96" s="7">
        <f>H96-H94</f>
        <v>1.7000000000000028</v>
      </c>
      <c r="J96" s="6">
        <v>47.9</v>
      </c>
      <c r="K96" s="7">
        <f>J96-J94</f>
        <v>0.29999999999999716</v>
      </c>
      <c r="L96" s="6">
        <v>10.9</v>
      </c>
      <c r="M96" s="7">
        <f>L96-L94</f>
        <v>-1.7999999999999989</v>
      </c>
      <c r="N96" s="6">
        <f t="shared" si="0"/>
        <v>-6.8999999999999986</v>
      </c>
      <c r="O96" s="7">
        <f>N96-N94</f>
        <v>1.4000000000000057</v>
      </c>
      <c r="P96" s="3" t="s">
        <v>429</v>
      </c>
      <c r="R96" s="6">
        <v>50.5</v>
      </c>
      <c r="S96" s="6">
        <v>45.9</v>
      </c>
      <c r="T96" s="7">
        <f>R96-S96</f>
        <v>4.6000000000000014</v>
      </c>
      <c r="U96" s="6">
        <v>71</v>
      </c>
      <c r="V96" s="6">
        <v>20.6</v>
      </c>
      <c r="W96" s="7">
        <f>U96-V96</f>
        <v>50.4</v>
      </c>
      <c r="X96" s="6"/>
      <c r="Y96" s="6"/>
      <c r="AA96" s="4" t="s">
        <v>379</v>
      </c>
      <c r="AB96" s="6"/>
      <c r="AC96" s="6"/>
      <c r="AD96" s="6"/>
      <c r="AF96" s="6">
        <v>41.3</v>
      </c>
      <c r="AG96" s="6">
        <v>53.9</v>
      </c>
      <c r="AH96" s="7">
        <f t="shared" ref="AH96" si="8">AF96-AG96</f>
        <v>-12.600000000000001</v>
      </c>
      <c r="AI96" s="4" t="s">
        <v>407</v>
      </c>
    </row>
    <row r="97" spans="1:35" x14ac:dyDescent="0.25">
      <c r="B97" s="3" t="s">
        <v>265</v>
      </c>
      <c r="E97">
        <v>31</v>
      </c>
      <c r="G97" s="2" t="s">
        <v>42</v>
      </c>
      <c r="H97" s="6"/>
      <c r="J97" s="6"/>
      <c r="L97" s="6"/>
      <c r="N97" s="6">
        <v>-8.5</v>
      </c>
      <c r="O97" s="7">
        <v>0.5</v>
      </c>
      <c r="R97" s="6"/>
      <c r="S97" s="6"/>
      <c r="T97" s="7"/>
      <c r="U97" s="6"/>
      <c r="V97" s="6"/>
      <c r="X97" s="6"/>
      <c r="Y97" s="6"/>
      <c r="AB97" s="6"/>
      <c r="AC97" s="6"/>
      <c r="AD97" s="6"/>
      <c r="AF97" s="6"/>
      <c r="AG97" s="6"/>
      <c r="AH97" s="7"/>
      <c r="AI97" s="4"/>
    </row>
    <row r="98" spans="1:35" x14ac:dyDescent="0.25">
      <c r="B98" s="3" t="s">
        <v>265</v>
      </c>
      <c r="C98" s="9" t="s">
        <v>430</v>
      </c>
      <c r="D98" s="97">
        <v>23217</v>
      </c>
      <c r="E98">
        <v>1</v>
      </c>
      <c r="F98" t="s">
        <v>264</v>
      </c>
      <c r="G98" s="2" t="s">
        <v>54</v>
      </c>
      <c r="H98" s="6">
        <v>33</v>
      </c>
      <c r="I98" s="7">
        <v>1</v>
      </c>
      <c r="J98" s="6">
        <v>50.5</v>
      </c>
      <c r="K98" s="7">
        <v>-1.5</v>
      </c>
      <c r="L98" s="6">
        <v>15.5</v>
      </c>
      <c r="M98" s="7">
        <v>0.5</v>
      </c>
      <c r="N98" s="6">
        <f t="shared" si="0"/>
        <v>-17.5</v>
      </c>
      <c r="O98" s="7">
        <v>2.5</v>
      </c>
      <c r="R98" s="6"/>
      <c r="S98" s="6"/>
      <c r="T98" s="7"/>
      <c r="U98" s="6"/>
      <c r="V98" s="6"/>
      <c r="X98" s="6"/>
      <c r="Y98" s="6"/>
      <c r="AB98" s="6"/>
      <c r="AC98" s="6"/>
      <c r="AD98" s="6"/>
      <c r="AF98" s="6"/>
      <c r="AG98" s="6"/>
      <c r="AH98" s="7"/>
      <c r="AI98" s="4"/>
    </row>
    <row r="99" spans="1:35" x14ac:dyDescent="0.25">
      <c r="B99" t="s">
        <v>293</v>
      </c>
      <c r="C99" s="9" t="s">
        <v>354</v>
      </c>
      <c r="D99" s="97">
        <v>23224</v>
      </c>
      <c r="F99" t="s">
        <v>264</v>
      </c>
      <c r="G99" s="2" t="s">
        <v>54</v>
      </c>
      <c r="H99" s="6">
        <v>35</v>
      </c>
      <c r="I99" s="7">
        <v>2</v>
      </c>
      <c r="J99" s="6">
        <v>49.5</v>
      </c>
      <c r="K99" s="7">
        <v>-1</v>
      </c>
      <c r="L99" s="6">
        <v>14.5</v>
      </c>
      <c r="M99" s="7">
        <v>-1</v>
      </c>
      <c r="N99" s="6">
        <f t="shared" si="0"/>
        <v>-14.5</v>
      </c>
      <c r="O99" s="7">
        <v>3</v>
      </c>
      <c r="R99" s="6">
        <v>42</v>
      </c>
      <c r="S99" s="6">
        <v>47</v>
      </c>
      <c r="T99" s="7">
        <f>R99-S99</f>
        <v>-5</v>
      </c>
      <c r="U99" s="6">
        <v>59</v>
      </c>
      <c r="V99" s="6">
        <v>12</v>
      </c>
      <c r="W99" s="7">
        <f>U99-V99</f>
        <v>47</v>
      </c>
      <c r="X99" s="6"/>
      <c r="Y99" s="6"/>
      <c r="AA99" s="4" t="s">
        <v>1785</v>
      </c>
      <c r="AB99" s="6"/>
      <c r="AC99" s="6"/>
      <c r="AD99" s="6"/>
      <c r="AF99" s="6">
        <v>39</v>
      </c>
      <c r="AG99" s="6">
        <v>45</v>
      </c>
      <c r="AH99" s="7">
        <f>AF99-AG99</f>
        <v>-6</v>
      </c>
      <c r="AI99" s="4" t="s">
        <v>1116</v>
      </c>
    </row>
    <row r="100" spans="1:35" x14ac:dyDescent="0.25">
      <c r="B100" s="3" t="s">
        <v>293</v>
      </c>
      <c r="C100" s="9" t="s">
        <v>431</v>
      </c>
      <c r="D100" s="97">
        <v>23245</v>
      </c>
      <c r="F100" t="s">
        <v>264</v>
      </c>
      <c r="G100" s="2" t="s">
        <v>54</v>
      </c>
      <c r="H100" s="6">
        <v>33.5</v>
      </c>
      <c r="I100" s="7">
        <v>-1.5</v>
      </c>
      <c r="J100" s="6">
        <v>49.5</v>
      </c>
      <c r="K100" s="7">
        <v>0</v>
      </c>
      <c r="L100" s="6">
        <v>15.5</v>
      </c>
      <c r="M100" s="7">
        <v>1</v>
      </c>
      <c r="N100" s="6">
        <f t="shared" si="0"/>
        <v>-16</v>
      </c>
      <c r="O100" s="7">
        <v>-1.5</v>
      </c>
      <c r="R100" s="6"/>
      <c r="S100" s="6"/>
      <c r="T100" s="7"/>
      <c r="U100" s="6"/>
      <c r="V100" s="6"/>
      <c r="X100" s="6"/>
      <c r="Y100" s="6"/>
      <c r="AB100" s="6"/>
      <c r="AC100" s="6"/>
      <c r="AD100" s="6"/>
      <c r="AF100" s="6"/>
      <c r="AG100" s="6"/>
      <c r="AH100" s="7"/>
      <c r="AI100" s="4"/>
    </row>
    <row r="101" spans="1:35" x14ac:dyDescent="0.25">
      <c r="B101" s="3" t="s">
        <v>293</v>
      </c>
      <c r="C101" s="9" t="s">
        <v>432</v>
      </c>
      <c r="D101" s="97">
        <v>23247</v>
      </c>
      <c r="F101" t="s">
        <v>357</v>
      </c>
      <c r="G101" s="2" t="s">
        <v>46</v>
      </c>
      <c r="H101" s="6">
        <v>38.6</v>
      </c>
      <c r="I101" s="7">
        <f>H101-H96</f>
        <v>-2.3999999999999986</v>
      </c>
      <c r="J101" s="6">
        <v>47.8</v>
      </c>
      <c r="K101" s="7">
        <f>J101-J96</f>
        <v>-0.10000000000000142</v>
      </c>
      <c r="L101" s="6">
        <v>13.4</v>
      </c>
      <c r="M101" s="7">
        <f>L101-L96</f>
        <v>2.5</v>
      </c>
      <c r="N101" s="6">
        <f t="shared" si="0"/>
        <v>-9.1999999999999957</v>
      </c>
      <c r="O101" s="7">
        <f>N101-N96</f>
        <v>-2.2999999999999972</v>
      </c>
      <c r="R101" s="6">
        <v>45.4</v>
      </c>
      <c r="S101" s="6">
        <v>50.1</v>
      </c>
      <c r="T101" s="7">
        <f>R101-S101</f>
        <v>-4.7000000000000028</v>
      </c>
      <c r="U101" s="6">
        <v>62.8</v>
      </c>
      <c r="V101" s="6">
        <v>22.7</v>
      </c>
      <c r="W101" s="7">
        <f>U101-V101</f>
        <v>40.099999999999994</v>
      </c>
      <c r="AA101" s="4" t="s">
        <v>379</v>
      </c>
      <c r="AB101" s="6"/>
      <c r="AC101" s="6"/>
      <c r="AD101" s="6"/>
      <c r="AF101" s="6">
        <v>37.799999999999997</v>
      </c>
      <c r="AG101" s="6">
        <v>57.9</v>
      </c>
      <c r="AH101" s="7">
        <f t="shared" ref="AH101" si="9">AF101-AG101</f>
        <v>-20.100000000000001</v>
      </c>
      <c r="AI101" s="4" t="s">
        <v>407</v>
      </c>
    </row>
    <row r="102" spans="1:35" x14ac:dyDescent="0.25">
      <c r="B102" s="3" t="s">
        <v>293</v>
      </c>
      <c r="C102" s="9" t="s">
        <v>433</v>
      </c>
      <c r="D102" s="97">
        <v>23252</v>
      </c>
      <c r="F102" t="s">
        <v>264</v>
      </c>
      <c r="G102" s="2" t="s">
        <v>54</v>
      </c>
      <c r="H102" s="6">
        <v>33.5</v>
      </c>
      <c r="I102" s="7">
        <v>0</v>
      </c>
      <c r="J102" s="6">
        <v>50.5</v>
      </c>
      <c r="K102" s="7">
        <v>1</v>
      </c>
      <c r="L102" s="6">
        <v>15</v>
      </c>
      <c r="M102" s="7">
        <v>-0.5</v>
      </c>
      <c r="N102" s="6">
        <f t="shared" si="0"/>
        <v>-17</v>
      </c>
      <c r="O102" s="7">
        <v>-1</v>
      </c>
      <c r="R102" s="6"/>
      <c r="S102" s="6"/>
      <c r="T102" s="7"/>
      <c r="U102" s="6"/>
      <c r="V102" s="6"/>
      <c r="AB102" s="6"/>
      <c r="AC102" s="6"/>
      <c r="AD102" s="6"/>
      <c r="AF102" s="6"/>
      <c r="AG102" s="6"/>
      <c r="AH102" s="7"/>
      <c r="AI102" s="4"/>
    </row>
    <row r="103" spans="1:35" x14ac:dyDescent="0.25">
      <c r="B103" s="3" t="s">
        <v>295</v>
      </c>
      <c r="C103" s="9" t="s">
        <v>425</v>
      </c>
      <c r="D103" s="97">
        <v>23259</v>
      </c>
      <c r="F103" t="s">
        <v>264</v>
      </c>
      <c r="G103" s="2" t="s">
        <v>54</v>
      </c>
      <c r="H103" s="6">
        <v>34</v>
      </c>
      <c r="I103" s="7">
        <v>0.5</v>
      </c>
      <c r="J103" s="6">
        <v>50</v>
      </c>
      <c r="K103" s="7">
        <v>-0.5</v>
      </c>
      <c r="L103" s="6">
        <v>15</v>
      </c>
      <c r="M103" s="7">
        <v>0</v>
      </c>
      <c r="N103" s="6">
        <f t="shared" si="0"/>
        <v>-16</v>
      </c>
      <c r="O103" s="7">
        <v>1</v>
      </c>
      <c r="R103" s="6">
        <v>40</v>
      </c>
      <c r="S103" s="6">
        <v>48</v>
      </c>
      <c r="T103" s="7">
        <f>R103-S103</f>
        <v>-8</v>
      </c>
      <c r="U103" s="6">
        <v>56</v>
      </c>
      <c r="V103" s="6">
        <v>15</v>
      </c>
      <c r="W103" s="7">
        <f>U103-V103</f>
        <v>41</v>
      </c>
      <c r="X103" s="6"/>
      <c r="Y103" s="6"/>
      <c r="AA103" s="4" t="s">
        <v>1785</v>
      </c>
      <c r="AB103" s="6"/>
      <c r="AC103" s="6"/>
      <c r="AD103" s="6"/>
      <c r="AF103" s="6">
        <v>38</v>
      </c>
      <c r="AG103" s="6">
        <v>46</v>
      </c>
      <c r="AH103" s="7">
        <f>AF103-AG103</f>
        <v>-8</v>
      </c>
      <c r="AI103" s="4" t="s">
        <v>1116</v>
      </c>
    </row>
    <row r="104" spans="1:35" x14ac:dyDescent="0.25">
      <c r="B104" s="3" t="s">
        <v>295</v>
      </c>
      <c r="C104" s="9" t="s">
        <v>434</v>
      </c>
      <c r="D104" s="97">
        <v>23275</v>
      </c>
      <c r="F104" t="s">
        <v>357</v>
      </c>
      <c r="G104" s="2" t="s">
        <v>46</v>
      </c>
      <c r="H104" s="6">
        <v>39.4</v>
      </c>
      <c r="I104" s="7">
        <f>H104-H101</f>
        <v>0.79999999999999716</v>
      </c>
      <c r="J104" s="6">
        <v>46.5</v>
      </c>
      <c r="K104" s="7">
        <f>J104-J101</f>
        <v>-1.2999999999999972</v>
      </c>
      <c r="L104" s="6">
        <v>13.7</v>
      </c>
      <c r="M104" s="7">
        <f>L104-L101</f>
        <v>0.29999999999999893</v>
      </c>
      <c r="N104" s="6">
        <f t="shared" si="0"/>
        <v>-7.1000000000000014</v>
      </c>
      <c r="O104" s="7">
        <f>N104-N101</f>
        <v>2.0999999999999943</v>
      </c>
      <c r="R104" s="6">
        <v>50.4</v>
      </c>
      <c r="S104" s="6">
        <v>45.7</v>
      </c>
      <c r="T104" s="7">
        <f>R104-S104</f>
        <v>4.6999999999999957</v>
      </c>
      <c r="U104" s="6">
        <v>61.1</v>
      </c>
      <c r="V104" s="6">
        <v>23.9</v>
      </c>
      <c r="W104" s="7">
        <f>U104-V104</f>
        <v>37.200000000000003</v>
      </c>
      <c r="AA104" s="4" t="s">
        <v>379</v>
      </c>
      <c r="AB104" s="6"/>
      <c r="AC104" s="6"/>
      <c r="AD104" s="6"/>
      <c r="AF104" s="6">
        <v>41.9</v>
      </c>
      <c r="AG104" s="6">
        <v>53.7</v>
      </c>
      <c r="AH104" s="7">
        <f t="shared" ref="AH104" si="10">AF104-AG104</f>
        <v>-11.800000000000004</v>
      </c>
      <c r="AI104" s="4" t="s">
        <v>407</v>
      </c>
    </row>
    <row r="105" spans="1:35" x14ac:dyDescent="0.25">
      <c r="B105" s="3" t="s">
        <v>295</v>
      </c>
      <c r="C105" s="9" t="s">
        <v>435</v>
      </c>
      <c r="D105" s="97">
        <v>23280</v>
      </c>
      <c r="F105" t="s">
        <v>264</v>
      </c>
      <c r="G105" s="2" t="s">
        <v>54</v>
      </c>
      <c r="H105" s="6">
        <v>35.5</v>
      </c>
      <c r="I105" s="7">
        <v>1.5</v>
      </c>
      <c r="J105" s="6">
        <v>46.5</v>
      </c>
      <c r="K105" s="7">
        <v>-3.5</v>
      </c>
      <c r="L105" s="6">
        <v>17</v>
      </c>
      <c r="M105" s="7">
        <v>2</v>
      </c>
      <c r="N105" s="6">
        <f t="shared" ref="N105:N189" si="11">H105-J105</f>
        <v>-11</v>
      </c>
      <c r="O105" s="7">
        <v>5</v>
      </c>
      <c r="R105" s="6"/>
      <c r="S105" s="6"/>
      <c r="T105" s="7"/>
      <c r="U105" s="6"/>
      <c r="V105" s="6"/>
      <c r="AB105" s="6"/>
      <c r="AC105" s="6"/>
      <c r="AD105" s="6"/>
      <c r="AF105" s="6"/>
      <c r="AG105" s="6"/>
      <c r="AH105" s="7"/>
      <c r="AI105" s="4"/>
    </row>
    <row r="106" spans="1:35" x14ac:dyDescent="0.25">
      <c r="B106" s="3" t="s">
        <v>297</v>
      </c>
      <c r="C106" s="9" t="s">
        <v>436</v>
      </c>
      <c r="D106" s="97">
        <v>23287</v>
      </c>
      <c r="F106" t="s">
        <v>264</v>
      </c>
      <c r="G106" s="2" t="s">
        <v>54</v>
      </c>
      <c r="H106" s="6">
        <v>35</v>
      </c>
      <c r="I106" s="7">
        <v>-0.5</v>
      </c>
      <c r="J106" s="6">
        <v>47.5</v>
      </c>
      <c r="K106" s="7">
        <v>1</v>
      </c>
      <c r="L106" s="6">
        <v>16</v>
      </c>
      <c r="M106" s="7">
        <v>-1</v>
      </c>
      <c r="N106" s="6">
        <f t="shared" si="11"/>
        <v>-12.5</v>
      </c>
      <c r="O106" s="7">
        <v>-1.5</v>
      </c>
      <c r="R106" s="6">
        <v>41</v>
      </c>
      <c r="S106" s="6">
        <v>48</v>
      </c>
      <c r="T106" s="7">
        <f>R106-S106</f>
        <v>-7</v>
      </c>
      <c r="U106" s="6">
        <v>60</v>
      </c>
      <c r="V106" s="6">
        <v>11</v>
      </c>
      <c r="W106" s="7">
        <f>U106-V106</f>
        <v>49</v>
      </c>
      <c r="X106" s="6"/>
      <c r="Y106" s="6"/>
      <c r="AA106" s="4" t="s">
        <v>1785</v>
      </c>
      <c r="AB106" s="6"/>
      <c r="AC106" s="6"/>
      <c r="AD106" s="6"/>
      <c r="AF106" s="6">
        <v>36</v>
      </c>
      <c r="AG106" s="6">
        <v>44</v>
      </c>
      <c r="AH106" s="7">
        <f>AF106-AG106</f>
        <v>-8</v>
      </c>
      <c r="AI106" s="4" t="s">
        <v>1116</v>
      </c>
    </row>
    <row r="107" spans="1:35" x14ac:dyDescent="0.25">
      <c r="B107" s="3" t="s">
        <v>297</v>
      </c>
      <c r="C107" s="9" t="s">
        <v>363</v>
      </c>
      <c r="D107" s="97">
        <v>23301</v>
      </c>
      <c r="F107" t="s">
        <v>264</v>
      </c>
      <c r="G107" s="2" t="s">
        <v>54</v>
      </c>
      <c r="H107" s="6">
        <v>38</v>
      </c>
      <c r="I107" s="7">
        <v>3</v>
      </c>
      <c r="J107" s="6">
        <v>49</v>
      </c>
      <c r="K107" s="7">
        <v>1.5</v>
      </c>
      <c r="L107" s="6">
        <v>12</v>
      </c>
      <c r="M107" s="7">
        <v>-4</v>
      </c>
      <c r="N107" s="6">
        <f t="shared" si="11"/>
        <v>-11</v>
      </c>
      <c r="O107" s="7">
        <v>1.5</v>
      </c>
      <c r="R107" s="6"/>
      <c r="S107" s="6"/>
      <c r="T107" s="7"/>
      <c r="U107" s="6"/>
      <c r="V107" s="6"/>
      <c r="AB107" s="6"/>
      <c r="AC107" s="6"/>
      <c r="AD107" s="6"/>
      <c r="AF107" s="8"/>
      <c r="AG107" s="6"/>
      <c r="AH107" s="7"/>
      <c r="AI107" s="4"/>
    </row>
    <row r="108" spans="1:35" x14ac:dyDescent="0.25">
      <c r="A108" s="1"/>
      <c r="B108" s="3" t="s">
        <v>297</v>
      </c>
      <c r="C108" s="9" t="s">
        <v>437</v>
      </c>
      <c r="D108" s="97">
        <v>23302</v>
      </c>
      <c r="F108" t="s">
        <v>357</v>
      </c>
      <c r="G108" s="2" t="s">
        <v>46</v>
      </c>
      <c r="H108" s="6">
        <v>41</v>
      </c>
      <c r="I108" s="7">
        <f>H108-H104</f>
        <v>1.6000000000000014</v>
      </c>
      <c r="J108" s="6">
        <v>48.5</v>
      </c>
      <c r="K108" s="7">
        <f>J108-J104</f>
        <v>2</v>
      </c>
      <c r="L108" s="6">
        <v>10.199999999999999</v>
      </c>
      <c r="M108" s="7">
        <f>L108-L104</f>
        <v>-3.5</v>
      </c>
      <c r="N108" s="6">
        <f t="shared" si="11"/>
        <v>-7.5</v>
      </c>
      <c r="O108" s="7">
        <f>N108-N104</f>
        <v>-0.39999999999999858</v>
      </c>
      <c r="P108" t="s">
        <v>438</v>
      </c>
      <c r="Q108" s="3"/>
      <c r="R108" s="6" t="s">
        <v>439</v>
      </c>
      <c r="S108" s="6"/>
      <c r="T108" s="7"/>
      <c r="U108" s="6">
        <v>69.099999999999994</v>
      </c>
      <c r="V108" s="6">
        <v>19.3</v>
      </c>
      <c r="W108" s="7">
        <f>U108-V108</f>
        <v>49.8</v>
      </c>
      <c r="AA108" s="4" t="s">
        <v>379</v>
      </c>
      <c r="AB108" s="6"/>
      <c r="AC108" s="6"/>
      <c r="AD108" s="6"/>
      <c r="AF108" s="6" t="s">
        <v>439</v>
      </c>
      <c r="AG108" s="6"/>
      <c r="AH108" s="7"/>
    </row>
    <row r="109" spans="1:35" x14ac:dyDescent="0.25">
      <c r="A109" s="1"/>
      <c r="B109" s="3" t="s">
        <v>297</v>
      </c>
      <c r="C109" s="9" t="s">
        <v>358</v>
      </c>
      <c r="D109" s="97">
        <v>23308</v>
      </c>
      <c r="F109" t="s">
        <v>264</v>
      </c>
      <c r="G109" s="2" t="s">
        <v>54</v>
      </c>
      <c r="H109" s="6">
        <v>36</v>
      </c>
      <c r="I109" s="7">
        <v>-2</v>
      </c>
      <c r="J109" s="6">
        <v>50</v>
      </c>
      <c r="K109" s="7">
        <v>1</v>
      </c>
      <c r="L109" s="6">
        <v>13</v>
      </c>
      <c r="M109" s="7">
        <v>1</v>
      </c>
      <c r="N109" s="6">
        <f t="shared" si="11"/>
        <v>-14</v>
      </c>
      <c r="O109" s="7">
        <v>-3</v>
      </c>
      <c r="R109" s="6"/>
      <c r="S109" s="6"/>
      <c r="T109" s="7"/>
      <c r="U109" s="6"/>
      <c r="V109" s="6"/>
      <c r="AB109" s="6"/>
      <c r="AC109" s="6"/>
      <c r="AD109" s="6"/>
      <c r="AF109" s="8"/>
      <c r="AG109" s="6"/>
      <c r="AH109" s="7"/>
      <c r="AI109" s="4"/>
    </row>
    <row r="110" spans="1:35" x14ac:dyDescent="0.25">
      <c r="A110" s="1"/>
      <c r="B110" s="3" t="s">
        <v>297</v>
      </c>
      <c r="C110" s="9" t="s">
        <v>440</v>
      </c>
      <c r="D110" s="97">
        <v>23315</v>
      </c>
      <c r="F110" t="s">
        <v>264</v>
      </c>
      <c r="G110" s="2" t="s">
        <v>54</v>
      </c>
      <c r="H110" s="6">
        <v>37</v>
      </c>
      <c r="I110" s="7">
        <v>1</v>
      </c>
      <c r="J110" s="6">
        <v>49</v>
      </c>
      <c r="K110" s="7">
        <v>-1</v>
      </c>
      <c r="L110" s="6">
        <v>13</v>
      </c>
      <c r="M110" s="7">
        <v>0</v>
      </c>
      <c r="N110" s="6">
        <f t="shared" si="11"/>
        <v>-12</v>
      </c>
      <c r="O110" s="7">
        <v>2</v>
      </c>
      <c r="R110" s="6"/>
      <c r="S110" s="6"/>
      <c r="T110" s="7"/>
      <c r="U110" s="6"/>
      <c r="V110" s="6"/>
      <c r="AB110" s="6"/>
      <c r="AC110" s="6"/>
      <c r="AD110" s="6"/>
      <c r="AF110" s="6"/>
      <c r="AG110" s="6"/>
      <c r="AH110" s="7"/>
      <c r="AI110" s="4"/>
    </row>
    <row r="111" spans="1:35" x14ac:dyDescent="0.25">
      <c r="A111" s="1"/>
      <c r="B111" s="3" t="s">
        <v>296</v>
      </c>
      <c r="C111" s="9" t="s">
        <v>319</v>
      </c>
      <c r="D111" s="97">
        <v>23330</v>
      </c>
      <c r="F111" t="s">
        <v>357</v>
      </c>
      <c r="G111" s="2" t="s">
        <v>46</v>
      </c>
      <c r="H111" s="6">
        <v>40.5</v>
      </c>
      <c r="I111" s="7">
        <f>H111-H108</f>
        <v>-0.5</v>
      </c>
      <c r="J111" s="6">
        <v>48.2</v>
      </c>
      <c r="K111" s="7">
        <f>J111-J108</f>
        <v>-0.29999999999999716</v>
      </c>
      <c r="L111" s="6">
        <v>10.7</v>
      </c>
      <c r="M111" s="7">
        <f>L111-L108</f>
        <v>0.5</v>
      </c>
      <c r="N111" s="6">
        <f t="shared" si="11"/>
        <v>-7.7000000000000028</v>
      </c>
      <c r="O111" s="7">
        <f>N111-N108</f>
        <v>-0.20000000000000284</v>
      </c>
      <c r="R111" s="6">
        <v>53.5</v>
      </c>
      <c r="S111" s="6">
        <v>26.6</v>
      </c>
      <c r="T111" s="7">
        <f>R111-S111</f>
        <v>26.9</v>
      </c>
      <c r="U111" s="6">
        <v>70.7</v>
      </c>
      <c r="V111" s="6">
        <v>19.3</v>
      </c>
      <c r="W111" s="7">
        <f>U111-V111</f>
        <v>51.400000000000006</v>
      </c>
      <c r="AA111" s="4" t="s">
        <v>379</v>
      </c>
      <c r="AB111" s="6"/>
      <c r="AC111" s="6"/>
      <c r="AD111" s="6"/>
      <c r="AF111" s="6">
        <v>50.4</v>
      </c>
      <c r="AG111" s="6">
        <v>42.1</v>
      </c>
      <c r="AH111" s="7">
        <f t="shared" ref="AH111" si="12">AF111-AG111</f>
        <v>8.2999999999999972</v>
      </c>
      <c r="AI111" s="4" t="s">
        <v>407</v>
      </c>
    </row>
    <row r="112" spans="1:35" x14ac:dyDescent="0.25">
      <c r="A112" s="1"/>
      <c r="B112" s="3" t="s">
        <v>296</v>
      </c>
      <c r="C112" s="9" t="s">
        <v>392</v>
      </c>
      <c r="D112" s="97">
        <v>23336</v>
      </c>
      <c r="F112" t="s">
        <v>264</v>
      </c>
      <c r="G112" s="2" t="s">
        <v>54</v>
      </c>
      <c r="H112" s="6">
        <v>38</v>
      </c>
      <c r="I112" s="7">
        <v>1</v>
      </c>
      <c r="J112" s="6">
        <v>49.5</v>
      </c>
      <c r="K112" s="7">
        <v>0.5</v>
      </c>
      <c r="L112" s="6">
        <v>12</v>
      </c>
      <c r="M112" s="7">
        <v>-1</v>
      </c>
      <c r="N112" s="6">
        <f t="shared" si="11"/>
        <v>-11.5</v>
      </c>
      <c r="O112" s="7">
        <v>0.5</v>
      </c>
      <c r="R112" s="6">
        <v>42</v>
      </c>
      <c r="S112" s="6">
        <v>36</v>
      </c>
      <c r="T112" s="7">
        <f>R112-S112</f>
        <v>6</v>
      </c>
      <c r="U112" s="6">
        <v>67</v>
      </c>
      <c r="V112" s="6">
        <v>14</v>
      </c>
      <c r="W112" s="7">
        <f>U112-V112</f>
        <v>53</v>
      </c>
      <c r="X112" s="6"/>
      <c r="Y112" s="6"/>
      <c r="AA112" s="4" t="s">
        <v>1785</v>
      </c>
      <c r="AB112" s="6"/>
      <c r="AC112" s="6"/>
      <c r="AD112" s="6"/>
      <c r="AF112" s="6">
        <v>44</v>
      </c>
      <c r="AG112" s="6">
        <v>41</v>
      </c>
      <c r="AH112" s="7">
        <f>AF112-AG112</f>
        <v>3</v>
      </c>
      <c r="AI112" s="4" t="s">
        <v>1116</v>
      </c>
    </row>
    <row r="113" spans="1:35" x14ac:dyDescent="0.25">
      <c r="A113" s="1"/>
      <c r="B113" s="3" t="s">
        <v>296</v>
      </c>
      <c r="C113" s="9" t="s">
        <v>433</v>
      </c>
      <c r="D113" s="97">
        <v>23344</v>
      </c>
      <c r="F113" t="s">
        <v>264</v>
      </c>
      <c r="G113" s="2" t="s">
        <v>54</v>
      </c>
      <c r="H113" s="6">
        <v>39</v>
      </c>
      <c r="I113" s="7">
        <v>1</v>
      </c>
      <c r="J113" s="6">
        <v>48</v>
      </c>
      <c r="K113" s="7">
        <v>-1.5</v>
      </c>
      <c r="L113" s="6">
        <v>12.5</v>
      </c>
      <c r="M113" s="7">
        <v>0.5</v>
      </c>
      <c r="N113" s="6">
        <f t="shared" si="11"/>
        <v>-9</v>
      </c>
      <c r="O113" s="7">
        <v>2.5</v>
      </c>
      <c r="R113" s="6"/>
      <c r="S113" s="6"/>
      <c r="T113" s="7"/>
      <c r="U113" s="6"/>
      <c r="V113" s="6"/>
      <c r="AB113" s="6"/>
      <c r="AC113" s="6"/>
      <c r="AD113" s="6"/>
      <c r="AF113" s="6"/>
      <c r="AG113" s="6"/>
      <c r="AH113" s="7"/>
      <c r="AI113" s="4"/>
    </row>
    <row r="114" spans="1:35" x14ac:dyDescent="0.25">
      <c r="A114" s="1"/>
      <c r="B114" s="3" t="s">
        <v>266</v>
      </c>
      <c r="C114" s="9" t="s">
        <v>406</v>
      </c>
      <c r="D114" s="97">
        <v>23348</v>
      </c>
      <c r="F114" t="s">
        <v>264</v>
      </c>
      <c r="G114" s="2" t="s">
        <v>54</v>
      </c>
      <c r="H114" s="6">
        <v>39</v>
      </c>
      <c r="I114" s="7">
        <v>0</v>
      </c>
      <c r="J114" s="6">
        <v>47</v>
      </c>
      <c r="K114" s="7">
        <v>-1</v>
      </c>
      <c r="L114" s="6">
        <v>13.5</v>
      </c>
      <c r="M114" s="7">
        <v>1</v>
      </c>
      <c r="N114" s="6">
        <f t="shared" si="11"/>
        <v>-8</v>
      </c>
      <c r="O114" s="7">
        <v>1</v>
      </c>
      <c r="R114" s="6">
        <v>48</v>
      </c>
      <c r="S114" s="6">
        <v>26</v>
      </c>
      <c r="T114" s="7">
        <f>R114-S114</f>
        <v>22</v>
      </c>
      <c r="U114" s="6">
        <v>65</v>
      </c>
      <c r="V114" s="6">
        <v>14</v>
      </c>
      <c r="W114" s="7">
        <f>U114-V114</f>
        <v>51</v>
      </c>
      <c r="X114" s="6"/>
      <c r="Y114" s="6"/>
      <c r="AA114" s="4" t="s">
        <v>1785</v>
      </c>
      <c r="AB114" s="6"/>
      <c r="AC114" s="6"/>
      <c r="AD114" s="6"/>
      <c r="AF114" s="6">
        <v>46</v>
      </c>
      <c r="AG114" s="6">
        <v>37</v>
      </c>
      <c r="AH114" s="7">
        <f>AF114-AG114</f>
        <v>9</v>
      </c>
      <c r="AI114" s="4" t="s">
        <v>1116</v>
      </c>
    </row>
    <row r="115" spans="1:35" x14ac:dyDescent="0.25">
      <c r="A115" s="1"/>
      <c r="B115" s="3" t="s">
        <v>266</v>
      </c>
      <c r="C115" s="9" t="s">
        <v>342</v>
      </c>
      <c r="D115" s="97">
        <v>23357</v>
      </c>
      <c r="F115" t="s">
        <v>264</v>
      </c>
      <c r="G115" s="2" t="s">
        <v>54</v>
      </c>
      <c r="H115" s="6">
        <v>37</v>
      </c>
      <c r="I115" s="7">
        <v>-2</v>
      </c>
      <c r="J115" s="6">
        <v>50</v>
      </c>
      <c r="K115" s="7">
        <v>3</v>
      </c>
      <c r="L115" s="6">
        <v>12</v>
      </c>
      <c r="M115" s="7">
        <v>-1.5</v>
      </c>
      <c r="N115" s="6">
        <f t="shared" si="11"/>
        <v>-13</v>
      </c>
      <c r="O115" s="7">
        <v>-5</v>
      </c>
      <c r="R115" s="6"/>
      <c r="S115" s="6"/>
      <c r="T115" s="7"/>
      <c r="U115" s="6"/>
      <c r="V115" s="6"/>
      <c r="AB115" s="6"/>
      <c r="AC115" s="6"/>
      <c r="AD115" s="6"/>
      <c r="AF115" s="6"/>
      <c r="AG115" s="6"/>
      <c r="AH115" s="7"/>
      <c r="AI115" s="4"/>
    </row>
    <row r="116" spans="1:35" x14ac:dyDescent="0.25">
      <c r="A116" s="1"/>
      <c r="B116" s="3" t="s">
        <v>266</v>
      </c>
      <c r="C116" s="9" t="s">
        <v>441</v>
      </c>
      <c r="D116" s="97">
        <v>23358</v>
      </c>
      <c r="F116" t="s">
        <v>357</v>
      </c>
      <c r="G116" s="2" t="s">
        <v>46</v>
      </c>
      <c r="H116" s="6">
        <v>40.9</v>
      </c>
      <c r="I116" s="7">
        <f>H116-H111</f>
        <v>0.39999999999999858</v>
      </c>
      <c r="J116" s="6">
        <v>49.6</v>
      </c>
      <c r="K116" s="7">
        <f>J116-J111</f>
        <v>1.3999999999999986</v>
      </c>
      <c r="L116" s="6">
        <v>9.1999999999999993</v>
      </c>
      <c r="M116" s="7">
        <f>L116-L111</f>
        <v>-1.5</v>
      </c>
      <c r="N116" s="6">
        <f t="shared" si="11"/>
        <v>-8.7000000000000028</v>
      </c>
      <c r="O116" s="7">
        <f>N116-N111</f>
        <v>-1</v>
      </c>
      <c r="R116" s="6">
        <v>57.5</v>
      </c>
      <c r="S116" s="6">
        <v>23.9</v>
      </c>
      <c r="T116" s="7">
        <f>R116-S116</f>
        <v>33.6</v>
      </c>
      <c r="U116" s="6">
        <v>70.5</v>
      </c>
      <c r="V116" s="6">
        <v>19.2</v>
      </c>
      <c r="W116" s="7">
        <f>U116-V116</f>
        <v>51.3</v>
      </c>
      <c r="AA116" s="4" t="s">
        <v>379</v>
      </c>
      <c r="AB116" s="6"/>
      <c r="AC116" s="6"/>
      <c r="AD116" s="6"/>
      <c r="AF116" s="6">
        <v>52.4</v>
      </c>
      <c r="AG116" s="6">
        <v>29.9</v>
      </c>
      <c r="AH116" s="7">
        <f t="shared" ref="AH116" si="13">AF116-AG116</f>
        <v>22.5</v>
      </c>
      <c r="AI116" s="4" t="s">
        <v>407</v>
      </c>
    </row>
    <row r="117" spans="1:35" x14ac:dyDescent="0.25">
      <c r="A117" s="1"/>
      <c r="B117" s="3" t="s">
        <v>266</v>
      </c>
      <c r="C117" s="9" t="s">
        <v>442</v>
      </c>
      <c r="D117" s="97">
        <v>23373</v>
      </c>
      <c r="E117">
        <v>10</v>
      </c>
      <c r="F117" t="s">
        <v>264</v>
      </c>
      <c r="G117" s="2" t="s">
        <v>54</v>
      </c>
      <c r="H117" s="6">
        <v>39</v>
      </c>
      <c r="I117" s="7">
        <v>2</v>
      </c>
      <c r="J117" s="6">
        <v>50</v>
      </c>
      <c r="K117" s="7">
        <v>0</v>
      </c>
      <c r="L117" s="6">
        <v>10.5</v>
      </c>
      <c r="M117" s="7">
        <v>-1.5</v>
      </c>
      <c r="N117" s="6">
        <f t="shared" si="11"/>
        <v>-11</v>
      </c>
      <c r="O117" s="7">
        <v>2</v>
      </c>
      <c r="P117" t="s">
        <v>443</v>
      </c>
      <c r="R117" s="6"/>
      <c r="S117" s="6"/>
      <c r="T117" s="7"/>
      <c r="U117" s="6"/>
      <c r="V117" s="6"/>
      <c r="AB117" s="6"/>
      <c r="AC117" s="6"/>
      <c r="AD117" s="6"/>
      <c r="AF117" s="6"/>
      <c r="AG117" s="6"/>
      <c r="AH117" s="7"/>
      <c r="AI117" s="4"/>
    </row>
    <row r="118" spans="1:35" x14ac:dyDescent="0.25">
      <c r="A118" s="1">
        <v>1964</v>
      </c>
      <c r="B118" s="3" t="s">
        <v>267</v>
      </c>
      <c r="C118" s="9" t="s">
        <v>444</v>
      </c>
      <c r="D118" s="97">
        <v>23385</v>
      </c>
      <c r="E118">
        <v>15</v>
      </c>
      <c r="F118" t="s">
        <v>357</v>
      </c>
      <c r="G118" s="2" t="s">
        <v>46</v>
      </c>
      <c r="H118" s="6">
        <v>41.6</v>
      </c>
      <c r="I118" s="7">
        <f>H118-H116</f>
        <v>0.70000000000000284</v>
      </c>
      <c r="J118" s="6">
        <v>48.4</v>
      </c>
      <c r="K118" s="7">
        <f>J118-J116</f>
        <v>-1.2000000000000028</v>
      </c>
      <c r="L118" s="6">
        <v>9.6999999999999993</v>
      </c>
      <c r="M118" s="7">
        <f>L118-L116</f>
        <v>0.5</v>
      </c>
      <c r="N118" s="6">
        <f t="shared" si="11"/>
        <v>-6.7999999999999972</v>
      </c>
      <c r="O118" s="7">
        <f>N118-N116</f>
        <v>1.9000000000000057</v>
      </c>
      <c r="R118" s="6">
        <v>56.5</v>
      </c>
      <c r="S118" s="6">
        <v>24.5</v>
      </c>
      <c r="T118" s="7">
        <f>R118-S118</f>
        <v>32</v>
      </c>
      <c r="U118" s="6">
        <v>68</v>
      </c>
      <c r="V118" s="6">
        <v>20.3</v>
      </c>
      <c r="W118" s="7">
        <f>U118-V118</f>
        <v>47.7</v>
      </c>
      <c r="AA118" s="4" t="s">
        <v>379</v>
      </c>
      <c r="AB118" s="6"/>
      <c r="AC118" s="6"/>
      <c r="AD118" s="6"/>
      <c r="AF118" s="6">
        <v>52.3</v>
      </c>
      <c r="AG118" s="6">
        <v>39.299999999999997</v>
      </c>
      <c r="AH118" s="7">
        <f t="shared" ref="AH118" si="14">AF118-AG118</f>
        <v>13</v>
      </c>
      <c r="AI118" s="4" t="s">
        <v>407</v>
      </c>
    </row>
    <row r="119" spans="1:35" x14ac:dyDescent="0.25">
      <c r="A119" s="1"/>
      <c r="B119" s="3" t="s">
        <v>267</v>
      </c>
      <c r="C119" s="9" t="s">
        <v>26</v>
      </c>
      <c r="D119" s="97">
        <v>23385</v>
      </c>
      <c r="E119">
        <v>15</v>
      </c>
      <c r="G119" s="2" t="s">
        <v>42</v>
      </c>
      <c r="H119" s="6"/>
      <c r="J119" s="6"/>
      <c r="L119" s="6"/>
      <c r="N119" s="6"/>
      <c r="O119" s="7">
        <v>-0.5</v>
      </c>
      <c r="P119" t="s">
        <v>445</v>
      </c>
      <c r="R119" s="6"/>
      <c r="S119" s="6"/>
      <c r="T119" s="7"/>
      <c r="U119" s="6"/>
      <c r="V119" s="6"/>
      <c r="AB119" s="6"/>
      <c r="AC119" s="6"/>
      <c r="AD119" s="6"/>
      <c r="AF119" s="6"/>
      <c r="AG119" s="6"/>
      <c r="AH119" s="7"/>
      <c r="AI119" s="4"/>
    </row>
    <row r="120" spans="1:35" x14ac:dyDescent="0.25">
      <c r="A120" s="1"/>
      <c r="B120" t="s">
        <v>267</v>
      </c>
      <c r="C120" s="9" t="s">
        <v>400</v>
      </c>
      <c r="D120" s="97">
        <v>23385</v>
      </c>
      <c r="F120" t="s">
        <v>264</v>
      </c>
      <c r="G120" s="2" t="s">
        <v>54</v>
      </c>
      <c r="H120" s="6">
        <v>39.5</v>
      </c>
      <c r="I120" s="7">
        <v>0.5</v>
      </c>
      <c r="J120" s="6">
        <v>48</v>
      </c>
      <c r="K120" s="7">
        <v>-2</v>
      </c>
      <c r="L120" s="6">
        <v>12.5</v>
      </c>
      <c r="M120" s="7">
        <v>2</v>
      </c>
      <c r="N120" s="6">
        <f t="shared" si="11"/>
        <v>-8.5</v>
      </c>
      <c r="O120" s="7">
        <v>2.5</v>
      </c>
      <c r="R120" s="6">
        <v>44</v>
      </c>
      <c r="S120" s="6">
        <v>27</v>
      </c>
      <c r="T120" s="7">
        <f>R120-S120</f>
        <v>17</v>
      </c>
      <c r="U120" s="6">
        <v>60</v>
      </c>
      <c r="V120" s="6">
        <v>13</v>
      </c>
      <c r="W120" s="7">
        <f>U120-V120</f>
        <v>47</v>
      </c>
      <c r="X120" s="6"/>
      <c r="Y120" s="6"/>
      <c r="AA120" s="4" t="s">
        <v>1785</v>
      </c>
      <c r="AB120" s="6"/>
      <c r="AC120" s="6"/>
      <c r="AD120" s="6"/>
      <c r="AF120" s="6">
        <v>41</v>
      </c>
      <c r="AG120" s="6">
        <v>37</v>
      </c>
      <c r="AH120" s="7">
        <f>AF120-AG120</f>
        <v>4</v>
      </c>
      <c r="AI120" s="4" t="s">
        <v>1116</v>
      </c>
    </row>
    <row r="121" spans="1:35" x14ac:dyDescent="0.25">
      <c r="A121" s="1"/>
      <c r="B121" t="s">
        <v>267</v>
      </c>
      <c r="C121" s="9" t="s">
        <v>446</v>
      </c>
      <c r="D121" s="97">
        <v>23392</v>
      </c>
      <c r="F121" t="s">
        <v>264</v>
      </c>
      <c r="G121" s="2" t="s">
        <v>54</v>
      </c>
      <c r="H121" s="6">
        <v>40.5</v>
      </c>
      <c r="I121" s="7">
        <v>1</v>
      </c>
      <c r="J121" s="6">
        <v>46.5</v>
      </c>
      <c r="K121" s="7">
        <v>-1.5</v>
      </c>
      <c r="L121" s="6">
        <v>12.5</v>
      </c>
      <c r="M121" s="7">
        <v>0</v>
      </c>
      <c r="N121" s="6">
        <f t="shared" si="11"/>
        <v>-6</v>
      </c>
      <c r="O121" s="7">
        <v>2.5</v>
      </c>
      <c r="R121" s="6"/>
      <c r="S121" s="6"/>
      <c r="T121" s="7"/>
      <c r="U121" s="6"/>
      <c r="V121" s="6"/>
      <c r="AB121" s="6"/>
      <c r="AC121" s="6"/>
      <c r="AD121" s="6"/>
      <c r="AF121" s="6"/>
      <c r="AG121" s="6"/>
      <c r="AH121" s="7"/>
      <c r="AI121" s="4"/>
    </row>
    <row r="122" spans="1:35" x14ac:dyDescent="0.25">
      <c r="A122" s="1"/>
      <c r="B122" t="s">
        <v>267</v>
      </c>
      <c r="C122" s="9" t="s">
        <v>447</v>
      </c>
      <c r="D122" s="97">
        <v>23399</v>
      </c>
      <c r="F122" t="s">
        <v>264</v>
      </c>
      <c r="G122" s="2" t="s">
        <v>54</v>
      </c>
      <c r="H122" s="6">
        <v>38</v>
      </c>
      <c r="I122" s="7">
        <v>-2.5</v>
      </c>
      <c r="J122" s="6">
        <v>48</v>
      </c>
      <c r="K122" s="7">
        <v>1.5</v>
      </c>
      <c r="L122" s="6">
        <v>13</v>
      </c>
      <c r="M122" s="7">
        <v>0.5</v>
      </c>
      <c r="N122" s="6">
        <f t="shared" si="11"/>
        <v>-10</v>
      </c>
      <c r="O122" s="7">
        <v>-4</v>
      </c>
      <c r="R122" s="6"/>
      <c r="S122" s="6"/>
      <c r="T122" s="7"/>
      <c r="U122" s="6"/>
      <c r="V122" s="6"/>
      <c r="AB122" s="6"/>
      <c r="AC122" s="6"/>
      <c r="AD122" s="6"/>
      <c r="AF122" s="6"/>
      <c r="AG122" s="6"/>
      <c r="AH122" s="7"/>
      <c r="AI122" s="4"/>
    </row>
    <row r="123" spans="1:35" x14ac:dyDescent="0.25">
      <c r="A123" s="1"/>
      <c r="B123" t="s">
        <v>267</v>
      </c>
      <c r="C123" s="9" t="s">
        <v>397</v>
      </c>
      <c r="D123" s="97">
        <v>23406</v>
      </c>
      <c r="F123" t="s">
        <v>264</v>
      </c>
      <c r="G123" s="2" t="s">
        <v>54</v>
      </c>
      <c r="H123" s="6">
        <v>38</v>
      </c>
      <c r="I123" s="7">
        <v>0</v>
      </c>
      <c r="J123" s="6">
        <v>50</v>
      </c>
      <c r="K123" s="7">
        <v>2</v>
      </c>
      <c r="L123" s="6">
        <v>11</v>
      </c>
      <c r="M123" s="7">
        <v>-2</v>
      </c>
      <c r="N123" s="6">
        <f t="shared" si="11"/>
        <v>-12</v>
      </c>
      <c r="O123" s="7">
        <v>-2</v>
      </c>
      <c r="R123" s="6"/>
      <c r="S123" s="6"/>
      <c r="T123" s="7"/>
      <c r="U123" s="6"/>
      <c r="V123" s="6"/>
      <c r="AB123" s="6"/>
      <c r="AC123" s="6"/>
      <c r="AD123" s="6"/>
      <c r="AF123" s="6"/>
      <c r="AG123" s="6"/>
      <c r="AH123" s="7"/>
      <c r="AI123" s="4"/>
    </row>
    <row r="124" spans="1:35" x14ac:dyDescent="0.25">
      <c r="B124" t="s">
        <v>268</v>
      </c>
      <c r="C124" s="9" t="s">
        <v>409</v>
      </c>
      <c r="D124" s="97">
        <v>23413</v>
      </c>
      <c r="F124" t="s">
        <v>264</v>
      </c>
      <c r="G124" s="2" t="s">
        <v>54</v>
      </c>
      <c r="H124" s="6">
        <v>39</v>
      </c>
      <c r="I124" s="7">
        <v>1</v>
      </c>
      <c r="J124" s="6">
        <v>48.5</v>
      </c>
      <c r="K124" s="7">
        <v>-1.5</v>
      </c>
      <c r="L124" s="6">
        <v>12</v>
      </c>
      <c r="M124" s="7">
        <v>1</v>
      </c>
      <c r="N124" s="6">
        <f t="shared" si="11"/>
        <v>-9.5</v>
      </c>
      <c r="O124" s="7">
        <v>2.5</v>
      </c>
      <c r="R124" s="6">
        <v>40</v>
      </c>
      <c r="S124" s="6">
        <v>32</v>
      </c>
      <c r="T124" s="7">
        <f>R124-S124</f>
        <v>8</v>
      </c>
      <c r="U124" s="6">
        <v>62</v>
      </c>
      <c r="V124" s="6">
        <v>17</v>
      </c>
      <c r="W124" s="7">
        <f>U124-V124</f>
        <v>45</v>
      </c>
      <c r="X124" s="6"/>
      <c r="Y124" s="6"/>
      <c r="AA124" s="4" t="s">
        <v>1785</v>
      </c>
      <c r="AB124" s="6"/>
      <c r="AC124" s="6"/>
      <c r="AD124" s="6"/>
      <c r="AF124" s="6">
        <v>42</v>
      </c>
      <c r="AG124" s="6">
        <v>37</v>
      </c>
      <c r="AH124" s="7">
        <f>AF124-AG124</f>
        <v>5</v>
      </c>
      <c r="AI124" s="4" t="s">
        <v>1116</v>
      </c>
    </row>
    <row r="125" spans="1:35" x14ac:dyDescent="0.25">
      <c r="B125" t="s">
        <v>268</v>
      </c>
      <c r="C125" s="9" t="s">
        <v>448</v>
      </c>
      <c r="D125" s="97">
        <v>23415</v>
      </c>
      <c r="F125" t="s">
        <v>357</v>
      </c>
      <c r="G125" s="2" t="s">
        <v>46</v>
      </c>
      <c r="H125" s="6">
        <v>40.700000000000003</v>
      </c>
      <c r="I125" s="7">
        <f>H125-H118</f>
        <v>-0.89999999999999858</v>
      </c>
      <c r="J125" s="6">
        <v>49.6</v>
      </c>
      <c r="K125" s="7">
        <f>J125-J118</f>
        <v>1.2000000000000028</v>
      </c>
      <c r="L125" s="6">
        <v>9.6</v>
      </c>
      <c r="M125" s="7">
        <f>L125-L118</f>
        <v>-9.9999999999999645E-2</v>
      </c>
      <c r="N125" s="6">
        <f t="shared" si="11"/>
        <v>-8.8999999999999986</v>
      </c>
      <c r="O125" s="7">
        <f>N125-N118</f>
        <v>-2.1000000000000014</v>
      </c>
      <c r="R125" s="6"/>
      <c r="S125" s="6"/>
      <c r="T125" s="7"/>
      <c r="U125" s="6">
        <v>66.8</v>
      </c>
      <c r="V125" s="6">
        <v>20.6</v>
      </c>
      <c r="W125" s="7">
        <f>U125-V125</f>
        <v>46.199999999999996</v>
      </c>
      <c r="AA125" s="4" t="s">
        <v>379</v>
      </c>
      <c r="AB125" s="6"/>
      <c r="AC125" s="6"/>
      <c r="AD125" s="6"/>
      <c r="AF125" s="6">
        <v>51.1</v>
      </c>
      <c r="AG125" s="6">
        <v>40.1</v>
      </c>
      <c r="AH125" s="7">
        <f t="shared" ref="AH125" si="15">AF125-AG125</f>
        <v>11</v>
      </c>
      <c r="AI125" s="4" t="s">
        <v>407</v>
      </c>
    </row>
    <row r="126" spans="1:35" x14ac:dyDescent="0.25">
      <c r="B126" t="s">
        <v>268</v>
      </c>
      <c r="C126" s="9" t="s">
        <v>359</v>
      </c>
      <c r="D126" s="97">
        <v>23420</v>
      </c>
      <c r="F126" t="s">
        <v>264</v>
      </c>
      <c r="G126" s="2" t="s">
        <v>54</v>
      </c>
      <c r="H126" s="6">
        <v>40</v>
      </c>
      <c r="I126" s="7">
        <v>1</v>
      </c>
      <c r="J126" s="6">
        <v>48</v>
      </c>
      <c r="K126" s="7">
        <v>-0.5</v>
      </c>
      <c r="L126" s="6">
        <v>11.5</v>
      </c>
      <c r="M126" s="7">
        <v>-0.5</v>
      </c>
      <c r="N126" s="6">
        <f t="shared" si="11"/>
        <v>-8</v>
      </c>
      <c r="O126" s="7">
        <v>1.5</v>
      </c>
      <c r="R126" s="6"/>
      <c r="S126" s="6"/>
      <c r="T126" s="7"/>
      <c r="U126" s="6"/>
      <c r="V126" s="6"/>
      <c r="AB126" s="6"/>
      <c r="AC126" s="6"/>
      <c r="AD126" s="6"/>
      <c r="AF126" s="6"/>
      <c r="AG126" s="6"/>
      <c r="AH126" s="7"/>
      <c r="AI126" s="4"/>
    </row>
    <row r="127" spans="1:35" x14ac:dyDescent="0.25">
      <c r="B127" t="s">
        <v>268</v>
      </c>
      <c r="C127" s="9" t="s">
        <v>353</v>
      </c>
      <c r="D127" s="97">
        <v>23427</v>
      </c>
      <c r="F127" t="s">
        <v>264</v>
      </c>
      <c r="G127" s="2" t="s">
        <v>54</v>
      </c>
      <c r="H127" s="6">
        <v>42</v>
      </c>
      <c r="I127" s="7">
        <v>2</v>
      </c>
      <c r="J127" s="6">
        <v>45</v>
      </c>
      <c r="K127" s="7">
        <v>-3</v>
      </c>
      <c r="L127" s="6">
        <v>11.5</v>
      </c>
      <c r="M127" s="7">
        <v>0</v>
      </c>
      <c r="N127" s="6">
        <f t="shared" si="11"/>
        <v>-3</v>
      </c>
      <c r="O127" s="7">
        <v>5</v>
      </c>
      <c r="R127" s="6"/>
      <c r="S127" s="6"/>
      <c r="T127" s="7"/>
      <c r="U127" s="6"/>
      <c r="V127" s="6"/>
      <c r="AB127" s="6"/>
      <c r="AC127" s="6"/>
      <c r="AD127" s="6"/>
      <c r="AF127" s="6"/>
      <c r="AG127" s="6"/>
      <c r="AH127" s="7"/>
      <c r="AI127" s="4"/>
    </row>
    <row r="128" spans="1:35" x14ac:dyDescent="0.25">
      <c r="B128" t="s">
        <v>268</v>
      </c>
      <c r="C128" s="9" t="s">
        <v>449</v>
      </c>
      <c r="D128" s="97">
        <v>23434</v>
      </c>
      <c r="E128">
        <v>6</v>
      </c>
      <c r="F128" t="s">
        <v>264</v>
      </c>
      <c r="G128" s="2" t="s">
        <v>54</v>
      </c>
      <c r="H128" s="6">
        <v>39.5</v>
      </c>
      <c r="I128" s="7">
        <v>-2.5</v>
      </c>
      <c r="J128" s="6">
        <v>47.5</v>
      </c>
      <c r="K128" s="7">
        <v>2.5</v>
      </c>
      <c r="L128" s="6">
        <v>12</v>
      </c>
      <c r="M128" s="7">
        <v>0.5</v>
      </c>
      <c r="N128" s="6">
        <f t="shared" si="11"/>
        <v>-8</v>
      </c>
      <c r="O128" s="7">
        <v>-5</v>
      </c>
      <c r="R128" s="6"/>
      <c r="S128" s="6"/>
      <c r="T128" s="7"/>
      <c r="U128" s="6"/>
      <c r="V128" s="6"/>
      <c r="AB128" s="6"/>
      <c r="AC128" s="6"/>
      <c r="AD128" s="6"/>
      <c r="AF128" s="6"/>
      <c r="AG128" s="6"/>
      <c r="AH128" s="7"/>
      <c r="AI128" s="4"/>
    </row>
    <row r="129" spans="2:35" x14ac:dyDescent="0.25">
      <c r="B129" t="s">
        <v>294</v>
      </c>
      <c r="C129" s="9" t="s">
        <v>425</v>
      </c>
      <c r="D129" s="97">
        <v>23441</v>
      </c>
      <c r="F129" t="s">
        <v>264</v>
      </c>
      <c r="G129" s="2" t="s">
        <v>54</v>
      </c>
      <c r="H129" s="6">
        <v>37</v>
      </c>
      <c r="I129" s="7">
        <v>-2.5</v>
      </c>
      <c r="J129" s="6">
        <v>50</v>
      </c>
      <c r="K129" s="7">
        <v>2.5</v>
      </c>
      <c r="L129" s="6">
        <v>13</v>
      </c>
      <c r="M129" s="7">
        <v>1</v>
      </c>
      <c r="N129" s="6">
        <f t="shared" si="11"/>
        <v>-13</v>
      </c>
      <c r="O129" s="7">
        <v>-5</v>
      </c>
      <c r="R129" s="6">
        <v>40</v>
      </c>
      <c r="S129" s="6">
        <v>40</v>
      </c>
      <c r="T129" s="7">
        <f>R129-S129</f>
        <v>0</v>
      </c>
      <c r="U129" s="6">
        <v>67</v>
      </c>
      <c r="V129" s="6">
        <v>18</v>
      </c>
      <c r="W129" s="7">
        <f>U129-V129</f>
        <v>49</v>
      </c>
      <c r="X129" s="6"/>
      <c r="Y129" s="6"/>
      <c r="AA129" s="4" t="s">
        <v>1785</v>
      </c>
      <c r="AB129" s="6"/>
      <c r="AC129" s="6"/>
      <c r="AD129" s="6"/>
      <c r="AF129" s="6">
        <v>41</v>
      </c>
      <c r="AG129" s="6">
        <v>40</v>
      </c>
      <c r="AH129" s="7">
        <f>AF129-AG129</f>
        <v>1</v>
      </c>
      <c r="AI129" s="4" t="s">
        <v>1116</v>
      </c>
    </row>
    <row r="130" spans="2:35" x14ac:dyDescent="0.25">
      <c r="B130" t="s">
        <v>294</v>
      </c>
      <c r="C130" s="9" t="s">
        <v>450</v>
      </c>
      <c r="D130" s="97">
        <v>23442</v>
      </c>
      <c r="F130" t="s">
        <v>357</v>
      </c>
      <c r="G130" s="2" t="s">
        <v>46</v>
      </c>
      <c r="H130" s="6">
        <v>41.5</v>
      </c>
      <c r="I130" s="7">
        <f>H130-H125</f>
        <v>0.79999999999999716</v>
      </c>
      <c r="J130" s="6">
        <v>48.7</v>
      </c>
      <c r="K130" s="7">
        <f>J130-J125</f>
        <v>-0.89999999999999858</v>
      </c>
      <c r="L130" s="6">
        <v>9.1999999999999993</v>
      </c>
      <c r="M130" s="7">
        <f>L130-L125</f>
        <v>-0.40000000000000036</v>
      </c>
      <c r="N130" s="6">
        <f t="shared" si="11"/>
        <v>-7.2000000000000028</v>
      </c>
      <c r="O130" s="7">
        <f>N130-N125</f>
        <v>1.6999999999999957</v>
      </c>
      <c r="R130" s="6">
        <v>52.4</v>
      </c>
      <c r="S130" s="6">
        <v>35.4</v>
      </c>
      <c r="T130" s="7">
        <f>R130-S130</f>
        <v>17</v>
      </c>
      <c r="U130" s="6">
        <v>66.3</v>
      </c>
      <c r="V130" s="6">
        <v>24.8</v>
      </c>
      <c r="W130" s="7">
        <f>U130-V130</f>
        <v>41.5</v>
      </c>
      <c r="AA130" s="4" t="s">
        <v>379</v>
      </c>
      <c r="AB130" s="6"/>
      <c r="AC130" s="6"/>
      <c r="AD130" s="6"/>
      <c r="AF130" s="6">
        <v>53.4</v>
      </c>
      <c r="AG130" s="6">
        <v>40.200000000000003</v>
      </c>
      <c r="AH130" s="7">
        <f t="shared" ref="AH130" si="16">AF130-AG130</f>
        <v>13.199999999999996</v>
      </c>
      <c r="AI130" s="4" t="s">
        <v>407</v>
      </c>
    </row>
    <row r="131" spans="2:35" x14ac:dyDescent="0.25">
      <c r="B131" t="s">
        <v>294</v>
      </c>
      <c r="C131" s="9" t="s">
        <v>451</v>
      </c>
      <c r="D131" s="97">
        <v>23448</v>
      </c>
      <c r="F131" t="s">
        <v>264</v>
      </c>
      <c r="G131" s="2" t="s">
        <v>54</v>
      </c>
      <c r="H131" s="6">
        <v>38.5</v>
      </c>
      <c r="I131" s="7">
        <v>1.5</v>
      </c>
      <c r="J131" s="6">
        <v>46.5</v>
      </c>
      <c r="K131" s="7">
        <v>-3.5</v>
      </c>
      <c r="L131" s="6">
        <v>14</v>
      </c>
      <c r="M131" s="7">
        <v>1</v>
      </c>
      <c r="N131" s="6">
        <f t="shared" si="11"/>
        <v>-8</v>
      </c>
      <c r="O131" s="7">
        <v>5</v>
      </c>
      <c r="R131" s="6"/>
      <c r="S131" s="6"/>
      <c r="T131" s="7"/>
      <c r="U131" s="6"/>
      <c r="V131" s="6"/>
      <c r="AB131" s="6"/>
      <c r="AC131" s="6"/>
      <c r="AD131" s="6"/>
      <c r="AF131" s="6"/>
      <c r="AG131" s="6"/>
      <c r="AH131" s="7"/>
      <c r="AI131" s="4"/>
    </row>
    <row r="132" spans="2:35" x14ac:dyDescent="0.25">
      <c r="B132" t="s">
        <v>294</v>
      </c>
      <c r="C132" s="9" t="s">
        <v>452</v>
      </c>
      <c r="D132" s="97">
        <v>23455</v>
      </c>
      <c r="F132" t="s">
        <v>357</v>
      </c>
      <c r="G132" s="2" t="s">
        <v>46</v>
      </c>
      <c r="H132" s="6">
        <v>42</v>
      </c>
      <c r="I132" s="7">
        <f>H132-H130</f>
        <v>0.5</v>
      </c>
      <c r="J132" s="6">
        <v>49.9</v>
      </c>
      <c r="K132" s="7">
        <f>J132-J130</f>
        <v>1.1999999999999957</v>
      </c>
      <c r="L132" s="6">
        <v>7.9</v>
      </c>
      <c r="M132" s="7">
        <f>L132-L130</f>
        <v>-1.2999999999999989</v>
      </c>
      <c r="N132" s="6">
        <f t="shared" si="11"/>
        <v>-7.8999999999999986</v>
      </c>
      <c r="O132" s="7">
        <f>N132-N130</f>
        <v>-0.69999999999999574</v>
      </c>
      <c r="R132" s="6">
        <v>52.8</v>
      </c>
      <c r="S132" s="6">
        <v>33.799999999999997</v>
      </c>
      <c r="T132" s="7">
        <f>R132-S132</f>
        <v>19</v>
      </c>
      <c r="U132" s="6">
        <v>67</v>
      </c>
      <c r="V132" s="6">
        <v>22.4</v>
      </c>
      <c r="W132" s="7">
        <f>U132-V132</f>
        <v>44.6</v>
      </c>
      <c r="AA132" s="4" t="s">
        <v>379</v>
      </c>
      <c r="AB132" s="6"/>
      <c r="AC132" s="6"/>
      <c r="AD132" s="6"/>
      <c r="AF132" s="6">
        <v>51.6</v>
      </c>
      <c r="AG132" s="6">
        <v>39</v>
      </c>
      <c r="AH132" s="7">
        <f t="shared" ref="AH132" si="17">AF132-AG132</f>
        <v>12.600000000000001</v>
      </c>
      <c r="AI132" s="4" t="s">
        <v>407</v>
      </c>
    </row>
    <row r="133" spans="2:35" x14ac:dyDescent="0.25">
      <c r="B133" t="s">
        <v>294</v>
      </c>
      <c r="C133" s="9" t="s">
        <v>453</v>
      </c>
      <c r="D133" s="97">
        <v>23455</v>
      </c>
      <c r="F133" t="s">
        <v>264</v>
      </c>
      <c r="G133" s="2" t="s">
        <v>54</v>
      </c>
      <c r="H133" s="6">
        <v>40</v>
      </c>
      <c r="I133" s="7">
        <v>1.5</v>
      </c>
      <c r="J133" s="6">
        <v>49</v>
      </c>
      <c r="K133" s="7">
        <v>2.5</v>
      </c>
      <c r="L133" s="6">
        <v>10.5</v>
      </c>
      <c r="M133" s="7">
        <v>-3.5</v>
      </c>
      <c r="N133" s="6">
        <f t="shared" si="11"/>
        <v>-9</v>
      </c>
      <c r="O133" s="7">
        <v>-1</v>
      </c>
      <c r="R133" s="6"/>
      <c r="S133" s="6"/>
      <c r="T133" s="7"/>
      <c r="U133" s="6"/>
      <c r="V133" s="6"/>
      <c r="AB133" s="6"/>
      <c r="AC133" s="6"/>
      <c r="AD133" s="6"/>
      <c r="AF133" s="6"/>
      <c r="AG133" s="6"/>
      <c r="AH133" s="7"/>
      <c r="AI133" s="4"/>
    </row>
    <row r="134" spans="2:35" x14ac:dyDescent="0.25">
      <c r="B134" t="s">
        <v>294</v>
      </c>
      <c r="C134" s="9" t="s">
        <v>454</v>
      </c>
      <c r="D134" s="97">
        <v>23461</v>
      </c>
      <c r="F134" t="s">
        <v>264</v>
      </c>
      <c r="G134" s="2" t="s">
        <v>54</v>
      </c>
      <c r="H134" s="6">
        <v>38.5</v>
      </c>
      <c r="I134" s="7">
        <v>-1.5</v>
      </c>
      <c r="J134" s="6">
        <v>49.5</v>
      </c>
      <c r="K134" s="7">
        <v>0.5</v>
      </c>
      <c r="L134" s="6">
        <v>11.5</v>
      </c>
      <c r="M134" s="7">
        <v>1</v>
      </c>
      <c r="N134" s="6">
        <f t="shared" si="11"/>
        <v>-11</v>
      </c>
      <c r="O134" s="7">
        <v>-2</v>
      </c>
      <c r="R134" s="6"/>
      <c r="S134" s="6"/>
      <c r="T134" s="7"/>
      <c r="U134" s="6"/>
      <c r="V134" s="6"/>
      <c r="AB134" s="6"/>
      <c r="AC134" s="6"/>
      <c r="AD134" s="6"/>
      <c r="AF134" s="6"/>
      <c r="AG134" s="6"/>
      <c r="AH134" s="7"/>
      <c r="AI134" s="4"/>
    </row>
    <row r="135" spans="2:35" x14ac:dyDescent="0.25">
      <c r="B135" t="s">
        <v>269</v>
      </c>
      <c r="C135" s="9" t="s">
        <v>378</v>
      </c>
      <c r="D135" s="97">
        <v>23469</v>
      </c>
      <c r="F135" t="s">
        <v>357</v>
      </c>
      <c r="G135" s="2" t="s">
        <v>46</v>
      </c>
      <c r="H135" s="6">
        <v>40.700000000000003</v>
      </c>
      <c r="I135" s="7">
        <f>H135-H132</f>
        <v>-1.2999999999999972</v>
      </c>
      <c r="J135" s="6">
        <v>50.9</v>
      </c>
      <c r="K135" s="7">
        <f>J135-J132</f>
        <v>1</v>
      </c>
      <c r="L135" s="6">
        <v>8.1999999999999993</v>
      </c>
      <c r="M135" s="7">
        <f>L135-L132</f>
        <v>0.29999999999999893</v>
      </c>
      <c r="N135" s="6">
        <f t="shared" si="11"/>
        <v>-10.199999999999996</v>
      </c>
      <c r="O135" s="7">
        <f>N135-N132</f>
        <v>-2.2999999999999972</v>
      </c>
      <c r="R135" s="6">
        <v>50.9</v>
      </c>
      <c r="S135" s="6">
        <v>37.6</v>
      </c>
      <c r="T135" s="7">
        <f>R135-S135</f>
        <v>13.299999999999997</v>
      </c>
      <c r="U135" s="6">
        <v>68.5</v>
      </c>
      <c r="V135" s="6">
        <v>21.9</v>
      </c>
      <c r="W135" s="7">
        <f>U135-V135</f>
        <v>46.6</v>
      </c>
      <c r="AA135" s="4" t="s">
        <v>379</v>
      </c>
      <c r="AB135" s="6"/>
      <c r="AC135" s="6"/>
      <c r="AD135" s="6"/>
      <c r="AF135" s="6">
        <v>50.4</v>
      </c>
      <c r="AG135" s="6">
        <v>41.5</v>
      </c>
      <c r="AH135" s="7">
        <f t="shared" ref="AH135" si="18">AF135-AG135</f>
        <v>8.8999999999999986</v>
      </c>
      <c r="AI135" s="4" t="s">
        <v>407</v>
      </c>
    </row>
    <row r="136" spans="2:35" x14ac:dyDescent="0.25">
      <c r="B136" t="s">
        <v>269</v>
      </c>
      <c r="C136" s="9" t="s">
        <v>399</v>
      </c>
      <c r="D136" s="97">
        <v>23469</v>
      </c>
      <c r="F136" t="s">
        <v>264</v>
      </c>
      <c r="G136" s="2" t="s">
        <v>54</v>
      </c>
      <c r="H136" s="6">
        <v>37.5</v>
      </c>
      <c r="I136" s="7">
        <v>-1</v>
      </c>
      <c r="J136" s="6">
        <v>49.5</v>
      </c>
      <c r="K136" s="7">
        <v>0</v>
      </c>
      <c r="L136" s="6">
        <v>13</v>
      </c>
      <c r="M136" s="7">
        <v>1.5</v>
      </c>
      <c r="N136" s="6">
        <f t="shared" si="11"/>
        <v>-12</v>
      </c>
      <c r="O136" s="7">
        <v>-1</v>
      </c>
      <c r="R136" s="6">
        <v>44</v>
      </c>
      <c r="S136" s="6"/>
      <c r="T136" s="7"/>
      <c r="U136" s="6"/>
      <c r="V136" s="6"/>
      <c r="AB136" s="6"/>
      <c r="AC136" s="6"/>
      <c r="AD136" s="6"/>
      <c r="AF136" s="6"/>
      <c r="AG136" s="6"/>
      <c r="AH136" s="7"/>
      <c r="AI136" s="4"/>
    </row>
    <row r="137" spans="2:35" x14ac:dyDescent="0.25">
      <c r="B137" t="s">
        <v>269</v>
      </c>
      <c r="C137" s="9" t="s">
        <v>400</v>
      </c>
      <c r="D137" s="97">
        <v>23476</v>
      </c>
      <c r="F137" t="s">
        <v>264</v>
      </c>
      <c r="G137" s="2" t="s">
        <v>54</v>
      </c>
      <c r="H137" s="6">
        <v>41</v>
      </c>
      <c r="I137" s="7">
        <v>3.5</v>
      </c>
      <c r="J137" s="6">
        <v>49</v>
      </c>
      <c r="K137" s="7">
        <v>-0.5</v>
      </c>
      <c r="L137" s="6">
        <v>9.5</v>
      </c>
      <c r="M137" s="7">
        <v>-3.5</v>
      </c>
      <c r="N137" s="6">
        <f t="shared" si="11"/>
        <v>-8</v>
      </c>
      <c r="O137" s="7">
        <v>4</v>
      </c>
      <c r="R137" s="6"/>
      <c r="S137" s="6"/>
      <c r="T137" s="7"/>
      <c r="U137" s="6"/>
      <c r="V137" s="6"/>
      <c r="AB137" s="6"/>
      <c r="AC137" s="6"/>
      <c r="AD137" s="6"/>
      <c r="AF137" s="6"/>
      <c r="AG137" s="6"/>
      <c r="AH137" s="7"/>
      <c r="AI137" s="4"/>
    </row>
    <row r="138" spans="2:35" x14ac:dyDescent="0.25">
      <c r="B138" t="s">
        <v>269</v>
      </c>
      <c r="C138" s="9" t="s">
        <v>455</v>
      </c>
      <c r="D138" s="97">
        <v>23482</v>
      </c>
      <c r="F138" t="s">
        <v>357</v>
      </c>
      <c r="G138" s="2" t="s">
        <v>46</v>
      </c>
      <c r="H138" s="6">
        <v>38.700000000000003</v>
      </c>
      <c r="I138" s="7">
        <f>H138-H135</f>
        <v>-2</v>
      </c>
      <c r="J138" s="6">
        <v>52.4</v>
      </c>
      <c r="K138" s="7">
        <f>J138-J135</f>
        <v>1.5</v>
      </c>
      <c r="L138" s="6">
        <v>8.6999999999999993</v>
      </c>
      <c r="M138" s="7">
        <f>L138-L135</f>
        <v>0.5</v>
      </c>
      <c r="N138" s="6">
        <f t="shared" si="11"/>
        <v>-13.699999999999996</v>
      </c>
      <c r="O138" s="7">
        <f>N138-N135</f>
        <v>-3.5</v>
      </c>
      <c r="R138" s="6">
        <v>45.3</v>
      </c>
      <c r="S138" s="6">
        <v>42</v>
      </c>
      <c r="T138" s="7">
        <f>R138-S138</f>
        <v>3.2999999999999972</v>
      </c>
      <c r="U138" s="6">
        <v>64.599999999999994</v>
      </c>
      <c r="V138" s="6">
        <v>24.6</v>
      </c>
      <c r="W138" s="7">
        <f>U138-V138</f>
        <v>39.999999999999993</v>
      </c>
      <c r="AA138" s="4" t="s">
        <v>379</v>
      </c>
      <c r="AB138" s="6"/>
      <c r="AC138" s="6"/>
      <c r="AD138" s="6"/>
      <c r="AF138" s="6">
        <v>45.6</v>
      </c>
      <c r="AG138" s="6">
        <v>45.9</v>
      </c>
      <c r="AH138" s="7">
        <f t="shared" ref="AH138" si="19">AF138-AG138</f>
        <v>-0.29999999999999716</v>
      </c>
      <c r="AI138" s="4" t="s">
        <v>407</v>
      </c>
    </row>
    <row r="139" spans="2:35" x14ac:dyDescent="0.25">
      <c r="B139" t="s">
        <v>269</v>
      </c>
      <c r="C139" s="9" t="s">
        <v>456</v>
      </c>
      <c r="D139" s="97">
        <v>23482</v>
      </c>
      <c r="F139" t="s">
        <v>264</v>
      </c>
      <c r="G139" s="2" t="s">
        <v>54</v>
      </c>
      <c r="H139" s="6">
        <v>39</v>
      </c>
      <c r="I139" s="7">
        <v>-2</v>
      </c>
      <c r="J139" s="6">
        <v>51.5</v>
      </c>
      <c r="K139" s="7">
        <v>2.5</v>
      </c>
      <c r="L139" s="6">
        <v>9</v>
      </c>
      <c r="M139" s="7">
        <v>-0.5</v>
      </c>
      <c r="N139" s="6">
        <f t="shared" si="11"/>
        <v>-12.5</v>
      </c>
      <c r="O139" s="7">
        <v>-4.5</v>
      </c>
      <c r="R139" s="6"/>
      <c r="S139" s="6"/>
      <c r="T139" s="7"/>
      <c r="U139" s="6"/>
      <c r="V139" s="6"/>
      <c r="AB139" s="6"/>
      <c r="AC139" s="6"/>
      <c r="AD139" s="6"/>
      <c r="AF139" s="6"/>
      <c r="AG139" s="6"/>
      <c r="AH139" s="7"/>
      <c r="AI139" s="4"/>
    </row>
    <row r="140" spans="2:35" x14ac:dyDescent="0.25">
      <c r="B140" t="s">
        <v>269</v>
      </c>
      <c r="C140" s="9" t="s">
        <v>358</v>
      </c>
      <c r="D140" s="97">
        <v>23491</v>
      </c>
      <c r="F140" t="s">
        <v>264</v>
      </c>
      <c r="G140" s="2" t="s">
        <v>54</v>
      </c>
      <c r="H140" s="6">
        <v>36.5</v>
      </c>
      <c r="I140" s="7">
        <v>-2.5</v>
      </c>
      <c r="J140" s="6">
        <v>52</v>
      </c>
      <c r="K140" s="7">
        <v>0.5</v>
      </c>
      <c r="L140" s="6">
        <v>10.5</v>
      </c>
      <c r="M140" s="7">
        <v>1.5</v>
      </c>
      <c r="N140" s="6">
        <f t="shared" si="11"/>
        <v>-15.5</v>
      </c>
      <c r="O140" s="7">
        <v>-3</v>
      </c>
      <c r="R140" s="6"/>
      <c r="S140" s="6"/>
      <c r="T140" s="7"/>
      <c r="U140" s="6"/>
      <c r="V140" s="6"/>
      <c r="AB140" s="6"/>
      <c r="AC140" s="6"/>
      <c r="AD140" s="6"/>
      <c r="AF140" s="6"/>
      <c r="AG140" s="6"/>
      <c r="AH140" s="7"/>
      <c r="AI140" s="4"/>
    </row>
    <row r="141" spans="2:35" x14ac:dyDescent="0.25">
      <c r="B141" t="s">
        <v>269</v>
      </c>
      <c r="C141" s="9" t="s">
        <v>433</v>
      </c>
      <c r="D141" s="97">
        <v>23496</v>
      </c>
      <c r="F141" t="s">
        <v>357</v>
      </c>
      <c r="G141" s="2" t="s">
        <v>46</v>
      </c>
      <c r="H141" s="6">
        <v>40.9</v>
      </c>
      <c r="I141" s="7">
        <f>H141-H138</f>
        <v>2.1999999999999957</v>
      </c>
      <c r="J141" s="6">
        <v>49.9</v>
      </c>
      <c r="K141" s="7">
        <f>J141-J138</f>
        <v>-2.5</v>
      </c>
      <c r="L141" s="6">
        <v>8.6999999999999993</v>
      </c>
      <c r="M141" s="7">
        <f>L141-L138</f>
        <v>0</v>
      </c>
      <c r="N141" s="6">
        <f t="shared" si="11"/>
        <v>-9</v>
      </c>
      <c r="O141" s="7">
        <f>N141-N138</f>
        <v>4.6999999999999957</v>
      </c>
      <c r="R141" s="6">
        <v>48.3</v>
      </c>
      <c r="S141" s="6">
        <v>39.299999999999997</v>
      </c>
      <c r="T141" s="7">
        <f>R141-S141</f>
        <v>9</v>
      </c>
      <c r="U141" s="6">
        <v>63</v>
      </c>
      <c r="V141" s="6">
        <v>27.3</v>
      </c>
      <c r="W141" s="7">
        <f>U141-V141</f>
        <v>35.700000000000003</v>
      </c>
      <c r="AA141" s="4" t="s">
        <v>379</v>
      </c>
      <c r="AB141" s="6"/>
      <c r="AC141" s="6"/>
      <c r="AD141" s="6"/>
      <c r="AF141" s="6">
        <v>47.7</v>
      </c>
      <c r="AG141" s="6">
        <v>43.5</v>
      </c>
      <c r="AH141" s="7">
        <f t="shared" ref="AH141" si="20">AF141-AG141</f>
        <v>4.2000000000000028</v>
      </c>
      <c r="AI141" s="4" t="s">
        <v>407</v>
      </c>
    </row>
    <row r="142" spans="2:35" x14ac:dyDescent="0.25">
      <c r="B142" t="s">
        <v>270</v>
      </c>
      <c r="C142" s="9" t="s">
        <v>417</v>
      </c>
      <c r="D142" s="97">
        <v>23498</v>
      </c>
      <c r="F142" t="s">
        <v>264</v>
      </c>
      <c r="G142" s="2" t="s">
        <v>54</v>
      </c>
      <c r="H142" s="6">
        <v>35.5</v>
      </c>
      <c r="I142" s="7">
        <v>-1</v>
      </c>
      <c r="J142" s="6">
        <v>55</v>
      </c>
      <c r="K142" s="7">
        <v>3</v>
      </c>
      <c r="L142" s="6">
        <v>9.5</v>
      </c>
      <c r="M142" s="7">
        <v>-1</v>
      </c>
      <c r="N142" s="6">
        <f t="shared" si="11"/>
        <v>-19.5</v>
      </c>
      <c r="O142" s="7">
        <v>-4</v>
      </c>
      <c r="R142" s="6">
        <v>40</v>
      </c>
      <c r="S142" s="6">
        <v>43</v>
      </c>
      <c r="T142" s="7">
        <f>R142-S142</f>
        <v>-3</v>
      </c>
      <c r="U142" s="6">
        <v>66</v>
      </c>
      <c r="V142" s="6">
        <v>18</v>
      </c>
      <c r="W142" s="7">
        <f>U142-V142</f>
        <v>48</v>
      </c>
      <c r="X142" s="6"/>
      <c r="Y142" s="6"/>
      <c r="AA142" s="4" t="s">
        <v>1785</v>
      </c>
      <c r="AB142" s="6"/>
      <c r="AC142" s="6"/>
      <c r="AD142" s="6"/>
      <c r="AF142" s="6">
        <v>41</v>
      </c>
      <c r="AG142" s="6">
        <v>41</v>
      </c>
      <c r="AH142" s="7">
        <f>AF142-AG142</f>
        <v>0</v>
      </c>
      <c r="AI142" s="4" t="s">
        <v>1116</v>
      </c>
    </row>
    <row r="143" spans="2:35" x14ac:dyDescent="0.25">
      <c r="B143" t="s">
        <v>270</v>
      </c>
      <c r="C143" s="9" t="s">
        <v>365</v>
      </c>
      <c r="D143" s="97">
        <v>23504</v>
      </c>
      <c r="F143" t="s">
        <v>264</v>
      </c>
      <c r="G143" s="2" t="s">
        <v>54</v>
      </c>
      <c r="H143" s="6">
        <v>38</v>
      </c>
      <c r="I143" s="7">
        <v>2.5</v>
      </c>
      <c r="J143" s="6">
        <v>51</v>
      </c>
      <c r="K143" s="7">
        <v>-4</v>
      </c>
      <c r="L143" s="6">
        <v>10.5</v>
      </c>
      <c r="M143" s="7">
        <v>1</v>
      </c>
      <c r="N143" s="6">
        <f t="shared" si="11"/>
        <v>-13</v>
      </c>
      <c r="O143" s="7">
        <v>6.5</v>
      </c>
      <c r="R143" s="6"/>
      <c r="S143" s="6"/>
      <c r="T143" s="7"/>
      <c r="U143" s="6"/>
      <c r="V143" s="6"/>
      <c r="AB143" s="6"/>
      <c r="AC143" s="6"/>
      <c r="AD143" s="6"/>
      <c r="AF143" s="6"/>
      <c r="AG143" s="6"/>
      <c r="AH143" s="7"/>
      <c r="AI143" s="4"/>
    </row>
    <row r="144" spans="2:35" x14ac:dyDescent="0.25">
      <c r="B144" t="s">
        <v>270</v>
      </c>
      <c r="C144" s="9" t="s">
        <v>457</v>
      </c>
      <c r="D144" s="97">
        <v>23510</v>
      </c>
      <c r="F144" t="s">
        <v>264</v>
      </c>
      <c r="G144" s="2" t="s">
        <v>54</v>
      </c>
      <c r="H144" s="6">
        <v>41</v>
      </c>
      <c r="I144" s="7">
        <v>3</v>
      </c>
      <c r="J144" s="6">
        <v>48</v>
      </c>
      <c r="K144" s="7">
        <v>-3</v>
      </c>
      <c r="L144" s="6">
        <v>11</v>
      </c>
      <c r="M144" s="7">
        <v>0.5</v>
      </c>
      <c r="N144" s="6">
        <f t="shared" si="11"/>
        <v>-7</v>
      </c>
      <c r="O144" s="7">
        <v>6</v>
      </c>
      <c r="R144" s="6"/>
      <c r="S144" s="6"/>
      <c r="T144" s="7"/>
      <c r="U144" s="6"/>
      <c r="V144" s="6"/>
      <c r="AB144" s="6"/>
      <c r="AC144" s="6"/>
      <c r="AD144" s="6"/>
      <c r="AF144" s="6"/>
      <c r="AG144" s="6"/>
      <c r="AH144" s="7"/>
      <c r="AI144" s="4"/>
    </row>
    <row r="145" spans="1:35" x14ac:dyDescent="0.25">
      <c r="B145" t="s">
        <v>270</v>
      </c>
      <c r="C145" s="9" t="s">
        <v>322</v>
      </c>
      <c r="D145" s="97">
        <v>23518</v>
      </c>
      <c r="F145" t="s">
        <v>357</v>
      </c>
      <c r="G145" s="2" t="s">
        <v>46</v>
      </c>
      <c r="H145" s="6">
        <v>42.2</v>
      </c>
      <c r="I145" s="7">
        <f>H145-H141</f>
        <v>1.3000000000000043</v>
      </c>
      <c r="J145" s="6">
        <v>49.5</v>
      </c>
      <c r="K145" s="7">
        <f>J145-J141</f>
        <v>-0.39999999999999858</v>
      </c>
      <c r="L145" s="6">
        <v>7.9</v>
      </c>
      <c r="M145" s="7">
        <f>L145-L141</f>
        <v>-0.79999999999999893</v>
      </c>
      <c r="N145" s="6">
        <f t="shared" si="11"/>
        <v>-7.2999999999999972</v>
      </c>
      <c r="O145" s="7">
        <f>N145-N141</f>
        <v>1.7000000000000028</v>
      </c>
      <c r="R145" s="6">
        <v>49.9</v>
      </c>
      <c r="S145" s="6">
        <v>37.700000000000003</v>
      </c>
      <c r="T145" s="7">
        <f>R145-S145</f>
        <v>12.199999999999996</v>
      </c>
      <c r="U145" s="6">
        <v>62.8</v>
      </c>
      <c r="V145" s="6">
        <v>26.7</v>
      </c>
      <c r="W145" s="7">
        <f>U145-V145</f>
        <v>36.099999999999994</v>
      </c>
      <c r="Y145" s="6"/>
      <c r="Z145" s="7"/>
      <c r="AA145" s="4" t="s">
        <v>379</v>
      </c>
      <c r="AB145" s="6"/>
      <c r="AC145" s="6"/>
      <c r="AD145" s="6"/>
      <c r="AE145" s="7"/>
      <c r="AF145" s="6">
        <v>48</v>
      </c>
      <c r="AG145" s="6">
        <v>43.9</v>
      </c>
      <c r="AH145" s="7">
        <f t="shared" ref="AH145" si="21">AF145-AG145</f>
        <v>4.1000000000000014</v>
      </c>
      <c r="AI145" s="4" t="s">
        <v>407</v>
      </c>
    </row>
    <row r="146" spans="1:35" x14ac:dyDescent="0.25">
      <c r="B146" t="s">
        <v>270</v>
      </c>
      <c r="C146" s="9" t="s">
        <v>392</v>
      </c>
      <c r="D146" s="97">
        <v>23518</v>
      </c>
      <c r="F146" t="s">
        <v>264</v>
      </c>
      <c r="G146" s="2" t="s">
        <v>54</v>
      </c>
      <c r="H146" s="6">
        <v>39.5</v>
      </c>
      <c r="I146" s="7">
        <v>-1.5</v>
      </c>
      <c r="J146" s="6">
        <v>51.5</v>
      </c>
      <c r="K146" s="7">
        <v>3.5</v>
      </c>
      <c r="L146" s="6">
        <v>8.5</v>
      </c>
      <c r="M146" s="7">
        <v>-2.5</v>
      </c>
      <c r="N146" s="6">
        <f t="shared" si="11"/>
        <v>-12</v>
      </c>
      <c r="O146" s="7">
        <v>-5</v>
      </c>
      <c r="R146" s="6"/>
      <c r="S146" s="6"/>
      <c r="T146" s="7"/>
      <c r="U146" s="6"/>
      <c r="V146" s="6"/>
      <c r="AB146" s="6"/>
      <c r="AC146" s="6"/>
      <c r="AD146" s="6"/>
      <c r="AF146" s="6"/>
      <c r="AG146" s="6"/>
      <c r="AH146" s="7"/>
      <c r="AI146" s="4"/>
    </row>
    <row r="147" spans="1:35" x14ac:dyDescent="0.25">
      <c r="B147" t="s">
        <v>270</v>
      </c>
      <c r="C147" s="9" t="s">
        <v>458</v>
      </c>
      <c r="D147" s="97">
        <v>23524</v>
      </c>
      <c r="F147" t="s">
        <v>264</v>
      </c>
      <c r="G147" s="2" t="s">
        <v>54</v>
      </c>
      <c r="H147" s="6">
        <v>42</v>
      </c>
      <c r="I147" s="7">
        <v>2.5</v>
      </c>
      <c r="J147" s="6">
        <v>47</v>
      </c>
      <c r="K147" s="7">
        <v>-4.5</v>
      </c>
      <c r="L147" s="6">
        <v>10.5</v>
      </c>
      <c r="M147" s="7">
        <v>2</v>
      </c>
      <c r="N147" s="6">
        <f t="shared" si="11"/>
        <v>-5</v>
      </c>
      <c r="O147" s="7">
        <v>7</v>
      </c>
      <c r="R147" s="6"/>
      <c r="S147" s="6"/>
      <c r="T147" s="7"/>
      <c r="U147" s="6"/>
      <c r="V147" s="6"/>
      <c r="AB147" s="6"/>
      <c r="AC147" s="6"/>
      <c r="AD147" s="6"/>
      <c r="AF147" s="6"/>
      <c r="AG147" s="6"/>
      <c r="AH147" s="7"/>
      <c r="AI147" s="4"/>
    </row>
    <row r="148" spans="1:35" x14ac:dyDescent="0.25">
      <c r="B148" t="s">
        <v>263</v>
      </c>
      <c r="C148" s="9" t="s">
        <v>362</v>
      </c>
      <c r="D148" s="97">
        <v>23532</v>
      </c>
      <c r="F148" t="s">
        <v>357</v>
      </c>
      <c r="G148" s="2" t="s">
        <v>46</v>
      </c>
      <c r="H148" s="6">
        <v>42.8</v>
      </c>
      <c r="I148" s="7">
        <f>H148-H145</f>
        <v>0.59999999999999432</v>
      </c>
      <c r="J148" s="6">
        <v>49.5</v>
      </c>
      <c r="K148" s="7">
        <f>J148-J145</f>
        <v>0</v>
      </c>
      <c r="L148" s="6">
        <v>7.4</v>
      </c>
      <c r="M148" s="7">
        <f>L148-L145</f>
        <v>-0.5</v>
      </c>
      <c r="N148" s="6">
        <f t="shared" si="11"/>
        <v>-6.7000000000000028</v>
      </c>
      <c r="O148" s="7">
        <f>N148-N145</f>
        <v>0.59999999999999432</v>
      </c>
      <c r="R148" s="6">
        <v>51.5</v>
      </c>
      <c r="S148" s="6">
        <v>37.9</v>
      </c>
      <c r="T148" s="7">
        <f>R148-S148</f>
        <v>13.600000000000001</v>
      </c>
      <c r="U148" s="6">
        <v>67.8</v>
      </c>
      <c r="V148" s="6">
        <v>22.4</v>
      </c>
      <c r="W148" s="7">
        <f>U148-V148</f>
        <v>45.4</v>
      </c>
      <c r="AA148" s="4" t="s">
        <v>379</v>
      </c>
      <c r="AB148" s="6"/>
      <c r="AC148" s="6"/>
      <c r="AD148" s="6"/>
      <c r="AF148" s="6">
        <v>49.9</v>
      </c>
      <c r="AG148" s="6">
        <v>41.6</v>
      </c>
      <c r="AH148" s="7">
        <f t="shared" ref="AH148" si="22">AF148-AG148</f>
        <v>8.2999999999999972</v>
      </c>
      <c r="AI148" s="4" t="s">
        <v>407</v>
      </c>
    </row>
    <row r="149" spans="1:35" x14ac:dyDescent="0.25">
      <c r="B149" t="s">
        <v>263</v>
      </c>
      <c r="C149" s="9" t="s">
        <v>459</v>
      </c>
      <c r="D149" s="97">
        <v>23532</v>
      </c>
      <c r="F149" t="s">
        <v>264</v>
      </c>
      <c r="G149" s="2" t="s">
        <v>54</v>
      </c>
      <c r="H149" s="6">
        <v>38.5</v>
      </c>
      <c r="I149" s="7">
        <v>-3.5</v>
      </c>
      <c r="J149" s="6">
        <v>51.5</v>
      </c>
      <c r="K149" s="7">
        <v>4.5</v>
      </c>
      <c r="L149" s="6">
        <v>9</v>
      </c>
      <c r="M149" s="7">
        <v>-1.5</v>
      </c>
      <c r="N149" s="6">
        <f t="shared" si="11"/>
        <v>-13</v>
      </c>
      <c r="O149" s="7">
        <v>-8</v>
      </c>
      <c r="R149" s="6">
        <v>44</v>
      </c>
      <c r="S149" s="6"/>
      <c r="T149" s="7"/>
      <c r="U149" s="6"/>
      <c r="V149" s="6"/>
      <c r="AB149" s="6"/>
      <c r="AC149" s="6"/>
      <c r="AD149" s="6"/>
      <c r="AF149" s="6"/>
      <c r="AG149" s="6"/>
      <c r="AH149" s="7"/>
      <c r="AI149" s="4"/>
    </row>
    <row r="150" spans="1:35" x14ac:dyDescent="0.25">
      <c r="B150" t="s">
        <v>263</v>
      </c>
      <c r="C150" s="9" t="s">
        <v>460</v>
      </c>
      <c r="D150" s="97">
        <v>23538</v>
      </c>
      <c r="F150" t="s">
        <v>264</v>
      </c>
      <c r="G150" s="2" t="s">
        <v>54</v>
      </c>
      <c r="H150" s="6">
        <v>42</v>
      </c>
      <c r="I150" s="7">
        <v>3.5</v>
      </c>
      <c r="J150" s="6">
        <v>49.5</v>
      </c>
      <c r="K150" s="7">
        <v>-2</v>
      </c>
      <c r="L150" s="6">
        <v>8</v>
      </c>
      <c r="M150" s="7">
        <v>-1</v>
      </c>
      <c r="N150" s="6">
        <f t="shared" si="11"/>
        <v>-7.5</v>
      </c>
      <c r="O150" s="7">
        <v>5.5</v>
      </c>
      <c r="R150" s="6"/>
      <c r="S150" s="6"/>
      <c r="T150" s="7"/>
      <c r="U150" s="6"/>
      <c r="V150" s="6"/>
      <c r="AB150" s="6"/>
      <c r="AC150" s="6"/>
      <c r="AD150" s="6"/>
      <c r="AF150" s="6"/>
      <c r="AG150" s="6"/>
      <c r="AH150" s="7"/>
      <c r="AI150" s="4"/>
    </row>
    <row r="151" spans="1:35" x14ac:dyDescent="0.25">
      <c r="B151" t="s">
        <v>263</v>
      </c>
      <c r="C151" s="9" t="s">
        <v>349</v>
      </c>
      <c r="D151" s="97">
        <v>23545</v>
      </c>
      <c r="F151" t="s">
        <v>264</v>
      </c>
      <c r="G151" s="2" t="s">
        <v>54</v>
      </c>
      <c r="H151" s="6">
        <v>42</v>
      </c>
      <c r="I151" s="7">
        <v>0</v>
      </c>
      <c r="J151" s="6">
        <v>49</v>
      </c>
      <c r="K151" s="7">
        <v>-0.5</v>
      </c>
      <c r="L151" s="6">
        <v>8.5</v>
      </c>
      <c r="M151" s="7">
        <v>0.5</v>
      </c>
      <c r="N151" s="6">
        <f t="shared" si="11"/>
        <v>-7</v>
      </c>
      <c r="O151" s="7">
        <v>0.5</v>
      </c>
      <c r="R151" s="6"/>
      <c r="S151" s="6"/>
      <c r="T151" s="7"/>
      <c r="U151" s="6"/>
      <c r="V151" s="6"/>
      <c r="AB151" s="6"/>
      <c r="AC151" s="6"/>
      <c r="AD151" s="6"/>
      <c r="AF151" s="6"/>
      <c r="AG151" s="6"/>
      <c r="AH151" s="7"/>
      <c r="AI151" s="4"/>
    </row>
    <row r="152" spans="1:35" x14ac:dyDescent="0.25">
      <c r="B152" t="s">
        <v>263</v>
      </c>
      <c r="C152" s="9" t="s">
        <v>461</v>
      </c>
      <c r="D152" s="97">
        <v>23546</v>
      </c>
      <c r="F152" t="s">
        <v>357</v>
      </c>
      <c r="G152" s="2" t="s">
        <v>46</v>
      </c>
      <c r="H152" s="6">
        <v>42.2</v>
      </c>
      <c r="I152" s="7">
        <f>H152-H148</f>
        <v>-0.59999999999999432</v>
      </c>
      <c r="J152" s="6">
        <v>50.5</v>
      </c>
      <c r="K152" s="7">
        <f>J152-J148</f>
        <v>1</v>
      </c>
      <c r="L152" s="6">
        <v>7.2</v>
      </c>
      <c r="M152" s="7">
        <f>L152-L148</f>
        <v>-0.20000000000000018</v>
      </c>
      <c r="N152" s="6">
        <f t="shared" si="11"/>
        <v>-8.2999999999999972</v>
      </c>
      <c r="O152" s="7">
        <f>N152-N148</f>
        <v>-1.5999999999999943</v>
      </c>
      <c r="R152" s="6">
        <v>51</v>
      </c>
      <c r="S152" s="6">
        <v>37.200000000000003</v>
      </c>
      <c r="T152" s="7">
        <f>R152-S152</f>
        <v>13.799999999999997</v>
      </c>
      <c r="U152" s="6">
        <v>61.4</v>
      </c>
      <c r="V152" s="6">
        <v>25.9</v>
      </c>
      <c r="W152" s="7">
        <f>U152-V152</f>
        <v>35.5</v>
      </c>
      <c r="AA152" s="4" t="s">
        <v>379</v>
      </c>
      <c r="AB152" s="6"/>
      <c r="AC152" s="6"/>
      <c r="AD152" s="6"/>
      <c r="AF152" s="6">
        <v>51.5</v>
      </c>
      <c r="AG152" s="6">
        <v>39.1</v>
      </c>
      <c r="AH152" s="7">
        <f t="shared" ref="AH152" si="23">AF152-AG152</f>
        <v>12.399999999999999</v>
      </c>
      <c r="AI152" s="4" t="s">
        <v>407</v>
      </c>
    </row>
    <row r="153" spans="1:35" x14ac:dyDescent="0.25">
      <c r="B153" t="s">
        <v>263</v>
      </c>
      <c r="C153" s="9" t="s">
        <v>430</v>
      </c>
      <c r="D153" s="97">
        <v>23553</v>
      </c>
      <c r="F153" t="s">
        <v>264</v>
      </c>
      <c r="G153" s="2" t="s">
        <v>54</v>
      </c>
      <c r="H153" s="6">
        <v>41.5</v>
      </c>
      <c r="I153" s="7">
        <v>-0.5</v>
      </c>
      <c r="J153" s="6">
        <v>51</v>
      </c>
      <c r="K153" s="7">
        <v>2</v>
      </c>
      <c r="L153" s="6">
        <v>7</v>
      </c>
      <c r="M153" s="7">
        <v>-1.5</v>
      </c>
      <c r="N153" s="6">
        <f t="shared" si="11"/>
        <v>-9.5</v>
      </c>
      <c r="O153" s="7">
        <v>-2.5</v>
      </c>
      <c r="R153" s="6"/>
      <c r="S153" s="6"/>
      <c r="T153" s="7"/>
      <c r="U153" s="6"/>
      <c r="V153" s="6"/>
      <c r="AB153" s="6"/>
      <c r="AC153" s="6"/>
      <c r="AD153" s="6"/>
      <c r="AF153" s="6"/>
      <c r="AG153" s="6"/>
      <c r="AH153" s="7"/>
      <c r="AI153" s="4"/>
    </row>
    <row r="154" spans="1:35" x14ac:dyDescent="0.25">
      <c r="B154" t="s">
        <v>265</v>
      </c>
      <c r="C154" s="9" t="s">
        <v>378</v>
      </c>
      <c r="D154" s="97">
        <v>23560</v>
      </c>
      <c r="F154" t="s">
        <v>357</v>
      </c>
      <c r="G154" s="2" t="s">
        <v>46</v>
      </c>
      <c r="H154" s="6">
        <v>44.5</v>
      </c>
      <c r="I154" s="7">
        <f>H154-H152</f>
        <v>2.2999999999999972</v>
      </c>
      <c r="J154" s="6">
        <v>48.2</v>
      </c>
      <c r="K154" s="7">
        <f>J154-J152</f>
        <v>-2.2999999999999972</v>
      </c>
      <c r="L154" s="6">
        <v>7.1</v>
      </c>
      <c r="M154" s="7">
        <f>L154-L152</f>
        <v>-0.10000000000000053</v>
      </c>
      <c r="N154" s="6">
        <f t="shared" si="11"/>
        <v>-3.7000000000000028</v>
      </c>
      <c r="O154" s="7">
        <f>N154-N152</f>
        <v>4.5999999999999943</v>
      </c>
      <c r="R154" s="6">
        <v>52.3</v>
      </c>
      <c r="S154" s="6">
        <v>38.799999999999997</v>
      </c>
      <c r="T154" s="7">
        <f>R154-S154</f>
        <v>13.5</v>
      </c>
      <c r="U154" s="6">
        <v>59.8</v>
      </c>
      <c r="V154" s="6">
        <v>30.5</v>
      </c>
      <c r="W154" s="7">
        <f>U154-V154</f>
        <v>29.299999999999997</v>
      </c>
      <c r="AA154" s="4" t="s">
        <v>379</v>
      </c>
      <c r="AB154" s="6"/>
      <c r="AC154" s="6"/>
      <c r="AD154" s="6"/>
      <c r="AF154" s="6">
        <v>52</v>
      </c>
      <c r="AG154" s="6">
        <v>39.6</v>
      </c>
      <c r="AH154" s="7">
        <f t="shared" ref="AH154" si="24">AF154-AG154</f>
        <v>12.399999999999999</v>
      </c>
      <c r="AI154" s="4" t="s">
        <v>407</v>
      </c>
    </row>
    <row r="155" spans="1:35" x14ac:dyDescent="0.25">
      <c r="B155" t="s">
        <v>265</v>
      </c>
      <c r="C155" s="9" t="s">
        <v>399</v>
      </c>
      <c r="D155" s="97">
        <v>23560</v>
      </c>
      <c r="F155" t="s">
        <v>264</v>
      </c>
      <c r="G155" s="2" t="s">
        <v>54</v>
      </c>
      <c r="H155" s="6">
        <v>38.5</v>
      </c>
      <c r="I155" s="7">
        <v>-3</v>
      </c>
      <c r="J155" s="6">
        <v>50.5</v>
      </c>
      <c r="K155" s="7">
        <v>-0.5</v>
      </c>
      <c r="L155" s="6">
        <v>10.5</v>
      </c>
      <c r="M155" s="7">
        <v>3.5</v>
      </c>
      <c r="N155" s="6">
        <f t="shared" si="11"/>
        <v>-12</v>
      </c>
      <c r="O155" s="7">
        <v>-2.5</v>
      </c>
      <c r="R155" s="6">
        <v>45</v>
      </c>
      <c r="S155" s="6">
        <v>40</v>
      </c>
      <c r="T155" s="7">
        <f>R155-S155</f>
        <v>5</v>
      </c>
      <c r="U155" s="6">
        <v>58</v>
      </c>
      <c r="V155" s="6">
        <v>22</v>
      </c>
      <c r="W155" s="7">
        <f>U155-V155</f>
        <v>36</v>
      </c>
      <c r="X155" s="6"/>
      <c r="Y155" s="6"/>
      <c r="AA155" s="4" t="s">
        <v>1785</v>
      </c>
      <c r="AB155" s="6"/>
      <c r="AC155" s="6"/>
      <c r="AD155" s="6"/>
      <c r="AF155" s="6">
        <v>43</v>
      </c>
      <c r="AG155" s="6">
        <v>38</v>
      </c>
      <c r="AH155" s="7">
        <f>AF155-AG155</f>
        <v>5</v>
      </c>
      <c r="AI155" s="4" t="s">
        <v>1116</v>
      </c>
    </row>
    <row r="156" spans="1:35" x14ac:dyDescent="0.25">
      <c r="A156" s="1"/>
      <c r="B156" t="s">
        <v>265</v>
      </c>
      <c r="C156" s="9" t="s">
        <v>462</v>
      </c>
      <c r="D156" s="97">
        <v>23567</v>
      </c>
      <c r="F156" t="s">
        <v>264</v>
      </c>
      <c r="G156" s="2" t="s">
        <v>54</v>
      </c>
      <c r="H156" s="6">
        <v>42</v>
      </c>
      <c r="I156" s="7">
        <v>3.5</v>
      </c>
      <c r="J156" s="6">
        <v>49.5</v>
      </c>
      <c r="K156" s="7">
        <v>-1</v>
      </c>
      <c r="L156" s="6">
        <v>8</v>
      </c>
      <c r="M156" s="7">
        <v>-2.5</v>
      </c>
      <c r="N156" s="6">
        <f t="shared" si="11"/>
        <v>-7.5</v>
      </c>
      <c r="O156" s="7">
        <v>4.5</v>
      </c>
      <c r="R156" s="6"/>
      <c r="S156" s="6"/>
      <c r="T156" s="7"/>
      <c r="U156" s="6"/>
      <c r="V156" s="6"/>
      <c r="AB156" s="6"/>
      <c r="AC156" s="6"/>
      <c r="AD156" s="6"/>
      <c r="AF156" s="6"/>
      <c r="AG156" s="6"/>
      <c r="AH156" s="7"/>
      <c r="AI156" s="4"/>
    </row>
    <row r="157" spans="1:35" x14ac:dyDescent="0.25">
      <c r="A157" s="1"/>
      <c r="B157" t="s">
        <v>265</v>
      </c>
      <c r="C157" s="9" t="s">
        <v>463</v>
      </c>
      <c r="D157" s="97">
        <v>23574</v>
      </c>
      <c r="F157" t="s">
        <v>357</v>
      </c>
      <c r="G157" s="2" t="s">
        <v>46</v>
      </c>
      <c r="H157" s="6">
        <v>44.1</v>
      </c>
      <c r="I157" s="7">
        <f>H157-H154</f>
        <v>-0.39999999999999858</v>
      </c>
      <c r="J157" s="6">
        <v>48.2</v>
      </c>
      <c r="K157" s="7">
        <f>J157-J154</f>
        <v>0</v>
      </c>
      <c r="L157" s="6">
        <v>7.5</v>
      </c>
      <c r="M157" s="7">
        <f>L157-L154</f>
        <v>0.40000000000000036</v>
      </c>
      <c r="N157" s="6">
        <f t="shared" si="11"/>
        <v>-4.1000000000000014</v>
      </c>
      <c r="O157" s="7">
        <f>N157-N154</f>
        <v>-0.39999999999999858</v>
      </c>
      <c r="R157" s="6">
        <v>53.2</v>
      </c>
      <c r="S157" s="6">
        <v>36.6</v>
      </c>
      <c r="T157" s="7">
        <f>R157-S157</f>
        <v>16.600000000000001</v>
      </c>
      <c r="U157" s="6">
        <v>60.8</v>
      </c>
      <c r="V157" s="6">
        <v>28.1</v>
      </c>
      <c r="W157" s="7">
        <f>U157-V157</f>
        <v>32.699999999999996</v>
      </c>
      <c r="AA157" s="4" t="s">
        <v>379</v>
      </c>
      <c r="AB157" s="6"/>
      <c r="AC157" s="6"/>
      <c r="AD157" s="6"/>
      <c r="AF157" s="6">
        <v>52.5</v>
      </c>
      <c r="AG157" s="6">
        <v>38.200000000000003</v>
      </c>
      <c r="AH157" s="7">
        <f t="shared" ref="AH157" si="25">AF157-AG157</f>
        <v>14.299999999999997</v>
      </c>
      <c r="AI157" s="4" t="s">
        <v>407</v>
      </c>
    </row>
    <row r="158" spans="1:35" x14ac:dyDescent="0.25">
      <c r="A158" s="1"/>
      <c r="B158" t="s">
        <v>265</v>
      </c>
      <c r="C158" s="9" t="s">
        <v>464</v>
      </c>
      <c r="D158" s="97">
        <v>23580</v>
      </c>
      <c r="F158" t="s">
        <v>264</v>
      </c>
      <c r="G158" s="2" t="s">
        <v>54</v>
      </c>
      <c r="H158" s="6">
        <v>41</v>
      </c>
      <c r="I158" s="7">
        <v>-1</v>
      </c>
      <c r="J158" s="6">
        <v>48.5</v>
      </c>
      <c r="K158" s="7">
        <v>-1</v>
      </c>
      <c r="L158" s="6">
        <v>10</v>
      </c>
      <c r="M158" s="7">
        <v>2</v>
      </c>
      <c r="N158" s="6">
        <f t="shared" si="11"/>
        <v>-7.5</v>
      </c>
      <c r="O158" s="7">
        <v>0</v>
      </c>
      <c r="R158" s="6"/>
      <c r="S158" s="6"/>
      <c r="T158" s="7"/>
      <c r="U158" s="6"/>
      <c r="V158" s="6"/>
      <c r="AB158" s="6"/>
      <c r="AC158" s="6"/>
      <c r="AD158" s="6"/>
      <c r="AF158" s="6"/>
      <c r="AG158" s="6"/>
      <c r="AH158" s="7"/>
      <c r="AI158" s="4"/>
    </row>
    <row r="159" spans="1:35" x14ac:dyDescent="0.25">
      <c r="A159" s="1"/>
      <c r="B159" t="s">
        <v>265</v>
      </c>
      <c r="C159" s="9" t="s">
        <v>397</v>
      </c>
      <c r="D159" s="97">
        <v>23588</v>
      </c>
      <c r="F159" t="s">
        <v>264</v>
      </c>
      <c r="G159" s="2" t="s">
        <v>54</v>
      </c>
      <c r="H159" s="6">
        <v>43</v>
      </c>
      <c r="I159" s="7">
        <v>2</v>
      </c>
      <c r="J159" s="6">
        <v>48.5</v>
      </c>
      <c r="K159" s="7">
        <v>0</v>
      </c>
      <c r="L159" s="6">
        <v>8.5</v>
      </c>
      <c r="M159" s="7">
        <v>-1.5</v>
      </c>
      <c r="N159" s="6">
        <f t="shared" si="11"/>
        <v>-5.5</v>
      </c>
      <c r="O159" s="7">
        <v>2</v>
      </c>
      <c r="R159" s="6"/>
      <c r="S159" s="6"/>
      <c r="T159" s="7"/>
      <c r="U159" s="6"/>
      <c r="V159" s="6"/>
      <c r="AB159" s="6"/>
      <c r="AC159" s="6"/>
      <c r="AD159" s="6"/>
      <c r="AF159" s="6"/>
      <c r="AG159" s="6"/>
      <c r="AH159" s="7"/>
      <c r="AI159" s="4"/>
    </row>
    <row r="160" spans="1:35" x14ac:dyDescent="0.25">
      <c r="A160" s="1"/>
      <c r="B160" t="s">
        <v>293</v>
      </c>
      <c r="C160" s="9" t="s">
        <v>450</v>
      </c>
      <c r="D160" s="97">
        <v>23595</v>
      </c>
      <c r="F160" t="s">
        <v>357</v>
      </c>
      <c r="G160" s="2" t="s">
        <v>46</v>
      </c>
      <c r="H160" s="6">
        <v>46.7</v>
      </c>
      <c r="I160" s="7">
        <f>H160-H157</f>
        <v>2.6000000000000014</v>
      </c>
      <c r="J160" s="6">
        <v>47.3</v>
      </c>
      <c r="K160" s="7">
        <f>J160-J157</f>
        <v>-0.90000000000000568</v>
      </c>
      <c r="L160" s="6">
        <v>5.7</v>
      </c>
      <c r="M160" s="7">
        <f>L160-L157</f>
        <v>-1.7999999999999998</v>
      </c>
      <c r="N160" s="6">
        <f t="shared" si="11"/>
        <v>-0.59999999999999432</v>
      </c>
      <c r="O160" s="7">
        <f>N160-N157</f>
        <v>3.5000000000000071</v>
      </c>
      <c r="R160" s="6">
        <v>55.2</v>
      </c>
      <c r="S160" s="6">
        <v>35.799999999999997</v>
      </c>
      <c r="T160" s="7">
        <f>R160-S160</f>
        <v>19.400000000000006</v>
      </c>
      <c r="U160" s="6">
        <v>63.2</v>
      </c>
      <c r="V160" s="6">
        <v>26.7</v>
      </c>
      <c r="W160" s="7">
        <f>U160-V160</f>
        <v>36.5</v>
      </c>
      <c r="AA160" s="4" t="s">
        <v>379</v>
      </c>
      <c r="AB160" s="6"/>
      <c r="AC160" s="6"/>
      <c r="AD160" s="6"/>
      <c r="AF160" s="6">
        <v>56</v>
      </c>
      <c r="AG160" s="6">
        <v>36.299999999999997</v>
      </c>
      <c r="AH160" s="7">
        <f t="shared" ref="AH160" si="26">AF160-AG160</f>
        <v>19.700000000000003</v>
      </c>
      <c r="AI160" s="4" t="s">
        <v>407</v>
      </c>
    </row>
    <row r="161" spans="1:35" x14ac:dyDescent="0.25">
      <c r="A161" s="1"/>
      <c r="B161" t="s">
        <v>293</v>
      </c>
      <c r="C161" s="9" t="s">
        <v>409</v>
      </c>
      <c r="D161" s="97">
        <v>23595</v>
      </c>
      <c r="F161" t="s">
        <v>264</v>
      </c>
      <c r="G161" s="2" t="s">
        <v>54</v>
      </c>
      <c r="H161" s="6">
        <v>42</v>
      </c>
      <c r="I161" s="7">
        <v>-1</v>
      </c>
      <c r="J161" s="6">
        <v>49</v>
      </c>
      <c r="K161" s="7">
        <v>0.5</v>
      </c>
      <c r="L161" s="6">
        <v>9</v>
      </c>
      <c r="M161" s="7">
        <v>0.5</v>
      </c>
      <c r="N161" s="6">
        <f t="shared" si="11"/>
        <v>-7</v>
      </c>
      <c r="O161" s="7">
        <v>-1.5</v>
      </c>
      <c r="R161" s="6">
        <v>45</v>
      </c>
      <c r="S161" s="6">
        <v>38</v>
      </c>
      <c r="T161" s="7">
        <f>R161-S161</f>
        <v>7</v>
      </c>
      <c r="U161" s="6">
        <v>67</v>
      </c>
      <c r="V161" s="6">
        <v>17</v>
      </c>
      <c r="W161" s="7">
        <f>U161-V161</f>
        <v>50</v>
      </c>
      <c r="AA161" s="4" t="s">
        <v>1785</v>
      </c>
      <c r="AB161" s="6"/>
      <c r="AC161" s="6"/>
      <c r="AD161" s="6"/>
      <c r="AF161" s="6">
        <v>46</v>
      </c>
      <c r="AG161" s="6">
        <v>35</v>
      </c>
      <c r="AH161" s="7">
        <f>AF161-AG161</f>
        <v>11</v>
      </c>
      <c r="AI161" s="4" t="s">
        <v>1116</v>
      </c>
    </row>
    <row r="162" spans="1:35" x14ac:dyDescent="0.25">
      <c r="A162" s="1"/>
      <c r="B162" t="s">
        <v>293</v>
      </c>
      <c r="C162" s="9" t="s">
        <v>359</v>
      </c>
      <c r="D162" s="97">
        <v>23602</v>
      </c>
      <c r="F162" t="s">
        <v>264</v>
      </c>
      <c r="G162" s="2" t="s">
        <v>54</v>
      </c>
      <c r="H162" s="6">
        <v>41.5</v>
      </c>
      <c r="I162" s="7">
        <v>-0.5</v>
      </c>
      <c r="J162" s="6">
        <v>49.5</v>
      </c>
      <c r="K162" s="7">
        <v>0.5</v>
      </c>
      <c r="L162" s="6">
        <v>8.5</v>
      </c>
      <c r="M162" s="7">
        <v>-0.5</v>
      </c>
      <c r="N162" s="6">
        <f t="shared" si="11"/>
        <v>-8</v>
      </c>
      <c r="O162" s="7">
        <v>-1</v>
      </c>
      <c r="R162" s="6"/>
      <c r="S162" s="6"/>
      <c r="T162" s="7"/>
      <c r="U162" s="6"/>
      <c r="V162" s="6"/>
      <c r="AB162" s="6"/>
      <c r="AC162" s="6"/>
      <c r="AD162" s="6"/>
      <c r="AF162" s="6"/>
      <c r="AG162" s="6"/>
      <c r="AH162" s="7"/>
      <c r="AI162" s="4"/>
    </row>
    <row r="163" spans="1:35" x14ac:dyDescent="0.25">
      <c r="A163" s="1"/>
      <c r="B163" t="s">
        <v>293</v>
      </c>
      <c r="C163" s="9" t="s">
        <v>465</v>
      </c>
      <c r="D163" s="97">
        <v>23609</v>
      </c>
      <c r="F163" t="s">
        <v>357</v>
      </c>
      <c r="G163" s="2" t="s">
        <v>46</v>
      </c>
      <c r="H163" s="6">
        <v>47.5</v>
      </c>
      <c r="I163" s="7">
        <f>H163-H160</f>
        <v>0.79999999999999716</v>
      </c>
      <c r="J163" s="6">
        <v>46.5</v>
      </c>
      <c r="K163" s="7">
        <f>J163-J160</f>
        <v>-0.79999999999999716</v>
      </c>
      <c r="L163" s="6">
        <v>5.7</v>
      </c>
      <c r="M163" s="7">
        <f>L163-L160</f>
        <v>0</v>
      </c>
      <c r="N163" s="6">
        <f t="shared" si="11"/>
        <v>1</v>
      </c>
      <c r="O163" s="7">
        <f>N163-N160</f>
        <v>1.5999999999999943</v>
      </c>
      <c r="R163" s="6">
        <v>55.6</v>
      </c>
      <c r="S163" s="6">
        <v>35.200000000000003</v>
      </c>
      <c r="T163" s="7">
        <f>R163-S163</f>
        <v>20.399999999999999</v>
      </c>
      <c r="U163" s="6">
        <v>64.400000000000006</v>
      </c>
      <c r="V163" s="6">
        <v>24.1</v>
      </c>
      <c r="W163" s="7">
        <f>U163-V163</f>
        <v>40.300000000000004</v>
      </c>
      <c r="AA163" s="4" t="s">
        <v>379</v>
      </c>
      <c r="AB163" s="6"/>
      <c r="AC163" s="6"/>
      <c r="AD163" s="6"/>
      <c r="AF163" s="6">
        <v>54.2</v>
      </c>
      <c r="AG163" s="6">
        <v>37.1</v>
      </c>
      <c r="AH163" s="7">
        <f t="shared" ref="AH163" si="27">AF163-AG163</f>
        <v>17.100000000000001</v>
      </c>
      <c r="AI163" s="4" t="s">
        <v>407</v>
      </c>
    </row>
    <row r="164" spans="1:35" x14ac:dyDescent="0.25">
      <c r="A164" s="1"/>
      <c r="B164" t="s">
        <v>293</v>
      </c>
      <c r="C164" s="9" t="s">
        <v>353</v>
      </c>
      <c r="D164" s="97">
        <v>23609</v>
      </c>
      <c r="F164" t="s">
        <v>264</v>
      </c>
      <c r="G164" s="2" t="s">
        <v>54</v>
      </c>
      <c r="H164" s="6">
        <v>45</v>
      </c>
      <c r="I164" s="7">
        <v>3.5</v>
      </c>
      <c r="J164" s="6">
        <v>49.5</v>
      </c>
      <c r="K164" s="7">
        <v>0</v>
      </c>
      <c r="L164" s="6">
        <v>5.5</v>
      </c>
      <c r="M164" s="7">
        <v>-3</v>
      </c>
      <c r="N164" s="6">
        <f t="shared" si="11"/>
        <v>-4.5</v>
      </c>
      <c r="O164" s="7">
        <v>3.5</v>
      </c>
      <c r="R164" s="6"/>
      <c r="S164" s="6"/>
      <c r="T164" s="7"/>
      <c r="U164" s="6"/>
      <c r="V164" s="6"/>
      <c r="AB164" s="6"/>
      <c r="AC164" s="6"/>
      <c r="AD164" s="6"/>
      <c r="AF164" s="6"/>
      <c r="AG164" s="6"/>
      <c r="AH164" s="7"/>
      <c r="AI164" s="4"/>
    </row>
    <row r="165" spans="1:35" x14ac:dyDescent="0.25">
      <c r="A165" s="1"/>
      <c r="B165" t="s">
        <v>293</v>
      </c>
      <c r="C165" s="9" t="s">
        <v>466</v>
      </c>
      <c r="D165" s="97">
        <v>23616</v>
      </c>
      <c r="F165" t="s">
        <v>264</v>
      </c>
      <c r="G165" s="2" t="s">
        <v>54</v>
      </c>
      <c r="H165" s="6">
        <v>41.5</v>
      </c>
      <c r="I165" s="7">
        <v>-3.5</v>
      </c>
      <c r="J165" s="6">
        <v>50</v>
      </c>
      <c r="K165" s="7">
        <v>0.5</v>
      </c>
      <c r="L165" s="6">
        <v>8</v>
      </c>
      <c r="M165" s="7">
        <v>2.5</v>
      </c>
      <c r="N165" s="6">
        <f t="shared" si="11"/>
        <v>-8.5</v>
      </c>
      <c r="O165" s="7">
        <v>-4</v>
      </c>
      <c r="R165" s="6"/>
      <c r="S165" s="6"/>
      <c r="T165" s="7"/>
      <c r="U165" s="6"/>
      <c r="V165" s="6"/>
      <c r="AB165" s="6"/>
      <c r="AC165" s="6"/>
      <c r="AD165" s="6"/>
      <c r="AF165" s="6"/>
      <c r="AG165" s="6"/>
      <c r="AH165" s="7"/>
      <c r="AI165" s="4"/>
    </row>
    <row r="166" spans="1:35" x14ac:dyDescent="0.25">
      <c r="A166" s="1"/>
      <c r="B166" t="s">
        <v>295</v>
      </c>
      <c r="D166" s="97">
        <v>23621</v>
      </c>
      <c r="E166">
        <v>4</v>
      </c>
      <c r="F166" t="s">
        <v>264</v>
      </c>
      <c r="G166" s="2"/>
      <c r="H166" s="6">
        <v>43</v>
      </c>
      <c r="I166" s="7">
        <v>1.5</v>
      </c>
      <c r="J166" s="6">
        <v>49.5</v>
      </c>
      <c r="K166" s="7">
        <v>-0.5</v>
      </c>
      <c r="L166" s="6">
        <v>7</v>
      </c>
      <c r="M166" s="7">
        <v>-1</v>
      </c>
      <c r="N166" s="6">
        <f t="shared" si="11"/>
        <v>-6.5</v>
      </c>
      <c r="O166" s="7">
        <v>2</v>
      </c>
      <c r="P166" t="s">
        <v>467</v>
      </c>
      <c r="R166" s="6">
        <v>46</v>
      </c>
      <c r="S166" s="6">
        <v>38</v>
      </c>
      <c r="T166" s="7">
        <f>R166-S166</f>
        <v>8</v>
      </c>
      <c r="U166" s="6">
        <v>59</v>
      </c>
      <c r="V166" s="6">
        <v>24</v>
      </c>
      <c r="W166" s="7">
        <f>U166-V166</f>
        <v>35</v>
      </c>
      <c r="AA166" s="4" t="s">
        <v>439</v>
      </c>
      <c r="AB166" s="6"/>
      <c r="AC166" s="6"/>
      <c r="AD166" s="6"/>
      <c r="AF166" s="6">
        <v>42</v>
      </c>
      <c r="AG166" s="6">
        <v>35</v>
      </c>
      <c r="AH166" s="7">
        <f>AF166-AG166</f>
        <v>7</v>
      </c>
      <c r="AI166" s="4" t="s">
        <v>1116</v>
      </c>
    </row>
    <row r="167" spans="1:35" x14ac:dyDescent="0.25">
      <c r="A167" s="1"/>
      <c r="B167" t="s">
        <v>295</v>
      </c>
      <c r="C167" s="9" t="s">
        <v>376</v>
      </c>
      <c r="D167" s="97">
        <v>23623</v>
      </c>
      <c r="E167">
        <v>10</v>
      </c>
      <c r="F167" t="s">
        <v>357</v>
      </c>
      <c r="G167" s="2" t="s">
        <v>46</v>
      </c>
      <c r="H167" s="6">
        <v>46.5</v>
      </c>
      <c r="I167" s="7">
        <f>H167-H163</f>
        <v>-1</v>
      </c>
      <c r="J167" s="6">
        <v>44.9</v>
      </c>
      <c r="K167" s="7">
        <f>J167-J163</f>
        <v>-1.6000000000000014</v>
      </c>
      <c r="L167" s="6">
        <v>8.4</v>
      </c>
      <c r="M167" s="7">
        <f>L167-L163</f>
        <v>2.7</v>
      </c>
      <c r="N167" s="6">
        <f t="shared" si="11"/>
        <v>1.6000000000000014</v>
      </c>
      <c r="O167" s="7">
        <f>N167-N163</f>
        <v>0.60000000000000142</v>
      </c>
      <c r="R167" s="6">
        <v>55.2</v>
      </c>
      <c r="S167" s="6">
        <v>35.9</v>
      </c>
      <c r="T167" s="7">
        <f>R167-S167</f>
        <v>19.300000000000004</v>
      </c>
      <c r="U167" s="6">
        <v>63.9</v>
      </c>
      <c r="V167" s="6">
        <v>26.4</v>
      </c>
      <c r="W167" s="7">
        <f>U167-V167</f>
        <v>37.5</v>
      </c>
      <c r="AA167" s="4" t="s">
        <v>379</v>
      </c>
      <c r="AB167" s="6"/>
      <c r="AC167" s="6"/>
      <c r="AD167" s="6"/>
      <c r="AF167" s="6">
        <v>55.2</v>
      </c>
      <c r="AG167" s="6">
        <v>37.799999999999997</v>
      </c>
      <c r="AH167" s="7">
        <f t="shared" ref="AH167" si="28">AF167-AG167</f>
        <v>17.400000000000006</v>
      </c>
      <c r="AI167" s="4" t="s">
        <v>407</v>
      </c>
    </row>
    <row r="168" spans="1:35" x14ac:dyDescent="0.25">
      <c r="A168" s="1"/>
      <c r="B168" t="s">
        <v>295</v>
      </c>
      <c r="D168" s="97">
        <v>23627</v>
      </c>
      <c r="E168">
        <v>13</v>
      </c>
      <c r="F168" t="s">
        <v>264</v>
      </c>
      <c r="G168" s="2"/>
      <c r="H168" s="6">
        <v>43</v>
      </c>
      <c r="I168" s="7">
        <v>0</v>
      </c>
      <c r="J168" s="6">
        <v>48</v>
      </c>
      <c r="K168" s="7">
        <v>-1.5</v>
      </c>
      <c r="L168" s="6">
        <v>8.5</v>
      </c>
      <c r="M168" s="7">
        <v>1.5</v>
      </c>
      <c r="N168" s="6">
        <f t="shared" ref="N168" si="29">H168-J168</f>
        <v>-5</v>
      </c>
      <c r="O168" s="7">
        <v>1.5</v>
      </c>
      <c r="P168" t="s">
        <v>467</v>
      </c>
      <c r="R168" s="6"/>
      <c r="S168" s="6"/>
      <c r="T168" s="7"/>
      <c r="U168" s="6"/>
      <c r="V168" s="6"/>
      <c r="AB168" s="6"/>
      <c r="AC168" s="6"/>
      <c r="AD168" s="6"/>
      <c r="AF168" s="6"/>
      <c r="AG168" s="6"/>
      <c r="AH168" s="7"/>
      <c r="AI168" s="4"/>
    </row>
    <row r="169" spans="1:35" x14ac:dyDescent="0.25">
      <c r="A169" s="1"/>
      <c r="B169" t="s">
        <v>295</v>
      </c>
      <c r="C169" s="9" t="s">
        <v>468</v>
      </c>
      <c r="D169" s="97">
        <v>23630</v>
      </c>
      <c r="E169">
        <v>16</v>
      </c>
      <c r="F169" t="s">
        <v>357</v>
      </c>
      <c r="G169" s="2" t="s">
        <v>46</v>
      </c>
      <c r="H169" s="6">
        <v>47</v>
      </c>
      <c r="I169" s="7">
        <v>0.5</v>
      </c>
      <c r="J169" s="6">
        <v>45.4</v>
      </c>
      <c r="K169" s="7">
        <v>0.5</v>
      </c>
      <c r="L169" s="6">
        <v>7.3</v>
      </c>
      <c r="M169" s="7">
        <v>-1.1000000000000001</v>
      </c>
      <c r="N169" s="6">
        <f t="shared" si="11"/>
        <v>1.6000000000000014</v>
      </c>
      <c r="O169" s="7">
        <v>0</v>
      </c>
      <c r="R169" s="6">
        <v>52.4</v>
      </c>
      <c r="S169" s="6">
        <v>38.299999999999997</v>
      </c>
      <c r="T169" s="7">
        <f>R169-S169</f>
        <v>14.100000000000001</v>
      </c>
      <c r="U169" s="6">
        <v>63.5</v>
      </c>
      <c r="V169" s="6">
        <v>27</v>
      </c>
      <c r="W169" s="7">
        <f>U169-V169</f>
        <v>36.5</v>
      </c>
      <c r="AA169" s="4" t="s">
        <v>379</v>
      </c>
      <c r="AB169" s="6"/>
      <c r="AC169" s="6"/>
      <c r="AD169" s="6"/>
      <c r="AF169" s="6">
        <v>55.9</v>
      </c>
      <c r="AG169" s="6">
        <v>37.299999999999997</v>
      </c>
      <c r="AH169" s="7">
        <f t="shared" ref="AH169:AH171" si="30">AF169-AG169</f>
        <v>18.600000000000001</v>
      </c>
      <c r="AI169" s="4" t="s">
        <v>407</v>
      </c>
    </row>
    <row r="170" spans="1:35" x14ac:dyDescent="0.25">
      <c r="A170" s="1"/>
      <c r="B170" t="s">
        <v>295</v>
      </c>
      <c r="C170" s="9" t="s">
        <v>410</v>
      </c>
      <c r="D170" s="97">
        <v>23622</v>
      </c>
      <c r="E170">
        <v>20</v>
      </c>
      <c r="F170" t="s">
        <v>264</v>
      </c>
      <c r="G170" s="2" t="s">
        <v>194</v>
      </c>
      <c r="H170" s="6">
        <v>44</v>
      </c>
      <c r="I170" s="7">
        <v>1</v>
      </c>
      <c r="J170" s="6">
        <v>46.5</v>
      </c>
      <c r="K170" s="7">
        <v>-1.5</v>
      </c>
      <c r="L170" s="6">
        <v>9</v>
      </c>
      <c r="M170" s="7">
        <v>0.5</v>
      </c>
      <c r="N170" s="6">
        <f t="shared" si="11"/>
        <v>-2.5</v>
      </c>
      <c r="O170" s="7">
        <v>2.5</v>
      </c>
      <c r="P170" t="s">
        <v>467</v>
      </c>
      <c r="R170" s="6">
        <v>47</v>
      </c>
      <c r="S170" s="6"/>
      <c r="T170" s="7"/>
      <c r="U170" s="6"/>
      <c r="V170" s="6"/>
      <c r="AB170" s="6"/>
      <c r="AC170" s="6"/>
      <c r="AD170" s="6"/>
      <c r="AF170" s="6"/>
      <c r="AG170" s="6"/>
      <c r="AH170" s="7"/>
      <c r="AI170" s="4"/>
    </row>
    <row r="171" spans="1:35" x14ac:dyDescent="0.25">
      <c r="A171" s="1"/>
      <c r="B171" t="s">
        <v>295</v>
      </c>
      <c r="C171" s="52" t="s">
        <v>469</v>
      </c>
      <c r="D171" s="97">
        <v>23636</v>
      </c>
      <c r="E171">
        <v>23</v>
      </c>
      <c r="F171" t="s">
        <v>357</v>
      </c>
      <c r="G171" s="2" t="s">
        <v>46</v>
      </c>
      <c r="H171" s="6">
        <v>45.9</v>
      </c>
      <c r="I171" s="7">
        <v>-1.1000000000000001</v>
      </c>
      <c r="J171" s="6">
        <v>45.7</v>
      </c>
      <c r="K171" s="7">
        <v>0.3</v>
      </c>
      <c r="L171" s="6">
        <v>8.1</v>
      </c>
      <c r="M171" s="7">
        <v>0.8</v>
      </c>
      <c r="N171" s="6">
        <f t="shared" si="11"/>
        <v>0.19999999999999574</v>
      </c>
      <c r="O171" s="7">
        <v>-1.4</v>
      </c>
      <c r="R171" s="6">
        <v>49.7</v>
      </c>
      <c r="S171" s="6">
        <v>40.5</v>
      </c>
      <c r="T171" s="7">
        <f>R171-S171</f>
        <v>9.2000000000000028</v>
      </c>
      <c r="U171" s="6"/>
      <c r="V171" s="6"/>
      <c r="W171" s="7"/>
      <c r="AA171" s="4" t="s">
        <v>379</v>
      </c>
      <c r="AB171" s="6">
        <v>42.1</v>
      </c>
      <c r="AC171" s="6">
        <v>43.8</v>
      </c>
      <c r="AD171" s="6"/>
      <c r="AE171" s="4" t="s">
        <v>470</v>
      </c>
      <c r="AF171" s="6">
        <v>53.8</v>
      </c>
      <c r="AG171" s="6">
        <v>38.299999999999997</v>
      </c>
      <c r="AH171" s="7">
        <f t="shared" si="30"/>
        <v>15.5</v>
      </c>
      <c r="AI171" s="4" t="s">
        <v>407</v>
      </c>
    </row>
    <row r="172" spans="1:35" x14ac:dyDescent="0.25">
      <c r="A172" s="1"/>
      <c r="B172" t="s">
        <v>295</v>
      </c>
      <c r="D172" s="97">
        <v>23638</v>
      </c>
      <c r="E172">
        <v>23</v>
      </c>
      <c r="G172" s="2" t="s">
        <v>42</v>
      </c>
      <c r="H172" s="6">
        <v>48.1</v>
      </c>
      <c r="J172" s="6">
        <v>44.1</v>
      </c>
      <c r="L172" s="6">
        <v>7.6</v>
      </c>
      <c r="N172" s="6">
        <f t="shared" ref="N172" si="31">H172-J172</f>
        <v>4</v>
      </c>
      <c r="R172" s="6"/>
      <c r="S172" s="6"/>
      <c r="T172" s="7"/>
      <c r="U172" s="6"/>
      <c r="V172" s="6"/>
      <c r="AB172" s="6"/>
      <c r="AC172" s="6"/>
      <c r="AD172" s="6"/>
      <c r="AF172" s="6"/>
      <c r="AG172" s="6"/>
      <c r="AH172" s="7"/>
      <c r="AI172" s="4"/>
    </row>
    <row r="173" spans="1:35" x14ac:dyDescent="0.25">
      <c r="A173" s="1"/>
      <c r="B173" t="s">
        <v>295</v>
      </c>
      <c r="D173" s="97">
        <v>23642</v>
      </c>
      <c r="E173">
        <v>27</v>
      </c>
      <c r="F173" t="s">
        <v>264</v>
      </c>
      <c r="G173" s="2" t="s">
        <v>194</v>
      </c>
      <c r="H173" s="6">
        <v>46.5</v>
      </c>
      <c r="I173" s="7">
        <v>2.5</v>
      </c>
      <c r="J173" s="6">
        <v>46</v>
      </c>
      <c r="K173" s="7">
        <v>-0.5</v>
      </c>
      <c r="L173" s="6">
        <v>7.5</v>
      </c>
      <c r="M173" s="7">
        <v>-1.5</v>
      </c>
      <c r="N173" s="6">
        <f t="shared" si="11"/>
        <v>0.5</v>
      </c>
      <c r="O173" s="7">
        <v>3</v>
      </c>
      <c r="P173" t="s">
        <v>467</v>
      </c>
      <c r="R173" s="6"/>
      <c r="S173" s="6"/>
      <c r="T173" s="7"/>
      <c r="U173" s="6"/>
      <c r="V173" s="6"/>
      <c r="AB173" s="6"/>
      <c r="AC173" s="6"/>
      <c r="AD173" s="6"/>
      <c r="AF173" s="6"/>
      <c r="AG173" s="6"/>
      <c r="AH173" s="7"/>
      <c r="AI173" s="4"/>
    </row>
    <row r="174" spans="1:35" x14ac:dyDescent="0.25">
      <c r="A174" s="1"/>
      <c r="B174" t="s">
        <v>295</v>
      </c>
      <c r="D174" s="97">
        <v>23642</v>
      </c>
      <c r="E174">
        <v>27</v>
      </c>
      <c r="F174" t="s">
        <v>264</v>
      </c>
      <c r="G174" s="2" t="s">
        <v>194</v>
      </c>
      <c r="H174" s="6">
        <v>44.5</v>
      </c>
      <c r="J174" s="6">
        <v>49</v>
      </c>
      <c r="L174" s="6">
        <v>6</v>
      </c>
      <c r="N174" s="6">
        <f t="shared" si="11"/>
        <v>-4.5</v>
      </c>
      <c r="P174" t="s">
        <v>471</v>
      </c>
      <c r="R174" s="6"/>
      <c r="S174" s="6"/>
      <c r="T174" s="7"/>
      <c r="U174" s="6"/>
      <c r="V174" s="6"/>
      <c r="AB174" s="6"/>
      <c r="AC174" s="6"/>
      <c r="AD174" s="6"/>
      <c r="AF174" s="6"/>
      <c r="AG174" s="6"/>
      <c r="AH174" s="7"/>
      <c r="AI174" s="4"/>
    </row>
    <row r="175" spans="1:35" x14ac:dyDescent="0.25">
      <c r="A175" s="1"/>
      <c r="B175" t="s">
        <v>295</v>
      </c>
      <c r="C175" s="9" t="s">
        <v>358</v>
      </c>
      <c r="D175" s="97">
        <v>23644</v>
      </c>
      <c r="E175">
        <v>30</v>
      </c>
      <c r="F175" t="s">
        <v>357</v>
      </c>
      <c r="G175" s="2" t="s">
        <v>46</v>
      </c>
      <c r="H175" s="6">
        <v>47.1</v>
      </c>
      <c r="I175" s="7">
        <v>1.1000000000000001</v>
      </c>
      <c r="J175" s="6">
        <v>44.1</v>
      </c>
      <c r="K175" s="7">
        <v>-1.6</v>
      </c>
      <c r="L175" s="6">
        <v>8.4</v>
      </c>
      <c r="M175" s="7">
        <v>0.3</v>
      </c>
      <c r="N175" s="6">
        <f t="shared" si="11"/>
        <v>3</v>
      </c>
      <c r="O175" s="7">
        <v>2.8</v>
      </c>
      <c r="R175" s="6">
        <v>51.3</v>
      </c>
      <c r="S175" s="6">
        <v>38.5</v>
      </c>
      <c r="T175" s="7">
        <f>R175-S175</f>
        <v>12.799999999999997</v>
      </c>
      <c r="U175" s="6"/>
      <c r="V175" s="6"/>
      <c r="W175" s="7"/>
      <c r="AA175" s="4" t="s">
        <v>379</v>
      </c>
      <c r="AB175" s="6">
        <v>42.8</v>
      </c>
      <c r="AC175" s="6">
        <v>43.2</v>
      </c>
      <c r="AD175" s="6"/>
      <c r="AE175" s="4" t="s">
        <v>470</v>
      </c>
      <c r="AF175" s="6">
        <v>56.6</v>
      </c>
      <c r="AG175" s="6">
        <v>35.700000000000003</v>
      </c>
      <c r="AH175" s="7">
        <f t="shared" ref="AH175" si="32">AF175-AG175</f>
        <v>20.9</v>
      </c>
      <c r="AI175" s="4" t="s">
        <v>407</v>
      </c>
    </row>
    <row r="176" spans="1:35" x14ac:dyDescent="0.25">
      <c r="A176" s="1"/>
      <c r="B176" t="s">
        <v>295</v>
      </c>
      <c r="D176" s="97">
        <v>23646</v>
      </c>
      <c r="F176" t="s">
        <v>264</v>
      </c>
      <c r="G176" s="2" t="s">
        <v>54</v>
      </c>
      <c r="H176" s="6">
        <v>44.5</v>
      </c>
      <c r="I176" s="7">
        <v>-2</v>
      </c>
      <c r="J176" s="6">
        <v>47</v>
      </c>
      <c r="K176" s="7">
        <v>1</v>
      </c>
      <c r="L176" s="6">
        <v>8</v>
      </c>
      <c r="M176" s="7">
        <v>0.5</v>
      </c>
      <c r="N176" s="6">
        <f t="shared" si="11"/>
        <v>-2.5</v>
      </c>
      <c r="O176" s="7">
        <v>-3</v>
      </c>
      <c r="P176" t="s">
        <v>467</v>
      </c>
      <c r="R176" s="6"/>
      <c r="S176" s="6"/>
      <c r="T176" s="7"/>
      <c r="U176" s="6"/>
      <c r="V176" s="6"/>
      <c r="AB176" s="6"/>
      <c r="AC176" s="6"/>
      <c r="AD176" s="6"/>
      <c r="AF176" s="6"/>
      <c r="AG176" s="6"/>
      <c r="AH176" s="7"/>
      <c r="AI176" s="4"/>
    </row>
    <row r="177" spans="1:35" x14ac:dyDescent="0.25">
      <c r="A177" s="1"/>
      <c r="B177" t="s">
        <v>297</v>
      </c>
      <c r="D177" s="97">
        <v>23651</v>
      </c>
      <c r="E177">
        <v>4</v>
      </c>
      <c r="F177" t="s">
        <v>264</v>
      </c>
      <c r="G177" s="2" t="s">
        <v>194</v>
      </c>
      <c r="H177" s="6">
        <v>44</v>
      </c>
      <c r="I177" s="7">
        <v>-0.5</v>
      </c>
      <c r="J177" s="6">
        <v>48.5</v>
      </c>
      <c r="K177" s="7">
        <v>1.5</v>
      </c>
      <c r="L177" s="6">
        <v>7</v>
      </c>
      <c r="M177" s="7">
        <v>-1</v>
      </c>
      <c r="N177" s="6">
        <f t="shared" si="11"/>
        <v>-4.5</v>
      </c>
      <c r="O177" s="7">
        <v>-2</v>
      </c>
      <c r="P177" t="s">
        <v>467</v>
      </c>
      <c r="R177" s="6"/>
      <c r="S177" s="6"/>
      <c r="T177" s="7"/>
      <c r="U177" s="6"/>
      <c r="V177" s="6"/>
      <c r="AB177" s="6"/>
      <c r="AC177" s="6"/>
      <c r="AD177" s="6"/>
      <c r="AF177" s="6"/>
      <c r="AG177" s="6"/>
      <c r="AH177" s="7"/>
      <c r="AI177" s="4"/>
    </row>
    <row r="178" spans="1:35" x14ac:dyDescent="0.25">
      <c r="A178" s="1"/>
      <c r="B178" t="s">
        <v>297</v>
      </c>
      <c r="D178" s="97">
        <v>23651</v>
      </c>
      <c r="E178">
        <v>4</v>
      </c>
      <c r="F178" s="42" t="s">
        <v>306</v>
      </c>
      <c r="G178" s="2"/>
      <c r="H178" s="6">
        <v>46</v>
      </c>
      <c r="J178" s="6">
        <v>47</v>
      </c>
      <c r="L178" s="6">
        <v>7</v>
      </c>
      <c r="N178" s="6">
        <f t="shared" si="11"/>
        <v>-1</v>
      </c>
      <c r="R178" s="6"/>
      <c r="S178" s="6"/>
      <c r="T178" s="7"/>
      <c r="U178" s="6"/>
      <c r="V178" s="6"/>
      <c r="AB178" s="6"/>
      <c r="AC178" s="6"/>
      <c r="AD178" s="6"/>
      <c r="AF178" s="6"/>
      <c r="AG178" s="6"/>
      <c r="AH178" s="7"/>
    </row>
    <row r="179" spans="1:35" x14ac:dyDescent="0.25">
      <c r="A179" s="1"/>
      <c r="B179" t="s">
        <v>297</v>
      </c>
      <c r="C179" s="9" t="s">
        <v>417</v>
      </c>
      <c r="D179" s="97">
        <v>23651</v>
      </c>
      <c r="E179">
        <v>7</v>
      </c>
      <c r="F179" t="s">
        <v>357</v>
      </c>
      <c r="G179" s="2" t="s">
        <v>46</v>
      </c>
      <c r="H179" s="6">
        <v>45.4</v>
      </c>
      <c r="I179" s="7">
        <v>-1.7</v>
      </c>
      <c r="J179" s="6">
        <v>44.5</v>
      </c>
      <c r="K179" s="7">
        <v>0.4</v>
      </c>
      <c r="L179" s="6">
        <v>9.8000000000000007</v>
      </c>
      <c r="M179" s="7">
        <v>1.5</v>
      </c>
      <c r="N179" s="6">
        <f t="shared" si="11"/>
        <v>0.89999999999999858</v>
      </c>
      <c r="O179" s="7">
        <v>-2.1</v>
      </c>
      <c r="R179" s="6">
        <v>49.3</v>
      </c>
      <c r="S179" s="6">
        <v>41.4</v>
      </c>
      <c r="T179" s="7">
        <f>R179-S179</f>
        <v>7.8999999999999986</v>
      </c>
      <c r="U179" s="6"/>
      <c r="V179" s="6"/>
      <c r="W179" s="7"/>
      <c r="AA179" s="4" t="s">
        <v>379</v>
      </c>
      <c r="AB179" s="6">
        <v>42</v>
      </c>
      <c r="AC179" s="6">
        <v>43.7</v>
      </c>
      <c r="AD179" s="6"/>
      <c r="AE179" s="4" t="s">
        <v>470</v>
      </c>
      <c r="AF179" s="6">
        <v>55.2</v>
      </c>
      <c r="AG179" s="6">
        <v>37.5</v>
      </c>
      <c r="AH179" s="7">
        <f t="shared" ref="AH179" si="33">AF179-AG179</f>
        <v>17.700000000000003</v>
      </c>
      <c r="AI179" s="4" t="s">
        <v>407</v>
      </c>
    </row>
    <row r="180" spans="1:35" x14ac:dyDescent="0.25">
      <c r="A180" s="1"/>
      <c r="B180" t="s">
        <v>297</v>
      </c>
      <c r="D180" s="97">
        <v>23652</v>
      </c>
      <c r="E180">
        <v>7</v>
      </c>
      <c r="G180" s="2" t="s">
        <v>42</v>
      </c>
      <c r="H180" s="6">
        <v>46.1</v>
      </c>
      <c r="I180" s="7">
        <v>-2</v>
      </c>
      <c r="J180" s="6">
        <v>42.5</v>
      </c>
      <c r="K180" s="7">
        <v>-1.6</v>
      </c>
      <c r="L180" s="6">
        <v>11</v>
      </c>
      <c r="M180" s="7">
        <v>3.4</v>
      </c>
      <c r="N180" s="6">
        <f t="shared" si="11"/>
        <v>3.6000000000000014</v>
      </c>
      <c r="O180" s="7">
        <v>-0.4</v>
      </c>
      <c r="R180" s="6"/>
      <c r="S180" s="6"/>
      <c r="T180" s="7"/>
      <c r="U180" s="6"/>
      <c r="V180" s="6"/>
      <c r="AB180" s="6"/>
      <c r="AC180" s="6"/>
      <c r="AD180" s="6"/>
      <c r="AF180" s="6"/>
      <c r="AG180" s="6"/>
      <c r="AH180" s="7"/>
      <c r="AI180" s="116"/>
    </row>
    <row r="181" spans="1:35" x14ac:dyDescent="0.25">
      <c r="A181" s="1"/>
      <c r="B181" t="s">
        <v>297</v>
      </c>
      <c r="D181" s="97">
        <v>45569</v>
      </c>
      <c r="E181">
        <v>11</v>
      </c>
      <c r="F181" t="s">
        <v>264</v>
      </c>
      <c r="G181" s="2" t="s">
        <v>194</v>
      </c>
      <c r="H181" s="6">
        <v>42.5</v>
      </c>
      <c r="I181" s="7">
        <v>-1.5</v>
      </c>
      <c r="J181" s="6">
        <v>48.5</v>
      </c>
      <c r="K181" s="7">
        <v>0</v>
      </c>
      <c r="L181" s="6">
        <v>8.5</v>
      </c>
      <c r="M181" s="7">
        <v>1.5</v>
      </c>
      <c r="N181" s="6">
        <f t="shared" si="11"/>
        <v>-6</v>
      </c>
      <c r="O181" s="7">
        <v>-1.5</v>
      </c>
      <c r="P181" t="s">
        <v>467</v>
      </c>
      <c r="R181" s="6"/>
      <c r="S181" s="6"/>
      <c r="T181" s="7"/>
      <c r="U181" s="6"/>
      <c r="V181" s="6"/>
      <c r="AB181" s="6"/>
      <c r="AC181" s="6"/>
      <c r="AD181" s="6"/>
      <c r="AF181" s="6"/>
      <c r="AG181" s="6"/>
      <c r="AH181" s="7"/>
      <c r="AI181" s="4"/>
    </row>
    <row r="182" spans="1:35" x14ac:dyDescent="0.25">
      <c r="A182" s="1"/>
      <c r="B182" t="s">
        <v>297</v>
      </c>
      <c r="D182" s="97">
        <v>45569</v>
      </c>
      <c r="E182">
        <v>11</v>
      </c>
      <c r="F182" t="s">
        <v>264</v>
      </c>
      <c r="G182" s="2"/>
      <c r="H182" s="6">
        <v>42.5</v>
      </c>
      <c r="I182" s="7">
        <v>-2</v>
      </c>
      <c r="J182" s="6">
        <v>50.5</v>
      </c>
      <c r="K182" s="7">
        <v>1.5</v>
      </c>
      <c r="L182" s="6">
        <v>6.5</v>
      </c>
      <c r="M182" s="7">
        <v>0.5</v>
      </c>
      <c r="N182" s="6">
        <f t="shared" si="11"/>
        <v>-8</v>
      </c>
      <c r="O182" s="7">
        <v>-3.5</v>
      </c>
      <c r="P182" t="s">
        <v>471</v>
      </c>
      <c r="R182" s="6"/>
      <c r="S182" s="6"/>
      <c r="T182" s="7"/>
      <c r="U182" s="6"/>
      <c r="V182" s="6"/>
      <c r="AB182" s="6"/>
      <c r="AC182" s="6"/>
      <c r="AD182" s="6"/>
      <c r="AF182" s="6"/>
      <c r="AG182" s="6"/>
      <c r="AH182" s="7"/>
      <c r="AI182" s="4"/>
    </row>
    <row r="183" spans="1:35" x14ac:dyDescent="0.25">
      <c r="A183" s="1"/>
      <c r="B183" t="s">
        <v>297</v>
      </c>
      <c r="D183" s="97">
        <v>45569</v>
      </c>
      <c r="E183">
        <v>11</v>
      </c>
      <c r="F183" s="42" t="s">
        <v>306</v>
      </c>
      <c r="G183" s="2" t="s">
        <v>44</v>
      </c>
      <c r="H183" s="6">
        <v>45</v>
      </c>
      <c r="I183" s="7">
        <v>-1</v>
      </c>
      <c r="J183" s="6">
        <v>46</v>
      </c>
      <c r="K183" s="7">
        <v>-1</v>
      </c>
      <c r="L183" s="6">
        <v>9</v>
      </c>
      <c r="M183" s="7">
        <v>2</v>
      </c>
      <c r="N183" s="6">
        <f>H183-J183</f>
        <v>-1</v>
      </c>
      <c r="O183" s="7">
        <v>0</v>
      </c>
      <c r="R183" s="6"/>
      <c r="S183" s="6"/>
      <c r="U183" s="6"/>
      <c r="V183" s="6"/>
      <c r="AB183" s="6"/>
      <c r="AC183" s="6"/>
      <c r="AD183" s="6"/>
      <c r="AF183" s="6"/>
      <c r="AG183" s="6"/>
      <c r="AH183" s="7"/>
    </row>
    <row r="184" spans="1:35" x14ac:dyDescent="0.25">
      <c r="A184" s="1"/>
      <c r="B184" t="s">
        <v>297</v>
      </c>
      <c r="C184" s="52" t="s">
        <v>406</v>
      </c>
      <c r="D184" s="97">
        <v>23653</v>
      </c>
      <c r="E184">
        <v>12</v>
      </c>
      <c r="F184" t="s">
        <v>357</v>
      </c>
      <c r="G184" s="2" t="s">
        <v>46</v>
      </c>
      <c r="H184" s="6">
        <v>46.2</v>
      </c>
      <c r="I184" s="7">
        <v>0.8</v>
      </c>
      <c r="J184" s="6">
        <v>46.3</v>
      </c>
      <c r="K184" s="7">
        <v>1.8</v>
      </c>
      <c r="L184" s="6">
        <v>7.1</v>
      </c>
      <c r="M184" s="7">
        <v>-2.7</v>
      </c>
      <c r="N184" s="6">
        <f t="shared" si="11"/>
        <v>-9.9999999999994316E-2</v>
      </c>
      <c r="O184" s="7">
        <v>-1</v>
      </c>
      <c r="R184" s="6">
        <v>49</v>
      </c>
      <c r="S184" s="6">
        <v>41.5</v>
      </c>
      <c r="T184" s="7">
        <f>R184-S184</f>
        <v>7.5</v>
      </c>
      <c r="U184" s="6">
        <v>59.2</v>
      </c>
      <c r="V184" s="6">
        <v>29</v>
      </c>
      <c r="W184" s="7">
        <f>U184-V184</f>
        <v>30.200000000000003</v>
      </c>
      <c r="AA184" s="4" t="s">
        <v>379</v>
      </c>
      <c r="AB184" s="6">
        <v>43.4</v>
      </c>
      <c r="AC184" s="6">
        <v>43.7</v>
      </c>
      <c r="AD184" s="6"/>
      <c r="AE184" s="4" t="s">
        <v>470</v>
      </c>
      <c r="AF184" s="6">
        <v>55.3</v>
      </c>
      <c r="AG184" s="6">
        <v>37</v>
      </c>
      <c r="AH184" s="7">
        <f t="shared" ref="AH184" si="34">AF184-AG184</f>
        <v>18.299999999999997</v>
      </c>
      <c r="AI184" s="4" t="s">
        <v>407</v>
      </c>
    </row>
    <row r="185" spans="1:35" x14ac:dyDescent="0.25">
      <c r="A185" s="1"/>
      <c r="B185" t="s">
        <v>297</v>
      </c>
      <c r="D185" s="97">
        <v>23658</v>
      </c>
      <c r="E185">
        <v>13</v>
      </c>
      <c r="G185" s="2" t="s">
        <v>42</v>
      </c>
      <c r="H185" s="6">
        <v>45.5</v>
      </c>
      <c r="I185" s="7">
        <v>-0.6</v>
      </c>
      <c r="J185" s="6">
        <v>44.6</v>
      </c>
      <c r="K185" s="7">
        <v>2.1</v>
      </c>
      <c r="L185" s="6">
        <v>9.3000000000000007</v>
      </c>
      <c r="M185" s="7">
        <v>-1.7</v>
      </c>
      <c r="N185" s="6">
        <f t="shared" si="11"/>
        <v>0.89999999999999858</v>
      </c>
      <c r="O185" s="7">
        <v>-2.7</v>
      </c>
      <c r="R185" s="6"/>
      <c r="S185" s="6"/>
      <c r="U185" s="6"/>
      <c r="V185" s="6"/>
      <c r="AF185" s="6"/>
      <c r="AG185" s="6"/>
      <c r="AH185" s="7"/>
    </row>
    <row r="186" spans="1:35" x14ac:dyDescent="0.25">
      <c r="A186" s="1"/>
      <c r="B186" t="s">
        <v>297</v>
      </c>
      <c r="C186" s="52" t="s">
        <v>444</v>
      </c>
      <c r="D186" s="97">
        <v>23659</v>
      </c>
      <c r="E186">
        <v>15</v>
      </c>
      <c r="F186" t="s">
        <v>357</v>
      </c>
      <c r="G186" s="2" t="s">
        <v>46</v>
      </c>
      <c r="H186" s="6">
        <v>44.3</v>
      </c>
      <c r="I186" s="7">
        <v>-1.9</v>
      </c>
      <c r="J186" s="6">
        <v>47.4</v>
      </c>
      <c r="K186" s="7">
        <v>1.1000000000000001</v>
      </c>
      <c r="L186" s="6">
        <v>7.9</v>
      </c>
      <c r="M186" s="7">
        <v>0.8</v>
      </c>
      <c r="N186" s="6">
        <f t="shared" ref="N186" si="35">H186-J186</f>
        <v>-3.1000000000000014</v>
      </c>
      <c r="O186" s="7">
        <v>-3</v>
      </c>
      <c r="P186" t="s">
        <v>472</v>
      </c>
      <c r="R186" s="6"/>
      <c r="S186" s="6"/>
      <c r="U186" s="6"/>
      <c r="V186" s="6"/>
      <c r="AF186" s="6"/>
      <c r="AG186" s="6"/>
      <c r="AH186" s="7"/>
    </row>
    <row r="187" spans="1:35" x14ac:dyDescent="0.25">
      <c r="A187" s="1"/>
      <c r="B187" t="s">
        <v>297</v>
      </c>
      <c r="D187" s="97">
        <v>23660</v>
      </c>
      <c r="E187">
        <v>15</v>
      </c>
      <c r="G187" s="2" t="s">
        <v>42</v>
      </c>
      <c r="H187" s="6">
        <v>44.5</v>
      </c>
      <c r="I187" s="7">
        <v>-1</v>
      </c>
      <c r="J187" s="6">
        <v>43.7</v>
      </c>
      <c r="K187" s="7">
        <v>-0.9</v>
      </c>
      <c r="L187" s="6">
        <v>11.1</v>
      </c>
      <c r="M187" s="7">
        <v>1.7</v>
      </c>
      <c r="N187" s="6">
        <f t="shared" si="11"/>
        <v>0.79999999999999716</v>
      </c>
      <c r="O187" s="7">
        <v>-0.1</v>
      </c>
      <c r="R187" s="6"/>
      <c r="S187" s="6"/>
      <c r="U187" s="6"/>
      <c r="V187" s="6"/>
      <c r="AF187" s="6"/>
      <c r="AG187" s="6"/>
      <c r="AH187" s="7"/>
    </row>
    <row r="188" spans="1:35" x14ac:dyDescent="0.25">
      <c r="B188" t="s">
        <v>297</v>
      </c>
      <c r="D188" s="97">
        <v>23663</v>
      </c>
      <c r="E188">
        <v>15</v>
      </c>
      <c r="F188" t="s">
        <v>264</v>
      </c>
      <c r="G188" s="2" t="s">
        <v>54</v>
      </c>
      <c r="H188" s="6">
        <v>42.5</v>
      </c>
      <c r="I188" s="7">
        <v>0</v>
      </c>
      <c r="J188" s="6">
        <v>46</v>
      </c>
      <c r="K188" s="7">
        <v>-2.5</v>
      </c>
      <c r="L188" s="6">
        <v>11</v>
      </c>
      <c r="M188" s="7">
        <v>2.5</v>
      </c>
      <c r="N188" s="6">
        <f t="shared" si="11"/>
        <v>-3.5</v>
      </c>
      <c r="O188" s="7">
        <v>2.5</v>
      </c>
      <c r="P188" t="s">
        <v>467</v>
      </c>
      <c r="R188" s="6"/>
      <c r="S188" s="6"/>
      <c r="U188" s="6"/>
      <c r="V188" s="6"/>
      <c r="AF188" s="6"/>
      <c r="AG188" s="6"/>
      <c r="AH188" s="7"/>
    </row>
    <row r="189" spans="1:35" x14ac:dyDescent="0.25">
      <c r="B189" t="s">
        <v>297</v>
      </c>
      <c r="D189" s="97">
        <v>23663</v>
      </c>
      <c r="E189">
        <v>15</v>
      </c>
      <c r="F189" t="s">
        <v>264</v>
      </c>
      <c r="G189" s="2"/>
      <c r="H189" s="6">
        <v>44.5</v>
      </c>
      <c r="I189" s="7">
        <v>2</v>
      </c>
      <c r="J189" s="6">
        <v>46</v>
      </c>
      <c r="K189" s="7">
        <v>-4.5</v>
      </c>
      <c r="L189" s="6">
        <v>9</v>
      </c>
      <c r="M189" s="7">
        <v>2.5</v>
      </c>
      <c r="N189" s="6">
        <f t="shared" si="11"/>
        <v>-1.5</v>
      </c>
      <c r="O189" s="7">
        <v>6.5</v>
      </c>
      <c r="P189" t="s">
        <v>471</v>
      </c>
      <c r="R189" s="6"/>
      <c r="S189" s="6"/>
      <c r="U189" s="6"/>
      <c r="V189" s="6"/>
      <c r="AF189" s="6"/>
      <c r="AG189" s="6"/>
      <c r="AH189" s="7"/>
    </row>
    <row r="190" spans="1:35" x14ac:dyDescent="0.25">
      <c r="H190" s="6"/>
      <c r="J190" s="6"/>
      <c r="L190" s="6"/>
      <c r="N190" s="6"/>
      <c r="R190" s="6"/>
      <c r="S190" s="6"/>
      <c r="U190" s="6"/>
      <c r="V190" s="6"/>
      <c r="AF190" s="6"/>
      <c r="AG190" s="6"/>
      <c r="AH190" s="7"/>
    </row>
    <row r="191" spans="1:35" x14ac:dyDescent="0.25">
      <c r="E191">
        <v>15</v>
      </c>
      <c r="F191" t="s">
        <v>274</v>
      </c>
      <c r="H191" s="6">
        <v>42.9</v>
      </c>
      <c r="J191" s="6">
        <v>44.8</v>
      </c>
      <c r="L191" s="6">
        <v>11.4</v>
      </c>
      <c r="N191" s="6">
        <v>-1.9</v>
      </c>
      <c r="U191" s="6"/>
      <c r="V191" s="6"/>
      <c r="AH191" s="7"/>
    </row>
  </sheetData>
  <autoFilter ref="A1:AI189" xr:uid="{00000000-0001-0000-0600-000000000000}"/>
  <phoneticPr fontId="5" type="noConversion"/>
  <conditionalFormatting sqref="I2:I65567 K2:K65567 M2:M65567 O2:O65567">
    <cfRule type="cellIs" dxfId="3885" priority="165" stopIfTrue="1" operator="lessThan">
      <formula>0</formula>
    </cfRule>
    <cfRule type="cellIs" dxfId="3884" priority="164" stopIfTrue="1" operator="greaterThan">
      <formula>0</formula>
    </cfRule>
  </conditionalFormatting>
  <conditionalFormatting sqref="N2:N191">
    <cfRule type="cellIs" dxfId="3883" priority="167" stopIfTrue="1" operator="greaterThan">
      <formula>0</formula>
    </cfRule>
    <cfRule type="cellIs" dxfId="3882" priority="166" stopIfTrue="1" operator="lessThan">
      <formula>0</formula>
    </cfRule>
  </conditionalFormatting>
  <conditionalFormatting sqref="T184">
    <cfRule type="cellIs" dxfId="3881" priority="107" stopIfTrue="1" operator="lessThan">
      <formula>0</formula>
    </cfRule>
    <cfRule type="cellIs" dxfId="3880" priority="106" stopIfTrue="1" operator="greaterThan">
      <formula>0</formula>
    </cfRule>
  </conditionalFormatting>
  <conditionalFormatting sqref="W8:W9">
    <cfRule type="cellIs" dxfId="3879" priority="73" stopIfTrue="1" operator="lessThan">
      <formula>0</formula>
    </cfRule>
    <cfRule type="cellIs" dxfId="3878" priority="72" stopIfTrue="1" operator="greaterThan">
      <formula>0</formula>
    </cfRule>
  </conditionalFormatting>
  <conditionalFormatting sqref="W11:W12">
    <cfRule type="cellIs" dxfId="3877" priority="71" stopIfTrue="1" operator="lessThan">
      <formula>0</formula>
    </cfRule>
    <cfRule type="cellIs" dxfId="3876" priority="70" stopIfTrue="1" operator="greaterThan">
      <formula>0</formula>
    </cfRule>
  </conditionalFormatting>
  <conditionalFormatting sqref="W14">
    <cfRule type="cellIs" dxfId="3875" priority="68" stopIfTrue="1" operator="greaterThan">
      <formula>0</formula>
    </cfRule>
    <cfRule type="cellIs" dxfId="3874" priority="69" stopIfTrue="1" operator="lessThan">
      <formula>0</formula>
    </cfRule>
  </conditionalFormatting>
  <conditionalFormatting sqref="W16:W31">
    <cfRule type="cellIs" dxfId="3873" priority="66" stopIfTrue="1" operator="greaterThan">
      <formula>0</formula>
    </cfRule>
    <cfRule type="cellIs" dxfId="3872" priority="67" stopIfTrue="1" operator="lessThan">
      <formula>0</formula>
    </cfRule>
  </conditionalFormatting>
  <conditionalFormatting sqref="W33:W35">
    <cfRule type="cellIs" dxfId="3871" priority="62" stopIfTrue="1" operator="greaterThan">
      <formula>0</formula>
    </cfRule>
    <cfRule type="cellIs" dxfId="3870" priority="63" stopIfTrue="1" operator="lessThan">
      <formula>0</formula>
    </cfRule>
  </conditionalFormatting>
  <conditionalFormatting sqref="W37">
    <cfRule type="cellIs" dxfId="3869" priority="85" stopIfTrue="1" operator="lessThan">
      <formula>0</formula>
    </cfRule>
    <cfRule type="cellIs" dxfId="3868" priority="84" stopIfTrue="1" operator="greaterThan">
      <formula>0</formula>
    </cfRule>
  </conditionalFormatting>
  <conditionalFormatting sqref="W39:W41">
    <cfRule type="cellIs" dxfId="3867" priority="61" stopIfTrue="1" operator="lessThan">
      <formula>0</formula>
    </cfRule>
    <cfRule type="cellIs" dxfId="3866" priority="60" stopIfTrue="1" operator="greaterThan">
      <formula>0</formula>
    </cfRule>
  </conditionalFormatting>
  <conditionalFormatting sqref="W43:W45">
    <cfRule type="cellIs" dxfId="3865" priority="59" stopIfTrue="1" operator="lessThan">
      <formula>0</formula>
    </cfRule>
    <cfRule type="cellIs" dxfId="3864" priority="58" stopIfTrue="1" operator="greaterThan">
      <formula>0</formula>
    </cfRule>
  </conditionalFormatting>
  <conditionalFormatting sqref="W47:W49">
    <cfRule type="cellIs" dxfId="3863" priority="57" stopIfTrue="1" operator="lessThan">
      <formula>0</formula>
    </cfRule>
    <cfRule type="cellIs" dxfId="3862" priority="56" stopIfTrue="1" operator="greaterThan">
      <formula>0</formula>
    </cfRule>
  </conditionalFormatting>
  <conditionalFormatting sqref="W52">
    <cfRule type="cellIs" dxfId="3861" priority="55" stopIfTrue="1" operator="lessThan">
      <formula>0</formula>
    </cfRule>
    <cfRule type="cellIs" dxfId="3860" priority="54" stopIfTrue="1" operator="greaterThan">
      <formula>0</formula>
    </cfRule>
  </conditionalFormatting>
  <conditionalFormatting sqref="W57">
    <cfRule type="cellIs" dxfId="3859" priority="52" stopIfTrue="1" operator="greaterThan">
      <formula>0</formula>
    </cfRule>
    <cfRule type="cellIs" dxfId="3858" priority="53" stopIfTrue="1" operator="lessThan">
      <formula>0</formula>
    </cfRule>
  </conditionalFormatting>
  <conditionalFormatting sqref="W59">
    <cfRule type="cellIs" dxfId="3857" priority="48" stopIfTrue="1" operator="greaterThan">
      <formula>0</formula>
    </cfRule>
    <cfRule type="cellIs" dxfId="3856" priority="49" stopIfTrue="1" operator="lessThan">
      <formula>0</formula>
    </cfRule>
  </conditionalFormatting>
  <conditionalFormatting sqref="W61">
    <cfRule type="cellIs" dxfId="3855" priority="46" stopIfTrue="1" operator="greaterThan">
      <formula>0</formula>
    </cfRule>
    <cfRule type="cellIs" dxfId="3854" priority="47" stopIfTrue="1" operator="lessThan">
      <formula>0</formula>
    </cfRule>
  </conditionalFormatting>
  <conditionalFormatting sqref="W64">
    <cfRule type="cellIs" dxfId="3853" priority="45" stopIfTrue="1" operator="lessThan">
      <formula>0</formula>
    </cfRule>
    <cfRule type="cellIs" dxfId="3852" priority="44" stopIfTrue="1" operator="greaterThan">
      <formula>0</formula>
    </cfRule>
  </conditionalFormatting>
  <conditionalFormatting sqref="W67">
    <cfRule type="cellIs" dxfId="3851" priority="42" stopIfTrue="1" operator="greaterThan">
      <formula>0</formula>
    </cfRule>
    <cfRule type="cellIs" dxfId="3850" priority="43" stopIfTrue="1" operator="lessThan">
      <formula>0</formula>
    </cfRule>
  </conditionalFormatting>
  <conditionalFormatting sqref="W71">
    <cfRule type="cellIs" dxfId="3849" priority="40" stopIfTrue="1" operator="greaterThan">
      <formula>0</formula>
    </cfRule>
    <cfRule type="cellIs" dxfId="3848" priority="41" stopIfTrue="1" operator="lessThan">
      <formula>0</formula>
    </cfRule>
  </conditionalFormatting>
  <conditionalFormatting sqref="W73">
    <cfRule type="cellIs" dxfId="3847" priority="39" stopIfTrue="1" operator="lessThan">
      <formula>0</formula>
    </cfRule>
    <cfRule type="cellIs" dxfId="3846" priority="38" stopIfTrue="1" operator="greaterThan">
      <formula>0</formula>
    </cfRule>
  </conditionalFormatting>
  <conditionalFormatting sqref="W77">
    <cfRule type="cellIs" dxfId="3845" priority="36" stopIfTrue="1" operator="greaterThan">
      <formula>0</formula>
    </cfRule>
    <cfRule type="cellIs" dxfId="3844" priority="37" stopIfTrue="1" operator="lessThan">
      <formula>0</formula>
    </cfRule>
  </conditionalFormatting>
  <conditionalFormatting sqref="W79">
    <cfRule type="cellIs" dxfId="3843" priority="35" stopIfTrue="1" operator="lessThan">
      <formula>0</formula>
    </cfRule>
    <cfRule type="cellIs" dxfId="3842" priority="34" stopIfTrue="1" operator="greaterThan">
      <formula>0</formula>
    </cfRule>
  </conditionalFormatting>
  <conditionalFormatting sqref="W82">
    <cfRule type="cellIs" dxfId="3841" priority="33" stopIfTrue="1" operator="lessThan">
      <formula>0</formula>
    </cfRule>
    <cfRule type="cellIs" dxfId="3840" priority="32" stopIfTrue="1" operator="greaterThan">
      <formula>0</formula>
    </cfRule>
  </conditionalFormatting>
  <conditionalFormatting sqref="W86">
    <cfRule type="cellIs" dxfId="3839" priority="31" stopIfTrue="1" operator="lessThan">
      <formula>0</formula>
    </cfRule>
    <cfRule type="cellIs" dxfId="3838" priority="30" stopIfTrue="1" operator="greaterThan">
      <formula>0</formula>
    </cfRule>
  </conditionalFormatting>
  <conditionalFormatting sqref="W92">
    <cfRule type="cellIs" dxfId="3837" priority="28" stopIfTrue="1" operator="greaterThan">
      <formula>0</formula>
    </cfRule>
    <cfRule type="cellIs" dxfId="3836" priority="29" stopIfTrue="1" operator="lessThan">
      <formula>0</formula>
    </cfRule>
  </conditionalFormatting>
  <conditionalFormatting sqref="W94">
    <cfRule type="cellIs" dxfId="3835" priority="159" stopIfTrue="1" operator="lessThan">
      <formula>0</formula>
    </cfRule>
    <cfRule type="cellIs" dxfId="3834" priority="158" stopIfTrue="1" operator="greaterThan">
      <formula>0</formula>
    </cfRule>
  </conditionalFormatting>
  <conditionalFormatting sqref="W96">
    <cfRule type="cellIs" dxfId="3833" priority="163" stopIfTrue="1" operator="lessThan">
      <formula>0</formula>
    </cfRule>
    <cfRule type="cellIs" dxfId="3832" priority="162" stopIfTrue="1" operator="greaterThan">
      <formula>0</formula>
    </cfRule>
  </conditionalFormatting>
  <conditionalFormatting sqref="W99">
    <cfRule type="cellIs" dxfId="3831" priority="27" stopIfTrue="1" operator="lessThan">
      <formula>0</formula>
    </cfRule>
    <cfRule type="cellIs" dxfId="3830" priority="26" stopIfTrue="1" operator="greaterThan">
      <formula>0</formula>
    </cfRule>
  </conditionalFormatting>
  <conditionalFormatting sqref="W101">
    <cfRule type="cellIs" dxfId="3829" priority="161" stopIfTrue="1" operator="lessThan">
      <formula>0</formula>
    </cfRule>
    <cfRule type="cellIs" dxfId="3828" priority="160" stopIfTrue="1" operator="greaterThan">
      <formula>0</formula>
    </cfRule>
  </conditionalFormatting>
  <conditionalFormatting sqref="W103:W104">
    <cfRule type="cellIs" dxfId="3827" priority="25" stopIfTrue="1" operator="lessThan">
      <formula>0</formula>
    </cfRule>
    <cfRule type="cellIs" dxfId="3826" priority="24" stopIfTrue="1" operator="greaterThan">
      <formula>0</formula>
    </cfRule>
  </conditionalFormatting>
  <conditionalFormatting sqref="W106">
    <cfRule type="cellIs" dxfId="3825" priority="23" stopIfTrue="1" operator="lessThan">
      <formula>0</formula>
    </cfRule>
    <cfRule type="cellIs" dxfId="3824" priority="22" stopIfTrue="1" operator="greaterThan">
      <formula>0</formula>
    </cfRule>
  </conditionalFormatting>
  <conditionalFormatting sqref="W108">
    <cfRule type="cellIs" dxfId="3823" priority="155" stopIfTrue="1" operator="lessThan">
      <formula>0</formula>
    </cfRule>
    <cfRule type="cellIs" dxfId="3822" priority="154" stopIfTrue="1" operator="greaterThan">
      <formula>0</formula>
    </cfRule>
  </conditionalFormatting>
  <conditionalFormatting sqref="W111:W112">
    <cfRule type="cellIs" dxfId="3821" priority="20" stopIfTrue="1" operator="greaterThan">
      <formula>0</formula>
    </cfRule>
    <cfRule type="cellIs" dxfId="3820" priority="21" stopIfTrue="1" operator="lessThan">
      <formula>0</formula>
    </cfRule>
  </conditionalFormatting>
  <conditionalFormatting sqref="W114">
    <cfRule type="cellIs" dxfId="3819" priority="18" stopIfTrue="1" operator="greaterThan">
      <formula>0</formula>
    </cfRule>
    <cfRule type="cellIs" dxfId="3818" priority="19" stopIfTrue="1" operator="lessThan">
      <formula>0</formula>
    </cfRule>
  </conditionalFormatting>
  <conditionalFormatting sqref="W116">
    <cfRule type="cellIs" dxfId="3817" priority="151" stopIfTrue="1" operator="lessThan">
      <formula>0</formula>
    </cfRule>
    <cfRule type="cellIs" dxfId="3816" priority="150" stopIfTrue="1" operator="greaterThan">
      <formula>0</formula>
    </cfRule>
  </conditionalFormatting>
  <conditionalFormatting sqref="W118">
    <cfRule type="cellIs" dxfId="3815" priority="148" stopIfTrue="1" operator="greaterThan">
      <formula>0</formula>
    </cfRule>
    <cfRule type="cellIs" dxfId="3814" priority="149" stopIfTrue="1" operator="lessThan">
      <formula>0</formula>
    </cfRule>
  </conditionalFormatting>
  <conditionalFormatting sqref="W120">
    <cfRule type="cellIs" dxfId="3813" priority="16" stopIfTrue="1" operator="greaterThan">
      <formula>0</formula>
    </cfRule>
    <cfRule type="cellIs" dxfId="3812" priority="17" stopIfTrue="1" operator="lessThan">
      <formula>0</formula>
    </cfRule>
  </conditionalFormatting>
  <conditionalFormatting sqref="W124:W125">
    <cfRule type="cellIs" dxfId="3811" priority="15" stopIfTrue="1" operator="lessThan">
      <formula>0</formula>
    </cfRule>
    <cfRule type="cellIs" dxfId="3810" priority="14" stopIfTrue="1" operator="greaterThan">
      <formula>0</formula>
    </cfRule>
  </conditionalFormatting>
  <conditionalFormatting sqref="W129:W130">
    <cfRule type="cellIs" dxfId="3809" priority="13" stopIfTrue="1" operator="lessThan">
      <formula>0</formula>
    </cfRule>
    <cfRule type="cellIs" dxfId="3808" priority="12" stopIfTrue="1" operator="greaterThan">
      <formula>0</formula>
    </cfRule>
  </conditionalFormatting>
  <conditionalFormatting sqref="W132">
    <cfRule type="cellIs" dxfId="3807" priority="143" stopIfTrue="1" operator="lessThan">
      <formula>0</formula>
    </cfRule>
    <cfRule type="cellIs" dxfId="3806" priority="142" stopIfTrue="1" operator="greaterThan">
      <formula>0</formula>
    </cfRule>
  </conditionalFormatting>
  <conditionalFormatting sqref="W135">
    <cfRule type="cellIs" dxfId="3805" priority="141" stopIfTrue="1" operator="lessThan">
      <formula>0</formula>
    </cfRule>
    <cfRule type="cellIs" dxfId="3804" priority="140" stopIfTrue="1" operator="greaterThan">
      <formula>0</formula>
    </cfRule>
  </conditionalFormatting>
  <conditionalFormatting sqref="W138">
    <cfRule type="cellIs" dxfId="3803" priority="139" stopIfTrue="1" operator="lessThan">
      <formula>0</formula>
    </cfRule>
    <cfRule type="cellIs" dxfId="3802" priority="138" stopIfTrue="1" operator="greaterThan">
      <formula>0</formula>
    </cfRule>
  </conditionalFormatting>
  <conditionalFormatting sqref="W141:W142">
    <cfRule type="cellIs" dxfId="3801" priority="11" stopIfTrue="1" operator="lessThan">
      <formula>0</formula>
    </cfRule>
    <cfRule type="cellIs" dxfId="3800" priority="10" stopIfTrue="1" operator="greaterThan">
      <formula>0</formula>
    </cfRule>
  </conditionalFormatting>
  <conditionalFormatting sqref="W145">
    <cfRule type="cellIs" dxfId="3799" priority="135" stopIfTrue="1" operator="lessThan">
      <formula>0</formula>
    </cfRule>
    <cfRule type="cellIs" dxfId="3798" priority="134" stopIfTrue="1" operator="greaterThan">
      <formula>0</formula>
    </cfRule>
  </conditionalFormatting>
  <conditionalFormatting sqref="W148">
    <cfRule type="cellIs" dxfId="3797" priority="131" stopIfTrue="1" operator="lessThan">
      <formula>0</formula>
    </cfRule>
    <cfRule type="cellIs" dxfId="3796" priority="130" stopIfTrue="1" operator="greaterThan">
      <formula>0</formula>
    </cfRule>
  </conditionalFormatting>
  <conditionalFormatting sqref="W152">
    <cfRule type="cellIs" dxfId="3795" priority="129" stopIfTrue="1" operator="lessThan">
      <formula>0</formula>
    </cfRule>
    <cfRule type="cellIs" dxfId="3794" priority="128" stopIfTrue="1" operator="greaterThan">
      <formula>0</formula>
    </cfRule>
  </conditionalFormatting>
  <conditionalFormatting sqref="W154:W155">
    <cfRule type="cellIs" dxfId="3793" priority="8" stopIfTrue="1" operator="lessThan">
      <formula>0</formula>
    </cfRule>
    <cfRule type="cellIs" dxfId="3792" priority="7" stopIfTrue="1" operator="greaterThan">
      <formula>0</formula>
    </cfRule>
  </conditionalFormatting>
  <conditionalFormatting sqref="W157">
    <cfRule type="cellIs" dxfId="3791" priority="123" stopIfTrue="1" operator="lessThan">
      <formula>0</formula>
    </cfRule>
    <cfRule type="cellIs" dxfId="3790" priority="122" stopIfTrue="1" operator="greaterThan">
      <formula>0</formula>
    </cfRule>
  </conditionalFormatting>
  <conditionalFormatting sqref="W160:W161">
    <cfRule type="cellIs" dxfId="3789" priority="5" stopIfTrue="1" operator="lessThan">
      <formula>0</formula>
    </cfRule>
    <cfRule type="cellIs" dxfId="3788" priority="4" stopIfTrue="1" operator="greaterThan">
      <formula>0</formula>
    </cfRule>
  </conditionalFormatting>
  <conditionalFormatting sqref="W163">
    <cfRule type="cellIs" dxfId="3787" priority="119" stopIfTrue="1" operator="lessThan">
      <formula>0</formula>
    </cfRule>
    <cfRule type="cellIs" dxfId="3786" priority="118" stopIfTrue="1" operator="greaterThan">
      <formula>0</formula>
    </cfRule>
  </conditionalFormatting>
  <conditionalFormatting sqref="W166:W167">
    <cfRule type="cellIs" dxfId="3785" priority="2" stopIfTrue="1" operator="lessThan">
      <formula>0</formula>
    </cfRule>
    <cfRule type="cellIs" dxfId="3784" priority="1" stopIfTrue="1" operator="greaterThan">
      <formula>0</formula>
    </cfRule>
  </conditionalFormatting>
  <conditionalFormatting sqref="W169">
    <cfRule type="cellIs" dxfId="3783" priority="115" stopIfTrue="1" operator="lessThan">
      <formula>0</formula>
    </cfRule>
    <cfRule type="cellIs" dxfId="3782" priority="114" stopIfTrue="1" operator="greaterThan">
      <formula>0</formula>
    </cfRule>
  </conditionalFormatting>
  <conditionalFormatting sqref="W171">
    <cfRule type="cellIs" dxfId="3781" priority="105" stopIfTrue="1" operator="lessThan">
      <formula>0</formula>
    </cfRule>
    <cfRule type="cellIs" dxfId="3780" priority="104" stopIfTrue="1" operator="greaterThan">
      <formula>0</formula>
    </cfRule>
  </conditionalFormatting>
  <conditionalFormatting sqref="W175">
    <cfRule type="cellIs" dxfId="3779" priority="103" stopIfTrue="1" operator="lessThan">
      <formula>0</formula>
    </cfRule>
    <cfRule type="cellIs" dxfId="3778" priority="102" stopIfTrue="1" operator="greaterThan">
      <formula>0</formula>
    </cfRule>
  </conditionalFormatting>
  <conditionalFormatting sqref="W179">
    <cfRule type="cellIs" dxfId="3777" priority="101" stopIfTrue="1" operator="lessThan">
      <formula>0</formula>
    </cfRule>
    <cfRule type="cellIs" dxfId="3776" priority="100" stopIfTrue="1" operator="greaterThan">
      <formula>0</formula>
    </cfRule>
  </conditionalFormatting>
  <conditionalFormatting sqref="W184">
    <cfRule type="cellIs" dxfId="3775" priority="98" stopIfTrue="1" operator="greaterThan">
      <formula>0</formula>
    </cfRule>
    <cfRule type="cellIs" dxfId="3774" priority="99" stopIfTrue="1" operator="lessThan">
      <formula>0</formula>
    </cfRule>
  </conditionalFormatting>
  <conditionalFormatting sqref="Z57">
    <cfRule type="cellIs" dxfId="3773" priority="50" stopIfTrue="1" operator="greaterThan">
      <formula>0</formula>
    </cfRule>
    <cfRule type="cellIs" dxfId="3772" priority="51" stopIfTrue="1" operator="lessThan">
      <formula>0</formula>
    </cfRule>
  </conditionalFormatting>
  <conditionalFormatting sqref="Z145 AE145">
    <cfRule type="cellIs" dxfId="3771" priority="168" stopIfTrue="1" operator="greaterThan">
      <formula>0</formula>
    </cfRule>
    <cfRule type="cellIs" dxfId="3770" priority="169" stopIfTrue="1" operator="lessThan">
      <formula>0</formula>
    </cfRule>
  </conditionalFormatting>
  <conditionalFormatting sqref="AH2:AH145 T4:T182">
    <cfRule type="cellIs" dxfId="3769" priority="176" stopIfTrue="1" operator="greaterThan">
      <formula>0</formula>
    </cfRule>
  </conditionalFormatting>
  <conditionalFormatting sqref="AH2:AH191 T4:T182">
    <cfRule type="cellIs" dxfId="3768" priority="177" stopIfTrue="1" operator="lessThan">
      <formula>0</formula>
    </cfRule>
  </conditionalFormatting>
  <conditionalFormatting sqref="AH18:AH22">
    <cfRule type="cellIs" dxfId="3767" priority="174" stopIfTrue="1" operator="greaterThan">
      <formula>0</formula>
    </cfRule>
    <cfRule type="cellIs" dxfId="3766" priority="175" stopIfTrue="1" operator="lessThan">
      <formula>0</formula>
    </cfRule>
  </conditionalFormatting>
  <conditionalFormatting sqref="AH146:AH191">
    <cfRule type="cellIs" dxfId="3765" priority="3" stopIfTrue="1" operator="greaterThan">
      <formula>0</formula>
    </cfRule>
  </conditionalFormatting>
  <pageMargins left="0.75" right="0.75" top="1" bottom="1" header="0.5" footer="0.5"/>
  <pageSetup paperSize="9" orientation="portrait" r:id="rId1"/>
  <headerFooter alignWithMargins="0"/>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I70"/>
  <sheetViews>
    <sheetView zoomScale="70" zoomScaleNormal="70" workbookViewId="0">
      <pane xSplit="6" ySplit="1" topLeftCell="G2" activePane="bottomRight" state="frozen"/>
      <selection pane="topRight" activeCell="F1" sqref="F1"/>
      <selection pane="bottomLeft" activeCell="A2" sqref="A2"/>
      <selection pane="bottomRight" activeCell="A2" sqref="A2"/>
    </sheetView>
  </sheetViews>
  <sheetFormatPr defaultRowHeight="13.2" x14ac:dyDescent="0.25"/>
  <cols>
    <col min="1" max="1" width="9.109375" style="17" customWidth="1"/>
    <col min="3" max="3" width="8.6640625" style="9" customWidth="1"/>
    <col min="4" max="4" width="9" style="97" customWidth="1"/>
    <col min="7" max="7" width="9.44140625" bestFit="1" customWidth="1"/>
    <col min="9" max="9" width="9.109375" style="7" customWidth="1"/>
    <col min="11" max="11" width="9.109375" style="7" customWidth="1"/>
    <col min="13" max="13" width="9.109375" style="7" customWidth="1"/>
    <col min="15" max="15" width="9.109375" style="7" customWidth="1"/>
  </cols>
  <sheetData>
    <row r="1" spans="1:35" ht="18" thickBot="1" x14ac:dyDescent="0.35">
      <c r="A1" s="24" t="s">
        <v>254</v>
      </c>
      <c r="B1" s="58" t="s">
        <v>255</v>
      </c>
      <c r="C1" s="102" t="s">
        <v>256</v>
      </c>
      <c r="D1" s="98"/>
      <c r="E1" s="58" t="s">
        <v>257</v>
      </c>
      <c r="F1" s="58" t="s">
        <v>258</v>
      </c>
      <c r="G1" s="58" t="s">
        <v>259</v>
      </c>
      <c r="H1" s="24" t="s">
        <v>32</v>
      </c>
      <c r="I1" s="24"/>
      <c r="J1" s="24" t="s">
        <v>260</v>
      </c>
      <c r="K1" s="24"/>
      <c r="L1" s="24" t="s">
        <v>261</v>
      </c>
      <c r="M1" s="24"/>
      <c r="N1" s="25" t="s">
        <v>262</v>
      </c>
      <c r="O1" s="24"/>
      <c r="Q1" s="27" t="s">
        <v>275</v>
      </c>
      <c r="R1" s="27" t="s">
        <v>276</v>
      </c>
      <c r="S1" s="27" t="s">
        <v>277</v>
      </c>
      <c r="T1" s="27" t="s">
        <v>278</v>
      </c>
      <c r="U1" s="27" t="s">
        <v>279</v>
      </c>
      <c r="V1" s="27" t="s">
        <v>280</v>
      </c>
      <c r="W1" s="27" t="s">
        <v>281</v>
      </c>
      <c r="X1" s="27" t="s">
        <v>282</v>
      </c>
      <c r="Y1" s="27" t="s">
        <v>283</v>
      </c>
      <c r="Z1" s="27" t="s">
        <v>284</v>
      </c>
      <c r="AA1" s="72" t="s">
        <v>285</v>
      </c>
      <c r="AB1" s="73" t="s">
        <v>286</v>
      </c>
      <c r="AC1" s="73" t="s">
        <v>287</v>
      </c>
      <c r="AD1" s="73" t="s">
        <v>288</v>
      </c>
      <c r="AE1" s="73" t="s">
        <v>285</v>
      </c>
      <c r="AF1" s="27" t="s">
        <v>289</v>
      </c>
      <c r="AG1" s="27" t="s">
        <v>290</v>
      </c>
      <c r="AH1" s="27" t="s">
        <v>291</v>
      </c>
      <c r="AI1" s="72" t="s">
        <v>285</v>
      </c>
    </row>
    <row r="2" spans="1:35" x14ac:dyDescent="0.25">
      <c r="A2" s="1">
        <v>1964</v>
      </c>
      <c r="B2" t="s">
        <v>297</v>
      </c>
      <c r="C2" s="9" t="s">
        <v>338</v>
      </c>
      <c r="D2" s="97">
        <v>23672</v>
      </c>
      <c r="F2" t="s">
        <v>357</v>
      </c>
      <c r="G2" s="2" t="s">
        <v>46</v>
      </c>
      <c r="H2" s="6">
        <v>36.6</v>
      </c>
      <c r="J2" s="6">
        <v>50.7</v>
      </c>
      <c r="L2" s="6">
        <v>12</v>
      </c>
      <c r="N2" s="6">
        <f>H2-J2</f>
        <v>-14.100000000000001</v>
      </c>
      <c r="Q2" s="3"/>
      <c r="R2" s="6"/>
      <c r="S2" s="6"/>
      <c r="U2" s="6">
        <v>60.1</v>
      </c>
      <c r="V2" s="6">
        <v>11.9</v>
      </c>
      <c r="W2" s="6">
        <f t="shared" ref="W2:W8" si="0">U2-V2</f>
        <v>48.2</v>
      </c>
      <c r="AA2" s="4" t="s">
        <v>473</v>
      </c>
      <c r="AI2" s="4"/>
    </row>
    <row r="3" spans="1:35" x14ac:dyDescent="0.25">
      <c r="A3" s="1"/>
      <c r="B3" t="s">
        <v>296</v>
      </c>
      <c r="C3" s="9" t="s">
        <v>474</v>
      </c>
      <c r="D3" s="97">
        <v>23686</v>
      </c>
      <c r="F3" t="s">
        <v>357</v>
      </c>
      <c r="G3" s="2" t="s">
        <v>46</v>
      </c>
      <c r="H3" s="6">
        <v>39</v>
      </c>
      <c r="I3" s="7">
        <f>H3-H2</f>
        <v>2.3999999999999986</v>
      </c>
      <c r="J3" s="6">
        <v>50.3</v>
      </c>
      <c r="K3" s="7">
        <f>J3-J2</f>
        <v>-0.40000000000000568</v>
      </c>
      <c r="L3" s="6">
        <v>10.5</v>
      </c>
      <c r="M3" s="7">
        <f>L3-L2</f>
        <v>-1.5</v>
      </c>
      <c r="N3" s="6">
        <f>H3-J3</f>
        <v>-11.299999999999997</v>
      </c>
      <c r="Q3" s="3"/>
      <c r="R3" s="6"/>
      <c r="S3" s="6"/>
      <c r="U3" s="6">
        <v>64.2</v>
      </c>
      <c r="V3" s="6">
        <v>24.5</v>
      </c>
      <c r="W3" s="6">
        <f t="shared" si="0"/>
        <v>39.700000000000003</v>
      </c>
      <c r="AA3" s="4" t="s">
        <v>473</v>
      </c>
      <c r="AF3" s="6">
        <v>57.7</v>
      </c>
      <c r="AG3" s="6">
        <v>21.2</v>
      </c>
      <c r="AH3" s="6">
        <f t="shared" ref="AH3:AH10" si="1">AF3-AG3</f>
        <v>36.5</v>
      </c>
      <c r="AI3" s="4" t="s">
        <v>475</v>
      </c>
    </row>
    <row r="4" spans="1:35" x14ac:dyDescent="0.25">
      <c r="A4" s="1"/>
      <c r="B4" t="s">
        <v>296</v>
      </c>
      <c r="E4" s="9"/>
      <c r="F4" t="s">
        <v>264</v>
      </c>
      <c r="G4" s="2" t="s">
        <v>54</v>
      </c>
      <c r="H4" s="6">
        <v>38.5</v>
      </c>
      <c r="J4" s="6">
        <v>50</v>
      </c>
      <c r="L4" s="6">
        <v>11</v>
      </c>
      <c r="N4" s="6">
        <f>H4-J4</f>
        <v>-11.5</v>
      </c>
      <c r="R4" s="6">
        <v>39</v>
      </c>
      <c r="S4" s="6">
        <v>47</v>
      </c>
      <c r="T4" s="7">
        <f t="shared" ref="T4:T13" si="2">R4-S4</f>
        <v>-8</v>
      </c>
      <c r="U4" s="6">
        <v>60</v>
      </c>
      <c r="V4" s="6">
        <v>26</v>
      </c>
      <c r="W4" s="7">
        <f t="shared" si="0"/>
        <v>34</v>
      </c>
      <c r="X4" s="6">
        <v>69</v>
      </c>
      <c r="Y4" s="6">
        <v>10</v>
      </c>
      <c r="Z4" s="7">
        <f>X4-Y4</f>
        <v>59</v>
      </c>
      <c r="AA4" s="4" t="s">
        <v>1791</v>
      </c>
      <c r="AF4" s="6">
        <v>49</v>
      </c>
      <c r="AG4" s="6">
        <v>21</v>
      </c>
      <c r="AH4" s="7">
        <f t="shared" si="1"/>
        <v>28</v>
      </c>
      <c r="AI4" s="4" t="s">
        <v>1116</v>
      </c>
    </row>
    <row r="5" spans="1:35" x14ac:dyDescent="0.25">
      <c r="A5" s="1"/>
      <c r="B5" t="s">
        <v>296</v>
      </c>
      <c r="C5" s="9" t="s">
        <v>452</v>
      </c>
      <c r="D5" s="97">
        <v>23700</v>
      </c>
      <c r="E5" s="9"/>
      <c r="F5" t="s">
        <v>357</v>
      </c>
      <c r="G5" s="2" t="s">
        <v>46</v>
      </c>
      <c r="H5" s="6">
        <v>37.9</v>
      </c>
      <c r="I5" s="7">
        <f>H5-H3</f>
        <v>-1.1000000000000014</v>
      </c>
      <c r="J5" s="6">
        <v>51.3</v>
      </c>
      <c r="K5" s="7">
        <f>J5-J3</f>
        <v>1</v>
      </c>
      <c r="L5" s="6">
        <v>10.4</v>
      </c>
      <c r="M5" s="7">
        <f>L5-L3</f>
        <v>-9.9999999999999645E-2</v>
      </c>
      <c r="N5" s="6">
        <f>H5-J5</f>
        <v>-13.399999999999999</v>
      </c>
      <c r="O5" s="7">
        <f>N5-N3</f>
        <v>-2.1000000000000014</v>
      </c>
      <c r="Q5" s="3"/>
      <c r="R5" s="6">
        <v>48.2</v>
      </c>
      <c r="S5" s="6">
        <v>45.4</v>
      </c>
      <c r="T5" s="7">
        <f t="shared" si="2"/>
        <v>2.8000000000000043</v>
      </c>
      <c r="U5" s="6">
        <v>64.900000000000006</v>
      </c>
      <c r="V5" s="6">
        <v>25</v>
      </c>
      <c r="W5" s="6">
        <f t="shared" si="0"/>
        <v>39.900000000000006</v>
      </c>
      <c r="X5" s="6"/>
      <c r="Y5" s="6"/>
      <c r="AA5" s="4" t="s">
        <v>476</v>
      </c>
      <c r="AB5" s="3"/>
      <c r="AF5" s="6">
        <v>56.8</v>
      </c>
      <c r="AG5" s="6">
        <v>27.7</v>
      </c>
      <c r="AH5" s="6">
        <f t="shared" si="1"/>
        <v>29.099999999999998</v>
      </c>
      <c r="AI5" s="4" t="s">
        <v>475</v>
      </c>
    </row>
    <row r="6" spans="1:35" x14ac:dyDescent="0.25">
      <c r="A6" s="1"/>
      <c r="B6" t="s">
        <v>266</v>
      </c>
      <c r="C6" s="9" t="s">
        <v>351</v>
      </c>
      <c r="D6" s="97">
        <v>23714</v>
      </c>
      <c r="E6" s="9"/>
      <c r="F6" t="s">
        <v>357</v>
      </c>
      <c r="G6" s="2" t="s">
        <v>46</v>
      </c>
      <c r="H6" s="6">
        <v>38.799999999999997</v>
      </c>
      <c r="I6" s="7">
        <f>H6-H5</f>
        <v>0.89999999999999858</v>
      </c>
      <c r="J6" s="6">
        <v>48.7</v>
      </c>
      <c r="K6" s="7">
        <f>J6-J5</f>
        <v>-2.5999999999999943</v>
      </c>
      <c r="L6" s="6">
        <v>12.2</v>
      </c>
      <c r="M6" s="7">
        <f>L6-L5</f>
        <v>1.7999999999999989</v>
      </c>
      <c r="N6" s="6">
        <f>H6-J6</f>
        <v>-9.9000000000000057</v>
      </c>
      <c r="O6" s="7">
        <f>N6-N5</f>
        <v>3.4999999999999929</v>
      </c>
      <c r="R6" s="6">
        <v>46</v>
      </c>
      <c r="S6" s="6">
        <v>40.6</v>
      </c>
      <c r="T6" s="7">
        <f t="shared" si="2"/>
        <v>5.3999999999999986</v>
      </c>
      <c r="U6" s="6">
        <v>63.7</v>
      </c>
      <c r="V6" s="6">
        <v>26.4</v>
      </c>
      <c r="W6" s="6">
        <f t="shared" si="0"/>
        <v>37.300000000000004</v>
      </c>
      <c r="X6" s="6"/>
      <c r="Y6" s="6"/>
      <c r="AA6" s="4" t="s">
        <v>476</v>
      </c>
      <c r="AF6" s="6">
        <v>54.5</v>
      </c>
      <c r="AG6" s="6">
        <v>28.8</v>
      </c>
      <c r="AH6" s="6">
        <f t="shared" si="1"/>
        <v>25.7</v>
      </c>
      <c r="AI6" s="4" t="s">
        <v>475</v>
      </c>
    </row>
    <row r="7" spans="1:35" x14ac:dyDescent="0.25">
      <c r="A7" s="1"/>
      <c r="B7" t="s">
        <v>266</v>
      </c>
      <c r="F7" t="s">
        <v>264</v>
      </c>
      <c r="G7" s="2" t="s">
        <v>54</v>
      </c>
      <c r="H7" s="6">
        <v>40</v>
      </c>
      <c r="I7" s="7">
        <v>1.5</v>
      </c>
      <c r="J7" s="6">
        <v>50.5</v>
      </c>
      <c r="K7" s="7">
        <v>0.5</v>
      </c>
      <c r="L7" s="6">
        <v>9</v>
      </c>
      <c r="M7" s="7">
        <v>-2</v>
      </c>
      <c r="N7" s="6">
        <f t="shared" ref="N7:N68" si="3">H7-J7</f>
        <v>-10.5</v>
      </c>
      <c r="O7" s="7">
        <v>1</v>
      </c>
      <c r="R7" s="6">
        <v>41</v>
      </c>
      <c r="S7" s="6">
        <v>39</v>
      </c>
      <c r="T7" s="7">
        <f t="shared" si="2"/>
        <v>2</v>
      </c>
      <c r="U7" s="6">
        <v>64</v>
      </c>
      <c r="V7" s="6">
        <v>26</v>
      </c>
      <c r="W7" s="7">
        <f t="shared" si="0"/>
        <v>38</v>
      </c>
      <c r="X7" s="6">
        <v>74</v>
      </c>
      <c r="Y7" s="6">
        <v>7</v>
      </c>
      <c r="Z7" s="7">
        <f>X7-Y7</f>
        <v>67</v>
      </c>
      <c r="AA7" s="4" t="s">
        <v>1791</v>
      </c>
      <c r="AF7" s="6">
        <v>48</v>
      </c>
      <c r="AG7" s="6">
        <v>30</v>
      </c>
      <c r="AH7" s="7">
        <f t="shared" si="1"/>
        <v>18</v>
      </c>
      <c r="AI7" s="4" t="s">
        <v>1116</v>
      </c>
    </row>
    <row r="8" spans="1:35" x14ac:dyDescent="0.25">
      <c r="A8" s="1">
        <v>1965</v>
      </c>
      <c r="B8" t="s">
        <v>267</v>
      </c>
      <c r="F8" t="s">
        <v>264</v>
      </c>
      <c r="G8" s="2" t="s">
        <v>54</v>
      </c>
      <c r="H8" s="6">
        <v>42.5</v>
      </c>
      <c r="I8" s="7">
        <v>2.5</v>
      </c>
      <c r="J8" s="6">
        <v>46.5</v>
      </c>
      <c r="K8" s="7">
        <v>-4</v>
      </c>
      <c r="L8" s="6">
        <v>10.5</v>
      </c>
      <c r="M8" s="7">
        <v>1.5</v>
      </c>
      <c r="N8" s="6">
        <f t="shared" si="3"/>
        <v>-4</v>
      </c>
      <c r="O8" s="7">
        <v>6.5</v>
      </c>
      <c r="R8" s="6">
        <v>38</v>
      </c>
      <c r="S8" s="6">
        <v>42</v>
      </c>
      <c r="T8" s="7">
        <f t="shared" si="2"/>
        <v>-4</v>
      </c>
      <c r="U8" s="6">
        <v>56</v>
      </c>
      <c r="V8" s="6">
        <v>26</v>
      </c>
      <c r="W8" s="7">
        <f t="shared" si="0"/>
        <v>30</v>
      </c>
      <c r="X8" s="6">
        <v>58</v>
      </c>
      <c r="Y8" s="6">
        <v>10</v>
      </c>
      <c r="Z8" s="7">
        <f>X8-Y8</f>
        <v>48</v>
      </c>
      <c r="AA8" s="4" t="s">
        <v>1791</v>
      </c>
      <c r="AF8" s="6">
        <v>39</v>
      </c>
      <c r="AG8" s="6">
        <v>35</v>
      </c>
      <c r="AH8" s="7">
        <f t="shared" si="1"/>
        <v>4</v>
      </c>
      <c r="AI8" s="4" t="s">
        <v>1116</v>
      </c>
    </row>
    <row r="9" spans="1:35" x14ac:dyDescent="0.25">
      <c r="A9" s="1"/>
      <c r="B9" t="s">
        <v>267</v>
      </c>
      <c r="C9" s="9" t="s">
        <v>477</v>
      </c>
      <c r="D9" s="97">
        <v>23749</v>
      </c>
      <c r="F9" t="s">
        <v>357</v>
      </c>
      <c r="G9" s="2" t="s">
        <v>46</v>
      </c>
      <c r="H9" s="6">
        <v>40.200000000000003</v>
      </c>
      <c r="I9" s="7">
        <f>H9-H6</f>
        <v>1.4000000000000057</v>
      </c>
      <c r="J9" s="6">
        <v>48.8</v>
      </c>
      <c r="K9" s="7">
        <v>1.4000000000000057</v>
      </c>
      <c r="L9" s="6">
        <v>10.4</v>
      </c>
      <c r="M9" s="7">
        <v>1.4000000000000057</v>
      </c>
      <c r="N9" s="6">
        <f t="shared" si="3"/>
        <v>-8.5999999999999943</v>
      </c>
      <c r="O9" s="7">
        <v>1.4000000000000057</v>
      </c>
      <c r="R9" s="6">
        <v>44.8</v>
      </c>
      <c r="S9" s="6">
        <v>45.2</v>
      </c>
      <c r="T9" s="7">
        <f t="shared" si="2"/>
        <v>-0.40000000000000568</v>
      </c>
      <c r="U9" s="6">
        <v>65.8</v>
      </c>
      <c r="V9" s="6">
        <v>24.2</v>
      </c>
      <c r="W9" s="6">
        <f>U9-V9</f>
        <v>41.599999999999994</v>
      </c>
      <c r="X9" s="6"/>
      <c r="Y9" s="6"/>
      <c r="AA9" s="4" t="s">
        <v>476</v>
      </c>
      <c r="AF9" s="6">
        <v>51.4</v>
      </c>
      <c r="AG9" s="6">
        <v>33.200000000000003</v>
      </c>
      <c r="AH9" s="6">
        <f t="shared" si="1"/>
        <v>18.199999999999996</v>
      </c>
      <c r="AI9" s="4" t="s">
        <v>475</v>
      </c>
    </row>
    <row r="10" spans="1:35" x14ac:dyDescent="0.25">
      <c r="A10" s="1"/>
      <c r="B10" t="s">
        <v>268</v>
      </c>
      <c r="C10" s="52" t="s">
        <v>368</v>
      </c>
      <c r="D10" s="97">
        <v>23784</v>
      </c>
      <c r="F10" t="s">
        <v>357</v>
      </c>
      <c r="G10" s="2" t="s">
        <v>46</v>
      </c>
      <c r="H10" s="6">
        <v>43.5</v>
      </c>
      <c r="I10" s="7">
        <f>H10-H9</f>
        <v>3.2999999999999972</v>
      </c>
      <c r="J10" s="6">
        <v>48.2</v>
      </c>
      <c r="K10" s="7">
        <v>3.2999999999999972</v>
      </c>
      <c r="L10" s="6">
        <v>8.1999999999999993</v>
      </c>
      <c r="M10" s="7">
        <v>3.2999999999999972</v>
      </c>
      <c r="N10" s="6">
        <f t="shared" si="3"/>
        <v>-4.7000000000000028</v>
      </c>
      <c r="O10" s="7">
        <v>3.2999999999999972</v>
      </c>
      <c r="R10" s="6">
        <v>42.2</v>
      </c>
      <c r="S10" s="6">
        <v>46.3</v>
      </c>
      <c r="T10" s="7">
        <f t="shared" si="2"/>
        <v>-4.0999999999999943</v>
      </c>
      <c r="U10" s="6">
        <v>64.599999999999994</v>
      </c>
      <c r="V10" s="6">
        <v>27</v>
      </c>
      <c r="W10" s="6">
        <f>U10-V10</f>
        <v>37.599999999999994</v>
      </c>
      <c r="X10" s="6"/>
      <c r="Y10" s="6"/>
      <c r="AA10" s="4" t="s">
        <v>379</v>
      </c>
      <c r="AF10" s="6">
        <v>48.9</v>
      </c>
      <c r="AG10" s="6">
        <v>36.200000000000003</v>
      </c>
      <c r="AH10" s="6">
        <f t="shared" si="1"/>
        <v>12.699999999999996</v>
      </c>
      <c r="AI10" s="4" t="s">
        <v>478</v>
      </c>
    </row>
    <row r="11" spans="1:35" x14ac:dyDescent="0.25">
      <c r="A11" s="1"/>
      <c r="B11" t="s">
        <v>268</v>
      </c>
      <c r="F11" t="s">
        <v>264</v>
      </c>
      <c r="G11" s="2" t="s">
        <v>54</v>
      </c>
      <c r="H11" s="6">
        <v>45.5</v>
      </c>
      <c r="I11" s="7">
        <v>3</v>
      </c>
      <c r="J11" s="6">
        <v>45</v>
      </c>
      <c r="K11" s="7">
        <v>-2.3999999999999986</v>
      </c>
      <c r="L11" s="6">
        <v>9</v>
      </c>
      <c r="M11" s="7">
        <v>-2.3999999999999986</v>
      </c>
      <c r="N11" s="6">
        <f t="shared" si="3"/>
        <v>0.5</v>
      </c>
      <c r="O11" s="7">
        <v>-2.3999999999999986</v>
      </c>
      <c r="R11" s="6">
        <v>37</v>
      </c>
      <c r="S11" s="6">
        <v>48</v>
      </c>
      <c r="T11" s="7">
        <f t="shared" si="2"/>
        <v>-11</v>
      </c>
      <c r="U11" s="6">
        <v>60</v>
      </c>
      <c r="V11" s="6">
        <v>30</v>
      </c>
      <c r="W11" s="7">
        <f t="shared" ref="W11:W13" si="4">U11-V11</f>
        <v>30</v>
      </c>
      <c r="X11" s="6">
        <v>64</v>
      </c>
      <c r="Y11" s="6">
        <v>12</v>
      </c>
      <c r="Z11" s="7">
        <f>X11-Y11</f>
        <v>52</v>
      </c>
      <c r="AA11" s="4" t="s">
        <v>1791</v>
      </c>
      <c r="AF11" s="6">
        <v>43</v>
      </c>
      <c r="AG11" s="6">
        <v>40</v>
      </c>
      <c r="AH11" s="7">
        <f>AF11-AG11</f>
        <v>3</v>
      </c>
      <c r="AI11" s="4" t="s">
        <v>1116</v>
      </c>
    </row>
    <row r="12" spans="1:35" x14ac:dyDescent="0.25">
      <c r="A12" s="1"/>
      <c r="B12" t="s">
        <v>294</v>
      </c>
      <c r="C12" s="9" t="s">
        <v>368</v>
      </c>
      <c r="D12" s="97">
        <v>23812</v>
      </c>
      <c r="F12" t="s">
        <v>357</v>
      </c>
      <c r="G12" s="2" t="s">
        <v>46</v>
      </c>
      <c r="H12" s="6">
        <v>41.1</v>
      </c>
      <c r="I12" s="7">
        <f>H12-H10</f>
        <v>-2.3999999999999986</v>
      </c>
      <c r="J12" s="6">
        <v>50.2</v>
      </c>
      <c r="K12" s="7">
        <v>-2.3999999999999986</v>
      </c>
      <c r="L12" s="6">
        <v>8.4</v>
      </c>
      <c r="M12" s="7">
        <v>-2.3999999999999986</v>
      </c>
      <c r="N12" s="6">
        <f>H12-J12</f>
        <v>-9.1000000000000014</v>
      </c>
      <c r="O12" s="7">
        <v>-2.3999999999999986</v>
      </c>
      <c r="R12" s="6">
        <v>45</v>
      </c>
      <c r="S12" s="6">
        <v>45</v>
      </c>
      <c r="T12" s="7">
        <f t="shared" si="2"/>
        <v>0</v>
      </c>
      <c r="U12" s="6">
        <v>68</v>
      </c>
      <c r="V12" s="6">
        <v>25</v>
      </c>
      <c r="W12" s="6">
        <f>U12-V12</f>
        <v>43</v>
      </c>
      <c r="X12" s="6"/>
      <c r="Y12" s="6"/>
      <c r="AA12" s="4" t="s">
        <v>379</v>
      </c>
      <c r="AF12" s="6">
        <v>52</v>
      </c>
      <c r="AG12" s="6">
        <v>34</v>
      </c>
      <c r="AH12" s="6">
        <f t="shared" ref="AH12" si="5">AF12-AG12</f>
        <v>18</v>
      </c>
      <c r="AI12" s="4" t="s">
        <v>478</v>
      </c>
    </row>
    <row r="13" spans="1:35" x14ac:dyDescent="0.25">
      <c r="A13" s="1"/>
      <c r="B13" t="s">
        <v>294</v>
      </c>
      <c r="F13" t="s">
        <v>264</v>
      </c>
      <c r="G13" s="2" t="s">
        <v>54</v>
      </c>
      <c r="H13" s="6">
        <v>43.5</v>
      </c>
      <c r="I13" s="7">
        <v>-2</v>
      </c>
      <c r="J13" s="6">
        <v>46</v>
      </c>
      <c r="K13" s="7">
        <v>-1.8999999999999986</v>
      </c>
      <c r="L13" s="6">
        <v>9.5</v>
      </c>
      <c r="M13" s="7">
        <v>-1.8999999999999986</v>
      </c>
      <c r="N13" s="6">
        <f t="shared" si="3"/>
        <v>-2.5</v>
      </c>
      <c r="O13" s="7">
        <v>-1.8999999999999986</v>
      </c>
      <c r="R13" s="6">
        <v>38</v>
      </c>
      <c r="S13" s="6">
        <v>43</v>
      </c>
      <c r="T13" s="7">
        <f t="shared" si="2"/>
        <v>-5</v>
      </c>
      <c r="U13" s="6">
        <v>58</v>
      </c>
      <c r="V13" s="6">
        <v>32</v>
      </c>
      <c r="W13" s="7">
        <f t="shared" si="4"/>
        <v>26</v>
      </c>
      <c r="X13" s="6">
        <v>66</v>
      </c>
      <c r="Y13" s="6">
        <v>12</v>
      </c>
      <c r="Z13" s="7">
        <f>X13-Y13</f>
        <v>54</v>
      </c>
      <c r="AA13" s="4" t="s">
        <v>1791</v>
      </c>
      <c r="AF13" s="6">
        <v>47</v>
      </c>
      <c r="AG13" s="6">
        <v>38</v>
      </c>
      <c r="AH13" s="7">
        <f>AF13-AG13</f>
        <v>9</v>
      </c>
      <c r="AI13" s="4" t="s">
        <v>1116</v>
      </c>
    </row>
    <row r="14" spans="1:35" x14ac:dyDescent="0.25">
      <c r="A14" s="1"/>
      <c r="B14" t="s">
        <v>294</v>
      </c>
      <c r="C14" s="9" t="s">
        <v>479</v>
      </c>
      <c r="D14" s="97">
        <v>23826</v>
      </c>
      <c r="F14" t="s">
        <v>357</v>
      </c>
      <c r="G14" s="2" t="s">
        <v>46</v>
      </c>
      <c r="H14" s="6">
        <v>39.200000000000003</v>
      </c>
      <c r="I14" s="7">
        <f>H14-H12</f>
        <v>-1.8999999999999986</v>
      </c>
      <c r="J14" s="6">
        <v>48.7</v>
      </c>
      <c r="K14" s="7">
        <v>1.5999999999999943</v>
      </c>
      <c r="L14" s="6">
        <v>11.7</v>
      </c>
      <c r="M14" s="7">
        <v>1.5999999999999943</v>
      </c>
      <c r="N14" s="6">
        <f t="shared" si="3"/>
        <v>-9.5</v>
      </c>
      <c r="O14" s="7">
        <v>1.5999999999999943</v>
      </c>
      <c r="R14" s="6"/>
      <c r="S14" s="6"/>
      <c r="T14" s="7"/>
      <c r="U14" s="6"/>
      <c r="V14" s="6"/>
      <c r="X14" s="6"/>
      <c r="Y14" s="6"/>
      <c r="AF14" s="6"/>
      <c r="AG14" s="6"/>
      <c r="AH14" s="6"/>
    </row>
    <row r="15" spans="1:35" x14ac:dyDescent="0.25">
      <c r="A15" s="1"/>
      <c r="B15" t="s">
        <v>269</v>
      </c>
      <c r="C15" s="9" t="s">
        <v>480</v>
      </c>
      <c r="D15" s="97">
        <v>23840</v>
      </c>
      <c r="F15" t="s">
        <v>357</v>
      </c>
      <c r="G15" s="2" t="s">
        <v>46</v>
      </c>
      <c r="H15" s="6">
        <v>40.799999999999997</v>
      </c>
      <c r="I15" s="7">
        <f>H15-H14</f>
        <v>1.5999999999999943</v>
      </c>
      <c r="J15" s="6">
        <v>46.2</v>
      </c>
      <c r="K15" s="7">
        <v>0.60000000000000142</v>
      </c>
      <c r="L15" s="6">
        <v>12.5</v>
      </c>
      <c r="M15" s="7">
        <v>0.60000000000000142</v>
      </c>
      <c r="N15" s="6">
        <f t="shared" si="3"/>
        <v>-5.4000000000000057</v>
      </c>
      <c r="O15" s="7">
        <v>0.60000000000000142</v>
      </c>
      <c r="R15" s="6">
        <v>41</v>
      </c>
      <c r="S15" s="6">
        <v>48</v>
      </c>
      <c r="T15" s="7">
        <f t="shared" ref="T15:T21" si="6">R15-S15</f>
        <v>-7</v>
      </c>
      <c r="U15" s="6">
        <v>65</v>
      </c>
      <c r="V15" s="6">
        <v>28</v>
      </c>
      <c r="W15" s="6">
        <f>U15-V15</f>
        <v>37</v>
      </c>
      <c r="X15" s="6"/>
      <c r="Y15" s="6"/>
      <c r="AA15" s="4" t="s">
        <v>379</v>
      </c>
      <c r="AF15" s="6">
        <v>48</v>
      </c>
      <c r="AG15" s="6">
        <v>39</v>
      </c>
      <c r="AH15" s="6">
        <f t="shared" ref="AH15" si="7">AF15-AG15</f>
        <v>9</v>
      </c>
      <c r="AI15" s="4" t="s">
        <v>478</v>
      </c>
    </row>
    <row r="16" spans="1:35" x14ac:dyDescent="0.25">
      <c r="A16" s="1"/>
      <c r="B16" t="s">
        <v>269</v>
      </c>
      <c r="F16" t="s">
        <v>264</v>
      </c>
      <c r="G16" s="2" t="s">
        <v>54</v>
      </c>
      <c r="H16" s="6">
        <v>39.5</v>
      </c>
      <c r="I16" s="7">
        <v>-4</v>
      </c>
      <c r="J16" s="6">
        <v>47.5</v>
      </c>
      <c r="K16" s="7">
        <v>1.5</v>
      </c>
      <c r="L16" s="6">
        <v>12.5</v>
      </c>
      <c r="M16" s="7">
        <v>3</v>
      </c>
      <c r="N16" s="6">
        <f t="shared" si="3"/>
        <v>-8</v>
      </c>
      <c r="O16" s="7">
        <v>-5.5</v>
      </c>
      <c r="R16" s="6">
        <v>34</v>
      </c>
      <c r="S16" s="6">
        <v>48</v>
      </c>
      <c r="T16" s="7">
        <f t="shared" si="6"/>
        <v>-14</v>
      </c>
      <c r="U16" s="6">
        <v>63</v>
      </c>
      <c r="V16" s="6">
        <v>28</v>
      </c>
      <c r="W16" s="7">
        <f t="shared" ref="W16:W20" si="8">U16-V16</f>
        <v>35</v>
      </c>
      <c r="X16" s="6">
        <v>66</v>
      </c>
      <c r="Y16" s="6">
        <v>10</v>
      </c>
      <c r="Z16" s="7">
        <f>X16-Y16</f>
        <v>56</v>
      </c>
      <c r="AA16" s="4" t="s">
        <v>1791</v>
      </c>
      <c r="AF16" s="6">
        <v>45</v>
      </c>
      <c r="AG16" s="6">
        <v>34</v>
      </c>
      <c r="AH16" s="7">
        <f>AF16-AG16</f>
        <v>11</v>
      </c>
      <c r="AI16" s="4" t="s">
        <v>1116</v>
      </c>
    </row>
    <row r="17" spans="1:35" x14ac:dyDescent="0.25">
      <c r="A17" s="1"/>
      <c r="B17" t="s">
        <v>270</v>
      </c>
      <c r="C17" s="9" t="s">
        <v>356</v>
      </c>
      <c r="D17" s="97">
        <v>23868</v>
      </c>
      <c r="F17" t="s">
        <v>357</v>
      </c>
      <c r="G17" s="2" t="s">
        <v>46</v>
      </c>
      <c r="H17" s="6">
        <v>41.4</v>
      </c>
      <c r="I17" s="7">
        <f>H17-H15</f>
        <v>0.60000000000000142</v>
      </c>
      <c r="J17" s="6">
        <v>47.2</v>
      </c>
      <c r="K17" s="7">
        <v>0.60000000000000142</v>
      </c>
      <c r="L17" s="6">
        <v>11</v>
      </c>
      <c r="M17" s="7">
        <v>0.60000000000000142</v>
      </c>
      <c r="N17" s="6">
        <f>H17-J17</f>
        <v>-5.8000000000000043</v>
      </c>
      <c r="O17" s="7">
        <v>0.60000000000000142</v>
      </c>
      <c r="R17" s="6">
        <v>42</v>
      </c>
      <c r="S17" s="6">
        <v>48</v>
      </c>
      <c r="T17" s="7">
        <f t="shared" si="6"/>
        <v>-6</v>
      </c>
      <c r="U17" s="6">
        <v>63</v>
      </c>
      <c r="V17" s="6">
        <v>30</v>
      </c>
      <c r="W17" s="6">
        <f>U17-V17</f>
        <v>33</v>
      </c>
      <c r="X17" s="6"/>
      <c r="Y17" s="6"/>
      <c r="AA17" s="4" t="s">
        <v>379</v>
      </c>
      <c r="AF17" s="6">
        <v>47</v>
      </c>
      <c r="AG17" s="6">
        <v>42</v>
      </c>
      <c r="AH17" s="6">
        <f t="shared" ref="AH17" si="9">AF17-AG17</f>
        <v>5</v>
      </c>
      <c r="AI17" s="4" t="s">
        <v>478</v>
      </c>
    </row>
    <row r="18" spans="1:35" x14ac:dyDescent="0.25">
      <c r="A18" s="1"/>
      <c r="B18" t="s">
        <v>270</v>
      </c>
      <c r="F18" t="s">
        <v>264</v>
      </c>
      <c r="G18" s="2" t="s">
        <v>54</v>
      </c>
      <c r="H18" s="6">
        <v>44</v>
      </c>
      <c r="I18" s="7">
        <v>4.5</v>
      </c>
      <c r="J18" s="6">
        <v>43</v>
      </c>
      <c r="K18" s="7">
        <v>1.2000000000000028</v>
      </c>
      <c r="L18" s="6">
        <v>12.5</v>
      </c>
      <c r="M18" s="7">
        <v>1.2000000000000028</v>
      </c>
      <c r="N18" s="6">
        <f t="shared" si="3"/>
        <v>1</v>
      </c>
      <c r="O18" s="7">
        <v>1.2000000000000028</v>
      </c>
      <c r="R18" s="6">
        <v>36</v>
      </c>
      <c r="S18" s="6">
        <v>48</v>
      </c>
      <c r="T18" s="7">
        <f t="shared" si="6"/>
        <v>-12</v>
      </c>
      <c r="U18" s="6">
        <v>56</v>
      </c>
      <c r="V18" s="6">
        <v>34</v>
      </c>
      <c r="W18" s="7">
        <f t="shared" si="8"/>
        <v>22</v>
      </c>
      <c r="X18" s="6">
        <v>65</v>
      </c>
      <c r="Y18" s="6">
        <v>11</v>
      </c>
      <c r="Z18" s="7">
        <f>X18-Y18</f>
        <v>54</v>
      </c>
      <c r="AA18" s="4" t="s">
        <v>1791</v>
      </c>
      <c r="AF18" s="6">
        <v>39</v>
      </c>
      <c r="AG18" s="6">
        <v>45</v>
      </c>
      <c r="AH18" s="7">
        <f>AF18-AG18</f>
        <v>-6</v>
      </c>
      <c r="AI18" s="4" t="s">
        <v>1116</v>
      </c>
    </row>
    <row r="19" spans="1:35" x14ac:dyDescent="0.25">
      <c r="A19" s="1"/>
      <c r="B19" t="s">
        <v>270</v>
      </c>
      <c r="C19" s="9" t="s">
        <v>481</v>
      </c>
      <c r="D19" s="97">
        <v>23882</v>
      </c>
      <c r="F19" t="s">
        <v>357</v>
      </c>
      <c r="G19" s="2" t="s">
        <v>46</v>
      </c>
      <c r="H19" s="6">
        <v>42.6</v>
      </c>
      <c r="I19" s="7">
        <f>H19-H17</f>
        <v>1.2000000000000028</v>
      </c>
      <c r="J19" s="6">
        <v>46.3</v>
      </c>
      <c r="K19" s="7">
        <v>-1</v>
      </c>
      <c r="L19" s="6">
        <v>10.3</v>
      </c>
      <c r="M19" s="7">
        <v>-1</v>
      </c>
      <c r="N19" s="6">
        <f>H19-J19</f>
        <v>-3.6999999999999957</v>
      </c>
      <c r="O19" s="7">
        <v>-1</v>
      </c>
      <c r="R19" s="6">
        <v>43</v>
      </c>
      <c r="S19" s="6">
        <v>43</v>
      </c>
      <c r="T19" s="7">
        <f t="shared" si="6"/>
        <v>0</v>
      </c>
      <c r="U19" s="6">
        <v>61</v>
      </c>
      <c r="V19" s="6">
        <v>30</v>
      </c>
      <c r="W19" s="6">
        <f>U19-V19</f>
        <v>31</v>
      </c>
      <c r="X19" s="6"/>
      <c r="Y19" s="6"/>
      <c r="AA19" s="4" t="s">
        <v>379</v>
      </c>
      <c r="AF19" s="6">
        <v>42</v>
      </c>
      <c r="AG19" s="6">
        <v>44</v>
      </c>
      <c r="AH19" s="6">
        <f t="shared" ref="AH19" si="10">AF19-AG19</f>
        <v>-2</v>
      </c>
      <c r="AI19" s="4" t="s">
        <v>478</v>
      </c>
    </row>
    <row r="20" spans="1:35" x14ac:dyDescent="0.25">
      <c r="A20" s="1"/>
      <c r="B20" t="s">
        <v>263</v>
      </c>
      <c r="F20" t="s">
        <v>264</v>
      </c>
      <c r="G20" s="2" t="s">
        <v>54</v>
      </c>
      <c r="H20" s="6">
        <v>47</v>
      </c>
      <c r="I20" s="7">
        <v>3</v>
      </c>
      <c r="J20" s="6">
        <v>42.5</v>
      </c>
      <c r="K20" s="7">
        <v>2.1000000000000014</v>
      </c>
      <c r="L20" s="6">
        <v>9.5</v>
      </c>
      <c r="M20" s="7">
        <v>2.1000000000000014</v>
      </c>
      <c r="N20" s="6">
        <f t="shared" si="3"/>
        <v>4.5</v>
      </c>
      <c r="O20" s="7">
        <v>2.1000000000000014</v>
      </c>
      <c r="R20" s="6">
        <v>36</v>
      </c>
      <c r="S20" s="6">
        <v>48</v>
      </c>
      <c r="T20" s="7">
        <f t="shared" si="6"/>
        <v>-12</v>
      </c>
      <c r="U20" s="6">
        <v>48</v>
      </c>
      <c r="V20" s="6">
        <v>40</v>
      </c>
      <c r="W20" s="7">
        <f t="shared" si="8"/>
        <v>8</v>
      </c>
      <c r="X20" s="6">
        <v>65</v>
      </c>
      <c r="Y20" s="6">
        <v>11</v>
      </c>
      <c r="Z20" s="7">
        <f>X20-Y20</f>
        <v>54</v>
      </c>
      <c r="AA20" s="4" t="s">
        <v>1791</v>
      </c>
      <c r="AF20" s="6">
        <v>35</v>
      </c>
      <c r="AG20" s="6">
        <v>47</v>
      </c>
      <c r="AH20" s="7">
        <f>AF20-AG20</f>
        <v>-12</v>
      </c>
      <c r="AI20" s="4" t="s">
        <v>1116</v>
      </c>
    </row>
    <row r="21" spans="1:35" x14ac:dyDescent="0.25">
      <c r="A21" s="1"/>
      <c r="B21" t="s">
        <v>263</v>
      </c>
      <c r="C21" s="9" t="s">
        <v>360</v>
      </c>
      <c r="D21" s="97">
        <v>23903</v>
      </c>
      <c r="F21" t="s">
        <v>357</v>
      </c>
      <c r="G21" s="2" t="s">
        <v>46</v>
      </c>
      <c r="H21" s="6">
        <v>41.6</v>
      </c>
      <c r="I21" s="7">
        <f>H21-H19</f>
        <v>-1</v>
      </c>
      <c r="J21" s="6">
        <v>47</v>
      </c>
      <c r="K21" s="7">
        <v>-1.2000000000000028</v>
      </c>
      <c r="L21" s="6">
        <v>10.4</v>
      </c>
      <c r="M21" s="7">
        <v>-1.2000000000000028</v>
      </c>
      <c r="N21" s="6">
        <f t="shared" si="3"/>
        <v>-5.3999999999999986</v>
      </c>
      <c r="O21" s="7">
        <v>-1.2000000000000028</v>
      </c>
      <c r="R21" s="6">
        <v>41</v>
      </c>
      <c r="S21" s="6">
        <v>45</v>
      </c>
      <c r="T21" s="7">
        <f t="shared" si="6"/>
        <v>-4</v>
      </c>
      <c r="U21" s="6">
        <v>61</v>
      </c>
      <c r="V21" s="6">
        <v>31</v>
      </c>
      <c r="W21" s="6">
        <f>U21-V21</f>
        <v>30</v>
      </c>
      <c r="X21" s="6"/>
      <c r="Y21" s="6"/>
      <c r="AA21" s="4" t="s">
        <v>379</v>
      </c>
      <c r="AF21" s="6">
        <v>42</v>
      </c>
      <c r="AG21" s="6">
        <v>45</v>
      </c>
      <c r="AH21" s="6">
        <f t="shared" ref="AH21:AH22" si="11">AF21-AG21</f>
        <v>-3</v>
      </c>
      <c r="AI21" s="4" t="s">
        <v>478</v>
      </c>
    </row>
    <row r="22" spans="1:35" x14ac:dyDescent="0.25">
      <c r="A22" s="1"/>
      <c r="B22" t="s">
        <v>263</v>
      </c>
      <c r="C22" s="9" t="s">
        <v>482</v>
      </c>
      <c r="D22" s="97">
        <v>23917</v>
      </c>
      <c r="F22" t="s">
        <v>357</v>
      </c>
      <c r="G22" s="2" t="s">
        <v>46</v>
      </c>
      <c r="H22" s="6">
        <v>43.7</v>
      </c>
      <c r="I22" s="7">
        <f>H22-H21</f>
        <v>2.1000000000000014</v>
      </c>
      <c r="J22" s="6">
        <v>45.8</v>
      </c>
      <c r="K22" s="7">
        <v>-0.10000000000000142</v>
      </c>
      <c r="L22" s="6">
        <v>9.9</v>
      </c>
      <c r="M22" s="7">
        <v>-0.10000000000000142</v>
      </c>
      <c r="N22" s="6">
        <f t="shared" si="3"/>
        <v>-2.0999999999999943</v>
      </c>
      <c r="O22" s="7">
        <v>-0.10000000000000142</v>
      </c>
      <c r="R22" s="6">
        <v>42</v>
      </c>
      <c r="S22" s="6">
        <v>45</v>
      </c>
      <c r="T22" s="7">
        <f t="shared" ref="T22" si="12">R22-S22</f>
        <v>-3</v>
      </c>
      <c r="U22" s="6">
        <v>57</v>
      </c>
      <c r="V22" s="6">
        <v>34</v>
      </c>
      <c r="W22" s="6">
        <f t="shared" ref="W22:W24" si="13">U22-V22</f>
        <v>23</v>
      </c>
      <c r="X22" s="6"/>
      <c r="Y22" s="6"/>
      <c r="AA22" s="4" t="s">
        <v>379</v>
      </c>
      <c r="AF22" s="6">
        <v>40</v>
      </c>
      <c r="AG22" s="6">
        <v>47</v>
      </c>
      <c r="AH22" s="6">
        <f t="shared" si="11"/>
        <v>-7</v>
      </c>
      <c r="AI22" s="4" t="s">
        <v>478</v>
      </c>
    </row>
    <row r="23" spans="1:35" x14ac:dyDescent="0.25">
      <c r="A23" s="1"/>
      <c r="B23" t="s">
        <v>265</v>
      </c>
      <c r="C23" s="9" t="s">
        <v>480</v>
      </c>
      <c r="D23" s="97">
        <v>23931</v>
      </c>
      <c r="F23" t="s">
        <v>357</v>
      </c>
      <c r="G23" s="2" t="s">
        <v>46</v>
      </c>
      <c r="H23" s="6">
        <v>42.5</v>
      </c>
      <c r="I23" s="7">
        <f>H23-H22</f>
        <v>-1.2000000000000028</v>
      </c>
      <c r="J23" s="6">
        <v>47.3</v>
      </c>
      <c r="K23" s="7">
        <v>4.5</v>
      </c>
      <c r="L23" s="6">
        <v>9.9</v>
      </c>
      <c r="M23" s="7">
        <v>4.5</v>
      </c>
      <c r="N23" s="6">
        <f t="shared" si="3"/>
        <v>-4.7999999999999972</v>
      </c>
      <c r="O23" s="7">
        <v>4.5</v>
      </c>
      <c r="R23" s="6"/>
      <c r="S23" s="6"/>
      <c r="T23" s="7"/>
      <c r="U23" s="6">
        <v>61</v>
      </c>
      <c r="V23" s="6">
        <v>31</v>
      </c>
      <c r="W23" s="6">
        <f t="shared" si="13"/>
        <v>30</v>
      </c>
      <c r="X23" s="6"/>
      <c r="Y23" s="6"/>
      <c r="AA23" s="4" t="s">
        <v>379</v>
      </c>
      <c r="AF23" s="6">
        <v>42</v>
      </c>
      <c r="AG23" s="6">
        <v>44</v>
      </c>
      <c r="AH23" s="6">
        <f t="shared" ref="AH23" si="14">AF23-AG23</f>
        <v>-2</v>
      </c>
      <c r="AI23" s="4" t="s">
        <v>478</v>
      </c>
    </row>
    <row r="24" spans="1:35" x14ac:dyDescent="0.25">
      <c r="A24" s="1"/>
      <c r="B24" t="s">
        <v>265</v>
      </c>
      <c r="F24" t="s">
        <v>264</v>
      </c>
      <c r="G24" s="2" t="s">
        <v>54</v>
      </c>
      <c r="H24" s="6">
        <v>46.5</v>
      </c>
      <c r="I24" s="7">
        <v>-0.5</v>
      </c>
      <c r="J24" s="6">
        <v>45</v>
      </c>
      <c r="K24" s="7">
        <v>-3.3999999999999986</v>
      </c>
      <c r="L24" s="6">
        <v>8</v>
      </c>
      <c r="M24" s="7">
        <v>-3.3999999999999986</v>
      </c>
      <c r="N24" s="6">
        <f t="shared" si="3"/>
        <v>1.5</v>
      </c>
      <c r="O24" s="7">
        <v>-3.3999999999999986</v>
      </c>
      <c r="R24" s="6">
        <v>32</v>
      </c>
      <c r="S24" s="6">
        <v>46</v>
      </c>
      <c r="T24" s="7">
        <f>R24-S24</f>
        <v>-14</v>
      </c>
      <c r="U24" s="6">
        <v>51</v>
      </c>
      <c r="V24" s="6">
        <v>35</v>
      </c>
      <c r="W24" s="6">
        <f t="shared" si="13"/>
        <v>16</v>
      </c>
      <c r="X24" s="6"/>
      <c r="Y24" s="6"/>
      <c r="AA24" s="4" t="s">
        <v>1792</v>
      </c>
      <c r="AF24" s="6">
        <v>36</v>
      </c>
      <c r="AG24" s="6">
        <v>41</v>
      </c>
      <c r="AH24" s="7">
        <f>AF24-AG24</f>
        <v>-5</v>
      </c>
      <c r="AI24" s="4" t="s">
        <v>1116</v>
      </c>
    </row>
    <row r="25" spans="1:35" x14ac:dyDescent="0.25">
      <c r="A25" s="1"/>
      <c r="B25" t="s">
        <v>265</v>
      </c>
      <c r="C25" s="9" t="s">
        <v>348</v>
      </c>
      <c r="D25" s="97">
        <v>23945</v>
      </c>
      <c r="F25" t="s">
        <v>357</v>
      </c>
      <c r="G25" s="2" t="s">
        <v>46</v>
      </c>
      <c r="H25" s="6">
        <v>42.4</v>
      </c>
      <c r="I25" s="7">
        <f>H25-H23</f>
        <v>-0.10000000000000142</v>
      </c>
      <c r="J25" s="6">
        <v>47.7</v>
      </c>
      <c r="K25" s="7">
        <v>-1.1000000000000014</v>
      </c>
      <c r="L25" s="6">
        <v>9.5</v>
      </c>
      <c r="M25" s="7">
        <v>-1.1000000000000014</v>
      </c>
      <c r="N25" s="6">
        <f t="shared" si="3"/>
        <v>-5.3000000000000043</v>
      </c>
      <c r="O25" s="7">
        <v>-1.1000000000000014</v>
      </c>
      <c r="R25" s="6"/>
      <c r="S25" s="6"/>
      <c r="T25" s="7"/>
      <c r="U25" s="6">
        <v>61</v>
      </c>
      <c r="V25" s="6">
        <v>30</v>
      </c>
      <c r="W25" s="6">
        <f t="shared" ref="W25:W27" si="15">U25-V25</f>
        <v>31</v>
      </c>
      <c r="X25" s="6"/>
      <c r="Y25" s="6"/>
      <c r="AA25" s="4" t="s">
        <v>379</v>
      </c>
      <c r="AF25" s="6">
        <v>45</v>
      </c>
      <c r="AG25" s="6">
        <v>43</v>
      </c>
      <c r="AH25" s="6">
        <f t="shared" ref="AH25:AH26" si="16">AF25-AG25</f>
        <v>2</v>
      </c>
      <c r="AI25" s="4" t="s">
        <v>478</v>
      </c>
    </row>
    <row r="26" spans="1:35" x14ac:dyDescent="0.25">
      <c r="A26" s="1"/>
      <c r="B26" t="s">
        <v>293</v>
      </c>
      <c r="C26" s="9" t="s">
        <v>483</v>
      </c>
      <c r="D26" s="97">
        <v>23959</v>
      </c>
      <c r="F26" t="s">
        <v>357</v>
      </c>
      <c r="G26" s="2" t="s">
        <v>46</v>
      </c>
      <c r="H26" s="6">
        <v>46.9</v>
      </c>
      <c r="I26" s="7">
        <f>H26-H25</f>
        <v>4.5</v>
      </c>
      <c r="J26" s="6">
        <v>43.1</v>
      </c>
      <c r="K26" s="7">
        <f>J26-J25</f>
        <v>-4.6000000000000014</v>
      </c>
      <c r="L26" s="6">
        <v>9.5</v>
      </c>
      <c r="M26" s="7">
        <f>L26-L25</f>
        <v>0</v>
      </c>
      <c r="N26" s="6">
        <f t="shared" si="3"/>
        <v>3.7999999999999972</v>
      </c>
      <c r="O26" s="7">
        <f>N26-N25</f>
        <v>9.1000000000000014</v>
      </c>
      <c r="R26" s="6"/>
      <c r="S26" s="6"/>
      <c r="T26" s="7"/>
      <c r="U26" s="6">
        <v>58</v>
      </c>
      <c r="V26" s="6">
        <v>33</v>
      </c>
      <c r="W26" s="6">
        <f t="shared" si="15"/>
        <v>25</v>
      </c>
      <c r="X26" s="6"/>
      <c r="Y26" s="6"/>
      <c r="AA26" s="4" t="s">
        <v>379</v>
      </c>
      <c r="AF26" s="6">
        <v>38</v>
      </c>
      <c r="AG26" s="6">
        <v>57</v>
      </c>
      <c r="AH26" s="6">
        <f t="shared" si="16"/>
        <v>-19</v>
      </c>
      <c r="AI26" s="4" t="s">
        <v>478</v>
      </c>
    </row>
    <row r="27" spans="1:35" x14ac:dyDescent="0.25">
      <c r="A27" s="1"/>
      <c r="B27" t="s">
        <v>293</v>
      </c>
      <c r="F27" t="s">
        <v>264</v>
      </c>
      <c r="G27" s="2" t="s">
        <v>54</v>
      </c>
      <c r="H27" s="6">
        <v>49</v>
      </c>
      <c r="I27" s="7">
        <v>2.5</v>
      </c>
      <c r="J27" s="6">
        <v>41.5</v>
      </c>
      <c r="K27" s="7">
        <v>-3.3999999999999986</v>
      </c>
      <c r="L27" s="6">
        <v>8.5</v>
      </c>
      <c r="M27" s="7">
        <v>-3.3999999999999986</v>
      </c>
      <c r="N27" s="6">
        <f t="shared" si="3"/>
        <v>7.5</v>
      </c>
      <c r="O27" s="7">
        <v>-3.3999999999999986</v>
      </c>
      <c r="R27" s="6">
        <v>51</v>
      </c>
      <c r="S27" s="6">
        <v>8</v>
      </c>
      <c r="T27" s="7">
        <f>R27-S27</f>
        <v>43</v>
      </c>
      <c r="U27" s="6">
        <v>50</v>
      </c>
      <c r="V27" s="6">
        <v>40</v>
      </c>
      <c r="W27" s="6">
        <f t="shared" si="15"/>
        <v>10</v>
      </c>
      <c r="X27" s="6"/>
      <c r="Y27" s="6"/>
      <c r="AA27" s="4" t="s">
        <v>1792</v>
      </c>
      <c r="AF27" s="6">
        <v>39</v>
      </c>
      <c r="AG27" s="6">
        <v>45</v>
      </c>
      <c r="AH27" s="7">
        <f>AF27-AG27</f>
        <v>-6</v>
      </c>
      <c r="AI27" s="4" t="s">
        <v>1116</v>
      </c>
    </row>
    <row r="28" spans="1:35" x14ac:dyDescent="0.25">
      <c r="A28" s="1"/>
      <c r="B28" t="s">
        <v>295</v>
      </c>
      <c r="C28" s="9" t="s">
        <v>484</v>
      </c>
      <c r="D28" s="97">
        <v>23994</v>
      </c>
      <c r="F28" t="s">
        <v>357</v>
      </c>
      <c r="G28" s="2" t="s">
        <v>46</v>
      </c>
      <c r="H28" s="6">
        <v>43.5</v>
      </c>
      <c r="I28" s="7">
        <f>H28-H26</f>
        <v>-3.3999999999999986</v>
      </c>
      <c r="J28" s="6">
        <v>46.1</v>
      </c>
      <c r="K28" s="7">
        <f>J28-J26</f>
        <v>3</v>
      </c>
      <c r="L28" s="6">
        <v>10.1</v>
      </c>
      <c r="M28" s="7">
        <f>L28-L26</f>
        <v>0.59999999999999964</v>
      </c>
      <c r="N28" s="6">
        <f t="shared" si="3"/>
        <v>-2.6000000000000014</v>
      </c>
      <c r="O28" s="7">
        <f>N28-N26</f>
        <v>-6.3999999999999986</v>
      </c>
      <c r="R28" s="6">
        <v>58</v>
      </c>
      <c r="S28" s="6">
        <v>12</v>
      </c>
      <c r="T28" s="7">
        <f t="shared" ref="T28:T29" si="17">R28-S28</f>
        <v>46</v>
      </c>
      <c r="U28" s="6">
        <v>61</v>
      </c>
      <c r="V28" s="6">
        <v>32</v>
      </c>
      <c r="W28" s="6">
        <f t="shared" ref="W28:W31" si="18">U28-V28</f>
        <v>29</v>
      </c>
      <c r="X28" s="6"/>
      <c r="Y28" s="6"/>
      <c r="AA28" s="4" t="s">
        <v>379</v>
      </c>
      <c r="AF28" s="6">
        <v>45</v>
      </c>
      <c r="AG28" s="6">
        <v>42</v>
      </c>
      <c r="AH28" s="6">
        <f t="shared" ref="AH28:AH29" si="19">AF28-AG28</f>
        <v>3</v>
      </c>
      <c r="AI28" s="4" t="s">
        <v>478</v>
      </c>
    </row>
    <row r="29" spans="1:35" x14ac:dyDescent="0.25">
      <c r="A29" s="1"/>
      <c r="B29" t="s">
        <v>295</v>
      </c>
      <c r="C29" s="9" t="s">
        <v>364</v>
      </c>
      <c r="D29" s="97">
        <v>24008</v>
      </c>
      <c r="F29" t="s">
        <v>357</v>
      </c>
      <c r="G29" s="2" t="s">
        <v>46</v>
      </c>
      <c r="H29" s="6">
        <v>42.4</v>
      </c>
      <c r="I29" s="7">
        <f>H29-H28</f>
        <v>-1.1000000000000014</v>
      </c>
      <c r="J29" s="6">
        <v>46.4</v>
      </c>
      <c r="K29" s="7">
        <f>J29-J28</f>
        <v>0.29999999999999716</v>
      </c>
      <c r="L29" s="6">
        <v>10.9</v>
      </c>
      <c r="M29" s="7">
        <f>L29-L28</f>
        <v>0.80000000000000071</v>
      </c>
      <c r="N29" s="6">
        <f t="shared" si="3"/>
        <v>-4</v>
      </c>
      <c r="O29" s="7">
        <f>N29-N28</f>
        <v>-1.3999999999999986</v>
      </c>
      <c r="R29" s="6">
        <v>53</v>
      </c>
      <c r="S29" s="6">
        <v>17</v>
      </c>
      <c r="T29" s="7">
        <f t="shared" si="17"/>
        <v>36</v>
      </c>
      <c r="U29" s="6">
        <v>59</v>
      </c>
      <c r="V29" s="6">
        <v>33</v>
      </c>
      <c r="W29" s="6">
        <f t="shared" si="18"/>
        <v>26</v>
      </c>
      <c r="X29" s="6"/>
      <c r="Y29" s="6"/>
      <c r="AA29" s="4" t="s">
        <v>379</v>
      </c>
      <c r="AF29" s="6">
        <v>47</v>
      </c>
      <c r="AG29" s="6">
        <v>41</v>
      </c>
      <c r="AH29" s="6">
        <f t="shared" si="19"/>
        <v>6</v>
      </c>
      <c r="AI29" s="4" t="s">
        <v>478</v>
      </c>
    </row>
    <row r="30" spans="1:35" x14ac:dyDescent="0.25">
      <c r="A30" s="1"/>
      <c r="B30" t="s">
        <v>295</v>
      </c>
      <c r="F30" t="s">
        <v>264</v>
      </c>
      <c r="G30" s="2" t="s">
        <v>54</v>
      </c>
      <c r="H30" s="6">
        <v>42</v>
      </c>
      <c r="I30" s="7">
        <v>-7</v>
      </c>
      <c r="J30" s="6">
        <v>48.5</v>
      </c>
      <c r="K30" s="7">
        <v>-3.3999999999999986</v>
      </c>
      <c r="L30" s="6">
        <v>8.5</v>
      </c>
      <c r="M30" s="7">
        <v>-3.3999999999999986</v>
      </c>
      <c r="N30" s="6">
        <f t="shared" si="3"/>
        <v>-6.5</v>
      </c>
      <c r="O30" s="7">
        <v>-3.3999999999999986</v>
      </c>
      <c r="R30" s="6">
        <v>49</v>
      </c>
      <c r="S30" s="6">
        <v>7</v>
      </c>
      <c r="T30" s="7">
        <f>R30-S30</f>
        <v>42</v>
      </c>
      <c r="U30" s="6">
        <v>54</v>
      </c>
      <c r="V30" s="6">
        <v>35</v>
      </c>
      <c r="W30" s="6">
        <f t="shared" si="18"/>
        <v>19</v>
      </c>
      <c r="X30" s="6">
        <v>57</v>
      </c>
      <c r="Y30" s="6">
        <v>12</v>
      </c>
      <c r="Z30" s="7">
        <f>X30-Y30</f>
        <v>45</v>
      </c>
      <c r="AA30" s="4" t="s">
        <v>1791</v>
      </c>
      <c r="AF30" s="6">
        <v>42</v>
      </c>
      <c r="AG30" s="6">
        <v>43</v>
      </c>
      <c r="AH30" s="7">
        <f>AF30-AG30</f>
        <v>-1</v>
      </c>
      <c r="AI30" s="4" t="s">
        <v>1116</v>
      </c>
    </row>
    <row r="31" spans="1:35" x14ac:dyDescent="0.25">
      <c r="A31" s="1"/>
      <c r="B31" t="s">
        <v>297</v>
      </c>
      <c r="F31" t="s">
        <v>264</v>
      </c>
      <c r="G31" s="2" t="s">
        <v>54</v>
      </c>
      <c r="H31" s="6">
        <v>41.5</v>
      </c>
      <c r="I31" s="7">
        <v>-0.5</v>
      </c>
      <c r="J31" s="6">
        <v>49</v>
      </c>
      <c r="K31" s="7">
        <v>4.3999999999999986</v>
      </c>
      <c r="L31" s="6">
        <v>9</v>
      </c>
      <c r="M31" s="7">
        <v>4.3999999999999986</v>
      </c>
      <c r="N31" s="6">
        <f t="shared" si="3"/>
        <v>-7.5</v>
      </c>
      <c r="O31" s="7">
        <v>4.3999999999999986</v>
      </c>
      <c r="R31" s="6">
        <v>47</v>
      </c>
      <c r="S31" s="6">
        <v>15</v>
      </c>
      <c r="T31" s="7">
        <f>R31-S31</f>
        <v>32</v>
      </c>
      <c r="U31" s="6">
        <v>61</v>
      </c>
      <c r="V31" s="6">
        <v>29</v>
      </c>
      <c r="W31" s="6">
        <f t="shared" si="18"/>
        <v>32</v>
      </c>
      <c r="X31" s="6"/>
      <c r="Y31" s="6"/>
      <c r="AA31" s="4" t="s">
        <v>1793</v>
      </c>
      <c r="AF31" s="6">
        <v>49</v>
      </c>
      <c r="AG31" s="6">
        <v>36</v>
      </c>
      <c r="AH31" s="7">
        <f>AF31-AG31</f>
        <v>13</v>
      </c>
      <c r="AI31" s="4" t="s">
        <v>1116</v>
      </c>
    </row>
    <row r="32" spans="1:35" x14ac:dyDescent="0.25">
      <c r="A32" s="1"/>
      <c r="B32" s="3" t="s">
        <v>297</v>
      </c>
      <c r="C32" s="52" t="s">
        <v>477</v>
      </c>
      <c r="D32" s="97">
        <v>24022</v>
      </c>
      <c r="F32" t="s">
        <v>357</v>
      </c>
      <c r="G32" s="2" t="s">
        <v>46</v>
      </c>
      <c r="H32" s="6">
        <v>39.799999999999997</v>
      </c>
      <c r="I32" s="7">
        <f>H32-H29</f>
        <v>-2.6000000000000014</v>
      </c>
      <c r="J32" s="6">
        <v>51.1</v>
      </c>
      <c r="K32" s="7">
        <f>J32-J29</f>
        <v>4.7000000000000028</v>
      </c>
      <c r="L32" s="6">
        <v>8.3000000000000007</v>
      </c>
      <c r="M32" s="7">
        <f>L32-L29</f>
        <v>-2.5999999999999996</v>
      </c>
      <c r="N32" s="6">
        <f t="shared" si="3"/>
        <v>-11.300000000000004</v>
      </c>
      <c r="O32" s="7">
        <f>N32-N29</f>
        <v>-7.3000000000000043</v>
      </c>
      <c r="R32" s="6">
        <v>55</v>
      </c>
      <c r="S32" s="6">
        <v>19</v>
      </c>
      <c r="T32" s="7">
        <f t="shared" ref="T32:T35" si="20">R32-S32</f>
        <v>36</v>
      </c>
      <c r="U32" s="6">
        <v>66</v>
      </c>
      <c r="V32" s="6">
        <v>27</v>
      </c>
      <c r="W32" s="6">
        <f t="shared" ref="W32" si="21">U32-V32</f>
        <v>39</v>
      </c>
      <c r="X32" s="6"/>
      <c r="Y32" s="6"/>
      <c r="AA32" s="4" t="s">
        <v>379</v>
      </c>
      <c r="AF32" s="6">
        <v>52</v>
      </c>
      <c r="AG32" s="6">
        <v>36</v>
      </c>
      <c r="AH32" s="6">
        <f t="shared" ref="AH32" si="22">AF32-AG32</f>
        <v>16</v>
      </c>
      <c r="AI32" s="4" t="s">
        <v>478</v>
      </c>
    </row>
    <row r="33" spans="1:35" x14ac:dyDescent="0.25">
      <c r="A33" s="1"/>
      <c r="B33" t="s">
        <v>297</v>
      </c>
      <c r="C33" s="9" t="s">
        <v>485</v>
      </c>
      <c r="D33" s="97">
        <v>24036</v>
      </c>
      <c r="F33" t="s">
        <v>357</v>
      </c>
      <c r="G33" s="2" t="s">
        <v>46</v>
      </c>
      <c r="H33" s="6">
        <v>40.6</v>
      </c>
      <c r="I33" s="7">
        <f>H33-H32</f>
        <v>0.80000000000000426</v>
      </c>
      <c r="J33" s="6">
        <v>51</v>
      </c>
      <c r="K33" s="7">
        <f>J33-J32</f>
        <v>-0.10000000000000142</v>
      </c>
      <c r="L33" s="6">
        <v>8</v>
      </c>
      <c r="M33" s="7">
        <f>L33-L32</f>
        <v>-0.30000000000000071</v>
      </c>
      <c r="N33" s="6">
        <f t="shared" si="3"/>
        <v>-10.399999999999999</v>
      </c>
      <c r="O33" s="7">
        <f>N33-N32</f>
        <v>0.90000000000000568</v>
      </c>
      <c r="R33" s="6">
        <v>54</v>
      </c>
      <c r="S33" s="6">
        <v>19</v>
      </c>
      <c r="T33" s="7">
        <f t="shared" si="20"/>
        <v>35</v>
      </c>
      <c r="U33" s="6">
        <v>69</v>
      </c>
      <c r="V33" s="6">
        <v>24</v>
      </c>
      <c r="W33" s="6">
        <f t="shared" ref="W33:W35" si="23">U33-V33</f>
        <v>45</v>
      </c>
      <c r="X33" s="6"/>
      <c r="Y33" s="6"/>
      <c r="AA33" s="4" t="s">
        <v>379</v>
      </c>
      <c r="AF33" s="6">
        <v>54</v>
      </c>
      <c r="AG33" s="6">
        <v>32</v>
      </c>
      <c r="AH33" s="6">
        <f t="shared" ref="AH33:AH34" si="24">AF33-AG33</f>
        <v>22</v>
      </c>
      <c r="AI33" s="4" t="s">
        <v>478</v>
      </c>
    </row>
    <row r="34" spans="1:35" x14ac:dyDescent="0.25">
      <c r="A34" s="1"/>
      <c r="B34" t="s">
        <v>296</v>
      </c>
      <c r="C34" s="9" t="s">
        <v>368</v>
      </c>
      <c r="D34" s="97">
        <v>24057</v>
      </c>
      <c r="F34" t="s">
        <v>357</v>
      </c>
      <c r="G34" s="2" t="s">
        <v>46</v>
      </c>
      <c r="H34" s="6">
        <v>37.200000000000003</v>
      </c>
      <c r="I34" s="7">
        <f>H34-H33</f>
        <v>-3.3999999999999986</v>
      </c>
      <c r="J34" s="6">
        <v>56</v>
      </c>
      <c r="K34" s="7">
        <f>J34-J33</f>
        <v>5</v>
      </c>
      <c r="L34" s="6">
        <v>6.5</v>
      </c>
      <c r="M34" s="7">
        <f>L34-L33</f>
        <v>-1.5</v>
      </c>
      <c r="N34" s="6">
        <f t="shared" si="3"/>
        <v>-18.799999999999997</v>
      </c>
      <c r="O34" s="7">
        <f>N34-N33</f>
        <v>-8.3999999999999986</v>
      </c>
      <c r="R34" s="6">
        <v>54</v>
      </c>
      <c r="S34" s="6">
        <v>19</v>
      </c>
      <c r="T34" s="7">
        <f t="shared" si="20"/>
        <v>35</v>
      </c>
      <c r="U34" s="6">
        <v>73</v>
      </c>
      <c r="V34" s="6">
        <v>21</v>
      </c>
      <c r="W34" s="6">
        <f t="shared" si="23"/>
        <v>52</v>
      </c>
      <c r="X34" s="6"/>
      <c r="Y34" s="6"/>
      <c r="AA34" s="4" t="s">
        <v>379</v>
      </c>
      <c r="AF34" s="6">
        <v>61</v>
      </c>
      <c r="AG34" s="6">
        <v>28</v>
      </c>
      <c r="AH34" s="6">
        <f t="shared" si="24"/>
        <v>33</v>
      </c>
      <c r="AI34" s="4" t="s">
        <v>478</v>
      </c>
    </row>
    <row r="35" spans="1:35" x14ac:dyDescent="0.25">
      <c r="A35" s="1"/>
      <c r="B35" t="s">
        <v>296</v>
      </c>
      <c r="F35" t="s">
        <v>264</v>
      </c>
      <c r="G35" s="2" t="s">
        <v>54</v>
      </c>
      <c r="H35" s="6">
        <v>42</v>
      </c>
      <c r="I35" s="7">
        <v>0.5</v>
      </c>
      <c r="J35" s="6">
        <v>48.5</v>
      </c>
      <c r="K35" s="7">
        <v>-0.20000000000000284</v>
      </c>
      <c r="L35" s="6">
        <v>8.5</v>
      </c>
      <c r="M35" s="7">
        <v>-0.20000000000000284</v>
      </c>
      <c r="N35" s="6">
        <f t="shared" si="3"/>
        <v>-6.5</v>
      </c>
      <c r="O35" s="7">
        <v>-0.20000000000000284</v>
      </c>
      <c r="R35" s="6">
        <v>48</v>
      </c>
      <c r="S35" s="6">
        <v>18</v>
      </c>
      <c r="T35" s="7">
        <f t="shared" si="20"/>
        <v>30</v>
      </c>
      <c r="U35" s="6">
        <v>65</v>
      </c>
      <c r="V35" s="6">
        <v>24</v>
      </c>
      <c r="W35" s="6">
        <f t="shared" si="23"/>
        <v>41</v>
      </c>
      <c r="X35" s="6"/>
      <c r="Y35" s="6"/>
      <c r="AA35" s="4" t="s">
        <v>1793</v>
      </c>
      <c r="AF35" s="6">
        <v>50</v>
      </c>
      <c r="AG35" s="6">
        <v>30</v>
      </c>
      <c r="AH35" s="7">
        <f>AF35-AG35</f>
        <v>20</v>
      </c>
      <c r="AI35" s="4" t="s">
        <v>1116</v>
      </c>
    </row>
    <row r="36" spans="1:35" x14ac:dyDescent="0.25">
      <c r="A36" s="1"/>
      <c r="B36" t="s">
        <v>296</v>
      </c>
      <c r="C36" s="9" t="s">
        <v>430</v>
      </c>
      <c r="D36" s="97">
        <v>24071</v>
      </c>
      <c r="F36" t="s">
        <v>357</v>
      </c>
      <c r="G36" s="2" t="s">
        <v>46</v>
      </c>
      <c r="H36" s="6">
        <v>41.6</v>
      </c>
      <c r="I36" s="7">
        <f>H36-H34</f>
        <v>4.3999999999999986</v>
      </c>
      <c r="J36" s="6">
        <v>50.4</v>
      </c>
      <c r="K36" s="7">
        <f>J36-J34</f>
        <v>-5.6000000000000014</v>
      </c>
      <c r="L36" s="6">
        <v>7.7</v>
      </c>
      <c r="M36" s="7">
        <f>L36-L34</f>
        <v>1.2000000000000002</v>
      </c>
      <c r="N36" s="6">
        <f t="shared" si="3"/>
        <v>-8.7999999999999972</v>
      </c>
      <c r="O36" s="7">
        <f>N36-N34</f>
        <v>10</v>
      </c>
      <c r="R36" s="6">
        <v>55</v>
      </c>
      <c r="S36" s="6">
        <v>22</v>
      </c>
      <c r="T36" s="7">
        <f t="shared" ref="T36:T39" si="25">R36-S36</f>
        <v>33</v>
      </c>
      <c r="U36" s="6">
        <v>68</v>
      </c>
      <c r="V36" s="6">
        <v>26</v>
      </c>
      <c r="W36" s="6">
        <f t="shared" ref="W36:W39" si="26">U36-V36</f>
        <v>42</v>
      </c>
      <c r="X36" s="6"/>
      <c r="Y36" s="6"/>
      <c r="AA36" s="4" t="s">
        <v>379</v>
      </c>
      <c r="AF36" s="6">
        <v>57</v>
      </c>
      <c r="AG36" s="6">
        <v>34</v>
      </c>
      <c r="AH36" s="6">
        <f t="shared" ref="AH36:AH37" si="27">AF36-AG36</f>
        <v>23</v>
      </c>
      <c r="AI36" s="4" t="s">
        <v>478</v>
      </c>
    </row>
    <row r="37" spans="1:35" x14ac:dyDescent="0.25">
      <c r="A37" s="1"/>
      <c r="B37" t="s">
        <v>266</v>
      </c>
      <c r="C37" s="9" t="s">
        <v>484</v>
      </c>
      <c r="D37" s="97">
        <v>24085</v>
      </c>
      <c r="F37" t="s">
        <v>357</v>
      </c>
      <c r="G37" s="2" t="s">
        <v>46</v>
      </c>
      <c r="H37" s="6">
        <v>36.299999999999997</v>
      </c>
      <c r="I37" s="7">
        <f>H37-H36</f>
        <v>-5.3000000000000043</v>
      </c>
      <c r="J37" s="6">
        <v>55.5</v>
      </c>
      <c r="K37" s="7">
        <f>J37-J36</f>
        <v>5.1000000000000014</v>
      </c>
      <c r="L37" s="6">
        <v>8</v>
      </c>
      <c r="M37" s="7">
        <f>L37-L36</f>
        <v>0.29999999999999982</v>
      </c>
      <c r="N37" s="6">
        <f t="shared" si="3"/>
        <v>-19.200000000000003</v>
      </c>
      <c r="O37" s="7">
        <f>N37-N36</f>
        <v>-10.400000000000006</v>
      </c>
      <c r="R37" s="6">
        <v>53</v>
      </c>
      <c r="S37" s="6">
        <v>23</v>
      </c>
      <c r="T37" s="7">
        <f t="shared" si="25"/>
        <v>30</v>
      </c>
      <c r="U37" s="6">
        <v>71</v>
      </c>
      <c r="V37" s="6">
        <v>22</v>
      </c>
      <c r="W37" s="6">
        <f t="shared" si="26"/>
        <v>49</v>
      </c>
      <c r="X37" s="6"/>
      <c r="Y37" s="6"/>
      <c r="AA37" s="4" t="s">
        <v>379</v>
      </c>
      <c r="AF37" s="6">
        <v>57</v>
      </c>
      <c r="AG37" s="6">
        <v>31</v>
      </c>
      <c r="AH37" s="6">
        <f t="shared" si="27"/>
        <v>26</v>
      </c>
      <c r="AI37" s="4" t="s">
        <v>478</v>
      </c>
    </row>
    <row r="38" spans="1:35" x14ac:dyDescent="0.25">
      <c r="A38" s="1"/>
      <c r="B38" t="s">
        <v>266</v>
      </c>
      <c r="F38" t="s">
        <v>264</v>
      </c>
      <c r="G38" s="2" t="s">
        <v>54</v>
      </c>
      <c r="H38" s="6">
        <v>40.5</v>
      </c>
      <c r="I38" s="7">
        <v>-1.5</v>
      </c>
      <c r="J38" s="6">
        <v>48.5</v>
      </c>
      <c r="K38" s="7">
        <v>2.9000000000000057</v>
      </c>
      <c r="L38" s="6">
        <v>10</v>
      </c>
      <c r="M38" s="7">
        <v>2.9000000000000057</v>
      </c>
      <c r="N38" s="6">
        <f t="shared" si="3"/>
        <v>-8</v>
      </c>
      <c r="O38" s="7">
        <v>2.9000000000000057</v>
      </c>
      <c r="R38" s="6">
        <v>43</v>
      </c>
      <c r="S38" s="6">
        <v>27</v>
      </c>
      <c r="T38" s="7">
        <f t="shared" si="25"/>
        <v>16</v>
      </c>
      <c r="U38" s="6">
        <v>66</v>
      </c>
      <c r="V38" s="6">
        <v>26</v>
      </c>
      <c r="W38" s="6">
        <f t="shared" si="26"/>
        <v>40</v>
      </c>
      <c r="X38" s="6"/>
      <c r="Y38" s="6"/>
      <c r="AA38" s="4" t="s">
        <v>1793</v>
      </c>
      <c r="AF38" s="6">
        <v>55</v>
      </c>
      <c r="AG38" s="6">
        <v>32</v>
      </c>
      <c r="AH38" s="7">
        <f>AF38-AG38</f>
        <v>23</v>
      </c>
      <c r="AI38" s="4" t="s">
        <v>1116</v>
      </c>
    </row>
    <row r="39" spans="1:35" x14ac:dyDescent="0.25">
      <c r="A39" s="1">
        <v>1966</v>
      </c>
      <c r="B39" t="s">
        <v>267</v>
      </c>
      <c r="F39" t="s">
        <v>264</v>
      </c>
      <c r="G39" s="2" t="s">
        <v>54</v>
      </c>
      <c r="H39" s="6">
        <v>42</v>
      </c>
      <c r="I39" s="7">
        <v>1.5</v>
      </c>
      <c r="J39" s="6">
        <v>47.5</v>
      </c>
      <c r="K39" s="7">
        <v>-0.20000000000000284</v>
      </c>
      <c r="L39" s="6">
        <v>9.5</v>
      </c>
      <c r="M39" s="7">
        <v>-0.20000000000000284</v>
      </c>
      <c r="N39" s="6">
        <f t="shared" si="3"/>
        <v>-5.5</v>
      </c>
      <c r="O39" s="7">
        <v>-0.20000000000000284</v>
      </c>
      <c r="R39" s="6">
        <v>48</v>
      </c>
      <c r="S39" s="6">
        <v>21</v>
      </c>
      <c r="T39" s="7">
        <f t="shared" si="25"/>
        <v>27</v>
      </c>
      <c r="U39" s="6">
        <v>65</v>
      </c>
      <c r="V39" s="6">
        <v>25</v>
      </c>
      <c r="W39" s="6">
        <f t="shared" si="26"/>
        <v>40</v>
      </c>
      <c r="X39" s="6"/>
      <c r="Y39" s="6"/>
      <c r="AA39" s="4" t="s">
        <v>1792</v>
      </c>
      <c r="AF39" s="6">
        <v>51</v>
      </c>
      <c r="AG39" s="6">
        <v>29</v>
      </c>
      <c r="AH39" s="7">
        <f>AF39-AG39</f>
        <v>22</v>
      </c>
      <c r="AI39" s="4" t="s">
        <v>1116</v>
      </c>
    </row>
    <row r="40" spans="1:35" x14ac:dyDescent="0.25">
      <c r="A40" s="1"/>
      <c r="B40" t="s">
        <v>267</v>
      </c>
      <c r="C40" s="9" t="s">
        <v>356</v>
      </c>
      <c r="D40" s="97">
        <v>24113</v>
      </c>
      <c r="F40" t="s">
        <v>357</v>
      </c>
      <c r="G40" s="2" t="s">
        <v>46</v>
      </c>
      <c r="H40" s="6">
        <v>39.200000000000003</v>
      </c>
      <c r="I40" s="7">
        <f>H40-H37</f>
        <v>2.9000000000000057</v>
      </c>
      <c r="J40" s="6">
        <v>53.3</v>
      </c>
      <c r="K40" s="7">
        <f>J40-J37</f>
        <v>-2.2000000000000028</v>
      </c>
      <c r="L40" s="6">
        <v>7.3</v>
      </c>
      <c r="M40" s="7">
        <f>L40-L37</f>
        <v>-0.70000000000000018</v>
      </c>
      <c r="N40" s="6">
        <f t="shared" si="3"/>
        <v>-14.099999999999994</v>
      </c>
      <c r="O40" s="7">
        <f>N40-N37</f>
        <v>5.1000000000000085</v>
      </c>
      <c r="R40" s="6">
        <v>52</v>
      </c>
      <c r="S40" s="6">
        <v>23</v>
      </c>
      <c r="T40" s="7">
        <f t="shared" ref="T40:T45" si="28">R40-S40</f>
        <v>29</v>
      </c>
      <c r="U40" s="6">
        <v>69</v>
      </c>
      <c r="V40" s="6">
        <v>25</v>
      </c>
      <c r="W40" s="6">
        <f t="shared" ref="W40" si="29">U40-V40</f>
        <v>44</v>
      </c>
      <c r="X40" s="6"/>
      <c r="Y40" s="6"/>
      <c r="AA40" s="4" t="s">
        <v>379</v>
      </c>
      <c r="AF40" s="6">
        <v>56</v>
      </c>
      <c r="AG40" s="6">
        <v>33</v>
      </c>
      <c r="AH40" s="6">
        <f t="shared" ref="AH40" si="30">AF40-AG40</f>
        <v>23</v>
      </c>
      <c r="AI40" s="4" t="s">
        <v>478</v>
      </c>
    </row>
    <row r="41" spans="1:35" x14ac:dyDescent="0.25">
      <c r="A41" s="1"/>
      <c r="B41" t="s">
        <v>267</v>
      </c>
      <c r="C41" s="9" t="s">
        <v>486</v>
      </c>
      <c r="D41" s="97">
        <v>24134</v>
      </c>
      <c r="F41" t="s">
        <v>357</v>
      </c>
      <c r="G41" s="2" t="s">
        <v>46</v>
      </c>
      <c r="H41" s="6">
        <v>39</v>
      </c>
      <c r="I41" s="7">
        <f>H41-H40</f>
        <v>-0.20000000000000284</v>
      </c>
      <c r="J41" s="6">
        <v>54.3</v>
      </c>
      <c r="K41" s="7">
        <f>J41-J40</f>
        <v>1</v>
      </c>
      <c r="L41" s="6">
        <v>6.4</v>
      </c>
      <c r="M41" s="7">
        <f>L41-L40</f>
        <v>-0.89999999999999947</v>
      </c>
      <c r="N41" s="6">
        <f t="shared" si="3"/>
        <v>-15.299999999999997</v>
      </c>
      <c r="O41" s="7">
        <f>N41-N40</f>
        <v>-1.2000000000000028</v>
      </c>
      <c r="R41" s="6">
        <v>46</v>
      </c>
      <c r="S41" s="6">
        <v>31</v>
      </c>
      <c r="T41" s="7">
        <f t="shared" si="28"/>
        <v>15</v>
      </c>
      <c r="U41" s="6">
        <v>65</v>
      </c>
      <c r="V41" s="6">
        <v>28</v>
      </c>
      <c r="W41" s="6">
        <f t="shared" ref="W41:W42" si="31">U41-V41</f>
        <v>37</v>
      </c>
      <c r="X41" s="6"/>
      <c r="Y41" s="6"/>
      <c r="AA41" s="4" t="s">
        <v>379</v>
      </c>
      <c r="AF41" s="6">
        <v>54</v>
      </c>
      <c r="AG41" s="6">
        <v>38</v>
      </c>
      <c r="AH41" s="6">
        <f t="shared" ref="AH41" si="32">AF41-AG41</f>
        <v>16</v>
      </c>
      <c r="AI41" s="4" t="s">
        <v>478</v>
      </c>
    </row>
    <row r="42" spans="1:35" x14ac:dyDescent="0.25">
      <c r="A42" s="1"/>
      <c r="B42" t="s">
        <v>268</v>
      </c>
      <c r="F42" t="s">
        <v>264</v>
      </c>
      <c r="G42" s="2" t="s">
        <v>54</v>
      </c>
      <c r="H42" s="6">
        <v>42.5</v>
      </c>
      <c r="I42" s="7">
        <v>0.5</v>
      </c>
      <c r="J42" s="6">
        <v>50</v>
      </c>
      <c r="K42" s="7">
        <v>0.79999999999999716</v>
      </c>
      <c r="L42" s="6">
        <v>7</v>
      </c>
      <c r="M42" s="7">
        <v>0.79999999999999716</v>
      </c>
      <c r="N42" s="6">
        <f t="shared" si="3"/>
        <v>-7.5</v>
      </c>
      <c r="O42" s="7">
        <v>0.79999999999999716</v>
      </c>
      <c r="R42" s="6">
        <v>40</v>
      </c>
      <c r="S42" s="6">
        <v>36</v>
      </c>
      <c r="T42" s="7">
        <f t="shared" si="28"/>
        <v>4</v>
      </c>
      <c r="U42" s="6">
        <v>60</v>
      </c>
      <c r="V42" s="6">
        <v>32</v>
      </c>
      <c r="W42" s="6">
        <f t="shared" si="31"/>
        <v>28</v>
      </c>
      <c r="X42" s="6">
        <v>53</v>
      </c>
      <c r="Y42" s="6">
        <v>17</v>
      </c>
      <c r="Z42" s="7">
        <f>X42-Y42</f>
        <v>36</v>
      </c>
      <c r="AA42" s="4" t="s">
        <v>1791</v>
      </c>
      <c r="AF42" s="6">
        <v>48</v>
      </c>
      <c r="AG42" s="6">
        <v>36</v>
      </c>
      <c r="AH42" s="7">
        <f>AF42-AG42</f>
        <v>12</v>
      </c>
      <c r="AI42" s="4" t="s">
        <v>1116</v>
      </c>
    </row>
    <row r="43" spans="1:35" x14ac:dyDescent="0.25">
      <c r="A43" s="1"/>
      <c r="B43" t="s">
        <v>268</v>
      </c>
      <c r="C43" s="9" t="s">
        <v>355</v>
      </c>
      <c r="D43" s="97">
        <v>24148</v>
      </c>
      <c r="E43">
        <v>17</v>
      </c>
      <c r="F43" t="s">
        <v>357</v>
      </c>
      <c r="G43" s="2" t="s">
        <v>46</v>
      </c>
      <c r="H43" s="6">
        <v>39.799999999999997</v>
      </c>
      <c r="I43" s="7">
        <f>H43-H41</f>
        <v>0.79999999999999716</v>
      </c>
      <c r="J43" s="6">
        <v>53.8</v>
      </c>
      <c r="K43" s="7">
        <f>J43-J41</f>
        <v>-0.5</v>
      </c>
      <c r="L43" s="6">
        <v>6.3</v>
      </c>
      <c r="M43" s="7">
        <f>L43-L41</f>
        <v>-0.10000000000000053</v>
      </c>
      <c r="N43" s="6">
        <f t="shared" si="3"/>
        <v>-14</v>
      </c>
      <c r="O43" s="7">
        <f>N43-N41</f>
        <v>1.2999999999999972</v>
      </c>
      <c r="R43" s="6">
        <v>47</v>
      </c>
      <c r="S43" s="6">
        <v>31</v>
      </c>
      <c r="T43" s="7">
        <f t="shared" si="28"/>
        <v>16</v>
      </c>
      <c r="U43" s="6">
        <v>67</v>
      </c>
      <c r="V43" s="6">
        <v>28</v>
      </c>
      <c r="W43" s="6">
        <f t="shared" ref="W43" si="33">U43-V43</f>
        <v>39</v>
      </c>
      <c r="X43" s="6"/>
      <c r="Y43" s="6"/>
      <c r="AA43" s="4" t="s">
        <v>379</v>
      </c>
      <c r="AF43" s="6">
        <v>54</v>
      </c>
      <c r="AG43" s="6">
        <v>36</v>
      </c>
      <c r="AH43" s="6">
        <f t="shared" ref="AH43" si="34">AF43-AG43</f>
        <v>18</v>
      </c>
      <c r="AI43" s="4" t="s">
        <v>478</v>
      </c>
    </row>
    <row r="44" spans="1:35" x14ac:dyDescent="0.25">
      <c r="A44" s="1"/>
      <c r="B44" t="s">
        <v>268</v>
      </c>
      <c r="D44" s="97">
        <v>24156</v>
      </c>
      <c r="E44">
        <v>24</v>
      </c>
      <c r="F44" t="s">
        <v>264</v>
      </c>
      <c r="G44" s="2"/>
      <c r="H44" s="6">
        <v>42</v>
      </c>
      <c r="I44" s="7">
        <v>-0.5</v>
      </c>
      <c r="J44" s="6">
        <v>51</v>
      </c>
      <c r="K44" s="7">
        <v>1</v>
      </c>
      <c r="L44" s="6">
        <v>6.5</v>
      </c>
      <c r="M44" s="7">
        <v>-0.5</v>
      </c>
      <c r="N44" s="6">
        <f t="shared" si="3"/>
        <v>-9</v>
      </c>
      <c r="O44" s="7">
        <v>-1.5</v>
      </c>
      <c r="P44" t="s">
        <v>467</v>
      </c>
      <c r="R44" s="6"/>
      <c r="S44" s="6"/>
      <c r="T44" s="7"/>
      <c r="U44" s="6"/>
      <c r="V44" s="6"/>
      <c r="X44" s="6"/>
      <c r="Y44" s="6"/>
      <c r="AF44" s="6"/>
      <c r="AG44" s="6"/>
      <c r="AH44" s="6"/>
    </row>
    <row r="45" spans="1:35" x14ac:dyDescent="0.25">
      <c r="A45" s="1"/>
      <c r="B45" t="s">
        <v>268</v>
      </c>
      <c r="C45" s="9" t="s">
        <v>447</v>
      </c>
      <c r="D45" s="97">
        <v>24161</v>
      </c>
      <c r="E45">
        <v>3</v>
      </c>
      <c r="F45" t="s">
        <v>357</v>
      </c>
      <c r="G45" s="2" t="s">
        <v>46</v>
      </c>
      <c r="H45" s="6">
        <v>40.1</v>
      </c>
      <c r="I45" s="7">
        <v>0.3</v>
      </c>
      <c r="J45" s="6">
        <v>53</v>
      </c>
      <c r="K45" s="7">
        <v>-0.8</v>
      </c>
      <c r="L45" s="6">
        <v>6.7</v>
      </c>
      <c r="M45" s="7">
        <v>0.4</v>
      </c>
      <c r="N45" s="6">
        <f t="shared" si="3"/>
        <v>-12.899999999999999</v>
      </c>
      <c r="O45" s="7">
        <v>1.1000000000000001</v>
      </c>
      <c r="R45" s="6">
        <v>43</v>
      </c>
      <c r="S45" s="6">
        <v>32</v>
      </c>
      <c r="T45" s="7">
        <f t="shared" si="28"/>
        <v>11</v>
      </c>
      <c r="U45" s="6">
        <v>66</v>
      </c>
      <c r="V45" s="6">
        <v>27</v>
      </c>
      <c r="W45" s="6">
        <f t="shared" ref="W45" si="35">U45-V45</f>
        <v>39</v>
      </c>
      <c r="X45" s="6"/>
      <c r="Y45" s="6"/>
      <c r="AA45" s="4" t="s">
        <v>379</v>
      </c>
      <c r="AF45" s="6">
        <v>52</v>
      </c>
      <c r="AG45" s="6">
        <v>37</v>
      </c>
      <c r="AH45" s="6">
        <f t="shared" ref="AH45" si="36">AF45-AG45</f>
        <v>15</v>
      </c>
      <c r="AI45" s="4" t="s">
        <v>478</v>
      </c>
    </row>
    <row r="46" spans="1:35" x14ac:dyDescent="0.25">
      <c r="A46" s="1"/>
      <c r="B46" t="s">
        <v>294</v>
      </c>
      <c r="D46" s="97">
        <v>24167</v>
      </c>
      <c r="E46">
        <v>4</v>
      </c>
      <c r="F46" t="s">
        <v>264</v>
      </c>
      <c r="G46" s="2" t="s">
        <v>54</v>
      </c>
      <c r="H46" s="6">
        <v>40</v>
      </c>
      <c r="I46" s="7">
        <v>-2</v>
      </c>
      <c r="J46" s="6">
        <v>51</v>
      </c>
      <c r="K46" s="7">
        <v>0</v>
      </c>
      <c r="L46" s="6">
        <v>7.5</v>
      </c>
      <c r="M46" s="7">
        <v>1</v>
      </c>
      <c r="N46" s="6">
        <f t="shared" si="3"/>
        <v>-11</v>
      </c>
      <c r="O46" s="7">
        <v>-2</v>
      </c>
      <c r="P46" t="s">
        <v>467</v>
      </c>
      <c r="R46" s="6"/>
      <c r="S46" s="6"/>
      <c r="T46" s="7"/>
      <c r="U46" s="6"/>
      <c r="V46" s="6"/>
      <c r="X46" s="6"/>
      <c r="Y46" s="6"/>
      <c r="AF46" s="6"/>
      <c r="AG46" s="6"/>
      <c r="AH46" s="6"/>
    </row>
    <row r="47" spans="1:35" x14ac:dyDescent="0.25">
      <c r="A47" s="1"/>
      <c r="B47" t="s">
        <v>294</v>
      </c>
      <c r="D47" s="97">
        <v>24167</v>
      </c>
      <c r="E47">
        <v>6</v>
      </c>
      <c r="F47" s="42" t="s">
        <v>306</v>
      </c>
      <c r="G47" s="2"/>
      <c r="H47" s="6">
        <v>44.9</v>
      </c>
      <c r="J47" s="6">
        <v>49.4</v>
      </c>
      <c r="L47" s="6">
        <v>5.2</v>
      </c>
      <c r="N47" s="6">
        <f t="shared" si="3"/>
        <v>-4.5</v>
      </c>
      <c r="R47" s="6"/>
      <c r="S47" s="6"/>
      <c r="T47" s="7"/>
      <c r="U47" s="6"/>
      <c r="V47" s="6"/>
      <c r="X47" s="6"/>
      <c r="Y47" s="6"/>
      <c r="AF47" s="6"/>
      <c r="AG47" s="6"/>
      <c r="AH47" s="6"/>
    </row>
    <row r="48" spans="1:35" x14ac:dyDescent="0.25">
      <c r="A48" s="1"/>
      <c r="B48" t="s">
        <v>294</v>
      </c>
      <c r="D48" s="97">
        <v>24168</v>
      </c>
      <c r="E48">
        <v>7</v>
      </c>
      <c r="F48" s="42"/>
      <c r="G48" s="2" t="s">
        <v>42</v>
      </c>
      <c r="H48" s="6">
        <v>39</v>
      </c>
      <c r="J48" s="6">
        <v>54</v>
      </c>
      <c r="L48" s="6">
        <v>7</v>
      </c>
      <c r="N48" s="6">
        <f t="shared" si="3"/>
        <v>-15</v>
      </c>
      <c r="R48" s="6"/>
      <c r="S48" s="6"/>
      <c r="T48" s="7"/>
      <c r="U48" s="6"/>
      <c r="V48" s="6"/>
      <c r="X48" s="6"/>
      <c r="Y48" s="6"/>
      <c r="AF48" s="6"/>
      <c r="AG48" s="6"/>
      <c r="AH48" s="6"/>
    </row>
    <row r="49" spans="2:35" x14ac:dyDescent="0.25">
      <c r="B49" t="s">
        <v>294</v>
      </c>
      <c r="C49" s="9" t="s">
        <v>399</v>
      </c>
      <c r="D49" s="97">
        <v>24168</v>
      </c>
      <c r="E49">
        <v>10</v>
      </c>
      <c r="F49" t="s">
        <v>357</v>
      </c>
      <c r="G49" s="2" t="s">
        <v>46</v>
      </c>
      <c r="H49" s="6">
        <v>39.4</v>
      </c>
      <c r="I49" s="7">
        <v>-0.7</v>
      </c>
      <c r="J49" s="6">
        <v>53.8</v>
      </c>
      <c r="K49" s="7">
        <v>0.8</v>
      </c>
      <c r="L49" s="6">
        <v>6.5</v>
      </c>
      <c r="M49" s="7">
        <v>-0.2</v>
      </c>
      <c r="N49" s="6">
        <f t="shared" si="3"/>
        <v>-14.399999999999999</v>
      </c>
      <c r="O49" s="7">
        <v>-1.5</v>
      </c>
      <c r="R49" s="6">
        <v>44</v>
      </c>
      <c r="S49" s="6">
        <v>35</v>
      </c>
      <c r="T49" s="7">
        <f t="shared" ref="T49" si="37">R49-S49</f>
        <v>9</v>
      </c>
      <c r="U49" s="6">
        <v>65</v>
      </c>
      <c r="V49" s="6">
        <v>29</v>
      </c>
      <c r="W49" s="6">
        <f t="shared" ref="W49" si="38">U49-V49</f>
        <v>36</v>
      </c>
      <c r="X49" s="6"/>
      <c r="Y49" s="6"/>
      <c r="AA49" s="4" t="s">
        <v>379</v>
      </c>
      <c r="AF49" s="6">
        <v>53</v>
      </c>
      <c r="AG49" s="6">
        <v>37</v>
      </c>
      <c r="AH49" s="6">
        <f t="shared" ref="AH49" si="39">AF49-AG49</f>
        <v>16</v>
      </c>
      <c r="AI49" s="4" t="s">
        <v>478</v>
      </c>
    </row>
    <row r="50" spans="2:35" x14ac:dyDescent="0.25">
      <c r="B50" t="s">
        <v>294</v>
      </c>
      <c r="D50" s="97">
        <v>24173</v>
      </c>
      <c r="E50">
        <v>12</v>
      </c>
      <c r="G50" s="2" t="s">
        <v>42</v>
      </c>
      <c r="H50" s="6">
        <v>40</v>
      </c>
      <c r="I50" s="7">
        <v>1</v>
      </c>
      <c r="J50" s="6">
        <v>54.5</v>
      </c>
      <c r="K50" s="7">
        <v>0.5</v>
      </c>
      <c r="L50" s="6">
        <v>5.5</v>
      </c>
      <c r="M50" s="7">
        <v>-1.5</v>
      </c>
      <c r="N50" s="6">
        <f t="shared" si="3"/>
        <v>-14.5</v>
      </c>
      <c r="O50" s="7">
        <v>0.5</v>
      </c>
      <c r="R50" s="6"/>
      <c r="S50" s="6"/>
      <c r="T50" s="7"/>
      <c r="U50" s="6"/>
      <c r="V50" s="6"/>
      <c r="X50" s="6"/>
      <c r="Y50" s="6"/>
      <c r="AF50" s="6"/>
      <c r="AG50" s="6"/>
      <c r="AH50" s="6"/>
    </row>
    <row r="51" spans="2:35" x14ac:dyDescent="0.25">
      <c r="B51" t="s">
        <v>294</v>
      </c>
      <c r="D51" s="97">
        <v>24173</v>
      </c>
      <c r="E51">
        <v>13</v>
      </c>
      <c r="F51" t="s">
        <v>264</v>
      </c>
      <c r="G51" s="2"/>
      <c r="H51" s="6">
        <v>41</v>
      </c>
      <c r="I51" s="7">
        <v>1</v>
      </c>
      <c r="J51" s="6">
        <v>51</v>
      </c>
      <c r="K51" s="7">
        <v>0</v>
      </c>
      <c r="L51" s="6">
        <v>7.5</v>
      </c>
      <c r="M51" s="7">
        <v>0</v>
      </c>
      <c r="N51" s="6">
        <f t="shared" si="3"/>
        <v>-10</v>
      </c>
      <c r="O51" s="7">
        <v>1</v>
      </c>
      <c r="P51" t="s">
        <v>467</v>
      </c>
      <c r="R51" s="6"/>
      <c r="S51" s="6"/>
      <c r="T51" s="7"/>
      <c r="U51" s="6"/>
      <c r="V51" s="6"/>
      <c r="X51" s="6"/>
      <c r="Y51" s="6"/>
      <c r="AF51" s="6"/>
      <c r="AG51" s="6"/>
      <c r="AH51" s="6"/>
    </row>
    <row r="52" spans="2:35" x14ac:dyDescent="0.25">
      <c r="B52" t="s">
        <v>294</v>
      </c>
      <c r="D52" s="97">
        <v>24173</v>
      </c>
      <c r="E52">
        <v>13</v>
      </c>
      <c r="F52" t="s">
        <v>264</v>
      </c>
      <c r="G52" s="2"/>
      <c r="H52" s="6">
        <v>40.5</v>
      </c>
      <c r="I52" s="7">
        <v>-0.5</v>
      </c>
      <c r="J52" s="6">
        <v>52.5</v>
      </c>
      <c r="K52" s="7">
        <v>1.5</v>
      </c>
      <c r="L52" s="6">
        <v>6.5</v>
      </c>
      <c r="M52" s="7">
        <v>-1</v>
      </c>
      <c r="N52" s="6">
        <f t="shared" si="3"/>
        <v>-12</v>
      </c>
      <c r="O52" s="7">
        <v>-2</v>
      </c>
      <c r="P52" t="s">
        <v>471</v>
      </c>
      <c r="R52" s="6"/>
      <c r="S52" s="6"/>
      <c r="T52" s="7"/>
      <c r="U52" s="6"/>
      <c r="V52" s="6"/>
      <c r="X52" s="6"/>
      <c r="Y52" s="6"/>
      <c r="AF52" s="6"/>
      <c r="AG52" s="6"/>
      <c r="AH52" s="6"/>
    </row>
    <row r="53" spans="2:35" x14ac:dyDescent="0.25">
      <c r="B53" t="s">
        <v>294</v>
      </c>
      <c r="D53" s="97">
        <v>24174</v>
      </c>
      <c r="E53">
        <v>13</v>
      </c>
      <c r="F53" s="42" t="s">
        <v>306</v>
      </c>
      <c r="G53" s="2"/>
      <c r="H53" s="6">
        <v>41.9</v>
      </c>
      <c r="I53" s="7">
        <v>-3</v>
      </c>
      <c r="J53" s="6">
        <v>49.6</v>
      </c>
      <c r="K53" s="7">
        <v>0.2</v>
      </c>
      <c r="L53" s="6">
        <v>8.1</v>
      </c>
      <c r="M53" s="7">
        <v>2.9</v>
      </c>
      <c r="N53" s="6">
        <f t="shared" si="3"/>
        <v>-7.7000000000000028</v>
      </c>
      <c r="O53" s="7">
        <v>-3.2</v>
      </c>
      <c r="R53" s="6"/>
      <c r="S53" s="6"/>
      <c r="T53" s="7"/>
      <c r="U53" s="6"/>
      <c r="V53" s="6"/>
      <c r="X53" s="6"/>
      <c r="Y53" s="6"/>
      <c r="AF53" s="6"/>
      <c r="AG53" s="6"/>
      <c r="AH53" s="6"/>
    </row>
    <row r="54" spans="2:35" x14ac:dyDescent="0.25">
      <c r="B54" t="s">
        <v>294</v>
      </c>
      <c r="C54" s="9" t="s">
        <v>400</v>
      </c>
      <c r="D54" s="97">
        <v>24175</v>
      </c>
      <c r="E54">
        <v>18</v>
      </c>
      <c r="F54" t="s">
        <v>357</v>
      </c>
      <c r="G54" s="2" t="s">
        <v>46</v>
      </c>
      <c r="H54" s="6">
        <v>39.200000000000003</v>
      </c>
      <c r="I54" s="7">
        <v>-0.2</v>
      </c>
      <c r="J54" s="6">
        <v>52.6</v>
      </c>
      <c r="K54" s="7">
        <v>-1.2</v>
      </c>
      <c r="L54" s="6">
        <v>7.7</v>
      </c>
      <c r="M54" s="7">
        <v>1.2</v>
      </c>
      <c r="N54" s="6">
        <f t="shared" si="3"/>
        <v>-13.399999999999999</v>
      </c>
      <c r="O54" s="7">
        <v>1</v>
      </c>
      <c r="R54" s="6">
        <v>44</v>
      </c>
      <c r="S54" s="6">
        <v>34</v>
      </c>
      <c r="T54" s="7">
        <f t="shared" ref="T54" si="40">R54-S54</f>
        <v>10</v>
      </c>
      <c r="U54" s="6">
        <v>65</v>
      </c>
      <c r="V54" s="6">
        <v>30</v>
      </c>
      <c r="W54" s="6">
        <f t="shared" ref="W54" si="41">U54-V54</f>
        <v>35</v>
      </c>
      <c r="X54" s="6"/>
      <c r="Y54" s="6"/>
      <c r="AA54" s="4" t="s">
        <v>379</v>
      </c>
      <c r="AF54" s="6">
        <v>51</v>
      </c>
      <c r="AG54" s="6">
        <v>39</v>
      </c>
      <c r="AH54" s="6">
        <f t="shared" ref="AH54" si="42">AF54-AG54</f>
        <v>12</v>
      </c>
      <c r="AI54" s="4" t="s">
        <v>478</v>
      </c>
    </row>
    <row r="55" spans="2:35" x14ac:dyDescent="0.25">
      <c r="B55" t="s">
        <v>294</v>
      </c>
      <c r="D55" s="97">
        <v>24181</v>
      </c>
      <c r="E55">
        <v>19</v>
      </c>
      <c r="G55" s="2" t="s">
        <v>42</v>
      </c>
      <c r="H55" s="6">
        <v>37.5</v>
      </c>
      <c r="I55" s="7">
        <v>-2.5</v>
      </c>
      <c r="J55" s="6">
        <v>55</v>
      </c>
      <c r="K55" s="7">
        <v>0.5</v>
      </c>
      <c r="L55" s="6">
        <v>7.5</v>
      </c>
      <c r="M55" s="7">
        <v>2</v>
      </c>
      <c r="N55" s="6">
        <f t="shared" si="3"/>
        <v>-17.5</v>
      </c>
      <c r="O55" s="7">
        <v>-3</v>
      </c>
      <c r="R55" s="6"/>
      <c r="S55" s="6"/>
      <c r="T55" s="7"/>
      <c r="U55" s="6"/>
      <c r="V55" s="6"/>
      <c r="X55" s="6"/>
      <c r="Y55" s="6"/>
      <c r="AF55" s="6"/>
      <c r="AG55" s="6"/>
      <c r="AH55" s="6"/>
    </row>
    <row r="56" spans="2:35" x14ac:dyDescent="0.25">
      <c r="B56" t="s">
        <v>294</v>
      </c>
      <c r="D56" s="97">
        <v>24181</v>
      </c>
      <c r="E56">
        <v>20</v>
      </c>
      <c r="F56" t="s">
        <v>264</v>
      </c>
      <c r="G56" s="2"/>
      <c r="H56" s="6">
        <v>39</v>
      </c>
      <c r="I56" s="7">
        <v>-1.5</v>
      </c>
      <c r="J56" s="6">
        <v>51</v>
      </c>
      <c r="K56" s="7">
        <v>-1.5</v>
      </c>
      <c r="L56" s="6">
        <v>9.5</v>
      </c>
      <c r="M56" s="7">
        <v>3</v>
      </c>
      <c r="N56" s="6">
        <f t="shared" si="3"/>
        <v>-12</v>
      </c>
      <c r="O56" s="7">
        <v>0</v>
      </c>
      <c r="P56" t="s">
        <v>467</v>
      </c>
      <c r="R56" s="6"/>
      <c r="S56" s="6"/>
      <c r="T56" s="7"/>
      <c r="U56" s="6"/>
      <c r="V56" s="6"/>
      <c r="X56" s="6"/>
      <c r="Y56" s="6"/>
      <c r="AF56" s="6"/>
      <c r="AG56" s="6"/>
      <c r="AH56" s="6"/>
    </row>
    <row r="57" spans="2:35" x14ac:dyDescent="0.25">
      <c r="B57" t="s">
        <v>294</v>
      </c>
      <c r="D57" s="97">
        <v>24181</v>
      </c>
      <c r="E57">
        <v>20</v>
      </c>
      <c r="F57" t="s">
        <v>264</v>
      </c>
      <c r="G57" s="2"/>
      <c r="H57" s="6">
        <v>41.5</v>
      </c>
      <c r="I57" s="7">
        <v>2.5</v>
      </c>
      <c r="J57" s="6">
        <v>52</v>
      </c>
      <c r="K57" s="7">
        <v>1</v>
      </c>
      <c r="L57" s="6">
        <v>6</v>
      </c>
      <c r="M57" s="7">
        <v>-3.5</v>
      </c>
      <c r="N57" s="6">
        <f t="shared" si="3"/>
        <v>-10.5</v>
      </c>
      <c r="O57" s="7">
        <v>1.5</v>
      </c>
      <c r="P57" t="s">
        <v>471</v>
      </c>
      <c r="R57" s="6"/>
      <c r="S57" s="6"/>
      <c r="T57" s="7"/>
      <c r="U57" s="6"/>
      <c r="V57" s="6"/>
      <c r="X57" s="6"/>
      <c r="Y57" s="6"/>
      <c r="AF57" s="6"/>
      <c r="AG57" s="6"/>
      <c r="AH57" s="6"/>
    </row>
    <row r="58" spans="2:35" x14ac:dyDescent="0.25">
      <c r="B58" t="s">
        <v>294</v>
      </c>
      <c r="D58" s="97">
        <v>24181</v>
      </c>
      <c r="E58">
        <v>20</v>
      </c>
      <c r="F58" s="42" t="s">
        <v>306</v>
      </c>
      <c r="G58" s="2"/>
      <c r="H58" s="6">
        <v>42.4</v>
      </c>
      <c r="I58" s="7">
        <v>0.5</v>
      </c>
      <c r="J58" s="6">
        <v>49.7</v>
      </c>
      <c r="K58" s="7">
        <v>0.1</v>
      </c>
      <c r="L58" s="6">
        <v>7.4</v>
      </c>
      <c r="M58" s="7">
        <v>-0.7</v>
      </c>
      <c r="N58" s="6">
        <f t="shared" si="3"/>
        <v>-7.3000000000000043</v>
      </c>
      <c r="O58" s="7">
        <v>0.4</v>
      </c>
      <c r="R58" s="6"/>
      <c r="S58" s="6"/>
      <c r="T58" s="7"/>
      <c r="U58" s="6"/>
      <c r="V58" s="6"/>
      <c r="X58" s="6"/>
      <c r="Y58" s="6"/>
      <c r="AF58" s="6"/>
      <c r="AG58" s="6"/>
      <c r="AH58" s="6"/>
    </row>
    <row r="59" spans="2:35" x14ac:dyDescent="0.25">
      <c r="B59" t="s">
        <v>294</v>
      </c>
      <c r="C59" s="9" t="s">
        <v>446</v>
      </c>
      <c r="D59" s="97">
        <v>24182</v>
      </c>
      <c r="E59">
        <v>24</v>
      </c>
      <c r="F59" t="s">
        <v>357</v>
      </c>
      <c r="G59" s="2" t="s">
        <v>46</v>
      </c>
      <c r="H59" s="6">
        <v>39.5</v>
      </c>
      <c r="I59" s="7">
        <v>0.3</v>
      </c>
      <c r="J59" s="6">
        <v>52</v>
      </c>
      <c r="K59" s="7">
        <v>-0.6</v>
      </c>
      <c r="L59" s="6">
        <v>7.8</v>
      </c>
      <c r="M59" s="7">
        <v>0.1</v>
      </c>
      <c r="N59" s="6">
        <f t="shared" si="3"/>
        <v>-12.5</v>
      </c>
      <c r="O59" s="7">
        <v>0.9</v>
      </c>
      <c r="R59" s="6">
        <v>44</v>
      </c>
      <c r="S59" s="6">
        <v>38</v>
      </c>
      <c r="T59" s="7">
        <f t="shared" ref="T59" si="43">R59-S59</f>
        <v>6</v>
      </c>
      <c r="U59" s="6">
        <v>64</v>
      </c>
      <c r="V59" s="6">
        <v>32</v>
      </c>
      <c r="W59" s="6">
        <f t="shared" ref="W59" si="44">U59-V59</f>
        <v>32</v>
      </c>
      <c r="X59" s="6"/>
      <c r="Y59" s="6"/>
      <c r="AA59" s="4" t="s">
        <v>379</v>
      </c>
      <c r="AF59" s="6">
        <v>51</v>
      </c>
      <c r="AG59" s="6">
        <v>38</v>
      </c>
      <c r="AH59" s="6">
        <f t="shared" ref="AH59" si="45">AF59-AG59</f>
        <v>13</v>
      </c>
      <c r="AI59" s="4" t="s">
        <v>478</v>
      </c>
    </row>
    <row r="60" spans="2:35" x14ac:dyDescent="0.25">
      <c r="B60" t="s">
        <v>294</v>
      </c>
      <c r="D60" s="97">
        <v>24185</v>
      </c>
      <c r="E60">
        <v>24</v>
      </c>
      <c r="F60" t="s">
        <v>264</v>
      </c>
      <c r="G60" s="2"/>
      <c r="H60" s="6">
        <v>42</v>
      </c>
      <c r="I60" s="7">
        <v>0.5</v>
      </c>
      <c r="J60" s="6">
        <v>50.5</v>
      </c>
      <c r="K60" s="7">
        <v>-1.5</v>
      </c>
      <c r="L60" s="6">
        <v>7</v>
      </c>
      <c r="M60" s="7">
        <v>1</v>
      </c>
      <c r="N60" s="6">
        <f t="shared" si="3"/>
        <v>-8.5</v>
      </c>
      <c r="O60" s="7">
        <v>2</v>
      </c>
      <c r="P60" t="s">
        <v>471</v>
      </c>
      <c r="R60" s="6"/>
      <c r="S60" s="6"/>
      <c r="T60" s="7"/>
      <c r="U60" s="6"/>
      <c r="V60" s="6"/>
      <c r="X60" s="6"/>
      <c r="Y60" s="6"/>
      <c r="AF60" s="6"/>
      <c r="AG60" s="6"/>
      <c r="AH60" s="6"/>
    </row>
    <row r="61" spans="2:35" x14ac:dyDescent="0.25">
      <c r="B61" t="s">
        <v>294</v>
      </c>
      <c r="D61" s="97">
        <v>24187</v>
      </c>
      <c r="E61">
        <v>25</v>
      </c>
      <c r="G61" s="2" t="s">
        <v>42</v>
      </c>
      <c r="H61" s="6">
        <v>39</v>
      </c>
      <c r="I61" s="7">
        <v>1.5</v>
      </c>
      <c r="J61" s="6">
        <v>53.5</v>
      </c>
      <c r="K61" s="7">
        <v>-1.5</v>
      </c>
      <c r="L61" s="6">
        <v>7.5</v>
      </c>
      <c r="M61" s="7">
        <v>0</v>
      </c>
      <c r="N61" s="6">
        <f t="shared" si="3"/>
        <v>-14.5</v>
      </c>
      <c r="O61" s="7">
        <v>3</v>
      </c>
      <c r="R61" s="6"/>
      <c r="S61" s="6"/>
      <c r="T61" s="7"/>
      <c r="U61" s="6"/>
      <c r="V61" s="6"/>
      <c r="X61" s="6"/>
      <c r="Y61" s="6"/>
      <c r="AF61" s="6"/>
      <c r="AG61" s="6"/>
      <c r="AH61" s="6"/>
    </row>
    <row r="62" spans="2:35" x14ac:dyDescent="0.25">
      <c r="B62" t="s">
        <v>294</v>
      </c>
      <c r="D62" s="97">
        <v>24187</v>
      </c>
      <c r="E62">
        <v>27</v>
      </c>
      <c r="F62" t="s">
        <v>264</v>
      </c>
      <c r="G62" s="2"/>
      <c r="H62" s="6">
        <v>42</v>
      </c>
      <c r="I62" s="7">
        <v>0</v>
      </c>
      <c r="J62" s="6">
        <v>50.5</v>
      </c>
      <c r="K62" s="7">
        <v>0</v>
      </c>
      <c r="L62" s="6">
        <v>7</v>
      </c>
      <c r="M62" s="7">
        <v>0</v>
      </c>
      <c r="N62" s="6">
        <f t="shared" si="3"/>
        <v>-8.5</v>
      </c>
      <c r="O62" s="7">
        <v>0</v>
      </c>
      <c r="P62" t="s">
        <v>467</v>
      </c>
      <c r="R62" s="6"/>
      <c r="S62" s="6"/>
      <c r="T62" s="7"/>
      <c r="U62" s="6"/>
      <c r="V62" s="6"/>
      <c r="X62" s="6"/>
      <c r="Y62" s="6"/>
      <c r="AF62" s="6"/>
      <c r="AG62" s="6"/>
      <c r="AH62" s="6"/>
    </row>
    <row r="63" spans="2:35" x14ac:dyDescent="0.25">
      <c r="B63" t="s">
        <v>294</v>
      </c>
      <c r="D63" s="97">
        <v>24188</v>
      </c>
      <c r="E63">
        <v>27</v>
      </c>
      <c r="F63" s="42" t="s">
        <v>306</v>
      </c>
      <c r="G63" s="2" t="s">
        <v>138</v>
      </c>
      <c r="H63" s="6">
        <v>41.6</v>
      </c>
      <c r="I63" s="7">
        <v>-0.8</v>
      </c>
      <c r="J63" s="6">
        <v>49.7</v>
      </c>
      <c r="K63" s="7">
        <v>0</v>
      </c>
      <c r="L63" s="6">
        <v>8.3000000000000007</v>
      </c>
      <c r="M63" s="7">
        <v>0.9</v>
      </c>
      <c r="N63" s="6">
        <f>H63-J63</f>
        <v>-8.1000000000000014</v>
      </c>
      <c r="O63" s="7">
        <v>-0.8</v>
      </c>
      <c r="R63" s="6"/>
      <c r="S63" s="6"/>
      <c r="T63" s="7"/>
      <c r="U63" s="6"/>
      <c r="V63" s="6"/>
      <c r="X63" s="6"/>
      <c r="Y63" s="6"/>
      <c r="AF63" s="6"/>
      <c r="AG63" s="6"/>
      <c r="AH63" s="6"/>
    </row>
    <row r="64" spans="2:35" x14ac:dyDescent="0.25">
      <c r="B64" t="s">
        <v>294</v>
      </c>
      <c r="C64" s="9" t="s">
        <v>348</v>
      </c>
      <c r="D64" s="97">
        <v>24188</v>
      </c>
      <c r="E64">
        <v>29</v>
      </c>
      <c r="F64" t="s">
        <v>357</v>
      </c>
      <c r="G64" s="2" t="s">
        <v>46</v>
      </c>
      <c r="H64" s="6">
        <v>39.6</v>
      </c>
      <c r="I64" s="7">
        <v>0.1</v>
      </c>
      <c r="J64" s="6">
        <v>52.2</v>
      </c>
      <c r="K64" s="7">
        <v>0.2</v>
      </c>
      <c r="L64" s="6">
        <v>7.6</v>
      </c>
      <c r="M64" s="7">
        <v>-0.2</v>
      </c>
      <c r="N64" s="6">
        <f t="shared" si="3"/>
        <v>-12.600000000000001</v>
      </c>
      <c r="O64" s="7">
        <v>-0.1</v>
      </c>
      <c r="R64" s="6">
        <v>42</v>
      </c>
      <c r="S64" s="6">
        <v>40</v>
      </c>
      <c r="T64" s="7">
        <f t="shared" ref="T64" si="46">R64-S64</f>
        <v>2</v>
      </c>
      <c r="U64" s="6">
        <v>61</v>
      </c>
      <c r="V64" s="6">
        <v>33</v>
      </c>
      <c r="W64" s="6">
        <f t="shared" ref="W64" si="47">U64-V64</f>
        <v>28</v>
      </c>
      <c r="X64" s="6">
        <v>62</v>
      </c>
      <c r="Y64" s="6">
        <v>18</v>
      </c>
      <c r="Z64" s="6">
        <f t="shared" ref="Z64" si="48">X64-Y64</f>
        <v>44</v>
      </c>
      <c r="AA64" s="4" t="s">
        <v>379</v>
      </c>
      <c r="AF64" s="6">
        <v>50</v>
      </c>
      <c r="AG64" s="6">
        <v>39</v>
      </c>
      <c r="AH64" s="6">
        <f t="shared" ref="AH64" si="49">AF64-AG64</f>
        <v>11</v>
      </c>
      <c r="AI64" s="4" t="s">
        <v>478</v>
      </c>
    </row>
    <row r="65" spans="2:34" x14ac:dyDescent="0.25">
      <c r="B65" t="s">
        <v>294</v>
      </c>
      <c r="D65" s="97">
        <v>24190</v>
      </c>
      <c r="E65">
        <v>29</v>
      </c>
      <c r="G65" s="2" t="s">
        <v>42</v>
      </c>
      <c r="H65" s="6">
        <v>40</v>
      </c>
      <c r="I65" s="7">
        <v>1</v>
      </c>
      <c r="J65" s="6">
        <v>52.5</v>
      </c>
      <c r="K65" s="7">
        <v>-1</v>
      </c>
      <c r="L65" s="6">
        <v>7.5</v>
      </c>
      <c r="M65" s="7">
        <v>0</v>
      </c>
      <c r="N65" s="6">
        <f t="shared" si="3"/>
        <v>-12.5</v>
      </c>
      <c r="O65" s="7">
        <v>2</v>
      </c>
      <c r="R65" s="6"/>
      <c r="S65" s="6"/>
      <c r="T65" s="7"/>
      <c r="U65" s="6"/>
      <c r="V65" s="6"/>
      <c r="X65" s="6"/>
      <c r="Y65" s="6"/>
      <c r="AF65" s="6"/>
      <c r="AG65" s="6"/>
      <c r="AH65" s="6"/>
    </row>
    <row r="66" spans="2:34" x14ac:dyDescent="0.25">
      <c r="B66" t="s">
        <v>294</v>
      </c>
      <c r="C66" s="9" t="s">
        <v>358</v>
      </c>
      <c r="D66" s="97">
        <v>24190</v>
      </c>
      <c r="E66">
        <v>31</v>
      </c>
      <c r="F66" t="s">
        <v>264</v>
      </c>
      <c r="G66" s="2" t="s">
        <v>54</v>
      </c>
      <c r="H66" s="6">
        <v>40</v>
      </c>
      <c r="I66" s="7">
        <v>-2</v>
      </c>
      <c r="J66" s="6">
        <v>51</v>
      </c>
      <c r="K66" s="7">
        <v>0.5</v>
      </c>
      <c r="L66" s="6">
        <v>8</v>
      </c>
      <c r="M66" s="7">
        <v>1</v>
      </c>
      <c r="N66" s="6">
        <f t="shared" si="3"/>
        <v>-11</v>
      </c>
      <c r="O66" s="7">
        <v>-2.5</v>
      </c>
      <c r="P66" s="3" t="s">
        <v>487</v>
      </c>
      <c r="R66" s="6"/>
      <c r="S66" s="6"/>
      <c r="T66" s="7"/>
      <c r="U66" s="6"/>
      <c r="V66" s="6"/>
      <c r="X66" s="6"/>
      <c r="Y66" s="6"/>
      <c r="AF66" s="6"/>
      <c r="AG66" s="6"/>
      <c r="AH66" s="6"/>
    </row>
    <row r="67" spans="2:34" x14ac:dyDescent="0.25">
      <c r="B67" t="s">
        <v>294</v>
      </c>
      <c r="C67" s="9" t="s">
        <v>488</v>
      </c>
      <c r="D67" s="97">
        <v>24193</v>
      </c>
      <c r="E67">
        <v>31</v>
      </c>
      <c r="F67" t="s">
        <v>357</v>
      </c>
      <c r="G67" s="2" t="s">
        <v>46</v>
      </c>
      <c r="H67" s="6">
        <v>41.6</v>
      </c>
      <c r="I67" s="7">
        <v>2</v>
      </c>
      <c r="J67" s="6">
        <v>50.6</v>
      </c>
      <c r="K67" s="7">
        <v>-1.6</v>
      </c>
      <c r="L67" s="6">
        <v>7.4</v>
      </c>
      <c r="M67" s="7">
        <v>-0.2</v>
      </c>
      <c r="N67" s="6">
        <f>H67-J67</f>
        <v>-9</v>
      </c>
      <c r="O67" s="7">
        <v>3.6</v>
      </c>
      <c r="R67" s="6"/>
      <c r="S67" s="6"/>
      <c r="U67" s="6"/>
      <c r="V67" s="6"/>
      <c r="X67" s="6"/>
      <c r="Y67" s="6"/>
      <c r="AF67" s="6"/>
      <c r="AG67" s="6"/>
      <c r="AH67" s="6"/>
    </row>
    <row r="68" spans="2:34" x14ac:dyDescent="0.25">
      <c r="B68" t="s">
        <v>294</v>
      </c>
      <c r="D68" s="97">
        <v>24193</v>
      </c>
      <c r="E68">
        <v>31</v>
      </c>
      <c r="G68" s="2" t="s">
        <v>42</v>
      </c>
      <c r="H68" s="6">
        <v>37.4</v>
      </c>
      <c r="I68" s="7">
        <v>-2.6</v>
      </c>
      <c r="J68" s="6">
        <v>54.1</v>
      </c>
      <c r="K68" s="7">
        <v>1.6</v>
      </c>
      <c r="L68" s="6">
        <v>7.7</v>
      </c>
      <c r="M68" s="7">
        <v>0.2</v>
      </c>
      <c r="N68" s="6">
        <f t="shared" si="3"/>
        <v>-16.700000000000003</v>
      </c>
      <c r="O68" s="7">
        <v>-4.2</v>
      </c>
      <c r="U68" s="6"/>
      <c r="V68" s="6"/>
      <c r="X68" s="6"/>
      <c r="Y68" s="6"/>
      <c r="AF68" s="6"/>
      <c r="AG68" s="6"/>
      <c r="AH68" s="6"/>
    </row>
    <row r="69" spans="2:34" x14ac:dyDescent="0.25">
      <c r="G69" s="2"/>
      <c r="H69" s="6"/>
      <c r="J69" s="6"/>
      <c r="N69" s="6"/>
      <c r="U69" s="6"/>
      <c r="V69" s="6"/>
      <c r="X69" s="6"/>
      <c r="Y69" s="6"/>
      <c r="AF69" s="6"/>
      <c r="AG69" s="6"/>
      <c r="AH69" s="6"/>
    </row>
    <row r="70" spans="2:34" x14ac:dyDescent="0.25">
      <c r="E70">
        <v>31</v>
      </c>
      <c r="F70" t="s">
        <v>274</v>
      </c>
      <c r="G70" s="2"/>
      <c r="H70" s="6">
        <v>41.4</v>
      </c>
      <c r="J70" s="6">
        <v>48.8</v>
      </c>
      <c r="L70" s="6">
        <v>8.6</v>
      </c>
      <c r="N70" s="6">
        <f>H70-J70</f>
        <v>-7.3999999999999986</v>
      </c>
      <c r="AF70" s="6"/>
      <c r="AG70" s="6"/>
      <c r="AH70" s="6"/>
    </row>
  </sheetData>
  <autoFilter ref="A1:Q68" xr:uid="{00000000-0009-0000-0000-000007000000}"/>
  <phoneticPr fontId="5" type="noConversion"/>
  <conditionalFormatting sqref="I2:I65537 O4:O65537">
    <cfRule type="cellIs" dxfId="3764" priority="218" stopIfTrue="1" operator="lessThan">
      <formula>0</formula>
    </cfRule>
    <cfRule type="cellIs" dxfId="3763" priority="217" stopIfTrue="1" operator="greaterThan">
      <formula>0</formula>
    </cfRule>
  </conditionalFormatting>
  <conditionalFormatting sqref="K3:K65537">
    <cfRule type="cellIs" dxfId="3762" priority="78" stopIfTrue="1" operator="greaterThan">
      <formula>0</formula>
    </cfRule>
    <cfRule type="cellIs" dxfId="3761" priority="79" stopIfTrue="1" operator="lessThan">
      <formula>0</formula>
    </cfRule>
  </conditionalFormatting>
  <conditionalFormatting sqref="M3:M65537">
    <cfRule type="cellIs" dxfId="3760" priority="76" stopIfTrue="1" operator="greaterThan">
      <formula>0</formula>
    </cfRule>
    <cfRule type="cellIs" dxfId="3759" priority="77" stopIfTrue="1" operator="lessThan">
      <formula>0</formula>
    </cfRule>
  </conditionalFormatting>
  <conditionalFormatting sqref="N2:N70">
    <cfRule type="cellIs" dxfId="3758" priority="219" stopIfTrue="1" operator="lessThan">
      <formula>0</formula>
    </cfRule>
    <cfRule type="cellIs" dxfId="3757" priority="220" stopIfTrue="1" operator="greaterThan">
      <formula>0</formula>
    </cfRule>
  </conditionalFormatting>
  <conditionalFormatting sqref="T4:T66">
    <cfRule type="cellIs" dxfId="3756" priority="33" stopIfTrue="1" operator="greaterThan">
      <formula>0</formula>
    </cfRule>
    <cfRule type="cellIs" dxfId="3755" priority="34" stopIfTrue="1" operator="lessThan">
      <formula>0</formula>
    </cfRule>
  </conditionalFormatting>
  <conditionalFormatting sqref="W2:W3">
    <cfRule type="cellIs" dxfId="3754" priority="180" stopIfTrue="1" operator="greaterThan">
      <formula>0</formula>
    </cfRule>
  </conditionalFormatting>
  <conditionalFormatting sqref="W2:W6">
    <cfRule type="cellIs" dxfId="3753" priority="30" stopIfTrue="1" operator="lessThan">
      <formula>0</formula>
    </cfRule>
  </conditionalFormatting>
  <conditionalFormatting sqref="W4">
    <cfRule type="cellIs" dxfId="3752" priority="29" stopIfTrue="1" operator="greaterThan">
      <formula>0</formula>
    </cfRule>
  </conditionalFormatting>
  <conditionalFormatting sqref="W5:W6">
    <cfRule type="cellIs" dxfId="3751" priority="178" stopIfTrue="1" operator="greaterThan">
      <formula>0</formula>
    </cfRule>
  </conditionalFormatting>
  <conditionalFormatting sqref="W7:W8">
    <cfRule type="cellIs" dxfId="3750" priority="25" stopIfTrue="1" operator="greaterThan">
      <formula>0</formula>
    </cfRule>
  </conditionalFormatting>
  <conditionalFormatting sqref="W7:W10">
    <cfRule type="cellIs" dxfId="3749" priority="26" stopIfTrue="1" operator="lessThan">
      <formula>0</formula>
    </cfRule>
  </conditionalFormatting>
  <conditionalFormatting sqref="W9:W10">
    <cfRule type="cellIs" dxfId="3748" priority="170" stopIfTrue="1" operator="greaterThan">
      <formula>0</formula>
    </cfRule>
  </conditionalFormatting>
  <conditionalFormatting sqref="W11">
    <cfRule type="cellIs" dxfId="3747" priority="21" stopIfTrue="1" operator="greaterThan">
      <formula>0</formula>
    </cfRule>
  </conditionalFormatting>
  <conditionalFormatting sqref="W11:W12">
    <cfRule type="cellIs" dxfId="3746" priority="22" stopIfTrue="1" operator="lessThan">
      <formula>0</formula>
    </cfRule>
  </conditionalFormatting>
  <conditionalFormatting sqref="W12">
    <cfRule type="cellIs" dxfId="3745" priority="163" stopIfTrue="1" operator="greaterThan">
      <formula>0</formula>
    </cfRule>
  </conditionalFormatting>
  <conditionalFormatting sqref="W13">
    <cfRule type="cellIs" dxfId="3744" priority="18" stopIfTrue="1" operator="lessThan">
      <formula>0</formula>
    </cfRule>
    <cfRule type="cellIs" dxfId="3743" priority="17" stopIfTrue="1" operator="greaterThan">
      <formula>0</formula>
    </cfRule>
  </conditionalFormatting>
  <conditionalFormatting sqref="W15">
    <cfRule type="cellIs" dxfId="3742" priority="157" stopIfTrue="1" operator="greaterThan">
      <formula>0</formula>
    </cfRule>
  </conditionalFormatting>
  <conditionalFormatting sqref="W15:W17">
    <cfRule type="cellIs" dxfId="3741" priority="14" stopIfTrue="1" operator="lessThan">
      <formula>0</formula>
    </cfRule>
  </conditionalFormatting>
  <conditionalFormatting sqref="W16">
    <cfRule type="cellIs" dxfId="3740" priority="13" stopIfTrue="1" operator="greaterThan">
      <formula>0</formula>
    </cfRule>
  </conditionalFormatting>
  <conditionalFormatting sqref="W17">
    <cfRule type="cellIs" dxfId="3739" priority="149" stopIfTrue="1" operator="greaterThan">
      <formula>0</formula>
    </cfRule>
  </conditionalFormatting>
  <conditionalFormatting sqref="W18">
    <cfRule type="cellIs" dxfId="3738" priority="9" stopIfTrue="1" operator="greaterThan">
      <formula>0</formula>
    </cfRule>
  </conditionalFormatting>
  <conditionalFormatting sqref="W18:W19">
    <cfRule type="cellIs" dxfId="3737" priority="10" stopIfTrue="1" operator="lessThan">
      <formula>0</formula>
    </cfRule>
  </conditionalFormatting>
  <conditionalFormatting sqref="W19">
    <cfRule type="cellIs" dxfId="3736" priority="147" stopIfTrue="1" operator="greaterThan">
      <formula>0</formula>
    </cfRule>
  </conditionalFormatting>
  <conditionalFormatting sqref="W20">
    <cfRule type="cellIs" dxfId="3735" priority="5" stopIfTrue="1" operator="greaterThan">
      <formula>0</formula>
    </cfRule>
  </conditionalFormatting>
  <conditionalFormatting sqref="W20:W43">
    <cfRule type="cellIs" dxfId="3734" priority="6" stopIfTrue="1" operator="lessThan">
      <formula>0</formula>
    </cfRule>
  </conditionalFormatting>
  <conditionalFormatting sqref="W21:W43">
    <cfRule type="cellIs" dxfId="3733" priority="60" stopIfTrue="1" operator="greaterThan">
      <formula>0</formula>
    </cfRule>
  </conditionalFormatting>
  <conditionalFormatting sqref="W45">
    <cfRule type="cellIs" dxfId="3732" priority="57" stopIfTrue="1" operator="lessThan">
      <formula>0</formula>
    </cfRule>
    <cfRule type="cellIs" dxfId="3731" priority="58" stopIfTrue="1" operator="greaterThan">
      <formula>0</formula>
    </cfRule>
  </conditionalFormatting>
  <conditionalFormatting sqref="W49">
    <cfRule type="cellIs" dxfId="3730" priority="56" stopIfTrue="1" operator="greaterThan">
      <formula>0</formula>
    </cfRule>
    <cfRule type="cellIs" dxfId="3729" priority="55" stopIfTrue="1" operator="lessThan">
      <formula>0</formula>
    </cfRule>
  </conditionalFormatting>
  <conditionalFormatting sqref="W54">
    <cfRule type="cellIs" dxfId="3728" priority="53" stopIfTrue="1" operator="lessThan">
      <formula>0</formula>
    </cfRule>
    <cfRule type="cellIs" dxfId="3727" priority="54" stopIfTrue="1" operator="greaterThan">
      <formula>0</formula>
    </cfRule>
  </conditionalFormatting>
  <conditionalFormatting sqref="W59">
    <cfRule type="cellIs" dxfId="3726" priority="51" stopIfTrue="1" operator="lessThan">
      <formula>0</formula>
    </cfRule>
    <cfRule type="cellIs" dxfId="3725" priority="52" stopIfTrue="1" operator="greaterThan">
      <formula>0</formula>
    </cfRule>
  </conditionalFormatting>
  <conditionalFormatting sqref="W64 Z64">
    <cfRule type="cellIs" dxfId="3724" priority="38" stopIfTrue="1" operator="greaterThan">
      <formula>0</formula>
    </cfRule>
    <cfRule type="cellIs" dxfId="3723" priority="37" stopIfTrue="1" operator="lessThan">
      <formula>0</formula>
    </cfRule>
  </conditionalFormatting>
  <conditionalFormatting sqref="Z4">
    <cfRule type="cellIs" dxfId="3722" priority="32" stopIfTrue="1" operator="lessThan">
      <formula>0</formula>
    </cfRule>
    <cfRule type="cellIs" dxfId="3721" priority="31" stopIfTrue="1" operator="greaterThan">
      <formula>0</formula>
    </cfRule>
  </conditionalFormatting>
  <conditionalFormatting sqref="Z7:Z8">
    <cfRule type="cellIs" dxfId="3720" priority="28" stopIfTrue="1" operator="lessThan">
      <formula>0</formula>
    </cfRule>
    <cfRule type="cellIs" dxfId="3719" priority="27" stopIfTrue="1" operator="greaterThan">
      <formula>0</formula>
    </cfRule>
  </conditionalFormatting>
  <conditionalFormatting sqref="Z11">
    <cfRule type="cellIs" dxfId="3718" priority="24" stopIfTrue="1" operator="lessThan">
      <formula>0</formula>
    </cfRule>
    <cfRule type="cellIs" dxfId="3717" priority="23" stopIfTrue="1" operator="greaterThan">
      <formula>0</formula>
    </cfRule>
  </conditionalFormatting>
  <conditionalFormatting sqref="Z13">
    <cfRule type="cellIs" dxfId="3716" priority="19" stopIfTrue="1" operator="greaterThan">
      <formula>0</formula>
    </cfRule>
    <cfRule type="cellIs" dxfId="3715" priority="20" stopIfTrue="1" operator="lessThan">
      <formula>0</formula>
    </cfRule>
  </conditionalFormatting>
  <conditionalFormatting sqref="Z16">
    <cfRule type="cellIs" dxfId="3714" priority="16" stopIfTrue="1" operator="lessThan">
      <formula>0</formula>
    </cfRule>
    <cfRule type="cellIs" dxfId="3713" priority="15" stopIfTrue="1" operator="greaterThan">
      <formula>0</formula>
    </cfRule>
  </conditionalFormatting>
  <conditionalFormatting sqref="Z18">
    <cfRule type="cellIs" dxfId="3712" priority="12" stopIfTrue="1" operator="lessThan">
      <formula>0</formula>
    </cfRule>
    <cfRule type="cellIs" dxfId="3711" priority="11" stopIfTrue="1" operator="greaterThan">
      <formula>0</formula>
    </cfRule>
  </conditionalFormatting>
  <conditionalFormatting sqref="Z20">
    <cfRule type="cellIs" dxfId="3710" priority="7" stopIfTrue="1" operator="greaterThan">
      <formula>0</formula>
    </cfRule>
    <cfRule type="cellIs" dxfId="3709" priority="8" stopIfTrue="1" operator="lessThan">
      <formula>0</formula>
    </cfRule>
  </conditionalFormatting>
  <conditionalFormatting sqref="Z30">
    <cfRule type="cellIs" dxfId="3708" priority="4" stopIfTrue="1" operator="lessThan">
      <formula>0</formula>
    </cfRule>
    <cfRule type="cellIs" dxfId="3707" priority="3" stopIfTrue="1" operator="greaterThan">
      <formula>0</formula>
    </cfRule>
  </conditionalFormatting>
  <conditionalFormatting sqref="Z42">
    <cfRule type="cellIs" dxfId="3706" priority="1" stopIfTrue="1" operator="greaterThan">
      <formula>0</formula>
    </cfRule>
    <cfRule type="cellIs" dxfId="3705" priority="2" stopIfTrue="1" operator="lessThan">
      <formula>0</formula>
    </cfRule>
  </conditionalFormatting>
  <conditionalFormatting sqref="AH3">
    <cfRule type="cellIs" dxfId="3704" priority="175" stopIfTrue="1" operator="lessThan">
      <formula>0</formula>
    </cfRule>
  </conditionalFormatting>
  <conditionalFormatting sqref="AH3:AH4">
    <cfRule type="cellIs" dxfId="3703" priority="176" stopIfTrue="1" operator="greaterThan">
      <formula>0</formula>
    </cfRule>
  </conditionalFormatting>
  <conditionalFormatting sqref="AH4">
    <cfRule type="cellIs" dxfId="3702" priority="210" stopIfTrue="1" operator="lessThan">
      <formula>0</formula>
    </cfRule>
  </conditionalFormatting>
  <conditionalFormatting sqref="AH5:AH6">
    <cfRule type="cellIs" dxfId="3701" priority="173" stopIfTrue="1" operator="lessThan">
      <formula>0</formula>
    </cfRule>
  </conditionalFormatting>
  <conditionalFormatting sqref="AH5:AH11">
    <cfRule type="cellIs" dxfId="3700" priority="174" stopIfTrue="1" operator="greaterThan">
      <formula>0</formula>
    </cfRule>
  </conditionalFormatting>
  <conditionalFormatting sqref="AH7:AH8">
    <cfRule type="cellIs" dxfId="3699" priority="206" stopIfTrue="1" operator="lessThan">
      <formula>0</formula>
    </cfRule>
  </conditionalFormatting>
  <conditionalFormatting sqref="AH9:AH10">
    <cfRule type="cellIs" dxfId="3698" priority="168" stopIfTrue="1" operator="lessThan">
      <formula>0</formula>
    </cfRule>
  </conditionalFormatting>
  <conditionalFormatting sqref="AH11">
    <cfRule type="cellIs" dxfId="3697" priority="204" stopIfTrue="1" operator="lessThan">
      <formula>0</formula>
    </cfRule>
  </conditionalFormatting>
  <conditionalFormatting sqref="AH12">
    <cfRule type="cellIs" dxfId="3696" priority="164" stopIfTrue="1" operator="lessThan">
      <formula>0</formula>
    </cfRule>
  </conditionalFormatting>
  <conditionalFormatting sqref="AH12:AH13">
    <cfRule type="cellIs" dxfId="3695" priority="165" stopIfTrue="1" operator="greaterThan">
      <formula>0</formula>
    </cfRule>
  </conditionalFormatting>
  <conditionalFormatting sqref="AH13">
    <cfRule type="cellIs" dxfId="3694" priority="202" stopIfTrue="1" operator="lessThan">
      <formula>0</formula>
    </cfRule>
  </conditionalFormatting>
  <conditionalFormatting sqref="AH15">
    <cfRule type="cellIs" dxfId="3693" priority="158" stopIfTrue="1" operator="lessThan">
      <formula>0</formula>
    </cfRule>
  </conditionalFormatting>
  <conditionalFormatting sqref="AH15:AH16">
    <cfRule type="cellIs" dxfId="3692" priority="159" stopIfTrue="1" operator="greaterThan">
      <formula>0</formula>
    </cfRule>
  </conditionalFormatting>
  <conditionalFormatting sqref="AH16">
    <cfRule type="cellIs" dxfId="3691" priority="200" stopIfTrue="1" operator="lessThan">
      <formula>0</formula>
    </cfRule>
  </conditionalFormatting>
  <conditionalFormatting sqref="AH17">
    <cfRule type="cellIs" dxfId="3690" priority="152" stopIfTrue="1" operator="lessThan">
      <formula>0</formula>
    </cfRule>
  </conditionalFormatting>
  <conditionalFormatting sqref="AH17:AH18">
    <cfRule type="cellIs" dxfId="3689" priority="153" stopIfTrue="1" operator="greaterThan">
      <formula>0</formula>
    </cfRule>
  </conditionalFormatting>
  <conditionalFormatting sqref="AH18">
    <cfRule type="cellIs" dxfId="3688" priority="198" stopIfTrue="1" operator="lessThan">
      <formula>0</formula>
    </cfRule>
  </conditionalFormatting>
  <conditionalFormatting sqref="AH19">
    <cfRule type="cellIs" dxfId="3687" priority="150" stopIfTrue="1" operator="lessThan">
      <formula>0</formula>
    </cfRule>
  </conditionalFormatting>
  <conditionalFormatting sqref="AH19:AH20">
    <cfRule type="cellIs" dxfId="3686" priority="151" stopIfTrue="1" operator="greaterThan">
      <formula>0</formula>
    </cfRule>
  </conditionalFormatting>
  <conditionalFormatting sqref="AH20">
    <cfRule type="cellIs" dxfId="3685" priority="196" stopIfTrue="1" operator="lessThan">
      <formula>0</formula>
    </cfRule>
  </conditionalFormatting>
  <conditionalFormatting sqref="AH21:AH23">
    <cfRule type="cellIs" dxfId="3684" priority="138" stopIfTrue="1" operator="lessThan">
      <formula>0</formula>
    </cfRule>
  </conditionalFormatting>
  <conditionalFormatting sqref="AH21:AH24">
    <cfRule type="cellIs" dxfId="3683" priority="139" stopIfTrue="1" operator="greaterThan">
      <formula>0</formula>
    </cfRule>
  </conditionalFormatting>
  <conditionalFormatting sqref="AH24">
    <cfRule type="cellIs" dxfId="3682" priority="194" stopIfTrue="1" operator="lessThan">
      <formula>0</formula>
    </cfRule>
  </conditionalFormatting>
  <conditionalFormatting sqref="AH25:AH26 AH28:AH29 AH32:AH34 AH36:AH37">
    <cfRule type="cellIs" dxfId="3681" priority="136" stopIfTrue="1" operator="lessThan">
      <formula>0</formula>
    </cfRule>
  </conditionalFormatting>
  <conditionalFormatting sqref="AH25:AH42">
    <cfRule type="cellIs" dxfId="3680" priority="137" stopIfTrue="1" operator="greaterThan">
      <formula>0</formula>
    </cfRule>
  </conditionalFormatting>
  <conditionalFormatting sqref="AH27">
    <cfRule type="cellIs" dxfId="3679" priority="192" stopIfTrue="1" operator="lessThan">
      <formula>0</formula>
    </cfRule>
  </conditionalFormatting>
  <conditionalFormatting sqref="AH30:AH31">
    <cfRule type="cellIs" dxfId="3678" priority="188" stopIfTrue="1" operator="lessThan">
      <formula>0</formula>
    </cfRule>
  </conditionalFormatting>
  <conditionalFormatting sqref="AH35">
    <cfRule type="cellIs" dxfId="3677" priority="186" stopIfTrue="1" operator="lessThan">
      <formula>0</formula>
    </cfRule>
  </conditionalFormatting>
  <conditionalFormatting sqref="AH38:AH39">
    <cfRule type="cellIs" dxfId="3676" priority="184" stopIfTrue="1" operator="lessThan">
      <formula>0</formula>
    </cfRule>
  </conditionalFormatting>
  <conditionalFormatting sqref="AH40:AH41">
    <cfRule type="cellIs" dxfId="3675" priority="75" stopIfTrue="1" operator="lessThan">
      <formula>0</formula>
    </cfRule>
  </conditionalFormatting>
  <conditionalFormatting sqref="AH42">
    <cfRule type="cellIs" dxfId="3674" priority="182" stopIfTrue="1" operator="lessThan">
      <formula>0</formula>
    </cfRule>
  </conditionalFormatting>
  <conditionalFormatting sqref="AH43">
    <cfRule type="cellIs" dxfId="3673" priority="69" stopIfTrue="1" operator="lessThan">
      <formula>0</formula>
    </cfRule>
    <cfRule type="cellIs" dxfId="3672" priority="70" stopIfTrue="1" operator="greaterThan">
      <formula>0</formula>
    </cfRule>
  </conditionalFormatting>
  <conditionalFormatting sqref="AH45">
    <cfRule type="cellIs" dxfId="3671" priority="67" stopIfTrue="1" operator="lessThan">
      <formula>0</formula>
    </cfRule>
    <cfRule type="cellIs" dxfId="3670" priority="68" stopIfTrue="1" operator="greaterThan">
      <formula>0</formula>
    </cfRule>
  </conditionalFormatting>
  <conditionalFormatting sqref="AH49">
    <cfRule type="cellIs" dxfId="3669" priority="66" stopIfTrue="1" operator="greaterThan">
      <formula>0</formula>
    </cfRule>
    <cfRule type="cellIs" dxfId="3668" priority="65" stopIfTrue="1" operator="lessThan">
      <formula>0</formula>
    </cfRule>
  </conditionalFormatting>
  <conditionalFormatting sqref="AH54">
    <cfRule type="cellIs" dxfId="3667" priority="64" stopIfTrue="1" operator="greaterThan">
      <formula>0</formula>
    </cfRule>
    <cfRule type="cellIs" dxfId="3666" priority="63" stopIfTrue="1" operator="lessThan">
      <formula>0</formula>
    </cfRule>
  </conditionalFormatting>
  <conditionalFormatting sqref="AH59">
    <cfRule type="cellIs" dxfId="3665" priority="61" stopIfTrue="1" operator="lessThan">
      <formula>0</formula>
    </cfRule>
    <cfRule type="cellIs" dxfId="3664" priority="62" stopIfTrue="1" operator="greaterThan">
      <formula>0</formula>
    </cfRule>
  </conditionalFormatting>
  <conditionalFormatting sqref="AH64">
    <cfRule type="cellIs" dxfId="3663" priority="40" stopIfTrue="1" operator="greaterThan">
      <formula>0</formula>
    </cfRule>
    <cfRule type="cellIs" dxfId="3662" priority="39" stopIfTrue="1" operator="lessThan">
      <formula>0</formula>
    </cfRule>
  </conditionalFormatting>
  <pageMargins left="0.75" right="0.75" top="1" bottom="1" header="0.5" footer="0.5"/>
  <pageSetup paperSize="9" orientation="portrait" horizontalDpi="0" verticalDpi="0" r:id="rId1"/>
  <headerFooter alignWithMargins="0"/>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H200"/>
  <sheetViews>
    <sheetView zoomScale="70" zoomScaleNormal="70" workbookViewId="0">
      <pane xSplit="7" ySplit="1" topLeftCell="H2" activePane="bottomRight" state="frozen"/>
      <selection pane="topRight" activeCell="G1" sqref="G1"/>
      <selection pane="bottomLeft" activeCell="A2" sqref="A2"/>
      <selection pane="bottomRight" activeCell="A2" sqref="A2"/>
    </sheetView>
  </sheetViews>
  <sheetFormatPr defaultRowHeight="13.2" x14ac:dyDescent="0.25"/>
  <cols>
    <col min="3" max="3" width="9.109375" style="9" customWidth="1"/>
    <col min="4" max="4" width="9.109375" style="97" customWidth="1"/>
  </cols>
  <sheetData>
    <row r="1" spans="1:34" ht="18" thickBot="1" x14ac:dyDescent="0.35">
      <c r="A1" s="24" t="s">
        <v>254</v>
      </c>
      <c r="B1" s="58" t="s">
        <v>255</v>
      </c>
      <c r="C1" s="102" t="s">
        <v>256</v>
      </c>
      <c r="D1" s="98"/>
      <c r="E1" s="58" t="s">
        <v>257</v>
      </c>
      <c r="F1" s="58" t="s">
        <v>258</v>
      </c>
      <c r="G1" s="58" t="s">
        <v>259</v>
      </c>
      <c r="H1" s="24" t="s">
        <v>32</v>
      </c>
      <c r="I1" s="24"/>
      <c r="J1" s="24" t="s">
        <v>260</v>
      </c>
      <c r="K1" s="24"/>
      <c r="L1" s="24" t="s">
        <v>261</v>
      </c>
      <c r="M1" s="24"/>
      <c r="N1" s="25" t="s">
        <v>262</v>
      </c>
      <c r="O1" s="24"/>
      <c r="Q1" s="27" t="s">
        <v>275</v>
      </c>
      <c r="R1" s="27" t="s">
        <v>276</v>
      </c>
      <c r="S1" s="27" t="s">
        <v>277</v>
      </c>
      <c r="T1" s="27" t="s">
        <v>278</v>
      </c>
      <c r="U1" s="27" t="s">
        <v>279</v>
      </c>
      <c r="V1" s="27" t="s">
        <v>280</v>
      </c>
      <c r="W1" s="27" t="s">
        <v>281</v>
      </c>
      <c r="X1" s="27" t="s">
        <v>282</v>
      </c>
      <c r="Y1" s="27" t="s">
        <v>283</v>
      </c>
      <c r="Z1" s="27" t="s">
        <v>284</v>
      </c>
      <c r="AA1" s="72" t="s">
        <v>285</v>
      </c>
      <c r="AB1" s="96" t="s">
        <v>286</v>
      </c>
      <c r="AC1" s="96" t="s">
        <v>287</v>
      </c>
      <c r="AD1" s="72" t="s">
        <v>285</v>
      </c>
      <c r="AE1" s="72" t="s">
        <v>289</v>
      </c>
      <c r="AF1" s="72" t="s">
        <v>290</v>
      </c>
      <c r="AG1" s="72" t="s">
        <v>291</v>
      </c>
      <c r="AH1" s="72" t="s">
        <v>285</v>
      </c>
    </row>
    <row r="2" spans="1:34" x14ac:dyDescent="0.25">
      <c r="A2" s="1">
        <v>1966</v>
      </c>
      <c r="B2" t="s">
        <v>269</v>
      </c>
      <c r="C2" s="9" t="s">
        <v>350</v>
      </c>
      <c r="D2" s="97">
        <v>24211</v>
      </c>
      <c r="F2" t="s">
        <v>264</v>
      </c>
      <c r="G2" s="2" t="s">
        <v>54</v>
      </c>
      <c r="H2" s="6">
        <v>35.5</v>
      </c>
      <c r="I2" s="7"/>
      <c r="J2" s="6">
        <v>54.5</v>
      </c>
      <c r="K2" s="7"/>
      <c r="L2" s="6">
        <v>8.5</v>
      </c>
      <c r="M2" s="7"/>
      <c r="N2" s="6">
        <v>-19</v>
      </c>
      <c r="O2" s="7"/>
      <c r="R2" s="6">
        <v>39</v>
      </c>
      <c r="S2" s="6">
        <v>39</v>
      </c>
      <c r="T2" s="7">
        <f t="shared" ref="T2" si="0">R2-S2</f>
        <v>0</v>
      </c>
      <c r="U2" s="6">
        <v>63</v>
      </c>
      <c r="V2" s="6">
        <v>29</v>
      </c>
      <c r="W2" s="7">
        <f t="shared" ref="W2" si="1">U2-V2</f>
        <v>34</v>
      </c>
      <c r="AA2" s="4" t="s">
        <v>1794</v>
      </c>
      <c r="AB2" s="6"/>
      <c r="AC2" s="6"/>
      <c r="AE2" s="6">
        <v>53</v>
      </c>
      <c r="AF2" s="6">
        <v>32</v>
      </c>
      <c r="AG2" s="7">
        <f>AE2-AF2</f>
        <v>21</v>
      </c>
      <c r="AH2" s="4" t="s">
        <v>1116</v>
      </c>
    </row>
    <row r="3" spans="1:34" x14ac:dyDescent="0.25">
      <c r="A3" s="1"/>
      <c r="B3" t="s">
        <v>269</v>
      </c>
      <c r="C3" s="9" t="s">
        <v>489</v>
      </c>
      <c r="D3" s="97">
        <v>24218</v>
      </c>
      <c r="F3" t="s">
        <v>357</v>
      </c>
      <c r="G3" s="2" t="s">
        <v>46</v>
      </c>
      <c r="H3" s="6">
        <v>35.6</v>
      </c>
      <c r="I3" s="7"/>
      <c r="J3" s="6">
        <v>55</v>
      </c>
      <c r="K3" s="7"/>
      <c r="L3" s="6">
        <v>8.6999999999999993</v>
      </c>
      <c r="M3" s="7"/>
      <c r="N3" s="6">
        <f>H3-J3</f>
        <v>-19.399999999999999</v>
      </c>
      <c r="O3" s="7"/>
      <c r="R3" s="6">
        <v>45</v>
      </c>
      <c r="S3" s="6">
        <v>39</v>
      </c>
      <c r="T3" s="6">
        <f>R3-S3</f>
        <v>6</v>
      </c>
      <c r="U3" s="6">
        <v>70</v>
      </c>
      <c r="V3" s="6">
        <v>24</v>
      </c>
      <c r="W3" s="6">
        <f>U3-V3</f>
        <v>46</v>
      </c>
      <c r="X3" s="6"/>
      <c r="Y3" s="6"/>
      <c r="AA3" s="4" t="s">
        <v>379</v>
      </c>
      <c r="AB3" s="6"/>
      <c r="AC3" s="6"/>
      <c r="AE3" s="6">
        <v>57</v>
      </c>
      <c r="AF3" s="6">
        <v>30</v>
      </c>
      <c r="AG3" s="6">
        <f t="shared" ref="AG3:AG4" si="2">AE3-AF3</f>
        <v>27</v>
      </c>
      <c r="AH3" s="4" t="s">
        <v>478</v>
      </c>
    </row>
    <row r="4" spans="1:34" x14ac:dyDescent="0.25">
      <c r="A4" s="1"/>
      <c r="B4" t="s">
        <v>270</v>
      </c>
      <c r="C4" s="9" t="s">
        <v>483</v>
      </c>
      <c r="D4" s="97">
        <v>24232</v>
      </c>
      <c r="F4" t="s">
        <v>357</v>
      </c>
      <c r="G4" s="2" t="s">
        <v>46</v>
      </c>
      <c r="H4" s="6">
        <v>34.1</v>
      </c>
      <c r="I4" s="7">
        <f>H4-H3</f>
        <v>-1.5</v>
      </c>
      <c r="J4" s="6">
        <v>55.2</v>
      </c>
      <c r="K4" s="7">
        <f>J4-J3</f>
        <v>0.20000000000000284</v>
      </c>
      <c r="L4" s="6">
        <v>9.6</v>
      </c>
      <c r="M4" s="7">
        <f>L4-L3</f>
        <v>0.90000000000000036</v>
      </c>
      <c r="N4" s="6">
        <f>H4-J4</f>
        <v>-21.1</v>
      </c>
      <c r="O4" s="7">
        <f>N4-N3</f>
        <v>-1.7000000000000028</v>
      </c>
      <c r="Q4" s="7"/>
      <c r="R4" s="6">
        <v>46</v>
      </c>
      <c r="S4" s="6">
        <v>38</v>
      </c>
      <c r="T4" s="6">
        <f>R4-S4</f>
        <v>8</v>
      </c>
      <c r="U4" s="6">
        <v>73</v>
      </c>
      <c r="V4" s="6">
        <v>22</v>
      </c>
      <c r="W4" s="6">
        <f>U4-V4</f>
        <v>51</v>
      </c>
      <c r="X4" s="6"/>
      <c r="Y4" s="6"/>
      <c r="AA4" s="4" t="s">
        <v>379</v>
      </c>
      <c r="AB4" s="6"/>
      <c r="AC4" s="6"/>
      <c r="AE4" s="6">
        <v>64</v>
      </c>
      <c r="AF4" s="6">
        <v>27</v>
      </c>
      <c r="AG4" s="6">
        <f t="shared" si="2"/>
        <v>37</v>
      </c>
      <c r="AH4" s="4" t="s">
        <v>478</v>
      </c>
    </row>
    <row r="5" spans="1:34" x14ac:dyDescent="0.25">
      <c r="A5" s="1"/>
      <c r="B5" t="s">
        <v>270</v>
      </c>
      <c r="C5" s="9" t="s">
        <v>356</v>
      </c>
      <c r="D5" s="97">
        <v>24233</v>
      </c>
      <c r="F5" t="s">
        <v>264</v>
      </c>
      <c r="G5" s="2" t="s">
        <v>54</v>
      </c>
      <c r="H5" s="6">
        <v>35.5</v>
      </c>
      <c r="I5" s="7">
        <v>0</v>
      </c>
      <c r="J5" s="6">
        <v>53.5</v>
      </c>
      <c r="K5" s="7">
        <v>3.1999999999999957</v>
      </c>
      <c r="L5" s="6">
        <v>10</v>
      </c>
      <c r="M5" s="7">
        <v>3.1999999999999957</v>
      </c>
      <c r="N5" s="6">
        <v>-18</v>
      </c>
      <c r="O5" s="7">
        <v>3.1999999999999957</v>
      </c>
      <c r="R5" s="6">
        <v>44</v>
      </c>
      <c r="S5" s="6">
        <v>35</v>
      </c>
      <c r="T5" s="7">
        <f t="shared" ref="T5:T6" si="3">R5-S5</f>
        <v>9</v>
      </c>
      <c r="U5" s="6">
        <v>69</v>
      </c>
      <c r="V5" s="6">
        <v>25</v>
      </c>
      <c r="W5" s="7">
        <f t="shared" ref="W5:W6" si="4">U5-V5</f>
        <v>44</v>
      </c>
      <c r="X5" s="6"/>
      <c r="Y5" s="6"/>
      <c r="AA5" s="4" t="s">
        <v>1794</v>
      </c>
      <c r="AB5" s="6"/>
      <c r="AC5" s="6"/>
      <c r="AE5" s="6">
        <v>54</v>
      </c>
      <c r="AF5" s="6">
        <v>31</v>
      </c>
      <c r="AG5" s="7">
        <f>AE5-AF5</f>
        <v>23</v>
      </c>
      <c r="AH5" s="4" t="s">
        <v>1116</v>
      </c>
    </row>
    <row r="6" spans="1:34" x14ac:dyDescent="0.25">
      <c r="A6" s="1"/>
      <c r="B6" t="s">
        <v>263</v>
      </c>
      <c r="C6" s="9" t="s">
        <v>351</v>
      </c>
      <c r="D6" s="97">
        <v>24261</v>
      </c>
      <c r="F6" t="s">
        <v>264</v>
      </c>
      <c r="G6" s="2" t="s">
        <v>54</v>
      </c>
      <c r="H6" s="6">
        <v>39.5</v>
      </c>
      <c r="I6" s="7">
        <v>4</v>
      </c>
      <c r="J6" s="6">
        <v>52</v>
      </c>
      <c r="K6" s="7">
        <v>-0.69999999999999574</v>
      </c>
      <c r="L6" s="6">
        <v>7.5</v>
      </c>
      <c r="M6" s="7">
        <v>-0.69999999999999574</v>
      </c>
      <c r="N6" s="6">
        <v>-12.5</v>
      </c>
      <c r="O6" s="7">
        <v>-0.69999999999999574</v>
      </c>
      <c r="R6" s="6">
        <v>33</v>
      </c>
      <c r="S6" s="6">
        <v>41</v>
      </c>
      <c r="T6" s="7">
        <f t="shared" si="3"/>
        <v>-8</v>
      </c>
      <c r="U6" s="6">
        <v>58</v>
      </c>
      <c r="V6" s="6">
        <v>31</v>
      </c>
      <c r="W6" s="7">
        <f t="shared" si="4"/>
        <v>27</v>
      </c>
      <c r="X6" s="6"/>
      <c r="Y6" s="6"/>
      <c r="AA6" s="4" t="s">
        <v>1794</v>
      </c>
      <c r="AB6" s="6"/>
      <c r="AC6" s="6"/>
      <c r="AE6" s="6">
        <v>44</v>
      </c>
      <c r="AF6" s="6">
        <v>36</v>
      </c>
      <c r="AG6" s="7">
        <f>AE6-AF6</f>
        <v>8</v>
      </c>
      <c r="AH6" s="4" t="s">
        <v>1116</v>
      </c>
    </row>
    <row r="7" spans="1:34" x14ac:dyDescent="0.25">
      <c r="A7" s="1"/>
      <c r="B7" t="s">
        <v>263</v>
      </c>
      <c r="C7" s="9" t="s">
        <v>431</v>
      </c>
      <c r="D7" s="97">
        <v>24280</v>
      </c>
      <c r="F7" t="s">
        <v>357</v>
      </c>
      <c r="G7" s="2" t="s">
        <v>46</v>
      </c>
      <c r="H7" s="6">
        <v>37.299999999999997</v>
      </c>
      <c r="I7" s="7">
        <f>H7-H4</f>
        <v>3.1999999999999957</v>
      </c>
      <c r="J7" s="6">
        <v>55.2</v>
      </c>
      <c r="K7" s="7">
        <f>J7-J4</f>
        <v>0</v>
      </c>
      <c r="L7" s="6">
        <v>6.8</v>
      </c>
      <c r="M7" s="7">
        <f>L7-L4</f>
        <v>-2.8</v>
      </c>
      <c r="N7" s="6">
        <f>H7-J7</f>
        <v>-17.900000000000006</v>
      </c>
      <c r="O7" s="7">
        <f>N7-N4</f>
        <v>3.1999999999999957</v>
      </c>
      <c r="Q7" s="7"/>
      <c r="R7" s="6">
        <v>43</v>
      </c>
      <c r="S7" s="6">
        <v>38</v>
      </c>
      <c r="T7" s="6">
        <f>R7-S7</f>
        <v>5</v>
      </c>
      <c r="U7" s="6">
        <v>67</v>
      </c>
      <c r="V7" s="6">
        <v>26</v>
      </c>
      <c r="W7" s="6">
        <f>U7-V7</f>
        <v>41</v>
      </c>
      <c r="X7" s="6"/>
      <c r="Y7" s="6"/>
      <c r="AA7" s="4" t="s">
        <v>379</v>
      </c>
      <c r="AB7" s="6"/>
      <c r="AC7" s="6"/>
      <c r="AE7" s="6">
        <v>54</v>
      </c>
      <c r="AF7" s="6">
        <v>34</v>
      </c>
      <c r="AG7" s="6">
        <f t="shared" ref="AG7" si="5">AE7-AF7</f>
        <v>20</v>
      </c>
      <c r="AH7" s="4" t="s">
        <v>478</v>
      </c>
    </row>
    <row r="8" spans="1:34" x14ac:dyDescent="0.25">
      <c r="A8" s="1"/>
      <c r="B8" t="s">
        <v>265</v>
      </c>
      <c r="C8" s="9" t="s">
        <v>409</v>
      </c>
      <c r="D8" s="97">
        <v>24294</v>
      </c>
      <c r="F8" t="s">
        <v>357</v>
      </c>
      <c r="G8" s="2" t="s">
        <v>46</v>
      </c>
      <c r="H8" s="6">
        <v>36.6</v>
      </c>
      <c r="I8" s="7">
        <f>H8-H7</f>
        <v>-0.69999999999999574</v>
      </c>
      <c r="J8" s="6">
        <v>53.4</v>
      </c>
      <c r="K8" s="7">
        <f>J8-J7</f>
        <v>-1.8000000000000043</v>
      </c>
      <c r="L8" s="6">
        <v>9</v>
      </c>
      <c r="M8" s="7">
        <f>L8-L7</f>
        <v>2.2000000000000002</v>
      </c>
      <c r="N8" s="6">
        <f>H8-J8</f>
        <v>-16.799999999999997</v>
      </c>
      <c r="O8" s="7">
        <f>N8-N7</f>
        <v>1.1000000000000085</v>
      </c>
      <c r="Q8" s="7"/>
      <c r="R8" s="6">
        <v>44</v>
      </c>
      <c r="S8" s="6">
        <v>38</v>
      </c>
      <c r="T8" s="6">
        <f>R8-S8</f>
        <v>6</v>
      </c>
      <c r="U8" s="6">
        <v>70</v>
      </c>
      <c r="V8" s="6">
        <v>24</v>
      </c>
      <c r="W8" s="6">
        <f>U8-V8</f>
        <v>46</v>
      </c>
      <c r="X8" s="6"/>
      <c r="Y8" s="6"/>
      <c r="AA8" s="4" t="s">
        <v>379</v>
      </c>
      <c r="AB8" s="6"/>
      <c r="AC8" s="6"/>
      <c r="AE8" s="6">
        <v>56</v>
      </c>
      <c r="AF8" s="6">
        <v>34</v>
      </c>
      <c r="AG8" s="6">
        <f t="shared" ref="AG8" si="6">AE8-AF8</f>
        <v>22</v>
      </c>
      <c r="AH8" s="4" t="s">
        <v>478</v>
      </c>
    </row>
    <row r="9" spans="1:34" x14ac:dyDescent="0.25">
      <c r="A9" s="1"/>
      <c r="B9" t="s">
        <v>265</v>
      </c>
      <c r="C9" s="9" t="s">
        <v>350</v>
      </c>
      <c r="D9" s="97">
        <v>24302</v>
      </c>
      <c r="F9" t="s">
        <v>264</v>
      </c>
      <c r="G9" s="2" t="s">
        <v>54</v>
      </c>
      <c r="H9" s="6">
        <v>41</v>
      </c>
      <c r="I9" s="7">
        <v>1.5</v>
      </c>
      <c r="J9" s="6">
        <v>48.5</v>
      </c>
      <c r="K9" s="7">
        <v>2.1999999999999957</v>
      </c>
      <c r="L9" s="6">
        <v>8.5</v>
      </c>
      <c r="M9" s="7">
        <v>2.1999999999999957</v>
      </c>
      <c r="N9" s="6">
        <v>-7.5</v>
      </c>
      <c r="O9" s="7">
        <v>2.1999999999999957</v>
      </c>
      <c r="R9" s="6">
        <v>33</v>
      </c>
      <c r="S9" s="6">
        <v>46</v>
      </c>
      <c r="T9" s="7">
        <f t="shared" ref="T9:T12" si="7">R9-S9</f>
        <v>-13</v>
      </c>
      <c r="U9" s="6">
        <v>61</v>
      </c>
      <c r="V9" s="6">
        <v>29</v>
      </c>
      <c r="W9" s="7">
        <f t="shared" ref="W9:W12" si="8">U9-V9</f>
        <v>32</v>
      </c>
      <c r="X9" s="6"/>
      <c r="Y9" s="6"/>
      <c r="AA9" s="4" t="s">
        <v>1794</v>
      </c>
      <c r="AB9" s="6"/>
      <c r="AC9" s="6"/>
      <c r="AE9" s="6">
        <v>42</v>
      </c>
      <c r="AF9" s="6">
        <v>37</v>
      </c>
      <c r="AG9" s="7">
        <f>AE9-AF9</f>
        <v>5</v>
      </c>
      <c r="AH9" s="4" t="s">
        <v>1116</v>
      </c>
    </row>
    <row r="10" spans="1:34" x14ac:dyDescent="0.25">
      <c r="A10" s="1"/>
      <c r="B10" t="s">
        <v>265</v>
      </c>
      <c r="C10" s="9" t="s">
        <v>466</v>
      </c>
      <c r="D10" s="97">
        <v>24315</v>
      </c>
      <c r="F10" t="s">
        <v>357</v>
      </c>
      <c r="G10" s="2" t="s">
        <v>46</v>
      </c>
      <c r="H10" s="6">
        <v>38.799999999999997</v>
      </c>
      <c r="I10" s="7">
        <f>H10-H8</f>
        <v>2.1999999999999957</v>
      </c>
      <c r="J10" s="6">
        <v>48.1</v>
      </c>
      <c r="K10" s="7">
        <f>J10-J8</f>
        <v>-5.2999999999999972</v>
      </c>
      <c r="L10" s="6">
        <v>11.4</v>
      </c>
      <c r="M10" s="7">
        <f>L10-L8</f>
        <v>2.4000000000000004</v>
      </c>
      <c r="N10" s="6">
        <f>H10-J10</f>
        <v>-9.3000000000000043</v>
      </c>
      <c r="O10" s="7">
        <f>N10-N8</f>
        <v>7.4999999999999929</v>
      </c>
      <c r="Q10" s="7"/>
      <c r="R10" s="6">
        <v>40</v>
      </c>
      <c r="S10" s="6">
        <v>42</v>
      </c>
      <c r="T10" s="6">
        <f>R10-S10</f>
        <v>-2</v>
      </c>
      <c r="U10" s="6">
        <v>57</v>
      </c>
      <c r="V10" s="6">
        <v>36</v>
      </c>
      <c r="W10" s="6">
        <f>U10-V10</f>
        <v>21</v>
      </c>
      <c r="X10" s="6"/>
      <c r="Y10" s="6"/>
      <c r="AA10" s="4" t="s">
        <v>379</v>
      </c>
      <c r="AB10" s="6"/>
      <c r="AC10" s="6"/>
      <c r="AE10" s="6">
        <v>41</v>
      </c>
      <c r="AF10" s="6">
        <v>47</v>
      </c>
      <c r="AG10" s="6">
        <f t="shared" ref="AG10" si="9">AE10-AF10</f>
        <v>-6</v>
      </c>
      <c r="AH10" s="4" t="s">
        <v>478</v>
      </c>
    </row>
    <row r="11" spans="1:34" x14ac:dyDescent="0.25">
      <c r="A11" s="1"/>
      <c r="B11" t="s">
        <v>293</v>
      </c>
      <c r="C11" s="9" t="s">
        <v>372</v>
      </c>
      <c r="D11" s="97">
        <v>24348</v>
      </c>
      <c r="F11" t="s">
        <v>264</v>
      </c>
      <c r="G11" s="2" t="s">
        <v>54</v>
      </c>
      <c r="H11" s="6">
        <v>44.5</v>
      </c>
      <c r="I11" s="7">
        <v>3.5</v>
      </c>
      <c r="J11" s="6">
        <v>44</v>
      </c>
      <c r="K11" s="7">
        <v>3</v>
      </c>
      <c r="L11" s="6">
        <v>10.5</v>
      </c>
      <c r="M11" s="7">
        <v>3</v>
      </c>
      <c r="N11" s="6">
        <v>0.5</v>
      </c>
      <c r="O11" s="7">
        <v>3</v>
      </c>
      <c r="R11" s="6">
        <v>32</v>
      </c>
      <c r="S11" s="6">
        <v>46</v>
      </c>
      <c r="T11" s="7">
        <f t="shared" si="7"/>
        <v>-14</v>
      </c>
      <c r="U11" s="6">
        <v>52</v>
      </c>
      <c r="V11" s="6">
        <v>42</v>
      </c>
      <c r="W11" s="7">
        <f t="shared" si="8"/>
        <v>10</v>
      </c>
      <c r="X11" s="6"/>
      <c r="Y11" s="6"/>
      <c r="AA11" s="4" t="s">
        <v>1794</v>
      </c>
      <c r="AB11" s="6"/>
      <c r="AC11" s="6"/>
      <c r="AE11" s="6">
        <v>35</v>
      </c>
      <c r="AF11" s="6">
        <v>50</v>
      </c>
      <c r="AG11" s="7">
        <f>AE11-AF11</f>
        <v>-15</v>
      </c>
      <c r="AH11" s="4" t="s">
        <v>1116</v>
      </c>
    </row>
    <row r="12" spans="1:34" x14ac:dyDescent="0.25">
      <c r="A12" s="1"/>
      <c r="B12" t="s">
        <v>295</v>
      </c>
      <c r="C12" s="9" t="s">
        <v>347</v>
      </c>
      <c r="D12" s="97">
        <v>24352</v>
      </c>
      <c r="F12" t="s">
        <v>264</v>
      </c>
      <c r="G12" s="2" t="s">
        <v>54</v>
      </c>
      <c r="H12" s="6">
        <v>42.5</v>
      </c>
      <c r="I12" s="7">
        <v>-2</v>
      </c>
      <c r="J12" s="6">
        <v>45</v>
      </c>
      <c r="K12" s="7">
        <v>3.1000000000000014</v>
      </c>
      <c r="L12" s="6">
        <v>11.5</v>
      </c>
      <c r="M12" s="7">
        <v>3.1000000000000014</v>
      </c>
      <c r="N12" s="6">
        <v>-2.5</v>
      </c>
      <c r="O12" s="7">
        <v>3.1000000000000014</v>
      </c>
      <c r="R12" s="6">
        <v>38</v>
      </c>
      <c r="S12" s="6">
        <v>39</v>
      </c>
      <c r="T12" s="7">
        <f t="shared" si="7"/>
        <v>-1</v>
      </c>
      <c r="U12" s="6">
        <v>52</v>
      </c>
      <c r="V12" s="6">
        <v>41</v>
      </c>
      <c r="W12" s="7">
        <f t="shared" si="8"/>
        <v>11</v>
      </c>
      <c r="X12" s="6"/>
      <c r="Y12" s="6"/>
      <c r="AA12" s="4" t="s">
        <v>1794</v>
      </c>
      <c r="AB12" s="6"/>
      <c r="AC12" s="6"/>
      <c r="AE12" s="6">
        <v>36</v>
      </c>
      <c r="AF12" s="6">
        <v>49</v>
      </c>
      <c r="AG12" s="7">
        <f>AE12-AF12</f>
        <v>-13</v>
      </c>
      <c r="AH12" s="4" t="s">
        <v>1116</v>
      </c>
    </row>
    <row r="13" spans="1:34" x14ac:dyDescent="0.25">
      <c r="A13" s="1"/>
      <c r="B13" t="s">
        <v>295</v>
      </c>
      <c r="C13" s="9" t="s">
        <v>365</v>
      </c>
      <c r="D13" s="97">
        <v>24357</v>
      </c>
      <c r="F13" t="s">
        <v>357</v>
      </c>
      <c r="G13" s="2" t="s">
        <v>46</v>
      </c>
      <c r="H13" s="6">
        <v>38.4</v>
      </c>
      <c r="I13" s="7">
        <f>H13-H10</f>
        <v>-0.39999999999999858</v>
      </c>
      <c r="J13" s="6">
        <v>50.5</v>
      </c>
      <c r="K13" s="7">
        <f>J13-J10</f>
        <v>2.3999999999999986</v>
      </c>
      <c r="L13" s="6">
        <v>9.9</v>
      </c>
      <c r="M13" s="7">
        <f>L13-L10</f>
        <v>-1.5</v>
      </c>
      <c r="N13" s="6">
        <f>H13-J13</f>
        <v>-12.100000000000001</v>
      </c>
      <c r="O13" s="7">
        <f>N13-N10</f>
        <v>-2.7999999999999972</v>
      </c>
      <c r="Q13" s="7"/>
      <c r="R13" s="6">
        <v>43</v>
      </c>
      <c r="S13" s="6">
        <v>41</v>
      </c>
      <c r="T13" s="6">
        <f t="shared" ref="T13:T23" si="10">R13-S13</f>
        <v>2</v>
      </c>
      <c r="U13" s="6">
        <v>61</v>
      </c>
      <c r="V13" s="6">
        <v>34</v>
      </c>
      <c r="W13" s="6">
        <f t="shared" ref="W13:W23" si="11">U13-V13</f>
        <v>27</v>
      </c>
      <c r="X13" s="6"/>
      <c r="Y13" s="6"/>
      <c r="AA13" s="4" t="s">
        <v>379</v>
      </c>
      <c r="AB13" s="6"/>
      <c r="AC13" s="6"/>
      <c r="AE13" s="6">
        <v>44</v>
      </c>
      <c r="AF13" s="6">
        <v>48</v>
      </c>
      <c r="AG13" s="6">
        <f t="shared" ref="AG13:AG14" si="12">AE13-AF13</f>
        <v>-4</v>
      </c>
      <c r="AH13" s="4" t="s">
        <v>478</v>
      </c>
    </row>
    <row r="14" spans="1:34" x14ac:dyDescent="0.25">
      <c r="A14" s="1"/>
      <c r="B14" t="s">
        <v>295</v>
      </c>
      <c r="C14" s="9" t="s">
        <v>392</v>
      </c>
      <c r="D14" s="97">
        <v>24371</v>
      </c>
      <c r="F14" t="s">
        <v>357</v>
      </c>
      <c r="G14" s="2" t="s">
        <v>46</v>
      </c>
      <c r="H14" s="6">
        <v>39.5</v>
      </c>
      <c r="I14" s="7">
        <f>H14-H13</f>
        <v>1.1000000000000014</v>
      </c>
      <c r="J14" s="6">
        <v>46.6</v>
      </c>
      <c r="K14" s="7">
        <f>J14-J13</f>
        <v>-3.8999999999999986</v>
      </c>
      <c r="L14" s="6">
        <v>12.2</v>
      </c>
      <c r="M14" s="7">
        <f>L14-L13</f>
        <v>2.2999999999999989</v>
      </c>
      <c r="N14" s="6">
        <f>H14-J14</f>
        <v>-7.1000000000000014</v>
      </c>
      <c r="O14" s="7">
        <f>N14-N13</f>
        <v>5</v>
      </c>
      <c r="Q14" s="7"/>
      <c r="R14" s="6">
        <v>42</v>
      </c>
      <c r="S14" s="6">
        <v>41</v>
      </c>
      <c r="T14" s="6">
        <f t="shared" si="10"/>
        <v>1</v>
      </c>
      <c r="U14" s="6">
        <v>58</v>
      </c>
      <c r="V14" s="6">
        <v>36</v>
      </c>
      <c r="W14" s="6">
        <f t="shared" si="11"/>
        <v>22</v>
      </c>
      <c r="X14" s="6">
        <v>62</v>
      </c>
      <c r="Y14" s="6">
        <v>16</v>
      </c>
      <c r="Z14" s="6">
        <f>X14-Y14</f>
        <v>46</v>
      </c>
      <c r="AA14" s="4" t="s">
        <v>379</v>
      </c>
      <c r="AB14" s="6"/>
      <c r="AC14" s="6"/>
      <c r="AE14" s="6">
        <v>40</v>
      </c>
      <c r="AF14" s="6">
        <v>50</v>
      </c>
      <c r="AG14" s="6">
        <f t="shared" si="12"/>
        <v>-10</v>
      </c>
      <c r="AH14" s="4" t="s">
        <v>478</v>
      </c>
    </row>
    <row r="15" spans="1:34" x14ac:dyDescent="0.25">
      <c r="A15" s="1"/>
      <c r="B15" t="s">
        <v>297</v>
      </c>
      <c r="C15" s="9" t="s">
        <v>425</v>
      </c>
      <c r="D15" s="97">
        <v>24385</v>
      </c>
      <c r="F15" t="s">
        <v>357</v>
      </c>
      <c r="G15" s="2" t="s">
        <v>46</v>
      </c>
      <c r="H15" s="6">
        <v>36</v>
      </c>
      <c r="I15" s="7">
        <f>H15-H14</f>
        <v>-3.5</v>
      </c>
      <c r="J15" s="6">
        <v>51.3</v>
      </c>
      <c r="K15" s="7">
        <f>J15-J14</f>
        <v>4.6999999999999957</v>
      </c>
      <c r="L15" s="6">
        <v>11.3</v>
      </c>
      <c r="M15" s="7">
        <f>L15-L14</f>
        <v>-0.89999999999999858</v>
      </c>
      <c r="N15" s="6">
        <f>H15-J15</f>
        <v>-15.299999999999997</v>
      </c>
      <c r="O15" s="7">
        <f>N15-N14</f>
        <v>-8.1999999999999957</v>
      </c>
      <c r="Q15" s="7"/>
      <c r="R15" s="6">
        <v>37</v>
      </c>
      <c r="S15" s="6">
        <v>44</v>
      </c>
      <c r="T15" s="6">
        <f t="shared" si="10"/>
        <v>-7</v>
      </c>
      <c r="U15" s="6">
        <v>62</v>
      </c>
      <c r="V15" s="6">
        <v>32</v>
      </c>
      <c r="W15" s="6">
        <f t="shared" si="11"/>
        <v>30</v>
      </c>
      <c r="X15" s="6"/>
      <c r="Y15" s="6"/>
      <c r="AA15" s="4" t="s">
        <v>379</v>
      </c>
      <c r="AB15" s="6"/>
      <c r="AC15" s="6"/>
      <c r="AE15" s="6">
        <v>47</v>
      </c>
      <c r="AF15" s="6">
        <v>43</v>
      </c>
      <c r="AG15" s="6">
        <f t="shared" ref="AG15" si="13">AE15-AF15</f>
        <v>4</v>
      </c>
      <c r="AH15" s="4" t="s">
        <v>478</v>
      </c>
    </row>
    <row r="16" spans="1:34" x14ac:dyDescent="0.25">
      <c r="A16" s="1"/>
      <c r="B16" t="s">
        <v>297</v>
      </c>
      <c r="F16" t="s">
        <v>264</v>
      </c>
      <c r="G16" s="2" t="s">
        <v>54</v>
      </c>
      <c r="H16" s="6">
        <v>43</v>
      </c>
      <c r="I16" s="7">
        <v>0.5</v>
      </c>
      <c r="J16" s="6">
        <v>44.5</v>
      </c>
      <c r="K16" s="7">
        <v>3</v>
      </c>
      <c r="L16" s="6">
        <v>11.5</v>
      </c>
      <c r="M16" s="7">
        <v>3</v>
      </c>
      <c r="N16" s="6">
        <v>-1.5</v>
      </c>
      <c r="O16" s="7">
        <v>3</v>
      </c>
      <c r="R16" s="6">
        <v>34</v>
      </c>
      <c r="S16" s="6">
        <v>44</v>
      </c>
      <c r="T16" s="6">
        <f t="shared" si="10"/>
        <v>-10</v>
      </c>
      <c r="U16" s="6">
        <v>47</v>
      </c>
      <c r="V16" s="6">
        <v>45</v>
      </c>
      <c r="W16" s="6">
        <f t="shared" si="11"/>
        <v>2</v>
      </c>
      <c r="X16" s="6"/>
      <c r="Y16" s="6"/>
      <c r="AA16" s="4" t="s">
        <v>1794</v>
      </c>
      <c r="AB16" s="6"/>
      <c r="AC16" s="6"/>
      <c r="AE16" s="6">
        <v>32</v>
      </c>
      <c r="AF16" s="6">
        <v>52</v>
      </c>
      <c r="AG16" s="7">
        <f>AE16-AF16</f>
        <v>-20</v>
      </c>
      <c r="AH16" s="4" t="s">
        <v>1116</v>
      </c>
    </row>
    <row r="17" spans="1:34" x14ac:dyDescent="0.25">
      <c r="A17" s="1"/>
      <c r="B17" t="s">
        <v>296</v>
      </c>
      <c r="C17" s="9" t="s">
        <v>490</v>
      </c>
      <c r="D17" s="97">
        <v>24418</v>
      </c>
      <c r="F17" t="s">
        <v>264</v>
      </c>
      <c r="G17" s="2" t="s">
        <v>54</v>
      </c>
      <c r="H17" s="6">
        <v>44</v>
      </c>
      <c r="I17" s="7">
        <v>1</v>
      </c>
      <c r="J17" s="6">
        <v>42</v>
      </c>
      <c r="K17" s="7">
        <v>3.1000000000000014</v>
      </c>
      <c r="L17" s="6">
        <v>12.5</v>
      </c>
      <c r="M17" s="7">
        <v>3.1000000000000014</v>
      </c>
      <c r="N17" s="6">
        <v>2</v>
      </c>
      <c r="O17" s="7">
        <v>3.1000000000000014</v>
      </c>
      <c r="R17" s="6">
        <v>34</v>
      </c>
      <c r="S17" s="6">
        <v>41</v>
      </c>
      <c r="T17" s="6">
        <f t="shared" si="10"/>
        <v>-7</v>
      </c>
      <c r="U17" s="6">
        <v>46</v>
      </c>
      <c r="V17" s="6">
        <v>44</v>
      </c>
      <c r="W17" s="6">
        <f t="shared" si="11"/>
        <v>2</v>
      </c>
      <c r="X17" s="6"/>
      <c r="Y17" s="6"/>
      <c r="AA17" s="4" t="s">
        <v>1794</v>
      </c>
      <c r="AB17" s="6"/>
      <c r="AC17" s="6"/>
      <c r="AE17" s="6">
        <v>33</v>
      </c>
      <c r="AF17" s="6">
        <v>50</v>
      </c>
      <c r="AG17" s="7">
        <f>AE17-AF17</f>
        <v>-17</v>
      </c>
      <c r="AH17" s="4" t="s">
        <v>1116</v>
      </c>
    </row>
    <row r="18" spans="1:34" x14ac:dyDescent="0.25">
      <c r="A18" s="1"/>
      <c r="B18" t="s">
        <v>296</v>
      </c>
      <c r="C18" s="9" t="s">
        <v>400</v>
      </c>
      <c r="D18" s="97">
        <v>24420</v>
      </c>
      <c r="F18" t="s">
        <v>357</v>
      </c>
      <c r="G18" s="2" t="s">
        <v>46</v>
      </c>
      <c r="H18" s="6">
        <v>39</v>
      </c>
      <c r="I18" s="7">
        <f>H18-H15</f>
        <v>3</v>
      </c>
      <c r="J18" s="6">
        <v>46.3</v>
      </c>
      <c r="K18" s="7">
        <f>J18-J15</f>
        <v>-5</v>
      </c>
      <c r="L18" s="6">
        <v>12.9</v>
      </c>
      <c r="M18" s="7">
        <f>L18-L15</f>
        <v>1.5999999999999996</v>
      </c>
      <c r="N18" s="6">
        <f>H18-J18</f>
        <v>-7.2999999999999972</v>
      </c>
      <c r="O18" s="7">
        <f>N18-N15</f>
        <v>8</v>
      </c>
      <c r="Q18" s="7"/>
      <c r="R18" s="6">
        <v>38</v>
      </c>
      <c r="S18" s="6">
        <v>45</v>
      </c>
      <c r="T18" s="6">
        <f t="shared" si="10"/>
        <v>-7</v>
      </c>
      <c r="U18" s="6">
        <v>54</v>
      </c>
      <c r="V18" s="6">
        <v>39</v>
      </c>
      <c r="W18" s="6">
        <f t="shared" si="11"/>
        <v>15</v>
      </c>
      <c r="X18" s="6"/>
      <c r="Y18" s="6"/>
      <c r="AA18" s="4" t="s">
        <v>379</v>
      </c>
      <c r="AB18" s="6"/>
      <c r="AC18" s="6"/>
      <c r="AE18" s="6">
        <v>38</v>
      </c>
      <c r="AF18" s="6">
        <v>52</v>
      </c>
      <c r="AG18" s="6">
        <f t="shared" ref="AG18:AG19" si="14">AE18-AF18</f>
        <v>-14</v>
      </c>
      <c r="AH18" s="4" t="s">
        <v>478</v>
      </c>
    </row>
    <row r="19" spans="1:34" x14ac:dyDescent="0.25">
      <c r="A19" s="1"/>
      <c r="B19" t="s">
        <v>296</v>
      </c>
      <c r="C19" s="9" t="s">
        <v>447</v>
      </c>
      <c r="D19" s="97">
        <v>24434</v>
      </c>
      <c r="F19" t="s">
        <v>357</v>
      </c>
      <c r="G19" s="2" t="s">
        <v>46</v>
      </c>
      <c r="H19" s="6">
        <v>42.1</v>
      </c>
      <c r="I19" s="7">
        <f>H19-H18</f>
        <v>3.1000000000000014</v>
      </c>
      <c r="J19" s="6">
        <v>46.6</v>
      </c>
      <c r="K19" s="7">
        <f>J19-J18</f>
        <v>0.30000000000000426</v>
      </c>
      <c r="L19" s="6">
        <v>9.4</v>
      </c>
      <c r="M19" s="7">
        <f>L19-L18</f>
        <v>-3.5</v>
      </c>
      <c r="N19" s="6">
        <f>H19-J19</f>
        <v>-4.5</v>
      </c>
      <c r="O19" s="7">
        <f>N19-N18</f>
        <v>2.7999999999999972</v>
      </c>
      <c r="Q19" s="7"/>
      <c r="R19" s="6">
        <v>40</v>
      </c>
      <c r="S19" s="6">
        <v>41</v>
      </c>
      <c r="T19" s="6">
        <f t="shared" si="10"/>
        <v>-1</v>
      </c>
      <c r="U19" s="6">
        <v>56</v>
      </c>
      <c r="V19" s="6">
        <v>38</v>
      </c>
      <c r="W19" s="6">
        <f t="shared" si="11"/>
        <v>18</v>
      </c>
      <c r="X19" s="6"/>
      <c r="Y19" s="6"/>
      <c r="AA19" s="4" t="s">
        <v>379</v>
      </c>
      <c r="AB19" s="6"/>
      <c r="AC19" s="6"/>
      <c r="AE19" s="6">
        <v>42</v>
      </c>
      <c r="AF19" s="6">
        <v>48</v>
      </c>
      <c r="AG19" s="6">
        <f t="shared" si="14"/>
        <v>-6</v>
      </c>
      <c r="AH19" s="4" t="s">
        <v>478</v>
      </c>
    </row>
    <row r="20" spans="1:34" x14ac:dyDescent="0.25">
      <c r="A20" s="1"/>
      <c r="B20" t="s">
        <v>266</v>
      </c>
      <c r="C20" s="9" t="s">
        <v>299</v>
      </c>
      <c r="D20" s="97">
        <v>24446</v>
      </c>
      <c r="F20" t="s">
        <v>264</v>
      </c>
      <c r="G20" s="2" t="s">
        <v>54</v>
      </c>
      <c r="H20" s="6">
        <v>42</v>
      </c>
      <c r="I20" s="7">
        <v>-2</v>
      </c>
      <c r="J20" s="6">
        <v>46</v>
      </c>
      <c r="K20" s="7">
        <v>0.39999999999999858</v>
      </c>
      <c r="L20" s="6">
        <v>10.5</v>
      </c>
      <c r="M20" s="7">
        <v>0.39999999999999858</v>
      </c>
      <c r="N20" s="6">
        <v>-4</v>
      </c>
      <c r="O20" s="7">
        <v>0.39999999999999858</v>
      </c>
      <c r="R20" s="6">
        <v>35</v>
      </c>
      <c r="S20" s="6">
        <v>47</v>
      </c>
      <c r="T20" s="6">
        <f t="shared" si="10"/>
        <v>-12</v>
      </c>
      <c r="U20" s="6">
        <v>51</v>
      </c>
      <c r="V20" s="6">
        <v>42</v>
      </c>
      <c r="W20" s="6">
        <f t="shared" si="11"/>
        <v>9</v>
      </c>
      <c r="X20" s="6"/>
      <c r="Y20" s="6"/>
      <c r="AA20" s="4" t="s">
        <v>1794</v>
      </c>
      <c r="AB20" s="6"/>
      <c r="AC20" s="6"/>
      <c r="AE20" s="6">
        <v>40</v>
      </c>
      <c r="AF20" s="6">
        <v>48</v>
      </c>
      <c r="AG20" s="7">
        <f>AE20-AF20</f>
        <v>-8</v>
      </c>
      <c r="AH20" s="4" t="s">
        <v>1116</v>
      </c>
    </row>
    <row r="21" spans="1:34" x14ac:dyDescent="0.25">
      <c r="A21" s="1"/>
      <c r="B21" t="s">
        <v>266</v>
      </c>
      <c r="C21" s="9" t="s">
        <v>491</v>
      </c>
      <c r="D21" s="97">
        <v>24447</v>
      </c>
      <c r="F21" t="s">
        <v>357</v>
      </c>
      <c r="G21" s="2" t="s">
        <v>46</v>
      </c>
      <c r="H21" s="6">
        <v>42.5</v>
      </c>
      <c r="I21" s="7">
        <f>H21-H19</f>
        <v>0.39999999999999858</v>
      </c>
      <c r="J21" s="6">
        <v>47</v>
      </c>
      <c r="K21" s="7">
        <f>J21-J19</f>
        <v>0.39999999999999858</v>
      </c>
      <c r="L21" s="6">
        <v>8.6</v>
      </c>
      <c r="M21" s="7">
        <f>L21-L19</f>
        <v>-0.80000000000000071</v>
      </c>
      <c r="N21" s="6">
        <f>H21-J21</f>
        <v>-4.5</v>
      </c>
      <c r="O21" s="7">
        <f>N21-N19</f>
        <v>0</v>
      </c>
      <c r="Q21" s="7"/>
      <c r="R21" s="6">
        <v>39</v>
      </c>
      <c r="S21" s="6">
        <v>41</v>
      </c>
      <c r="T21" s="6">
        <f t="shared" si="10"/>
        <v>-2</v>
      </c>
      <c r="U21" s="6">
        <v>58</v>
      </c>
      <c r="V21" s="6">
        <v>36</v>
      </c>
      <c r="W21" s="6">
        <f t="shared" si="11"/>
        <v>22</v>
      </c>
      <c r="X21" s="6"/>
      <c r="Y21" s="6"/>
      <c r="AA21" s="4" t="s">
        <v>379</v>
      </c>
      <c r="AB21" s="6"/>
      <c r="AC21" s="6"/>
      <c r="AE21" s="6">
        <v>43</v>
      </c>
      <c r="AF21" s="6">
        <v>48</v>
      </c>
      <c r="AG21" s="6">
        <f t="shared" ref="AG21" si="15">AE21-AF21</f>
        <v>-5</v>
      </c>
      <c r="AH21" s="4" t="s">
        <v>478</v>
      </c>
    </row>
    <row r="22" spans="1:34" x14ac:dyDescent="0.25">
      <c r="A22" s="1">
        <v>1967</v>
      </c>
      <c r="B22" t="s">
        <v>267</v>
      </c>
      <c r="C22" s="9" t="s">
        <v>459</v>
      </c>
      <c r="D22" s="97">
        <v>24476</v>
      </c>
      <c r="F22" t="s">
        <v>357</v>
      </c>
      <c r="G22" s="2" t="s">
        <v>46</v>
      </c>
      <c r="H22" s="6">
        <v>40</v>
      </c>
      <c r="I22" s="7">
        <f>H22-H21</f>
        <v>-2.5</v>
      </c>
      <c r="J22" s="6">
        <v>46.4</v>
      </c>
      <c r="K22" s="7">
        <f>J22-J21</f>
        <v>-0.60000000000000142</v>
      </c>
      <c r="L22" s="6">
        <v>11.7</v>
      </c>
      <c r="M22" s="7">
        <f>L22-L21</f>
        <v>3.0999999999999996</v>
      </c>
      <c r="N22" s="6">
        <f>H22-J22</f>
        <v>-6.3999999999999986</v>
      </c>
      <c r="O22" s="7">
        <f>N22-N21</f>
        <v>-1.8999999999999986</v>
      </c>
      <c r="P22" s="7"/>
      <c r="Q22" s="7"/>
      <c r="R22" s="6">
        <v>39</v>
      </c>
      <c r="S22" s="6">
        <v>43</v>
      </c>
      <c r="T22" s="6">
        <f t="shared" si="10"/>
        <v>-4</v>
      </c>
      <c r="U22" s="6">
        <v>59</v>
      </c>
      <c r="V22" s="6">
        <v>35</v>
      </c>
      <c r="W22" s="6">
        <f t="shared" si="11"/>
        <v>24</v>
      </c>
      <c r="X22" s="6"/>
      <c r="Y22" s="6"/>
      <c r="AA22" s="4" t="s">
        <v>379</v>
      </c>
      <c r="AB22" s="6"/>
      <c r="AC22" s="6"/>
      <c r="AE22" s="6">
        <v>45</v>
      </c>
      <c r="AF22" s="6">
        <v>44</v>
      </c>
      <c r="AG22" s="6">
        <f t="shared" ref="AG22" si="16">AE22-AF22</f>
        <v>1</v>
      </c>
      <c r="AH22" s="4" t="s">
        <v>478</v>
      </c>
    </row>
    <row r="23" spans="1:34" x14ac:dyDescent="0.25">
      <c r="B23" t="s">
        <v>267</v>
      </c>
      <c r="C23" s="9" t="s">
        <v>492</v>
      </c>
      <c r="D23" s="97">
        <v>24481</v>
      </c>
      <c r="F23" t="s">
        <v>264</v>
      </c>
      <c r="G23" s="2" t="s">
        <v>54</v>
      </c>
      <c r="H23" s="6">
        <v>42.5</v>
      </c>
      <c r="I23" s="7">
        <v>0.5</v>
      </c>
      <c r="J23" s="6">
        <v>45.5</v>
      </c>
      <c r="K23" s="7">
        <v>-0.5</v>
      </c>
      <c r="L23" s="6">
        <v>10.5</v>
      </c>
      <c r="M23" s="7">
        <v>0</v>
      </c>
      <c r="N23" s="6">
        <v>-3</v>
      </c>
      <c r="O23" s="7">
        <v>1</v>
      </c>
      <c r="R23" s="6">
        <v>29</v>
      </c>
      <c r="S23" s="6">
        <v>47</v>
      </c>
      <c r="T23" s="6">
        <f t="shared" si="10"/>
        <v>-18</v>
      </c>
      <c r="U23" s="6">
        <v>51</v>
      </c>
      <c r="V23" s="6">
        <v>40</v>
      </c>
      <c r="W23" s="6">
        <f t="shared" si="11"/>
        <v>11</v>
      </c>
      <c r="X23" s="6"/>
      <c r="Y23" s="6"/>
      <c r="AA23" s="4" t="s">
        <v>1795</v>
      </c>
      <c r="AB23" s="6"/>
      <c r="AC23" s="6"/>
      <c r="AE23" s="6">
        <v>40</v>
      </c>
      <c r="AF23" s="6">
        <v>45</v>
      </c>
      <c r="AG23" s="7">
        <f>AE23-AF23</f>
        <v>-5</v>
      </c>
      <c r="AH23" s="4" t="s">
        <v>1116</v>
      </c>
    </row>
    <row r="24" spans="1:34" x14ac:dyDescent="0.25">
      <c r="B24" t="s">
        <v>267</v>
      </c>
      <c r="C24" s="9" t="s">
        <v>426</v>
      </c>
      <c r="D24" s="97">
        <v>24490</v>
      </c>
      <c r="F24" t="s">
        <v>357</v>
      </c>
      <c r="G24" s="2" t="s">
        <v>46</v>
      </c>
      <c r="H24" s="6">
        <v>39</v>
      </c>
      <c r="I24" s="7">
        <f>H24-H22</f>
        <v>-1</v>
      </c>
      <c r="J24" s="6">
        <v>48.2</v>
      </c>
      <c r="K24" s="7">
        <f>J24-J22</f>
        <v>1.8000000000000043</v>
      </c>
      <c r="L24" s="6">
        <v>11.7</v>
      </c>
      <c r="M24" s="7">
        <f>L24-L22</f>
        <v>0</v>
      </c>
      <c r="N24" s="6">
        <f>H24-J24</f>
        <v>-9.2000000000000028</v>
      </c>
      <c r="O24" s="7">
        <f>N24-N22</f>
        <v>-2.8000000000000043</v>
      </c>
      <c r="P24" s="7"/>
      <c r="R24" s="6">
        <v>39</v>
      </c>
      <c r="S24" s="6">
        <v>43</v>
      </c>
      <c r="T24" s="6">
        <f t="shared" ref="T24:T26" si="17">R24-S24</f>
        <v>-4</v>
      </c>
      <c r="U24" s="6">
        <v>59</v>
      </c>
      <c r="V24" s="6">
        <v>34</v>
      </c>
      <c r="W24" s="6">
        <f t="shared" ref="W24:W26" si="18">U24-V24</f>
        <v>25</v>
      </c>
      <c r="X24" s="6"/>
      <c r="Y24" s="6"/>
      <c r="AA24" s="4" t="s">
        <v>379</v>
      </c>
      <c r="AB24" s="6"/>
      <c r="AC24" s="6"/>
      <c r="AE24" s="6">
        <v>44</v>
      </c>
      <c r="AF24" s="6">
        <v>46</v>
      </c>
      <c r="AG24" s="6">
        <f t="shared" ref="AG24:AG25" si="19">AE24-AF24</f>
        <v>-2</v>
      </c>
      <c r="AH24" s="4" t="s">
        <v>478</v>
      </c>
    </row>
    <row r="25" spans="1:34" x14ac:dyDescent="0.25">
      <c r="B25" t="s">
        <v>268</v>
      </c>
      <c r="C25" s="9" t="s">
        <v>354</v>
      </c>
      <c r="D25" s="97">
        <v>24504</v>
      </c>
      <c r="F25" t="s">
        <v>357</v>
      </c>
      <c r="G25" s="2" t="s">
        <v>46</v>
      </c>
      <c r="H25" s="6">
        <v>39.6</v>
      </c>
      <c r="I25" s="7">
        <f>H25-H24</f>
        <v>0.60000000000000142</v>
      </c>
      <c r="J25" s="6">
        <v>47.4</v>
      </c>
      <c r="K25" s="7">
        <f>J25-J24</f>
        <v>-0.80000000000000426</v>
      </c>
      <c r="L25" s="6">
        <v>11.2</v>
      </c>
      <c r="M25" s="7">
        <f>L25-L24</f>
        <v>-0.5</v>
      </c>
      <c r="N25" s="6">
        <f>H25-J25</f>
        <v>-7.7999999999999972</v>
      </c>
      <c r="O25" s="7">
        <f>N25-N24</f>
        <v>1.4000000000000057</v>
      </c>
      <c r="P25" s="7"/>
      <c r="R25" s="6">
        <v>36</v>
      </c>
      <c r="S25" s="6">
        <v>46</v>
      </c>
      <c r="T25" s="6">
        <f t="shared" si="17"/>
        <v>-10</v>
      </c>
      <c r="U25" s="6">
        <v>61</v>
      </c>
      <c r="V25" s="6">
        <v>33</v>
      </c>
      <c r="W25" s="6">
        <f t="shared" si="18"/>
        <v>28</v>
      </c>
      <c r="X25" s="6"/>
      <c r="Y25" s="6"/>
      <c r="AA25" s="4" t="s">
        <v>379</v>
      </c>
      <c r="AB25" s="6"/>
      <c r="AC25" s="6"/>
      <c r="AE25" s="6">
        <v>47</v>
      </c>
      <c r="AF25" s="6">
        <v>43</v>
      </c>
      <c r="AG25" s="6">
        <f t="shared" si="19"/>
        <v>4</v>
      </c>
      <c r="AH25" s="4" t="s">
        <v>478</v>
      </c>
    </row>
    <row r="26" spans="1:34" x14ac:dyDescent="0.25">
      <c r="A26" s="1"/>
      <c r="B26" t="s">
        <v>268</v>
      </c>
      <c r="C26" s="9" t="s">
        <v>491</v>
      </c>
      <c r="D26" s="97">
        <v>24509</v>
      </c>
      <c r="F26" t="s">
        <v>264</v>
      </c>
      <c r="G26" s="2" t="s">
        <v>54</v>
      </c>
      <c r="H26" s="6">
        <v>37</v>
      </c>
      <c r="I26" s="7">
        <v>-5.5</v>
      </c>
      <c r="J26" s="6">
        <v>48.5</v>
      </c>
      <c r="K26" s="7">
        <v>3</v>
      </c>
      <c r="L26" s="6">
        <v>13</v>
      </c>
      <c r="M26" s="7">
        <v>2.5</v>
      </c>
      <c r="N26" s="6">
        <v>-11.5</v>
      </c>
      <c r="O26" s="7">
        <v>-8.5</v>
      </c>
      <c r="R26" s="6">
        <v>24</v>
      </c>
      <c r="S26" s="6">
        <v>55</v>
      </c>
      <c r="T26" s="6">
        <f t="shared" si="17"/>
        <v>-31</v>
      </c>
      <c r="U26" s="6">
        <v>57</v>
      </c>
      <c r="V26" s="6">
        <v>36</v>
      </c>
      <c r="W26" s="6">
        <f t="shared" si="18"/>
        <v>21</v>
      </c>
      <c r="X26" s="6">
        <v>51</v>
      </c>
      <c r="Y26" s="6">
        <v>7</v>
      </c>
      <c r="Z26" s="6">
        <f t="shared" ref="Z26" si="20">X26-Y26</f>
        <v>44</v>
      </c>
      <c r="AA26" s="4" t="s">
        <v>1796</v>
      </c>
      <c r="AB26" s="6"/>
      <c r="AC26" s="6"/>
      <c r="AE26" s="6">
        <v>44</v>
      </c>
      <c r="AF26" s="6">
        <v>44</v>
      </c>
      <c r="AG26" s="7">
        <f>AE26-AF26</f>
        <v>0</v>
      </c>
      <c r="AH26" s="4" t="s">
        <v>1116</v>
      </c>
    </row>
    <row r="27" spans="1:34" x14ac:dyDescent="0.25">
      <c r="A27" s="1"/>
      <c r="B27" t="s">
        <v>268</v>
      </c>
      <c r="C27" s="9" t="s">
        <v>493</v>
      </c>
      <c r="D27" s="97">
        <v>24518</v>
      </c>
      <c r="F27" t="s">
        <v>357</v>
      </c>
      <c r="G27" s="2" t="s">
        <v>46</v>
      </c>
      <c r="H27" s="6">
        <v>41.7</v>
      </c>
      <c r="I27" s="7">
        <f>H27-H25</f>
        <v>2.1000000000000014</v>
      </c>
      <c r="J27" s="6">
        <v>45</v>
      </c>
      <c r="K27" s="7">
        <f>J27-J25</f>
        <v>-2.3999999999999986</v>
      </c>
      <c r="L27" s="6">
        <v>11.1</v>
      </c>
      <c r="M27" s="7">
        <f>L27-L25</f>
        <v>-9.9999999999999645E-2</v>
      </c>
      <c r="N27" s="6">
        <f>H27-J27</f>
        <v>-3.2999999999999972</v>
      </c>
      <c r="O27" s="7">
        <f>N27-N25</f>
        <v>4.5</v>
      </c>
      <c r="P27" s="7"/>
      <c r="R27" s="6">
        <v>36</v>
      </c>
      <c r="S27" s="6">
        <v>48</v>
      </c>
      <c r="T27" s="6">
        <f t="shared" ref="T27:T29" si="21">R27-S27</f>
        <v>-12</v>
      </c>
      <c r="U27" s="6">
        <v>59</v>
      </c>
      <c r="V27" s="6">
        <v>35</v>
      </c>
      <c r="W27" s="6">
        <f t="shared" ref="W27:W29" si="22">U27-V27</f>
        <v>24</v>
      </c>
      <c r="X27" s="6"/>
      <c r="Y27" s="6"/>
      <c r="AA27" s="4" t="s">
        <v>379</v>
      </c>
      <c r="AB27" s="6"/>
      <c r="AC27" s="6"/>
      <c r="AE27" s="6">
        <v>44</v>
      </c>
      <c r="AF27" s="6">
        <v>45</v>
      </c>
      <c r="AG27" s="6">
        <f t="shared" ref="AG27:AG28" si="23">AE27-AF27</f>
        <v>-1</v>
      </c>
      <c r="AH27" s="4" t="s">
        <v>478</v>
      </c>
    </row>
    <row r="28" spans="1:34" x14ac:dyDescent="0.25">
      <c r="A28" s="1"/>
      <c r="B28" t="s">
        <v>294</v>
      </c>
      <c r="C28" s="9" t="s">
        <v>493</v>
      </c>
      <c r="D28" s="97">
        <v>24546</v>
      </c>
      <c r="F28" t="s">
        <v>357</v>
      </c>
      <c r="G28" s="2" t="s">
        <v>46</v>
      </c>
      <c r="H28" s="6">
        <v>41.9</v>
      </c>
      <c r="I28" s="7">
        <f>H28-H27</f>
        <v>0.19999999999999574</v>
      </c>
      <c r="J28" s="6">
        <v>47.4</v>
      </c>
      <c r="K28" s="7">
        <f>J28-J27</f>
        <v>2.3999999999999986</v>
      </c>
      <c r="L28" s="6">
        <v>9.1999999999999993</v>
      </c>
      <c r="M28" s="7">
        <f>L28-L27</f>
        <v>-1.9000000000000004</v>
      </c>
      <c r="N28" s="6">
        <f>H28-J28</f>
        <v>-5.5</v>
      </c>
      <c r="O28" s="7">
        <f>N28-N27</f>
        <v>-2.2000000000000028</v>
      </c>
      <c r="P28" s="7"/>
      <c r="R28" s="6">
        <v>36</v>
      </c>
      <c r="S28" s="6">
        <v>45</v>
      </c>
      <c r="T28" s="6">
        <f t="shared" si="21"/>
        <v>-9</v>
      </c>
      <c r="U28" s="6">
        <v>55</v>
      </c>
      <c r="V28" s="6">
        <v>39</v>
      </c>
      <c r="W28" s="6">
        <f t="shared" si="22"/>
        <v>16</v>
      </c>
      <c r="X28" s="6"/>
      <c r="Y28" s="6"/>
      <c r="AA28" s="4" t="s">
        <v>379</v>
      </c>
      <c r="AB28" s="6"/>
      <c r="AC28" s="6"/>
      <c r="AE28" s="6">
        <v>42</v>
      </c>
      <c r="AF28" s="6">
        <v>49</v>
      </c>
      <c r="AG28" s="6">
        <f t="shared" si="23"/>
        <v>-7</v>
      </c>
      <c r="AH28" s="4" t="s">
        <v>478</v>
      </c>
    </row>
    <row r="29" spans="1:34" x14ac:dyDescent="0.25">
      <c r="A29" s="1"/>
      <c r="B29" t="s">
        <v>294</v>
      </c>
      <c r="C29" s="9" t="s">
        <v>494</v>
      </c>
      <c r="D29" s="97">
        <v>24558</v>
      </c>
      <c r="F29" t="s">
        <v>264</v>
      </c>
      <c r="G29" s="2" t="s">
        <v>54</v>
      </c>
      <c r="H29" s="6">
        <v>42.5</v>
      </c>
      <c r="I29" s="7">
        <v>5.5</v>
      </c>
      <c r="J29" s="6">
        <v>42.5</v>
      </c>
      <c r="K29" s="7">
        <v>-6</v>
      </c>
      <c r="L29" s="6">
        <v>12.5</v>
      </c>
      <c r="M29" s="7">
        <v>-0.5</v>
      </c>
      <c r="N29" s="6">
        <v>0</v>
      </c>
      <c r="O29" s="7">
        <v>11.5</v>
      </c>
      <c r="R29" s="6">
        <v>26</v>
      </c>
      <c r="S29" s="6">
        <v>52</v>
      </c>
      <c r="T29" s="6">
        <f t="shared" si="21"/>
        <v>-26</v>
      </c>
      <c r="U29" s="6">
        <v>53</v>
      </c>
      <c r="V29" s="6">
        <v>40</v>
      </c>
      <c r="W29" s="6">
        <f t="shared" si="22"/>
        <v>13</v>
      </c>
      <c r="X29" s="6"/>
      <c r="Y29" s="6"/>
      <c r="AA29" s="4" t="s">
        <v>1795</v>
      </c>
      <c r="AB29" s="6"/>
      <c r="AC29" s="6"/>
      <c r="AE29" s="6">
        <v>40</v>
      </c>
      <c r="AF29" s="6">
        <v>45</v>
      </c>
      <c r="AG29" s="7">
        <f>AE29-AF29</f>
        <v>-5</v>
      </c>
      <c r="AH29" s="4" t="s">
        <v>1116</v>
      </c>
    </row>
    <row r="30" spans="1:34" x14ac:dyDescent="0.25">
      <c r="A30" s="1"/>
      <c r="B30" t="s">
        <v>294</v>
      </c>
      <c r="C30" s="9" t="s">
        <v>495</v>
      </c>
      <c r="D30" s="97">
        <v>24561</v>
      </c>
      <c r="F30" t="s">
        <v>357</v>
      </c>
      <c r="G30" s="2" t="s">
        <v>46</v>
      </c>
      <c r="H30" s="6">
        <v>38.299999999999997</v>
      </c>
      <c r="I30" s="7">
        <f>H30-H28</f>
        <v>-3.6000000000000014</v>
      </c>
      <c r="J30" s="6">
        <v>49.3</v>
      </c>
      <c r="K30" s="7">
        <f>J30-J28</f>
        <v>1.8999999999999986</v>
      </c>
      <c r="L30" s="6">
        <v>10.8</v>
      </c>
      <c r="M30" s="7">
        <f>L30-L28</f>
        <v>1.6000000000000014</v>
      </c>
      <c r="N30" s="6">
        <f>H30-J30</f>
        <v>-11</v>
      </c>
      <c r="O30" s="7">
        <f>N30-N28</f>
        <v>-5.5</v>
      </c>
      <c r="P30" s="7"/>
      <c r="R30" s="6">
        <v>36</v>
      </c>
      <c r="S30" s="6">
        <v>45</v>
      </c>
      <c r="T30" s="6">
        <f>R30-S30</f>
        <v>-9</v>
      </c>
      <c r="U30" s="6">
        <v>58</v>
      </c>
      <c r="V30" s="6">
        <v>35</v>
      </c>
      <c r="W30" s="6">
        <f>U30-V30</f>
        <v>23</v>
      </c>
      <c r="X30" s="6"/>
      <c r="Y30" s="6"/>
      <c r="AA30" s="4" t="s">
        <v>379</v>
      </c>
      <c r="AB30" s="6"/>
      <c r="AC30" s="6"/>
      <c r="AE30" s="6">
        <v>45</v>
      </c>
      <c r="AF30" s="6">
        <v>43</v>
      </c>
      <c r="AG30" s="6">
        <f t="shared" ref="AG30" si="24">AE30-AF30</f>
        <v>2</v>
      </c>
      <c r="AH30" s="4" t="s">
        <v>478</v>
      </c>
    </row>
    <row r="31" spans="1:34" x14ac:dyDescent="0.25">
      <c r="A31" s="1"/>
      <c r="B31" t="s">
        <v>269</v>
      </c>
      <c r="C31" s="9" t="s">
        <v>342</v>
      </c>
      <c r="D31" s="97">
        <v>24574</v>
      </c>
      <c r="F31" t="s">
        <v>264</v>
      </c>
      <c r="G31" s="2" t="s">
        <v>54</v>
      </c>
      <c r="H31" s="6">
        <v>45.5</v>
      </c>
      <c r="I31" s="7">
        <v>3</v>
      </c>
      <c r="J31" s="6">
        <v>41.5</v>
      </c>
      <c r="K31" s="7">
        <v>8.3000000000000043</v>
      </c>
      <c r="L31" s="6">
        <v>11</v>
      </c>
      <c r="M31" s="7">
        <v>8.3000000000000043</v>
      </c>
      <c r="N31" s="6">
        <v>4</v>
      </c>
      <c r="O31" s="7">
        <v>4</v>
      </c>
      <c r="R31" s="6">
        <v>32</v>
      </c>
      <c r="S31" s="6">
        <v>45</v>
      </c>
      <c r="T31" s="6">
        <f>R31-S31</f>
        <v>-13</v>
      </c>
      <c r="U31" s="6">
        <v>52</v>
      </c>
      <c r="V31" s="6">
        <v>37</v>
      </c>
      <c r="W31" s="6">
        <f>U31-V31</f>
        <v>15</v>
      </c>
      <c r="X31" s="6"/>
      <c r="Y31" s="6"/>
      <c r="AA31" s="4" t="s">
        <v>1795</v>
      </c>
      <c r="AB31" s="6"/>
      <c r="AC31" s="6"/>
      <c r="AE31" s="6">
        <v>44</v>
      </c>
      <c r="AF31" s="6">
        <v>41</v>
      </c>
      <c r="AG31" s="7">
        <f>AE31-AF31</f>
        <v>3</v>
      </c>
      <c r="AH31" s="4" t="s">
        <v>1116</v>
      </c>
    </row>
    <row r="32" spans="1:34" x14ac:dyDescent="0.25">
      <c r="A32" s="1"/>
      <c r="B32" t="s">
        <v>269</v>
      </c>
      <c r="C32" s="9" t="s">
        <v>453</v>
      </c>
      <c r="D32" s="97">
        <v>24581</v>
      </c>
      <c r="F32" t="s">
        <v>357</v>
      </c>
      <c r="G32" s="2" t="s">
        <v>46</v>
      </c>
      <c r="H32" s="6">
        <v>46.6</v>
      </c>
      <c r="I32" s="7">
        <f>H32-H30</f>
        <v>8.3000000000000043</v>
      </c>
      <c r="J32" s="6">
        <v>44.3</v>
      </c>
      <c r="K32" s="7">
        <f>J32-J30</f>
        <v>-5</v>
      </c>
      <c r="L32" s="6">
        <v>7.6</v>
      </c>
      <c r="M32" s="7">
        <f>L32-L30</f>
        <v>-3.2000000000000011</v>
      </c>
      <c r="N32" s="6">
        <f>H32-J32</f>
        <v>2.3000000000000043</v>
      </c>
      <c r="O32" s="7">
        <f>N32-N30</f>
        <v>13.300000000000004</v>
      </c>
      <c r="P32" s="3"/>
      <c r="R32" s="6">
        <v>38</v>
      </c>
      <c r="S32" s="6">
        <v>43</v>
      </c>
      <c r="T32" s="6">
        <f>R32-S32</f>
        <v>-5</v>
      </c>
      <c r="U32" s="6">
        <v>54</v>
      </c>
      <c r="V32" s="6">
        <v>40</v>
      </c>
      <c r="W32" s="6">
        <f>U32-V32</f>
        <v>14</v>
      </c>
      <c r="X32" s="6"/>
      <c r="Y32" s="6"/>
      <c r="AA32" s="4" t="s">
        <v>379</v>
      </c>
      <c r="AB32" s="6"/>
      <c r="AC32" s="6"/>
      <c r="AE32" s="6">
        <v>39</v>
      </c>
      <c r="AF32" s="6">
        <v>51</v>
      </c>
      <c r="AG32" s="6">
        <f t="shared" ref="AG32" si="25">AE32-AF32</f>
        <v>-12</v>
      </c>
      <c r="AH32" s="4" t="s">
        <v>478</v>
      </c>
    </row>
    <row r="33" spans="1:34" x14ac:dyDescent="0.25">
      <c r="A33" s="1"/>
      <c r="B33" t="s">
        <v>270</v>
      </c>
      <c r="C33" s="9" t="s">
        <v>496</v>
      </c>
      <c r="D33" s="97">
        <v>24600</v>
      </c>
      <c r="F33" t="s">
        <v>264</v>
      </c>
      <c r="G33" s="2" t="s">
        <v>54</v>
      </c>
      <c r="H33" s="6">
        <v>46.5</v>
      </c>
      <c r="I33" s="7">
        <v>1</v>
      </c>
      <c r="J33" s="6">
        <v>40</v>
      </c>
      <c r="K33" s="7">
        <v>-1.5</v>
      </c>
      <c r="L33" s="6">
        <v>12</v>
      </c>
      <c r="M33" s="7">
        <v>1</v>
      </c>
      <c r="N33" s="6">
        <v>6.5</v>
      </c>
      <c r="O33" s="7">
        <v>2.5</v>
      </c>
      <c r="R33" s="6">
        <v>35</v>
      </c>
      <c r="S33" s="6">
        <v>44</v>
      </c>
      <c r="T33" s="6">
        <f>R33-S33</f>
        <v>-9</v>
      </c>
      <c r="U33" s="6">
        <v>48</v>
      </c>
      <c r="V33" s="6">
        <v>41</v>
      </c>
      <c r="W33" s="6">
        <f>U33-V33</f>
        <v>7</v>
      </c>
      <c r="X33" s="6"/>
      <c r="Y33" s="6"/>
      <c r="AA33" s="4" t="s">
        <v>1795</v>
      </c>
      <c r="AB33" s="6"/>
      <c r="AC33" s="6"/>
      <c r="AE33" s="6">
        <v>38</v>
      </c>
      <c r="AF33" s="6">
        <v>47</v>
      </c>
      <c r="AG33" s="7">
        <f>AE33-AF33</f>
        <v>-9</v>
      </c>
      <c r="AH33" s="4" t="s">
        <v>1116</v>
      </c>
    </row>
    <row r="34" spans="1:34" x14ac:dyDescent="0.25">
      <c r="A34" s="1"/>
      <c r="B34" t="s">
        <v>270</v>
      </c>
      <c r="C34" s="10" t="s">
        <v>360</v>
      </c>
      <c r="D34" s="97">
        <v>24602</v>
      </c>
      <c r="F34" t="s">
        <v>357</v>
      </c>
      <c r="G34" s="2" t="s">
        <v>46</v>
      </c>
      <c r="H34" s="6">
        <v>45.6</v>
      </c>
      <c r="I34" s="7">
        <f>H34-H32</f>
        <v>-1</v>
      </c>
      <c r="J34" s="6">
        <v>43.3</v>
      </c>
      <c r="K34" s="7">
        <f>J34-J32</f>
        <v>-1</v>
      </c>
      <c r="L34" s="6">
        <v>8.4</v>
      </c>
      <c r="M34" s="7">
        <f>L34-L32</f>
        <v>0.80000000000000071</v>
      </c>
      <c r="N34" s="6">
        <f>H34-J34</f>
        <v>2.3000000000000043</v>
      </c>
      <c r="O34" s="7">
        <f>N34-N32</f>
        <v>0</v>
      </c>
      <c r="P34" s="3"/>
      <c r="R34" s="6">
        <v>41</v>
      </c>
      <c r="S34" s="6">
        <v>41</v>
      </c>
      <c r="T34" s="6">
        <f>R34-S34</f>
        <v>0</v>
      </c>
      <c r="U34" s="6">
        <v>53</v>
      </c>
      <c r="V34" s="6">
        <v>40</v>
      </c>
      <c r="W34" s="6">
        <f>U34-V34</f>
        <v>13</v>
      </c>
      <c r="X34" s="6"/>
      <c r="Y34" s="6"/>
      <c r="AA34" s="4" t="s">
        <v>379</v>
      </c>
      <c r="AB34" s="6"/>
      <c r="AC34" s="6"/>
      <c r="AE34" s="6">
        <v>39</v>
      </c>
      <c r="AF34" s="6">
        <v>52</v>
      </c>
      <c r="AG34" s="6">
        <f t="shared" ref="AG34" si="26">AE34-AF34</f>
        <v>-13</v>
      </c>
      <c r="AH34" s="4" t="s">
        <v>478</v>
      </c>
    </row>
    <row r="35" spans="1:34" x14ac:dyDescent="0.25">
      <c r="A35" s="1"/>
      <c r="B35" t="s">
        <v>498</v>
      </c>
      <c r="F35" t="s">
        <v>499</v>
      </c>
      <c r="G35" s="2" t="s">
        <v>60</v>
      </c>
      <c r="H35" s="6">
        <v>46</v>
      </c>
      <c r="I35" s="7"/>
      <c r="J35" s="6">
        <v>40</v>
      </c>
      <c r="K35" s="7"/>
      <c r="L35" s="6">
        <v>11</v>
      </c>
      <c r="M35" s="7"/>
      <c r="N35" s="6">
        <v>6</v>
      </c>
      <c r="O35" s="7"/>
      <c r="P35" s="7"/>
      <c r="R35" s="6"/>
      <c r="S35" s="6"/>
      <c r="U35" s="6"/>
      <c r="V35" s="6"/>
      <c r="X35" s="6"/>
      <c r="Y35" s="6"/>
      <c r="AB35" s="6"/>
      <c r="AC35" s="6"/>
      <c r="AE35" s="6"/>
      <c r="AF35" s="6"/>
    </row>
    <row r="36" spans="1:34" x14ac:dyDescent="0.25">
      <c r="A36" s="1"/>
      <c r="B36" t="s">
        <v>263</v>
      </c>
      <c r="C36" s="9" t="s">
        <v>299</v>
      </c>
      <c r="D36" s="97">
        <v>24628</v>
      </c>
      <c r="F36" t="s">
        <v>264</v>
      </c>
      <c r="G36" s="2" t="s">
        <v>54</v>
      </c>
      <c r="H36" s="6">
        <v>48</v>
      </c>
      <c r="I36" s="7">
        <v>1.5</v>
      </c>
      <c r="J36" s="6">
        <v>41</v>
      </c>
      <c r="K36" s="7">
        <v>1</v>
      </c>
      <c r="L36" s="6">
        <v>9.5</v>
      </c>
      <c r="M36" s="7">
        <v>-2.5</v>
      </c>
      <c r="N36" s="6">
        <v>7</v>
      </c>
      <c r="O36" s="7">
        <v>0.5</v>
      </c>
      <c r="R36" s="6">
        <v>37</v>
      </c>
      <c r="S36" s="6">
        <v>40</v>
      </c>
      <c r="T36" s="6">
        <f>R36-S36</f>
        <v>-3</v>
      </c>
      <c r="U36" s="6">
        <v>43</v>
      </c>
      <c r="V36" s="6">
        <v>43</v>
      </c>
      <c r="W36" s="6">
        <f>U36-V36</f>
        <v>0</v>
      </c>
      <c r="X36" s="6"/>
      <c r="Y36" s="6"/>
      <c r="AA36" s="4" t="s">
        <v>1795</v>
      </c>
      <c r="AB36" s="6"/>
      <c r="AC36" s="6"/>
      <c r="AE36" s="6">
        <v>36</v>
      </c>
      <c r="AF36" s="6">
        <v>46</v>
      </c>
      <c r="AG36" s="7">
        <f>AE36-AF36</f>
        <v>-10</v>
      </c>
      <c r="AH36" s="4" t="s">
        <v>1116</v>
      </c>
    </row>
    <row r="37" spans="1:34" x14ac:dyDescent="0.25">
      <c r="A37" s="1"/>
      <c r="B37" t="s">
        <v>263</v>
      </c>
      <c r="C37" s="9" t="s">
        <v>365</v>
      </c>
      <c r="D37" s="97">
        <v>24630</v>
      </c>
      <c r="F37" t="s">
        <v>357</v>
      </c>
      <c r="G37" s="2" t="s">
        <v>46</v>
      </c>
      <c r="H37" s="6">
        <v>42.8</v>
      </c>
      <c r="I37" s="7">
        <f>H37-H34</f>
        <v>-2.8000000000000043</v>
      </c>
      <c r="J37" s="6">
        <v>46</v>
      </c>
      <c r="K37" s="7">
        <f>J37-J34</f>
        <v>2.7000000000000028</v>
      </c>
      <c r="L37" s="6">
        <v>9.1999999999999993</v>
      </c>
      <c r="M37" s="7">
        <f>L37-L34</f>
        <v>0.79999999999999893</v>
      </c>
      <c r="N37" s="6">
        <f>H37-J37</f>
        <v>-3.2000000000000028</v>
      </c>
      <c r="O37" s="7">
        <f>N37-N34</f>
        <v>-5.5000000000000071</v>
      </c>
      <c r="P37" s="7"/>
      <c r="R37" s="6">
        <v>42</v>
      </c>
      <c r="S37" s="6">
        <v>40</v>
      </c>
      <c r="T37" s="6">
        <f t="shared" ref="T37:T38" si="27">R37-S37</f>
        <v>2</v>
      </c>
      <c r="U37" s="6">
        <v>56</v>
      </c>
      <c r="V37" s="6">
        <v>36</v>
      </c>
      <c r="W37" s="6">
        <f t="shared" ref="W37:W38" si="28">U37-V37</f>
        <v>20</v>
      </c>
      <c r="X37" s="6"/>
      <c r="Y37" s="6"/>
      <c r="AA37" s="4" t="s">
        <v>379</v>
      </c>
      <c r="AB37" s="6"/>
      <c r="AC37" s="6"/>
      <c r="AE37" s="6">
        <v>43</v>
      </c>
      <c r="AF37" s="6">
        <v>45</v>
      </c>
      <c r="AG37" s="6">
        <f t="shared" ref="AG37:AG38" si="29">AE37-AF37</f>
        <v>-2</v>
      </c>
      <c r="AH37" s="4" t="s">
        <v>478</v>
      </c>
    </row>
    <row r="38" spans="1:34" x14ac:dyDescent="0.25">
      <c r="A38" s="1"/>
      <c r="B38" t="s">
        <v>263</v>
      </c>
      <c r="C38" s="9" t="s">
        <v>431</v>
      </c>
      <c r="D38" s="97">
        <v>24645</v>
      </c>
      <c r="F38" t="s">
        <v>357</v>
      </c>
      <c r="G38" s="2" t="s">
        <v>46</v>
      </c>
      <c r="H38" s="6">
        <v>42.2</v>
      </c>
      <c r="I38" s="7">
        <f>H38-H37</f>
        <v>-0.59999999999999432</v>
      </c>
      <c r="J38" s="6">
        <v>48.1</v>
      </c>
      <c r="K38" s="7">
        <f>J38-J37</f>
        <v>2.1000000000000014</v>
      </c>
      <c r="L38" s="6">
        <v>8.1</v>
      </c>
      <c r="M38" s="7">
        <f>L38-L37</f>
        <v>-1.0999999999999996</v>
      </c>
      <c r="N38" s="6">
        <f>H38-J38</f>
        <v>-5.8999999999999986</v>
      </c>
      <c r="O38" s="7">
        <f>N38-N37</f>
        <v>-2.6999999999999957</v>
      </c>
      <c r="P38" s="7"/>
      <c r="R38" s="6">
        <v>41</v>
      </c>
      <c r="S38" s="6">
        <v>41</v>
      </c>
      <c r="T38" s="6">
        <f t="shared" si="27"/>
        <v>0</v>
      </c>
      <c r="U38" s="6">
        <v>56</v>
      </c>
      <c r="V38" s="6">
        <v>37</v>
      </c>
      <c r="W38" s="6">
        <f t="shared" si="28"/>
        <v>19</v>
      </c>
      <c r="X38" s="6"/>
      <c r="Y38" s="6"/>
      <c r="AA38" s="4" t="s">
        <v>379</v>
      </c>
      <c r="AB38" s="6"/>
      <c r="AC38" s="6"/>
      <c r="AE38" s="6">
        <v>44</v>
      </c>
      <c r="AF38" s="6">
        <v>45</v>
      </c>
      <c r="AG38" s="6">
        <f t="shared" si="29"/>
        <v>-1</v>
      </c>
      <c r="AH38" s="4" t="s">
        <v>478</v>
      </c>
    </row>
    <row r="39" spans="1:34" x14ac:dyDescent="0.25">
      <c r="A39" s="1"/>
      <c r="B39" t="s">
        <v>263</v>
      </c>
      <c r="F39" t="s">
        <v>499</v>
      </c>
      <c r="G39" s="2" t="s">
        <v>60</v>
      </c>
      <c r="H39" s="6">
        <v>42</v>
      </c>
      <c r="I39" s="7">
        <v>-4</v>
      </c>
      <c r="J39" s="6">
        <v>46</v>
      </c>
      <c r="K39" s="7">
        <v>6</v>
      </c>
      <c r="L39" s="6">
        <v>10</v>
      </c>
      <c r="M39" s="7">
        <v>-1</v>
      </c>
      <c r="N39" s="6">
        <v>-4</v>
      </c>
      <c r="O39" s="7">
        <v>-10</v>
      </c>
      <c r="P39" s="7"/>
      <c r="R39" s="6"/>
      <c r="S39" s="6"/>
      <c r="U39" s="6"/>
      <c r="V39" s="6"/>
      <c r="X39" s="6"/>
      <c r="Y39" s="6"/>
      <c r="AB39" s="6"/>
      <c r="AC39" s="6"/>
      <c r="AE39" s="6"/>
      <c r="AF39" s="6"/>
    </row>
    <row r="40" spans="1:34" x14ac:dyDescent="0.25">
      <c r="A40" s="1"/>
      <c r="B40" t="s">
        <v>265</v>
      </c>
      <c r="C40" s="9" t="s">
        <v>396</v>
      </c>
      <c r="D40" s="97">
        <v>24655</v>
      </c>
      <c r="F40" t="s">
        <v>264</v>
      </c>
      <c r="G40" s="2" t="s">
        <v>54</v>
      </c>
      <c r="H40" s="6">
        <v>43.5</v>
      </c>
      <c r="I40" s="7">
        <v>-4.5</v>
      </c>
      <c r="J40" s="6">
        <v>41</v>
      </c>
      <c r="K40" s="7">
        <v>0</v>
      </c>
      <c r="L40" s="6">
        <v>13</v>
      </c>
      <c r="M40" s="7">
        <v>3.5</v>
      </c>
      <c r="N40" s="6">
        <v>2.5</v>
      </c>
      <c r="O40" s="7">
        <v>-4.5</v>
      </c>
      <c r="R40" s="6">
        <v>32</v>
      </c>
      <c r="S40" s="6">
        <v>44</v>
      </c>
      <c r="T40" s="6">
        <f>R40-S40</f>
        <v>-12</v>
      </c>
      <c r="U40" s="6">
        <v>48</v>
      </c>
      <c r="V40" s="6">
        <v>40</v>
      </c>
      <c r="W40" s="6">
        <f>U40-V40</f>
        <v>8</v>
      </c>
      <c r="X40" s="6"/>
      <c r="Y40" s="6"/>
      <c r="AA40" s="4" t="s">
        <v>1795</v>
      </c>
      <c r="AB40" s="6"/>
      <c r="AC40" s="6"/>
      <c r="AE40" s="6">
        <v>35</v>
      </c>
      <c r="AF40" s="6">
        <v>45</v>
      </c>
      <c r="AG40" s="7">
        <f>AE40-AF40</f>
        <v>-10</v>
      </c>
      <c r="AH40" s="4" t="s">
        <v>1116</v>
      </c>
    </row>
    <row r="41" spans="1:34" x14ac:dyDescent="0.25">
      <c r="A41" s="1"/>
      <c r="B41" t="s">
        <v>265</v>
      </c>
      <c r="C41" s="9" t="s">
        <v>409</v>
      </c>
      <c r="D41" s="97">
        <v>24659</v>
      </c>
      <c r="E41" t="s">
        <v>439</v>
      </c>
      <c r="F41" t="s">
        <v>357</v>
      </c>
      <c r="G41" s="2" t="s">
        <v>46</v>
      </c>
      <c r="H41" s="6">
        <v>43.5</v>
      </c>
      <c r="I41" s="7">
        <f>H41-H38</f>
        <v>1.2999999999999972</v>
      </c>
      <c r="J41" s="6">
        <v>45.2</v>
      </c>
      <c r="K41" s="7">
        <f>J41-J38</f>
        <v>-2.8999999999999986</v>
      </c>
      <c r="L41" s="6">
        <v>9.1</v>
      </c>
      <c r="M41" s="7">
        <f>L41-L38</f>
        <v>1</v>
      </c>
      <c r="N41" s="6">
        <f>H41-J41</f>
        <v>-1.7000000000000028</v>
      </c>
      <c r="O41" s="7">
        <f>N41-N38</f>
        <v>4.1999999999999957</v>
      </c>
      <c r="P41" s="7"/>
      <c r="R41" s="6">
        <v>42</v>
      </c>
      <c r="S41" s="6">
        <v>39</v>
      </c>
      <c r="T41" s="6">
        <f t="shared" ref="T41:T42" si="30">R41-S41</f>
        <v>3</v>
      </c>
      <c r="U41" s="6">
        <v>55</v>
      </c>
      <c r="V41" s="6">
        <v>38</v>
      </c>
      <c r="W41" s="6">
        <f t="shared" ref="W41:W42" si="31">U41-V41</f>
        <v>17</v>
      </c>
      <c r="X41" s="6"/>
      <c r="Y41" s="6"/>
      <c r="AA41" s="4" t="s">
        <v>379</v>
      </c>
      <c r="AB41" s="6"/>
      <c r="AC41" s="6"/>
      <c r="AE41" s="6">
        <v>42</v>
      </c>
      <c r="AF41" s="6">
        <v>46</v>
      </c>
      <c r="AG41" s="6">
        <f t="shared" ref="AG41:AG42" si="32">AE41-AF41</f>
        <v>-4</v>
      </c>
      <c r="AH41" s="4" t="s">
        <v>478</v>
      </c>
    </row>
    <row r="42" spans="1:34" x14ac:dyDescent="0.25">
      <c r="A42" s="1"/>
      <c r="B42" t="s">
        <v>265</v>
      </c>
      <c r="C42" s="9" t="s">
        <v>353</v>
      </c>
      <c r="D42" s="97">
        <v>24673</v>
      </c>
      <c r="F42" t="s">
        <v>357</v>
      </c>
      <c r="G42" s="2" t="s">
        <v>46</v>
      </c>
      <c r="H42" s="6">
        <v>43.1</v>
      </c>
      <c r="I42" s="7">
        <f>H42-H41</f>
        <v>-0.39999999999999858</v>
      </c>
      <c r="J42" s="6">
        <v>44.1</v>
      </c>
      <c r="K42" s="7">
        <f>J42-J41</f>
        <v>-1.1000000000000014</v>
      </c>
      <c r="L42" s="6">
        <v>10.9</v>
      </c>
      <c r="M42" s="7">
        <f>L42-L41</f>
        <v>1.8000000000000007</v>
      </c>
      <c r="N42" s="6">
        <f>H42-J42</f>
        <v>-1</v>
      </c>
      <c r="O42" s="7">
        <f>N42-N41</f>
        <v>0.70000000000000284</v>
      </c>
      <c r="P42" s="7"/>
      <c r="R42" s="6">
        <v>38</v>
      </c>
      <c r="S42" s="6">
        <v>45</v>
      </c>
      <c r="T42" s="6">
        <f t="shared" si="30"/>
        <v>-7</v>
      </c>
      <c r="U42" s="6">
        <v>54</v>
      </c>
      <c r="V42" s="6">
        <v>40</v>
      </c>
      <c r="W42" s="6">
        <f t="shared" si="31"/>
        <v>14</v>
      </c>
      <c r="X42" s="6"/>
      <c r="Y42" s="6"/>
      <c r="AA42" s="4" t="s">
        <v>379</v>
      </c>
      <c r="AB42" s="6"/>
      <c r="AC42" s="6"/>
      <c r="AE42" s="6">
        <v>39</v>
      </c>
      <c r="AF42" s="6">
        <v>51</v>
      </c>
      <c r="AG42" s="6">
        <f t="shared" si="32"/>
        <v>-12</v>
      </c>
      <c r="AH42" s="4" t="s">
        <v>478</v>
      </c>
    </row>
    <row r="43" spans="1:34" x14ac:dyDescent="0.25">
      <c r="A43" s="1"/>
      <c r="B43" t="s">
        <v>265</v>
      </c>
      <c r="F43" t="s">
        <v>499</v>
      </c>
      <c r="G43" s="2" t="s">
        <v>60</v>
      </c>
      <c r="H43" s="6">
        <v>40</v>
      </c>
      <c r="I43" s="7">
        <v>-2</v>
      </c>
      <c r="J43" s="6">
        <v>45</v>
      </c>
      <c r="K43" s="7">
        <v>-1</v>
      </c>
      <c r="L43" s="6">
        <v>12</v>
      </c>
      <c r="M43" s="7">
        <v>2</v>
      </c>
      <c r="N43" s="6">
        <v>-5</v>
      </c>
      <c r="O43" s="7">
        <v>-1</v>
      </c>
      <c r="P43" s="7"/>
      <c r="R43" s="6"/>
      <c r="S43" s="6"/>
      <c r="U43" s="6"/>
      <c r="V43" s="6"/>
      <c r="X43" s="6"/>
      <c r="Y43" s="6"/>
      <c r="AB43" s="6"/>
      <c r="AC43" s="6"/>
      <c r="AE43" s="6"/>
      <c r="AF43" s="6"/>
    </row>
    <row r="44" spans="1:34" x14ac:dyDescent="0.25">
      <c r="A44" s="1"/>
      <c r="B44" t="s">
        <v>293</v>
      </c>
      <c r="C44" s="9" t="s">
        <v>500</v>
      </c>
      <c r="D44" s="97">
        <v>24690</v>
      </c>
      <c r="F44" t="s">
        <v>264</v>
      </c>
      <c r="G44" s="2" t="s">
        <v>54</v>
      </c>
      <c r="H44" s="6">
        <v>43</v>
      </c>
      <c r="I44" s="7">
        <v>-0.5</v>
      </c>
      <c r="J44" s="6">
        <v>42</v>
      </c>
      <c r="K44" s="7">
        <v>1</v>
      </c>
      <c r="L44" s="6">
        <v>13</v>
      </c>
      <c r="M44" s="7">
        <v>0</v>
      </c>
      <c r="N44" s="6">
        <v>1</v>
      </c>
      <c r="O44" s="7">
        <v>-1.5</v>
      </c>
      <c r="R44" s="6">
        <v>28</v>
      </c>
      <c r="S44" s="6">
        <v>50</v>
      </c>
      <c r="T44" s="6">
        <f>R44-S44</f>
        <v>-22</v>
      </c>
      <c r="U44" s="6">
        <v>45</v>
      </c>
      <c r="V44" s="6">
        <v>48</v>
      </c>
      <c r="W44" s="6">
        <f>U44-V44</f>
        <v>-3</v>
      </c>
      <c r="X44" s="6"/>
      <c r="Y44" s="6"/>
      <c r="AA44" s="4" t="s">
        <v>1795</v>
      </c>
      <c r="AB44" s="6"/>
      <c r="AC44" s="6"/>
      <c r="AE44" s="6">
        <v>33</v>
      </c>
      <c r="AF44" s="6">
        <v>50</v>
      </c>
      <c r="AG44" s="7">
        <f>AE44-AF44</f>
        <v>-17</v>
      </c>
      <c r="AH44" s="4" t="s">
        <v>1116</v>
      </c>
    </row>
    <row r="45" spans="1:34" x14ac:dyDescent="0.25">
      <c r="A45" s="1"/>
      <c r="B45" t="s">
        <v>293</v>
      </c>
      <c r="C45" s="9" t="s">
        <v>446</v>
      </c>
      <c r="D45" s="97">
        <v>24700</v>
      </c>
      <c r="F45" t="s">
        <v>357</v>
      </c>
      <c r="G45" s="2" t="s">
        <v>46</v>
      </c>
      <c r="H45" s="6">
        <v>45.9</v>
      </c>
      <c r="I45" s="7">
        <f>H45-H42</f>
        <v>2.7999999999999972</v>
      </c>
      <c r="J45" s="6">
        <v>41.3</v>
      </c>
      <c r="K45" s="7">
        <f>J45-J42</f>
        <v>-2.8000000000000043</v>
      </c>
      <c r="L45" s="6">
        <v>10.1</v>
      </c>
      <c r="M45" s="7">
        <f>L45-L42</f>
        <v>-0.80000000000000071</v>
      </c>
      <c r="N45" s="6">
        <f>H45-J45</f>
        <v>4.6000000000000014</v>
      </c>
      <c r="O45" s="7">
        <f>N45-N42</f>
        <v>5.6000000000000014</v>
      </c>
      <c r="P45" s="7"/>
      <c r="R45" s="6">
        <v>35</v>
      </c>
      <c r="S45" s="6">
        <v>42</v>
      </c>
      <c r="T45" s="6">
        <f>R45-S45</f>
        <v>-7</v>
      </c>
      <c r="U45" s="6">
        <v>50</v>
      </c>
      <c r="V45" s="6">
        <v>43</v>
      </c>
      <c r="W45" s="6">
        <f>U45-V45</f>
        <v>7</v>
      </c>
      <c r="X45" s="6"/>
      <c r="Y45" s="6"/>
      <c r="AA45" s="4" t="s">
        <v>379</v>
      </c>
      <c r="AB45" s="6"/>
      <c r="AC45" s="6"/>
      <c r="AE45" s="6">
        <v>35</v>
      </c>
      <c r="AF45" s="6">
        <v>52</v>
      </c>
      <c r="AG45" s="6">
        <f t="shared" ref="AG45" si="33">AE45-AF45</f>
        <v>-17</v>
      </c>
      <c r="AH45" s="4" t="s">
        <v>478</v>
      </c>
    </row>
    <row r="46" spans="1:34" x14ac:dyDescent="0.25">
      <c r="A46" s="1"/>
      <c r="B46" t="s">
        <v>293</v>
      </c>
      <c r="F46" t="s">
        <v>499</v>
      </c>
      <c r="G46" s="2" t="s">
        <v>60</v>
      </c>
      <c r="H46" s="6">
        <v>44</v>
      </c>
      <c r="I46" s="7">
        <v>4</v>
      </c>
      <c r="J46" s="6">
        <v>41</v>
      </c>
      <c r="K46" s="7">
        <v>-4</v>
      </c>
      <c r="L46" s="6">
        <v>12</v>
      </c>
      <c r="M46" s="7">
        <v>0</v>
      </c>
      <c r="N46" s="6">
        <v>3</v>
      </c>
      <c r="O46" s="7">
        <v>8</v>
      </c>
      <c r="P46" s="7"/>
      <c r="R46" s="6"/>
      <c r="S46" s="6"/>
      <c r="U46" s="6"/>
      <c r="V46" s="6"/>
      <c r="X46" s="6"/>
      <c r="Y46" s="6"/>
      <c r="AB46" s="6"/>
      <c r="AC46" s="6"/>
      <c r="AE46" s="6"/>
      <c r="AF46" s="6"/>
    </row>
    <row r="47" spans="1:34" x14ac:dyDescent="0.25">
      <c r="A47" s="1"/>
      <c r="B47" t="s">
        <v>293</v>
      </c>
      <c r="C47" s="9" t="s">
        <v>501</v>
      </c>
      <c r="D47" s="97">
        <v>24715</v>
      </c>
      <c r="F47" t="s">
        <v>357</v>
      </c>
      <c r="G47" s="2" t="s">
        <v>46</v>
      </c>
      <c r="H47" s="6">
        <v>47</v>
      </c>
      <c r="I47" s="7">
        <f>H47-H45</f>
        <v>1.1000000000000014</v>
      </c>
      <c r="J47" s="6">
        <v>41.5</v>
      </c>
      <c r="K47" s="7">
        <f>J47-J45</f>
        <v>0.20000000000000284</v>
      </c>
      <c r="L47" s="6">
        <v>9.9</v>
      </c>
      <c r="M47" s="7">
        <f>L47-L45</f>
        <v>-0.19999999999999929</v>
      </c>
      <c r="N47" s="6">
        <f>H47-J47</f>
        <v>5.5</v>
      </c>
      <c r="O47" s="7">
        <f>N47-N45</f>
        <v>0.89999999999999858</v>
      </c>
      <c r="P47" s="7"/>
      <c r="R47" s="6">
        <v>37</v>
      </c>
      <c r="S47" s="6">
        <v>44</v>
      </c>
      <c r="T47" s="6">
        <f>R47-S47</f>
        <v>-7</v>
      </c>
      <c r="U47" s="6">
        <v>48</v>
      </c>
      <c r="V47" s="6">
        <v>45</v>
      </c>
      <c r="W47" s="6">
        <f>U47-V47</f>
        <v>3</v>
      </c>
      <c r="X47" s="6"/>
      <c r="Y47" s="6"/>
      <c r="AA47" s="4" t="s">
        <v>379</v>
      </c>
      <c r="AB47" s="6"/>
      <c r="AC47" s="6"/>
      <c r="AE47" s="6">
        <v>34</v>
      </c>
      <c r="AF47" s="6">
        <v>56</v>
      </c>
      <c r="AG47" s="6">
        <f t="shared" ref="AG47" si="34">AE47-AF47</f>
        <v>-22</v>
      </c>
      <c r="AH47" s="4" t="s">
        <v>478</v>
      </c>
    </row>
    <row r="48" spans="1:34" x14ac:dyDescent="0.25">
      <c r="A48" s="1"/>
      <c r="B48" t="s">
        <v>295</v>
      </c>
      <c r="C48" s="9" t="s">
        <v>305</v>
      </c>
      <c r="D48" s="97">
        <v>24718</v>
      </c>
      <c r="F48" t="s">
        <v>264</v>
      </c>
      <c r="G48" s="2" t="s">
        <v>54</v>
      </c>
      <c r="H48" s="6">
        <v>45</v>
      </c>
      <c r="I48" s="7">
        <v>2</v>
      </c>
      <c r="J48" s="6">
        <v>41.5</v>
      </c>
      <c r="K48" s="7">
        <v>-0.5</v>
      </c>
      <c r="L48" s="6">
        <v>10.5</v>
      </c>
      <c r="M48" s="7">
        <v>-2.5</v>
      </c>
      <c r="N48" s="6">
        <v>3.5</v>
      </c>
      <c r="O48" s="7">
        <v>2.5</v>
      </c>
      <c r="R48" s="6">
        <v>31</v>
      </c>
      <c r="S48" s="6">
        <v>43</v>
      </c>
      <c r="T48" s="6">
        <f>R48-S48</f>
        <v>-12</v>
      </c>
      <c r="U48" s="6">
        <v>40</v>
      </c>
      <c r="V48" s="6">
        <v>53</v>
      </c>
      <c r="W48" s="6">
        <f>U48-V48</f>
        <v>-13</v>
      </c>
      <c r="X48" s="6"/>
      <c r="Y48" s="6"/>
      <c r="AA48" s="4" t="s">
        <v>1795</v>
      </c>
      <c r="AB48" s="6"/>
      <c r="AC48" s="6"/>
      <c r="AE48" s="6">
        <v>29</v>
      </c>
      <c r="AF48" s="6">
        <v>56</v>
      </c>
      <c r="AG48" s="7">
        <f>AE48-AF48</f>
        <v>-27</v>
      </c>
      <c r="AH48" s="4" t="s">
        <v>1116</v>
      </c>
    </row>
    <row r="49" spans="1:34" x14ac:dyDescent="0.25">
      <c r="A49" s="1"/>
      <c r="B49" t="s">
        <v>295</v>
      </c>
      <c r="C49" s="9" t="s">
        <v>359</v>
      </c>
      <c r="D49" s="97">
        <v>24728</v>
      </c>
      <c r="F49" t="s">
        <v>357</v>
      </c>
      <c r="G49" s="2" t="s">
        <v>46</v>
      </c>
      <c r="H49" s="6">
        <v>46.6</v>
      </c>
      <c r="I49" s="7">
        <f>H49-H47</f>
        <v>-0.39999999999999858</v>
      </c>
      <c r="J49" s="6">
        <v>40.1</v>
      </c>
      <c r="K49" s="7">
        <f>J49-J47</f>
        <v>-1.3999999999999986</v>
      </c>
      <c r="L49" s="6">
        <v>11</v>
      </c>
      <c r="M49" s="7">
        <f>L49-L47</f>
        <v>1.0999999999999996</v>
      </c>
      <c r="N49" s="6">
        <f>H49-J49</f>
        <v>6.5</v>
      </c>
      <c r="O49" s="7">
        <f>N49-N47</f>
        <v>1</v>
      </c>
      <c r="P49" s="7"/>
      <c r="R49" s="6">
        <v>35</v>
      </c>
      <c r="S49" s="6">
        <v>42</v>
      </c>
      <c r="T49" s="6">
        <f>R49-S49</f>
        <v>-7</v>
      </c>
      <c r="U49" s="6">
        <v>47</v>
      </c>
      <c r="V49" s="6">
        <v>44</v>
      </c>
      <c r="W49" s="6">
        <f>U49-V49</f>
        <v>3</v>
      </c>
      <c r="X49" s="6"/>
      <c r="Y49" s="6"/>
      <c r="AA49" s="4" t="s">
        <v>379</v>
      </c>
      <c r="AB49" s="6"/>
      <c r="AC49" s="6"/>
      <c r="AE49" s="6">
        <v>31</v>
      </c>
      <c r="AF49" s="6">
        <v>58</v>
      </c>
      <c r="AG49" s="6">
        <f t="shared" ref="AG49" si="35">AE49-AF49</f>
        <v>-27</v>
      </c>
      <c r="AH49" s="4" t="s">
        <v>478</v>
      </c>
    </row>
    <row r="50" spans="1:34" x14ac:dyDescent="0.25">
      <c r="A50" s="1"/>
      <c r="B50" t="s">
        <v>295</v>
      </c>
      <c r="F50" t="s">
        <v>499</v>
      </c>
      <c r="G50" s="2" t="s">
        <v>60</v>
      </c>
      <c r="H50" s="6">
        <v>45</v>
      </c>
      <c r="I50" s="7">
        <v>1</v>
      </c>
      <c r="J50" s="6">
        <v>40</v>
      </c>
      <c r="K50" s="7">
        <v>-1</v>
      </c>
      <c r="L50" s="6">
        <v>11</v>
      </c>
      <c r="M50" s="7">
        <v>-1</v>
      </c>
      <c r="N50" s="6">
        <v>5</v>
      </c>
      <c r="O50" s="7">
        <v>2</v>
      </c>
      <c r="P50" s="7"/>
      <c r="R50" s="6"/>
      <c r="S50" s="6"/>
      <c r="U50" s="6"/>
      <c r="V50" s="6"/>
      <c r="X50" s="6"/>
      <c r="Y50" s="6"/>
      <c r="AB50" s="6"/>
      <c r="AC50" s="6"/>
      <c r="AE50" s="6"/>
      <c r="AF50" s="6"/>
    </row>
    <row r="51" spans="1:34" x14ac:dyDescent="0.25">
      <c r="A51" s="1"/>
      <c r="B51" t="s">
        <v>295</v>
      </c>
      <c r="C51" s="9" t="s">
        <v>458</v>
      </c>
      <c r="D51" s="97">
        <v>24742</v>
      </c>
      <c r="F51" t="s">
        <v>357</v>
      </c>
      <c r="G51" s="2" t="s">
        <v>46</v>
      </c>
      <c r="H51" s="6">
        <v>43.5</v>
      </c>
      <c r="I51" s="7">
        <f>H51-H49</f>
        <v>-3.1000000000000014</v>
      </c>
      <c r="J51" s="6">
        <v>41.6</v>
      </c>
      <c r="K51" s="7">
        <f>J51-J49</f>
        <v>1.5</v>
      </c>
      <c r="L51" s="6">
        <v>12.3</v>
      </c>
      <c r="M51" s="7">
        <f>L51-L49</f>
        <v>1.3000000000000007</v>
      </c>
      <c r="N51" s="6">
        <f>H51-J51</f>
        <v>1.8999999999999986</v>
      </c>
      <c r="O51" s="7">
        <f>N51-N49</f>
        <v>-4.6000000000000014</v>
      </c>
      <c r="P51" s="7"/>
      <c r="R51" s="6">
        <v>36</v>
      </c>
      <c r="S51" s="6">
        <v>46</v>
      </c>
      <c r="T51" s="6">
        <f>R51-S51</f>
        <v>-10</v>
      </c>
      <c r="U51" s="6">
        <v>51</v>
      </c>
      <c r="V51" s="6">
        <v>42</v>
      </c>
      <c r="W51" s="6">
        <f>U51-V51</f>
        <v>9</v>
      </c>
      <c r="X51" s="6"/>
      <c r="Y51" s="6"/>
      <c r="AA51" s="4" t="s">
        <v>379</v>
      </c>
      <c r="AB51" s="6"/>
      <c r="AC51" s="6"/>
      <c r="AE51" s="6">
        <v>34</v>
      </c>
      <c r="AF51" s="6">
        <v>57</v>
      </c>
      <c r="AG51" s="6">
        <f t="shared" ref="AG51" si="36">AE51-AF51</f>
        <v>-23</v>
      </c>
      <c r="AH51" s="4" t="s">
        <v>478</v>
      </c>
    </row>
    <row r="52" spans="1:34" x14ac:dyDescent="0.25">
      <c r="A52" s="1"/>
      <c r="B52" t="s">
        <v>297</v>
      </c>
      <c r="F52" t="s">
        <v>264</v>
      </c>
      <c r="G52" s="2" t="s">
        <v>54</v>
      </c>
      <c r="H52" s="6">
        <v>45</v>
      </c>
      <c r="I52" s="7">
        <v>0</v>
      </c>
      <c r="J52" s="6">
        <v>38</v>
      </c>
      <c r="K52" s="7">
        <v>-3.5</v>
      </c>
      <c r="L52" s="6">
        <v>14</v>
      </c>
      <c r="M52" s="7">
        <v>3.5</v>
      </c>
      <c r="N52" s="6">
        <v>7</v>
      </c>
      <c r="O52" s="7">
        <v>3.5</v>
      </c>
      <c r="R52" s="6">
        <v>43</v>
      </c>
      <c r="S52" s="6">
        <v>34</v>
      </c>
      <c r="T52" s="6">
        <f>R52-S52</f>
        <v>9</v>
      </c>
      <c r="U52" s="6">
        <v>34</v>
      </c>
      <c r="V52" s="6">
        <v>54</v>
      </c>
      <c r="W52" s="6">
        <f>U52-V52</f>
        <v>-20</v>
      </c>
      <c r="X52" s="6"/>
      <c r="Y52" s="6"/>
      <c r="AA52" s="4" t="s">
        <v>1795</v>
      </c>
      <c r="AB52" s="6">
        <v>36</v>
      </c>
      <c r="AC52" s="6">
        <v>36</v>
      </c>
      <c r="AD52" s="4" t="s">
        <v>1797</v>
      </c>
      <c r="AE52" s="6"/>
      <c r="AF52" s="6"/>
    </row>
    <row r="53" spans="1:34" x14ac:dyDescent="0.25">
      <c r="A53" s="1"/>
      <c r="B53" t="s">
        <v>297</v>
      </c>
      <c r="C53" s="9" t="s">
        <v>502</v>
      </c>
      <c r="D53" s="97">
        <v>24756</v>
      </c>
      <c r="F53" t="s">
        <v>357</v>
      </c>
      <c r="G53" s="2" t="s">
        <v>46</v>
      </c>
      <c r="H53" s="6">
        <v>42.5</v>
      </c>
      <c r="I53" s="7">
        <f>H53-H51</f>
        <v>-1</v>
      </c>
      <c r="J53" s="6">
        <v>44.4</v>
      </c>
      <c r="K53" s="7">
        <f>J53-J51</f>
        <v>2.7999999999999972</v>
      </c>
      <c r="L53" s="6">
        <v>10.7</v>
      </c>
      <c r="M53" s="7">
        <f>L53-L51</f>
        <v>-1.6000000000000014</v>
      </c>
      <c r="N53" s="6">
        <f>H53-J53</f>
        <v>-1.8999999999999986</v>
      </c>
      <c r="O53" s="7">
        <f>N53-N51</f>
        <v>-3.7999999999999972</v>
      </c>
      <c r="P53" s="7"/>
      <c r="R53" s="6">
        <v>36</v>
      </c>
      <c r="S53" s="6">
        <v>44</v>
      </c>
      <c r="T53" s="6">
        <f>R53-S53</f>
        <v>-8</v>
      </c>
      <c r="U53" s="6">
        <v>54</v>
      </c>
      <c r="V53" s="6">
        <v>38</v>
      </c>
      <c r="W53" s="6">
        <f>U53-V53</f>
        <v>16</v>
      </c>
      <c r="X53" s="6"/>
      <c r="Y53" s="6"/>
      <c r="AA53" s="4" t="s">
        <v>379</v>
      </c>
      <c r="AB53" s="6"/>
      <c r="AC53" s="6"/>
      <c r="AE53" s="6">
        <v>41</v>
      </c>
      <c r="AF53" s="6">
        <v>50</v>
      </c>
      <c r="AG53" s="6">
        <f t="shared" ref="AG53" si="37">AE53-AF53</f>
        <v>-9</v>
      </c>
      <c r="AH53" s="4" t="s">
        <v>478</v>
      </c>
    </row>
    <row r="54" spans="1:34" x14ac:dyDescent="0.25">
      <c r="A54" s="1"/>
      <c r="B54" t="s">
        <v>297</v>
      </c>
      <c r="F54" t="s">
        <v>499</v>
      </c>
      <c r="G54" s="2" t="s">
        <v>60</v>
      </c>
      <c r="H54" s="6">
        <v>47</v>
      </c>
      <c r="I54" s="7">
        <v>2</v>
      </c>
      <c r="J54" s="6">
        <v>41</v>
      </c>
      <c r="K54" s="7">
        <v>1</v>
      </c>
      <c r="L54" s="6">
        <v>10</v>
      </c>
      <c r="M54" s="7">
        <v>-1</v>
      </c>
      <c r="N54" s="6">
        <v>6</v>
      </c>
      <c r="O54" s="7">
        <v>1</v>
      </c>
      <c r="P54" s="7"/>
      <c r="R54" s="6"/>
      <c r="S54" s="6"/>
      <c r="U54" s="6"/>
      <c r="V54" s="6"/>
      <c r="X54" s="6"/>
      <c r="Y54" s="6"/>
      <c r="AB54" s="6"/>
      <c r="AC54" s="6"/>
      <c r="AE54" s="6"/>
      <c r="AF54" s="6"/>
    </row>
    <row r="55" spans="1:34" x14ac:dyDescent="0.25">
      <c r="A55" s="1"/>
      <c r="B55" t="s">
        <v>296</v>
      </c>
      <c r="C55" s="9" t="s">
        <v>354</v>
      </c>
      <c r="D55" s="97">
        <v>24777</v>
      </c>
      <c r="F55" t="s">
        <v>357</v>
      </c>
      <c r="G55" s="2" t="s">
        <v>46</v>
      </c>
      <c r="H55" s="6">
        <v>46.8</v>
      </c>
      <c r="I55" s="7">
        <f>H55-H53</f>
        <v>4.2999999999999972</v>
      </c>
      <c r="J55" s="6">
        <v>38.6</v>
      </c>
      <c r="K55" s="7">
        <f>J55-J53</f>
        <v>-5.7999999999999972</v>
      </c>
      <c r="L55" s="6">
        <v>11.6</v>
      </c>
      <c r="M55" s="7">
        <f>L55-L53</f>
        <v>0.90000000000000036</v>
      </c>
      <c r="N55" s="6">
        <f>H55-J55</f>
        <v>8.1999999999999957</v>
      </c>
      <c r="O55" s="7">
        <f>N55-N53</f>
        <v>10.099999999999994</v>
      </c>
      <c r="P55" s="7"/>
      <c r="R55" s="6">
        <v>47</v>
      </c>
      <c r="S55" s="6">
        <v>36</v>
      </c>
      <c r="T55" s="6">
        <f t="shared" ref="T55:T57" si="38">R55-S55</f>
        <v>11</v>
      </c>
      <c r="U55" s="6">
        <v>49</v>
      </c>
      <c r="V55" s="6">
        <v>45</v>
      </c>
      <c r="W55" s="6">
        <f t="shared" ref="W55:W57" si="39">U55-V55</f>
        <v>4</v>
      </c>
      <c r="X55" s="6"/>
      <c r="Y55" s="6"/>
      <c r="AA55" s="4" t="s">
        <v>379</v>
      </c>
      <c r="AB55" s="6"/>
      <c r="AC55" s="6"/>
      <c r="AE55" s="6">
        <v>34</v>
      </c>
      <c r="AF55" s="6">
        <v>58</v>
      </c>
      <c r="AG55" s="6">
        <f t="shared" ref="AG55:AG56" si="40">AE55-AF55</f>
        <v>-24</v>
      </c>
      <c r="AH55" s="4" t="s">
        <v>478</v>
      </c>
    </row>
    <row r="56" spans="1:34" x14ac:dyDescent="0.25">
      <c r="A56" s="1"/>
      <c r="B56" t="s">
        <v>296</v>
      </c>
      <c r="C56" s="9" t="s">
        <v>493</v>
      </c>
      <c r="D56" s="97">
        <v>24791</v>
      </c>
      <c r="F56" t="s">
        <v>357</v>
      </c>
      <c r="G56" s="2" t="s">
        <v>46</v>
      </c>
      <c r="H56" s="6">
        <v>44.9</v>
      </c>
      <c r="I56" s="7">
        <f>H56-H55</f>
        <v>-1.8999999999999986</v>
      </c>
      <c r="J56" s="6">
        <v>38.9</v>
      </c>
      <c r="K56" s="7">
        <f>J56-J55</f>
        <v>0.29999999999999716</v>
      </c>
      <c r="L56" s="6">
        <v>12.3</v>
      </c>
      <c r="M56" s="7">
        <f>L56-L55</f>
        <v>0.70000000000000107</v>
      </c>
      <c r="N56" s="6">
        <f>H56-J56</f>
        <v>6</v>
      </c>
      <c r="O56" s="7">
        <f>N56-N55</f>
        <v>-2.1999999999999957</v>
      </c>
      <c r="P56" s="7"/>
      <c r="R56" s="6">
        <v>45</v>
      </c>
      <c r="S56" s="6">
        <v>35</v>
      </c>
      <c r="T56" s="6">
        <f t="shared" si="38"/>
        <v>10</v>
      </c>
      <c r="U56" s="6">
        <v>48</v>
      </c>
      <c r="V56" s="6">
        <v>46</v>
      </c>
      <c r="W56" s="6">
        <f t="shared" si="39"/>
        <v>2</v>
      </c>
      <c r="X56" s="6"/>
      <c r="Y56" s="6"/>
      <c r="AA56" s="4" t="s">
        <v>379</v>
      </c>
      <c r="AB56" s="6"/>
      <c r="AC56" s="6"/>
      <c r="AE56" s="6">
        <v>29</v>
      </c>
      <c r="AF56" s="6">
        <v>63</v>
      </c>
      <c r="AG56" s="6">
        <f t="shared" si="40"/>
        <v>-34</v>
      </c>
      <c r="AH56" s="4" t="s">
        <v>478</v>
      </c>
    </row>
    <row r="57" spans="1:34" x14ac:dyDescent="0.25">
      <c r="A57" s="1"/>
      <c r="B57" t="s">
        <v>296</v>
      </c>
      <c r="F57" t="s">
        <v>264</v>
      </c>
      <c r="G57" s="2" t="s">
        <v>54</v>
      </c>
      <c r="H57" s="6">
        <v>46.5</v>
      </c>
      <c r="I57" s="7">
        <v>1.5</v>
      </c>
      <c r="J57" s="6">
        <v>36</v>
      </c>
      <c r="K57" s="7">
        <v>-2</v>
      </c>
      <c r="L57" s="6">
        <v>11.5</v>
      </c>
      <c r="M57" s="7">
        <v>-2.5</v>
      </c>
      <c r="N57" s="6">
        <v>10.5</v>
      </c>
      <c r="O57" s="7">
        <v>3.5</v>
      </c>
      <c r="R57" s="6">
        <v>44</v>
      </c>
      <c r="S57" s="6">
        <v>41</v>
      </c>
      <c r="T57" s="6">
        <f t="shared" si="38"/>
        <v>3</v>
      </c>
      <c r="U57" s="6">
        <v>41</v>
      </c>
      <c r="V57" s="6">
        <v>51</v>
      </c>
      <c r="W57" s="6">
        <f t="shared" si="39"/>
        <v>-10</v>
      </c>
      <c r="X57" s="6"/>
      <c r="Y57" s="6"/>
      <c r="AA57" s="4" t="s">
        <v>1795</v>
      </c>
      <c r="AB57" s="6"/>
      <c r="AC57" s="6"/>
      <c r="AE57" s="6">
        <v>28</v>
      </c>
      <c r="AF57" s="6">
        <v>59</v>
      </c>
      <c r="AG57" s="7">
        <f>AE57-AF57</f>
        <v>-31</v>
      </c>
      <c r="AH57" s="4" t="s">
        <v>1116</v>
      </c>
    </row>
    <row r="58" spans="1:34" x14ac:dyDescent="0.25">
      <c r="A58" s="1"/>
      <c r="B58" t="s">
        <v>296</v>
      </c>
      <c r="F58" t="s">
        <v>499</v>
      </c>
      <c r="G58" s="2" t="s">
        <v>60</v>
      </c>
      <c r="H58" s="6">
        <v>46</v>
      </c>
      <c r="I58" s="7">
        <v>-1</v>
      </c>
      <c r="J58" s="6">
        <v>39</v>
      </c>
      <c r="K58" s="7">
        <v>-2</v>
      </c>
      <c r="L58" s="6">
        <v>10</v>
      </c>
      <c r="M58" s="7">
        <v>0</v>
      </c>
      <c r="N58" s="6">
        <v>7</v>
      </c>
      <c r="O58" s="7">
        <v>1</v>
      </c>
      <c r="R58" s="6"/>
      <c r="S58" s="6"/>
      <c r="U58" s="6"/>
      <c r="V58" s="6"/>
      <c r="X58" s="6"/>
      <c r="Y58" s="6"/>
      <c r="AB58" s="6"/>
      <c r="AC58" s="6"/>
      <c r="AE58" s="6"/>
      <c r="AF58" s="6"/>
    </row>
    <row r="59" spans="1:34" x14ac:dyDescent="0.25">
      <c r="A59" s="1"/>
      <c r="B59" t="s">
        <v>266</v>
      </c>
      <c r="C59" s="9" t="s">
        <v>409</v>
      </c>
      <c r="D59" s="97">
        <v>24812</v>
      </c>
      <c r="F59" t="s">
        <v>357</v>
      </c>
      <c r="G59" s="2" t="s">
        <v>46</v>
      </c>
      <c r="H59" s="6">
        <v>45.5</v>
      </c>
      <c r="I59" s="7">
        <f>H59-H56</f>
        <v>0.60000000000000142</v>
      </c>
      <c r="J59" s="6">
        <v>37.799999999999997</v>
      </c>
      <c r="K59" s="7">
        <f>J59-J56</f>
        <v>-1.1000000000000014</v>
      </c>
      <c r="L59" s="6">
        <v>12.5</v>
      </c>
      <c r="M59" s="7">
        <f>L59-L56</f>
        <v>0.19999999999999929</v>
      </c>
      <c r="N59" s="6">
        <f>H59-J59</f>
        <v>7.7000000000000028</v>
      </c>
      <c r="O59" s="7">
        <f>N59-N56</f>
        <v>1.7000000000000028</v>
      </c>
      <c r="P59" s="7"/>
      <c r="R59" s="6">
        <v>44</v>
      </c>
      <c r="S59" s="6">
        <v>40</v>
      </c>
      <c r="T59" s="6">
        <f>R59-S59</f>
        <v>4</v>
      </c>
      <c r="U59" s="6">
        <v>46</v>
      </c>
      <c r="V59" s="6">
        <v>50</v>
      </c>
      <c r="W59" s="6">
        <f>U59-V59</f>
        <v>-4</v>
      </c>
      <c r="X59" s="6"/>
      <c r="Y59" s="6"/>
      <c r="AA59" s="4" t="s">
        <v>379</v>
      </c>
      <c r="AB59" s="6"/>
      <c r="AC59" s="6"/>
      <c r="AE59" s="6">
        <v>29</v>
      </c>
      <c r="AF59" s="6">
        <v>64</v>
      </c>
      <c r="AG59" s="6">
        <f t="shared" ref="AG59" si="41">AE59-AF59</f>
        <v>-35</v>
      </c>
      <c r="AH59" s="4" t="s">
        <v>478</v>
      </c>
    </row>
    <row r="60" spans="1:34" x14ac:dyDescent="0.25">
      <c r="A60" s="1"/>
      <c r="B60" t="s">
        <v>266</v>
      </c>
      <c r="C60" s="9" t="s">
        <v>503</v>
      </c>
      <c r="D60" s="97">
        <v>24815</v>
      </c>
      <c r="F60" t="s">
        <v>264</v>
      </c>
      <c r="G60" s="2" t="s">
        <v>54</v>
      </c>
      <c r="H60" s="6">
        <v>49.5</v>
      </c>
      <c r="I60" s="7">
        <v>3</v>
      </c>
      <c r="J60" s="6">
        <v>32</v>
      </c>
      <c r="K60" s="7">
        <v>-4</v>
      </c>
      <c r="L60" s="6">
        <v>12</v>
      </c>
      <c r="M60" s="7">
        <v>0.5</v>
      </c>
      <c r="N60" s="6">
        <v>17.5</v>
      </c>
      <c r="O60" s="7">
        <v>7</v>
      </c>
      <c r="R60" s="6">
        <v>37</v>
      </c>
      <c r="S60" s="6">
        <v>42</v>
      </c>
      <c r="T60" s="6">
        <f>R60-S60</f>
        <v>-5</v>
      </c>
      <c r="U60" s="6">
        <v>34</v>
      </c>
      <c r="V60" s="6">
        <v>57</v>
      </c>
      <c r="W60" s="6">
        <f>U60-V60</f>
        <v>-23</v>
      </c>
      <c r="X60" s="6">
        <v>46</v>
      </c>
      <c r="Y60" s="6">
        <v>16</v>
      </c>
      <c r="Z60" s="6">
        <f t="shared" ref="Z60" si="42">X60-Y60</f>
        <v>30</v>
      </c>
      <c r="AA60" s="4" t="s">
        <v>1798</v>
      </c>
      <c r="AB60" s="6"/>
      <c r="AC60" s="6"/>
      <c r="AE60" s="6">
        <v>21</v>
      </c>
      <c r="AF60" s="6">
        <v>64</v>
      </c>
      <c r="AG60" s="7">
        <f>AE60-AF60</f>
        <v>-43</v>
      </c>
      <c r="AH60" s="4" t="s">
        <v>1116</v>
      </c>
    </row>
    <row r="61" spans="1:34" x14ac:dyDescent="0.25">
      <c r="A61" s="1"/>
      <c r="B61" t="s">
        <v>266</v>
      </c>
      <c r="F61" t="s">
        <v>499</v>
      </c>
      <c r="G61" s="2" t="s">
        <v>60</v>
      </c>
      <c r="H61" s="6">
        <v>47</v>
      </c>
      <c r="I61" s="7">
        <v>1</v>
      </c>
      <c r="J61" s="6">
        <v>36</v>
      </c>
      <c r="K61" s="7">
        <v>-3</v>
      </c>
      <c r="L61" s="6">
        <v>12</v>
      </c>
      <c r="M61" s="7">
        <v>2</v>
      </c>
      <c r="N61" s="6">
        <v>11</v>
      </c>
      <c r="O61" s="7">
        <v>4</v>
      </c>
      <c r="R61" s="6"/>
      <c r="S61" s="6"/>
      <c r="U61" s="6"/>
      <c r="V61" s="6"/>
      <c r="X61" s="6"/>
      <c r="Y61" s="6"/>
      <c r="AB61" s="6"/>
      <c r="AC61" s="6"/>
      <c r="AE61" s="6"/>
      <c r="AF61" s="6"/>
    </row>
    <row r="62" spans="1:34" x14ac:dyDescent="0.25">
      <c r="A62" s="1">
        <v>1968</v>
      </c>
      <c r="B62" t="s">
        <v>267</v>
      </c>
      <c r="C62" s="9" t="s">
        <v>504</v>
      </c>
      <c r="D62" s="97">
        <v>24843</v>
      </c>
      <c r="F62" t="s">
        <v>264</v>
      </c>
      <c r="G62" s="2" t="s">
        <v>54</v>
      </c>
      <c r="H62" s="6">
        <v>45</v>
      </c>
      <c r="I62" s="7">
        <v>-4.5</v>
      </c>
      <c r="J62" s="6">
        <v>39.5</v>
      </c>
      <c r="K62" s="7">
        <v>7.5</v>
      </c>
      <c r="L62" s="6">
        <v>11</v>
      </c>
      <c r="M62" s="7">
        <v>-1</v>
      </c>
      <c r="N62" s="6">
        <v>5.5</v>
      </c>
      <c r="O62" s="7">
        <v>-12</v>
      </c>
      <c r="R62" s="6">
        <v>32</v>
      </c>
      <c r="S62" s="6">
        <v>44</v>
      </c>
      <c r="T62" s="6">
        <f>R62-S62</f>
        <v>-12</v>
      </c>
      <c r="U62" s="6">
        <v>33</v>
      </c>
      <c r="V62" s="6">
        <v>54</v>
      </c>
      <c r="W62" s="6">
        <f>U62-V62</f>
        <v>-21</v>
      </c>
      <c r="X62" s="6"/>
      <c r="Y62" s="6"/>
      <c r="AA62" s="4" t="s">
        <v>1794</v>
      </c>
      <c r="AB62" s="6"/>
      <c r="AC62" s="6"/>
      <c r="AE62" s="6">
        <v>23</v>
      </c>
      <c r="AF62" s="6">
        <v>55</v>
      </c>
      <c r="AG62" s="7">
        <f>AE62-AF62</f>
        <v>-32</v>
      </c>
      <c r="AH62" s="4" t="s">
        <v>1116</v>
      </c>
    </row>
    <row r="63" spans="1:34" x14ac:dyDescent="0.25">
      <c r="A63" s="1"/>
      <c r="B63" t="s">
        <v>267</v>
      </c>
      <c r="C63" s="9" t="s">
        <v>482</v>
      </c>
      <c r="D63" s="97">
        <v>24861</v>
      </c>
      <c r="F63" t="s">
        <v>357</v>
      </c>
      <c r="G63" s="2" t="s">
        <v>46</v>
      </c>
      <c r="H63" s="6">
        <v>53.6</v>
      </c>
      <c r="I63" s="7">
        <f>H63-H59</f>
        <v>8.1000000000000014</v>
      </c>
      <c r="J63" s="6">
        <v>34.799999999999997</v>
      </c>
      <c r="K63" s="7">
        <f>J63-J59</f>
        <v>-3</v>
      </c>
      <c r="L63" s="6">
        <v>9.9</v>
      </c>
      <c r="M63" s="7">
        <f>L63-L59</f>
        <v>-2.5999999999999996</v>
      </c>
      <c r="N63" s="6">
        <f>H63-J63</f>
        <v>18.800000000000004</v>
      </c>
      <c r="O63" s="7">
        <f>N63-N59</f>
        <v>11.100000000000001</v>
      </c>
      <c r="P63" s="7"/>
      <c r="R63" s="6">
        <v>39</v>
      </c>
      <c r="S63" s="6">
        <v>44</v>
      </c>
      <c r="T63" s="6">
        <f>R63-S63</f>
        <v>-5</v>
      </c>
      <c r="U63" s="6">
        <v>40</v>
      </c>
      <c r="V63" s="6">
        <v>55</v>
      </c>
      <c r="W63" s="6">
        <f>U63-V63</f>
        <v>-15</v>
      </c>
      <c r="X63" s="6"/>
      <c r="Y63" s="6"/>
      <c r="AA63" s="4" t="s">
        <v>379</v>
      </c>
      <c r="AB63" s="6"/>
      <c r="AC63" s="6"/>
      <c r="AE63" s="6">
        <v>25</v>
      </c>
      <c r="AF63" s="6">
        <v>68</v>
      </c>
      <c r="AG63" s="6">
        <f t="shared" ref="AG63" si="43">AE63-AF63</f>
        <v>-43</v>
      </c>
      <c r="AH63" s="4" t="s">
        <v>478</v>
      </c>
    </row>
    <row r="64" spans="1:34" x14ac:dyDescent="0.25">
      <c r="A64" s="1"/>
      <c r="B64" t="s">
        <v>267</v>
      </c>
      <c r="F64" t="s">
        <v>499</v>
      </c>
      <c r="G64" s="2" t="s">
        <v>60</v>
      </c>
      <c r="H64" s="6">
        <v>51</v>
      </c>
      <c r="I64" s="7">
        <v>4</v>
      </c>
      <c r="J64" s="6">
        <v>34</v>
      </c>
      <c r="K64" s="7">
        <v>-2</v>
      </c>
      <c r="L64" s="6">
        <v>11</v>
      </c>
      <c r="M64" s="7">
        <v>-1</v>
      </c>
      <c r="N64" s="6">
        <v>17</v>
      </c>
      <c r="O64" s="7">
        <v>6</v>
      </c>
      <c r="P64" s="7"/>
      <c r="R64" s="6"/>
      <c r="S64" s="6"/>
      <c r="U64" s="6"/>
      <c r="V64" s="6"/>
      <c r="X64" s="6"/>
      <c r="Y64" s="6"/>
      <c r="AB64" s="6"/>
      <c r="AC64" s="6"/>
      <c r="AE64" s="6"/>
      <c r="AF64" s="6"/>
    </row>
    <row r="65" spans="1:34" x14ac:dyDescent="0.25">
      <c r="A65" s="1"/>
      <c r="B65" t="s">
        <v>268</v>
      </c>
      <c r="C65" s="9" t="s">
        <v>505</v>
      </c>
      <c r="D65" s="97">
        <v>24871</v>
      </c>
      <c r="F65" t="s">
        <v>264</v>
      </c>
      <c r="G65" s="2" t="s">
        <v>54</v>
      </c>
      <c r="H65" s="6">
        <v>52.5</v>
      </c>
      <c r="I65" s="7">
        <v>7.5</v>
      </c>
      <c r="J65" s="6">
        <v>30</v>
      </c>
      <c r="K65" s="7">
        <v>-9.5</v>
      </c>
      <c r="L65" s="6">
        <v>12.5</v>
      </c>
      <c r="M65" s="7">
        <v>1.5</v>
      </c>
      <c r="N65" s="6">
        <v>22.5</v>
      </c>
      <c r="O65" s="7">
        <v>17</v>
      </c>
      <c r="R65" s="6">
        <v>31</v>
      </c>
      <c r="S65" s="6">
        <v>49</v>
      </c>
      <c r="T65" s="6">
        <f>R65-S65</f>
        <v>-18</v>
      </c>
      <c r="U65" s="6">
        <v>36</v>
      </c>
      <c r="V65" s="6">
        <v>55</v>
      </c>
      <c r="W65" s="6">
        <f>U65-V65</f>
        <v>-19</v>
      </c>
      <c r="X65" s="6"/>
      <c r="Y65" s="6"/>
      <c r="AA65" s="4" t="s">
        <v>1794</v>
      </c>
      <c r="AB65" s="6"/>
      <c r="AC65" s="6"/>
      <c r="AE65" s="6">
        <v>23</v>
      </c>
      <c r="AF65" s="6">
        <v>63</v>
      </c>
      <c r="AG65" s="7">
        <f>AE65-AF65</f>
        <v>-40</v>
      </c>
      <c r="AH65" s="4" t="s">
        <v>1116</v>
      </c>
    </row>
    <row r="66" spans="1:34" x14ac:dyDescent="0.25">
      <c r="A66" s="1"/>
      <c r="B66" t="s">
        <v>268</v>
      </c>
      <c r="C66" s="9" t="s">
        <v>365</v>
      </c>
      <c r="D66" s="97">
        <v>24875</v>
      </c>
      <c r="F66" t="s">
        <v>357</v>
      </c>
      <c r="G66" s="2" t="s">
        <v>46</v>
      </c>
      <c r="H66" s="6">
        <v>50.8</v>
      </c>
      <c r="I66" s="7">
        <f>H66-H63</f>
        <v>-2.8000000000000043</v>
      </c>
      <c r="J66" s="6">
        <v>33.6</v>
      </c>
      <c r="K66" s="7">
        <f>J66-J63</f>
        <v>-1.1999999999999957</v>
      </c>
      <c r="L66" s="6">
        <v>12.2</v>
      </c>
      <c r="M66" s="7">
        <f>L66-L63</f>
        <v>2.2999999999999989</v>
      </c>
      <c r="N66" s="6">
        <f>H66-J66</f>
        <v>17.199999999999996</v>
      </c>
      <c r="O66" s="7">
        <f>N66-N63</f>
        <v>-1.6000000000000085</v>
      </c>
      <c r="P66" s="7"/>
      <c r="R66" s="6">
        <v>38</v>
      </c>
      <c r="S66" s="6">
        <v>43</v>
      </c>
      <c r="T66" s="6">
        <f>R66-S66</f>
        <v>-5</v>
      </c>
      <c r="U66" s="6">
        <v>38</v>
      </c>
      <c r="V66" s="6">
        <v>56</v>
      </c>
      <c r="W66" s="6">
        <f>U66-V66</f>
        <v>-18</v>
      </c>
      <c r="X66" s="6"/>
      <c r="Y66" s="6"/>
      <c r="AA66" s="4" t="s">
        <v>379</v>
      </c>
      <c r="AB66" s="6"/>
      <c r="AC66" s="6"/>
      <c r="AE66" s="6">
        <v>23</v>
      </c>
      <c r="AF66" s="6">
        <v>69</v>
      </c>
      <c r="AG66" s="6">
        <f t="shared" ref="AG66" si="44">AE66-AF66</f>
        <v>-46</v>
      </c>
      <c r="AH66" s="4" t="s">
        <v>478</v>
      </c>
    </row>
    <row r="67" spans="1:34" x14ac:dyDescent="0.25">
      <c r="A67" s="1"/>
      <c r="B67" t="s">
        <v>268</v>
      </c>
      <c r="F67" t="s">
        <v>499</v>
      </c>
      <c r="G67" s="2" t="s">
        <v>60</v>
      </c>
      <c r="H67" s="6">
        <v>50</v>
      </c>
      <c r="I67" s="7">
        <v>-1</v>
      </c>
      <c r="J67" s="6">
        <v>34</v>
      </c>
      <c r="K67" s="7">
        <v>0</v>
      </c>
      <c r="L67" s="6">
        <v>11</v>
      </c>
      <c r="M67" s="7">
        <v>0</v>
      </c>
      <c r="N67" s="6">
        <v>16</v>
      </c>
      <c r="O67" s="7">
        <v>-1</v>
      </c>
      <c r="P67" s="7"/>
      <c r="R67" s="6"/>
      <c r="S67" s="6"/>
      <c r="U67" s="6"/>
      <c r="V67" s="6"/>
      <c r="X67" s="6"/>
      <c r="Y67" s="6"/>
      <c r="AB67" s="6"/>
      <c r="AC67" s="6"/>
      <c r="AE67" s="6"/>
      <c r="AF67" s="6"/>
    </row>
    <row r="68" spans="1:34" x14ac:dyDescent="0.25">
      <c r="A68" s="1"/>
      <c r="B68" t="s">
        <v>294</v>
      </c>
      <c r="F68" t="s">
        <v>264</v>
      </c>
      <c r="G68" s="2" t="s">
        <v>54</v>
      </c>
      <c r="H68" s="6">
        <v>50</v>
      </c>
      <c r="I68" s="7">
        <v>-2.5</v>
      </c>
      <c r="J68" s="6">
        <v>31</v>
      </c>
      <c r="K68" s="7">
        <v>1</v>
      </c>
      <c r="L68" s="6">
        <v>15</v>
      </c>
      <c r="M68" s="7">
        <v>2.5</v>
      </c>
      <c r="N68" s="6">
        <v>19</v>
      </c>
      <c r="O68" s="7">
        <v>-3.5</v>
      </c>
      <c r="R68" s="6">
        <v>29</v>
      </c>
      <c r="S68" s="6">
        <v>52</v>
      </c>
      <c r="T68" s="6">
        <f>R68-S68</f>
        <v>-23</v>
      </c>
      <c r="U68" s="6">
        <v>35</v>
      </c>
      <c r="V68" s="6">
        <v>56</v>
      </c>
      <c r="W68" s="6">
        <f>U68-V68</f>
        <v>-21</v>
      </c>
      <c r="X68" s="6"/>
      <c r="Y68" s="6"/>
      <c r="AA68" s="4" t="s">
        <v>1794</v>
      </c>
      <c r="AB68" s="6"/>
      <c r="AC68" s="6"/>
      <c r="AE68" s="6">
        <v>18</v>
      </c>
      <c r="AF68" s="6">
        <v>66</v>
      </c>
      <c r="AG68" s="7">
        <f>AE68-AF68</f>
        <v>-48</v>
      </c>
      <c r="AH68" s="4" t="s">
        <v>1116</v>
      </c>
    </row>
    <row r="69" spans="1:34" x14ac:dyDescent="0.25">
      <c r="A69" s="1"/>
      <c r="B69" t="s">
        <v>294</v>
      </c>
      <c r="C69" s="9" t="s">
        <v>409</v>
      </c>
      <c r="D69" s="97">
        <v>24903</v>
      </c>
      <c r="F69" t="s">
        <v>357</v>
      </c>
      <c r="G69" s="2" t="s">
        <v>46</v>
      </c>
      <c r="H69" s="6">
        <v>50</v>
      </c>
      <c r="I69" s="7">
        <f>H69-H66</f>
        <v>-0.79999999999999716</v>
      </c>
      <c r="J69" s="6">
        <v>35.9</v>
      </c>
      <c r="K69" s="7">
        <f>J69-J66</f>
        <v>2.2999999999999972</v>
      </c>
      <c r="L69" s="6">
        <v>10.4</v>
      </c>
      <c r="M69" s="7">
        <f>L69-L66</f>
        <v>-1.7999999999999989</v>
      </c>
      <c r="N69" s="6">
        <f>H69-J69</f>
        <v>14.100000000000001</v>
      </c>
      <c r="O69" s="7">
        <f>N69-N66</f>
        <v>-3.0999999999999943</v>
      </c>
      <c r="P69" s="7"/>
      <c r="R69" s="6">
        <v>45</v>
      </c>
      <c r="S69" s="6">
        <v>43</v>
      </c>
      <c r="T69" s="6">
        <f>R69-S69</f>
        <v>2</v>
      </c>
      <c r="U69" s="6">
        <v>41</v>
      </c>
      <c r="V69" s="6">
        <v>55</v>
      </c>
      <c r="W69" s="6">
        <f>U69-V69</f>
        <v>-14</v>
      </c>
      <c r="X69" s="6"/>
      <c r="Y69" s="6"/>
      <c r="AA69" s="4" t="s">
        <v>379</v>
      </c>
      <c r="AB69" s="6"/>
      <c r="AC69" s="6"/>
      <c r="AE69" s="6">
        <v>27</v>
      </c>
      <c r="AF69" s="6">
        <v>68</v>
      </c>
      <c r="AG69" s="6">
        <f t="shared" ref="AG69" si="45">AE69-AF69</f>
        <v>-41</v>
      </c>
      <c r="AH69" s="4" t="s">
        <v>478</v>
      </c>
    </row>
    <row r="70" spans="1:34" x14ac:dyDescent="0.25">
      <c r="A70" s="1"/>
      <c r="B70" t="s">
        <v>294</v>
      </c>
      <c r="F70" t="s">
        <v>499</v>
      </c>
      <c r="G70" s="2" t="s">
        <v>60</v>
      </c>
      <c r="H70" s="6">
        <v>48</v>
      </c>
      <c r="I70" s="7">
        <v>-2</v>
      </c>
      <c r="J70" s="6">
        <v>35</v>
      </c>
      <c r="K70" s="7">
        <v>1</v>
      </c>
      <c r="L70" s="6">
        <v>12</v>
      </c>
      <c r="M70" s="7">
        <v>1</v>
      </c>
      <c r="N70" s="6">
        <v>13</v>
      </c>
      <c r="O70" s="7">
        <v>-3</v>
      </c>
      <c r="P70" s="7"/>
      <c r="R70" s="6"/>
      <c r="S70" s="6"/>
      <c r="U70" s="6"/>
      <c r="V70" s="6"/>
      <c r="X70" s="6"/>
      <c r="Y70" s="6"/>
      <c r="AB70" s="6"/>
      <c r="AC70" s="6"/>
      <c r="AE70" s="6"/>
      <c r="AF70" s="6"/>
    </row>
    <row r="71" spans="1:34" x14ac:dyDescent="0.25">
      <c r="A71" s="1"/>
      <c r="B71" t="s">
        <v>269</v>
      </c>
      <c r="C71" s="9" t="s">
        <v>436</v>
      </c>
      <c r="D71" s="97">
        <v>24931</v>
      </c>
      <c r="F71" t="s">
        <v>357</v>
      </c>
      <c r="G71" s="2" t="s">
        <v>46</v>
      </c>
      <c r="H71" s="6">
        <v>55.5</v>
      </c>
      <c r="I71" s="7">
        <f>H71-H69</f>
        <v>5.5</v>
      </c>
      <c r="J71" s="6">
        <v>32.1</v>
      </c>
      <c r="K71" s="7">
        <f>J71-J69</f>
        <v>-3.7999999999999972</v>
      </c>
      <c r="L71" s="6">
        <v>9</v>
      </c>
      <c r="M71" s="7">
        <f>L71-L69</f>
        <v>-1.4000000000000004</v>
      </c>
      <c r="N71" s="6">
        <f>H71-J71</f>
        <v>23.4</v>
      </c>
      <c r="O71" s="7">
        <f>N71-N69</f>
        <v>9.2999999999999972</v>
      </c>
      <c r="P71" s="7"/>
      <c r="R71" s="6">
        <v>39</v>
      </c>
      <c r="S71" s="6">
        <v>43</v>
      </c>
      <c r="T71" s="6">
        <f>R71-S71</f>
        <v>-4</v>
      </c>
      <c r="U71" s="6">
        <v>37</v>
      </c>
      <c r="V71" s="6">
        <v>58</v>
      </c>
      <c r="W71" s="6">
        <f>U71-V71</f>
        <v>-21</v>
      </c>
      <c r="X71" s="6"/>
      <c r="Y71" s="6"/>
      <c r="AA71" s="4" t="s">
        <v>379</v>
      </c>
      <c r="AB71" s="6"/>
      <c r="AC71" s="6"/>
      <c r="AE71" s="6">
        <v>22</v>
      </c>
      <c r="AF71" s="6">
        <v>70</v>
      </c>
      <c r="AG71" s="6">
        <f t="shared" ref="AG71" si="46">AE71-AF71</f>
        <v>-48</v>
      </c>
      <c r="AH71" s="4" t="s">
        <v>478</v>
      </c>
    </row>
    <row r="72" spans="1:34" x14ac:dyDescent="0.25">
      <c r="A72" s="1"/>
      <c r="B72" t="s">
        <v>269</v>
      </c>
      <c r="F72" t="s">
        <v>499</v>
      </c>
      <c r="G72" s="2" t="s">
        <v>60</v>
      </c>
      <c r="H72" s="6">
        <v>56</v>
      </c>
      <c r="I72" s="7">
        <v>8</v>
      </c>
      <c r="J72" s="6">
        <v>28</v>
      </c>
      <c r="K72" s="7">
        <v>-7</v>
      </c>
      <c r="L72" s="6">
        <v>11</v>
      </c>
      <c r="M72" s="7">
        <v>-1</v>
      </c>
      <c r="N72" s="6">
        <v>28</v>
      </c>
      <c r="O72" s="7">
        <v>15</v>
      </c>
      <c r="P72" s="7"/>
      <c r="R72" s="6"/>
      <c r="S72" s="6"/>
      <c r="U72" s="6"/>
      <c r="V72" s="6"/>
      <c r="X72" s="6"/>
      <c r="Y72" s="6"/>
      <c r="AB72" s="6"/>
      <c r="AC72" s="6"/>
      <c r="AE72" s="6"/>
      <c r="AF72" s="6"/>
    </row>
    <row r="73" spans="1:34" x14ac:dyDescent="0.25">
      <c r="A73" s="1"/>
      <c r="B73" t="s">
        <v>269</v>
      </c>
      <c r="C73" s="9" t="s">
        <v>394</v>
      </c>
      <c r="D73" s="97">
        <v>24958</v>
      </c>
      <c r="F73" t="s">
        <v>264</v>
      </c>
      <c r="G73" s="2" t="s">
        <v>54</v>
      </c>
      <c r="H73" s="6">
        <v>54.5</v>
      </c>
      <c r="I73" s="7">
        <v>4.5</v>
      </c>
      <c r="J73" s="6">
        <v>30</v>
      </c>
      <c r="K73" s="7">
        <v>-1</v>
      </c>
      <c r="L73" s="6">
        <v>12.5</v>
      </c>
      <c r="M73" s="7">
        <v>-2.5</v>
      </c>
      <c r="N73" s="6">
        <v>24.5</v>
      </c>
      <c r="O73" s="7">
        <v>5.5</v>
      </c>
      <c r="R73" s="6">
        <v>28</v>
      </c>
      <c r="S73" s="6">
        <v>47</v>
      </c>
      <c r="T73" s="6">
        <f>R73-S73</f>
        <v>-19</v>
      </c>
      <c r="U73" s="6">
        <v>31</v>
      </c>
      <c r="V73" s="6">
        <v>60</v>
      </c>
      <c r="W73" s="6">
        <f>U73-V73</f>
        <v>-29</v>
      </c>
      <c r="X73" s="6"/>
      <c r="Y73" s="6"/>
      <c r="AA73" s="4" t="s">
        <v>1794</v>
      </c>
      <c r="AB73" s="6"/>
      <c r="AC73" s="6"/>
      <c r="AE73" s="6">
        <v>17</v>
      </c>
      <c r="AF73" s="6">
        <v>69</v>
      </c>
      <c r="AG73" s="7">
        <f>AE73-AF73</f>
        <v>-52</v>
      </c>
      <c r="AH73" s="4" t="s">
        <v>1116</v>
      </c>
    </row>
    <row r="74" spans="1:34" x14ac:dyDescent="0.25">
      <c r="A74" s="1"/>
      <c r="B74" t="s">
        <v>270</v>
      </c>
      <c r="C74" s="9" t="s">
        <v>354</v>
      </c>
      <c r="D74" s="97">
        <v>24959</v>
      </c>
      <c r="F74" t="s">
        <v>357</v>
      </c>
      <c r="G74" s="2" t="s">
        <v>46</v>
      </c>
      <c r="H74" s="6">
        <v>53.3</v>
      </c>
      <c r="I74" s="7">
        <f>H74-H71</f>
        <v>-2.2000000000000028</v>
      </c>
      <c r="J74" s="6">
        <v>30.9</v>
      </c>
      <c r="K74" s="7">
        <f>J74-J71</f>
        <v>-1.2000000000000028</v>
      </c>
      <c r="L74" s="6">
        <v>11.5</v>
      </c>
      <c r="M74" s="7">
        <f>L74-L71</f>
        <v>2.5</v>
      </c>
      <c r="N74" s="6">
        <f>H74-J74</f>
        <v>22.4</v>
      </c>
      <c r="O74" s="7">
        <f>N74-N71</f>
        <v>-1</v>
      </c>
      <c r="P74" s="7"/>
      <c r="R74" s="6">
        <v>34</v>
      </c>
      <c r="S74" s="6">
        <v>49</v>
      </c>
      <c r="T74" s="6">
        <f>R74-S74</f>
        <v>-15</v>
      </c>
      <c r="U74" s="6">
        <v>34</v>
      </c>
      <c r="V74" s="6">
        <v>59</v>
      </c>
      <c r="W74" s="6">
        <f>U74-V74</f>
        <v>-25</v>
      </c>
      <c r="X74" s="6"/>
      <c r="Y74" s="6"/>
      <c r="AA74" s="4" t="s">
        <v>379</v>
      </c>
      <c r="AB74" s="6"/>
      <c r="AC74" s="6"/>
      <c r="AE74" s="6">
        <v>21</v>
      </c>
      <c r="AF74" s="6">
        <v>71</v>
      </c>
      <c r="AG74" s="6">
        <f t="shared" ref="AG74" si="47">AE74-AF74</f>
        <v>-50</v>
      </c>
      <c r="AH74" s="4" t="s">
        <v>478</v>
      </c>
    </row>
    <row r="75" spans="1:34" x14ac:dyDescent="0.25">
      <c r="A75" s="1"/>
      <c r="B75" t="s">
        <v>270</v>
      </c>
      <c r="C75" s="9" t="s">
        <v>468</v>
      </c>
      <c r="D75" s="97">
        <v>24968</v>
      </c>
      <c r="F75" t="s">
        <v>264</v>
      </c>
      <c r="G75" s="2" t="s">
        <v>54</v>
      </c>
      <c r="H75" s="6">
        <v>56</v>
      </c>
      <c r="I75" s="7">
        <v>1.5</v>
      </c>
      <c r="J75" s="6">
        <v>28</v>
      </c>
      <c r="K75" s="7">
        <v>-2</v>
      </c>
      <c r="L75" s="6">
        <v>11</v>
      </c>
      <c r="M75" s="7">
        <v>-1.5</v>
      </c>
      <c r="N75" s="6">
        <v>28</v>
      </c>
      <c r="O75" s="7">
        <v>3.5</v>
      </c>
      <c r="R75" s="6">
        <v>31</v>
      </c>
      <c r="S75" s="6">
        <v>49</v>
      </c>
      <c r="T75" s="6">
        <f>R75-S75</f>
        <v>-18</v>
      </c>
      <c r="U75" s="6">
        <v>27</v>
      </c>
      <c r="V75" s="6">
        <v>61</v>
      </c>
      <c r="W75" s="6">
        <f>U75-V75</f>
        <v>-34</v>
      </c>
      <c r="X75" s="6"/>
      <c r="Y75" s="6"/>
      <c r="AA75" s="4" t="s">
        <v>1794</v>
      </c>
      <c r="AB75" s="6"/>
      <c r="AC75" s="6"/>
      <c r="AE75" s="6">
        <v>19</v>
      </c>
      <c r="AF75" s="6">
        <v>69</v>
      </c>
      <c r="AG75" s="7">
        <f>AE75-AF75</f>
        <v>-50</v>
      </c>
      <c r="AH75" s="4" t="s">
        <v>1116</v>
      </c>
    </row>
    <row r="76" spans="1:34" x14ac:dyDescent="0.25">
      <c r="A76" s="1"/>
      <c r="B76" t="s">
        <v>270</v>
      </c>
      <c r="C76" s="9" t="s">
        <v>431</v>
      </c>
      <c r="D76" s="97">
        <v>24980</v>
      </c>
      <c r="F76" t="s">
        <v>357</v>
      </c>
      <c r="G76" s="2" t="s">
        <v>46</v>
      </c>
      <c r="H76" s="6">
        <v>51.2</v>
      </c>
      <c r="I76" s="7">
        <f>H76-H74</f>
        <v>-2.0999999999999943</v>
      </c>
      <c r="J76" s="6">
        <v>33</v>
      </c>
      <c r="K76" s="7">
        <f>J76-J74</f>
        <v>2.1000000000000014</v>
      </c>
      <c r="L76" s="6">
        <v>11.5</v>
      </c>
      <c r="M76" s="7">
        <f>L76-L74</f>
        <v>0</v>
      </c>
      <c r="N76" s="6">
        <f>H76-J76</f>
        <v>18.200000000000003</v>
      </c>
      <c r="O76" s="7">
        <f>N76-N74</f>
        <v>-4.1999999999999957</v>
      </c>
      <c r="P76" s="7"/>
      <c r="R76" s="6">
        <v>36</v>
      </c>
      <c r="S76" s="6">
        <v>46</v>
      </c>
      <c r="T76" s="6">
        <f>R76-S76</f>
        <v>-10</v>
      </c>
      <c r="U76" s="6">
        <v>38</v>
      </c>
      <c r="V76" s="6">
        <v>54</v>
      </c>
      <c r="W76" s="6">
        <f>U76-V76</f>
        <v>-16</v>
      </c>
      <c r="X76" s="6"/>
      <c r="Y76" s="6"/>
      <c r="AA76" s="4" t="s">
        <v>379</v>
      </c>
      <c r="AB76" s="6"/>
      <c r="AC76" s="6"/>
      <c r="AE76" s="6">
        <v>21</v>
      </c>
      <c r="AF76" s="6">
        <v>71</v>
      </c>
      <c r="AG76" s="6">
        <f t="shared" ref="AG76" si="48">AE76-AF76</f>
        <v>-50</v>
      </c>
      <c r="AH76" s="4" t="s">
        <v>478</v>
      </c>
    </row>
    <row r="77" spans="1:34" x14ac:dyDescent="0.25">
      <c r="A77" s="1"/>
      <c r="B77" t="s">
        <v>270</v>
      </c>
      <c r="F77" t="s">
        <v>499</v>
      </c>
      <c r="G77" s="2" t="s">
        <v>60</v>
      </c>
      <c r="H77" s="6">
        <v>54</v>
      </c>
      <c r="I77" s="7">
        <v>-2</v>
      </c>
      <c r="J77" s="6">
        <v>31</v>
      </c>
      <c r="K77" s="7">
        <v>3</v>
      </c>
      <c r="L77" s="6">
        <v>11</v>
      </c>
      <c r="M77" s="7">
        <v>0</v>
      </c>
      <c r="N77" s="6">
        <v>23</v>
      </c>
      <c r="O77" s="7">
        <v>-5</v>
      </c>
      <c r="P77" s="7"/>
      <c r="R77" s="6"/>
      <c r="S77" s="6"/>
      <c r="U77" s="6"/>
      <c r="V77" s="6"/>
      <c r="X77" s="6"/>
      <c r="Y77" s="6"/>
      <c r="AB77" s="6"/>
      <c r="AC77" s="6"/>
      <c r="AE77" s="6"/>
      <c r="AF77" s="6"/>
    </row>
    <row r="78" spans="1:34" x14ac:dyDescent="0.25">
      <c r="A78" s="1"/>
      <c r="B78" t="s">
        <v>263</v>
      </c>
      <c r="C78" s="9" t="s">
        <v>506</v>
      </c>
      <c r="D78" s="97">
        <v>24996</v>
      </c>
      <c r="F78" t="s">
        <v>264</v>
      </c>
      <c r="G78" s="2" t="s">
        <v>54</v>
      </c>
      <c r="H78" s="6">
        <v>51.5</v>
      </c>
      <c r="I78" s="7">
        <v>-4.5</v>
      </c>
      <c r="J78" s="6">
        <v>28</v>
      </c>
      <c r="K78" s="7">
        <v>0</v>
      </c>
      <c r="L78" s="6">
        <v>14</v>
      </c>
      <c r="M78" s="7">
        <v>3</v>
      </c>
      <c r="N78" s="6">
        <v>23.5</v>
      </c>
      <c r="O78" s="7">
        <v>-4.5</v>
      </c>
      <c r="R78" s="6">
        <v>28</v>
      </c>
      <c r="S78" s="6">
        <v>51</v>
      </c>
      <c r="T78" s="6">
        <f>R78-S78</f>
        <v>-23</v>
      </c>
      <c r="U78" s="6">
        <v>28</v>
      </c>
      <c r="V78" s="6">
        <v>61</v>
      </c>
      <c r="W78" s="6">
        <f>U78-V78</f>
        <v>-33</v>
      </c>
      <c r="X78" s="6"/>
      <c r="Y78" s="6"/>
      <c r="AA78" s="4" t="s">
        <v>1794</v>
      </c>
      <c r="AB78" s="6"/>
      <c r="AC78" s="6"/>
      <c r="AE78" s="6">
        <v>19</v>
      </c>
      <c r="AF78" s="6">
        <v>67</v>
      </c>
      <c r="AG78" s="7">
        <f>AE78-AF78</f>
        <v>-48</v>
      </c>
      <c r="AH78" s="4" t="s">
        <v>1116</v>
      </c>
    </row>
    <row r="79" spans="1:34" x14ac:dyDescent="0.25">
      <c r="A79" s="1"/>
      <c r="B79" t="s">
        <v>263</v>
      </c>
      <c r="C79" s="9" t="s">
        <v>451</v>
      </c>
      <c r="D79" s="97">
        <v>25001</v>
      </c>
      <c r="F79" t="s">
        <v>357</v>
      </c>
      <c r="G79" s="2" t="s">
        <v>46</v>
      </c>
      <c r="H79" s="6">
        <v>52.8</v>
      </c>
      <c r="I79" s="7">
        <f>H79-H76</f>
        <v>1.5999999999999943</v>
      </c>
      <c r="J79" s="6">
        <v>33.299999999999997</v>
      </c>
      <c r="K79" s="7">
        <f>J79-J76</f>
        <v>0.29999999999999716</v>
      </c>
      <c r="L79" s="6">
        <v>9.3000000000000007</v>
      </c>
      <c r="M79" s="7">
        <f>L79-L76</f>
        <v>-2.1999999999999993</v>
      </c>
      <c r="N79" s="6">
        <f>H79-J79</f>
        <v>19.5</v>
      </c>
      <c r="O79" s="7">
        <f>N79-N76</f>
        <v>1.2999999999999972</v>
      </c>
      <c r="P79" s="7"/>
      <c r="R79" s="6">
        <v>36</v>
      </c>
      <c r="S79" s="6">
        <v>46</v>
      </c>
      <c r="T79" s="6">
        <f>R79-S79</f>
        <v>-10</v>
      </c>
      <c r="U79" s="6">
        <v>40</v>
      </c>
      <c r="V79" s="6">
        <v>53</v>
      </c>
      <c r="W79" s="6">
        <f>U79-V79</f>
        <v>-13</v>
      </c>
      <c r="X79" s="6"/>
      <c r="Y79" s="6"/>
      <c r="AA79" s="4" t="s">
        <v>379</v>
      </c>
      <c r="AB79" s="6"/>
      <c r="AC79" s="6"/>
      <c r="AE79" s="6">
        <v>24</v>
      </c>
      <c r="AF79" s="6">
        <v>67</v>
      </c>
      <c r="AG79" s="6">
        <f t="shared" ref="AG79" si="49">AE79-AF79</f>
        <v>-43</v>
      </c>
      <c r="AH79" s="4" t="s">
        <v>478</v>
      </c>
    </row>
    <row r="80" spans="1:34" x14ac:dyDescent="0.25">
      <c r="A80" s="1"/>
      <c r="B80" t="s">
        <v>263</v>
      </c>
      <c r="F80" t="s">
        <v>499</v>
      </c>
      <c r="G80" s="2" t="s">
        <v>60</v>
      </c>
      <c r="H80" s="6">
        <v>50</v>
      </c>
      <c r="I80" s="7">
        <v>-4</v>
      </c>
      <c r="J80" s="6">
        <v>34</v>
      </c>
      <c r="K80" s="7">
        <v>3</v>
      </c>
      <c r="L80" s="6">
        <v>12</v>
      </c>
      <c r="M80" s="7">
        <v>1</v>
      </c>
      <c r="N80" s="6">
        <v>16</v>
      </c>
      <c r="O80" s="7">
        <v>-7</v>
      </c>
      <c r="P80" s="7"/>
      <c r="R80" s="6"/>
      <c r="S80" s="6"/>
      <c r="U80" s="6"/>
      <c r="V80" s="6"/>
      <c r="X80" s="6"/>
      <c r="Y80" s="6"/>
      <c r="AB80" s="6"/>
      <c r="AC80" s="6"/>
      <c r="AE80" s="6"/>
      <c r="AF80" s="6"/>
    </row>
    <row r="81" spans="1:34" x14ac:dyDescent="0.25">
      <c r="A81" s="1"/>
      <c r="B81" t="s">
        <v>265</v>
      </c>
      <c r="C81" s="9" t="s">
        <v>436</v>
      </c>
      <c r="D81" s="97">
        <v>25022</v>
      </c>
      <c r="F81" t="s">
        <v>357</v>
      </c>
      <c r="G81" s="2" t="s">
        <v>46</v>
      </c>
      <c r="H81" s="6">
        <v>49.4</v>
      </c>
      <c r="I81" s="7">
        <f>H81-H79</f>
        <v>-3.3999999999999986</v>
      </c>
      <c r="J81" s="6">
        <v>35.5</v>
      </c>
      <c r="K81" s="7">
        <f>J81-J79</f>
        <v>2.2000000000000028</v>
      </c>
      <c r="L81" s="6">
        <v>11.4</v>
      </c>
      <c r="M81" s="7">
        <f>L81-L79</f>
        <v>2.0999999999999996</v>
      </c>
      <c r="N81" s="6">
        <f>H81-J81</f>
        <v>13.899999999999999</v>
      </c>
      <c r="O81" s="7">
        <f>N81-N79</f>
        <v>-5.6000000000000014</v>
      </c>
      <c r="P81" s="7"/>
      <c r="R81" s="6">
        <v>33</v>
      </c>
      <c r="S81" s="6">
        <v>49</v>
      </c>
      <c r="T81" s="6">
        <f>R81-S81</f>
        <v>-16</v>
      </c>
      <c r="U81" s="6">
        <v>37</v>
      </c>
      <c r="V81" s="6">
        <v>56</v>
      </c>
      <c r="W81" s="6">
        <f>U81-V81</f>
        <v>-19</v>
      </c>
      <c r="X81" s="6"/>
      <c r="Y81" s="6"/>
      <c r="AA81" s="4" t="s">
        <v>379</v>
      </c>
      <c r="AB81" s="6"/>
      <c r="AC81" s="6"/>
      <c r="AE81" s="6">
        <v>24</v>
      </c>
      <c r="AF81" s="6">
        <v>68</v>
      </c>
      <c r="AG81" s="6">
        <f t="shared" ref="AG81" si="50">AE81-AF81</f>
        <v>-44</v>
      </c>
      <c r="AH81" s="4" t="s">
        <v>478</v>
      </c>
    </row>
    <row r="82" spans="1:34" x14ac:dyDescent="0.25">
      <c r="A82" s="1"/>
      <c r="B82" t="s">
        <v>265</v>
      </c>
      <c r="C82" s="9" t="s">
        <v>362</v>
      </c>
      <c r="D82" s="97">
        <v>25023</v>
      </c>
      <c r="F82" t="s">
        <v>264</v>
      </c>
      <c r="G82" s="2" t="s">
        <v>54</v>
      </c>
      <c r="H82" s="6">
        <v>50</v>
      </c>
      <c r="I82" s="7">
        <v>-1.5</v>
      </c>
      <c r="J82" s="6">
        <v>30</v>
      </c>
      <c r="K82" s="7">
        <v>2</v>
      </c>
      <c r="L82" s="6">
        <v>13</v>
      </c>
      <c r="M82" s="7">
        <v>-1</v>
      </c>
      <c r="N82" s="6">
        <v>20</v>
      </c>
      <c r="O82" s="7">
        <v>-3.5</v>
      </c>
      <c r="R82" s="6">
        <v>28</v>
      </c>
      <c r="S82" s="6">
        <v>48</v>
      </c>
      <c r="T82" s="6">
        <f>R82-S82</f>
        <v>-20</v>
      </c>
      <c r="U82" s="6">
        <v>30</v>
      </c>
      <c r="V82" s="6">
        <v>59</v>
      </c>
      <c r="W82" s="6">
        <f>U82-V82</f>
        <v>-29</v>
      </c>
      <c r="X82" s="6"/>
      <c r="Y82" s="6"/>
      <c r="AA82" s="4" t="s">
        <v>1794</v>
      </c>
      <c r="AB82" s="6"/>
      <c r="AC82" s="6"/>
      <c r="AE82" s="6">
        <v>18</v>
      </c>
      <c r="AF82" s="6">
        <v>63</v>
      </c>
      <c r="AG82" s="7">
        <f>AE82-AF82</f>
        <v>-45</v>
      </c>
      <c r="AH82" s="4" t="s">
        <v>1116</v>
      </c>
    </row>
    <row r="83" spans="1:34" x14ac:dyDescent="0.25">
      <c r="A83" s="1"/>
      <c r="B83" t="s">
        <v>265</v>
      </c>
      <c r="C83" s="9" t="s">
        <v>363</v>
      </c>
      <c r="D83" s="97">
        <v>25036</v>
      </c>
      <c r="F83" t="s">
        <v>357</v>
      </c>
      <c r="G83" s="2" t="s">
        <v>46</v>
      </c>
      <c r="H83" s="6">
        <v>51.2</v>
      </c>
      <c r="I83" s="7">
        <f>H83-H81</f>
        <v>1.8000000000000043</v>
      </c>
      <c r="J83" s="6">
        <v>35.700000000000003</v>
      </c>
      <c r="K83" s="7">
        <f>J83-J81</f>
        <v>0.20000000000000284</v>
      </c>
      <c r="L83" s="6">
        <v>9.1999999999999993</v>
      </c>
      <c r="M83" s="7">
        <f>L83-L81</f>
        <v>-2.2000000000000011</v>
      </c>
      <c r="N83" s="6">
        <f>H83-J83</f>
        <v>15.5</v>
      </c>
      <c r="O83" s="7">
        <f>N83-N81</f>
        <v>1.6000000000000014</v>
      </c>
      <c r="P83" s="7"/>
      <c r="R83" s="6">
        <v>32</v>
      </c>
      <c r="S83" s="6">
        <v>49</v>
      </c>
      <c r="T83" s="6">
        <f>R83-S83</f>
        <v>-17</v>
      </c>
      <c r="U83" s="6">
        <v>40</v>
      </c>
      <c r="V83" s="6">
        <v>52</v>
      </c>
      <c r="W83" s="6">
        <f>U83-V83</f>
        <v>-12</v>
      </c>
      <c r="X83" s="6"/>
      <c r="Y83" s="6"/>
      <c r="AA83" s="4" t="s">
        <v>379</v>
      </c>
      <c r="AB83" s="6"/>
      <c r="AC83" s="6"/>
      <c r="AE83" s="6">
        <v>23</v>
      </c>
      <c r="AF83" s="6">
        <v>66</v>
      </c>
      <c r="AG83" s="6">
        <f t="shared" ref="AG83" si="51">AE83-AF83</f>
        <v>-43</v>
      </c>
      <c r="AH83" s="4" t="s">
        <v>478</v>
      </c>
    </row>
    <row r="84" spans="1:34" x14ac:dyDescent="0.25">
      <c r="A84" s="1"/>
      <c r="B84" t="s">
        <v>265</v>
      </c>
      <c r="F84" t="s">
        <v>499</v>
      </c>
      <c r="G84" s="2" t="s">
        <v>60</v>
      </c>
      <c r="H84" s="6">
        <v>49</v>
      </c>
      <c r="I84" s="7">
        <v>-1</v>
      </c>
      <c r="J84" s="6">
        <v>34</v>
      </c>
      <c r="K84" s="7">
        <v>0</v>
      </c>
      <c r="L84" s="6">
        <v>11</v>
      </c>
      <c r="M84" s="7">
        <v>-1</v>
      </c>
      <c r="N84" s="6">
        <v>15</v>
      </c>
      <c r="O84" s="7">
        <v>-1</v>
      </c>
      <c r="P84" s="7"/>
      <c r="R84" s="6"/>
      <c r="S84" s="6"/>
      <c r="U84" s="6"/>
      <c r="V84" s="6"/>
      <c r="X84" s="6"/>
      <c r="Y84" s="6"/>
      <c r="AB84" s="6"/>
      <c r="AC84" s="6"/>
      <c r="AE84" s="6"/>
      <c r="AF84" s="6"/>
    </row>
    <row r="85" spans="1:34" x14ac:dyDescent="0.25">
      <c r="A85" s="1"/>
      <c r="B85" t="s">
        <v>293</v>
      </c>
      <c r="F85" t="s">
        <v>264</v>
      </c>
      <c r="G85" s="2" t="s">
        <v>54</v>
      </c>
      <c r="H85" s="6">
        <v>49.5</v>
      </c>
      <c r="I85" s="7">
        <v>-0.5</v>
      </c>
      <c r="J85" s="6">
        <v>34.5</v>
      </c>
      <c r="K85" s="7">
        <v>4.5</v>
      </c>
      <c r="L85" s="6">
        <v>11.5</v>
      </c>
      <c r="M85" s="7">
        <v>-1.5</v>
      </c>
      <c r="N85" s="6">
        <v>15</v>
      </c>
      <c r="O85" s="7">
        <v>-5</v>
      </c>
      <c r="R85" s="6">
        <v>27</v>
      </c>
      <c r="S85" s="6">
        <v>50</v>
      </c>
      <c r="T85" s="6">
        <f>R85-S85</f>
        <v>-23</v>
      </c>
      <c r="U85" s="6">
        <v>30</v>
      </c>
      <c r="V85" s="6">
        <v>58</v>
      </c>
      <c r="W85" s="6">
        <f>U85-V85</f>
        <v>-28</v>
      </c>
      <c r="X85" s="6"/>
      <c r="Y85" s="6"/>
      <c r="AA85" s="4" t="s">
        <v>1794</v>
      </c>
      <c r="AB85" s="6"/>
      <c r="AC85" s="6"/>
      <c r="AE85" s="6">
        <v>21</v>
      </c>
      <c r="AF85" s="6">
        <v>60</v>
      </c>
      <c r="AG85" s="7">
        <f>AE85-AF85</f>
        <v>-39</v>
      </c>
      <c r="AH85" s="4" t="s">
        <v>1116</v>
      </c>
    </row>
    <row r="86" spans="1:34" x14ac:dyDescent="0.25">
      <c r="A86" s="1"/>
      <c r="B86" t="s">
        <v>293</v>
      </c>
      <c r="C86" s="9" t="s">
        <v>350</v>
      </c>
      <c r="D86" s="97">
        <v>25064</v>
      </c>
      <c r="F86" t="s">
        <v>357</v>
      </c>
      <c r="G86" s="2" t="s">
        <v>46</v>
      </c>
      <c r="H86" s="6">
        <v>47.8</v>
      </c>
      <c r="I86" s="7">
        <f>H86-H83</f>
        <v>-3.4000000000000057</v>
      </c>
      <c r="J86" s="6">
        <v>37</v>
      </c>
      <c r="K86" s="7">
        <f>J86-J83</f>
        <v>1.2999999999999972</v>
      </c>
      <c r="L86" s="6">
        <v>11.7</v>
      </c>
      <c r="M86" s="7">
        <f>L86-L83</f>
        <v>2.5</v>
      </c>
      <c r="N86" s="6">
        <f>H86-J86</f>
        <v>10.799999999999997</v>
      </c>
      <c r="O86" s="7">
        <f>N86-N83</f>
        <v>-4.7000000000000028</v>
      </c>
      <c r="P86" s="7"/>
      <c r="R86" s="6">
        <v>33</v>
      </c>
      <c r="S86" s="6">
        <v>50</v>
      </c>
      <c r="T86" s="6">
        <f>R86-S86</f>
        <v>-17</v>
      </c>
      <c r="U86" s="6">
        <v>42</v>
      </c>
      <c r="V86" s="6">
        <v>51</v>
      </c>
      <c r="W86" s="6">
        <f>U86-V86</f>
        <v>-9</v>
      </c>
      <c r="X86" s="6"/>
      <c r="Y86" s="6"/>
      <c r="AA86" s="4" t="s">
        <v>379</v>
      </c>
      <c r="AB86" s="6"/>
      <c r="AC86" s="6"/>
      <c r="AE86" s="6">
        <v>26</v>
      </c>
      <c r="AF86" s="6">
        <v>65</v>
      </c>
      <c r="AG86" s="6">
        <f t="shared" ref="AG86" si="52">AE86-AF86</f>
        <v>-39</v>
      </c>
      <c r="AH86" s="4" t="s">
        <v>478</v>
      </c>
    </row>
    <row r="87" spans="1:34" x14ac:dyDescent="0.25">
      <c r="A87" s="1"/>
      <c r="B87" t="s">
        <v>293</v>
      </c>
      <c r="F87" t="s">
        <v>499</v>
      </c>
      <c r="G87" s="2" t="s">
        <v>60</v>
      </c>
      <c r="H87" s="6">
        <v>49</v>
      </c>
      <c r="I87" s="7">
        <v>0</v>
      </c>
      <c r="J87" s="6">
        <v>37</v>
      </c>
      <c r="K87" s="7">
        <v>3</v>
      </c>
      <c r="L87" s="6">
        <v>10</v>
      </c>
      <c r="M87" s="7">
        <v>-1</v>
      </c>
      <c r="N87" s="6">
        <v>12</v>
      </c>
      <c r="O87" s="7">
        <v>-3</v>
      </c>
      <c r="P87" s="7"/>
      <c r="R87" s="6"/>
      <c r="S87" s="6"/>
      <c r="U87" s="6"/>
      <c r="V87" s="6"/>
      <c r="X87" s="6"/>
      <c r="Y87" s="6"/>
      <c r="AB87" s="6"/>
      <c r="AC87" s="6"/>
      <c r="AE87" s="6"/>
      <c r="AF87" s="6"/>
    </row>
    <row r="88" spans="1:34" x14ac:dyDescent="0.25">
      <c r="A88" s="1"/>
      <c r="B88" t="s">
        <v>295</v>
      </c>
      <c r="C88" s="9" t="s">
        <v>459</v>
      </c>
      <c r="D88" s="97">
        <v>25085</v>
      </c>
      <c r="F88" t="s">
        <v>357</v>
      </c>
      <c r="G88" s="2" t="s">
        <v>46</v>
      </c>
      <c r="H88" s="6">
        <v>49</v>
      </c>
      <c r="I88" s="7">
        <f>H88-H86</f>
        <v>1.2000000000000028</v>
      </c>
      <c r="J88" s="6">
        <v>39.5</v>
      </c>
      <c r="K88" s="7">
        <f>J88-J86</f>
        <v>2.5</v>
      </c>
      <c r="L88" s="6">
        <v>8.6999999999999993</v>
      </c>
      <c r="M88" s="7">
        <f>L88-L86</f>
        <v>-3</v>
      </c>
      <c r="N88" s="6">
        <f>H88-J88</f>
        <v>9.5</v>
      </c>
      <c r="O88" s="7">
        <f>N88-N86</f>
        <v>-1.2999999999999972</v>
      </c>
      <c r="P88" s="7"/>
      <c r="R88" s="6">
        <v>35</v>
      </c>
      <c r="S88" s="6">
        <v>47</v>
      </c>
      <c r="T88" s="6">
        <f>R88-S88</f>
        <v>-12</v>
      </c>
      <c r="U88" s="6">
        <v>42</v>
      </c>
      <c r="V88" s="6">
        <v>51</v>
      </c>
      <c r="W88" s="6">
        <f>U88-V88</f>
        <v>-9</v>
      </c>
      <c r="X88" s="6"/>
      <c r="Y88" s="6"/>
      <c r="AA88" s="4" t="s">
        <v>379</v>
      </c>
      <c r="AB88" s="6"/>
      <c r="AC88" s="6"/>
      <c r="AE88" s="6">
        <v>27</v>
      </c>
      <c r="AF88" s="6">
        <v>65</v>
      </c>
      <c r="AG88" s="6">
        <f t="shared" ref="AG88" si="53">AE88-AF88</f>
        <v>-38</v>
      </c>
      <c r="AH88" s="4" t="s">
        <v>478</v>
      </c>
    </row>
    <row r="89" spans="1:34" x14ac:dyDescent="0.25">
      <c r="A89" s="1"/>
      <c r="B89" t="s">
        <v>295</v>
      </c>
      <c r="C89" s="9" t="s">
        <v>507</v>
      </c>
      <c r="D89" s="97">
        <v>25093</v>
      </c>
      <c r="F89" t="s">
        <v>264</v>
      </c>
      <c r="G89" s="2" t="s">
        <v>54</v>
      </c>
      <c r="H89" s="6">
        <v>47</v>
      </c>
      <c r="I89" s="7">
        <v>-2.5</v>
      </c>
      <c r="J89" s="6">
        <v>37</v>
      </c>
      <c r="K89" s="7">
        <v>2.5</v>
      </c>
      <c r="L89" s="6">
        <v>11.5</v>
      </c>
      <c r="M89" s="7">
        <v>0</v>
      </c>
      <c r="N89" s="6">
        <v>10</v>
      </c>
      <c r="O89" s="7">
        <v>-5</v>
      </c>
      <c r="R89" s="6">
        <v>27</v>
      </c>
      <c r="S89" s="6">
        <v>52</v>
      </c>
      <c r="T89" s="6">
        <f>R89-S89</f>
        <v>-25</v>
      </c>
      <c r="U89" s="6">
        <v>33</v>
      </c>
      <c r="V89" s="6">
        <v>54</v>
      </c>
      <c r="W89" s="6">
        <f>U89-V89</f>
        <v>-21</v>
      </c>
      <c r="X89" s="6"/>
      <c r="Y89" s="6"/>
      <c r="AA89" s="4" t="s">
        <v>1794</v>
      </c>
      <c r="AB89" s="6"/>
      <c r="AC89" s="6"/>
      <c r="AE89" s="6">
        <v>24</v>
      </c>
      <c r="AF89" s="6">
        <v>58</v>
      </c>
      <c r="AG89" s="7">
        <f>AE89-AF89</f>
        <v>-34</v>
      </c>
      <c r="AH89" s="4" t="s">
        <v>1116</v>
      </c>
    </row>
    <row r="90" spans="1:34" x14ac:dyDescent="0.25">
      <c r="A90" s="1"/>
      <c r="B90" t="s">
        <v>295</v>
      </c>
      <c r="C90" s="9" t="s">
        <v>426</v>
      </c>
      <c r="D90" s="97">
        <v>25099</v>
      </c>
      <c r="F90" t="s">
        <v>357</v>
      </c>
      <c r="G90" s="2" t="s">
        <v>46</v>
      </c>
      <c r="H90" s="6">
        <v>47.8</v>
      </c>
      <c r="I90" s="7">
        <f>H90-H88</f>
        <v>-1.2000000000000028</v>
      </c>
      <c r="J90" s="6">
        <v>37.200000000000003</v>
      </c>
      <c r="K90" s="7">
        <f>J90-J88</f>
        <v>-2.2999999999999972</v>
      </c>
      <c r="L90" s="6">
        <v>10.8</v>
      </c>
      <c r="M90" s="7">
        <f>L90-L88</f>
        <v>2.1000000000000014</v>
      </c>
      <c r="N90" s="6">
        <f>H90-J90</f>
        <v>10.599999999999994</v>
      </c>
      <c r="O90" s="7">
        <f>N90-N88</f>
        <v>1.0999999999999943</v>
      </c>
      <c r="P90" s="7"/>
      <c r="R90" s="6">
        <v>33</v>
      </c>
      <c r="S90" s="6">
        <v>47</v>
      </c>
      <c r="T90" s="6">
        <f>R90-S90</f>
        <v>-14</v>
      </c>
      <c r="U90" s="6">
        <v>41</v>
      </c>
      <c r="V90" s="6">
        <v>51</v>
      </c>
      <c r="W90" s="6">
        <f>U90-V90</f>
        <v>-10</v>
      </c>
      <c r="X90" s="6">
        <v>46</v>
      </c>
      <c r="Y90" s="6">
        <v>17</v>
      </c>
      <c r="Z90" s="6">
        <f>X90-Y90</f>
        <v>29</v>
      </c>
      <c r="AA90" s="4" t="s">
        <v>379</v>
      </c>
      <c r="AB90" s="6"/>
      <c r="AC90" s="6"/>
      <c r="AE90" s="6">
        <v>27</v>
      </c>
      <c r="AF90" s="6">
        <v>63</v>
      </c>
      <c r="AG90" s="6">
        <f t="shared" ref="AG90" si="54">AE90-AF90</f>
        <v>-36</v>
      </c>
      <c r="AH90" s="4" t="s">
        <v>478</v>
      </c>
    </row>
    <row r="91" spans="1:34" x14ac:dyDescent="0.25">
      <c r="A91" s="1"/>
      <c r="B91" t="s">
        <v>295</v>
      </c>
      <c r="F91" t="s">
        <v>499</v>
      </c>
      <c r="G91" s="2" t="s">
        <v>60</v>
      </c>
      <c r="H91" s="6">
        <v>51</v>
      </c>
      <c r="I91" s="7">
        <v>2</v>
      </c>
      <c r="J91" s="6">
        <v>32</v>
      </c>
      <c r="K91" s="7">
        <v>-5</v>
      </c>
      <c r="L91" s="6">
        <v>13</v>
      </c>
      <c r="M91" s="7">
        <v>3</v>
      </c>
      <c r="N91" s="6">
        <v>19</v>
      </c>
      <c r="O91" s="7">
        <v>7</v>
      </c>
      <c r="P91" s="7"/>
      <c r="R91" s="6"/>
      <c r="S91" s="6"/>
      <c r="U91" s="6"/>
      <c r="V91" s="6"/>
      <c r="X91" s="6"/>
      <c r="Y91" s="6"/>
      <c r="AB91" s="6"/>
      <c r="AC91" s="6"/>
      <c r="AE91" s="6"/>
      <c r="AF91" s="6"/>
    </row>
    <row r="92" spans="1:34" x14ac:dyDescent="0.25">
      <c r="A92" s="1"/>
      <c r="B92" s="3" t="s">
        <v>297</v>
      </c>
      <c r="D92" s="97">
        <v>25103</v>
      </c>
      <c r="E92">
        <v>25</v>
      </c>
      <c r="F92" s="3" t="s">
        <v>508</v>
      </c>
      <c r="G92" s="2" t="s">
        <v>224</v>
      </c>
      <c r="H92" s="6">
        <v>47.1</v>
      </c>
      <c r="I92" s="7"/>
      <c r="J92" s="6">
        <v>39.200000000000003</v>
      </c>
      <c r="K92" s="7"/>
      <c r="L92" s="6">
        <v>9.3000000000000007</v>
      </c>
      <c r="M92" s="7"/>
      <c r="N92" s="6">
        <f>H92-J92</f>
        <v>7.8999999999999986</v>
      </c>
      <c r="O92" s="7"/>
      <c r="P92" s="3" t="s">
        <v>509</v>
      </c>
      <c r="Q92" s="3" t="s">
        <v>510</v>
      </c>
      <c r="R92" s="6"/>
      <c r="S92" s="6"/>
      <c r="U92" s="6"/>
      <c r="V92" s="6"/>
      <c r="X92" s="6"/>
      <c r="Y92" s="6"/>
      <c r="AB92" s="6"/>
      <c r="AC92" s="6"/>
      <c r="AE92" s="6"/>
      <c r="AF92" s="6"/>
    </row>
    <row r="93" spans="1:34" x14ac:dyDescent="0.25">
      <c r="A93" s="1"/>
      <c r="B93" t="s">
        <v>297</v>
      </c>
      <c r="F93" t="s">
        <v>264</v>
      </c>
      <c r="G93" s="2" t="s">
        <v>54</v>
      </c>
      <c r="H93" s="6">
        <v>47</v>
      </c>
      <c r="I93" s="7">
        <v>0</v>
      </c>
      <c r="J93" s="6">
        <v>39</v>
      </c>
      <c r="K93" s="7">
        <v>2</v>
      </c>
      <c r="L93" s="6">
        <v>9.5</v>
      </c>
      <c r="M93" s="7">
        <v>-2</v>
      </c>
      <c r="N93" s="6">
        <v>8</v>
      </c>
      <c r="O93" s="7">
        <v>-2</v>
      </c>
      <c r="R93" s="6">
        <v>27</v>
      </c>
      <c r="S93" s="6">
        <v>50</v>
      </c>
      <c r="T93" s="6">
        <f>R93-S93</f>
        <v>-23</v>
      </c>
      <c r="U93" s="6">
        <v>38</v>
      </c>
      <c r="V93" s="6">
        <v>52</v>
      </c>
      <c r="W93" s="6">
        <f>U93-V93</f>
        <v>-14</v>
      </c>
      <c r="X93" s="6"/>
      <c r="Y93" s="6"/>
      <c r="AA93" s="4" t="s">
        <v>1794</v>
      </c>
      <c r="AB93" s="6"/>
      <c r="AC93" s="6"/>
      <c r="AE93" s="6">
        <v>28</v>
      </c>
      <c r="AF93" s="6">
        <v>54</v>
      </c>
      <c r="AG93" s="7">
        <f>AE93-AF93</f>
        <v>-26</v>
      </c>
      <c r="AH93" s="4" t="s">
        <v>1116</v>
      </c>
    </row>
    <row r="94" spans="1:34" x14ac:dyDescent="0.25">
      <c r="A94" s="1"/>
      <c r="B94" t="s">
        <v>297</v>
      </c>
      <c r="C94" s="9" t="s">
        <v>400</v>
      </c>
      <c r="D94" s="97">
        <v>25120</v>
      </c>
      <c r="F94" t="s">
        <v>357</v>
      </c>
      <c r="G94" s="2" t="s">
        <v>46</v>
      </c>
      <c r="H94" s="6">
        <v>49.1</v>
      </c>
      <c r="I94" s="7">
        <f>H94-H90</f>
        <v>1.3000000000000043</v>
      </c>
      <c r="J94" s="6">
        <v>39.700000000000003</v>
      </c>
      <c r="K94" s="7">
        <f>J94-J90</f>
        <v>2.5</v>
      </c>
      <c r="L94" s="6">
        <v>8.8000000000000007</v>
      </c>
      <c r="M94" s="7">
        <f>L94-L90</f>
        <v>-2</v>
      </c>
      <c r="N94" s="6">
        <f>H94-J94</f>
        <v>9.3999999999999986</v>
      </c>
      <c r="O94" s="7">
        <f>N94-N90</f>
        <v>-1.1999999999999957</v>
      </c>
      <c r="P94" s="7"/>
      <c r="R94" s="6">
        <v>36</v>
      </c>
      <c r="S94" s="6">
        <v>47</v>
      </c>
      <c r="T94" s="6">
        <f>R94-S94</f>
        <v>-11</v>
      </c>
      <c r="U94" s="6">
        <v>43</v>
      </c>
      <c r="V94" s="6">
        <v>50</v>
      </c>
      <c r="W94" s="6">
        <f>U94-V94</f>
        <v>-7</v>
      </c>
      <c r="X94" s="6"/>
      <c r="Y94" s="6"/>
      <c r="AA94" s="4" t="s">
        <v>379</v>
      </c>
      <c r="AB94" s="6"/>
      <c r="AC94" s="6"/>
      <c r="AE94" s="6">
        <v>30</v>
      </c>
      <c r="AF94" s="6">
        <v>61</v>
      </c>
      <c r="AG94" s="6">
        <f t="shared" ref="AG94:AG95" si="55">AE94-AF94</f>
        <v>-31</v>
      </c>
      <c r="AH94" s="4" t="s">
        <v>478</v>
      </c>
    </row>
    <row r="95" spans="1:34" x14ac:dyDescent="0.25">
      <c r="A95" s="1"/>
      <c r="B95" t="s">
        <v>297</v>
      </c>
      <c r="C95" s="9" t="s">
        <v>447</v>
      </c>
      <c r="D95" s="97">
        <v>25134</v>
      </c>
      <c r="F95" t="s">
        <v>357</v>
      </c>
      <c r="G95" s="2" t="s">
        <v>46</v>
      </c>
      <c r="H95" s="6">
        <v>46</v>
      </c>
      <c r="I95" s="7">
        <f>H95-H94</f>
        <v>-3.1000000000000014</v>
      </c>
      <c r="J95" s="6">
        <v>42</v>
      </c>
      <c r="K95" s="7">
        <f>J95-J94</f>
        <v>2.2999999999999972</v>
      </c>
      <c r="L95" s="6">
        <v>8.9</v>
      </c>
      <c r="M95" s="7">
        <f>L95-L94</f>
        <v>9.9999999999999645E-2</v>
      </c>
      <c r="N95" s="6">
        <f>H95-J95</f>
        <v>4</v>
      </c>
      <c r="O95" s="7">
        <f>N95-N94</f>
        <v>-5.3999999999999986</v>
      </c>
      <c r="P95" s="7"/>
      <c r="R95" s="6">
        <v>37</v>
      </c>
      <c r="S95" s="6">
        <v>45</v>
      </c>
      <c r="T95" s="6">
        <f>R95-S95</f>
        <v>-8</v>
      </c>
      <c r="U95" s="6">
        <v>46</v>
      </c>
      <c r="V95" s="6">
        <v>47</v>
      </c>
      <c r="W95" s="6">
        <f>U95-V95</f>
        <v>-1</v>
      </c>
      <c r="X95" s="6"/>
      <c r="Y95" s="6"/>
      <c r="AA95" s="4" t="s">
        <v>379</v>
      </c>
      <c r="AB95" s="6"/>
      <c r="AC95" s="6"/>
      <c r="AE95" s="6">
        <v>34</v>
      </c>
      <c r="AF95" s="6">
        <v>57</v>
      </c>
      <c r="AG95" s="6">
        <f t="shared" si="55"/>
        <v>-23</v>
      </c>
      <c r="AH95" s="4" t="s">
        <v>478</v>
      </c>
    </row>
    <row r="96" spans="1:34" x14ac:dyDescent="0.25">
      <c r="A96" s="1"/>
      <c r="B96" t="s">
        <v>297</v>
      </c>
      <c r="F96" t="s">
        <v>499</v>
      </c>
      <c r="G96" s="2" t="s">
        <v>60</v>
      </c>
      <c r="H96" s="6">
        <v>49</v>
      </c>
      <c r="I96" s="7">
        <v>-2</v>
      </c>
      <c r="J96" s="6">
        <v>37</v>
      </c>
      <c r="K96" s="7">
        <v>5</v>
      </c>
      <c r="L96" s="6">
        <v>10</v>
      </c>
      <c r="M96" s="7">
        <v>-3</v>
      </c>
      <c r="N96" s="6">
        <v>12</v>
      </c>
      <c r="O96" s="7">
        <v>-7</v>
      </c>
      <c r="P96" s="7"/>
      <c r="R96" s="6"/>
      <c r="S96" s="6"/>
      <c r="U96" s="6"/>
      <c r="V96" s="6"/>
      <c r="X96" s="6"/>
      <c r="Y96" s="6"/>
      <c r="AB96" s="6"/>
      <c r="AC96" s="6"/>
      <c r="AE96" s="6"/>
      <c r="AF96" s="6"/>
    </row>
    <row r="97" spans="1:34" x14ac:dyDescent="0.25">
      <c r="A97" s="1"/>
      <c r="B97" t="s">
        <v>296</v>
      </c>
      <c r="C97" s="9" t="s">
        <v>409</v>
      </c>
      <c r="D97" s="97">
        <v>25148</v>
      </c>
      <c r="F97" t="s">
        <v>357</v>
      </c>
      <c r="G97" s="2" t="s">
        <v>46</v>
      </c>
      <c r="H97" s="6">
        <v>50.8</v>
      </c>
      <c r="I97" s="7">
        <f>H97-H95</f>
        <v>4.7999999999999972</v>
      </c>
      <c r="J97" s="6">
        <v>37.700000000000003</v>
      </c>
      <c r="K97" s="7">
        <f>J97-J95</f>
        <v>-4.2999999999999972</v>
      </c>
      <c r="L97" s="6">
        <v>8.6999999999999993</v>
      </c>
      <c r="M97" s="7">
        <f>L97-L95</f>
        <v>-0.20000000000000107</v>
      </c>
      <c r="N97" s="6">
        <f>H97-J97</f>
        <v>13.099999999999994</v>
      </c>
      <c r="O97" s="7">
        <f>N97-N95</f>
        <v>9.0999999999999943</v>
      </c>
      <c r="P97" s="7"/>
      <c r="R97" s="6">
        <v>42</v>
      </c>
      <c r="S97" s="6">
        <v>44</v>
      </c>
      <c r="T97" s="6">
        <f>R97-S97</f>
        <v>-2</v>
      </c>
      <c r="U97" s="6">
        <v>45</v>
      </c>
      <c r="V97" s="6">
        <v>50</v>
      </c>
      <c r="W97" s="6">
        <f>U97-V97</f>
        <v>-5</v>
      </c>
      <c r="X97" s="6"/>
      <c r="Y97" s="6"/>
      <c r="AA97" s="4" t="s">
        <v>379</v>
      </c>
      <c r="AB97" s="6"/>
      <c r="AC97" s="6"/>
      <c r="AE97" s="6">
        <v>31</v>
      </c>
      <c r="AF97" s="6">
        <v>63</v>
      </c>
      <c r="AG97" s="6">
        <f t="shared" ref="AG97" si="56">AE97-AF97</f>
        <v>-32</v>
      </c>
      <c r="AH97" s="4" t="s">
        <v>478</v>
      </c>
    </row>
    <row r="98" spans="1:34" x14ac:dyDescent="0.25">
      <c r="A98" s="1"/>
      <c r="B98" t="s">
        <v>296</v>
      </c>
      <c r="C98" s="9" t="s">
        <v>511</v>
      </c>
      <c r="D98" s="97">
        <v>25149</v>
      </c>
      <c r="F98" t="s">
        <v>264</v>
      </c>
      <c r="G98" s="2" t="s">
        <v>54</v>
      </c>
      <c r="H98" s="6">
        <v>50.5</v>
      </c>
      <c r="I98" s="7">
        <v>3.5</v>
      </c>
      <c r="J98" s="6">
        <v>32</v>
      </c>
      <c r="K98" s="7">
        <v>-7</v>
      </c>
      <c r="L98" s="6">
        <v>14</v>
      </c>
      <c r="M98" s="7">
        <v>4.5</v>
      </c>
      <c r="N98" s="6">
        <v>18.5</v>
      </c>
      <c r="O98" s="7">
        <v>10.5</v>
      </c>
      <c r="R98" s="6">
        <v>37</v>
      </c>
      <c r="S98" s="6">
        <v>40</v>
      </c>
      <c r="T98" s="6">
        <f>R98-S98</f>
        <v>-3</v>
      </c>
      <c r="U98" s="6">
        <v>31</v>
      </c>
      <c r="V98" s="6">
        <v>57</v>
      </c>
      <c r="W98" s="6">
        <f>U98-V98</f>
        <v>-26</v>
      </c>
      <c r="X98" s="6"/>
      <c r="Y98" s="6"/>
      <c r="AA98" s="4" t="s">
        <v>1794</v>
      </c>
      <c r="AB98" s="6"/>
      <c r="AC98" s="6"/>
      <c r="AE98" s="6">
        <v>20</v>
      </c>
      <c r="AF98" s="6">
        <v>60</v>
      </c>
      <c r="AG98" s="7">
        <f>AE98-AF98</f>
        <v>-40</v>
      </c>
      <c r="AH98" s="4" t="s">
        <v>1116</v>
      </c>
    </row>
    <row r="99" spans="1:34" x14ac:dyDescent="0.25">
      <c r="A99" s="1"/>
      <c r="B99" t="s">
        <v>296</v>
      </c>
      <c r="F99" t="s">
        <v>499</v>
      </c>
      <c r="G99" s="2" t="s">
        <v>60</v>
      </c>
      <c r="H99" s="6">
        <v>47</v>
      </c>
      <c r="I99" s="7">
        <v>-2</v>
      </c>
      <c r="J99" s="6">
        <v>38</v>
      </c>
      <c r="K99" s="7">
        <v>1</v>
      </c>
      <c r="L99" s="6">
        <v>11</v>
      </c>
      <c r="M99" s="7">
        <v>1</v>
      </c>
      <c r="N99" s="6">
        <v>9</v>
      </c>
      <c r="O99" s="7">
        <v>-3</v>
      </c>
      <c r="R99" s="6"/>
      <c r="S99" s="6"/>
      <c r="U99" s="6"/>
      <c r="V99" s="6"/>
      <c r="X99" s="6"/>
      <c r="Y99" s="6"/>
      <c r="AB99" s="6"/>
      <c r="AC99" s="6"/>
      <c r="AE99" s="6"/>
      <c r="AF99" s="6"/>
    </row>
    <row r="100" spans="1:34" x14ac:dyDescent="0.25">
      <c r="A100" s="1"/>
      <c r="B100" t="s">
        <v>266</v>
      </c>
      <c r="C100" s="9" t="s">
        <v>483</v>
      </c>
      <c r="D100" s="97">
        <v>25177</v>
      </c>
      <c r="F100" t="s">
        <v>264</v>
      </c>
      <c r="G100" s="2" t="s">
        <v>54</v>
      </c>
      <c r="H100" s="6">
        <v>55</v>
      </c>
      <c r="I100" s="7">
        <v>4.5</v>
      </c>
      <c r="J100" s="6">
        <v>29.5</v>
      </c>
      <c r="K100" s="7">
        <v>-2.5</v>
      </c>
      <c r="L100" s="6">
        <v>11</v>
      </c>
      <c r="M100" s="7">
        <v>-3</v>
      </c>
      <c r="N100" s="6">
        <v>25.5</v>
      </c>
      <c r="O100" s="7">
        <v>7</v>
      </c>
      <c r="R100" s="6">
        <v>30</v>
      </c>
      <c r="S100" s="6">
        <v>49</v>
      </c>
      <c r="T100" s="6">
        <f>R100-S100</f>
        <v>-19</v>
      </c>
      <c r="U100" s="6">
        <v>28</v>
      </c>
      <c r="V100" s="6">
        <v>61</v>
      </c>
      <c r="W100" s="6">
        <f>U100-V100</f>
        <v>-33</v>
      </c>
      <c r="X100" s="6"/>
      <c r="Y100" s="6"/>
      <c r="AA100" s="4" t="s">
        <v>1794</v>
      </c>
      <c r="AB100" s="6"/>
      <c r="AC100" s="6"/>
      <c r="AE100" s="6">
        <v>17</v>
      </c>
      <c r="AF100" s="6">
        <v>70</v>
      </c>
      <c r="AG100" s="7">
        <f>AE100-AF100</f>
        <v>-53</v>
      </c>
      <c r="AH100" s="4" t="s">
        <v>1116</v>
      </c>
    </row>
    <row r="101" spans="1:34" x14ac:dyDescent="0.25">
      <c r="A101" s="1"/>
      <c r="B101" t="s">
        <v>266</v>
      </c>
      <c r="C101" s="9" t="s">
        <v>512</v>
      </c>
      <c r="D101" s="97">
        <v>25183</v>
      </c>
      <c r="F101" t="s">
        <v>357</v>
      </c>
      <c r="G101" s="2" t="s">
        <v>46</v>
      </c>
      <c r="H101" s="6">
        <v>55</v>
      </c>
      <c r="I101" s="7">
        <f>H101-H97</f>
        <v>4.2000000000000028</v>
      </c>
      <c r="J101" s="6">
        <v>33.299999999999997</v>
      </c>
      <c r="K101" s="7">
        <f>J101-J97</f>
        <v>-4.4000000000000057</v>
      </c>
      <c r="L101" s="6">
        <v>8.4</v>
      </c>
      <c r="M101" s="7">
        <f>L101-L97</f>
        <v>-0.29999999999999893</v>
      </c>
      <c r="N101" s="6">
        <f>H101-J101</f>
        <v>21.700000000000003</v>
      </c>
      <c r="O101" s="7">
        <f>N101-N97</f>
        <v>8.6000000000000085</v>
      </c>
      <c r="P101" s="7"/>
      <c r="R101" s="6">
        <v>37</v>
      </c>
      <c r="S101" s="6">
        <v>48</v>
      </c>
      <c r="T101" s="6">
        <f>R101-S101</f>
        <v>-11</v>
      </c>
      <c r="U101" s="6">
        <v>34</v>
      </c>
      <c r="V101" s="6">
        <v>60</v>
      </c>
      <c r="W101" s="6">
        <f>U101-V101</f>
        <v>-26</v>
      </c>
      <c r="X101" s="6"/>
      <c r="Y101" s="6"/>
      <c r="AA101" s="4" t="s">
        <v>379</v>
      </c>
      <c r="AB101" s="6"/>
      <c r="AC101" s="6"/>
      <c r="AE101" s="6">
        <v>19</v>
      </c>
      <c r="AF101" s="6">
        <v>75</v>
      </c>
      <c r="AG101" s="6">
        <f t="shared" ref="AG101" si="57">AE101-AF101</f>
        <v>-56</v>
      </c>
      <c r="AH101" s="4" t="s">
        <v>478</v>
      </c>
    </row>
    <row r="102" spans="1:34" x14ac:dyDescent="0.25">
      <c r="A102" s="1"/>
      <c r="B102" t="s">
        <v>266</v>
      </c>
      <c r="F102" t="s">
        <v>499</v>
      </c>
      <c r="G102" s="2" t="s">
        <v>60</v>
      </c>
      <c r="H102" s="6">
        <v>55</v>
      </c>
      <c r="I102" s="7">
        <v>8</v>
      </c>
      <c r="J102" s="6">
        <v>28</v>
      </c>
      <c r="K102" s="7">
        <v>-10</v>
      </c>
      <c r="L102" s="6">
        <v>13</v>
      </c>
      <c r="M102" s="7">
        <v>2</v>
      </c>
      <c r="N102" s="6">
        <v>27</v>
      </c>
      <c r="O102" s="7">
        <v>18</v>
      </c>
      <c r="P102" s="7"/>
      <c r="R102" s="6"/>
      <c r="S102" s="6"/>
      <c r="U102" s="6"/>
      <c r="V102" s="6"/>
      <c r="X102" s="6"/>
      <c r="Y102" s="6"/>
      <c r="AB102" s="6"/>
      <c r="AC102" s="6"/>
      <c r="AE102" s="6"/>
      <c r="AF102" s="6"/>
    </row>
    <row r="103" spans="1:34" x14ac:dyDescent="0.25">
      <c r="A103" s="1">
        <v>1969</v>
      </c>
      <c r="B103" s="3" t="s">
        <v>267</v>
      </c>
      <c r="F103" s="3" t="s">
        <v>508</v>
      </c>
      <c r="G103" s="2" t="s">
        <v>224</v>
      </c>
      <c r="H103" s="6">
        <v>52.3</v>
      </c>
      <c r="I103" s="7">
        <f>H103-H92</f>
        <v>5.1999999999999957</v>
      </c>
      <c r="J103" s="6">
        <v>32.200000000000003</v>
      </c>
      <c r="K103" s="7">
        <f>J103-J92</f>
        <v>-7</v>
      </c>
      <c r="L103" s="6">
        <v>12.1</v>
      </c>
      <c r="M103" s="7">
        <f>L103-L92</f>
        <v>2.7999999999999989</v>
      </c>
      <c r="N103" s="6">
        <f>H103-J103</f>
        <v>20.099999999999994</v>
      </c>
      <c r="O103" s="7">
        <f>N103-N92</f>
        <v>12.199999999999996</v>
      </c>
      <c r="P103" s="3" t="s">
        <v>509</v>
      </c>
      <c r="R103" s="6"/>
      <c r="S103" s="6"/>
      <c r="U103" s="6"/>
      <c r="V103" s="6"/>
      <c r="X103" s="6"/>
      <c r="Y103" s="6"/>
      <c r="AB103" s="6"/>
      <c r="AC103" s="6"/>
      <c r="AE103" s="6"/>
      <c r="AF103" s="6"/>
    </row>
    <row r="104" spans="1:34" x14ac:dyDescent="0.25">
      <c r="A104" s="1"/>
      <c r="B104" t="s">
        <v>267</v>
      </c>
      <c r="C104" s="9" t="s">
        <v>444</v>
      </c>
      <c r="D104" s="97">
        <v>25212</v>
      </c>
      <c r="F104" t="s">
        <v>264</v>
      </c>
      <c r="G104" s="2" t="s">
        <v>54</v>
      </c>
      <c r="H104" s="6">
        <v>53</v>
      </c>
      <c r="I104" s="7">
        <v>-2</v>
      </c>
      <c r="J104" s="6">
        <v>31</v>
      </c>
      <c r="K104" s="7">
        <v>1.5</v>
      </c>
      <c r="L104" s="6">
        <v>11.5</v>
      </c>
      <c r="M104" s="7">
        <v>0.5</v>
      </c>
      <c r="N104" s="6">
        <v>22</v>
      </c>
      <c r="O104" s="7">
        <v>-3.5</v>
      </c>
      <c r="R104" s="6">
        <v>31</v>
      </c>
      <c r="S104" s="6">
        <v>45</v>
      </c>
      <c r="T104" s="6">
        <f>R104-S104</f>
        <v>-14</v>
      </c>
      <c r="U104" s="6">
        <v>34</v>
      </c>
      <c r="V104" s="6">
        <v>58</v>
      </c>
      <c r="W104" s="6">
        <f>U104-V104</f>
        <v>-24</v>
      </c>
      <c r="X104" s="6"/>
      <c r="Y104" s="6"/>
      <c r="AA104" s="4" t="s">
        <v>1794</v>
      </c>
      <c r="AB104" s="6"/>
      <c r="AC104" s="6"/>
      <c r="AE104" s="6">
        <v>23</v>
      </c>
      <c r="AF104" s="6">
        <v>60</v>
      </c>
      <c r="AG104" s="7">
        <f>AE104-AF104</f>
        <v>-37</v>
      </c>
      <c r="AH104" s="4" t="s">
        <v>1116</v>
      </c>
    </row>
    <row r="105" spans="1:34" x14ac:dyDescent="0.25">
      <c r="A105" s="1"/>
      <c r="B105" t="s">
        <v>267</v>
      </c>
      <c r="C105" s="9" t="s">
        <v>400</v>
      </c>
      <c r="D105" s="97">
        <v>25212</v>
      </c>
      <c r="F105" t="s">
        <v>357</v>
      </c>
      <c r="G105" s="2" t="s">
        <v>46</v>
      </c>
      <c r="H105" s="6">
        <v>52.2</v>
      </c>
      <c r="I105" s="7">
        <f>H105-H101</f>
        <v>-2.7999999999999972</v>
      </c>
      <c r="J105" s="6">
        <v>32.5</v>
      </c>
      <c r="K105" s="7">
        <f>J105-J101</f>
        <v>-0.79999999999999716</v>
      </c>
      <c r="L105" s="6">
        <v>12.1</v>
      </c>
      <c r="M105" s="7">
        <f>L105-L101</f>
        <v>3.6999999999999993</v>
      </c>
      <c r="N105" s="6">
        <f>H105-J105</f>
        <v>19.700000000000003</v>
      </c>
      <c r="O105" s="7">
        <f>N105-N101</f>
        <v>-2</v>
      </c>
      <c r="P105" s="7"/>
      <c r="R105" s="6">
        <v>34</v>
      </c>
      <c r="S105" s="6">
        <v>48</v>
      </c>
      <c r="T105" s="6">
        <f t="shared" ref="T105:T106" si="58">R105-S105</f>
        <v>-14</v>
      </c>
      <c r="U105" s="6">
        <v>38</v>
      </c>
      <c r="V105" s="6">
        <v>56</v>
      </c>
      <c r="W105" s="6">
        <f t="shared" ref="W105:W106" si="59">U105-V105</f>
        <v>-18</v>
      </c>
      <c r="X105" s="6"/>
      <c r="Y105" s="6"/>
      <c r="AA105" s="4" t="s">
        <v>379</v>
      </c>
      <c r="AB105" s="6"/>
      <c r="AC105" s="6"/>
      <c r="AE105" s="6">
        <v>24</v>
      </c>
      <c r="AF105" s="6">
        <v>69</v>
      </c>
      <c r="AG105" s="6">
        <f t="shared" ref="AG105:AG106" si="60">AE105-AF105</f>
        <v>-45</v>
      </c>
      <c r="AH105" s="4" t="s">
        <v>478</v>
      </c>
    </row>
    <row r="106" spans="1:34" x14ac:dyDescent="0.25">
      <c r="A106" s="1"/>
      <c r="B106" t="s">
        <v>267</v>
      </c>
      <c r="C106" s="9" t="s">
        <v>447</v>
      </c>
      <c r="D106" s="97">
        <v>25226</v>
      </c>
      <c r="F106" t="s">
        <v>357</v>
      </c>
      <c r="G106" s="2" t="s">
        <v>46</v>
      </c>
      <c r="H106" s="6">
        <v>47.3</v>
      </c>
      <c r="I106" s="7">
        <f>H106-H105</f>
        <v>-4.9000000000000057</v>
      </c>
      <c r="J106" s="6">
        <v>36.9</v>
      </c>
      <c r="K106" s="7">
        <f>J106-J105</f>
        <v>4.3999999999999986</v>
      </c>
      <c r="L106" s="6">
        <v>12.6</v>
      </c>
      <c r="M106" s="7">
        <f>L106-L105</f>
        <v>0.5</v>
      </c>
      <c r="N106" s="6">
        <f>H106-J106</f>
        <v>10.399999999999999</v>
      </c>
      <c r="O106" s="7">
        <f>N106-N105</f>
        <v>-9.3000000000000043</v>
      </c>
      <c r="P106" s="7"/>
      <c r="R106" s="6">
        <v>34</v>
      </c>
      <c r="S106" s="6">
        <v>49</v>
      </c>
      <c r="T106" s="6">
        <f t="shared" si="58"/>
        <v>-15</v>
      </c>
      <c r="U106" s="6">
        <v>39</v>
      </c>
      <c r="V106" s="6">
        <v>54</v>
      </c>
      <c r="W106" s="6">
        <f t="shared" si="59"/>
        <v>-15</v>
      </c>
      <c r="X106" s="6"/>
      <c r="Y106" s="6"/>
      <c r="AA106" s="4" t="s">
        <v>379</v>
      </c>
      <c r="AB106" s="6"/>
      <c r="AC106" s="6"/>
      <c r="AE106" s="6">
        <v>26</v>
      </c>
      <c r="AF106" s="6">
        <v>66</v>
      </c>
      <c r="AG106" s="6">
        <f t="shared" si="60"/>
        <v>-40</v>
      </c>
      <c r="AH106" s="4" t="s">
        <v>478</v>
      </c>
    </row>
    <row r="107" spans="1:34" x14ac:dyDescent="0.25">
      <c r="A107" s="1"/>
      <c r="B107" t="s">
        <v>267</v>
      </c>
      <c r="F107" t="s">
        <v>499</v>
      </c>
      <c r="G107" s="2" t="s">
        <v>60</v>
      </c>
      <c r="H107" s="6">
        <v>49</v>
      </c>
      <c r="I107" s="7">
        <v>-6</v>
      </c>
      <c r="J107" s="6">
        <v>33</v>
      </c>
      <c r="K107" s="7">
        <v>5</v>
      </c>
      <c r="L107" s="6">
        <v>13</v>
      </c>
      <c r="M107" s="7">
        <v>0</v>
      </c>
      <c r="N107" s="6">
        <v>16</v>
      </c>
      <c r="O107" s="7">
        <v>-11</v>
      </c>
      <c r="P107" s="7"/>
      <c r="R107" s="6"/>
      <c r="S107" s="6"/>
      <c r="U107" s="6"/>
      <c r="V107" s="6"/>
      <c r="X107" s="6"/>
      <c r="Y107" s="6"/>
      <c r="AB107" s="6"/>
      <c r="AC107" s="6"/>
      <c r="AE107" s="6"/>
      <c r="AF107" s="6"/>
    </row>
    <row r="108" spans="1:34" x14ac:dyDescent="0.25">
      <c r="A108" s="1"/>
      <c r="B108" t="s">
        <v>268</v>
      </c>
      <c r="C108" s="9" t="s">
        <v>409</v>
      </c>
      <c r="D108" s="97">
        <v>25240</v>
      </c>
      <c r="F108" t="s">
        <v>357</v>
      </c>
      <c r="G108" s="2" t="s">
        <v>46</v>
      </c>
      <c r="H108" s="6">
        <v>56.7</v>
      </c>
      <c r="I108" s="7">
        <f>H108-H106</f>
        <v>9.4000000000000057</v>
      </c>
      <c r="J108" s="6">
        <v>32.1</v>
      </c>
      <c r="K108" s="7">
        <f>J108-J106</f>
        <v>-4.7999999999999972</v>
      </c>
      <c r="L108" s="6">
        <v>8.9</v>
      </c>
      <c r="M108" s="7">
        <f>L108-L106</f>
        <v>-3.6999999999999993</v>
      </c>
      <c r="N108" s="6">
        <f>H108-J108</f>
        <v>24.6</v>
      </c>
      <c r="O108" s="7">
        <f>N108-N106</f>
        <v>14.200000000000003</v>
      </c>
      <c r="P108" s="7"/>
      <c r="R108" s="6">
        <v>35</v>
      </c>
      <c r="S108" s="6">
        <v>45</v>
      </c>
      <c r="T108" s="6">
        <f>R108-S108</f>
        <v>-10</v>
      </c>
      <c r="U108" s="6">
        <v>36</v>
      </c>
      <c r="V108" s="6">
        <v>57</v>
      </c>
      <c r="W108" s="6">
        <f>U108-V108</f>
        <v>-21</v>
      </c>
      <c r="X108" s="6"/>
      <c r="Y108" s="6"/>
      <c r="AA108" s="4" t="s">
        <v>379</v>
      </c>
      <c r="AB108" s="6"/>
      <c r="AC108" s="6"/>
      <c r="AE108" s="6">
        <v>22</v>
      </c>
      <c r="AF108" s="6">
        <v>70</v>
      </c>
      <c r="AG108" s="6">
        <f t="shared" ref="AG108" si="61">AE108-AF108</f>
        <v>-48</v>
      </c>
      <c r="AH108" s="4" t="s">
        <v>478</v>
      </c>
    </row>
    <row r="109" spans="1:34" x14ac:dyDescent="0.25">
      <c r="A109" s="1"/>
      <c r="B109" t="s">
        <v>268</v>
      </c>
      <c r="C109" s="9" t="s">
        <v>513</v>
      </c>
      <c r="D109" s="97">
        <v>25247</v>
      </c>
      <c r="F109" t="s">
        <v>264</v>
      </c>
      <c r="G109" s="2" t="s">
        <v>54</v>
      </c>
      <c r="H109" s="6">
        <v>54.5</v>
      </c>
      <c r="I109" s="7">
        <v>1.5</v>
      </c>
      <c r="J109" s="6">
        <v>32</v>
      </c>
      <c r="K109" s="7">
        <v>1</v>
      </c>
      <c r="L109" s="6">
        <v>11</v>
      </c>
      <c r="M109" s="7">
        <v>-0.5</v>
      </c>
      <c r="N109" s="6">
        <v>22.5</v>
      </c>
      <c r="O109" s="7">
        <v>0.5</v>
      </c>
      <c r="R109" s="6">
        <v>34</v>
      </c>
      <c r="S109" s="6">
        <v>42</v>
      </c>
      <c r="T109" s="6">
        <f>R109-S109</f>
        <v>-8</v>
      </c>
      <c r="U109" s="6">
        <v>32</v>
      </c>
      <c r="V109" s="6">
        <v>57</v>
      </c>
      <c r="W109" s="6">
        <f>U109-V109</f>
        <v>-25</v>
      </c>
      <c r="X109" s="6"/>
      <c r="Y109" s="6"/>
      <c r="AA109" s="4" t="s">
        <v>1794</v>
      </c>
      <c r="AB109" s="6"/>
      <c r="AC109" s="6"/>
      <c r="AE109" s="6">
        <v>22</v>
      </c>
      <c r="AF109" s="6">
        <v>61</v>
      </c>
      <c r="AG109" s="7">
        <f>AE109-AF109</f>
        <v>-39</v>
      </c>
      <c r="AH109" s="4" t="s">
        <v>1116</v>
      </c>
    </row>
    <row r="110" spans="1:34" x14ac:dyDescent="0.25">
      <c r="A110" s="1"/>
      <c r="B110" t="s">
        <v>268</v>
      </c>
      <c r="C110" s="9" t="s">
        <v>353</v>
      </c>
      <c r="D110" s="97">
        <v>25254</v>
      </c>
      <c r="F110" t="s">
        <v>357</v>
      </c>
      <c r="G110" s="2" t="s">
        <v>46</v>
      </c>
      <c r="H110" s="6">
        <v>54.6</v>
      </c>
      <c r="I110" s="7">
        <f>H110-H108</f>
        <v>-2.1000000000000014</v>
      </c>
      <c r="J110" s="6">
        <v>32.5</v>
      </c>
      <c r="K110" s="7">
        <f>J110-J108</f>
        <v>0.39999999999999858</v>
      </c>
      <c r="L110" s="6">
        <v>10</v>
      </c>
      <c r="M110" s="7">
        <f>L110-L108</f>
        <v>1.0999999999999996</v>
      </c>
      <c r="N110" s="6">
        <f>H110-J110</f>
        <v>22.1</v>
      </c>
      <c r="O110" s="7">
        <f>N110-N108</f>
        <v>-2.5</v>
      </c>
      <c r="P110" s="7"/>
      <c r="R110" s="6">
        <v>41</v>
      </c>
      <c r="S110" s="6">
        <v>41</v>
      </c>
      <c r="T110" s="6">
        <f>R110-S110</f>
        <v>0</v>
      </c>
      <c r="U110" s="6">
        <v>38</v>
      </c>
      <c r="V110" s="6">
        <v>56</v>
      </c>
      <c r="W110" s="6">
        <f>U110-V110</f>
        <v>-18</v>
      </c>
      <c r="X110" s="6"/>
      <c r="Y110" s="6"/>
      <c r="AA110" s="4" t="s">
        <v>379</v>
      </c>
      <c r="AB110" s="6"/>
      <c r="AC110" s="6"/>
      <c r="AE110" s="6">
        <v>25</v>
      </c>
      <c r="AF110" s="6">
        <v>68</v>
      </c>
      <c r="AG110" s="6">
        <f t="shared" ref="AG110" si="62">AE110-AF110</f>
        <v>-43</v>
      </c>
      <c r="AH110" s="4" t="s">
        <v>478</v>
      </c>
    </row>
    <row r="111" spans="1:34" x14ac:dyDescent="0.25">
      <c r="A111" s="1"/>
      <c r="B111" t="s">
        <v>268</v>
      </c>
      <c r="F111" t="s">
        <v>499</v>
      </c>
      <c r="G111" s="2" t="s">
        <v>60</v>
      </c>
      <c r="H111" s="6">
        <v>55</v>
      </c>
      <c r="I111" s="7">
        <v>6</v>
      </c>
      <c r="J111" s="6">
        <v>32</v>
      </c>
      <c r="K111" s="7">
        <v>-1</v>
      </c>
      <c r="L111" s="6">
        <v>10</v>
      </c>
      <c r="M111" s="7">
        <v>-3</v>
      </c>
      <c r="N111" s="6">
        <v>23</v>
      </c>
      <c r="O111" s="7">
        <v>7</v>
      </c>
      <c r="P111" s="7"/>
      <c r="R111" s="6"/>
      <c r="S111" s="6"/>
      <c r="U111" s="6"/>
      <c r="V111" s="6"/>
      <c r="X111" s="6"/>
      <c r="Y111" s="6"/>
      <c r="AB111" s="6"/>
      <c r="AC111" s="6"/>
      <c r="AE111" s="6"/>
      <c r="AF111" s="6"/>
    </row>
    <row r="112" spans="1:34" x14ac:dyDescent="0.25">
      <c r="A112" s="1"/>
      <c r="B112" t="s">
        <v>294</v>
      </c>
      <c r="C112" s="9" t="s">
        <v>409</v>
      </c>
      <c r="D112" s="97">
        <v>25268</v>
      </c>
      <c r="F112" t="s">
        <v>357</v>
      </c>
      <c r="G112" s="2" t="s">
        <v>46</v>
      </c>
      <c r="H112" s="6">
        <v>51.7</v>
      </c>
      <c r="I112" s="7">
        <f>H112-H110</f>
        <v>-2.8999999999999986</v>
      </c>
      <c r="J112" s="6">
        <v>35.799999999999997</v>
      </c>
      <c r="K112" s="7">
        <f>J112-J110</f>
        <v>3.2999999999999972</v>
      </c>
      <c r="L112" s="6">
        <v>10.1</v>
      </c>
      <c r="M112" s="7">
        <f>L112-L110</f>
        <v>9.9999999999999645E-2</v>
      </c>
      <c r="N112" s="6">
        <f>H112-J112</f>
        <v>15.900000000000006</v>
      </c>
      <c r="O112" s="7">
        <f>N112-N110</f>
        <v>-6.1999999999999957</v>
      </c>
      <c r="P112" s="7"/>
      <c r="R112" s="6">
        <v>40</v>
      </c>
      <c r="S112" s="6">
        <v>44</v>
      </c>
      <c r="T112" s="6">
        <f>R112-S112</f>
        <v>-4</v>
      </c>
      <c r="U112" s="6">
        <v>41</v>
      </c>
      <c r="V112" s="6">
        <v>52</v>
      </c>
      <c r="W112" s="6">
        <f>U112-V112</f>
        <v>-11</v>
      </c>
      <c r="X112" s="6"/>
      <c r="Y112" s="6"/>
      <c r="AA112" s="4" t="s">
        <v>379</v>
      </c>
      <c r="AB112" s="6"/>
      <c r="AC112" s="6"/>
      <c r="AE112" s="6">
        <v>26</v>
      </c>
      <c r="AF112" s="6">
        <v>66</v>
      </c>
      <c r="AG112" s="6">
        <f t="shared" ref="AG112" si="63">AE112-AF112</f>
        <v>-40</v>
      </c>
      <c r="AH112" s="4" t="s">
        <v>478</v>
      </c>
    </row>
    <row r="113" spans="1:34" x14ac:dyDescent="0.25">
      <c r="A113" s="1"/>
      <c r="B113" t="s">
        <v>294</v>
      </c>
      <c r="C113" s="9" t="s">
        <v>514</v>
      </c>
      <c r="D113" s="97">
        <v>25276</v>
      </c>
      <c r="F113" t="s">
        <v>264</v>
      </c>
      <c r="G113" s="2" t="s">
        <v>54</v>
      </c>
      <c r="H113" s="6">
        <v>52.5</v>
      </c>
      <c r="I113" s="7">
        <v>-2</v>
      </c>
      <c r="J113" s="6">
        <v>34</v>
      </c>
      <c r="K113" s="7">
        <v>2</v>
      </c>
      <c r="L113" s="6">
        <v>10</v>
      </c>
      <c r="M113" s="7">
        <v>-1</v>
      </c>
      <c r="N113" s="6">
        <v>18.5</v>
      </c>
      <c r="O113" s="7">
        <v>-4</v>
      </c>
      <c r="R113" s="6">
        <v>31</v>
      </c>
      <c r="S113" s="6">
        <v>42</v>
      </c>
      <c r="T113" s="6">
        <f>R113-S113</f>
        <v>-11</v>
      </c>
      <c r="U113" s="6">
        <v>35</v>
      </c>
      <c r="V113" s="6">
        <v>52</v>
      </c>
      <c r="W113" s="6">
        <f>U113-V113</f>
        <v>-17</v>
      </c>
      <c r="X113" s="6"/>
      <c r="Y113" s="6"/>
      <c r="AA113" s="4" t="s">
        <v>1794</v>
      </c>
      <c r="AB113" s="6"/>
      <c r="AC113" s="6"/>
      <c r="AE113" s="6">
        <v>22</v>
      </c>
      <c r="AF113" s="6">
        <v>59</v>
      </c>
      <c r="AG113" s="7">
        <f>AE113-AF113</f>
        <v>-37</v>
      </c>
      <c r="AH113" s="4" t="s">
        <v>1116</v>
      </c>
    </row>
    <row r="114" spans="1:34" x14ac:dyDescent="0.25">
      <c r="A114" s="1"/>
      <c r="B114" t="s">
        <v>294</v>
      </c>
      <c r="C114" s="9" t="s">
        <v>515</v>
      </c>
      <c r="D114" s="97">
        <v>25288</v>
      </c>
      <c r="F114" t="s">
        <v>357</v>
      </c>
      <c r="G114" s="2" t="s">
        <v>46</v>
      </c>
      <c r="H114" s="6">
        <v>55.4</v>
      </c>
      <c r="I114" s="7">
        <f>H114-H112</f>
        <v>3.6999999999999957</v>
      </c>
      <c r="J114" s="6">
        <v>32.299999999999997</v>
      </c>
      <c r="K114" s="7">
        <f>J114-J112</f>
        <v>-3.5</v>
      </c>
      <c r="L114" s="6">
        <v>9.5</v>
      </c>
      <c r="M114" s="7">
        <f>L114-L112</f>
        <v>-0.59999999999999964</v>
      </c>
      <c r="N114" s="6">
        <f>H114-J114</f>
        <v>23.1</v>
      </c>
      <c r="O114" s="7">
        <f>N114-N112</f>
        <v>7.1999999999999957</v>
      </c>
      <c r="P114" s="7"/>
      <c r="R114" s="6">
        <v>39</v>
      </c>
      <c r="S114" s="6">
        <v>43</v>
      </c>
      <c r="T114" s="6">
        <f>R114-S114</f>
        <v>-4</v>
      </c>
      <c r="U114" s="6">
        <v>38</v>
      </c>
      <c r="V114" s="6">
        <v>54</v>
      </c>
      <c r="W114" s="6">
        <f>U114-V114</f>
        <v>-16</v>
      </c>
      <c r="X114" s="6"/>
      <c r="Y114" s="6"/>
      <c r="AA114" s="4" t="s">
        <v>379</v>
      </c>
      <c r="AB114" s="6"/>
      <c r="AC114" s="6"/>
      <c r="AE114" s="6">
        <v>21</v>
      </c>
      <c r="AF114" s="6">
        <v>70</v>
      </c>
      <c r="AG114" s="6">
        <f t="shared" ref="AG114" si="64">AE114-AF114</f>
        <v>-49</v>
      </c>
      <c r="AH114" s="4" t="s">
        <v>478</v>
      </c>
    </row>
    <row r="115" spans="1:34" x14ac:dyDescent="0.25">
      <c r="A115" s="1"/>
      <c r="B115" t="s">
        <v>294</v>
      </c>
      <c r="F115" t="s">
        <v>499</v>
      </c>
      <c r="G115" s="2" t="s">
        <v>60</v>
      </c>
      <c r="H115" s="6">
        <v>56</v>
      </c>
      <c r="I115" s="7">
        <v>1</v>
      </c>
      <c r="J115" s="6">
        <v>31</v>
      </c>
      <c r="K115" s="7">
        <v>-1</v>
      </c>
      <c r="L115" s="6">
        <v>10</v>
      </c>
      <c r="M115" s="7">
        <v>0</v>
      </c>
      <c r="N115" s="6">
        <v>25</v>
      </c>
      <c r="O115" s="7">
        <v>2</v>
      </c>
      <c r="P115" s="7"/>
      <c r="R115" s="6"/>
      <c r="S115" s="6"/>
      <c r="U115" s="6"/>
      <c r="V115" s="6"/>
      <c r="X115" s="6"/>
      <c r="Y115" s="6"/>
      <c r="AB115" s="6"/>
      <c r="AC115" s="6"/>
      <c r="AE115" s="6"/>
      <c r="AF115" s="6"/>
    </row>
    <row r="116" spans="1:34" x14ac:dyDescent="0.25">
      <c r="A116" s="1"/>
      <c r="B116" s="3" t="s">
        <v>269</v>
      </c>
      <c r="F116" s="3" t="s">
        <v>508</v>
      </c>
      <c r="G116" s="2" t="s">
        <v>224</v>
      </c>
      <c r="H116" s="6">
        <v>54.9</v>
      </c>
      <c r="I116" s="7">
        <f>H116-H103</f>
        <v>2.6000000000000014</v>
      </c>
      <c r="J116" s="6">
        <v>28.1</v>
      </c>
      <c r="K116" s="7">
        <f>J116-J103</f>
        <v>-4.1000000000000014</v>
      </c>
      <c r="L116" s="6">
        <v>13.8</v>
      </c>
      <c r="M116" s="7">
        <f>L116-L103</f>
        <v>1.7000000000000011</v>
      </c>
      <c r="N116" s="6">
        <f>H116-J116</f>
        <v>26.799999999999997</v>
      </c>
      <c r="O116" s="7">
        <f>N116-N103</f>
        <v>6.7000000000000028</v>
      </c>
      <c r="P116" s="3" t="s">
        <v>509</v>
      </c>
      <c r="R116" s="6"/>
      <c r="S116" s="6"/>
      <c r="U116" s="6"/>
      <c r="V116" s="6"/>
      <c r="X116" s="6"/>
      <c r="Y116" s="6"/>
      <c r="AB116" s="6"/>
      <c r="AC116" s="6"/>
      <c r="AE116" s="6"/>
      <c r="AF116" s="6"/>
    </row>
    <row r="117" spans="1:34" x14ac:dyDescent="0.25">
      <c r="A117" s="1"/>
      <c r="B117" t="s">
        <v>269</v>
      </c>
      <c r="C117" s="9" t="s">
        <v>400</v>
      </c>
      <c r="D117" s="97">
        <v>25302</v>
      </c>
      <c r="F117" t="s">
        <v>357</v>
      </c>
      <c r="G117" s="2" t="s">
        <v>46</v>
      </c>
      <c r="H117" s="6">
        <v>54.8</v>
      </c>
      <c r="I117" s="7">
        <f>H117-H114</f>
        <v>-0.60000000000000142</v>
      </c>
      <c r="J117" s="6">
        <v>32.9</v>
      </c>
      <c r="K117" s="7">
        <f>J117-J114</f>
        <v>0.60000000000000142</v>
      </c>
      <c r="L117" s="6">
        <v>10.3</v>
      </c>
      <c r="M117" s="7">
        <f>L117-L114</f>
        <v>0.80000000000000071</v>
      </c>
      <c r="N117" s="6">
        <f>H117-J117</f>
        <v>21.9</v>
      </c>
      <c r="O117" s="7">
        <f>N117-N114</f>
        <v>-1.2000000000000028</v>
      </c>
      <c r="P117" s="7"/>
      <c r="R117" s="6">
        <v>37</v>
      </c>
      <c r="S117" s="6">
        <v>44</v>
      </c>
      <c r="T117" s="6">
        <f>R117-S117</f>
        <v>-7</v>
      </c>
      <c r="U117" s="6">
        <v>38</v>
      </c>
      <c r="V117" s="6">
        <v>55</v>
      </c>
      <c r="W117" s="6">
        <f>U117-V117</f>
        <v>-17</v>
      </c>
      <c r="X117" s="6"/>
      <c r="Y117" s="6"/>
      <c r="AA117" s="4" t="s">
        <v>379</v>
      </c>
      <c r="AB117" s="6"/>
      <c r="AC117" s="6"/>
      <c r="AE117" s="6">
        <v>21</v>
      </c>
      <c r="AF117" s="6">
        <v>71</v>
      </c>
      <c r="AG117" s="6">
        <f t="shared" ref="AG117" si="65">AE117-AF117</f>
        <v>-50</v>
      </c>
      <c r="AH117" s="4" t="s">
        <v>478</v>
      </c>
    </row>
    <row r="118" spans="1:34" x14ac:dyDescent="0.25">
      <c r="A118" s="1"/>
      <c r="B118" t="s">
        <v>269</v>
      </c>
      <c r="C118" s="9" t="s">
        <v>516</v>
      </c>
      <c r="D118" s="97">
        <v>25311</v>
      </c>
      <c r="F118" t="s">
        <v>264</v>
      </c>
      <c r="G118" s="2" t="s">
        <v>54</v>
      </c>
      <c r="H118" s="6">
        <v>51</v>
      </c>
      <c r="I118" s="7">
        <v>-1.5</v>
      </c>
      <c r="J118" s="6">
        <v>30.5</v>
      </c>
      <c r="K118" s="7">
        <v>-3.5</v>
      </c>
      <c r="L118" s="6">
        <v>13</v>
      </c>
      <c r="M118" s="7">
        <v>3</v>
      </c>
      <c r="N118" s="6">
        <v>20.5</v>
      </c>
      <c r="O118" s="7">
        <v>2</v>
      </c>
      <c r="R118" s="6">
        <v>29</v>
      </c>
      <c r="S118" s="6">
        <v>45</v>
      </c>
      <c r="T118" s="6">
        <f>R118-S118</f>
        <v>-16</v>
      </c>
      <c r="U118" s="6">
        <v>30</v>
      </c>
      <c r="V118" s="6">
        <v>59</v>
      </c>
      <c r="W118" s="6">
        <f>U118-V118</f>
        <v>-29</v>
      </c>
      <c r="X118" s="6"/>
      <c r="Y118" s="6"/>
      <c r="AA118" s="4" t="s">
        <v>1794</v>
      </c>
      <c r="AB118" s="6"/>
      <c r="AC118" s="6"/>
      <c r="AE118" s="6">
        <v>21</v>
      </c>
      <c r="AF118" s="6">
        <v>64</v>
      </c>
      <c r="AG118" s="7">
        <f>AE118-AF118</f>
        <v>-43</v>
      </c>
      <c r="AH118" s="4" t="s">
        <v>1116</v>
      </c>
    </row>
    <row r="119" spans="1:34" x14ac:dyDescent="0.25">
      <c r="A119" s="1"/>
      <c r="B119" t="s">
        <v>269</v>
      </c>
      <c r="F119" t="s">
        <v>499</v>
      </c>
      <c r="G119" s="2" t="s">
        <v>60</v>
      </c>
      <c r="H119" s="6">
        <v>54</v>
      </c>
      <c r="I119" s="7">
        <v>-2</v>
      </c>
      <c r="J119" s="6">
        <v>31</v>
      </c>
      <c r="K119" s="7">
        <v>0</v>
      </c>
      <c r="L119" s="6">
        <v>12</v>
      </c>
      <c r="M119" s="7">
        <v>2</v>
      </c>
      <c r="N119" s="6">
        <v>23</v>
      </c>
      <c r="O119" s="7">
        <v>-2</v>
      </c>
      <c r="R119" s="6"/>
      <c r="S119" s="6"/>
      <c r="U119" s="6"/>
      <c r="V119" s="6"/>
      <c r="X119" s="6"/>
      <c r="Y119" s="6"/>
      <c r="AB119" s="6"/>
      <c r="AC119" s="6"/>
      <c r="AE119" s="6"/>
      <c r="AF119" s="6"/>
    </row>
    <row r="120" spans="1:34" x14ac:dyDescent="0.25">
      <c r="A120" s="1"/>
      <c r="B120" t="s">
        <v>269</v>
      </c>
      <c r="C120" s="9" t="s">
        <v>517</v>
      </c>
      <c r="D120" s="97">
        <v>25323</v>
      </c>
      <c r="F120" t="s">
        <v>357</v>
      </c>
      <c r="G120" s="2" t="s">
        <v>46</v>
      </c>
      <c r="H120" s="6">
        <v>54.4</v>
      </c>
      <c r="I120" s="7">
        <f>H120-H117</f>
        <v>-0.39999999999999858</v>
      </c>
      <c r="J120" s="6">
        <v>31.8</v>
      </c>
      <c r="K120" s="7">
        <f>J120-J117</f>
        <v>-1.0999999999999979</v>
      </c>
      <c r="L120" s="6">
        <v>11.4</v>
      </c>
      <c r="M120" s="7">
        <f>L120-L117</f>
        <v>1.0999999999999996</v>
      </c>
      <c r="N120" s="6">
        <f>H120-J120</f>
        <v>22.599999999999998</v>
      </c>
      <c r="O120" s="7">
        <f>N120-N117</f>
        <v>0.69999999999999929</v>
      </c>
      <c r="P120" s="7"/>
      <c r="R120" s="6">
        <v>35</v>
      </c>
      <c r="S120" s="6">
        <v>46</v>
      </c>
      <c r="T120" s="6">
        <f t="shared" ref="T120:T121" si="66">R120-S120</f>
        <v>-11</v>
      </c>
      <c r="U120" s="6">
        <v>38</v>
      </c>
      <c r="V120" s="6">
        <v>54</v>
      </c>
      <c r="W120" s="6">
        <f t="shared" ref="W120:W121" si="67">U120-V120</f>
        <v>-16</v>
      </c>
      <c r="X120" s="6"/>
      <c r="Y120" s="6"/>
      <c r="AA120" s="4" t="s">
        <v>379</v>
      </c>
      <c r="AB120" s="6"/>
      <c r="AC120" s="6"/>
      <c r="AE120" s="6">
        <v>22</v>
      </c>
      <c r="AF120" s="6">
        <v>70</v>
      </c>
      <c r="AG120" s="6">
        <f t="shared" ref="AG120:AG121" si="68">AE120-AF120</f>
        <v>-48</v>
      </c>
      <c r="AH120" s="4" t="s">
        <v>478</v>
      </c>
    </row>
    <row r="121" spans="1:34" x14ac:dyDescent="0.25">
      <c r="A121" s="1"/>
      <c r="B121" t="s">
        <v>270</v>
      </c>
      <c r="C121" s="9" t="s">
        <v>350</v>
      </c>
      <c r="D121" s="97">
        <v>25337</v>
      </c>
      <c r="F121" t="s">
        <v>357</v>
      </c>
      <c r="G121" s="2" t="s">
        <v>46</v>
      </c>
      <c r="H121" s="6">
        <v>54.7</v>
      </c>
      <c r="I121" s="7">
        <f>H121-H120</f>
        <v>0.30000000000000426</v>
      </c>
      <c r="J121" s="6">
        <v>31.1</v>
      </c>
      <c r="K121" s="7">
        <f>J121-J120</f>
        <v>-0.69999999999999929</v>
      </c>
      <c r="L121" s="6">
        <v>11.3</v>
      </c>
      <c r="M121" s="7">
        <f>L121-L120</f>
        <v>-9.9999999999999645E-2</v>
      </c>
      <c r="N121" s="6">
        <f>H121-J121</f>
        <v>23.6</v>
      </c>
      <c r="O121" s="7">
        <f>N121-N120</f>
        <v>1.0000000000000036</v>
      </c>
      <c r="P121" s="7"/>
      <c r="R121" s="6">
        <v>36</v>
      </c>
      <c r="S121" s="6">
        <v>44</v>
      </c>
      <c r="T121" s="6">
        <f t="shared" si="66"/>
        <v>-8</v>
      </c>
      <c r="U121" s="6">
        <v>35</v>
      </c>
      <c r="V121" s="6">
        <v>56</v>
      </c>
      <c r="W121" s="6">
        <f t="shared" si="67"/>
        <v>-21</v>
      </c>
      <c r="X121" s="6"/>
      <c r="Y121" s="6"/>
      <c r="AA121" s="4" t="s">
        <v>379</v>
      </c>
      <c r="AB121" s="6"/>
      <c r="AC121" s="6"/>
      <c r="AE121" s="6">
        <v>21</v>
      </c>
      <c r="AF121" s="6">
        <v>71</v>
      </c>
      <c r="AG121" s="6">
        <f t="shared" si="68"/>
        <v>-50</v>
      </c>
      <c r="AH121" s="4" t="s">
        <v>478</v>
      </c>
    </row>
    <row r="122" spans="1:34" x14ac:dyDescent="0.25">
      <c r="A122" s="1"/>
      <c r="B122" t="s">
        <v>270</v>
      </c>
      <c r="C122" s="9" t="s">
        <v>518</v>
      </c>
      <c r="D122" s="97">
        <v>25338</v>
      </c>
      <c r="F122" t="s">
        <v>264</v>
      </c>
      <c r="G122" s="2" t="s">
        <v>54</v>
      </c>
      <c r="H122" s="6">
        <v>52</v>
      </c>
      <c r="I122" s="7">
        <v>1</v>
      </c>
      <c r="J122" s="6">
        <v>30.5</v>
      </c>
      <c r="K122" s="7">
        <v>0</v>
      </c>
      <c r="L122" s="6">
        <v>13.5</v>
      </c>
      <c r="M122" s="7">
        <v>0.5</v>
      </c>
      <c r="N122" s="6">
        <v>21.5</v>
      </c>
      <c r="O122" s="7">
        <v>1</v>
      </c>
      <c r="R122" s="6">
        <v>28</v>
      </c>
      <c r="S122" s="6">
        <v>44</v>
      </c>
      <c r="T122" s="6">
        <f>R122-S122</f>
        <v>-16</v>
      </c>
      <c r="U122" s="6">
        <v>29</v>
      </c>
      <c r="V122" s="6">
        <v>60</v>
      </c>
      <c r="W122" s="6">
        <f>U122-V122</f>
        <v>-31</v>
      </c>
      <c r="X122" s="6"/>
      <c r="Y122" s="6"/>
      <c r="AA122" s="4" t="s">
        <v>1794</v>
      </c>
      <c r="AB122" s="6"/>
      <c r="AC122" s="6"/>
      <c r="AE122" s="6">
        <v>19</v>
      </c>
      <c r="AF122" s="6">
        <v>65</v>
      </c>
      <c r="AG122" s="7">
        <f>AE122-AF122</f>
        <v>-46</v>
      </c>
      <c r="AH122" s="4" t="s">
        <v>1116</v>
      </c>
    </row>
    <row r="123" spans="1:34" x14ac:dyDescent="0.25">
      <c r="A123" s="1"/>
      <c r="B123" t="s">
        <v>270</v>
      </c>
      <c r="F123" t="s">
        <v>499</v>
      </c>
      <c r="G123" s="2" t="s">
        <v>60</v>
      </c>
      <c r="H123" s="6">
        <v>53</v>
      </c>
      <c r="I123" s="7">
        <v>-1</v>
      </c>
      <c r="J123" s="6">
        <v>32</v>
      </c>
      <c r="K123" s="7">
        <v>1</v>
      </c>
      <c r="L123" s="6">
        <v>13</v>
      </c>
      <c r="M123" s="7">
        <v>1</v>
      </c>
      <c r="N123" s="6">
        <v>21</v>
      </c>
      <c r="O123" s="7">
        <v>-2</v>
      </c>
      <c r="R123" s="6"/>
      <c r="S123" s="6"/>
      <c r="U123" s="6"/>
      <c r="V123" s="6"/>
      <c r="X123" s="6"/>
      <c r="Y123" s="6"/>
      <c r="AB123" s="6"/>
      <c r="AC123" s="6"/>
      <c r="AE123" s="6"/>
      <c r="AF123" s="6"/>
    </row>
    <row r="124" spans="1:34" x14ac:dyDescent="0.25">
      <c r="A124" s="1"/>
      <c r="B124" t="s">
        <v>263</v>
      </c>
      <c r="C124" s="9" t="s">
        <v>459</v>
      </c>
      <c r="D124" s="97">
        <v>25358</v>
      </c>
      <c r="F124" t="s">
        <v>357</v>
      </c>
      <c r="G124" s="2" t="s">
        <v>46</v>
      </c>
      <c r="H124" s="6">
        <v>52</v>
      </c>
      <c r="I124" s="7">
        <f>H124-H121</f>
        <v>-2.7000000000000028</v>
      </c>
      <c r="J124" s="6">
        <v>34.9</v>
      </c>
      <c r="K124" s="7">
        <f>J124-J121</f>
        <v>3.7999999999999972</v>
      </c>
      <c r="L124" s="6">
        <v>10.1</v>
      </c>
      <c r="M124" s="7">
        <f>L124-L121</f>
        <v>-1.2000000000000011</v>
      </c>
      <c r="N124" s="6">
        <f>H124-J124</f>
        <v>17.100000000000001</v>
      </c>
      <c r="O124" s="7">
        <f>N124-N121</f>
        <v>-6.5</v>
      </c>
      <c r="P124" s="7"/>
      <c r="R124" s="6">
        <v>36</v>
      </c>
      <c r="S124" s="6">
        <v>46</v>
      </c>
      <c r="T124" s="6">
        <f>R124-S124</f>
        <v>-10</v>
      </c>
      <c r="U124" s="6">
        <v>39</v>
      </c>
      <c r="V124" s="6">
        <v>53</v>
      </c>
      <c r="W124" s="6">
        <f>U124-V124</f>
        <v>-14</v>
      </c>
      <c r="X124" s="6"/>
      <c r="Y124" s="6"/>
      <c r="AA124" s="4" t="s">
        <v>379</v>
      </c>
      <c r="AB124" s="6"/>
      <c r="AC124" s="6"/>
      <c r="AE124" s="6">
        <v>22</v>
      </c>
      <c r="AF124" s="6">
        <v>68</v>
      </c>
      <c r="AG124" s="6">
        <f t="shared" ref="AG124" si="69">AE124-AF124</f>
        <v>-46</v>
      </c>
      <c r="AH124" s="4" t="s">
        <v>478</v>
      </c>
    </row>
    <row r="125" spans="1:34" x14ac:dyDescent="0.25">
      <c r="A125" s="1"/>
      <c r="B125" t="s">
        <v>263</v>
      </c>
      <c r="C125" s="9" t="s">
        <v>513</v>
      </c>
      <c r="D125" s="97">
        <v>25367</v>
      </c>
      <c r="F125" t="s">
        <v>264</v>
      </c>
      <c r="G125" s="2" t="s">
        <v>54</v>
      </c>
      <c r="H125" s="6">
        <v>51</v>
      </c>
      <c r="I125" s="7">
        <v>-1</v>
      </c>
      <c r="J125" s="6">
        <v>35</v>
      </c>
      <c r="K125" s="7">
        <v>4.5</v>
      </c>
      <c r="L125" s="6">
        <v>12</v>
      </c>
      <c r="M125" s="7">
        <v>-1.5</v>
      </c>
      <c r="N125" s="6">
        <v>16</v>
      </c>
      <c r="O125" s="7">
        <v>-5.5</v>
      </c>
      <c r="R125" s="6">
        <v>29</v>
      </c>
      <c r="S125" s="6">
        <v>48</v>
      </c>
      <c r="T125" s="6">
        <f>R125-S125</f>
        <v>-19</v>
      </c>
      <c r="U125" s="6">
        <v>35</v>
      </c>
      <c r="V125" s="6">
        <v>57</v>
      </c>
      <c r="W125" s="6">
        <f>U125-V125</f>
        <v>-22</v>
      </c>
      <c r="X125" s="6"/>
      <c r="Y125" s="6"/>
      <c r="AA125" s="4" t="s">
        <v>1794</v>
      </c>
      <c r="AB125" s="6"/>
      <c r="AC125" s="6"/>
      <c r="AE125" s="6">
        <v>24</v>
      </c>
      <c r="AF125" s="6">
        <v>60</v>
      </c>
      <c r="AG125" s="7">
        <f>AE125-AF125</f>
        <v>-36</v>
      </c>
      <c r="AH125" s="4" t="s">
        <v>1116</v>
      </c>
    </row>
    <row r="126" spans="1:34" x14ac:dyDescent="0.25">
      <c r="A126" s="1"/>
      <c r="B126" t="s">
        <v>263</v>
      </c>
      <c r="C126" s="9" t="s">
        <v>430</v>
      </c>
      <c r="D126" s="97">
        <v>25379</v>
      </c>
      <c r="F126" t="s">
        <v>357</v>
      </c>
      <c r="G126" s="2" t="s">
        <v>46</v>
      </c>
      <c r="H126" s="6">
        <v>51.3</v>
      </c>
      <c r="I126" s="7">
        <f>H126-H124</f>
        <v>-0.70000000000000284</v>
      </c>
      <c r="J126" s="6">
        <v>36.1</v>
      </c>
      <c r="K126" s="7">
        <f>J126-J124</f>
        <v>1.2000000000000028</v>
      </c>
      <c r="L126" s="6">
        <v>9.4</v>
      </c>
      <c r="M126" s="7">
        <f>L126-L124</f>
        <v>-0.69999999999999929</v>
      </c>
      <c r="N126" s="6">
        <f>H126-J126</f>
        <v>15.199999999999996</v>
      </c>
      <c r="O126" s="7">
        <f>N126-N124</f>
        <v>-1.9000000000000057</v>
      </c>
      <c r="P126" s="7"/>
      <c r="R126" s="6">
        <v>37</v>
      </c>
      <c r="S126" s="6">
        <v>44</v>
      </c>
      <c r="T126" s="6">
        <f>R126-S126</f>
        <v>-7</v>
      </c>
      <c r="U126" s="6">
        <v>40</v>
      </c>
      <c r="V126" s="6">
        <v>53</v>
      </c>
      <c r="W126" s="6">
        <f>U126-V126</f>
        <v>-13</v>
      </c>
      <c r="X126" s="6"/>
      <c r="Y126" s="6"/>
      <c r="AA126" s="4" t="s">
        <v>379</v>
      </c>
      <c r="AB126" s="6"/>
      <c r="AC126" s="6"/>
      <c r="AE126" s="6">
        <v>25</v>
      </c>
      <c r="AF126" s="6">
        <v>64</v>
      </c>
      <c r="AG126" s="6">
        <f t="shared" ref="AG126" si="70">AE126-AF126</f>
        <v>-39</v>
      </c>
      <c r="AH126" s="4" t="s">
        <v>478</v>
      </c>
    </row>
    <row r="127" spans="1:34" x14ac:dyDescent="0.25">
      <c r="A127" s="1"/>
      <c r="B127" t="s">
        <v>263</v>
      </c>
      <c r="F127" t="s">
        <v>499</v>
      </c>
      <c r="G127" s="2" t="s">
        <v>60</v>
      </c>
      <c r="H127" s="6">
        <v>54</v>
      </c>
      <c r="I127" s="7">
        <v>1</v>
      </c>
      <c r="J127" s="6">
        <v>33</v>
      </c>
      <c r="K127" s="7">
        <v>1</v>
      </c>
      <c r="L127" s="6">
        <v>10</v>
      </c>
      <c r="M127" s="7">
        <v>-3</v>
      </c>
      <c r="N127" s="6">
        <v>21</v>
      </c>
      <c r="O127" s="7">
        <v>0</v>
      </c>
      <c r="P127" s="7"/>
      <c r="R127" s="6"/>
      <c r="S127" s="6"/>
      <c r="U127" s="6"/>
      <c r="V127" s="6"/>
      <c r="X127" s="6"/>
      <c r="Y127" s="6"/>
      <c r="AB127" s="6"/>
      <c r="AC127" s="6"/>
      <c r="AE127" s="6"/>
      <c r="AF127" s="6"/>
    </row>
    <row r="128" spans="1:34" x14ac:dyDescent="0.25">
      <c r="A128" s="1"/>
      <c r="B128" s="3" t="s">
        <v>265</v>
      </c>
      <c r="F128" s="3" t="s">
        <v>508</v>
      </c>
      <c r="G128" s="2" t="s">
        <v>224</v>
      </c>
      <c r="H128" s="6">
        <v>51</v>
      </c>
      <c r="I128" s="7">
        <f>H128-H116</f>
        <v>-3.8999999999999986</v>
      </c>
      <c r="J128" s="6">
        <v>31.9</v>
      </c>
      <c r="K128" s="7">
        <f>J128-J116</f>
        <v>3.7999999999999972</v>
      </c>
      <c r="L128" s="6">
        <v>13.6</v>
      </c>
      <c r="M128" s="7">
        <f>L128-L116</f>
        <v>-0.20000000000000107</v>
      </c>
      <c r="N128" s="6">
        <f>H128-J128</f>
        <v>19.100000000000001</v>
      </c>
      <c r="O128" s="7">
        <f>N128-N116</f>
        <v>-7.6999999999999957</v>
      </c>
      <c r="P128" s="3" t="s">
        <v>509</v>
      </c>
      <c r="R128" s="6"/>
      <c r="S128" s="6"/>
      <c r="U128" s="6"/>
      <c r="V128" s="6"/>
      <c r="X128" s="6"/>
      <c r="Y128" s="6"/>
      <c r="AB128" s="6"/>
      <c r="AC128" s="6"/>
      <c r="AE128" s="6"/>
      <c r="AF128" s="6"/>
    </row>
    <row r="129" spans="1:34" x14ac:dyDescent="0.25">
      <c r="A129" s="1"/>
      <c r="B129" t="s">
        <v>265</v>
      </c>
      <c r="C129" s="9" t="s">
        <v>400</v>
      </c>
      <c r="D129" s="97">
        <v>25393</v>
      </c>
      <c r="F129" t="s">
        <v>357</v>
      </c>
      <c r="G129" s="2" t="s">
        <v>46</v>
      </c>
      <c r="H129" s="6">
        <v>52</v>
      </c>
      <c r="I129" s="7">
        <f>H129-H126</f>
        <v>0.70000000000000284</v>
      </c>
      <c r="J129" s="6">
        <v>36.6</v>
      </c>
      <c r="K129" s="7">
        <f>J129-J126</f>
        <v>0.5</v>
      </c>
      <c r="L129" s="6">
        <v>10</v>
      </c>
      <c r="M129" s="7">
        <f>L129-L126</f>
        <v>0.59999999999999964</v>
      </c>
      <c r="N129" s="6">
        <f>H129-J129</f>
        <v>15.399999999999999</v>
      </c>
      <c r="O129" s="7">
        <f>N129-N126</f>
        <v>0.20000000000000284</v>
      </c>
      <c r="P129" s="7"/>
      <c r="R129" s="6">
        <v>40</v>
      </c>
      <c r="S129" s="6">
        <v>43</v>
      </c>
      <c r="T129" s="6">
        <f>R129-S129</f>
        <v>-3</v>
      </c>
      <c r="U129" s="6">
        <v>40</v>
      </c>
      <c r="V129" s="6">
        <v>53</v>
      </c>
      <c r="W129" s="6">
        <f>U129-V129</f>
        <v>-13</v>
      </c>
      <c r="X129" s="6"/>
      <c r="Y129" s="6"/>
      <c r="AA129" s="4" t="s">
        <v>379</v>
      </c>
      <c r="AB129" s="6"/>
      <c r="AC129" s="6"/>
      <c r="AE129" s="6">
        <v>26</v>
      </c>
      <c r="AF129" s="6">
        <v>65</v>
      </c>
      <c r="AG129" s="6">
        <f t="shared" ref="AG129" si="71">AE129-AF129</f>
        <v>-39</v>
      </c>
      <c r="AH129" s="4" t="s">
        <v>478</v>
      </c>
    </row>
    <row r="130" spans="1:34" x14ac:dyDescent="0.25">
      <c r="A130" s="1"/>
      <c r="B130" t="s">
        <v>265</v>
      </c>
      <c r="C130" s="9" t="s">
        <v>468</v>
      </c>
      <c r="D130" s="97">
        <v>25394</v>
      </c>
      <c r="F130" t="s">
        <v>264</v>
      </c>
      <c r="G130" s="2" t="s">
        <v>54</v>
      </c>
      <c r="H130" s="6">
        <v>55</v>
      </c>
      <c r="I130" s="7">
        <v>4</v>
      </c>
      <c r="J130" s="6">
        <v>31.5</v>
      </c>
      <c r="K130" s="7">
        <v>-3.5</v>
      </c>
      <c r="L130" s="6">
        <v>11</v>
      </c>
      <c r="M130" s="7">
        <v>-1</v>
      </c>
      <c r="N130" s="6">
        <v>23.5</v>
      </c>
      <c r="O130" s="7">
        <v>7.5</v>
      </c>
      <c r="R130" s="6">
        <v>40</v>
      </c>
      <c r="S130" s="6">
        <v>35</v>
      </c>
      <c r="T130" s="6">
        <f>R130-S130</f>
        <v>5</v>
      </c>
      <c r="U130" s="6">
        <v>30</v>
      </c>
      <c r="V130" s="6">
        <v>60</v>
      </c>
      <c r="W130" s="6">
        <f>U130-V130</f>
        <v>-30</v>
      </c>
      <c r="X130" s="6"/>
      <c r="Y130" s="6"/>
      <c r="AA130" s="4" t="s">
        <v>1794</v>
      </c>
      <c r="AB130" s="6"/>
      <c r="AC130" s="6"/>
      <c r="AE130" s="6">
        <v>22</v>
      </c>
      <c r="AF130" s="6">
        <v>61</v>
      </c>
      <c r="AG130" s="7">
        <f>AE130-AF130</f>
        <v>-39</v>
      </c>
      <c r="AH130" s="4" t="s">
        <v>1116</v>
      </c>
    </row>
    <row r="131" spans="1:34" x14ac:dyDescent="0.25">
      <c r="A131" s="1"/>
      <c r="B131" t="s">
        <v>265</v>
      </c>
      <c r="C131" s="9" t="s">
        <v>447</v>
      </c>
      <c r="D131" s="97">
        <v>25407</v>
      </c>
      <c r="F131" t="s">
        <v>357</v>
      </c>
      <c r="G131" s="2" t="s">
        <v>46</v>
      </c>
      <c r="H131" s="6">
        <v>52.5</v>
      </c>
      <c r="I131" s="7">
        <f>H131-H129</f>
        <v>0.5</v>
      </c>
      <c r="J131" s="6">
        <v>34.200000000000003</v>
      </c>
      <c r="K131" s="7">
        <f>J131-J129</f>
        <v>-2.3999999999999986</v>
      </c>
      <c r="L131" s="6">
        <v>10.4</v>
      </c>
      <c r="M131" s="7">
        <f>L131-L129</f>
        <v>0.40000000000000036</v>
      </c>
      <c r="N131" s="6">
        <f>H131-J131</f>
        <v>18.299999999999997</v>
      </c>
      <c r="O131" s="7">
        <f>N131-N129</f>
        <v>2.8999999999999986</v>
      </c>
      <c r="P131" s="7"/>
      <c r="R131" s="6">
        <v>40</v>
      </c>
      <c r="S131" s="6">
        <v>41</v>
      </c>
      <c r="T131" s="6">
        <f>R131-S131</f>
        <v>-1</v>
      </c>
      <c r="U131" s="6">
        <v>40</v>
      </c>
      <c r="V131" s="6">
        <v>53</v>
      </c>
      <c r="W131" s="6">
        <f>U131-V131</f>
        <v>-13</v>
      </c>
      <c r="X131" s="6"/>
      <c r="Y131" s="6"/>
      <c r="AA131" s="4" t="s">
        <v>379</v>
      </c>
      <c r="AB131" s="6"/>
      <c r="AC131" s="6"/>
      <c r="AE131" s="6">
        <v>26</v>
      </c>
      <c r="AF131" s="6">
        <v>64</v>
      </c>
      <c r="AG131" s="6">
        <f t="shared" ref="AG131" si="72">AE131-AF131</f>
        <v>-38</v>
      </c>
      <c r="AH131" s="4" t="s">
        <v>478</v>
      </c>
    </row>
    <row r="132" spans="1:34" x14ac:dyDescent="0.25">
      <c r="A132" s="1"/>
      <c r="B132" t="s">
        <v>265</v>
      </c>
      <c r="F132" t="s">
        <v>499</v>
      </c>
      <c r="G132" s="2" t="s">
        <v>60</v>
      </c>
      <c r="H132" s="6">
        <v>52</v>
      </c>
      <c r="I132" s="7">
        <v>-2</v>
      </c>
      <c r="J132" s="6">
        <v>33</v>
      </c>
      <c r="K132" s="7">
        <v>0</v>
      </c>
      <c r="L132" s="6">
        <v>13</v>
      </c>
      <c r="M132" s="7">
        <v>3</v>
      </c>
      <c r="N132" s="6">
        <v>19</v>
      </c>
      <c r="O132" s="7">
        <v>-2</v>
      </c>
      <c r="P132" s="7"/>
      <c r="R132" s="6"/>
      <c r="S132" s="6"/>
      <c r="U132" s="6"/>
      <c r="V132" s="6"/>
      <c r="X132" s="6"/>
      <c r="Y132" s="6"/>
      <c r="AB132" s="6"/>
      <c r="AC132" s="6"/>
      <c r="AE132" s="6"/>
      <c r="AF132" s="6"/>
    </row>
    <row r="133" spans="1:34" x14ac:dyDescent="0.25">
      <c r="A133" s="1"/>
      <c r="B133" t="s">
        <v>293</v>
      </c>
      <c r="C133" s="9" t="s">
        <v>359</v>
      </c>
      <c r="D133" s="97">
        <v>25428</v>
      </c>
      <c r="F133" t="s">
        <v>357</v>
      </c>
      <c r="G133" s="2" t="s">
        <v>46</v>
      </c>
      <c r="H133" s="6">
        <v>50.7</v>
      </c>
      <c r="I133" s="7">
        <f>H133-H131</f>
        <v>-1.7999999999999972</v>
      </c>
      <c r="J133" s="6">
        <v>35.200000000000003</v>
      </c>
      <c r="K133" s="7">
        <f>J133-J131</f>
        <v>1</v>
      </c>
      <c r="L133" s="6">
        <v>12.2</v>
      </c>
      <c r="M133" s="7">
        <f>L133-L131</f>
        <v>1.7999999999999989</v>
      </c>
      <c r="N133" s="6">
        <f>H133-J133</f>
        <v>15.5</v>
      </c>
      <c r="O133" s="7">
        <f>N133-N131</f>
        <v>-2.7999999999999972</v>
      </c>
      <c r="P133" s="7"/>
      <c r="R133" s="6">
        <v>36</v>
      </c>
      <c r="S133" s="6">
        <v>43</v>
      </c>
      <c r="T133" s="6">
        <f>R133-S133</f>
        <v>-7</v>
      </c>
      <c r="U133" s="6">
        <v>39</v>
      </c>
      <c r="V133" s="6">
        <v>52</v>
      </c>
      <c r="W133" s="6">
        <f>U133-V133</f>
        <v>-13</v>
      </c>
      <c r="X133" s="6"/>
      <c r="Y133" s="6"/>
      <c r="AA133" s="4" t="s">
        <v>379</v>
      </c>
      <c r="AB133" s="6"/>
      <c r="AC133" s="6"/>
      <c r="AE133" s="6">
        <v>25</v>
      </c>
      <c r="AF133" s="6">
        <v>65</v>
      </c>
      <c r="AG133" s="6">
        <f t="shared" ref="AG133" si="73">AE133-AF133</f>
        <v>-40</v>
      </c>
      <c r="AH133" s="4" t="s">
        <v>478</v>
      </c>
    </row>
    <row r="134" spans="1:34" x14ac:dyDescent="0.25">
      <c r="A134" s="1"/>
      <c r="B134" t="s">
        <v>293</v>
      </c>
      <c r="C134" s="9" t="s">
        <v>519</v>
      </c>
      <c r="D134" s="97">
        <v>25429</v>
      </c>
      <c r="F134" t="s">
        <v>264</v>
      </c>
      <c r="G134" s="2" t="s">
        <v>54</v>
      </c>
      <c r="H134" s="6">
        <v>47</v>
      </c>
      <c r="I134" s="7">
        <v>-8</v>
      </c>
      <c r="J134" s="6">
        <v>34.5</v>
      </c>
      <c r="K134" s="7">
        <v>3</v>
      </c>
      <c r="L134" s="6">
        <v>15.5</v>
      </c>
      <c r="M134" s="7">
        <v>4.5</v>
      </c>
      <c r="N134" s="6">
        <v>12.5</v>
      </c>
      <c r="O134" s="7">
        <v>-11</v>
      </c>
      <c r="R134" s="6">
        <v>29</v>
      </c>
      <c r="S134" s="6">
        <v>47</v>
      </c>
      <c r="T134" s="6">
        <f>R134-S134</f>
        <v>-18</v>
      </c>
      <c r="U134" s="6">
        <v>36</v>
      </c>
      <c r="V134" s="6">
        <v>54</v>
      </c>
      <c r="W134" s="6">
        <f>U134-V134</f>
        <v>-18</v>
      </c>
      <c r="X134" s="6"/>
      <c r="Y134" s="6"/>
      <c r="AA134" s="4" t="s">
        <v>1794</v>
      </c>
      <c r="AB134" s="6"/>
      <c r="AC134" s="6"/>
      <c r="AE134" s="6">
        <v>25</v>
      </c>
      <c r="AF134" s="6">
        <v>58</v>
      </c>
      <c r="AG134" s="7">
        <f>AE134-AF134</f>
        <v>-33</v>
      </c>
      <c r="AH134" s="4" t="s">
        <v>1116</v>
      </c>
    </row>
    <row r="135" spans="1:34" x14ac:dyDescent="0.25">
      <c r="A135" s="1"/>
      <c r="B135" t="s">
        <v>293</v>
      </c>
      <c r="F135" t="s">
        <v>499</v>
      </c>
      <c r="G135" s="2" t="s">
        <v>60</v>
      </c>
      <c r="H135" s="6">
        <v>51</v>
      </c>
      <c r="I135" s="7">
        <v>-1</v>
      </c>
      <c r="J135" s="6">
        <v>33</v>
      </c>
      <c r="K135" s="7">
        <v>0</v>
      </c>
      <c r="L135" s="6">
        <v>13</v>
      </c>
      <c r="M135" s="7">
        <v>0</v>
      </c>
      <c r="N135" s="6">
        <v>18</v>
      </c>
      <c r="O135" s="7">
        <v>-1</v>
      </c>
      <c r="R135" s="6"/>
      <c r="S135" s="6"/>
      <c r="U135" s="6"/>
      <c r="V135" s="6"/>
      <c r="X135" s="6"/>
      <c r="Y135" s="6"/>
      <c r="AB135" s="6"/>
      <c r="AC135" s="6"/>
      <c r="AE135" s="6"/>
      <c r="AF135" s="6"/>
    </row>
    <row r="136" spans="1:34" x14ac:dyDescent="0.25">
      <c r="A136" s="1"/>
      <c r="B136" t="s">
        <v>295</v>
      </c>
      <c r="C136" s="9" t="s">
        <v>436</v>
      </c>
      <c r="D136" s="97">
        <v>25449</v>
      </c>
      <c r="F136" t="s">
        <v>357</v>
      </c>
      <c r="G136" s="2" t="s">
        <v>46</v>
      </c>
      <c r="H136" s="6">
        <v>53.3</v>
      </c>
      <c r="I136" s="7">
        <f>H136-H133</f>
        <v>2.5999999999999943</v>
      </c>
      <c r="J136" s="6">
        <v>33.700000000000003</v>
      </c>
      <c r="K136" s="7">
        <f>J136-J133</f>
        <v>-1.5</v>
      </c>
      <c r="L136" s="6">
        <v>11</v>
      </c>
      <c r="M136" s="7">
        <f>L136-L133</f>
        <v>-1.1999999999999993</v>
      </c>
      <c r="N136" s="6">
        <f>H136-J136</f>
        <v>19.599999999999994</v>
      </c>
      <c r="O136" s="7">
        <f>N136-N133</f>
        <v>4.0999999999999943</v>
      </c>
      <c r="P136" s="7"/>
      <c r="R136" s="6">
        <v>40</v>
      </c>
      <c r="S136" s="6">
        <v>41</v>
      </c>
      <c r="T136" s="6">
        <f>R136-S136</f>
        <v>-1</v>
      </c>
      <c r="U136" s="6">
        <v>41</v>
      </c>
      <c r="V136" s="6">
        <v>53</v>
      </c>
      <c r="W136" s="6">
        <f>U136-V136</f>
        <v>-12</v>
      </c>
      <c r="X136" s="6"/>
      <c r="Y136" s="6"/>
      <c r="AA136" s="4" t="s">
        <v>379</v>
      </c>
      <c r="AB136" s="6"/>
      <c r="AC136" s="6"/>
      <c r="AE136" s="6">
        <v>25</v>
      </c>
      <c r="AF136" s="6">
        <v>65</v>
      </c>
      <c r="AG136" s="6">
        <f t="shared" ref="AG136" si="74">AE136-AF136</f>
        <v>-40</v>
      </c>
      <c r="AH136" s="4" t="s">
        <v>478</v>
      </c>
    </row>
    <row r="137" spans="1:34" x14ac:dyDescent="0.25">
      <c r="A137" s="1"/>
      <c r="B137" t="s">
        <v>295</v>
      </c>
      <c r="C137" s="9" t="s">
        <v>520</v>
      </c>
      <c r="D137" s="97">
        <v>25457</v>
      </c>
      <c r="F137" t="s">
        <v>264</v>
      </c>
      <c r="G137" s="2" t="s">
        <v>54</v>
      </c>
      <c r="H137" s="6">
        <v>46.5</v>
      </c>
      <c r="I137" s="7">
        <v>-0.5</v>
      </c>
      <c r="J137" s="6">
        <v>37</v>
      </c>
      <c r="K137" s="7">
        <v>2.5</v>
      </c>
      <c r="L137" s="6">
        <v>13</v>
      </c>
      <c r="M137" s="7">
        <v>-2.5</v>
      </c>
      <c r="N137" s="6">
        <v>9.5</v>
      </c>
      <c r="O137" s="7">
        <v>-3</v>
      </c>
      <c r="R137" s="6">
        <v>32</v>
      </c>
      <c r="S137" s="6">
        <v>46</v>
      </c>
      <c r="T137" s="6">
        <f>R137-S137</f>
        <v>-14</v>
      </c>
      <c r="U137" s="6">
        <v>39</v>
      </c>
      <c r="V137" s="6">
        <v>52</v>
      </c>
      <c r="W137" s="6">
        <f>U137-V137</f>
        <v>-13</v>
      </c>
      <c r="X137" s="6"/>
      <c r="Y137" s="6"/>
      <c r="AA137" s="4" t="s">
        <v>1794</v>
      </c>
      <c r="AB137" s="6"/>
      <c r="AC137" s="6"/>
      <c r="AE137" s="6">
        <v>28</v>
      </c>
      <c r="AF137" s="6">
        <v>56</v>
      </c>
      <c r="AG137" s="7">
        <f>AE137-AF137</f>
        <v>-28</v>
      </c>
      <c r="AH137" s="4" t="s">
        <v>1116</v>
      </c>
    </row>
    <row r="138" spans="1:34" x14ac:dyDescent="0.25">
      <c r="A138" s="1"/>
      <c r="B138" t="s">
        <v>295</v>
      </c>
      <c r="C138" s="9" t="s">
        <v>363</v>
      </c>
      <c r="D138" s="97">
        <v>25463</v>
      </c>
      <c r="F138" t="s">
        <v>357</v>
      </c>
      <c r="G138" s="2" t="s">
        <v>46</v>
      </c>
      <c r="H138" s="6">
        <v>47.5</v>
      </c>
      <c r="I138" s="7">
        <f>H138-H136</f>
        <v>-5.7999999999999972</v>
      </c>
      <c r="J138" s="6">
        <v>37.5</v>
      </c>
      <c r="K138" s="7">
        <f>J138-J136</f>
        <v>3.7999999999999972</v>
      </c>
      <c r="L138" s="6">
        <v>12.7</v>
      </c>
      <c r="M138" s="7">
        <f>L138-L136</f>
        <v>1.6999999999999993</v>
      </c>
      <c r="N138" s="6">
        <f>H138-J138</f>
        <v>10</v>
      </c>
      <c r="O138" s="7">
        <f>N138-N136</f>
        <v>-9.5999999999999943</v>
      </c>
      <c r="P138" s="7"/>
      <c r="R138" s="6">
        <v>36</v>
      </c>
      <c r="S138" s="6">
        <v>44</v>
      </c>
      <c r="T138" s="6">
        <f>R138-S138</f>
        <v>-8</v>
      </c>
      <c r="U138" s="6">
        <v>44</v>
      </c>
      <c r="V138" s="6">
        <v>47</v>
      </c>
      <c r="W138" s="6">
        <f>U138-V138</f>
        <v>-3</v>
      </c>
      <c r="X138" s="6"/>
      <c r="Y138" s="6"/>
      <c r="AA138" s="4" t="s">
        <v>379</v>
      </c>
      <c r="AB138" s="6"/>
      <c r="AC138" s="6"/>
      <c r="AE138" s="6">
        <v>29</v>
      </c>
      <c r="AF138" s="6">
        <v>60</v>
      </c>
      <c r="AG138" s="6">
        <f t="shared" ref="AG138" si="75">AE138-AF138</f>
        <v>-31</v>
      </c>
      <c r="AH138" s="4" t="s">
        <v>478</v>
      </c>
    </row>
    <row r="139" spans="1:34" x14ac:dyDescent="0.25">
      <c r="A139" s="1"/>
      <c r="B139" t="s">
        <v>295</v>
      </c>
      <c r="F139" t="s">
        <v>499</v>
      </c>
      <c r="G139" s="2" t="s">
        <v>60</v>
      </c>
      <c r="H139" s="6">
        <v>48</v>
      </c>
      <c r="I139" s="7">
        <v>-3</v>
      </c>
      <c r="J139" s="6">
        <v>37</v>
      </c>
      <c r="K139" s="7">
        <v>4</v>
      </c>
      <c r="L139" s="6">
        <v>12</v>
      </c>
      <c r="M139" s="7">
        <v>-1</v>
      </c>
      <c r="N139" s="6">
        <v>11</v>
      </c>
      <c r="O139" s="7">
        <v>-7</v>
      </c>
      <c r="P139" s="7"/>
      <c r="R139" s="6"/>
      <c r="S139" s="6"/>
      <c r="U139" s="6"/>
      <c r="V139" s="6"/>
      <c r="X139" s="6"/>
      <c r="Y139" s="6"/>
      <c r="AB139" s="6"/>
      <c r="AC139" s="6"/>
      <c r="AE139" s="6"/>
      <c r="AF139" s="6"/>
    </row>
    <row r="140" spans="1:34" x14ac:dyDescent="0.25">
      <c r="A140" s="1"/>
      <c r="B140" t="s">
        <v>295</v>
      </c>
      <c r="F140" t="s">
        <v>521</v>
      </c>
      <c r="G140" s="2" t="s">
        <v>42</v>
      </c>
      <c r="H140" s="6">
        <v>52</v>
      </c>
      <c r="I140" s="7"/>
      <c r="J140" s="6">
        <v>35</v>
      </c>
      <c r="K140" s="7"/>
      <c r="L140" s="6">
        <v>11</v>
      </c>
      <c r="M140" s="7"/>
      <c r="N140" s="6">
        <v>17</v>
      </c>
      <c r="O140" s="7"/>
      <c r="P140" s="7"/>
      <c r="R140" s="6"/>
      <c r="S140" s="6"/>
      <c r="U140" s="6"/>
      <c r="V140" s="6"/>
      <c r="X140" s="6"/>
      <c r="Y140" s="6"/>
      <c r="AB140" s="6"/>
      <c r="AC140" s="6"/>
      <c r="AE140" s="6"/>
      <c r="AF140" s="6"/>
    </row>
    <row r="141" spans="1:34" x14ac:dyDescent="0.25">
      <c r="A141" s="1"/>
      <c r="B141" s="3" t="s">
        <v>297</v>
      </c>
      <c r="F141" s="3" t="s">
        <v>508</v>
      </c>
      <c r="G141" s="2" t="s">
        <v>224</v>
      </c>
      <c r="H141" s="6">
        <v>45.6</v>
      </c>
      <c r="I141" s="7">
        <f>H141-H128</f>
        <v>-5.3999999999999986</v>
      </c>
      <c r="J141" s="6">
        <v>42.1</v>
      </c>
      <c r="K141" s="7">
        <f>J141-J128</f>
        <v>10.200000000000003</v>
      </c>
      <c r="L141" s="6">
        <v>9.8000000000000007</v>
      </c>
      <c r="M141" s="7">
        <f>L141-L128</f>
        <v>-3.7999999999999989</v>
      </c>
      <c r="N141" s="6">
        <f>H141-J141</f>
        <v>3.5</v>
      </c>
      <c r="O141" s="7">
        <f>N141-N128</f>
        <v>-15.600000000000001</v>
      </c>
      <c r="P141" s="3" t="s">
        <v>509</v>
      </c>
      <c r="R141" s="6"/>
      <c r="S141" s="6"/>
      <c r="U141" s="6"/>
      <c r="V141" s="6"/>
      <c r="X141" s="6"/>
      <c r="Y141" s="6"/>
      <c r="AB141" s="6"/>
      <c r="AC141" s="6"/>
      <c r="AE141" s="6"/>
      <c r="AF141" s="6"/>
    </row>
    <row r="142" spans="1:34" x14ac:dyDescent="0.25">
      <c r="A142" s="1"/>
      <c r="B142" t="s">
        <v>297</v>
      </c>
      <c r="C142" s="9" t="s">
        <v>522</v>
      </c>
      <c r="D142" s="97">
        <v>25484</v>
      </c>
      <c r="F142" t="s">
        <v>357</v>
      </c>
      <c r="G142" s="2" t="s">
        <v>46</v>
      </c>
      <c r="H142" s="6">
        <v>50.1</v>
      </c>
      <c r="I142" s="7">
        <f>H142-H138</f>
        <v>2.6000000000000014</v>
      </c>
      <c r="J142" s="6">
        <v>40.1</v>
      </c>
      <c r="K142" s="7">
        <f>J142-J138</f>
        <v>2.6000000000000014</v>
      </c>
      <c r="L142" s="6">
        <v>8</v>
      </c>
      <c r="M142" s="7">
        <f>L142-L138</f>
        <v>-4.6999999999999993</v>
      </c>
      <c r="N142" s="6">
        <f>H142-J142</f>
        <v>10</v>
      </c>
      <c r="O142" s="7">
        <f>N142-N138</f>
        <v>0</v>
      </c>
      <c r="P142" s="7"/>
      <c r="R142" s="6">
        <v>36</v>
      </c>
      <c r="S142" s="6">
        <v>48</v>
      </c>
      <c r="T142" s="6">
        <f>R142-S142</f>
        <v>-12</v>
      </c>
      <c r="U142" s="6">
        <v>46</v>
      </c>
      <c r="V142" s="6">
        <v>49</v>
      </c>
      <c r="W142" s="6">
        <f>U142-V142</f>
        <v>-3</v>
      </c>
      <c r="X142" s="6"/>
      <c r="Y142" s="6"/>
      <c r="AA142" s="4" t="s">
        <v>379</v>
      </c>
      <c r="AB142" s="6"/>
      <c r="AC142" s="6"/>
      <c r="AE142" s="6">
        <v>33</v>
      </c>
      <c r="AF142" s="6">
        <v>59</v>
      </c>
      <c r="AG142" s="6">
        <f t="shared" ref="AG142" si="76">AE142-AF142</f>
        <v>-26</v>
      </c>
      <c r="AH142" s="4" t="s">
        <v>478</v>
      </c>
    </row>
    <row r="143" spans="1:34" x14ac:dyDescent="0.25">
      <c r="A143" s="1"/>
      <c r="B143" t="s">
        <v>297</v>
      </c>
      <c r="C143" s="9" t="s">
        <v>463</v>
      </c>
      <c r="D143" s="97">
        <v>25492</v>
      </c>
      <c r="F143" t="s">
        <v>264</v>
      </c>
      <c r="G143" s="2" t="s">
        <v>54</v>
      </c>
      <c r="H143" s="6">
        <v>46.5</v>
      </c>
      <c r="I143" s="7">
        <v>0</v>
      </c>
      <c r="J143" s="6">
        <v>44.5</v>
      </c>
      <c r="K143" s="7">
        <v>7.5</v>
      </c>
      <c r="L143" s="6">
        <v>7</v>
      </c>
      <c r="M143" s="7">
        <v>-6</v>
      </c>
      <c r="N143" s="6">
        <v>2</v>
      </c>
      <c r="O143" s="7">
        <v>-7.5</v>
      </c>
      <c r="R143" s="6">
        <v>33</v>
      </c>
      <c r="S143" s="6">
        <v>44</v>
      </c>
      <c r="T143" s="6">
        <f>R143-S143</f>
        <v>-11</v>
      </c>
      <c r="U143" s="6">
        <v>43</v>
      </c>
      <c r="V143" s="6">
        <v>48</v>
      </c>
      <c r="W143" s="6">
        <f>U143-V143</f>
        <v>-5</v>
      </c>
      <c r="X143" s="6"/>
      <c r="Y143" s="6"/>
      <c r="AA143" s="4" t="s">
        <v>1794</v>
      </c>
      <c r="AB143" s="6"/>
      <c r="AC143" s="6"/>
      <c r="AE143" s="6">
        <v>35</v>
      </c>
      <c r="AF143" s="6">
        <v>47</v>
      </c>
      <c r="AG143" s="7">
        <f>AE143-AF143</f>
        <v>-12</v>
      </c>
      <c r="AH143" s="4" t="s">
        <v>1116</v>
      </c>
    </row>
    <row r="144" spans="1:34" x14ac:dyDescent="0.25">
      <c r="A144" s="1"/>
      <c r="B144" t="s">
        <v>297</v>
      </c>
      <c r="F144" t="s">
        <v>499</v>
      </c>
      <c r="G144" s="2" t="s">
        <v>60</v>
      </c>
      <c r="H144" s="6">
        <v>46</v>
      </c>
      <c r="I144" s="7">
        <v>-2</v>
      </c>
      <c r="J144" s="6">
        <v>42</v>
      </c>
      <c r="K144" s="7">
        <v>5</v>
      </c>
      <c r="L144" s="6">
        <v>10</v>
      </c>
      <c r="M144" s="7">
        <v>-2</v>
      </c>
      <c r="N144" s="6">
        <v>4</v>
      </c>
      <c r="O144" s="7">
        <v>-7</v>
      </c>
      <c r="R144" s="6"/>
      <c r="S144" s="6"/>
      <c r="U144" s="6"/>
      <c r="V144" s="6"/>
      <c r="X144" s="6"/>
      <c r="Y144" s="6"/>
      <c r="AB144" s="6"/>
      <c r="AC144" s="6"/>
      <c r="AE144" s="6"/>
      <c r="AF144" s="6"/>
    </row>
    <row r="145" spans="1:34" x14ac:dyDescent="0.25">
      <c r="A145" s="1"/>
      <c r="B145" t="s">
        <v>297</v>
      </c>
      <c r="F145" t="s">
        <v>521</v>
      </c>
      <c r="G145" s="2" t="s">
        <v>42</v>
      </c>
      <c r="H145" s="6">
        <v>51</v>
      </c>
      <c r="I145" s="7">
        <v>-1</v>
      </c>
      <c r="J145" s="6">
        <v>39</v>
      </c>
      <c r="K145" s="7">
        <v>4</v>
      </c>
      <c r="L145" s="6">
        <v>9</v>
      </c>
      <c r="M145" s="7">
        <v>-2</v>
      </c>
      <c r="N145" s="6">
        <v>12</v>
      </c>
      <c r="O145" s="7">
        <v>-5</v>
      </c>
      <c r="R145" s="6"/>
      <c r="S145" s="6"/>
      <c r="U145" s="6"/>
      <c r="V145" s="6"/>
      <c r="X145" s="6"/>
      <c r="Y145" s="6"/>
      <c r="AB145" s="6"/>
      <c r="AC145" s="6"/>
      <c r="AE145" s="6"/>
      <c r="AF145" s="6"/>
    </row>
    <row r="146" spans="1:34" x14ac:dyDescent="0.25">
      <c r="A146" s="1"/>
      <c r="B146" t="s">
        <v>296</v>
      </c>
      <c r="C146" s="9" t="s">
        <v>425</v>
      </c>
      <c r="D146" s="97">
        <v>25512</v>
      </c>
      <c r="F146" t="s">
        <v>357</v>
      </c>
      <c r="G146" s="2" t="s">
        <v>46</v>
      </c>
      <c r="H146" s="6">
        <v>48.1</v>
      </c>
      <c r="I146" s="7">
        <f>H146-H142</f>
        <v>-2</v>
      </c>
      <c r="J146" s="6">
        <v>42.2</v>
      </c>
      <c r="K146" s="7">
        <f>J146-J142</f>
        <v>2.1000000000000014</v>
      </c>
      <c r="L146" s="6">
        <v>8.1</v>
      </c>
      <c r="M146" s="7">
        <f>L146-L142</f>
        <v>9.9999999999999645E-2</v>
      </c>
      <c r="N146" s="6">
        <f>H146-J146</f>
        <v>5.8999999999999986</v>
      </c>
      <c r="O146" s="7">
        <f>N146-N142</f>
        <v>-4.1000000000000014</v>
      </c>
      <c r="P146" s="7"/>
      <c r="R146" s="6">
        <v>39</v>
      </c>
      <c r="S146" s="6">
        <v>44</v>
      </c>
      <c r="T146" s="6">
        <f t="shared" ref="T146:T147" si="77">R146-S146</f>
        <v>-5</v>
      </c>
      <c r="U146" s="6">
        <v>48</v>
      </c>
      <c r="V146" s="6">
        <v>45</v>
      </c>
      <c r="W146" s="6">
        <f t="shared" ref="W146:W147" si="78">U146-V146</f>
        <v>3</v>
      </c>
      <c r="X146" s="6"/>
      <c r="Y146" s="6"/>
      <c r="AA146" s="4" t="s">
        <v>379</v>
      </c>
      <c r="AB146" s="6"/>
      <c r="AC146" s="6"/>
      <c r="AE146" s="6">
        <v>37</v>
      </c>
      <c r="AF146" s="6">
        <v>53</v>
      </c>
      <c r="AG146" s="6">
        <f t="shared" ref="AG146:AG147" si="79">AE146-AF146</f>
        <v>-16</v>
      </c>
      <c r="AH146" s="4" t="s">
        <v>478</v>
      </c>
    </row>
    <row r="147" spans="1:34" x14ac:dyDescent="0.25">
      <c r="A147" s="1"/>
      <c r="B147" t="s">
        <v>296</v>
      </c>
      <c r="C147" s="9" t="s">
        <v>420</v>
      </c>
      <c r="D147" s="97">
        <v>25517</v>
      </c>
      <c r="F147" t="s">
        <v>357</v>
      </c>
      <c r="G147" s="2" t="s">
        <v>46</v>
      </c>
      <c r="H147" s="6">
        <v>48.6</v>
      </c>
      <c r="I147" s="7">
        <f>H147-H146</f>
        <v>0.5</v>
      </c>
      <c r="J147" s="6">
        <v>40.9</v>
      </c>
      <c r="K147" s="7">
        <f>J147-J146</f>
        <v>-1.3000000000000043</v>
      </c>
      <c r="L147" s="6">
        <v>8.9</v>
      </c>
      <c r="M147" s="7">
        <f>L147-L146</f>
        <v>0.80000000000000071</v>
      </c>
      <c r="N147" s="6">
        <f>H147-J147</f>
        <v>7.7000000000000028</v>
      </c>
      <c r="O147" s="7">
        <f>N147-N146</f>
        <v>1.8000000000000043</v>
      </c>
      <c r="P147" s="7"/>
      <c r="R147" s="6">
        <v>38</v>
      </c>
      <c r="S147" s="6">
        <v>46</v>
      </c>
      <c r="T147" s="6">
        <f t="shared" si="77"/>
        <v>-8</v>
      </c>
      <c r="U147" s="6">
        <v>46</v>
      </c>
      <c r="V147" s="6">
        <v>48</v>
      </c>
      <c r="W147" s="6">
        <f t="shared" si="78"/>
        <v>-2</v>
      </c>
      <c r="X147" s="6"/>
      <c r="Y147" s="6"/>
      <c r="AA147" s="4" t="s">
        <v>379</v>
      </c>
      <c r="AB147" s="6"/>
      <c r="AC147" s="6"/>
      <c r="AE147" s="6">
        <v>36</v>
      </c>
      <c r="AF147" s="6">
        <v>56</v>
      </c>
      <c r="AG147" s="6">
        <f t="shared" si="79"/>
        <v>-20</v>
      </c>
      <c r="AH147" s="4" t="s">
        <v>478</v>
      </c>
    </row>
    <row r="148" spans="1:34" x14ac:dyDescent="0.25">
      <c r="A148" s="1"/>
      <c r="B148" t="s">
        <v>296</v>
      </c>
      <c r="C148" s="9" t="s">
        <v>513</v>
      </c>
      <c r="D148" s="97">
        <v>25520</v>
      </c>
      <c r="F148" t="s">
        <v>264</v>
      </c>
      <c r="G148" s="2" t="s">
        <v>54</v>
      </c>
      <c r="H148" s="6">
        <v>45</v>
      </c>
      <c r="I148" s="7">
        <v>-1.5</v>
      </c>
      <c r="J148" s="6">
        <v>41.5</v>
      </c>
      <c r="K148" s="7">
        <v>-3</v>
      </c>
      <c r="L148" s="6">
        <v>10</v>
      </c>
      <c r="M148" s="7">
        <v>3</v>
      </c>
      <c r="N148" s="6">
        <v>3.5</v>
      </c>
      <c r="O148" s="7">
        <v>1.5</v>
      </c>
      <c r="R148" s="6">
        <v>33</v>
      </c>
      <c r="S148" s="6">
        <v>43</v>
      </c>
      <c r="T148" s="6">
        <f>R148-S148</f>
        <v>-10</v>
      </c>
      <c r="U148" s="6">
        <v>41</v>
      </c>
      <c r="V148" s="6">
        <v>49</v>
      </c>
      <c r="W148" s="6">
        <f>U148-V148</f>
        <v>-8</v>
      </c>
      <c r="X148" s="6"/>
      <c r="Y148" s="6"/>
      <c r="AA148" s="4" t="s">
        <v>1794</v>
      </c>
      <c r="AB148" s="6"/>
      <c r="AC148" s="6"/>
      <c r="AE148" s="6">
        <v>35</v>
      </c>
      <c r="AF148" s="6">
        <v>48</v>
      </c>
      <c r="AG148" s="7">
        <f>AE148-AF148</f>
        <v>-13</v>
      </c>
      <c r="AH148" s="4" t="s">
        <v>1116</v>
      </c>
    </row>
    <row r="149" spans="1:34" x14ac:dyDescent="0.25">
      <c r="A149" s="1"/>
      <c r="B149" t="s">
        <v>296</v>
      </c>
      <c r="F149" t="s">
        <v>499</v>
      </c>
      <c r="G149" s="2" t="s">
        <v>60</v>
      </c>
      <c r="H149" s="6">
        <v>48</v>
      </c>
      <c r="I149" s="7">
        <v>2</v>
      </c>
      <c r="J149" s="6">
        <v>39</v>
      </c>
      <c r="K149" s="7">
        <v>-3</v>
      </c>
      <c r="L149" s="6">
        <v>10</v>
      </c>
      <c r="M149" s="7">
        <v>0</v>
      </c>
      <c r="N149" s="6">
        <v>9</v>
      </c>
      <c r="O149" s="7">
        <v>5</v>
      </c>
      <c r="R149" s="6"/>
      <c r="S149" s="6"/>
      <c r="U149" s="6"/>
      <c r="V149" s="6"/>
      <c r="X149" s="6"/>
      <c r="Y149" s="6"/>
      <c r="AB149" s="6"/>
      <c r="AC149" s="6"/>
      <c r="AE149" s="6"/>
      <c r="AF149" s="6"/>
    </row>
    <row r="150" spans="1:34" x14ac:dyDescent="0.25">
      <c r="A150" s="1"/>
      <c r="B150" t="s">
        <v>296</v>
      </c>
      <c r="F150" t="s">
        <v>521</v>
      </c>
      <c r="G150" s="2" t="s">
        <v>42</v>
      </c>
      <c r="H150" s="6">
        <v>50</v>
      </c>
      <c r="I150" s="7">
        <v>-1</v>
      </c>
      <c r="J150" s="6">
        <v>40</v>
      </c>
      <c r="K150" s="7">
        <v>1</v>
      </c>
      <c r="L150" s="6">
        <v>8</v>
      </c>
      <c r="M150" s="7">
        <v>-1</v>
      </c>
      <c r="N150" s="6">
        <v>10</v>
      </c>
      <c r="O150" s="7">
        <v>-2</v>
      </c>
      <c r="R150" s="6"/>
      <c r="S150" s="6"/>
      <c r="U150" s="6"/>
      <c r="V150" s="6"/>
      <c r="X150" s="6"/>
      <c r="Y150" s="6"/>
      <c r="AB150" s="6"/>
      <c r="AC150" s="6"/>
      <c r="AE150" s="6"/>
      <c r="AF150" s="6"/>
    </row>
    <row r="151" spans="1:34" x14ac:dyDescent="0.25">
      <c r="A151" s="1"/>
      <c r="B151" t="s">
        <v>266</v>
      </c>
      <c r="C151" s="9" t="s">
        <v>360</v>
      </c>
      <c r="D151" s="97">
        <v>25547</v>
      </c>
      <c r="F151" t="s">
        <v>357</v>
      </c>
      <c r="G151" s="2" t="s">
        <v>46</v>
      </c>
      <c r="H151" s="6">
        <v>47.6</v>
      </c>
      <c r="I151" s="7">
        <f>H151-H147</f>
        <v>-1</v>
      </c>
      <c r="J151" s="6">
        <v>44.4</v>
      </c>
      <c r="K151" s="7">
        <f>J151-J147</f>
        <v>3.5</v>
      </c>
      <c r="L151" s="6">
        <v>7.1</v>
      </c>
      <c r="M151" s="7">
        <f>L151-L147</f>
        <v>-1.8000000000000007</v>
      </c>
      <c r="N151" s="6">
        <f>H151-J151</f>
        <v>3.2000000000000028</v>
      </c>
      <c r="O151" s="7">
        <f>N151-N147</f>
        <v>-4.5</v>
      </c>
      <c r="P151" s="7"/>
      <c r="R151" s="6">
        <v>41</v>
      </c>
      <c r="S151" s="6">
        <v>44</v>
      </c>
      <c r="T151" s="6">
        <f>R151-S151</f>
        <v>-3</v>
      </c>
      <c r="U151" s="6">
        <v>49</v>
      </c>
      <c r="V151" s="6">
        <v>45</v>
      </c>
      <c r="W151" s="6">
        <f>U151-V151</f>
        <v>4</v>
      </c>
      <c r="X151" s="6"/>
      <c r="Y151" s="6"/>
      <c r="AA151" s="4" t="s">
        <v>379</v>
      </c>
      <c r="AB151" s="6"/>
      <c r="AC151" s="6"/>
      <c r="AE151" s="6">
        <v>34</v>
      </c>
      <c r="AF151" s="6">
        <v>57</v>
      </c>
      <c r="AG151" s="6">
        <f t="shared" ref="AG151" si="80">AE151-AF151</f>
        <v>-23</v>
      </c>
      <c r="AH151" s="4" t="s">
        <v>478</v>
      </c>
    </row>
    <row r="152" spans="1:34" x14ac:dyDescent="0.25">
      <c r="A152" s="1"/>
      <c r="B152" t="s">
        <v>266</v>
      </c>
      <c r="C152" s="9" t="s">
        <v>520</v>
      </c>
      <c r="D152" s="97">
        <v>25548</v>
      </c>
      <c r="E152">
        <v>18</v>
      </c>
      <c r="F152" t="s">
        <v>264</v>
      </c>
      <c r="G152" s="2" t="s">
        <v>54</v>
      </c>
      <c r="H152" s="6">
        <v>50</v>
      </c>
      <c r="I152" s="7">
        <v>5</v>
      </c>
      <c r="J152" s="6">
        <v>39.5</v>
      </c>
      <c r="K152" s="7">
        <v>-2</v>
      </c>
      <c r="L152" s="6">
        <v>9</v>
      </c>
      <c r="M152" s="7">
        <v>-1</v>
      </c>
      <c r="N152" s="6">
        <v>10.5</v>
      </c>
      <c r="O152" s="7">
        <v>7</v>
      </c>
      <c r="R152" s="6">
        <v>32</v>
      </c>
      <c r="S152" s="6">
        <v>41</v>
      </c>
      <c r="T152" s="6">
        <f>R152-S152</f>
        <v>-9</v>
      </c>
      <c r="U152" s="6">
        <v>38</v>
      </c>
      <c r="V152" s="6">
        <v>52</v>
      </c>
      <c r="W152" s="6">
        <f>U152-V152</f>
        <v>-14</v>
      </c>
      <c r="X152" s="6"/>
      <c r="Y152" s="6"/>
      <c r="AA152" s="4" t="s">
        <v>1794</v>
      </c>
      <c r="AB152" s="6"/>
      <c r="AC152" s="6"/>
      <c r="AE152" s="6">
        <v>31</v>
      </c>
      <c r="AF152" s="6">
        <v>53</v>
      </c>
      <c r="AG152" s="7">
        <f>AE152-AF152</f>
        <v>-22</v>
      </c>
      <c r="AH152" s="4" t="s">
        <v>1116</v>
      </c>
    </row>
    <row r="153" spans="1:34" x14ac:dyDescent="0.25">
      <c r="A153" s="1"/>
      <c r="B153" t="s">
        <v>266</v>
      </c>
      <c r="F153" t="s">
        <v>499</v>
      </c>
      <c r="G153" s="2" t="s">
        <v>60</v>
      </c>
      <c r="H153" s="6">
        <v>49</v>
      </c>
      <c r="I153" s="7">
        <v>1</v>
      </c>
      <c r="J153" s="6">
        <v>40</v>
      </c>
      <c r="K153" s="7">
        <v>1</v>
      </c>
      <c r="L153" s="6">
        <v>8</v>
      </c>
      <c r="M153" s="7">
        <v>-2</v>
      </c>
      <c r="N153" s="6">
        <v>9</v>
      </c>
      <c r="O153" s="7">
        <v>0</v>
      </c>
      <c r="R153" s="6"/>
      <c r="S153" s="6"/>
      <c r="U153" s="6"/>
      <c r="V153" s="6"/>
      <c r="X153" s="6"/>
      <c r="Y153" s="6"/>
      <c r="AB153" s="6"/>
      <c r="AC153" s="6"/>
      <c r="AE153" s="6"/>
      <c r="AF153" s="6"/>
    </row>
    <row r="154" spans="1:34" x14ac:dyDescent="0.25">
      <c r="A154" s="1">
        <v>1970</v>
      </c>
      <c r="B154" s="3" t="s">
        <v>267</v>
      </c>
      <c r="F154" s="3" t="s">
        <v>508</v>
      </c>
      <c r="G154" s="2" t="s">
        <v>224</v>
      </c>
      <c r="H154" s="6">
        <v>51.3</v>
      </c>
      <c r="I154" s="7">
        <f>H154-H141</f>
        <v>5.6999999999999957</v>
      </c>
      <c r="J154" s="6">
        <v>38.6</v>
      </c>
      <c r="K154" s="7">
        <f>J154-J141</f>
        <v>-3.5</v>
      </c>
      <c r="L154" s="6">
        <v>8.6999999999999993</v>
      </c>
      <c r="M154" s="7">
        <f>L154-L141</f>
        <v>-1.1000000000000014</v>
      </c>
      <c r="N154" s="6">
        <f>H154-J154</f>
        <v>12.699999999999996</v>
      </c>
      <c r="O154" s="7">
        <f>N154-N141</f>
        <v>9.1999999999999957</v>
      </c>
      <c r="P154" s="3" t="s">
        <v>509</v>
      </c>
      <c r="R154" s="6"/>
      <c r="S154" s="6"/>
      <c r="U154" s="6"/>
      <c r="V154" s="6"/>
      <c r="X154" s="6"/>
      <c r="Y154" s="6"/>
      <c r="AB154" s="6"/>
      <c r="AC154" s="6"/>
      <c r="AE154" s="6"/>
      <c r="AF154" s="6"/>
    </row>
    <row r="155" spans="1:34" x14ac:dyDescent="0.25">
      <c r="A155" s="1"/>
      <c r="B155" t="s">
        <v>267</v>
      </c>
      <c r="C155" s="9" t="s">
        <v>365</v>
      </c>
      <c r="D155" s="97">
        <v>25575</v>
      </c>
      <c r="F155" t="s">
        <v>357</v>
      </c>
      <c r="G155" s="2" t="s">
        <v>46</v>
      </c>
      <c r="H155" s="6">
        <v>48.4</v>
      </c>
      <c r="I155" s="7">
        <f>H155-H151</f>
        <v>0.79999999999999716</v>
      </c>
      <c r="J155" s="6">
        <v>41.7</v>
      </c>
      <c r="K155" s="7">
        <f>J155-J151</f>
        <v>-2.6999999999999957</v>
      </c>
      <c r="L155" s="6">
        <v>8.4</v>
      </c>
      <c r="M155" s="7">
        <f>L155-L151</f>
        <v>1.3000000000000007</v>
      </c>
      <c r="N155" s="6">
        <f>H155-J155</f>
        <v>6.6999999999999957</v>
      </c>
      <c r="O155" s="7">
        <f>N155-N151</f>
        <v>3.4999999999999929</v>
      </c>
      <c r="P155" s="7"/>
      <c r="R155" s="6">
        <v>39</v>
      </c>
      <c r="S155" s="6">
        <v>43</v>
      </c>
      <c r="T155" s="6">
        <f>R155-S155</f>
        <v>-4</v>
      </c>
      <c r="U155" s="6">
        <v>47</v>
      </c>
      <c r="V155" s="6">
        <v>47</v>
      </c>
      <c r="W155" s="6">
        <f>U155-V155</f>
        <v>0</v>
      </c>
      <c r="X155" s="6"/>
      <c r="Y155" s="6"/>
      <c r="AA155" s="4" t="s">
        <v>379</v>
      </c>
      <c r="AB155" s="6"/>
      <c r="AC155" s="6"/>
      <c r="AE155" s="6">
        <v>35</v>
      </c>
      <c r="AF155" s="6">
        <v>57</v>
      </c>
      <c r="AG155" s="6">
        <f t="shared" ref="AG155" si="81">AE155-AF155</f>
        <v>-22</v>
      </c>
      <c r="AH155" s="4" t="s">
        <v>478</v>
      </c>
    </row>
    <row r="156" spans="1:34" x14ac:dyDescent="0.25">
      <c r="B156" t="s">
        <v>267</v>
      </c>
      <c r="C156" s="9" t="s">
        <v>518</v>
      </c>
      <c r="D156" s="97">
        <v>25583</v>
      </c>
      <c r="F156" t="s">
        <v>264</v>
      </c>
      <c r="G156" s="2" t="s">
        <v>54</v>
      </c>
      <c r="H156" s="6">
        <v>48.5</v>
      </c>
      <c r="I156" s="7">
        <v>-1.5</v>
      </c>
      <c r="J156" s="6">
        <v>41</v>
      </c>
      <c r="K156" s="7">
        <v>1.5</v>
      </c>
      <c r="L156" s="6">
        <v>7</v>
      </c>
      <c r="M156" s="7">
        <v>-2</v>
      </c>
      <c r="N156" s="6">
        <v>7.5</v>
      </c>
      <c r="O156" s="7">
        <v>-3</v>
      </c>
      <c r="R156" s="6">
        <v>38</v>
      </c>
      <c r="S156" s="6">
        <v>41</v>
      </c>
      <c r="T156" s="6">
        <f>R156-S156</f>
        <v>-3</v>
      </c>
      <c r="U156" s="6">
        <v>42</v>
      </c>
      <c r="V156" s="6">
        <v>48</v>
      </c>
      <c r="W156" s="6">
        <f>U156-V156</f>
        <v>-6</v>
      </c>
      <c r="X156" s="6"/>
      <c r="Y156" s="6"/>
      <c r="AA156" s="4" t="s">
        <v>1794</v>
      </c>
      <c r="AB156" s="6"/>
      <c r="AC156" s="6"/>
      <c r="AE156" s="6">
        <v>32</v>
      </c>
      <c r="AF156" s="6">
        <v>49</v>
      </c>
      <c r="AG156" s="7">
        <f>AE156-AF156</f>
        <v>-17</v>
      </c>
      <c r="AH156" s="4" t="s">
        <v>1116</v>
      </c>
    </row>
    <row r="157" spans="1:34" x14ac:dyDescent="0.25">
      <c r="B157" t="s">
        <v>267</v>
      </c>
      <c r="F157" t="s">
        <v>499</v>
      </c>
      <c r="G157" s="2" t="s">
        <v>60</v>
      </c>
      <c r="H157" s="6">
        <v>52</v>
      </c>
      <c r="I157" s="7">
        <v>3</v>
      </c>
      <c r="J157" s="6">
        <v>37</v>
      </c>
      <c r="K157" s="7">
        <v>-3</v>
      </c>
      <c r="L157" s="6">
        <v>9</v>
      </c>
      <c r="M157" s="7">
        <v>1</v>
      </c>
      <c r="N157" s="6">
        <v>15</v>
      </c>
      <c r="O157" s="7">
        <v>6</v>
      </c>
      <c r="R157" s="6"/>
      <c r="S157" s="6"/>
      <c r="U157" s="6"/>
      <c r="V157" s="6"/>
      <c r="X157" s="6"/>
      <c r="Y157" s="6"/>
      <c r="AB157" s="6"/>
      <c r="AC157" s="6"/>
      <c r="AE157" s="6"/>
      <c r="AF157" s="6"/>
    </row>
    <row r="158" spans="1:34" x14ac:dyDescent="0.25">
      <c r="B158" t="s">
        <v>267</v>
      </c>
      <c r="F158" t="s">
        <v>521</v>
      </c>
      <c r="G158" s="2" t="s">
        <v>42</v>
      </c>
      <c r="H158" s="6">
        <v>51</v>
      </c>
      <c r="I158" s="7">
        <v>1</v>
      </c>
      <c r="J158" s="6">
        <v>40</v>
      </c>
      <c r="K158" s="7">
        <v>0</v>
      </c>
      <c r="L158" s="6">
        <v>8</v>
      </c>
      <c r="M158" s="7">
        <v>0</v>
      </c>
      <c r="N158" s="6">
        <v>11</v>
      </c>
      <c r="O158" s="7">
        <v>1</v>
      </c>
      <c r="R158" s="6"/>
      <c r="S158" s="6"/>
      <c r="U158" s="6"/>
      <c r="V158" s="6"/>
      <c r="X158" s="6"/>
      <c r="Y158" s="6"/>
      <c r="AB158" s="6"/>
      <c r="AC158" s="6"/>
      <c r="AE158" s="6"/>
      <c r="AF158" s="6"/>
    </row>
    <row r="159" spans="1:34" x14ac:dyDescent="0.25">
      <c r="B159" t="s">
        <v>268</v>
      </c>
      <c r="C159" s="9" t="s">
        <v>459</v>
      </c>
      <c r="D159" s="97">
        <v>25603</v>
      </c>
      <c r="F159" t="s">
        <v>357</v>
      </c>
      <c r="G159" s="2" t="s">
        <v>46</v>
      </c>
      <c r="H159" s="6">
        <v>51.2</v>
      </c>
      <c r="I159" s="7">
        <f>H159-H155</f>
        <v>2.8000000000000043</v>
      </c>
      <c r="J159" s="6">
        <v>40.6</v>
      </c>
      <c r="K159" s="7">
        <f>J159-J155</f>
        <v>-1.1000000000000014</v>
      </c>
      <c r="L159" s="6">
        <v>7.1</v>
      </c>
      <c r="M159" s="7">
        <f>L159-L155</f>
        <v>-1.3000000000000007</v>
      </c>
      <c r="N159" s="6">
        <f>H159-J159</f>
        <v>10.600000000000001</v>
      </c>
      <c r="O159" s="7">
        <f>N159-N155</f>
        <v>3.9000000000000057</v>
      </c>
      <c r="P159" s="7"/>
      <c r="R159" s="6">
        <v>45</v>
      </c>
      <c r="S159" s="6">
        <v>41</v>
      </c>
      <c r="T159" s="6">
        <f>R159-S159</f>
        <v>4</v>
      </c>
      <c r="U159" s="6">
        <v>46</v>
      </c>
      <c r="V159" s="6">
        <v>48</v>
      </c>
      <c r="W159" s="6">
        <f>U159-V159</f>
        <v>-2</v>
      </c>
      <c r="X159" s="6"/>
      <c r="Y159" s="6"/>
      <c r="AA159" s="4" t="s">
        <v>379</v>
      </c>
      <c r="AB159" s="6"/>
      <c r="AC159" s="6"/>
      <c r="AE159" s="6">
        <v>34</v>
      </c>
      <c r="AF159" s="6">
        <v>59</v>
      </c>
      <c r="AG159" s="6">
        <f t="shared" ref="AG159" si="82">AE159-AF159</f>
        <v>-25</v>
      </c>
      <c r="AH159" s="4" t="s">
        <v>478</v>
      </c>
    </row>
    <row r="160" spans="1:34" x14ac:dyDescent="0.25">
      <c r="A160" s="1"/>
      <c r="B160" t="s">
        <v>268</v>
      </c>
      <c r="C160" s="9" t="s">
        <v>507</v>
      </c>
      <c r="D160" s="97">
        <v>25611</v>
      </c>
      <c r="F160" t="s">
        <v>264</v>
      </c>
      <c r="G160" s="2" t="s">
        <v>54</v>
      </c>
      <c r="H160" s="6">
        <v>48</v>
      </c>
      <c r="I160" s="7">
        <v>-0.5</v>
      </c>
      <c r="J160" s="6">
        <v>41</v>
      </c>
      <c r="K160" s="7">
        <v>0</v>
      </c>
      <c r="L160" s="6">
        <v>9</v>
      </c>
      <c r="M160" s="7">
        <v>2</v>
      </c>
      <c r="N160" s="6">
        <v>7</v>
      </c>
      <c r="O160" s="7">
        <v>-0.5</v>
      </c>
      <c r="R160" s="6">
        <v>41</v>
      </c>
      <c r="S160" s="6">
        <v>36</v>
      </c>
      <c r="T160" s="6">
        <f>R160-S160</f>
        <v>5</v>
      </c>
      <c r="U160" s="6">
        <v>42</v>
      </c>
      <c r="V160" s="6">
        <v>48</v>
      </c>
      <c r="W160" s="6">
        <f>U160-V160</f>
        <v>-6</v>
      </c>
      <c r="X160" s="6"/>
      <c r="Y160" s="6"/>
      <c r="AA160" s="4" t="s">
        <v>1794</v>
      </c>
      <c r="AB160" s="6"/>
      <c r="AC160" s="6"/>
      <c r="AE160" s="6">
        <v>31</v>
      </c>
      <c r="AF160" s="6">
        <v>51</v>
      </c>
      <c r="AG160" s="7">
        <f>AE160-AF160</f>
        <v>-20</v>
      </c>
      <c r="AH160" s="4" t="s">
        <v>1116</v>
      </c>
    </row>
    <row r="161" spans="1:34" x14ac:dyDescent="0.25">
      <c r="A161" s="1"/>
      <c r="B161" t="s">
        <v>268</v>
      </c>
      <c r="F161" t="s">
        <v>499</v>
      </c>
      <c r="G161" s="2" t="s">
        <v>60</v>
      </c>
      <c r="H161" s="6">
        <v>50</v>
      </c>
      <c r="I161" s="7">
        <v>-2</v>
      </c>
      <c r="J161" s="6">
        <v>38</v>
      </c>
      <c r="K161" s="7">
        <v>1</v>
      </c>
      <c r="L161" s="6">
        <v>9</v>
      </c>
      <c r="M161" s="7">
        <v>0</v>
      </c>
      <c r="N161" s="6">
        <v>12</v>
      </c>
      <c r="O161" s="7">
        <v>-3</v>
      </c>
      <c r="R161" s="6"/>
      <c r="S161" s="6"/>
      <c r="U161" s="6"/>
      <c r="V161" s="6"/>
      <c r="X161" s="6"/>
      <c r="Y161" s="6"/>
      <c r="AB161" s="6"/>
      <c r="AC161" s="6"/>
      <c r="AE161" s="6"/>
      <c r="AF161" s="6"/>
    </row>
    <row r="162" spans="1:34" x14ac:dyDescent="0.25">
      <c r="A162" s="1"/>
      <c r="B162" t="s">
        <v>268</v>
      </c>
      <c r="F162" t="s">
        <v>521</v>
      </c>
      <c r="G162" s="2" t="s">
        <v>42</v>
      </c>
      <c r="H162" s="6">
        <v>52</v>
      </c>
      <c r="I162" s="7">
        <v>1</v>
      </c>
      <c r="J162" s="6">
        <v>40</v>
      </c>
      <c r="K162" s="7">
        <v>0</v>
      </c>
      <c r="L162" s="6">
        <v>6</v>
      </c>
      <c r="M162" s="7">
        <v>-2</v>
      </c>
      <c r="N162" s="6">
        <v>12</v>
      </c>
      <c r="O162" s="7">
        <v>1</v>
      </c>
      <c r="R162" s="6"/>
      <c r="S162" s="6"/>
      <c r="U162" s="6"/>
      <c r="V162" s="6"/>
      <c r="X162" s="6"/>
      <c r="Y162" s="6"/>
      <c r="AB162" s="6"/>
      <c r="AC162" s="6"/>
      <c r="AE162" s="6"/>
      <c r="AF162" s="6"/>
    </row>
    <row r="163" spans="1:34" x14ac:dyDescent="0.25">
      <c r="A163" s="1"/>
      <c r="B163" t="s">
        <v>294</v>
      </c>
      <c r="C163" s="9" t="s">
        <v>459</v>
      </c>
      <c r="D163" s="97">
        <v>25631</v>
      </c>
      <c r="F163" t="s">
        <v>357</v>
      </c>
      <c r="G163" s="2" t="s">
        <v>46</v>
      </c>
      <c r="H163" s="6">
        <v>49.5</v>
      </c>
      <c r="I163" s="7">
        <f>H163-H159</f>
        <v>-1.7000000000000028</v>
      </c>
      <c r="J163" s="6">
        <v>42</v>
      </c>
      <c r="K163" s="7">
        <f>J163-J159</f>
        <v>1.3999999999999986</v>
      </c>
      <c r="L163" s="6">
        <v>7.1</v>
      </c>
      <c r="M163" s="7">
        <f>L163-L159</f>
        <v>0</v>
      </c>
      <c r="N163" s="6">
        <f>H163-J163</f>
        <v>7.5</v>
      </c>
      <c r="O163" s="7">
        <f>N163-N159</f>
        <v>-3.1000000000000014</v>
      </c>
      <c r="P163" s="7"/>
      <c r="R163" s="6">
        <v>41</v>
      </c>
      <c r="S163" s="6">
        <v>44</v>
      </c>
      <c r="T163" s="6">
        <f>R163-S163</f>
        <v>-3</v>
      </c>
      <c r="U163" s="6">
        <v>47</v>
      </c>
      <c r="V163" s="6">
        <v>46</v>
      </c>
      <c r="W163" s="6">
        <f>U163-V163</f>
        <v>1</v>
      </c>
      <c r="X163" s="6"/>
      <c r="Y163" s="6"/>
      <c r="AA163" s="4" t="s">
        <v>379</v>
      </c>
      <c r="AB163" s="6"/>
      <c r="AC163" s="6"/>
      <c r="AE163" s="6">
        <v>34</v>
      </c>
      <c r="AF163" s="6">
        <v>57</v>
      </c>
      <c r="AG163" s="6">
        <f t="shared" ref="AG163" si="83">AE163-AF163</f>
        <v>-23</v>
      </c>
      <c r="AH163" s="4" t="s">
        <v>478</v>
      </c>
    </row>
    <row r="164" spans="1:34" x14ac:dyDescent="0.25">
      <c r="A164" s="1"/>
      <c r="B164" t="s">
        <v>294</v>
      </c>
      <c r="C164" s="9" t="s">
        <v>441</v>
      </c>
      <c r="D164" s="97">
        <v>25640</v>
      </c>
      <c r="F164" t="s">
        <v>264</v>
      </c>
      <c r="G164" s="2" t="s">
        <v>54</v>
      </c>
      <c r="H164" s="6">
        <v>46.5</v>
      </c>
      <c r="I164" s="7">
        <v>-1.5</v>
      </c>
      <c r="J164" s="6">
        <v>41</v>
      </c>
      <c r="K164" s="7">
        <v>0</v>
      </c>
      <c r="L164" s="6">
        <v>9.5</v>
      </c>
      <c r="M164" s="7">
        <v>0.5</v>
      </c>
      <c r="N164" s="6">
        <v>5.5</v>
      </c>
      <c r="O164" s="7">
        <v>-1.5</v>
      </c>
      <c r="R164" s="6">
        <v>39</v>
      </c>
      <c r="S164" s="6">
        <v>40</v>
      </c>
      <c r="T164" s="6">
        <f>R164-S164</f>
        <v>-1</v>
      </c>
      <c r="U164" s="6">
        <v>41</v>
      </c>
      <c r="V164" s="6">
        <v>49</v>
      </c>
      <c r="W164" s="6">
        <f>U164-V164</f>
        <v>-8</v>
      </c>
      <c r="X164" s="6"/>
      <c r="Y164" s="6"/>
      <c r="AA164" s="4" t="s">
        <v>1794</v>
      </c>
      <c r="AB164" s="6"/>
      <c r="AC164" s="6"/>
      <c r="AE164" s="6">
        <v>35</v>
      </c>
      <c r="AF164" s="6">
        <v>48</v>
      </c>
      <c r="AG164" s="7">
        <f>AE164-AF164</f>
        <v>-13</v>
      </c>
      <c r="AH164" s="4" t="s">
        <v>1116</v>
      </c>
    </row>
    <row r="165" spans="1:34" x14ac:dyDescent="0.25">
      <c r="A165" s="1"/>
      <c r="B165" t="s">
        <v>294</v>
      </c>
      <c r="F165" t="s">
        <v>499</v>
      </c>
      <c r="G165" s="2" t="s">
        <v>60</v>
      </c>
      <c r="H165" s="6">
        <v>48</v>
      </c>
      <c r="I165" s="7">
        <v>-2</v>
      </c>
      <c r="J165" s="6">
        <v>41</v>
      </c>
      <c r="K165" s="7">
        <v>3</v>
      </c>
      <c r="L165" s="6">
        <v>8</v>
      </c>
      <c r="M165" s="7">
        <v>-1</v>
      </c>
      <c r="N165" s="6">
        <v>7</v>
      </c>
      <c r="O165" s="7">
        <v>-5</v>
      </c>
      <c r="R165" s="6"/>
      <c r="S165" s="6"/>
      <c r="U165" s="6"/>
      <c r="V165" s="6"/>
      <c r="X165" s="6"/>
      <c r="Y165" s="6"/>
      <c r="AB165" s="6"/>
      <c r="AC165" s="6"/>
      <c r="AE165" s="6"/>
      <c r="AF165" s="6"/>
    </row>
    <row r="166" spans="1:34" x14ac:dyDescent="0.25">
      <c r="A166" s="1"/>
      <c r="B166" t="s">
        <v>294</v>
      </c>
      <c r="F166" t="s">
        <v>521</v>
      </c>
      <c r="G166" s="2" t="s">
        <v>42</v>
      </c>
      <c r="H166" s="6">
        <v>49</v>
      </c>
      <c r="I166" s="7">
        <v>-3</v>
      </c>
      <c r="J166" s="6">
        <v>42</v>
      </c>
      <c r="K166" s="7">
        <v>2</v>
      </c>
      <c r="L166" s="6">
        <v>7</v>
      </c>
      <c r="M166" s="7">
        <v>1</v>
      </c>
      <c r="N166" s="6">
        <v>7</v>
      </c>
      <c r="O166" s="7">
        <v>-5</v>
      </c>
      <c r="R166" s="6"/>
      <c r="S166" s="6"/>
      <c r="U166" s="6"/>
      <c r="V166" s="6"/>
      <c r="X166" s="6"/>
      <c r="Y166" s="6"/>
      <c r="AB166" s="6"/>
      <c r="AC166" s="6"/>
      <c r="AE166" s="6"/>
      <c r="AF166" s="6"/>
    </row>
    <row r="167" spans="1:34" x14ac:dyDescent="0.25">
      <c r="A167" s="1"/>
      <c r="B167" s="3" t="s">
        <v>269</v>
      </c>
      <c r="F167" s="3" t="s">
        <v>508</v>
      </c>
      <c r="G167" s="2" t="s">
        <v>224</v>
      </c>
      <c r="H167" s="6">
        <v>45.2</v>
      </c>
      <c r="I167" s="7">
        <f>H167-H154</f>
        <v>-6.0999999999999943</v>
      </c>
      <c r="J167" s="6">
        <v>46</v>
      </c>
      <c r="K167" s="7">
        <f>J167-J154</f>
        <v>7.3999999999999986</v>
      </c>
      <c r="L167" s="6">
        <v>6.8</v>
      </c>
      <c r="M167" s="7">
        <f>L167-L154</f>
        <v>-1.8999999999999995</v>
      </c>
      <c r="N167" s="6">
        <f>H167-J167</f>
        <v>-0.79999999999999716</v>
      </c>
      <c r="O167" s="7">
        <f>N167-N154</f>
        <v>-13.499999999999993</v>
      </c>
      <c r="P167" s="3" t="s">
        <v>509</v>
      </c>
      <c r="R167" s="6"/>
      <c r="S167" s="6"/>
      <c r="U167" s="6"/>
      <c r="V167" s="6"/>
      <c r="X167" s="6"/>
      <c r="Y167" s="6"/>
      <c r="AB167" s="6"/>
      <c r="AC167" s="6"/>
      <c r="AE167" s="6"/>
      <c r="AF167" s="6"/>
    </row>
    <row r="168" spans="1:34" x14ac:dyDescent="0.25">
      <c r="A168" s="1"/>
      <c r="B168" t="s">
        <v>269</v>
      </c>
      <c r="C168" s="9" t="s">
        <v>490</v>
      </c>
      <c r="D168" s="97">
        <v>25665</v>
      </c>
      <c r="F168" t="s">
        <v>357</v>
      </c>
      <c r="G168" s="2" t="s">
        <v>46</v>
      </c>
      <c r="H168" s="6">
        <v>49.7</v>
      </c>
      <c r="I168" s="7">
        <f>H168-H163</f>
        <v>0.20000000000000284</v>
      </c>
      <c r="J168" s="6">
        <v>41.3</v>
      </c>
      <c r="K168" s="7">
        <f>J168-J163</f>
        <v>-0.70000000000000284</v>
      </c>
      <c r="L168" s="6">
        <v>7.5</v>
      </c>
      <c r="M168" s="7">
        <f>L168-L163</f>
        <v>0.40000000000000036</v>
      </c>
      <c r="N168" s="6">
        <f>H168-J168</f>
        <v>8.4000000000000057</v>
      </c>
      <c r="O168" s="7">
        <f>N168-N163</f>
        <v>0.90000000000000568</v>
      </c>
      <c r="P168" s="7"/>
      <c r="R168" s="6">
        <v>39</v>
      </c>
      <c r="S168" s="6">
        <v>45</v>
      </c>
      <c r="T168" s="6">
        <f>R168-S168</f>
        <v>-6</v>
      </c>
      <c r="U168" s="6">
        <v>48</v>
      </c>
      <c r="V168" s="6">
        <v>46</v>
      </c>
      <c r="W168" s="6">
        <f>U168-V168</f>
        <v>2</v>
      </c>
      <c r="X168" s="6"/>
      <c r="Y168" s="6"/>
      <c r="AA168" s="4" t="s">
        <v>379</v>
      </c>
      <c r="AB168" s="6"/>
      <c r="AC168" s="6"/>
      <c r="AE168" s="6">
        <v>33</v>
      </c>
      <c r="AF168" s="6">
        <v>58</v>
      </c>
      <c r="AG168" s="6">
        <f t="shared" ref="AG168" si="84">AE168-AF168</f>
        <v>-25</v>
      </c>
      <c r="AH168" s="4" t="s">
        <v>478</v>
      </c>
    </row>
    <row r="169" spans="1:34" x14ac:dyDescent="0.25">
      <c r="A169" s="1"/>
      <c r="B169" t="s">
        <v>269</v>
      </c>
      <c r="C169" s="9" t="s">
        <v>523</v>
      </c>
      <c r="D169" s="97">
        <v>25675</v>
      </c>
      <c r="F169" t="s">
        <v>264</v>
      </c>
      <c r="G169" s="2" t="s">
        <v>54</v>
      </c>
      <c r="H169" s="6">
        <v>47</v>
      </c>
      <c r="I169" s="7">
        <v>0.5</v>
      </c>
      <c r="J169" s="6">
        <v>42.5</v>
      </c>
      <c r="K169" s="7">
        <v>1.5</v>
      </c>
      <c r="L169" s="6">
        <v>7.5</v>
      </c>
      <c r="M169" s="7">
        <v>-2</v>
      </c>
      <c r="N169" s="6">
        <v>4.5</v>
      </c>
      <c r="O169" s="7">
        <v>-1</v>
      </c>
      <c r="R169" s="6"/>
      <c r="S169" s="6"/>
      <c r="T169" s="6"/>
      <c r="U169" s="6">
        <v>45</v>
      </c>
      <c r="V169" s="6"/>
      <c r="W169" s="6"/>
      <c r="X169" s="6"/>
      <c r="Y169" s="6"/>
      <c r="AA169" s="4"/>
      <c r="AB169" s="6"/>
      <c r="AC169" s="6"/>
      <c r="AE169" s="6"/>
      <c r="AF169" s="6"/>
      <c r="AG169" s="7"/>
      <c r="AH169" s="4"/>
    </row>
    <row r="170" spans="1:34" x14ac:dyDescent="0.25">
      <c r="A170" s="1"/>
      <c r="B170" t="s">
        <v>269</v>
      </c>
      <c r="C170" s="9" t="s">
        <v>524</v>
      </c>
      <c r="D170" s="97">
        <v>25679</v>
      </c>
      <c r="F170" t="s">
        <v>357</v>
      </c>
      <c r="G170" s="2" t="s">
        <v>46</v>
      </c>
      <c r="H170" s="6">
        <v>47.3</v>
      </c>
      <c r="I170" s="7">
        <f>H170-H168</f>
        <v>-2.4000000000000057</v>
      </c>
      <c r="J170" s="6">
        <v>44.4</v>
      </c>
      <c r="K170" s="7">
        <f>J170-J168</f>
        <v>3.1000000000000014</v>
      </c>
      <c r="L170" s="6">
        <v>6.9</v>
      </c>
      <c r="M170" s="7">
        <f>L170-L168</f>
        <v>-0.59999999999999964</v>
      </c>
      <c r="N170" s="6">
        <f>H170-J170</f>
        <v>2.8999999999999986</v>
      </c>
      <c r="O170" s="7">
        <f>N170-N168</f>
        <v>-5.5000000000000071</v>
      </c>
      <c r="P170" s="7"/>
      <c r="R170" s="6">
        <v>36</v>
      </c>
      <c r="S170" s="6">
        <v>47</v>
      </c>
      <c r="T170" s="6">
        <f>R170-S170</f>
        <v>-11</v>
      </c>
      <c r="U170" s="6">
        <v>52</v>
      </c>
      <c r="V170" s="6">
        <v>42</v>
      </c>
      <c r="W170" s="6">
        <f>U170-V170</f>
        <v>10</v>
      </c>
      <c r="X170" s="6"/>
      <c r="Y170" s="6"/>
      <c r="AA170" s="4" t="s">
        <v>379</v>
      </c>
      <c r="AB170" s="6"/>
      <c r="AC170" s="6"/>
      <c r="AE170" s="6">
        <v>40</v>
      </c>
      <c r="AF170" s="6">
        <v>52</v>
      </c>
      <c r="AG170" s="6">
        <f t="shared" ref="AG170" si="85">AE170-AF170</f>
        <v>-12</v>
      </c>
      <c r="AH170" s="4" t="s">
        <v>478</v>
      </c>
    </row>
    <row r="171" spans="1:34" x14ac:dyDescent="0.25">
      <c r="A171" s="1"/>
      <c r="B171" t="s">
        <v>269</v>
      </c>
      <c r="F171" t="s">
        <v>499</v>
      </c>
      <c r="G171" s="2" t="s">
        <v>60</v>
      </c>
      <c r="H171" s="6">
        <v>47</v>
      </c>
      <c r="I171" s="7">
        <v>-1</v>
      </c>
      <c r="J171" s="6">
        <v>41</v>
      </c>
      <c r="K171" s="7">
        <v>0</v>
      </c>
      <c r="L171" s="6">
        <v>9</v>
      </c>
      <c r="M171" s="7">
        <v>1</v>
      </c>
      <c r="N171" s="6">
        <v>6</v>
      </c>
      <c r="O171" s="7">
        <v>-1</v>
      </c>
      <c r="P171" s="7"/>
      <c r="R171" s="6"/>
      <c r="S171" s="6"/>
      <c r="U171" s="6"/>
      <c r="V171" s="6"/>
      <c r="X171" s="6"/>
      <c r="Y171" s="6"/>
      <c r="AB171" s="6"/>
      <c r="AC171" s="6"/>
      <c r="AE171" s="6"/>
      <c r="AF171" s="6"/>
    </row>
    <row r="172" spans="1:34" x14ac:dyDescent="0.25">
      <c r="A172" s="1"/>
      <c r="B172" t="s">
        <v>269</v>
      </c>
      <c r="F172" t="s">
        <v>521</v>
      </c>
      <c r="G172" s="2" t="s">
        <v>42</v>
      </c>
      <c r="H172" s="6">
        <v>44</v>
      </c>
      <c r="I172" s="7">
        <v>-5</v>
      </c>
      <c r="J172" s="6">
        <v>46</v>
      </c>
      <c r="K172" s="7">
        <v>4</v>
      </c>
      <c r="L172" s="6">
        <v>7</v>
      </c>
      <c r="M172" s="7">
        <v>0</v>
      </c>
      <c r="N172" s="6">
        <v>-2</v>
      </c>
      <c r="O172" s="7">
        <v>-9</v>
      </c>
      <c r="P172" s="7"/>
      <c r="R172" s="6"/>
      <c r="S172" s="6"/>
      <c r="U172" s="6"/>
      <c r="V172" s="6"/>
      <c r="X172" s="6"/>
      <c r="Y172" s="6"/>
      <c r="AB172" s="6"/>
      <c r="AC172" s="6"/>
      <c r="AE172" s="6"/>
      <c r="AF172" s="6"/>
    </row>
    <row r="173" spans="1:34" x14ac:dyDescent="0.25">
      <c r="A173" s="1"/>
      <c r="B173" t="s">
        <v>270</v>
      </c>
      <c r="C173" s="9" t="s">
        <v>483</v>
      </c>
      <c r="D173" s="97">
        <v>25693</v>
      </c>
      <c r="F173" t="s">
        <v>264</v>
      </c>
      <c r="G173" s="2" t="s">
        <v>54</v>
      </c>
      <c r="H173" s="6">
        <v>41.5</v>
      </c>
      <c r="I173" s="7">
        <v>-5.5</v>
      </c>
      <c r="J173" s="6">
        <v>49</v>
      </c>
      <c r="K173" s="7">
        <v>6.5</v>
      </c>
      <c r="L173" s="6">
        <v>7.5</v>
      </c>
      <c r="M173" s="7">
        <v>0</v>
      </c>
      <c r="N173" s="6">
        <v>-7.5</v>
      </c>
      <c r="O173" s="7">
        <v>-12</v>
      </c>
      <c r="R173" s="6">
        <v>28</v>
      </c>
      <c r="S173" s="6">
        <v>52</v>
      </c>
      <c r="T173" s="6">
        <f>R173-S173</f>
        <v>-24</v>
      </c>
      <c r="U173" s="6">
        <v>49</v>
      </c>
      <c r="V173" s="6">
        <v>43</v>
      </c>
      <c r="W173" s="6">
        <f>U173-V173</f>
        <v>6</v>
      </c>
      <c r="X173" s="6"/>
      <c r="Y173" s="6"/>
      <c r="AA173" s="4" t="s">
        <v>1794</v>
      </c>
      <c r="AB173" s="6"/>
      <c r="AC173" s="6"/>
      <c r="AE173" s="6">
        <v>42</v>
      </c>
      <c r="AF173" s="6">
        <v>42</v>
      </c>
      <c r="AG173" s="7">
        <f>AE173-AF173</f>
        <v>0</v>
      </c>
      <c r="AH173" s="4" t="s">
        <v>1116</v>
      </c>
    </row>
    <row r="174" spans="1:34" x14ac:dyDescent="0.25">
      <c r="A174" s="1"/>
      <c r="B174" t="s">
        <v>270</v>
      </c>
      <c r="C174" s="9" t="s">
        <v>299</v>
      </c>
      <c r="D174" s="97">
        <v>25693</v>
      </c>
      <c r="F174" t="s">
        <v>357</v>
      </c>
      <c r="G174" s="2" t="s">
        <v>46</v>
      </c>
      <c r="H174" s="6">
        <v>44.4</v>
      </c>
      <c r="I174" s="7">
        <f>H174-H170</f>
        <v>-2.8999999999999986</v>
      </c>
      <c r="J174" s="6">
        <v>47.6</v>
      </c>
      <c r="K174" s="7">
        <f>J174-J170</f>
        <v>3.2000000000000028</v>
      </c>
      <c r="L174" s="6">
        <v>6.7</v>
      </c>
      <c r="M174" s="7">
        <f>L174-L170</f>
        <v>-0.20000000000000018</v>
      </c>
      <c r="N174" s="6">
        <v>-3.2</v>
      </c>
      <c r="O174" s="7">
        <f>N174-N170</f>
        <v>-6.0999999999999988</v>
      </c>
      <c r="Q174" s="7"/>
      <c r="R174" s="6">
        <v>35</v>
      </c>
      <c r="S174" s="6">
        <v>48</v>
      </c>
      <c r="T174" s="6">
        <f>R174-S174</f>
        <v>-13</v>
      </c>
      <c r="U174" s="6">
        <v>52</v>
      </c>
      <c r="V174" s="6">
        <v>41</v>
      </c>
      <c r="W174" s="6">
        <f>U174-V174</f>
        <v>11</v>
      </c>
      <c r="X174" s="6"/>
      <c r="Y174" s="6"/>
      <c r="AA174" s="4" t="s">
        <v>379</v>
      </c>
      <c r="AB174" s="6"/>
      <c r="AC174" s="6"/>
      <c r="AE174" s="6">
        <v>42</v>
      </c>
      <c r="AF174" s="6">
        <v>49</v>
      </c>
      <c r="AG174" s="6">
        <f t="shared" ref="AG174" si="86">AE174-AF174</f>
        <v>-7</v>
      </c>
      <c r="AH174" s="4" t="s">
        <v>478</v>
      </c>
    </row>
    <row r="175" spans="1:34" x14ac:dyDescent="0.25">
      <c r="A175" s="1"/>
      <c r="B175" t="s">
        <v>270</v>
      </c>
      <c r="D175" s="97">
        <v>25705</v>
      </c>
      <c r="E175">
        <v>19</v>
      </c>
      <c r="F175" t="s">
        <v>508</v>
      </c>
      <c r="G175" s="2" t="s">
        <v>224</v>
      </c>
      <c r="H175" s="6">
        <v>44.5</v>
      </c>
      <c r="I175" s="7">
        <f>H175-H167</f>
        <v>-0.70000000000000284</v>
      </c>
      <c r="J175" s="6">
        <v>47.2</v>
      </c>
      <c r="K175" s="7">
        <f>J175-J167</f>
        <v>1.2000000000000028</v>
      </c>
      <c r="L175" s="6">
        <v>6.6</v>
      </c>
      <c r="M175" s="7">
        <f>L175-L167</f>
        <v>-0.20000000000000018</v>
      </c>
      <c r="N175" s="6">
        <v>-2.7</v>
      </c>
      <c r="O175" s="7">
        <f>N175-N167</f>
        <v>-1.900000000000003</v>
      </c>
      <c r="P175" t="s">
        <v>525</v>
      </c>
      <c r="R175" s="6"/>
      <c r="S175" s="6"/>
      <c r="U175" s="6"/>
      <c r="V175" s="6"/>
      <c r="X175" s="6"/>
      <c r="Y175" s="6"/>
      <c r="AB175" s="6"/>
      <c r="AC175" s="6"/>
      <c r="AE175" s="6"/>
      <c r="AF175" s="6"/>
    </row>
    <row r="176" spans="1:34" x14ac:dyDescent="0.25">
      <c r="A176" s="1"/>
      <c r="B176" t="s">
        <v>270</v>
      </c>
      <c r="D176" s="97">
        <v>25706</v>
      </c>
      <c r="E176">
        <v>20</v>
      </c>
      <c r="F176" t="s">
        <v>521</v>
      </c>
      <c r="G176" s="2" t="s">
        <v>42</v>
      </c>
      <c r="H176" s="6">
        <v>46</v>
      </c>
      <c r="I176" s="7">
        <v>2</v>
      </c>
      <c r="J176" s="6">
        <v>48</v>
      </c>
      <c r="K176" s="7">
        <v>2</v>
      </c>
      <c r="L176" s="6">
        <v>6</v>
      </c>
      <c r="M176" s="7">
        <v>-1</v>
      </c>
      <c r="N176" s="6">
        <v>-2</v>
      </c>
      <c r="O176" s="7">
        <v>0</v>
      </c>
      <c r="R176" s="6"/>
      <c r="S176" s="6"/>
      <c r="U176" s="6"/>
      <c r="V176" s="6"/>
      <c r="X176" s="6"/>
      <c r="Y176" s="6"/>
      <c r="AB176" s="6"/>
      <c r="AC176" s="6"/>
      <c r="AE176" s="6"/>
      <c r="AF176" s="6"/>
    </row>
    <row r="177" spans="1:34" x14ac:dyDescent="0.25">
      <c r="A177" s="1"/>
      <c r="B177" t="s">
        <v>270</v>
      </c>
      <c r="C177" s="9" t="s">
        <v>526</v>
      </c>
      <c r="D177" s="97">
        <v>25701</v>
      </c>
      <c r="E177">
        <v>21</v>
      </c>
      <c r="F177" t="s">
        <v>264</v>
      </c>
      <c r="G177" s="2" t="s">
        <v>54</v>
      </c>
      <c r="H177" s="6">
        <v>42.5</v>
      </c>
      <c r="I177" s="7">
        <v>1</v>
      </c>
      <c r="J177" s="6">
        <v>49.5</v>
      </c>
      <c r="K177" s="7">
        <v>0.5</v>
      </c>
      <c r="L177" s="6">
        <v>6.5</v>
      </c>
      <c r="M177" s="7">
        <v>-1</v>
      </c>
      <c r="N177" s="6">
        <v>-7</v>
      </c>
      <c r="O177" s="7">
        <v>0.5</v>
      </c>
      <c r="R177" s="6"/>
      <c r="S177" s="6"/>
      <c r="U177" s="6"/>
      <c r="V177" s="6"/>
      <c r="X177" s="6"/>
      <c r="Y177" s="6"/>
      <c r="AB177" s="6"/>
      <c r="AC177" s="6"/>
      <c r="AE177" s="6"/>
      <c r="AF177" s="6"/>
    </row>
    <row r="178" spans="1:34" x14ac:dyDescent="0.25">
      <c r="A178" s="1"/>
      <c r="B178" t="s">
        <v>270</v>
      </c>
      <c r="D178" s="97">
        <v>25704</v>
      </c>
      <c r="E178">
        <v>21</v>
      </c>
      <c r="F178" t="s">
        <v>499</v>
      </c>
      <c r="G178" s="2" t="s">
        <v>60</v>
      </c>
      <c r="H178" s="6">
        <v>44.5</v>
      </c>
      <c r="I178" s="7">
        <v>-2.5</v>
      </c>
      <c r="J178" s="6">
        <v>45.5</v>
      </c>
      <c r="K178" s="7">
        <v>4.5</v>
      </c>
      <c r="L178" s="6">
        <v>7</v>
      </c>
      <c r="M178" s="7">
        <v>-2</v>
      </c>
      <c r="N178" s="6">
        <v>-1</v>
      </c>
      <c r="O178" s="7">
        <v>-7</v>
      </c>
      <c r="R178" s="6"/>
      <c r="S178" s="6"/>
      <c r="U178" s="6"/>
      <c r="V178" s="6"/>
      <c r="X178" s="6"/>
      <c r="Y178" s="6"/>
      <c r="AE178" s="6"/>
      <c r="AF178" s="6"/>
    </row>
    <row r="179" spans="1:34" x14ac:dyDescent="0.25">
      <c r="A179" s="1"/>
      <c r="B179" t="s">
        <v>270</v>
      </c>
      <c r="D179" s="97">
        <v>25711</v>
      </c>
      <c r="E179">
        <v>28</v>
      </c>
      <c r="F179" t="s">
        <v>499</v>
      </c>
      <c r="G179" s="2" t="s">
        <v>60</v>
      </c>
      <c r="H179" s="6">
        <v>43</v>
      </c>
      <c r="I179" s="7">
        <v>-1.5</v>
      </c>
      <c r="J179" s="6">
        <v>45</v>
      </c>
      <c r="K179" s="7">
        <v>-0.5</v>
      </c>
      <c r="L179" s="6">
        <v>10</v>
      </c>
      <c r="M179" s="7">
        <v>3</v>
      </c>
      <c r="N179" s="6">
        <v>-2</v>
      </c>
      <c r="O179" s="7">
        <v>-1</v>
      </c>
      <c r="R179" s="6"/>
      <c r="S179" s="6"/>
      <c r="U179" s="6"/>
      <c r="V179" s="6"/>
      <c r="X179" s="6"/>
      <c r="Y179" s="6"/>
      <c r="AE179" s="6"/>
      <c r="AF179" s="6"/>
    </row>
    <row r="180" spans="1:34" x14ac:dyDescent="0.25">
      <c r="A180" s="1"/>
      <c r="B180" t="s">
        <v>270</v>
      </c>
      <c r="C180" s="85" t="s">
        <v>392</v>
      </c>
      <c r="D180" s="97">
        <v>25709</v>
      </c>
      <c r="E180">
        <v>29</v>
      </c>
      <c r="F180" t="s">
        <v>357</v>
      </c>
      <c r="G180" s="2" t="s">
        <v>46</v>
      </c>
      <c r="H180" s="6">
        <v>44.8</v>
      </c>
      <c r="I180" s="7">
        <v>0.4</v>
      </c>
      <c r="J180" s="6">
        <v>48</v>
      </c>
      <c r="K180" s="7">
        <v>0.4</v>
      </c>
      <c r="L180" s="6">
        <v>5.9</v>
      </c>
      <c r="M180" s="7">
        <v>-0.8</v>
      </c>
      <c r="N180" s="6">
        <v>-3.2</v>
      </c>
      <c r="O180" s="7">
        <v>0</v>
      </c>
      <c r="R180" s="6">
        <v>36</v>
      </c>
      <c r="S180" s="6">
        <v>50</v>
      </c>
      <c r="T180" s="6">
        <f>R180-S180</f>
        <v>-14</v>
      </c>
      <c r="U180" s="6">
        <v>53</v>
      </c>
      <c r="V180" s="6">
        <v>42</v>
      </c>
      <c r="W180" s="6">
        <f>U180-V180</f>
        <v>11</v>
      </c>
      <c r="X180" s="6"/>
      <c r="Y180" s="6"/>
      <c r="AA180" s="4" t="s">
        <v>379</v>
      </c>
      <c r="AB180" s="4"/>
      <c r="AC180" s="4"/>
      <c r="AE180" s="6">
        <v>42</v>
      </c>
      <c r="AF180" s="6">
        <v>50</v>
      </c>
      <c r="AG180" s="6">
        <f t="shared" ref="AG180" si="87">AE180-AF180</f>
        <v>-8</v>
      </c>
      <c r="AH180" s="4" t="s">
        <v>478</v>
      </c>
    </row>
    <row r="181" spans="1:34" x14ac:dyDescent="0.25">
      <c r="A181" s="1"/>
      <c r="B181" t="s">
        <v>270</v>
      </c>
      <c r="D181" s="97">
        <v>25714</v>
      </c>
      <c r="E181">
        <v>31</v>
      </c>
      <c r="F181" t="s">
        <v>499</v>
      </c>
      <c r="G181" s="2" t="s">
        <v>192</v>
      </c>
      <c r="H181" s="6">
        <v>47</v>
      </c>
      <c r="I181" s="7">
        <v>4</v>
      </c>
      <c r="J181" s="6">
        <v>45</v>
      </c>
      <c r="K181" s="7">
        <v>0</v>
      </c>
      <c r="L181" s="6">
        <v>5</v>
      </c>
      <c r="M181" s="7">
        <v>-5</v>
      </c>
      <c r="N181" s="6">
        <v>2</v>
      </c>
      <c r="O181" s="7">
        <v>4</v>
      </c>
      <c r="R181" s="6"/>
      <c r="S181" s="6"/>
      <c r="U181" s="6"/>
      <c r="V181" s="6"/>
      <c r="X181" s="6"/>
      <c r="Y181" s="6"/>
      <c r="AE181" s="6"/>
      <c r="AF181" s="6"/>
    </row>
    <row r="182" spans="1:34" x14ac:dyDescent="0.25">
      <c r="A182" s="1"/>
      <c r="B182" t="s">
        <v>270</v>
      </c>
      <c r="C182" s="9" t="s">
        <v>527</v>
      </c>
      <c r="D182" s="97">
        <v>25711</v>
      </c>
      <c r="E182">
        <v>31</v>
      </c>
      <c r="F182" t="s">
        <v>264</v>
      </c>
      <c r="G182" s="2" t="s">
        <v>54</v>
      </c>
      <c r="H182" s="6">
        <v>44.5</v>
      </c>
      <c r="I182" s="7">
        <v>2</v>
      </c>
      <c r="J182" s="6">
        <v>50</v>
      </c>
      <c r="K182" s="7">
        <v>0.5</v>
      </c>
      <c r="L182" s="6">
        <v>4.5</v>
      </c>
      <c r="M182" s="7">
        <v>-2</v>
      </c>
      <c r="N182" s="6">
        <v>-5.5</v>
      </c>
      <c r="O182" s="7">
        <v>1.5</v>
      </c>
      <c r="R182" s="6"/>
      <c r="S182" s="6"/>
      <c r="U182" s="6"/>
      <c r="V182" s="6"/>
      <c r="X182" s="6"/>
      <c r="Y182" s="6"/>
      <c r="AE182" s="6"/>
      <c r="AF182" s="6"/>
    </row>
    <row r="183" spans="1:34" x14ac:dyDescent="0.25">
      <c r="A183" s="1"/>
      <c r="B183" t="s">
        <v>270</v>
      </c>
      <c r="C183" s="85" t="s">
        <v>721</v>
      </c>
      <c r="D183" s="97">
        <v>25716</v>
      </c>
      <c r="E183">
        <v>4</v>
      </c>
      <c r="F183" t="s">
        <v>357</v>
      </c>
      <c r="G183" s="2" t="s">
        <v>46</v>
      </c>
      <c r="H183" s="6">
        <v>44.4</v>
      </c>
      <c r="I183" s="7">
        <v>-0.8</v>
      </c>
      <c r="J183" s="6">
        <v>49.5</v>
      </c>
      <c r="K183" s="7">
        <v>1.5</v>
      </c>
      <c r="L183" s="6">
        <v>4.8</v>
      </c>
      <c r="M183" s="7">
        <v>-1.1000000000000001</v>
      </c>
      <c r="N183" s="6">
        <f>H183-J183</f>
        <v>-5.1000000000000014</v>
      </c>
      <c r="O183" s="7">
        <f>N183-N180</f>
        <v>-1.9000000000000012</v>
      </c>
      <c r="R183" s="6">
        <v>36</v>
      </c>
      <c r="S183" s="6">
        <v>48</v>
      </c>
      <c r="T183" s="6">
        <f>R183-S183</f>
        <v>-12</v>
      </c>
      <c r="U183" s="6">
        <v>51</v>
      </c>
      <c r="V183" s="6">
        <v>43</v>
      </c>
      <c r="W183" s="6">
        <f>U183-V183</f>
        <v>8</v>
      </c>
      <c r="X183" s="6"/>
      <c r="Y183" s="6"/>
      <c r="AA183" s="4" t="s">
        <v>379</v>
      </c>
      <c r="AB183" s="4"/>
      <c r="AC183" s="4"/>
      <c r="AE183" s="6">
        <v>41</v>
      </c>
      <c r="AF183" s="6">
        <v>51</v>
      </c>
      <c r="AG183" s="6">
        <f t="shared" ref="AG183" si="88">AE183-AF183</f>
        <v>-10</v>
      </c>
      <c r="AH183" s="4" t="s">
        <v>478</v>
      </c>
    </row>
    <row r="184" spans="1:34" x14ac:dyDescent="0.25">
      <c r="A184" s="1"/>
      <c r="B184" t="s">
        <v>270</v>
      </c>
      <c r="C184" s="9" t="s">
        <v>501</v>
      </c>
      <c r="D184" s="97">
        <v>25719</v>
      </c>
      <c r="E184">
        <v>7</v>
      </c>
      <c r="F184" t="s">
        <v>264</v>
      </c>
      <c r="G184" s="2" t="s">
        <v>54</v>
      </c>
      <c r="H184" s="6">
        <v>44</v>
      </c>
      <c r="I184" s="7">
        <v>-0.5</v>
      </c>
      <c r="J184" s="6">
        <v>49.5</v>
      </c>
      <c r="K184" s="7">
        <v>-0.5</v>
      </c>
      <c r="L184" s="6">
        <v>5</v>
      </c>
      <c r="M184" s="7">
        <v>0.5</v>
      </c>
      <c r="N184" s="6">
        <v>-5.5</v>
      </c>
      <c r="O184" s="7">
        <v>0</v>
      </c>
      <c r="R184" s="6"/>
      <c r="S184" s="6"/>
      <c r="T184" s="6"/>
      <c r="U184" s="6"/>
      <c r="V184" s="6"/>
      <c r="W184" s="6"/>
      <c r="X184" s="6"/>
      <c r="Y184" s="6"/>
      <c r="AA184" s="4"/>
      <c r="AE184" s="6"/>
      <c r="AF184" s="6"/>
      <c r="AG184" s="7"/>
      <c r="AH184" s="4"/>
    </row>
    <row r="185" spans="1:34" x14ac:dyDescent="0.25">
      <c r="A185" s="1"/>
      <c r="B185" t="s">
        <v>263</v>
      </c>
      <c r="D185" s="97">
        <v>25720</v>
      </c>
      <c r="E185">
        <v>3</v>
      </c>
      <c r="F185" t="s">
        <v>521</v>
      </c>
      <c r="G185" s="2" t="s">
        <v>42</v>
      </c>
      <c r="H185" s="6">
        <v>43</v>
      </c>
      <c r="I185" s="7">
        <v>-3</v>
      </c>
      <c r="J185" s="6">
        <v>48</v>
      </c>
      <c r="K185" s="7">
        <v>0</v>
      </c>
      <c r="L185" s="6">
        <v>7</v>
      </c>
      <c r="M185" s="7">
        <v>1</v>
      </c>
      <c r="N185" s="6">
        <v>-5</v>
      </c>
      <c r="O185" s="7">
        <v>-3</v>
      </c>
      <c r="R185" s="6"/>
      <c r="S185" s="6"/>
      <c r="U185" s="6"/>
      <c r="V185" s="6"/>
      <c r="X185" s="6"/>
      <c r="Y185" s="6"/>
      <c r="AE185" s="6"/>
      <c r="AF185" s="6"/>
    </row>
    <row r="186" spans="1:34" x14ac:dyDescent="0.25">
      <c r="A186" s="1"/>
      <c r="B186" t="s">
        <v>263</v>
      </c>
      <c r="D186" s="97">
        <v>25720</v>
      </c>
      <c r="E186">
        <v>4</v>
      </c>
      <c r="F186" t="s">
        <v>499</v>
      </c>
      <c r="G186" s="2" t="s">
        <v>60</v>
      </c>
      <c r="H186" s="6">
        <v>43</v>
      </c>
      <c r="I186" s="7">
        <v>-4</v>
      </c>
      <c r="J186" s="6">
        <v>47.5</v>
      </c>
      <c r="K186" s="7">
        <v>2.5</v>
      </c>
      <c r="L186" s="6">
        <v>8</v>
      </c>
      <c r="M186" s="7">
        <v>4</v>
      </c>
      <c r="N186" s="6">
        <v>-4.5</v>
      </c>
      <c r="O186" s="7">
        <v>-6.5</v>
      </c>
      <c r="R186" s="6"/>
      <c r="S186" s="6"/>
      <c r="U186" s="6"/>
      <c r="V186" s="6"/>
      <c r="X186" s="6"/>
      <c r="Y186" s="6"/>
      <c r="AE186" s="6"/>
      <c r="AF186" s="6"/>
    </row>
    <row r="187" spans="1:34" x14ac:dyDescent="0.25">
      <c r="A187" s="1"/>
      <c r="B187" t="s">
        <v>263</v>
      </c>
      <c r="D187" s="97">
        <v>25723</v>
      </c>
      <c r="E187">
        <v>6</v>
      </c>
      <c r="F187" t="s">
        <v>508</v>
      </c>
      <c r="G187" s="2" t="s">
        <v>224</v>
      </c>
      <c r="H187" s="6">
        <v>44.4</v>
      </c>
      <c r="I187" s="7">
        <v>-0.1</v>
      </c>
      <c r="J187" s="6">
        <v>48.1</v>
      </c>
      <c r="K187" s="7">
        <v>0.9</v>
      </c>
      <c r="L187" s="6">
        <v>6.2</v>
      </c>
      <c r="M187" s="7">
        <v>-0.4</v>
      </c>
      <c r="N187" s="6">
        <v>-3.7</v>
      </c>
      <c r="O187" s="7">
        <v>-1</v>
      </c>
      <c r="P187" t="s">
        <v>525</v>
      </c>
      <c r="R187" s="6"/>
      <c r="S187" s="6"/>
      <c r="U187" s="6"/>
      <c r="V187" s="6"/>
      <c r="X187" s="6"/>
      <c r="Y187" s="6"/>
      <c r="AE187" s="6"/>
      <c r="AF187" s="6"/>
    </row>
    <row r="188" spans="1:34" x14ac:dyDescent="0.25">
      <c r="A188" s="1"/>
      <c r="B188" t="s">
        <v>263</v>
      </c>
      <c r="D188" s="97">
        <v>25724</v>
      </c>
      <c r="E188">
        <v>7</v>
      </c>
      <c r="F188" t="s">
        <v>499</v>
      </c>
      <c r="G188" s="2" t="s">
        <v>192</v>
      </c>
      <c r="H188" s="6">
        <v>45</v>
      </c>
      <c r="I188" s="7">
        <v>2</v>
      </c>
      <c r="J188" s="6">
        <v>47</v>
      </c>
      <c r="K188" s="7">
        <v>-0.5</v>
      </c>
      <c r="L188" s="6">
        <v>7</v>
      </c>
      <c r="M188" s="7">
        <v>-1</v>
      </c>
      <c r="N188" s="6">
        <v>-2</v>
      </c>
      <c r="O188" s="7">
        <v>2.5</v>
      </c>
      <c r="R188" s="6"/>
      <c r="S188" s="6"/>
      <c r="U188" s="6"/>
      <c r="V188" s="6"/>
      <c r="X188" s="6"/>
      <c r="Y188" s="6"/>
      <c r="AE188" s="6"/>
      <c r="AF188" s="6"/>
    </row>
    <row r="189" spans="1:34" x14ac:dyDescent="0.25">
      <c r="A189" s="1"/>
      <c r="B189" t="s">
        <v>263</v>
      </c>
      <c r="D189" s="97">
        <v>25725</v>
      </c>
      <c r="E189">
        <v>11</v>
      </c>
      <c r="F189" t="s">
        <v>499</v>
      </c>
      <c r="G189" s="2" t="s">
        <v>60</v>
      </c>
      <c r="H189" s="6">
        <v>42</v>
      </c>
      <c r="I189" s="7">
        <v>-3</v>
      </c>
      <c r="J189" s="6">
        <v>49</v>
      </c>
      <c r="K189" s="7">
        <v>2</v>
      </c>
      <c r="L189" s="6">
        <v>8</v>
      </c>
      <c r="M189" s="7">
        <v>1</v>
      </c>
      <c r="N189" s="6">
        <v>-7</v>
      </c>
      <c r="O189" s="7">
        <v>5</v>
      </c>
      <c r="R189" s="6"/>
      <c r="S189" s="6"/>
      <c r="U189" s="6"/>
      <c r="V189" s="6"/>
      <c r="X189" s="6"/>
      <c r="Y189" s="6"/>
      <c r="AE189" s="6"/>
      <c r="AF189" s="6"/>
    </row>
    <row r="190" spans="1:34" x14ac:dyDescent="0.25">
      <c r="A190" s="1"/>
      <c r="B190" t="s">
        <v>263</v>
      </c>
      <c r="C190" s="52" t="s">
        <v>528</v>
      </c>
      <c r="D190" s="97">
        <v>25725</v>
      </c>
      <c r="E190">
        <v>12</v>
      </c>
      <c r="F190" t="s">
        <v>521</v>
      </c>
      <c r="G190" s="2" t="s">
        <v>42</v>
      </c>
      <c r="H190" s="6">
        <v>42</v>
      </c>
      <c r="I190" s="7">
        <v>-1</v>
      </c>
      <c r="J190" s="6">
        <v>49</v>
      </c>
      <c r="K190" s="7">
        <v>1</v>
      </c>
      <c r="L190" s="6">
        <v>8</v>
      </c>
      <c r="M190" s="7">
        <v>1</v>
      </c>
      <c r="N190" s="6">
        <v>-7</v>
      </c>
      <c r="O190" s="7">
        <v>-2</v>
      </c>
      <c r="R190" s="6"/>
      <c r="S190" s="6"/>
      <c r="U190" s="6"/>
      <c r="V190" s="6"/>
      <c r="X190" s="6"/>
      <c r="Y190" s="6"/>
      <c r="AE190" s="6"/>
      <c r="AF190" s="6"/>
    </row>
    <row r="191" spans="1:34" x14ac:dyDescent="0.25">
      <c r="A191" s="1"/>
      <c r="B191" t="s">
        <v>263</v>
      </c>
      <c r="C191" s="85" t="s">
        <v>818</v>
      </c>
      <c r="D191" s="97">
        <v>25721</v>
      </c>
      <c r="E191">
        <v>12</v>
      </c>
      <c r="F191" t="s">
        <v>357</v>
      </c>
      <c r="G191" s="2" t="s">
        <v>46</v>
      </c>
      <c r="H191" s="6">
        <v>39.200000000000003</v>
      </c>
      <c r="I191" s="7">
        <f>H191-H183</f>
        <v>-5.1999999999999957</v>
      </c>
      <c r="J191" s="6">
        <v>51.6</v>
      </c>
      <c r="K191" s="7">
        <f>J191-J183</f>
        <v>2.1000000000000014</v>
      </c>
      <c r="L191" s="6">
        <v>7.9</v>
      </c>
      <c r="M191" s="7">
        <f>L191-L183</f>
        <v>3.1000000000000005</v>
      </c>
      <c r="N191" s="6">
        <v>-12.4</v>
      </c>
      <c r="O191" s="7">
        <f>N191-N183</f>
        <v>-7.2999999999999989</v>
      </c>
      <c r="R191" s="6">
        <v>34</v>
      </c>
      <c r="S191" s="6">
        <v>51</v>
      </c>
      <c r="T191" s="6">
        <f>R191-S191</f>
        <v>-17</v>
      </c>
      <c r="U191" s="6">
        <v>55</v>
      </c>
      <c r="V191" s="6">
        <v>39</v>
      </c>
      <c r="W191" s="6">
        <f>U191-V191</f>
        <v>16</v>
      </c>
      <c r="X191" s="6"/>
      <c r="Y191" s="6"/>
      <c r="AA191" s="4" t="s">
        <v>379</v>
      </c>
      <c r="AB191" s="4"/>
      <c r="AC191" s="4"/>
      <c r="AE191" s="6">
        <v>44</v>
      </c>
      <c r="AF191" s="6">
        <v>48</v>
      </c>
      <c r="AG191" s="6">
        <f t="shared" ref="AG191" si="89">AE191-AF191</f>
        <v>-4</v>
      </c>
      <c r="AH191" s="4" t="s">
        <v>478</v>
      </c>
    </row>
    <row r="192" spans="1:34" x14ac:dyDescent="0.25">
      <c r="A192" s="1"/>
      <c r="B192" t="s">
        <v>263</v>
      </c>
      <c r="C192" s="9" t="s">
        <v>477</v>
      </c>
      <c r="D192" s="97">
        <v>25726</v>
      </c>
      <c r="E192">
        <v>14</v>
      </c>
      <c r="F192" t="s">
        <v>264</v>
      </c>
      <c r="G192" s="2" t="s">
        <v>54</v>
      </c>
      <c r="H192" s="6">
        <v>45.5</v>
      </c>
      <c r="I192" s="7">
        <v>1.5</v>
      </c>
      <c r="J192" s="6">
        <v>48</v>
      </c>
      <c r="K192" s="7">
        <v>-1.5</v>
      </c>
      <c r="L192" s="6">
        <v>5.5</v>
      </c>
      <c r="M192" s="7">
        <v>0.5</v>
      </c>
      <c r="N192" s="6">
        <v>-2.5</v>
      </c>
      <c r="O192" s="7">
        <v>3</v>
      </c>
      <c r="R192" s="6">
        <v>28</v>
      </c>
      <c r="S192" s="6">
        <v>56</v>
      </c>
      <c r="T192" s="6">
        <f>R192-S192</f>
        <v>-28</v>
      </c>
      <c r="U192" s="6">
        <v>51</v>
      </c>
      <c r="V192" s="6">
        <v>43</v>
      </c>
      <c r="W192" s="6">
        <f>U192-V192</f>
        <v>8</v>
      </c>
      <c r="X192" s="6"/>
      <c r="Y192" s="6"/>
      <c r="AA192" s="4" t="s">
        <v>1794</v>
      </c>
      <c r="AE192" s="6">
        <v>40</v>
      </c>
      <c r="AF192" s="6">
        <v>45</v>
      </c>
      <c r="AG192" s="7">
        <f>AE192-AF192</f>
        <v>-5</v>
      </c>
      <c r="AH192" s="4" t="s">
        <v>1116</v>
      </c>
    </row>
    <row r="193" spans="1:22" x14ac:dyDescent="0.25">
      <c r="A193" s="1"/>
      <c r="B193" t="s">
        <v>263</v>
      </c>
      <c r="C193" s="52" t="s">
        <v>529</v>
      </c>
      <c r="D193" s="97">
        <v>25730</v>
      </c>
      <c r="E193">
        <v>17</v>
      </c>
      <c r="F193" t="s">
        <v>521</v>
      </c>
      <c r="G193" s="2" t="s">
        <v>42</v>
      </c>
      <c r="H193" s="6">
        <v>45</v>
      </c>
      <c r="I193" s="7">
        <f>H193-H190</f>
        <v>3</v>
      </c>
      <c r="J193" s="6">
        <v>47</v>
      </c>
      <c r="K193" s="7">
        <f>J193-J190</f>
        <v>-2</v>
      </c>
      <c r="L193" s="6">
        <v>7</v>
      </c>
      <c r="M193" s="7">
        <f>L193-L190</f>
        <v>-1</v>
      </c>
      <c r="N193" s="6">
        <f>H193-J193</f>
        <v>-2</v>
      </c>
      <c r="O193" s="7">
        <f>N193-N190</f>
        <v>5</v>
      </c>
      <c r="R193" s="6"/>
      <c r="S193" s="6"/>
      <c r="U193" s="6"/>
      <c r="V193" s="6"/>
    </row>
    <row r="194" spans="1:22" x14ac:dyDescent="0.25">
      <c r="A194" s="1"/>
      <c r="B194" t="s">
        <v>263</v>
      </c>
      <c r="C194" s="9" t="s">
        <v>520</v>
      </c>
      <c r="D194" s="97">
        <v>25730</v>
      </c>
      <c r="E194">
        <v>17</v>
      </c>
      <c r="F194" s="3" t="s">
        <v>508</v>
      </c>
      <c r="G194" s="2" t="s">
        <v>224</v>
      </c>
      <c r="H194" s="6">
        <v>41.5</v>
      </c>
      <c r="I194" s="7">
        <v>-2.9</v>
      </c>
      <c r="J194" s="6">
        <v>50.2</v>
      </c>
      <c r="K194" s="7">
        <v>2.1</v>
      </c>
      <c r="L194" s="6">
        <v>7</v>
      </c>
      <c r="M194" s="7">
        <v>0.8</v>
      </c>
      <c r="N194" s="6">
        <v>-8.6999999999999993</v>
      </c>
      <c r="O194" s="7">
        <v>-5</v>
      </c>
      <c r="P194" t="s">
        <v>525</v>
      </c>
      <c r="Q194" t="s">
        <v>530</v>
      </c>
      <c r="R194" s="6"/>
      <c r="S194" s="6"/>
      <c r="U194" s="6"/>
      <c r="V194" s="6"/>
    </row>
    <row r="195" spans="1:22" x14ac:dyDescent="0.25">
      <c r="A195" s="1"/>
      <c r="B195" t="s">
        <v>263</v>
      </c>
      <c r="C195" s="85" t="s">
        <v>342</v>
      </c>
      <c r="D195" s="97">
        <v>25731</v>
      </c>
      <c r="E195">
        <v>18</v>
      </c>
      <c r="F195" s="3" t="s">
        <v>357</v>
      </c>
      <c r="G195" s="2" t="s">
        <v>46</v>
      </c>
      <c r="H195" s="6">
        <v>44.1</v>
      </c>
      <c r="I195" s="7">
        <f>H195-H191</f>
        <v>4.8999999999999986</v>
      </c>
      <c r="J195" s="6">
        <v>48.2</v>
      </c>
      <c r="K195" s="7">
        <f>J195-J191</f>
        <v>-3.3999999999999986</v>
      </c>
      <c r="L195" s="6">
        <v>6.4</v>
      </c>
      <c r="M195" s="7">
        <f>L195-L191</f>
        <v>-1.5</v>
      </c>
      <c r="N195" s="6">
        <f>H195-J195</f>
        <v>-4.1000000000000014</v>
      </c>
      <c r="O195" s="7">
        <f>N195-N191</f>
        <v>8.2999999999999989</v>
      </c>
      <c r="P195" s="3" t="s">
        <v>531</v>
      </c>
      <c r="R195" s="6"/>
      <c r="S195" s="6"/>
      <c r="U195" s="6"/>
      <c r="V195" s="6"/>
    </row>
    <row r="196" spans="1:22" x14ac:dyDescent="0.25">
      <c r="B196" t="s">
        <v>263</v>
      </c>
      <c r="C196" s="9" t="s">
        <v>526</v>
      </c>
      <c r="D196" s="97">
        <v>25732</v>
      </c>
      <c r="E196">
        <v>18</v>
      </c>
      <c r="F196" s="3" t="s">
        <v>499</v>
      </c>
      <c r="G196" s="2" t="s">
        <v>60</v>
      </c>
      <c r="H196" s="6">
        <v>46.5</v>
      </c>
      <c r="I196" s="7">
        <v>4.5</v>
      </c>
      <c r="J196" s="6">
        <v>45.5</v>
      </c>
      <c r="K196" s="7">
        <v>-3.5</v>
      </c>
      <c r="L196" s="6">
        <v>6.5</v>
      </c>
      <c r="M196" s="7">
        <v>-1.5</v>
      </c>
      <c r="N196" s="6">
        <v>1</v>
      </c>
      <c r="O196" s="7">
        <v>8</v>
      </c>
      <c r="P196" s="3" t="s">
        <v>532</v>
      </c>
      <c r="R196" s="6"/>
      <c r="S196" s="6"/>
      <c r="U196" s="6"/>
      <c r="V196" s="6"/>
    </row>
    <row r="197" spans="1:22" x14ac:dyDescent="0.25">
      <c r="A197" s="1"/>
      <c r="B197" t="s">
        <v>263</v>
      </c>
      <c r="C197" s="9" t="s">
        <v>514</v>
      </c>
      <c r="D197" s="97">
        <v>25733</v>
      </c>
      <c r="E197">
        <v>18</v>
      </c>
      <c r="F197" s="3" t="s">
        <v>264</v>
      </c>
      <c r="G197" s="2" t="s">
        <v>54</v>
      </c>
      <c r="H197" s="6">
        <v>42</v>
      </c>
      <c r="I197" s="7">
        <v>-3.5</v>
      </c>
      <c r="J197" s="6">
        <v>49</v>
      </c>
      <c r="K197" s="7">
        <v>1</v>
      </c>
      <c r="L197" s="6">
        <v>7.5</v>
      </c>
      <c r="M197" s="7">
        <v>2</v>
      </c>
      <c r="N197" s="6">
        <v>-7</v>
      </c>
      <c r="O197" s="7">
        <v>-4.5</v>
      </c>
      <c r="R197" s="6"/>
      <c r="S197" s="6"/>
      <c r="U197" s="6"/>
      <c r="V197" s="6"/>
    </row>
    <row r="198" spans="1:22" x14ac:dyDescent="0.25">
      <c r="A198" s="1"/>
      <c r="B198" t="s">
        <v>263</v>
      </c>
      <c r="C198" s="85" t="s">
        <v>533</v>
      </c>
      <c r="D198" s="97">
        <v>25733</v>
      </c>
      <c r="E198">
        <v>18</v>
      </c>
      <c r="F198" s="3" t="s">
        <v>521</v>
      </c>
      <c r="G198" s="2" t="s">
        <v>42</v>
      </c>
      <c r="H198" s="6">
        <v>46</v>
      </c>
      <c r="I198" s="7">
        <f>H198-H193</f>
        <v>1</v>
      </c>
      <c r="J198" s="6">
        <v>48</v>
      </c>
      <c r="K198" s="7">
        <f>J198-J193</f>
        <v>1</v>
      </c>
      <c r="L198" s="6">
        <v>5</v>
      </c>
      <c r="M198" s="7">
        <f>L198-L193</f>
        <v>-2</v>
      </c>
      <c r="N198" s="6">
        <v>-2</v>
      </c>
      <c r="O198" s="7">
        <f>N198-N193</f>
        <v>0</v>
      </c>
      <c r="P198" s="3" t="s">
        <v>534</v>
      </c>
      <c r="Q198" t="s">
        <v>535</v>
      </c>
      <c r="U198" s="6"/>
      <c r="V198" s="6"/>
    </row>
    <row r="199" spans="1:22" x14ac:dyDescent="0.25">
      <c r="H199" s="6"/>
      <c r="I199" s="7"/>
      <c r="J199" s="6"/>
      <c r="K199" s="7"/>
      <c r="L199" s="6"/>
      <c r="M199" s="7"/>
      <c r="N199" s="6"/>
      <c r="O199" s="7"/>
      <c r="U199" s="6"/>
      <c r="V199" s="6"/>
    </row>
    <row r="200" spans="1:22" x14ac:dyDescent="0.25">
      <c r="C200" s="52"/>
      <c r="E200">
        <v>18</v>
      </c>
      <c r="F200" t="s">
        <v>274</v>
      </c>
      <c r="G200" s="2"/>
      <c r="H200" s="6">
        <v>46.2</v>
      </c>
      <c r="I200" s="7"/>
      <c r="J200" s="6">
        <v>43.8</v>
      </c>
      <c r="K200" s="7"/>
      <c r="L200" s="6">
        <v>7.6</v>
      </c>
      <c r="M200" s="7"/>
      <c r="N200" s="6">
        <f>H200-J200</f>
        <v>2.4000000000000057</v>
      </c>
      <c r="O200" s="7"/>
    </row>
  </sheetData>
  <autoFilter ref="A1:O198" xr:uid="{00000000-0009-0000-0000-000008000000}"/>
  <phoneticPr fontId="5" type="noConversion"/>
  <conditionalFormatting sqref="I2:I217 K2:K217 M2:M217 O2:O217">
    <cfRule type="cellIs" dxfId="3661" priority="417" stopIfTrue="1" operator="greaterThan">
      <formula>0</formula>
    </cfRule>
    <cfRule type="cellIs" dxfId="3660" priority="418" stopIfTrue="1" operator="lessThan">
      <formula>0</formula>
    </cfRule>
  </conditionalFormatting>
  <conditionalFormatting sqref="N2:N200">
    <cfRule type="cellIs" dxfId="3659" priority="420" stopIfTrue="1" operator="greaterThan">
      <formula>0</formula>
    </cfRule>
    <cfRule type="cellIs" dxfId="3658" priority="419" stopIfTrue="1" operator="lessThan">
      <formula>0</formula>
    </cfRule>
  </conditionalFormatting>
  <conditionalFormatting sqref="T2">
    <cfRule type="cellIs" dxfId="3657" priority="147" stopIfTrue="1" operator="greaterThan">
      <formula>0</formula>
    </cfRule>
  </conditionalFormatting>
  <conditionalFormatting sqref="T2:T4">
    <cfRule type="cellIs" dxfId="3656" priority="148" stopIfTrue="1" operator="lessThan">
      <formula>0</formula>
    </cfRule>
  </conditionalFormatting>
  <conditionalFormatting sqref="T3:T4">
    <cfRule type="cellIs" dxfId="3655" priority="312" stopIfTrue="1" operator="greaterThan">
      <formula>0</formula>
    </cfRule>
  </conditionalFormatting>
  <conditionalFormatting sqref="T5:T6">
    <cfRule type="cellIs" dxfId="3654" priority="143" stopIfTrue="1" operator="greaterThan">
      <formula>0</formula>
    </cfRule>
  </conditionalFormatting>
  <conditionalFormatting sqref="T5:T8">
    <cfRule type="cellIs" dxfId="3653" priority="144" stopIfTrue="1" operator="lessThan">
      <formula>0</formula>
    </cfRule>
  </conditionalFormatting>
  <conditionalFormatting sqref="T7:T8">
    <cfRule type="cellIs" dxfId="3652" priority="304" stopIfTrue="1" operator="greaterThan">
      <formula>0</formula>
    </cfRule>
  </conditionalFormatting>
  <conditionalFormatting sqref="T9">
    <cfRule type="cellIs" dxfId="3651" priority="139" stopIfTrue="1" operator="greaterThan">
      <formula>0</formula>
    </cfRule>
  </conditionalFormatting>
  <conditionalFormatting sqref="T9:T10">
    <cfRule type="cellIs" dxfId="3650" priority="140" stopIfTrue="1" operator="lessThan">
      <formula>0</formula>
    </cfRule>
  </conditionalFormatting>
  <conditionalFormatting sqref="T10">
    <cfRule type="cellIs" dxfId="3649" priority="298" stopIfTrue="1" operator="greaterThan">
      <formula>0</formula>
    </cfRule>
  </conditionalFormatting>
  <conditionalFormatting sqref="T11:T12">
    <cfRule type="cellIs" dxfId="3648" priority="135" stopIfTrue="1" operator="greaterThan">
      <formula>0</formula>
    </cfRule>
  </conditionalFormatting>
  <conditionalFormatting sqref="T11:T34">
    <cfRule type="cellIs" dxfId="3647" priority="136" stopIfTrue="1" operator="lessThan">
      <formula>0</formula>
    </cfRule>
  </conditionalFormatting>
  <conditionalFormatting sqref="T36:T38 T40:T42 T44:T45 T47:T49 T51:T53 T55:T57 T59:T60 T13:T34">
    <cfRule type="cellIs" dxfId="3646" priority="260" stopIfTrue="1" operator="greaterThan">
      <formula>0</formula>
    </cfRule>
  </conditionalFormatting>
  <conditionalFormatting sqref="T36:T38 T40:T42 T44:T45 T47:T49 T51:T53 T55:T57 T59:T60">
    <cfRule type="cellIs" dxfId="3645" priority="259" stopIfTrue="1" operator="lessThan">
      <formula>0</formula>
    </cfRule>
  </conditionalFormatting>
  <conditionalFormatting sqref="T62:T63">
    <cfRule type="cellIs" dxfId="3644" priority="125" stopIfTrue="1" operator="lessThan">
      <formula>0</formula>
    </cfRule>
    <cfRule type="cellIs" dxfId="3643" priority="126" stopIfTrue="1" operator="greaterThan">
      <formula>0</formula>
    </cfRule>
  </conditionalFormatting>
  <conditionalFormatting sqref="T65:T66">
    <cfRule type="cellIs" dxfId="3642" priority="122" stopIfTrue="1" operator="greaterThan">
      <formula>0</formula>
    </cfRule>
    <cfRule type="cellIs" dxfId="3641" priority="121" stopIfTrue="1" operator="lessThan">
      <formula>0</formula>
    </cfRule>
  </conditionalFormatting>
  <conditionalFormatting sqref="T68:T69">
    <cfRule type="cellIs" dxfId="3640" priority="118" stopIfTrue="1" operator="greaterThan">
      <formula>0</formula>
    </cfRule>
    <cfRule type="cellIs" dxfId="3639" priority="117" stopIfTrue="1" operator="lessThan">
      <formula>0</formula>
    </cfRule>
  </conditionalFormatting>
  <conditionalFormatting sqref="T71">
    <cfRule type="cellIs" dxfId="3638" priority="185" stopIfTrue="1" operator="lessThan">
      <formula>0</formula>
    </cfRule>
    <cfRule type="cellIs" dxfId="3637" priority="186" stopIfTrue="1" operator="greaterThan">
      <formula>0</formula>
    </cfRule>
  </conditionalFormatting>
  <conditionalFormatting sqref="T73:T76">
    <cfRule type="cellIs" dxfId="3636" priority="109" stopIfTrue="1" operator="lessThan">
      <formula>0</formula>
    </cfRule>
    <cfRule type="cellIs" dxfId="3635" priority="110" stopIfTrue="1" operator="greaterThan">
      <formula>0</formula>
    </cfRule>
  </conditionalFormatting>
  <conditionalFormatting sqref="T78:T79">
    <cfRule type="cellIs" dxfId="3634" priority="105" stopIfTrue="1" operator="lessThan">
      <formula>0</formula>
    </cfRule>
    <cfRule type="cellIs" dxfId="3633" priority="106" stopIfTrue="1" operator="greaterThan">
      <formula>0</formula>
    </cfRule>
  </conditionalFormatting>
  <conditionalFormatting sqref="T81:T83">
    <cfRule type="cellIs" dxfId="3632" priority="102" stopIfTrue="1" operator="greaterThan">
      <formula>0</formula>
    </cfRule>
    <cfRule type="cellIs" dxfId="3631" priority="101" stopIfTrue="1" operator="lessThan">
      <formula>0</formula>
    </cfRule>
  </conditionalFormatting>
  <conditionalFormatting sqref="T85:T86">
    <cfRule type="cellIs" dxfId="3630" priority="97" stopIfTrue="1" operator="lessThan">
      <formula>0</formula>
    </cfRule>
    <cfRule type="cellIs" dxfId="3629" priority="98" stopIfTrue="1" operator="greaterThan">
      <formula>0</formula>
    </cfRule>
  </conditionalFormatting>
  <conditionalFormatting sqref="T88:T90">
    <cfRule type="cellIs" dxfId="3628" priority="96" stopIfTrue="1" operator="greaterThan">
      <formula>0</formula>
    </cfRule>
    <cfRule type="cellIs" dxfId="3627" priority="95" stopIfTrue="1" operator="lessThan">
      <formula>0</formula>
    </cfRule>
  </conditionalFormatting>
  <conditionalFormatting sqref="T93:T95">
    <cfRule type="cellIs" dxfId="3626" priority="94" stopIfTrue="1" operator="greaterThan">
      <formula>0</formula>
    </cfRule>
    <cfRule type="cellIs" dxfId="3625" priority="93" stopIfTrue="1" operator="lessThan">
      <formula>0</formula>
    </cfRule>
  </conditionalFormatting>
  <conditionalFormatting sqref="T97:T98">
    <cfRule type="cellIs" dxfId="3624" priority="91" stopIfTrue="1" operator="lessThan">
      <formula>0</formula>
    </cfRule>
    <cfRule type="cellIs" dxfId="3623" priority="92" stopIfTrue="1" operator="greaterThan">
      <formula>0</formula>
    </cfRule>
  </conditionalFormatting>
  <conditionalFormatting sqref="T100:T101">
    <cfRule type="cellIs" dxfId="3622" priority="89" stopIfTrue="1" operator="lessThan">
      <formula>0</formula>
    </cfRule>
    <cfRule type="cellIs" dxfId="3621" priority="90" stopIfTrue="1" operator="greaterThan">
      <formula>0</formula>
    </cfRule>
  </conditionalFormatting>
  <conditionalFormatting sqref="T104:T106">
    <cfRule type="cellIs" dxfId="3620" priority="78" stopIfTrue="1" operator="greaterThan">
      <formula>0</formula>
    </cfRule>
    <cfRule type="cellIs" dxfId="3619" priority="77" stopIfTrue="1" operator="lessThan">
      <formula>0</formula>
    </cfRule>
  </conditionalFormatting>
  <conditionalFormatting sqref="T108:T110">
    <cfRule type="cellIs" dxfId="3618" priority="75" stopIfTrue="1" operator="lessThan">
      <formula>0</formula>
    </cfRule>
    <cfRule type="cellIs" dxfId="3617" priority="76" stopIfTrue="1" operator="greaterThan">
      <formula>0</formula>
    </cfRule>
  </conditionalFormatting>
  <conditionalFormatting sqref="T112:T114">
    <cfRule type="cellIs" dxfId="3616" priority="74" stopIfTrue="1" operator="greaterThan">
      <formula>0</formula>
    </cfRule>
    <cfRule type="cellIs" dxfId="3615" priority="73" stopIfTrue="1" operator="lessThan">
      <formula>0</formula>
    </cfRule>
  </conditionalFormatting>
  <conditionalFormatting sqref="T117:T118">
    <cfRule type="cellIs" dxfId="3614" priority="72" stopIfTrue="1" operator="greaterThan">
      <formula>0</formula>
    </cfRule>
    <cfRule type="cellIs" dxfId="3613" priority="71" stopIfTrue="1" operator="lessThan">
      <formula>0</formula>
    </cfRule>
  </conditionalFormatting>
  <conditionalFormatting sqref="T120:T122">
    <cfRule type="cellIs" dxfId="3612" priority="70" stopIfTrue="1" operator="greaterThan">
      <formula>0</formula>
    </cfRule>
    <cfRule type="cellIs" dxfId="3611" priority="69" stopIfTrue="1" operator="lessThan">
      <formula>0</formula>
    </cfRule>
  </conditionalFormatting>
  <conditionalFormatting sqref="T124:T126">
    <cfRule type="cellIs" dxfId="3610" priority="68" stopIfTrue="1" operator="greaterThan">
      <formula>0</formula>
    </cfRule>
    <cfRule type="cellIs" dxfId="3609" priority="67" stopIfTrue="1" operator="lessThan">
      <formula>0</formula>
    </cfRule>
  </conditionalFormatting>
  <conditionalFormatting sqref="T129:T131">
    <cfRule type="cellIs" dxfId="3608" priority="66" stopIfTrue="1" operator="greaterThan">
      <formula>0</formula>
    </cfRule>
    <cfRule type="cellIs" dxfId="3607" priority="65" stopIfTrue="1" operator="lessThan">
      <formula>0</formula>
    </cfRule>
  </conditionalFormatting>
  <conditionalFormatting sqref="T133:T134">
    <cfRule type="cellIs" dxfId="3606" priority="64" stopIfTrue="1" operator="greaterThan">
      <formula>0</formula>
    </cfRule>
    <cfRule type="cellIs" dxfId="3605" priority="63" stopIfTrue="1" operator="lessThan">
      <formula>0</formula>
    </cfRule>
  </conditionalFormatting>
  <conditionalFormatting sqref="T136:T138">
    <cfRule type="cellIs" dxfId="3604" priority="61" stopIfTrue="1" operator="lessThan">
      <formula>0</formula>
    </cfRule>
    <cfRule type="cellIs" dxfId="3603" priority="62" stopIfTrue="1" operator="greaterThan">
      <formula>0</formula>
    </cfRule>
  </conditionalFormatting>
  <conditionalFormatting sqref="T142:T143">
    <cfRule type="cellIs" dxfId="3602" priority="59" stopIfTrue="1" operator="lessThan">
      <formula>0</formula>
    </cfRule>
    <cfRule type="cellIs" dxfId="3601" priority="60" stopIfTrue="1" operator="greaterThan">
      <formula>0</formula>
    </cfRule>
  </conditionalFormatting>
  <conditionalFormatting sqref="T146:T148">
    <cfRule type="cellIs" dxfId="3600" priority="58" stopIfTrue="1" operator="greaterThan">
      <formula>0</formula>
    </cfRule>
    <cfRule type="cellIs" dxfId="3599" priority="57" stopIfTrue="1" operator="lessThan">
      <formula>0</formula>
    </cfRule>
  </conditionalFormatting>
  <conditionalFormatting sqref="T151:T152">
    <cfRule type="cellIs" dxfId="3598" priority="56" stopIfTrue="1" operator="greaterThan">
      <formula>0</formula>
    </cfRule>
    <cfRule type="cellIs" dxfId="3597" priority="55" stopIfTrue="1" operator="lessThan">
      <formula>0</formula>
    </cfRule>
  </conditionalFormatting>
  <conditionalFormatting sqref="T155:T156">
    <cfRule type="cellIs" dxfId="3596" priority="30" stopIfTrue="1" operator="greaterThan">
      <formula>0</formula>
    </cfRule>
    <cfRule type="cellIs" dxfId="3595" priority="29" stopIfTrue="1" operator="lessThan">
      <formula>0</formula>
    </cfRule>
  </conditionalFormatting>
  <conditionalFormatting sqref="T159:T160">
    <cfRule type="cellIs" dxfId="3594" priority="25" stopIfTrue="1" operator="lessThan">
      <formula>0</formula>
    </cfRule>
    <cfRule type="cellIs" dxfId="3593" priority="26" stopIfTrue="1" operator="greaterThan">
      <formula>0</formula>
    </cfRule>
  </conditionalFormatting>
  <conditionalFormatting sqref="T163:T164">
    <cfRule type="cellIs" dxfId="3592" priority="22" stopIfTrue="1" operator="greaterThan">
      <formula>0</formula>
    </cfRule>
    <cfRule type="cellIs" dxfId="3591" priority="21" stopIfTrue="1" operator="lessThan">
      <formula>0</formula>
    </cfRule>
  </conditionalFormatting>
  <conditionalFormatting sqref="T168:T170">
    <cfRule type="cellIs" dxfId="3590" priority="18" stopIfTrue="1" operator="greaterThan">
      <formula>0</formula>
    </cfRule>
    <cfRule type="cellIs" dxfId="3589" priority="17" stopIfTrue="1" operator="lessThan">
      <formula>0</formula>
    </cfRule>
  </conditionalFormatting>
  <conditionalFormatting sqref="T173:T174">
    <cfRule type="cellIs" dxfId="3588" priority="13" stopIfTrue="1" operator="greaterThan">
      <formula>0</formula>
    </cfRule>
    <cfRule type="cellIs" dxfId="3587" priority="12" stopIfTrue="1" operator="lessThan">
      <formula>0</formula>
    </cfRule>
  </conditionalFormatting>
  <conditionalFormatting sqref="T180">
    <cfRule type="cellIs" dxfId="3586" priority="149" stopIfTrue="1" operator="lessThan">
      <formula>0</formula>
    </cfRule>
    <cfRule type="cellIs" dxfId="3585" priority="150" stopIfTrue="1" operator="greaterThan">
      <formula>0</formula>
    </cfRule>
  </conditionalFormatting>
  <conditionalFormatting sqref="T183:T184">
    <cfRule type="cellIs" dxfId="3584" priority="9" stopIfTrue="1" operator="greaterThan">
      <formula>0</formula>
    </cfRule>
    <cfRule type="cellIs" dxfId="3583" priority="8" stopIfTrue="1" operator="lessThan">
      <formula>0</formula>
    </cfRule>
  </conditionalFormatting>
  <conditionalFormatting sqref="T191:T192">
    <cfRule type="cellIs" dxfId="3582" priority="3" stopIfTrue="1" operator="lessThan">
      <formula>0</formula>
    </cfRule>
    <cfRule type="cellIs" dxfId="3581" priority="4" stopIfTrue="1" operator="greaterThan">
      <formula>0</formula>
    </cfRule>
  </conditionalFormatting>
  <conditionalFormatting sqref="W2">
    <cfRule type="cellIs" dxfId="3580" priority="145" stopIfTrue="1" operator="greaterThan">
      <formula>0</formula>
    </cfRule>
  </conditionalFormatting>
  <conditionalFormatting sqref="W2:W4">
    <cfRule type="cellIs" dxfId="3579" priority="146" stopIfTrue="1" operator="lessThan">
      <formula>0</formula>
    </cfRule>
  </conditionalFormatting>
  <conditionalFormatting sqref="W3:W4">
    <cfRule type="cellIs" dxfId="3578" priority="316" stopIfTrue="1" operator="greaterThan">
      <formula>0</formula>
    </cfRule>
  </conditionalFormatting>
  <conditionalFormatting sqref="W5:W6">
    <cfRule type="cellIs" dxfId="3577" priority="141" stopIfTrue="1" operator="greaterThan">
      <formula>0</formula>
    </cfRule>
  </conditionalFormatting>
  <conditionalFormatting sqref="W5:W8">
    <cfRule type="cellIs" dxfId="3576" priority="142" stopIfTrue="1" operator="lessThan">
      <formula>0</formula>
    </cfRule>
  </conditionalFormatting>
  <conditionalFormatting sqref="W7:W8">
    <cfRule type="cellIs" dxfId="3575" priority="308" stopIfTrue="1" operator="greaterThan">
      <formula>0</formula>
    </cfRule>
  </conditionalFormatting>
  <conditionalFormatting sqref="W9">
    <cfRule type="cellIs" dxfId="3574" priority="137" stopIfTrue="1" operator="greaterThan">
      <formula>0</formula>
    </cfRule>
  </conditionalFormatting>
  <conditionalFormatting sqref="W9:W10">
    <cfRule type="cellIs" dxfId="3573" priority="138" stopIfTrue="1" operator="lessThan">
      <formula>0</formula>
    </cfRule>
  </conditionalFormatting>
  <conditionalFormatting sqref="W10">
    <cfRule type="cellIs" dxfId="3572" priority="300" stopIfTrue="1" operator="greaterThan">
      <formula>0</formula>
    </cfRule>
  </conditionalFormatting>
  <conditionalFormatting sqref="W11:W12">
    <cfRule type="cellIs" dxfId="3571" priority="131" stopIfTrue="1" operator="greaterThan">
      <formula>0</formula>
    </cfRule>
  </conditionalFormatting>
  <conditionalFormatting sqref="W11:W34">
    <cfRule type="cellIs" dxfId="3570" priority="132" stopIfTrue="1" operator="lessThan">
      <formula>0</formula>
    </cfRule>
  </conditionalFormatting>
  <conditionalFormatting sqref="W36:W38 W40:W42 W44:W45 W47:W49 W51:W53 W55:W57 W59:W60 W13:W34">
    <cfRule type="cellIs" dxfId="3569" priority="262" stopIfTrue="1" operator="greaterThan">
      <formula>0</formula>
    </cfRule>
  </conditionalFormatting>
  <conditionalFormatting sqref="W36:W38 W40:W42 W44:W45 W47:W49 W51:W53 W55:W57 W59:W60">
    <cfRule type="cellIs" dxfId="3568" priority="261" stopIfTrue="1" operator="lessThan">
      <formula>0</formula>
    </cfRule>
  </conditionalFormatting>
  <conditionalFormatting sqref="W62:W63">
    <cfRule type="cellIs" dxfId="3567" priority="124" stopIfTrue="1" operator="greaterThan">
      <formula>0</formula>
    </cfRule>
    <cfRule type="cellIs" dxfId="3566" priority="123" stopIfTrue="1" operator="lessThan">
      <formula>0</formula>
    </cfRule>
  </conditionalFormatting>
  <conditionalFormatting sqref="W65:W66">
    <cfRule type="cellIs" dxfId="3565" priority="119" stopIfTrue="1" operator="lessThan">
      <formula>0</formula>
    </cfRule>
    <cfRule type="cellIs" dxfId="3564" priority="120" stopIfTrue="1" operator="greaterThan">
      <formula>0</formula>
    </cfRule>
  </conditionalFormatting>
  <conditionalFormatting sqref="W68:W69">
    <cfRule type="cellIs" dxfId="3563" priority="116" stopIfTrue="1" operator="greaterThan">
      <formula>0</formula>
    </cfRule>
    <cfRule type="cellIs" dxfId="3562" priority="115" stopIfTrue="1" operator="lessThan">
      <formula>0</formula>
    </cfRule>
  </conditionalFormatting>
  <conditionalFormatting sqref="W71">
    <cfRule type="cellIs" dxfId="3561" priority="217" stopIfTrue="1" operator="lessThan">
      <formula>0</formula>
    </cfRule>
    <cfRule type="cellIs" dxfId="3560" priority="218" stopIfTrue="1" operator="greaterThan">
      <formula>0</formula>
    </cfRule>
  </conditionalFormatting>
  <conditionalFormatting sqref="W73:W76">
    <cfRule type="cellIs" dxfId="3559" priority="107" stopIfTrue="1" operator="lessThan">
      <formula>0</formula>
    </cfRule>
    <cfRule type="cellIs" dxfId="3558" priority="108" stopIfTrue="1" operator="greaterThan">
      <formula>0</formula>
    </cfRule>
  </conditionalFormatting>
  <conditionalFormatting sqref="W78:W79">
    <cfRule type="cellIs" dxfId="3557" priority="103" stopIfTrue="1" operator="lessThan">
      <formula>0</formula>
    </cfRule>
    <cfRule type="cellIs" dxfId="3556" priority="104" stopIfTrue="1" operator="greaterThan">
      <formula>0</formula>
    </cfRule>
  </conditionalFormatting>
  <conditionalFormatting sqref="W81:W83">
    <cfRule type="cellIs" dxfId="3555" priority="99" stopIfTrue="1" operator="lessThan">
      <formula>0</formula>
    </cfRule>
    <cfRule type="cellIs" dxfId="3554" priority="100" stopIfTrue="1" operator="greaterThan">
      <formula>0</formula>
    </cfRule>
  </conditionalFormatting>
  <conditionalFormatting sqref="W85:W86">
    <cfRule type="cellIs" dxfId="3553" priority="80" stopIfTrue="1" operator="greaterThan">
      <formula>0</formula>
    </cfRule>
    <cfRule type="cellIs" dxfId="3552" priority="79" stopIfTrue="1" operator="lessThan">
      <formula>0</formula>
    </cfRule>
  </conditionalFormatting>
  <conditionalFormatting sqref="W88:W90">
    <cfRule type="cellIs" dxfId="3551" priority="82" stopIfTrue="1" operator="greaterThan">
      <formula>0</formula>
    </cfRule>
    <cfRule type="cellIs" dxfId="3550" priority="81" stopIfTrue="1" operator="lessThan">
      <formula>0</formula>
    </cfRule>
  </conditionalFormatting>
  <conditionalFormatting sqref="W93:W95">
    <cfRule type="cellIs" dxfId="3549" priority="84" stopIfTrue="1" operator="greaterThan">
      <formula>0</formula>
    </cfRule>
    <cfRule type="cellIs" dxfId="3548" priority="83" stopIfTrue="1" operator="lessThan">
      <formula>0</formula>
    </cfRule>
  </conditionalFormatting>
  <conditionalFormatting sqref="W97:W98">
    <cfRule type="cellIs" dxfId="3547" priority="85" stopIfTrue="1" operator="lessThan">
      <formula>0</formula>
    </cfRule>
    <cfRule type="cellIs" dxfId="3546" priority="86" stopIfTrue="1" operator="greaterThan">
      <formula>0</formula>
    </cfRule>
  </conditionalFormatting>
  <conditionalFormatting sqref="W100:W101">
    <cfRule type="cellIs" dxfId="3545" priority="87" stopIfTrue="1" operator="lessThan">
      <formula>0</formula>
    </cfRule>
    <cfRule type="cellIs" dxfId="3544" priority="88" stopIfTrue="1" operator="greaterThan">
      <formula>0</formula>
    </cfRule>
  </conditionalFormatting>
  <conditionalFormatting sqref="W104:W106">
    <cfRule type="cellIs" dxfId="3543" priority="32" stopIfTrue="1" operator="greaterThan">
      <formula>0</formula>
    </cfRule>
    <cfRule type="cellIs" dxfId="3542" priority="31" stopIfTrue="1" operator="lessThan">
      <formula>0</formula>
    </cfRule>
  </conditionalFormatting>
  <conditionalFormatting sqref="W108:W110">
    <cfRule type="cellIs" dxfId="3541" priority="34" stopIfTrue="1" operator="greaterThan">
      <formula>0</formula>
    </cfRule>
    <cfRule type="cellIs" dxfId="3540" priority="33" stopIfTrue="1" operator="lessThan">
      <formula>0</formula>
    </cfRule>
  </conditionalFormatting>
  <conditionalFormatting sqref="W112:W114">
    <cfRule type="cellIs" dxfId="3539" priority="36" stopIfTrue="1" operator="greaterThan">
      <formula>0</formula>
    </cfRule>
    <cfRule type="cellIs" dxfId="3538" priority="35" stopIfTrue="1" operator="lessThan">
      <formula>0</formula>
    </cfRule>
  </conditionalFormatting>
  <conditionalFormatting sqref="W117:W118">
    <cfRule type="cellIs" dxfId="3537" priority="38" stopIfTrue="1" operator="greaterThan">
      <formula>0</formula>
    </cfRule>
    <cfRule type="cellIs" dxfId="3536" priority="37" stopIfTrue="1" operator="lessThan">
      <formula>0</formula>
    </cfRule>
  </conditionalFormatting>
  <conditionalFormatting sqref="W120:W122">
    <cfRule type="cellIs" dxfId="3535" priority="40" stopIfTrue="1" operator="greaterThan">
      <formula>0</formula>
    </cfRule>
    <cfRule type="cellIs" dxfId="3534" priority="39" stopIfTrue="1" operator="lessThan">
      <formula>0</formula>
    </cfRule>
  </conditionalFormatting>
  <conditionalFormatting sqref="W124:W126">
    <cfRule type="cellIs" dxfId="3533" priority="41" stopIfTrue="1" operator="lessThan">
      <formula>0</formula>
    </cfRule>
    <cfRule type="cellIs" dxfId="3532" priority="42" stopIfTrue="1" operator="greaterThan">
      <formula>0</formula>
    </cfRule>
  </conditionalFormatting>
  <conditionalFormatting sqref="W129:W131">
    <cfRule type="cellIs" dxfId="3531" priority="44" stopIfTrue="1" operator="greaterThan">
      <formula>0</formula>
    </cfRule>
    <cfRule type="cellIs" dxfId="3530" priority="43" stopIfTrue="1" operator="lessThan">
      <formula>0</formula>
    </cfRule>
  </conditionalFormatting>
  <conditionalFormatting sqref="W133:W134">
    <cfRule type="cellIs" dxfId="3529" priority="46" stopIfTrue="1" operator="greaterThan">
      <formula>0</formula>
    </cfRule>
    <cfRule type="cellIs" dxfId="3528" priority="45" stopIfTrue="1" operator="lessThan">
      <formula>0</formula>
    </cfRule>
  </conditionalFormatting>
  <conditionalFormatting sqref="W136:W138">
    <cfRule type="cellIs" dxfId="3527" priority="48" stopIfTrue="1" operator="greaterThan">
      <formula>0</formula>
    </cfRule>
    <cfRule type="cellIs" dxfId="3526" priority="47" stopIfTrue="1" operator="lessThan">
      <formula>0</formula>
    </cfRule>
  </conditionalFormatting>
  <conditionalFormatting sqref="W142:W143">
    <cfRule type="cellIs" dxfId="3525" priority="50" stopIfTrue="1" operator="greaterThan">
      <formula>0</formula>
    </cfRule>
    <cfRule type="cellIs" dxfId="3524" priority="49" stopIfTrue="1" operator="lessThan">
      <formula>0</formula>
    </cfRule>
  </conditionalFormatting>
  <conditionalFormatting sqref="W146:W148">
    <cfRule type="cellIs" dxfId="3523" priority="52" stopIfTrue="1" operator="greaterThan">
      <formula>0</formula>
    </cfRule>
    <cfRule type="cellIs" dxfId="3522" priority="51" stopIfTrue="1" operator="lessThan">
      <formula>0</formula>
    </cfRule>
  </conditionalFormatting>
  <conditionalFormatting sqref="W151:W152">
    <cfRule type="cellIs" dxfId="3521" priority="54" stopIfTrue="1" operator="greaterThan">
      <formula>0</formula>
    </cfRule>
    <cfRule type="cellIs" dxfId="3520" priority="53" stopIfTrue="1" operator="lessThan">
      <formula>0</formula>
    </cfRule>
  </conditionalFormatting>
  <conditionalFormatting sqref="W155:W156">
    <cfRule type="cellIs" dxfId="3519" priority="27" stopIfTrue="1" operator="lessThan">
      <formula>0</formula>
    </cfRule>
    <cfRule type="cellIs" dxfId="3518" priority="28" stopIfTrue="1" operator="greaterThan">
      <formula>0</formula>
    </cfRule>
  </conditionalFormatting>
  <conditionalFormatting sqref="W159:W160">
    <cfRule type="cellIs" dxfId="3517" priority="24" stopIfTrue="1" operator="greaterThan">
      <formula>0</formula>
    </cfRule>
    <cfRule type="cellIs" dxfId="3516" priority="23" stopIfTrue="1" operator="lessThan">
      <formula>0</formula>
    </cfRule>
  </conditionalFormatting>
  <conditionalFormatting sqref="W163:W164">
    <cfRule type="cellIs" dxfId="3515" priority="19" stopIfTrue="1" operator="lessThan">
      <formula>0</formula>
    </cfRule>
    <cfRule type="cellIs" dxfId="3514" priority="20" stopIfTrue="1" operator="greaterThan">
      <formula>0</formula>
    </cfRule>
  </conditionalFormatting>
  <conditionalFormatting sqref="W168:W170">
    <cfRule type="cellIs" dxfId="3513" priority="15" stopIfTrue="1" operator="lessThan">
      <formula>0</formula>
    </cfRule>
    <cfRule type="cellIs" dxfId="3512" priority="16" stopIfTrue="1" operator="greaterThan">
      <formula>0</formula>
    </cfRule>
  </conditionalFormatting>
  <conditionalFormatting sqref="W173:W174">
    <cfRule type="cellIs" dxfId="3511" priority="10" stopIfTrue="1" operator="lessThan">
      <formula>0</formula>
    </cfRule>
    <cfRule type="cellIs" dxfId="3510" priority="11" stopIfTrue="1" operator="greaterThan">
      <formula>0</formula>
    </cfRule>
  </conditionalFormatting>
  <conditionalFormatting sqref="W180">
    <cfRule type="cellIs" dxfId="3509" priority="152" stopIfTrue="1" operator="greaterThan">
      <formula>0</formula>
    </cfRule>
    <cfRule type="cellIs" dxfId="3508" priority="151" stopIfTrue="1" operator="lessThan">
      <formula>0</formula>
    </cfRule>
  </conditionalFormatting>
  <conditionalFormatting sqref="W183:W184">
    <cfRule type="cellIs" dxfId="3507" priority="7" stopIfTrue="1" operator="greaterThan">
      <formula>0</formula>
    </cfRule>
    <cfRule type="cellIs" dxfId="3506" priority="6" stopIfTrue="1" operator="lessThan">
      <formula>0</formula>
    </cfRule>
  </conditionalFormatting>
  <conditionalFormatting sqref="W191:W192">
    <cfRule type="cellIs" dxfId="3505" priority="2" stopIfTrue="1" operator="greaterThan">
      <formula>0</formula>
    </cfRule>
    <cfRule type="cellIs" dxfId="3504" priority="1" stopIfTrue="1" operator="lessThan">
      <formula>0</formula>
    </cfRule>
  </conditionalFormatting>
  <conditionalFormatting sqref="Z14">
    <cfRule type="cellIs" dxfId="3503" priority="290" stopIfTrue="1" operator="greaterThan">
      <formula>0</formula>
    </cfRule>
    <cfRule type="cellIs" dxfId="3502" priority="289" stopIfTrue="1" operator="lessThan">
      <formula>0</formula>
    </cfRule>
  </conditionalFormatting>
  <conditionalFormatting sqref="Z26">
    <cfRule type="cellIs" dxfId="3501" priority="129" stopIfTrue="1" operator="lessThan">
      <formula>0</formula>
    </cfRule>
    <cfRule type="cellIs" dxfId="3500" priority="130" stopIfTrue="1" operator="greaterThan">
      <formula>0</formula>
    </cfRule>
  </conditionalFormatting>
  <conditionalFormatting sqref="Z60">
    <cfRule type="cellIs" dxfId="3499" priority="127" stopIfTrue="1" operator="lessThan">
      <formula>0</formula>
    </cfRule>
    <cfRule type="cellIs" dxfId="3498" priority="128" stopIfTrue="1" operator="greaterThan">
      <formula>0</formula>
    </cfRule>
  </conditionalFormatting>
  <conditionalFormatting sqref="Z90">
    <cfRule type="cellIs" dxfId="3497" priority="225" stopIfTrue="1" operator="lessThan">
      <formula>0</formula>
    </cfRule>
    <cfRule type="cellIs" dxfId="3496" priority="226" stopIfTrue="1" operator="greaterThan">
      <formula>0</formula>
    </cfRule>
  </conditionalFormatting>
  <conditionalFormatting sqref="AG2">
    <cfRule type="cellIs" dxfId="3495" priority="416" stopIfTrue="1" operator="lessThan">
      <formula>0</formula>
    </cfRule>
  </conditionalFormatting>
  <conditionalFormatting sqref="AG2:AG6">
    <cfRule type="cellIs" dxfId="3494" priority="318" stopIfTrue="1" operator="greaterThan">
      <formula>0</formula>
    </cfRule>
  </conditionalFormatting>
  <conditionalFormatting sqref="AG3:AG4">
    <cfRule type="cellIs" dxfId="3493" priority="317" stopIfTrue="1" operator="lessThan">
      <formula>0</formula>
    </cfRule>
  </conditionalFormatting>
  <conditionalFormatting sqref="AG5:AG6">
    <cfRule type="cellIs" dxfId="3492" priority="414" stopIfTrue="1" operator="lessThan">
      <formula>0</formula>
    </cfRule>
  </conditionalFormatting>
  <conditionalFormatting sqref="AG7:AG8">
    <cfRule type="cellIs" dxfId="3491" priority="309" stopIfTrue="1" operator="lessThan">
      <formula>0</formula>
    </cfRule>
  </conditionalFormatting>
  <conditionalFormatting sqref="AG7:AG9">
    <cfRule type="cellIs" dxfId="3490" priority="310" stopIfTrue="1" operator="greaterThan">
      <formula>0</formula>
    </cfRule>
  </conditionalFormatting>
  <conditionalFormatting sqref="AG9">
    <cfRule type="cellIs" dxfId="3489" priority="412" stopIfTrue="1" operator="lessThan">
      <formula>0</formula>
    </cfRule>
  </conditionalFormatting>
  <conditionalFormatting sqref="AG10">
    <cfRule type="cellIs" dxfId="3488" priority="301" stopIfTrue="1" operator="lessThan">
      <formula>0</formula>
    </cfRule>
  </conditionalFormatting>
  <conditionalFormatting sqref="AG10:AG12">
    <cfRule type="cellIs" dxfId="3487" priority="302" stopIfTrue="1" operator="greaterThan">
      <formula>0</formula>
    </cfRule>
  </conditionalFormatting>
  <conditionalFormatting sqref="AG11:AG12">
    <cfRule type="cellIs" dxfId="3486" priority="408" stopIfTrue="1" operator="lessThan">
      <formula>0</formula>
    </cfRule>
  </conditionalFormatting>
  <conditionalFormatting sqref="AG13:AG15">
    <cfRule type="cellIs" dxfId="3485" priority="293" stopIfTrue="1" operator="lessThan">
      <formula>0</formula>
    </cfRule>
  </conditionalFormatting>
  <conditionalFormatting sqref="AG13:AG17">
    <cfRule type="cellIs" dxfId="3484" priority="294" stopIfTrue="1" operator="greaterThan">
      <formula>0</formula>
    </cfRule>
  </conditionalFormatting>
  <conditionalFormatting sqref="AG16:AG17">
    <cfRule type="cellIs" dxfId="3483" priority="404" stopIfTrue="1" operator="lessThan">
      <formula>0</formula>
    </cfRule>
  </conditionalFormatting>
  <conditionalFormatting sqref="AG18:AG19">
    <cfRule type="cellIs" dxfId="3482" priority="279" stopIfTrue="1" operator="lessThan">
      <formula>0</formula>
    </cfRule>
  </conditionalFormatting>
  <conditionalFormatting sqref="AG18:AG20">
    <cfRule type="cellIs" dxfId="3481" priority="280" stopIfTrue="1" operator="greaterThan">
      <formula>0</formula>
    </cfRule>
  </conditionalFormatting>
  <conditionalFormatting sqref="AG20">
    <cfRule type="cellIs" dxfId="3480" priority="402" stopIfTrue="1" operator="lessThan">
      <formula>0</formula>
    </cfRule>
  </conditionalFormatting>
  <conditionalFormatting sqref="AG21:AG22">
    <cfRule type="cellIs" dxfId="3479" priority="269" stopIfTrue="1" operator="lessThan">
      <formula>0</formula>
    </cfRule>
  </conditionalFormatting>
  <conditionalFormatting sqref="AG21:AG23">
    <cfRule type="cellIs" dxfId="3478" priority="270" stopIfTrue="1" operator="greaterThan">
      <formula>0</formula>
    </cfRule>
  </conditionalFormatting>
  <conditionalFormatting sqref="AG23">
    <cfRule type="cellIs" dxfId="3477" priority="400" stopIfTrue="1" operator="lessThan">
      <formula>0</formula>
    </cfRule>
  </conditionalFormatting>
  <conditionalFormatting sqref="AG24:AG25 AG27:AG28 AG30 AG32 AG34 AG37:AG38 AG41:AG42 AG45 AG47 AG49 AG51 AG53 AG55:AG56 AG59">
    <cfRule type="cellIs" dxfId="3476" priority="263" stopIfTrue="1" operator="lessThan">
      <formula>0</formula>
    </cfRule>
  </conditionalFormatting>
  <conditionalFormatting sqref="AG24:AG34 AG36:AG38 AG40:AG42 AG44:AG45 AG47:AG49 AG51 AG53 AG55:AG57 AG59:AG60">
    <cfRule type="cellIs" dxfId="3475" priority="264" stopIfTrue="1" operator="greaterThan">
      <formula>0</formula>
    </cfRule>
  </conditionalFormatting>
  <conditionalFormatting sqref="AG26">
    <cfRule type="cellIs" dxfId="3474" priority="398" stopIfTrue="1" operator="lessThan">
      <formula>0</formula>
    </cfRule>
  </conditionalFormatting>
  <conditionalFormatting sqref="AG29">
    <cfRule type="cellIs" dxfId="3473" priority="396" stopIfTrue="1" operator="lessThan">
      <formula>0</formula>
    </cfRule>
  </conditionalFormatting>
  <conditionalFormatting sqref="AG31">
    <cfRule type="cellIs" dxfId="3472" priority="394" stopIfTrue="1" operator="lessThan">
      <formula>0</formula>
    </cfRule>
  </conditionalFormatting>
  <conditionalFormatting sqref="AG33">
    <cfRule type="cellIs" dxfId="3471" priority="392" stopIfTrue="1" operator="lessThan">
      <formula>0</formula>
    </cfRule>
  </conditionalFormatting>
  <conditionalFormatting sqref="AG36">
    <cfRule type="cellIs" dxfId="3470" priority="390" stopIfTrue="1" operator="lessThan">
      <formula>0</formula>
    </cfRule>
  </conditionalFormatting>
  <conditionalFormatting sqref="AG40">
    <cfRule type="cellIs" dxfId="3469" priority="388" stopIfTrue="1" operator="lessThan">
      <formula>0</formula>
    </cfRule>
  </conditionalFormatting>
  <conditionalFormatting sqref="AG44">
    <cfRule type="cellIs" dxfId="3468" priority="386" stopIfTrue="1" operator="lessThan">
      <formula>0</formula>
    </cfRule>
  </conditionalFormatting>
  <conditionalFormatting sqref="AG48">
    <cfRule type="cellIs" dxfId="3467" priority="384" stopIfTrue="1" operator="lessThan">
      <formula>0</formula>
    </cfRule>
  </conditionalFormatting>
  <conditionalFormatting sqref="AG57">
    <cfRule type="cellIs" dxfId="3466" priority="382" stopIfTrue="1" operator="lessThan">
      <formula>0</formula>
    </cfRule>
  </conditionalFormatting>
  <conditionalFormatting sqref="AG60">
    <cfRule type="cellIs" dxfId="3465" priority="380" stopIfTrue="1" operator="lessThan">
      <formula>0</formula>
    </cfRule>
  </conditionalFormatting>
  <conditionalFormatting sqref="AG62">
    <cfRule type="cellIs" dxfId="3464" priority="378" stopIfTrue="1" operator="lessThan">
      <formula>0</formula>
    </cfRule>
  </conditionalFormatting>
  <conditionalFormatting sqref="AG62:AG63">
    <cfRule type="cellIs" dxfId="3463" priority="258" stopIfTrue="1" operator="greaterThan">
      <formula>0</formula>
    </cfRule>
  </conditionalFormatting>
  <conditionalFormatting sqref="AG63">
    <cfRule type="cellIs" dxfId="3462" priority="257" stopIfTrue="1" operator="lessThan">
      <formula>0</formula>
    </cfRule>
  </conditionalFormatting>
  <conditionalFormatting sqref="AG65">
    <cfRule type="cellIs" dxfId="3461" priority="376" stopIfTrue="1" operator="lessThan">
      <formula>0</formula>
    </cfRule>
  </conditionalFormatting>
  <conditionalFormatting sqref="AG65:AG66">
    <cfRule type="cellIs" dxfId="3460" priority="256" stopIfTrue="1" operator="greaterThan">
      <formula>0</formula>
    </cfRule>
  </conditionalFormatting>
  <conditionalFormatting sqref="AG66">
    <cfRule type="cellIs" dxfId="3459" priority="255" stopIfTrue="1" operator="lessThan">
      <formula>0</formula>
    </cfRule>
  </conditionalFormatting>
  <conditionalFormatting sqref="AG68">
    <cfRule type="cellIs" dxfId="3458" priority="374" stopIfTrue="1" operator="lessThan">
      <formula>0</formula>
    </cfRule>
  </conditionalFormatting>
  <conditionalFormatting sqref="AG68:AG69">
    <cfRule type="cellIs" dxfId="3457" priority="254" stopIfTrue="1" operator="greaterThan">
      <formula>0</formula>
    </cfRule>
  </conditionalFormatting>
  <conditionalFormatting sqref="AG69">
    <cfRule type="cellIs" dxfId="3456" priority="253" stopIfTrue="1" operator="lessThan">
      <formula>0</formula>
    </cfRule>
  </conditionalFormatting>
  <conditionalFormatting sqref="AG71">
    <cfRule type="cellIs" dxfId="3455" priority="252" stopIfTrue="1" operator="greaterThan">
      <formula>0</formula>
    </cfRule>
    <cfRule type="cellIs" dxfId="3454" priority="251" stopIfTrue="1" operator="lessThan">
      <formula>0</formula>
    </cfRule>
  </conditionalFormatting>
  <conditionalFormatting sqref="AG73">
    <cfRule type="cellIs" dxfId="3453" priority="372" stopIfTrue="1" operator="lessThan">
      <formula>0</formula>
    </cfRule>
  </conditionalFormatting>
  <conditionalFormatting sqref="AG73:AG75">
    <cfRule type="cellIs" dxfId="3452" priority="250" stopIfTrue="1" operator="greaterThan">
      <formula>0</formula>
    </cfRule>
  </conditionalFormatting>
  <conditionalFormatting sqref="AG74">
    <cfRule type="cellIs" dxfId="3451" priority="249" stopIfTrue="1" operator="lessThan">
      <formula>0</formula>
    </cfRule>
  </conditionalFormatting>
  <conditionalFormatting sqref="AG75">
    <cfRule type="cellIs" dxfId="3450" priority="370" stopIfTrue="1" operator="lessThan">
      <formula>0</formula>
    </cfRule>
  </conditionalFormatting>
  <conditionalFormatting sqref="AG76">
    <cfRule type="cellIs" dxfId="3449" priority="248" stopIfTrue="1" operator="greaterThan">
      <formula>0</formula>
    </cfRule>
    <cfRule type="cellIs" dxfId="3448" priority="247" stopIfTrue="1" operator="lessThan">
      <formula>0</formula>
    </cfRule>
  </conditionalFormatting>
  <conditionalFormatting sqref="AG78">
    <cfRule type="cellIs" dxfId="3447" priority="368" stopIfTrue="1" operator="lessThan">
      <formula>0</formula>
    </cfRule>
  </conditionalFormatting>
  <conditionalFormatting sqref="AG78:AG79">
    <cfRule type="cellIs" dxfId="3446" priority="246" stopIfTrue="1" operator="greaterThan">
      <formula>0</formula>
    </cfRule>
  </conditionalFormatting>
  <conditionalFormatting sqref="AG79">
    <cfRule type="cellIs" dxfId="3445" priority="245" stopIfTrue="1" operator="lessThan">
      <formula>0</formula>
    </cfRule>
  </conditionalFormatting>
  <conditionalFormatting sqref="AG81">
    <cfRule type="cellIs" dxfId="3444" priority="243" stopIfTrue="1" operator="lessThan">
      <formula>0</formula>
    </cfRule>
  </conditionalFormatting>
  <conditionalFormatting sqref="AG81:AG82">
    <cfRule type="cellIs" dxfId="3443" priority="244" stopIfTrue="1" operator="greaterThan">
      <formula>0</formula>
    </cfRule>
  </conditionalFormatting>
  <conditionalFormatting sqref="AG82">
    <cfRule type="cellIs" dxfId="3442" priority="366" stopIfTrue="1" operator="lessThan">
      <formula>0</formula>
    </cfRule>
  </conditionalFormatting>
  <conditionalFormatting sqref="AG83">
    <cfRule type="cellIs" dxfId="3441" priority="242" stopIfTrue="1" operator="greaterThan">
      <formula>0</formula>
    </cfRule>
    <cfRule type="cellIs" dxfId="3440" priority="241" stopIfTrue="1" operator="lessThan">
      <formula>0</formula>
    </cfRule>
  </conditionalFormatting>
  <conditionalFormatting sqref="AG85">
    <cfRule type="cellIs" dxfId="3439" priority="364" stopIfTrue="1" operator="lessThan">
      <formula>0</formula>
    </cfRule>
  </conditionalFormatting>
  <conditionalFormatting sqref="AG85:AG86">
    <cfRule type="cellIs" dxfId="3438" priority="240" stopIfTrue="1" operator="greaterThan">
      <formula>0</formula>
    </cfRule>
  </conditionalFormatting>
  <conditionalFormatting sqref="AG86">
    <cfRule type="cellIs" dxfId="3437" priority="239" stopIfTrue="1" operator="lessThan">
      <formula>0</formula>
    </cfRule>
  </conditionalFormatting>
  <conditionalFormatting sqref="AG88">
    <cfRule type="cellIs" dxfId="3436" priority="237" stopIfTrue="1" operator="lessThan">
      <formula>0</formula>
    </cfRule>
  </conditionalFormatting>
  <conditionalFormatting sqref="AG88:AG89">
    <cfRule type="cellIs" dxfId="3435" priority="238" stopIfTrue="1" operator="greaterThan">
      <formula>0</formula>
    </cfRule>
  </conditionalFormatting>
  <conditionalFormatting sqref="AG89">
    <cfRule type="cellIs" dxfId="3434" priority="362" stopIfTrue="1" operator="lessThan">
      <formula>0</formula>
    </cfRule>
  </conditionalFormatting>
  <conditionalFormatting sqref="AG90">
    <cfRule type="cellIs" dxfId="3433" priority="236" stopIfTrue="1" operator="greaterThan">
      <formula>0</formula>
    </cfRule>
    <cfRule type="cellIs" dxfId="3432" priority="235" stopIfTrue="1" operator="lessThan">
      <formula>0</formula>
    </cfRule>
  </conditionalFormatting>
  <conditionalFormatting sqref="AG93">
    <cfRule type="cellIs" dxfId="3431" priority="360" stopIfTrue="1" operator="lessThan">
      <formula>0</formula>
    </cfRule>
  </conditionalFormatting>
  <conditionalFormatting sqref="AG93:AG95">
    <cfRule type="cellIs" dxfId="3430" priority="232" stopIfTrue="1" operator="greaterThan">
      <formula>0</formula>
    </cfRule>
  </conditionalFormatting>
  <conditionalFormatting sqref="AG94:AG95">
    <cfRule type="cellIs" dxfId="3429" priority="231" stopIfTrue="1" operator="lessThan">
      <formula>0</formula>
    </cfRule>
  </conditionalFormatting>
  <conditionalFormatting sqref="AG97">
    <cfRule type="cellIs" dxfId="3428" priority="229" stopIfTrue="1" operator="lessThan">
      <formula>0</formula>
    </cfRule>
  </conditionalFormatting>
  <conditionalFormatting sqref="AG97:AG98">
    <cfRule type="cellIs" dxfId="3427" priority="230" stopIfTrue="1" operator="greaterThan">
      <formula>0</formula>
    </cfRule>
  </conditionalFormatting>
  <conditionalFormatting sqref="AG98">
    <cfRule type="cellIs" dxfId="3426" priority="358" stopIfTrue="1" operator="lessThan">
      <formula>0</formula>
    </cfRule>
  </conditionalFormatting>
  <conditionalFormatting sqref="AG100">
    <cfRule type="cellIs" dxfId="3425" priority="356" stopIfTrue="1" operator="lessThan">
      <formula>0</formula>
    </cfRule>
  </conditionalFormatting>
  <conditionalFormatting sqref="AG100:AG101">
    <cfRule type="cellIs" dxfId="3424" priority="228" stopIfTrue="1" operator="greaterThan">
      <formula>0</formula>
    </cfRule>
  </conditionalFormatting>
  <conditionalFormatting sqref="AG101">
    <cfRule type="cellIs" dxfId="3423" priority="227" stopIfTrue="1" operator="lessThan">
      <formula>0</formula>
    </cfRule>
  </conditionalFormatting>
  <conditionalFormatting sqref="AG104">
    <cfRule type="cellIs" dxfId="3422" priority="354" stopIfTrue="1" operator="lessThan">
      <formula>0</formula>
    </cfRule>
  </conditionalFormatting>
  <conditionalFormatting sqref="AG104:AG106 AG108:AG110 AG112:AG114 AG117:AG118 AG120:AG122 AG124:AG126 AG129:AG131 AG133:AG134 AG136:AG138 AG142:AG143 AG146:AG148 AG151:AG152">
    <cfRule type="cellIs" dxfId="3421" priority="156" stopIfTrue="1" operator="greaterThan">
      <formula>0</formula>
    </cfRule>
  </conditionalFormatting>
  <conditionalFormatting sqref="AG105:AG106 AG108 AG110 AG112 AG114 AG117 AG120:AG121 AG124 AG126 AG129 AG131 AG133 AG136 AG138 AG142 AG146:AG147 AG151">
    <cfRule type="cellIs" dxfId="3420" priority="155" stopIfTrue="1" operator="lessThan">
      <formula>0</formula>
    </cfRule>
  </conditionalFormatting>
  <conditionalFormatting sqref="AG109">
    <cfRule type="cellIs" dxfId="3419" priority="352" stopIfTrue="1" operator="lessThan">
      <formula>0</formula>
    </cfRule>
  </conditionalFormatting>
  <conditionalFormatting sqref="AG113">
    <cfRule type="cellIs" dxfId="3418" priority="350" stopIfTrue="1" operator="lessThan">
      <formula>0</formula>
    </cfRule>
  </conditionalFormatting>
  <conditionalFormatting sqref="AG118">
    <cfRule type="cellIs" dxfId="3417" priority="348" stopIfTrue="1" operator="lessThan">
      <formula>0</formula>
    </cfRule>
  </conditionalFormatting>
  <conditionalFormatting sqref="AG122">
    <cfRule type="cellIs" dxfId="3416" priority="346" stopIfTrue="1" operator="lessThan">
      <formula>0</formula>
    </cfRule>
  </conditionalFormatting>
  <conditionalFormatting sqref="AG125">
    <cfRule type="cellIs" dxfId="3415" priority="344" stopIfTrue="1" operator="lessThan">
      <formula>0</formula>
    </cfRule>
  </conditionalFormatting>
  <conditionalFormatting sqref="AG130">
    <cfRule type="cellIs" dxfId="3414" priority="342" stopIfTrue="1" operator="lessThan">
      <formula>0</formula>
    </cfRule>
  </conditionalFormatting>
  <conditionalFormatting sqref="AG134">
    <cfRule type="cellIs" dxfId="3413" priority="340" stopIfTrue="1" operator="lessThan">
      <formula>0</formula>
    </cfRule>
  </conditionalFormatting>
  <conditionalFormatting sqref="AG137">
    <cfRule type="cellIs" dxfId="3412" priority="338" stopIfTrue="1" operator="lessThan">
      <formula>0</formula>
    </cfRule>
  </conditionalFormatting>
  <conditionalFormatting sqref="AG143">
    <cfRule type="cellIs" dxfId="3411" priority="336" stopIfTrue="1" operator="lessThan">
      <formula>0</formula>
    </cfRule>
  </conditionalFormatting>
  <conditionalFormatting sqref="AG148">
    <cfRule type="cellIs" dxfId="3410" priority="334" stopIfTrue="1" operator="lessThan">
      <formula>0</formula>
    </cfRule>
  </conditionalFormatting>
  <conditionalFormatting sqref="AG152">
    <cfRule type="cellIs" dxfId="3409" priority="332" stopIfTrue="1" operator="lessThan">
      <formula>0</formula>
    </cfRule>
  </conditionalFormatting>
  <conditionalFormatting sqref="AG155 AG159 AG163 AG168 AG170 AG180 AG183">
    <cfRule type="cellIs" dxfId="3408" priority="153" stopIfTrue="1" operator="lessThan">
      <formula>0</formula>
    </cfRule>
  </conditionalFormatting>
  <conditionalFormatting sqref="AG155:AG156 AG159:AG160 AG163:AG164 AG168:AG170 AG180 AG183:AG184 AG173:AG174 AG191:AG192">
    <cfRule type="cellIs" dxfId="3407" priority="154" stopIfTrue="1" operator="greaterThan">
      <formula>0</formula>
    </cfRule>
  </conditionalFormatting>
  <conditionalFormatting sqref="AG156">
    <cfRule type="cellIs" dxfId="3406" priority="330" stopIfTrue="1" operator="lessThan">
      <formula>0</formula>
    </cfRule>
  </conditionalFormatting>
  <conditionalFormatting sqref="AG160">
    <cfRule type="cellIs" dxfId="3405" priority="328" stopIfTrue="1" operator="lessThan">
      <formula>0</formula>
    </cfRule>
  </conditionalFormatting>
  <conditionalFormatting sqref="AG164">
    <cfRule type="cellIs" dxfId="3404" priority="326" stopIfTrue="1" operator="lessThan">
      <formula>0</formula>
    </cfRule>
  </conditionalFormatting>
  <conditionalFormatting sqref="AG169">
    <cfRule type="cellIs" dxfId="3403" priority="324" stopIfTrue="1" operator="lessThan">
      <formula>0</formula>
    </cfRule>
  </conditionalFormatting>
  <conditionalFormatting sqref="AG173:AG174">
    <cfRule type="cellIs" dxfId="3402" priority="14" stopIfTrue="1" operator="lessThan">
      <formula>0</formula>
    </cfRule>
  </conditionalFormatting>
  <conditionalFormatting sqref="AG184">
    <cfRule type="cellIs" dxfId="3401" priority="322" stopIfTrue="1" operator="lessThan">
      <formula>0</formula>
    </cfRule>
  </conditionalFormatting>
  <conditionalFormatting sqref="AG191:AG192">
    <cfRule type="cellIs" dxfId="3400" priority="5" stopIfTrue="1" operator="lessThan">
      <formula>0</formula>
    </cfRule>
  </conditionalFormatting>
  <pageMargins left="0.75" right="0.75" top="1" bottom="1" header="0.5" footer="0.5"/>
  <pageSetup paperSize="9" orientation="portrait" r:id="rId1"/>
  <headerFooter alignWithMargins="0"/>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F1048576"/>
  <sheetViews>
    <sheetView zoomScale="70" zoomScaleNormal="70" workbookViewId="0">
      <pane xSplit="7" ySplit="1" topLeftCell="H2" activePane="bottomRight" state="frozen"/>
      <selection pane="topRight" activeCell="G1" sqref="G1"/>
      <selection pane="bottomLeft" activeCell="A2" sqref="A2"/>
      <selection pane="bottomRight" activeCell="A2" sqref="A2"/>
    </sheetView>
  </sheetViews>
  <sheetFormatPr defaultRowHeight="13.2" x14ac:dyDescent="0.25"/>
  <cols>
    <col min="3" max="3" width="9" style="9" customWidth="1"/>
    <col min="4" max="4" width="9.109375" style="97" customWidth="1"/>
  </cols>
  <sheetData>
    <row r="1" spans="1:32" ht="18" thickBot="1" x14ac:dyDescent="0.35">
      <c r="A1" s="24" t="s">
        <v>254</v>
      </c>
      <c r="B1" s="58" t="s">
        <v>255</v>
      </c>
      <c r="C1" s="58" t="s">
        <v>256</v>
      </c>
      <c r="D1" s="98"/>
      <c r="E1" s="58" t="s">
        <v>257</v>
      </c>
      <c r="F1" s="58" t="s">
        <v>258</v>
      </c>
      <c r="G1" s="58" t="s">
        <v>259</v>
      </c>
      <c r="H1" s="24" t="s">
        <v>32</v>
      </c>
      <c r="I1" s="24"/>
      <c r="J1" s="24" t="s">
        <v>260</v>
      </c>
      <c r="K1" s="24"/>
      <c r="L1" s="24" t="s">
        <v>261</v>
      </c>
      <c r="M1" s="24"/>
      <c r="N1" s="25" t="s">
        <v>262</v>
      </c>
      <c r="O1" s="24"/>
      <c r="Q1" s="27" t="s">
        <v>275</v>
      </c>
      <c r="R1" s="27" t="s">
        <v>276</v>
      </c>
      <c r="S1" s="27" t="s">
        <v>277</v>
      </c>
      <c r="T1" s="27" t="s">
        <v>278</v>
      </c>
      <c r="U1" s="27" t="s">
        <v>279</v>
      </c>
      <c r="V1" s="27" t="s">
        <v>280</v>
      </c>
      <c r="W1" s="27" t="s">
        <v>281</v>
      </c>
      <c r="X1" s="27" t="s">
        <v>282</v>
      </c>
      <c r="Y1" s="27" t="s">
        <v>283</v>
      </c>
      <c r="Z1" s="27" t="s">
        <v>284</v>
      </c>
      <c r="AA1" s="72" t="s">
        <v>285</v>
      </c>
      <c r="AB1" s="27"/>
      <c r="AC1" s="27" t="s">
        <v>289</v>
      </c>
      <c r="AD1" s="27" t="s">
        <v>290</v>
      </c>
      <c r="AE1" s="27" t="s">
        <v>291</v>
      </c>
      <c r="AF1" s="72" t="s">
        <v>285</v>
      </c>
    </row>
    <row r="2" spans="1:32" x14ac:dyDescent="0.25">
      <c r="A2" s="1">
        <v>1970</v>
      </c>
      <c r="B2" t="s">
        <v>265</v>
      </c>
      <c r="C2" s="9" t="s">
        <v>490</v>
      </c>
      <c r="D2" s="97">
        <v>25756</v>
      </c>
      <c r="F2" t="s">
        <v>357</v>
      </c>
      <c r="G2" s="2" t="s">
        <v>46</v>
      </c>
      <c r="H2" s="6">
        <v>51.2</v>
      </c>
      <c r="I2" s="7"/>
      <c r="J2" s="6">
        <v>40.4</v>
      </c>
      <c r="L2" s="6">
        <v>6.5</v>
      </c>
      <c r="M2" s="7"/>
      <c r="N2" s="6">
        <f>H2-J2</f>
        <v>10.800000000000004</v>
      </c>
      <c r="O2" s="7"/>
      <c r="P2" s="7"/>
      <c r="R2" s="6">
        <v>51</v>
      </c>
      <c r="S2" s="6">
        <v>27</v>
      </c>
      <c r="T2" s="7">
        <f>R2-S2</f>
        <v>24</v>
      </c>
      <c r="U2" s="6">
        <v>64</v>
      </c>
      <c r="V2" s="6">
        <v>22</v>
      </c>
      <c r="W2" s="7">
        <f>U2-V2</f>
        <v>42</v>
      </c>
      <c r="AA2" s="4" t="s">
        <v>1640</v>
      </c>
      <c r="AC2" s="6">
        <v>40</v>
      </c>
      <c r="AD2" s="6">
        <v>15</v>
      </c>
      <c r="AE2" s="7">
        <f>AC2-AD2</f>
        <v>25</v>
      </c>
      <c r="AF2" s="4" t="s">
        <v>536</v>
      </c>
    </row>
    <row r="3" spans="1:32" x14ac:dyDescent="0.25">
      <c r="A3" s="1"/>
      <c r="B3" t="s">
        <v>265</v>
      </c>
      <c r="F3" t="s">
        <v>499</v>
      </c>
      <c r="G3" s="2" t="s">
        <v>60</v>
      </c>
      <c r="H3" s="6">
        <v>51</v>
      </c>
      <c r="I3" s="7"/>
      <c r="J3" s="6">
        <v>40</v>
      </c>
      <c r="L3" s="6">
        <v>8</v>
      </c>
      <c r="M3" s="7"/>
      <c r="N3" s="6">
        <v>11</v>
      </c>
      <c r="O3" s="7"/>
      <c r="P3" s="3" t="s">
        <v>537</v>
      </c>
      <c r="R3" s="6"/>
      <c r="S3" s="6"/>
      <c r="U3" s="6"/>
      <c r="V3" s="6"/>
      <c r="AC3" s="6"/>
      <c r="AD3" s="6"/>
    </row>
    <row r="4" spans="1:32" x14ac:dyDescent="0.25">
      <c r="A4" s="1"/>
      <c r="B4" t="s">
        <v>293</v>
      </c>
      <c r="C4" s="85" t="s">
        <v>617</v>
      </c>
      <c r="D4" s="97">
        <v>25791</v>
      </c>
      <c r="F4" t="s">
        <v>357</v>
      </c>
      <c r="G4" s="2" t="s">
        <v>46</v>
      </c>
      <c r="H4" s="6">
        <v>47.3</v>
      </c>
      <c r="I4" s="7">
        <f>H4-H2</f>
        <v>-3.9000000000000057</v>
      </c>
      <c r="J4" s="6">
        <v>44.2</v>
      </c>
      <c r="K4" s="7">
        <f>J4-J2</f>
        <v>3.8000000000000043</v>
      </c>
      <c r="L4" s="6">
        <v>6.9</v>
      </c>
      <c r="M4" s="7">
        <f>L4-L2</f>
        <v>0.40000000000000036</v>
      </c>
      <c r="N4" s="6">
        <f>H4-J4</f>
        <v>3.0999999999999943</v>
      </c>
      <c r="O4" s="7">
        <f>N4-N2</f>
        <v>-7.7000000000000099</v>
      </c>
      <c r="P4" s="7"/>
      <c r="R4" s="6">
        <v>51</v>
      </c>
      <c r="S4" s="6">
        <v>31</v>
      </c>
      <c r="T4" s="7">
        <f>R4-S4</f>
        <v>20</v>
      </c>
      <c r="U4" s="6">
        <v>65</v>
      </c>
      <c r="V4" s="6">
        <v>23</v>
      </c>
      <c r="W4" s="7">
        <f>U4-V4</f>
        <v>42</v>
      </c>
      <c r="AA4" s="4" t="s">
        <v>1640</v>
      </c>
      <c r="AC4" s="6">
        <v>37</v>
      </c>
      <c r="AD4" s="6">
        <v>30</v>
      </c>
      <c r="AE4" s="7">
        <f>AC4-AD4</f>
        <v>7</v>
      </c>
      <c r="AF4" s="4" t="s">
        <v>536</v>
      </c>
    </row>
    <row r="5" spans="1:32" x14ac:dyDescent="0.25">
      <c r="A5" s="1"/>
      <c r="B5" t="s">
        <v>293</v>
      </c>
      <c r="C5" s="9" t="s">
        <v>513</v>
      </c>
      <c r="D5" s="97">
        <v>25793</v>
      </c>
      <c r="F5" t="s">
        <v>264</v>
      </c>
      <c r="G5" s="2" t="s">
        <v>54</v>
      </c>
      <c r="H5" s="6">
        <v>47</v>
      </c>
      <c r="I5" s="7"/>
      <c r="J5" s="6">
        <v>43.5</v>
      </c>
      <c r="K5" s="7"/>
      <c r="L5" s="6">
        <v>7.5</v>
      </c>
      <c r="M5" s="7"/>
      <c r="N5" s="6">
        <v>3.5</v>
      </c>
      <c r="O5" s="7"/>
      <c r="R5" s="6">
        <v>35</v>
      </c>
      <c r="S5" s="6">
        <v>27</v>
      </c>
      <c r="T5" s="7">
        <f>R5-S5</f>
        <v>8</v>
      </c>
      <c r="U5" s="6">
        <v>59</v>
      </c>
      <c r="V5" s="6">
        <v>24</v>
      </c>
      <c r="W5" s="7">
        <f>U5-V5</f>
        <v>35</v>
      </c>
      <c r="AA5" s="4" t="s">
        <v>1803</v>
      </c>
      <c r="AC5" s="6">
        <v>21</v>
      </c>
      <c r="AD5" s="6">
        <v>24</v>
      </c>
      <c r="AE5" s="7">
        <f>AC5-AD5</f>
        <v>-3</v>
      </c>
      <c r="AF5" s="4" t="s">
        <v>1801</v>
      </c>
    </row>
    <row r="6" spans="1:32" x14ac:dyDescent="0.25">
      <c r="A6" s="1"/>
      <c r="B6" s="3" t="s">
        <v>293</v>
      </c>
      <c r="F6" s="3" t="s">
        <v>499</v>
      </c>
      <c r="G6" s="2" t="s">
        <v>60</v>
      </c>
      <c r="H6" s="6">
        <v>49</v>
      </c>
      <c r="I6" s="7">
        <v>-2</v>
      </c>
      <c r="J6" s="6">
        <v>41</v>
      </c>
      <c r="K6" s="7">
        <v>1</v>
      </c>
      <c r="L6" s="6">
        <v>8</v>
      </c>
      <c r="M6" s="7">
        <v>0</v>
      </c>
      <c r="N6" s="6">
        <v>8</v>
      </c>
      <c r="O6" s="7">
        <v>-3</v>
      </c>
      <c r="R6" s="6"/>
      <c r="S6" s="6"/>
      <c r="U6" s="6"/>
      <c r="V6" s="6"/>
      <c r="AC6" s="6"/>
      <c r="AD6" s="6"/>
    </row>
    <row r="7" spans="1:32" x14ac:dyDescent="0.25">
      <c r="A7" s="1"/>
      <c r="B7" t="s">
        <v>295</v>
      </c>
      <c r="C7" s="9" t="s">
        <v>468</v>
      </c>
      <c r="D7" s="97">
        <v>25821</v>
      </c>
      <c r="F7" t="s">
        <v>264</v>
      </c>
      <c r="G7" s="2" t="s">
        <v>54</v>
      </c>
      <c r="H7" s="6">
        <v>46.5</v>
      </c>
      <c r="I7" s="7">
        <v>-0.5</v>
      </c>
      <c r="J7" s="6">
        <v>44</v>
      </c>
      <c r="K7" s="7">
        <v>0.5</v>
      </c>
      <c r="L7" s="6">
        <v>8</v>
      </c>
      <c r="M7" s="7">
        <v>0.5</v>
      </c>
      <c r="N7" s="6">
        <v>2.5</v>
      </c>
      <c r="O7" s="7">
        <v>-1</v>
      </c>
      <c r="R7" s="6"/>
      <c r="S7" s="6"/>
      <c r="U7" s="6"/>
      <c r="V7" s="6"/>
      <c r="AC7" s="6"/>
      <c r="AD7" s="6"/>
    </row>
    <row r="8" spans="1:32" x14ac:dyDescent="0.25">
      <c r="A8" s="1"/>
      <c r="B8" s="3" t="s">
        <v>295</v>
      </c>
      <c r="F8" s="3" t="s">
        <v>499</v>
      </c>
      <c r="G8" s="2" t="s">
        <v>60</v>
      </c>
      <c r="H8" s="6">
        <v>50</v>
      </c>
      <c r="I8" s="7">
        <v>1</v>
      </c>
      <c r="J8" s="6">
        <v>42</v>
      </c>
      <c r="K8" s="7">
        <v>1</v>
      </c>
      <c r="L8" s="6">
        <v>6</v>
      </c>
      <c r="M8" s="7">
        <v>-2</v>
      </c>
      <c r="N8" s="6">
        <v>8</v>
      </c>
      <c r="O8" s="7">
        <v>0</v>
      </c>
      <c r="R8" s="6"/>
      <c r="S8" s="6"/>
      <c r="U8" s="6"/>
      <c r="V8" s="6"/>
      <c r="AC8" s="6"/>
      <c r="AD8" s="6"/>
    </row>
    <row r="9" spans="1:32" x14ac:dyDescent="0.25">
      <c r="A9" s="1"/>
      <c r="B9" s="3" t="s">
        <v>295</v>
      </c>
      <c r="F9" s="3" t="s">
        <v>521</v>
      </c>
      <c r="G9" s="2" t="s">
        <v>42</v>
      </c>
      <c r="H9" s="6">
        <v>49</v>
      </c>
      <c r="I9" s="7"/>
      <c r="J9" s="6">
        <v>45</v>
      </c>
      <c r="K9" s="7"/>
      <c r="L9" s="6">
        <v>5</v>
      </c>
      <c r="M9" s="7"/>
      <c r="N9" s="6">
        <v>4</v>
      </c>
      <c r="O9" s="7"/>
      <c r="R9" s="6"/>
      <c r="S9" s="6"/>
      <c r="U9" s="6"/>
      <c r="V9" s="6"/>
      <c r="AC9" s="6"/>
      <c r="AD9" s="6"/>
    </row>
    <row r="10" spans="1:32" x14ac:dyDescent="0.25">
      <c r="A10" s="1"/>
      <c r="B10" t="s">
        <v>297</v>
      </c>
      <c r="C10" s="9" t="s">
        <v>359</v>
      </c>
      <c r="D10" s="97">
        <v>25854</v>
      </c>
      <c r="F10" t="s">
        <v>357</v>
      </c>
      <c r="G10" s="2" t="s">
        <v>46</v>
      </c>
      <c r="H10" s="6">
        <v>45.8</v>
      </c>
      <c r="I10" s="7">
        <f>H10-H4</f>
        <v>-1.5</v>
      </c>
      <c r="J10" s="6">
        <v>46.6</v>
      </c>
      <c r="K10" s="7">
        <f>J10-J4</f>
        <v>2.3999999999999986</v>
      </c>
      <c r="L10" s="6">
        <v>6.7</v>
      </c>
      <c r="M10" s="7">
        <f>L10-L4</f>
        <v>-0.20000000000000018</v>
      </c>
      <c r="N10" s="6">
        <f>H10-J10</f>
        <v>-0.80000000000000426</v>
      </c>
      <c r="O10" s="7">
        <f>N10-N4</f>
        <v>-3.8999999999999986</v>
      </c>
      <c r="P10" s="7"/>
      <c r="R10" s="6">
        <v>50</v>
      </c>
      <c r="S10" s="6">
        <v>35</v>
      </c>
      <c r="T10" s="7">
        <f>R10-S10</f>
        <v>15</v>
      </c>
      <c r="U10" s="6">
        <v>57</v>
      </c>
      <c r="V10" s="6">
        <v>21</v>
      </c>
      <c r="W10" s="7">
        <f>U10-V10</f>
        <v>36</v>
      </c>
      <c r="AA10" s="4" t="s">
        <v>1640</v>
      </c>
      <c r="AC10" s="6">
        <v>39</v>
      </c>
      <c r="AD10" s="6">
        <v>37</v>
      </c>
      <c r="AE10" s="7">
        <f>AC10-AD10</f>
        <v>2</v>
      </c>
      <c r="AF10" s="4" t="s">
        <v>536</v>
      </c>
    </row>
    <row r="11" spans="1:32" x14ac:dyDescent="0.25">
      <c r="A11" s="1"/>
      <c r="B11" t="s">
        <v>297</v>
      </c>
      <c r="C11" s="9" t="s">
        <v>538</v>
      </c>
      <c r="D11" s="97">
        <v>25857</v>
      </c>
      <c r="F11" t="s">
        <v>264</v>
      </c>
      <c r="G11" s="2" t="s">
        <v>54</v>
      </c>
      <c r="H11" s="6">
        <v>46.5</v>
      </c>
      <c r="I11" s="7">
        <v>0</v>
      </c>
      <c r="J11" s="6">
        <v>46.5</v>
      </c>
      <c r="K11" s="7">
        <v>2.5</v>
      </c>
      <c r="L11" s="6">
        <v>6.5</v>
      </c>
      <c r="M11" s="7">
        <v>-1.5</v>
      </c>
      <c r="N11" s="6">
        <v>0</v>
      </c>
      <c r="O11" s="7">
        <v>-2.5</v>
      </c>
      <c r="R11" s="6">
        <v>42</v>
      </c>
      <c r="S11" s="6">
        <v>27</v>
      </c>
      <c r="T11" s="7">
        <f>R11-S11</f>
        <v>15</v>
      </c>
      <c r="U11" s="6">
        <v>62</v>
      </c>
      <c r="V11" s="6">
        <v>22</v>
      </c>
      <c r="W11" s="7">
        <f>U11-V11</f>
        <v>40</v>
      </c>
      <c r="AA11" s="4" t="s">
        <v>1803</v>
      </c>
      <c r="AC11" s="6">
        <v>29</v>
      </c>
      <c r="AD11" s="6">
        <v>26</v>
      </c>
      <c r="AE11" s="7">
        <f>AC11-AD11</f>
        <v>3</v>
      </c>
      <c r="AF11" s="4" t="s">
        <v>1801</v>
      </c>
    </row>
    <row r="12" spans="1:32" x14ac:dyDescent="0.25">
      <c r="A12" s="1"/>
      <c r="B12" s="3" t="s">
        <v>297</v>
      </c>
      <c r="F12" s="3" t="s">
        <v>499</v>
      </c>
      <c r="G12" s="2" t="s">
        <v>60</v>
      </c>
      <c r="H12" s="6">
        <v>48</v>
      </c>
      <c r="I12" s="7">
        <v>-2</v>
      </c>
      <c r="J12" s="6">
        <v>43</v>
      </c>
      <c r="K12" s="7">
        <v>1</v>
      </c>
      <c r="L12" s="6">
        <v>7</v>
      </c>
      <c r="M12" s="7">
        <v>1</v>
      </c>
      <c r="N12" s="6">
        <v>5</v>
      </c>
      <c r="O12" s="7">
        <v>-3</v>
      </c>
      <c r="R12" s="6"/>
      <c r="S12" s="6"/>
      <c r="U12" s="6"/>
      <c r="V12" s="6"/>
      <c r="AC12" s="6"/>
      <c r="AD12" s="6"/>
    </row>
    <row r="13" spans="1:32" x14ac:dyDescent="0.25">
      <c r="A13" s="1"/>
      <c r="B13" s="3" t="s">
        <v>297</v>
      </c>
      <c r="F13" s="3" t="s">
        <v>521</v>
      </c>
      <c r="G13" s="2" t="s">
        <v>42</v>
      </c>
      <c r="H13" s="6">
        <v>48</v>
      </c>
      <c r="I13" s="7">
        <v>-1</v>
      </c>
      <c r="J13" s="6">
        <v>44</v>
      </c>
      <c r="K13" s="7">
        <v>-1</v>
      </c>
      <c r="L13" s="6">
        <v>7</v>
      </c>
      <c r="M13" s="7">
        <v>2</v>
      </c>
      <c r="N13" s="6">
        <v>4</v>
      </c>
      <c r="O13" s="7">
        <v>0</v>
      </c>
      <c r="R13" s="6"/>
      <c r="S13" s="6"/>
      <c r="U13" s="6"/>
      <c r="V13" s="6"/>
      <c r="AC13" s="6"/>
      <c r="AD13" s="6"/>
    </row>
    <row r="14" spans="1:32" x14ac:dyDescent="0.25">
      <c r="A14" s="1"/>
      <c r="B14" t="s">
        <v>296</v>
      </c>
      <c r="C14" s="9" t="s">
        <v>507</v>
      </c>
      <c r="D14" s="97">
        <v>25884</v>
      </c>
      <c r="F14" t="s">
        <v>264</v>
      </c>
      <c r="G14" s="2" t="s">
        <v>54</v>
      </c>
      <c r="H14" s="6">
        <v>43.5</v>
      </c>
      <c r="I14" s="7">
        <v>-3</v>
      </c>
      <c r="J14" s="6">
        <v>48</v>
      </c>
      <c r="K14" s="7">
        <v>1.5</v>
      </c>
      <c r="L14" s="6">
        <v>6.5</v>
      </c>
      <c r="M14" s="7">
        <v>0</v>
      </c>
      <c r="N14" s="6">
        <v>-4.5</v>
      </c>
      <c r="O14" s="7">
        <v>-4.5</v>
      </c>
      <c r="R14" s="6">
        <v>39</v>
      </c>
      <c r="S14" s="6">
        <v>45</v>
      </c>
      <c r="T14" s="7">
        <f>R14-S14</f>
        <v>-6</v>
      </c>
      <c r="U14" s="6">
        <v>66</v>
      </c>
      <c r="V14" s="6">
        <v>21</v>
      </c>
      <c r="W14" s="7">
        <f>U14-V14</f>
        <v>45</v>
      </c>
      <c r="AA14" s="4" t="s">
        <v>1802</v>
      </c>
      <c r="AC14" s="6">
        <v>31</v>
      </c>
      <c r="AD14" s="6">
        <v>47</v>
      </c>
      <c r="AE14" s="7">
        <f>AC14-AD14</f>
        <v>-16</v>
      </c>
      <c r="AF14" s="4" t="s">
        <v>1801</v>
      </c>
    </row>
    <row r="15" spans="1:32" x14ac:dyDescent="0.25">
      <c r="A15" s="1"/>
      <c r="B15" s="3" t="s">
        <v>296</v>
      </c>
      <c r="F15" s="3" t="s">
        <v>499</v>
      </c>
      <c r="G15" s="2" t="s">
        <v>60</v>
      </c>
      <c r="H15" s="6">
        <v>51</v>
      </c>
      <c r="I15" s="7">
        <v>3</v>
      </c>
      <c r="J15" s="6">
        <v>40</v>
      </c>
      <c r="K15" s="7">
        <v>-3</v>
      </c>
      <c r="L15" s="6">
        <v>7</v>
      </c>
      <c r="M15" s="7">
        <v>0</v>
      </c>
      <c r="N15" s="6">
        <v>11</v>
      </c>
      <c r="O15" s="7">
        <v>6</v>
      </c>
      <c r="R15" s="6"/>
      <c r="S15" s="6"/>
      <c r="U15" s="6"/>
      <c r="V15" s="6"/>
      <c r="AC15" s="6"/>
      <c r="AD15" s="6"/>
    </row>
    <row r="16" spans="1:32" x14ac:dyDescent="0.25">
      <c r="A16" s="1"/>
      <c r="B16" s="3" t="s">
        <v>296</v>
      </c>
      <c r="F16" s="3" t="s">
        <v>521</v>
      </c>
      <c r="G16" s="2" t="s">
        <v>42</v>
      </c>
      <c r="H16" s="6">
        <v>45</v>
      </c>
      <c r="I16" s="7">
        <v>-3</v>
      </c>
      <c r="J16" s="6">
        <v>48</v>
      </c>
      <c r="K16" s="7">
        <v>4</v>
      </c>
      <c r="L16" s="6">
        <v>7</v>
      </c>
      <c r="M16" s="7">
        <v>0</v>
      </c>
      <c r="N16" s="6">
        <v>-3</v>
      </c>
      <c r="O16" s="7">
        <v>-7</v>
      </c>
      <c r="R16" s="6"/>
      <c r="S16" s="6"/>
      <c r="U16" s="6"/>
      <c r="V16" s="6"/>
      <c r="AC16" s="6"/>
      <c r="AD16" s="6"/>
    </row>
    <row r="17" spans="1:32" x14ac:dyDescent="0.25">
      <c r="A17" s="1"/>
      <c r="B17" t="s">
        <v>266</v>
      </c>
      <c r="C17" s="9" t="s">
        <v>468</v>
      </c>
      <c r="D17" s="97">
        <v>25912</v>
      </c>
      <c r="F17" t="s">
        <v>264</v>
      </c>
      <c r="G17" s="2" t="s">
        <v>54</v>
      </c>
      <c r="H17" s="6">
        <v>46</v>
      </c>
      <c r="I17" s="7">
        <v>2.5</v>
      </c>
      <c r="J17" s="6">
        <v>44.5</v>
      </c>
      <c r="K17" s="7">
        <v>-3.5</v>
      </c>
      <c r="L17" s="6">
        <v>6</v>
      </c>
      <c r="M17" s="7">
        <v>-0.5</v>
      </c>
      <c r="N17" s="6">
        <v>1.5</v>
      </c>
      <c r="O17" s="7">
        <v>6</v>
      </c>
      <c r="R17" s="6">
        <v>45</v>
      </c>
      <c r="S17" s="6">
        <v>42</v>
      </c>
      <c r="T17" s="7">
        <f>R17-S17</f>
        <v>3</v>
      </c>
      <c r="U17" s="6">
        <v>59</v>
      </c>
      <c r="V17" s="6">
        <v>28</v>
      </c>
      <c r="W17" s="7">
        <f>U17-V17</f>
        <v>31</v>
      </c>
      <c r="AA17" s="4" t="s">
        <v>1802</v>
      </c>
      <c r="AC17" s="6">
        <v>37</v>
      </c>
      <c r="AD17" s="6">
        <v>43</v>
      </c>
      <c r="AE17" s="7">
        <f>AC17-AD17</f>
        <v>-6</v>
      </c>
      <c r="AF17" s="4" t="s">
        <v>1801</v>
      </c>
    </row>
    <row r="18" spans="1:32" x14ac:dyDescent="0.25">
      <c r="A18" s="1"/>
      <c r="B18" s="3" t="s">
        <v>266</v>
      </c>
      <c r="F18" s="3" t="s">
        <v>499</v>
      </c>
      <c r="G18" s="2" t="s">
        <v>60</v>
      </c>
      <c r="H18" s="6">
        <v>41.5</v>
      </c>
      <c r="I18" s="7">
        <v>-9.5</v>
      </c>
      <c r="J18" s="6">
        <v>47</v>
      </c>
      <c r="K18" s="7">
        <v>7</v>
      </c>
      <c r="L18" s="6">
        <v>9.5</v>
      </c>
      <c r="M18" s="7">
        <v>2.5</v>
      </c>
      <c r="N18" s="6">
        <v>-5.5</v>
      </c>
      <c r="O18" s="7">
        <v>-16.5</v>
      </c>
      <c r="R18" s="6"/>
      <c r="S18" s="6"/>
      <c r="U18" s="6"/>
      <c r="V18" s="6"/>
      <c r="AC18" s="6"/>
      <c r="AD18" s="6"/>
    </row>
    <row r="19" spans="1:32" x14ac:dyDescent="0.25">
      <c r="A19" s="1">
        <v>1971</v>
      </c>
      <c r="B19" t="s">
        <v>267</v>
      </c>
      <c r="C19" s="85" t="s">
        <v>410</v>
      </c>
      <c r="D19" s="97">
        <v>25945</v>
      </c>
      <c r="F19" t="s">
        <v>357</v>
      </c>
      <c r="G19" s="2" t="s">
        <v>46</v>
      </c>
      <c r="H19" s="6">
        <v>46.3</v>
      </c>
      <c r="I19" s="7">
        <f>H19-H10</f>
        <v>0.5</v>
      </c>
      <c r="J19" s="6">
        <v>44.3</v>
      </c>
      <c r="K19" s="7">
        <f>J19-J10</f>
        <v>-2.3000000000000043</v>
      </c>
      <c r="L19" s="6">
        <v>8.3000000000000007</v>
      </c>
      <c r="M19" s="7">
        <f>L19-L10</f>
        <v>1.6000000000000005</v>
      </c>
      <c r="N19" s="6">
        <f>H19-J19</f>
        <v>2</v>
      </c>
      <c r="O19" s="7">
        <f>N19-N10</f>
        <v>2.8000000000000043</v>
      </c>
      <c r="P19" s="7"/>
      <c r="R19" s="6">
        <v>45</v>
      </c>
      <c r="S19" s="6">
        <v>43</v>
      </c>
      <c r="T19" s="7">
        <f>R19-S19</f>
        <v>2</v>
      </c>
      <c r="U19" s="6">
        <v>52</v>
      </c>
      <c r="V19" s="6">
        <v>32</v>
      </c>
      <c r="W19" s="7">
        <f>U19-V19</f>
        <v>20</v>
      </c>
      <c r="AA19" s="4" t="s">
        <v>1640</v>
      </c>
      <c r="AC19" s="6">
        <v>39</v>
      </c>
      <c r="AD19" s="6">
        <v>46</v>
      </c>
      <c r="AE19" s="7">
        <f>AC19-AD19</f>
        <v>-7</v>
      </c>
      <c r="AF19" s="4" t="s">
        <v>536</v>
      </c>
    </row>
    <row r="20" spans="1:32" x14ac:dyDescent="0.25">
      <c r="B20" t="s">
        <v>267</v>
      </c>
      <c r="C20" s="9" t="s">
        <v>519</v>
      </c>
      <c r="D20" s="97">
        <v>25947</v>
      </c>
      <c r="F20" t="s">
        <v>264</v>
      </c>
      <c r="G20" s="2" t="s">
        <v>54</v>
      </c>
      <c r="H20" s="6">
        <v>42.5</v>
      </c>
      <c r="I20" s="7">
        <v>-3.5</v>
      </c>
      <c r="J20" s="6">
        <v>47</v>
      </c>
      <c r="K20" s="7">
        <v>2.5</v>
      </c>
      <c r="L20" s="6">
        <v>8.5</v>
      </c>
      <c r="M20" s="7">
        <v>2.5</v>
      </c>
      <c r="N20" s="6">
        <v>-4.5</v>
      </c>
      <c r="O20" s="7">
        <v>-6</v>
      </c>
      <c r="R20" s="6">
        <v>41</v>
      </c>
      <c r="S20" s="6">
        <v>46</v>
      </c>
      <c r="T20" s="7">
        <f>R20-S20</f>
        <v>-5</v>
      </c>
      <c r="U20" s="6">
        <v>61</v>
      </c>
      <c r="V20" s="6">
        <v>24</v>
      </c>
      <c r="W20" s="7">
        <f>U20-V20</f>
        <v>37</v>
      </c>
      <c r="AA20" s="4" t="s">
        <v>1802</v>
      </c>
      <c r="AC20" s="6">
        <v>35</v>
      </c>
      <c r="AD20" s="6">
        <v>44</v>
      </c>
      <c r="AE20" s="7">
        <f>AC20-AD20</f>
        <v>-9</v>
      </c>
      <c r="AF20" s="4" t="s">
        <v>1801</v>
      </c>
    </row>
    <row r="21" spans="1:32" x14ac:dyDescent="0.25">
      <c r="B21" s="3" t="s">
        <v>267</v>
      </c>
      <c r="F21" s="3" t="s">
        <v>499</v>
      </c>
      <c r="G21" s="2" t="s">
        <v>60</v>
      </c>
      <c r="H21" s="6">
        <v>45</v>
      </c>
      <c r="I21" s="7">
        <v>3.5</v>
      </c>
      <c r="J21" s="6">
        <v>45</v>
      </c>
      <c r="K21" s="7">
        <v>-2</v>
      </c>
      <c r="L21" s="6">
        <v>9</v>
      </c>
      <c r="M21" s="7">
        <v>-0.5</v>
      </c>
      <c r="N21" s="6">
        <v>0</v>
      </c>
      <c r="O21" s="7">
        <v>5.5</v>
      </c>
      <c r="R21" s="6"/>
      <c r="S21" s="6"/>
      <c r="U21" s="6"/>
      <c r="V21" s="6"/>
      <c r="AC21" s="6"/>
      <c r="AD21" s="6"/>
    </row>
    <row r="22" spans="1:32" x14ac:dyDescent="0.25">
      <c r="B22" s="3" t="s">
        <v>267</v>
      </c>
      <c r="F22" s="3" t="s">
        <v>521</v>
      </c>
      <c r="G22" s="2" t="s">
        <v>42</v>
      </c>
      <c r="H22" s="6">
        <v>42</v>
      </c>
      <c r="I22" s="7">
        <v>-3</v>
      </c>
      <c r="J22" s="6">
        <v>49</v>
      </c>
      <c r="K22" s="7">
        <v>1</v>
      </c>
      <c r="L22" s="6">
        <v>8</v>
      </c>
      <c r="M22" s="7">
        <v>1</v>
      </c>
      <c r="N22" s="6">
        <v>-7</v>
      </c>
      <c r="O22" s="7">
        <v>-4</v>
      </c>
      <c r="R22" s="6"/>
      <c r="S22" s="6"/>
      <c r="U22" s="6"/>
      <c r="V22" s="6"/>
      <c r="AC22" s="6"/>
      <c r="AD22" s="6"/>
    </row>
    <row r="23" spans="1:32" x14ac:dyDescent="0.25">
      <c r="A23" s="1"/>
      <c r="B23" t="s">
        <v>268</v>
      </c>
      <c r="C23" s="9" t="s">
        <v>496</v>
      </c>
      <c r="D23" s="97">
        <v>25972</v>
      </c>
      <c r="F23" t="s">
        <v>264</v>
      </c>
      <c r="G23" s="2" t="s">
        <v>54</v>
      </c>
      <c r="H23" s="6">
        <v>41.5</v>
      </c>
      <c r="I23" s="7">
        <v>-1</v>
      </c>
      <c r="J23" s="6">
        <v>49</v>
      </c>
      <c r="K23" s="7">
        <v>2</v>
      </c>
      <c r="L23" s="6">
        <v>8</v>
      </c>
      <c r="M23" s="7">
        <v>-0.5</v>
      </c>
      <c r="N23" s="6">
        <v>-7.5</v>
      </c>
      <c r="O23" s="7">
        <v>-3</v>
      </c>
      <c r="R23" s="6">
        <v>37</v>
      </c>
      <c r="S23" s="6">
        <v>49</v>
      </c>
      <c r="T23" s="7">
        <f>R23-S23</f>
        <v>-12</v>
      </c>
      <c r="U23" s="6">
        <v>61</v>
      </c>
      <c r="V23" s="6">
        <v>26</v>
      </c>
      <c r="W23" s="7">
        <f>U23-V23</f>
        <v>35</v>
      </c>
      <c r="AA23" s="4" t="s">
        <v>1802</v>
      </c>
      <c r="AC23" s="6">
        <v>31</v>
      </c>
      <c r="AD23" s="6">
        <v>50</v>
      </c>
      <c r="AE23" s="7">
        <f>AC23-AD23</f>
        <v>-19</v>
      </c>
      <c r="AF23" s="4" t="s">
        <v>1804</v>
      </c>
    </row>
    <row r="24" spans="1:32" x14ac:dyDescent="0.25">
      <c r="A24" s="1"/>
      <c r="B24" s="3" t="s">
        <v>268</v>
      </c>
      <c r="F24" s="3" t="s">
        <v>499</v>
      </c>
      <c r="G24" s="2" t="s">
        <v>60</v>
      </c>
      <c r="H24" s="6">
        <v>41.5</v>
      </c>
      <c r="I24" s="7">
        <v>-3.5</v>
      </c>
      <c r="J24" s="6">
        <v>48</v>
      </c>
      <c r="K24" s="7">
        <v>3</v>
      </c>
      <c r="L24" s="6">
        <v>9</v>
      </c>
      <c r="M24" s="7">
        <v>0</v>
      </c>
      <c r="N24" s="6">
        <v>-6.5</v>
      </c>
      <c r="O24" s="7">
        <v>-6.5</v>
      </c>
      <c r="R24" s="6"/>
      <c r="S24" s="6"/>
      <c r="U24" s="6"/>
      <c r="V24" s="6"/>
      <c r="AC24" s="6"/>
      <c r="AD24" s="6"/>
    </row>
    <row r="25" spans="1:32" x14ac:dyDescent="0.25">
      <c r="A25" s="1"/>
      <c r="B25" s="3" t="s">
        <v>268</v>
      </c>
      <c r="F25" s="3" t="s">
        <v>521</v>
      </c>
      <c r="G25" s="2" t="s">
        <v>42</v>
      </c>
      <c r="H25" s="6">
        <v>41</v>
      </c>
      <c r="I25" s="7">
        <v>-1</v>
      </c>
      <c r="J25" s="6">
        <v>49</v>
      </c>
      <c r="K25" s="7">
        <v>0</v>
      </c>
      <c r="L25" s="6">
        <v>8</v>
      </c>
      <c r="M25" s="7">
        <v>0</v>
      </c>
      <c r="N25" s="6">
        <v>-8</v>
      </c>
      <c r="O25" s="7">
        <v>-1</v>
      </c>
      <c r="R25" s="6"/>
      <c r="S25" s="6"/>
      <c r="U25" s="6"/>
      <c r="V25" s="6"/>
      <c r="AC25" s="6"/>
      <c r="AD25" s="6"/>
    </row>
    <row r="26" spans="1:32" x14ac:dyDescent="0.25">
      <c r="A26" s="1"/>
      <c r="B26" t="s">
        <v>294</v>
      </c>
      <c r="C26" s="9" t="s">
        <v>492</v>
      </c>
      <c r="D26" s="97">
        <v>26001</v>
      </c>
      <c r="F26" t="s">
        <v>357</v>
      </c>
      <c r="G26" s="2" t="s">
        <v>46</v>
      </c>
      <c r="H26" s="6">
        <v>39.9</v>
      </c>
      <c r="I26" s="7">
        <f>H26-H19</f>
        <v>-6.3999999999999986</v>
      </c>
      <c r="J26" s="6">
        <v>50.4</v>
      </c>
      <c r="K26" s="7">
        <f>J26-J19</f>
        <v>6.1000000000000014</v>
      </c>
      <c r="L26" s="6">
        <v>8.9</v>
      </c>
      <c r="M26" s="7">
        <f>L26-L19</f>
        <v>0.59999999999999964</v>
      </c>
      <c r="N26" s="6">
        <f>H26-J26</f>
        <v>-10.5</v>
      </c>
      <c r="O26" s="7">
        <f>N26-N19</f>
        <v>-12.5</v>
      </c>
      <c r="P26" s="7"/>
      <c r="R26" s="6">
        <v>40</v>
      </c>
      <c r="S26" s="6">
        <v>52</v>
      </c>
      <c r="T26" s="7">
        <f>R26-S26</f>
        <v>-12</v>
      </c>
      <c r="U26" s="6">
        <v>51</v>
      </c>
      <c r="V26" s="6">
        <v>32</v>
      </c>
      <c r="W26" s="7">
        <f>U26-V26</f>
        <v>19</v>
      </c>
      <c r="AA26" s="4" t="s">
        <v>1640</v>
      </c>
      <c r="AC26" s="6">
        <v>35</v>
      </c>
      <c r="AD26" s="6">
        <v>54</v>
      </c>
      <c r="AE26" s="7">
        <f>AC26-AD26</f>
        <v>-19</v>
      </c>
      <c r="AF26" s="4" t="s">
        <v>536</v>
      </c>
    </row>
    <row r="27" spans="1:32" x14ac:dyDescent="0.25">
      <c r="A27" s="1"/>
      <c r="B27" t="s">
        <v>294</v>
      </c>
      <c r="C27" s="9" t="s">
        <v>520</v>
      </c>
      <c r="D27" s="97">
        <v>26003</v>
      </c>
      <c r="F27" t="s">
        <v>264</v>
      </c>
      <c r="G27" s="2" t="s">
        <v>54</v>
      </c>
      <c r="H27" s="6">
        <v>38.5</v>
      </c>
      <c r="I27" s="7">
        <v>-3</v>
      </c>
      <c r="J27" s="6">
        <v>50.5</v>
      </c>
      <c r="K27" s="7">
        <v>1.5</v>
      </c>
      <c r="L27" s="6">
        <v>8</v>
      </c>
      <c r="M27" s="7">
        <v>0</v>
      </c>
      <c r="N27" s="6">
        <v>-12</v>
      </c>
      <c r="O27" s="7">
        <v>-4.5</v>
      </c>
      <c r="R27" s="6">
        <v>38</v>
      </c>
      <c r="S27" s="6">
        <v>50</v>
      </c>
      <c r="T27" s="7">
        <f>R27-S27</f>
        <v>-12</v>
      </c>
      <c r="U27" s="6">
        <v>59</v>
      </c>
      <c r="V27" s="6">
        <v>28</v>
      </c>
      <c r="W27" s="7">
        <f>U27-V27</f>
        <v>31</v>
      </c>
      <c r="AA27" s="4" t="s">
        <v>1802</v>
      </c>
      <c r="AC27" s="6">
        <v>33</v>
      </c>
      <c r="AD27" s="6">
        <v>49</v>
      </c>
      <c r="AE27" s="7">
        <f>AC27-AD27</f>
        <v>-16</v>
      </c>
      <c r="AF27" s="4" t="s">
        <v>1804</v>
      </c>
    </row>
    <row r="28" spans="1:32" x14ac:dyDescent="0.25">
      <c r="A28" s="1"/>
      <c r="B28" s="3" t="s">
        <v>294</v>
      </c>
      <c r="F28" s="3" t="s">
        <v>499</v>
      </c>
      <c r="G28" s="2" t="s">
        <v>60</v>
      </c>
      <c r="H28" s="6">
        <v>41</v>
      </c>
      <c r="I28" s="7">
        <v>-0.5</v>
      </c>
      <c r="J28" s="6">
        <v>46</v>
      </c>
      <c r="K28" s="7">
        <v>-2</v>
      </c>
      <c r="L28" s="6">
        <v>11</v>
      </c>
      <c r="M28" s="7">
        <v>2</v>
      </c>
      <c r="N28" s="6">
        <v>-5</v>
      </c>
      <c r="O28" s="7">
        <v>1.5</v>
      </c>
      <c r="R28" s="6"/>
      <c r="S28" s="6"/>
      <c r="U28" s="6"/>
      <c r="V28" s="6"/>
      <c r="AC28" s="6"/>
      <c r="AD28" s="6"/>
    </row>
    <row r="29" spans="1:32" x14ac:dyDescent="0.25">
      <c r="A29" s="1"/>
      <c r="B29" s="3" t="s">
        <v>294</v>
      </c>
      <c r="F29" s="3" t="s">
        <v>521</v>
      </c>
      <c r="G29" s="2" t="s">
        <v>42</v>
      </c>
      <c r="H29" s="6">
        <v>42</v>
      </c>
      <c r="I29" s="7">
        <v>1</v>
      </c>
      <c r="J29" s="6">
        <v>49</v>
      </c>
      <c r="K29" s="7">
        <v>0</v>
      </c>
      <c r="L29" s="6">
        <v>8</v>
      </c>
      <c r="M29" s="7">
        <v>0</v>
      </c>
      <c r="N29" s="6">
        <v>-7</v>
      </c>
      <c r="O29" s="7">
        <v>1</v>
      </c>
      <c r="R29" s="6"/>
      <c r="S29" s="6"/>
      <c r="U29" s="6"/>
      <c r="V29" s="6"/>
      <c r="AC29" s="6"/>
      <c r="AD29" s="6"/>
    </row>
    <row r="30" spans="1:32" x14ac:dyDescent="0.25">
      <c r="A30" s="1"/>
      <c r="B30" t="s">
        <v>269</v>
      </c>
      <c r="C30" s="9" t="s">
        <v>374</v>
      </c>
      <c r="D30" s="97">
        <v>26024</v>
      </c>
      <c r="F30" t="s">
        <v>264</v>
      </c>
      <c r="G30" s="2" t="s">
        <v>54</v>
      </c>
      <c r="H30" s="6">
        <v>44.5</v>
      </c>
      <c r="I30" s="7">
        <v>6</v>
      </c>
      <c r="J30" s="6">
        <v>48</v>
      </c>
      <c r="K30" s="7">
        <v>-2.5</v>
      </c>
      <c r="L30" s="6">
        <v>6</v>
      </c>
      <c r="M30" s="7">
        <v>-2</v>
      </c>
      <c r="N30" s="6">
        <v>-3.5</v>
      </c>
      <c r="O30" s="7">
        <v>8.5</v>
      </c>
      <c r="R30" s="6"/>
      <c r="S30" s="6"/>
      <c r="U30" s="6"/>
      <c r="V30" s="6"/>
      <c r="AC30" s="6"/>
      <c r="AD30" s="6"/>
      <c r="AE30" s="7"/>
      <c r="AF30" s="4"/>
    </row>
    <row r="31" spans="1:32" x14ac:dyDescent="0.25">
      <c r="A31" s="1"/>
      <c r="B31" t="s">
        <v>269</v>
      </c>
      <c r="C31" s="9" t="s">
        <v>522</v>
      </c>
      <c r="D31" s="97">
        <v>26031</v>
      </c>
      <c r="F31" t="s">
        <v>264</v>
      </c>
      <c r="G31" s="2" t="s">
        <v>54</v>
      </c>
      <c r="H31" s="6">
        <v>44</v>
      </c>
      <c r="I31" s="7">
        <v>-0.5</v>
      </c>
      <c r="J31" s="6">
        <v>45.5</v>
      </c>
      <c r="K31" s="7">
        <v>-2.5</v>
      </c>
      <c r="L31" s="6">
        <v>9.5</v>
      </c>
      <c r="M31" s="7">
        <v>3.5</v>
      </c>
      <c r="N31" s="6">
        <v>-1.5</v>
      </c>
      <c r="O31" s="7">
        <v>2</v>
      </c>
      <c r="R31" s="6">
        <v>43</v>
      </c>
      <c r="S31" s="6">
        <v>43</v>
      </c>
      <c r="T31" s="7">
        <f>R31-S31</f>
        <v>0</v>
      </c>
      <c r="U31" s="6">
        <v>57</v>
      </c>
      <c r="V31" s="6">
        <v>27</v>
      </c>
      <c r="W31" s="7">
        <f>U31-V31</f>
        <v>30</v>
      </c>
      <c r="AA31" s="4" t="s">
        <v>1802</v>
      </c>
      <c r="AC31" s="6">
        <v>40</v>
      </c>
      <c r="AD31" s="6">
        <v>41</v>
      </c>
      <c r="AE31" s="7">
        <f>AC31-AD31</f>
        <v>-1</v>
      </c>
      <c r="AF31" s="4" t="s">
        <v>1804</v>
      </c>
    </row>
    <row r="32" spans="1:32" x14ac:dyDescent="0.25">
      <c r="A32" s="1"/>
      <c r="B32" t="s">
        <v>269</v>
      </c>
      <c r="C32" s="9" t="s">
        <v>457</v>
      </c>
      <c r="D32" s="97">
        <v>26036</v>
      </c>
      <c r="F32" t="s">
        <v>357</v>
      </c>
      <c r="G32" s="2" t="s">
        <v>46</v>
      </c>
      <c r="H32" s="6">
        <v>42</v>
      </c>
      <c r="I32" s="7">
        <f>H32-H26</f>
        <v>2.1000000000000014</v>
      </c>
      <c r="J32" s="6">
        <v>48.8</v>
      </c>
      <c r="K32" s="7">
        <f>J32-J26</f>
        <v>-1.6000000000000014</v>
      </c>
      <c r="L32" s="6">
        <v>7.3</v>
      </c>
      <c r="M32" s="7">
        <f>L32-L26</f>
        <v>-1.6000000000000005</v>
      </c>
      <c r="N32" s="6">
        <f>H32-J32</f>
        <v>-6.7999999999999972</v>
      </c>
      <c r="O32" s="7">
        <f>N32-N26</f>
        <v>3.7000000000000028</v>
      </c>
      <c r="P32" s="7"/>
      <c r="R32" s="6">
        <v>42</v>
      </c>
      <c r="S32" s="6">
        <v>50</v>
      </c>
      <c r="T32" s="7">
        <f>R32-S32</f>
        <v>-8</v>
      </c>
      <c r="U32" s="6">
        <v>51</v>
      </c>
      <c r="V32" s="6">
        <v>31</v>
      </c>
      <c r="W32" s="7">
        <f>U32-V32</f>
        <v>20</v>
      </c>
      <c r="AA32" s="4" t="s">
        <v>1640</v>
      </c>
      <c r="AC32" s="6">
        <v>39</v>
      </c>
      <c r="AD32" s="6">
        <v>48</v>
      </c>
      <c r="AE32" s="7">
        <f>AC32-AD32</f>
        <v>-9</v>
      </c>
      <c r="AF32" s="4" t="s">
        <v>536</v>
      </c>
    </row>
    <row r="33" spans="1:32" x14ac:dyDescent="0.25">
      <c r="A33" s="1"/>
      <c r="B33" s="3" t="s">
        <v>269</v>
      </c>
      <c r="F33" s="3" t="s">
        <v>499</v>
      </c>
      <c r="G33" s="2" t="s">
        <v>60</v>
      </c>
      <c r="H33" s="6">
        <v>48.5</v>
      </c>
      <c r="I33" s="7">
        <v>7.5</v>
      </c>
      <c r="J33" s="6">
        <v>41.5</v>
      </c>
      <c r="K33" s="7">
        <v>-4.5</v>
      </c>
      <c r="L33" s="6">
        <v>8.5</v>
      </c>
      <c r="M33" s="7">
        <v>-2.5</v>
      </c>
      <c r="N33" s="6">
        <v>7</v>
      </c>
      <c r="O33" s="7">
        <v>12</v>
      </c>
      <c r="P33" s="7"/>
      <c r="Q33" s="3"/>
      <c r="R33" s="6"/>
      <c r="S33" s="6"/>
      <c r="U33" s="6"/>
      <c r="V33" s="6"/>
      <c r="AC33" s="6"/>
      <c r="AD33" s="6"/>
    </row>
    <row r="34" spans="1:32" x14ac:dyDescent="0.25">
      <c r="A34" s="1"/>
      <c r="B34" s="3" t="s">
        <v>269</v>
      </c>
      <c r="F34" s="3" t="s">
        <v>521</v>
      </c>
      <c r="G34" s="2" t="s">
        <v>42</v>
      </c>
      <c r="H34" s="6">
        <v>44</v>
      </c>
      <c r="I34" s="7">
        <v>2</v>
      </c>
      <c r="J34" s="6">
        <v>47</v>
      </c>
      <c r="K34" s="7">
        <v>-2</v>
      </c>
      <c r="L34" s="6">
        <v>7</v>
      </c>
      <c r="M34" s="7">
        <v>-1</v>
      </c>
      <c r="N34" s="6">
        <v>-3</v>
      </c>
      <c r="O34" s="7">
        <v>4</v>
      </c>
      <c r="P34" s="7"/>
      <c r="Q34" s="3"/>
      <c r="R34" s="6"/>
      <c r="S34" s="6"/>
      <c r="U34" s="6"/>
      <c r="V34" s="6"/>
      <c r="AC34" s="6"/>
      <c r="AD34" s="6"/>
    </row>
    <row r="35" spans="1:32" x14ac:dyDescent="0.25">
      <c r="A35" s="1"/>
      <c r="B35" s="3" t="s">
        <v>270</v>
      </c>
      <c r="C35" s="9" t="s">
        <v>619</v>
      </c>
      <c r="D35" s="97">
        <v>26050</v>
      </c>
      <c r="F35" s="3" t="s">
        <v>357</v>
      </c>
      <c r="G35" s="2"/>
      <c r="H35" s="6"/>
      <c r="I35" s="7"/>
      <c r="J35" s="6"/>
      <c r="K35" s="7"/>
      <c r="L35" s="6"/>
      <c r="M35" s="7"/>
      <c r="N35" s="6"/>
      <c r="O35" s="7"/>
      <c r="R35" s="6">
        <v>44</v>
      </c>
      <c r="S35" s="6">
        <v>47</v>
      </c>
      <c r="T35" s="7">
        <f>R35-S35</f>
        <v>-3</v>
      </c>
      <c r="U35" s="6">
        <v>56</v>
      </c>
      <c r="V35" s="6">
        <v>30</v>
      </c>
      <c r="W35" s="7">
        <f>U35-V35</f>
        <v>26</v>
      </c>
      <c r="AA35" s="4" t="s">
        <v>1640</v>
      </c>
      <c r="AC35" s="6">
        <v>43</v>
      </c>
      <c r="AD35" s="6">
        <v>46</v>
      </c>
      <c r="AE35" s="7">
        <f>AC35-AD35</f>
        <v>-3</v>
      </c>
      <c r="AF35" s="4" t="s">
        <v>536</v>
      </c>
    </row>
    <row r="36" spans="1:32" x14ac:dyDescent="0.25">
      <c r="A36" s="1"/>
      <c r="B36" t="s">
        <v>270</v>
      </c>
      <c r="C36" s="9" t="s">
        <v>513</v>
      </c>
      <c r="D36" s="97">
        <v>26066</v>
      </c>
      <c r="F36" t="s">
        <v>264</v>
      </c>
      <c r="G36" s="2" t="s">
        <v>54</v>
      </c>
      <c r="H36" s="6">
        <v>38</v>
      </c>
      <c r="I36" s="7">
        <v>-6</v>
      </c>
      <c r="J36" s="6">
        <v>50</v>
      </c>
      <c r="K36" s="7">
        <v>4.5</v>
      </c>
      <c r="L36" s="6">
        <v>9.5</v>
      </c>
      <c r="M36" s="7">
        <v>0</v>
      </c>
      <c r="N36" s="6">
        <v>-12</v>
      </c>
      <c r="O36" s="7">
        <v>-10.5</v>
      </c>
      <c r="R36" s="6">
        <v>35</v>
      </c>
      <c r="S36" s="6">
        <v>55</v>
      </c>
      <c r="T36" s="7">
        <f>R36-S36</f>
        <v>-20</v>
      </c>
      <c r="U36" s="6">
        <v>61</v>
      </c>
      <c r="V36" s="6">
        <v>26</v>
      </c>
      <c r="W36" s="7">
        <f>U36-V36</f>
        <v>35</v>
      </c>
      <c r="AA36" s="4" t="s">
        <v>1802</v>
      </c>
      <c r="AC36" s="6">
        <v>31</v>
      </c>
      <c r="AD36" s="6">
        <v>54</v>
      </c>
      <c r="AE36" s="7">
        <f>AC36-AD36</f>
        <v>-23</v>
      </c>
      <c r="AF36" s="4" t="s">
        <v>1804</v>
      </c>
    </row>
    <row r="37" spans="1:32" x14ac:dyDescent="0.25">
      <c r="A37" s="1"/>
      <c r="B37" t="s">
        <v>270</v>
      </c>
      <c r="C37" s="9" t="s">
        <v>540</v>
      </c>
      <c r="D37" s="97">
        <v>26041</v>
      </c>
      <c r="F37" t="s">
        <v>357</v>
      </c>
      <c r="G37" s="2" t="s">
        <v>46</v>
      </c>
      <c r="H37" s="6">
        <v>40.700000000000003</v>
      </c>
      <c r="I37" s="7">
        <f>H37-H32</f>
        <v>-1.2999999999999972</v>
      </c>
      <c r="J37" s="6">
        <v>51.7</v>
      </c>
      <c r="K37" s="7">
        <f>J37-J32</f>
        <v>2.9000000000000057</v>
      </c>
      <c r="L37" s="6">
        <v>6.6</v>
      </c>
      <c r="M37" s="7">
        <f>L37-L32</f>
        <v>-0.70000000000000018</v>
      </c>
      <c r="N37" s="6">
        <f>H37-J37</f>
        <v>-11</v>
      </c>
      <c r="O37" s="7">
        <f>N37-N32</f>
        <v>-4.2000000000000028</v>
      </c>
      <c r="P37" s="7"/>
      <c r="R37" s="6">
        <v>37</v>
      </c>
      <c r="S37" s="6">
        <v>52</v>
      </c>
      <c r="T37" s="7">
        <f>R37-S37</f>
        <v>-15</v>
      </c>
      <c r="U37" s="6">
        <v>53</v>
      </c>
      <c r="V37" s="6">
        <v>29</v>
      </c>
      <c r="W37" s="7">
        <f>U37-V37</f>
        <v>24</v>
      </c>
      <c r="AA37" s="4" t="s">
        <v>1640</v>
      </c>
      <c r="AC37" s="6">
        <v>32</v>
      </c>
      <c r="AD37" s="6">
        <v>55</v>
      </c>
      <c r="AE37" s="7">
        <f>AC37-AD37</f>
        <v>-23</v>
      </c>
      <c r="AF37" s="4" t="s">
        <v>536</v>
      </c>
    </row>
    <row r="38" spans="1:32" x14ac:dyDescent="0.25">
      <c r="A38" s="1"/>
      <c r="B38" s="3" t="s">
        <v>270</v>
      </c>
      <c r="F38" s="3" t="s">
        <v>499</v>
      </c>
      <c r="G38" s="2" t="s">
        <v>60</v>
      </c>
      <c r="H38" s="6">
        <v>45</v>
      </c>
      <c r="I38" s="7">
        <v>-3.5</v>
      </c>
      <c r="J38" s="6">
        <v>45</v>
      </c>
      <c r="K38" s="7">
        <v>3.5</v>
      </c>
      <c r="L38" s="6">
        <v>8</v>
      </c>
      <c r="M38" s="7">
        <v>-0.5</v>
      </c>
      <c r="N38" s="6">
        <v>0</v>
      </c>
      <c r="O38" s="7">
        <v>-7</v>
      </c>
      <c r="P38" s="7"/>
      <c r="R38" s="6"/>
      <c r="S38" s="6"/>
      <c r="U38" s="6"/>
      <c r="V38" s="6"/>
      <c r="AC38" s="6"/>
      <c r="AD38" s="6"/>
    </row>
    <row r="39" spans="1:32" x14ac:dyDescent="0.25">
      <c r="A39" s="1"/>
      <c r="B39" s="3" t="s">
        <v>270</v>
      </c>
      <c r="F39" s="3" t="s">
        <v>521</v>
      </c>
      <c r="G39" s="2" t="s">
        <v>42</v>
      </c>
      <c r="H39" s="6">
        <v>39</v>
      </c>
      <c r="I39" s="7">
        <v>-5</v>
      </c>
      <c r="J39" s="6">
        <v>54</v>
      </c>
      <c r="K39" s="7">
        <v>7</v>
      </c>
      <c r="L39" s="6">
        <v>7</v>
      </c>
      <c r="M39" s="7">
        <v>0</v>
      </c>
      <c r="N39" s="6">
        <v>-15</v>
      </c>
      <c r="O39" s="7">
        <v>-12</v>
      </c>
      <c r="P39" s="7"/>
      <c r="R39" s="6"/>
      <c r="S39" s="6"/>
      <c r="U39" s="6"/>
      <c r="V39" s="6"/>
      <c r="AC39" s="6"/>
      <c r="AD39" s="6"/>
    </row>
    <row r="40" spans="1:32" x14ac:dyDescent="0.25">
      <c r="A40" s="1"/>
      <c r="B40" t="s">
        <v>263</v>
      </c>
      <c r="C40" s="9" t="s">
        <v>496</v>
      </c>
      <c r="D40" s="97">
        <v>26092</v>
      </c>
      <c r="F40" t="s">
        <v>357</v>
      </c>
      <c r="G40" s="2" t="s">
        <v>46</v>
      </c>
      <c r="H40" s="6">
        <v>38.299999999999997</v>
      </c>
      <c r="I40" s="7">
        <f>H40-H37</f>
        <v>-2.4000000000000057</v>
      </c>
      <c r="J40" s="6">
        <v>52</v>
      </c>
      <c r="K40" s="7">
        <f>J40-J37</f>
        <v>0.29999999999999716</v>
      </c>
      <c r="L40" s="6">
        <v>7.9</v>
      </c>
      <c r="M40" s="7">
        <f>L40-L37</f>
        <v>1.3000000000000007</v>
      </c>
      <c r="N40" s="6">
        <f>H40-J40</f>
        <v>-13.700000000000003</v>
      </c>
      <c r="O40" s="7">
        <f>N40-N37</f>
        <v>-2.7000000000000028</v>
      </c>
      <c r="P40" s="7"/>
      <c r="R40" s="6">
        <v>37</v>
      </c>
      <c r="S40" s="6">
        <v>54</v>
      </c>
      <c r="T40" s="7">
        <f>R40-S40</f>
        <v>-17</v>
      </c>
      <c r="U40" s="6">
        <v>50</v>
      </c>
      <c r="V40" s="6">
        <v>33</v>
      </c>
      <c r="W40" s="7">
        <f>U40-V40</f>
        <v>17</v>
      </c>
      <c r="AA40" s="4" t="s">
        <v>1640</v>
      </c>
      <c r="AC40" s="6">
        <v>31</v>
      </c>
      <c r="AD40" s="6">
        <v>58</v>
      </c>
      <c r="AE40" s="7">
        <f>AC40-AD40</f>
        <v>-27</v>
      </c>
      <c r="AF40" s="4" t="s">
        <v>536</v>
      </c>
    </row>
    <row r="41" spans="1:32" x14ac:dyDescent="0.25">
      <c r="A41" s="1"/>
      <c r="B41" t="s">
        <v>263</v>
      </c>
      <c r="C41" s="9" t="s">
        <v>468</v>
      </c>
      <c r="D41" s="97">
        <v>26094</v>
      </c>
      <c r="F41" t="s">
        <v>264</v>
      </c>
      <c r="G41" s="2" t="s">
        <v>54</v>
      </c>
      <c r="H41" s="6">
        <v>36</v>
      </c>
      <c r="I41" s="7">
        <v>-2</v>
      </c>
      <c r="J41" s="6">
        <v>54</v>
      </c>
      <c r="K41" s="7">
        <v>4</v>
      </c>
      <c r="L41" s="6">
        <v>8</v>
      </c>
      <c r="M41" s="7">
        <v>-1.5</v>
      </c>
      <c r="N41" s="6">
        <v>-18</v>
      </c>
      <c r="O41" s="7">
        <v>-6</v>
      </c>
      <c r="R41" s="6">
        <v>31</v>
      </c>
      <c r="S41" s="6">
        <v>57</v>
      </c>
      <c r="T41" s="7">
        <f>R41-S41</f>
        <v>-26</v>
      </c>
      <c r="U41" s="6">
        <v>58</v>
      </c>
      <c r="V41" s="6">
        <v>24</v>
      </c>
      <c r="W41" s="7">
        <f>U41-V41</f>
        <v>34</v>
      </c>
      <c r="AA41" s="4" t="s">
        <v>1802</v>
      </c>
      <c r="AC41" s="6">
        <v>22</v>
      </c>
      <c r="AD41" s="6">
        <v>58</v>
      </c>
      <c r="AE41" s="7">
        <f>AC41-AD41</f>
        <v>-36</v>
      </c>
      <c r="AF41" s="4" t="s">
        <v>1804</v>
      </c>
    </row>
    <row r="42" spans="1:32" x14ac:dyDescent="0.25">
      <c r="A42" s="1"/>
      <c r="B42" s="3" t="s">
        <v>263</v>
      </c>
      <c r="F42" s="3" t="s">
        <v>499</v>
      </c>
      <c r="G42" s="2" t="s">
        <v>60</v>
      </c>
      <c r="H42" s="6">
        <v>40</v>
      </c>
      <c r="I42" s="7">
        <v>-5</v>
      </c>
      <c r="J42" s="6">
        <v>51</v>
      </c>
      <c r="K42" s="7">
        <v>6</v>
      </c>
      <c r="L42" s="6">
        <v>7</v>
      </c>
      <c r="M42" s="7">
        <v>-1</v>
      </c>
      <c r="N42" s="6">
        <v>-11</v>
      </c>
      <c r="O42" s="7">
        <v>-11</v>
      </c>
      <c r="R42" s="6"/>
      <c r="S42" s="6"/>
      <c r="U42" s="6"/>
      <c r="V42" s="6"/>
      <c r="AC42" s="6"/>
      <c r="AD42" s="6"/>
    </row>
    <row r="43" spans="1:32" x14ac:dyDescent="0.25">
      <c r="A43" s="1"/>
      <c r="B43" s="3" t="s">
        <v>263</v>
      </c>
      <c r="F43" s="3" t="s">
        <v>521</v>
      </c>
      <c r="G43" s="2" t="s">
        <v>42</v>
      </c>
      <c r="H43" s="6">
        <v>36</v>
      </c>
      <c r="I43" s="7">
        <v>-3</v>
      </c>
      <c r="J43" s="6">
        <v>57</v>
      </c>
      <c r="K43" s="7">
        <v>3</v>
      </c>
      <c r="L43" s="6">
        <v>5</v>
      </c>
      <c r="M43" s="7">
        <v>-2</v>
      </c>
      <c r="N43" s="6">
        <v>-21</v>
      </c>
      <c r="O43" s="7">
        <v>-6</v>
      </c>
      <c r="R43" s="6"/>
      <c r="S43" s="6"/>
      <c r="U43" s="6"/>
      <c r="V43" s="6"/>
      <c r="AC43" s="6"/>
      <c r="AD43" s="6"/>
    </row>
    <row r="44" spans="1:32" x14ac:dyDescent="0.25">
      <c r="A44" s="1"/>
      <c r="B44" t="s">
        <v>265</v>
      </c>
      <c r="C44" s="9" t="s">
        <v>491</v>
      </c>
      <c r="D44" s="97">
        <v>26120</v>
      </c>
      <c r="F44" t="s">
        <v>357</v>
      </c>
      <c r="G44" s="2" t="s">
        <v>46</v>
      </c>
      <c r="H44" s="6">
        <v>38.1</v>
      </c>
      <c r="I44" s="7">
        <f>H44-H40</f>
        <v>-0.19999999999999574</v>
      </c>
      <c r="J44" s="6">
        <v>53.7</v>
      </c>
      <c r="K44" s="7">
        <f>J44-J40</f>
        <v>1.7000000000000028</v>
      </c>
      <c r="L44" s="6">
        <v>7.6</v>
      </c>
      <c r="M44" s="7">
        <f>L44-L40</f>
        <v>-0.30000000000000071</v>
      </c>
      <c r="N44" s="6">
        <f>H44-J44</f>
        <v>-15.600000000000001</v>
      </c>
      <c r="O44" s="7">
        <f>N44-N40</f>
        <v>-1.8999999999999986</v>
      </c>
      <c r="P44" s="7"/>
      <c r="R44" s="6">
        <v>36</v>
      </c>
      <c r="S44" s="6">
        <v>57</v>
      </c>
      <c r="T44" s="7">
        <f>R44-S44</f>
        <v>-21</v>
      </c>
      <c r="U44" s="6">
        <v>48</v>
      </c>
      <c r="V44" s="6">
        <v>38</v>
      </c>
      <c r="W44" s="7">
        <f>U44-V44</f>
        <v>10</v>
      </c>
      <c r="AA44" s="4" t="s">
        <v>1640</v>
      </c>
      <c r="AC44" s="6">
        <v>33</v>
      </c>
      <c r="AD44" s="6">
        <v>57</v>
      </c>
      <c r="AE44" s="7">
        <f>AC44-AD44</f>
        <v>-24</v>
      </c>
      <c r="AF44" s="4" t="s">
        <v>536</v>
      </c>
    </row>
    <row r="45" spans="1:32" x14ac:dyDescent="0.25">
      <c r="A45" s="1"/>
      <c r="B45" t="s">
        <v>265</v>
      </c>
      <c r="C45" s="9" t="s">
        <v>444</v>
      </c>
      <c r="D45" s="97">
        <v>26123</v>
      </c>
      <c r="F45" t="s">
        <v>264</v>
      </c>
      <c r="G45" s="2" t="s">
        <v>54</v>
      </c>
      <c r="H45" s="6">
        <v>33.5</v>
      </c>
      <c r="I45" s="7">
        <v>-2.5</v>
      </c>
      <c r="J45" s="6">
        <v>55</v>
      </c>
      <c r="K45" s="7">
        <v>1</v>
      </c>
      <c r="L45" s="6">
        <v>8.5</v>
      </c>
      <c r="M45" s="7">
        <v>0.5</v>
      </c>
      <c r="N45" s="6">
        <v>-21.5</v>
      </c>
      <c r="O45" s="7">
        <v>-3.5</v>
      </c>
      <c r="R45" s="6">
        <v>32</v>
      </c>
      <c r="S45" s="6">
        <v>58</v>
      </c>
      <c r="T45" s="7">
        <f>R45-S45</f>
        <v>-26</v>
      </c>
      <c r="U45" s="6">
        <v>58</v>
      </c>
      <c r="V45" s="6">
        <v>30</v>
      </c>
      <c r="W45" s="7">
        <f>U45-V45</f>
        <v>28</v>
      </c>
      <c r="AA45" s="4" t="s">
        <v>1802</v>
      </c>
      <c r="AC45" s="6">
        <v>26</v>
      </c>
      <c r="AD45" s="6">
        <v>57</v>
      </c>
      <c r="AE45" s="7">
        <f>AC45-AD45</f>
        <v>-31</v>
      </c>
      <c r="AF45" s="4" t="s">
        <v>1804</v>
      </c>
    </row>
    <row r="46" spans="1:32" x14ac:dyDescent="0.25">
      <c r="A46" s="1"/>
      <c r="B46" s="3" t="s">
        <v>265</v>
      </c>
      <c r="F46" s="3" t="s">
        <v>499</v>
      </c>
      <c r="G46" s="2" t="s">
        <v>60</v>
      </c>
      <c r="H46" s="6">
        <v>39</v>
      </c>
      <c r="I46" s="7">
        <v>-1</v>
      </c>
      <c r="J46" s="6">
        <v>50</v>
      </c>
      <c r="K46" s="7">
        <v>-1</v>
      </c>
      <c r="L46" s="6">
        <v>8</v>
      </c>
      <c r="M46" s="7">
        <v>1</v>
      </c>
      <c r="N46" s="6">
        <v>-11</v>
      </c>
      <c r="O46" s="7">
        <v>0</v>
      </c>
      <c r="R46" s="6"/>
      <c r="S46" s="6"/>
      <c r="U46" s="6"/>
      <c r="V46" s="6"/>
      <c r="AC46" s="6"/>
      <c r="AD46" s="6"/>
    </row>
    <row r="47" spans="1:32" x14ac:dyDescent="0.25">
      <c r="A47" s="1"/>
      <c r="B47" s="3" t="s">
        <v>265</v>
      </c>
      <c r="F47" s="3" t="s">
        <v>521</v>
      </c>
      <c r="G47" s="2" t="s">
        <v>42</v>
      </c>
      <c r="H47" s="6">
        <v>42</v>
      </c>
      <c r="I47" s="7">
        <v>6</v>
      </c>
      <c r="J47" s="6">
        <v>51</v>
      </c>
      <c r="K47" s="7">
        <v>-6</v>
      </c>
      <c r="L47" s="6">
        <v>7</v>
      </c>
      <c r="M47" s="7">
        <v>2</v>
      </c>
      <c r="N47" s="6">
        <v>-9</v>
      </c>
      <c r="O47" s="7">
        <v>12</v>
      </c>
      <c r="R47" s="6"/>
      <c r="S47" s="6"/>
      <c r="U47" s="6"/>
      <c r="V47" s="6"/>
      <c r="AC47" s="6"/>
      <c r="AD47" s="6"/>
    </row>
    <row r="48" spans="1:32" x14ac:dyDescent="0.25">
      <c r="A48" s="1"/>
      <c r="B48" t="s">
        <v>293</v>
      </c>
      <c r="C48" s="9" t="s">
        <v>368</v>
      </c>
      <c r="D48" s="97">
        <v>26156</v>
      </c>
      <c r="F48" t="s">
        <v>264</v>
      </c>
      <c r="G48" s="2" t="s">
        <v>54</v>
      </c>
      <c r="H48" s="6">
        <v>42</v>
      </c>
      <c r="I48" s="7">
        <v>8.5</v>
      </c>
      <c r="J48" s="6">
        <v>48.5</v>
      </c>
      <c r="K48" s="7">
        <v>-6.5</v>
      </c>
      <c r="L48" s="6">
        <v>7</v>
      </c>
      <c r="M48" s="7">
        <v>-1.5</v>
      </c>
      <c r="N48" s="6">
        <v>-6.5</v>
      </c>
      <c r="O48" s="7">
        <v>15</v>
      </c>
      <c r="R48" s="6">
        <v>37</v>
      </c>
      <c r="S48" s="6">
        <v>52</v>
      </c>
      <c r="T48" s="7">
        <f>R48-S48</f>
        <v>-15</v>
      </c>
      <c r="U48" s="6">
        <v>51</v>
      </c>
      <c r="V48" s="6">
        <v>35</v>
      </c>
      <c r="W48" s="7">
        <f>U48-V48</f>
        <v>16</v>
      </c>
      <c r="AA48" s="4" t="s">
        <v>1802</v>
      </c>
      <c r="AC48" s="6">
        <v>35</v>
      </c>
      <c r="AD48" s="6">
        <v>49</v>
      </c>
      <c r="AE48" s="7">
        <f>AC48-AD48</f>
        <v>-14</v>
      </c>
      <c r="AF48" s="4" t="s">
        <v>1804</v>
      </c>
    </row>
    <row r="49" spans="1:32" x14ac:dyDescent="0.25">
      <c r="A49" s="1"/>
      <c r="B49" s="3" t="s">
        <v>293</v>
      </c>
      <c r="F49" s="3" t="s">
        <v>499</v>
      </c>
      <c r="G49" s="2" t="s">
        <v>60</v>
      </c>
      <c r="H49" s="6">
        <v>42</v>
      </c>
      <c r="I49" s="7">
        <v>3</v>
      </c>
      <c r="J49" s="6">
        <v>47</v>
      </c>
      <c r="K49" s="7">
        <v>-3</v>
      </c>
      <c r="L49" s="6">
        <v>9</v>
      </c>
      <c r="M49" s="7">
        <v>1</v>
      </c>
      <c r="N49" s="6">
        <v>-5</v>
      </c>
      <c r="O49" s="7">
        <v>6</v>
      </c>
      <c r="R49" s="6"/>
      <c r="S49" s="6"/>
      <c r="U49" s="6"/>
      <c r="V49" s="6"/>
      <c r="AC49" s="6"/>
      <c r="AD49" s="6"/>
    </row>
    <row r="50" spans="1:32" x14ac:dyDescent="0.25">
      <c r="A50" s="1"/>
      <c r="B50" s="3" t="s">
        <v>293</v>
      </c>
      <c r="F50" s="3" t="s">
        <v>521</v>
      </c>
      <c r="G50" s="2" t="s">
        <v>42</v>
      </c>
      <c r="H50" s="6">
        <v>42</v>
      </c>
      <c r="I50" s="7">
        <v>0</v>
      </c>
      <c r="J50" s="6">
        <v>50</v>
      </c>
      <c r="K50" s="7">
        <v>-1</v>
      </c>
      <c r="L50" s="6">
        <v>7</v>
      </c>
      <c r="M50" s="7">
        <v>0</v>
      </c>
      <c r="N50" s="6">
        <v>-8</v>
      </c>
      <c r="O50" s="7">
        <v>1</v>
      </c>
      <c r="R50" s="6"/>
      <c r="S50" s="6"/>
      <c r="U50" s="6"/>
      <c r="V50" s="6"/>
      <c r="AC50" s="6"/>
      <c r="AD50" s="6"/>
    </row>
    <row r="51" spans="1:32" x14ac:dyDescent="0.25">
      <c r="A51" s="1"/>
      <c r="B51" t="s">
        <v>295</v>
      </c>
      <c r="C51" s="9" t="s">
        <v>541</v>
      </c>
      <c r="D51" s="97">
        <v>26190</v>
      </c>
      <c r="F51" t="s">
        <v>357</v>
      </c>
      <c r="G51" s="2" t="s">
        <v>46</v>
      </c>
      <c r="H51" s="6">
        <v>41.8</v>
      </c>
      <c r="I51" s="7">
        <f>H51-H44</f>
        <v>3.6999999999999957</v>
      </c>
      <c r="J51" s="6">
        <v>49.3</v>
      </c>
      <c r="K51" s="7">
        <f>J51-J44</f>
        <v>-4.4000000000000057</v>
      </c>
      <c r="L51" s="6">
        <v>7.9</v>
      </c>
      <c r="M51" s="7">
        <f>L51-L44</f>
        <v>0.30000000000000071</v>
      </c>
      <c r="N51" s="6">
        <f>H51-J51</f>
        <v>-7.5</v>
      </c>
      <c r="O51" s="7">
        <f>N51-N44</f>
        <v>8.1000000000000014</v>
      </c>
      <c r="P51" s="7"/>
      <c r="R51" s="6">
        <v>34</v>
      </c>
      <c r="S51" s="6">
        <v>49</v>
      </c>
      <c r="T51" s="7">
        <f>R51-S51</f>
        <v>-15</v>
      </c>
      <c r="U51" s="6">
        <v>50</v>
      </c>
      <c r="V51" s="6">
        <v>37</v>
      </c>
      <c r="W51" s="7">
        <f>U51-V51</f>
        <v>13</v>
      </c>
      <c r="AA51" s="4" t="s">
        <v>1640</v>
      </c>
      <c r="AC51" s="6">
        <v>40</v>
      </c>
      <c r="AD51" s="6">
        <v>48</v>
      </c>
      <c r="AE51" s="7">
        <f>AC51-AD51</f>
        <v>-8</v>
      </c>
      <c r="AF51" s="4" t="s">
        <v>536</v>
      </c>
    </row>
    <row r="52" spans="1:32" x14ac:dyDescent="0.25">
      <c r="A52" s="1"/>
      <c r="B52" t="s">
        <v>295</v>
      </c>
      <c r="C52" s="9" t="s">
        <v>469</v>
      </c>
      <c r="D52" s="97">
        <v>26192</v>
      </c>
      <c r="F52" t="s">
        <v>264</v>
      </c>
      <c r="G52" s="2" t="s">
        <v>54</v>
      </c>
      <c r="H52" s="6">
        <v>35</v>
      </c>
      <c r="I52" s="7">
        <v>-7</v>
      </c>
      <c r="J52" s="6">
        <v>54</v>
      </c>
      <c r="K52" s="7">
        <v>5.5</v>
      </c>
      <c r="L52" s="6">
        <v>8.5</v>
      </c>
      <c r="M52" s="7">
        <v>1.5</v>
      </c>
      <c r="N52" s="6">
        <v>-19</v>
      </c>
      <c r="O52" s="7">
        <v>-12.5</v>
      </c>
      <c r="R52" s="6">
        <v>32</v>
      </c>
      <c r="S52" s="6">
        <v>55</v>
      </c>
      <c r="T52" s="7">
        <f>R52-S52</f>
        <v>-23</v>
      </c>
      <c r="U52" s="6">
        <v>57</v>
      </c>
      <c r="V52" s="6">
        <v>31</v>
      </c>
      <c r="W52" s="7">
        <f>U52-V52</f>
        <v>26</v>
      </c>
      <c r="AA52" s="4" t="s">
        <v>1802</v>
      </c>
      <c r="AC52" s="6">
        <v>30</v>
      </c>
      <c r="AD52" s="6">
        <v>52</v>
      </c>
      <c r="AE52" s="7">
        <f>AC52-AD52</f>
        <v>-22</v>
      </c>
      <c r="AF52" s="4" t="s">
        <v>1804</v>
      </c>
    </row>
    <row r="53" spans="1:32" x14ac:dyDescent="0.25">
      <c r="A53" s="1"/>
      <c r="B53" s="3" t="s">
        <v>295</v>
      </c>
      <c r="F53" s="3" t="s">
        <v>499</v>
      </c>
      <c r="G53" s="2" t="s">
        <v>60</v>
      </c>
      <c r="H53" s="6">
        <v>42</v>
      </c>
      <c r="I53" s="7">
        <v>0</v>
      </c>
      <c r="J53" s="6">
        <v>46</v>
      </c>
      <c r="K53" s="7">
        <v>-1</v>
      </c>
      <c r="L53" s="6">
        <v>9</v>
      </c>
      <c r="M53" s="7">
        <v>0</v>
      </c>
      <c r="N53" s="6">
        <v>-4</v>
      </c>
      <c r="O53" s="7">
        <v>1</v>
      </c>
      <c r="R53" s="6"/>
      <c r="S53" s="6"/>
      <c r="U53" s="6"/>
      <c r="V53" s="6"/>
      <c r="AC53" s="6"/>
      <c r="AD53" s="6"/>
    </row>
    <row r="54" spans="1:32" x14ac:dyDescent="0.25">
      <c r="A54" s="1"/>
      <c r="B54" s="3" t="s">
        <v>295</v>
      </c>
      <c r="F54" s="3" t="s">
        <v>521</v>
      </c>
      <c r="G54" s="2" t="s">
        <v>42</v>
      </c>
      <c r="H54" s="6">
        <v>42</v>
      </c>
      <c r="I54" s="7">
        <v>0</v>
      </c>
      <c r="J54" s="6">
        <v>50</v>
      </c>
      <c r="K54" s="7">
        <v>0</v>
      </c>
      <c r="L54" s="6">
        <v>7</v>
      </c>
      <c r="M54" s="7">
        <v>0</v>
      </c>
      <c r="N54" s="6">
        <v>-8</v>
      </c>
      <c r="O54" s="7">
        <v>0</v>
      </c>
      <c r="R54" s="6"/>
      <c r="S54" s="6"/>
      <c r="U54" s="6"/>
      <c r="V54" s="6"/>
      <c r="AC54" s="6"/>
      <c r="AD54" s="6"/>
    </row>
    <row r="55" spans="1:32" x14ac:dyDescent="0.25">
      <c r="A55" s="1"/>
      <c r="B55" t="s">
        <v>297</v>
      </c>
      <c r="C55" s="9" t="s">
        <v>526</v>
      </c>
      <c r="D55" s="97">
        <v>26219</v>
      </c>
      <c r="F55" t="s">
        <v>264</v>
      </c>
      <c r="G55" s="2" t="s">
        <v>54</v>
      </c>
      <c r="H55" s="6">
        <v>40</v>
      </c>
      <c r="I55" s="7">
        <v>5</v>
      </c>
      <c r="J55" s="6">
        <v>50</v>
      </c>
      <c r="K55" s="7">
        <v>-4</v>
      </c>
      <c r="L55" s="6">
        <v>8</v>
      </c>
      <c r="M55" s="7">
        <v>-0.5</v>
      </c>
      <c r="N55" s="6">
        <v>-10</v>
      </c>
      <c r="O55" s="7">
        <v>9</v>
      </c>
      <c r="R55" s="6">
        <v>35</v>
      </c>
      <c r="S55" s="6">
        <v>54</v>
      </c>
      <c r="T55" s="7">
        <f>R55-S55</f>
        <v>-19</v>
      </c>
      <c r="U55" s="6">
        <v>54</v>
      </c>
      <c r="V55" s="6">
        <v>34</v>
      </c>
      <c r="W55" s="7">
        <f>U55-V55</f>
        <v>20</v>
      </c>
      <c r="AA55" s="4" t="s">
        <v>1802</v>
      </c>
      <c r="AC55" s="6">
        <v>32</v>
      </c>
      <c r="AD55" s="6">
        <v>50</v>
      </c>
      <c r="AE55" s="7">
        <f>AC55-AD55</f>
        <v>-18</v>
      </c>
      <c r="AF55" s="4" t="s">
        <v>1804</v>
      </c>
    </row>
    <row r="56" spans="1:32" x14ac:dyDescent="0.25">
      <c r="A56" s="1"/>
      <c r="B56" s="3" t="s">
        <v>297</v>
      </c>
      <c r="F56" s="3" t="s">
        <v>499</v>
      </c>
      <c r="G56" s="2" t="s">
        <v>60</v>
      </c>
      <c r="H56" s="6">
        <v>42</v>
      </c>
      <c r="I56" s="7">
        <v>0</v>
      </c>
      <c r="J56" s="6">
        <v>48</v>
      </c>
      <c r="K56" s="7">
        <v>2</v>
      </c>
      <c r="L56" s="6">
        <v>8</v>
      </c>
      <c r="M56" s="7">
        <v>-1</v>
      </c>
      <c r="N56" s="6">
        <v>-6</v>
      </c>
      <c r="O56" s="7">
        <v>-2</v>
      </c>
      <c r="R56" s="6"/>
      <c r="S56" s="6"/>
      <c r="U56" s="6"/>
      <c r="V56" s="6"/>
      <c r="AC56" s="6"/>
      <c r="AD56" s="6"/>
    </row>
    <row r="57" spans="1:32" x14ac:dyDescent="0.25">
      <c r="A57" s="1"/>
      <c r="B57" s="3" t="s">
        <v>297</v>
      </c>
      <c r="F57" s="3" t="s">
        <v>521</v>
      </c>
      <c r="G57" s="2" t="s">
        <v>42</v>
      </c>
      <c r="H57" s="6">
        <v>40</v>
      </c>
      <c r="I57" s="7">
        <v>-2</v>
      </c>
      <c r="J57" s="6">
        <v>52</v>
      </c>
      <c r="K57" s="7">
        <v>2</v>
      </c>
      <c r="L57" s="6">
        <v>7</v>
      </c>
      <c r="M57" s="7">
        <v>0</v>
      </c>
      <c r="N57" s="6">
        <v>-12</v>
      </c>
      <c r="O57" s="7">
        <v>-4</v>
      </c>
      <c r="R57" s="6"/>
      <c r="S57" s="6"/>
      <c r="U57" s="6"/>
      <c r="V57" s="6"/>
      <c r="AC57" s="6"/>
      <c r="AD57" s="6"/>
    </row>
    <row r="58" spans="1:32" x14ac:dyDescent="0.25">
      <c r="A58" s="1"/>
      <c r="B58" t="s">
        <v>296</v>
      </c>
      <c r="C58" s="9" t="s">
        <v>355</v>
      </c>
      <c r="D58" s="97">
        <v>26247</v>
      </c>
      <c r="F58" t="s">
        <v>264</v>
      </c>
      <c r="G58" s="2" t="s">
        <v>54</v>
      </c>
      <c r="H58" s="6">
        <v>42.5</v>
      </c>
      <c r="I58" s="7">
        <v>2.5</v>
      </c>
      <c r="J58" s="6">
        <v>48.5</v>
      </c>
      <c r="K58" s="7">
        <v>-1.5</v>
      </c>
      <c r="L58" s="6">
        <v>7</v>
      </c>
      <c r="M58" s="7">
        <v>-1</v>
      </c>
      <c r="N58" s="6">
        <v>-6</v>
      </c>
      <c r="O58" s="7">
        <v>4</v>
      </c>
      <c r="R58" s="6">
        <v>38</v>
      </c>
      <c r="S58" s="6">
        <v>50</v>
      </c>
      <c r="T58" s="7">
        <f>R58-S58</f>
        <v>-12</v>
      </c>
      <c r="U58" s="6">
        <v>52</v>
      </c>
      <c r="V58" s="6">
        <v>36</v>
      </c>
      <c r="W58" s="7">
        <f>U58-V58</f>
        <v>16</v>
      </c>
      <c r="AA58" s="4" t="s">
        <v>1802</v>
      </c>
      <c r="AC58" s="6">
        <v>35</v>
      </c>
      <c r="AD58" s="6">
        <v>44</v>
      </c>
      <c r="AE58" s="7">
        <f>AC58-AD58</f>
        <v>-9</v>
      </c>
      <c r="AF58" s="4" t="s">
        <v>1804</v>
      </c>
    </row>
    <row r="59" spans="1:32" x14ac:dyDescent="0.25">
      <c r="A59" s="1"/>
      <c r="B59" t="s">
        <v>296</v>
      </c>
      <c r="C59" s="9" t="s">
        <v>542</v>
      </c>
      <c r="D59" s="97">
        <v>26260</v>
      </c>
      <c r="F59" t="s">
        <v>357</v>
      </c>
      <c r="G59" s="2" t="s">
        <v>46</v>
      </c>
      <c r="H59" s="6">
        <v>38.799999999999997</v>
      </c>
      <c r="I59" s="7">
        <f>H59-H51</f>
        <v>-3</v>
      </c>
      <c r="J59" s="6">
        <v>51.8</v>
      </c>
      <c r="K59" s="7">
        <f>J59-J51</f>
        <v>2.5</v>
      </c>
      <c r="L59" s="6">
        <v>8.4</v>
      </c>
      <c r="M59" s="7">
        <f>L59-L51</f>
        <v>0.5</v>
      </c>
      <c r="N59" s="6">
        <f>H59-J59</f>
        <v>-13</v>
      </c>
      <c r="O59" s="7">
        <f>N59-N51</f>
        <v>-5.5</v>
      </c>
      <c r="P59" s="7"/>
      <c r="R59" s="6">
        <v>37</v>
      </c>
      <c r="S59" s="6">
        <v>54</v>
      </c>
      <c r="T59" s="7">
        <f>R59-S59</f>
        <v>-17</v>
      </c>
      <c r="U59" s="6">
        <v>53</v>
      </c>
      <c r="V59" s="6">
        <v>34</v>
      </c>
      <c r="W59" s="7">
        <f>U59-V59</f>
        <v>19</v>
      </c>
      <c r="AA59" s="4" t="s">
        <v>1640</v>
      </c>
      <c r="AC59" s="6">
        <v>35</v>
      </c>
      <c r="AD59" s="6">
        <v>54</v>
      </c>
      <c r="AE59" s="7">
        <f>AC59-AD59</f>
        <v>-19</v>
      </c>
      <c r="AF59" s="4" t="s">
        <v>536</v>
      </c>
    </row>
    <row r="60" spans="1:32" x14ac:dyDescent="0.25">
      <c r="A60" s="1"/>
      <c r="B60" s="3" t="s">
        <v>296</v>
      </c>
      <c r="F60" s="3" t="s">
        <v>499</v>
      </c>
      <c r="G60" s="2" t="s">
        <v>60</v>
      </c>
      <c r="H60" s="6">
        <v>40</v>
      </c>
      <c r="I60" s="7">
        <v>-2</v>
      </c>
      <c r="J60" s="6">
        <v>51</v>
      </c>
      <c r="K60" s="7">
        <v>3</v>
      </c>
      <c r="L60" s="6">
        <v>7.5</v>
      </c>
      <c r="M60" s="7">
        <v>-1.5</v>
      </c>
      <c r="N60" s="6">
        <v>-11</v>
      </c>
      <c r="O60" s="7">
        <v>-5</v>
      </c>
      <c r="P60" s="7"/>
      <c r="R60" s="6"/>
      <c r="S60" s="6"/>
      <c r="U60" s="6"/>
      <c r="V60" s="6"/>
      <c r="AC60" s="6"/>
      <c r="AD60" s="6"/>
    </row>
    <row r="61" spans="1:32" x14ac:dyDescent="0.25">
      <c r="A61" s="1"/>
      <c r="B61" s="3" t="s">
        <v>296</v>
      </c>
      <c r="F61" s="3" t="s">
        <v>521</v>
      </c>
      <c r="G61" s="2" t="s">
        <v>42</v>
      </c>
      <c r="H61" s="6">
        <v>38</v>
      </c>
      <c r="I61" s="7">
        <v>-2</v>
      </c>
      <c r="J61" s="6">
        <v>54</v>
      </c>
      <c r="K61" s="7">
        <v>2</v>
      </c>
      <c r="L61" s="6">
        <v>7</v>
      </c>
      <c r="M61" s="7">
        <v>0</v>
      </c>
      <c r="N61" s="6">
        <v>-16</v>
      </c>
      <c r="O61" s="7">
        <v>-4</v>
      </c>
      <c r="P61" s="7"/>
      <c r="R61" s="6"/>
      <c r="S61" s="6"/>
      <c r="U61" s="6"/>
      <c r="V61" s="6"/>
      <c r="AC61" s="6"/>
      <c r="AD61" s="6"/>
    </row>
    <row r="62" spans="1:32" x14ac:dyDescent="0.25">
      <c r="A62" s="1"/>
      <c r="B62" t="s">
        <v>266</v>
      </c>
      <c r="C62" s="9" t="s">
        <v>480</v>
      </c>
      <c r="D62" s="97">
        <v>26275</v>
      </c>
      <c r="F62" t="s">
        <v>264</v>
      </c>
      <c r="G62" s="2" t="s">
        <v>54</v>
      </c>
      <c r="H62" s="6">
        <v>42</v>
      </c>
      <c r="I62" s="7">
        <v>-0.5</v>
      </c>
      <c r="J62" s="6">
        <v>48</v>
      </c>
      <c r="K62" s="7">
        <v>-0.5</v>
      </c>
      <c r="L62" s="6">
        <v>7.5</v>
      </c>
      <c r="M62" s="7">
        <v>0.5</v>
      </c>
      <c r="N62" s="6">
        <v>-6</v>
      </c>
      <c r="O62" s="7">
        <v>0</v>
      </c>
      <c r="R62" s="6">
        <v>39</v>
      </c>
      <c r="S62" s="6">
        <v>51</v>
      </c>
      <c r="T62" s="7">
        <f>R62-S62</f>
        <v>-12</v>
      </c>
      <c r="U62" s="6">
        <v>54</v>
      </c>
      <c r="V62" s="6">
        <v>32</v>
      </c>
      <c r="W62" s="7">
        <f>U62-V62</f>
        <v>22</v>
      </c>
      <c r="AA62" s="4" t="s">
        <v>1802</v>
      </c>
      <c r="AC62" s="6">
        <v>34</v>
      </c>
      <c r="AD62" s="6">
        <v>48</v>
      </c>
      <c r="AE62" s="7">
        <f>AC62-AD62</f>
        <v>-14</v>
      </c>
      <c r="AF62" s="4" t="s">
        <v>1804</v>
      </c>
    </row>
    <row r="63" spans="1:32" x14ac:dyDescent="0.25">
      <c r="A63" s="1"/>
      <c r="B63" s="3" t="s">
        <v>266</v>
      </c>
      <c r="F63" s="3" t="s">
        <v>499</v>
      </c>
      <c r="G63" s="2" t="s">
        <v>60</v>
      </c>
      <c r="H63" s="6">
        <v>39.5</v>
      </c>
      <c r="I63" s="7">
        <v>-0.5</v>
      </c>
      <c r="J63" s="6">
        <v>49.5</v>
      </c>
      <c r="K63" s="7">
        <v>-1.5</v>
      </c>
      <c r="L63" s="6">
        <v>9</v>
      </c>
      <c r="M63" s="7">
        <v>1.5</v>
      </c>
      <c r="N63" s="6">
        <v>-10</v>
      </c>
      <c r="O63" s="7">
        <v>1</v>
      </c>
      <c r="R63" s="6"/>
      <c r="S63" s="6"/>
      <c r="U63" s="6"/>
      <c r="V63" s="6"/>
      <c r="AC63" s="6"/>
      <c r="AD63" s="6"/>
    </row>
    <row r="64" spans="1:32" x14ac:dyDescent="0.25">
      <c r="A64" s="1">
        <v>1972</v>
      </c>
      <c r="B64" t="s">
        <v>267</v>
      </c>
      <c r="C64" s="9" t="s">
        <v>512</v>
      </c>
      <c r="D64" s="97">
        <v>26309</v>
      </c>
      <c r="F64" t="s">
        <v>357</v>
      </c>
      <c r="G64" s="2" t="s">
        <v>46</v>
      </c>
      <c r="H64" s="6">
        <v>42.7</v>
      </c>
      <c r="I64" s="7">
        <f>H64-H59</f>
        <v>3.9000000000000057</v>
      </c>
      <c r="J64" s="6">
        <v>49.4</v>
      </c>
      <c r="K64" s="7">
        <f>J64-J59</f>
        <v>-2.3999999999999986</v>
      </c>
      <c r="L64" s="6">
        <v>6.8</v>
      </c>
      <c r="M64" s="7">
        <f>L64-L59</f>
        <v>-1.6000000000000005</v>
      </c>
      <c r="N64" s="6">
        <f>H64-J64</f>
        <v>-6.6999999999999957</v>
      </c>
      <c r="O64" s="7">
        <f>N64-N59</f>
        <v>6.3000000000000043</v>
      </c>
      <c r="P64" s="7"/>
      <c r="R64" s="6">
        <v>40.6</v>
      </c>
      <c r="S64" s="6">
        <v>50.5</v>
      </c>
      <c r="T64" s="7">
        <f>R64-S64</f>
        <v>-9.8999999999999986</v>
      </c>
      <c r="U64" s="6">
        <v>50</v>
      </c>
      <c r="V64" s="6">
        <v>36.1</v>
      </c>
      <c r="W64" s="7">
        <f>U64-V64</f>
        <v>13.899999999999999</v>
      </c>
      <c r="AA64" s="4" t="s">
        <v>1640</v>
      </c>
      <c r="AB64" s="3"/>
      <c r="AC64" s="6">
        <v>39.299999999999997</v>
      </c>
      <c r="AD64" s="6">
        <v>49.9</v>
      </c>
      <c r="AE64" s="7">
        <f>AC64-AD64</f>
        <v>-10.600000000000001</v>
      </c>
      <c r="AF64" s="4" t="s">
        <v>536</v>
      </c>
    </row>
    <row r="65" spans="1:32" x14ac:dyDescent="0.25">
      <c r="B65" t="s">
        <v>267</v>
      </c>
      <c r="C65" s="9" t="s">
        <v>342</v>
      </c>
      <c r="D65" s="97">
        <v>26310</v>
      </c>
      <c r="F65" t="s">
        <v>264</v>
      </c>
      <c r="G65" s="2" t="s">
        <v>54</v>
      </c>
      <c r="H65" s="6">
        <v>40.5</v>
      </c>
      <c r="I65" s="7">
        <v>-1.5</v>
      </c>
      <c r="J65" s="6">
        <v>48</v>
      </c>
      <c r="K65" s="7">
        <v>0</v>
      </c>
      <c r="L65" s="6">
        <v>9</v>
      </c>
      <c r="M65" s="7">
        <v>1.5</v>
      </c>
      <c r="N65" s="6">
        <v>-7.5</v>
      </c>
      <c r="O65" s="7">
        <v>-1.5</v>
      </c>
      <c r="R65" s="6">
        <v>39</v>
      </c>
      <c r="S65" s="6">
        <v>51</v>
      </c>
      <c r="T65" s="7">
        <f>R65-S65</f>
        <v>-12</v>
      </c>
      <c r="U65" s="6">
        <v>54</v>
      </c>
      <c r="V65" s="6">
        <v>29</v>
      </c>
      <c r="W65" s="7">
        <f>U65-V65</f>
        <v>25</v>
      </c>
      <c r="AA65" s="4" t="s">
        <v>1802</v>
      </c>
      <c r="AC65" s="6">
        <v>37</v>
      </c>
      <c r="AD65" s="6">
        <v>45</v>
      </c>
      <c r="AE65" s="7">
        <f>AC65-AD65</f>
        <v>-8</v>
      </c>
      <c r="AF65" s="4" t="s">
        <v>1804</v>
      </c>
    </row>
    <row r="66" spans="1:32" x14ac:dyDescent="0.25">
      <c r="B66" t="s">
        <v>267</v>
      </c>
      <c r="C66" s="9" t="s">
        <v>543</v>
      </c>
      <c r="D66" s="97">
        <v>26322</v>
      </c>
      <c r="F66" t="s">
        <v>357</v>
      </c>
      <c r="G66" s="2" t="s">
        <v>46</v>
      </c>
      <c r="H66" s="6">
        <v>39.1</v>
      </c>
      <c r="I66" s="7">
        <f>H66-H64</f>
        <v>-3.6000000000000014</v>
      </c>
      <c r="J66" s="6">
        <v>49.8</v>
      </c>
      <c r="K66" s="7">
        <f>J66-J64</f>
        <v>0.39999999999999858</v>
      </c>
      <c r="L66" s="6">
        <v>9.6</v>
      </c>
      <c r="M66" s="7">
        <f>L66-L64</f>
        <v>2.8</v>
      </c>
      <c r="N66" s="6">
        <f>H66-J66</f>
        <v>-10.699999999999996</v>
      </c>
      <c r="O66" s="7">
        <f>N66-N64</f>
        <v>-4</v>
      </c>
      <c r="P66" s="7"/>
      <c r="R66" s="6">
        <v>39</v>
      </c>
      <c r="S66" s="6">
        <v>54</v>
      </c>
      <c r="T66" s="7">
        <f>R66-S66</f>
        <v>-15</v>
      </c>
      <c r="U66" s="6">
        <v>51</v>
      </c>
      <c r="V66" s="6">
        <v>35</v>
      </c>
      <c r="W66" s="7">
        <f>U66-V66</f>
        <v>16</v>
      </c>
      <c r="AA66" s="4" t="s">
        <v>1640</v>
      </c>
      <c r="AC66" s="6">
        <v>33</v>
      </c>
      <c r="AD66" s="6">
        <v>56</v>
      </c>
      <c r="AE66" s="7">
        <f>AC66-AD66</f>
        <v>-23</v>
      </c>
      <c r="AF66" s="4" t="s">
        <v>536</v>
      </c>
    </row>
    <row r="67" spans="1:32" x14ac:dyDescent="0.25">
      <c r="B67" s="3" t="s">
        <v>267</v>
      </c>
      <c r="F67" s="3" t="s">
        <v>499</v>
      </c>
      <c r="G67" s="2" t="s">
        <v>60</v>
      </c>
      <c r="H67" s="6">
        <v>43</v>
      </c>
      <c r="I67" s="7">
        <v>3.5</v>
      </c>
      <c r="J67" s="6">
        <v>47</v>
      </c>
      <c r="K67" s="7">
        <v>-2.5</v>
      </c>
      <c r="L67" s="6">
        <v>8</v>
      </c>
      <c r="M67" s="7">
        <v>-1</v>
      </c>
      <c r="N67" s="6">
        <v>-4</v>
      </c>
      <c r="O67" s="7">
        <v>6</v>
      </c>
      <c r="P67" s="7"/>
      <c r="R67" s="6"/>
      <c r="S67" s="6"/>
      <c r="U67" s="6"/>
      <c r="V67" s="6"/>
      <c r="AC67" s="6"/>
      <c r="AD67" s="6"/>
    </row>
    <row r="68" spans="1:32" x14ac:dyDescent="0.25">
      <c r="B68" s="3" t="s">
        <v>267</v>
      </c>
      <c r="F68" s="3" t="s">
        <v>521</v>
      </c>
      <c r="G68" s="2" t="s">
        <v>42</v>
      </c>
      <c r="H68" s="6">
        <v>43</v>
      </c>
      <c r="I68" s="7">
        <v>5</v>
      </c>
      <c r="J68" s="6">
        <v>49</v>
      </c>
      <c r="K68" s="7">
        <v>-5</v>
      </c>
      <c r="L68" s="6">
        <v>7</v>
      </c>
      <c r="M68" s="7">
        <v>0</v>
      </c>
      <c r="N68" s="6">
        <v>-6</v>
      </c>
      <c r="O68" s="7">
        <v>-10</v>
      </c>
      <c r="P68" s="7"/>
      <c r="R68" s="6"/>
      <c r="S68" s="6"/>
      <c r="U68" s="6"/>
      <c r="V68" s="6"/>
      <c r="AC68" s="6"/>
      <c r="AD68" s="6"/>
    </row>
    <row r="69" spans="1:32" x14ac:dyDescent="0.25">
      <c r="A69" s="1"/>
      <c r="B69" t="s">
        <v>268</v>
      </c>
      <c r="C69" s="9" t="s">
        <v>484</v>
      </c>
      <c r="D69" s="97">
        <v>26338</v>
      </c>
      <c r="F69" t="s">
        <v>264</v>
      </c>
      <c r="G69" s="2" t="s">
        <v>54</v>
      </c>
      <c r="H69" s="6">
        <v>40.5</v>
      </c>
      <c r="I69" s="7">
        <v>0</v>
      </c>
      <c r="J69" s="6">
        <v>49</v>
      </c>
      <c r="K69" s="7">
        <v>1</v>
      </c>
      <c r="L69" s="6">
        <v>8.5</v>
      </c>
      <c r="M69" s="7">
        <v>-0.5</v>
      </c>
      <c r="N69" s="6">
        <v>-8.5</v>
      </c>
      <c r="O69" s="7">
        <v>-1</v>
      </c>
      <c r="R69" s="6">
        <v>37</v>
      </c>
      <c r="S69" s="6">
        <v>55</v>
      </c>
      <c r="T69" s="7">
        <f>R69-S69</f>
        <v>-18</v>
      </c>
      <c r="U69" s="6">
        <v>53</v>
      </c>
      <c r="V69" s="6">
        <v>34</v>
      </c>
      <c r="W69" s="7">
        <f>U69-V69</f>
        <v>19</v>
      </c>
      <c r="AA69" s="4" t="s">
        <v>1805</v>
      </c>
      <c r="AC69" s="6">
        <v>32</v>
      </c>
      <c r="AD69" s="6">
        <v>55</v>
      </c>
      <c r="AE69" s="7">
        <f>AC69-AD69</f>
        <v>-23</v>
      </c>
      <c r="AF69" s="4" t="s">
        <v>1804</v>
      </c>
    </row>
    <row r="70" spans="1:32" x14ac:dyDescent="0.25">
      <c r="A70" s="1"/>
      <c r="B70" t="s">
        <v>268</v>
      </c>
      <c r="C70" s="9" t="s">
        <v>493</v>
      </c>
      <c r="D70" s="97">
        <v>26344</v>
      </c>
      <c r="F70" t="s">
        <v>357</v>
      </c>
      <c r="G70" s="2" t="s">
        <v>46</v>
      </c>
      <c r="H70" s="6">
        <v>42</v>
      </c>
      <c r="I70" s="7">
        <f>H70-H66</f>
        <v>2.8999999999999986</v>
      </c>
      <c r="J70" s="6">
        <v>49</v>
      </c>
      <c r="K70" s="7">
        <f>J70-J66</f>
        <v>-0.79999999999999716</v>
      </c>
      <c r="L70" s="6">
        <v>8</v>
      </c>
      <c r="M70" s="7">
        <f>L70-L66</f>
        <v>-1.5999999999999996</v>
      </c>
      <c r="N70" s="6">
        <f>H70-J70</f>
        <v>-7</v>
      </c>
      <c r="O70" s="7">
        <f>N70-N66</f>
        <v>3.6999999999999957</v>
      </c>
      <c r="P70" s="7"/>
      <c r="R70" s="6">
        <v>36</v>
      </c>
      <c r="S70" s="6">
        <v>57</v>
      </c>
      <c r="T70" s="7">
        <f>R70-S70</f>
        <v>-21</v>
      </c>
      <c r="U70" s="6">
        <v>47</v>
      </c>
      <c r="V70" s="6">
        <v>43</v>
      </c>
      <c r="W70" s="7">
        <f>U70-V70</f>
        <v>4</v>
      </c>
      <c r="AA70" s="4" t="s">
        <v>1640</v>
      </c>
      <c r="AC70" s="6">
        <v>37</v>
      </c>
      <c r="AD70" s="6">
        <v>53</v>
      </c>
      <c r="AE70" s="7">
        <f>AC70-AD70</f>
        <v>-16</v>
      </c>
      <c r="AF70" s="4" t="s">
        <v>536</v>
      </c>
    </row>
    <row r="71" spans="1:32" x14ac:dyDescent="0.25">
      <c r="A71" s="1"/>
      <c r="B71" s="3" t="s">
        <v>268</v>
      </c>
      <c r="F71" s="3" t="s">
        <v>499</v>
      </c>
      <c r="G71" s="2" t="s">
        <v>60</v>
      </c>
      <c r="H71" s="6">
        <v>35</v>
      </c>
      <c r="I71" s="7">
        <v>-8</v>
      </c>
      <c r="J71" s="6">
        <v>55</v>
      </c>
      <c r="K71" s="7">
        <v>8</v>
      </c>
      <c r="L71" s="6">
        <v>8</v>
      </c>
      <c r="M71" s="7">
        <v>0</v>
      </c>
      <c r="N71" s="6">
        <v>-20</v>
      </c>
      <c r="O71" s="7">
        <v>-16</v>
      </c>
      <c r="P71" s="7"/>
      <c r="R71" s="6"/>
      <c r="S71" s="6"/>
      <c r="U71" s="6"/>
      <c r="V71" s="6"/>
      <c r="AC71" s="6"/>
      <c r="AD71" s="6"/>
    </row>
    <row r="72" spans="1:32" x14ac:dyDescent="0.25">
      <c r="A72" s="1"/>
      <c r="B72" s="3" t="s">
        <v>268</v>
      </c>
      <c r="F72" s="3" t="s">
        <v>521</v>
      </c>
      <c r="G72" s="2" t="s">
        <v>42</v>
      </c>
      <c r="H72" s="6">
        <v>39</v>
      </c>
      <c r="I72" s="7">
        <v>-4</v>
      </c>
      <c r="J72" s="6">
        <v>53</v>
      </c>
      <c r="K72" s="7">
        <v>4</v>
      </c>
      <c r="L72" s="6">
        <v>7</v>
      </c>
      <c r="M72" s="7">
        <v>0</v>
      </c>
      <c r="N72" s="6">
        <v>-14</v>
      </c>
      <c r="O72" s="7">
        <v>-8</v>
      </c>
      <c r="P72" s="7"/>
      <c r="R72" s="6"/>
      <c r="S72" s="6"/>
      <c r="U72" s="6"/>
      <c r="V72" s="6"/>
      <c r="AC72" s="6"/>
      <c r="AD72" s="6"/>
    </row>
    <row r="73" spans="1:32" x14ac:dyDescent="0.25">
      <c r="A73" s="1"/>
      <c r="B73" t="s">
        <v>294</v>
      </c>
      <c r="C73" s="9" t="s">
        <v>480</v>
      </c>
      <c r="D73" s="97">
        <v>26366</v>
      </c>
      <c r="F73" t="s">
        <v>264</v>
      </c>
      <c r="G73" s="2" t="s">
        <v>54</v>
      </c>
      <c r="H73" s="6">
        <v>39.5</v>
      </c>
      <c r="I73" s="7">
        <v>-1</v>
      </c>
      <c r="J73" s="6">
        <v>48.5</v>
      </c>
      <c r="K73" s="7">
        <v>-0.5</v>
      </c>
      <c r="L73" s="6">
        <v>9.5</v>
      </c>
      <c r="M73" s="7">
        <v>1</v>
      </c>
      <c r="N73" s="6">
        <v>-9</v>
      </c>
      <c r="O73" s="7">
        <v>-0.5</v>
      </c>
      <c r="R73" s="6">
        <v>36</v>
      </c>
      <c r="S73" s="6">
        <v>56</v>
      </c>
      <c r="T73" s="7">
        <f>R73-S73</f>
        <v>-20</v>
      </c>
      <c r="U73" s="6">
        <v>51</v>
      </c>
      <c r="V73" s="6">
        <v>37</v>
      </c>
      <c r="W73" s="7">
        <f>U73-V73</f>
        <v>14</v>
      </c>
      <c r="AA73" s="4" t="s">
        <v>1802</v>
      </c>
      <c r="AC73" s="6">
        <v>35</v>
      </c>
      <c r="AD73" s="6">
        <v>49</v>
      </c>
      <c r="AE73" s="7">
        <f>AC73-AD73</f>
        <v>-14</v>
      </c>
      <c r="AF73" s="4" t="s">
        <v>1804</v>
      </c>
    </row>
    <row r="74" spans="1:32" x14ac:dyDescent="0.25">
      <c r="A74" s="1"/>
      <c r="B74" s="3" t="s">
        <v>294</v>
      </c>
      <c r="F74" s="3" t="s">
        <v>499</v>
      </c>
      <c r="G74" s="2" t="s">
        <v>60</v>
      </c>
      <c r="H74" s="6">
        <v>39</v>
      </c>
      <c r="I74" s="7">
        <v>4</v>
      </c>
      <c r="J74" s="6">
        <v>49</v>
      </c>
      <c r="K74" s="7">
        <v>-6</v>
      </c>
      <c r="L74" s="6">
        <v>10</v>
      </c>
      <c r="M74" s="7">
        <v>2</v>
      </c>
      <c r="N74" s="6">
        <v>-10</v>
      </c>
      <c r="O74" s="7">
        <v>10</v>
      </c>
      <c r="R74" s="6"/>
      <c r="S74" s="6"/>
      <c r="U74" s="6"/>
      <c r="V74" s="6"/>
      <c r="AC74" s="6"/>
      <c r="AD74" s="6"/>
    </row>
    <row r="75" spans="1:32" x14ac:dyDescent="0.25">
      <c r="A75" s="1"/>
      <c r="B75" s="3" t="s">
        <v>294</v>
      </c>
      <c r="F75" s="3" t="s">
        <v>521</v>
      </c>
      <c r="G75" s="2" t="s">
        <v>42</v>
      </c>
      <c r="H75" s="6">
        <v>41</v>
      </c>
      <c r="I75" s="7">
        <v>2</v>
      </c>
      <c r="J75" s="6">
        <v>50</v>
      </c>
      <c r="K75" s="7">
        <v>-3</v>
      </c>
      <c r="L75" s="6">
        <v>8</v>
      </c>
      <c r="M75" s="7">
        <v>1</v>
      </c>
      <c r="N75" s="6">
        <v>-9</v>
      </c>
      <c r="O75" s="7">
        <v>5</v>
      </c>
      <c r="R75" s="6"/>
      <c r="S75" s="6"/>
      <c r="U75" s="6"/>
      <c r="V75" s="6"/>
      <c r="AC75" s="6"/>
      <c r="AD75" s="6"/>
    </row>
    <row r="76" spans="1:32" x14ac:dyDescent="0.25">
      <c r="A76" s="1"/>
      <c r="B76" s="3" t="s">
        <v>294</v>
      </c>
      <c r="C76" s="9" t="s">
        <v>364</v>
      </c>
      <c r="D76" s="97">
        <v>26381</v>
      </c>
      <c r="E76">
        <v>3</v>
      </c>
      <c r="F76" s="3" t="s">
        <v>357</v>
      </c>
      <c r="G76" s="2" t="s">
        <v>46</v>
      </c>
      <c r="H76" s="6"/>
      <c r="I76" s="7"/>
      <c r="J76" s="6"/>
      <c r="K76" s="7"/>
      <c r="L76" s="6"/>
      <c r="M76" s="7"/>
      <c r="N76" s="6"/>
      <c r="O76" s="7"/>
      <c r="R76" s="6"/>
      <c r="S76" s="6"/>
      <c r="U76" s="6"/>
      <c r="V76" s="6"/>
      <c r="AC76" s="6">
        <v>39</v>
      </c>
      <c r="AD76" s="6">
        <v>50</v>
      </c>
      <c r="AE76" s="7">
        <f t="shared" ref="AE76:AE77" si="0">AC76-AD76</f>
        <v>-11</v>
      </c>
      <c r="AF76" s="4" t="s">
        <v>536</v>
      </c>
    </row>
    <row r="77" spans="1:32" x14ac:dyDescent="0.25">
      <c r="A77" s="1"/>
      <c r="B77" t="s">
        <v>269</v>
      </c>
      <c r="C77" s="9" t="s">
        <v>512</v>
      </c>
      <c r="D77" s="97">
        <v>26400</v>
      </c>
      <c r="F77" t="s">
        <v>357</v>
      </c>
      <c r="G77" s="2" t="s">
        <v>46</v>
      </c>
      <c r="H77" s="6">
        <v>44.8</v>
      </c>
      <c r="I77" s="7">
        <f>H77-H70</f>
        <v>2.7999999999999972</v>
      </c>
      <c r="J77" s="6">
        <v>46.8</v>
      </c>
      <c r="K77" s="7">
        <f>J77-J70</f>
        <v>-2.2000000000000028</v>
      </c>
      <c r="L77" s="6">
        <v>7.5</v>
      </c>
      <c r="M77" s="7">
        <f>L77-L70</f>
        <v>-0.5</v>
      </c>
      <c r="N77" s="6">
        <f>H77-J77</f>
        <v>-2</v>
      </c>
      <c r="O77" s="7">
        <f>N77-N70</f>
        <v>5</v>
      </c>
      <c r="P77" s="7"/>
      <c r="R77" s="6">
        <v>41</v>
      </c>
      <c r="S77" s="6">
        <v>53</v>
      </c>
      <c r="T77" s="7">
        <f>R77-S77</f>
        <v>-12</v>
      </c>
      <c r="U77" s="6">
        <v>41</v>
      </c>
      <c r="V77" s="6">
        <v>48</v>
      </c>
      <c r="W77" s="7">
        <f>U77-V77</f>
        <v>-7</v>
      </c>
      <c r="AA77" s="4" t="s">
        <v>1640</v>
      </c>
      <c r="AC77" s="6">
        <v>44</v>
      </c>
      <c r="AD77" s="6">
        <v>45</v>
      </c>
      <c r="AE77" s="7">
        <f t="shared" si="0"/>
        <v>-1</v>
      </c>
      <c r="AF77" s="4" t="s">
        <v>536</v>
      </c>
    </row>
    <row r="78" spans="1:32" x14ac:dyDescent="0.25">
      <c r="A78" s="1"/>
      <c r="B78" t="s">
        <v>269</v>
      </c>
      <c r="C78" s="9" t="s">
        <v>342</v>
      </c>
      <c r="D78" s="97">
        <v>26401</v>
      </c>
      <c r="F78" t="s">
        <v>264</v>
      </c>
      <c r="G78" s="2" t="s">
        <v>54</v>
      </c>
      <c r="H78" s="6">
        <v>43.5</v>
      </c>
      <c r="I78" s="7">
        <v>4</v>
      </c>
      <c r="J78" s="6">
        <v>44.5</v>
      </c>
      <c r="K78" s="7">
        <v>-4</v>
      </c>
      <c r="L78" s="6">
        <v>10</v>
      </c>
      <c r="M78" s="7">
        <v>0.5</v>
      </c>
      <c r="N78" s="6">
        <v>-1</v>
      </c>
      <c r="O78" s="7">
        <v>8</v>
      </c>
      <c r="R78" s="6">
        <v>41</v>
      </c>
      <c r="S78" s="6">
        <v>49</v>
      </c>
      <c r="T78" s="7">
        <f>R78-S78</f>
        <v>-8</v>
      </c>
      <c r="U78" s="6">
        <v>39</v>
      </c>
      <c r="V78" s="6">
        <v>47</v>
      </c>
      <c r="W78" s="7">
        <f>U78-V78</f>
        <v>-8</v>
      </c>
      <c r="AA78" s="4" t="s">
        <v>1802</v>
      </c>
      <c r="AC78" s="6">
        <v>43</v>
      </c>
      <c r="AD78" s="6">
        <v>39</v>
      </c>
      <c r="AE78" s="7">
        <f>AC78-AD78</f>
        <v>4</v>
      </c>
      <c r="AF78" s="4" t="s">
        <v>1804</v>
      </c>
    </row>
    <row r="79" spans="1:32" x14ac:dyDescent="0.25">
      <c r="A79" s="1"/>
      <c r="B79" s="3" t="s">
        <v>269</v>
      </c>
      <c r="F79" s="3" t="s">
        <v>499</v>
      </c>
      <c r="G79" s="2" t="s">
        <v>60</v>
      </c>
      <c r="H79" s="6">
        <v>40</v>
      </c>
      <c r="I79" s="7">
        <v>1</v>
      </c>
      <c r="J79" s="6">
        <v>51</v>
      </c>
      <c r="K79" s="7">
        <v>2</v>
      </c>
      <c r="L79" s="6">
        <v>7</v>
      </c>
      <c r="M79" s="7">
        <v>-3</v>
      </c>
      <c r="N79" s="6">
        <v>-11</v>
      </c>
      <c r="O79" s="7">
        <v>-1</v>
      </c>
      <c r="R79" s="6"/>
      <c r="S79" s="6"/>
      <c r="U79" s="6"/>
      <c r="V79" s="6"/>
      <c r="AC79" s="6"/>
      <c r="AD79" s="6"/>
    </row>
    <row r="80" spans="1:32" x14ac:dyDescent="0.25">
      <c r="A80" s="1"/>
      <c r="B80" s="3" t="s">
        <v>269</v>
      </c>
      <c r="F80" s="3" t="s">
        <v>521</v>
      </c>
      <c r="G80" s="2" t="s">
        <v>42</v>
      </c>
      <c r="H80" s="6">
        <v>42</v>
      </c>
      <c r="I80" s="7">
        <v>1</v>
      </c>
      <c r="J80" s="6">
        <v>50</v>
      </c>
      <c r="K80" s="7">
        <v>0</v>
      </c>
      <c r="L80" s="6">
        <v>6</v>
      </c>
      <c r="M80" s="7">
        <v>-2</v>
      </c>
      <c r="N80" s="6">
        <v>-8</v>
      </c>
      <c r="O80" s="7">
        <v>1</v>
      </c>
      <c r="R80" s="6"/>
      <c r="S80" s="6"/>
      <c r="U80" s="6"/>
      <c r="V80" s="6"/>
      <c r="AC80" s="6"/>
      <c r="AD80" s="6"/>
    </row>
    <row r="81" spans="1:32" x14ac:dyDescent="0.25">
      <c r="A81" s="1"/>
      <c r="B81" t="s">
        <v>270</v>
      </c>
      <c r="C81" s="9" t="s">
        <v>399</v>
      </c>
      <c r="D81" s="97">
        <v>26421</v>
      </c>
      <c r="F81" t="s">
        <v>357</v>
      </c>
      <c r="G81" s="2" t="s">
        <v>46</v>
      </c>
      <c r="H81" s="6">
        <v>40.9</v>
      </c>
      <c r="I81" s="7">
        <f>H81-H77</f>
        <v>-3.8999999999999986</v>
      </c>
      <c r="J81" s="6">
        <v>46.9</v>
      </c>
      <c r="K81" s="7">
        <f>J81-J77</f>
        <v>0.10000000000000142</v>
      </c>
      <c r="L81" s="6">
        <v>10.8</v>
      </c>
      <c r="M81" s="7">
        <f>L81-L77</f>
        <v>3.3000000000000007</v>
      </c>
      <c r="N81" s="6">
        <f>H81-J81</f>
        <v>-6</v>
      </c>
      <c r="O81" s="7">
        <f>N81-N77</f>
        <v>-4</v>
      </c>
      <c r="P81" s="7"/>
      <c r="R81" s="6">
        <v>38</v>
      </c>
      <c r="S81" s="6">
        <v>54</v>
      </c>
      <c r="T81" s="7">
        <f>R81-S81</f>
        <v>-16</v>
      </c>
      <c r="U81" s="6">
        <v>43</v>
      </c>
      <c r="V81" s="6">
        <v>43</v>
      </c>
      <c r="W81" s="7">
        <f>U81-V81</f>
        <v>0</v>
      </c>
      <c r="AA81" s="4" t="s">
        <v>1640</v>
      </c>
      <c r="AC81" s="6">
        <v>41</v>
      </c>
      <c r="AD81" s="6">
        <v>49</v>
      </c>
      <c r="AE81" s="7">
        <f>AC81-AD81</f>
        <v>-8</v>
      </c>
      <c r="AF81" s="4" t="s">
        <v>536</v>
      </c>
    </row>
    <row r="82" spans="1:32" x14ac:dyDescent="0.25">
      <c r="A82" s="1"/>
      <c r="B82" t="s">
        <v>270</v>
      </c>
      <c r="C82" s="9" t="s">
        <v>520</v>
      </c>
      <c r="D82" s="97">
        <v>26430</v>
      </c>
      <c r="F82" t="s">
        <v>264</v>
      </c>
      <c r="G82" s="2" t="s">
        <v>54</v>
      </c>
      <c r="H82" s="6">
        <v>40.5</v>
      </c>
      <c r="I82" s="7">
        <v>-3</v>
      </c>
      <c r="J82" s="6">
        <v>46.5</v>
      </c>
      <c r="K82" s="7">
        <v>2</v>
      </c>
      <c r="L82" s="6">
        <v>11</v>
      </c>
      <c r="M82" s="7">
        <v>1</v>
      </c>
      <c r="N82" s="6">
        <v>-6</v>
      </c>
      <c r="O82" s="7">
        <v>-5</v>
      </c>
      <c r="R82" s="6">
        <v>39</v>
      </c>
      <c r="S82" s="6">
        <v>52</v>
      </c>
      <c r="T82" s="7">
        <f>R82-S82</f>
        <v>-13</v>
      </c>
      <c r="U82" s="6">
        <v>45</v>
      </c>
      <c r="V82" s="6">
        <v>40</v>
      </c>
      <c r="W82" s="7">
        <f>U82-V82</f>
        <v>5</v>
      </c>
      <c r="AA82" s="4" t="s">
        <v>1802</v>
      </c>
      <c r="AC82" s="6">
        <v>36</v>
      </c>
      <c r="AD82" s="6">
        <v>46</v>
      </c>
      <c r="AE82" s="7">
        <f>AC82-AD82</f>
        <v>-10</v>
      </c>
      <c r="AF82" s="4" t="s">
        <v>1804</v>
      </c>
    </row>
    <row r="83" spans="1:32" x14ac:dyDescent="0.25">
      <c r="A83" s="1"/>
      <c r="B83" s="3" t="s">
        <v>270</v>
      </c>
      <c r="F83" s="3" t="s">
        <v>499</v>
      </c>
      <c r="G83" s="2" t="s">
        <v>60</v>
      </c>
      <c r="H83" s="6">
        <v>43</v>
      </c>
      <c r="I83" s="7">
        <v>3</v>
      </c>
      <c r="J83" s="6">
        <v>44.5</v>
      </c>
      <c r="K83" s="7">
        <v>-6.5</v>
      </c>
      <c r="L83" s="6">
        <v>10.5</v>
      </c>
      <c r="M83" s="7">
        <v>3.5</v>
      </c>
      <c r="N83" s="6">
        <v>-1.5</v>
      </c>
      <c r="O83" s="7">
        <v>9.5</v>
      </c>
      <c r="R83" s="6"/>
      <c r="S83" s="6"/>
      <c r="U83" s="6"/>
      <c r="V83" s="6"/>
      <c r="AC83" s="6"/>
      <c r="AD83" s="6"/>
    </row>
    <row r="84" spans="1:32" x14ac:dyDescent="0.25">
      <c r="A84" s="1"/>
      <c r="B84" s="3" t="s">
        <v>270</v>
      </c>
      <c r="F84" s="3" t="s">
        <v>521</v>
      </c>
      <c r="G84" s="2" t="s">
        <v>42</v>
      </c>
      <c r="H84" s="6">
        <v>44</v>
      </c>
      <c r="I84" s="7">
        <v>2</v>
      </c>
      <c r="J84" s="6">
        <v>47</v>
      </c>
      <c r="K84" s="7">
        <v>-3</v>
      </c>
      <c r="L84" s="6">
        <v>8</v>
      </c>
      <c r="M84" s="7">
        <v>2</v>
      </c>
      <c r="N84" s="6">
        <v>-3</v>
      </c>
      <c r="O84" s="7">
        <v>5</v>
      </c>
      <c r="R84" s="6"/>
      <c r="S84" s="6"/>
      <c r="U84" s="6"/>
      <c r="V84" s="6"/>
      <c r="AC84" s="6"/>
      <c r="AD84" s="6"/>
    </row>
    <row r="85" spans="1:32" x14ac:dyDescent="0.25">
      <c r="A85" s="1"/>
      <c r="B85" t="s">
        <v>263</v>
      </c>
      <c r="C85" s="9" t="s">
        <v>544</v>
      </c>
      <c r="D85" s="97">
        <v>26458</v>
      </c>
      <c r="F85" t="s">
        <v>264</v>
      </c>
      <c r="G85" s="2" t="s">
        <v>54</v>
      </c>
      <c r="H85" s="6">
        <v>41</v>
      </c>
      <c r="I85" s="7">
        <v>0.5</v>
      </c>
      <c r="J85" s="6">
        <v>47</v>
      </c>
      <c r="K85" s="7">
        <v>0.5</v>
      </c>
      <c r="L85" s="6">
        <v>10</v>
      </c>
      <c r="M85" s="7">
        <v>-1</v>
      </c>
      <c r="N85" s="6">
        <v>-6</v>
      </c>
      <c r="O85" s="7">
        <v>0</v>
      </c>
      <c r="R85" s="6">
        <v>40</v>
      </c>
      <c r="S85" s="6">
        <v>51</v>
      </c>
      <c r="T85" s="7">
        <f>R85-S85</f>
        <v>-11</v>
      </c>
      <c r="U85" s="6">
        <v>44</v>
      </c>
      <c r="V85" s="6">
        <v>39</v>
      </c>
      <c r="W85" s="7">
        <f>U85-V85</f>
        <v>5</v>
      </c>
      <c r="AA85" s="4" t="s">
        <v>1802</v>
      </c>
      <c r="AC85" s="6">
        <v>36</v>
      </c>
      <c r="AD85" s="6">
        <v>44</v>
      </c>
      <c r="AE85" s="7">
        <f>AC85-AD85</f>
        <v>-8</v>
      </c>
      <c r="AF85" s="4" t="s">
        <v>1804</v>
      </c>
    </row>
    <row r="86" spans="1:32" x14ac:dyDescent="0.25">
      <c r="A86" s="1"/>
      <c r="B86" s="3" t="s">
        <v>263</v>
      </c>
      <c r="F86" s="3" t="s">
        <v>499</v>
      </c>
      <c r="G86" s="2" t="s">
        <v>60</v>
      </c>
      <c r="H86" s="6">
        <v>42</v>
      </c>
      <c r="I86" s="7">
        <v>-1</v>
      </c>
      <c r="J86" s="6">
        <v>46</v>
      </c>
      <c r="K86" s="7">
        <v>1.5</v>
      </c>
      <c r="L86" s="6">
        <v>10</v>
      </c>
      <c r="M86" s="7">
        <v>-0.5</v>
      </c>
      <c r="N86" s="6">
        <v>-4</v>
      </c>
      <c r="O86" s="7">
        <v>-2.5</v>
      </c>
      <c r="R86" s="6"/>
      <c r="S86" s="6"/>
      <c r="U86" s="6"/>
      <c r="V86" s="6"/>
      <c r="AC86" s="6"/>
      <c r="AD86" s="6"/>
    </row>
    <row r="87" spans="1:32" x14ac:dyDescent="0.25">
      <c r="A87" s="1"/>
      <c r="B87" s="3" t="s">
        <v>263</v>
      </c>
      <c r="F87" s="3" t="s">
        <v>521</v>
      </c>
      <c r="G87" s="2" t="s">
        <v>42</v>
      </c>
      <c r="H87" s="6">
        <v>38</v>
      </c>
      <c r="I87" s="7">
        <v>-6</v>
      </c>
      <c r="J87" s="6">
        <v>52</v>
      </c>
      <c r="K87" s="7">
        <v>5</v>
      </c>
      <c r="L87" s="6">
        <v>9</v>
      </c>
      <c r="M87" s="7">
        <v>1</v>
      </c>
      <c r="N87" s="6">
        <v>-14</v>
      </c>
      <c r="O87" s="7">
        <v>-11</v>
      </c>
      <c r="R87" s="6"/>
      <c r="S87" s="6"/>
      <c r="U87" s="6"/>
      <c r="V87" s="6"/>
      <c r="AC87" s="6"/>
      <c r="AD87" s="6"/>
    </row>
    <row r="88" spans="1:32" x14ac:dyDescent="0.25">
      <c r="A88" s="1"/>
      <c r="B88" t="s">
        <v>265</v>
      </c>
      <c r="C88" s="9" t="s">
        <v>342</v>
      </c>
      <c r="D88" s="97">
        <v>26492</v>
      </c>
      <c r="F88" t="s">
        <v>264</v>
      </c>
      <c r="G88" s="2" t="s">
        <v>54</v>
      </c>
      <c r="H88" s="6">
        <v>39</v>
      </c>
      <c r="I88" s="7">
        <v>-2</v>
      </c>
      <c r="J88" s="6">
        <v>49</v>
      </c>
      <c r="K88" s="7">
        <v>2</v>
      </c>
      <c r="L88" s="6">
        <v>9.5</v>
      </c>
      <c r="M88" s="7">
        <v>-0.5</v>
      </c>
      <c r="N88" s="6">
        <v>-10</v>
      </c>
      <c r="O88" s="7">
        <v>-4</v>
      </c>
      <c r="R88" s="6">
        <v>35</v>
      </c>
      <c r="S88" s="6">
        <v>54</v>
      </c>
      <c r="T88" s="7">
        <f>R88-S88</f>
        <v>-19</v>
      </c>
      <c r="U88" s="6">
        <v>45</v>
      </c>
      <c r="V88" s="6">
        <v>40</v>
      </c>
      <c r="W88" s="7">
        <f>U88-V88</f>
        <v>5</v>
      </c>
      <c r="AA88" s="4" t="s">
        <v>1802</v>
      </c>
      <c r="AC88" s="6">
        <v>31</v>
      </c>
      <c r="AD88" s="6">
        <v>50</v>
      </c>
      <c r="AE88" s="7">
        <f>AC88-AD88</f>
        <v>-19</v>
      </c>
      <c r="AF88" s="4" t="s">
        <v>1804</v>
      </c>
    </row>
    <row r="89" spans="1:32" x14ac:dyDescent="0.25">
      <c r="A89" s="1"/>
      <c r="B89" t="s">
        <v>265</v>
      </c>
      <c r="C89" s="9" t="s">
        <v>430</v>
      </c>
      <c r="D89" s="97">
        <v>26505</v>
      </c>
      <c r="E89">
        <v>3</v>
      </c>
      <c r="F89" t="s">
        <v>357</v>
      </c>
      <c r="G89" s="2" t="s">
        <v>46</v>
      </c>
      <c r="H89" s="6">
        <v>39.5</v>
      </c>
      <c r="I89" s="7">
        <f>H89-H81</f>
        <v>-1.3999999999999986</v>
      </c>
      <c r="J89" s="6">
        <v>49</v>
      </c>
      <c r="K89" s="7">
        <f>J89-J81</f>
        <v>2.1000000000000014</v>
      </c>
      <c r="L89" s="6">
        <v>10</v>
      </c>
      <c r="M89" s="7">
        <f>L89-L81</f>
        <v>-0.80000000000000071</v>
      </c>
      <c r="N89" s="6">
        <f>H89-J89</f>
        <v>-9.5</v>
      </c>
      <c r="O89" s="7">
        <f>N89-N81</f>
        <v>-3.5</v>
      </c>
      <c r="P89" s="7"/>
      <c r="R89" s="6">
        <v>36</v>
      </c>
      <c r="S89" s="6">
        <v>57</v>
      </c>
      <c r="T89" s="7">
        <f>R89-S89</f>
        <v>-21</v>
      </c>
      <c r="U89" s="6">
        <v>47</v>
      </c>
      <c r="V89" s="6">
        <v>40</v>
      </c>
      <c r="W89" s="7">
        <f>U89-V89</f>
        <v>7</v>
      </c>
      <c r="AA89" s="4" t="s">
        <v>1640</v>
      </c>
      <c r="AC89" s="6">
        <v>32</v>
      </c>
      <c r="AD89" s="6">
        <v>58</v>
      </c>
      <c r="AE89" s="7">
        <f>AC89-AD89</f>
        <v>-26</v>
      </c>
      <c r="AF89" s="4" t="s">
        <v>536</v>
      </c>
    </row>
    <row r="90" spans="1:32" x14ac:dyDescent="0.25">
      <c r="A90" s="1"/>
      <c r="B90" s="3" t="s">
        <v>265</v>
      </c>
      <c r="F90" s="3" t="s">
        <v>499</v>
      </c>
      <c r="G90" s="2" t="s">
        <v>60</v>
      </c>
      <c r="H90" s="6">
        <v>37</v>
      </c>
      <c r="I90" s="7">
        <v>-5</v>
      </c>
      <c r="J90" s="6">
        <v>50</v>
      </c>
      <c r="K90" s="7">
        <v>4</v>
      </c>
      <c r="L90" s="6">
        <v>10</v>
      </c>
      <c r="M90" s="7">
        <v>0</v>
      </c>
      <c r="N90" s="6">
        <v>-13</v>
      </c>
      <c r="O90" s="7">
        <v>-9</v>
      </c>
      <c r="P90" s="7"/>
      <c r="R90" s="6"/>
      <c r="S90" s="6"/>
      <c r="U90" s="6"/>
      <c r="V90" s="6"/>
      <c r="AC90" s="6"/>
      <c r="AD90" s="6"/>
    </row>
    <row r="91" spans="1:32" x14ac:dyDescent="0.25">
      <c r="A91" s="1"/>
      <c r="B91" s="3" t="s">
        <v>265</v>
      </c>
      <c r="F91" s="3" t="s">
        <v>521</v>
      </c>
      <c r="G91" s="2" t="s">
        <v>42</v>
      </c>
      <c r="H91" s="6">
        <v>42</v>
      </c>
      <c r="I91" s="7">
        <v>4</v>
      </c>
      <c r="J91" s="6">
        <v>48</v>
      </c>
      <c r="K91" s="7">
        <v>-4</v>
      </c>
      <c r="L91" s="6">
        <v>9</v>
      </c>
      <c r="M91" s="7">
        <v>0</v>
      </c>
      <c r="N91" s="6">
        <v>-6</v>
      </c>
      <c r="O91" s="7">
        <v>8</v>
      </c>
      <c r="P91" s="7"/>
      <c r="R91" s="6"/>
      <c r="S91" s="6"/>
      <c r="U91" s="6"/>
      <c r="V91" s="6"/>
      <c r="AC91" s="6"/>
      <c r="AD91" s="6"/>
    </row>
    <row r="92" spans="1:32" x14ac:dyDescent="0.25">
      <c r="A92" s="1"/>
      <c r="B92" t="s">
        <v>293</v>
      </c>
      <c r="C92" s="9" t="s">
        <v>484</v>
      </c>
      <c r="D92" s="97">
        <v>26520</v>
      </c>
      <c r="F92" t="s">
        <v>264</v>
      </c>
      <c r="G92" s="2" t="s">
        <v>54</v>
      </c>
      <c r="H92" s="6">
        <v>40</v>
      </c>
      <c r="I92" s="7">
        <v>1</v>
      </c>
      <c r="J92" s="6">
        <v>49</v>
      </c>
      <c r="K92" s="7">
        <v>0</v>
      </c>
      <c r="L92" s="6">
        <v>7.5</v>
      </c>
      <c r="M92" s="7">
        <v>-2</v>
      </c>
      <c r="N92" s="6">
        <v>-9</v>
      </c>
      <c r="O92" s="7">
        <v>1</v>
      </c>
      <c r="R92" s="6">
        <v>35</v>
      </c>
      <c r="S92" s="6">
        <v>57</v>
      </c>
      <c r="T92" s="7">
        <f>R92-S92</f>
        <v>-22</v>
      </c>
      <c r="U92" s="6">
        <v>47</v>
      </c>
      <c r="V92" s="6">
        <v>38</v>
      </c>
      <c r="W92" s="7">
        <f>U92-V92</f>
        <v>9</v>
      </c>
      <c r="AA92" s="4" t="s">
        <v>1802</v>
      </c>
      <c r="AC92" s="6">
        <v>32</v>
      </c>
      <c r="AD92" s="6">
        <v>51</v>
      </c>
      <c r="AE92" s="7">
        <f>AC92-AD92</f>
        <v>-19</v>
      </c>
      <c r="AF92" s="4" t="s">
        <v>1804</v>
      </c>
    </row>
    <row r="93" spans="1:32" x14ac:dyDescent="0.25">
      <c r="A93" s="1"/>
      <c r="B93" s="3" t="s">
        <v>293</v>
      </c>
      <c r="F93" s="3" t="s">
        <v>499</v>
      </c>
      <c r="G93" s="2" t="s">
        <v>60</v>
      </c>
      <c r="H93" s="6">
        <v>44</v>
      </c>
      <c r="I93" s="7">
        <v>7</v>
      </c>
      <c r="J93" s="6">
        <v>49</v>
      </c>
      <c r="K93" s="7">
        <v>-1</v>
      </c>
      <c r="L93" s="6">
        <v>6</v>
      </c>
      <c r="M93" s="7">
        <v>-4</v>
      </c>
      <c r="N93" s="6">
        <v>-5</v>
      </c>
      <c r="O93" s="7">
        <v>8</v>
      </c>
      <c r="R93" s="6"/>
      <c r="S93" s="6"/>
      <c r="U93" s="6"/>
      <c r="V93" s="6"/>
      <c r="AC93" s="6"/>
      <c r="AD93" s="6"/>
    </row>
    <row r="94" spans="1:32" x14ac:dyDescent="0.25">
      <c r="A94" s="1"/>
      <c r="B94" s="3" t="s">
        <v>293</v>
      </c>
      <c r="F94" s="3" t="s">
        <v>521</v>
      </c>
      <c r="G94" s="2" t="s">
        <v>42</v>
      </c>
      <c r="H94" s="6">
        <v>41</v>
      </c>
      <c r="I94" s="7">
        <v>-1</v>
      </c>
      <c r="J94" s="6">
        <v>49</v>
      </c>
      <c r="K94" s="7">
        <v>1</v>
      </c>
      <c r="L94" s="6">
        <v>9</v>
      </c>
      <c r="M94" s="7">
        <v>0</v>
      </c>
      <c r="N94" s="6">
        <v>-8</v>
      </c>
      <c r="O94" s="7">
        <v>-2</v>
      </c>
      <c r="R94" s="6"/>
      <c r="S94" s="6"/>
      <c r="U94" s="6"/>
      <c r="V94" s="6"/>
      <c r="AC94" s="6"/>
      <c r="AD94" s="6"/>
    </row>
    <row r="95" spans="1:32" x14ac:dyDescent="0.25">
      <c r="A95" s="1"/>
      <c r="B95" t="s">
        <v>295</v>
      </c>
      <c r="C95" s="9" t="s">
        <v>545</v>
      </c>
      <c r="D95" s="97">
        <v>26545</v>
      </c>
      <c r="F95" t="s">
        <v>264</v>
      </c>
      <c r="G95" s="2" t="s">
        <v>54</v>
      </c>
      <c r="H95" s="6">
        <v>38.5</v>
      </c>
      <c r="I95" s="7">
        <v>-1.5</v>
      </c>
      <c r="J95" s="6">
        <v>49.5</v>
      </c>
      <c r="K95" s="7">
        <v>0.5</v>
      </c>
      <c r="L95" s="6">
        <v>9.5</v>
      </c>
      <c r="M95" s="7">
        <v>2</v>
      </c>
      <c r="N95" s="6">
        <v>-11</v>
      </c>
      <c r="O95" s="7">
        <v>-2</v>
      </c>
      <c r="R95" s="6">
        <v>33</v>
      </c>
      <c r="S95" s="6">
        <v>55</v>
      </c>
      <c r="T95" s="7">
        <f>R95-S95</f>
        <v>-22</v>
      </c>
      <c r="U95" s="6">
        <v>43</v>
      </c>
      <c r="V95" s="6">
        <v>42</v>
      </c>
      <c r="W95" s="7">
        <f>U95-V95</f>
        <v>1</v>
      </c>
      <c r="AA95" s="4" t="s">
        <v>1802</v>
      </c>
      <c r="AC95" s="6">
        <v>30</v>
      </c>
      <c r="AD95" s="6">
        <v>52</v>
      </c>
      <c r="AE95" s="7">
        <f>AC95-AD95</f>
        <v>-22</v>
      </c>
      <c r="AF95" s="4" t="s">
        <v>1804</v>
      </c>
    </row>
    <row r="96" spans="1:32" x14ac:dyDescent="0.25">
      <c r="A96" s="1"/>
      <c r="B96" t="s">
        <v>295</v>
      </c>
      <c r="C96" s="9" t="s">
        <v>451</v>
      </c>
      <c r="D96" s="97">
        <v>26554</v>
      </c>
      <c r="E96">
        <v>23</v>
      </c>
      <c r="F96" t="s">
        <v>357</v>
      </c>
      <c r="G96" s="2" t="s">
        <v>46</v>
      </c>
      <c r="H96" s="6">
        <v>35.700000000000003</v>
      </c>
      <c r="I96" s="7">
        <f>H96-H89</f>
        <v>-3.7999999999999972</v>
      </c>
      <c r="J96" s="6">
        <v>53.5</v>
      </c>
      <c r="K96" s="7">
        <f>J96-J89</f>
        <v>4.5</v>
      </c>
      <c r="L96" s="6">
        <v>9.1</v>
      </c>
      <c r="M96" s="7">
        <f>L96-L89</f>
        <v>-0.90000000000000036</v>
      </c>
      <c r="N96" s="6">
        <f>H96-J96</f>
        <v>-17.799999999999997</v>
      </c>
      <c r="O96" s="7">
        <f>N96-N89</f>
        <v>-8.2999999999999972</v>
      </c>
      <c r="P96" s="7"/>
      <c r="R96" s="6">
        <v>31</v>
      </c>
      <c r="S96" s="6">
        <v>61</v>
      </c>
      <c r="T96" s="7">
        <f>R96-S96</f>
        <v>-30</v>
      </c>
      <c r="U96" s="6">
        <v>42</v>
      </c>
      <c r="V96" s="6">
        <v>44</v>
      </c>
      <c r="W96" s="7">
        <f>U96-V96</f>
        <v>-2</v>
      </c>
      <c r="AA96" s="4" t="s">
        <v>1640</v>
      </c>
      <c r="AC96" s="6">
        <v>28</v>
      </c>
      <c r="AD96" s="6">
        <v>62</v>
      </c>
      <c r="AE96" s="7">
        <f>AC96-AD96</f>
        <v>-34</v>
      </c>
      <c r="AF96" s="4" t="s">
        <v>536</v>
      </c>
    </row>
    <row r="97" spans="1:32" x14ac:dyDescent="0.25">
      <c r="A97" s="1"/>
      <c r="B97" s="3" t="s">
        <v>295</v>
      </c>
      <c r="F97" s="3" t="s">
        <v>499</v>
      </c>
      <c r="G97" s="2" t="s">
        <v>60</v>
      </c>
      <c r="H97" s="6">
        <v>39</v>
      </c>
      <c r="I97" s="7">
        <v>-5</v>
      </c>
      <c r="J97" s="6">
        <v>46</v>
      </c>
      <c r="K97" s="7">
        <v>-3</v>
      </c>
      <c r="L97" s="6">
        <v>12</v>
      </c>
      <c r="M97" s="7">
        <v>6</v>
      </c>
      <c r="N97" s="6">
        <v>-7</v>
      </c>
      <c r="O97" s="7">
        <v>-2</v>
      </c>
      <c r="P97" s="7"/>
      <c r="R97" s="6"/>
      <c r="S97" s="6"/>
      <c r="U97" s="6"/>
      <c r="V97" s="6"/>
      <c r="AC97" s="6"/>
      <c r="AD97" s="6"/>
    </row>
    <row r="98" spans="1:32" x14ac:dyDescent="0.25">
      <c r="A98" s="1"/>
      <c r="B98" s="3" t="s">
        <v>295</v>
      </c>
      <c r="F98" s="3" t="s">
        <v>521</v>
      </c>
      <c r="G98" s="2" t="s">
        <v>42</v>
      </c>
      <c r="H98" s="6">
        <v>40</v>
      </c>
      <c r="I98" s="7">
        <v>-1</v>
      </c>
      <c r="J98" s="6">
        <v>48</v>
      </c>
      <c r="K98" s="7">
        <v>-1</v>
      </c>
      <c r="L98" s="6">
        <v>11</v>
      </c>
      <c r="M98" s="7">
        <v>2</v>
      </c>
      <c r="N98" s="6">
        <v>-8</v>
      </c>
      <c r="O98" s="7">
        <v>0</v>
      </c>
      <c r="P98" s="7"/>
      <c r="R98" s="6"/>
      <c r="S98" s="6"/>
      <c r="U98" s="6"/>
      <c r="V98" s="6"/>
      <c r="AC98" s="6"/>
      <c r="AD98" s="6"/>
    </row>
    <row r="99" spans="1:32" x14ac:dyDescent="0.25">
      <c r="A99" s="1"/>
      <c r="B99" t="s">
        <v>297</v>
      </c>
      <c r="C99" s="9" t="s">
        <v>516</v>
      </c>
      <c r="D99" s="97">
        <v>26590</v>
      </c>
      <c r="F99" t="s">
        <v>264</v>
      </c>
      <c r="G99" s="2" t="s">
        <v>54</v>
      </c>
      <c r="H99" s="6">
        <v>40</v>
      </c>
      <c r="I99" s="7">
        <v>1.5</v>
      </c>
      <c r="J99" s="6">
        <v>48</v>
      </c>
      <c r="K99" s="7">
        <v>-1.5</v>
      </c>
      <c r="L99" s="6">
        <v>8.5</v>
      </c>
      <c r="M99" s="7">
        <v>-1</v>
      </c>
      <c r="N99" s="6">
        <v>-8</v>
      </c>
      <c r="O99" s="7">
        <v>3</v>
      </c>
      <c r="R99" s="6">
        <v>34</v>
      </c>
      <c r="S99" s="6">
        <v>56</v>
      </c>
      <c r="T99" s="7">
        <f>R99-S99</f>
        <v>-22</v>
      </c>
      <c r="U99" s="6">
        <v>53</v>
      </c>
      <c r="V99" s="6">
        <v>32</v>
      </c>
      <c r="W99" s="7">
        <f>U99-V99</f>
        <v>21</v>
      </c>
      <c r="AA99" s="4" t="s">
        <v>1802</v>
      </c>
      <c r="AC99" s="6">
        <v>33</v>
      </c>
      <c r="AD99" s="6">
        <v>49</v>
      </c>
      <c r="AE99" s="7">
        <f>AC99-AD99</f>
        <v>-16</v>
      </c>
      <c r="AF99" s="4" t="s">
        <v>1804</v>
      </c>
    </row>
    <row r="100" spans="1:32" x14ac:dyDescent="0.25">
      <c r="A100" s="1"/>
      <c r="B100" t="s">
        <v>546</v>
      </c>
      <c r="C100" s="9" t="s">
        <v>547</v>
      </c>
      <c r="D100" s="97">
        <v>26569</v>
      </c>
      <c r="F100" t="s">
        <v>357</v>
      </c>
      <c r="G100" s="2" t="s">
        <v>46</v>
      </c>
      <c r="H100" s="6">
        <v>36.700000000000003</v>
      </c>
      <c r="I100" s="7">
        <f>H100-H96</f>
        <v>1</v>
      </c>
      <c r="J100" s="6">
        <v>50.5</v>
      </c>
      <c r="K100" s="7">
        <f>J100-J96</f>
        <v>-3</v>
      </c>
      <c r="L100" s="6">
        <v>11.2</v>
      </c>
      <c r="M100" s="7">
        <f>L100-L96</f>
        <v>2.0999999999999996</v>
      </c>
      <c r="N100" s="6">
        <f>H100-J100</f>
        <v>-13.799999999999997</v>
      </c>
      <c r="O100" s="7">
        <f>N100-N96</f>
        <v>4</v>
      </c>
      <c r="P100" s="7"/>
      <c r="R100" s="6">
        <v>32</v>
      </c>
      <c r="S100" s="6">
        <v>58</v>
      </c>
      <c r="T100" s="7">
        <f t="shared" ref="T100:T101" si="1">R100-S100</f>
        <v>-26</v>
      </c>
      <c r="U100" s="6">
        <v>42</v>
      </c>
      <c r="V100" s="6">
        <v>42</v>
      </c>
      <c r="W100" s="7">
        <f t="shared" ref="W100:W101" si="2">U100-V100</f>
        <v>0</v>
      </c>
      <c r="AA100" s="4" t="s">
        <v>1640</v>
      </c>
      <c r="AC100" s="6">
        <v>29</v>
      </c>
      <c r="AD100" s="6">
        <v>58</v>
      </c>
      <c r="AE100" s="7">
        <f t="shared" ref="AE100:AE101" si="3">AC100-AD100</f>
        <v>-29</v>
      </c>
      <c r="AF100" s="4" t="s">
        <v>536</v>
      </c>
    </row>
    <row r="101" spans="1:32" x14ac:dyDescent="0.25">
      <c r="A101" s="1"/>
      <c r="B101" t="s">
        <v>297</v>
      </c>
      <c r="C101" s="9" t="s">
        <v>460</v>
      </c>
      <c r="D101" s="97">
        <v>26582</v>
      </c>
      <c r="F101" t="s">
        <v>357</v>
      </c>
      <c r="G101" s="2" t="s">
        <v>46</v>
      </c>
      <c r="H101" s="6">
        <v>38.6</v>
      </c>
      <c r="I101" s="7">
        <f>H101-H100</f>
        <v>1.8999999999999986</v>
      </c>
      <c r="J101" s="6">
        <v>49.7</v>
      </c>
      <c r="K101" s="7">
        <f>J101-J100</f>
        <v>-0.79999999999999716</v>
      </c>
      <c r="L101" s="6">
        <v>9.9</v>
      </c>
      <c r="M101" s="7">
        <f>L101-L100</f>
        <v>-1.2999999999999989</v>
      </c>
      <c r="N101" s="6">
        <f>H101-J101</f>
        <v>-11.100000000000001</v>
      </c>
      <c r="O101" s="7">
        <f>N101-N100</f>
        <v>2.6999999999999957</v>
      </c>
      <c r="P101" s="7"/>
      <c r="R101" s="6">
        <v>33</v>
      </c>
      <c r="S101" s="6">
        <v>59</v>
      </c>
      <c r="T101" s="7">
        <f t="shared" si="1"/>
        <v>-26</v>
      </c>
      <c r="U101" s="6">
        <v>43</v>
      </c>
      <c r="V101" s="6">
        <v>36</v>
      </c>
      <c r="W101" s="7">
        <f t="shared" si="2"/>
        <v>7</v>
      </c>
      <c r="AA101" s="4" t="s">
        <v>1640</v>
      </c>
      <c r="AC101" s="6">
        <v>31</v>
      </c>
      <c r="AD101" s="6">
        <v>57</v>
      </c>
      <c r="AE101" s="7">
        <f t="shared" si="3"/>
        <v>-26</v>
      </c>
      <c r="AF101" s="4" t="s">
        <v>536</v>
      </c>
    </row>
    <row r="102" spans="1:32" x14ac:dyDescent="0.25">
      <c r="A102" s="1"/>
      <c r="B102" t="s">
        <v>297</v>
      </c>
      <c r="F102" s="3" t="s">
        <v>521</v>
      </c>
      <c r="G102" s="2" t="s">
        <v>42</v>
      </c>
      <c r="H102" s="6">
        <v>37</v>
      </c>
      <c r="I102" s="7">
        <v>-3</v>
      </c>
      <c r="J102" s="6">
        <v>50</v>
      </c>
      <c r="K102" s="7">
        <v>2</v>
      </c>
      <c r="L102" s="6">
        <v>11</v>
      </c>
      <c r="M102" s="7">
        <v>0</v>
      </c>
      <c r="N102" s="6">
        <v>-13</v>
      </c>
      <c r="O102" s="7">
        <v>-5</v>
      </c>
      <c r="P102" s="7"/>
      <c r="R102" s="6"/>
      <c r="S102" s="6"/>
      <c r="U102" s="6"/>
      <c r="V102" s="6"/>
      <c r="AC102" s="6"/>
      <c r="AD102" s="6"/>
    </row>
    <row r="103" spans="1:32" x14ac:dyDescent="0.25">
      <c r="A103" s="1"/>
      <c r="B103" t="s">
        <v>296</v>
      </c>
      <c r="C103" s="9" t="s">
        <v>444</v>
      </c>
      <c r="D103" s="97">
        <v>26612</v>
      </c>
      <c r="F103" t="s">
        <v>264</v>
      </c>
      <c r="G103" s="2" t="s">
        <v>54</v>
      </c>
      <c r="H103" s="6">
        <v>37.5</v>
      </c>
      <c r="I103" s="7">
        <v>-2.5</v>
      </c>
      <c r="J103" s="6">
        <v>45.5</v>
      </c>
      <c r="K103" s="7">
        <v>-2.5</v>
      </c>
      <c r="L103" s="6">
        <v>15</v>
      </c>
      <c r="M103" s="7">
        <v>6.5</v>
      </c>
      <c r="N103" s="6">
        <v>-8</v>
      </c>
      <c r="O103" s="7">
        <v>0</v>
      </c>
      <c r="R103" s="6">
        <v>33</v>
      </c>
      <c r="S103" s="6">
        <v>57</v>
      </c>
      <c r="T103" s="7">
        <f>R103-S103</f>
        <v>-24</v>
      </c>
      <c r="U103" s="6">
        <v>45</v>
      </c>
      <c r="V103" s="6">
        <v>40</v>
      </c>
      <c r="W103" s="7">
        <f>U103-V103</f>
        <v>5</v>
      </c>
      <c r="AA103" s="4" t="s">
        <v>1802</v>
      </c>
      <c r="AC103" s="6">
        <v>32</v>
      </c>
      <c r="AD103" s="6">
        <v>49</v>
      </c>
      <c r="AE103" s="7">
        <f>AC103-AD103</f>
        <v>-17</v>
      </c>
      <c r="AF103" s="4" t="s">
        <v>1804</v>
      </c>
    </row>
    <row r="104" spans="1:32" x14ac:dyDescent="0.25">
      <c r="A104" s="1"/>
      <c r="B104" t="s">
        <v>296</v>
      </c>
      <c r="C104" s="9" t="s">
        <v>541</v>
      </c>
      <c r="D104" s="97">
        <v>26617</v>
      </c>
      <c r="E104">
        <v>24</v>
      </c>
      <c r="F104" t="s">
        <v>357</v>
      </c>
      <c r="G104" s="2" t="s">
        <v>46</v>
      </c>
      <c r="H104" s="6">
        <v>40.5</v>
      </c>
      <c r="I104" s="7">
        <f>H104-H101</f>
        <v>1.8999999999999986</v>
      </c>
      <c r="J104" s="6">
        <v>45.4</v>
      </c>
      <c r="K104" s="7">
        <f>J104-J101</f>
        <v>-4.3000000000000043</v>
      </c>
      <c r="L104" s="6">
        <v>12.9</v>
      </c>
      <c r="M104" s="7">
        <f>L104-L101</f>
        <v>3</v>
      </c>
      <c r="N104" s="6">
        <f>H104-J104</f>
        <v>-4.8999999999999986</v>
      </c>
      <c r="O104" s="7">
        <f>N104-N101</f>
        <v>6.2000000000000028</v>
      </c>
      <c r="P104" s="7"/>
      <c r="R104" s="6">
        <v>42</v>
      </c>
      <c r="S104" s="6">
        <v>52</v>
      </c>
      <c r="T104" s="7">
        <f>R104-S104</f>
        <v>-10</v>
      </c>
      <c r="U104" s="6">
        <v>44</v>
      </c>
      <c r="V104" s="6">
        <v>42</v>
      </c>
      <c r="W104" s="7">
        <f>U104-V104</f>
        <v>2</v>
      </c>
      <c r="AA104" s="4" t="s">
        <v>1640</v>
      </c>
      <c r="AC104" s="6">
        <v>40</v>
      </c>
      <c r="AD104" s="6">
        <v>49</v>
      </c>
      <c r="AE104" s="7">
        <f>AC104-AD104</f>
        <v>-9</v>
      </c>
      <c r="AF104" s="4" t="s">
        <v>536</v>
      </c>
    </row>
    <row r="105" spans="1:32" x14ac:dyDescent="0.25">
      <c r="A105" s="1"/>
      <c r="B105" s="3" t="s">
        <v>296</v>
      </c>
      <c r="F105" s="3" t="s">
        <v>499</v>
      </c>
      <c r="G105" s="2" t="s">
        <v>60</v>
      </c>
      <c r="H105" s="6">
        <v>37</v>
      </c>
      <c r="I105" s="7">
        <v>-2</v>
      </c>
      <c r="J105" s="6">
        <v>45</v>
      </c>
      <c r="K105" s="7">
        <v>-1</v>
      </c>
      <c r="L105" s="6">
        <v>16</v>
      </c>
      <c r="M105" s="7">
        <v>4</v>
      </c>
      <c r="N105" s="6">
        <v>-8</v>
      </c>
      <c r="O105" s="7">
        <v>-1</v>
      </c>
      <c r="P105" s="7"/>
      <c r="R105" s="6"/>
      <c r="S105" s="6"/>
      <c r="U105" s="6"/>
      <c r="V105" s="6"/>
      <c r="AC105" s="6"/>
      <c r="AD105" s="6"/>
    </row>
    <row r="106" spans="1:32" x14ac:dyDescent="0.25">
      <c r="A106" s="1"/>
      <c r="B106" t="s">
        <v>296</v>
      </c>
      <c r="C106" s="9" t="s">
        <v>548</v>
      </c>
      <c r="D106" s="97">
        <v>26631</v>
      </c>
      <c r="E106">
        <v>7</v>
      </c>
      <c r="F106" t="s">
        <v>357</v>
      </c>
      <c r="G106" s="2" t="s">
        <v>46</v>
      </c>
      <c r="H106" s="6">
        <v>37</v>
      </c>
      <c r="I106" s="7">
        <f>H106-H104</f>
        <v>-3.5</v>
      </c>
      <c r="J106" s="6">
        <v>47.4</v>
      </c>
      <c r="K106" s="7">
        <f>J106-J104</f>
        <v>2</v>
      </c>
      <c r="L106" s="6">
        <v>13.7</v>
      </c>
      <c r="M106" s="7">
        <f>L106-L104</f>
        <v>0.79999999999999893</v>
      </c>
      <c r="N106" s="6">
        <f>H106-J106</f>
        <v>-10.399999999999999</v>
      </c>
      <c r="O106" s="7">
        <f>N106-N104</f>
        <v>-5.5</v>
      </c>
      <c r="P106" s="7"/>
      <c r="R106" s="6">
        <v>37</v>
      </c>
      <c r="S106" s="6">
        <v>54</v>
      </c>
      <c r="T106" s="7">
        <f>R106-S106</f>
        <v>-17</v>
      </c>
      <c r="U106" s="6">
        <v>45</v>
      </c>
      <c r="V106" s="6">
        <v>40</v>
      </c>
      <c r="W106" s="7">
        <f>U106-V106</f>
        <v>5</v>
      </c>
      <c r="AA106" s="4" t="s">
        <v>1640</v>
      </c>
      <c r="AC106" s="6">
        <v>36</v>
      </c>
      <c r="AD106" s="6">
        <v>51</v>
      </c>
      <c r="AE106" s="7">
        <f>AC106-AD106</f>
        <v>-15</v>
      </c>
      <c r="AF106" s="4" t="s">
        <v>536</v>
      </c>
    </row>
    <row r="107" spans="1:32" x14ac:dyDescent="0.25">
      <c r="A107" s="1"/>
      <c r="B107" t="s">
        <v>296</v>
      </c>
      <c r="F107" s="3" t="s">
        <v>521</v>
      </c>
      <c r="G107" s="2" t="s">
        <v>42</v>
      </c>
      <c r="H107" s="6">
        <v>40</v>
      </c>
      <c r="I107" s="7">
        <v>3</v>
      </c>
      <c r="J107" s="6">
        <v>46</v>
      </c>
      <c r="K107" s="7">
        <v>-4</v>
      </c>
      <c r="L107" s="6">
        <v>12</v>
      </c>
      <c r="M107" s="7">
        <v>1</v>
      </c>
      <c r="N107" s="6">
        <v>-6</v>
      </c>
      <c r="O107" s="7">
        <v>7</v>
      </c>
      <c r="P107" s="7"/>
      <c r="R107" s="6"/>
      <c r="S107" s="6"/>
      <c r="U107" s="6"/>
      <c r="V107" s="6"/>
      <c r="AC107" s="6"/>
      <c r="AD107" s="6"/>
    </row>
    <row r="108" spans="1:32" x14ac:dyDescent="0.25">
      <c r="A108" s="1"/>
      <c r="B108" t="s">
        <v>266</v>
      </c>
      <c r="C108" s="9" t="s">
        <v>356</v>
      </c>
      <c r="D108" s="97">
        <v>26639</v>
      </c>
      <c r="F108" t="s">
        <v>264</v>
      </c>
      <c r="G108" s="2" t="s">
        <v>54</v>
      </c>
      <c r="H108" s="6">
        <v>38</v>
      </c>
      <c r="I108" s="7">
        <v>0.5</v>
      </c>
      <c r="J108" s="6">
        <v>46.5</v>
      </c>
      <c r="K108" s="7">
        <v>1</v>
      </c>
      <c r="L108" s="6">
        <v>12.5</v>
      </c>
      <c r="M108" s="7">
        <v>-2.5</v>
      </c>
      <c r="N108" s="6">
        <v>-8.5</v>
      </c>
      <c r="O108" s="7">
        <v>-0.5</v>
      </c>
      <c r="R108" s="6">
        <v>39</v>
      </c>
      <c r="S108" s="6">
        <v>50</v>
      </c>
      <c r="T108" s="7">
        <f>R108-S108</f>
        <v>-11</v>
      </c>
      <c r="U108" s="6">
        <v>44</v>
      </c>
      <c r="V108" s="6">
        <v>40</v>
      </c>
      <c r="W108" s="7">
        <f>U108-V108</f>
        <v>4</v>
      </c>
      <c r="AA108" s="4" t="s">
        <v>1802</v>
      </c>
      <c r="AC108" s="6">
        <v>36</v>
      </c>
      <c r="AD108" s="6">
        <v>43</v>
      </c>
      <c r="AE108" s="7">
        <f>AC108-AD108</f>
        <v>-7</v>
      </c>
      <c r="AF108" s="4" t="s">
        <v>1804</v>
      </c>
    </row>
    <row r="109" spans="1:32" x14ac:dyDescent="0.25">
      <c r="A109" s="1"/>
      <c r="B109" t="s">
        <v>266</v>
      </c>
      <c r="C109" s="9" t="s">
        <v>539</v>
      </c>
      <c r="D109" s="97">
        <v>26645</v>
      </c>
      <c r="F109" t="s">
        <v>357</v>
      </c>
      <c r="G109" s="2" t="s">
        <v>46</v>
      </c>
      <c r="H109" s="6">
        <v>39.700000000000003</v>
      </c>
      <c r="I109" s="7">
        <v>2.7</v>
      </c>
      <c r="J109" s="6">
        <v>42.6</v>
      </c>
      <c r="K109" s="7">
        <v>-4.8</v>
      </c>
      <c r="L109" s="6">
        <v>15.7</v>
      </c>
      <c r="M109" s="7">
        <v>2</v>
      </c>
      <c r="N109" s="6">
        <f>H109-J109</f>
        <v>-2.8999999999999986</v>
      </c>
      <c r="O109" s="7">
        <v>7.5</v>
      </c>
      <c r="P109" s="7"/>
      <c r="R109" s="6">
        <v>39</v>
      </c>
      <c r="S109" s="6">
        <v>53</v>
      </c>
      <c r="T109" s="7">
        <f>R109-S109</f>
        <v>-14</v>
      </c>
      <c r="U109" s="6">
        <v>42</v>
      </c>
      <c r="V109" s="6">
        <v>43</v>
      </c>
      <c r="W109" s="7">
        <f>U109-V109</f>
        <v>-1</v>
      </c>
      <c r="AA109" s="4" t="s">
        <v>1640</v>
      </c>
      <c r="AC109" s="6">
        <v>40</v>
      </c>
      <c r="AD109" s="6">
        <v>47</v>
      </c>
      <c r="AE109" s="7">
        <f>AC109-AD109</f>
        <v>-7</v>
      </c>
      <c r="AF109" s="4" t="s">
        <v>536</v>
      </c>
    </row>
    <row r="110" spans="1:32" x14ac:dyDescent="0.25">
      <c r="A110" s="1"/>
      <c r="B110" s="3" t="s">
        <v>266</v>
      </c>
      <c r="F110" s="3" t="s">
        <v>499</v>
      </c>
      <c r="G110" s="2" t="s">
        <v>60</v>
      </c>
      <c r="H110" s="6">
        <v>36</v>
      </c>
      <c r="I110" s="7">
        <v>-1</v>
      </c>
      <c r="J110" s="6">
        <v>45</v>
      </c>
      <c r="K110" s="7">
        <v>0</v>
      </c>
      <c r="L110" s="6">
        <v>16</v>
      </c>
      <c r="M110" s="7">
        <v>0</v>
      </c>
      <c r="N110" s="6">
        <v>-9</v>
      </c>
      <c r="O110" s="7">
        <v>-1</v>
      </c>
      <c r="P110" s="7"/>
      <c r="R110" s="6"/>
      <c r="S110" s="6"/>
      <c r="U110" s="6"/>
      <c r="V110" s="6"/>
      <c r="AC110" s="6"/>
      <c r="AD110" s="6"/>
    </row>
    <row r="111" spans="1:32" x14ac:dyDescent="0.25">
      <c r="A111" s="1">
        <v>1973</v>
      </c>
      <c r="B111" t="s">
        <v>267</v>
      </c>
      <c r="C111" s="9" t="s">
        <v>355</v>
      </c>
      <c r="D111" s="97">
        <v>26674</v>
      </c>
      <c r="F111" t="s">
        <v>264</v>
      </c>
      <c r="G111" s="2" t="s">
        <v>54</v>
      </c>
      <c r="H111" s="6">
        <v>38.5</v>
      </c>
      <c r="I111" s="7">
        <v>0.5</v>
      </c>
      <c r="J111" s="6">
        <v>44</v>
      </c>
      <c r="K111" s="7">
        <v>-2.5</v>
      </c>
      <c r="L111" s="6">
        <v>15.5</v>
      </c>
      <c r="M111" s="7">
        <v>3</v>
      </c>
      <c r="N111" s="6">
        <v>-5.5</v>
      </c>
      <c r="O111" s="7">
        <v>3</v>
      </c>
      <c r="R111" s="6">
        <v>38</v>
      </c>
      <c r="S111" s="6">
        <v>52</v>
      </c>
      <c r="T111" s="7">
        <f>R111-S111</f>
        <v>-14</v>
      </c>
      <c r="U111" s="6">
        <v>40</v>
      </c>
      <c r="V111" s="6">
        <v>44</v>
      </c>
      <c r="W111" s="7">
        <f>U111-V111</f>
        <v>-4</v>
      </c>
      <c r="AA111" s="4" t="s">
        <v>1802</v>
      </c>
      <c r="AC111" s="6">
        <v>33</v>
      </c>
      <c r="AD111" s="6">
        <v>46</v>
      </c>
      <c r="AE111" s="7">
        <f>AC111-AD111</f>
        <v>-13</v>
      </c>
      <c r="AF111" s="4" t="s">
        <v>1804</v>
      </c>
    </row>
    <row r="112" spans="1:32" x14ac:dyDescent="0.25">
      <c r="A112" s="1"/>
      <c r="B112" t="s">
        <v>267</v>
      </c>
      <c r="C112" s="9" t="s">
        <v>492</v>
      </c>
      <c r="D112" s="97">
        <v>26673</v>
      </c>
      <c r="F112" t="s">
        <v>357</v>
      </c>
      <c r="G112" s="2" t="s">
        <v>46</v>
      </c>
      <c r="H112" s="6">
        <v>39.4</v>
      </c>
      <c r="I112" s="7">
        <v>-0.3</v>
      </c>
      <c r="J112" s="6">
        <v>39</v>
      </c>
      <c r="K112" s="7">
        <v>-3.6</v>
      </c>
      <c r="L112" s="6">
        <v>20.6</v>
      </c>
      <c r="M112" s="7">
        <v>4.9000000000000004</v>
      </c>
      <c r="N112" s="6">
        <f>H112-J112</f>
        <v>0.39999999999999858</v>
      </c>
      <c r="O112" s="7">
        <v>3.3</v>
      </c>
      <c r="P112" s="7"/>
      <c r="R112" s="6">
        <v>40</v>
      </c>
      <c r="S112" s="6">
        <v>51</v>
      </c>
      <c r="T112" s="7">
        <f t="shared" ref="T112:T113" si="4">R112-S112</f>
        <v>-11</v>
      </c>
      <c r="U112" s="6">
        <v>37</v>
      </c>
      <c r="V112" s="6">
        <v>47</v>
      </c>
      <c r="W112" s="7">
        <f>U112-V112</f>
        <v>-10</v>
      </c>
      <c r="AA112" s="4" t="s">
        <v>1640</v>
      </c>
      <c r="AC112" s="6">
        <v>42</v>
      </c>
      <c r="AD112" s="6">
        <v>47</v>
      </c>
      <c r="AE112" s="7">
        <f>AC112-AD112</f>
        <v>-5</v>
      </c>
      <c r="AF112" s="4" t="s">
        <v>536</v>
      </c>
    </row>
    <row r="113" spans="1:32" x14ac:dyDescent="0.25">
      <c r="A113" s="1"/>
      <c r="B113" t="s">
        <v>267</v>
      </c>
      <c r="C113" s="9" t="s">
        <v>542</v>
      </c>
      <c r="D113" s="97">
        <v>26687</v>
      </c>
      <c r="E113">
        <v>2</v>
      </c>
      <c r="F113" t="s">
        <v>357</v>
      </c>
      <c r="G113" s="2" t="s">
        <v>46</v>
      </c>
      <c r="H113" s="6">
        <v>39.9</v>
      </c>
      <c r="I113" s="7">
        <v>0.5</v>
      </c>
      <c r="J113" s="6">
        <v>42.7</v>
      </c>
      <c r="K113" s="7">
        <v>3.7</v>
      </c>
      <c r="L113" s="6">
        <v>15.4</v>
      </c>
      <c r="M113" s="7">
        <v>-5.2</v>
      </c>
      <c r="N113" s="6">
        <f>H113-J113</f>
        <v>-2.8000000000000043</v>
      </c>
      <c r="O113" s="7">
        <v>-3.2</v>
      </c>
      <c r="P113" s="7"/>
      <c r="R113" s="6">
        <v>41</v>
      </c>
      <c r="S113" s="6">
        <v>50</v>
      </c>
      <c r="T113" s="7">
        <f t="shared" si="4"/>
        <v>-9</v>
      </c>
      <c r="U113" s="6">
        <v>39</v>
      </c>
      <c r="V113" s="6">
        <v>46</v>
      </c>
      <c r="W113" s="7">
        <f>U113-V113</f>
        <v>-7</v>
      </c>
      <c r="AA113" s="4" t="s">
        <v>1640</v>
      </c>
      <c r="AC113" s="6">
        <v>39</v>
      </c>
      <c r="AD113" s="6">
        <v>49</v>
      </c>
      <c r="AE113" s="7">
        <f>AC113-AD113</f>
        <v>-10</v>
      </c>
      <c r="AF113" s="4" t="s">
        <v>536</v>
      </c>
    </row>
    <row r="114" spans="1:32" x14ac:dyDescent="0.25">
      <c r="A114" s="1"/>
      <c r="B114" s="3" t="s">
        <v>267</v>
      </c>
      <c r="F114" s="3" t="s">
        <v>499</v>
      </c>
      <c r="G114" s="2" t="s">
        <v>60</v>
      </c>
      <c r="H114" s="6">
        <v>39</v>
      </c>
      <c r="I114" s="7">
        <v>3</v>
      </c>
      <c r="J114" s="6">
        <v>41</v>
      </c>
      <c r="K114" s="7">
        <v>-4</v>
      </c>
      <c r="L114" s="6">
        <v>17</v>
      </c>
      <c r="M114" s="7">
        <v>1</v>
      </c>
      <c r="N114" s="6">
        <v>-2</v>
      </c>
      <c r="O114" s="7">
        <v>7</v>
      </c>
      <c r="P114" s="7"/>
      <c r="R114" s="6"/>
      <c r="S114" s="6"/>
      <c r="U114" s="6"/>
      <c r="V114" s="6"/>
      <c r="AC114" s="6"/>
      <c r="AD114" s="6"/>
    </row>
    <row r="115" spans="1:32" x14ac:dyDescent="0.25">
      <c r="A115" s="1"/>
      <c r="B115" s="3" t="s">
        <v>267</v>
      </c>
      <c r="F115" s="3" t="s">
        <v>521</v>
      </c>
      <c r="G115" s="2" t="s">
        <v>42</v>
      </c>
      <c r="H115" s="6">
        <v>37</v>
      </c>
      <c r="I115" s="7">
        <v>-3</v>
      </c>
      <c r="J115" s="6">
        <v>47</v>
      </c>
      <c r="K115" s="7">
        <v>1</v>
      </c>
      <c r="L115" s="6">
        <v>14</v>
      </c>
      <c r="M115" s="7">
        <v>2</v>
      </c>
      <c r="N115" s="6">
        <v>-10</v>
      </c>
      <c r="O115" s="7">
        <v>-4</v>
      </c>
      <c r="P115" s="7"/>
      <c r="R115" s="6"/>
      <c r="S115" s="6"/>
      <c r="U115" s="6"/>
      <c r="V115" s="6"/>
      <c r="AC115" s="6"/>
      <c r="AD115" s="6"/>
    </row>
    <row r="116" spans="1:32" x14ac:dyDescent="0.25">
      <c r="A116" s="1"/>
      <c r="B116" t="s">
        <v>268</v>
      </c>
      <c r="C116" s="9" t="s">
        <v>544</v>
      </c>
      <c r="D116" s="97">
        <v>26703</v>
      </c>
      <c r="F116" t="s">
        <v>264</v>
      </c>
      <c r="G116" s="2" t="s">
        <v>54</v>
      </c>
      <c r="H116" s="6">
        <v>38</v>
      </c>
      <c r="I116" s="7">
        <v>-0.5</v>
      </c>
      <c r="J116" s="6">
        <v>47</v>
      </c>
      <c r="K116" s="7">
        <v>3</v>
      </c>
      <c r="L116" s="6">
        <v>12.5</v>
      </c>
      <c r="M116" s="7">
        <v>-3</v>
      </c>
      <c r="N116" s="6">
        <v>-9</v>
      </c>
      <c r="O116" s="7">
        <v>-3.5</v>
      </c>
      <c r="R116" s="6">
        <v>37</v>
      </c>
      <c r="S116" s="6">
        <v>52</v>
      </c>
      <c r="T116" s="7">
        <f>R116-S116</f>
        <v>-15</v>
      </c>
      <c r="U116" s="6">
        <v>45</v>
      </c>
      <c r="V116" s="6">
        <v>42</v>
      </c>
      <c r="W116" s="7">
        <f>U116-V116</f>
        <v>3</v>
      </c>
      <c r="AA116" s="4" t="s">
        <v>1802</v>
      </c>
      <c r="AC116" s="6">
        <v>33</v>
      </c>
      <c r="AD116" s="6">
        <v>50</v>
      </c>
      <c r="AE116" s="7">
        <f>AC116-AD116</f>
        <v>-17</v>
      </c>
      <c r="AF116" s="4" t="s">
        <v>1804</v>
      </c>
    </row>
    <row r="117" spans="1:32" x14ac:dyDescent="0.25">
      <c r="A117" s="1"/>
      <c r="B117" s="3" t="s">
        <v>268</v>
      </c>
      <c r="F117" s="3" t="s">
        <v>499</v>
      </c>
      <c r="G117" s="2" t="s">
        <v>60</v>
      </c>
      <c r="H117" s="6">
        <v>39</v>
      </c>
      <c r="I117" s="7">
        <v>0</v>
      </c>
      <c r="J117" s="6">
        <v>41</v>
      </c>
      <c r="K117" s="7">
        <v>0</v>
      </c>
      <c r="L117" s="6">
        <v>17</v>
      </c>
      <c r="M117" s="7">
        <v>0</v>
      </c>
      <c r="N117" s="6">
        <v>-2</v>
      </c>
      <c r="O117" s="7">
        <v>0</v>
      </c>
      <c r="R117" s="6"/>
      <c r="S117" s="6"/>
      <c r="U117" s="6"/>
      <c r="V117" s="6"/>
      <c r="AC117" s="6"/>
      <c r="AD117" s="6"/>
    </row>
    <row r="118" spans="1:32" x14ac:dyDescent="0.25">
      <c r="A118" s="1"/>
      <c r="B118" s="3" t="s">
        <v>268</v>
      </c>
      <c r="F118" s="3" t="s">
        <v>521</v>
      </c>
      <c r="G118" s="2" t="s">
        <v>42</v>
      </c>
      <c r="H118" s="6">
        <v>39</v>
      </c>
      <c r="I118" s="7">
        <v>2</v>
      </c>
      <c r="J118" s="6">
        <v>46</v>
      </c>
      <c r="K118" s="7">
        <v>-1</v>
      </c>
      <c r="L118" s="6">
        <v>14</v>
      </c>
      <c r="M118" s="7">
        <v>0</v>
      </c>
      <c r="N118" s="6">
        <v>-7</v>
      </c>
      <c r="O118" s="7">
        <v>3</v>
      </c>
      <c r="R118" s="6"/>
      <c r="S118" s="6"/>
      <c r="U118" s="6"/>
      <c r="V118" s="6"/>
      <c r="AC118" s="6"/>
      <c r="AD118" s="6"/>
    </row>
    <row r="119" spans="1:32" x14ac:dyDescent="0.25">
      <c r="A119" s="1"/>
      <c r="B119" t="s">
        <v>294</v>
      </c>
      <c r="C119" s="9" t="s">
        <v>409</v>
      </c>
      <c r="D119" s="97">
        <v>26729</v>
      </c>
      <c r="F119" t="s">
        <v>357</v>
      </c>
      <c r="G119" s="2" t="s">
        <v>46</v>
      </c>
      <c r="H119" s="6">
        <v>38</v>
      </c>
      <c r="I119" s="7">
        <v>-1.9</v>
      </c>
      <c r="J119" s="6">
        <v>45.2</v>
      </c>
      <c r="K119" s="7">
        <v>2.5</v>
      </c>
      <c r="L119" s="6">
        <v>14.9</v>
      </c>
      <c r="M119" s="7">
        <v>-0.5</v>
      </c>
      <c r="N119" s="6">
        <v>-7.2</v>
      </c>
      <c r="O119" s="7">
        <v>-4.4000000000000004</v>
      </c>
      <c r="R119" s="6"/>
      <c r="S119" s="6"/>
      <c r="U119" s="6"/>
      <c r="V119" s="6"/>
      <c r="AC119" s="6"/>
      <c r="AD119" s="6"/>
    </row>
    <row r="120" spans="1:32" x14ac:dyDescent="0.25">
      <c r="A120" s="1"/>
      <c r="B120" t="s">
        <v>294</v>
      </c>
      <c r="C120" s="9" t="s">
        <v>444</v>
      </c>
      <c r="D120" s="97">
        <v>26732</v>
      </c>
      <c r="F120" t="s">
        <v>264</v>
      </c>
      <c r="G120" s="2" t="s">
        <v>54</v>
      </c>
      <c r="H120" s="6">
        <v>39</v>
      </c>
      <c r="I120" s="7">
        <v>1</v>
      </c>
      <c r="J120" s="6">
        <v>43</v>
      </c>
      <c r="K120" s="7">
        <v>-4</v>
      </c>
      <c r="L120" s="6">
        <v>16</v>
      </c>
      <c r="M120" s="7">
        <v>3.5</v>
      </c>
      <c r="N120" s="6">
        <v>-4</v>
      </c>
      <c r="O120" s="7">
        <v>5</v>
      </c>
      <c r="R120" s="6">
        <v>41</v>
      </c>
      <c r="S120" s="6">
        <v>51</v>
      </c>
      <c r="T120" s="7">
        <f>R120-S120</f>
        <v>-10</v>
      </c>
      <c r="U120" s="6">
        <v>41</v>
      </c>
      <c r="V120" s="6">
        <v>45</v>
      </c>
      <c r="W120" s="7">
        <f>U120-V120</f>
        <v>-4</v>
      </c>
      <c r="AA120" s="4" t="s">
        <v>1802</v>
      </c>
      <c r="AC120" s="6">
        <v>38</v>
      </c>
      <c r="AD120" s="6">
        <v>46</v>
      </c>
      <c r="AE120" s="7">
        <f>AC120-AD120</f>
        <v>-8</v>
      </c>
      <c r="AF120" s="4" t="s">
        <v>1804</v>
      </c>
    </row>
    <row r="121" spans="1:32" x14ac:dyDescent="0.25">
      <c r="A121" s="1"/>
      <c r="B121" s="3" t="s">
        <v>294</v>
      </c>
      <c r="F121" s="3" t="s">
        <v>499</v>
      </c>
      <c r="G121" s="2" t="s">
        <v>60</v>
      </c>
      <c r="H121" s="6">
        <v>38</v>
      </c>
      <c r="I121" s="7">
        <v>-1</v>
      </c>
      <c r="J121" s="6">
        <v>43</v>
      </c>
      <c r="K121" s="7">
        <v>2</v>
      </c>
      <c r="L121" s="6">
        <v>16</v>
      </c>
      <c r="M121" s="7">
        <v>-1</v>
      </c>
      <c r="N121" s="6">
        <v>-5</v>
      </c>
      <c r="O121" s="7">
        <v>-3</v>
      </c>
      <c r="R121" s="6"/>
      <c r="S121" s="6"/>
      <c r="U121" s="6"/>
      <c r="V121" s="6"/>
      <c r="AC121" s="6"/>
      <c r="AD121" s="6"/>
    </row>
    <row r="122" spans="1:32" x14ac:dyDescent="0.25">
      <c r="A122" s="1"/>
      <c r="B122" s="3" t="s">
        <v>294</v>
      </c>
      <c r="F122" s="3" t="s">
        <v>521</v>
      </c>
      <c r="G122" s="2" t="s">
        <v>42</v>
      </c>
      <c r="H122" s="6">
        <v>36</v>
      </c>
      <c r="I122" s="7">
        <v>-3</v>
      </c>
      <c r="J122" s="6">
        <v>47</v>
      </c>
      <c r="K122" s="7">
        <v>1</v>
      </c>
      <c r="L122" s="6">
        <v>15</v>
      </c>
      <c r="M122" s="7">
        <v>1</v>
      </c>
      <c r="N122" s="6">
        <v>-11</v>
      </c>
      <c r="O122" s="7">
        <v>-4</v>
      </c>
      <c r="R122" s="6"/>
      <c r="S122" s="6"/>
      <c r="U122" s="6"/>
      <c r="V122" s="6"/>
      <c r="AC122" s="6"/>
      <c r="AD122" s="6"/>
    </row>
    <row r="123" spans="1:32" x14ac:dyDescent="0.25">
      <c r="A123" s="1"/>
      <c r="B123" t="s">
        <v>269</v>
      </c>
      <c r="C123" s="9" t="s">
        <v>460</v>
      </c>
      <c r="D123" s="97">
        <v>26764</v>
      </c>
      <c r="F123" t="s">
        <v>357</v>
      </c>
      <c r="G123" s="2" t="s">
        <v>46</v>
      </c>
      <c r="H123" s="6">
        <v>36.6</v>
      </c>
      <c r="I123" s="7">
        <v>-1.4</v>
      </c>
      <c r="J123" s="6">
        <v>45</v>
      </c>
      <c r="K123" s="7">
        <v>-0.2</v>
      </c>
      <c r="L123" s="6">
        <v>17</v>
      </c>
      <c r="M123" s="7">
        <v>2.1</v>
      </c>
      <c r="N123" s="6">
        <v>-8.4</v>
      </c>
      <c r="O123" s="7">
        <v>-1.2</v>
      </c>
      <c r="R123" s="6">
        <v>39</v>
      </c>
      <c r="S123" s="6">
        <v>53</v>
      </c>
      <c r="T123" s="7">
        <f>R123-S123</f>
        <v>-14</v>
      </c>
      <c r="U123" s="6">
        <v>38</v>
      </c>
      <c r="V123" s="6">
        <v>45</v>
      </c>
      <c r="W123" s="7">
        <f>U123-V123</f>
        <v>-7</v>
      </c>
      <c r="AA123" s="4" t="s">
        <v>1640</v>
      </c>
      <c r="AC123" s="6">
        <v>36</v>
      </c>
      <c r="AD123" s="6">
        <v>53</v>
      </c>
      <c r="AE123" s="7">
        <f>AC123-AD123</f>
        <v>-17</v>
      </c>
      <c r="AF123" s="4" t="s">
        <v>536</v>
      </c>
    </row>
    <row r="124" spans="1:32" x14ac:dyDescent="0.25">
      <c r="A124" s="1"/>
      <c r="B124" t="s">
        <v>269</v>
      </c>
      <c r="C124" s="9" t="s">
        <v>368</v>
      </c>
      <c r="D124" s="97">
        <v>26765</v>
      </c>
      <c r="F124" t="s">
        <v>264</v>
      </c>
      <c r="G124" s="2" t="s">
        <v>54</v>
      </c>
      <c r="H124" s="6">
        <v>38</v>
      </c>
      <c r="I124" s="7">
        <v>-1</v>
      </c>
      <c r="J124" s="6">
        <v>41</v>
      </c>
      <c r="K124" s="7">
        <v>-2</v>
      </c>
      <c r="L124" s="6">
        <v>17.5</v>
      </c>
      <c r="M124" s="7">
        <v>1.5</v>
      </c>
      <c r="N124" s="6">
        <v>-3</v>
      </c>
      <c r="O124" s="7">
        <v>1</v>
      </c>
      <c r="R124" s="6">
        <v>37</v>
      </c>
      <c r="S124" s="6">
        <v>53</v>
      </c>
      <c r="T124" s="7">
        <f>R124-S124</f>
        <v>-16</v>
      </c>
      <c r="U124" s="6">
        <v>41</v>
      </c>
      <c r="V124" s="6">
        <v>40</v>
      </c>
      <c r="W124" s="7">
        <f>U124-V124</f>
        <v>1</v>
      </c>
      <c r="AA124" s="4" t="s">
        <v>1802</v>
      </c>
      <c r="AC124" s="6">
        <v>32</v>
      </c>
      <c r="AD124" s="6">
        <v>47</v>
      </c>
      <c r="AE124" s="7">
        <f>AC124-AD124</f>
        <v>-15</v>
      </c>
      <c r="AF124" s="4" t="s">
        <v>1804</v>
      </c>
    </row>
    <row r="125" spans="1:32" x14ac:dyDescent="0.25">
      <c r="A125" s="1"/>
      <c r="B125" s="3" t="s">
        <v>269</v>
      </c>
      <c r="F125" s="3" t="s">
        <v>499</v>
      </c>
      <c r="G125" s="2" t="s">
        <v>60</v>
      </c>
      <c r="H125" s="6">
        <v>36</v>
      </c>
      <c r="I125" s="7">
        <v>-2</v>
      </c>
      <c r="J125" s="6">
        <v>41</v>
      </c>
      <c r="K125" s="7">
        <v>-2</v>
      </c>
      <c r="L125" s="6">
        <v>20</v>
      </c>
      <c r="M125" s="7">
        <v>4</v>
      </c>
      <c r="N125" s="6">
        <v>-5</v>
      </c>
      <c r="O125" s="7">
        <v>0</v>
      </c>
      <c r="R125" s="6">
        <v>47</v>
      </c>
      <c r="S125" s="6">
        <v>41</v>
      </c>
      <c r="T125" s="6">
        <f>R125-S125</f>
        <v>6</v>
      </c>
      <c r="U125" s="6"/>
      <c r="V125" s="6"/>
      <c r="AA125" s="4" t="s">
        <v>1612</v>
      </c>
      <c r="AC125" s="6">
        <v>48</v>
      </c>
      <c r="AD125" s="6">
        <v>38</v>
      </c>
      <c r="AE125" s="8">
        <f>AC125-AD125</f>
        <v>10</v>
      </c>
      <c r="AF125" s="4" t="s">
        <v>1613</v>
      </c>
    </row>
    <row r="126" spans="1:32" x14ac:dyDescent="0.25">
      <c r="A126" s="1"/>
      <c r="B126" s="3" t="s">
        <v>269</v>
      </c>
      <c r="F126" s="3" t="s">
        <v>521</v>
      </c>
      <c r="G126" s="2" t="s">
        <v>42</v>
      </c>
      <c r="H126" s="6">
        <v>38</v>
      </c>
      <c r="I126" s="7">
        <v>2</v>
      </c>
      <c r="J126" s="6">
        <v>42</v>
      </c>
      <c r="K126" s="7">
        <v>-5</v>
      </c>
      <c r="L126" s="6">
        <v>17</v>
      </c>
      <c r="M126" s="7">
        <v>2</v>
      </c>
      <c r="N126" s="6">
        <v>-4</v>
      </c>
      <c r="O126" s="7">
        <v>7</v>
      </c>
      <c r="R126" s="6"/>
      <c r="S126" s="6"/>
      <c r="T126" s="6"/>
      <c r="U126" s="6"/>
      <c r="V126" s="6"/>
      <c r="AC126" s="6"/>
      <c r="AD126" s="6"/>
    </row>
    <row r="127" spans="1:32" x14ac:dyDescent="0.25">
      <c r="A127" s="1"/>
      <c r="B127" t="s">
        <v>270</v>
      </c>
      <c r="C127" s="9" t="s">
        <v>354</v>
      </c>
      <c r="D127" s="97">
        <v>26785</v>
      </c>
      <c r="F127" t="s">
        <v>357</v>
      </c>
      <c r="G127" s="2" t="s">
        <v>46</v>
      </c>
      <c r="H127" s="6">
        <v>31.9</v>
      </c>
      <c r="I127" s="7">
        <v>-4.7</v>
      </c>
      <c r="J127" s="6">
        <v>50.1</v>
      </c>
      <c r="K127" s="7">
        <v>5.0999999999999996</v>
      </c>
      <c r="L127" s="6">
        <v>16.899999999999999</v>
      </c>
      <c r="M127" s="7">
        <v>-0.1</v>
      </c>
      <c r="N127" s="6">
        <v>-18.2</v>
      </c>
      <c r="O127" s="7">
        <v>-9.8000000000000007</v>
      </c>
      <c r="R127" s="6">
        <v>36</v>
      </c>
      <c r="S127" s="6">
        <v>54</v>
      </c>
      <c r="T127" s="7">
        <f>R127-S127</f>
        <v>-18</v>
      </c>
      <c r="U127" s="6">
        <v>40</v>
      </c>
      <c r="V127" s="6">
        <v>45</v>
      </c>
      <c r="W127" s="7">
        <f>U127-V127</f>
        <v>-5</v>
      </c>
      <c r="AA127" s="4" t="s">
        <v>1640</v>
      </c>
      <c r="AC127" s="6">
        <v>34</v>
      </c>
      <c r="AD127" s="6">
        <v>54</v>
      </c>
      <c r="AE127" s="7">
        <f>AC127-AD127</f>
        <v>-20</v>
      </c>
      <c r="AF127" s="4" t="s">
        <v>536</v>
      </c>
    </row>
    <row r="128" spans="1:32" x14ac:dyDescent="0.25">
      <c r="A128" s="1"/>
      <c r="B128" t="s">
        <v>270</v>
      </c>
      <c r="C128" s="9" t="s">
        <v>468</v>
      </c>
      <c r="D128" s="97">
        <v>26794</v>
      </c>
      <c r="F128" t="s">
        <v>264</v>
      </c>
      <c r="G128" s="2" t="s">
        <v>54</v>
      </c>
      <c r="H128" s="6">
        <v>38</v>
      </c>
      <c r="I128" s="7">
        <v>0</v>
      </c>
      <c r="J128" s="6">
        <v>43.5</v>
      </c>
      <c r="K128" s="7">
        <v>2.5</v>
      </c>
      <c r="L128" s="6">
        <v>14.5</v>
      </c>
      <c r="M128" s="7">
        <v>-3</v>
      </c>
      <c r="N128" s="6">
        <v>-5.5</v>
      </c>
      <c r="O128" s="7">
        <v>-2.5</v>
      </c>
      <c r="R128" s="6">
        <v>38</v>
      </c>
      <c r="S128" s="6">
        <v>53</v>
      </c>
      <c r="T128" s="6">
        <f>R128-S128</f>
        <v>-15</v>
      </c>
      <c r="U128" s="6">
        <v>40</v>
      </c>
      <c r="V128" s="6">
        <v>44</v>
      </c>
      <c r="W128" s="7">
        <f>U128-V128</f>
        <v>-4</v>
      </c>
      <c r="AA128" s="4" t="s">
        <v>1802</v>
      </c>
      <c r="AC128" s="6">
        <v>35</v>
      </c>
      <c r="AD128" s="6">
        <v>48</v>
      </c>
      <c r="AE128" s="7">
        <f>AC128-AD128</f>
        <v>-13</v>
      </c>
      <c r="AF128" s="4" t="s">
        <v>1804</v>
      </c>
    </row>
    <row r="129" spans="1:32" x14ac:dyDescent="0.25">
      <c r="A129" s="1"/>
      <c r="B129" s="3" t="s">
        <v>270</v>
      </c>
      <c r="F129" s="3" t="s">
        <v>499</v>
      </c>
      <c r="G129" s="2" t="s">
        <v>60</v>
      </c>
      <c r="H129" s="6">
        <v>34</v>
      </c>
      <c r="I129" s="7">
        <v>-2</v>
      </c>
      <c r="J129" s="6">
        <v>41</v>
      </c>
      <c r="K129" s="7">
        <v>0</v>
      </c>
      <c r="L129" s="6">
        <v>22</v>
      </c>
      <c r="M129" s="7">
        <v>2</v>
      </c>
      <c r="N129" s="6">
        <v>-7</v>
      </c>
      <c r="O129" s="7">
        <v>2</v>
      </c>
      <c r="R129" s="6">
        <v>39</v>
      </c>
      <c r="S129" s="6">
        <v>41</v>
      </c>
      <c r="T129" s="6">
        <f>R129-S129</f>
        <v>-2</v>
      </c>
      <c r="U129" s="6"/>
      <c r="V129" s="6"/>
      <c r="AA129" s="4" t="s">
        <v>1612</v>
      </c>
      <c r="AC129" s="6">
        <v>43</v>
      </c>
      <c r="AD129" s="6">
        <v>43</v>
      </c>
      <c r="AE129" s="8">
        <f>AC129-AD129</f>
        <v>0</v>
      </c>
      <c r="AF129" s="4" t="s">
        <v>1613</v>
      </c>
    </row>
    <row r="130" spans="1:32" x14ac:dyDescent="0.25">
      <c r="A130" s="1"/>
      <c r="B130" s="3" t="s">
        <v>270</v>
      </c>
      <c r="F130" s="3" t="s">
        <v>521</v>
      </c>
      <c r="G130" s="2" t="s">
        <v>42</v>
      </c>
      <c r="H130" s="6">
        <v>37</v>
      </c>
      <c r="I130" s="7">
        <v>-1</v>
      </c>
      <c r="J130" s="6">
        <v>45</v>
      </c>
      <c r="K130" s="7">
        <v>3</v>
      </c>
      <c r="L130" s="6">
        <v>16</v>
      </c>
      <c r="M130" s="7">
        <v>-1</v>
      </c>
      <c r="N130" s="6">
        <v>-8</v>
      </c>
      <c r="O130" s="7">
        <v>-4</v>
      </c>
      <c r="R130" s="6"/>
      <c r="S130" s="6"/>
      <c r="T130" s="6"/>
      <c r="U130" s="6"/>
      <c r="V130" s="6"/>
      <c r="AC130" s="6"/>
      <c r="AD130" s="6"/>
    </row>
    <row r="131" spans="1:32" x14ac:dyDescent="0.25">
      <c r="A131" s="1"/>
      <c r="B131" t="s">
        <v>263</v>
      </c>
      <c r="C131" s="9" t="s">
        <v>356</v>
      </c>
      <c r="D131" s="97">
        <v>26821</v>
      </c>
      <c r="F131" t="s">
        <v>264</v>
      </c>
      <c r="G131" s="2" t="s">
        <v>54</v>
      </c>
      <c r="H131" s="6">
        <v>41</v>
      </c>
      <c r="I131" s="7">
        <v>3</v>
      </c>
      <c r="J131" s="6">
        <v>42</v>
      </c>
      <c r="K131" s="7">
        <v>-1.5</v>
      </c>
      <c r="L131" s="6">
        <v>14.5</v>
      </c>
      <c r="M131" s="7">
        <v>0</v>
      </c>
      <c r="N131" s="6">
        <v>-1</v>
      </c>
      <c r="O131" s="7">
        <v>4.5</v>
      </c>
      <c r="R131" s="6">
        <v>43</v>
      </c>
      <c r="S131" s="6">
        <v>47</v>
      </c>
      <c r="T131" s="6">
        <f>R131-S131</f>
        <v>-4</v>
      </c>
      <c r="U131" s="6">
        <v>41</v>
      </c>
      <c r="V131" s="6">
        <v>42</v>
      </c>
      <c r="W131" s="7">
        <f>U131-V131</f>
        <v>-1</v>
      </c>
      <c r="AA131" s="4" t="s">
        <v>1802</v>
      </c>
      <c r="AC131" s="6">
        <v>37</v>
      </c>
      <c r="AD131" s="6">
        <v>43</v>
      </c>
      <c r="AE131" s="7">
        <f>AC131-AD131</f>
        <v>-6</v>
      </c>
      <c r="AF131" s="4" t="s">
        <v>1804</v>
      </c>
    </row>
    <row r="132" spans="1:32" x14ac:dyDescent="0.25">
      <c r="A132" s="1"/>
      <c r="B132" t="s">
        <v>263</v>
      </c>
      <c r="C132" s="52" t="s">
        <v>539</v>
      </c>
      <c r="D132" s="97">
        <v>26827</v>
      </c>
      <c r="F132" t="s">
        <v>357</v>
      </c>
      <c r="G132" s="2" t="s">
        <v>46</v>
      </c>
      <c r="H132" s="6">
        <v>41.3</v>
      </c>
      <c r="I132" s="7">
        <v>9.4</v>
      </c>
      <c r="J132" s="6">
        <v>41.6</v>
      </c>
      <c r="K132" s="7">
        <v>-8.5</v>
      </c>
      <c r="L132" s="6">
        <v>15.7</v>
      </c>
      <c r="M132" s="7">
        <v>-1.2</v>
      </c>
      <c r="N132" s="6">
        <v>-0.3</v>
      </c>
      <c r="O132" s="7">
        <v>17.899999999999999</v>
      </c>
      <c r="R132" s="6"/>
      <c r="S132" s="6"/>
      <c r="T132" s="6"/>
      <c r="U132" s="6"/>
      <c r="V132" s="6"/>
      <c r="AC132" s="6"/>
      <c r="AD132" s="6"/>
    </row>
    <row r="133" spans="1:32" x14ac:dyDescent="0.25">
      <c r="A133" s="1"/>
      <c r="B133" t="s">
        <v>263</v>
      </c>
      <c r="C133" s="52" t="s">
        <v>345</v>
      </c>
      <c r="D133" s="97">
        <v>26834</v>
      </c>
      <c r="F133" t="s">
        <v>357</v>
      </c>
      <c r="G133" s="2" t="s">
        <v>46</v>
      </c>
      <c r="H133" s="6">
        <v>39.299999999999997</v>
      </c>
      <c r="I133" s="7">
        <v>-2</v>
      </c>
      <c r="J133" s="6">
        <v>43.9</v>
      </c>
      <c r="K133" s="7">
        <v>2.2999999999999998</v>
      </c>
      <c r="L133" s="6">
        <v>14.8</v>
      </c>
      <c r="M133" s="7">
        <v>-0.9</v>
      </c>
      <c r="N133" s="6">
        <v>-4.5999999999999996</v>
      </c>
      <c r="O133" s="7">
        <v>-4.3</v>
      </c>
      <c r="R133" s="6">
        <v>41</v>
      </c>
      <c r="S133" s="6">
        <v>51</v>
      </c>
      <c r="T133" s="7">
        <f t="shared" ref="T133:T139" si="5">R133-S133</f>
        <v>-10</v>
      </c>
      <c r="U133" s="6">
        <v>42</v>
      </c>
      <c r="V133" s="6">
        <v>44</v>
      </c>
      <c r="W133" s="7">
        <f>U133-V133</f>
        <v>-2</v>
      </c>
      <c r="AA133" s="4" t="s">
        <v>1640</v>
      </c>
      <c r="AC133" s="6">
        <v>40</v>
      </c>
      <c r="AD133" s="6">
        <v>49</v>
      </c>
      <c r="AE133" s="7">
        <f t="shared" ref="AE133:AE139" si="6">AC133-AD133</f>
        <v>-9</v>
      </c>
      <c r="AF133" s="4" t="s">
        <v>536</v>
      </c>
    </row>
    <row r="134" spans="1:32" x14ac:dyDescent="0.25">
      <c r="A134" s="1"/>
      <c r="B134" s="3" t="s">
        <v>263</v>
      </c>
      <c r="F134" s="3" t="s">
        <v>499</v>
      </c>
      <c r="G134" s="2" t="s">
        <v>60</v>
      </c>
      <c r="H134" s="6">
        <v>39</v>
      </c>
      <c r="I134" s="7">
        <v>5</v>
      </c>
      <c r="J134" s="6">
        <v>37</v>
      </c>
      <c r="K134" s="7">
        <v>-4</v>
      </c>
      <c r="L134" s="6">
        <v>21</v>
      </c>
      <c r="M134" s="7">
        <v>-1</v>
      </c>
      <c r="N134" s="6">
        <v>2</v>
      </c>
      <c r="O134" s="7">
        <v>9</v>
      </c>
      <c r="R134" s="6">
        <v>55</v>
      </c>
      <c r="S134" s="6">
        <v>37</v>
      </c>
      <c r="T134" s="6">
        <f t="shared" si="5"/>
        <v>18</v>
      </c>
      <c r="U134" s="6"/>
      <c r="V134" s="6"/>
      <c r="AA134" s="4" t="s">
        <v>1612</v>
      </c>
      <c r="AC134" s="6">
        <v>47</v>
      </c>
      <c r="AD134" s="6">
        <v>42</v>
      </c>
      <c r="AE134" s="8">
        <f t="shared" si="6"/>
        <v>5</v>
      </c>
      <c r="AF134" s="4" t="s">
        <v>1613</v>
      </c>
    </row>
    <row r="135" spans="1:32" x14ac:dyDescent="0.25">
      <c r="A135" s="1"/>
      <c r="B135" t="s">
        <v>265</v>
      </c>
      <c r="C135" s="9" t="s">
        <v>368</v>
      </c>
      <c r="D135" s="97">
        <v>26856</v>
      </c>
      <c r="F135" t="s">
        <v>264</v>
      </c>
      <c r="G135" s="2" t="s">
        <v>54</v>
      </c>
      <c r="H135" s="6">
        <v>35.5</v>
      </c>
      <c r="I135" s="7">
        <v>-5.5</v>
      </c>
      <c r="J135" s="6">
        <v>45</v>
      </c>
      <c r="K135" s="7">
        <v>3</v>
      </c>
      <c r="L135" s="6">
        <v>17.5</v>
      </c>
      <c r="M135" s="7">
        <v>3</v>
      </c>
      <c r="N135" s="6">
        <v>-9.5</v>
      </c>
      <c r="O135" s="7">
        <v>-8.5</v>
      </c>
      <c r="R135" s="6">
        <v>37</v>
      </c>
      <c r="S135" s="6">
        <v>54</v>
      </c>
      <c r="T135" s="6">
        <f t="shared" si="5"/>
        <v>-17</v>
      </c>
      <c r="U135" s="6">
        <v>45</v>
      </c>
      <c r="V135" s="6">
        <v>38</v>
      </c>
      <c r="W135" s="7">
        <f>U135-V135</f>
        <v>7</v>
      </c>
      <c r="AA135" s="4" t="s">
        <v>1802</v>
      </c>
      <c r="AC135" s="6">
        <v>31</v>
      </c>
      <c r="AD135" s="6">
        <v>51</v>
      </c>
      <c r="AE135" s="7">
        <f t="shared" si="6"/>
        <v>-20</v>
      </c>
      <c r="AF135" s="4" t="s">
        <v>1804</v>
      </c>
    </row>
    <row r="136" spans="1:32" x14ac:dyDescent="0.25">
      <c r="A136" s="1"/>
      <c r="B136" s="3" t="s">
        <v>265</v>
      </c>
      <c r="F136" s="3" t="s">
        <v>499</v>
      </c>
      <c r="G136" s="2" t="s">
        <v>60</v>
      </c>
      <c r="H136" s="6">
        <v>38.5</v>
      </c>
      <c r="I136" s="7">
        <v>-0.5</v>
      </c>
      <c r="J136" s="6">
        <v>39</v>
      </c>
      <c r="K136" s="7">
        <v>2</v>
      </c>
      <c r="L136" s="6">
        <v>18.5</v>
      </c>
      <c r="M136" s="7">
        <v>-2.5</v>
      </c>
      <c r="N136" s="6">
        <v>-0.5</v>
      </c>
      <c r="O136" s="7">
        <v>-2.5</v>
      </c>
      <c r="R136" s="6">
        <v>53</v>
      </c>
      <c r="S136" s="6">
        <v>38</v>
      </c>
      <c r="T136" s="6">
        <f t="shared" si="5"/>
        <v>15</v>
      </c>
      <c r="U136" s="6"/>
      <c r="V136" s="6"/>
      <c r="AA136" s="4" t="s">
        <v>1612</v>
      </c>
      <c r="AC136" s="6">
        <v>52</v>
      </c>
      <c r="AD136" s="6">
        <v>37</v>
      </c>
      <c r="AE136" s="8">
        <f t="shared" si="6"/>
        <v>15</v>
      </c>
      <c r="AF136" s="4" t="s">
        <v>1613</v>
      </c>
    </row>
    <row r="137" spans="1:32" x14ac:dyDescent="0.25">
      <c r="A137" s="1"/>
      <c r="B137" t="s">
        <v>293</v>
      </c>
      <c r="C137" s="9" t="s">
        <v>480</v>
      </c>
      <c r="D137" s="97">
        <v>26884</v>
      </c>
      <c r="F137" t="s">
        <v>264</v>
      </c>
      <c r="G137" s="2" t="s">
        <v>54</v>
      </c>
      <c r="H137" s="6">
        <v>31.5</v>
      </c>
      <c r="I137" s="7">
        <v>-4</v>
      </c>
      <c r="J137" s="6">
        <v>38</v>
      </c>
      <c r="K137" s="7">
        <v>-7</v>
      </c>
      <c r="L137" s="6">
        <v>28</v>
      </c>
      <c r="M137" s="7">
        <v>10.5</v>
      </c>
      <c r="N137" s="6">
        <v>-6.5</v>
      </c>
      <c r="O137" s="7">
        <v>3</v>
      </c>
      <c r="R137" s="6">
        <v>34</v>
      </c>
      <c r="S137" s="6">
        <v>57</v>
      </c>
      <c r="T137" s="6">
        <f t="shared" si="5"/>
        <v>-23</v>
      </c>
      <c r="U137" s="6">
        <v>39</v>
      </c>
      <c r="V137" s="6">
        <v>43</v>
      </c>
      <c r="W137" s="7">
        <f>U137-V137</f>
        <v>-4</v>
      </c>
      <c r="AA137" s="4" t="s">
        <v>1802</v>
      </c>
      <c r="AC137" s="6">
        <v>29</v>
      </c>
      <c r="AD137" s="6">
        <v>55</v>
      </c>
      <c r="AE137" s="7">
        <f t="shared" si="6"/>
        <v>-26</v>
      </c>
      <c r="AF137" s="4" t="s">
        <v>1804</v>
      </c>
    </row>
    <row r="138" spans="1:32" x14ac:dyDescent="0.25">
      <c r="A138" s="1"/>
      <c r="B138" t="s">
        <v>293</v>
      </c>
      <c r="C138" s="9" t="s">
        <v>549</v>
      </c>
      <c r="D138" s="97">
        <v>26883</v>
      </c>
      <c r="E138">
        <v>27</v>
      </c>
      <c r="F138" t="s">
        <v>357</v>
      </c>
      <c r="G138" s="2" t="s">
        <v>46</v>
      </c>
      <c r="H138" s="6">
        <v>28.9</v>
      </c>
      <c r="I138" s="7">
        <v>-10.4</v>
      </c>
      <c r="J138" s="6">
        <v>41.7</v>
      </c>
      <c r="K138" s="7">
        <v>-2.2000000000000002</v>
      </c>
      <c r="L138" s="6">
        <v>27.6</v>
      </c>
      <c r="M138" s="7">
        <v>12.8</v>
      </c>
      <c r="N138" s="6">
        <f>H138-J138</f>
        <v>-12.800000000000004</v>
      </c>
      <c r="O138" s="7">
        <v>-8.1999999999999993</v>
      </c>
      <c r="R138" s="6">
        <v>33</v>
      </c>
      <c r="S138" s="6">
        <v>58</v>
      </c>
      <c r="T138" s="7">
        <f t="shared" si="5"/>
        <v>-25</v>
      </c>
      <c r="U138" s="6">
        <v>37</v>
      </c>
      <c r="V138" s="6">
        <v>48</v>
      </c>
      <c r="W138" s="7">
        <f>U138-V138</f>
        <v>-11</v>
      </c>
      <c r="AA138" s="4" t="s">
        <v>1640</v>
      </c>
      <c r="AC138" s="6">
        <v>28</v>
      </c>
      <c r="AD138" s="6">
        <v>61</v>
      </c>
      <c r="AE138" s="7">
        <f t="shared" si="6"/>
        <v>-33</v>
      </c>
      <c r="AF138" s="4" t="s">
        <v>536</v>
      </c>
    </row>
    <row r="139" spans="1:32" x14ac:dyDescent="0.25">
      <c r="A139" s="1"/>
      <c r="B139" s="3" t="s">
        <v>293</v>
      </c>
      <c r="F139" s="3" t="s">
        <v>499</v>
      </c>
      <c r="G139" s="2" t="s">
        <v>60</v>
      </c>
      <c r="H139" s="6">
        <v>30</v>
      </c>
      <c r="I139" s="7">
        <v>-8.5</v>
      </c>
      <c r="J139" s="6">
        <v>41</v>
      </c>
      <c r="K139" s="7">
        <v>2</v>
      </c>
      <c r="L139" s="6">
        <v>26</v>
      </c>
      <c r="M139" s="7">
        <v>7.5</v>
      </c>
      <c r="N139" s="6">
        <v>-11</v>
      </c>
      <c r="O139" s="7">
        <v>-10.5</v>
      </c>
      <c r="R139" s="6">
        <v>41</v>
      </c>
      <c r="S139" s="6">
        <v>49</v>
      </c>
      <c r="T139" s="6">
        <f t="shared" si="5"/>
        <v>-8</v>
      </c>
      <c r="U139" s="6"/>
      <c r="V139" s="6"/>
      <c r="AA139" s="4" t="s">
        <v>1612</v>
      </c>
      <c r="AC139" s="6">
        <v>39</v>
      </c>
      <c r="AD139" s="6">
        <v>49</v>
      </c>
      <c r="AE139" s="8">
        <f t="shared" si="6"/>
        <v>-10</v>
      </c>
      <c r="AF139" s="4" t="s">
        <v>1613</v>
      </c>
    </row>
    <row r="140" spans="1:32" x14ac:dyDescent="0.25">
      <c r="A140" s="1"/>
      <c r="B140" t="s">
        <v>295</v>
      </c>
      <c r="C140" s="9" t="s">
        <v>459</v>
      </c>
      <c r="D140" s="97">
        <v>26911</v>
      </c>
      <c r="F140" t="s">
        <v>357</v>
      </c>
      <c r="G140" s="2" t="s">
        <v>46</v>
      </c>
      <c r="H140" s="6">
        <v>33.9</v>
      </c>
      <c r="I140" s="7">
        <v>5</v>
      </c>
      <c r="J140" s="6">
        <v>40.9</v>
      </c>
      <c r="K140" s="7">
        <v>-0.8</v>
      </c>
      <c r="L140" s="6">
        <v>23.8</v>
      </c>
      <c r="M140" s="7">
        <v>-3.8</v>
      </c>
      <c r="N140" s="6">
        <v>-7</v>
      </c>
      <c r="O140" s="7">
        <v>5.8</v>
      </c>
      <c r="R140" s="6"/>
      <c r="S140" s="6"/>
      <c r="T140" s="6"/>
      <c r="U140" s="6"/>
      <c r="V140" s="6"/>
      <c r="AC140" s="6"/>
      <c r="AD140" s="6"/>
    </row>
    <row r="141" spans="1:32" x14ac:dyDescent="0.25">
      <c r="A141" s="1"/>
      <c r="B141" t="s">
        <v>295</v>
      </c>
      <c r="C141" s="9" t="s">
        <v>483</v>
      </c>
      <c r="D141" s="97">
        <v>26912</v>
      </c>
      <c r="F141" t="s">
        <v>264</v>
      </c>
      <c r="G141" s="2" t="s">
        <v>54</v>
      </c>
      <c r="H141" s="6">
        <v>33.5</v>
      </c>
      <c r="I141" s="7">
        <v>2</v>
      </c>
      <c r="J141" s="6">
        <v>43</v>
      </c>
      <c r="K141" s="7">
        <v>5</v>
      </c>
      <c r="L141" s="6">
        <v>22</v>
      </c>
      <c r="M141" s="7">
        <v>-6</v>
      </c>
      <c r="N141" s="6">
        <v>-9.5</v>
      </c>
      <c r="O141" s="7">
        <v>-3</v>
      </c>
      <c r="R141" s="6">
        <v>36</v>
      </c>
      <c r="S141" s="6">
        <v>53</v>
      </c>
      <c r="T141" s="6">
        <f t="shared" ref="T141:T146" si="7">R141-S141</f>
        <v>-17</v>
      </c>
      <c r="U141" s="6">
        <v>42</v>
      </c>
      <c r="V141" s="6">
        <v>39</v>
      </c>
      <c r="W141" s="7">
        <f>U141-V141</f>
        <v>3</v>
      </c>
      <c r="AA141" s="4" t="s">
        <v>1802</v>
      </c>
      <c r="AC141" s="6">
        <v>29</v>
      </c>
      <c r="AD141" s="6">
        <v>51</v>
      </c>
      <c r="AE141" s="7">
        <f t="shared" ref="AE141:AE146" si="8">AC141-AD141</f>
        <v>-22</v>
      </c>
      <c r="AF141" s="4" t="s">
        <v>1804</v>
      </c>
    </row>
    <row r="142" spans="1:32" x14ac:dyDescent="0.25">
      <c r="A142" s="1"/>
      <c r="B142" s="3" t="s">
        <v>295</v>
      </c>
      <c r="F142" s="3" t="s">
        <v>499</v>
      </c>
      <c r="G142" s="2" t="s">
        <v>60</v>
      </c>
      <c r="H142" s="6">
        <v>30.5</v>
      </c>
      <c r="I142" s="7">
        <v>0.5</v>
      </c>
      <c r="J142" s="6">
        <v>38</v>
      </c>
      <c r="K142" s="7">
        <v>-3</v>
      </c>
      <c r="L142" s="6">
        <v>29</v>
      </c>
      <c r="M142" s="7">
        <v>3</v>
      </c>
      <c r="N142" s="6">
        <f>H142-J142</f>
        <v>-7.5</v>
      </c>
      <c r="O142" s="7">
        <v>-3.5</v>
      </c>
      <c r="R142" s="6">
        <v>41</v>
      </c>
      <c r="S142" s="6">
        <v>49</v>
      </c>
      <c r="T142" s="6">
        <f t="shared" si="7"/>
        <v>-8</v>
      </c>
      <c r="U142" s="6"/>
      <c r="V142" s="6"/>
      <c r="AA142" s="4" t="s">
        <v>1612</v>
      </c>
      <c r="AC142" s="6">
        <v>32</v>
      </c>
      <c r="AD142" s="6">
        <v>54</v>
      </c>
      <c r="AE142" s="8">
        <f t="shared" si="8"/>
        <v>-22</v>
      </c>
      <c r="AF142" s="4" t="s">
        <v>1613</v>
      </c>
    </row>
    <row r="143" spans="1:32" x14ac:dyDescent="0.25">
      <c r="A143" s="1"/>
      <c r="B143" s="3" t="s">
        <v>295</v>
      </c>
      <c r="C143" s="52" t="s">
        <v>679</v>
      </c>
      <c r="D143" s="97">
        <v>26933</v>
      </c>
      <c r="F143" s="3" t="s">
        <v>499</v>
      </c>
      <c r="G143" s="2" t="s">
        <v>1611</v>
      </c>
      <c r="H143" s="6">
        <v>31</v>
      </c>
      <c r="I143" s="7">
        <f>H143-H142</f>
        <v>0.5</v>
      </c>
      <c r="J143" s="6">
        <v>34</v>
      </c>
      <c r="K143" s="7">
        <f>J143-J142</f>
        <v>-4</v>
      </c>
      <c r="L143" s="6">
        <v>32</v>
      </c>
      <c r="M143" s="7">
        <f>L143-L142</f>
        <v>3</v>
      </c>
      <c r="N143" s="86">
        <f>H143-J143</f>
        <v>-3</v>
      </c>
      <c r="O143" s="7">
        <f>N143-N142</f>
        <v>4.5</v>
      </c>
      <c r="R143" s="6">
        <v>39</v>
      </c>
      <c r="S143" s="6">
        <v>49</v>
      </c>
      <c r="T143" s="6">
        <f t="shared" si="7"/>
        <v>-10</v>
      </c>
      <c r="U143" s="6"/>
      <c r="V143" s="6"/>
      <c r="AA143" s="4" t="s">
        <v>1612</v>
      </c>
      <c r="AC143" s="6">
        <v>36</v>
      </c>
      <c r="AD143" s="6">
        <v>51</v>
      </c>
      <c r="AE143" s="8">
        <f t="shared" si="8"/>
        <v>-15</v>
      </c>
      <c r="AF143" s="4" t="s">
        <v>1613</v>
      </c>
    </row>
    <row r="144" spans="1:32" x14ac:dyDescent="0.25">
      <c r="A144" s="1"/>
      <c r="B144" t="s">
        <v>297</v>
      </c>
      <c r="C144" s="9" t="s">
        <v>550</v>
      </c>
      <c r="D144" s="97">
        <v>26950</v>
      </c>
      <c r="E144">
        <v>15</v>
      </c>
      <c r="F144" t="s">
        <v>357</v>
      </c>
      <c r="G144" s="2" t="s">
        <v>46</v>
      </c>
      <c r="H144" s="6">
        <v>34.200000000000003</v>
      </c>
      <c r="I144" s="7">
        <v>0.3</v>
      </c>
      <c r="J144" s="6">
        <v>35.4</v>
      </c>
      <c r="K144" s="7">
        <v>-5.5</v>
      </c>
      <c r="L144" s="6">
        <v>29.1</v>
      </c>
      <c r="M144" s="7">
        <v>5.3</v>
      </c>
      <c r="N144" s="6">
        <f>H144-J144</f>
        <v>-1.1999999999999957</v>
      </c>
      <c r="O144" s="7">
        <v>5.8</v>
      </c>
      <c r="P144" s="3" t="s">
        <v>467</v>
      </c>
      <c r="R144" s="6">
        <v>34</v>
      </c>
      <c r="S144" s="6">
        <v>60</v>
      </c>
      <c r="T144" s="6">
        <f t="shared" si="7"/>
        <v>-26</v>
      </c>
      <c r="U144" s="6">
        <v>40</v>
      </c>
      <c r="V144" s="6">
        <v>48</v>
      </c>
      <c r="W144" s="7">
        <f>U144-V144</f>
        <v>-8</v>
      </c>
      <c r="AA144" s="4" t="s">
        <v>1640</v>
      </c>
      <c r="AC144" s="6">
        <v>31</v>
      </c>
      <c r="AD144" s="6">
        <v>61</v>
      </c>
      <c r="AE144" s="7">
        <f t="shared" si="8"/>
        <v>-30</v>
      </c>
      <c r="AF144" s="4" t="s">
        <v>536</v>
      </c>
    </row>
    <row r="145" spans="1:32" x14ac:dyDescent="0.25">
      <c r="A145" s="1"/>
      <c r="B145" t="s">
        <v>297</v>
      </c>
      <c r="C145" s="9" t="s">
        <v>301</v>
      </c>
      <c r="D145" s="97">
        <v>26954</v>
      </c>
      <c r="F145" t="s">
        <v>264</v>
      </c>
      <c r="G145" s="2" t="s">
        <v>54</v>
      </c>
      <c r="H145" s="6">
        <v>33</v>
      </c>
      <c r="I145" s="7">
        <v>-0.5</v>
      </c>
      <c r="J145" s="6">
        <v>39.5</v>
      </c>
      <c r="K145" s="7">
        <v>-3.5</v>
      </c>
      <c r="L145" s="6">
        <v>25.5</v>
      </c>
      <c r="M145" s="7">
        <v>3.5</v>
      </c>
      <c r="N145" s="6">
        <v>-6.5</v>
      </c>
      <c r="O145" s="7">
        <v>3</v>
      </c>
      <c r="R145" s="6">
        <v>36</v>
      </c>
      <c r="S145" s="6">
        <v>54</v>
      </c>
      <c r="T145" s="6">
        <f t="shared" si="7"/>
        <v>-18</v>
      </c>
      <c r="U145" s="6">
        <v>46</v>
      </c>
      <c r="V145" s="6">
        <v>38</v>
      </c>
      <c r="W145" s="7">
        <f>U145-V145</f>
        <v>8</v>
      </c>
      <c r="AA145" s="4" t="s">
        <v>1802</v>
      </c>
      <c r="AC145" s="6">
        <v>30</v>
      </c>
      <c r="AD145" s="6">
        <v>51</v>
      </c>
      <c r="AE145" s="7">
        <f t="shared" si="8"/>
        <v>-21</v>
      </c>
      <c r="AF145" s="4" t="s">
        <v>1804</v>
      </c>
    </row>
    <row r="146" spans="1:32" x14ac:dyDescent="0.25">
      <c r="A146" s="1"/>
      <c r="B146" t="s">
        <v>297</v>
      </c>
      <c r="C146" s="9" t="s">
        <v>447</v>
      </c>
      <c r="D146" s="97">
        <v>26960</v>
      </c>
      <c r="E146">
        <v>6</v>
      </c>
      <c r="F146" t="s">
        <v>357</v>
      </c>
      <c r="G146" s="2" t="s">
        <v>46</v>
      </c>
      <c r="H146" s="6">
        <v>37.5</v>
      </c>
      <c r="I146" s="7">
        <v>3.3</v>
      </c>
      <c r="J146" s="6">
        <v>39.700000000000003</v>
      </c>
      <c r="K146" s="7">
        <v>4.3</v>
      </c>
      <c r="L146" s="6">
        <v>21.3</v>
      </c>
      <c r="M146" s="7">
        <v>-7.8</v>
      </c>
      <c r="N146" s="6">
        <f>H146-J146</f>
        <v>-2.2000000000000028</v>
      </c>
      <c r="O146" s="7">
        <v>-1</v>
      </c>
      <c r="P146" s="3" t="s">
        <v>471</v>
      </c>
      <c r="R146" s="6">
        <v>38</v>
      </c>
      <c r="S146" s="6">
        <v>51</v>
      </c>
      <c r="T146" s="6">
        <f t="shared" si="7"/>
        <v>-13</v>
      </c>
      <c r="U146" s="6">
        <v>37</v>
      </c>
      <c r="V146" s="6">
        <v>44</v>
      </c>
      <c r="W146" s="7">
        <f>U146-V146</f>
        <v>-7</v>
      </c>
      <c r="AA146" s="4" t="s">
        <v>1640</v>
      </c>
      <c r="AC146" s="6">
        <v>33</v>
      </c>
      <c r="AD146" s="6">
        <v>55</v>
      </c>
      <c r="AE146" s="7">
        <f t="shared" si="8"/>
        <v>-22</v>
      </c>
      <c r="AF146" s="4" t="s">
        <v>536</v>
      </c>
    </row>
    <row r="147" spans="1:32" x14ac:dyDescent="0.25">
      <c r="A147" s="1"/>
      <c r="B147" s="3" t="s">
        <v>297</v>
      </c>
      <c r="F147" s="3" t="s">
        <v>499</v>
      </c>
      <c r="G147" s="2" t="s">
        <v>60</v>
      </c>
      <c r="H147" s="6">
        <v>33</v>
      </c>
      <c r="I147" s="7">
        <f>H147-H143</f>
        <v>2</v>
      </c>
      <c r="J147" s="6">
        <v>37.5</v>
      </c>
      <c r="K147" s="7">
        <f>J147-J143</f>
        <v>3.5</v>
      </c>
      <c r="L147" s="6">
        <v>27.5</v>
      </c>
      <c r="M147" s="7">
        <f>L147-L143</f>
        <v>-4.5</v>
      </c>
      <c r="N147" s="6">
        <f>H147-J147</f>
        <v>-4.5</v>
      </c>
      <c r="O147" s="7">
        <f>N147-N143</f>
        <v>-1.5</v>
      </c>
      <c r="R147" s="6"/>
      <c r="S147" s="6"/>
      <c r="T147" s="6"/>
      <c r="U147" s="6"/>
      <c r="V147" s="6"/>
      <c r="AC147" s="6"/>
      <c r="AD147" s="6"/>
    </row>
    <row r="148" spans="1:32" x14ac:dyDescent="0.25">
      <c r="A148" s="1"/>
      <c r="B148" t="s">
        <v>296</v>
      </c>
      <c r="C148" s="9" t="s">
        <v>551</v>
      </c>
      <c r="D148" s="97">
        <v>26986</v>
      </c>
      <c r="F148" t="s">
        <v>357</v>
      </c>
      <c r="G148" s="2" t="s">
        <v>46</v>
      </c>
      <c r="H148" s="6">
        <v>36.5</v>
      </c>
      <c r="I148" s="7">
        <v>-1</v>
      </c>
      <c r="J148" s="6">
        <v>39.9</v>
      </c>
      <c r="K148" s="7">
        <v>0.2</v>
      </c>
      <c r="L148" s="6">
        <v>21.2</v>
      </c>
      <c r="M148" s="7">
        <v>-0.1</v>
      </c>
      <c r="N148" s="6">
        <f>H148-J148</f>
        <v>-3.3999999999999986</v>
      </c>
      <c r="O148" s="7">
        <v>-1.2</v>
      </c>
      <c r="R148" s="6">
        <v>40</v>
      </c>
      <c r="S148" s="6">
        <v>51</v>
      </c>
      <c r="T148" s="6">
        <f>R148-S148</f>
        <v>-11</v>
      </c>
      <c r="U148" s="6">
        <v>38</v>
      </c>
      <c r="V148" s="6">
        <v>45</v>
      </c>
      <c r="W148" s="7">
        <f>U148-V148</f>
        <v>-7</v>
      </c>
      <c r="AA148" s="4" t="s">
        <v>1640</v>
      </c>
      <c r="AC148" s="6">
        <v>34</v>
      </c>
      <c r="AD148" s="6">
        <v>55</v>
      </c>
      <c r="AE148" s="7">
        <f>AC148-AD148</f>
        <v>-21</v>
      </c>
      <c r="AF148" s="4" t="s">
        <v>536</v>
      </c>
    </row>
    <row r="149" spans="1:32" x14ac:dyDescent="0.25">
      <c r="A149" s="1"/>
      <c r="B149" t="s">
        <v>296</v>
      </c>
      <c r="C149" s="9" t="s">
        <v>552</v>
      </c>
      <c r="D149" s="97">
        <v>26982</v>
      </c>
      <c r="F149" t="s">
        <v>264</v>
      </c>
      <c r="G149" s="2" t="s">
        <v>54</v>
      </c>
      <c r="H149" s="6">
        <v>36.5</v>
      </c>
      <c r="I149" s="7">
        <v>3.5</v>
      </c>
      <c r="J149" s="6">
        <v>38.5</v>
      </c>
      <c r="K149" s="7">
        <v>-1</v>
      </c>
      <c r="L149" s="6">
        <v>22.5</v>
      </c>
      <c r="M149" s="7">
        <v>-3</v>
      </c>
      <c r="N149" s="6">
        <v>-2</v>
      </c>
      <c r="O149" s="7">
        <v>4.5</v>
      </c>
      <c r="R149" s="6">
        <v>39</v>
      </c>
      <c r="S149" s="6">
        <v>50</v>
      </c>
      <c r="T149" s="6">
        <f>R149-S149</f>
        <v>-11</v>
      </c>
      <c r="U149" s="6">
        <v>37</v>
      </c>
      <c r="V149" s="6">
        <v>44</v>
      </c>
      <c r="W149" s="7">
        <f>U149-V149</f>
        <v>-7</v>
      </c>
      <c r="AA149" s="4" t="s">
        <v>1802</v>
      </c>
      <c r="AC149" s="6">
        <v>31</v>
      </c>
      <c r="AD149" s="6">
        <v>49</v>
      </c>
      <c r="AE149" s="7">
        <f>AC149-AD149</f>
        <v>-18</v>
      </c>
      <c r="AF149" s="4" t="s">
        <v>1804</v>
      </c>
    </row>
    <row r="150" spans="1:32" x14ac:dyDescent="0.25">
      <c r="A150" s="1"/>
      <c r="B150" s="3" t="s">
        <v>296</v>
      </c>
      <c r="F150" s="3" t="s">
        <v>499</v>
      </c>
      <c r="G150" s="2" t="s">
        <v>60</v>
      </c>
      <c r="H150" s="6">
        <v>33</v>
      </c>
      <c r="I150" s="7">
        <v>0</v>
      </c>
      <c r="J150" s="6">
        <v>38.5</v>
      </c>
      <c r="K150" s="7">
        <v>1</v>
      </c>
      <c r="L150" s="6">
        <v>25.5</v>
      </c>
      <c r="M150" s="7">
        <v>-2</v>
      </c>
      <c r="N150" s="6">
        <v>-5.5</v>
      </c>
      <c r="O150" s="7">
        <v>-1</v>
      </c>
      <c r="R150" s="6"/>
      <c r="S150" s="6"/>
      <c r="T150" s="6"/>
      <c r="U150" s="6"/>
      <c r="V150" s="6"/>
      <c r="AC150" s="6"/>
      <c r="AD150" s="6"/>
    </row>
    <row r="151" spans="1:32" x14ac:dyDescent="0.25">
      <c r="A151" s="1"/>
      <c r="B151" t="s">
        <v>296</v>
      </c>
      <c r="C151" s="9" t="s">
        <v>458</v>
      </c>
      <c r="D151" s="97">
        <v>26995</v>
      </c>
      <c r="F151" t="s">
        <v>357</v>
      </c>
      <c r="G151" s="2" t="s">
        <v>46</v>
      </c>
      <c r="H151" s="6">
        <v>35.6</v>
      </c>
      <c r="I151" s="7">
        <v>-0.9</v>
      </c>
      <c r="J151" s="6">
        <v>43.2</v>
      </c>
      <c r="K151" s="7">
        <v>3.3</v>
      </c>
      <c r="L151" s="6">
        <v>20</v>
      </c>
      <c r="M151" s="7">
        <v>-1.2</v>
      </c>
      <c r="N151" s="6">
        <f>H151-J151</f>
        <v>-7.6000000000000014</v>
      </c>
      <c r="O151" s="7">
        <v>-4.2</v>
      </c>
      <c r="R151" s="6">
        <v>39</v>
      </c>
      <c r="S151" s="6">
        <v>52</v>
      </c>
      <c r="T151" s="7">
        <f>R151-S151</f>
        <v>-13</v>
      </c>
      <c r="U151" s="6">
        <v>37</v>
      </c>
      <c r="V151" s="6">
        <v>48</v>
      </c>
      <c r="W151" s="7">
        <f>U151-V151</f>
        <v>-11</v>
      </c>
      <c r="AA151" s="4" t="s">
        <v>1640</v>
      </c>
      <c r="AC151" s="6">
        <v>33</v>
      </c>
      <c r="AD151" s="6">
        <v>57</v>
      </c>
      <c r="AE151" s="7">
        <f>AC151-AD151</f>
        <v>-24</v>
      </c>
      <c r="AF151" s="4" t="s">
        <v>536</v>
      </c>
    </row>
    <row r="152" spans="1:32" x14ac:dyDescent="0.25">
      <c r="A152" s="1"/>
      <c r="B152" t="s">
        <v>266</v>
      </c>
      <c r="C152" s="9" t="s">
        <v>539</v>
      </c>
      <c r="D152" s="97">
        <v>27010</v>
      </c>
      <c r="F152" t="s">
        <v>264</v>
      </c>
      <c r="G152" s="2" t="s">
        <v>54</v>
      </c>
      <c r="H152" s="6">
        <v>36</v>
      </c>
      <c r="I152" s="7">
        <v>-0.5</v>
      </c>
      <c r="J152" s="6">
        <v>42.5</v>
      </c>
      <c r="K152" s="7">
        <v>4</v>
      </c>
      <c r="L152" s="6">
        <v>18.5</v>
      </c>
      <c r="M152" s="7">
        <v>-4</v>
      </c>
      <c r="N152" s="6">
        <v>-6.5</v>
      </c>
      <c r="O152" s="7">
        <v>-4.5</v>
      </c>
      <c r="R152" s="6">
        <v>36</v>
      </c>
      <c r="S152" s="6">
        <v>54</v>
      </c>
      <c r="T152" s="6">
        <f>R152-S152</f>
        <v>-18</v>
      </c>
      <c r="U152" s="6">
        <v>37</v>
      </c>
      <c r="V152" s="6">
        <v>47</v>
      </c>
      <c r="W152" s="7">
        <f>U152-V152</f>
        <v>-10</v>
      </c>
      <c r="AA152" s="4" t="s">
        <v>1802</v>
      </c>
      <c r="AC152" s="6">
        <v>34</v>
      </c>
      <c r="AD152" s="6">
        <v>53</v>
      </c>
      <c r="AE152" s="7">
        <f>AC152-AD152</f>
        <v>-19</v>
      </c>
      <c r="AF152" s="4" t="s">
        <v>1804</v>
      </c>
    </row>
    <row r="153" spans="1:32" x14ac:dyDescent="0.25">
      <c r="A153" s="1"/>
      <c r="B153" s="3" t="s">
        <v>266</v>
      </c>
      <c r="F153" s="3" t="s">
        <v>499</v>
      </c>
      <c r="G153" s="2" t="s">
        <v>60</v>
      </c>
      <c r="H153" s="6">
        <v>35</v>
      </c>
      <c r="I153" s="7">
        <v>2</v>
      </c>
      <c r="J153" s="6">
        <v>40</v>
      </c>
      <c r="K153" s="7">
        <v>-1.5</v>
      </c>
      <c r="L153" s="6">
        <v>23</v>
      </c>
      <c r="M153" s="7">
        <v>-2.5</v>
      </c>
      <c r="N153" s="6">
        <v>-5</v>
      </c>
      <c r="O153" s="7">
        <v>0.5</v>
      </c>
      <c r="R153" s="6"/>
      <c r="S153" s="6"/>
      <c r="T153" s="6"/>
      <c r="U153" s="6"/>
      <c r="V153" s="6"/>
      <c r="AC153" s="6"/>
      <c r="AD153" s="6"/>
    </row>
    <row r="154" spans="1:32" x14ac:dyDescent="0.25">
      <c r="A154" s="1"/>
      <c r="B154" s="3" t="s">
        <v>266</v>
      </c>
      <c r="F154" s="3" t="s">
        <v>521</v>
      </c>
      <c r="G154" s="2" t="s">
        <v>42</v>
      </c>
      <c r="H154" s="6">
        <v>36</v>
      </c>
      <c r="I154" s="7">
        <v>-1</v>
      </c>
      <c r="J154" s="6">
        <v>38.5</v>
      </c>
      <c r="K154" s="7">
        <v>-6.5</v>
      </c>
      <c r="L154" s="6">
        <v>23</v>
      </c>
      <c r="M154" s="7">
        <v>7</v>
      </c>
      <c r="N154" s="6">
        <v>-2.5</v>
      </c>
      <c r="O154" s="7">
        <v>-5.5</v>
      </c>
      <c r="R154" s="6"/>
      <c r="S154" s="6"/>
      <c r="T154" s="6"/>
      <c r="U154" s="6"/>
      <c r="V154" s="6"/>
      <c r="AC154" s="6"/>
      <c r="AD154" s="6"/>
    </row>
    <row r="155" spans="1:32" x14ac:dyDescent="0.25">
      <c r="A155" s="1">
        <v>1974</v>
      </c>
      <c r="B155" t="s">
        <v>267</v>
      </c>
      <c r="C155" s="9" t="s">
        <v>522</v>
      </c>
      <c r="D155" s="97">
        <v>27037</v>
      </c>
      <c r="F155" t="s">
        <v>264</v>
      </c>
      <c r="G155" s="2" t="s">
        <v>54</v>
      </c>
      <c r="H155" s="6">
        <v>40</v>
      </c>
      <c r="I155" s="7">
        <v>4</v>
      </c>
      <c r="J155" s="6">
        <v>38</v>
      </c>
      <c r="K155" s="7">
        <v>-4.5</v>
      </c>
      <c r="L155" s="6">
        <v>19</v>
      </c>
      <c r="M155" s="7">
        <v>0.5</v>
      </c>
      <c r="N155" s="6">
        <v>2</v>
      </c>
      <c r="O155" s="7">
        <v>8.5</v>
      </c>
      <c r="R155" s="6">
        <v>39</v>
      </c>
      <c r="S155" s="6">
        <v>52</v>
      </c>
      <c r="T155" s="6">
        <f>R155-S155</f>
        <v>-13</v>
      </c>
      <c r="U155" s="6">
        <v>38</v>
      </c>
      <c r="V155" s="6">
        <v>47</v>
      </c>
      <c r="W155" s="7">
        <f>U155-V155</f>
        <v>-9</v>
      </c>
      <c r="AA155" s="4" t="s">
        <v>1802</v>
      </c>
      <c r="AC155" s="6">
        <v>36</v>
      </c>
      <c r="AD155" s="6">
        <v>50</v>
      </c>
      <c r="AE155" s="7">
        <f>AC155-AD155</f>
        <v>-14</v>
      </c>
      <c r="AF155" s="4" t="s">
        <v>1804</v>
      </c>
    </row>
    <row r="156" spans="1:32" x14ac:dyDescent="0.25">
      <c r="A156" s="1"/>
      <c r="B156" t="s">
        <v>267</v>
      </c>
      <c r="C156" s="9" t="s">
        <v>522</v>
      </c>
      <c r="D156" s="97">
        <v>27037</v>
      </c>
      <c r="F156" t="s">
        <v>357</v>
      </c>
      <c r="G156" s="2" t="s">
        <v>46</v>
      </c>
      <c r="H156" s="6">
        <v>39.4</v>
      </c>
      <c r="I156" s="7">
        <v>3.8</v>
      </c>
      <c r="J156" s="6">
        <v>42</v>
      </c>
      <c r="K156" s="7">
        <v>-1.2</v>
      </c>
      <c r="L156" s="6">
        <v>16.5</v>
      </c>
      <c r="M156" s="7">
        <v>-3.5</v>
      </c>
      <c r="N156" s="6">
        <f>H156-J156</f>
        <v>-2.6000000000000014</v>
      </c>
      <c r="O156" s="7">
        <v>5</v>
      </c>
      <c r="P156" t="s">
        <v>471</v>
      </c>
      <c r="R156" s="6">
        <v>36</v>
      </c>
      <c r="S156" s="6">
        <v>55</v>
      </c>
      <c r="T156" s="7">
        <f>R156-S156</f>
        <v>-19</v>
      </c>
      <c r="U156" s="6">
        <v>36</v>
      </c>
      <c r="V156" s="6">
        <v>49</v>
      </c>
      <c r="W156" s="7">
        <f>U156-V156</f>
        <v>-13</v>
      </c>
      <c r="AA156" s="4" t="s">
        <v>1640</v>
      </c>
      <c r="AC156" s="6">
        <v>32</v>
      </c>
      <c r="AD156" s="6">
        <v>60</v>
      </c>
      <c r="AE156" s="7">
        <f>AC156-AD156</f>
        <v>-28</v>
      </c>
      <c r="AF156" s="4" t="s">
        <v>536</v>
      </c>
    </row>
    <row r="157" spans="1:32" x14ac:dyDescent="0.25">
      <c r="A157" s="1"/>
      <c r="B157" t="s">
        <v>267</v>
      </c>
      <c r="C157" s="9" t="s">
        <v>574</v>
      </c>
      <c r="D157" s="97">
        <v>27038</v>
      </c>
      <c r="F157" t="s">
        <v>357</v>
      </c>
      <c r="G157" s="2"/>
      <c r="H157" s="6">
        <v>40.799999999999997</v>
      </c>
      <c r="I157" s="7"/>
      <c r="J157" s="6">
        <v>36.9</v>
      </c>
      <c r="K157" s="7"/>
      <c r="L157" s="6">
        <v>19.2</v>
      </c>
      <c r="M157" s="7"/>
      <c r="N157" s="6">
        <f>H157-J157</f>
        <v>3.8999999999999986</v>
      </c>
      <c r="O157" s="7"/>
      <c r="P157" t="s">
        <v>467</v>
      </c>
      <c r="R157" s="6"/>
      <c r="S157" s="6"/>
      <c r="T157" s="7"/>
      <c r="U157" s="6"/>
      <c r="V157" s="6"/>
      <c r="W157" s="7"/>
      <c r="AA157" s="4"/>
      <c r="AC157" s="6"/>
      <c r="AD157" s="6"/>
      <c r="AE157" s="7"/>
      <c r="AF157" s="4"/>
    </row>
    <row r="158" spans="1:32" x14ac:dyDescent="0.25">
      <c r="A158" s="1"/>
      <c r="B158" s="3" t="s">
        <v>267</v>
      </c>
      <c r="F158" s="3" t="s">
        <v>499</v>
      </c>
      <c r="G158" s="2" t="s">
        <v>60</v>
      </c>
      <c r="H158" s="6">
        <v>41</v>
      </c>
      <c r="I158" s="7">
        <v>6</v>
      </c>
      <c r="J158" s="6">
        <v>37</v>
      </c>
      <c r="K158" s="7">
        <v>-3</v>
      </c>
      <c r="L158" s="6">
        <v>19</v>
      </c>
      <c r="M158" s="7">
        <v>-4</v>
      </c>
      <c r="N158" s="6">
        <v>4</v>
      </c>
      <c r="O158" s="7">
        <v>9</v>
      </c>
      <c r="R158" s="6"/>
      <c r="S158" s="6"/>
      <c r="T158" s="6"/>
      <c r="U158" s="6"/>
      <c r="V158" s="6"/>
      <c r="AC158" s="6"/>
      <c r="AD158" s="6"/>
    </row>
    <row r="159" spans="1:32" x14ac:dyDescent="0.25">
      <c r="A159" s="1"/>
      <c r="B159" s="3" t="s">
        <v>267</v>
      </c>
      <c r="F159" s="3" t="s">
        <v>521</v>
      </c>
      <c r="G159" s="2" t="s">
        <v>42</v>
      </c>
      <c r="H159" s="6">
        <v>41</v>
      </c>
      <c r="I159" s="7">
        <v>5</v>
      </c>
      <c r="J159" s="6">
        <v>37</v>
      </c>
      <c r="K159" s="7">
        <v>-1.5</v>
      </c>
      <c r="L159" s="6">
        <v>20</v>
      </c>
      <c r="M159" s="7">
        <v>-3</v>
      </c>
      <c r="N159" s="6">
        <v>4</v>
      </c>
      <c r="O159" s="7">
        <v>6.5</v>
      </c>
      <c r="R159" s="6"/>
      <c r="S159" s="6"/>
      <c r="T159" s="6"/>
      <c r="U159" s="6"/>
      <c r="V159" s="6"/>
      <c r="AC159" s="6"/>
      <c r="AD159" s="6"/>
    </row>
    <row r="160" spans="1:32" x14ac:dyDescent="0.25">
      <c r="A160" s="1"/>
      <c r="B160" t="s">
        <v>268</v>
      </c>
      <c r="C160" s="9" t="s">
        <v>374</v>
      </c>
      <c r="D160" s="97">
        <v>27061</v>
      </c>
      <c r="F160" t="s">
        <v>264</v>
      </c>
      <c r="G160" s="2" t="s">
        <v>54</v>
      </c>
      <c r="H160" s="6">
        <v>39.5</v>
      </c>
      <c r="I160" s="7">
        <v>-0.5</v>
      </c>
      <c r="J160" s="6">
        <v>42.5</v>
      </c>
      <c r="K160" s="7">
        <v>4.5</v>
      </c>
      <c r="L160" s="6">
        <v>16</v>
      </c>
      <c r="M160" s="7">
        <v>-3</v>
      </c>
      <c r="N160" s="6">
        <v>-3</v>
      </c>
      <c r="O160" s="7">
        <v>-5</v>
      </c>
      <c r="R160" s="6"/>
      <c r="S160" s="6"/>
      <c r="T160" s="6"/>
      <c r="U160" s="6"/>
      <c r="V160" s="6"/>
      <c r="AC160" s="6"/>
      <c r="AD160" s="6"/>
    </row>
    <row r="161" spans="1:32" x14ac:dyDescent="0.25">
      <c r="A161" s="1"/>
      <c r="B161" t="s">
        <v>268</v>
      </c>
      <c r="C161" s="9" t="s">
        <v>553</v>
      </c>
      <c r="D161" s="97">
        <v>27067</v>
      </c>
      <c r="E161">
        <v>10</v>
      </c>
      <c r="F161" s="42" t="s">
        <v>554</v>
      </c>
      <c r="G161" s="2" t="s">
        <v>138</v>
      </c>
      <c r="H161" s="6">
        <v>44.9</v>
      </c>
      <c r="I161" s="7"/>
      <c r="J161" s="6">
        <v>37.200000000000003</v>
      </c>
      <c r="K161" s="7"/>
      <c r="L161" s="6">
        <v>11.9</v>
      </c>
      <c r="M161" s="7"/>
      <c r="N161" s="6">
        <v>7.7</v>
      </c>
      <c r="O161" s="7"/>
      <c r="R161" s="6"/>
      <c r="S161" s="6"/>
      <c r="T161" s="6"/>
      <c r="U161" s="6"/>
      <c r="V161" s="6"/>
      <c r="AC161" s="6"/>
      <c r="AD161" s="6"/>
    </row>
    <row r="162" spans="1:32" x14ac:dyDescent="0.25">
      <c r="A162" s="1"/>
      <c r="B162" t="s">
        <v>268</v>
      </c>
      <c r="C162" s="9" t="s">
        <v>544</v>
      </c>
      <c r="D162" s="97">
        <v>27068</v>
      </c>
      <c r="E162">
        <v>14</v>
      </c>
      <c r="F162" t="s">
        <v>264</v>
      </c>
      <c r="G162" s="2" t="s">
        <v>54</v>
      </c>
      <c r="H162" s="6">
        <v>44.5</v>
      </c>
      <c r="I162" s="7">
        <v>5</v>
      </c>
      <c r="J162" s="6">
        <v>43</v>
      </c>
      <c r="K162" s="7">
        <v>0.5</v>
      </c>
      <c r="L162" s="6">
        <v>11</v>
      </c>
      <c r="M162" s="7">
        <v>-5</v>
      </c>
      <c r="N162" s="6">
        <v>1.5</v>
      </c>
      <c r="O162" s="7">
        <v>4.5</v>
      </c>
      <c r="P162" t="s">
        <v>467</v>
      </c>
      <c r="R162" s="6"/>
      <c r="S162" s="6"/>
      <c r="T162" s="6"/>
      <c r="U162" s="6"/>
      <c r="V162" s="6"/>
      <c r="AC162" s="6"/>
      <c r="AD162" s="6"/>
    </row>
    <row r="163" spans="1:32" x14ac:dyDescent="0.25">
      <c r="A163" s="1"/>
      <c r="B163" t="s">
        <v>268</v>
      </c>
      <c r="C163" s="9" t="s">
        <v>419</v>
      </c>
      <c r="D163" s="97">
        <v>27068</v>
      </c>
      <c r="E163">
        <v>10</v>
      </c>
      <c r="F163" t="s">
        <v>508</v>
      </c>
      <c r="G163" s="2" t="s">
        <v>114</v>
      </c>
      <c r="H163" s="6">
        <v>45</v>
      </c>
      <c r="I163" s="7"/>
      <c r="J163" s="6">
        <v>39</v>
      </c>
      <c r="K163" s="7"/>
      <c r="L163" s="6">
        <v>12</v>
      </c>
      <c r="M163" s="7"/>
      <c r="N163" s="6">
        <v>6</v>
      </c>
      <c r="O163" s="7"/>
      <c r="P163" t="s">
        <v>467</v>
      </c>
      <c r="R163" s="6"/>
      <c r="S163" s="6"/>
      <c r="T163" s="6"/>
      <c r="U163" s="6"/>
      <c r="V163" s="6"/>
      <c r="AC163" s="6"/>
      <c r="AD163" s="6"/>
    </row>
    <row r="164" spans="1:32" x14ac:dyDescent="0.25">
      <c r="A164" s="1"/>
      <c r="B164" t="s">
        <v>268</v>
      </c>
      <c r="C164" s="10" t="s">
        <v>317</v>
      </c>
      <c r="D164" s="97">
        <v>27068</v>
      </c>
      <c r="E164">
        <v>14</v>
      </c>
      <c r="F164" t="s">
        <v>499</v>
      </c>
      <c r="G164" s="2" t="s">
        <v>224</v>
      </c>
      <c r="H164" s="6">
        <v>42</v>
      </c>
      <c r="I164" s="7">
        <v>1</v>
      </c>
      <c r="J164" s="6">
        <v>40</v>
      </c>
      <c r="K164" s="7">
        <v>3</v>
      </c>
      <c r="L164" s="6">
        <v>16</v>
      </c>
      <c r="M164" s="7">
        <v>-3</v>
      </c>
      <c r="N164" s="6">
        <v>2</v>
      </c>
      <c r="O164" s="7">
        <v>-2</v>
      </c>
      <c r="P164" t="s">
        <v>467</v>
      </c>
      <c r="R164" s="6"/>
      <c r="S164" s="6"/>
      <c r="T164" s="6"/>
      <c r="U164" s="6"/>
      <c r="V164" s="6"/>
      <c r="AC164" s="6"/>
      <c r="AD164" s="6"/>
    </row>
    <row r="165" spans="1:32" x14ac:dyDescent="0.25">
      <c r="A165" s="1"/>
      <c r="B165" t="s">
        <v>268</v>
      </c>
      <c r="C165" s="9" t="s">
        <v>340</v>
      </c>
      <c r="D165" s="97">
        <v>27072</v>
      </c>
      <c r="E165">
        <v>14</v>
      </c>
      <c r="F165" t="s">
        <v>521</v>
      </c>
      <c r="G165" s="2" t="s">
        <v>42</v>
      </c>
      <c r="H165" s="6">
        <v>46</v>
      </c>
      <c r="I165" s="7">
        <v>5</v>
      </c>
      <c r="J165" s="6">
        <v>35</v>
      </c>
      <c r="K165" s="7">
        <v>-2</v>
      </c>
      <c r="L165" s="6">
        <v>18</v>
      </c>
      <c r="M165" s="7">
        <v>-2</v>
      </c>
      <c r="N165" s="6">
        <v>11</v>
      </c>
      <c r="O165" s="7">
        <v>7</v>
      </c>
      <c r="P165" t="s">
        <v>467</v>
      </c>
      <c r="R165" s="6"/>
      <c r="S165" s="6"/>
      <c r="T165" s="6"/>
      <c r="U165" s="6"/>
      <c r="V165" s="6"/>
      <c r="AC165" s="6"/>
      <c r="AD165" s="6"/>
    </row>
    <row r="166" spans="1:32" x14ac:dyDescent="0.25">
      <c r="A166" s="1"/>
      <c r="B166" t="s">
        <v>268</v>
      </c>
      <c r="C166" s="9" t="s">
        <v>555</v>
      </c>
      <c r="D166" s="97">
        <v>27072</v>
      </c>
      <c r="E166">
        <v>17</v>
      </c>
      <c r="F166" t="s">
        <v>264</v>
      </c>
      <c r="G166" s="2" t="s">
        <v>54</v>
      </c>
      <c r="H166" s="6">
        <v>42.5</v>
      </c>
      <c r="I166" s="7">
        <v>-2</v>
      </c>
      <c r="J166" s="6">
        <v>41.5</v>
      </c>
      <c r="K166" s="7">
        <v>-1.5</v>
      </c>
      <c r="L166" s="6">
        <v>14</v>
      </c>
      <c r="M166" s="7">
        <v>3</v>
      </c>
      <c r="N166" s="6">
        <v>1</v>
      </c>
      <c r="O166" s="7">
        <v>-0.5</v>
      </c>
      <c r="P166" t="s">
        <v>467</v>
      </c>
      <c r="R166" s="6"/>
      <c r="S166" s="6"/>
      <c r="T166" s="6"/>
      <c r="U166" s="6"/>
      <c r="V166" s="6"/>
      <c r="AC166" s="6"/>
      <c r="AD166" s="6"/>
    </row>
    <row r="167" spans="1:32" x14ac:dyDescent="0.25">
      <c r="A167" s="1"/>
      <c r="B167" t="s">
        <v>268</v>
      </c>
      <c r="D167" s="97">
        <v>27075</v>
      </c>
      <c r="E167">
        <v>17</v>
      </c>
      <c r="F167" t="s">
        <v>508</v>
      </c>
      <c r="G167" s="2" t="s">
        <v>114</v>
      </c>
      <c r="H167" s="6">
        <v>44</v>
      </c>
      <c r="I167" s="7">
        <v>-1</v>
      </c>
      <c r="J167" s="6">
        <v>35</v>
      </c>
      <c r="K167" s="7">
        <v>-4</v>
      </c>
      <c r="L167" s="6">
        <v>17</v>
      </c>
      <c r="M167" s="7">
        <v>5</v>
      </c>
      <c r="N167" s="6">
        <v>9</v>
      </c>
      <c r="O167" s="7">
        <v>3</v>
      </c>
      <c r="P167" t="s">
        <v>467</v>
      </c>
      <c r="R167" s="6"/>
      <c r="S167" s="6"/>
      <c r="T167" s="6"/>
      <c r="U167" s="6"/>
      <c r="V167" s="6"/>
      <c r="AC167" s="6"/>
      <c r="AD167" s="6"/>
    </row>
    <row r="168" spans="1:32" x14ac:dyDescent="0.25">
      <c r="A168" s="1"/>
      <c r="B168" t="s">
        <v>268</v>
      </c>
      <c r="D168" s="97">
        <v>27074</v>
      </c>
      <c r="E168">
        <v>17</v>
      </c>
      <c r="F168" s="42" t="s">
        <v>554</v>
      </c>
      <c r="G168" s="2" t="s">
        <v>138</v>
      </c>
      <c r="H168" s="6">
        <v>40.5</v>
      </c>
      <c r="I168" s="7">
        <v>-4.4000000000000004</v>
      </c>
      <c r="J168" s="6">
        <v>38</v>
      </c>
      <c r="K168" s="7">
        <v>0.8</v>
      </c>
      <c r="L168" s="6">
        <v>19.5</v>
      </c>
      <c r="M168" s="7">
        <v>7.6</v>
      </c>
      <c r="N168" s="6">
        <v>2.5</v>
      </c>
      <c r="O168" s="7">
        <v>-5.2</v>
      </c>
      <c r="R168" s="6"/>
      <c r="S168" s="6"/>
      <c r="T168" s="6"/>
      <c r="U168" s="6"/>
      <c r="V168" s="6"/>
      <c r="AC168" s="6"/>
      <c r="AD168" s="6"/>
    </row>
    <row r="169" spans="1:32" x14ac:dyDescent="0.25">
      <c r="A169" s="1"/>
      <c r="B169" t="s">
        <v>268</v>
      </c>
      <c r="D169" s="97">
        <v>27076</v>
      </c>
      <c r="E169">
        <v>18</v>
      </c>
      <c r="F169" t="s">
        <v>521</v>
      </c>
      <c r="G169" s="2" t="s">
        <v>42</v>
      </c>
      <c r="H169" s="6">
        <v>43.5</v>
      </c>
      <c r="I169" s="7">
        <v>-2.5</v>
      </c>
      <c r="J169" s="6">
        <v>38</v>
      </c>
      <c r="K169" s="7">
        <v>3</v>
      </c>
      <c r="L169" s="6">
        <v>17</v>
      </c>
      <c r="M169" s="7">
        <v>-1</v>
      </c>
      <c r="N169" s="6">
        <v>5.5</v>
      </c>
      <c r="O169" s="7">
        <v>-5.5</v>
      </c>
      <c r="P169" t="s">
        <v>471</v>
      </c>
      <c r="R169" s="6"/>
      <c r="S169" s="6"/>
      <c r="T169" s="6"/>
      <c r="U169" s="6"/>
      <c r="V169" s="6"/>
      <c r="AC169" s="6"/>
      <c r="AD169" s="6"/>
    </row>
    <row r="170" spans="1:32" x14ac:dyDescent="0.25">
      <c r="A170" s="1"/>
      <c r="B170" t="s">
        <v>268</v>
      </c>
      <c r="D170" s="97">
        <v>27079</v>
      </c>
      <c r="E170">
        <v>20</v>
      </c>
      <c r="F170" t="s">
        <v>499</v>
      </c>
      <c r="G170" s="2" t="s">
        <v>60</v>
      </c>
      <c r="H170" s="6">
        <v>41</v>
      </c>
      <c r="I170" s="7">
        <v>-1</v>
      </c>
      <c r="J170" s="6">
        <v>35</v>
      </c>
      <c r="K170" s="7">
        <v>-5</v>
      </c>
      <c r="L170" s="6">
        <v>21</v>
      </c>
      <c r="M170" s="7">
        <v>5</v>
      </c>
      <c r="N170" s="6">
        <v>6</v>
      </c>
      <c r="O170" s="7">
        <v>4</v>
      </c>
      <c r="P170" t="s">
        <v>467</v>
      </c>
      <c r="R170" s="6"/>
      <c r="S170" s="6"/>
      <c r="T170" s="6"/>
      <c r="U170" s="6"/>
      <c r="V170" s="6"/>
      <c r="AC170" s="6"/>
      <c r="AD170" s="6"/>
    </row>
    <row r="171" spans="1:32" x14ac:dyDescent="0.25">
      <c r="A171" s="1"/>
      <c r="B171" t="s">
        <v>268</v>
      </c>
      <c r="C171" s="9" t="s">
        <v>519</v>
      </c>
      <c r="D171" s="97">
        <v>27074</v>
      </c>
      <c r="E171">
        <v>21</v>
      </c>
      <c r="F171" t="s">
        <v>357</v>
      </c>
      <c r="G171" s="2" t="s">
        <v>46</v>
      </c>
      <c r="H171" s="6">
        <v>43.4</v>
      </c>
      <c r="I171" s="7">
        <f>H171-H156</f>
        <v>4</v>
      </c>
      <c r="J171" s="6">
        <v>37.799999999999997</v>
      </c>
      <c r="K171" s="7">
        <f>J171-J156</f>
        <v>-4.2000000000000028</v>
      </c>
      <c r="L171" s="6">
        <v>16.899999999999999</v>
      </c>
      <c r="M171" s="7">
        <f>L171-L156</f>
        <v>0.39999999999999858</v>
      </c>
      <c r="N171" s="6">
        <f>H171-J171</f>
        <v>5.6000000000000014</v>
      </c>
      <c r="O171" s="7">
        <f>N171-N156</f>
        <v>8.2000000000000028</v>
      </c>
      <c r="P171" t="s">
        <v>471</v>
      </c>
      <c r="R171" s="6">
        <v>43</v>
      </c>
      <c r="S171" s="6">
        <v>51</v>
      </c>
      <c r="T171" s="7">
        <f>R171-S171</f>
        <v>-8</v>
      </c>
      <c r="U171" s="6">
        <v>36</v>
      </c>
      <c r="V171" s="6">
        <v>50</v>
      </c>
      <c r="W171" s="7">
        <f>U171-V171</f>
        <v>-14</v>
      </c>
      <c r="AA171" s="4" t="s">
        <v>1640</v>
      </c>
      <c r="AC171" s="6">
        <v>39</v>
      </c>
      <c r="AD171" s="6">
        <v>53</v>
      </c>
      <c r="AE171" s="7">
        <f>AC171-AD171</f>
        <v>-14</v>
      </c>
      <c r="AF171" s="4" t="s">
        <v>536</v>
      </c>
    </row>
    <row r="172" spans="1:32" x14ac:dyDescent="0.25">
      <c r="A172" s="1"/>
      <c r="B172" t="s">
        <v>268</v>
      </c>
      <c r="C172" s="9" t="s">
        <v>538</v>
      </c>
      <c r="D172" s="97">
        <v>27076</v>
      </c>
      <c r="E172">
        <v>21</v>
      </c>
      <c r="F172" t="s">
        <v>264</v>
      </c>
      <c r="G172" s="2" t="s">
        <v>54</v>
      </c>
      <c r="H172" s="6">
        <v>41</v>
      </c>
      <c r="I172" s="7">
        <v>-1.5</v>
      </c>
      <c r="J172" s="6">
        <v>40.5</v>
      </c>
      <c r="K172" s="7">
        <v>-1</v>
      </c>
      <c r="L172" s="6">
        <v>16.5</v>
      </c>
      <c r="M172" s="7">
        <v>2.5</v>
      </c>
      <c r="N172" s="6">
        <v>0.5</v>
      </c>
      <c r="O172" s="7">
        <v>-0.5</v>
      </c>
      <c r="P172" t="s">
        <v>471</v>
      </c>
      <c r="R172" s="6"/>
      <c r="S172" s="6"/>
      <c r="T172" s="6"/>
      <c r="U172" s="6"/>
      <c r="V172" s="6"/>
      <c r="AC172" s="6"/>
      <c r="AD172" s="6"/>
      <c r="AE172" s="7"/>
      <c r="AF172" s="4"/>
    </row>
    <row r="173" spans="1:32" x14ac:dyDescent="0.25">
      <c r="A173" s="1"/>
      <c r="B173" t="s">
        <v>268</v>
      </c>
      <c r="D173" s="97">
        <v>27081</v>
      </c>
      <c r="E173">
        <v>23</v>
      </c>
      <c r="F173" t="s">
        <v>521</v>
      </c>
      <c r="G173" s="2" t="s">
        <v>42</v>
      </c>
      <c r="H173" s="6">
        <v>40</v>
      </c>
      <c r="I173" s="7">
        <v>-3.5</v>
      </c>
      <c r="J173" s="6">
        <v>33.5</v>
      </c>
      <c r="K173" s="7">
        <v>-4.5</v>
      </c>
      <c r="L173" s="6">
        <v>23.5</v>
      </c>
      <c r="M173" s="7">
        <v>6.5</v>
      </c>
      <c r="N173" s="6">
        <v>6.5</v>
      </c>
      <c r="O173" s="7">
        <v>1</v>
      </c>
      <c r="P173" t="s">
        <v>467</v>
      </c>
      <c r="R173" s="6"/>
      <c r="S173" s="6"/>
      <c r="T173" s="6"/>
      <c r="U173" s="6"/>
      <c r="V173" s="6"/>
      <c r="AC173" s="6"/>
      <c r="AD173" s="6"/>
    </row>
    <row r="174" spans="1:32" x14ac:dyDescent="0.25">
      <c r="A174" s="1"/>
      <c r="B174" t="s">
        <v>268</v>
      </c>
      <c r="C174" s="9" t="s">
        <v>461</v>
      </c>
      <c r="D174" s="97">
        <v>27078</v>
      </c>
      <c r="E174">
        <v>24</v>
      </c>
      <c r="F174" t="s">
        <v>264</v>
      </c>
      <c r="G174" s="2" t="s">
        <v>54</v>
      </c>
      <c r="H174" s="6">
        <v>42</v>
      </c>
      <c r="I174" s="7">
        <v>1</v>
      </c>
      <c r="J174" s="6">
        <v>40</v>
      </c>
      <c r="K174" s="7">
        <v>-0.5</v>
      </c>
      <c r="L174" s="6">
        <v>16.5</v>
      </c>
      <c r="M174" s="7">
        <v>0</v>
      </c>
      <c r="N174" s="6">
        <v>2</v>
      </c>
      <c r="O174" s="7">
        <v>1.5</v>
      </c>
      <c r="P174" t="s">
        <v>556</v>
      </c>
      <c r="R174" s="6">
        <v>38</v>
      </c>
      <c r="S174" s="6">
        <v>55</v>
      </c>
      <c r="T174" s="6">
        <f>R174-S174</f>
        <v>-17</v>
      </c>
      <c r="U174" s="6">
        <v>38</v>
      </c>
      <c r="V174" s="6">
        <v>49</v>
      </c>
      <c r="W174" s="7">
        <f>U174-V174</f>
        <v>-11</v>
      </c>
      <c r="AA174" s="4" t="s">
        <v>1802</v>
      </c>
      <c r="AC174" s="6">
        <v>32</v>
      </c>
      <c r="AD174" s="6">
        <v>53</v>
      </c>
      <c r="AE174" s="7">
        <f>AC174-AD174</f>
        <v>-21</v>
      </c>
      <c r="AF174" s="4" t="s">
        <v>1804</v>
      </c>
    </row>
    <row r="175" spans="1:32" x14ac:dyDescent="0.25">
      <c r="A175" s="1"/>
      <c r="B175" t="s">
        <v>268</v>
      </c>
      <c r="C175" s="9" t="s">
        <v>369</v>
      </c>
      <c r="D175" s="97">
        <v>27081</v>
      </c>
      <c r="E175">
        <v>24</v>
      </c>
      <c r="F175" s="42" t="s">
        <v>554</v>
      </c>
      <c r="G175" s="2" t="s">
        <v>138</v>
      </c>
      <c r="H175" s="6">
        <v>35</v>
      </c>
      <c r="I175" s="7">
        <v>-5.5</v>
      </c>
      <c r="J175" s="6">
        <v>37.5</v>
      </c>
      <c r="K175" s="7">
        <v>-0.5</v>
      </c>
      <c r="L175" s="6">
        <v>23.5</v>
      </c>
      <c r="M175" s="7">
        <v>4</v>
      </c>
      <c r="N175" s="6">
        <v>-2.5</v>
      </c>
      <c r="O175" s="7">
        <v>-5</v>
      </c>
      <c r="R175" s="6"/>
      <c r="S175" s="6"/>
      <c r="T175" s="6"/>
      <c r="U175" s="6"/>
      <c r="V175" s="6"/>
      <c r="AC175" s="6"/>
      <c r="AD175" s="6"/>
    </row>
    <row r="176" spans="1:32" x14ac:dyDescent="0.25">
      <c r="A176" s="1"/>
      <c r="B176" t="s">
        <v>268</v>
      </c>
      <c r="D176" s="97">
        <v>27082</v>
      </c>
      <c r="E176">
        <v>24</v>
      </c>
      <c r="F176" t="s">
        <v>508</v>
      </c>
      <c r="G176" s="2" t="s">
        <v>114</v>
      </c>
      <c r="H176" s="6">
        <v>38.5</v>
      </c>
      <c r="I176" s="7">
        <v>-5.5</v>
      </c>
      <c r="J176" s="6">
        <v>31.5</v>
      </c>
      <c r="K176" s="7">
        <v>-3.5</v>
      </c>
      <c r="L176" s="6">
        <v>28</v>
      </c>
      <c r="M176" s="7">
        <v>11</v>
      </c>
      <c r="N176" s="6">
        <v>7</v>
      </c>
      <c r="O176" s="7">
        <v>-2</v>
      </c>
      <c r="P176" t="s">
        <v>467</v>
      </c>
      <c r="R176" s="6"/>
      <c r="S176" s="6"/>
      <c r="T176" s="6"/>
      <c r="U176" s="6"/>
      <c r="V176" s="6"/>
      <c r="AC176" s="6"/>
      <c r="AD176" s="6"/>
    </row>
    <row r="177" spans="1:32" x14ac:dyDescent="0.25">
      <c r="A177" s="1"/>
      <c r="B177" t="s">
        <v>268</v>
      </c>
      <c r="C177" s="9" t="s">
        <v>527</v>
      </c>
      <c r="D177" s="97">
        <v>27083</v>
      </c>
      <c r="E177">
        <v>26</v>
      </c>
      <c r="F177" t="s">
        <v>357</v>
      </c>
      <c r="G177" s="2" t="s">
        <v>46</v>
      </c>
      <c r="H177" s="6">
        <v>40.5</v>
      </c>
      <c r="I177" s="7">
        <v>-2.9</v>
      </c>
      <c r="J177" s="6">
        <v>35.5</v>
      </c>
      <c r="K177" s="7">
        <v>-2.2999999999999998</v>
      </c>
      <c r="L177" s="6">
        <v>22</v>
      </c>
      <c r="M177" s="7">
        <v>5.0999999999999996</v>
      </c>
      <c r="N177" s="6">
        <v>5</v>
      </c>
      <c r="O177" s="7">
        <v>-0.6</v>
      </c>
      <c r="P177" t="s">
        <v>557</v>
      </c>
      <c r="R177" s="6">
        <v>41</v>
      </c>
      <c r="S177" s="6">
        <v>53</v>
      </c>
      <c r="T177" s="7">
        <f>R177-S177</f>
        <v>-12</v>
      </c>
      <c r="U177" s="6">
        <v>37</v>
      </c>
      <c r="V177" s="6">
        <v>51</v>
      </c>
      <c r="W177" s="7">
        <f>U177-V177</f>
        <v>-14</v>
      </c>
      <c r="AA177" s="4" t="s">
        <v>1640</v>
      </c>
      <c r="AC177" s="6">
        <v>37</v>
      </c>
      <c r="AD177" s="6">
        <v>57</v>
      </c>
      <c r="AE177" s="7">
        <f>AC177-AD177</f>
        <v>-20</v>
      </c>
      <c r="AF177" s="4" t="s">
        <v>536</v>
      </c>
    </row>
    <row r="178" spans="1:32" x14ac:dyDescent="0.25">
      <c r="A178" s="1"/>
      <c r="B178" t="s">
        <v>268</v>
      </c>
      <c r="C178" s="52" t="s">
        <v>364</v>
      </c>
      <c r="D178" s="97">
        <v>27083</v>
      </c>
      <c r="E178">
        <v>28</v>
      </c>
      <c r="F178" t="s">
        <v>357</v>
      </c>
      <c r="G178" s="2" t="s">
        <v>46</v>
      </c>
      <c r="H178" s="6">
        <v>39.5</v>
      </c>
      <c r="I178" s="7">
        <v>-1</v>
      </c>
      <c r="J178" s="6">
        <v>35.5</v>
      </c>
      <c r="K178" s="7">
        <v>0</v>
      </c>
      <c r="L178" s="6">
        <v>22</v>
      </c>
      <c r="M178" s="7">
        <v>0</v>
      </c>
      <c r="N178" s="6">
        <v>4</v>
      </c>
      <c r="O178" s="7">
        <v>-1</v>
      </c>
      <c r="P178" t="s">
        <v>557</v>
      </c>
      <c r="R178" s="6"/>
      <c r="S178" s="6"/>
      <c r="T178" s="6"/>
      <c r="U178" s="6"/>
      <c r="V178" s="6"/>
      <c r="AC178" s="6"/>
      <c r="AD178" s="6"/>
    </row>
    <row r="179" spans="1:32" x14ac:dyDescent="0.25">
      <c r="A179" s="1"/>
      <c r="B179" t="s">
        <v>268</v>
      </c>
      <c r="D179" s="97">
        <v>27086</v>
      </c>
      <c r="E179">
        <v>27</v>
      </c>
      <c r="F179" t="s">
        <v>499</v>
      </c>
      <c r="G179" s="2" t="s">
        <v>60</v>
      </c>
      <c r="H179" s="6">
        <v>36.5</v>
      </c>
      <c r="I179" s="7">
        <v>-4.5</v>
      </c>
      <c r="J179" s="6">
        <v>35</v>
      </c>
      <c r="K179" s="7">
        <v>0</v>
      </c>
      <c r="L179" s="6">
        <v>25.5</v>
      </c>
      <c r="M179" s="7">
        <v>4.5</v>
      </c>
      <c r="N179" s="6">
        <v>1.5</v>
      </c>
      <c r="O179" s="7">
        <v>-4.5</v>
      </c>
      <c r="P179" t="s">
        <v>467</v>
      </c>
      <c r="R179" s="6"/>
      <c r="S179" s="6"/>
      <c r="T179" s="6"/>
      <c r="AC179" s="6"/>
      <c r="AD179" s="6"/>
    </row>
    <row r="180" spans="1:32" x14ac:dyDescent="0.25">
      <c r="A180" s="1"/>
      <c r="B180" t="s">
        <v>268</v>
      </c>
      <c r="D180" s="97">
        <v>27085</v>
      </c>
      <c r="E180">
        <v>27</v>
      </c>
      <c r="F180" t="s">
        <v>521</v>
      </c>
      <c r="G180" s="2" t="s">
        <v>42</v>
      </c>
      <c r="H180" s="6">
        <v>38</v>
      </c>
      <c r="I180" s="7">
        <v>-2</v>
      </c>
      <c r="J180" s="6">
        <v>34.5</v>
      </c>
      <c r="K180" s="7">
        <v>1</v>
      </c>
      <c r="L180" s="6">
        <v>25</v>
      </c>
      <c r="M180" s="7">
        <v>1.5</v>
      </c>
      <c r="N180" s="6">
        <v>3.5</v>
      </c>
      <c r="O180" s="7">
        <v>-3</v>
      </c>
      <c r="P180" t="s">
        <v>471</v>
      </c>
      <c r="R180" s="6"/>
      <c r="S180" s="6"/>
      <c r="T180" s="6"/>
      <c r="AC180" s="6"/>
      <c r="AD180" s="6"/>
    </row>
    <row r="181" spans="1:32" x14ac:dyDescent="0.25">
      <c r="A181" s="1"/>
      <c r="B181" t="s">
        <v>268</v>
      </c>
      <c r="C181" s="9" t="s">
        <v>558</v>
      </c>
      <c r="D181" s="97">
        <v>27086</v>
      </c>
      <c r="E181">
        <v>28</v>
      </c>
      <c r="F181" t="s">
        <v>521</v>
      </c>
      <c r="G181" s="2" t="s">
        <v>42</v>
      </c>
      <c r="H181" s="6">
        <v>40.200000000000003</v>
      </c>
      <c r="I181" s="7">
        <v>2.2000000000000002</v>
      </c>
      <c r="J181" s="6">
        <v>35.200000000000003</v>
      </c>
      <c r="K181" s="7">
        <v>0.7</v>
      </c>
      <c r="L181" s="6">
        <v>22</v>
      </c>
      <c r="M181" s="7">
        <v>-3</v>
      </c>
      <c r="N181" s="6">
        <v>5</v>
      </c>
      <c r="O181" s="7">
        <v>1.5</v>
      </c>
      <c r="P181" t="s">
        <v>557</v>
      </c>
      <c r="R181" s="6"/>
      <c r="S181" s="6"/>
      <c r="T181" s="6"/>
      <c r="AC181" s="6"/>
      <c r="AD181" s="6"/>
    </row>
    <row r="182" spans="1:32" x14ac:dyDescent="0.25">
      <c r="A182" s="1"/>
      <c r="B182" t="s">
        <v>268</v>
      </c>
      <c r="C182" s="9" t="s">
        <v>558</v>
      </c>
      <c r="D182" s="97">
        <v>27086</v>
      </c>
      <c r="E182">
        <v>28</v>
      </c>
      <c r="F182" t="s">
        <v>264</v>
      </c>
      <c r="G182" s="2" t="s">
        <v>54</v>
      </c>
      <c r="H182" s="6">
        <v>39.5</v>
      </c>
      <c r="I182" s="7">
        <v>-2.5</v>
      </c>
      <c r="J182" s="6">
        <v>37.5</v>
      </c>
      <c r="K182" s="7">
        <v>-2.5</v>
      </c>
      <c r="L182" s="6">
        <v>20.5</v>
      </c>
      <c r="M182" s="7">
        <v>4</v>
      </c>
      <c r="N182" s="6">
        <v>2</v>
      </c>
      <c r="O182" s="7">
        <v>0</v>
      </c>
      <c r="P182" t="s">
        <v>559</v>
      </c>
      <c r="R182" s="6"/>
      <c r="S182" s="6"/>
      <c r="T182" s="6"/>
      <c r="AC182" s="6"/>
      <c r="AD182" s="6"/>
    </row>
    <row r="183" spans="1:32" x14ac:dyDescent="0.25">
      <c r="A183" s="1"/>
      <c r="B183" t="s">
        <v>268</v>
      </c>
      <c r="C183" s="9" t="s">
        <v>560</v>
      </c>
      <c r="D183" s="97">
        <v>27087</v>
      </c>
      <c r="E183">
        <v>28</v>
      </c>
      <c r="F183" t="s">
        <v>499</v>
      </c>
      <c r="G183" s="2" t="s">
        <v>60</v>
      </c>
      <c r="H183" s="6">
        <v>39.700000000000003</v>
      </c>
      <c r="I183" s="7">
        <v>3.2</v>
      </c>
      <c r="J183" s="6">
        <v>36.700000000000003</v>
      </c>
      <c r="K183" s="7">
        <v>1.7</v>
      </c>
      <c r="L183" s="6">
        <v>21.2</v>
      </c>
      <c r="M183" s="7">
        <v>-4.3</v>
      </c>
      <c r="N183" s="6">
        <v>3</v>
      </c>
      <c r="O183" s="7">
        <v>1.5</v>
      </c>
      <c r="P183" t="s">
        <v>559</v>
      </c>
      <c r="R183" s="6"/>
      <c r="S183" s="6"/>
      <c r="T183" s="6"/>
      <c r="AC183" s="6"/>
      <c r="AD183" s="6"/>
    </row>
    <row r="184" spans="1:32" x14ac:dyDescent="0.25">
      <c r="A184" s="1"/>
      <c r="B184" t="s">
        <v>268</v>
      </c>
      <c r="D184" s="97">
        <v>27087</v>
      </c>
      <c r="E184">
        <v>28</v>
      </c>
      <c r="F184" t="s">
        <v>499</v>
      </c>
      <c r="G184" s="2" t="s">
        <v>224</v>
      </c>
      <c r="H184" s="6">
        <v>38.700000000000003</v>
      </c>
      <c r="I184" s="7">
        <v>-1</v>
      </c>
      <c r="J184" s="6">
        <v>34.9</v>
      </c>
      <c r="K184" s="7">
        <v>-1.8</v>
      </c>
      <c r="L184" s="6">
        <v>23</v>
      </c>
      <c r="M184" s="7">
        <v>1.8</v>
      </c>
      <c r="N184" s="6">
        <v>3.8</v>
      </c>
      <c r="O184" s="7">
        <v>2.8</v>
      </c>
      <c r="P184" t="s">
        <v>559</v>
      </c>
      <c r="R184" s="6"/>
      <c r="S184" s="6"/>
      <c r="T184" s="6"/>
      <c r="AC184" s="6"/>
      <c r="AD184" s="6"/>
    </row>
    <row r="185" spans="1:32" x14ac:dyDescent="0.25">
      <c r="A185" s="1"/>
      <c r="B185" t="s">
        <v>268</v>
      </c>
      <c r="C185" s="9" t="s">
        <v>560</v>
      </c>
      <c r="D185" s="97">
        <v>27087</v>
      </c>
      <c r="E185">
        <v>28</v>
      </c>
      <c r="F185" t="s">
        <v>508</v>
      </c>
      <c r="G185" s="2" t="s">
        <v>561</v>
      </c>
      <c r="H185" s="6">
        <v>36.5</v>
      </c>
      <c r="I185" s="7">
        <v>-2</v>
      </c>
      <c r="J185" s="6">
        <v>34.5</v>
      </c>
      <c r="K185" s="7">
        <v>3</v>
      </c>
      <c r="L185" s="6">
        <v>25</v>
      </c>
      <c r="M185" s="7">
        <v>-3</v>
      </c>
      <c r="N185" s="6">
        <v>2</v>
      </c>
      <c r="O185" s="7">
        <v>-5</v>
      </c>
      <c r="P185" t="s">
        <v>559</v>
      </c>
      <c r="R185" s="6"/>
      <c r="S185" s="6"/>
      <c r="T185" s="6"/>
      <c r="AC185" s="6"/>
      <c r="AD185" s="6"/>
    </row>
    <row r="186" spans="1:32" x14ac:dyDescent="0.25">
      <c r="A186" s="1"/>
      <c r="G186" s="2"/>
      <c r="H186" s="6"/>
      <c r="I186" s="7"/>
      <c r="J186" s="6"/>
      <c r="K186" s="7"/>
      <c r="L186" s="6"/>
      <c r="M186" s="7"/>
      <c r="N186" s="6"/>
      <c r="O186" s="7"/>
      <c r="T186" s="6"/>
      <c r="AC186" s="6"/>
      <c r="AD186" s="6"/>
    </row>
    <row r="187" spans="1:32" x14ac:dyDescent="0.25">
      <c r="A187" s="1"/>
      <c r="E187">
        <v>28</v>
      </c>
      <c r="F187" s="9" t="s">
        <v>274</v>
      </c>
      <c r="G187" s="2"/>
      <c r="H187" s="6">
        <v>38.6</v>
      </c>
      <c r="I187" s="7"/>
      <c r="J187" s="6">
        <v>38</v>
      </c>
      <c r="K187" s="7"/>
      <c r="L187" s="6">
        <v>19.8</v>
      </c>
      <c r="M187" s="7"/>
      <c r="N187" s="6">
        <v>0.6</v>
      </c>
      <c r="O187" s="7"/>
      <c r="T187" s="6"/>
      <c r="AC187" s="6"/>
      <c r="AD187" s="6"/>
    </row>
    <row r="1048576" spans="27:27" x14ac:dyDescent="0.25">
      <c r="AA1048576" s="4"/>
    </row>
  </sheetData>
  <autoFilter ref="A1:O185" xr:uid="{00000000-0009-0000-0000-000009000000}"/>
  <phoneticPr fontId="5" type="noConversion"/>
  <conditionalFormatting sqref="I2:I234 M2:M234 O2:O234 K4:K234">
    <cfRule type="cellIs" dxfId="3399" priority="312" stopIfTrue="1" operator="greaterThan">
      <formula>0</formula>
    </cfRule>
    <cfRule type="cellIs" dxfId="3398" priority="313" stopIfTrue="1" operator="lessThan">
      <formula>0</formula>
    </cfRule>
  </conditionalFormatting>
  <conditionalFormatting sqref="N2:N185">
    <cfRule type="cellIs" dxfId="3397" priority="315" stopIfTrue="1" operator="greaterThan">
      <formula>0</formula>
    </cfRule>
    <cfRule type="cellIs" dxfId="3396" priority="314" stopIfTrue="1" operator="lessThan">
      <formula>0</formula>
    </cfRule>
  </conditionalFormatting>
  <conditionalFormatting sqref="N187">
    <cfRule type="cellIs" dxfId="3395" priority="324" stopIfTrue="1" operator="lessThan">
      <formula>0</formula>
    </cfRule>
    <cfRule type="cellIs" dxfId="3394" priority="325" stopIfTrue="1" operator="greaterThan">
      <formula>0</formula>
    </cfRule>
  </conditionalFormatting>
  <conditionalFormatting sqref="T2">
    <cfRule type="cellIs" dxfId="3393" priority="261" stopIfTrue="1" operator="lessThan">
      <formula>0</formula>
    </cfRule>
    <cfRule type="cellIs" dxfId="3392" priority="260" stopIfTrue="1" operator="greaterThan">
      <formula>0</formula>
    </cfRule>
  </conditionalFormatting>
  <conditionalFormatting sqref="T4:T5">
    <cfRule type="cellIs" dxfId="3391" priority="95" stopIfTrue="1" operator="greaterThan">
      <formula>0</formula>
    </cfRule>
    <cfRule type="cellIs" dxfId="3390" priority="96" stopIfTrue="1" operator="lessThan">
      <formula>0</formula>
    </cfRule>
  </conditionalFormatting>
  <conditionalFormatting sqref="T10:T11">
    <cfRule type="cellIs" dxfId="3389" priority="92" stopIfTrue="1" operator="lessThan">
      <formula>0</formula>
    </cfRule>
    <cfRule type="cellIs" dxfId="3388" priority="91" stopIfTrue="1" operator="greaterThan">
      <formula>0</formula>
    </cfRule>
  </conditionalFormatting>
  <conditionalFormatting sqref="T14">
    <cfRule type="cellIs" dxfId="3387" priority="87" stopIfTrue="1" operator="greaterThan">
      <formula>0</formula>
    </cfRule>
    <cfRule type="cellIs" dxfId="3386" priority="88" stopIfTrue="1" operator="lessThan">
      <formula>0</formula>
    </cfRule>
  </conditionalFormatting>
  <conditionalFormatting sqref="T17">
    <cfRule type="cellIs" dxfId="3385" priority="83" stopIfTrue="1" operator="greaterThan">
      <formula>0</formula>
    </cfRule>
    <cfRule type="cellIs" dxfId="3384" priority="84" stopIfTrue="1" operator="lessThan">
      <formula>0</formula>
    </cfRule>
  </conditionalFormatting>
  <conditionalFormatting sqref="T19:T20">
    <cfRule type="cellIs" dxfId="3383" priority="79" stopIfTrue="1" operator="greaterThan">
      <formula>0</formula>
    </cfRule>
    <cfRule type="cellIs" dxfId="3382" priority="80" stopIfTrue="1" operator="lessThan">
      <formula>0</formula>
    </cfRule>
  </conditionalFormatting>
  <conditionalFormatting sqref="T23">
    <cfRule type="cellIs" dxfId="3381" priority="76" stopIfTrue="1" operator="lessThan">
      <formula>0</formula>
    </cfRule>
    <cfRule type="cellIs" dxfId="3380" priority="75" stopIfTrue="1" operator="greaterThan">
      <formula>0</formula>
    </cfRule>
  </conditionalFormatting>
  <conditionalFormatting sqref="T26:T27">
    <cfRule type="cellIs" dxfId="3379" priority="243" stopIfTrue="1" operator="lessThan">
      <formula>0</formula>
    </cfRule>
    <cfRule type="cellIs" dxfId="3378" priority="242" stopIfTrue="1" operator="greaterThan">
      <formula>0</formula>
    </cfRule>
  </conditionalFormatting>
  <conditionalFormatting sqref="T31:T32">
    <cfRule type="cellIs" dxfId="3377" priority="237" stopIfTrue="1" operator="lessThan">
      <formula>0</formula>
    </cfRule>
    <cfRule type="cellIs" dxfId="3376" priority="236" stopIfTrue="1" operator="greaterThan">
      <formula>0</formula>
    </cfRule>
  </conditionalFormatting>
  <conditionalFormatting sqref="T35:T37">
    <cfRule type="cellIs" dxfId="3375" priority="225" stopIfTrue="1" operator="lessThan">
      <formula>0</formula>
    </cfRule>
    <cfRule type="cellIs" dxfId="3374" priority="224" stopIfTrue="1" operator="greaterThan">
      <formula>0</formula>
    </cfRule>
  </conditionalFormatting>
  <conditionalFormatting sqref="T40:T41">
    <cfRule type="cellIs" dxfId="3373" priority="223" stopIfTrue="1" operator="lessThan">
      <formula>0</formula>
    </cfRule>
    <cfRule type="cellIs" dxfId="3372" priority="222" stopIfTrue="1" operator="greaterThan">
      <formula>0</formula>
    </cfRule>
  </conditionalFormatting>
  <conditionalFormatting sqref="T44:T45">
    <cfRule type="cellIs" dxfId="3371" priority="213" stopIfTrue="1" operator="lessThan">
      <formula>0</formula>
    </cfRule>
    <cfRule type="cellIs" dxfId="3370" priority="212" stopIfTrue="1" operator="greaterThan">
      <formula>0</formula>
    </cfRule>
  </conditionalFormatting>
  <conditionalFormatting sqref="T48 T55 T62 T73 T85 T92 T116 T120">
    <cfRule type="cellIs" dxfId="3369" priority="289" stopIfTrue="1" operator="lessThan">
      <formula>0</formula>
    </cfRule>
    <cfRule type="cellIs" dxfId="3368" priority="288" stopIfTrue="1" operator="greaterThan">
      <formula>0</formula>
    </cfRule>
  </conditionalFormatting>
  <conditionalFormatting sqref="T51:T52">
    <cfRule type="cellIs" dxfId="3367" priority="206" stopIfTrue="1" operator="greaterThan">
      <formula>0</formula>
    </cfRule>
    <cfRule type="cellIs" dxfId="3366" priority="207" stopIfTrue="1" operator="lessThan">
      <formula>0</formula>
    </cfRule>
  </conditionalFormatting>
  <conditionalFormatting sqref="T58:T59 T64:T66 T69:T70">
    <cfRule type="cellIs" dxfId="3365" priority="182" stopIfTrue="1" operator="greaterThan">
      <formula>0</formula>
    </cfRule>
    <cfRule type="cellIs" dxfId="3364" priority="183" stopIfTrue="1" operator="lessThan">
      <formula>0</formula>
    </cfRule>
  </conditionalFormatting>
  <conditionalFormatting sqref="T77:T78 T81:T82 T88:T89 T95:T96 T99:T101 T103:T104 T106">
    <cfRule type="cellIs" dxfId="3363" priority="181" stopIfTrue="1" operator="lessThan">
      <formula>0</formula>
    </cfRule>
    <cfRule type="cellIs" dxfId="3362" priority="180" stopIfTrue="1" operator="greaterThan">
      <formula>0</formula>
    </cfRule>
  </conditionalFormatting>
  <conditionalFormatting sqref="T108:T109 T111:T113">
    <cfRule type="cellIs" dxfId="3361" priority="167" stopIfTrue="1" operator="lessThan">
      <formula>0</formula>
    </cfRule>
    <cfRule type="cellIs" dxfId="3360" priority="166" stopIfTrue="1" operator="greaterThan">
      <formula>0</formula>
    </cfRule>
  </conditionalFormatting>
  <conditionalFormatting sqref="T123:T124">
    <cfRule type="cellIs" dxfId="3359" priority="165" stopIfTrue="1" operator="lessThan">
      <formula>0</formula>
    </cfRule>
  </conditionalFormatting>
  <conditionalFormatting sqref="T123:T126 T128:T132 T134:T137 T139:T150 T152:T187">
    <cfRule type="cellIs" dxfId="3358" priority="163" stopIfTrue="1" operator="greaterThan">
      <formula>0</formula>
    </cfRule>
  </conditionalFormatting>
  <conditionalFormatting sqref="T125:T132">
    <cfRule type="cellIs" dxfId="3357" priority="147" stopIfTrue="1" operator="lessThan">
      <formula>0</formula>
    </cfRule>
  </conditionalFormatting>
  <conditionalFormatting sqref="T127">
    <cfRule type="cellIs" dxfId="3356" priority="146" stopIfTrue="1" operator="greaterThan">
      <formula>0</formula>
    </cfRule>
  </conditionalFormatting>
  <conditionalFormatting sqref="T133">
    <cfRule type="cellIs" dxfId="3355" priority="144" stopIfTrue="1" operator="greaterThan">
      <formula>0</formula>
    </cfRule>
  </conditionalFormatting>
  <conditionalFormatting sqref="T133:T137">
    <cfRule type="cellIs" dxfId="3354" priority="145" stopIfTrue="1" operator="lessThan">
      <formula>0</formula>
    </cfRule>
  </conditionalFormatting>
  <conditionalFormatting sqref="T138">
    <cfRule type="cellIs" dxfId="3353" priority="142" stopIfTrue="1" operator="greaterThan">
      <formula>0</formula>
    </cfRule>
  </conditionalFormatting>
  <conditionalFormatting sqref="T138:T150">
    <cfRule type="cellIs" dxfId="3352" priority="143" stopIfTrue="1" operator="lessThan">
      <formula>0</formula>
    </cfRule>
  </conditionalFormatting>
  <conditionalFormatting sqref="T151">
    <cfRule type="cellIs" dxfId="3351" priority="112" stopIfTrue="1" operator="greaterThan">
      <formula>0</formula>
    </cfRule>
  </conditionalFormatting>
  <conditionalFormatting sqref="T151:T187">
    <cfRule type="cellIs" dxfId="3350" priority="113" stopIfTrue="1" operator="lessThan">
      <formula>0</formula>
    </cfRule>
  </conditionalFormatting>
  <conditionalFormatting sqref="T156:T157">
    <cfRule type="cellIs" dxfId="3349" priority="111" stopIfTrue="1" operator="greaterThan">
      <formula>0</formula>
    </cfRule>
  </conditionalFormatting>
  <conditionalFormatting sqref="T171">
    <cfRule type="cellIs" dxfId="3348" priority="106" stopIfTrue="1" operator="greaterThan">
      <formula>0</formula>
    </cfRule>
  </conditionalFormatting>
  <conditionalFormatting sqref="T177">
    <cfRule type="cellIs" dxfId="3347" priority="100" stopIfTrue="1" operator="greaterThan">
      <formula>0</formula>
    </cfRule>
  </conditionalFormatting>
  <conditionalFormatting sqref="W2">
    <cfRule type="cellIs" dxfId="3346" priority="259" stopIfTrue="1" operator="lessThan">
      <formula>0</formula>
    </cfRule>
    <cfRule type="cellIs" dxfId="3345" priority="258" stopIfTrue="1" operator="greaterThan">
      <formula>0</formula>
    </cfRule>
  </conditionalFormatting>
  <conditionalFormatting sqref="W4:W5">
    <cfRule type="cellIs" dxfId="3344" priority="93" stopIfTrue="1" operator="greaterThan">
      <formula>0</formula>
    </cfRule>
    <cfRule type="cellIs" dxfId="3343" priority="94" stopIfTrue="1" operator="lessThan">
      <formula>0</formula>
    </cfRule>
  </conditionalFormatting>
  <conditionalFormatting sqref="W10:W11">
    <cfRule type="cellIs" dxfId="3342" priority="89" stopIfTrue="1" operator="greaterThan">
      <formula>0</formula>
    </cfRule>
    <cfRule type="cellIs" dxfId="3341" priority="90" stopIfTrue="1" operator="lessThan">
      <formula>0</formula>
    </cfRule>
  </conditionalFormatting>
  <conditionalFormatting sqref="W14">
    <cfRule type="cellIs" dxfId="3340" priority="85" stopIfTrue="1" operator="greaterThan">
      <formula>0</formula>
    </cfRule>
    <cfRule type="cellIs" dxfId="3339" priority="86" stopIfTrue="1" operator="lessThan">
      <formula>0</formula>
    </cfRule>
  </conditionalFormatting>
  <conditionalFormatting sqref="W17">
    <cfRule type="cellIs" dxfId="3338" priority="81" stopIfTrue="1" operator="greaterThan">
      <formula>0</formula>
    </cfRule>
    <cfRule type="cellIs" dxfId="3337" priority="82" stopIfTrue="1" operator="lessThan">
      <formula>0</formula>
    </cfRule>
  </conditionalFormatting>
  <conditionalFormatting sqref="W19:W20">
    <cfRule type="cellIs" dxfId="3336" priority="78" stopIfTrue="1" operator="lessThan">
      <formula>0</formula>
    </cfRule>
    <cfRule type="cellIs" dxfId="3335" priority="77" stopIfTrue="1" operator="greaterThan">
      <formula>0</formula>
    </cfRule>
  </conditionalFormatting>
  <conditionalFormatting sqref="W23">
    <cfRule type="cellIs" dxfId="3334" priority="73" stopIfTrue="1" operator="greaterThan">
      <formula>0</formula>
    </cfRule>
    <cfRule type="cellIs" dxfId="3333" priority="74" stopIfTrue="1" operator="lessThan">
      <formula>0</formula>
    </cfRule>
  </conditionalFormatting>
  <conditionalFormatting sqref="W26:W27">
    <cfRule type="cellIs" dxfId="3332" priority="72" stopIfTrue="1" operator="lessThan">
      <formula>0</formula>
    </cfRule>
    <cfRule type="cellIs" dxfId="3331" priority="71" stopIfTrue="1" operator="greaterThan">
      <formula>0</formula>
    </cfRule>
  </conditionalFormatting>
  <conditionalFormatting sqref="W31:W32">
    <cfRule type="cellIs" dxfId="3330" priority="70" stopIfTrue="1" operator="lessThan">
      <formula>0</formula>
    </cfRule>
    <cfRule type="cellIs" dxfId="3329" priority="69" stopIfTrue="1" operator="greaterThan">
      <formula>0</formula>
    </cfRule>
  </conditionalFormatting>
  <conditionalFormatting sqref="W35:W37">
    <cfRule type="cellIs" dxfId="3328" priority="67" stopIfTrue="1" operator="greaterThan">
      <formula>0</formula>
    </cfRule>
    <cfRule type="cellIs" dxfId="3327" priority="68" stopIfTrue="1" operator="lessThan">
      <formula>0</formula>
    </cfRule>
  </conditionalFormatting>
  <conditionalFormatting sqref="W40:W41">
    <cfRule type="cellIs" dxfId="3326" priority="66" stopIfTrue="1" operator="lessThan">
      <formula>0</formula>
    </cfRule>
    <cfRule type="cellIs" dxfId="3325" priority="65" stopIfTrue="1" operator="greaterThan">
      <formula>0</formula>
    </cfRule>
  </conditionalFormatting>
  <conditionalFormatting sqref="W44:W45">
    <cfRule type="cellIs" dxfId="3324" priority="64" stopIfTrue="1" operator="lessThan">
      <formula>0</formula>
    </cfRule>
    <cfRule type="cellIs" dxfId="3323" priority="63" stopIfTrue="1" operator="greaterThan">
      <formula>0</formula>
    </cfRule>
  </conditionalFormatting>
  <conditionalFormatting sqref="W48">
    <cfRule type="cellIs" dxfId="3322" priority="61" stopIfTrue="1" operator="greaterThan">
      <formula>0</formula>
    </cfRule>
    <cfRule type="cellIs" dxfId="3321" priority="62" stopIfTrue="1" operator="lessThan">
      <formula>0</formula>
    </cfRule>
  </conditionalFormatting>
  <conditionalFormatting sqref="W51:W52">
    <cfRule type="cellIs" dxfId="3320" priority="59" stopIfTrue="1" operator="greaterThan">
      <formula>0</formula>
    </cfRule>
    <cfRule type="cellIs" dxfId="3319" priority="60" stopIfTrue="1" operator="lessThan">
      <formula>0</formula>
    </cfRule>
  </conditionalFormatting>
  <conditionalFormatting sqref="W55">
    <cfRule type="cellIs" dxfId="3318" priority="58" stopIfTrue="1" operator="lessThan">
      <formula>0</formula>
    </cfRule>
    <cfRule type="cellIs" dxfId="3317" priority="57" stopIfTrue="1" operator="greaterThan">
      <formula>0</formula>
    </cfRule>
  </conditionalFormatting>
  <conditionalFormatting sqref="W58:W59">
    <cfRule type="cellIs" dxfId="3316" priority="56" stopIfTrue="1" operator="lessThan">
      <formula>0</formula>
    </cfRule>
    <cfRule type="cellIs" dxfId="3315" priority="55" stopIfTrue="1" operator="greaterThan">
      <formula>0</formula>
    </cfRule>
  </conditionalFormatting>
  <conditionalFormatting sqref="W62">
    <cfRule type="cellIs" dxfId="3314" priority="54" stopIfTrue="1" operator="lessThan">
      <formula>0</formula>
    </cfRule>
    <cfRule type="cellIs" dxfId="3313" priority="53" stopIfTrue="1" operator="greaterThan">
      <formula>0</formula>
    </cfRule>
  </conditionalFormatting>
  <conditionalFormatting sqref="W64:W66">
    <cfRule type="cellIs" dxfId="3312" priority="52" stopIfTrue="1" operator="lessThan">
      <formula>0</formula>
    </cfRule>
    <cfRule type="cellIs" dxfId="3311" priority="51" stopIfTrue="1" operator="greaterThan">
      <formula>0</formula>
    </cfRule>
  </conditionalFormatting>
  <conditionalFormatting sqref="W69:W70">
    <cfRule type="cellIs" dxfId="3310" priority="50" stopIfTrue="1" operator="lessThan">
      <formula>0</formula>
    </cfRule>
    <cfRule type="cellIs" dxfId="3309" priority="49" stopIfTrue="1" operator="greaterThan">
      <formula>0</formula>
    </cfRule>
  </conditionalFormatting>
  <conditionalFormatting sqref="W73">
    <cfRule type="cellIs" dxfId="3308" priority="48" stopIfTrue="1" operator="lessThan">
      <formula>0</formula>
    </cfRule>
    <cfRule type="cellIs" dxfId="3307" priority="47" stopIfTrue="1" operator="greaterThan">
      <formula>0</formula>
    </cfRule>
  </conditionalFormatting>
  <conditionalFormatting sqref="W77:W78">
    <cfRule type="cellIs" dxfId="3306" priority="46" stopIfTrue="1" operator="lessThan">
      <formula>0</formula>
    </cfRule>
    <cfRule type="cellIs" dxfId="3305" priority="45" stopIfTrue="1" operator="greaterThan">
      <formula>0</formula>
    </cfRule>
  </conditionalFormatting>
  <conditionalFormatting sqref="W81:W82">
    <cfRule type="cellIs" dxfId="3304" priority="44" stopIfTrue="1" operator="lessThan">
      <formula>0</formula>
    </cfRule>
    <cfRule type="cellIs" dxfId="3303" priority="43" stopIfTrue="1" operator="greaterThan">
      <formula>0</formula>
    </cfRule>
  </conditionalFormatting>
  <conditionalFormatting sqref="W85">
    <cfRule type="cellIs" dxfId="3302" priority="42" stopIfTrue="1" operator="lessThan">
      <formula>0</formula>
    </cfRule>
    <cfRule type="cellIs" dxfId="3301" priority="41" stopIfTrue="1" operator="greaterThan">
      <formula>0</formula>
    </cfRule>
  </conditionalFormatting>
  <conditionalFormatting sqref="W88:W89">
    <cfRule type="cellIs" dxfId="3300" priority="40" stopIfTrue="1" operator="lessThan">
      <formula>0</formula>
    </cfRule>
    <cfRule type="cellIs" dxfId="3299" priority="39" stopIfTrue="1" operator="greaterThan">
      <formula>0</formula>
    </cfRule>
  </conditionalFormatting>
  <conditionalFormatting sqref="W92">
    <cfRule type="cellIs" dxfId="3298" priority="38" stopIfTrue="1" operator="lessThan">
      <formula>0</formula>
    </cfRule>
    <cfRule type="cellIs" dxfId="3297" priority="37" stopIfTrue="1" operator="greaterThan">
      <formula>0</formula>
    </cfRule>
  </conditionalFormatting>
  <conditionalFormatting sqref="W95:W96">
    <cfRule type="cellIs" dxfId="3296" priority="36" stopIfTrue="1" operator="lessThan">
      <formula>0</formula>
    </cfRule>
    <cfRule type="cellIs" dxfId="3295" priority="35" stopIfTrue="1" operator="greaterThan">
      <formula>0</formula>
    </cfRule>
  </conditionalFormatting>
  <conditionalFormatting sqref="W99:W101">
    <cfRule type="cellIs" dxfId="3294" priority="34" stopIfTrue="1" operator="lessThan">
      <formula>0</formula>
    </cfRule>
    <cfRule type="cellIs" dxfId="3293" priority="33" stopIfTrue="1" operator="greaterThan">
      <formula>0</formula>
    </cfRule>
  </conditionalFormatting>
  <conditionalFormatting sqref="W103:W104">
    <cfRule type="cellIs" dxfId="3292" priority="32" stopIfTrue="1" operator="lessThan">
      <formula>0</formula>
    </cfRule>
    <cfRule type="cellIs" dxfId="3291" priority="31" stopIfTrue="1" operator="greaterThan">
      <formula>0</formula>
    </cfRule>
  </conditionalFormatting>
  <conditionalFormatting sqref="W106">
    <cfRule type="cellIs" dxfId="3290" priority="184" stopIfTrue="1" operator="greaterThan">
      <formula>0</formula>
    </cfRule>
    <cfRule type="cellIs" dxfId="3289" priority="185" stopIfTrue="1" operator="lessThan">
      <formula>0</formula>
    </cfRule>
  </conditionalFormatting>
  <conditionalFormatting sqref="W108:W109">
    <cfRule type="cellIs" dxfId="3288" priority="30" stopIfTrue="1" operator="lessThan">
      <formula>0</formula>
    </cfRule>
    <cfRule type="cellIs" dxfId="3287" priority="29" stopIfTrue="1" operator="greaterThan">
      <formula>0</formula>
    </cfRule>
  </conditionalFormatting>
  <conditionalFormatting sqref="W111:W113">
    <cfRule type="cellIs" dxfId="3286" priority="27" stopIfTrue="1" operator="greaterThan">
      <formula>0</formula>
    </cfRule>
    <cfRule type="cellIs" dxfId="3285" priority="28" stopIfTrue="1" operator="lessThan">
      <formula>0</formula>
    </cfRule>
  </conditionalFormatting>
  <conditionalFormatting sqref="W116">
    <cfRule type="cellIs" dxfId="3284" priority="26" stopIfTrue="1" operator="lessThan">
      <formula>0</formula>
    </cfRule>
    <cfRule type="cellIs" dxfId="3283" priority="25" stopIfTrue="1" operator="greaterThan">
      <formula>0</formula>
    </cfRule>
  </conditionalFormatting>
  <conditionalFormatting sqref="W120">
    <cfRule type="cellIs" dxfId="3282" priority="23" stopIfTrue="1" operator="greaterThan">
      <formula>0</formula>
    </cfRule>
    <cfRule type="cellIs" dxfId="3281" priority="24" stopIfTrue="1" operator="lessThan">
      <formula>0</formula>
    </cfRule>
  </conditionalFormatting>
  <conditionalFormatting sqref="W123:W124">
    <cfRule type="cellIs" dxfId="3280" priority="21" stopIfTrue="1" operator="greaterThan">
      <formula>0</formula>
    </cfRule>
    <cfRule type="cellIs" dxfId="3279" priority="22" stopIfTrue="1" operator="lessThan">
      <formula>0</formula>
    </cfRule>
  </conditionalFormatting>
  <conditionalFormatting sqref="W127:W128">
    <cfRule type="cellIs" dxfId="3278" priority="20" stopIfTrue="1" operator="lessThan">
      <formula>0</formula>
    </cfRule>
    <cfRule type="cellIs" dxfId="3277" priority="19" stopIfTrue="1" operator="greaterThan">
      <formula>0</formula>
    </cfRule>
  </conditionalFormatting>
  <conditionalFormatting sqref="W131">
    <cfRule type="cellIs" dxfId="3276" priority="17" stopIfTrue="1" operator="greaterThan">
      <formula>0</formula>
    </cfRule>
    <cfRule type="cellIs" dxfId="3275" priority="18" stopIfTrue="1" operator="lessThan">
      <formula>0</formula>
    </cfRule>
  </conditionalFormatting>
  <conditionalFormatting sqref="W133">
    <cfRule type="cellIs" dxfId="3274" priority="138" stopIfTrue="1" operator="greaterThan">
      <formula>0</formula>
    </cfRule>
    <cfRule type="cellIs" dxfId="3273" priority="139" stopIfTrue="1" operator="lessThan">
      <formula>0</formula>
    </cfRule>
  </conditionalFormatting>
  <conditionalFormatting sqref="W135">
    <cfRule type="cellIs" dxfId="3272" priority="15" stopIfTrue="1" operator="greaterThan">
      <formula>0</formula>
    </cfRule>
    <cfRule type="cellIs" dxfId="3271" priority="16" stopIfTrue="1" operator="lessThan">
      <formula>0</formula>
    </cfRule>
  </conditionalFormatting>
  <conditionalFormatting sqref="W137:W138">
    <cfRule type="cellIs" dxfId="3270" priority="14" stopIfTrue="1" operator="lessThan">
      <formula>0</formula>
    </cfRule>
    <cfRule type="cellIs" dxfId="3269" priority="13" stopIfTrue="1" operator="greaterThan">
      <formula>0</formula>
    </cfRule>
  </conditionalFormatting>
  <conditionalFormatting sqref="W141">
    <cfRule type="cellIs" dxfId="3268" priority="11" stopIfTrue="1" operator="greaterThan">
      <formula>0</formula>
    </cfRule>
    <cfRule type="cellIs" dxfId="3267" priority="12" stopIfTrue="1" operator="lessThan">
      <formula>0</formula>
    </cfRule>
  </conditionalFormatting>
  <conditionalFormatting sqref="W144:W146">
    <cfRule type="cellIs" dxfId="3266" priority="10" stopIfTrue="1" operator="lessThan">
      <formula>0</formula>
    </cfRule>
    <cfRule type="cellIs" dxfId="3265" priority="9" stopIfTrue="1" operator="greaterThan">
      <formula>0</formula>
    </cfRule>
  </conditionalFormatting>
  <conditionalFormatting sqref="W148:W149">
    <cfRule type="cellIs" dxfId="3264" priority="8" stopIfTrue="1" operator="lessThan">
      <formula>0</formula>
    </cfRule>
    <cfRule type="cellIs" dxfId="3263" priority="7" stopIfTrue="1" operator="greaterThan">
      <formula>0</formula>
    </cfRule>
  </conditionalFormatting>
  <conditionalFormatting sqref="W151:W152">
    <cfRule type="cellIs" dxfId="3262" priority="5" stopIfTrue="1" operator="greaterThan">
      <formula>0</formula>
    </cfRule>
    <cfRule type="cellIs" dxfId="3261" priority="6" stopIfTrue="1" operator="lessThan">
      <formula>0</formula>
    </cfRule>
  </conditionalFormatting>
  <conditionalFormatting sqref="W155:W157">
    <cfRule type="cellIs" dxfId="3260" priority="4" stopIfTrue="1" operator="lessThan">
      <formula>0</formula>
    </cfRule>
    <cfRule type="cellIs" dxfId="3259" priority="3" stopIfTrue="1" operator="greaterThan">
      <formula>0</formula>
    </cfRule>
  </conditionalFormatting>
  <conditionalFormatting sqref="W171">
    <cfRule type="cellIs" dxfId="3258" priority="105" stopIfTrue="1" operator="greaterThan">
      <formula>0</formula>
    </cfRule>
    <cfRule type="cellIs" dxfId="3257" priority="104" stopIfTrue="1" operator="lessThan">
      <formula>0</formula>
    </cfRule>
    <cfRule type="cellIs" dxfId="3256" priority="103" stopIfTrue="1" operator="greaterThan">
      <formula>0</formula>
    </cfRule>
  </conditionalFormatting>
  <conditionalFormatting sqref="W174">
    <cfRule type="cellIs" dxfId="3255" priority="1" stopIfTrue="1" operator="greaterThan">
      <formula>0</formula>
    </cfRule>
    <cfRule type="cellIs" dxfId="3254" priority="2" stopIfTrue="1" operator="lessThan">
      <formula>0</formula>
    </cfRule>
  </conditionalFormatting>
  <conditionalFormatting sqref="W177">
    <cfRule type="cellIs" dxfId="3253" priority="98" stopIfTrue="1" operator="lessThan">
      <formula>0</formula>
    </cfRule>
    <cfRule type="cellIs" dxfId="3252" priority="99" stopIfTrue="1" operator="greaterThan">
      <formula>0</formula>
    </cfRule>
    <cfRule type="cellIs" dxfId="3251" priority="97" stopIfTrue="1" operator="greaterThan">
      <formula>0</formula>
    </cfRule>
  </conditionalFormatting>
  <conditionalFormatting sqref="AE2">
    <cfRule type="cellIs" dxfId="3250" priority="275" stopIfTrue="1" operator="lessThan">
      <formula>0</formula>
    </cfRule>
    <cfRule type="cellIs" dxfId="3249" priority="274" stopIfTrue="1" operator="greaterThan">
      <formula>0</formula>
    </cfRule>
  </conditionalFormatting>
  <conditionalFormatting sqref="AE4:AE5">
    <cfRule type="cellIs" dxfId="3248" priority="265" stopIfTrue="1" operator="lessThan">
      <formula>0</formula>
    </cfRule>
    <cfRule type="cellIs" dxfId="3247" priority="264" stopIfTrue="1" operator="greaterThan">
      <formula>0</formula>
    </cfRule>
  </conditionalFormatting>
  <conditionalFormatting sqref="AE10:AE11">
    <cfRule type="cellIs" dxfId="3246" priority="255" stopIfTrue="1" operator="lessThan">
      <formula>0</formula>
    </cfRule>
    <cfRule type="cellIs" dxfId="3245" priority="254" stopIfTrue="1" operator="greaterThan">
      <formula>0</formula>
    </cfRule>
  </conditionalFormatting>
  <conditionalFormatting sqref="AE14">
    <cfRule type="cellIs" dxfId="3244" priority="303" stopIfTrue="1" operator="lessThan">
      <formula>0</formula>
    </cfRule>
    <cfRule type="cellIs" dxfId="3243" priority="302" stopIfTrue="1" operator="greaterThan">
      <formula>0</formula>
    </cfRule>
  </conditionalFormatting>
  <conditionalFormatting sqref="AE17">
    <cfRule type="cellIs" dxfId="3242" priority="300" stopIfTrue="1" operator="greaterThan">
      <formula>0</formula>
    </cfRule>
    <cfRule type="cellIs" dxfId="3241" priority="301" stopIfTrue="1" operator="lessThan">
      <formula>0</formula>
    </cfRule>
  </conditionalFormatting>
  <conditionalFormatting sqref="AE19:AE20">
    <cfRule type="cellIs" dxfId="3240" priority="272" stopIfTrue="1" operator="greaterThan">
      <formula>0</formula>
    </cfRule>
    <cfRule type="cellIs" dxfId="3239" priority="273" stopIfTrue="1" operator="lessThan">
      <formula>0</formula>
    </cfRule>
  </conditionalFormatting>
  <conditionalFormatting sqref="AE23 AE48 AE55 AE62 AE73 AE85 AE92 AE116 AE120 AE131 AE128 AE135 AE137 AE141">
    <cfRule type="cellIs" dxfId="3238" priority="295" stopIfTrue="1" operator="lessThan">
      <formula>0</formula>
    </cfRule>
  </conditionalFormatting>
  <conditionalFormatting sqref="AE23 AE48 AE55 AE62 AE73 AE85 AE92 AE116 AE120 AE131">
    <cfRule type="cellIs" dxfId="3237" priority="294" stopIfTrue="1" operator="greaterThan">
      <formula>0</formula>
    </cfRule>
  </conditionalFormatting>
  <conditionalFormatting sqref="AE26:AE27">
    <cfRule type="cellIs" dxfId="3236" priority="244" stopIfTrue="1" operator="greaterThan">
      <formula>0</formula>
    </cfRule>
    <cfRule type="cellIs" dxfId="3235" priority="245" stopIfTrue="1" operator="lessThan">
      <formula>0</formula>
    </cfRule>
  </conditionalFormatting>
  <conditionalFormatting sqref="AE30:AE32">
    <cfRule type="cellIs" dxfId="3234" priority="238" stopIfTrue="1" operator="greaterThan">
      <formula>0</formula>
    </cfRule>
    <cfRule type="cellIs" dxfId="3233" priority="239" stopIfTrue="1" operator="lessThan">
      <formula>0</formula>
    </cfRule>
  </conditionalFormatting>
  <conditionalFormatting sqref="AE35:AE37">
    <cfRule type="cellIs" dxfId="3232" priority="228" stopIfTrue="1" operator="greaterThan">
      <formula>0</formula>
    </cfRule>
    <cfRule type="cellIs" dxfId="3231" priority="229" stopIfTrue="1" operator="lessThan">
      <formula>0</formula>
    </cfRule>
  </conditionalFormatting>
  <conditionalFormatting sqref="AE40:AE41">
    <cfRule type="cellIs" dxfId="3230" priority="232" stopIfTrue="1" operator="greaterThan">
      <formula>0</formula>
    </cfRule>
    <cfRule type="cellIs" dxfId="3229" priority="233" stopIfTrue="1" operator="lessThan">
      <formula>0</formula>
    </cfRule>
  </conditionalFormatting>
  <conditionalFormatting sqref="AE44:AE45">
    <cfRule type="cellIs" dxfId="3228" priority="215" stopIfTrue="1" operator="lessThan">
      <formula>0</formula>
    </cfRule>
    <cfRule type="cellIs" dxfId="3227" priority="214" stopIfTrue="1" operator="greaterThan">
      <formula>0</formula>
    </cfRule>
  </conditionalFormatting>
  <conditionalFormatting sqref="AE51:AE52">
    <cfRule type="cellIs" dxfId="3226" priority="208" stopIfTrue="1" operator="greaterThan">
      <formula>0</formula>
    </cfRule>
    <cfRule type="cellIs" dxfId="3225" priority="209" stopIfTrue="1" operator="lessThan">
      <formula>0</formula>
    </cfRule>
  </conditionalFormatting>
  <conditionalFormatting sqref="AE58:AE59">
    <cfRule type="cellIs" dxfId="3224" priority="202" stopIfTrue="1" operator="greaterThan">
      <formula>0</formula>
    </cfRule>
    <cfRule type="cellIs" dxfId="3223" priority="203" stopIfTrue="1" operator="lessThan">
      <formula>0</formula>
    </cfRule>
  </conditionalFormatting>
  <conditionalFormatting sqref="AE64:AE66">
    <cfRule type="cellIs" dxfId="3222" priority="270" stopIfTrue="1" operator="greaterThan">
      <formula>0</formula>
    </cfRule>
    <cfRule type="cellIs" dxfId="3221" priority="271" stopIfTrue="1" operator="lessThan">
      <formula>0</formula>
    </cfRule>
  </conditionalFormatting>
  <conditionalFormatting sqref="AE69:AE70 AE76:AE78 AE81:AE82 AE88:AE89">
    <cfRule type="cellIs" dxfId="3220" priority="188" stopIfTrue="1" operator="greaterThan">
      <formula>0</formula>
    </cfRule>
    <cfRule type="cellIs" dxfId="3219" priority="189" stopIfTrue="1" operator="lessThan">
      <formula>0</formula>
    </cfRule>
  </conditionalFormatting>
  <conditionalFormatting sqref="AE95:AE96 AE99:AE101 AE103:AE104 AE106">
    <cfRule type="cellIs" dxfId="3218" priority="186" stopIfTrue="1" operator="greaterThan">
      <formula>0</formula>
    </cfRule>
    <cfRule type="cellIs" dxfId="3217" priority="187" stopIfTrue="1" operator="lessThan">
      <formula>0</formula>
    </cfRule>
  </conditionalFormatting>
  <conditionalFormatting sqref="AE108:AE109">
    <cfRule type="cellIs" dxfId="3216" priority="178" stopIfTrue="1" operator="greaterThan">
      <formula>0</formula>
    </cfRule>
    <cfRule type="cellIs" dxfId="3215" priority="179" stopIfTrue="1" operator="lessThan">
      <formula>0</formula>
    </cfRule>
  </conditionalFormatting>
  <conditionalFormatting sqref="AE111:AE113">
    <cfRule type="cellIs" dxfId="3214" priority="268" stopIfTrue="1" operator="greaterThan">
      <formula>0</formula>
    </cfRule>
    <cfRule type="cellIs" dxfId="3213" priority="269" stopIfTrue="1" operator="lessThan">
      <formula>0</formula>
    </cfRule>
  </conditionalFormatting>
  <conditionalFormatting sqref="AE123:AE124">
    <cfRule type="cellIs" dxfId="3212" priority="177" stopIfTrue="1" operator="lessThan">
      <formula>0</formula>
    </cfRule>
  </conditionalFormatting>
  <conditionalFormatting sqref="AE123:AE125">
    <cfRule type="cellIs" dxfId="3211" priority="161" stopIfTrue="1" operator="greaterThan">
      <formula>0</formula>
    </cfRule>
  </conditionalFormatting>
  <conditionalFormatting sqref="AE125">
    <cfRule type="cellIs" dxfId="3210" priority="160" stopIfTrue="1" operator="lessThan">
      <formula>0</formula>
    </cfRule>
  </conditionalFormatting>
  <conditionalFormatting sqref="AE127">
    <cfRule type="cellIs" dxfId="3209" priority="131" stopIfTrue="1" operator="lessThan">
      <formula>0</formula>
    </cfRule>
    <cfRule type="cellIs" dxfId="3208" priority="130" stopIfTrue="1" operator="greaterThan">
      <formula>0</formula>
    </cfRule>
  </conditionalFormatting>
  <conditionalFormatting sqref="AE128:AE129">
    <cfRule type="cellIs" dxfId="3207" priority="159" stopIfTrue="1" operator="greaterThan">
      <formula>0</formula>
    </cfRule>
  </conditionalFormatting>
  <conditionalFormatting sqref="AE129">
    <cfRule type="cellIs" dxfId="3206" priority="158" stopIfTrue="1" operator="lessThan">
      <formula>0</formula>
    </cfRule>
  </conditionalFormatting>
  <conditionalFormatting sqref="AE133">
    <cfRule type="cellIs" dxfId="3205" priority="128" stopIfTrue="1" operator="greaterThan">
      <formula>0</formula>
    </cfRule>
  </conditionalFormatting>
  <conditionalFormatting sqref="AE133:AE134">
    <cfRule type="cellIs" dxfId="3204" priority="129" stopIfTrue="1" operator="lessThan">
      <formula>0</formula>
    </cfRule>
  </conditionalFormatting>
  <conditionalFormatting sqref="AE134:AE137">
    <cfRule type="cellIs" dxfId="3203" priority="155" stopIfTrue="1" operator="greaterThan">
      <formula>0</formula>
    </cfRule>
  </conditionalFormatting>
  <conditionalFormatting sqref="AE136">
    <cfRule type="cellIs" dxfId="3202" priority="154" stopIfTrue="1" operator="lessThan">
      <formula>0</formula>
    </cfRule>
  </conditionalFormatting>
  <conditionalFormatting sqref="AE138">
    <cfRule type="cellIs" dxfId="3201" priority="126" stopIfTrue="1" operator="greaterThan">
      <formula>0</formula>
    </cfRule>
  </conditionalFormatting>
  <conditionalFormatting sqref="AE138:AE139">
    <cfRule type="cellIs" dxfId="3200" priority="127" stopIfTrue="1" operator="lessThan">
      <formula>0</formula>
    </cfRule>
  </conditionalFormatting>
  <conditionalFormatting sqref="AE139">
    <cfRule type="cellIs" dxfId="3199" priority="153" stopIfTrue="1" operator="greaterThan">
      <formula>0</formula>
    </cfRule>
  </conditionalFormatting>
  <conditionalFormatting sqref="AE141:AE143">
    <cfRule type="cellIs" dxfId="3198" priority="149" stopIfTrue="1" operator="greaterThan">
      <formula>0</formula>
    </cfRule>
  </conditionalFormatting>
  <conditionalFormatting sqref="AE142:AE146">
    <cfRule type="cellIs" dxfId="3197" priority="123" stopIfTrue="1" operator="lessThan">
      <formula>0</formula>
    </cfRule>
  </conditionalFormatting>
  <conditionalFormatting sqref="AE144:AE146">
    <cfRule type="cellIs" dxfId="3196" priority="122" stopIfTrue="1" operator="greaterThan">
      <formula>0</formula>
    </cfRule>
  </conditionalFormatting>
  <conditionalFormatting sqref="AE148:AE149">
    <cfRule type="cellIs" dxfId="3195" priority="120" stopIfTrue="1" operator="greaterThan">
      <formula>0</formula>
    </cfRule>
    <cfRule type="cellIs" dxfId="3194" priority="121" stopIfTrue="1" operator="lessThan">
      <formula>0</formula>
    </cfRule>
  </conditionalFormatting>
  <conditionalFormatting sqref="AE151:AE152">
    <cfRule type="cellIs" dxfId="3193" priority="118" stopIfTrue="1" operator="greaterThan">
      <formula>0</formula>
    </cfRule>
    <cfRule type="cellIs" dxfId="3192" priority="119" stopIfTrue="1" operator="lessThan">
      <formula>0</formula>
    </cfRule>
  </conditionalFormatting>
  <conditionalFormatting sqref="AE155:AE157">
    <cfRule type="cellIs" dxfId="3191" priority="267" stopIfTrue="1" operator="lessThan">
      <formula>0</formula>
    </cfRule>
    <cfRule type="cellIs" dxfId="3190" priority="266" stopIfTrue="1" operator="greaterThan">
      <formula>0</formula>
    </cfRule>
  </conditionalFormatting>
  <conditionalFormatting sqref="AE171:AE172">
    <cfRule type="cellIs" dxfId="3189" priority="107" stopIfTrue="1" operator="greaterThan">
      <formula>0</formula>
    </cfRule>
    <cfRule type="cellIs" dxfId="3188" priority="108" stopIfTrue="1" operator="lessThan">
      <formula>0</formula>
    </cfRule>
  </conditionalFormatting>
  <conditionalFormatting sqref="AE174">
    <cfRule type="cellIs" dxfId="3187" priority="278" stopIfTrue="1" operator="greaterThan">
      <formula>0</formula>
    </cfRule>
    <cfRule type="cellIs" dxfId="3186" priority="279" stopIfTrue="1" operator="lessThan">
      <formula>0</formula>
    </cfRule>
  </conditionalFormatting>
  <conditionalFormatting sqref="AE177">
    <cfRule type="cellIs" dxfId="3185" priority="102" stopIfTrue="1" operator="lessThan">
      <formula>0</formula>
    </cfRule>
    <cfRule type="cellIs" dxfId="3184" priority="101" stopIfTrue="1" operator="greaterThan">
      <formula>0</formula>
    </cfRule>
  </conditionalFormatting>
  <pageMargins left="0.75" right="0.75" top="1" bottom="1" header="0.5" footer="0.5"/>
  <pageSetup paperSize="9" orientation="portrait" r:id="rId1"/>
  <headerFooter alignWithMargins="0"/>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filterMode="1"/>
  <dimension ref="A1:AF62"/>
  <sheetViews>
    <sheetView zoomScale="70" zoomScaleNormal="70" workbookViewId="0">
      <pane xSplit="7" ySplit="1" topLeftCell="H4" activePane="bottomRight" state="frozen"/>
      <selection pane="topRight" activeCell="G1" sqref="G1"/>
      <selection pane="bottomLeft" activeCell="A2" sqref="A2"/>
      <selection pane="bottomRight" activeCell="A4" sqref="A4"/>
    </sheetView>
  </sheetViews>
  <sheetFormatPr defaultRowHeight="13.2" x14ac:dyDescent="0.25"/>
  <cols>
    <col min="3" max="3" width="8.6640625" style="9" customWidth="1"/>
    <col min="4" max="4" width="9" style="97" customWidth="1"/>
    <col min="8" max="8" width="10.44140625" bestFit="1" customWidth="1"/>
  </cols>
  <sheetData>
    <row r="1" spans="1:32" ht="18" thickBot="1" x14ac:dyDescent="0.35">
      <c r="A1" s="24" t="s">
        <v>254</v>
      </c>
      <c r="B1" s="58" t="s">
        <v>255</v>
      </c>
      <c r="C1" s="58" t="s">
        <v>256</v>
      </c>
      <c r="D1" s="98"/>
      <c r="E1" s="58" t="s">
        <v>257</v>
      </c>
      <c r="F1" s="58" t="s">
        <v>258</v>
      </c>
      <c r="G1" s="58" t="s">
        <v>259</v>
      </c>
      <c r="H1" s="24" t="s">
        <v>32</v>
      </c>
      <c r="I1" s="24"/>
      <c r="J1" s="24" t="s">
        <v>260</v>
      </c>
      <c r="K1" s="24"/>
      <c r="L1" s="24" t="s">
        <v>261</v>
      </c>
      <c r="M1" s="24"/>
      <c r="N1" s="25" t="s">
        <v>262</v>
      </c>
      <c r="O1" s="24"/>
      <c r="Q1" s="27" t="s">
        <v>275</v>
      </c>
      <c r="R1" s="27" t="s">
        <v>276</v>
      </c>
      <c r="S1" s="27" t="s">
        <v>277</v>
      </c>
      <c r="T1" s="27" t="s">
        <v>278</v>
      </c>
      <c r="U1" s="27" t="s">
        <v>279</v>
      </c>
      <c r="V1" s="27" t="s">
        <v>280</v>
      </c>
      <c r="W1" s="27" t="s">
        <v>281</v>
      </c>
      <c r="X1" s="27" t="s">
        <v>282</v>
      </c>
      <c r="Y1" s="27" t="s">
        <v>283</v>
      </c>
      <c r="Z1" s="27" t="s">
        <v>284</v>
      </c>
      <c r="AA1" s="72" t="s">
        <v>285</v>
      </c>
      <c r="AB1" s="27"/>
      <c r="AC1" s="27" t="s">
        <v>289</v>
      </c>
      <c r="AD1" s="27" t="s">
        <v>290</v>
      </c>
      <c r="AE1" s="27" t="s">
        <v>291</v>
      </c>
      <c r="AF1" s="72" t="s">
        <v>285</v>
      </c>
    </row>
    <row r="2" spans="1:32" hidden="1" x14ac:dyDescent="0.25">
      <c r="A2" s="1">
        <v>1974</v>
      </c>
      <c r="B2" t="s">
        <v>294</v>
      </c>
      <c r="C2" s="9" t="s">
        <v>451</v>
      </c>
      <c r="D2" s="97">
        <v>27100</v>
      </c>
      <c r="F2" t="s">
        <v>357</v>
      </c>
      <c r="G2" s="2"/>
      <c r="H2" s="6">
        <v>35.700000000000003</v>
      </c>
      <c r="I2" s="7"/>
      <c r="J2" s="6">
        <v>43.3</v>
      </c>
      <c r="K2" s="7"/>
      <c r="L2" s="6">
        <v>17.899999999999999</v>
      </c>
      <c r="M2" s="7"/>
      <c r="N2" s="6">
        <f>H2-J2</f>
        <v>-7.5999999999999943</v>
      </c>
      <c r="O2" s="7"/>
      <c r="P2" s="3" t="s">
        <v>471</v>
      </c>
      <c r="R2" s="6">
        <v>34</v>
      </c>
      <c r="S2" s="6">
        <v>35</v>
      </c>
      <c r="T2" s="6">
        <f>R2-S2</f>
        <v>-1</v>
      </c>
      <c r="U2" s="6">
        <v>47</v>
      </c>
      <c r="V2" s="6">
        <v>35</v>
      </c>
      <c r="W2" s="6">
        <f>U2-V2</f>
        <v>12</v>
      </c>
      <c r="AA2" s="4" t="s">
        <v>1640</v>
      </c>
      <c r="AC2" s="6">
        <v>39</v>
      </c>
      <c r="AD2" s="6">
        <v>19</v>
      </c>
      <c r="AE2" s="6">
        <f>AC2-AD2</f>
        <v>20</v>
      </c>
      <c r="AF2" s="4" t="s">
        <v>1618</v>
      </c>
    </row>
    <row r="3" spans="1:32" hidden="1" x14ac:dyDescent="0.25">
      <c r="A3" s="1"/>
      <c r="B3" s="3" t="s">
        <v>294</v>
      </c>
      <c r="C3" s="52" t="s">
        <v>526</v>
      </c>
      <c r="D3" s="97">
        <v>27101</v>
      </c>
      <c r="E3" s="3"/>
      <c r="F3" s="3" t="s">
        <v>499</v>
      </c>
      <c r="G3" s="2" t="s">
        <v>60</v>
      </c>
      <c r="H3" s="6">
        <v>35</v>
      </c>
      <c r="I3" s="7"/>
      <c r="J3" s="6">
        <v>44</v>
      </c>
      <c r="K3" s="7"/>
      <c r="L3" s="6">
        <v>17</v>
      </c>
      <c r="M3" s="7"/>
      <c r="N3" s="6">
        <f>H3-J3</f>
        <v>-9</v>
      </c>
      <c r="O3" s="7"/>
      <c r="P3" s="3"/>
      <c r="R3" s="6"/>
      <c r="S3" s="6"/>
      <c r="T3" s="6"/>
      <c r="U3" s="6"/>
      <c r="V3" s="6"/>
      <c r="W3" s="6"/>
      <c r="AA3" s="4"/>
      <c r="AC3" s="6"/>
      <c r="AD3" s="6"/>
      <c r="AE3" s="6"/>
      <c r="AF3" s="4"/>
    </row>
    <row r="4" spans="1:32" x14ac:dyDescent="0.25">
      <c r="A4" s="1"/>
      <c r="B4" t="s">
        <v>294</v>
      </c>
      <c r="C4" s="9" t="s">
        <v>359</v>
      </c>
      <c r="D4" s="97">
        <v>27101</v>
      </c>
      <c r="F4" t="s">
        <v>264</v>
      </c>
      <c r="G4" s="2" t="s">
        <v>54</v>
      </c>
      <c r="H4" s="6">
        <v>35</v>
      </c>
      <c r="I4" s="7"/>
      <c r="J4" s="6">
        <v>43</v>
      </c>
      <c r="K4" s="7"/>
      <c r="L4" s="6">
        <v>19</v>
      </c>
      <c r="M4" s="7"/>
      <c r="N4" s="6">
        <f>H4-J4</f>
        <v>-8</v>
      </c>
      <c r="O4" s="7"/>
      <c r="R4" s="6"/>
      <c r="S4" s="6"/>
      <c r="U4" s="6"/>
      <c r="V4" s="6"/>
      <c r="AC4" s="6"/>
      <c r="AD4" s="6"/>
      <c r="AE4" s="7"/>
    </row>
    <row r="5" spans="1:32" hidden="1" x14ac:dyDescent="0.25">
      <c r="A5" s="1"/>
      <c r="B5" t="s">
        <v>294</v>
      </c>
      <c r="C5" s="9" t="s">
        <v>453</v>
      </c>
      <c r="D5" s="97">
        <v>27107</v>
      </c>
      <c r="F5" t="s">
        <v>357</v>
      </c>
      <c r="G5" s="2"/>
      <c r="H5" s="6">
        <v>33.6</v>
      </c>
      <c r="I5" s="7">
        <v>-2.1</v>
      </c>
      <c r="J5" s="6">
        <v>47.7</v>
      </c>
      <c r="K5" s="7">
        <v>4.4000000000000004</v>
      </c>
      <c r="L5" s="6">
        <v>15</v>
      </c>
      <c r="M5" s="7">
        <v>-2.9</v>
      </c>
      <c r="N5" s="6">
        <f>H5-J5</f>
        <v>-14.100000000000001</v>
      </c>
      <c r="O5" s="7">
        <v>-6.5</v>
      </c>
      <c r="P5" s="3" t="s">
        <v>471</v>
      </c>
      <c r="R5" s="6">
        <v>31</v>
      </c>
      <c r="S5" s="6">
        <v>45</v>
      </c>
      <c r="T5" s="6">
        <f>R5-S5</f>
        <v>-14</v>
      </c>
      <c r="U5" s="6">
        <v>52</v>
      </c>
      <c r="V5" s="6">
        <v>33</v>
      </c>
      <c r="W5" s="6">
        <f>U5-V5</f>
        <v>19</v>
      </c>
      <c r="AA5" s="4" t="s">
        <v>1640</v>
      </c>
      <c r="AC5" s="6">
        <v>41</v>
      </c>
      <c r="AD5" s="6">
        <v>23</v>
      </c>
      <c r="AE5" s="6">
        <f>AC5-AD5</f>
        <v>18</v>
      </c>
      <c r="AF5" s="4" t="s">
        <v>1618</v>
      </c>
    </row>
    <row r="6" spans="1:32" hidden="1" x14ac:dyDescent="0.25">
      <c r="A6" s="1"/>
      <c r="B6" t="s">
        <v>269</v>
      </c>
      <c r="C6" s="9" t="s">
        <v>399</v>
      </c>
      <c r="D6" s="97">
        <v>27121</v>
      </c>
      <c r="F6" t="s">
        <v>357</v>
      </c>
      <c r="G6" s="2"/>
      <c r="H6" s="6">
        <v>36.4</v>
      </c>
      <c r="I6" s="7">
        <f>H6-H5</f>
        <v>2.7999999999999972</v>
      </c>
      <c r="J6" s="6">
        <v>45.1</v>
      </c>
      <c r="K6" s="7">
        <f>J6-J5</f>
        <v>-2.6000000000000014</v>
      </c>
      <c r="L6" s="6">
        <v>16.5</v>
      </c>
      <c r="M6" s="7">
        <f>L6-L5</f>
        <v>1.5</v>
      </c>
      <c r="N6" s="6">
        <f>H6-J6</f>
        <v>-8.7000000000000028</v>
      </c>
      <c r="O6" s="7">
        <f>N6-N5</f>
        <v>5.3999999999999986</v>
      </c>
      <c r="P6" s="3" t="s">
        <v>471</v>
      </c>
      <c r="R6" s="6">
        <v>32</v>
      </c>
      <c r="S6" s="6">
        <v>42</v>
      </c>
      <c r="T6" s="6">
        <f>R6-S6</f>
        <v>-10</v>
      </c>
      <c r="U6" s="6">
        <v>52</v>
      </c>
      <c r="V6" s="6">
        <v>34</v>
      </c>
      <c r="W6" s="6">
        <f>U6-V6</f>
        <v>18</v>
      </c>
      <c r="AA6" s="4" t="s">
        <v>1640</v>
      </c>
      <c r="AC6" s="6">
        <v>44</v>
      </c>
      <c r="AD6" s="6">
        <v>25</v>
      </c>
      <c r="AE6" s="6">
        <f>AC6-AD6</f>
        <v>19</v>
      </c>
      <c r="AF6" s="4" t="s">
        <v>1618</v>
      </c>
    </row>
    <row r="7" spans="1:32" x14ac:dyDescent="0.25">
      <c r="A7" s="1"/>
      <c r="B7" t="s">
        <v>269</v>
      </c>
      <c r="C7" s="9" t="s">
        <v>414</v>
      </c>
      <c r="D7" s="97">
        <v>27128</v>
      </c>
      <c r="F7" t="s">
        <v>264</v>
      </c>
      <c r="G7" s="2" t="s">
        <v>54</v>
      </c>
      <c r="H7" s="6">
        <v>33</v>
      </c>
      <c r="I7" s="7">
        <v>-2</v>
      </c>
      <c r="J7" s="6">
        <v>49</v>
      </c>
      <c r="K7" s="7">
        <v>6</v>
      </c>
      <c r="L7" s="6">
        <v>15.5</v>
      </c>
      <c r="M7" s="7">
        <v>-3.5</v>
      </c>
      <c r="N7" s="6">
        <f t="shared" ref="N7:N62" si="0">H7-J7</f>
        <v>-16</v>
      </c>
      <c r="O7" s="7">
        <v>-8</v>
      </c>
      <c r="R7" s="6">
        <v>38</v>
      </c>
      <c r="S7" s="6">
        <v>48</v>
      </c>
      <c r="T7" s="7">
        <f>R7-S7</f>
        <v>-10</v>
      </c>
      <c r="U7" s="6">
        <v>53</v>
      </c>
      <c r="V7" s="6">
        <v>32</v>
      </c>
      <c r="W7" s="7">
        <f>U7-V7</f>
        <v>21</v>
      </c>
      <c r="X7" s="6">
        <v>60</v>
      </c>
      <c r="Y7" s="6">
        <v>19</v>
      </c>
      <c r="Z7" s="7">
        <f>X7-Y7</f>
        <v>41</v>
      </c>
      <c r="AA7" s="4" t="s">
        <v>1806</v>
      </c>
      <c r="AC7" s="6">
        <v>48</v>
      </c>
      <c r="AD7" s="6">
        <v>27</v>
      </c>
      <c r="AE7" s="7">
        <f>AC7-AD7</f>
        <v>21</v>
      </c>
      <c r="AF7" s="4" t="s">
        <v>1804</v>
      </c>
    </row>
    <row r="8" spans="1:32" hidden="1" x14ac:dyDescent="0.25">
      <c r="A8" s="1"/>
      <c r="B8" t="s">
        <v>269</v>
      </c>
      <c r="C8" s="52" t="s">
        <v>457</v>
      </c>
      <c r="D8" s="97">
        <v>27132</v>
      </c>
      <c r="F8" t="s">
        <v>499</v>
      </c>
      <c r="G8" s="2" t="s">
        <v>60</v>
      </c>
      <c r="H8" s="6">
        <v>35.5</v>
      </c>
      <c r="I8" s="7">
        <v>0.5</v>
      </c>
      <c r="J8" s="6">
        <v>42.5</v>
      </c>
      <c r="K8" s="7">
        <v>-1.5</v>
      </c>
      <c r="L8" s="6">
        <v>18</v>
      </c>
      <c r="M8" s="7">
        <v>1</v>
      </c>
      <c r="N8" s="6">
        <v>-7</v>
      </c>
      <c r="O8" s="7">
        <v>2</v>
      </c>
      <c r="R8" s="6"/>
      <c r="S8" s="6"/>
      <c r="U8" s="6"/>
      <c r="V8" s="6"/>
      <c r="AC8" s="6"/>
      <c r="AD8" s="6"/>
      <c r="AE8" s="7"/>
    </row>
    <row r="9" spans="1:32" hidden="1" x14ac:dyDescent="0.25">
      <c r="A9" s="1"/>
      <c r="B9" s="3" t="s">
        <v>269</v>
      </c>
      <c r="C9" s="52" t="s">
        <v>517</v>
      </c>
      <c r="D9" s="97">
        <v>27149</v>
      </c>
      <c r="F9" s="3" t="s">
        <v>499</v>
      </c>
      <c r="G9" s="2" t="s">
        <v>60</v>
      </c>
      <c r="H9" s="6">
        <v>35</v>
      </c>
      <c r="I9" s="7">
        <v>-0.5</v>
      </c>
      <c r="J9" s="6">
        <v>45</v>
      </c>
      <c r="K9" s="7">
        <v>2.5</v>
      </c>
      <c r="L9" s="6">
        <v>16</v>
      </c>
      <c r="M9" s="7">
        <v>-2</v>
      </c>
      <c r="N9" s="6">
        <v>-10</v>
      </c>
      <c r="O9" s="7">
        <v>-3</v>
      </c>
      <c r="R9" s="6"/>
      <c r="S9" s="6"/>
      <c r="U9" s="6"/>
      <c r="V9" s="6"/>
      <c r="AC9" s="6"/>
      <c r="AD9" s="6"/>
      <c r="AE9" s="7"/>
    </row>
    <row r="10" spans="1:32" x14ac:dyDescent="0.25">
      <c r="A10" s="1"/>
      <c r="B10" t="s">
        <v>270</v>
      </c>
      <c r="C10" s="9" t="s">
        <v>522</v>
      </c>
      <c r="D10" s="97">
        <v>27157</v>
      </c>
      <c r="F10" t="s">
        <v>264</v>
      </c>
      <c r="G10" s="2" t="s">
        <v>54</v>
      </c>
      <c r="H10" s="6">
        <v>33</v>
      </c>
      <c r="I10" s="7">
        <v>0</v>
      </c>
      <c r="J10" s="6">
        <v>46.5</v>
      </c>
      <c r="K10" s="7">
        <v>-2.5</v>
      </c>
      <c r="L10" s="6">
        <v>17</v>
      </c>
      <c r="M10" s="7">
        <v>1.5</v>
      </c>
      <c r="N10" s="6">
        <f t="shared" si="0"/>
        <v>-13.5</v>
      </c>
      <c r="O10" s="7">
        <v>2.5</v>
      </c>
      <c r="R10" s="6">
        <v>35</v>
      </c>
      <c r="S10" s="6">
        <v>44</v>
      </c>
      <c r="T10" s="7">
        <f>R10-S10</f>
        <v>-9</v>
      </c>
      <c r="U10" s="6">
        <v>50</v>
      </c>
      <c r="V10" s="6">
        <v>40</v>
      </c>
      <c r="W10" s="7">
        <f>U10-V10</f>
        <v>10</v>
      </c>
      <c r="X10" s="6">
        <v>57</v>
      </c>
      <c r="Y10" s="6">
        <v>21</v>
      </c>
      <c r="Z10" s="7">
        <f>X10-Y10</f>
        <v>36</v>
      </c>
      <c r="AA10" s="4" t="s">
        <v>1806</v>
      </c>
      <c r="AC10" s="6">
        <v>40</v>
      </c>
      <c r="AD10" s="6">
        <v>38</v>
      </c>
      <c r="AE10" s="7">
        <f>AC10-AD10</f>
        <v>2</v>
      </c>
      <c r="AF10" s="4" t="s">
        <v>1804</v>
      </c>
    </row>
    <row r="11" spans="1:32" hidden="1" x14ac:dyDescent="0.25">
      <c r="A11" s="1"/>
      <c r="B11" s="3" t="s">
        <v>270</v>
      </c>
      <c r="C11" s="52" t="s">
        <v>424</v>
      </c>
      <c r="D11" s="97">
        <v>27177</v>
      </c>
      <c r="F11" s="3" t="s">
        <v>499</v>
      </c>
      <c r="G11" s="2" t="s">
        <v>60</v>
      </c>
      <c r="H11" s="6">
        <v>34</v>
      </c>
      <c r="I11" s="7">
        <v>-1</v>
      </c>
      <c r="J11" s="6">
        <v>46</v>
      </c>
      <c r="K11" s="7">
        <v>1</v>
      </c>
      <c r="L11" s="6">
        <v>18</v>
      </c>
      <c r="M11" s="7">
        <v>2</v>
      </c>
      <c r="N11" s="6">
        <v>-12</v>
      </c>
      <c r="O11" s="7">
        <v>-2</v>
      </c>
      <c r="R11" s="6"/>
      <c r="S11" s="6"/>
      <c r="U11" s="6"/>
      <c r="V11" s="6"/>
      <c r="AC11" s="6"/>
      <c r="AD11" s="6"/>
      <c r="AE11" s="7"/>
    </row>
    <row r="12" spans="1:32" x14ac:dyDescent="0.25">
      <c r="A12" s="1"/>
      <c r="B12" t="s">
        <v>263</v>
      </c>
      <c r="C12" s="9" t="s">
        <v>451</v>
      </c>
      <c r="D12" s="97">
        <v>27192</v>
      </c>
      <c r="F12" t="s">
        <v>264</v>
      </c>
      <c r="G12" s="2" t="s">
        <v>54</v>
      </c>
      <c r="H12" s="6">
        <v>35.5</v>
      </c>
      <c r="I12" s="7">
        <v>2.5</v>
      </c>
      <c r="J12" s="6">
        <v>44</v>
      </c>
      <c r="K12" s="7">
        <v>-2.5</v>
      </c>
      <c r="L12" s="6">
        <v>17</v>
      </c>
      <c r="M12" s="7">
        <v>0</v>
      </c>
      <c r="N12" s="6">
        <f t="shared" si="0"/>
        <v>-8.5</v>
      </c>
      <c r="O12" s="7">
        <v>5</v>
      </c>
      <c r="R12" s="6">
        <v>36</v>
      </c>
      <c r="S12" s="6">
        <v>52</v>
      </c>
      <c r="T12" s="7">
        <f>R12-S12</f>
        <v>-16</v>
      </c>
      <c r="U12" s="6">
        <v>49</v>
      </c>
      <c r="V12" s="6">
        <v>40</v>
      </c>
      <c r="W12" s="7">
        <f>U12-V12</f>
        <v>9</v>
      </c>
      <c r="X12" s="6">
        <v>59</v>
      </c>
      <c r="Y12" s="6">
        <v>20</v>
      </c>
      <c r="Z12" s="7">
        <f>X12-Y12</f>
        <v>39</v>
      </c>
      <c r="AA12" s="4" t="s">
        <v>1806</v>
      </c>
      <c r="AC12" s="6">
        <v>41</v>
      </c>
      <c r="AD12" s="6">
        <v>38</v>
      </c>
      <c r="AE12" s="7">
        <f>AC12-AD12</f>
        <v>3</v>
      </c>
      <c r="AF12" s="4" t="s">
        <v>1804</v>
      </c>
    </row>
    <row r="13" spans="1:32" hidden="1" x14ac:dyDescent="0.25">
      <c r="A13" s="1"/>
      <c r="B13" t="s">
        <v>263</v>
      </c>
      <c r="C13" s="9" t="s">
        <v>426</v>
      </c>
      <c r="D13" s="97">
        <v>27198</v>
      </c>
      <c r="F13" t="s">
        <v>357</v>
      </c>
      <c r="G13" s="2"/>
      <c r="H13" s="6">
        <v>37.700000000000003</v>
      </c>
      <c r="I13" s="7">
        <f>H13-H6</f>
        <v>1.3000000000000043</v>
      </c>
      <c r="J13" s="6">
        <v>45.8</v>
      </c>
      <c r="K13" s="7">
        <f>J13-J6</f>
        <v>0.69999999999999574</v>
      </c>
      <c r="L13" s="6">
        <v>14</v>
      </c>
      <c r="M13" s="7">
        <f>L13-L6</f>
        <v>-2.5</v>
      </c>
      <c r="N13" s="6">
        <f>H13-J13</f>
        <v>-8.0999999999999943</v>
      </c>
      <c r="O13" s="7">
        <f>N13-N6</f>
        <v>0.60000000000000853</v>
      </c>
      <c r="P13" s="3" t="s">
        <v>471</v>
      </c>
      <c r="R13" s="6">
        <v>37</v>
      </c>
      <c r="S13" s="6">
        <v>46</v>
      </c>
      <c r="T13" s="6">
        <f>R13-S13</f>
        <v>-9</v>
      </c>
      <c r="U13" s="6">
        <v>49</v>
      </c>
      <c r="V13" s="6">
        <v>42</v>
      </c>
      <c r="W13" s="6">
        <f>U13-V13</f>
        <v>7</v>
      </c>
      <c r="AA13" s="4" t="s">
        <v>1640</v>
      </c>
      <c r="AC13" s="6">
        <v>34</v>
      </c>
      <c r="AD13" s="6">
        <v>51</v>
      </c>
      <c r="AE13" s="6">
        <f>AC13-AD13</f>
        <v>-17</v>
      </c>
      <c r="AF13" s="4" t="s">
        <v>1618</v>
      </c>
    </row>
    <row r="14" spans="1:32" hidden="1" x14ac:dyDescent="0.25">
      <c r="A14" s="1"/>
      <c r="B14" s="3" t="s">
        <v>263</v>
      </c>
      <c r="F14" s="3" t="s">
        <v>521</v>
      </c>
      <c r="G14" s="2" t="s">
        <v>42</v>
      </c>
      <c r="H14" s="6">
        <v>35.5</v>
      </c>
      <c r="I14" s="7"/>
      <c r="J14" s="6">
        <v>42</v>
      </c>
      <c r="K14" s="7"/>
      <c r="L14" s="6">
        <v>20.5</v>
      </c>
      <c r="M14" s="7"/>
      <c r="N14" s="6">
        <v>-6.5</v>
      </c>
      <c r="O14" s="7"/>
      <c r="R14" s="6"/>
      <c r="S14" s="6"/>
      <c r="U14" s="6"/>
      <c r="V14" s="6"/>
      <c r="AC14" s="6"/>
      <c r="AD14" s="6"/>
      <c r="AE14" s="7"/>
    </row>
    <row r="15" spans="1:32" hidden="1" x14ac:dyDescent="0.25">
      <c r="A15" s="1"/>
      <c r="B15" s="3" t="s">
        <v>265</v>
      </c>
      <c r="E15">
        <v>9</v>
      </c>
      <c r="F15" s="3" t="s">
        <v>499</v>
      </c>
      <c r="G15" s="2" t="s">
        <v>60</v>
      </c>
      <c r="H15" s="6">
        <v>37</v>
      </c>
      <c r="I15" s="7">
        <v>3</v>
      </c>
      <c r="J15" s="6">
        <v>37</v>
      </c>
      <c r="K15" s="7">
        <v>-9</v>
      </c>
      <c r="L15" s="6">
        <v>22</v>
      </c>
      <c r="M15" s="7">
        <v>4</v>
      </c>
      <c r="N15" s="6">
        <v>0</v>
      </c>
      <c r="O15" s="7">
        <v>12</v>
      </c>
      <c r="R15" s="6"/>
      <c r="S15" s="6"/>
      <c r="U15" s="6"/>
      <c r="V15" s="6"/>
      <c r="AC15" s="6"/>
      <c r="AD15" s="6"/>
      <c r="AE15" s="7"/>
    </row>
    <row r="16" spans="1:32" x14ac:dyDescent="0.25">
      <c r="A16" s="1"/>
      <c r="B16" t="s">
        <v>265</v>
      </c>
      <c r="C16" s="9" t="s">
        <v>360</v>
      </c>
      <c r="D16" s="97">
        <v>27220</v>
      </c>
      <c r="F16" t="s">
        <v>264</v>
      </c>
      <c r="G16" s="2" t="s">
        <v>54</v>
      </c>
      <c r="H16" s="6">
        <v>35</v>
      </c>
      <c r="I16" s="7">
        <v>-0.5</v>
      </c>
      <c r="J16" s="6">
        <v>38</v>
      </c>
      <c r="K16" s="7">
        <v>-6</v>
      </c>
      <c r="L16" s="6">
        <v>21</v>
      </c>
      <c r="M16" s="7">
        <v>4</v>
      </c>
      <c r="N16" s="6">
        <f t="shared" si="0"/>
        <v>-3</v>
      </c>
      <c r="O16" s="7">
        <v>5.5</v>
      </c>
      <c r="R16" s="6">
        <v>33</v>
      </c>
      <c r="S16" s="6">
        <v>53</v>
      </c>
      <c r="T16" s="7">
        <f>R16-S16</f>
        <v>-20</v>
      </c>
      <c r="U16" s="6">
        <v>41</v>
      </c>
      <c r="V16" s="6">
        <v>48</v>
      </c>
      <c r="W16" s="7">
        <f>U16-V16</f>
        <v>-7</v>
      </c>
      <c r="X16" s="6">
        <v>59</v>
      </c>
      <c r="Y16" s="6">
        <v>21</v>
      </c>
      <c r="Z16" s="7">
        <f>X16-Y16</f>
        <v>38</v>
      </c>
      <c r="AA16" s="4" t="s">
        <v>1806</v>
      </c>
      <c r="AC16" s="6">
        <v>32</v>
      </c>
      <c r="AD16" s="6">
        <v>47</v>
      </c>
      <c r="AE16" s="7">
        <f>AC16-AD16</f>
        <v>-15</v>
      </c>
      <c r="AF16" s="4" t="s">
        <v>1804</v>
      </c>
    </row>
    <row r="17" spans="1:32" hidden="1" x14ac:dyDescent="0.25">
      <c r="A17" s="1"/>
      <c r="B17" t="s">
        <v>265</v>
      </c>
      <c r="C17" s="9" t="s">
        <v>321</v>
      </c>
      <c r="D17" s="97">
        <v>27234</v>
      </c>
      <c r="E17">
        <v>28</v>
      </c>
      <c r="F17" s="42" t="s">
        <v>554</v>
      </c>
      <c r="G17" s="2" t="s">
        <v>138</v>
      </c>
      <c r="H17" s="6"/>
      <c r="I17" s="7"/>
      <c r="J17" s="6"/>
      <c r="K17" s="7"/>
      <c r="L17" s="6"/>
      <c r="M17" s="7"/>
      <c r="N17" s="6">
        <v>6</v>
      </c>
      <c r="O17" s="7"/>
      <c r="R17" s="6"/>
      <c r="S17" s="6"/>
      <c r="U17" s="6"/>
      <c r="V17" s="6"/>
      <c r="W17" s="7"/>
      <c r="AC17" s="6"/>
      <c r="AD17" s="6"/>
      <c r="AE17" s="7"/>
      <c r="AF17" s="4"/>
    </row>
    <row r="18" spans="1:32" hidden="1" x14ac:dyDescent="0.25">
      <c r="A18" s="1"/>
      <c r="B18" s="3" t="s">
        <v>265</v>
      </c>
      <c r="C18" s="9" t="s">
        <v>447</v>
      </c>
      <c r="D18" s="97">
        <v>27233</v>
      </c>
      <c r="E18">
        <v>2</v>
      </c>
      <c r="F18" s="3" t="s">
        <v>499</v>
      </c>
      <c r="G18" s="2" t="s">
        <v>224</v>
      </c>
      <c r="H18" s="6">
        <v>34</v>
      </c>
      <c r="I18" s="7">
        <v>-3</v>
      </c>
      <c r="J18" s="6">
        <v>40.5</v>
      </c>
      <c r="K18" s="7">
        <v>3.5</v>
      </c>
      <c r="L18" s="6">
        <v>21</v>
      </c>
      <c r="M18" s="7">
        <v>-1</v>
      </c>
      <c r="N18" s="6">
        <v>-6.5</v>
      </c>
      <c r="O18" s="7">
        <v>-6.5</v>
      </c>
      <c r="R18" s="6"/>
      <c r="S18" s="6"/>
      <c r="U18" s="6"/>
      <c r="V18" s="6"/>
      <c r="AC18" s="6"/>
      <c r="AD18" s="6"/>
      <c r="AE18" s="7"/>
    </row>
    <row r="19" spans="1:32" hidden="1" x14ac:dyDescent="0.25">
      <c r="A19" s="1"/>
      <c r="B19" t="s">
        <v>265</v>
      </c>
      <c r="C19" s="9" t="s">
        <v>447</v>
      </c>
      <c r="D19" s="97">
        <v>27233</v>
      </c>
      <c r="E19">
        <v>3</v>
      </c>
      <c r="F19" t="s">
        <v>357</v>
      </c>
      <c r="G19" s="2" t="s">
        <v>46</v>
      </c>
      <c r="H19" s="6">
        <v>35.4</v>
      </c>
      <c r="I19" s="7">
        <f>H19-H13</f>
        <v>-2.3000000000000043</v>
      </c>
      <c r="J19" s="6">
        <v>44.8</v>
      </c>
      <c r="K19" s="7">
        <f>J19-J13</f>
        <v>-1</v>
      </c>
      <c r="L19" s="6">
        <v>18.2</v>
      </c>
      <c r="M19" s="7">
        <f>L19-L13</f>
        <v>4.1999999999999993</v>
      </c>
      <c r="N19" s="6">
        <f t="shared" si="0"/>
        <v>-9.3999999999999986</v>
      </c>
      <c r="O19" s="7">
        <f>N19-N13</f>
        <v>-1.3000000000000043</v>
      </c>
      <c r="P19" s="3" t="s">
        <v>471</v>
      </c>
      <c r="R19" s="6">
        <v>36</v>
      </c>
      <c r="S19" s="6">
        <v>50</v>
      </c>
      <c r="T19" s="6">
        <f>R19-S19</f>
        <v>-14</v>
      </c>
      <c r="U19" s="6">
        <v>47</v>
      </c>
      <c r="V19" s="6">
        <v>46</v>
      </c>
      <c r="W19" s="6">
        <f>U19-V19</f>
        <v>1</v>
      </c>
      <c r="AA19" s="4" t="s">
        <v>1640</v>
      </c>
      <c r="AC19" s="6">
        <v>40</v>
      </c>
      <c r="AD19" s="6">
        <v>48</v>
      </c>
      <c r="AE19" s="6">
        <f>AC19-AD19</f>
        <v>-8</v>
      </c>
      <c r="AF19" s="4" t="s">
        <v>1618</v>
      </c>
    </row>
    <row r="20" spans="1:32" x14ac:dyDescent="0.25">
      <c r="A20" s="1"/>
      <c r="B20" t="s">
        <v>293</v>
      </c>
      <c r="C20" s="9" t="s">
        <v>480</v>
      </c>
      <c r="D20" s="97">
        <v>27249</v>
      </c>
      <c r="F20" t="s">
        <v>264</v>
      </c>
      <c r="G20" s="2" t="s">
        <v>54</v>
      </c>
      <c r="H20" s="6">
        <v>35.5</v>
      </c>
      <c r="I20" s="7">
        <v>0.5</v>
      </c>
      <c r="J20" s="6">
        <v>39.5</v>
      </c>
      <c r="K20" s="7">
        <v>1.5</v>
      </c>
      <c r="L20" s="6">
        <v>21</v>
      </c>
      <c r="M20" s="7">
        <v>0</v>
      </c>
      <c r="N20" s="6">
        <f t="shared" si="0"/>
        <v>-4</v>
      </c>
      <c r="O20" s="7">
        <v>-1</v>
      </c>
      <c r="R20" s="6">
        <v>35</v>
      </c>
      <c r="S20" s="6">
        <v>52</v>
      </c>
      <c r="T20" s="7">
        <f>R20-S20</f>
        <v>-17</v>
      </c>
      <c r="U20" s="6">
        <v>44</v>
      </c>
      <c r="V20" s="6">
        <v>45</v>
      </c>
      <c r="W20" s="7">
        <f>U20-V20</f>
        <v>-1</v>
      </c>
      <c r="X20" s="6">
        <v>63</v>
      </c>
      <c r="Y20" s="6">
        <v>19</v>
      </c>
      <c r="Z20" s="7">
        <f>X20-Y20</f>
        <v>44</v>
      </c>
      <c r="AA20" s="4" t="s">
        <v>1806</v>
      </c>
      <c r="AC20" s="6">
        <v>37</v>
      </c>
      <c r="AD20" s="6">
        <v>43</v>
      </c>
      <c r="AE20" s="7">
        <f>AC20-AD20</f>
        <v>-6</v>
      </c>
      <c r="AF20" s="4" t="s">
        <v>1804</v>
      </c>
    </row>
    <row r="21" spans="1:32" hidden="1" x14ac:dyDescent="0.25">
      <c r="A21" s="1"/>
      <c r="B21" t="s">
        <v>293</v>
      </c>
      <c r="C21" s="9" t="s">
        <v>480</v>
      </c>
      <c r="D21" s="97">
        <v>27249</v>
      </c>
      <c r="F21" s="3" t="s">
        <v>499</v>
      </c>
      <c r="G21" s="2"/>
      <c r="H21" s="6">
        <v>34</v>
      </c>
      <c r="I21" s="7">
        <f>H21-H18</f>
        <v>0</v>
      </c>
      <c r="J21" s="6">
        <v>40.5</v>
      </c>
      <c r="K21" s="7">
        <f>J21-J18</f>
        <v>0</v>
      </c>
      <c r="L21" s="6">
        <v>21</v>
      </c>
      <c r="M21" s="7">
        <f>L21-L18</f>
        <v>0</v>
      </c>
      <c r="N21" s="6">
        <f>H21-J21</f>
        <v>-6.5</v>
      </c>
      <c r="O21" s="7">
        <f>N21-N18</f>
        <v>0</v>
      </c>
      <c r="R21" s="6"/>
      <c r="S21" s="6"/>
      <c r="U21" s="6"/>
      <c r="V21" s="6"/>
      <c r="W21" s="7"/>
      <c r="AC21" s="6"/>
      <c r="AD21" s="6"/>
      <c r="AE21" s="7"/>
      <c r="AF21" s="4"/>
    </row>
    <row r="22" spans="1:32" hidden="1" x14ac:dyDescent="0.25">
      <c r="A22" s="1"/>
      <c r="B22" s="3" t="s">
        <v>293</v>
      </c>
      <c r="C22" s="52" t="s">
        <v>338</v>
      </c>
      <c r="D22" s="97">
        <v>27263</v>
      </c>
      <c r="F22" s="3" t="s">
        <v>521</v>
      </c>
      <c r="G22" s="2"/>
      <c r="H22" s="6">
        <v>36</v>
      </c>
      <c r="I22" s="7"/>
      <c r="J22" s="6">
        <v>41.5</v>
      </c>
      <c r="K22" s="7"/>
      <c r="L22" s="6">
        <v>19.5</v>
      </c>
      <c r="M22" s="7"/>
      <c r="N22" s="6"/>
      <c r="O22" s="7"/>
      <c r="R22" s="6"/>
      <c r="S22" s="6"/>
      <c r="U22" s="6"/>
      <c r="V22" s="6"/>
      <c r="W22" s="7"/>
      <c r="AC22" s="6"/>
      <c r="AD22" s="6"/>
      <c r="AE22" s="7"/>
      <c r="AF22" s="4"/>
    </row>
    <row r="23" spans="1:32" hidden="1" x14ac:dyDescent="0.25">
      <c r="A23" s="1"/>
      <c r="B23" s="3" t="s">
        <v>293</v>
      </c>
      <c r="C23" s="52" t="s">
        <v>466</v>
      </c>
      <c r="D23" s="97">
        <v>27268</v>
      </c>
      <c r="F23" s="3" t="s">
        <v>499</v>
      </c>
      <c r="G23" s="2"/>
      <c r="H23" s="6">
        <v>36</v>
      </c>
      <c r="I23" s="7">
        <f>H23-H21</f>
        <v>2</v>
      </c>
      <c r="J23" s="6">
        <v>42.5</v>
      </c>
      <c r="K23" s="7">
        <f>J23-J21</f>
        <v>2</v>
      </c>
      <c r="L23" s="6">
        <v>17</v>
      </c>
      <c r="M23" s="7">
        <f>L23-L21</f>
        <v>-4</v>
      </c>
      <c r="N23" s="6">
        <f>H23-J23</f>
        <v>-6.5</v>
      </c>
      <c r="O23" s="7">
        <f>N23-N21</f>
        <v>0</v>
      </c>
      <c r="R23" s="6"/>
      <c r="S23" s="6"/>
      <c r="U23" s="6"/>
      <c r="V23" s="6"/>
      <c r="W23" s="7"/>
      <c r="AC23" s="6"/>
      <c r="AD23" s="6"/>
      <c r="AE23" s="7"/>
      <c r="AF23" s="4"/>
    </row>
    <row r="24" spans="1:32" hidden="1" x14ac:dyDescent="0.25">
      <c r="A24" s="1"/>
      <c r="B24" s="3" t="s">
        <v>293</v>
      </c>
      <c r="C24" s="52" t="s">
        <v>466</v>
      </c>
      <c r="D24" s="97">
        <v>27268</v>
      </c>
      <c r="F24" s="3" t="s">
        <v>499</v>
      </c>
      <c r="G24" s="2"/>
      <c r="H24" s="6">
        <v>36</v>
      </c>
      <c r="I24" s="7"/>
      <c r="J24" s="6">
        <v>43</v>
      </c>
      <c r="K24" s="7"/>
      <c r="L24" s="6">
        <v>17</v>
      </c>
      <c r="M24" s="7"/>
      <c r="N24" s="6">
        <f t="shared" si="0"/>
        <v>-7</v>
      </c>
      <c r="O24" s="7"/>
      <c r="P24" s="3" t="s">
        <v>563</v>
      </c>
      <c r="R24" s="6"/>
      <c r="S24" s="6"/>
      <c r="U24" s="6"/>
      <c r="V24" s="6"/>
      <c r="W24" s="7"/>
      <c r="AC24" s="6"/>
      <c r="AD24" s="6"/>
      <c r="AE24" s="7"/>
      <c r="AF24" s="4"/>
    </row>
    <row r="25" spans="1:32" x14ac:dyDescent="0.25">
      <c r="A25" s="1"/>
      <c r="B25" t="s">
        <v>293</v>
      </c>
      <c r="C25" s="9" t="s">
        <v>548</v>
      </c>
      <c r="D25" s="97">
        <v>27269</v>
      </c>
      <c r="F25" t="s">
        <v>264</v>
      </c>
      <c r="G25" s="2" t="s">
        <v>54</v>
      </c>
      <c r="H25" s="6">
        <v>37.5</v>
      </c>
      <c r="I25" s="7">
        <v>2</v>
      </c>
      <c r="J25" s="6">
        <v>40.5</v>
      </c>
      <c r="K25" s="7">
        <v>1</v>
      </c>
      <c r="L25" s="6">
        <v>18</v>
      </c>
      <c r="M25" s="7">
        <v>-3</v>
      </c>
      <c r="N25" s="6">
        <f t="shared" si="0"/>
        <v>-3</v>
      </c>
      <c r="O25" s="7">
        <v>1</v>
      </c>
      <c r="R25" s="6"/>
      <c r="S25" s="6"/>
      <c r="U25" s="6"/>
      <c r="V25" s="6"/>
      <c r="AC25" s="6"/>
      <c r="AD25" s="6"/>
      <c r="AE25" s="7"/>
    </row>
    <row r="26" spans="1:32" hidden="1" x14ac:dyDescent="0.25">
      <c r="A26" s="1"/>
      <c r="B26" t="s">
        <v>293</v>
      </c>
      <c r="C26" s="9" t="s">
        <v>312</v>
      </c>
      <c r="D26" s="97">
        <v>27272</v>
      </c>
      <c r="F26" t="s">
        <v>357</v>
      </c>
      <c r="G26" s="2"/>
      <c r="H26" s="6">
        <v>39.1</v>
      </c>
      <c r="I26" s="7">
        <f>H26-H19</f>
        <v>3.7000000000000028</v>
      </c>
      <c r="J26" s="6">
        <v>37</v>
      </c>
      <c r="K26" s="7">
        <f>J26-J19</f>
        <v>-7.7999999999999972</v>
      </c>
      <c r="L26" s="6">
        <v>19.100000000000001</v>
      </c>
      <c r="M26" s="7">
        <f>L26-L19</f>
        <v>0.90000000000000213</v>
      </c>
      <c r="N26" s="6">
        <f t="shared" si="0"/>
        <v>2.1000000000000014</v>
      </c>
      <c r="O26" s="7">
        <f>N26-N19</f>
        <v>11.5</v>
      </c>
      <c r="P26" s="3" t="s">
        <v>467</v>
      </c>
      <c r="R26" s="6">
        <v>34</v>
      </c>
      <c r="S26" s="6">
        <v>58</v>
      </c>
      <c r="T26" s="6">
        <f>R26-S26</f>
        <v>-24</v>
      </c>
      <c r="U26" s="6">
        <v>43</v>
      </c>
      <c r="V26" s="6">
        <v>53</v>
      </c>
      <c r="W26" s="6">
        <f>U26-V26</f>
        <v>-10</v>
      </c>
      <c r="AA26" s="4" t="s">
        <v>1640</v>
      </c>
      <c r="AC26" s="6">
        <v>25</v>
      </c>
      <c r="AD26" s="6">
        <v>68</v>
      </c>
      <c r="AE26" s="6">
        <f>AC26-AD26</f>
        <v>-43</v>
      </c>
      <c r="AF26" s="4" t="s">
        <v>536</v>
      </c>
    </row>
    <row r="27" spans="1:32" hidden="1" x14ac:dyDescent="0.25">
      <c r="A27" s="1"/>
      <c r="B27" s="3" t="s">
        <v>295</v>
      </c>
      <c r="C27" s="52" t="s">
        <v>655</v>
      </c>
      <c r="D27" s="97">
        <v>27282</v>
      </c>
      <c r="F27" s="3" t="s">
        <v>499</v>
      </c>
      <c r="G27" s="2"/>
      <c r="H27" s="6">
        <v>35</v>
      </c>
      <c r="I27" s="7">
        <f>H27-H24</f>
        <v>-1</v>
      </c>
      <c r="J27" s="6">
        <v>45</v>
      </c>
      <c r="K27" s="7">
        <f>J27-J24</f>
        <v>2</v>
      </c>
      <c r="L27" s="6">
        <v>17</v>
      </c>
      <c r="M27" s="7">
        <f>L27-L24</f>
        <v>0</v>
      </c>
      <c r="N27" s="6">
        <f t="shared" si="0"/>
        <v>-10</v>
      </c>
      <c r="O27" s="7">
        <f>N27-N24</f>
        <v>-3</v>
      </c>
      <c r="P27" s="3" t="s">
        <v>563</v>
      </c>
      <c r="R27" s="6"/>
      <c r="S27" s="6"/>
      <c r="T27" s="6"/>
      <c r="U27" s="6"/>
      <c r="V27" s="6"/>
      <c r="W27" s="6"/>
      <c r="AA27" s="4"/>
      <c r="AC27" s="6"/>
      <c r="AD27" s="6"/>
      <c r="AE27" s="6"/>
      <c r="AF27" s="4"/>
    </row>
    <row r="28" spans="1:32" hidden="1" x14ac:dyDescent="0.25">
      <c r="A28" s="1"/>
      <c r="B28" t="s">
        <v>295</v>
      </c>
      <c r="C28" s="9" t="s">
        <v>360</v>
      </c>
      <c r="D28" s="97">
        <v>27282</v>
      </c>
      <c r="E28">
        <v>21</v>
      </c>
      <c r="F28" t="s">
        <v>499</v>
      </c>
      <c r="G28" s="2" t="s">
        <v>224</v>
      </c>
      <c r="H28" s="6">
        <v>34</v>
      </c>
      <c r="I28" s="7">
        <f>H28-H23</f>
        <v>-2</v>
      </c>
      <c r="J28" s="6">
        <v>38</v>
      </c>
      <c r="K28" s="7">
        <f>J28-J23</f>
        <v>-4.5</v>
      </c>
      <c r="L28" s="6">
        <v>23</v>
      </c>
      <c r="M28" s="7">
        <f>L28-L23</f>
        <v>6</v>
      </c>
      <c r="N28" s="6">
        <f t="shared" si="0"/>
        <v>-4</v>
      </c>
      <c r="O28" s="7"/>
      <c r="P28" t="s">
        <v>467</v>
      </c>
      <c r="R28" s="6"/>
      <c r="S28" s="6"/>
      <c r="U28" s="6"/>
      <c r="V28" s="6"/>
      <c r="AC28" s="6"/>
      <c r="AD28" s="6"/>
      <c r="AE28" s="7"/>
    </row>
    <row r="29" spans="1:32" hidden="1" x14ac:dyDescent="0.25">
      <c r="A29" s="1"/>
      <c r="B29" t="s">
        <v>295</v>
      </c>
      <c r="C29" s="9" t="s">
        <v>360</v>
      </c>
      <c r="D29" s="97">
        <v>27282</v>
      </c>
      <c r="E29">
        <v>24</v>
      </c>
      <c r="F29" t="s">
        <v>357</v>
      </c>
      <c r="G29" s="2" t="s">
        <v>46</v>
      </c>
      <c r="H29" s="6">
        <v>32</v>
      </c>
      <c r="I29" s="7">
        <f>H29-H26</f>
        <v>-7.1000000000000014</v>
      </c>
      <c r="J29" s="6">
        <v>46.6</v>
      </c>
      <c r="K29" s="7">
        <f>J29-J26</f>
        <v>9.6000000000000014</v>
      </c>
      <c r="L29" s="6">
        <v>18.2</v>
      </c>
      <c r="M29" s="7">
        <f>L29-L26</f>
        <v>-0.90000000000000213</v>
      </c>
      <c r="N29" s="6">
        <f t="shared" si="0"/>
        <v>-14.600000000000001</v>
      </c>
      <c r="O29" s="7">
        <f>N29-N26</f>
        <v>-16.700000000000003</v>
      </c>
      <c r="P29" t="s">
        <v>471</v>
      </c>
      <c r="R29" s="6">
        <v>32</v>
      </c>
      <c r="S29" s="6">
        <v>55</v>
      </c>
      <c r="T29" s="6">
        <f>R29-S29</f>
        <v>-23</v>
      </c>
      <c r="U29" s="6">
        <v>48</v>
      </c>
      <c r="V29" s="6">
        <v>44</v>
      </c>
      <c r="W29" s="6">
        <f>U29-V29</f>
        <v>4</v>
      </c>
      <c r="AA29" s="4" t="s">
        <v>1640</v>
      </c>
      <c r="AC29" s="6">
        <v>34</v>
      </c>
      <c r="AD29" s="6">
        <v>55</v>
      </c>
      <c r="AE29" s="6">
        <f>AC29-AD29</f>
        <v>-21</v>
      </c>
      <c r="AF29" s="4" t="s">
        <v>536</v>
      </c>
    </row>
    <row r="30" spans="1:32" hidden="1" x14ac:dyDescent="0.25">
      <c r="A30" s="1"/>
      <c r="B30" t="s">
        <v>295</v>
      </c>
      <c r="C30" s="9" t="s">
        <v>562</v>
      </c>
      <c r="D30" s="97">
        <v>27283</v>
      </c>
      <c r="E30">
        <v>15</v>
      </c>
      <c r="F30" t="s">
        <v>499</v>
      </c>
      <c r="G30" s="2" t="s">
        <v>192</v>
      </c>
      <c r="H30" s="6">
        <v>36</v>
      </c>
      <c r="I30" s="7">
        <f>H30-H27</f>
        <v>1</v>
      </c>
      <c r="J30" s="6">
        <v>46</v>
      </c>
      <c r="K30" s="7">
        <f>J30-J27</f>
        <v>1</v>
      </c>
      <c r="L30" s="6">
        <v>16</v>
      </c>
      <c r="M30" s="7">
        <f>L30-L27</f>
        <v>-1</v>
      </c>
      <c r="N30" s="6">
        <f t="shared" si="0"/>
        <v>-10</v>
      </c>
      <c r="O30" s="7">
        <f>N30-N27</f>
        <v>0</v>
      </c>
      <c r="P30" t="s">
        <v>563</v>
      </c>
      <c r="R30" s="6"/>
      <c r="S30" s="6"/>
      <c r="U30" s="6"/>
      <c r="V30" s="6"/>
      <c r="AC30" s="6"/>
      <c r="AD30" s="6"/>
      <c r="AE30" s="7"/>
    </row>
    <row r="31" spans="1:32" hidden="1" x14ac:dyDescent="0.25">
      <c r="A31" s="1"/>
      <c r="B31" t="s">
        <v>295</v>
      </c>
      <c r="C31" s="9" t="s">
        <v>562</v>
      </c>
      <c r="D31" s="97">
        <v>27283</v>
      </c>
      <c r="F31" t="s">
        <v>357</v>
      </c>
      <c r="G31" s="2"/>
      <c r="H31" s="6">
        <v>41</v>
      </c>
      <c r="I31" s="7">
        <f>H31-H29</f>
        <v>9</v>
      </c>
      <c r="J31" s="6">
        <v>40</v>
      </c>
      <c r="K31" s="7">
        <f>J31-J29</f>
        <v>-6.6000000000000014</v>
      </c>
      <c r="L31" s="6">
        <v>16</v>
      </c>
      <c r="M31" s="7">
        <f>L31-L29</f>
        <v>-2.1999999999999993</v>
      </c>
      <c r="N31" s="6">
        <f t="shared" si="0"/>
        <v>1</v>
      </c>
      <c r="O31" s="7">
        <f>N31-N29</f>
        <v>15.600000000000001</v>
      </c>
      <c r="P31" t="s">
        <v>467</v>
      </c>
      <c r="R31" s="6"/>
      <c r="S31" s="6"/>
      <c r="U31" s="6"/>
      <c r="V31" s="6"/>
      <c r="AC31" s="6">
        <v>32</v>
      </c>
      <c r="AD31" s="6">
        <v>60</v>
      </c>
      <c r="AE31" s="6">
        <f>AC31-AD31</f>
        <v>-28</v>
      </c>
      <c r="AF31" s="4" t="s">
        <v>536</v>
      </c>
    </row>
    <row r="32" spans="1:32" x14ac:dyDescent="0.25">
      <c r="A32" s="1"/>
      <c r="B32" t="s">
        <v>295</v>
      </c>
      <c r="C32" s="52" t="s">
        <v>617</v>
      </c>
      <c r="D32" s="97">
        <v>27283</v>
      </c>
      <c r="E32">
        <v>19</v>
      </c>
      <c r="F32" t="s">
        <v>264</v>
      </c>
      <c r="G32" s="2" t="s">
        <v>54</v>
      </c>
      <c r="H32" s="6">
        <v>34</v>
      </c>
      <c r="I32" s="7">
        <v>-3.5</v>
      </c>
      <c r="J32" s="6">
        <v>42</v>
      </c>
      <c r="K32" s="7">
        <v>1.5</v>
      </c>
      <c r="L32" s="6">
        <v>20.5</v>
      </c>
      <c r="M32" s="7">
        <v>2.5</v>
      </c>
      <c r="N32" s="6">
        <f t="shared" si="0"/>
        <v>-8</v>
      </c>
      <c r="O32" s="7">
        <v>-5</v>
      </c>
      <c r="P32" t="s">
        <v>467</v>
      </c>
      <c r="R32" s="6">
        <v>29</v>
      </c>
      <c r="S32" s="6">
        <v>53</v>
      </c>
      <c r="T32" s="7">
        <f>R32-S32</f>
        <v>-24</v>
      </c>
      <c r="U32" s="6">
        <v>41</v>
      </c>
      <c r="V32" s="6">
        <v>47</v>
      </c>
      <c r="W32" s="7">
        <f>U32-V32</f>
        <v>-6</v>
      </c>
      <c r="X32" s="6">
        <v>55</v>
      </c>
      <c r="Y32" s="6">
        <v>21</v>
      </c>
      <c r="Z32" s="7">
        <f>X32-Y32</f>
        <v>34</v>
      </c>
      <c r="AA32" s="4" t="s">
        <v>1806</v>
      </c>
      <c r="AC32" s="6">
        <v>28</v>
      </c>
      <c r="AD32" s="6">
        <v>48</v>
      </c>
      <c r="AE32" s="7">
        <f>AC32-AD32</f>
        <v>-20</v>
      </c>
      <c r="AF32" s="4" t="s">
        <v>1804</v>
      </c>
    </row>
    <row r="33" spans="1:32" hidden="1" x14ac:dyDescent="0.25">
      <c r="A33" s="1"/>
      <c r="B33" t="s">
        <v>295</v>
      </c>
      <c r="C33" s="9" t="s">
        <v>564</v>
      </c>
      <c r="D33" s="97">
        <v>27290</v>
      </c>
      <c r="E33">
        <v>22</v>
      </c>
      <c r="F33" t="s">
        <v>521</v>
      </c>
      <c r="G33" s="2" t="s">
        <v>114</v>
      </c>
      <c r="H33" s="6">
        <v>33</v>
      </c>
      <c r="I33" s="7"/>
      <c r="J33" s="6">
        <v>45</v>
      </c>
      <c r="K33" s="7"/>
      <c r="L33" s="6">
        <v>19</v>
      </c>
      <c r="M33" s="7"/>
      <c r="N33" s="6">
        <f t="shared" si="0"/>
        <v>-12</v>
      </c>
      <c r="O33" s="7"/>
      <c r="P33" t="s">
        <v>563</v>
      </c>
      <c r="R33" s="6"/>
      <c r="S33" s="6"/>
      <c r="U33" s="6"/>
      <c r="V33" s="6"/>
    </row>
    <row r="34" spans="1:32" hidden="1" x14ac:dyDescent="0.25">
      <c r="A34" s="1"/>
      <c r="B34" t="s">
        <v>295</v>
      </c>
      <c r="C34" s="9" t="s">
        <v>564</v>
      </c>
      <c r="D34" s="97">
        <v>27290</v>
      </c>
      <c r="E34">
        <v>22</v>
      </c>
      <c r="F34" t="s">
        <v>499</v>
      </c>
      <c r="G34" s="2" t="s">
        <v>192</v>
      </c>
      <c r="H34" s="6">
        <v>35</v>
      </c>
      <c r="I34" s="7">
        <f>H34-H30</f>
        <v>-1</v>
      </c>
      <c r="J34" s="6">
        <v>43</v>
      </c>
      <c r="K34" s="7">
        <f>J34-J30</f>
        <v>-3</v>
      </c>
      <c r="L34" s="6">
        <v>19</v>
      </c>
      <c r="M34" s="7">
        <f>L34-L30</f>
        <v>3</v>
      </c>
      <c r="N34" s="6">
        <f t="shared" si="0"/>
        <v>-8</v>
      </c>
      <c r="O34" s="7">
        <f>N34-N30</f>
        <v>2</v>
      </c>
      <c r="P34" t="s">
        <v>563</v>
      </c>
      <c r="R34" s="6"/>
      <c r="S34" s="6"/>
      <c r="U34" s="6"/>
      <c r="V34" s="6"/>
    </row>
    <row r="35" spans="1:32" hidden="1" x14ac:dyDescent="0.25">
      <c r="A35" s="1"/>
      <c r="B35" t="s">
        <v>295</v>
      </c>
      <c r="C35" s="9" t="s">
        <v>516</v>
      </c>
      <c r="D35" s="97">
        <v>27290</v>
      </c>
      <c r="E35">
        <v>27</v>
      </c>
      <c r="F35" t="s">
        <v>521</v>
      </c>
      <c r="G35" s="2" t="s">
        <v>42</v>
      </c>
      <c r="H35" s="6">
        <v>36.5</v>
      </c>
      <c r="I35" s="7"/>
      <c r="J35" s="6">
        <v>42.5</v>
      </c>
      <c r="K35" s="7"/>
      <c r="L35" s="6">
        <v>19</v>
      </c>
      <c r="M35" s="7"/>
      <c r="N35" s="6">
        <f t="shared" si="0"/>
        <v>-6</v>
      </c>
      <c r="O35" s="7"/>
      <c r="P35" t="s">
        <v>471</v>
      </c>
      <c r="R35" s="6"/>
      <c r="S35" s="6"/>
      <c r="U35" s="6"/>
      <c r="V35" s="6"/>
    </row>
    <row r="36" spans="1:32" hidden="1" x14ac:dyDescent="0.25">
      <c r="A36" s="1"/>
      <c r="B36" t="s">
        <v>295</v>
      </c>
      <c r="C36" s="9" t="s">
        <v>320</v>
      </c>
      <c r="D36" s="97">
        <v>27291</v>
      </c>
      <c r="E36">
        <v>22</v>
      </c>
      <c r="F36" s="42" t="s">
        <v>554</v>
      </c>
      <c r="G36" s="2" t="s">
        <v>138</v>
      </c>
      <c r="H36" s="6">
        <v>36</v>
      </c>
      <c r="I36" s="7"/>
      <c r="J36" s="6">
        <v>39.5</v>
      </c>
      <c r="K36" s="7"/>
      <c r="L36" s="6">
        <v>20</v>
      </c>
      <c r="M36" s="7"/>
      <c r="N36" s="6">
        <f t="shared" si="0"/>
        <v>-3.5</v>
      </c>
      <c r="O36" s="7"/>
      <c r="P36" t="s">
        <v>467</v>
      </c>
      <c r="R36" s="6"/>
      <c r="S36" s="6"/>
      <c r="U36" s="6"/>
      <c r="V36" s="6"/>
    </row>
    <row r="37" spans="1:32" hidden="1" x14ac:dyDescent="0.25">
      <c r="A37" s="1"/>
      <c r="B37" t="s">
        <v>295</v>
      </c>
      <c r="C37" s="9" t="s">
        <v>452</v>
      </c>
      <c r="D37" s="97">
        <v>27291</v>
      </c>
      <c r="E37">
        <v>25</v>
      </c>
      <c r="F37" t="s">
        <v>499</v>
      </c>
      <c r="G37" s="2" t="s">
        <v>60</v>
      </c>
      <c r="H37" s="6">
        <v>31</v>
      </c>
      <c r="I37" s="7">
        <f>H37-H28</f>
        <v>-3</v>
      </c>
      <c r="J37" s="6">
        <v>45</v>
      </c>
      <c r="K37" s="7">
        <f>J37-J28</f>
        <v>7</v>
      </c>
      <c r="L37" s="6">
        <v>20</v>
      </c>
      <c r="M37" s="7">
        <f>L37-L28</f>
        <v>-3</v>
      </c>
      <c r="N37" s="6">
        <f>H37-J37</f>
        <v>-14</v>
      </c>
      <c r="O37" s="7">
        <f>N37-N28</f>
        <v>-10</v>
      </c>
      <c r="P37" t="s">
        <v>467</v>
      </c>
      <c r="R37" s="6"/>
      <c r="S37" s="6"/>
      <c r="U37" s="6"/>
      <c r="V37" s="6"/>
    </row>
    <row r="38" spans="1:32" x14ac:dyDescent="0.25">
      <c r="A38" s="1"/>
      <c r="B38" t="s">
        <v>295</v>
      </c>
      <c r="C38" s="9" t="s">
        <v>452</v>
      </c>
      <c r="D38" s="97">
        <v>27291</v>
      </c>
      <c r="E38">
        <v>26</v>
      </c>
      <c r="F38" t="s">
        <v>264</v>
      </c>
      <c r="G38" s="2" t="s">
        <v>54</v>
      </c>
      <c r="H38" s="6">
        <v>37.5</v>
      </c>
      <c r="I38" s="7">
        <v>3.5</v>
      </c>
      <c r="J38" s="6">
        <v>42.5</v>
      </c>
      <c r="K38" s="7">
        <v>0.5</v>
      </c>
      <c r="L38" s="6">
        <v>18</v>
      </c>
      <c r="M38" s="7">
        <v>-2.5</v>
      </c>
      <c r="N38" s="6">
        <f t="shared" si="0"/>
        <v>-5</v>
      </c>
      <c r="O38" s="7">
        <v>3</v>
      </c>
      <c r="P38" t="s">
        <v>467</v>
      </c>
      <c r="R38" s="6"/>
      <c r="S38" s="6"/>
      <c r="U38" s="6"/>
      <c r="V38" s="6"/>
      <c r="X38" s="6"/>
      <c r="Y38" s="6"/>
    </row>
    <row r="39" spans="1:32" x14ac:dyDescent="0.25">
      <c r="A39" s="1"/>
      <c r="B39" t="s">
        <v>295</v>
      </c>
      <c r="C39" s="9" t="s">
        <v>327</v>
      </c>
      <c r="D39" s="97">
        <v>27291</v>
      </c>
      <c r="E39">
        <v>29</v>
      </c>
      <c r="F39" t="s">
        <v>264</v>
      </c>
      <c r="G39" s="2" t="s">
        <v>54</v>
      </c>
      <c r="H39" s="6">
        <v>39</v>
      </c>
      <c r="I39" s="7"/>
      <c r="J39" s="6">
        <v>44</v>
      </c>
      <c r="K39" s="7"/>
      <c r="L39" s="6">
        <v>15</v>
      </c>
      <c r="M39" s="7"/>
      <c r="N39" s="6">
        <f t="shared" si="0"/>
        <v>-5</v>
      </c>
      <c r="O39" s="7"/>
      <c r="P39" t="s">
        <v>471</v>
      </c>
      <c r="R39" s="6"/>
      <c r="S39" s="6"/>
      <c r="U39" s="6"/>
      <c r="V39" s="6"/>
      <c r="X39" s="6"/>
      <c r="Y39" s="6"/>
    </row>
    <row r="40" spans="1:32" hidden="1" x14ac:dyDescent="0.25">
      <c r="A40" s="1"/>
      <c r="B40" t="s">
        <v>295</v>
      </c>
      <c r="C40" s="9" t="s">
        <v>565</v>
      </c>
      <c r="D40" s="97">
        <v>27297</v>
      </c>
      <c r="E40">
        <v>29</v>
      </c>
      <c r="F40" s="42" t="s">
        <v>554</v>
      </c>
      <c r="G40" s="2" t="s">
        <v>138</v>
      </c>
      <c r="H40" s="6">
        <v>36</v>
      </c>
      <c r="I40" s="7">
        <v>0</v>
      </c>
      <c r="J40" s="6">
        <v>40</v>
      </c>
      <c r="K40" s="7">
        <v>0.5</v>
      </c>
      <c r="L40" s="6">
        <v>20</v>
      </c>
      <c r="M40" s="7">
        <v>0</v>
      </c>
      <c r="N40" s="6">
        <f t="shared" si="0"/>
        <v>-4</v>
      </c>
      <c r="O40" s="7">
        <v>-0.5</v>
      </c>
      <c r="P40" t="s">
        <v>467</v>
      </c>
      <c r="R40" s="6"/>
      <c r="S40" s="6"/>
      <c r="U40" s="6"/>
      <c r="V40" s="6"/>
      <c r="X40" s="6"/>
      <c r="Y40" s="6"/>
    </row>
    <row r="41" spans="1:32" hidden="1" x14ac:dyDescent="0.25">
      <c r="A41" s="1"/>
      <c r="B41" t="s">
        <v>295</v>
      </c>
      <c r="C41" s="52" t="s">
        <v>579</v>
      </c>
      <c r="D41" s="97">
        <v>27297</v>
      </c>
      <c r="E41">
        <v>29</v>
      </c>
      <c r="F41" t="s">
        <v>521</v>
      </c>
      <c r="G41" s="2" t="s">
        <v>114</v>
      </c>
      <c r="H41" s="6">
        <v>34</v>
      </c>
      <c r="I41" s="7">
        <v>1</v>
      </c>
      <c r="J41" s="6">
        <v>43</v>
      </c>
      <c r="K41" s="7">
        <v>-2</v>
      </c>
      <c r="L41" s="6">
        <v>20</v>
      </c>
      <c r="M41" s="7">
        <v>1</v>
      </c>
      <c r="N41" s="6">
        <f t="shared" si="0"/>
        <v>-9</v>
      </c>
      <c r="O41" s="7">
        <v>3</v>
      </c>
      <c r="P41" t="s">
        <v>563</v>
      </c>
      <c r="R41" s="6"/>
      <c r="S41" s="6"/>
      <c r="U41" s="6"/>
      <c r="V41" s="6"/>
      <c r="X41" s="6"/>
      <c r="Y41" s="6"/>
    </row>
    <row r="42" spans="1:32" hidden="1" x14ac:dyDescent="0.25">
      <c r="A42" s="1"/>
      <c r="B42" t="s">
        <v>295</v>
      </c>
      <c r="C42" s="9" t="s">
        <v>566</v>
      </c>
      <c r="D42" s="97">
        <v>27297</v>
      </c>
      <c r="F42" t="s">
        <v>357</v>
      </c>
      <c r="G42" s="2"/>
      <c r="H42" s="6">
        <v>33</v>
      </c>
      <c r="I42" s="7">
        <f>H42-H31</f>
        <v>-8</v>
      </c>
      <c r="J42" s="6">
        <v>44</v>
      </c>
      <c r="K42" s="7">
        <f>J42-J31</f>
        <v>4</v>
      </c>
      <c r="L42" s="6">
        <v>22</v>
      </c>
      <c r="M42" s="7">
        <f>L42-L31</f>
        <v>6</v>
      </c>
      <c r="N42" s="6">
        <f t="shared" si="0"/>
        <v>-11</v>
      </c>
      <c r="O42" s="7">
        <f>N42-N31</f>
        <v>-12</v>
      </c>
      <c r="R42" s="6"/>
      <c r="S42" s="6"/>
      <c r="U42" s="6"/>
      <c r="V42" s="6"/>
      <c r="X42" s="6"/>
      <c r="Y42" s="6"/>
    </row>
    <row r="43" spans="1:32" hidden="1" x14ac:dyDescent="0.25">
      <c r="A43" s="1"/>
      <c r="B43" t="s">
        <v>295</v>
      </c>
      <c r="C43" s="9" t="s">
        <v>567</v>
      </c>
      <c r="D43" s="97">
        <v>27298</v>
      </c>
      <c r="E43">
        <v>3</v>
      </c>
      <c r="F43" t="s">
        <v>499</v>
      </c>
      <c r="G43" s="2" t="s">
        <v>224</v>
      </c>
      <c r="H43" s="6">
        <v>33</v>
      </c>
      <c r="I43" s="7">
        <f>H43-H37</f>
        <v>2</v>
      </c>
      <c r="J43" s="6">
        <v>42</v>
      </c>
      <c r="K43" s="7">
        <f>J43-J37</f>
        <v>-3</v>
      </c>
      <c r="L43" s="6">
        <v>21</v>
      </c>
      <c r="M43" s="7">
        <f>L43-L37</f>
        <v>1</v>
      </c>
      <c r="N43" s="6">
        <f t="shared" si="0"/>
        <v>-9</v>
      </c>
      <c r="O43" s="7">
        <f>N43-N37</f>
        <v>5</v>
      </c>
      <c r="P43" t="s">
        <v>467</v>
      </c>
      <c r="R43" s="6"/>
      <c r="S43" s="6"/>
      <c r="U43" s="6"/>
      <c r="V43" s="6"/>
      <c r="X43" s="6"/>
      <c r="Y43" s="6"/>
    </row>
    <row r="44" spans="1:32" hidden="1" x14ac:dyDescent="0.25">
      <c r="A44" s="1"/>
      <c r="B44" t="s">
        <v>295</v>
      </c>
      <c r="C44" s="9" t="s">
        <v>567</v>
      </c>
      <c r="D44" s="97">
        <v>27298</v>
      </c>
      <c r="E44">
        <v>3</v>
      </c>
      <c r="F44" t="s">
        <v>521</v>
      </c>
      <c r="G44" s="2" t="s">
        <v>42</v>
      </c>
      <c r="H44" s="6">
        <v>35</v>
      </c>
      <c r="I44" s="7">
        <v>-1.5</v>
      </c>
      <c r="J44" s="6">
        <v>43.5</v>
      </c>
      <c r="K44" s="7">
        <v>1</v>
      </c>
      <c r="L44" s="6">
        <v>18.5</v>
      </c>
      <c r="M44" s="7">
        <v>-0.5</v>
      </c>
      <c r="N44" s="6">
        <f t="shared" si="0"/>
        <v>-8.5</v>
      </c>
      <c r="O44" s="7">
        <v>-2.5</v>
      </c>
      <c r="P44" t="s">
        <v>471</v>
      </c>
      <c r="R44" s="6"/>
      <c r="S44" s="6"/>
      <c r="U44" s="6"/>
      <c r="V44" s="6"/>
      <c r="X44" s="6"/>
      <c r="Y44" s="6"/>
    </row>
    <row r="45" spans="1:32" x14ac:dyDescent="0.25">
      <c r="A45" s="1"/>
      <c r="B45" t="s">
        <v>295</v>
      </c>
      <c r="C45" s="9" t="s">
        <v>568</v>
      </c>
      <c r="D45" s="97">
        <v>27299</v>
      </c>
      <c r="E45">
        <v>3</v>
      </c>
      <c r="F45" t="s">
        <v>264</v>
      </c>
      <c r="G45" s="2" t="s">
        <v>54</v>
      </c>
      <c r="H45" s="6">
        <v>35</v>
      </c>
      <c r="I45" s="7">
        <v>-2.5</v>
      </c>
      <c r="J45" s="6">
        <v>42.5</v>
      </c>
      <c r="K45" s="7">
        <v>0</v>
      </c>
      <c r="L45" s="6">
        <v>19</v>
      </c>
      <c r="M45" s="7">
        <v>1</v>
      </c>
      <c r="N45" s="6">
        <f t="shared" si="0"/>
        <v>-7.5</v>
      </c>
      <c r="O45" s="7">
        <v>-2.5</v>
      </c>
      <c r="P45" t="s">
        <v>467</v>
      </c>
      <c r="R45" s="6"/>
      <c r="S45" s="6"/>
      <c r="U45" s="6"/>
      <c r="V45" s="6"/>
      <c r="X45" s="6"/>
      <c r="Y45" s="6"/>
    </row>
    <row r="46" spans="1:32" x14ac:dyDescent="0.25">
      <c r="A46" s="1"/>
      <c r="B46" t="s">
        <v>295</v>
      </c>
      <c r="C46" s="9" t="s">
        <v>569</v>
      </c>
      <c r="D46" s="97">
        <v>27300</v>
      </c>
      <c r="E46">
        <v>6</v>
      </c>
      <c r="F46" t="s">
        <v>264</v>
      </c>
      <c r="G46" s="2" t="s">
        <v>54</v>
      </c>
      <c r="H46" s="6">
        <v>37</v>
      </c>
      <c r="I46" s="7">
        <v>2</v>
      </c>
      <c r="J46" s="6">
        <v>42.5</v>
      </c>
      <c r="K46" s="7">
        <v>0</v>
      </c>
      <c r="L46" s="6">
        <v>17.5</v>
      </c>
      <c r="M46" s="7">
        <v>-1.5</v>
      </c>
      <c r="N46" s="6">
        <f t="shared" si="0"/>
        <v>-5.5</v>
      </c>
      <c r="O46" s="7">
        <v>2</v>
      </c>
      <c r="P46" t="s">
        <v>467</v>
      </c>
      <c r="R46" s="6">
        <v>32</v>
      </c>
      <c r="S46" s="6">
        <v>53</v>
      </c>
      <c r="T46" s="7">
        <f>R46-S46</f>
        <v>-21</v>
      </c>
      <c r="U46" s="6">
        <v>45</v>
      </c>
      <c r="V46" s="6">
        <v>44</v>
      </c>
      <c r="W46" s="7">
        <f>U46-V46</f>
        <v>1</v>
      </c>
      <c r="X46" s="6">
        <v>57</v>
      </c>
      <c r="Y46" s="6">
        <v>25</v>
      </c>
      <c r="Z46" s="7">
        <f>X46-Y46</f>
        <v>32</v>
      </c>
      <c r="AA46" s="4" t="s">
        <v>1806</v>
      </c>
      <c r="AC46" s="6">
        <v>37</v>
      </c>
      <c r="AD46" s="6">
        <v>43</v>
      </c>
      <c r="AE46" s="7">
        <f>AC46-AD46</f>
        <v>-6</v>
      </c>
      <c r="AF46" s="4" t="s">
        <v>1804</v>
      </c>
    </row>
    <row r="47" spans="1:32" hidden="1" x14ac:dyDescent="0.25">
      <c r="A47" s="1"/>
      <c r="B47" t="s">
        <v>297</v>
      </c>
      <c r="C47" s="9" t="s">
        <v>570</v>
      </c>
      <c r="D47" s="97">
        <v>27304</v>
      </c>
      <c r="E47">
        <v>6</v>
      </c>
      <c r="F47" s="42" t="s">
        <v>554</v>
      </c>
      <c r="G47" s="2" t="s">
        <v>138</v>
      </c>
      <c r="H47" s="6">
        <v>35.5</v>
      </c>
      <c r="I47" s="7">
        <v>-0.5</v>
      </c>
      <c r="J47" s="6">
        <v>40</v>
      </c>
      <c r="K47" s="7">
        <v>0</v>
      </c>
      <c r="L47" s="6">
        <v>20</v>
      </c>
      <c r="M47" s="7">
        <v>0</v>
      </c>
      <c r="N47" s="6">
        <f t="shared" si="0"/>
        <v>-4.5</v>
      </c>
      <c r="O47" s="7">
        <v>-0.5</v>
      </c>
      <c r="P47" t="s">
        <v>467</v>
      </c>
      <c r="R47" s="6"/>
      <c r="S47" s="6"/>
      <c r="U47" s="6"/>
      <c r="V47" s="6"/>
      <c r="X47" s="6"/>
      <c r="Y47" s="6"/>
    </row>
    <row r="48" spans="1:32" hidden="1" x14ac:dyDescent="0.25">
      <c r="A48" s="1"/>
      <c r="B48" s="3" t="s">
        <v>297</v>
      </c>
      <c r="C48" s="52" t="s">
        <v>571</v>
      </c>
      <c r="D48" s="97">
        <v>27304</v>
      </c>
      <c r="F48" s="3" t="s">
        <v>499</v>
      </c>
      <c r="G48" s="2"/>
      <c r="H48" s="6">
        <v>35</v>
      </c>
      <c r="I48" s="7">
        <f>H48-H34</f>
        <v>0</v>
      </c>
      <c r="J48" s="6">
        <v>43</v>
      </c>
      <c r="K48" s="7">
        <f>J48-J34</f>
        <v>0</v>
      </c>
      <c r="L48" s="6">
        <v>19</v>
      </c>
      <c r="M48" s="7">
        <f>L48-L34</f>
        <v>0</v>
      </c>
      <c r="N48" s="6">
        <f t="shared" si="0"/>
        <v>-8</v>
      </c>
      <c r="O48" s="7">
        <f>N48-N34</f>
        <v>0</v>
      </c>
      <c r="P48" s="3" t="s">
        <v>563</v>
      </c>
      <c r="R48" s="6"/>
      <c r="S48" s="6"/>
      <c r="U48" s="6"/>
      <c r="V48" s="6"/>
      <c r="X48" s="6"/>
      <c r="Y48" s="6"/>
    </row>
    <row r="49" spans="1:32" hidden="1" x14ac:dyDescent="0.25">
      <c r="A49" s="1"/>
      <c r="B49" t="s">
        <v>297</v>
      </c>
      <c r="C49" s="9" t="s">
        <v>571</v>
      </c>
      <c r="D49" s="97">
        <v>27304</v>
      </c>
      <c r="E49">
        <v>6</v>
      </c>
      <c r="F49" t="s">
        <v>521</v>
      </c>
      <c r="G49" s="2" t="s">
        <v>114</v>
      </c>
      <c r="H49" s="6">
        <v>34</v>
      </c>
      <c r="I49" s="7">
        <v>0</v>
      </c>
      <c r="J49" s="6">
        <v>43</v>
      </c>
      <c r="K49" s="7">
        <v>0</v>
      </c>
      <c r="L49" s="6">
        <v>20</v>
      </c>
      <c r="M49" s="7">
        <v>0</v>
      </c>
      <c r="N49" s="6">
        <f t="shared" si="0"/>
        <v>-9</v>
      </c>
      <c r="O49" s="7">
        <v>0</v>
      </c>
      <c r="P49" t="s">
        <v>563</v>
      </c>
      <c r="R49" s="6"/>
      <c r="S49" s="6"/>
      <c r="U49" s="6"/>
      <c r="V49" s="6"/>
      <c r="X49" s="6"/>
      <c r="Y49" s="6"/>
      <c r="AC49" s="6"/>
      <c r="AD49" s="6"/>
      <c r="AE49" s="7"/>
    </row>
    <row r="50" spans="1:32" hidden="1" x14ac:dyDescent="0.25">
      <c r="A50" s="1"/>
      <c r="B50" t="s">
        <v>297</v>
      </c>
      <c r="C50" s="9" t="s">
        <v>378</v>
      </c>
      <c r="D50" s="97">
        <v>27304</v>
      </c>
      <c r="E50">
        <v>9</v>
      </c>
      <c r="F50" t="s">
        <v>357</v>
      </c>
      <c r="G50" s="2" t="s">
        <v>46</v>
      </c>
      <c r="H50" s="6">
        <v>31</v>
      </c>
      <c r="I50" s="7">
        <f>H50-H42</f>
        <v>-2</v>
      </c>
      <c r="J50" s="6">
        <v>45.5</v>
      </c>
      <c r="K50" s="7">
        <f>J50-J42</f>
        <v>1.5</v>
      </c>
      <c r="L50" s="6">
        <v>19.5</v>
      </c>
      <c r="M50" s="7">
        <f>L50-L42</f>
        <v>-2.5</v>
      </c>
      <c r="N50" s="6">
        <f t="shared" si="0"/>
        <v>-14.5</v>
      </c>
      <c r="O50" s="7">
        <f>N50-N42</f>
        <v>-3.5</v>
      </c>
      <c r="P50" t="s">
        <v>471</v>
      </c>
      <c r="R50" s="6">
        <v>32</v>
      </c>
      <c r="S50" s="6">
        <v>56</v>
      </c>
      <c r="T50" s="6">
        <f>R50-S50</f>
        <v>-24</v>
      </c>
      <c r="U50" s="6">
        <v>48</v>
      </c>
      <c r="V50" s="6">
        <v>44</v>
      </c>
      <c r="W50" s="6">
        <f>U50-V50</f>
        <v>4</v>
      </c>
      <c r="X50" s="6"/>
      <c r="Y50" s="6"/>
      <c r="AA50" s="4" t="s">
        <v>1640</v>
      </c>
      <c r="AC50" s="6">
        <v>35</v>
      </c>
      <c r="AD50" s="6">
        <v>54</v>
      </c>
      <c r="AE50" s="6">
        <f>AC50-AD50</f>
        <v>-19</v>
      </c>
      <c r="AF50" s="4" t="s">
        <v>536</v>
      </c>
    </row>
    <row r="51" spans="1:32" x14ac:dyDescent="0.25">
      <c r="A51" s="1"/>
      <c r="B51" t="s">
        <v>297</v>
      </c>
      <c r="C51" s="9" t="s">
        <v>351</v>
      </c>
      <c r="D51" s="97">
        <v>27305</v>
      </c>
      <c r="E51">
        <v>10</v>
      </c>
      <c r="F51" t="s">
        <v>264</v>
      </c>
      <c r="G51" s="2" t="s">
        <v>54</v>
      </c>
      <c r="H51" s="6">
        <v>36</v>
      </c>
      <c r="I51" s="7">
        <v>-1</v>
      </c>
      <c r="J51" s="6">
        <v>41.5</v>
      </c>
      <c r="K51" s="7">
        <v>-1</v>
      </c>
      <c r="L51" s="6">
        <v>19</v>
      </c>
      <c r="M51" s="7">
        <v>1.5</v>
      </c>
      <c r="N51" s="6">
        <f t="shared" si="0"/>
        <v>-5.5</v>
      </c>
      <c r="O51" s="7">
        <v>0</v>
      </c>
      <c r="P51" t="s">
        <v>559</v>
      </c>
      <c r="U51" s="6"/>
      <c r="V51" s="6"/>
      <c r="X51" s="6"/>
      <c r="Y51" s="6"/>
      <c r="AC51" s="6"/>
      <c r="AD51" s="6"/>
      <c r="AE51" s="7"/>
      <c r="AF51" s="4"/>
    </row>
    <row r="52" spans="1:32" hidden="1" x14ac:dyDescent="0.25">
      <c r="A52" s="1"/>
      <c r="B52" t="s">
        <v>297</v>
      </c>
      <c r="C52" s="9" t="s">
        <v>366</v>
      </c>
      <c r="D52" s="97">
        <v>27306</v>
      </c>
      <c r="E52">
        <v>6</v>
      </c>
      <c r="F52" t="s">
        <v>508</v>
      </c>
      <c r="G52" s="2" t="s">
        <v>136</v>
      </c>
      <c r="H52" s="6">
        <v>33.1</v>
      </c>
      <c r="I52" s="7"/>
      <c r="J52" s="6">
        <v>42.9</v>
      </c>
      <c r="K52" s="7"/>
      <c r="L52" s="6">
        <v>19.7</v>
      </c>
      <c r="M52" s="7"/>
      <c r="N52" s="6">
        <f t="shared" si="0"/>
        <v>-9.7999999999999972</v>
      </c>
      <c r="O52" s="7"/>
      <c r="P52" t="s">
        <v>467</v>
      </c>
      <c r="U52" s="6"/>
      <c r="V52" s="6"/>
      <c r="X52" s="6"/>
      <c r="Y52" s="6"/>
      <c r="AC52" s="6"/>
      <c r="AD52" s="6"/>
      <c r="AE52" s="7"/>
    </row>
    <row r="53" spans="1:32" hidden="1" x14ac:dyDescent="0.25">
      <c r="A53" s="1"/>
      <c r="B53" t="s">
        <v>297</v>
      </c>
      <c r="C53" s="9" t="s">
        <v>572</v>
      </c>
      <c r="D53" s="97">
        <v>27307</v>
      </c>
      <c r="E53">
        <v>9</v>
      </c>
      <c r="F53" t="s">
        <v>521</v>
      </c>
      <c r="G53" s="2" t="s">
        <v>42</v>
      </c>
      <c r="H53" s="6">
        <v>33.5</v>
      </c>
      <c r="I53" s="7">
        <v>-1.5</v>
      </c>
      <c r="J53" s="6">
        <v>43.5</v>
      </c>
      <c r="K53" s="7">
        <v>0</v>
      </c>
      <c r="L53" s="6">
        <v>20</v>
      </c>
      <c r="M53" s="7">
        <v>1.5</v>
      </c>
      <c r="N53" s="6">
        <f t="shared" si="0"/>
        <v>-10</v>
      </c>
      <c r="O53" s="7">
        <v>-1.5</v>
      </c>
      <c r="P53" t="s">
        <v>471</v>
      </c>
      <c r="U53" s="6"/>
      <c r="V53" s="6"/>
      <c r="X53" s="6"/>
      <c r="Y53" s="6"/>
      <c r="AC53" s="6"/>
      <c r="AD53" s="6"/>
      <c r="AE53" s="7"/>
    </row>
    <row r="54" spans="1:32" hidden="1" x14ac:dyDescent="0.25">
      <c r="A54" s="1"/>
      <c r="B54" t="s">
        <v>297</v>
      </c>
      <c r="C54" s="9" t="s">
        <v>572</v>
      </c>
      <c r="D54" s="97">
        <v>27307</v>
      </c>
      <c r="E54">
        <v>9</v>
      </c>
      <c r="F54" t="s">
        <v>499</v>
      </c>
      <c r="G54" s="2" t="s">
        <v>60</v>
      </c>
      <c r="H54" s="6">
        <v>33</v>
      </c>
      <c r="I54" s="7">
        <f>H54-H43</f>
        <v>0</v>
      </c>
      <c r="J54" s="6">
        <v>43</v>
      </c>
      <c r="K54" s="7">
        <f>J54-J43</f>
        <v>1</v>
      </c>
      <c r="L54" s="6">
        <v>20</v>
      </c>
      <c r="M54" s="7">
        <f>L54-L43</f>
        <v>-1</v>
      </c>
      <c r="N54" s="6">
        <f t="shared" si="0"/>
        <v>-10</v>
      </c>
      <c r="O54" s="7">
        <f>N54-N43</f>
        <v>-1</v>
      </c>
      <c r="P54" t="s">
        <v>467</v>
      </c>
      <c r="U54" s="6"/>
      <c r="V54" s="6"/>
      <c r="X54" s="6"/>
      <c r="Y54" s="6"/>
      <c r="AC54" s="6"/>
      <c r="AD54" s="6"/>
      <c r="AE54" s="7"/>
    </row>
    <row r="55" spans="1:32" hidden="1" x14ac:dyDescent="0.25">
      <c r="A55" s="1"/>
      <c r="B55" t="s">
        <v>297</v>
      </c>
      <c r="C55" s="9" t="s">
        <v>377</v>
      </c>
      <c r="D55" s="97">
        <v>27310</v>
      </c>
      <c r="E55">
        <v>10</v>
      </c>
      <c r="F55" t="s">
        <v>499</v>
      </c>
      <c r="G55" s="2" t="s">
        <v>224</v>
      </c>
      <c r="H55" s="6">
        <v>35</v>
      </c>
      <c r="I55" s="7"/>
      <c r="J55" s="6">
        <v>44</v>
      </c>
      <c r="K55" s="7"/>
      <c r="L55" s="6">
        <v>17</v>
      </c>
      <c r="M55" s="7"/>
      <c r="N55" s="6">
        <f t="shared" si="0"/>
        <v>-9</v>
      </c>
      <c r="O55" s="7"/>
      <c r="P55" t="s">
        <v>573</v>
      </c>
      <c r="U55" s="6"/>
      <c r="V55" s="6"/>
      <c r="X55" s="6"/>
      <c r="Y55" s="6"/>
      <c r="AC55" s="6"/>
      <c r="AD55" s="6"/>
      <c r="AE55" s="7"/>
    </row>
    <row r="56" spans="1:32" hidden="1" x14ac:dyDescent="0.25">
      <c r="A56" s="1"/>
      <c r="B56" t="s">
        <v>297</v>
      </c>
      <c r="C56" s="9" t="s">
        <v>377</v>
      </c>
      <c r="D56" s="97">
        <v>27310</v>
      </c>
      <c r="E56">
        <v>10</v>
      </c>
      <c r="F56" t="s">
        <v>508</v>
      </c>
      <c r="G56" s="2" t="s">
        <v>196</v>
      </c>
      <c r="H56" s="6">
        <v>33.299999999999997</v>
      </c>
      <c r="I56" s="7"/>
      <c r="J56" s="6">
        <v>43.8</v>
      </c>
      <c r="K56" s="7"/>
      <c r="L56" s="6">
        <v>19.5</v>
      </c>
      <c r="M56" s="7"/>
      <c r="N56" s="6">
        <f t="shared" si="0"/>
        <v>-10.5</v>
      </c>
      <c r="O56" s="7"/>
      <c r="P56" t="s">
        <v>573</v>
      </c>
      <c r="U56" s="6"/>
      <c r="V56" s="6"/>
      <c r="X56" s="6"/>
      <c r="Y56" s="6"/>
      <c r="AC56" s="6"/>
      <c r="AD56" s="6"/>
      <c r="AE56" s="7"/>
    </row>
    <row r="57" spans="1:32" hidden="1" x14ac:dyDescent="0.25">
      <c r="A57" s="1"/>
      <c r="B57" t="s">
        <v>297</v>
      </c>
      <c r="C57" s="9" t="s">
        <v>419</v>
      </c>
      <c r="D57" s="97">
        <v>27310</v>
      </c>
      <c r="E57">
        <v>10</v>
      </c>
      <c r="F57" t="s">
        <v>521</v>
      </c>
      <c r="G57" s="2" t="s">
        <v>42</v>
      </c>
      <c r="H57" s="6">
        <v>34.6</v>
      </c>
      <c r="I57" s="7">
        <v>1.1000000000000001</v>
      </c>
      <c r="J57" s="6">
        <v>43</v>
      </c>
      <c r="K57" s="7">
        <v>-0.5</v>
      </c>
      <c r="L57" s="6">
        <v>19.3</v>
      </c>
      <c r="M57" s="7">
        <v>-0.7</v>
      </c>
      <c r="N57" s="6">
        <f>H57-J57</f>
        <v>-8.3999999999999986</v>
      </c>
      <c r="O57" s="7">
        <v>1.6</v>
      </c>
      <c r="P57" t="s">
        <v>573</v>
      </c>
      <c r="U57" s="6"/>
      <c r="V57" s="6"/>
      <c r="X57" s="6"/>
      <c r="Y57" s="6"/>
      <c r="AC57" s="6"/>
      <c r="AD57" s="6"/>
      <c r="AE57" s="7"/>
    </row>
    <row r="58" spans="1:32" hidden="1" x14ac:dyDescent="0.25">
      <c r="A58" s="1"/>
      <c r="B58" t="s">
        <v>297</v>
      </c>
      <c r="C58" s="9" t="s">
        <v>574</v>
      </c>
      <c r="D58" s="97">
        <v>27311</v>
      </c>
      <c r="E58">
        <v>10</v>
      </c>
      <c r="F58" t="s">
        <v>499</v>
      </c>
      <c r="G58" s="2" t="s">
        <v>60</v>
      </c>
      <c r="H58" s="6">
        <v>34.4</v>
      </c>
      <c r="I58" s="7"/>
      <c r="J58" s="6">
        <v>41.8</v>
      </c>
      <c r="K58" s="7"/>
      <c r="L58" s="6">
        <v>19.399999999999999</v>
      </c>
      <c r="M58" s="7"/>
      <c r="N58" s="6">
        <f>H58-J58</f>
        <v>-7.3999999999999986</v>
      </c>
      <c r="O58" s="7"/>
      <c r="P58" t="s">
        <v>573</v>
      </c>
      <c r="U58" s="6"/>
      <c r="V58" s="6"/>
      <c r="X58" s="6"/>
      <c r="Y58" s="6"/>
      <c r="AC58" s="6"/>
      <c r="AD58" s="6"/>
      <c r="AE58" s="7"/>
    </row>
    <row r="59" spans="1:32" x14ac:dyDescent="0.25">
      <c r="A59" s="1"/>
      <c r="G59" s="2"/>
      <c r="H59" s="6"/>
      <c r="I59" s="7"/>
      <c r="J59" s="6"/>
      <c r="K59" s="7"/>
      <c r="L59" s="6"/>
      <c r="M59" s="7"/>
      <c r="N59" s="6"/>
      <c r="O59" s="7"/>
      <c r="U59" s="6"/>
      <c r="V59" s="6"/>
      <c r="X59" s="6"/>
      <c r="Y59" s="6"/>
      <c r="AC59" s="6"/>
      <c r="AD59" s="6"/>
      <c r="AE59" s="7"/>
    </row>
    <row r="60" spans="1:32" x14ac:dyDescent="0.25">
      <c r="A60" s="1"/>
      <c r="C60" s="9" t="s">
        <v>575</v>
      </c>
      <c r="F60" t="s">
        <v>521</v>
      </c>
      <c r="G60" s="2" t="s">
        <v>8</v>
      </c>
      <c r="H60" s="6">
        <v>34.200000000000003</v>
      </c>
      <c r="I60" s="7"/>
      <c r="J60" s="6">
        <v>42</v>
      </c>
      <c r="K60" s="7"/>
      <c r="L60" s="6">
        <v>18.100000000000001</v>
      </c>
      <c r="M60" s="7"/>
      <c r="N60" s="6">
        <f t="shared" si="0"/>
        <v>-7.7999999999999972</v>
      </c>
      <c r="O60" s="7"/>
      <c r="U60" s="6"/>
      <c r="V60" s="6"/>
      <c r="X60" s="6"/>
      <c r="Y60" s="6"/>
      <c r="AC60" s="6"/>
      <c r="AD60" s="6"/>
      <c r="AE60" s="7"/>
    </row>
    <row r="61" spans="1:32" x14ac:dyDescent="0.25">
      <c r="A61" s="1"/>
      <c r="G61" s="2"/>
      <c r="H61" s="6"/>
      <c r="I61" s="7"/>
      <c r="J61" s="6"/>
      <c r="K61" s="7"/>
      <c r="L61" s="6"/>
      <c r="M61" s="7"/>
      <c r="N61" s="6"/>
      <c r="O61" s="7"/>
      <c r="U61" s="6"/>
      <c r="V61" s="6"/>
      <c r="X61" s="6"/>
      <c r="Y61" s="6"/>
      <c r="AC61" s="6"/>
      <c r="AD61" s="6"/>
    </row>
    <row r="62" spans="1:32" x14ac:dyDescent="0.25">
      <c r="A62" s="1"/>
      <c r="E62">
        <v>10</v>
      </c>
      <c r="F62" t="s">
        <v>274</v>
      </c>
      <c r="G62" s="2"/>
      <c r="H62" s="6">
        <v>36.6</v>
      </c>
      <c r="I62" s="7"/>
      <c r="J62" s="6">
        <v>40.200000000000003</v>
      </c>
      <c r="K62" s="7"/>
      <c r="L62" s="6">
        <v>18.8</v>
      </c>
      <c r="M62" s="7"/>
      <c r="N62" s="6">
        <f t="shared" si="0"/>
        <v>-3.6000000000000014</v>
      </c>
      <c r="O62" s="7"/>
      <c r="U62" s="6"/>
      <c r="V62" s="6"/>
      <c r="X62" s="6"/>
      <c r="Y62" s="6"/>
      <c r="AC62" s="6"/>
      <c r="AD62" s="6"/>
    </row>
  </sheetData>
  <autoFilter ref="A1:P58" xr:uid="{00000000-0009-0000-0000-00000A000000}">
    <filterColumn colId="5">
      <filters>
        <filter val="Gallup"/>
      </filters>
    </filterColumn>
  </autoFilter>
  <phoneticPr fontId="5" type="noConversion"/>
  <conditionalFormatting sqref="I2:I149 K2:K149 M2:M149 O2:O149">
    <cfRule type="cellIs" dxfId="3183" priority="85" stopIfTrue="1" operator="greaterThan">
      <formula>0</formula>
    </cfRule>
    <cfRule type="cellIs" dxfId="3182" priority="86" stopIfTrue="1" operator="lessThan">
      <formula>0</formula>
    </cfRule>
  </conditionalFormatting>
  <conditionalFormatting sqref="N2:N100">
    <cfRule type="cellIs" dxfId="3181" priority="88" stopIfTrue="1" operator="greaterThan">
      <formula>0</formula>
    </cfRule>
    <cfRule type="cellIs" dxfId="3180" priority="87" stopIfTrue="1" operator="lessThan">
      <formula>0</formula>
    </cfRule>
  </conditionalFormatting>
  <conditionalFormatting sqref="T2:T3 AE2:AE60">
    <cfRule type="cellIs" dxfId="3179" priority="62" stopIfTrue="1" operator="lessThan">
      <formula>0</formula>
    </cfRule>
    <cfRule type="cellIs" dxfId="3178" priority="61" stopIfTrue="1" operator="greaterThan">
      <formula>0</formula>
    </cfRule>
  </conditionalFormatting>
  <conditionalFormatting sqref="T5:T7">
    <cfRule type="cellIs" dxfId="3177" priority="30" stopIfTrue="1" operator="lessThan">
      <formula>0</formula>
    </cfRule>
    <cfRule type="cellIs" dxfId="3176" priority="29" stopIfTrue="1" operator="greaterThan">
      <formula>0</formula>
    </cfRule>
  </conditionalFormatting>
  <conditionalFormatting sqref="T10">
    <cfRule type="cellIs" dxfId="3175" priority="25" stopIfTrue="1" operator="greaterThan">
      <formula>0</formula>
    </cfRule>
    <cfRule type="cellIs" dxfId="3174" priority="26" stopIfTrue="1" operator="lessThan">
      <formula>0</formula>
    </cfRule>
  </conditionalFormatting>
  <conditionalFormatting sqref="T12:T13">
    <cfRule type="cellIs" dxfId="3173" priority="21" stopIfTrue="1" operator="greaterThan">
      <formula>0</formula>
    </cfRule>
    <cfRule type="cellIs" dxfId="3172" priority="22" stopIfTrue="1" operator="lessThan">
      <formula>0</formula>
    </cfRule>
  </conditionalFormatting>
  <conditionalFormatting sqref="T16">
    <cfRule type="cellIs" dxfId="3171" priority="17" stopIfTrue="1" operator="greaterThan">
      <formula>0</formula>
    </cfRule>
    <cfRule type="cellIs" dxfId="3170" priority="18" stopIfTrue="1" operator="lessThan">
      <formula>0</formula>
    </cfRule>
  </conditionalFormatting>
  <conditionalFormatting sqref="T19:T20">
    <cfRule type="cellIs" dxfId="3169" priority="13" stopIfTrue="1" operator="greaterThan">
      <formula>0</formula>
    </cfRule>
    <cfRule type="cellIs" dxfId="3168" priority="14" stopIfTrue="1" operator="lessThan">
      <formula>0</formula>
    </cfRule>
  </conditionalFormatting>
  <conditionalFormatting sqref="T26:T27">
    <cfRule type="cellIs" dxfId="3167" priority="48" stopIfTrue="1" operator="lessThan">
      <formula>0</formula>
    </cfRule>
    <cfRule type="cellIs" dxfId="3166" priority="47" stopIfTrue="1" operator="greaterThan">
      <formula>0</formula>
    </cfRule>
  </conditionalFormatting>
  <conditionalFormatting sqref="T29">
    <cfRule type="cellIs" dxfId="3165" priority="46" stopIfTrue="1" operator="lessThan">
      <formula>0</formula>
    </cfRule>
    <cfRule type="cellIs" dxfId="3164" priority="45" stopIfTrue="1" operator="greaterThan">
      <formula>0</formula>
    </cfRule>
  </conditionalFormatting>
  <conditionalFormatting sqref="T32">
    <cfRule type="cellIs" dxfId="3163" priority="9" stopIfTrue="1" operator="greaterThan">
      <formula>0</formula>
    </cfRule>
    <cfRule type="cellIs" dxfId="3162" priority="10" stopIfTrue="1" operator="lessThan">
      <formula>0</formula>
    </cfRule>
  </conditionalFormatting>
  <conditionalFormatting sqref="T46">
    <cfRule type="cellIs" dxfId="3161" priority="5" stopIfTrue="1" operator="greaterThan">
      <formula>0</formula>
    </cfRule>
    <cfRule type="cellIs" dxfId="3160" priority="6" stopIfTrue="1" operator="lessThan">
      <formula>0</formula>
    </cfRule>
  </conditionalFormatting>
  <conditionalFormatting sqref="T50">
    <cfRule type="cellIs" dxfId="3159" priority="44" stopIfTrue="1" operator="lessThan">
      <formula>0</formula>
    </cfRule>
    <cfRule type="cellIs" dxfId="3158" priority="43" stopIfTrue="1" operator="greaterThan">
      <formula>0</formula>
    </cfRule>
  </conditionalFormatting>
  <conditionalFormatting sqref="W2:W3">
    <cfRule type="cellIs" dxfId="3157" priority="66" stopIfTrue="1" operator="lessThan">
      <formula>0</formula>
    </cfRule>
    <cfRule type="cellIs" dxfId="3156" priority="65" stopIfTrue="1" operator="greaterThan">
      <formula>0</formula>
    </cfRule>
  </conditionalFormatting>
  <conditionalFormatting sqref="W5:W7">
    <cfRule type="cellIs" dxfId="3155" priority="56" stopIfTrue="1" operator="lessThan">
      <formula>0</formula>
    </cfRule>
    <cfRule type="cellIs" dxfId="3154" priority="55" stopIfTrue="1" operator="greaterThan">
      <formula>0</formula>
    </cfRule>
  </conditionalFormatting>
  <conditionalFormatting sqref="W10:W13">
    <cfRule type="cellIs" dxfId="3153" priority="42" stopIfTrue="1" operator="lessThan">
      <formula>0</formula>
    </cfRule>
    <cfRule type="cellIs" dxfId="3152" priority="41" stopIfTrue="1" operator="greaterThan">
      <formula>0</formula>
    </cfRule>
  </conditionalFormatting>
  <conditionalFormatting sqref="W16:W24">
    <cfRule type="cellIs" dxfId="3151" priority="40" stopIfTrue="1" operator="lessThan">
      <formula>0</formula>
    </cfRule>
    <cfRule type="cellIs" dxfId="3150" priority="39" stopIfTrue="1" operator="greaterThan">
      <formula>0</formula>
    </cfRule>
  </conditionalFormatting>
  <conditionalFormatting sqref="W26:W27">
    <cfRule type="cellIs" dxfId="3149" priority="35" stopIfTrue="1" operator="greaterThan">
      <formula>0</formula>
    </cfRule>
    <cfRule type="cellIs" dxfId="3148" priority="36" stopIfTrue="1" operator="lessThan">
      <formula>0</formula>
    </cfRule>
  </conditionalFormatting>
  <conditionalFormatting sqref="W29">
    <cfRule type="cellIs" dxfId="3147" priority="33" stopIfTrue="1" operator="greaterThan">
      <formula>0</formula>
    </cfRule>
    <cfRule type="cellIs" dxfId="3146" priority="34" stopIfTrue="1" operator="lessThan">
      <formula>0</formula>
    </cfRule>
  </conditionalFormatting>
  <conditionalFormatting sqref="W32">
    <cfRule type="cellIs" dxfId="3145" priority="73" stopIfTrue="1" operator="greaterThan">
      <formula>0</formula>
    </cfRule>
    <cfRule type="cellIs" dxfId="3144" priority="74" stopIfTrue="1" operator="lessThan">
      <formula>0</formula>
    </cfRule>
  </conditionalFormatting>
  <conditionalFormatting sqref="W46">
    <cfRule type="cellIs" dxfId="3143" priority="2" stopIfTrue="1" operator="lessThan">
      <formula>0</formula>
    </cfRule>
    <cfRule type="cellIs" dxfId="3142" priority="1" stopIfTrue="1" operator="greaterThan">
      <formula>0</formula>
    </cfRule>
  </conditionalFormatting>
  <conditionalFormatting sqref="W50">
    <cfRule type="cellIs" dxfId="3141" priority="31" stopIfTrue="1" operator="greaterThan">
      <formula>0</formula>
    </cfRule>
    <cfRule type="cellIs" dxfId="3140" priority="32" stopIfTrue="1" operator="lessThan">
      <formula>0</formula>
    </cfRule>
  </conditionalFormatting>
  <conditionalFormatting sqref="Z7">
    <cfRule type="cellIs" dxfId="3139" priority="28" stopIfTrue="1" operator="lessThan">
      <formula>0</formula>
    </cfRule>
    <cfRule type="cellIs" dxfId="3138" priority="27" stopIfTrue="1" operator="greaterThan">
      <formula>0</formula>
    </cfRule>
  </conditionalFormatting>
  <conditionalFormatting sqref="Z10">
    <cfRule type="cellIs" dxfId="3137" priority="23" stopIfTrue="1" operator="greaterThan">
      <formula>0</formula>
    </cfRule>
    <cfRule type="cellIs" dxfId="3136" priority="24" stopIfTrue="1" operator="lessThan">
      <formula>0</formula>
    </cfRule>
  </conditionalFormatting>
  <conditionalFormatting sqref="Z12">
    <cfRule type="cellIs" dxfId="3135" priority="20" stopIfTrue="1" operator="lessThan">
      <formula>0</formula>
    </cfRule>
    <cfRule type="cellIs" dxfId="3134" priority="19" stopIfTrue="1" operator="greaterThan">
      <formula>0</formula>
    </cfRule>
  </conditionalFormatting>
  <conditionalFormatting sqref="Z16">
    <cfRule type="cellIs" dxfId="3133" priority="16" stopIfTrue="1" operator="lessThan">
      <formula>0</formula>
    </cfRule>
    <cfRule type="cellIs" dxfId="3132" priority="15" stopIfTrue="1" operator="greaterThan">
      <formula>0</formula>
    </cfRule>
  </conditionalFormatting>
  <conditionalFormatting sqref="Z20">
    <cfRule type="cellIs" dxfId="3131" priority="12" stopIfTrue="1" operator="lessThan">
      <formula>0</formula>
    </cfRule>
    <cfRule type="cellIs" dxfId="3130" priority="11" stopIfTrue="1" operator="greaterThan">
      <formula>0</formula>
    </cfRule>
  </conditionalFormatting>
  <conditionalFormatting sqref="Z32">
    <cfRule type="cellIs" dxfId="3129" priority="8" stopIfTrue="1" operator="lessThan">
      <formula>0</formula>
    </cfRule>
    <cfRule type="cellIs" dxfId="3128" priority="7" stopIfTrue="1" operator="greaterThan">
      <formula>0</formula>
    </cfRule>
  </conditionalFormatting>
  <conditionalFormatting sqref="Z46">
    <cfRule type="cellIs" dxfId="3127" priority="4" stopIfTrue="1" operator="lessThan">
      <formula>0</formula>
    </cfRule>
    <cfRule type="cellIs" dxfId="3126" priority="3" stopIfTrue="1" operator="greaterThan">
      <formula>0</formula>
    </cfRule>
  </conditionalFormatting>
  <pageMargins left="0.75" right="0.75" top="1" bottom="1" header="0.5" footer="0.5"/>
  <pageSetup paperSize="9" orientation="portrait" r:id="rId1"/>
  <headerFooter alignWithMargins="0"/>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I1048576"/>
  <sheetViews>
    <sheetView zoomScale="70" zoomScaleNormal="70" workbookViewId="0">
      <pane xSplit="6" ySplit="1" topLeftCell="G2" activePane="bottomRight" state="frozen"/>
      <selection pane="topRight" activeCell="F1" sqref="F1"/>
      <selection pane="bottomLeft" activeCell="A2" sqref="A2"/>
      <selection pane="bottomRight" activeCell="A2" sqref="A2"/>
    </sheetView>
  </sheetViews>
  <sheetFormatPr defaultRowHeight="13.2" x14ac:dyDescent="0.25"/>
  <cols>
    <col min="4" max="4" width="8.88671875" style="97"/>
  </cols>
  <sheetData>
    <row r="1" spans="1:35" ht="18" thickBot="1" x14ac:dyDescent="0.35">
      <c r="A1" s="24" t="s">
        <v>254</v>
      </c>
      <c r="B1" s="58" t="s">
        <v>255</v>
      </c>
      <c r="C1" s="58" t="s">
        <v>256</v>
      </c>
      <c r="D1" s="98"/>
      <c r="E1" s="58" t="s">
        <v>257</v>
      </c>
      <c r="F1" s="58" t="s">
        <v>258</v>
      </c>
      <c r="G1" s="58" t="s">
        <v>259</v>
      </c>
      <c r="H1" s="24" t="s">
        <v>32</v>
      </c>
      <c r="I1" s="24"/>
      <c r="J1" s="24" t="s">
        <v>260</v>
      </c>
      <c r="K1" s="24"/>
      <c r="L1" s="24" t="s">
        <v>261</v>
      </c>
      <c r="M1" s="24"/>
      <c r="N1" s="25" t="s">
        <v>262</v>
      </c>
      <c r="O1" s="24"/>
      <c r="Q1" s="27" t="s">
        <v>275</v>
      </c>
      <c r="R1" s="27" t="s">
        <v>276</v>
      </c>
      <c r="S1" s="27" t="s">
        <v>277</v>
      </c>
      <c r="T1" s="27" t="s">
        <v>278</v>
      </c>
      <c r="U1" s="27" t="s">
        <v>279</v>
      </c>
      <c r="V1" s="27" t="s">
        <v>280</v>
      </c>
      <c r="W1" s="27" t="s">
        <v>281</v>
      </c>
      <c r="X1" s="27" t="s">
        <v>282</v>
      </c>
      <c r="Y1" s="27" t="s">
        <v>283</v>
      </c>
      <c r="Z1" s="27" t="s">
        <v>284</v>
      </c>
      <c r="AA1" s="72" t="s">
        <v>285</v>
      </c>
      <c r="AB1" s="73" t="s">
        <v>286</v>
      </c>
      <c r="AC1" s="73" t="s">
        <v>287</v>
      </c>
      <c r="AD1" s="73" t="s">
        <v>288</v>
      </c>
      <c r="AE1" s="72" t="s">
        <v>285</v>
      </c>
      <c r="AF1" s="27" t="s">
        <v>289</v>
      </c>
      <c r="AG1" s="27" t="s">
        <v>290</v>
      </c>
      <c r="AH1" s="27" t="s">
        <v>291</v>
      </c>
      <c r="AI1" s="72" t="s">
        <v>285</v>
      </c>
    </row>
    <row r="2" spans="1:35" ht="13.35" customHeight="1" x14ac:dyDescent="0.3">
      <c r="A2" s="1">
        <v>1974</v>
      </c>
      <c r="B2" s="3" t="s">
        <v>297</v>
      </c>
      <c r="C2" s="52" t="s">
        <v>431</v>
      </c>
      <c r="D2" s="97">
        <v>27324</v>
      </c>
      <c r="E2" s="3"/>
      <c r="F2" s="3" t="s">
        <v>357</v>
      </c>
      <c r="G2" s="2" t="s">
        <v>46</v>
      </c>
      <c r="H2" s="6">
        <v>36.6</v>
      </c>
      <c r="I2" s="29"/>
      <c r="J2" s="6">
        <v>43.7</v>
      </c>
      <c r="K2" s="29"/>
      <c r="L2" s="6">
        <v>15.1</v>
      </c>
      <c r="M2" s="29"/>
      <c r="N2" s="6">
        <f>H2-J2</f>
        <v>-7.1000000000000014</v>
      </c>
      <c r="O2" s="29"/>
      <c r="R2" s="6">
        <v>35</v>
      </c>
      <c r="S2" s="6">
        <v>50</v>
      </c>
      <c r="T2" s="7">
        <f>R2-S2</f>
        <v>-15</v>
      </c>
      <c r="U2" s="6">
        <v>52</v>
      </c>
      <c r="V2" s="6">
        <v>39</v>
      </c>
      <c r="W2" s="7">
        <f>U2-V2</f>
        <v>13</v>
      </c>
      <c r="AA2" s="4" t="s">
        <v>1640</v>
      </c>
      <c r="AB2" s="4"/>
      <c r="AC2" s="4"/>
      <c r="AD2" s="4"/>
      <c r="AF2" s="6">
        <v>40</v>
      </c>
      <c r="AG2" s="6">
        <v>35</v>
      </c>
      <c r="AH2" s="7">
        <f>AF2-AG2</f>
        <v>5</v>
      </c>
      <c r="AI2" s="4" t="s">
        <v>1618</v>
      </c>
    </row>
    <row r="3" spans="1:35" ht="13.35" customHeight="1" x14ac:dyDescent="0.3">
      <c r="A3" s="1"/>
      <c r="B3" s="3" t="s">
        <v>297</v>
      </c>
      <c r="C3" s="52"/>
      <c r="E3" s="3"/>
      <c r="F3" s="3" t="s">
        <v>499</v>
      </c>
      <c r="G3" s="2" t="s">
        <v>60</v>
      </c>
      <c r="H3" s="6"/>
      <c r="I3" s="29"/>
      <c r="J3" s="6"/>
      <c r="K3" s="29"/>
      <c r="L3" s="6"/>
      <c r="M3" s="29"/>
      <c r="N3" s="6">
        <v>-10</v>
      </c>
      <c r="O3" s="29"/>
      <c r="R3" s="6"/>
      <c r="S3" s="6"/>
      <c r="U3" s="6"/>
      <c r="V3" s="6"/>
      <c r="AF3" s="6"/>
      <c r="AG3" s="6"/>
    </row>
    <row r="4" spans="1:35" x14ac:dyDescent="0.25">
      <c r="B4" t="s">
        <v>296</v>
      </c>
      <c r="C4" s="9" t="s">
        <v>552</v>
      </c>
      <c r="D4" s="97">
        <v>27347</v>
      </c>
      <c r="F4" t="s">
        <v>264</v>
      </c>
      <c r="G4" s="2" t="s">
        <v>54</v>
      </c>
      <c r="H4" s="6">
        <v>35</v>
      </c>
      <c r="I4" s="7"/>
      <c r="J4" s="6">
        <v>46.5</v>
      </c>
      <c r="K4" s="7"/>
      <c r="L4" s="6">
        <v>14.5</v>
      </c>
      <c r="M4" s="7"/>
      <c r="N4" s="6">
        <f>H4-J4</f>
        <v>-11.5</v>
      </c>
      <c r="O4" s="7"/>
      <c r="R4" s="6">
        <v>32</v>
      </c>
      <c r="S4" s="6">
        <v>52</v>
      </c>
      <c r="T4" s="7">
        <f>R4-S4</f>
        <v>-20</v>
      </c>
      <c r="U4" s="6">
        <v>50</v>
      </c>
      <c r="V4" s="6">
        <v>40</v>
      </c>
      <c r="W4" s="7">
        <f>U4-V4</f>
        <v>10</v>
      </c>
      <c r="X4" s="6">
        <v>45</v>
      </c>
      <c r="Y4" s="6">
        <v>28</v>
      </c>
      <c r="Z4" s="7">
        <f>X4-Y4</f>
        <v>17</v>
      </c>
      <c r="AA4" s="4" t="s">
        <v>1806</v>
      </c>
      <c r="AE4" s="4"/>
      <c r="AF4" s="6">
        <v>40</v>
      </c>
      <c r="AG4" s="6">
        <v>40</v>
      </c>
      <c r="AH4" s="7">
        <f>AF4-AG4</f>
        <v>0</v>
      </c>
      <c r="AI4" s="4" t="s">
        <v>1804</v>
      </c>
    </row>
    <row r="5" spans="1:35" x14ac:dyDescent="0.25">
      <c r="B5" t="s">
        <v>296</v>
      </c>
      <c r="C5" s="9" t="s">
        <v>435</v>
      </c>
      <c r="D5" s="97">
        <v>27359</v>
      </c>
      <c r="F5" t="s">
        <v>357</v>
      </c>
      <c r="G5" s="2" t="s">
        <v>46</v>
      </c>
      <c r="H5" s="6">
        <v>38.4</v>
      </c>
      <c r="I5" s="7">
        <v>1.8</v>
      </c>
      <c r="J5" s="6">
        <v>47.7</v>
      </c>
      <c r="K5" s="7">
        <v>4</v>
      </c>
      <c r="L5" s="6">
        <v>11.1</v>
      </c>
      <c r="M5" s="7">
        <v>-4</v>
      </c>
      <c r="N5" s="6">
        <v>-9.3000000000000007</v>
      </c>
      <c r="O5" s="7">
        <v>-2.2000000000000002</v>
      </c>
      <c r="R5" s="6"/>
      <c r="S5" s="6"/>
      <c r="U5" s="6"/>
      <c r="V5" s="6"/>
      <c r="X5" s="6"/>
      <c r="Y5" s="6"/>
      <c r="AF5" s="6">
        <v>44</v>
      </c>
      <c r="AG5" s="6">
        <v>38</v>
      </c>
      <c r="AH5" s="7">
        <f>AF5-AG5</f>
        <v>6</v>
      </c>
      <c r="AI5" s="4" t="s">
        <v>536</v>
      </c>
    </row>
    <row r="6" spans="1:35" x14ac:dyDescent="0.25">
      <c r="B6" s="3" t="s">
        <v>296</v>
      </c>
      <c r="C6" s="9"/>
      <c r="F6" s="3" t="s">
        <v>499</v>
      </c>
      <c r="G6" s="2" t="s">
        <v>60</v>
      </c>
      <c r="H6" s="6"/>
      <c r="I6" s="7"/>
      <c r="J6" s="6"/>
      <c r="K6" s="7"/>
      <c r="L6" s="6"/>
      <c r="M6" s="7"/>
      <c r="N6" s="6">
        <v>2</v>
      </c>
      <c r="O6" s="7">
        <v>12</v>
      </c>
      <c r="R6" s="6"/>
      <c r="S6" s="6"/>
      <c r="U6" s="6"/>
      <c r="V6" s="6"/>
      <c r="X6" s="6"/>
      <c r="Y6" s="6"/>
      <c r="AF6" s="6"/>
      <c r="AG6" s="6"/>
    </row>
    <row r="7" spans="1:35" x14ac:dyDescent="0.25">
      <c r="A7" s="1"/>
      <c r="B7" t="s">
        <v>266</v>
      </c>
      <c r="C7" s="9" t="s">
        <v>512</v>
      </c>
      <c r="D7" s="97">
        <v>27374</v>
      </c>
      <c r="F7" t="s">
        <v>264</v>
      </c>
      <c r="G7" s="2" t="s">
        <v>54</v>
      </c>
      <c r="H7" s="6">
        <v>33</v>
      </c>
      <c r="I7" s="7">
        <v>-2</v>
      </c>
      <c r="J7" s="6">
        <v>47</v>
      </c>
      <c r="K7" s="7">
        <v>0.5</v>
      </c>
      <c r="L7" s="6">
        <v>16.5</v>
      </c>
      <c r="M7" s="7">
        <v>2</v>
      </c>
      <c r="N7" s="6">
        <f t="shared" ref="N7:N205" si="0">H7-J7</f>
        <v>-14</v>
      </c>
      <c r="O7" s="7">
        <v>-2.5</v>
      </c>
      <c r="R7" s="6">
        <v>31</v>
      </c>
      <c r="S7" s="6">
        <v>47</v>
      </c>
      <c r="T7" s="7">
        <f>R7-S7</f>
        <v>-16</v>
      </c>
      <c r="U7" s="6">
        <v>51</v>
      </c>
      <c r="V7" s="6">
        <v>36</v>
      </c>
      <c r="W7" s="7">
        <f>U7-V7</f>
        <v>15</v>
      </c>
      <c r="X7" s="6">
        <v>45</v>
      </c>
      <c r="Y7" s="6">
        <v>27</v>
      </c>
      <c r="Z7" s="7">
        <f>X7-Y7</f>
        <v>18</v>
      </c>
      <c r="AA7" s="4" t="s">
        <v>1806</v>
      </c>
      <c r="AF7" s="6">
        <v>42</v>
      </c>
      <c r="AG7" s="6">
        <v>36</v>
      </c>
      <c r="AH7" s="7">
        <f>AF7-AG7</f>
        <v>6</v>
      </c>
      <c r="AI7" s="4" t="s">
        <v>1804</v>
      </c>
    </row>
    <row r="8" spans="1:35" x14ac:dyDescent="0.25">
      <c r="A8" s="1"/>
      <c r="B8" s="3" t="s">
        <v>266</v>
      </c>
      <c r="C8" s="9"/>
      <c r="F8" s="3" t="s">
        <v>499</v>
      </c>
      <c r="G8" s="2" t="s">
        <v>60</v>
      </c>
      <c r="H8" s="6"/>
      <c r="I8" s="7"/>
      <c r="J8" s="6"/>
      <c r="K8" s="7"/>
      <c r="L8" s="6"/>
      <c r="M8" s="7"/>
      <c r="N8" s="6">
        <v>9</v>
      </c>
      <c r="O8" s="7">
        <v>7</v>
      </c>
      <c r="R8" s="6"/>
      <c r="S8" s="6"/>
      <c r="U8" s="6"/>
      <c r="V8" s="6"/>
      <c r="X8" s="6"/>
      <c r="Y8" s="6"/>
      <c r="AF8" s="6"/>
      <c r="AG8" s="6"/>
    </row>
    <row r="9" spans="1:35" x14ac:dyDescent="0.25">
      <c r="A9" s="1">
        <v>1975</v>
      </c>
      <c r="B9" t="s">
        <v>267</v>
      </c>
      <c r="C9" s="9" t="s">
        <v>484</v>
      </c>
      <c r="D9" s="97">
        <v>27403</v>
      </c>
      <c r="F9" t="s">
        <v>264</v>
      </c>
      <c r="G9" s="2" t="s">
        <v>54</v>
      </c>
      <c r="H9" s="6">
        <v>34</v>
      </c>
      <c r="I9" s="7">
        <v>1</v>
      </c>
      <c r="J9" s="6">
        <v>48.5</v>
      </c>
      <c r="K9" s="7">
        <v>1.5</v>
      </c>
      <c r="L9" s="6">
        <v>13</v>
      </c>
      <c r="M9" s="7">
        <v>-3.5</v>
      </c>
      <c r="N9" s="6">
        <f t="shared" si="0"/>
        <v>-14.5</v>
      </c>
      <c r="O9" s="7">
        <v>-0.5</v>
      </c>
      <c r="R9" s="6">
        <v>29</v>
      </c>
      <c r="S9" s="6">
        <v>53</v>
      </c>
      <c r="T9" s="7">
        <f>R9-S9</f>
        <v>-24</v>
      </c>
      <c r="U9" s="6">
        <v>49</v>
      </c>
      <c r="V9" s="6">
        <v>38</v>
      </c>
      <c r="W9" s="7">
        <f>U9-V9</f>
        <v>11</v>
      </c>
      <c r="X9" s="6">
        <v>47</v>
      </c>
      <c r="Y9" s="6">
        <v>25</v>
      </c>
      <c r="Z9" s="7">
        <f>X9-Y9</f>
        <v>22</v>
      </c>
      <c r="AA9" s="4" t="s">
        <v>1806</v>
      </c>
      <c r="AF9" s="6">
        <v>37</v>
      </c>
      <c r="AG9" s="6">
        <v>38</v>
      </c>
      <c r="AH9" s="7">
        <f>AF9-AG9</f>
        <v>-1</v>
      </c>
      <c r="AI9" s="4" t="s">
        <v>1804</v>
      </c>
    </row>
    <row r="10" spans="1:35" x14ac:dyDescent="0.25">
      <c r="A10" s="1"/>
      <c r="B10" t="s">
        <v>267</v>
      </c>
      <c r="C10" s="9" t="s">
        <v>350</v>
      </c>
      <c r="D10" s="97">
        <v>27408</v>
      </c>
      <c r="F10" t="s">
        <v>357</v>
      </c>
      <c r="G10" s="2" t="s">
        <v>46</v>
      </c>
      <c r="H10" s="6">
        <v>32.4</v>
      </c>
      <c r="I10" s="7">
        <v>-6</v>
      </c>
      <c r="J10" s="6">
        <v>47.8</v>
      </c>
      <c r="K10" s="7">
        <v>0.1</v>
      </c>
      <c r="L10" s="6">
        <v>15.9</v>
      </c>
      <c r="M10" s="7">
        <v>4.8</v>
      </c>
      <c r="N10" s="6">
        <f t="shared" si="0"/>
        <v>-15.399999999999999</v>
      </c>
      <c r="O10" s="7">
        <v>-6.1</v>
      </c>
      <c r="R10" s="6">
        <v>32</v>
      </c>
      <c r="S10" s="6">
        <v>51</v>
      </c>
      <c r="T10" s="7">
        <f>R10-S10</f>
        <v>-19</v>
      </c>
      <c r="U10" s="6">
        <v>54</v>
      </c>
      <c r="V10" s="6">
        <v>37</v>
      </c>
      <c r="W10" s="7">
        <f>U10-V10</f>
        <v>17</v>
      </c>
      <c r="X10" s="6"/>
      <c r="Y10" s="6"/>
      <c r="AA10" s="4" t="s">
        <v>1640</v>
      </c>
      <c r="AB10" s="4"/>
      <c r="AC10" s="4"/>
      <c r="AD10" s="4"/>
      <c r="AF10" s="6">
        <v>39</v>
      </c>
      <c r="AG10" s="6">
        <v>48</v>
      </c>
      <c r="AH10" s="7">
        <f>AF10-AG10</f>
        <v>-9</v>
      </c>
      <c r="AI10" s="4" t="s">
        <v>536</v>
      </c>
    </row>
    <row r="11" spans="1:35" x14ac:dyDescent="0.25">
      <c r="A11" s="1"/>
      <c r="B11" s="3" t="s">
        <v>267</v>
      </c>
      <c r="C11" s="9"/>
      <c r="F11" s="3" t="s">
        <v>499</v>
      </c>
      <c r="G11" s="2" t="s">
        <v>60</v>
      </c>
      <c r="H11" s="6"/>
      <c r="I11" s="7"/>
      <c r="J11" s="6"/>
      <c r="K11" s="7"/>
      <c r="L11" s="6"/>
      <c r="M11" s="7"/>
      <c r="N11" s="6">
        <v>5</v>
      </c>
      <c r="O11" s="7">
        <v>-4</v>
      </c>
      <c r="R11" s="6"/>
      <c r="S11" s="6"/>
      <c r="U11" s="6"/>
      <c r="V11" s="6"/>
      <c r="X11" s="6"/>
      <c r="Y11" s="6"/>
      <c r="AF11" s="6"/>
      <c r="AG11" s="6"/>
    </row>
    <row r="12" spans="1:35" x14ac:dyDescent="0.25">
      <c r="A12" s="1"/>
      <c r="B12" t="s">
        <v>267</v>
      </c>
      <c r="C12" s="9" t="s">
        <v>424</v>
      </c>
      <c r="D12" s="97">
        <v>27422</v>
      </c>
      <c r="F12" t="s">
        <v>357</v>
      </c>
      <c r="G12" s="2" t="s">
        <v>46</v>
      </c>
      <c r="H12" s="6">
        <v>38.1</v>
      </c>
      <c r="I12" s="7">
        <v>5.7</v>
      </c>
      <c r="J12" s="6">
        <v>43.8</v>
      </c>
      <c r="K12" s="7">
        <v>-4</v>
      </c>
      <c r="L12" s="6">
        <v>14.6</v>
      </c>
      <c r="M12" s="7">
        <v>-0.7</v>
      </c>
      <c r="N12" s="6">
        <f t="shared" si="0"/>
        <v>-5.6999999999999957</v>
      </c>
      <c r="O12" s="7">
        <v>9.6999999999999993</v>
      </c>
      <c r="R12" s="6"/>
      <c r="S12" s="6"/>
      <c r="U12" s="6">
        <v>49</v>
      </c>
      <c r="V12" s="6">
        <v>42</v>
      </c>
      <c r="W12" s="7">
        <f>U12-V12</f>
        <v>7</v>
      </c>
      <c r="X12" s="6"/>
      <c r="Y12" s="6"/>
      <c r="AA12" s="4" t="s">
        <v>1640</v>
      </c>
      <c r="AB12" s="4"/>
      <c r="AC12" s="4"/>
      <c r="AD12" s="4"/>
      <c r="AF12" s="6">
        <v>32</v>
      </c>
      <c r="AG12" s="6">
        <v>54</v>
      </c>
      <c r="AH12" s="7">
        <f>AF12-AG12</f>
        <v>-22</v>
      </c>
      <c r="AI12" s="4" t="s">
        <v>536</v>
      </c>
    </row>
    <row r="13" spans="1:35" x14ac:dyDescent="0.25">
      <c r="A13" s="1"/>
      <c r="B13" t="s">
        <v>268</v>
      </c>
      <c r="C13" s="9" t="s">
        <v>459</v>
      </c>
      <c r="D13" s="97">
        <v>27429</v>
      </c>
      <c r="F13" t="s">
        <v>357</v>
      </c>
      <c r="G13" s="2" t="s">
        <v>46</v>
      </c>
      <c r="H13" s="6">
        <v>38.6</v>
      </c>
      <c r="I13" s="7">
        <v>0.5</v>
      </c>
      <c r="J13" s="6">
        <v>46</v>
      </c>
      <c r="K13" s="7">
        <v>2.2000000000000002</v>
      </c>
      <c r="L13" s="6">
        <v>11.1</v>
      </c>
      <c r="M13" s="7">
        <v>-3.5</v>
      </c>
      <c r="N13" s="6">
        <f t="shared" si="0"/>
        <v>-7.3999999999999986</v>
      </c>
      <c r="O13" s="7">
        <v>-1.7</v>
      </c>
      <c r="R13" s="6"/>
      <c r="S13" s="6"/>
      <c r="U13" s="6">
        <v>51</v>
      </c>
      <c r="V13" s="6">
        <v>42</v>
      </c>
      <c r="W13" s="7">
        <f>U13-V13</f>
        <v>9</v>
      </c>
      <c r="X13" s="6"/>
      <c r="Y13" s="6"/>
      <c r="AA13" s="4" t="s">
        <v>1640</v>
      </c>
      <c r="AB13" s="4"/>
      <c r="AC13" s="4"/>
      <c r="AD13" s="4"/>
      <c r="AF13" s="6"/>
      <c r="AG13" s="6"/>
      <c r="AH13" s="7"/>
      <c r="AI13" s="4"/>
    </row>
    <row r="14" spans="1:35" x14ac:dyDescent="0.25">
      <c r="A14" s="1"/>
      <c r="B14" t="s">
        <v>268</v>
      </c>
      <c r="C14" s="9" t="s">
        <v>526</v>
      </c>
      <c r="D14" s="97">
        <v>27438</v>
      </c>
      <c r="F14" t="s">
        <v>264</v>
      </c>
      <c r="G14" s="2" t="s">
        <v>54</v>
      </c>
      <c r="H14" s="6">
        <v>45</v>
      </c>
      <c r="I14" s="7">
        <v>11</v>
      </c>
      <c r="J14" s="6">
        <v>41</v>
      </c>
      <c r="K14" s="7">
        <v>-7.5</v>
      </c>
      <c r="L14" s="6">
        <v>11</v>
      </c>
      <c r="M14" s="7">
        <v>-2</v>
      </c>
      <c r="N14" s="6">
        <f t="shared" si="0"/>
        <v>4</v>
      </c>
      <c r="O14" s="7">
        <v>18.5</v>
      </c>
      <c r="R14" s="6">
        <v>64</v>
      </c>
      <c r="S14" s="6">
        <v>15</v>
      </c>
      <c r="T14" s="7">
        <f>R14-S14</f>
        <v>49</v>
      </c>
      <c r="U14" s="6">
        <v>47</v>
      </c>
      <c r="V14" s="6">
        <v>42</v>
      </c>
      <c r="W14" s="7">
        <f>U14-V14</f>
        <v>5</v>
      </c>
      <c r="X14" s="6">
        <v>43</v>
      </c>
      <c r="Y14" s="6">
        <v>31</v>
      </c>
      <c r="Z14" s="7">
        <f>X14-Y14</f>
        <v>12</v>
      </c>
      <c r="AA14" s="4" t="s">
        <v>1809</v>
      </c>
      <c r="AF14" s="6">
        <v>32</v>
      </c>
      <c r="AG14" s="6">
        <v>47</v>
      </c>
      <c r="AH14" s="7">
        <f>AF14-AG14</f>
        <v>-15</v>
      </c>
      <c r="AI14" s="4" t="s">
        <v>1804</v>
      </c>
    </row>
    <row r="15" spans="1:35" x14ac:dyDescent="0.25">
      <c r="A15" s="1"/>
      <c r="B15" s="3" t="s">
        <v>268</v>
      </c>
      <c r="C15" s="9"/>
      <c r="F15" s="3" t="s">
        <v>499</v>
      </c>
      <c r="G15" s="2" t="s">
        <v>60</v>
      </c>
      <c r="H15" s="6"/>
      <c r="I15" s="7"/>
      <c r="J15" s="6"/>
      <c r="K15" s="7"/>
      <c r="L15" s="6"/>
      <c r="M15" s="7"/>
      <c r="N15" s="6">
        <v>-7</v>
      </c>
      <c r="O15" s="7">
        <v>-12</v>
      </c>
      <c r="R15" s="6"/>
      <c r="S15" s="6"/>
      <c r="U15" s="6"/>
      <c r="V15" s="6"/>
      <c r="X15" s="6"/>
      <c r="Y15" s="6"/>
      <c r="AF15" s="6"/>
      <c r="AG15" s="6"/>
    </row>
    <row r="16" spans="1:35" x14ac:dyDescent="0.25">
      <c r="A16" s="1"/>
      <c r="B16" t="s">
        <v>268</v>
      </c>
      <c r="C16" s="52" t="s">
        <v>909</v>
      </c>
      <c r="D16" s="97">
        <v>27450</v>
      </c>
      <c r="F16" t="s">
        <v>357</v>
      </c>
      <c r="G16" s="2" t="s">
        <v>46</v>
      </c>
      <c r="H16" s="6">
        <v>40.799999999999997</v>
      </c>
      <c r="I16" s="7">
        <v>2.2000000000000002</v>
      </c>
      <c r="J16" s="6">
        <v>46.4</v>
      </c>
      <c r="K16" s="7">
        <v>0.4</v>
      </c>
      <c r="L16" s="6">
        <v>10.3</v>
      </c>
      <c r="M16" s="7">
        <v>-0.8</v>
      </c>
      <c r="N16" s="6">
        <f t="shared" si="0"/>
        <v>-5.6000000000000014</v>
      </c>
      <c r="O16" s="7">
        <v>1.8</v>
      </c>
      <c r="R16" s="6"/>
      <c r="S16" s="6"/>
      <c r="U16" s="6">
        <v>53</v>
      </c>
      <c r="V16" s="6">
        <v>39</v>
      </c>
      <c r="W16" s="7">
        <f>U16-V16</f>
        <v>14</v>
      </c>
      <c r="X16" s="6"/>
      <c r="Y16" s="6"/>
      <c r="AA16" s="4" t="s">
        <v>1640</v>
      </c>
      <c r="AB16" s="4"/>
      <c r="AC16" s="4"/>
      <c r="AD16" s="4"/>
      <c r="AF16" s="6">
        <v>35</v>
      </c>
      <c r="AG16" s="6">
        <v>51</v>
      </c>
      <c r="AH16" s="7">
        <f>AF16-AG16</f>
        <v>-16</v>
      </c>
      <c r="AI16" s="4" t="s">
        <v>536</v>
      </c>
    </row>
    <row r="17" spans="1:35" x14ac:dyDescent="0.25">
      <c r="A17" s="1"/>
      <c r="B17" t="s">
        <v>294</v>
      </c>
      <c r="C17" s="9" t="s">
        <v>451</v>
      </c>
      <c r="D17" s="97">
        <v>27465</v>
      </c>
      <c r="F17" t="s">
        <v>264</v>
      </c>
      <c r="G17" s="2" t="s">
        <v>54</v>
      </c>
      <c r="H17" s="6">
        <v>42</v>
      </c>
      <c r="I17" s="7">
        <v>-3</v>
      </c>
      <c r="J17" s="6">
        <v>44</v>
      </c>
      <c r="K17" s="7">
        <v>3</v>
      </c>
      <c r="L17" s="6">
        <v>11</v>
      </c>
      <c r="M17" s="7">
        <v>0</v>
      </c>
      <c r="N17" s="6">
        <f t="shared" ref="N17:N44" si="1">H17-J17</f>
        <v>-2</v>
      </c>
      <c r="O17" s="7">
        <v>-6</v>
      </c>
      <c r="R17" s="6">
        <v>60</v>
      </c>
      <c r="S17" s="6">
        <v>20</v>
      </c>
      <c r="T17" s="7">
        <f>R17-S17</f>
        <v>40</v>
      </c>
      <c r="U17" s="6">
        <v>51</v>
      </c>
      <c r="V17" s="6">
        <v>39</v>
      </c>
      <c r="W17" s="7">
        <f>U17-V17</f>
        <v>12</v>
      </c>
      <c r="X17" s="6">
        <v>41</v>
      </c>
      <c r="Y17" s="6">
        <v>32</v>
      </c>
      <c r="Z17" s="7">
        <f>X17-Y17</f>
        <v>9</v>
      </c>
      <c r="AA17" s="4" t="s">
        <v>1809</v>
      </c>
      <c r="AF17" s="6">
        <v>37</v>
      </c>
      <c r="AG17" s="6">
        <v>41</v>
      </c>
      <c r="AH17" s="7">
        <f>AF17-AG17</f>
        <v>-4</v>
      </c>
      <c r="AI17" s="4" t="s">
        <v>1804</v>
      </c>
    </row>
    <row r="18" spans="1:35" x14ac:dyDescent="0.25">
      <c r="A18" s="1"/>
      <c r="B18" s="3" t="s">
        <v>294</v>
      </c>
      <c r="C18" s="9"/>
      <c r="F18" s="3" t="s">
        <v>499</v>
      </c>
      <c r="G18" s="2" t="s">
        <v>60</v>
      </c>
      <c r="H18" s="6"/>
      <c r="I18" s="7"/>
      <c r="J18" s="6"/>
      <c r="K18" s="7"/>
      <c r="L18" s="6"/>
      <c r="M18" s="7"/>
      <c r="N18" s="6">
        <v>-4</v>
      </c>
      <c r="O18" s="7">
        <v>3</v>
      </c>
      <c r="R18" s="6"/>
      <c r="S18" s="6"/>
      <c r="U18" s="6"/>
      <c r="V18" s="6"/>
      <c r="X18" s="6"/>
      <c r="Y18" s="6"/>
      <c r="AF18" s="6"/>
      <c r="AG18" s="6"/>
    </row>
    <row r="19" spans="1:35" x14ac:dyDescent="0.25">
      <c r="A19" s="1"/>
      <c r="B19" s="3" t="s">
        <v>294</v>
      </c>
      <c r="C19" s="9"/>
      <c r="F19" s="3" t="s">
        <v>521</v>
      </c>
      <c r="G19" s="2" t="s">
        <v>42</v>
      </c>
      <c r="H19" s="6">
        <v>47.5</v>
      </c>
      <c r="I19" s="7"/>
      <c r="J19" s="6">
        <v>39.5</v>
      </c>
      <c r="K19" s="7"/>
      <c r="L19" s="6">
        <v>11.5</v>
      </c>
      <c r="M19" s="7"/>
      <c r="N19" s="6">
        <v>8</v>
      </c>
      <c r="O19" s="7"/>
      <c r="R19" s="6"/>
      <c r="S19" s="6"/>
      <c r="U19" s="6"/>
      <c r="V19" s="6"/>
      <c r="X19" s="6"/>
      <c r="Y19" s="6"/>
      <c r="AF19" s="6"/>
      <c r="AG19" s="6"/>
    </row>
    <row r="20" spans="1:35" x14ac:dyDescent="0.25">
      <c r="A20" s="1"/>
      <c r="B20" t="s">
        <v>269</v>
      </c>
      <c r="C20" s="9" t="s">
        <v>354</v>
      </c>
      <c r="D20" s="97">
        <v>27485</v>
      </c>
      <c r="F20" t="s">
        <v>357</v>
      </c>
      <c r="G20" s="2" t="s">
        <v>46</v>
      </c>
      <c r="H20" s="6">
        <v>44.8</v>
      </c>
      <c r="I20" s="7">
        <v>4</v>
      </c>
      <c r="J20" s="6">
        <v>43.3</v>
      </c>
      <c r="K20" s="7">
        <v>-3.1</v>
      </c>
      <c r="L20" s="6">
        <v>9.1</v>
      </c>
      <c r="M20" s="7">
        <v>-1.2</v>
      </c>
      <c r="N20" s="6">
        <f t="shared" si="1"/>
        <v>1.5</v>
      </c>
      <c r="O20" s="7">
        <v>7.1</v>
      </c>
      <c r="R20" s="6">
        <v>44</v>
      </c>
      <c r="S20" s="6">
        <v>15</v>
      </c>
      <c r="T20" s="7">
        <f>R20-S20</f>
        <v>29</v>
      </c>
      <c r="U20" s="6">
        <v>47</v>
      </c>
      <c r="V20" s="6">
        <v>44</v>
      </c>
      <c r="W20" s="7">
        <f>U20-V20</f>
        <v>3</v>
      </c>
      <c r="X20" s="6"/>
      <c r="Y20" s="6"/>
      <c r="AA20" s="4" t="s">
        <v>1640</v>
      </c>
      <c r="AB20" s="4"/>
      <c r="AC20" s="4"/>
      <c r="AD20" s="4"/>
      <c r="AF20" s="6">
        <v>32</v>
      </c>
      <c r="AG20" s="6">
        <v>56</v>
      </c>
      <c r="AH20" s="7">
        <f>AF20-AG20</f>
        <v>-24</v>
      </c>
      <c r="AI20" s="4" t="s">
        <v>536</v>
      </c>
    </row>
    <row r="21" spans="1:35" x14ac:dyDescent="0.25">
      <c r="A21" s="1"/>
      <c r="B21" t="s">
        <v>269</v>
      </c>
      <c r="C21" s="9" t="s">
        <v>400</v>
      </c>
      <c r="D21" s="97">
        <v>27493</v>
      </c>
      <c r="F21" t="s">
        <v>264</v>
      </c>
      <c r="G21" s="2" t="s">
        <v>54</v>
      </c>
      <c r="H21" s="6">
        <v>43</v>
      </c>
      <c r="I21" s="7">
        <v>1</v>
      </c>
      <c r="J21" s="6">
        <v>45</v>
      </c>
      <c r="K21" s="7">
        <v>1</v>
      </c>
      <c r="L21" s="6">
        <v>10</v>
      </c>
      <c r="M21" s="7">
        <v>-1</v>
      </c>
      <c r="N21" s="6">
        <f t="shared" si="1"/>
        <v>-2</v>
      </c>
      <c r="O21" s="7">
        <v>0</v>
      </c>
      <c r="R21" s="6">
        <v>45</v>
      </c>
      <c r="S21" s="6">
        <v>16</v>
      </c>
      <c r="T21" s="7">
        <f>R21-S21</f>
        <v>29</v>
      </c>
      <c r="U21" s="6">
        <v>44</v>
      </c>
      <c r="V21" s="6">
        <v>46</v>
      </c>
      <c r="W21" s="7">
        <f>U21-V21</f>
        <v>-2</v>
      </c>
      <c r="X21" s="6">
        <v>39</v>
      </c>
      <c r="Y21" s="6">
        <v>34</v>
      </c>
      <c r="Z21" s="7">
        <f>X21-Y21</f>
        <v>5</v>
      </c>
      <c r="AA21" s="4" t="s">
        <v>1810</v>
      </c>
      <c r="AF21" s="6">
        <v>32</v>
      </c>
      <c r="AG21" s="6">
        <v>50</v>
      </c>
      <c r="AH21" s="7">
        <f>AF21-AG21</f>
        <v>-18</v>
      </c>
      <c r="AI21" s="4" t="s">
        <v>1804</v>
      </c>
    </row>
    <row r="22" spans="1:35" x14ac:dyDescent="0.25">
      <c r="A22" s="1"/>
      <c r="B22" t="s">
        <v>269</v>
      </c>
      <c r="C22" s="9" t="s">
        <v>431</v>
      </c>
      <c r="D22" s="97">
        <v>27506</v>
      </c>
      <c r="F22" t="s">
        <v>357</v>
      </c>
      <c r="G22" s="2" t="s">
        <v>46</v>
      </c>
      <c r="H22" s="6">
        <v>42.4</v>
      </c>
      <c r="I22" s="7">
        <v>-2.4</v>
      </c>
      <c r="J22" s="6">
        <v>43.5</v>
      </c>
      <c r="K22" s="7">
        <v>0.2</v>
      </c>
      <c r="L22" s="6">
        <v>10.9</v>
      </c>
      <c r="M22" s="7">
        <v>1.8</v>
      </c>
      <c r="N22" s="6">
        <f t="shared" si="1"/>
        <v>-1.1000000000000014</v>
      </c>
      <c r="O22" s="7">
        <v>-2.6</v>
      </c>
      <c r="R22" s="6">
        <v>44</v>
      </c>
      <c r="S22" s="6">
        <v>19</v>
      </c>
      <c r="T22" s="7">
        <f>R22-S22</f>
        <v>25</v>
      </c>
      <c r="U22" s="6">
        <v>47</v>
      </c>
      <c r="V22" s="6">
        <v>43</v>
      </c>
      <c r="W22" s="7">
        <f>U22-V22</f>
        <v>4</v>
      </c>
      <c r="X22" s="6"/>
      <c r="Y22" s="6"/>
      <c r="Z22" s="7">
        <v>40</v>
      </c>
      <c r="AA22" s="4" t="s">
        <v>1640</v>
      </c>
      <c r="AB22" s="4"/>
      <c r="AC22" s="4"/>
      <c r="AD22" s="4"/>
      <c r="AF22" s="6">
        <v>29</v>
      </c>
      <c r="AG22" s="6">
        <v>57</v>
      </c>
      <c r="AH22" s="7">
        <f>AF22-AG22</f>
        <v>-28</v>
      </c>
      <c r="AI22" s="4" t="s">
        <v>536</v>
      </c>
    </row>
    <row r="23" spans="1:35" x14ac:dyDescent="0.25">
      <c r="A23" s="1"/>
      <c r="B23" s="3" t="s">
        <v>269</v>
      </c>
      <c r="C23" s="9"/>
      <c r="F23" s="3" t="s">
        <v>499</v>
      </c>
      <c r="G23" s="2" t="s">
        <v>60</v>
      </c>
      <c r="H23" s="6"/>
      <c r="I23" s="7"/>
      <c r="J23" s="6"/>
      <c r="K23" s="7"/>
      <c r="L23" s="6"/>
      <c r="M23" s="7"/>
      <c r="N23" s="6">
        <v>0</v>
      </c>
      <c r="O23" s="7">
        <v>4</v>
      </c>
      <c r="R23" s="6"/>
      <c r="S23" s="6"/>
      <c r="U23" s="6"/>
      <c r="V23" s="6"/>
      <c r="X23" s="6"/>
      <c r="Y23" s="6"/>
      <c r="Z23" s="7">
        <v>46</v>
      </c>
      <c r="AF23" s="6"/>
      <c r="AG23" s="6"/>
    </row>
    <row r="24" spans="1:35" x14ac:dyDescent="0.25">
      <c r="A24" s="1"/>
      <c r="B24" t="s">
        <v>270</v>
      </c>
      <c r="C24" s="9" t="s">
        <v>409</v>
      </c>
      <c r="D24" s="97">
        <v>27520</v>
      </c>
      <c r="F24" t="s">
        <v>357</v>
      </c>
      <c r="G24" s="2" t="s">
        <v>46</v>
      </c>
      <c r="H24" s="6">
        <v>42.9</v>
      </c>
      <c r="I24" s="7">
        <v>0.5</v>
      </c>
      <c r="J24" s="6">
        <v>40.200000000000003</v>
      </c>
      <c r="K24" s="7">
        <v>-3.3</v>
      </c>
      <c r="L24" s="6">
        <v>13</v>
      </c>
      <c r="M24" s="7">
        <v>2.1</v>
      </c>
      <c r="N24" s="6">
        <f t="shared" si="1"/>
        <v>2.6999999999999957</v>
      </c>
      <c r="O24" s="7">
        <v>3.8</v>
      </c>
      <c r="R24" s="6">
        <v>44</v>
      </c>
      <c r="S24" s="6">
        <v>20</v>
      </c>
      <c r="T24" s="7">
        <f>R24-S24</f>
        <v>24</v>
      </c>
      <c r="U24" s="6">
        <v>43</v>
      </c>
      <c r="V24" s="6">
        <v>48</v>
      </c>
      <c r="W24" s="7">
        <f>U24-V24</f>
        <v>-5</v>
      </c>
      <c r="X24" s="6"/>
      <c r="Y24" s="6"/>
      <c r="Z24" s="7">
        <v>46</v>
      </c>
      <c r="AA24" s="4" t="s">
        <v>1640</v>
      </c>
      <c r="AB24" s="4"/>
      <c r="AC24" s="4"/>
      <c r="AD24" s="4"/>
      <c r="AF24" s="6">
        <v>24</v>
      </c>
      <c r="AG24" s="6">
        <v>64</v>
      </c>
      <c r="AH24" s="7">
        <f>AF24-AG24</f>
        <v>-40</v>
      </c>
      <c r="AI24" s="4" t="s">
        <v>536</v>
      </c>
    </row>
    <row r="25" spans="1:35" x14ac:dyDescent="0.25">
      <c r="A25" s="1"/>
      <c r="B25" t="s">
        <v>270</v>
      </c>
      <c r="C25" s="9" t="s">
        <v>350</v>
      </c>
      <c r="D25" s="97">
        <v>27528</v>
      </c>
      <c r="F25" t="s">
        <v>264</v>
      </c>
      <c r="G25" s="2" t="s">
        <v>54</v>
      </c>
      <c r="H25" s="6">
        <v>45.5</v>
      </c>
      <c r="I25" s="7">
        <v>2.5</v>
      </c>
      <c r="J25" s="6">
        <v>39.5</v>
      </c>
      <c r="K25" s="7">
        <v>-5.5</v>
      </c>
      <c r="L25" s="6">
        <v>11</v>
      </c>
      <c r="M25" s="7">
        <v>1</v>
      </c>
      <c r="N25" s="6">
        <f t="shared" si="1"/>
        <v>6</v>
      </c>
      <c r="O25" s="7">
        <v>8</v>
      </c>
      <c r="R25" s="6">
        <v>41</v>
      </c>
      <c r="S25" s="6">
        <v>25</v>
      </c>
      <c r="T25" s="7">
        <f>R25-S25</f>
        <v>16</v>
      </c>
      <c r="U25" s="6">
        <v>40</v>
      </c>
      <c r="V25" s="6">
        <v>49</v>
      </c>
      <c r="W25" s="7">
        <f>U25-V25</f>
        <v>-9</v>
      </c>
      <c r="X25" s="6">
        <v>40</v>
      </c>
      <c r="Y25" s="6">
        <v>33</v>
      </c>
      <c r="Z25" s="7">
        <f>X25-Y25</f>
        <v>7</v>
      </c>
      <c r="AA25" s="4" t="s">
        <v>1810</v>
      </c>
      <c r="AF25" s="6">
        <v>26</v>
      </c>
      <c r="AG25" s="6">
        <v>55</v>
      </c>
      <c r="AH25" s="7">
        <f>AF25-AG25</f>
        <v>-29</v>
      </c>
      <c r="AI25" s="4" t="s">
        <v>1804</v>
      </c>
    </row>
    <row r="26" spans="1:35" x14ac:dyDescent="0.25">
      <c r="A26" s="1"/>
      <c r="B26" s="3" t="s">
        <v>270</v>
      </c>
      <c r="C26" s="9"/>
      <c r="F26" s="3" t="s">
        <v>499</v>
      </c>
      <c r="G26" s="2" t="s">
        <v>60</v>
      </c>
      <c r="H26" s="6"/>
      <c r="I26" s="7"/>
      <c r="J26" s="6"/>
      <c r="K26" s="7"/>
      <c r="L26" s="6"/>
      <c r="M26" s="7"/>
      <c r="N26" s="6">
        <v>-2</v>
      </c>
      <c r="O26" s="7">
        <v>-2</v>
      </c>
      <c r="R26" s="6"/>
      <c r="S26" s="6"/>
      <c r="U26" s="6"/>
      <c r="V26" s="6"/>
      <c r="X26" s="6"/>
      <c r="Y26" s="6"/>
      <c r="Z26" s="7">
        <v>45</v>
      </c>
      <c r="AF26" s="6"/>
      <c r="AG26" s="6"/>
    </row>
    <row r="27" spans="1:35" x14ac:dyDescent="0.25">
      <c r="A27" s="1"/>
      <c r="B27" t="s">
        <v>270</v>
      </c>
      <c r="C27" s="9" t="s">
        <v>466</v>
      </c>
      <c r="D27" s="97">
        <v>27541</v>
      </c>
      <c r="F27" t="s">
        <v>357</v>
      </c>
      <c r="G27" s="2" t="s">
        <v>46</v>
      </c>
      <c r="H27" s="6">
        <v>42</v>
      </c>
      <c r="I27" s="7">
        <v>-0.9</v>
      </c>
      <c r="J27" s="6">
        <v>43.6</v>
      </c>
      <c r="K27" s="7">
        <v>3.4</v>
      </c>
      <c r="L27" s="6">
        <v>10.7</v>
      </c>
      <c r="M27" s="7">
        <v>-2.2999999999999998</v>
      </c>
      <c r="N27" s="6">
        <f t="shared" si="1"/>
        <v>-1.6000000000000014</v>
      </c>
      <c r="O27" s="7">
        <v>-4.3</v>
      </c>
      <c r="R27" s="6">
        <v>41</v>
      </c>
      <c r="S27" s="6">
        <v>27</v>
      </c>
      <c r="T27" s="7">
        <f>R27-S27</f>
        <v>14</v>
      </c>
      <c r="U27" s="6">
        <v>47</v>
      </c>
      <c r="V27" s="6">
        <v>45</v>
      </c>
      <c r="W27" s="7">
        <f>U27-V27</f>
        <v>2</v>
      </c>
      <c r="X27" s="6"/>
      <c r="Y27" s="6"/>
      <c r="Z27" s="7">
        <v>46</v>
      </c>
      <c r="AA27" s="4" t="s">
        <v>1640</v>
      </c>
      <c r="AB27" s="4"/>
      <c r="AC27" s="4"/>
      <c r="AD27" s="4"/>
      <c r="AF27" s="6">
        <v>28</v>
      </c>
      <c r="AG27" s="6">
        <v>60</v>
      </c>
      <c r="AH27" s="7">
        <f>AF27-AG27</f>
        <v>-32</v>
      </c>
      <c r="AI27" s="4" t="s">
        <v>536</v>
      </c>
    </row>
    <row r="28" spans="1:35" x14ac:dyDescent="0.25">
      <c r="A28" s="1"/>
      <c r="B28" t="s">
        <v>263</v>
      </c>
      <c r="C28" s="9" t="s">
        <v>512</v>
      </c>
      <c r="D28" s="97">
        <v>27556</v>
      </c>
      <c r="F28" t="s">
        <v>264</v>
      </c>
      <c r="G28" s="2" t="s">
        <v>54</v>
      </c>
      <c r="H28" s="6">
        <v>44</v>
      </c>
      <c r="I28" s="7">
        <v>-1.5</v>
      </c>
      <c r="J28" s="6">
        <v>40.5</v>
      </c>
      <c r="K28" s="7">
        <v>1</v>
      </c>
      <c r="L28" s="6">
        <v>13</v>
      </c>
      <c r="M28" s="7">
        <v>2</v>
      </c>
      <c r="N28" s="6">
        <f t="shared" si="1"/>
        <v>3.5</v>
      </c>
      <c r="O28" s="7">
        <v>-2.5</v>
      </c>
      <c r="R28" s="6">
        <v>35</v>
      </c>
      <c r="S28" s="6">
        <v>35</v>
      </c>
      <c r="T28" s="7">
        <f>R28-S28</f>
        <v>0</v>
      </c>
      <c r="U28" s="6">
        <v>46</v>
      </c>
      <c r="V28" s="6">
        <v>44</v>
      </c>
      <c r="W28" s="7">
        <f>U28-V28</f>
        <v>2</v>
      </c>
      <c r="X28" s="6">
        <v>47</v>
      </c>
      <c r="Y28" s="6">
        <v>28</v>
      </c>
      <c r="Z28" s="7">
        <f>X28-Y28</f>
        <v>19</v>
      </c>
      <c r="AA28" s="4" t="s">
        <v>1810</v>
      </c>
      <c r="AF28" s="6">
        <v>31</v>
      </c>
      <c r="AG28" s="6">
        <v>49</v>
      </c>
      <c r="AH28" s="7">
        <f>AF28-AG28</f>
        <v>-18</v>
      </c>
      <c r="AI28" s="4" t="s">
        <v>1804</v>
      </c>
    </row>
    <row r="29" spans="1:35" x14ac:dyDescent="0.25">
      <c r="A29" s="1"/>
      <c r="B29" t="s">
        <v>263</v>
      </c>
      <c r="C29" s="9" t="s">
        <v>482</v>
      </c>
      <c r="D29" s="97">
        <v>27569</v>
      </c>
      <c r="F29" t="s">
        <v>357</v>
      </c>
      <c r="G29" s="2" t="s">
        <v>46</v>
      </c>
      <c r="H29" s="6">
        <v>48.8</v>
      </c>
      <c r="I29" s="7">
        <v>6.8</v>
      </c>
      <c r="J29" s="6">
        <v>37.200000000000003</v>
      </c>
      <c r="K29" s="7">
        <v>-6.4</v>
      </c>
      <c r="L29" s="6">
        <v>10.4</v>
      </c>
      <c r="M29" s="7">
        <v>-0.3</v>
      </c>
      <c r="N29" s="6">
        <f t="shared" si="1"/>
        <v>11.599999999999994</v>
      </c>
      <c r="O29" s="7">
        <v>13.2</v>
      </c>
      <c r="R29" s="6">
        <v>39</v>
      </c>
      <c r="S29" s="6">
        <v>32</v>
      </c>
      <c r="T29" s="7">
        <f>R29-S29</f>
        <v>7</v>
      </c>
      <c r="U29" s="6">
        <v>40</v>
      </c>
      <c r="V29" s="6">
        <v>52</v>
      </c>
      <c r="W29" s="7">
        <f>U29-V29</f>
        <v>-12</v>
      </c>
      <c r="X29" s="6"/>
      <c r="Y29" s="6"/>
      <c r="Z29" s="7">
        <v>40</v>
      </c>
      <c r="AA29" s="4" t="s">
        <v>1640</v>
      </c>
      <c r="AB29" s="4"/>
      <c r="AC29" s="4"/>
      <c r="AD29" s="4"/>
      <c r="AF29" s="6">
        <v>23</v>
      </c>
      <c r="AG29" s="6">
        <v>65</v>
      </c>
      <c r="AH29" s="7">
        <f>AF29-AG29</f>
        <v>-42</v>
      </c>
      <c r="AI29" s="4" t="s">
        <v>536</v>
      </c>
    </row>
    <row r="30" spans="1:35" x14ac:dyDescent="0.25">
      <c r="A30" s="1"/>
      <c r="B30" s="3" t="s">
        <v>263</v>
      </c>
      <c r="C30" s="9"/>
      <c r="F30" s="3" t="s">
        <v>499</v>
      </c>
      <c r="G30" s="2" t="s">
        <v>60</v>
      </c>
      <c r="H30" s="6"/>
      <c r="I30" s="7"/>
      <c r="J30" s="6"/>
      <c r="K30" s="7"/>
      <c r="L30" s="6"/>
      <c r="M30" s="7"/>
      <c r="N30" s="6">
        <v>-3</v>
      </c>
      <c r="O30" s="7">
        <v>-1</v>
      </c>
      <c r="R30" s="6"/>
      <c r="S30" s="6"/>
      <c r="U30" s="6"/>
      <c r="V30" s="6"/>
      <c r="X30" s="6"/>
      <c r="Y30" s="6"/>
      <c r="AF30" s="6"/>
      <c r="AG30" s="6"/>
    </row>
    <row r="31" spans="1:35" x14ac:dyDescent="0.25">
      <c r="A31" s="1"/>
      <c r="B31" t="s">
        <v>265</v>
      </c>
      <c r="C31" s="9" t="s">
        <v>520</v>
      </c>
      <c r="D31" s="97">
        <v>27586</v>
      </c>
      <c r="F31" t="s">
        <v>264</v>
      </c>
      <c r="G31" s="2" t="s">
        <v>54</v>
      </c>
      <c r="H31" s="6">
        <v>43</v>
      </c>
      <c r="I31" s="7">
        <v>-1</v>
      </c>
      <c r="J31" s="6">
        <v>40.5</v>
      </c>
      <c r="K31" s="7">
        <v>0</v>
      </c>
      <c r="L31" s="6">
        <v>12.5</v>
      </c>
      <c r="M31" s="7">
        <v>-0.5</v>
      </c>
      <c r="N31" s="6">
        <f t="shared" si="1"/>
        <v>2.5</v>
      </c>
      <c r="O31" s="7">
        <v>-1</v>
      </c>
      <c r="R31" s="6">
        <v>37</v>
      </c>
      <c r="S31" s="6">
        <v>39</v>
      </c>
      <c r="T31" s="7">
        <f>R31-S31</f>
        <v>-2</v>
      </c>
      <c r="U31" s="6">
        <v>46</v>
      </c>
      <c r="V31" s="6">
        <v>46</v>
      </c>
      <c r="W31" s="7">
        <f>U31-V31</f>
        <v>0</v>
      </c>
      <c r="X31" s="6">
        <v>44</v>
      </c>
      <c r="Y31" s="6">
        <v>34</v>
      </c>
      <c r="Z31" s="7">
        <f>X31-Y31</f>
        <v>10</v>
      </c>
      <c r="AA31" s="4" t="s">
        <v>1810</v>
      </c>
      <c r="AF31" s="6">
        <v>27</v>
      </c>
      <c r="AG31" s="6">
        <v>53</v>
      </c>
      <c r="AH31" s="7">
        <f>AF31-AG31</f>
        <v>-26</v>
      </c>
      <c r="AI31" s="4" t="s">
        <v>1804</v>
      </c>
    </row>
    <row r="32" spans="1:35" x14ac:dyDescent="0.25">
      <c r="A32" s="1"/>
      <c r="B32" t="s">
        <v>293</v>
      </c>
      <c r="C32" s="9" t="s">
        <v>451</v>
      </c>
      <c r="D32" s="97">
        <v>27618</v>
      </c>
      <c r="F32" t="s">
        <v>357</v>
      </c>
      <c r="G32" s="2" t="s">
        <v>46</v>
      </c>
      <c r="H32" s="6">
        <v>44.4</v>
      </c>
      <c r="I32" s="7">
        <v>-4.4000000000000004</v>
      </c>
      <c r="J32" s="6">
        <v>40.299999999999997</v>
      </c>
      <c r="K32" s="7">
        <v>3.1</v>
      </c>
      <c r="L32" s="6">
        <v>11.6</v>
      </c>
      <c r="M32" s="7">
        <v>1.2</v>
      </c>
      <c r="N32" s="6">
        <f t="shared" si="1"/>
        <v>4.1000000000000014</v>
      </c>
      <c r="O32" s="7">
        <v>-7.5</v>
      </c>
      <c r="R32" s="6">
        <v>35</v>
      </c>
      <c r="S32" s="6">
        <v>37</v>
      </c>
      <c r="T32" s="7">
        <f>R32-S32</f>
        <v>-2</v>
      </c>
      <c r="U32" s="6">
        <v>44</v>
      </c>
      <c r="V32" s="6">
        <v>48</v>
      </c>
      <c r="W32" s="7">
        <f>U32-V32</f>
        <v>-4</v>
      </c>
      <c r="X32" s="6"/>
      <c r="Y32" s="6"/>
      <c r="AA32" s="4" t="s">
        <v>1640</v>
      </c>
      <c r="AB32" s="4"/>
      <c r="AC32" s="4"/>
      <c r="AD32" s="4"/>
      <c r="AF32" s="6">
        <v>26</v>
      </c>
      <c r="AG32" s="6">
        <v>61</v>
      </c>
      <c r="AH32" s="7">
        <f>AF32-AG32</f>
        <v>-35</v>
      </c>
      <c r="AI32" s="4" t="s">
        <v>536</v>
      </c>
    </row>
    <row r="33" spans="1:35" x14ac:dyDescent="0.25">
      <c r="A33" s="1"/>
      <c r="B33" t="s">
        <v>293</v>
      </c>
      <c r="C33" s="9" t="s">
        <v>359</v>
      </c>
      <c r="D33" s="97">
        <v>27619</v>
      </c>
      <c r="F33" t="s">
        <v>264</v>
      </c>
      <c r="G33" s="2" t="s">
        <v>54</v>
      </c>
      <c r="H33" s="6">
        <v>40.5</v>
      </c>
      <c r="I33" s="7">
        <v>-2.5</v>
      </c>
      <c r="J33" s="6">
        <v>42</v>
      </c>
      <c r="K33" s="7">
        <v>1.5</v>
      </c>
      <c r="L33" s="6">
        <v>14</v>
      </c>
      <c r="M33" s="7">
        <v>1.5</v>
      </c>
      <c r="N33" s="6">
        <f t="shared" si="1"/>
        <v>-1.5</v>
      </c>
      <c r="O33" s="7">
        <v>-4</v>
      </c>
      <c r="R33" s="6">
        <v>37</v>
      </c>
      <c r="S33" s="6">
        <v>40</v>
      </c>
      <c r="T33" s="7">
        <f>R33-S33</f>
        <v>-3</v>
      </c>
      <c r="U33" s="6">
        <v>45</v>
      </c>
      <c r="V33" s="6">
        <v>47</v>
      </c>
      <c r="W33" s="7">
        <f>U33-V33</f>
        <v>-2</v>
      </c>
      <c r="X33" s="6">
        <v>48</v>
      </c>
      <c r="Y33" s="6">
        <v>32</v>
      </c>
      <c r="Z33" s="7">
        <f>X33-Y33</f>
        <v>16</v>
      </c>
      <c r="AA33" s="4" t="s">
        <v>1810</v>
      </c>
      <c r="AF33" s="6">
        <v>32</v>
      </c>
      <c r="AG33" s="6">
        <v>53</v>
      </c>
      <c r="AH33" s="7">
        <f>AF33-AG33</f>
        <v>-21</v>
      </c>
      <c r="AI33" s="4" t="s">
        <v>1804</v>
      </c>
    </row>
    <row r="34" spans="1:35" x14ac:dyDescent="0.25">
      <c r="A34" s="1"/>
      <c r="B34" s="3" t="s">
        <v>293</v>
      </c>
      <c r="C34" s="9"/>
      <c r="F34" s="3" t="s">
        <v>499</v>
      </c>
      <c r="G34" s="2" t="s">
        <v>60</v>
      </c>
      <c r="H34" s="6"/>
      <c r="I34" s="7"/>
      <c r="J34" s="6"/>
      <c r="K34" s="7"/>
      <c r="L34" s="6"/>
      <c r="M34" s="7"/>
      <c r="N34" s="6">
        <v>-14</v>
      </c>
      <c r="O34" s="7">
        <v>-11</v>
      </c>
      <c r="R34" s="6"/>
      <c r="S34" s="6"/>
      <c r="U34" s="6"/>
      <c r="V34" s="6"/>
      <c r="X34" s="6"/>
      <c r="Y34" s="6"/>
      <c r="AF34" s="6"/>
      <c r="AG34" s="6"/>
    </row>
    <row r="35" spans="1:35" x14ac:dyDescent="0.25">
      <c r="A35" s="1"/>
      <c r="B35" t="s">
        <v>295</v>
      </c>
      <c r="C35" s="9" t="s">
        <v>399</v>
      </c>
      <c r="D35" s="97">
        <v>27639</v>
      </c>
      <c r="F35" t="s">
        <v>357</v>
      </c>
      <c r="G35" s="2" t="s">
        <v>46</v>
      </c>
      <c r="H35" s="6">
        <v>45.7</v>
      </c>
      <c r="I35" s="7">
        <v>1.3</v>
      </c>
      <c r="J35" s="6">
        <v>40.799999999999997</v>
      </c>
      <c r="K35" s="7">
        <v>0.5</v>
      </c>
      <c r="L35" s="6">
        <v>10.3</v>
      </c>
      <c r="M35" s="7">
        <v>-1.3</v>
      </c>
      <c r="N35" s="6">
        <f t="shared" si="1"/>
        <v>4.9000000000000057</v>
      </c>
      <c r="O35" s="7">
        <v>0.8</v>
      </c>
      <c r="R35" s="6">
        <v>39</v>
      </c>
      <c r="S35" s="6">
        <v>35</v>
      </c>
      <c r="T35" s="7">
        <f>R35-S35</f>
        <v>4</v>
      </c>
      <c r="U35" s="6">
        <v>43</v>
      </c>
      <c r="V35" s="6">
        <v>48</v>
      </c>
      <c r="W35" s="7">
        <f>U35-V35</f>
        <v>-5</v>
      </c>
      <c r="X35" s="6"/>
      <c r="Y35" s="6"/>
      <c r="AA35" s="4" t="s">
        <v>1640</v>
      </c>
      <c r="AB35" s="4"/>
      <c r="AC35" s="4"/>
      <c r="AD35" s="4"/>
      <c r="AF35" s="6">
        <v>30</v>
      </c>
      <c r="AG35" s="6">
        <v>58</v>
      </c>
      <c r="AH35" s="7">
        <f>AF35-AG35</f>
        <v>-28</v>
      </c>
      <c r="AI35" s="4" t="s">
        <v>536</v>
      </c>
    </row>
    <row r="36" spans="1:35" x14ac:dyDescent="0.25">
      <c r="A36" s="1"/>
      <c r="B36" t="s">
        <v>295</v>
      </c>
      <c r="C36" s="9" t="s">
        <v>363</v>
      </c>
      <c r="D36" s="97">
        <v>27654</v>
      </c>
      <c r="F36" t="s">
        <v>264</v>
      </c>
      <c r="G36" s="2" t="s">
        <v>54</v>
      </c>
      <c r="H36" s="6">
        <v>38.5</v>
      </c>
      <c r="I36" s="7">
        <v>-2</v>
      </c>
      <c r="J36" s="6">
        <v>41.5</v>
      </c>
      <c r="K36" s="7">
        <v>-0.5</v>
      </c>
      <c r="L36" s="6">
        <v>16.5</v>
      </c>
      <c r="M36" s="7">
        <v>2.5</v>
      </c>
      <c r="N36" s="6">
        <f t="shared" si="1"/>
        <v>-3</v>
      </c>
      <c r="O36" s="7">
        <v>-1.5</v>
      </c>
      <c r="R36" s="6">
        <v>39</v>
      </c>
      <c r="S36" s="6">
        <v>39</v>
      </c>
      <c r="T36" s="7">
        <f>R36-S36</f>
        <v>0</v>
      </c>
      <c r="U36" s="6">
        <v>45</v>
      </c>
      <c r="V36" s="6">
        <v>48</v>
      </c>
      <c r="W36" s="7">
        <f>U36-V36</f>
        <v>-3</v>
      </c>
      <c r="X36" s="6">
        <v>49</v>
      </c>
      <c r="Y36" s="6">
        <v>30</v>
      </c>
      <c r="Z36" s="7">
        <f>X36-Y36</f>
        <v>19</v>
      </c>
      <c r="AA36" s="4" t="s">
        <v>1810</v>
      </c>
      <c r="AF36" s="6">
        <v>30</v>
      </c>
      <c r="AG36" s="6">
        <v>51</v>
      </c>
      <c r="AH36" s="7">
        <f>AF36-AG36</f>
        <v>-21</v>
      </c>
      <c r="AI36" s="4" t="s">
        <v>1804</v>
      </c>
    </row>
    <row r="37" spans="1:35" x14ac:dyDescent="0.25">
      <c r="A37" s="1"/>
      <c r="B37" t="s">
        <v>297</v>
      </c>
      <c r="C37" s="9" t="s">
        <v>469</v>
      </c>
      <c r="D37" s="97">
        <v>27683</v>
      </c>
      <c r="F37" t="s">
        <v>264</v>
      </c>
      <c r="G37" s="2" t="s">
        <v>54</v>
      </c>
      <c r="H37" s="6">
        <v>42.5</v>
      </c>
      <c r="I37" s="7">
        <v>4</v>
      </c>
      <c r="J37" s="6">
        <v>40.5</v>
      </c>
      <c r="K37" s="7">
        <v>-1</v>
      </c>
      <c r="L37" s="6">
        <v>13.5</v>
      </c>
      <c r="M37" s="7">
        <v>-3</v>
      </c>
      <c r="N37" s="6">
        <f t="shared" si="1"/>
        <v>2</v>
      </c>
      <c r="O37" s="7">
        <v>5</v>
      </c>
      <c r="R37" s="6">
        <v>45</v>
      </c>
      <c r="S37" s="6">
        <v>33</v>
      </c>
      <c r="T37" s="7">
        <f>R37-S37</f>
        <v>12</v>
      </c>
      <c r="U37" s="6">
        <v>46</v>
      </c>
      <c r="V37" s="6">
        <v>49</v>
      </c>
      <c r="W37" s="7">
        <f>U37-V37</f>
        <v>-3</v>
      </c>
      <c r="X37" s="6">
        <v>48</v>
      </c>
      <c r="Y37" s="6">
        <v>30</v>
      </c>
      <c r="Z37" s="7">
        <f>X37-Y37</f>
        <v>18</v>
      </c>
      <c r="AA37" s="4" t="s">
        <v>1810</v>
      </c>
      <c r="AF37" s="6">
        <v>30</v>
      </c>
      <c r="AG37" s="6">
        <v>55</v>
      </c>
      <c r="AH37" s="7">
        <f>AF37-AG37</f>
        <v>-25</v>
      </c>
      <c r="AI37" s="4" t="s">
        <v>1804</v>
      </c>
    </row>
    <row r="38" spans="1:35" x14ac:dyDescent="0.25">
      <c r="A38" s="1"/>
      <c r="B38" t="s">
        <v>297</v>
      </c>
      <c r="C38" s="9" t="s">
        <v>543</v>
      </c>
      <c r="D38" s="97">
        <v>27691</v>
      </c>
      <c r="F38" t="s">
        <v>357</v>
      </c>
      <c r="G38" s="2" t="s">
        <v>46</v>
      </c>
      <c r="H38" s="6">
        <v>43.4</v>
      </c>
      <c r="I38" s="7">
        <v>-2.2999999999999998</v>
      </c>
      <c r="J38" s="6">
        <v>41.5</v>
      </c>
      <c r="K38" s="7">
        <v>0.7</v>
      </c>
      <c r="L38" s="6">
        <v>11.8</v>
      </c>
      <c r="M38" s="7">
        <v>1.5</v>
      </c>
      <c r="N38" s="6">
        <f t="shared" si="1"/>
        <v>1.8999999999999986</v>
      </c>
      <c r="O38" s="7">
        <v>-3</v>
      </c>
      <c r="R38" s="6">
        <v>42</v>
      </c>
      <c r="S38" s="6">
        <v>35</v>
      </c>
      <c r="T38" s="7">
        <f t="shared" ref="T38:T39" si="2">R38-S38</f>
        <v>7</v>
      </c>
      <c r="U38" s="6">
        <v>43</v>
      </c>
      <c r="V38" s="6">
        <v>47</v>
      </c>
      <c r="W38" s="7">
        <f t="shared" ref="W38:W39" si="3">U38-V38</f>
        <v>-4</v>
      </c>
      <c r="X38" s="6"/>
      <c r="Y38" s="6"/>
      <c r="AA38" s="4" t="s">
        <v>1640</v>
      </c>
      <c r="AB38" s="4"/>
      <c r="AC38" s="4"/>
      <c r="AD38" s="4"/>
      <c r="AF38" s="6">
        <v>28</v>
      </c>
      <c r="AG38" s="6">
        <v>59</v>
      </c>
      <c r="AH38" s="7">
        <f t="shared" ref="AH38:AH39" si="4">AF38-AG38</f>
        <v>-31</v>
      </c>
      <c r="AI38" s="4" t="s">
        <v>536</v>
      </c>
    </row>
    <row r="39" spans="1:35" x14ac:dyDescent="0.25">
      <c r="A39" s="1"/>
      <c r="B39" t="s">
        <v>296</v>
      </c>
      <c r="C39" s="9" t="s">
        <v>512</v>
      </c>
      <c r="D39" s="97">
        <v>27709</v>
      </c>
      <c r="F39" t="s">
        <v>357</v>
      </c>
      <c r="G39" s="2" t="s">
        <v>46</v>
      </c>
      <c r="H39" s="6">
        <v>43.6</v>
      </c>
      <c r="I39" s="7">
        <v>0.2</v>
      </c>
      <c r="J39" s="6">
        <v>41.2</v>
      </c>
      <c r="K39" s="7">
        <v>-0.3</v>
      </c>
      <c r="L39" s="6">
        <v>12.7</v>
      </c>
      <c r="M39" s="7">
        <v>0.9</v>
      </c>
      <c r="N39" s="6">
        <f t="shared" si="1"/>
        <v>2.3999999999999986</v>
      </c>
      <c r="O39" s="7">
        <v>0.5</v>
      </c>
      <c r="R39" s="6">
        <v>41</v>
      </c>
      <c r="S39" s="6">
        <v>34</v>
      </c>
      <c r="T39" s="7">
        <f t="shared" si="2"/>
        <v>7</v>
      </c>
      <c r="U39" s="6">
        <v>45</v>
      </c>
      <c r="V39" s="6">
        <v>46</v>
      </c>
      <c r="W39" s="7">
        <f t="shared" si="3"/>
        <v>-1</v>
      </c>
      <c r="X39" s="6"/>
      <c r="Y39" s="6"/>
      <c r="AA39" s="4" t="s">
        <v>1640</v>
      </c>
      <c r="AB39" s="4"/>
      <c r="AC39" s="4"/>
      <c r="AD39" s="4"/>
      <c r="AF39" s="6">
        <v>30</v>
      </c>
      <c r="AG39" s="6">
        <v>58</v>
      </c>
      <c r="AH39" s="7">
        <f t="shared" si="4"/>
        <v>-28</v>
      </c>
      <c r="AI39" s="4" t="s">
        <v>536</v>
      </c>
    </row>
    <row r="40" spans="1:35" x14ac:dyDescent="0.25">
      <c r="A40" s="1"/>
      <c r="B40" t="s">
        <v>296</v>
      </c>
      <c r="C40" s="9" t="s">
        <v>451</v>
      </c>
      <c r="D40" s="97">
        <v>27710</v>
      </c>
      <c r="F40" t="s">
        <v>264</v>
      </c>
      <c r="G40" s="2" t="s">
        <v>54</v>
      </c>
      <c r="H40" s="6">
        <v>39</v>
      </c>
      <c r="I40" s="7">
        <v>-3.5</v>
      </c>
      <c r="J40" s="6">
        <v>44.5</v>
      </c>
      <c r="K40" s="7">
        <v>4</v>
      </c>
      <c r="L40" s="6">
        <v>12.5</v>
      </c>
      <c r="M40" s="7">
        <v>-1</v>
      </c>
      <c r="N40" s="6">
        <f t="shared" si="1"/>
        <v>-5.5</v>
      </c>
      <c r="O40" s="7">
        <v>-7.5</v>
      </c>
      <c r="R40" s="6">
        <v>42</v>
      </c>
      <c r="S40" s="6">
        <v>36</v>
      </c>
      <c r="T40" s="7">
        <f>R40-S40</f>
        <v>6</v>
      </c>
      <c r="U40" s="6">
        <v>45</v>
      </c>
      <c r="V40" s="6">
        <v>45</v>
      </c>
      <c r="W40" s="7">
        <f>U40-V40</f>
        <v>0</v>
      </c>
      <c r="X40" s="6">
        <v>44</v>
      </c>
      <c r="Y40" s="6">
        <v>35</v>
      </c>
      <c r="Z40" s="7">
        <f>X40-Y40</f>
        <v>9</v>
      </c>
      <c r="AA40" s="4" t="s">
        <v>1810</v>
      </c>
      <c r="AF40" s="6">
        <v>31</v>
      </c>
      <c r="AG40" s="6">
        <v>51</v>
      </c>
      <c r="AH40" s="7">
        <f>AF40-AG40</f>
        <v>-20</v>
      </c>
      <c r="AI40" s="4" t="s">
        <v>1804</v>
      </c>
    </row>
    <row r="41" spans="1:35" x14ac:dyDescent="0.25">
      <c r="A41" s="1"/>
      <c r="B41" t="s">
        <v>296</v>
      </c>
      <c r="C41" s="9" t="s">
        <v>430</v>
      </c>
      <c r="D41" s="97">
        <v>27723</v>
      </c>
      <c r="F41" t="s">
        <v>357</v>
      </c>
      <c r="G41" s="2" t="s">
        <v>46</v>
      </c>
      <c r="H41" s="6">
        <v>44.5</v>
      </c>
      <c r="I41" s="7">
        <v>0.9</v>
      </c>
      <c r="J41" s="6">
        <v>37.4</v>
      </c>
      <c r="K41" s="7">
        <v>-3.8</v>
      </c>
      <c r="L41" s="6">
        <v>14.9</v>
      </c>
      <c r="M41" s="7">
        <v>2.2000000000000002</v>
      </c>
      <c r="N41" s="6">
        <f t="shared" si="1"/>
        <v>7.1000000000000014</v>
      </c>
      <c r="O41" s="7">
        <v>4.7</v>
      </c>
      <c r="R41" s="6">
        <v>41</v>
      </c>
      <c r="S41" s="6">
        <v>35</v>
      </c>
      <c r="T41" s="7">
        <f>R41-S41</f>
        <v>6</v>
      </c>
      <c r="U41" s="6">
        <v>42</v>
      </c>
      <c r="V41" s="6">
        <v>49</v>
      </c>
      <c r="W41" s="7">
        <f>U41-V41</f>
        <v>-7</v>
      </c>
      <c r="X41" s="6"/>
      <c r="Y41" s="6"/>
      <c r="AA41" s="4" t="s">
        <v>1640</v>
      </c>
      <c r="AB41" s="4"/>
      <c r="AC41" s="4"/>
      <c r="AD41" s="4"/>
      <c r="AF41" s="6">
        <v>27</v>
      </c>
      <c r="AG41" s="6">
        <v>61</v>
      </c>
      <c r="AH41" s="7">
        <f>AF41-AG41</f>
        <v>-34</v>
      </c>
      <c r="AI41" s="4" t="s">
        <v>536</v>
      </c>
    </row>
    <row r="42" spans="1:35" x14ac:dyDescent="0.25">
      <c r="A42" s="1"/>
      <c r="B42" s="3" t="s">
        <v>296</v>
      </c>
      <c r="C42" s="9"/>
      <c r="F42" s="3" t="s">
        <v>499</v>
      </c>
      <c r="G42" s="2" t="s">
        <v>60</v>
      </c>
      <c r="H42" s="6"/>
      <c r="I42" s="7"/>
      <c r="J42" s="6"/>
      <c r="K42" s="7"/>
      <c r="L42" s="6"/>
      <c r="M42" s="7"/>
      <c r="N42" s="6">
        <v>-11</v>
      </c>
      <c r="O42" s="7">
        <v>3</v>
      </c>
      <c r="R42" s="6"/>
      <c r="S42" s="6"/>
      <c r="U42" s="6"/>
      <c r="V42" s="6"/>
      <c r="X42" s="6"/>
      <c r="Y42" s="6"/>
      <c r="AF42" s="6"/>
      <c r="AG42" s="6"/>
    </row>
    <row r="43" spans="1:35" x14ac:dyDescent="0.25">
      <c r="A43" s="1"/>
      <c r="B43" t="s">
        <v>266</v>
      </c>
      <c r="C43" s="9" t="s">
        <v>414</v>
      </c>
      <c r="D43" s="97">
        <v>27737</v>
      </c>
      <c r="F43" t="s">
        <v>357</v>
      </c>
      <c r="G43" s="2" t="s">
        <v>46</v>
      </c>
      <c r="H43" s="6">
        <v>45.4</v>
      </c>
      <c r="I43" s="7">
        <v>0.9</v>
      </c>
      <c r="J43" s="6">
        <v>38.299999999999997</v>
      </c>
      <c r="K43" s="7">
        <v>0.9</v>
      </c>
      <c r="L43" s="6">
        <v>11.7</v>
      </c>
      <c r="M43" s="7">
        <v>-3.2</v>
      </c>
      <c r="N43" s="6">
        <f t="shared" si="1"/>
        <v>7.1000000000000014</v>
      </c>
      <c r="O43" s="7">
        <v>0</v>
      </c>
      <c r="R43" s="6">
        <v>43</v>
      </c>
      <c r="S43" s="6">
        <v>33</v>
      </c>
      <c r="T43" s="7">
        <f>R43-S43</f>
        <v>10</v>
      </c>
      <c r="U43" s="6">
        <v>40</v>
      </c>
      <c r="V43" s="6">
        <v>51</v>
      </c>
      <c r="W43" s="7">
        <f>U43-V43</f>
        <v>-11</v>
      </c>
      <c r="X43" s="6"/>
      <c r="Y43" s="6"/>
      <c r="AA43" s="4" t="s">
        <v>1640</v>
      </c>
      <c r="AB43" s="4"/>
      <c r="AC43" s="4"/>
      <c r="AD43" s="4"/>
      <c r="AF43" s="6">
        <v>25</v>
      </c>
      <c r="AG43" s="6">
        <v>63</v>
      </c>
      <c r="AH43" s="7">
        <f>AF43-AG43</f>
        <v>-38</v>
      </c>
      <c r="AI43" s="4" t="s">
        <v>536</v>
      </c>
    </row>
    <row r="44" spans="1:35" x14ac:dyDescent="0.25">
      <c r="A44" s="1"/>
      <c r="B44" t="s">
        <v>266</v>
      </c>
      <c r="C44" s="9" t="s">
        <v>512</v>
      </c>
      <c r="D44" s="97">
        <v>27739</v>
      </c>
      <c r="F44" t="s">
        <v>264</v>
      </c>
      <c r="G44" s="2" t="s">
        <v>54</v>
      </c>
      <c r="H44" s="6">
        <v>40.5</v>
      </c>
      <c r="I44" s="7">
        <v>1.5</v>
      </c>
      <c r="J44" s="6">
        <v>41</v>
      </c>
      <c r="K44" s="7">
        <v>-3.5</v>
      </c>
      <c r="L44" s="6">
        <v>14</v>
      </c>
      <c r="M44" s="7">
        <v>1.5</v>
      </c>
      <c r="N44" s="6">
        <f t="shared" si="1"/>
        <v>-0.5</v>
      </c>
      <c r="O44" s="7">
        <v>5</v>
      </c>
      <c r="R44" s="6">
        <v>40</v>
      </c>
      <c r="S44" s="6">
        <v>35</v>
      </c>
      <c r="T44" s="7">
        <f>R44-S44</f>
        <v>5</v>
      </c>
      <c r="U44" s="6">
        <v>40</v>
      </c>
      <c r="V44" s="6">
        <v>50</v>
      </c>
      <c r="W44" s="7">
        <f>U44-V44</f>
        <v>-10</v>
      </c>
      <c r="X44" s="6">
        <v>47</v>
      </c>
      <c r="Y44" s="6">
        <v>30</v>
      </c>
      <c r="Z44" s="7">
        <f>X44-Y44</f>
        <v>17</v>
      </c>
      <c r="AA44" s="4" t="s">
        <v>1810</v>
      </c>
      <c r="AF44" s="6">
        <v>27</v>
      </c>
      <c r="AG44" s="6">
        <v>54</v>
      </c>
      <c r="AH44" s="7">
        <f>AF44-AG44</f>
        <v>-27</v>
      </c>
      <c r="AI44" s="4" t="s">
        <v>1804</v>
      </c>
    </row>
    <row r="45" spans="1:35" x14ac:dyDescent="0.25">
      <c r="A45" s="1">
        <v>1976</v>
      </c>
      <c r="B45" t="s">
        <v>267</v>
      </c>
      <c r="C45" s="9" t="s">
        <v>455</v>
      </c>
      <c r="D45" s="97">
        <v>27774</v>
      </c>
      <c r="F45" t="s">
        <v>264</v>
      </c>
      <c r="G45" s="2" t="s">
        <v>54</v>
      </c>
      <c r="H45" s="6">
        <v>40.5</v>
      </c>
      <c r="I45" s="7">
        <v>0</v>
      </c>
      <c r="J45" s="6">
        <v>42</v>
      </c>
      <c r="K45" s="7">
        <v>1</v>
      </c>
      <c r="L45" s="6">
        <v>14</v>
      </c>
      <c r="M45" s="7">
        <v>0</v>
      </c>
      <c r="N45" s="6">
        <f>H45-J45</f>
        <v>-1.5</v>
      </c>
      <c r="O45" s="7">
        <v>-1</v>
      </c>
      <c r="R45" s="6"/>
      <c r="S45" s="6"/>
      <c r="U45" s="6">
        <v>42</v>
      </c>
      <c r="V45" s="6"/>
      <c r="X45" s="6"/>
      <c r="Y45" s="6"/>
      <c r="AF45" s="6">
        <v>29</v>
      </c>
      <c r="AG45" s="6">
        <v>53</v>
      </c>
      <c r="AH45" s="7">
        <f>AF45-AG45</f>
        <v>-24</v>
      </c>
      <c r="AI45" s="4" t="s">
        <v>292</v>
      </c>
    </row>
    <row r="46" spans="1:35" x14ac:dyDescent="0.25">
      <c r="A46" s="1"/>
      <c r="B46" t="s">
        <v>267</v>
      </c>
      <c r="C46" s="9" t="s">
        <v>341</v>
      </c>
      <c r="D46" s="97">
        <v>27774</v>
      </c>
      <c r="F46" t="s">
        <v>357</v>
      </c>
      <c r="G46" s="2" t="s">
        <v>46</v>
      </c>
      <c r="H46" s="6">
        <v>43.9</v>
      </c>
      <c r="I46" s="7">
        <v>-1.5</v>
      </c>
      <c r="J46" s="6">
        <v>40.5</v>
      </c>
      <c r="K46" s="7">
        <v>2.2000000000000002</v>
      </c>
      <c r="L46" s="6">
        <v>11.4</v>
      </c>
      <c r="M46" s="7">
        <v>-0.3</v>
      </c>
      <c r="N46" s="6">
        <f>H46-J46</f>
        <v>3.3999999999999986</v>
      </c>
      <c r="O46" s="7">
        <v>-3.7</v>
      </c>
      <c r="R46" s="6">
        <v>41</v>
      </c>
      <c r="S46" s="6">
        <v>35</v>
      </c>
      <c r="T46" s="7">
        <f t="shared" ref="T46:T47" si="5">R46-S46</f>
        <v>6</v>
      </c>
      <c r="U46" s="6">
        <v>41</v>
      </c>
      <c r="V46" s="6">
        <v>48</v>
      </c>
      <c r="W46" s="7">
        <f t="shared" ref="W46:W47" si="6">U46-V46</f>
        <v>-7</v>
      </c>
      <c r="X46" s="6"/>
      <c r="Y46" s="6"/>
      <c r="AA46" s="4" t="s">
        <v>1640</v>
      </c>
      <c r="AB46" s="4"/>
      <c r="AC46" s="4"/>
      <c r="AD46" s="4"/>
      <c r="AF46" s="6">
        <v>25</v>
      </c>
      <c r="AG46" s="6">
        <v>61</v>
      </c>
      <c r="AH46" s="7">
        <f t="shared" ref="AH46:AH47" si="7">AF46-AG46</f>
        <v>-36</v>
      </c>
      <c r="AI46" s="4" t="s">
        <v>536</v>
      </c>
    </row>
    <row r="47" spans="1:35" x14ac:dyDescent="0.25">
      <c r="A47" s="1"/>
      <c r="B47" t="s">
        <v>267</v>
      </c>
      <c r="C47" s="9" t="s">
        <v>338</v>
      </c>
      <c r="D47" s="97">
        <v>27781</v>
      </c>
      <c r="F47" t="s">
        <v>357</v>
      </c>
      <c r="G47" s="2" t="s">
        <v>46</v>
      </c>
      <c r="H47" s="6">
        <v>42</v>
      </c>
      <c r="I47" s="7">
        <v>-1.9</v>
      </c>
      <c r="J47" s="6">
        <v>42.8</v>
      </c>
      <c r="K47" s="7">
        <v>2.2999999999999998</v>
      </c>
      <c r="L47" s="6">
        <v>11.3</v>
      </c>
      <c r="M47" s="7">
        <v>-0.1</v>
      </c>
      <c r="N47" s="6">
        <f>H47-J47</f>
        <v>-0.79999999999999716</v>
      </c>
      <c r="O47" s="7">
        <v>-4.2</v>
      </c>
      <c r="R47" s="6">
        <v>40</v>
      </c>
      <c r="S47" s="6">
        <v>35</v>
      </c>
      <c r="T47" s="7">
        <f t="shared" si="5"/>
        <v>5</v>
      </c>
      <c r="U47" s="6">
        <v>45</v>
      </c>
      <c r="V47" s="6">
        <v>44</v>
      </c>
      <c r="W47" s="7">
        <f t="shared" si="6"/>
        <v>1</v>
      </c>
      <c r="X47" s="6"/>
      <c r="Y47" s="6"/>
      <c r="AA47" s="4" t="s">
        <v>1640</v>
      </c>
      <c r="AB47" s="4"/>
      <c r="AC47" s="4"/>
      <c r="AD47" s="4"/>
      <c r="AF47" s="6">
        <v>27</v>
      </c>
      <c r="AG47" s="6">
        <v>58</v>
      </c>
      <c r="AH47" s="7">
        <f t="shared" si="7"/>
        <v>-31</v>
      </c>
      <c r="AI47" s="4" t="s">
        <v>536</v>
      </c>
    </row>
    <row r="48" spans="1:35" x14ac:dyDescent="0.25">
      <c r="A48" s="1"/>
      <c r="B48" s="3" t="s">
        <v>267</v>
      </c>
      <c r="C48" s="9"/>
      <c r="F48" s="3" t="s">
        <v>499</v>
      </c>
      <c r="G48" s="2" t="s">
        <v>60</v>
      </c>
      <c r="H48" s="6"/>
      <c r="I48" s="7"/>
      <c r="J48" s="6"/>
      <c r="K48" s="7"/>
      <c r="L48" s="6"/>
      <c r="M48" s="7"/>
      <c r="N48" s="6">
        <v>-11.5</v>
      </c>
      <c r="O48" s="7">
        <v>-0.5</v>
      </c>
      <c r="R48" s="6"/>
      <c r="S48" s="6"/>
      <c r="U48" s="6"/>
      <c r="V48" s="6"/>
      <c r="X48" s="6"/>
      <c r="Y48" s="6"/>
      <c r="AF48" s="6"/>
      <c r="AG48" s="6"/>
    </row>
    <row r="49" spans="1:35" x14ac:dyDescent="0.25">
      <c r="A49" s="1"/>
      <c r="B49" t="s">
        <v>268</v>
      </c>
      <c r="C49" s="9" t="s">
        <v>512</v>
      </c>
      <c r="D49" s="97">
        <v>27801</v>
      </c>
      <c r="F49" t="s">
        <v>264</v>
      </c>
      <c r="G49" s="2" t="s">
        <v>54</v>
      </c>
      <c r="H49" s="6">
        <v>45.5</v>
      </c>
      <c r="I49" s="7">
        <v>5</v>
      </c>
      <c r="J49" s="6">
        <v>40.5</v>
      </c>
      <c r="K49" s="7">
        <v>-1.5</v>
      </c>
      <c r="L49" s="6">
        <v>10.5</v>
      </c>
      <c r="M49" s="7">
        <v>-3.5</v>
      </c>
      <c r="N49" s="6">
        <f t="shared" si="0"/>
        <v>5</v>
      </c>
      <c r="O49" s="7">
        <v>6.5</v>
      </c>
      <c r="R49" s="6"/>
      <c r="S49" s="6"/>
      <c r="U49" s="6">
        <v>45</v>
      </c>
      <c r="V49" s="6"/>
      <c r="X49" s="6"/>
      <c r="Y49" s="6"/>
      <c r="AF49" s="6">
        <v>32</v>
      </c>
      <c r="AG49" s="6">
        <v>51</v>
      </c>
      <c r="AH49" s="7">
        <f>AF49-AG49</f>
        <v>-19</v>
      </c>
      <c r="AI49" s="4" t="s">
        <v>292</v>
      </c>
    </row>
    <row r="50" spans="1:35" x14ac:dyDescent="0.25">
      <c r="A50" s="1"/>
      <c r="B50" s="3" t="s">
        <v>268</v>
      </c>
      <c r="C50" s="9"/>
      <c r="F50" s="3" t="s">
        <v>499</v>
      </c>
      <c r="G50" s="2" t="s">
        <v>60</v>
      </c>
      <c r="H50" s="6"/>
      <c r="I50" s="7"/>
      <c r="J50" s="6"/>
      <c r="K50" s="7"/>
      <c r="L50" s="6"/>
      <c r="M50" s="7"/>
      <c r="N50" s="6">
        <v>-13</v>
      </c>
      <c r="O50" s="7">
        <v>-1.5</v>
      </c>
      <c r="R50" s="6"/>
      <c r="S50" s="6"/>
      <c r="U50" s="6"/>
      <c r="V50" s="6"/>
      <c r="X50" s="6"/>
      <c r="Y50" s="6"/>
      <c r="AF50" s="6"/>
      <c r="AG50" s="6"/>
    </row>
    <row r="51" spans="1:35" x14ac:dyDescent="0.25">
      <c r="A51" s="1"/>
      <c r="B51" t="s">
        <v>294</v>
      </c>
      <c r="C51" s="9" t="s">
        <v>400</v>
      </c>
      <c r="D51" s="97">
        <v>27828</v>
      </c>
      <c r="F51" t="s">
        <v>357</v>
      </c>
      <c r="G51" s="2" t="s">
        <v>46</v>
      </c>
      <c r="H51" s="6">
        <v>46</v>
      </c>
      <c r="I51" s="7">
        <v>4</v>
      </c>
      <c r="J51" s="6">
        <v>41.7</v>
      </c>
      <c r="K51" s="7">
        <v>-1.1000000000000001</v>
      </c>
      <c r="L51" s="6">
        <v>8.8000000000000007</v>
      </c>
      <c r="M51" s="7">
        <v>-2.5</v>
      </c>
      <c r="N51" s="6">
        <f t="shared" si="0"/>
        <v>4.2999999999999972</v>
      </c>
      <c r="O51" s="7">
        <v>5.0999999999999996</v>
      </c>
      <c r="R51" s="6">
        <v>41</v>
      </c>
      <c r="S51" s="6">
        <v>38</v>
      </c>
      <c r="T51" s="7">
        <f>R51-S51</f>
        <v>3</v>
      </c>
      <c r="U51" s="6">
        <v>44</v>
      </c>
      <c r="V51" s="6">
        <v>46</v>
      </c>
      <c r="W51" s="7">
        <f>U51-V51</f>
        <v>-2</v>
      </c>
      <c r="X51" s="6"/>
      <c r="Y51" s="6"/>
      <c r="AA51" s="4" t="s">
        <v>1640</v>
      </c>
      <c r="AB51" s="4"/>
      <c r="AC51" s="4"/>
      <c r="AD51" s="4"/>
      <c r="AF51" s="6">
        <v>27</v>
      </c>
      <c r="AG51" s="6">
        <v>61</v>
      </c>
      <c r="AH51" s="7">
        <f>AF51-AG51</f>
        <v>-34</v>
      </c>
      <c r="AI51" s="4" t="s">
        <v>536</v>
      </c>
    </row>
    <row r="52" spans="1:35" x14ac:dyDescent="0.25">
      <c r="A52" s="1"/>
      <c r="B52" t="s">
        <v>294</v>
      </c>
      <c r="C52" s="9" t="s">
        <v>360</v>
      </c>
      <c r="D52" s="97">
        <v>27829</v>
      </c>
      <c r="F52" t="s">
        <v>264</v>
      </c>
      <c r="G52" s="2" t="s">
        <v>54</v>
      </c>
      <c r="H52" s="6">
        <v>44</v>
      </c>
      <c r="I52" s="7">
        <v>-1</v>
      </c>
      <c r="J52" s="6">
        <v>41.5</v>
      </c>
      <c r="K52" s="7">
        <v>1</v>
      </c>
      <c r="L52" s="6">
        <v>9.5</v>
      </c>
      <c r="M52" s="7">
        <v>-1</v>
      </c>
      <c r="N52" s="6">
        <f t="shared" si="0"/>
        <v>2.5</v>
      </c>
      <c r="O52" s="7">
        <v>-2.5</v>
      </c>
      <c r="R52" s="6"/>
      <c r="S52" s="6"/>
      <c r="U52" s="6">
        <v>46</v>
      </c>
      <c r="V52" s="6"/>
      <c r="X52" s="6"/>
      <c r="Y52" s="6"/>
      <c r="AF52" s="6">
        <v>30</v>
      </c>
      <c r="AG52" s="6">
        <v>53</v>
      </c>
      <c r="AH52" s="7">
        <f>AF52-AG52</f>
        <v>-23</v>
      </c>
      <c r="AI52" s="4" t="s">
        <v>292</v>
      </c>
    </row>
    <row r="53" spans="1:35" x14ac:dyDescent="0.25">
      <c r="A53" s="1"/>
      <c r="B53" t="s">
        <v>294</v>
      </c>
      <c r="C53" s="9" t="s">
        <v>564</v>
      </c>
      <c r="D53" s="97">
        <v>27837</v>
      </c>
      <c r="E53">
        <v>21</v>
      </c>
      <c r="F53" t="s">
        <v>577</v>
      </c>
      <c r="G53" s="2" t="s">
        <v>192</v>
      </c>
      <c r="H53" s="6">
        <v>40</v>
      </c>
      <c r="I53" s="7"/>
      <c r="J53" s="6">
        <v>47</v>
      </c>
      <c r="K53" s="7"/>
      <c r="L53" s="6">
        <v>9</v>
      </c>
      <c r="M53" s="7"/>
      <c r="N53" s="6">
        <f t="shared" si="0"/>
        <v>-7</v>
      </c>
      <c r="O53" s="7"/>
      <c r="R53" s="6"/>
      <c r="S53" s="6"/>
      <c r="U53" s="6"/>
      <c r="V53" s="6"/>
      <c r="X53" s="6"/>
      <c r="Y53" s="6"/>
      <c r="AF53" s="6"/>
      <c r="AG53" s="6"/>
    </row>
    <row r="54" spans="1:35" x14ac:dyDescent="0.25">
      <c r="A54" s="1"/>
      <c r="B54" s="3" t="s">
        <v>294</v>
      </c>
      <c r="C54" s="9"/>
      <c r="F54" s="3" t="s">
        <v>499</v>
      </c>
      <c r="G54" s="2" t="s">
        <v>60</v>
      </c>
      <c r="H54" s="6"/>
      <c r="I54" s="7"/>
      <c r="J54" s="6"/>
      <c r="K54" s="7"/>
      <c r="L54" s="6"/>
      <c r="M54" s="7"/>
      <c r="N54" s="6">
        <v>-5</v>
      </c>
      <c r="O54" s="7">
        <v>8</v>
      </c>
      <c r="R54" s="6"/>
      <c r="S54" s="6"/>
      <c r="U54" s="6"/>
      <c r="V54" s="6"/>
      <c r="X54" s="6"/>
      <c r="Y54" s="6"/>
      <c r="AF54" s="6"/>
      <c r="AG54" s="6"/>
    </row>
    <row r="55" spans="1:35" x14ac:dyDescent="0.25">
      <c r="A55" s="1"/>
      <c r="B55" t="s">
        <v>269</v>
      </c>
      <c r="C55" s="9" t="s">
        <v>409</v>
      </c>
      <c r="D55" s="97">
        <v>27856</v>
      </c>
      <c r="F55" t="s">
        <v>357</v>
      </c>
      <c r="G55" s="2" t="s">
        <v>46</v>
      </c>
      <c r="H55" s="6">
        <v>43.6</v>
      </c>
      <c r="I55" s="7">
        <v>-2.4</v>
      </c>
      <c r="J55" s="6">
        <v>44.7</v>
      </c>
      <c r="K55" s="7">
        <v>3</v>
      </c>
      <c r="L55" s="6">
        <v>9</v>
      </c>
      <c r="M55" s="7">
        <v>0.2</v>
      </c>
      <c r="N55" s="6">
        <f>H55-J55</f>
        <v>-1.1000000000000014</v>
      </c>
      <c r="O55" s="7">
        <v>-5.4</v>
      </c>
      <c r="R55" s="6"/>
      <c r="S55" s="6"/>
      <c r="U55" s="6"/>
      <c r="V55" s="6"/>
      <c r="X55" s="6"/>
      <c r="Y55" s="6"/>
      <c r="AF55" s="6"/>
      <c r="AG55" s="6"/>
    </row>
    <row r="56" spans="1:35" x14ac:dyDescent="0.25">
      <c r="A56" s="1"/>
      <c r="B56" t="s">
        <v>269</v>
      </c>
      <c r="C56" s="9" t="s">
        <v>419</v>
      </c>
      <c r="D56" s="97">
        <v>27858</v>
      </c>
      <c r="E56">
        <v>11</v>
      </c>
      <c r="F56" t="s">
        <v>577</v>
      </c>
      <c r="G56" s="2" t="s">
        <v>192</v>
      </c>
      <c r="H56" s="6">
        <v>40</v>
      </c>
      <c r="I56" s="7">
        <v>0</v>
      </c>
      <c r="J56" s="6">
        <v>46</v>
      </c>
      <c r="K56" s="7">
        <v>-1</v>
      </c>
      <c r="L56" s="6">
        <v>10</v>
      </c>
      <c r="M56" s="7">
        <v>1</v>
      </c>
      <c r="N56" s="6">
        <f t="shared" si="0"/>
        <v>-6</v>
      </c>
      <c r="O56" s="7"/>
      <c r="R56" s="6"/>
      <c r="S56" s="6"/>
      <c r="U56" s="6"/>
      <c r="V56" s="6"/>
      <c r="X56" s="6"/>
      <c r="Y56" s="6"/>
      <c r="AF56" s="6"/>
      <c r="AG56" s="6"/>
    </row>
    <row r="57" spans="1:35" x14ac:dyDescent="0.25">
      <c r="A57" s="1"/>
      <c r="B57" t="s">
        <v>269</v>
      </c>
      <c r="C57" s="9" t="s">
        <v>480</v>
      </c>
      <c r="D57" s="97">
        <v>27858</v>
      </c>
      <c r="F57" t="s">
        <v>264</v>
      </c>
      <c r="G57" s="2" t="s">
        <v>54</v>
      </c>
      <c r="H57" s="6">
        <v>41</v>
      </c>
      <c r="I57" s="7">
        <v>-3</v>
      </c>
      <c r="J57" s="6">
        <v>46.5</v>
      </c>
      <c r="K57" s="7">
        <v>5</v>
      </c>
      <c r="L57" s="6">
        <v>9</v>
      </c>
      <c r="M57" s="7">
        <v>-0.5</v>
      </c>
      <c r="N57" s="6">
        <f t="shared" si="0"/>
        <v>-5.5</v>
      </c>
      <c r="O57" s="7">
        <v>-8</v>
      </c>
      <c r="R57" s="6"/>
      <c r="S57" s="6"/>
      <c r="U57" s="6">
        <v>57</v>
      </c>
      <c r="V57" s="6"/>
      <c r="X57" s="6"/>
      <c r="Y57" s="6"/>
      <c r="AF57" s="6">
        <v>39</v>
      </c>
      <c r="AG57" s="6">
        <v>41</v>
      </c>
      <c r="AH57" s="7">
        <f>AF57-AG57</f>
        <v>-2</v>
      </c>
      <c r="AI57" s="4" t="s">
        <v>292</v>
      </c>
    </row>
    <row r="58" spans="1:35" x14ac:dyDescent="0.25">
      <c r="A58" s="1"/>
      <c r="B58" t="s">
        <v>269</v>
      </c>
      <c r="C58" s="9" t="s">
        <v>464</v>
      </c>
      <c r="D58" s="97">
        <v>27872</v>
      </c>
      <c r="F58" t="s">
        <v>357</v>
      </c>
      <c r="G58" s="2" t="s">
        <v>46</v>
      </c>
      <c r="H58" s="6">
        <v>41.7</v>
      </c>
      <c r="I58" s="7">
        <v>-1.9</v>
      </c>
      <c r="J58" s="6">
        <v>46.1</v>
      </c>
      <c r="K58" s="7">
        <v>1.4</v>
      </c>
      <c r="L58" s="6">
        <v>8.4</v>
      </c>
      <c r="M58" s="7">
        <v>-0.6</v>
      </c>
      <c r="N58" s="6">
        <f t="shared" si="0"/>
        <v>-4.3999999999999986</v>
      </c>
      <c r="O58" s="7">
        <v>-3.3</v>
      </c>
      <c r="R58" s="6">
        <v>41</v>
      </c>
      <c r="S58" s="6">
        <v>40</v>
      </c>
      <c r="T58" s="7">
        <f>R58-S58</f>
        <v>1</v>
      </c>
      <c r="U58" s="6">
        <v>46</v>
      </c>
      <c r="V58" s="6">
        <v>16</v>
      </c>
      <c r="W58" s="7">
        <f>U58-V58</f>
        <v>30</v>
      </c>
      <c r="X58" s="6"/>
      <c r="Y58" s="6"/>
      <c r="AA58" s="4" t="s">
        <v>1640</v>
      </c>
      <c r="AB58" s="4"/>
      <c r="AC58" s="4"/>
      <c r="AD58" s="4"/>
      <c r="AF58" s="6">
        <v>32</v>
      </c>
      <c r="AG58" s="6">
        <v>52</v>
      </c>
      <c r="AH58" s="7">
        <f>AF58-AG58</f>
        <v>-20</v>
      </c>
      <c r="AI58" s="4" t="s">
        <v>536</v>
      </c>
    </row>
    <row r="59" spans="1:35" x14ac:dyDescent="0.25">
      <c r="A59" s="1"/>
      <c r="B59" s="3" t="s">
        <v>269</v>
      </c>
      <c r="C59" s="9"/>
      <c r="F59" s="3" t="s">
        <v>499</v>
      </c>
      <c r="G59" s="2" t="s">
        <v>60</v>
      </c>
      <c r="H59" s="6"/>
      <c r="I59" s="7"/>
      <c r="J59" s="6"/>
      <c r="K59" s="7"/>
      <c r="L59" s="6"/>
      <c r="M59" s="7"/>
      <c r="N59" s="6">
        <v>-1</v>
      </c>
      <c r="O59" s="7">
        <v>4</v>
      </c>
      <c r="R59" s="6"/>
      <c r="S59" s="6"/>
      <c r="U59" s="6"/>
      <c r="V59" s="6"/>
      <c r="X59" s="6"/>
      <c r="Y59" s="6"/>
      <c r="AF59" s="6"/>
      <c r="AG59" s="6"/>
    </row>
    <row r="60" spans="1:35" x14ac:dyDescent="0.25">
      <c r="A60" s="1"/>
      <c r="B60" t="s">
        <v>270</v>
      </c>
      <c r="C60" s="9" t="s">
        <v>512</v>
      </c>
      <c r="D60" s="97">
        <v>27891</v>
      </c>
      <c r="F60" t="s">
        <v>357</v>
      </c>
      <c r="G60" s="2" t="s">
        <v>46</v>
      </c>
      <c r="H60" s="6">
        <v>46.5</v>
      </c>
      <c r="I60" s="7">
        <v>4.8</v>
      </c>
      <c r="J60" s="6">
        <v>41.5</v>
      </c>
      <c r="K60" s="7">
        <v>-4.5999999999999996</v>
      </c>
      <c r="L60" s="6">
        <v>8.3000000000000007</v>
      </c>
      <c r="M60" s="7">
        <v>-0.1</v>
      </c>
      <c r="N60" s="6">
        <f t="shared" si="0"/>
        <v>5</v>
      </c>
      <c r="O60" s="7">
        <v>9.4</v>
      </c>
      <c r="R60" s="6">
        <v>40</v>
      </c>
      <c r="S60" s="6">
        <v>39</v>
      </c>
      <c r="T60" s="7">
        <f>R60-S60</f>
        <v>1</v>
      </c>
      <c r="U60" s="6">
        <v>41</v>
      </c>
      <c r="V60" s="6">
        <v>18</v>
      </c>
      <c r="W60" s="7">
        <f>U60-V60</f>
        <v>23</v>
      </c>
      <c r="X60" s="6"/>
      <c r="Y60" s="6"/>
      <c r="AA60" s="4" t="s">
        <v>1640</v>
      </c>
      <c r="AB60" s="4"/>
      <c r="AC60" s="4"/>
      <c r="AD60" s="4"/>
      <c r="AF60" s="6">
        <v>30</v>
      </c>
      <c r="AG60" s="6">
        <v>56</v>
      </c>
      <c r="AH60" s="7">
        <f t="shared" ref="AH60:AH67" si="8">AF60-AG60</f>
        <v>-26</v>
      </c>
      <c r="AI60" s="4" t="s">
        <v>536</v>
      </c>
    </row>
    <row r="61" spans="1:35" x14ac:dyDescent="0.25">
      <c r="A61" s="1"/>
      <c r="B61" t="s">
        <v>270</v>
      </c>
      <c r="C61" s="9" t="s">
        <v>451</v>
      </c>
      <c r="D61" s="97">
        <v>27892</v>
      </c>
      <c r="F61" t="s">
        <v>264</v>
      </c>
      <c r="G61" s="2" t="s">
        <v>54</v>
      </c>
      <c r="H61" s="6">
        <v>44</v>
      </c>
      <c r="I61" s="7">
        <v>3</v>
      </c>
      <c r="J61" s="6">
        <v>41</v>
      </c>
      <c r="K61" s="7">
        <v>-5.5</v>
      </c>
      <c r="L61" s="6">
        <v>10.5</v>
      </c>
      <c r="M61" s="7">
        <v>1.5</v>
      </c>
      <c r="N61" s="6">
        <f t="shared" si="0"/>
        <v>3</v>
      </c>
      <c r="O61" s="7">
        <v>8.5</v>
      </c>
      <c r="R61" s="6"/>
      <c r="S61" s="6"/>
      <c r="U61" s="6">
        <v>43</v>
      </c>
      <c r="V61" s="6"/>
      <c r="X61" s="6"/>
      <c r="Y61" s="6"/>
      <c r="AF61" s="6">
        <v>32</v>
      </c>
      <c r="AG61" s="6">
        <v>49</v>
      </c>
      <c r="AH61" s="7">
        <f t="shared" si="8"/>
        <v>-17</v>
      </c>
      <c r="AI61" s="4" t="s">
        <v>292</v>
      </c>
    </row>
    <row r="62" spans="1:35" x14ac:dyDescent="0.25">
      <c r="A62" s="1"/>
      <c r="B62" t="s">
        <v>270</v>
      </c>
      <c r="C62" s="9" t="s">
        <v>426</v>
      </c>
      <c r="D62" s="97">
        <v>27898</v>
      </c>
      <c r="F62" t="s">
        <v>357</v>
      </c>
      <c r="G62" s="2" t="s">
        <v>46</v>
      </c>
      <c r="H62" s="6">
        <v>44.7</v>
      </c>
      <c r="I62" s="7">
        <v>-1.8</v>
      </c>
      <c r="J62" s="6">
        <v>43</v>
      </c>
      <c r="K62" s="7">
        <v>1.5</v>
      </c>
      <c r="L62" s="6">
        <v>8.3000000000000007</v>
      </c>
      <c r="M62" s="7">
        <v>0</v>
      </c>
      <c r="N62" s="6">
        <f t="shared" si="0"/>
        <v>1.7000000000000028</v>
      </c>
      <c r="O62" s="7">
        <v>-3.3</v>
      </c>
      <c r="R62" s="6">
        <v>36</v>
      </c>
      <c r="S62" s="6">
        <v>45</v>
      </c>
      <c r="T62" s="7">
        <f t="shared" ref="T62:T63" si="9">R62-S62</f>
        <v>-9</v>
      </c>
      <c r="U62" s="6">
        <v>44</v>
      </c>
      <c r="V62" s="6">
        <v>19</v>
      </c>
      <c r="W62" s="7">
        <f>U62-V62</f>
        <v>25</v>
      </c>
      <c r="X62" s="6"/>
      <c r="Y62" s="6"/>
      <c r="AA62" s="4" t="s">
        <v>1640</v>
      </c>
      <c r="AB62" s="4"/>
      <c r="AC62" s="4"/>
      <c r="AD62" s="4"/>
      <c r="AF62" s="6">
        <v>30</v>
      </c>
      <c r="AG62" s="6">
        <v>55</v>
      </c>
      <c r="AH62" s="7">
        <f t="shared" si="8"/>
        <v>-25</v>
      </c>
      <c r="AI62" s="4" t="s">
        <v>536</v>
      </c>
    </row>
    <row r="63" spans="1:35" x14ac:dyDescent="0.25">
      <c r="A63" s="1"/>
      <c r="B63" t="s">
        <v>263</v>
      </c>
      <c r="C63" s="9" t="s">
        <v>305</v>
      </c>
      <c r="D63" s="97">
        <v>27914</v>
      </c>
      <c r="F63" t="s">
        <v>357</v>
      </c>
      <c r="G63" s="2" t="s">
        <v>46</v>
      </c>
      <c r="H63" s="6">
        <v>45.8</v>
      </c>
      <c r="I63" s="7">
        <v>1.1000000000000001</v>
      </c>
      <c r="J63" s="6">
        <v>41.2</v>
      </c>
      <c r="K63" s="7">
        <v>-1.8</v>
      </c>
      <c r="L63" s="6">
        <v>8.8000000000000007</v>
      </c>
      <c r="M63" s="7">
        <v>0.5</v>
      </c>
      <c r="N63" s="6">
        <f t="shared" si="0"/>
        <v>4.5999999999999943</v>
      </c>
      <c r="O63" s="7">
        <v>2.9</v>
      </c>
      <c r="R63" s="6">
        <v>39</v>
      </c>
      <c r="S63" s="6">
        <v>43</v>
      </c>
      <c r="T63" s="7">
        <f t="shared" si="9"/>
        <v>-4</v>
      </c>
      <c r="U63" s="6">
        <v>36</v>
      </c>
      <c r="V63" s="6">
        <v>27</v>
      </c>
      <c r="W63" s="7">
        <f>U63-V63</f>
        <v>9</v>
      </c>
      <c r="X63" s="6"/>
      <c r="Y63" s="6"/>
      <c r="AA63" s="4" t="s">
        <v>1640</v>
      </c>
      <c r="AB63" s="4"/>
      <c r="AC63" s="4"/>
      <c r="AD63" s="4"/>
      <c r="AF63" s="6">
        <v>22</v>
      </c>
      <c r="AG63" s="6">
        <v>63</v>
      </c>
      <c r="AH63" s="7">
        <f t="shared" si="8"/>
        <v>-41</v>
      </c>
      <c r="AI63" s="4" t="s">
        <v>536</v>
      </c>
    </row>
    <row r="64" spans="1:35" x14ac:dyDescent="0.25">
      <c r="A64" s="1"/>
      <c r="B64" t="s">
        <v>263</v>
      </c>
      <c r="C64" s="9" t="s">
        <v>400</v>
      </c>
      <c r="D64" s="97">
        <v>27920</v>
      </c>
      <c r="F64" t="s">
        <v>264</v>
      </c>
      <c r="G64" s="2" t="s">
        <v>54</v>
      </c>
      <c r="H64" s="6">
        <v>44</v>
      </c>
      <c r="I64" s="7" t="s">
        <v>578</v>
      </c>
      <c r="J64" s="6">
        <v>40.5</v>
      </c>
      <c r="K64" s="7">
        <v>-0.5</v>
      </c>
      <c r="L64" s="6">
        <v>11</v>
      </c>
      <c r="M64" s="7">
        <v>0.5</v>
      </c>
      <c r="N64" s="6">
        <f t="shared" si="0"/>
        <v>3.5</v>
      </c>
      <c r="O64" s="7">
        <v>0.5</v>
      </c>
      <c r="R64" s="6"/>
      <c r="S64" s="6"/>
      <c r="U64" s="6">
        <v>36</v>
      </c>
      <c r="V64" s="6"/>
      <c r="X64" s="6"/>
      <c r="Y64" s="6"/>
      <c r="AF64" s="6">
        <v>28</v>
      </c>
      <c r="AG64" s="6">
        <v>53</v>
      </c>
      <c r="AH64" s="7">
        <f t="shared" si="8"/>
        <v>-25</v>
      </c>
      <c r="AI64" s="4" t="s">
        <v>292</v>
      </c>
    </row>
    <row r="65" spans="1:35" x14ac:dyDescent="0.25">
      <c r="A65" s="1"/>
      <c r="B65" t="s">
        <v>265</v>
      </c>
      <c r="C65" s="9" t="s">
        <v>409</v>
      </c>
      <c r="D65" s="97">
        <v>27947</v>
      </c>
      <c r="F65" t="s">
        <v>357</v>
      </c>
      <c r="G65" s="2" t="s">
        <v>46</v>
      </c>
      <c r="H65" s="6">
        <v>42.1</v>
      </c>
      <c r="I65" s="7">
        <v>-3.7</v>
      </c>
      <c r="J65" s="6">
        <v>44.1</v>
      </c>
      <c r="K65" s="7">
        <v>2.9</v>
      </c>
      <c r="L65" s="6">
        <v>9.5</v>
      </c>
      <c r="M65" s="7">
        <v>0.7</v>
      </c>
      <c r="N65" s="6">
        <f t="shared" si="0"/>
        <v>-2</v>
      </c>
      <c r="O65" s="7">
        <v>-6.6</v>
      </c>
      <c r="R65" s="6">
        <v>36</v>
      </c>
      <c r="S65" s="6">
        <v>47</v>
      </c>
      <c r="T65" s="7">
        <f>R65-S65</f>
        <v>-11</v>
      </c>
      <c r="U65" s="6">
        <v>46</v>
      </c>
      <c r="V65" s="6">
        <v>23</v>
      </c>
      <c r="W65" s="7">
        <f>U65-V65</f>
        <v>23</v>
      </c>
      <c r="X65" s="6"/>
      <c r="Y65" s="6"/>
      <c r="AA65" s="4" t="s">
        <v>1640</v>
      </c>
      <c r="AB65" s="4"/>
      <c r="AC65" s="4"/>
      <c r="AD65" s="4"/>
      <c r="AF65" s="6">
        <v>32</v>
      </c>
      <c r="AG65" s="6">
        <v>54</v>
      </c>
      <c r="AH65" s="7">
        <f t="shared" si="8"/>
        <v>-22</v>
      </c>
      <c r="AI65" s="4" t="s">
        <v>536</v>
      </c>
    </row>
    <row r="66" spans="1:35" x14ac:dyDescent="0.25">
      <c r="A66" s="1"/>
      <c r="B66" t="s">
        <v>265</v>
      </c>
      <c r="C66" s="9" t="s">
        <v>365</v>
      </c>
      <c r="D66" s="97">
        <v>27948</v>
      </c>
      <c r="F66" t="s">
        <v>264</v>
      </c>
      <c r="G66" s="2" t="s">
        <v>54</v>
      </c>
      <c r="H66" s="6">
        <v>41</v>
      </c>
      <c r="I66" s="7">
        <v>-3</v>
      </c>
      <c r="J66" s="6">
        <v>41</v>
      </c>
      <c r="K66" s="7">
        <v>0.5</v>
      </c>
      <c r="L66" s="6">
        <v>13</v>
      </c>
      <c r="M66" s="7">
        <v>2</v>
      </c>
      <c r="N66" s="6">
        <f t="shared" si="0"/>
        <v>0</v>
      </c>
      <c r="O66" s="7">
        <v>-3.5</v>
      </c>
      <c r="R66" s="6"/>
      <c r="S66" s="6"/>
      <c r="U66" s="6">
        <v>46</v>
      </c>
      <c r="V66" s="6"/>
      <c r="X66" s="6"/>
      <c r="Y66" s="6"/>
      <c r="AF66" s="6">
        <v>32</v>
      </c>
      <c r="AG66" s="6">
        <v>47</v>
      </c>
      <c r="AH66" s="7">
        <f t="shared" si="8"/>
        <v>-15</v>
      </c>
      <c r="AI66" s="4" t="s">
        <v>292</v>
      </c>
    </row>
    <row r="67" spans="1:35" x14ac:dyDescent="0.25">
      <c r="A67" s="1"/>
      <c r="B67" t="s">
        <v>265</v>
      </c>
      <c r="C67" s="9" t="s">
        <v>359</v>
      </c>
      <c r="D67" s="97">
        <v>27954</v>
      </c>
      <c r="F67" t="s">
        <v>357</v>
      </c>
      <c r="G67" s="2" t="s">
        <v>46</v>
      </c>
      <c r="H67" s="6">
        <v>43.6</v>
      </c>
      <c r="I67" s="7">
        <v>1.5</v>
      </c>
      <c r="J67" s="6">
        <v>43.5</v>
      </c>
      <c r="K67" s="7">
        <v>-0.6</v>
      </c>
      <c r="L67" s="6">
        <v>8.6999999999999993</v>
      </c>
      <c r="M67" s="7">
        <v>-0.8</v>
      </c>
      <c r="N67" s="6">
        <f t="shared" si="0"/>
        <v>0.10000000000000142</v>
      </c>
      <c r="O67" s="7">
        <v>2.1</v>
      </c>
      <c r="R67" s="6">
        <v>33</v>
      </c>
      <c r="S67" s="6">
        <v>47</v>
      </c>
      <c r="T67" s="7">
        <f>R67-S67</f>
        <v>-14</v>
      </c>
      <c r="U67" s="6">
        <v>44</v>
      </c>
      <c r="V67" s="6">
        <v>26</v>
      </c>
      <c r="W67" s="7">
        <f>U67-V67</f>
        <v>18</v>
      </c>
      <c r="X67" s="6"/>
      <c r="Y67" s="6"/>
      <c r="AA67" s="4" t="s">
        <v>1640</v>
      </c>
      <c r="AB67" s="4"/>
      <c r="AC67" s="4"/>
      <c r="AD67" s="4"/>
      <c r="AF67" s="6">
        <v>30</v>
      </c>
      <c r="AG67" s="6">
        <v>56</v>
      </c>
      <c r="AH67" s="7">
        <f t="shared" si="8"/>
        <v>-26</v>
      </c>
      <c r="AI67" s="4" t="s">
        <v>536</v>
      </c>
    </row>
    <row r="68" spans="1:35" x14ac:dyDescent="0.25">
      <c r="A68" s="1"/>
      <c r="B68" s="3" t="s">
        <v>265</v>
      </c>
      <c r="C68" s="9"/>
      <c r="F68" s="3" t="s">
        <v>499</v>
      </c>
      <c r="G68" s="2" t="s">
        <v>60</v>
      </c>
      <c r="H68" s="6"/>
      <c r="I68" s="7"/>
      <c r="J68" s="6"/>
      <c r="K68" s="7"/>
      <c r="L68" s="6"/>
      <c r="M68" s="7"/>
      <c r="N68" s="6">
        <v>-9</v>
      </c>
      <c r="O68" s="7">
        <v>-8</v>
      </c>
      <c r="R68" s="6"/>
      <c r="S68" s="6"/>
      <c r="U68" s="6"/>
      <c r="V68" s="6"/>
      <c r="X68" s="6"/>
      <c r="Y68" s="6"/>
      <c r="AF68" s="6"/>
      <c r="AG68" s="6"/>
    </row>
    <row r="69" spans="1:35" x14ac:dyDescent="0.25">
      <c r="A69" s="1"/>
      <c r="B69" t="s">
        <v>293</v>
      </c>
      <c r="C69" s="9" t="s">
        <v>512</v>
      </c>
      <c r="D69" s="97">
        <v>27983</v>
      </c>
      <c r="F69" t="s">
        <v>264</v>
      </c>
      <c r="G69" s="2" t="s">
        <v>54</v>
      </c>
      <c r="H69" s="6">
        <v>44</v>
      </c>
      <c r="I69" s="7">
        <v>3</v>
      </c>
      <c r="J69" s="6">
        <v>41</v>
      </c>
      <c r="K69" s="7">
        <v>0</v>
      </c>
      <c r="L69" s="6">
        <v>10</v>
      </c>
      <c r="M69" s="7">
        <v>-3</v>
      </c>
      <c r="N69" s="6">
        <f t="shared" si="0"/>
        <v>3</v>
      </c>
      <c r="O69" s="7">
        <v>3</v>
      </c>
      <c r="R69" s="6"/>
      <c r="S69" s="6"/>
      <c r="U69" s="6">
        <v>44</v>
      </c>
      <c r="V69" s="6"/>
      <c r="X69" s="6"/>
      <c r="Y69" s="6"/>
      <c r="AF69" s="6">
        <v>29</v>
      </c>
      <c r="AG69" s="6">
        <v>52</v>
      </c>
      <c r="AH69" s="7">
        <f>AF69-AG69</f>
        <v>-23</v>
      </c>
      <c r="AI69" s="4" t="s">
        <v>292</v>
      </c>
    </row>
    <row r="70" spans="1:35" x14ac:dyDescent="0.25">
      <c r="A70" s="1"/>
      <c r="B70" t="s">
        <v>293</v>
      </c>
      <c r="C70" s="9" t="s">
        <v>363</v>
      </c>
      <c r="D70" s="97">
        <v>27989</v>
      </c>
      <c r="F70" t="s">
        <v>357</v>
      </c>
      <c r="G70" s="2" t="s">
        <v>46</v>
      </c>
      <c r="H70" s="6">
        <v>43.9</v>
      </c>
      <c r="I70" s="7">
        <v>0.3</v>
      </c>
      <c r="J70" s="6">
        <v>43.3</v>
      </c>
      <c r="K70" s="7">
        <v>-0.2</v>
      </c>
      <c r="L70" s="6">
        <v>9.3000000000000007</v>
      </c>
      <c r="M70" s="7">
        <v>0.6</v>
      </c>
      <c r="N70" s="6">
        <f t="shared" si="0"/>
        <v>0.60000000000000142</v>
      </c>
      <c r="O70" s="7">
        <v>0.5</v>
      </c>
      <c r="R70" s="6">
        <v>33</v>
      </c>
      <c r="S70" s="6">
        <v>50</v>
      </c>
      <c r="T70" s="7">
        <f t="shared" ref="T70:T71" si="10">R70-S70</f>
        <v>-17</v>
      </c>
      <c r="U70" s="6">
        <v>47</v>
      </c>
      <c r="V70" s="6">
        <v>29</v>
      </c>
      <c r="W70" s="7">
        <f>U70-V70</f>
        <v>18</v>
      </c>
      <c r="X70" s="6"/>
      <c r="Y70" s="6"/>
      <c r="AA70" s="4" t="s">
        <v>1640</v>
      </c>
      <c r="AB70" s="4"/>
      <c r="AC70" s="4"/>
      <c r="AD70" s="4"/>
      <c r="AF70" s="6">
        <v>30</v>
      </c>
      <c r="AG70" s="6">
        <v>56</v>
      </c>
      <c r="AH70" s="7">
        <f>AF70-AG70</f>
        <v>-26</v>
      </c>
      <c r="AI70" s="4" t="s">
        <v>536</v>
      </c>
    </row>
    <row r="71" spans="1:35" x14ac:dyDescent="0.25">
      <c r="A71" s="1"/>
      <c r="B71" t="s">
        <v>295</v>
      </c>
      <c r="C71" s="9" t="s">
        <v>365</v>
      </c>
      <c r="D71" s="97">
        <v>28010</v>
      </c>
      <c r="F71" t="s">
        <v>357</v>
      </c>
      <c r="G71" s="2" t="s">
        <v>46</v>
      </c>
      <c r="H71" s="6">
        <v>46.5</v>
      </c>
      <c r="I71" s="7">
        <v>2.6</v>
      </c>
      <c r="J71" s="6">
        <v>40.5</v>
      </c>
      <c r="K71" s="7">
        <v>-2.8</v>
      </c>
      <c r="L71" s="6">
        <v>9.1</v>
      </c>
      <c r="M71" s="7">
        <v>-0.2</v>
      </c>
      <c r="N71" s="6">
        <f t="shared" si="0"/>
        <v>6</v>
      </c>
      <c r="O71" s="7">
        <v>5.4</v>
      </c>
      <c r="R71" s="6">
        <v>36</v>
      </c>
      <c r="S71" s="6">
        <v>44</v>
      </c>
      <c r="T71" s="7">
        <f t="shared" si="10"/>
        <v>-8</v>
      </c>
      <c r="U71" s="6">
        <v>44</v>
      </c>
      <c r="V71" s="6">
        <v>30</v>
      </c>
      <c r="W71" s="7">
        <f>U71-V71</f>
        <v>14</v>
      </c>
      <c r="X71" s="6"/>
      <c r="Y71" s="6"/>
      <c r="AA71" s="4" t="s">
        <v>1640</v>
      </c>
      <c r="AB71" s="4"/>
      <c r="AC71" s="4"/>
      <c r="AD71" s="4"/>
      <c r="AF71" s="6">
        <v>27</v>
      </c>
      <c r="AG71" s="6">
        <v>59</v>
      </c>
      <c r="AH71" s="7">
        <f>AF71-AG71</f>
        <v>-32</v>
      </c>
      <c r="AI71" s="4" t="s">
        <v>536</v>
      </c>
    </row>
    <row r="72" spans="1:35" x14ac:dyDescent="0.25">
      <c r="A72" s="1"/>
      <c r="B72" t="s">
        <v>295</v>
      </c>
      <c r="C72" s="9" t="s">
        <v>493</v>
      </c>
      <c r="D72" s="97">
        <v>28018</v>
      </c>
      <c r="F72" t="s">
        <v>264</v>
      </c>
      <c r="G72" s="2" t="s">
        <v>54</v>
      </c>
      <c r="H72" s="6">
        <v>42.5</v>
      </c>
      <c r="I72" s="7">
        <v>-1.5</v>
      </c>
      <c r="J72" s="6">
        <v>42</v>
      </c>
      <c r="K72" s="7">
        <v>1</v>
      </c>
      <c r="L72" s="6">
        <v>11</v>
      </c>
      <c r="M72" s="7">
        <v>1</v>
      </c>
      <c r="N72" s="6">
        <f t="shared" si="0"/>
        <v>0.5</v>
      </c>
      <c r="O72" s="7">
        <v>-2.5</v>
      </c>
      <c r="R72" s="6"/>
      <c r="S72" s="6"/>
      <c r="U72" s="6">
        <v>46</v>
      </c>
      <c r="V72" s="6"/>
      <c r="X72" s="6"/>
      <c r="Y72" s="6"/>
      <c r="AF72" s="6">
        <v>29</v>
      </c>
      <c r="AG72" s="6">
        <v>52</v>
      </c>
      <c r="AH72" s="7">
        <f>AF72-AG72</f>
        <v>-23</v>
      </c>
      <c r="AI72" s="4" t="s">
        <v>292</v>
      </c>
    </row>
    <row r="73" spans="1:35" x14ac:dyDescent="0.25">
      <c r="A73" s="1"/>
      <c r="B73" t="s">
        <v>295</v>
      </c>
      <c r="C73" s="9" t="s">
        <v>392</v>
      </c>
      <c r="D73" s="97">
        <v>28024</v>
      </c>
      <c r="F73" t="s">
        <v>357</v>
      </c>
      <c r="G73" s="2" t="s">
        <v>46</v>
      </c>
      <c r="H73" s="6">
        <v>45.6</v>
      </c>
      <c r="I73" s="7">
        <v>-0.9</v>
      </c>
      <c r="J73" s="6">
        <v>39.6</v>
      </c>
      <c r="K73" s="7">
        <v>-0.9</v>
      </c>
      <c r="L73" s="6">
        <v>9.9</v>
      </c>
      <c r="M73" s="7">
        <v>0.8</v>
      </c>
      <c r="N73" s="6">
        <f t="shared" si="0"/>
        <v>6</v>
      </c>
      <c r="O73" s="7">
        <v>0</v>
      </c>
      <c r="R73" s="6">
        <v>38</v>
      </c>
      <c r="S73" s="6">
        <v>43</v>
      </c>
      <c r="T73" s="7">
        <f>R73-S73</f>
        <v>-5</v>
      </c>
      <c r="U73" s="6">
        <v>42</v>
      </c>
      <c r="V73" s="6">
        <v>32</v>
      </c>
      <c r="W73" s="7">
        <f>U73-V73</f>
        <v>10</v>
      </c>
      <c r="X73" s="6"/>
      <c r="Y73" s="6"/>
      <c r="AA73" s="4" t="s">
        <v>1640</v>
      </c>
      <c r="AB73" s="4"/>
      <c r="AC73" s="4"/>
      <c r="AD73" s="4"/>
      <c r="AF73" s="6">
        <v>27</v>
      </c>
      <c r="AG73" s="6">
        <v>60</v>
      </c>
      <c r="AH73" s="7">
        <f>AF73-AG73</f>
        <v>-33</v>
      </c>
      <c r="AI73" s="4" t="s">
        <v>536</v>
      </c>
    </row>
    <row r="74" spans="1:35" x14ac:dyDescent="0.25">
      <c r="A74" s="1"/>
      <c r="B74" t="s">
        <v>297</v>
      </c>
      <c r="C74" s="9" t="s">
        <v>425</v>
      </c>
      <c r="D74" s="97">
        <v>28038</v>
      </c>
      <c r="F74" t="s">
        <v>357</v>
      </c>
      <c r="G74" s="2" t="s">
        <v>46</v>
      </c>
      <c r="H74" s="6">
        <v>50.7</v>
      </c>
      <c r="I74" s="7">
        <v>5.0999999999999996</v>
      </c>
      <c r="J74" s="6">
        <v>35.9</v>
      </c>
      <c r="K74" s="7">
        <v>-3.7</v>
      </c>
      <c r="L74" s="6">
        <v>9.5</v>
      </c>
      <c r="M74" s="7">
        <v>-0.4</v>
      </c>
      <c r="N74" s="6">
        <f t="shared" si="0"/>
        <v>14.800000000000004</v>
      </c>
      <c r="O74" s="7">
        <v>8.8000000000000007</v>
      </c>
      <c r="R74" s="6">
        <v>40</v>
      </c>
      <c r="S74" s="6">
        <v>42</v>
      </c>
      <c r="T74" s="7">
        <f t="shared" ref="T74:T75" si="11">R74-S74</f>
        <v>-2</v>
      </c>
      <c r="U74" s="6">
        <v>35</v>
      </c>
      <c r="V74" s="6">
        <v>41</v>
      </c>
      <c r="W74" s="7">
        <f t="shared" ref="W74:W75" si="12">U74-V74</f>
        <v>-6</v>
      </c>
      <c r="X74" s="6"/>
      <c r="Y74" s="6"/>
      <c r="AA74" s="4" t="s">
        <v>1640</v>
      </c>
      <c r="AB74" s="4"/>
      <c r="AC74" s="4"/>
      <c r="AD74" s="4"/>
      <c r="AF74" s="6">
        <v>19</v>
      </c>
      <c r="AG74" s="6">
        <v>69</v>
      </c>
      <c r="AH74" s="7">
        <f t="shared" ref="AH74:AH75" si="13">AF74-AG74</f>
        <v>-50</v>
      </c>
      <c r="AI74" s="4" t="s">
        <v>536</v>
      </c>
    </row>
    <row r="75" spans="1:35" x14ac:dyDescent="0.25">
      <c r="A75" s="1"/>
      <c r="B75" t="s">
        <v>297</v>
      </c>
      <c r="C75" s="9" t="s">
        <v>451</v>
      </c>
      <c r="D75" s="97">
        <v>28045</v>
      </c>
      <c r="F75" t="s">
        <v>357</v>
      </c>
      <c r="G75" s="2" t="s">
        <v>46</v>
      </c>
      <c r="H75" s="6">
        <v>53.4</v>
      </c>
      <c r="I75" s="7">
        <v>2.7</v>
      </c>
      <c r="J75" s="6">
        <v>34.9</v>
      </c>
      <c r="K75" s="7">
        <v>-1</v>
      </c>
      <c r="L75" s="6">
        <v>8.3000000000000007</v>
      </c>
      <c r="M75" s="7">
        <v>-1.2</v>
      </c>
      <c r="N75" s="6">
        <f t="shared" si="0"/>
        <v>18.5</v>
      </c>
      <c r="O75" s="7">
        <v>3.7</v>
      </c>
      <c r="R75" s="6">
        <v>42</v>
      </c>
      <c r="S75" s="6">
        <v>40</v>
      </c>
      <c r="T75" s="7">
        <f t="shared" si="11"/>
        <v>2</v>
      </c>
      <c r="U75" s="6">
        <v>36</v>
      </c>
      <c r="V75" s="6">
        <v>40</v>
      </c>
      <c r="W75" s="7">
        <f t="shared" si="12"/>
        <v>-4</v>
      </c>
      <c r="X75" s="6"/>
      <c r="Y75" s="6"/>
      <c r="AA75" s="4" t="s">
        <v>1640</v>
      </c>
      <c r="AB75" s="4"/>
      <c r="AC75" s="4"/>
      <c r="AD75" s="4"/>
      <c r="AF75" s="6">
        <v>19</v>
      </c>
      <c r="AG75" s="6">
        <v>69</v>
      </c>
      <c r="AH75" s="7">
        <f t="shared" si="13"/>
        <v>-50</v>
      </c>
      <c r="AI75" s="4" t="s">
        <v>536</v>
      </c>
    </row>
    <row r="76" spans="1:35" x14ac:dyDescent="0.25">
      <c r="A76" s="1"/>
      <c r="B76" t="s">
        <v>297</v>
      </c>
      <c r="C76" s="9" t="s">
        <v>552</v>
      </c>
      <c r="D76" s="97">
        <v>28047</v>
      </c>
      <c r="F76" t="s">
        <v>264</v>
      </c>
      <c r="G76" s="2" t="s">
        <v>54</v>
      </c>
      <c r="H76" s="6">
        <v>48</v>
      </c>
      <c r="I76" s="7">
        <v>5.5</v>
      </c>
      <c r="J76" s="6">
        <v>36.5</v>
      </c>
      <c r="K76" s="7">
        <v>-5.5</v>
      </c>
      <c r="L76" s="6">
        <v>11.5</v>
      </c>
      <c r="M76" s="7">
        <v>0.5</v>
      </c>
      <c r="N76" s="6">
        <f t="shared" si="0"/>
        <v>11.5</v>
      </c>
      <c r="O76" s="7">
        <v>11</v>
      </c>
      <c r="R76" s="6"/>
      <c r="S76" s="6"/>
      <c r="T76" s="7">
        <v>-5</v>
      </c>
      <c r="U76" s="6">
        <v>36</v>
      </c>
      <c r="V76" s="6"/>
      <c r="X76" s="6"/>
      <c r="Y76" s="6"/>
      <c r="AF76" s="6">
        <v>20</v>
      </c>
      <c r="AG76" s="6">
        <v>64</v>
      </c>
      <c r="AH76" s="7">
        <f>AF76-AG76</f>
        <v>-44</v>
      </c>
      <c r="AI76" s="4" t="s">
        <v>292</v>
      </c>
    </row>
    <row r="77" spans="1:35" x14ac:dyDescent="0.25">
      <c r="A77" s="1"/>
      <c r="B77" s="3" t="s">
        <v>297</v>
      </c>
      <c r="C77" s="9"/>
      <c r="F77" s="3" t="s">
        <v>499</v>
      </c>
      <c r="G77" s="2" t="s">
        <v>60</v>
      </c>
      <c r="H77" s="6"/>
      <c r="I77" s="7"/>
      <c r="J77" s="6"/>
      <c r="K77" s="7"/>
      <c r="L77" s="6"/>
      <c r="M77" s="7"/>
      <c r="N77" s="6">
        <v>-17</v>
      </c>
      <c r="O77" s="7">
        <v>-8</v>
      </c>
      <c r="R77" s="6"/>
      <c r="S77" s="6"/>
      <c r="T77" s="7">
        <v>-5</v>
      </c>
      <c r="U77" s="6"/>
      <c r="V77" s="6"/>
      <c r="X77" s="6"/>
      <c r="Y77" s="6"/>
      <c r="AF77" s="6"/>
      <c r="AG77" s="6"/>
    </row>
    <row r="78" spans="1:35" x14ac:dyDescent="0.25">
      <c r="A78" s="1"/>
      <c r="B78" t="s">
        <v>296</v>
      </c>
      <c r="C78" s="9" t="s">
        <v>399</v>
      </c>
      <c r="D78" s="97">
        <v>28066</v>
      </c>
      <c r="F78" t="s">
        <v>357</v>
      </c>
      <c r="G78" s="2" t="s">
        <v>46</v>
      </c>
      <c r="H78" s="6">
        <v>49.3</v>
      </c>
      <c r="I78" s="7">
        <v>-4.0999999999999996</v>
      </c>
      <c r="J78" s="6">
        <v>38.200000000000003</v>
      </c>
      <c r="K78" s="7">
        <v>3.3</v>
      </c>
      <c r="L78" s="6">
        <v>9.3000000000000007</v>
      </c>
      <c r="M78" s="7">
        <v>1</v>
      </c>
      <c r="N78" s="6">
        <f t="shared" si="0"/>
        <v>11.099999999999994</v>
      </c>
      <c r="O78" s="7">
        <v>-7.4</v>
      </c>
      <c r="R78" s="6">
        <v>39</v>
      </c>
      <c r="S78" s="6">
        <v>44</v>
      </c>
      <c r="T78" s="7">
        <f>R78-S78</f>
        <v>-5</v>
      </c>
      <c r="U78" s="6">
        <v>36</v>
      </c>
      <c r="V78" s="6">
        <v>44</v>
      </c>
      <c r="W78" s="7">
        <f>U78-V78</f>
        <v>-8</v>
      </c>
      <c r="X78" s="6"/>
      <c r="Y78" s="6"/>
      <c r="AA78" s="4" t="s">
        <v>1640</v>
      </c>
      <c r="AB78" s="4"/>
      <c r="AC78" s="4"/>
      <c r="AD78" s="4"/>
      <c r="AF78" s="6">
        <v>21</v>
      </c>
      <c r="AG78" s="6">
        <v>69</v>
      </c>
      <c r="AH78" s="7">
        <f t="shared" ref="AH78:AH83" si="14">AF78-AG78</f>
        <v>-48</v>
      </c>
      <c r="AI78" s="4" t="s">
        <v>536</v>
      </c>
    </row>
    <row r="79" spans="1:35" x14ac:dyDescent="0.25">
      <c r="A79" s="1"/>
      <c r="B79" t="s">
        <v>296</v>
      </c>
      <c r="C79" s="9" t="s">
        <v>360</v>
      </c>
      <c r="D79" s="97">
        <v>28074</v>
      </c>
      <c r="F79" t="s">
        <v>264</v>
      </c>
      <c r="G79" s="2" t="s">
        <v>54</v>
      </c>
      <c r="H79" s="6">
        <v>55</v>
      </c>
      <c r="I79" s="7">
        <v>7</v>
      </c>
      <c r="J79" s="6">
        <v>30</v>
      </c>
      <c r="K79" s="7">
        <v>-6.5</v>
      </c>
      <c r="L79" s="6">
        <v>11.5</v>
      </c>
      <c r="M79" s="7">
        <v>0</v>
      </c>
      <c r="N79" s="6">
        <f t="shared" si="0"/>
        <v>25</v>
      </c>
      <c r="O79" s="7">
        <v>13.5</v>
      </c>
      <c r="R79" s="6"/>
      <c r="S79" s="6"/>
      <c r="T79" s="7">
        <v>-5</v>
      </c>
      <c r="U79" s="6">
        <v>33</v>
      </c>
      <c r="V79" s="6"/>
      <c r="X79" s="6"/>
      <c r="Y79" s="6"/>
      <c r="AF79" s="6">
        <v>19</v>
      </c>
      <c r="AG79" s="6">
        <v>64</v>
      </c>
      <c r="AH79" s="7">
        <f t="shared" si="14"/>
        <v>-45</v>
      </c>
      <c r="AI79" s="4" t="s">
        <v>292</v>
      </c>
    </row>
    <row r="80" spans="1:35" x14ac:dyDescent="0.25">
      <c r="A80" s="1"/>
      <c r="B80" t="s">
        <v>296</v>
      </c>
      <c r="C80" s="9" t="s">
        <v>447</v>
      </c>
      <c r="D80" s="97">
        <v>28087</v>
      </c>
      <c r="F80" t="s">
        <v>357</v>
      </c>
      <c r="G80" s="2" t="s">
        <v>46</v>
      </c>
      <c r="H80" s="6">
        <v>55.2</v>
      </c>
      <c r="I80" s="7">
        <v>5.9</v>
      </c>
      <c r="J80" s="6">
        <v>31.3</v>
      </c>
      <c r="K80" s="7">
        <v>-6.9</v>
      </c>
      <c r="L80" s="6">
        <v>9.4</v>
      </c>
      <c r="M80" s="7">
        <v>0.1</v>
      </c>
      <c r="N80" s="6">
        <f t="shared" si="0"/>
        <v>23.900000000000002</v>
      </c>
      <c r="O80" s="7">
        <v>12.8</v>
      </c>
      <c r="R80" s="6">
        <v>36</v>
      </c>
      <c r="S80" s="6">
        <v>43</v>
      </c>
      <c r="T80" s="7">
        <f>R80-S80</f>
        <v>-7</v>
      </c>
      <c r="U80" s="6">
        <v>32</v>
      </c>
      <c r="V80" s="6">
        <v>47</v>
      </c>
      <c r="W80" s="7">
        <f>U80-V80</f>
        <v>-15</v>
      </c>
      <c r="X80" s="6"/>
      <c r="Y80" s="6"/>
      <c r="AA80" s="4" t="s">
        <v>1640</v>
      </c>
      <c r="AB80" s="4"/>
      <c r="AC80" s="4"/>
      <c r="AD80" s="4"/>
      <c r="AF80" s="6">
        <v>17</v>
      </c>
      <c r="AG80" s="6">
        <v>71</v>
      </c>
      <c r="AH80" s="7">
        <f t="shared" si="14"/>
        <v>-54</v>
      </c>
      <c r="AI80" s="4" t="s">
        <v>536</v>
      </c>
    </row>
    <row r="81" spans="1:35" x14ac:dyDescent="0.25">
      <c r="A81" s="1"/>
      <c r="B81" t="s">
        <v>266</v>
      </c>
      <c r="C81" s="9" t="s">
        <v>522</v>
      </c>
      <c r="D81" s="97">
        <v>28102</v>
      </c>
      <c r="F81" t="s">
        <v>264</v>
      </c>
      <c r="G81" s="2" t="s">
        <v>54</v>
      </c>
      <c r="H81" s="6">
        <v>49.5</v>
      </c>
      <c r="I81" s="7">
        <v>-5.5</v>
      </c>
      <c r="J81" s="6">
        <v>34</v>
      </c>
      <c r="K81" s="7">
        <v>4</v>
      </c>
      <c r="L81" s="6">
        <v>11.5</v>
      </c>
      <c r="M81" s="7">
        <v>0</v>
      </c>
      <c r="N81" s="6">
        <f t="shared" si="0"/>
        <v>15.5</v>
      </c>
      <c r="O81" s="7">
        <v>-9.5</v>
      </c>
      <c r="R81" s="6"/>
      <c r="S81" s="6"/>
      <c r="T81" s="7">
        <v>-5</v>
      </c>
      <c r="U81" s="6">
        <v>35</v>
      </c>
      <c r="V81" s="6"/>
      <c r="X81" s="6"/>
      <c r="Y81" s="6"/>
      <c r="AF81" s="6">
        <v>18</v>
      </c>
      <c r="AG81" s="6">
        <v>64</v>
      </c>
      <c r="AH81" s="7">
        <f t="shared" si="14"/>
        <v>-46</v>
      </c>
      <c r="AI81" s="4" t="s">
        <v>292</v>
      </c>
    </row>
    <row r="82" spans="1:35" x14ac:dyDescent="0.25">
      <c r="A82" s="1"/>
      <c r="B82" t="s">
        <v>266</v>
      </c>
      <c r="C82" s="9" t="s">
        <v>496</v>
      </c>
      <c r="D82" s="97">
        <v>28102</v>
      </c>
      <c r="F82" t="s">
        <v>357</v>
      </c>
      <c r="G82" s="2" t="s">
        <v>46</v>
      </c>
      <c r="H82" s="6">
        <v>47.9</v>
      </c>
      <c r="I82" s="7">
        <v>-7.3</v>
      </c>
      <c r="J82" s="6">
        <v>38.4</v>
      </c>
      <c r="K82" s="7">
        <v>7.1</v>
      </c>
      <c r="L82" s="6">
        <v>10.6</v>
      </c>
      <c r="M82" s="7">
        <v>1.2</v>
      </c>
      <c r="N82" s="6">
        <f t="shared" si="0"/>
        <v>9.5</v>
      </c>
      <c r="O82" s="7">
        <v>-14.4</v>
      </c>
      <c r="R82" s="6">
        <v>35</v>
      </c>
      <c r="S82" s="6">
        <v>48</v>
      </c>
      <c r="T82" s="7">
        <f>R82-S82</f>
        <v>-13</v>
      </c>
      <c r="U82" s="6">
        <v>37</v>
      </c>
      <c r="V82" s="6">
        <v>44</v>
      </c>
      <c r="W82" s="7">
        <f>U82-V82</f>
        <v>-7</v>
      </c>
      <c r="X82" s="6"/>
      <c r="Y82" s="6"/>
      <c r="AA82" s="4" t="s">
        <v>1640</v>
      </c>
      <c r="AB82" s="4"/>
      <c r="AC82" s="4"/>
      <c r="AD82" s="4"/>
      <c r="AF82" s="6">
        <v>22</v>
      </c>
      <c r="AG82" s="6">
        <v>68</v>
      </c>
      <c r="AH82" s="7">
        <f t="shared" si="14"/>
        <v>-46</v>
      </c>
      <c r="AI82" s="4" t="s">
        <v>536</v>
      </c>
    </row>
    <row r="83" spans="1:35" x14ac:dyDescent="0.25">
      <c r="A83" s="1">
        <v>1977</v>
      </c>
      <c r="B83" t="s">
        <v>267</v>
      </c>
      <c r="C83" s="9" t="s">
        <v>451</v>
      </c>
      <c r="D83" s="97">
        <v>28137</v>
      </c>
      <c r="F83" t="s">
        <v>264</v>
      </c>
      <c r="G83" s="2" t="s">
        <v>54</v>
      </c>
      <c r="H83" s="6">
        <v>47</v>
      </c>
      <c r="I83" s="7">
        <v>-2.5</v>
      </c>
      <c r="J83" s="6">
        <v>34</v>
      </c>
      <c r="K83" s="7">
        <v>0</v>
      </c>
      <c r="L83" s="6">
        <v>14.5</v>
      </c>
      <c r="M83" s="7">
        <v>3</v>
      </c>
      <c r="N83" s="6">
        <f t="shared" si="0"/>
        <v>13</v>
      </c>
      <c r="O83" s="7">
        <v>-2.5</v>
      </c>
      <c r="R83" s="6"/>
      <c r="S83" s="6"/>
      <c r="T83" s="7">
        <v>-5</v>
      </c>
      <c r="U83" s="6">
        <v>37</v>
      </c>
      <c r="V83" s="6"/>
      <c r="X83" s="6"/>
      <c r="Y83" s="6"/>
      <c r="AF83" s="6">
        <v>21</v>
      </c>
      <c r="AG83" s="6">
        <v>60</v>
      </c>
      <c r="AH83" s="7">
        <f t="shared" si="14"/>
        <v>-39</v>
      </c>
      <c r="AI83" s="4" t="s">
        <v>292</v>
      </c>
    </row>
    <row r="84" spans="1:35" x14ac:dyDescent="0.25">
      <c r="A84" s="1"/>
      <c r="B84" t="s">
        <v>267</v>
      </c>
      <c r="C84" s="9" t="s">
        <v>1635</v>
      </c>
      <c r="D84" s="97">
        <v>28146</v>
      </c>
      <c r="F84" t="s">
        <v>357</v>
      </c>
      <c r="G84" s="2" t="s">
        <v>46</v>
      </c>
      <c r="H84" s="6">
        <v>48.4</v>
      </c>
      <c r="I84" s="7">
        <v>0.5</v>
      </c>
      <c r="J84" s="6">
        <v>36.799999999999997</v>
      </c>
      <c r="K84" s="7">
        <v>-1.6</v>
      </c>
      <c r="L84" s="6">
        <v>10.199999999999999</v>
      </c>
      <c r="M84" s="7">
        <v>-0.4</v>
      </c>
      <c r="N84" s="6">
        <f t="shared" si="0"/>
        <v>11.600000000000001</v>
      </c>
      <c r="O84" s="7">
        <v>2.1</v>
      </c>
      <c r="Q84" s="3"/>
      <c r="R84" s="6">
        <v>35</v>
      </c>
      <c r="S84" s="6">
        <v>45</v>
      </c>
      <c r="T84" s="7">
        <f t="shared" ref="T84:T85" si="15">R84-S84</f>
        <v>-10</v>
      </c>
      <c r="U84" s="6">
        <v>38</v>
      </c>
      <c r="V84" s="6">
        <v>40</v>
      </c>
      <c r="W84" s="7">
        <f t="shared" ref="W84:W85" si="16">U84-V84</f>
        <v>-2</v>
      </c>
      <c r="X84" s="6"/>
      <c r="Y84" s="6"/>
      <c r="AA84" s="4" t="s">
        <v>1640</v>
      </c>
      <c r="AB84" s="4"/>
      <c r="AC84" s="4"/>
      <c r="AD84" s="4"/>
      <c r="AF84" s="6">
        <v>23</v>
      </c>
      <c r="AG84" s="6">
        <v>62</v>
      </c>
      <c r="AH84" s="7">
        <f t="shared" ref="AH84:AH85" si="17">AF84-AG84</f>
        <v>-39</v>
      </c>
      <c r="AI84" s="4" t="s">
        <v>536</v>
      </c>
    </row>
    <row r="85" spans="1:35" x14ac:dyDescent="0.25">
      <c r="A85" s="1"/>
      <c r="B85" t="s">
        <v>267</v>
      </c>
      <c r="C85" s="9" t="s">
        <v>547</v>
      </c>
      <c r="D85" s="97">
        <v>28153</v>
      </c>
      <c r="F85" t="s">
        <v>357</v>
      </c>
      <c r="G85" s="2" t="s">
        <v>46</v>
      </c>
      <c r="H85" s="6">
        <v>50</v>
      </c>
      <c r="I85" s="7">
        <v>1.6</v>
      </c>
      <c r="J85" s="6">
        <v>35.1</v>
      </c>
      <c r="K85" s="7">
        <v>-1.7</v>
      </c>
      <c r="L85" s="6">
        <v>11.2</v>
      </c>
      <c r="M85" s="7">
        <v>1</v>
      </c>
      <c r="N85" s="6">
        <f t="shared" si="0"/>
        <v>14.899999999999999</v>
      </c>
      <c r="O85" s="7">
        <v>3.3</v>
      </c>
      <c r="Q85" s="3"/>
      <c r="R85" s="6">
        <v>38</v>
      </c>
      <c r="S85" s="6">
        <v>43</v>
      </c>
      <c r="T85" s="7">
        <f t="shared" si="15"/>
        <v>-5</v>
      </c>
      <c r="U85" s="6">
        <v>38</v>
      </c>
      <c r="V85" s="6">
        <v>42</v>
      </c>
      <c r="W85" s="7">
        <f t="shared" si="16"/>
        <v>-4</v>
      </c>
      <c r="X85" s="6"/>
      <c r="Y85" s="6"/>
      <c r="AA85" s="4" t="s">
        <v>1640</v>
      </c>
      <c r="AB85" s="4"/>
      <c r="AC85" s="4"/>
      <c r="AD85" s="4"/>
      <c r="AF85" s="6">
        <v>20</v>
      </c>
      <c r="AG85" s="6">
        <v>66</v>
      </c>
      <c r="AH85" s="7">
        <f t="shared" si="17"/>
        <v>-46</v>
      </c>
      <c r="AI85" s="4" t="s">
        <v>536</v>
      </c>
    </row>
    <row r="86" spans="1:35" x14ac:dyDescent="0.25">
      <c r="A86" s="1"/>
      <c r="B86" t="s">
        <v>268</v>
      </c>
      <c r="C86" s="9" t="s">
        <v>400</v>
      </c>
      <c r="D86" s="97">
        <v>28165</v>
      </c>
      <c r="F86" t="s">
        <v>264</v>
      </c>
      <c r="G86" s="2" t="s">
        <v>54</v>
      </c>
      <c r="H86" s="6">
        <v>46</v>
      </c>
      <c r="I86" s="7">
        <v>-1</v>
      </c>
      <c r="J86" s="6">
        <v>33.5</v>
      </c>
      <c r="K86" s="7">
        <v>-0.5</v>
      </c>
      <c r="L86" s="6">
        <v>14</v>
      </c>
      <c r="M86" s="7">
        <v>-0.5</v>
      </c>
      <c r="N86" s="6">
        <f t="shared" si="0"/>
        <v>12.5</v>
      </c>
      <c r="O86" s="7">
        <v>-0.5</v>
      </c>
      <c r="R86" s="6"/>
      <c r="S86" s="6"/>
      <c r="T86" s="7">
        <v>-5</v>
      </c>
      <c r="U86" s="6">
        <v>36</v>
      </c>
      <c r="V86" s="6"/>
      <c r="X86" s="6"/>
      <c r="Y86" s="6"/>
      <c r="AF86" s="6">
        <v>21</v>
      </c>
      <c r="AG86" s="6">
        <v>62</v>
      </c>
      <c r="AH86" s="7">
        <f>AF86-AG86</f>
        <v>-41</v>
      </c>
      <c r="AI86" s="4" t="s">
        <v>292</v>
      </c>
    </row>
    <row r="87" spans="1:35" x14ac:dyDescent="0.25">
      <c r="A87" s="1"/>
      <c r="B87" t="s">
        <v>268</v>
      </c>
      <c r="C87" s="9" t="s">
        <v>661</v>
      </c>
      <c r="D87" s="97">
        <v>28167</v>
      </c>
      <c r="F87" t="s">
        <v>357</v>
      </c>
      <c r="G87" s="2" t="s">
        <v>46</v>
      </c>
      <c r="H87" s="6">
        <v>50.2</v>
      </c>
      <c r="I87" s="7">
        <v>0.2</v>
      </c>
      <c r="J87" s="6">
        <v>36.1</v>
      </c>
      <c r="K87" s="7">
        <v>1</v>
      </c>
      <c r="L87" s="6">
        <v>10</v>
      </c>
      <c r="M87" s="7">
        <v>-1.2</v>
      </c>
      <c r="N87" s="6">
        <f t="shared" si="0"/>
        <v>14.100000000000001</v>
      </c>
      <c r="O87" s="7">
        <v>-0.8</v>
      </c>
      <c r="Q87" s="3"/>
      <c r="R87" s="6">
        <v>38</v>
      </c>
      <c r="S87" s="6">
        <v>45</v>
      </c>
      <c r="T87" s="7">
        <f t="shared" ref="T87:T88" si="18">R87-S87</f>
        <v>-7</v>
      </c>
      <c r="U87" s="6">
        <v>36</v>
      </c>
      <c r="V87" s="6">
        <v>45</v>
      </c>
      <c r="W87" s="7">
        <f t="shared" ref="W87:W88" si="19">U87-V87</f>
        <v>-9</v>
      </c>
      <c r="X87" s="6"/>
      <c r="Y87" s="6"/>
      <c r="AA87" s="4" t="s">
        <v>1640</v>
      </c>
      <c r="AB87" s="4"/>
      <c r="AC87" s="4"/>
      <c r="AD87" s="4"/>
      <c r="AF87" s="6">
        <v>21</v>
      </c>
      <c r="AG87" s="6">
        <v>68</v>
      </c>
      <c r="AH87" s="7">
        <f t="shared" ref="AH87:AH88" si="20">AF87-AG87</f>
        <v>-47</v>
      </c>
      <c r="AI87" s="4" t="s">
        <v>536</v>
      </c>
    </row>
    <row r="88" spans="1:35" x14ac:dyDescent="0.25">
      <c r="A88" s="1"/>
      <c r="B88" t="s">
        <v>268</v>
      </c>
      <c r="C88" s="9" t="s">
        <v>622</v>
      </c>
      <c r="D88" s="97">
        <v>28174</v>
      </c>
      <c r="F88" t="s">
        <v>357</v>
      </c>
      <c r="G88" s="2" t="s">
        <v>46</v>
      </c>
      <c r="H88" s="6">
        <v>47.3</v>
      </c>
      <c r="I88" s="7">
        <v>-2.9</v>
      </c>
      <c r="J88" s="6">
        <v>37.4</v>
      </c>
      <c r="K88" s="7">
        <v>1.3</v>
      </c>
      <c r="L88" s="6">
        <v>10.9</v>
      </c>
      <c r="M88" s="7">
        <v>0.9</v>
      </c>
      <c r="N88" s="6">
        <f t="shared" si="0"/>
        <v>9.8999999999999986</v>
      </c>
      <c r="O88" s="7">
        <v>-4.2</v>
      </c>
      <c r="Q88" s="3"/>
      <c r="R88" s="6">
        <v>37</v>
      </c>
      <c r="S88" s="6">
        <v>46</v>
      </c>
      <c r="T88" s="7">
        <f t="shared" si="18"/>
        <v>-9</v>
      </c>
      <c r="U88" s="6">
        <v>42</v>
      </c>
      <c r="V88" s="6">
        <v>39</v>
      </c>
      <c r="W88" s="7">
        <f t="shared" si="19"/>
        <v>3</v>
      </c>
      <c r="X88" s="6"/>
      <c r="Y88" s="6"/>
      <c r="AA88" s="4" t="s">
        <v>1640</v>
      </c>
      <c r="AB88" s="4"/>
      <c r="AC88" s="4"/>
      <c r="AD88" s="4"/>
      <c r="AF88" s="6">
        <v>19</v>
      </c>
      <c r="AG88" s="6">
        <v>68</v>
      </c>
      <c r="AH88" s="7">
        <f t="shared" si="20"/>
        <v>-49</v>
      </c>
      <c r="AI88" s="4" t="s">
        <v>536</v>
      </c>
    </row>
    <row r="89" spans="1:35" x14ac:dyDescent="0.25">
      <c r="A89" s="1"/>
      <c r="B89" t="s">
        <v>294</v>
      </c>
      <c r="C89" s="9" t="s">
        <v>400</v>
      </c>
      <c r="D89" s="97">
        <v>28193</v>
      </c>
      <c r="F89" t="s">
        <v>264</v>
      </c>
      <c r="G89" s="2" t="s">
        <v>54</v>
      </c>
      <c r="H89" s="6">
        <v>49.5</v>
      </c>
      <c r="I89" s="7">
        <v>3.5</v>
      </c>
      <c r="J89" s="6">
        <v>33</v>
      </c>
      <c r="K89" s="7">
        <v>-0.5</v>
      </c>
      <c r="L89" s="6">
        <v>13</v>
      </c>
      <c r="M89" s="7">
        <v>-1</v>
      </c>
      <c r="N89" s="6">
        <f t="shared" si="0"/>
        <v>16.5</v>
      </c>
      <c r="O89" s="7">
        <v>4</v>
      </c>
      <c r="R89" s="6"/>
      <c r="S89" s="6"/>
      <c r="T89" s="7">
        <v>-5</v>
      </c>
      <c r="U89" s="6">
        <v>37</v>
      </c>
      <c r="V89" s="6"/>
      <c r="X89" s="6"/>
      <c r="Y89" s="6"/>
      <c r="AF89" s="6">
        <v>22</v>
      </c>
      <c r="AG89" s="6">
        <v>63</v>
      </c>
      <c r="AH89" s="7">
        <f>AF89-AG89</f>
        <v>-41</v>
      </c>
      <c r="AI89" s="4" t="s">
        <v>292</v>
      </c>
    </row>
    <row r="90" spans="1:35" x14ac:dyDescent="0.25">
      <c r="A90" s="1"/>
      <c r="B90" t="s">
        <v>294</v>
      </c>
      <c r="C90" s="9"/>
      <c r="F90" t="s">
        <v>577</v>
      </c>
      <c r="G90" s="2" t="s">
        <v>42</v>
      </c>
      <c r="H90" s="6">
        <v>47</v>
      </c>
      <c r="I90" s="7"/>
      <c r="J90" s="6">
        <v>38</v>
      </c>
      <c r="K90" s="7"/>
      <c r="L90" s="6">
        <v>12</v>
      </c>
      <c r="M90" s="7"/>
      <c r="N90" s="6">
        <f t="shared" si="0"/>
        <v>9</v>
      </c>
      <c r="O90" s="7"/>
      <c r="R90" s="6"/>
      <c r="S90" s="6"/>
      <c r="T90" s="7">
        <v>-5</v>
      </c>
      <c r="U90" s="6"/>
      <c r="V90" s="6"/>
      <c r="X90" s="6"/>
      <c r="Y90" s="6"/>
      <c r="AF90" s="6"/>
      <c r="AG90" s="6"/>
    </row>
    <row r="91" spans="1:35" x14ac:dyDescent="0.25">
      <c r="A91" s="1"/>
      <c r="B91" t="s">
        <v>294</v>
      </c>
      <c r="C91" s="9" t="s">
        <v>622</v>
      </c>
      <c r="D91" s="97">
        <v>28202</v>
      </c>
      <c r="F91" t="s">
        <v>357</v>
      </c>
      <c r="G91" s="2" t="s">
        <v>46</v>
      </c>
      <c r="H91" s="6">
        <v>50.9</v>
      </c>
      <c r="I91" s="7">
        <v>3.6</v>
      </c>
      <c r="J91" s="6">
        <v>35.700000000000003</v>
      </c>
      <c r="K91" s="7">
        <v>-1.7</v>
      </c>
      <c r="L91" s="6">
        <v>9.6999999999999993</v>
      </c>
      <c r="M91" s="7">
        <v>-1.2</v>
      </c>
      <c r="N91" s="6">
        <f t="shared" si="0"/>
        <v>15.199999999999996</v>
      </c>
      <c r="O91" s="7">
        <v>5.3</v>
      </c>
      <c r="Q91" s="3"/>
      <c r="R91" s="6">
        <v>37</v>
      </c>
      <c r="S91" s="6">
        <v>42</v>
      </c>
      <c r="T91" s="7">
        <f>R91-S91</f>
        <v>-5</v>
      </c>
      <c r="U91" s="6">
        <v>38</v>
      </c>
      <c r="V91" s="6">
        <v>42</v>
      </c>
      <c r="W91" s="7">
        <f>U91-V91</f>
        <v>-4</v>
      </c>
      <c r="X91" s="6"/>
      <c r="Y91" s="6"/>
      <c r="AA91" s="4" t="s">
        <v>1640</v>
      </c>
      <c r="AB91" s="4"/>
      <c r="AC91" s="4"/>
      <c r="AD91" s="4"/>
      <c r="AF91" s="6">
        <v>20</v>
      </c>
      <c r="AG91" s="6">
        <v>69</v>
      </c>
      <c r="AH91" s="7">
        <f>AF91-AG91</f>
        <v>-49</v>
      </c>
      <c r="AI91" s="4" t="s">
        <v>536</v>
      </c>
    </row>
    <row r="92" spans="1:35" x14ac:dyDescent="0.25">
      <c r="A92" s="1"/>
      <c r="B92" t="s">
        <v>269</v>
      </c>
      <c r="C92" s="9" t="s">
        <v>359</v>
      </c>
      <c r="D92" s="97">
        <v>28228</v>
      </c>
      <c r="F92" t="s">
        <v>264</v>
      </c>
      <c r="G92" s="2" t="s">
        <v>54</v>
      </c>
      <c r="H92" s="6">
        <v>49</v>
      </c>
      <c r="I92" s="7">
        <v>-0.5</v>
      </c>
      <c r="J92" s="6">
        <v>33.5</v>
      </c>
      <c r="K92" s="7">
        <v>0.5</v>
      </c>
      <c r="L92" s="6">
        <v>11.5</v>
      </c>
      <c r="M92" s="7">
        <v>-1.5</v>
      </c>
      <c r="N92" s="6">
        <f t="shared" si="0"/>
        <v>15.5</v>
      </c>
      <c r="O92" s="7">
        <v>-1</v>
      </c>
      <c r="R92" s="6"/>
      <c r="S92" s="6"/>
      <c r="T92" s="7">
        <v>-5</v>
      </c>
      <c r="U92" s="6">
        <v>38</v>
      </c>
      <c r="V92" s="6"/>
      <c r="X92" s="6"/>
      <c r="Y92" s="6"/>
      <c r="AF92" s="6">
        <v>23</v>
      </c>
      <c r="AG92" s="6">
        <v>62</v>
      </c>
      <c r="AH92" s="7">
        <f>AF92-AG92</f>
        <v>-39</v>
      </c>
      <c r="AI92" s="4" t="s">
        <v>292</v>
      </c>
    </row>
    <row r="93" spans="1:35" x14ac:dyDescent="0.25">
      <c r="A93" s="1"/>
      <c r="B93" t="s">
        <v>269</v>
      </c>
      <c r="C93" s="9" t="s">
        <v>1632</v>
      </c>
      <c r="D93" s="97">
        <v>28229</v>
      </c>
      <c r="F93" t="s">
        <v>357</v>
      </c>
      <c r="G93" s="2" t="s">
        <v>46</v>
      </c>
      <c r="H93" s="6">
        <v>49.4</v>
      </c>
      <c r="I93" s="7">
        <v>-1.5</v>
      </c>
      <c r="J93" s="6">
        <v>38.299999999999997</v>
      </c>
      <c r="K93" s="7">
        <v>2.6</v>
      </c>
      <c r="L93" s="6">
        <v>9.1</v>
      </c>
      <c r="M93" s="7">
        <v>-0.6</v>
      </c>
      <c r="N93" s="6">
        <f t="shared" si="0"/>
        <v>11.100000000000001</v>
      </c>
      <c r="O93" s="7">
        <v>-4.0999999999999996</v>
      </c>
      <c r="Q93" s="3"/>
      <c r="R93" s="6">
        <v>39</v>
      </c>
      <c r="S93" s="6">
        <v>43</v>
      </c>
      <c r="T93" s="7">
        <f>R93-S93</f>
        <v>-4</v>
      </c>
      <c r="U93" s="6">
        <v>42</v>
      </c>
      <c r="V93" s="6">
        <v>39</v>
      </c>
      <c r="W93" s="7">
        <f>U93-V93</f>
        <v>3</v>
      </c>
      <c r="X93" s="6"/>
      <c r="Y93" s="6"/>
      <c r="AA93" s="4" t="s">
        <v>1640</v>
      </c>
      <c r="AB93" s="4"/>
      <c r="AC93" s="4"/>
      <c r="AD93" s="4"/>
      <c r="AF93" s="6">
        <v>21</v>
      </c>
      <c r="AG93" s="6">
        <v>67</v>
      </c>
      <c r="AH93" s="7">
        <f>AF93-AG93</f>
        <v>-46</v>
      </c>
      <c r="AI93" s="4" t="s">
        <v>536</v>
      </c>
    </row>
    <row r="94" spans="1:35" x14ac:dyDescent="0.25">
      <c r="A94" s="1"/>
      <c r="B94" t="s">
        <v>270</v>
      </c>
      <c r="C94" s="9" t="s">
        <v>616</v>
      </c>
      <c r="D94" s="97">
        <v>28250</v>
      </c>
      <c r="F94" t="s">
        <v>357</v>
      </c>
      <c r="G94" s="2" t="s">
        <v>46</v>
      </c>
      <c r="H94" s="6">
        <v>52.9</v>
      </c>
      <c r="I94" s="7">
        <v>3.5</v>
      </c>
      <c r="J94" s="6">
        <v>36.9</v>
      </c>
      <c r="K94" s="7">
        <v>-1.4</v>
      </c>
      <c r="L94" s="6">
        <v>7.2</v>
      </c>
      <c r="M94" s="7">
        <v>-1.9</v>
      </c>
      <c r="N94" s="6">
        <f t="shared" si="0"/>
        <v>16</v>
      </c>
      <c r="O94" s="7">
        <v>4.9000000000000004</v>
      </c>
      <c r="R94" s="6">
        <v>42</v>
      </c>
      <c r="S94" s="6">
        <v>40</v>
      </c>
      <c r="T94" s="7">
        <f>R94-S94</f>
        <v>2</v>
      </c>
      <c r="U94" s="6">
        <v>43</v>
      </c>
      <c r="V94" s="6">
        <v>43</v>
      </c>
      <c r="W94" s="7">
        <f>U94-V94</f>
        <v>0</v>
      </c>
      <c r="X94" s="6"/>
      <c r="Y94" s="6"/>
      <c r="AA94" s="4" t="s">
        <v>1640</v>
      </c>
      <c r="AB94" s="4"/>
      <c r="AC94" s="4"/>
      <c r="AD94" s="4"/>
      <c r="AF94" s="6">
        <v>23</v>
      </c>
      <c r="AG94" s="6">
        <v>68</v>
      </c>
      <c r="AH94" s="7">
        <f>AF94-AG94</f>
        <v>-45</v>
      </c>
      <c r="AI94" s="4" t="s">
        <v>536</v>
      </c>
    </row>
    <row r="95" spans="1:35" x14ac:dyDescent="0.25">
      <c r="B95" t="s">
        <v>270</v>
      </c>
      <c r="C95" s="9" t="s">
        <v>512</v>
      </c>
      <c r="D95" s="97">
        <v>28256</v>
      </c>
      <c r="F95" t="s">
        <v>264</v>
      </c>
      <c r="G95" s="2" t="s">
        <v>54</v>
      </c>
      <c r="H95" s="6">
        <v>53.5</v>
      </c>
      <c r="I95" s="7">
        <v>4.5</v>
      </c>
      <c r="J95" s="6">
        <v>33</v>
      </c>
      <c r="K95" s="7">
        <v>-0.5</v>
      </c>
      <c r="L95" s="6">
        <v>8.5</v>
      </c>
      <c r="M95" s="7">
        <v>-3</v>
      </c>
      <c r="N95" s="6">
        <f t="shared" si="0"/>
        <v>20.5</v>
      </c>
      <c r="O95" s="7">
        <v>5</v>
      </c>
      <c r="R95" s="6"/>
      <c r="S95" s="6"/>
      <c r="T95" s="7"/>
      <c r="U95" s="6">
        <v>43</v>
      </c>
      <c r="V95" s="6"/>
      <c r="X95" s="6"/>
      <c r="Y95" s="6"/>
      <c r="AF95" s="6">
        <v>23</v>
      </c>
      <c r="AG95" s="6">
        <v>59</v>
      </c>
      <c r="AH95" s="7">
        <f>AF95-AG95</f>
        <v>-36</v>
      </c>
      <c r="AI95" s="4" t="s">
        <v>292</v>
      </c>
    </row>
    <row r="96" spans="1:35" x14ac:dyDescent="0.25">
      <c r="B96" t="s">
        <v>270</v>
      </c>
      <c r="C96" s="9" t="s">
        <v>547</v>
      </c>
      <c r="D96" s="97">
        <v>28273</v>
      </c>
      <c r="F96" t="s">
        <v>357</v>
      </c>
      <c r="G96" s="2" t="s">
        <v>46</v>
      </c>
      <c r="H96" s="6">
        <v>48.3</v>
      </c>
      <c r="I96" s="7">
        <v>-4.5999999999999996</v>
      </c>
      <c r="J96" s="6">
        <v>41</v>
      </c>
      <c r="K96" s="7">
        <v>4.0999999999999996</v>
      </c>
      <c r="L96" s="6">
        <v>6.6</v>
      </c>
      <c r="M96" s="7">
        <v>-0.6</v>
      </c>
      <c r="N96" s="6">
        <f t="shared" si="0"/>
        <v>7.2999999999999972</v>
      </c>
      <c r="O96" s="7">
        <v>-8.6999999999999993</v>
      </c>
      <c r="R96" s="6"/>
      <c r="S96" s="6"/>
      <c r="T96" s="7"/>
      <c r="U96" s="6"/>
      <c r="V96" s="6"/>
      <c r="X96" s="6"/>
      <c r="Y96" s="6"/>
      <c r="AF96" s="6"/>
      <c r="AG96" s="6"/>
    </row>
    <row r="97" spans="1:35" x14ac:dyDescent="0.25">
      <c r="B97" t="s">
        <v>263</v>
      </c>
      <c r="C97" s="9" t="s">
        <v>484</v>
      </c>
      <c r="D97" s="97">
        <v>28285</v>
      </c>
      <c r="F97" t="s">
        <v>264</v>
      </c>
      <c r="G97" s="2" t="s">
        <v>54</v>
      </c>
      <c r="H97" s="6">
        <v>47.5</v>
      </c>
      <c r="I97" s="7">
        <v>-6</v>
      </c>
      <c r="J97" s="6">
        <v>37</v>
      </c>
      <c r="K97" s="7">
        <v>4</v>
      </c>
      <c r="L97" s="6">
        <v>10.5</v>
      </c>
      <c r="M97" s="7">
        <v>2</v>
      </c>
      <c r="N97" s="6">
        <f t="shared" si="0"/>
        <v>10.5</v>
      </c>
      <c r="O97" s="7">
        <v>-10</v>
      </c>
      <c r="R97" s="6"/>
      <c r="S97" s="6"/>
      <c r="T97" s="7"/>
      <c r="U97" s="6">
        <v>44</v>
      </c>
      <c r="V97" s="6"/>
      <c r="X97" s="6"/>
      <c r="Y97" s="6"/>
      <c r="AF97" s="6">
        <v>28</v>
      </c>
      <c r="AG97" s="6">
        <v>55</v>
      </c>
      <c r="AH97" s="7">
        <f>AF97-AG97</f>
        <v>-27</v>
      </c>
      <c r="AI97" s="4" t="s">
        <v>292</v>
      </c>
    </row>
    <row r="98" spans="1:35" x14ac:dyDescent="0.25">
      <c r="A98" s="1"/>
      <c r="B98" t="s">
        <v>263</v>
      </c>
      <c r="C98" s="9" t="s">
        <v>1633</v>
      </c>
      <c r="D98" s="97">
        <v>28293</v>
      </c>
      <c r="F98" t="s">
        <v>357</v>
      </c>
      <c r="G98" s="2" t="s">
        <v>46</v>
      </c>
      <c r="H98" s="6">
        <v>49.1</v>
      </c>
      <c r="I98" s="7">
        <v>0.8</v>
      </c>
      <c r="J98" s="6">
        <v>37.1</v>
      </c>
      <c r="K98" s="7">
        <v>-3.9</v>
      </c>
      <c r="L98" s="6">
        <v>10.8</v>
      </c>
      <c r="M98" s="7">
        <v>4.2</v>
      </c>
      <c r="N98" s="6">
        <f t="shared" si="0"/>
        <v>12</v>
      </c>
      <c r="O98" s="7">
        <v>4.7</v>
      </c>
      <c r="R98" s="6">
        <v>41</v>
      </c>
      <c r="S98" s="6">
        <v>41</v>
      </c>
      <c r="T98" s="7">
        <f t="shared" ref="T98:T99" si="21">R98-S98</f>
        <v>0</v>
      </c>
      <c r="U98" s="6">
        <v>43</v>
      </c>
      <c r="V98" s="6">
        <v>42</v>
      </c>
      <c r="W98" s="7">
        <f t="shared" ref="W98:W99" si="22">U98-V98</f>
        <v>1</v>
      </c>
      <c r="X98" s="6"/>
      <c r="Y98" s="6"/>
      <c r="AA98" s="4" t="s">
        <v>1640</v>
      </c>
      <c r="AB98" s="4"/>
      <c r="AC98" s="4"/>
      <c r="AD98" s="4"/>
      <c r="AF98" s="6">
        <v>25</v>
      </c>
      <c r="AG98" s="6">
        <v>62</v>
      </c>
      <c r="AH98" s="7">
        <f t="shared" ref="AH98:AH99" si="23">AF98-AG98</f>
        <v>-37</v>
      </c>
      <c r="AI98" s="4" t="s">
        <v>536</v>
      </c>
    </row>
    <row r="99" spans="1:35" x14ac:dyDescent="0.25">
      <c r="A99" s="1"/>
      <c r="B99" t="s">
        <v>265</v>
      </c>
      <c r="C99" s="9" t="s">
        <v>620</v>
      </c>
      <c r="D99" s="97">
        <v>28314</v>
      </c>
      <c r="F99" t="s">
        <v>357</v>
      </c>
      <c r="G99" s="2" t="s">
        <v>46</v>
      </c>
      <c r="H99" s="6">
        <v>53.1</v>
      </c>
      <c r="I99" s="7">
        <v>4</v>
      </c>
      <c r="J99" s="6">
        <v>35.1</v>
      </c>
      <c r="K99" s="7">
        <v>-2</v>
      </c>
      <c r="L99" s="6">
        <v>8.4</v>
      </c>
      <c r="M99" s="7">
        <v>-2.4</v>
      </c>
      <c r="N99" s="6">
        <f t="shared" si="0"/>
        <v>18</v>
      </c>
      <c r="O99" s="7">
        <v>6</v>
      </c>
      <c r="R99" s="6">
        <v>42</v>
      </c>
      <c r="S99" s="6">
        <v>41</v>
      </c>
      <c r="T99" s="7">
        <f t="shared" si="21"/>
        <v>1</v>
      </c>
      <c r="U99" s="6">
        <v>41</v>
      </c>
      <c r="V99" s="6">
        <v>45</v>
      </c>
      <c r="W99" s="7">
        <f t="shared" si="22"/>
        <v>-4</v>
      </c>
      <c r="X99" s="6"/>
      <c r="Y99" s="6"/>
      <c r="AA99" s="4" t="s">
        <v>1640</v>
      </c>
      <c r="AB99" s="4"/>
      <c r="AC99" s="4"/>
      <c r="AD99" s="4"/>
      <c r="AF99" s="6">
        <v>21</v>
      </c>
      <c r="AG99" s="6">
        <v>66</v>
      </c>
      <c r="AH99" s="7">
        <f t="shared" si="23"/>
        <v>-45</v>
      </c>
      <c r="AI99" s="4" t="s">
        <v>536</v>
      </c>
    </row>
    <row r="100" spans="1:35" x14ac:dyDescent="0.25">
      <c r="B100" t="s">
        <v>265</v>
      </c>
      <c r="C100" s="9" t="s">
        <v>359</v>
      </c>
      <c r="D100" s="97">
        <v>28319</v>
      </c>
      <c r="F100" t="s">
        <v>264</v>
      </c>
      <c r="G100" s="2" t="s">
        <v>54</v>
      </c>
      <c r="H100" s="6">
        <v>49</v>
      </c>
      <c r="I100" s="7">
        <v>1.5</v>
      </c>
      <c r="J100" s="6">
        <v>34.5</v>
      </c>
      <c r="K100" s="7">
        <v>-2.5</v>
      </c>
      <c r="L100" s="6">
        <v>10.5</v>
      </c>
      <c r="M100" s="7">
        <v>0</v>
      </c>
      <c r="N100" s="6">
        <f t="shared" si="0"/>
        <v>14.5</v>
      </c>
      <c r="O100" s="7">
        <v>4</v>
      </c>
      <c r="R100" s="6"/>
      <c r="S100" s="6"/>
      <c r="T100" s="7"/>
      <c r="U100" s="6">
        <v>45</v>
      </c>
      <c r="V100" s="6"/>
      <c r="X100" s="6"/>
      <c r="Y100" s="6"/>
      <c r="AF100" s="6">
        <v>24</v>
      </c>
      <c r="AG100" s="6">
        <v>58</v>
      </c>
      <c r="AH100" s="7">
        <f>AF100-AG100</f>
        <v>-34</v>
      </c>
      <c r="AI100" s="4" t="s">
        <v>292</v>
      </c>
    </row>
    <row r="101" spans="1:35" x14ac:dyDescent="0.25">
      <c r="A101" s="1"/>
      <c r="B101" t="s">
        <v>293</v>
      </c>
      <c r="C101" s="9" t="s">
        <v>629</v>
      </c>
      <c r="D101" s="97">
        <v>28342</v>
      </c>
      <c r="F101" t="s">
        <v>357</v>
      </c>
      <c r="G101" s="2" t="s">
        <v>46</v>
      </c>
      <c r="H101" s="6">
        <v>51.3</v>
      </c>
      <c r="I101" s="7">
        <v>-1.8</v>
      </c>
      <c r="J101" s="6">
        <v>38.200000000000003</v>
      </c>
      <c r="K101" s="7">
        <v>3.1</v>
      </c>
      <c r="L101" s="6">
        <v>7.1</v>
      </c>
      <c r="M101" s="7">
        <v>-1.3</v>
      </c>
      <c r="N101" s="6">
        <f t="shared" si="0"/>
        <v>13.099999999999994</v>
      </c>
      <c r="O101" s="7">
        <v>-4.9000000000000004</v>
      </c>
      <c r="R101" s="6">
        <v>43</v>
      </c>
      <c r="S101" s="6">
        <v>37</v>
      </c>
      <c r="T101" s="7">
        <f>R101-S101</f>
        <v>6</v>
      </c>
      <c r="U101" s="6">
        <v>40</v>
      </c>
      <c r="V101" s="6">
        <v>43</v>
      </c>
      <c r="W101" s="7">
        <f>U101-V101</f>
        <v>-3</v>
      </c>
      <c r="X101" s="6"/>
      <c r="Y101" s="6"/>
      <c r="AA101" s="4" t="s">
        <v>1640</v>
      </c>
      <c r="AB101" s="4"/>
      <c r="AC101" s="4"/>
      <c r="AD101" s="4"/>
      <c r="AF101" s="6">
        <v>26</v>
      </c>
      <c r="AG101" s="6">
        <v>61</v>
      </c>
      <c r="AH101" s="7">
        <f>AF101-AG101</f>
        <v>-35</v>
      </c>
      <c r="AI101" s="4" t="s">
        <v>536</v>
      </c>
    </row>
    <row r="102" spans="1:35" x14ac:dyDescent="0.25">
      <c r="B102" t="s">
        <v>293</v>
      </c>
      <c r="C102" s="9" t="s">
        <v>360</v>
      </c>
      <c r="D102" s="97">
        <v>28347</v>
      </c>
      <c r="F102" t="s">
        <v>264</v>
      </c>
      <c r="G102" s="2" t="s">
        <v>54</v>
      </c>
      <c r="H102" s="6">
        <v>48.5</v>
      </c>
      <c r="I102" s="7">
        <v>-0.5</v>
      </c>
      <c r="J102" s="6">
        <v>37.5</v>
      </c>
      <c r="K102" s="7">
        <v>3</v>
      </c>
      <c r="L102" s="6">
        <v>9</v>
      </c>
      <c r="M102" s="7">
        <v>-1.5</v>
      </c>
      <c r="N102" s="6">
        <f t="shared" si="0"/>
        <v>11</v>
      </c>
      <c r="O102" s="7">
        <v>-3.5</v>
      </c>
      <c r="R102" s="6"/>
      <c r="S102" s="6"/>
      <c r="T102" s="7"/>
      <c r="U102" s="6">
        <v>43</v>
      </c>
      <c r="V102" s="6"/>
      <c r="X102" s="6"/>
      <c r="Y102" s="6"/>
      <c r="AF102" s="6">
        <v>33</v>
      </c>
      <c r="AG102" s="6">
        <v>53</v>
      </c>
      <c r="AH102" s="7">
        <f>AF102-AG102</f>
        <v>-20</v>
      </c>
      <c r="AI102" s="4" t="s">
        <v>292</v>
      </c>
    </row>
    <row r="103" spans="1:35" x14ac:dyDescent="0.25">
      <c r="B103" s="3" t="s">
        <v>293</v>
      </c>
      <c r="C103" s="9"/>
      <c r="F103" s="3" t="s">
        <v>577</v>
      </c>
      <c r="G103" s="2"/>
      <c r="H103" s="6"/>
      <c r="I103" s="7"/>
      <c r="J103" s="6"/>
      <c r="K103" s="7"/>
      <c r="L103" s="6"/>
      <c r="M103" s="7"/>
      <c r="N103" s="6">
        <v>10</v>
      </c>
      <c r="O103" s="7"/>
      <c r="R103" s="6"/>
      <c r="S103" s="6"/>
      <c r="T103" s="7"/>
      <c r="U103" s="6"/>
      <c r="V103" s="6"/>
      <c r="X103" s="6"/>
      <c r="Y103" s="6"/>
      <c r="AF103" s="6"/>
      <c r="AG103" s="6"/>
    </row>
    <row r="104" spans="1:35" x14ac:dyDescent="0.25">
      <c r="B104" t="s">
        <v>295</v>
      </c>
      <c r="C104" s="9" t="s">
        <v>365</v>
      </c>
      <c r="D104" s="97">
        <v>28375</v>
      </c>
      <c r="F104" t="s">
        <v>264</v>
      </c>
      <c r="G104" s="2" t="s">
        <v>54</v>
      </c>
      <c r="H104" s="6">
        <v>45.5</v>
      </c>
      <c r="I104" s="7">
        <v>-3</v>
      </c>
      <c r="J104" s="6">
        <v>41</v>
      </c>
      <c r="K104" s="7">
        <v>3.5</v>
      </c>
      <c r="L104" s="6">
        <v>8.5</v>
      </c>
      <c r="M104" s="7">
        <v>-0.5</v>
      </c>
      <c r="N104" s="6">
        <f t="shared" si="0"/>
        <v>4.5</v>
      </c>
      <c r="O104" s="7">
        <v>-6.5</v>
      </c>
      <c r="R104" s="6"/>
      <c r="S104" s="6"/>
      <c r="T104" s="7"/>
      <c r="U104" s="6">
        <v>49</v>
      </c>
      <c r="V104" s="6"/>
      <c r="X104" s="6"/>
      <c r="Y104" s="6"/>
      <c r="AF104" s="6">
        <v>32</v>
      </c>
      <c r="AG104" s="6">
        <v>49</v>
      </c>
      <c r="AH104" s="7">
        <f>AF104-AG104</f>
        <v>-17</v>
      </c>
      <c r="AI104" s="4" t="s">
        <v>292</v>
      </c>
    </row>
    <row r="105" spans="1:35" x14ac:dyDescent="0.25">
      <c r="A105" s="1"/>
      <c r="B105" t="s">
        <v>295</v>
      </c>
      <c r="C105" s="9" t="s">
        <v>529</v>
      </c>
      <c r="D105" s="97">
        <v>28377</v>
      </c>
      <c r="F105" t="s">
        <v>357</v>
      </c>
      <c r="G105" s="2" t="s">
        <v>46</v>
      </c>
      <c r="H105" s="6">
        <v>48</v>
      </c>
      <c r="I105" s="7">
        <v>-3.3</v>
      </c>
      <c r="J105" s="6">
        <v>41.8</v>
      </c>
      <c r="K105" s="7">
        <v>3.6</v>
      </c>
      <c r="L105" s="6">
        <v>7.3</v>
      </c>
      <c r="M105" s="7">
        <v>2</v>
      </c>
      <c r="N105" s="6">
        <f t="shared" si="0"/>
        <v>6.2000000000000028</v>
      </c>
      <c r="O105" s="7">
        <v>-6.9</v>
      </c>
      <c r="R105" s="6">
        <v>42</v>
      </c>
      <c r="S105" s="6">
        <v>39</v>
      </c>
      <c r="T105" s="7">
        <f>R105-S105</f>
        <v>3</v>
      </c>
      <c r="U105" s="6">
        <v>50</v>
      </c>
      <c r="V105" s="6">
        <v>35</v>
      </c>
      <c r="W105" s="7">
        <f>U105-V105</f>
        <v>15</v>
      </c>
      <c r="X105" s="6"/>
      <c r="Y105" s="6"/>
      <c r="AA105" s="4" t="s">
        <v>1640</v>
      </c>
      <c r="AB105" s="4"/>
      <c r="AC105" s="4"/>
      <c r="AD105" s="4"/>
      <c r="AF105" s="6">
        <v>32</v>
      </c>
      <c r="AG105" s="6">
        <v>53</v>
      </c>
      <c r="AH105" s="7">
        <f>AF105-AG105</f>
        <v>-21</v>
      </c>
      <c r="AI105" s="4" t="s">
        <v>536</v>
      </c>
    </row>
    <row r="106" spans="1:35" x14ac:dyDescent="0.25">
      <c r="B106" t="s">
        <v>295</v>
      </c>
      <c r="C106" s="9" t="s">
        <v>434</v>
      </c>
      <c r="D106" s="97">
        <v>28389</v>
      </c>
      <c r="F106" t="s">
        <v>577</v>
      </c>
      <c r="G106" s="2" t="s">
        <v>42</v>
      </c>
      <c r="H106" s="6">
        <v>49</v>
      </c>
      <c r="I106" s="7"/>
      <c r="J106" s="6">
        <v>42</v>
      </c>
      <c r="K106" s="7"/>
      <c r="L106" s="6">
        <v>5</v>
      </c>
      <c r="M106" s="7"/>
      <c r="N106" s="6">
        <f t="shared" si="0"/>
        <v>7</v>
      </c>
      <c r="O106" s="7"/>
      <c r="R106" s="6"/>
      <c r="S106" s="6"/>
      <c r="T106" s="7"/>
      <c r="U106" s="6"/>
      <c r="V106" s="6"/>
      <c r="X106" s="6"/>
      <c r="Y106" s="6"/>
      <c r="AF106" s="6"/>
      <c r="AG106" s="6"/>
    </row>
    <row r="107" spans="1:35" x14ac:dyDescent="0.25">
      <c r="B107" s="3" t="s">
        <v>295</v>
      </c>
      <c r="C107" s="9"/>
      <c r="F107" s="3" t="s">
        <v>577</v>
      </c>
      <c r="G107" s="2"/>
      <c r="H107" s="6"/>
      <c r="I107" s="7"/>
      <c r="J107" s="6"/>
      <c r="K107" s="7"/>
      <c r="L107" s="6"/>
      <c r="M107" s="7"/>
      <c r="N107" s="6">
        <v>7</v>
      </c>
      <c r="O107" s="7">
        <v>-3</v>
      </c>
      <c r="R107" s="6"/>
      <c r="S107" s="6"/>
      <c r="T107" s="7"/>
      <c r="U107" s="6"/>
      <c r="V107" s="6"/>
      <c r="X107" s="6"/>
      <c r="Y107" s="6"/>
      <c r="AF107" s="6"/>
      <c r="AG107" s="6"/>
    </row>
    <row r="108" spans="1:35" x14ac:dyDescent="0.25">
      <c r="A108" s="1"/>
      <c r="B108" t="s">
        <v>297</v>
      </c>
      <c r="C108" s="9" t="s">
        <v>1634</v>
      </c>
      <c r="D108" s="97">
        <v>28412</v>
      </c>
      <c r="F108" t="s">
        <v>357</v>
      </c>
      <c r="G108" s="2" t="s">
        <v>46</v>
      </c>
      <c r="H108" s="6">
        <v>44.1</v>
      </c>
      <c r="I108" s="7">
        <v>-3.9</v>
      </c>
      <c r="J108" s="6">
        <v>45.8</v>
      </c>
      <c r="K108" s="7">
        <v>4</v>
      </c>
      <c r="L108" s="6">
        <v>7.3</v>
      </c>
      <c r="M108" s="7">
        <v>0</v>
      </c>
      <c r="N108" s="6">
        <f t="shared" si="0"/>
        <v>-1.6999999999999957</v>
      </c>
      <c r="O108" s="7">
        <v>-7.9</v>
      </c>
      <c r="R108" s="6">
        <v>45</v>
      </c>
      <c r="S108" s="6">
        <v>38</v>
      </c>
      <c r="T108" s="7">
        <f>R108-S108</f>
        <v>7</v>
      </c>
      <c r="U108" s="6">
        <v>50</v>
      </c>
      <c r="V108" s="6">
        <v>33</v>
      </c>
      <c r="W108" s="7">
        <f>U108-V108</f>
        <v>17</v>
      </c>
      <c r="X108" s="6"/>
      <c r="Y108" s="6"/>
      <c r="AA108" s="4" t="s">
        <v>1640</v>
      </c>
      <c r="AB108" s="4"/>
      <c r="AC108" s="4"/>
      <c r="AD108" s="4"/>
      <c r="AF108" s="6">
        <v>36</v>
      </c>
      <c r="AG108" s="6">
        <v>48</v>
      </c>
      <c r="AH108" s="7">
        <f>AF108-AG108</f>
        <v>-12</v>
      </c>
      <c r="AI108" s="4" t="s">
        <v>536</v>
      </c>
    </row>
    <row r="109" spans="1:35" x14ac:dyDescent="0.25">
      <c r="A109" s="1"/>
      <c r="B109" t="s">
        <v>297</v>
      </c>
      <c r="C109" s="9" t="s">
        <v>622</v>
      </c>
      <c r="D109" s="97">
        <v>28416</v>
      </c>
      <c r="F109" t="s">
        <v>357</v>
      </c>
      <c r="G109" s="2" t="s">
        <v>46</v>
      </c>
      <c r="H109" s="6">
        <v>46.7</v>
      </c>
      <c r="I109" s="7">
        <v>2.6</v>
      </c>
      <c r="J109" s="6">
        <v>43</v>
      </c>
      <c r="K109" s="7">
        <v>-2.8</v>
      </c>
      <c r="L109" s="6">
        <v>6.9</v>
      </c>
      <c r="M109" s="7">
        <v>-0.4</v>
      </c>
      <c r="N109" s="6">
        <f t="shared" ref="N109" si="24">H109-J109</f>
        <v>3.7000000000000028</v>
      </c>
      <c r="O109" s="7">
        <v>5.4</v>
      </c>
      <c r="R109" s="6"/>
      <c r="S109" s="6"/>
      <c r="T109" s="7"/>
      <c r="U109" s="6"/>
      <c r="V109" s="6"/>
      <c r="X109" s="6"/>
      <c r="Y109" s="6"/>
      <c r="AF109" s="6"/>
      <c r="AG109" s="6"/>
    </row>
    <row r="110" spans="1:35" x14ac:dyDescent="0.25">
      <c r="B110" t="s">
        <v>297</v>
      </c>
      <c r="C110" s="9" t="s">
        <v>453</v>
      </c>
      <c r="D110" s="97">
        <v>28417</v>
      </c>
      <c r="F110" t="s">
        <v>264</v>
      </c>
      <c r="G110" s="2" t="s">
        <v>54</v>
      </c>
      <c r="H110" s="6">
        <v>45</v>
      </c>
      <c r="I110" s="7">
        <v>-0.5</v>
      </c>
      <c r="J110" s="6">
        <v>45</v>
      </c>
      <c r="K110" s="7">
        <v>4</v>
      </c>
      <c r="L110" s="6">
        <v>8</v>
      </c>
      <c r="M110" s="7">
        <v>-0.5</v>
      </c>
      <c r="N110" s="6">
        <f t="shared" si="0"/>
        <v>0</v>
      </c>
      <c r="O110" s="7">
        <v>-4.5</v>
      </c>
      <c r="R110" s="6"/>
      <c r="S110" s="6"/>
      <c r="T110" s="7"/>
      <c r="U110" s="6">
        <v>59</v>
      </c>
      <c r="V110" s="6"/>
      <c r="X110" s="6"/>
      <c r="Y110" s="6"/>
      <c r="AF110" s="6">
        <v>41</v>
      </c>
      <c r="AG110" s="6">
        <v>43</v>
      </c>
      <c r="AH110" s="7">
        <f>AF110-AG110</f>
        <v>-2</v>
      </c>
      <c r="AI110" s="4" t="s">
        <v>292</v>
      </c>
    </row>
    <row r="111" spans="1:35" x14ac:dyDescent="0.25">
      <c r="B111" t="s">
        <v>297</v>
      </c>
      <c r="C111" s="9" t="s">
        <v>579</v>
      </c>
      <c r="D111" s="97">
        <v>28423</v>
      </c>
      <c r="F111" t="s">
        <v>577</v>
      </c>
      <c r="G111" s="2" t="s">
        <v>42</v>
      </c>
      <c r="H111" s="6">
        <v>45</v>
      </c>
      <c r="I111" s="7">
        <v>-4</v>
      </c>
      <c r="J111" s="6">
        <v>44</v>
      </c>
      <c r="K111" s="7">
        <v>2</v>
      </c>
      <c r="L111" s="6">
        <v>7</v>
      </c>
      <c r="M111" s="7">
        <v>2</v>
      </c>
      <c r="N111" s="6">
        <f t="shared" si="0"/>
        <v>1</v>
      </c>
      <c r="O111" s="7">
        <v>-6</v>
      </c>
      <c r="R111" s="6"/>
      <c r="S111" s="6"/>
      <c r="T111" s="7"/>
      <c r="U111" s="6"/>
      <c r="V111" s="6"/>
      <c r="X111" s="6"/>
      <c r="Y111" s="6"/>
      <c r="AF111" s="6"/>
      <c r="AG111" s="6"/>
    </row>
    <row r="112" spans="1:35" x14ac:dyDescent="0.25">
      <c r="B112" s="3" t="s">
        <v>297</v>
      </c>
      <c r="C112" s="9"/>
      <c r="F112" s="3" t="s">
        <v>577</v>
      </c>
      <c r="G112" s="2"/>
      <c r="H112" s="6"/>
      <c r="I112" s="7"/>
      <c r="J112" s="6"/>
      <c r="K112" s="7"/>
      <c r="L112" s="6"/>
      <c r="M112" s="7"/>
      <c r="N112" s="6">
        <v>1</v>
      </c>
      <c r="O112" s="7">
        <v>-6</v>
      </c>
      <c r="R112" s="6"/>
      <c r="S112" s="6"/>
      <c r="T112" s="7"/>
      <c r="U112" s="6"/>
      <c r="V112" s="6"/>
      <c r="X112" s="6"/>
      <c r="Y112" s="6"/>
      <c r="AF112" s="6"/>
      <c r="AG112" s="6"/>
    </row>
    <row r="113" spans="1:35" x14ac:dyDescent="0.25">
      <c r="A113" s="1"/>
      <c r="B113" t="s">
        <v>296</v>
      </c>
      <c r="C113" s="9" t="s">
        <v>611</v>
      </c>
      <c r="D113" s="97">
        <v>28433</v>
      </c>
      <c r="F113" t="s">
        <v>357</v>
      </c>
      <c r="G113" s="2" t="s">
        <v>46</v>
      </c>
      <c r="H113" s="6">
        <v>45.5</v>
      </c>
      <c r="I113" s="7">
        <v>-1.2</v>
      </c>
      <c r="J113" s="6">
        <v>44.1</v>
      </c>
      <c r="K113" s="7">
        <v>1.1000000000000001</v>
      </c>
      <c r="L113" s="6">
        <v>7</v>
      </c>
      <c r="M113" s="7">
        <v>0.1</v>
      </c>
      <c r="N113" s="6">
        <f t="shared" si="0"/>
        <v>1.3999999999999986</v>
      </c>
      <c r="O113" s="7">
        <v>-2.2999999999999998</v>
      </c>
      <c r="R113" s="6"/>
      <c r="S113" s="6"/>
      <c r="T113" s="7"/>
      <c r="U113" s="6"/>
      <c r="V113" s="6"/>
      <c r="X113" s="6"/>
      <c r="Y113" s="6"/>
      <c r="AF113" s="6"/>
      <c r="AG113" s="6"/>
    </row>
    <row r="114" spans="1:35" x14ac:dyDescent="0.25">
      <c r="B114" t="s">
        <v>296</v>
      </c>
      <c r="C114" s="9" t="s">
        <v>400</v>
      </c>
      <c r="D114" s="97">
        <v>28438</v>
      </c>
      <c r="F114" t="s">
        <v>264</v>
      </c>
      <c r="G114" s="2" t="s">
        <v>54</v>
      </c>
      <c r="H114" s="6">
        <v>45.5</v>
      </c>
      <c r="I114" s="7">
        <v>0.5</v>
      </c>
      <c r="J114" s="6">
        <v>42</v>
      </c>
      <c r="K114" s="7">
        <v>-3</v>
      </c>
      <c r="L114" s="6">
        <v>8.5</v>
      </c>
      <c r="M114" s="7">
        <v>0.5</v>
      </c>
      <c r="N114" s="6">
        <f t="shared" si="0"/>
        <v>3.5</v>
      </c>
      <c r="O114" s="7">
        <v>3.5</v>
      </c>
      <c r="R114" s="6"/>
      <c r="S114" s="6"/>
      <c r="T114" s="7"/>
      <c r="U114" s="6">
        <v>55</v>
      </c>
      <c r="V114" s="6"/>
      <c r="X114" s="6"/>
      <c r="Y114" s="6"/>
      <c r="AF114" s="6">
        <v>41</v>
      </c>
      <c r="AG114" s="6">
        <v>43</v>
      </c>
      <c r="AH114" s="7">
        <f>AF114-AG114</f>
        <v>-2</v>
      </c>
      <c r="AI114" s="4" t="s">
        <v>292</v>
      </c>
    </row>
    <row r="115" spans="1:35" x14ac:dyDescent="0.25">
      <c r="A115" s="1"/>
      <c r="B115" t="s">
        <v>296</v>
      </c>
      <c r="C115" s="9" t="s">
        <v>661</v>
      </c>
      <c r="D115" s="97">
        <v>28440</v>
      </c>
      <c r="F115" t="s">
        <v>357</v>
      </c>
      <c r="G115" s="2" t="s">
        <v>46</v>
      </c>
      <c r="H115" s="6">
        <v>42.5</v>
      </c>
      <c r="I115" s="7">
        <v>-3</v>
      </c>
      <c r="J115" s="6">
        <v>48.5</v>
      </c>
      <c r="K115" s="7">
        <v>4.4000000000000004</v>
      </c>
      <c r="L115" s="6">
        <v>6.2</v>
      </c>
      <c r="M115" s="7">
        <v>-0.8</v>
      </c>
      <c r="N115" s="6">
        <f t="shared" si="0"/>
        <v>-6</v>
      </c>
      <c r="O115" s="7">
        <v>-7.4</v>
      </c>
      <c r="R115" s="6"/>
      <c r="S115" s="6"/>
      <c r="T115" s="7"/>
      <c r="U115" s="6"/>
      <c r="V115" s="6"/>
      <c r="X115" s="6"/>
      <c r="Y115" s="6"/>
      <c r="AF115" s="6"/>
      <c r="AG115" s="6"/>
    </row>
    <row r="116" spans="1:35" x14ac:dyDescent="0.25">
      <c r="A116" s="1"/>
      <c r="B116" t="s">
        <v>296</v>
      </c>
      <c r="C116" s="9" t="s">
        <v>622</v>
      </c>
      <c r="D116" s="97">
        <v>28447</v>
      </c>
      <c r="F116" t="s">
        <v>357</v>
      </c>
      <c r="G116" s="2" t="s">
        <v>46</v>
      </c>
      <c r="H116" s="6">
        <v>46.7</v>
      </c>
      <c r="I116" s="7">
        <v>4.2</v>
      </c>
      <c r="J116" s="6">
        <v>44.3</v>
      </c>
      <c r="K116" s="7">
        <v>-4.2</v>
      </c>
      <c r="L116" s="6">
        <v>6.2</v>
      </c>
      <c r="M116" s="7">
        <v>0</v>
      </c>
      <c r="N116" s="6">
        <f t="shared" si="0"/>
        <v>2.4000000000000057</v>
      </c>
      <c r="O116" s="7">
        <v>8.4</v>
      </c>
      <c r="R116" s="6">
        <v>43</v>
      </c>
      <c r="S116" s="6">
        <v>39</v>
      </c>
      <c r="T116" s="7">
        <f>R116-S116</f>
        <v>4</v>
      </c>
      <c r="U116" s="6">
        <v>53</v>
      </c>
      <c r="V116" s="6">
        <v>34</v>
      </c>
      <c r="W116" s="7">
        <f>U116-V116</f>
        <v>19</v>
      </c>
      <c r="X116" s="6"/>
      <c r="Y116" s="6"/>
      <c r="AA116" s="4" t="s">
        <v>379</v>
      </c>
      <c r="AB116" s="4"/>
      <c r="AC116" s="4"/>
      <c r="AD116" s="4"/>
      <c r="AF116" s="6">
        <v>40</v>
      </c>
      <c r="AG116" s="6">
        <v>46</v>
      </c>
      <c r="AH116" s="7">
        <f>AF116-AG116</f>
        <v>-6</v>
      </c>
      <c r="AI116" s="4" t="s">
        <v>536</v>
      </c>
    </row>
    <row r="117" spans="1:35" x14ac:dyDescent="0.25">
      <c r="A117" s="1"/>
      <c r="B117" t="s">
        <v>296</v>
      </c>
      <c r="C117" s="9" t="s">
        <v>1636</v>
      </c>
      <c r="D117" s="97">
        <v>28454</v>
      </c>
      <c r="F117" t="s">
        <v>357</v>
      </c>
      <c r="G117" s="2" t="s">
        <v>46</v>
      </c>
      <c r="H117" s="6">
        <v>43.2</v>
      </c>
      <c r="I117" s="7">
        <v>-3.5</v>
      </c>
      <c r="J117" s="6">
        <v>47.5</v>
      </c>
      <c r="K117" s="7">
        <v>3.2</v>
      </c>
      <c r="L117" s="6">
        <v>6.3</v>
      </c>
      <c r="M117" s="7">
        <v>0.1</v>
      </c>
      <c r="N117" s="6">
        <f t="shared" si="0"/>
        <v>-4.2999999999999972</v>
      </c>
      <c r="O117" s="7">
        <v>-6.7</v>
      </c>
      <c r="R117" s="6"/>
      <c r="S117" s="6"/>
      <c r="T117" s="7"/>
      <c r="U117" s="6"/>
      <c r="V117" s="6"/>
      <c r="X117" s="6"/>
      <c r="Y117" s="6"/>
      <c r="AF117" s="6"/>
      <c r="AG117" s="6"/>
    </row>
    <row r="118" spans="1:35" x14ac:dyDescent="0.25">
      <c r="A118" s="1"/>
      <c r="B118" t="s">
        <v>266</v>
      </c>
      <c r="C118" s="9" t="s">
        <v>528</v>
      </c>
      <c r="D118" s="97">
        <v>28461</v>
      </c>
      <c r="F118" t="s">
        <v>357</v>
      </c>
      <c r="G118" s="2" t="s">
        <v>46</v>
      </c>
      <c r="H118" s="6">
        <v>44.6</v>
      </c>
      <c r="I118" s="7">
        <v>1.4</v>
      </c>
      <c r="J118" s="6">
        <v>44.1</v>
      </c>
      <c r="K118" s="7">
        <v>-3.4</v>
      </c>
      <c r="L118" s="6">
        <v>7.5</v>
      </c>
      <c r="M118" s="7">
        <v>1.2</v>
      </c>
      <c r="N118" s="6">
        <f t="shared" si="0"/>
        <v>0.5</v>
      </c>
      <c r="O118" s="7">
        <v>4.8</v>
      </c>
      <c r="R118" s="6">
        <v>42</v>
      </c>
      <c r="S118" s="6">
        <v>39</v>
      </c>
      <c r="T118" s="7">
        <f>R118-S118</f>
        <v>3</v>
      </c>
      <c r="U118" s="6">
        <v>55</v>
      </c>
      <c r="V118" s="6">
        <v>33</v>
      </c>
      <c r="W118" s="7">
        <f>U118-V118</f>
        <v>22</v>
      </c>
      <c r="X118" s="6"/>
      <c r="Y118" s="6"/>
      <c r="AA118" s="4" t="s">
        <v>379</v>
      </c>
      <c r="AB118" s="4"/>
      <c r="AC118" s="4"/>
      <c r="AD118" s="4"/>
      <c r="AF118" s="6">
        <v>40</v>
      </c>
      <c r="AG118" s="6">
        <v>47</v>
      </c>
      <c r="AH118" s="7">
        <f>AF118-AG118</f>
        <v>-7</v>
      </c>
      <c r="AI118" s="4" t="s">
        <v>536</v>
      </c>
    </row>
    <row r="119" spans="1:35" x14ac:dyDescent="0.25">
      <c r="B119" t="s">
        <v>266</v>
      </c>
      <c r="C119" s="9" t="s">
        <v>365</v>
      </c>
      <c r="D119" s="97">
        <v>28466</v>
      </c>
      <c r="F119" t="s">
        <v>264</v>
      </c>
      <c r="G119" s="2" t="s">
        <v>54</v>
      </c>
      <c r="H119" s="6">
        <v>44</v>
      </c>
      <c r="I119" s="7">
        <v>-1.5</v>
      </c>
      <c r="J119" s="6">
        <v>44.5</v>
      </c>
      <c r="K119" s="7">
        <v>2.5</v>
      </c>
      <c r="L119" s="6">
        <v>8</v>
      </c>
      <c r="M119" s="7">
        <v>-0.5</v>
      </c>
      <c r="N119" s="6">
        <f t="shared" si="0"/>
        <v>-0.5</v>
      </c>
      <c r="O119" s="7">
        <v>-4</v>
      </c>
      <c r="R119" s="6"/>
      <c r="S119" s="6"/>
      <c r="T119" s="7"/>
      <c r="U119" s="6">
        <v>53</v>
      </c>
      <c r="V119" s="6"/>
      <c r="X119" s="6"/>
      <c r="Y119" s="6"/>
      <c r="AF119" s="6">
        <v>41</v>
      </c>
      <c r="AG119" s="6">
        <v>44</v>
      </c>
      <c r="AH119" s="7">
        <f>AF119-AG119</f>
        <v>-3</v>
      </c>
      <c r="AI119" s="4" t="s">
        <v>292</v>
      </c>
    </row>
    <row r="120" spans="1:35" x14ac:dyDescent="0.25">
      <c r="A120" s="1"/>
      <c r="B120" t="s">
        <v>266</v>
      </c>
      <c r="C120" s="9" t="s">
        <v>529</v>
      </c>
      <c r="D120" s="97">
        <v>28468</v>
      </c>
      <c r="F120" t="s">
        <v>357</v>
      </c>
      <c r="G120" s="2" t="s">
        <v>46</v>
      </c>
      <c r="H120" s="6">
        <v>40.799999999999997</v>
      </c>
      <c r="I120" s="7">
        <v>-3.8</v>
      </c>
      <c r="J120" s="6">
        <v>48.8</v>
      </c>
      <c r="K120" s="7">
        <v>4.7</v>
      </c>
      <c r="L120" s="6">
        <v>7</v>
      </c>
      <c r="M120" s="7">
        <v>-0.5</v>
      </c>
      <c r="N120" s="6">
        <f t="shared" si="0"/>
        <v>-8</v>
      </c>
      <c r="O120" s="7">
        <v>-8.5</v>
      </c>
      <c r="R120" s="6"/>
      <c r="S120" s="6"/>
      <c r="T120" s="7"/>
      <c r="U120" s="6"/>
      <c r="V120" s="6"/>
      <c r="X120" s="6"/>
      <c r="Y120" s="6"/>
      <c r="AF120" s="6"/>
      <c r="AG120" s="6"/>
    </row>
    <row r="121" spans="1:35" x14ac:dyDescent="0.25">
      <c r="A121" s="1">
        <v>1978</v>
      </c>
      <c r="B121" t="s">
        <v>267</v>
      </c>
      <c r="C121" s="9" t="s">
        <v>512</v>
      </c>
      <c r="D121" s="97">
        <v>28501</v>
      </c>
      <c r="F121" t="s">
        <v>264</v>
      </c>
      <c r="G121" s="2" t="s">
        <v>54</v>
      </c>
      <c r="H121" s="6">
        <v>43.5</v>
      </c>
      <c r="I121" s="7">
        <v>-0.5</v>
      </c>
      <c r="J121" s="6">
        <v>43.5</v>
      </c>
      <c r="K121" s="7">
        <v>-1</v>
      </c>
      <c r="L121" s="6">
        <v>8.5</v>
      </c>
      <c r="M121" s="7">
        <v>0.5</v>
      </c>
      <c r="N121" s="6">
        <f t="shared" si="0"/>
        <v>0</v>
      </c>
      <c r="O121" s="7">
        <v>0.5</v>
      </c>
      <c r="R121" s="6"/>
      <c r="S121" s="6"/>
      <c r="T121" s="7"/>
      <c r="U121" s="6">
        <v>57</v>
      </c>
      <c r="V121" s="6"/>
      <c r="X121" s="6"/>
      <c r="Y121" s="6"/>
      <c r="AF121" s="6">
        <v>43</v>
      </c>
      <c r="AG121" s="6">
        <v>40</v>
      </c>
      <c r="AH121" s="7">
        <f>AF121-AG121</f>
        <v>3</v>
      </c>
      <c r="AI121" s="4" t="s">
        <v>292</v>
      </c>
    </row>
    <row r="122" spans="1:35" x14ac:dyDescent="0.25">
      <c r="A122" s="1"/>
      <c r="B122" t="s">
        <v>267</v>
      </c>
      <c r="C122" s="9" t="s">
        <v>518</v>
      </c>
      <c r="D122" s="97">
        <v>28505</v>
      </c>
      <c r="F122" t="s">
        <v>357</v>
      </c>
      <c r="G122" s="2" t="s">
        <v>46</v>
      </c>
      <c r="H122" s="6">
        <v>44</v>
      </c>
      <c r="I122" s="7">
        <v>3.2</v>
      </c>
      <c r="J122" s="6">
        <v>45.5</v>
      </c>
      <c r="K122" s="7">
        <v>-3.3</v>
      </c>
      <c r="L122" s="6">
        <v>7.5</v>
      </c>
      <c r="M122" s="7">
        <v>0.5</v>
      </c>
      <c r="N122" s="6">
        <f t="shared" si="0"/>
        <v>-1.5</v>
      </c>
      <c r="O122" s="7">
        <v>6.5</v>
      </c>
      <c r="R122" s="6">
        <v>40</v>
      </c>
      <c r="S122" s="6">
        <v>41</v>
      </c>
      <c r="T122" s="7">
        <f>R122-S122</f>
        <v>-1</v>
      </c>
      <c r="U122" s="6">
        <v>56</v>
      </c>
      <c r="V122" s="6">
        <v>31</v>
      </c>
      <c r="W122" s="7">
        <f>U122-V122</f>
        <v>25</v>
      </c>
      <c r="X122" s="6"/>
      <c r="Y122" s="6"/>
      <c r="AA122" s="4" t="s">
        <v>379</v>
      </c>
      <c r="AB122" s="4"/>
      <c r="AC122" s="4"/>
      <c r="AD122" s="4"/>
      <c r="AF122" s="6">
        <v>42</v>
      </c>
      <c r="AG122" s="6">
        <v>45</v>
      </c>
      <c r="AH122" s="7">
        <f>AF122-AG122</f>
        <v>-3</v>
      </c>
      <c r="AI122" s="4" t="s">
        <v>536</v>
      </c>
    </row>
    <row r="123" spans="1:35" x14ac:dyDescent="0.25">
      <c r="A123" s="1"/>
      <c r="B123" s="3" t="s">
        <v>267</v>
      </c>
      <c r="C123" s="9"/>
      <c r="F123" s="3" t="s">
        <v>577</v>
      </c>
      <c r="G123" s="2"/>
      <c r="H123" s="6"/>
      <c r="I123" s="7"/>
      <c r="J123" s="6"/>
      <c r="K123" s="7"/>
      <c r="L123" s="6"/>
      <c r="M123" s="7"/>
      <c r="N123" s="6">
        <v>1</v>
      </c>
      <c r="O123" s="7">
        <v>0</v>
      </c>
      <c r="R123" s="6"/>
      <c r="S123" s="6"/>
      <c r="T123" s="7"/>
      <c r="U123" s="6"/>
      <c r="V123" s="6"/>
      <c r="X123" s="6"/>
      <c r="Y123" s="6"/>
      <c r="AF123" s="6"/>
      <c r="AG123" s="6"/>
    </row>
    <row r="124" spans="1:35" x14ac:dyDescent="0.25">
      <c r="A124" s="1"/>
      <c r="B124" t="s">
        <v>268</v>
      </c>
      <c r="C124" s="9" t="s">
        <v>362</v>
      </c>
      <c r="D124" s="97">
        <v>28525</v>
      </c>
      <c r="F124" t="s">
        <v>357</v>
      </c>
      <c r="G124" s="2" t="s">
        <v>46</v>
      </c>
      <c r="H124" s="6">
        <v>50</v>
      </c>
      <c r="I124" s="7">
        <v>6</v>
      </c>
      <c r="J124" s="6">
        <v>39</v>
      </c>
      <c r="K124" s="7">
        <v>-6.5</v>
      </c>
      <c r="L124" s="6">
        <v>7</v>
      </c>
      <c r="M124" s="7">
        <v>-0.5</v>
      </c>
      <c r="N124" s="6">
        <f t="shared" si="0"/>
        <v>11</v>
      </c>
      <c r="O124" s="7">
        <v>12.5</v>
      </c>
      <c r="R124" s="6"/>
      <c r="S124" s="6"/>
      <c r="T124" s="7"/>
      <c r="U124" s="6"/>
      <c r="V124" s="6"/>
      <c r="X124" s="6"/>
      <c r="Y124" s="6"/>
      <c r="AF124" s="6"/>
      <c r="AG124" s="6"/>
    </row>
    <row r="125" spans="1:35" x14ac:dyDescent="0.25">
      <c r="B125" t="s">
        <v>268</v>
      </c>
      <c r="C125" s="9" t="s">
        <v>522</v>
      </c>
      <c r="D125" s="97">
        <v>28529</v>
      </c>
      <c r="F125" t="s">
        <v>264</v>
      </c>
      <c r="G125" s="2" t="s">
        <v>54</v>
      </c>
      <c r="H125" s="6">
        <v>48</v>
      </c>
      <c r="I125" s="7">
        <v>4.5</v>
      </c>
      <c r="J125" s="6">
        <v>39</v>
      </c>
      <c r="K125" s="7">
        <v>-4.5</v>
      </c>
      <c r="L125" s="6">
        <v>9</v>
      </c>
      <c r="M125" s="7">
        <v>0.5</v>
      </c>
      <c r="N125" s="6">
        <f t="shared" si="0"/>
        <v>9</v>
      </c>
      <c r="O125" s="7">
        <v>9</v>
      </c>
      <c r="R125" s="6"/>
      <c r="S125" s="6"/>
      <c r="T125" s="7"/>
      <c r="U125" s="6">
        <v>54</v>
      </c>
      <c r="V125" s="6"/>
      <c r="X125" s="6"/>
      <c r="Y125" s="6"/>
      <c r="AF125" s="6">
        <v>43</v>
      </c>
      <c r="AG125" s="6">
        <v>40</v>
      </c>
      <c r="AH125" s="7">
        <f>AF125-AG125</f>
        <v>3</v>
      </c>
      <c r="AI125" s="4" t="s">
        <v>292</v>
      </c>
    </row>
    <row r="126" spans="1:35" x14ac:dyDescent="0.25">
      <c r="A126" s="1"/>
      <c r="B126" t="s">
        <v>268</v>
      </c>
      <c r="C126" s="9" t="s">
        <v>497</v>
      </c>
      <c r="D126" s="97">
        <v>28531</v>
      </c>
      <c r="F126" t="s">
        <v>357</v>
      </c>
      <c r="G126" s="2" t="s">
        <v>46</v>
      </c>
      <c r="H126" s="6">
        <v>45.3</v>
      </c>
      <c r="I126" s="7">
        <v>-4.7</v>
      </c>
      <c r="J126" s="6">
        <v>44.6</v>
      </c>
      <c r="K126" s="7">
        <v>5.6</v>
      </c>
      <c r="L126" s="6">
        <v>7.1</v>
      </c>
      <c r="M126" s="7">
        <v>0.1</v>
      </c>
      <c r="N126" s="6">
        <f t="shared" si="0"/>
        <v>0.69999999999999574</v>
      </c>
      <c r="O126" s="7">
        <v>-10.3</v>
      </c>
      <c r="P126" t="s">
        <v>471</v>
      </c>
      <c r="R126" s="6">
        <v>42</v>
      </c>
      <c r="S126" s="6">
        <v>43</v>
      </c>
      <c r="T126" s="7">
        <f t="shared" ref="T126:T127" si="25">R126-S126</f>
        <v>-1</v>
      </c>
      <c r="U126" s="6">
        <v>55</v>
      </c>
      <c r="V126" s="6">
        <v>34</v>
      </c>
      <c r="W126" s="7">
        <f t="shared" ref="W126:W127" si="26">U126-V126</f>
        <v>21</v>
      </c>
      <c r="X126" s="6"/>
      <c r="Y126" s="6"/>
      <c r="AA126" s="4" t="s">
        <v>379</v>
      </c>
      <c r="AB126" s="4"/>
      <c r="AC126" s="4"/>
      <c r="AD126" s="4"/>
      <c r="AF126" s="6">
        <v>41</v>
      </c>
      <c r="AG126" s="6">
        <v>46</v>
      </c>
      <c r="AH126" s="7">
        <f t="shared" ref="AH126:AH127" si="27">AF126-AG126</f>
        <v>-5</v>
      </c>
      <c r="AI126" s="4" t="s">
        <v>536</v>
      </c>
    </row>
    <row r="127" spans="1:35" x14ac:dyDescent="0.25">
      <c r="A127" s="1"/>
      <c r="B127" t="s">
        <v>294</v>
      </c>
      <c r="C127" s="9" t="s">
        <v>615</v>
      </c>
      <c r="D127" s="97">
        <v>28552</v>
      </c>
      <c r="F127" t="s">
        <v>357</v>
      </c>
      <c r="G127" s="2" t="s">
        <v>46</v>
      </c>
      <c r="H127" s="6">
        <v>44.6</v>
      </c>
      <c r="I127" s="7">
        <v>-0.7</v>
      </c>
      <c r="J127" s="6">
        <v>45.6</v>
      </c>
      <c r="K127" s="7">
        <v>1</v>
      </c>
      <c r="L127" s="6">
        <v>7.3</v>
      </c>
      <c r="M127" s="7">
        <v>0.2</v>
      </c>
      <c r="N127" s="6">
        <f t="shared" si="0"/>
        <v>-1</v>
      </c>
      <c r="O127" s="7">
        <v>-1.7</v>
      </c>
      <c r="P127" t="s">
        <v>471</v>
      </c>
      <c r="R127" s="6">
        <v>40</v>
      </c>
      <c r="S127" s="6">
        <v>46</v>
      </c>
      <c r="T127" s="7">
        <f t="shared" si="25"/>
        <v>-6</v>
      </c>
      <c r="U127" s="6">
        <v>53</v>
      </c>
      <c r="V127" s="6">
        <v>35</v>
      </c>
      <c r="W127" s="7">
        <f t="shared" si="26"/>
        <v>18</v>
      </c>
      <c r="X127" s="6"/>
      <c r="Y127" s="6"/>
      <c r="AA127" s="4" t="s">
        <v>379</v>
      </c>
      <c r="AB127" s="4"/>
      <c r="AC127" s="4"/>
      <c r="AD127" s="4"/>
      <c r="AF127" s="6">
        <v>40</v>
      </c>
      <c r="AG127" s="6">
        <v>47</v>
      </c>
      <c r="AH127" s="7">
        <f t="shared" si="27"/>
        <v>-7</v>
      </c>
      <c r="AI127" s="4" t="s">
        <v>536</v>
      </c>
    </row>
    <row r="128" spans="1:35" x14ac:dyDescent="0.25">
      <c r="B128" t="s">
        <v>294</v>
      </c>
      <c r="C128" s="9" t="s">
        <v>493</v>
      </c>
      <c r="D128" s="97">
        <v>28564</v>
      </c>
      <c r="F128" t="s">
        <v>264</v>
      </c>
      <c r="G128" s="2" t="s">
        <v>54</v>
      </c>
      <c r="H128" s="6">
        <v>48</v>
      </c>
      <c r="I128" s="7">
        <v>0</v>
      </c>
      <c r="J128" s="6">
        <v>41</v>
      </c>
      <c r="K128" s="7">
        <v>2</v>
      </c>
      <c r="L128" s="6">
        <v>8</v>
      </c>
      <c r="M128" s="7">
        <v>-1</v>
      </c>
      <c r="N128" s="6">
        <f t="shared" si="0"/>
        <v>7</v>
      </c>
      <c r="O128" s="7">
        <v>-2</v>
      </c>
      <c r="R128" s="6"/>
      <c r="S128" s="6"/>
      <c r="T128" s="7"/>
      <c r="U128" s="6">
        <v>51</v>
      </c>
      <c r="V128" s="6"/>
      <c r="X128" s="6"/>
      <c r="Y128" s="6"/>
      <c r="AF128" s="6">
        <v>41</v>
      </c>
      <c r="AG128" s="6">
        <v>44</v>
      </c>
      <c r="AH128" s="7">
        <f>AF128-AG128</f>
        <v>-3</v>
      </c>
      <c r="AI128" s="4" t="s">
        <v>292</v>
      </c>
    </row>
    <row r="129" spans="1:35" x14ac:dyDescent="0.25">
      <c r="A129" s="1"/>
      <c r="B129" t="s">
        <v>269</v>
      </c>
      <c r="C129" s="9" t="s">
        <v>632</v>
      </c>
      <c r="D129" s="97">
        <v>28587</v>
      </c>
      <c r="F129" t="s">
        <v>357</v>
      </c>
      <c r="G129" s="2" t="s">
        <v>46</v>
      </c>
      <c r="H129" s="6">
        <v>46.2</v>
      </c>
      <c r="I129" s="7">
        <v>1.6</v>
      </c>
      <c r="J129" s="6">
        <v>44.5</v>
      </c>
      <c r="K129" s="7">
        <v>-1.1000000000000001</v>
      </c>
      <c r="L129" s="6">
        <v>6.6</v>
      </c>
      <c r="M129" s="7">
        <v>-0.7</v>
      </c>
      <c r="N129" s="6">
        <f t="shared" si="0"/>
        <v>1.7000000000000028</v>
      </c>
      <c r="O129" s="7">
        <v>2.7</v>
      </c>
      <c r="P129" t="s">
        <v>471</v>
      </c>
      <c r="R129" s="6">
        <v>40</v>
      </c>
      <c r="S129" s="6">
        <v>45</v>
      </c>
      <c r="T129" s="7">
        <f>R129-S129</f>
        <v>-5</v>
      </c>
      <c r="U129" s="6">
        <v>53</v>
      </c>
      <c r="V129" s="6">
        <v>34</v>
      </c>
      <c r="W129" s="7">
        <f>U129-V129</f>
        <v>19</v>
      </c>
      <c r="X129" s="6"/>
      <c r="Y129" s="6"/>
      <c r="AA129" s="4" t="s">
        <v>379</v>
      </c>
      <c r="AB129" s="6"/>
      <c r="AC129" s="6"/>
      <c r="AD129" s="4"/>
      <c r="AF129" s="6">
        <v>38</v>
      </c>
      <c r="AG129" s="6">
        <v>50</v>
      </c>
      <c r="AH129" s="7">
        <f>AF129-AG129</f>
        <v>-12</v>
      </c>
      <c r="AI129" s="4" t="s">
        <v>536</v>
      </c>
    </row>
    <row r="130" spans="1:35" x14ac:dyDescent="0.25">
      <c r="B130" t="s">
        <v>269</v>
      </c>
      <c r="C130" s="9" t="s">
        <v>340</v>
      </c>
      <c r="D130" s="97">
        <v>28592</v>
      </c>
      <c r="F130" t="s">
        <v>577</v>
      </c>
      <c r="G130" s="2" t="s">
        <v>42</v>
      </c>
      <c r="H130" s="6">
        <v>46</v>
      </c>
      <c r="I130" s="7"/>
      <c r="J130" s="6">
        <v>44</v>
      </c>
      <c r="K130" s="7"/>
      <c r="L130" s="6">
        <v>7</v>
      </c>
      <c r="M130" s="7"/>
      <c r="N130" s="6">
        <f t="shared" si="0"/>
        <v>2</v>
      </c>
      <c r="O130" s="7">
        <v>1</v>
      </c>
      <c r="R130" s="6"/>
      <c r="S130" s="6"/>
      <c r="T130" s="7"/>
      <c r="U130" s="6"/>
      <c r="V130" s="6"/>
      <c r="X130" s="6"/>
      <c r="Y130" s="6"/>
      <c r="AB130" s="6"/>
      <c r="AC130" s="6"/>
      <c r="AF130" s="6"/>
      <c r="AG130" s="6"/>
    </row>
    <row r="131" spans="1:35" x14ac:dyDescent="0.25">
      <c r="B131" t="s">
        <v>269</v>
      </c>
      <c r="C131" s="9" t="s">
        <v>526</v>
      </c>
      <c r="D131" s="97">
        <v>28593</v>
      </c>
      <c r="F131" t="s">
        <v>264</v>
      </c>
      <c r="G131" s="2" t="s">
        <v>54</v>
      </c>
      <c r="H131" s="6">
        <v>45.5</v>
      </c>
      <c r="I131" s="7">
        <v>-2.5</v>
      </c>
      <c r="J131" s="6">
        <v>43.5</v>
      </c>
      <c r="K131" s="7">
        <v>2.5</v>
      </c>
      <c r="L131" s="6">
        <v>7.5</v>
      </c>
      <c r="M131" s="7">
        <v>-0.5</v>
      </c>
      <c r="N131" s="6">
        <f t="shared" si="0"/>
        <v>2</v>
      </c>
      <c r="O131" s="7">
        <v>-5</v>
      </c>
      <c r="R131" s="6"/>
      <c r="S131" s="6"/>
      <c r="T131" s="7"/>
      <c r="U131" s="6">
        <v>51</v>
      </c>
      <c r="V131" s="6"/>
      <c r="X131" s="6"/>
      <c r="Y131" s="6"/>
      <c r="AB131" s="6"/>
      <c r="AC131" s="6"/>
      <c r="AF131" s="6">
        <v>44</v>
      </c>
      <c r="AG131" s="6">
        <v>39</v>
      </c>
      <c r="AH131" s="7">
        <f>AF131-AG131</f>
        <v>5</v>
      </c>
      <c r="AI131" s="4" t="s">
        <v>292</v>
      </c>
    </row>
    <row r="132" spans="1:35" x14ac:dyDescent="0.25">
      <c r="A132" s="1"/>
      <c r="B132" t="s">
        <v>270</v>
      </c>
      <c r="C132" s="9" t="s">
        <v>611</v>
      </c>
      <c r="D132" s="97">
        <v>28614</v>
      </c>
      <c r="F132" t="s">
        <v>357</v>
      </c>
      <c r="G132" s="2" t="s">
        <v>46</v>
      </c>
      <c r="H132" s="6">
        <v>43.1</v>
      </c>
      <c r="I132" s="7">
        <v>-3.1</v>
      </c>
      <c r="J132" s="6">
        <v>48</v>
      </c>
      <c r="K132" s="7">
        <v>3.5</v>
      </c>
      <c r="L132" s="6">
        <v>7</v>
      </c>
      <c r="M132" s="7">
        <v>0.4</v>
      </c>
      <c r="N132" s="6">
        <f t="shared" si="0"/>
        <v>-4.8999999999999986</v>
      </c>
      <c r="O132" s="7">
        <v>-6.6</v>
      </c>
      <c r="P132" t="s">
        <v>471</v>
      </c>
      <c r="R132" s="6">
        <v>38</v>
      </c>
      <c r="S132" s="6">
        <v>45</v>
      </c>
      <c r="T132" s="7">
        <f>R132-S132</f>
        <v>-7</v>
      </c>
      <c r="U132" s="6">
        <v>54</v>
      </c>
      <c r="V132" s="6">
        <v>32</v>
      </c>
      <c r="W132" s="7">
        <f>U132-V132</f>
        <v>22</v>
      </c>
      <c r="X132" s="6"/>
      <c r="Y132" s="6"/>
      <c r="AA132" s="4" t="s">
        <v>379</v>
      </c>
      <c r="AB132" s="6"/>
      <c r="AC132" s="6"/>
      <c r="AD132" s="4"/>
      <c r="AF132" s="6">
        <v>42</v>
      </c>
      <c r="AG132" s="6">
        <v>44</v>
      </c>
      <c r="AH132" s="7">
        <f>AF132-AG132</f>
        <v>-2</v>
      </c>
      <c r="AI132" s="4" t="s">
        <v>536</v>
      </c>
    </row>
    <row r="133" spans="1:35" x14ac:dyDescent="0.25">
      <c r="B133" t="s">
        <v>270</v>
      </c>
      <c r="C133" s="9" t="s">
        <v>368</v>
      </c>
      <c r="D133" s="97">
        <v>28621</v>
      </c>
      <c r="F133" t="s">
        <v>264</v>
      </c>
      <c r="G133" s="2" t="s">
        <v>54</v>
      </c>
      <c r="H133" s="6">
        <v>43.5</v>
      </c>
      <c r="I133" s="7">
        <v>-2</v>
      </c>
      <c r="J133" s="6">
        <v>43.5</v>
      </c>
      <c r="K133" s="7">
        <v>0</v>
      </c>
      <c r="L133" s="6">
        <v>8.5</v>
      </c>
      <c r="M133" s="7">
        <v>1</v>
      </c>
      <c r="N133" s="6">
        <f t="shared" si="0"/>
        <v>0</v>
      </c>
      <c r="O133" s="7">
        <v>-2</v>
      </c>
      <c r="R133" s="6"/>
      <c r="S133" s="6"/>
      <c r="T133" s="7"/>
      <c r="U133" s="6">
        <v>54</v>
      </c>
      <c r="V133" s="6"/>
      <c r="X133" s="6"/>
      <c r="Y133" s="6"/>
      <c r="AB133" s="6"/>
      <c r="AC133" s="6"/>
      <c r="AF133" s="6">
        <v>41</v>
      </c>
      <c r="AG133" s="6">
        <v>40</v>
      </c>
      <c r="AH133" s="7">
        <f>AF133-AG133</f>
        <v>1</v>
      </c>
      <c r="AI133" s="4" t="s">
        <v>292</v>
      </c>
    </row>
    <row r="134" spans="1:35" x14ac:dyDescent="0.25">
      <c r="B134" t="s">
        <v>270</v>
      </c>
      <c r="C134" s="9" t="s">
        <v>321</v>
      </c>
      <c r="D134" s="97">
        <v>28634</v>
      </c>
      <c r="E134">
        <v>12</v>
      </c>
      <c r="F134" t="s">
        <v>577</v>
      </c>
      <c r="G134" s="2" t="s">
        <v>42</v>
      </c>
      <c r="H134" s="6">
        <v>45</v>
      </c>
      <c r="I134" s="7">
        <v>-1</v>
      </c>
      <c r="J134" s="6">
        <v>46</v>
      </c>
      <c r="K134" s="7">
        <v>2</v>
      </c>
      <c r="L134" s="6">
        <v>6</v>
      </c>
      <c r="M134" s="7">
        <v>-1</v>
      </c>
      <c r="N134" s="6">
        <f t="shared" si="0"/>
        <v>-1</v>
      </c>
      <c r="O134" s="7">
        <v>-3</v>
      </c>
      <c r="R134" s="6"/>
      <c r="S134" s="6"/>
      <c r="T134" s="7"/>
      <c r="U134" s="6"/>
      <c r="V134" s="6"/>
      <c r="X134" s="6"/>
      <c r="Y134" s="6"/>
      <c r="AB134" s="6"/>
      <c r="AC134" s="6"/>
      <c r="AF134" s="6"/>
      <c r="AG134" s="6"/>
    </row>
    <row r="135" spans="1:35" x14ac:dyDescent="0.25">
      <c r="B135" t="s">
        <v>263</v>
      </c>
      <c r="C135" s="9" t="s">
        <v>365</v>
      </c>
      <c r="D135" s="97">
        <v>28648</v>
      </c>
      <c r="F135" t="s">
        <v>264</v>
      </c>
      <c r="G135" s="2" t="s">
        <v>54</v>
      </c>
      <c r="H135" s="6">
        <v>45.5</v>
      </c>
      <c r="I135" s="7">
        <v>2</v>
      </c>
      <c r="J135" s="6">
        <v>45.5</v>
      </c>
      <c r="K135" s="7">
        <v>2</v>
      </c>
      <c r="L135" s="6">
        <v>6</v>
      </c>
      <c r="M135" s="7">
        <v>-2.5</v>
      </c>
      <c r="N135" s="6">
        <f t="shared" si="0"/>
        <v>0</v>
      </c>
      <c r="O135" s="7">
        <v>0</v>
      </c>
      <c r="R135" s="6"/>
      <c r="S135" s="6"/>
      <c r="T135" s="7"/>
      <c r="U135" s="6">
        <v>50</v>
      </c>
      <c r="V135" s="6"/>
      <c r="X135" s="6"/>
      <c r="Y135" s="6"/>
      <c r="AB135" s="6"/>
      <c r="AC135" s="6"/>
      <c r="AF135" s="6">
        <v>40</v>
      </c>
      <c r="AG135" s="6">
        <v>42</v>
      </c>
      <c r="AH135" s="7">
        <f>AF135-AG135</f>
        <v>-2</v>
      </c>
      <c r="AI135" s="4" t="s">
        <v>292</v>
      </c>
    </row>
    <row r="136" spans="1:35" x14ac:dyDescent="0.25">
      <c r="A136" s="1"/>
      <c r="B136" t="s">
        <v>263</v>
      </c>
      <c r="C136" s="9" t="s">
        <v>529</v>
      </c>
      <c r="D136" s="97">
        <v>28650</v>
      </c>
      <c r="F136" t="s">
        <v>357</v>
      </c>
      <c r="G136" s="2" t="s">
        <v>46</v>
      </c>
      <c r="H136" s="6">
        <v>49.1</v>
      </c>
      <c r="I136" s="7">
        <v>6</v>
      </c>
      <c r="J136" s="6">
        <v>42.3</v>
      </c>
      <c r="K136" s="7">
        <v>-5.7</v>
      </c>
      <c r="L136" s="6">
        <v>6.3</v>
      </c>
      <c r="M136" s="7">
        <v>-0.7</v>
      </c>
      <c r="N136" s="6">
        <f t="shared" si="0"/>
        <v>6.8000000000000043</v>
      </c>
      <c r="O136" s="7">
        <v>11.7</v>
      </c>
      <c r="P136" t="s">
        <v>471</v>
      </c>
      <c r="R136" s="6">
        <v>39</v>
      </c>
      <c r="S136" s="6">
        <v>47</v>
      </c>
      <c r="T136" s="7">
        <f>R136-S136</f>
        <v>-8</v>
      </c>
      <c r="U136" s="6">
        <v>51</v>
      </c>
      <c r="V136" s="6">
        <v>37</v>
      </c>
      <c r="W136" s="7">
        <f>U136-V136</f>
        <v>14</v>
      </c>
      <c r="X136" s="6"/>
      <c r="Y136" s="6"/>
      <c r="AA136" s="4" t="s">
        <v>379</v>
      </c>
      <c r="AB136" s="6"/>
      <c r="AC136" s="6"/>
      <c r="AD136" s="4"/>
      <c r="AF136" s="6">
        <v>38</v>
      </c>
      <c r="AG136" s="6">
        <v>50</v>
      </c>
      <c r="AH136" s="7">
        <f>AF136-AG136</f>
        <v>-12</v>
      </c>
      <c r="AI136" s="4" t="s">
        <v>536</v>
      </c>
    </row>
    <row r="137" spans="1:35" x14ac:dyDescent="0.25">
      <c r="B137" t="s">
        <v>263</v>
      </c>
      <c r="C137" s="9" t="s">
        <v>550</v>
      </c>
      <c r="D137" s="97">
        <v>28654</v>
      </c>
      <c r="F137" t="s">
        <v>577</v>
      </c>
      <c r="G137" s="2" t="s">
        <v>42</v>
      </c>
      <c r="H137" s="6">
        <v>46</v>
      </c>
      <c r="I137" s="7">
        <v>1</v>
      </c>
      <c r="J137" s="6">
        <v>45</v>
      </c>
      <c r="K137" s="7">
        <v>-1</v>
      </c>
      <c r="L137" s="6">
        <v>6</v>
      </c>
      <c r="M137" s="7">
        <v>0</v>
      </c>
      <c r="N137" s="6">
        <f t="shared" si="0"/>
        <v>1</v>
      </c>
      <c r="O137" s="7">
        <v>2</v>
      </c>
      <c r="R137" s="6"/>
      <c r="S137" s="6"/>
      <c r="T137" s="7"/>
      <c r="U137" s="6"/>
      <c r="V137" s="6"/>
      <c r="X137" s="6"/>
      <c r="Y137" s="6"/>
      <c r="AB137" s="6"/>
      <c r="AC137" s="6"/>
      <c r="AF137" s="6"/>
      <c r="AG137" s="6"/>
    </row>
    <row r="138" spans="1:35" x14ac:dyDescent="0.25">
      <c r="B138" t="s">
        <v>263</v>
      </c>
      <c r="C138" s="9" t="s">
        <v>349</v>
      </c>
      <c r="D138" s="97">
        <v>28658</v>
      </c>
      <c r="F138" t="s">
        <v>357</v>
      </c>
      <c r="G138" s="2"/>
      <c r="H138" s="6"/>
      <c r="I138" s="7"/>
      <c r="J138" s="6"/>
      <c r="K138" s="7"/>
      <c r="L138" s="6"/>
      <c r="M138" s="7"/>
      <c r="N138" s="6">
        <v>4</v>
      </c>
      <c r="O138" s="7">
        <f>N138-N136</f>
        <v>-2.8000000000000043</v>
      </c>
      <c r="P138" t="s">
        <v>467</v>
      </c>
      <c r="R138" s="6"/>
      <c r="S138" s="6"/>
      <c r="T138" s="7"/>
      <c r="U138" s="6"/>
      <c r="V138" s="6"/>
      <c r="X138" s="6"/>
      <c r="Y138" s="6"/>
      <c r="AB138" s="6"/>
      <c r="AC138" s="6"/>
      <c r="AF138" s="6"/>
      <c r="AG138" s="6"/>
    </row>
    <row r="139" spans="1:35" x14ac:dyDescent="0.25">
      <c r="A139" s="1"/>
      <c r="B139" t="s">
        <v>265</v>
      </c>
      <c r="C139" s="9" t="s">
        <v>608</v>
      </c>
      <c r="D139" s="97">
        <v>28672</v>
      </c>
      <c r="F139" t="s">
        <v>357</v>
      </c>
      <c r="G139" s="2" t="s">
        <v>46</v>
      </c>
      <c r="H139" s="6">
        <v>46.5</v>
      </c>
      <c r="I139" s="7"/>
      <c r="J139" s="6">
        <v>44.4</v>
      </c>
      <c r="K139" s="7"/>
      <c r="L139" s="6">
        <v>6.3</v>
      </c>
      <c r="M139" s="7"/>
      <c r="N139" s="6">
        <f t="shared" si="0"/>
        <v>2.1000000000000014</v>
      </c>
      <c r="O139" s="7">
        <f>N139-N138</f>
        <v>-1.8999999999999986</v>
      </c>
      <c r="P139" t="s">
        <v>471</v>
      </c>
      <c r="R139" s="6">
        <v>36</v>
      </c>
      <c r="S139" s="6">
        <v>48</v>
      </c>
      <c r="T139" s="7">
        <f>R139-S139</f>
        <v>-12</v>
      </c>
      <c r="U139" s="6">
        <v>51</v>
      </c>
      <c r="V139" s="6">
        <v>36</v>
      </c>
      <c r="W139" s="7">
        <f>U139-V139</f>
        <v>15</v>
      </c>
      <c r="X139" s="6"/>
      <c r="Y139" s="6"/>
      <c r="AA139" s="4" t="s">
        <v>379</v>
      </c>
      <c r="AB139" s="6"/>
      <c r="AC139" s="6"/>
      <c r="AD139" s="4"/>
      <c r="AF139" s="6">
        <v>37</v>
      </c>
      <c r="AG139" s="6">
        <v>49</v>
      </c>
      <c r="AH139" s="7">
        <f>AF139-AG139</f>
        <v>-12</v>
      </c>
      <c r="AI139" s="4" t="s">
        <v>536</v>
      </c>
    </row>
    <row r="140" spans="1:35" x14ac:dyDescent="0.25">
      <c r="B140" t="s">
        <v>265</v>
      </c>
      <c r="C140" s="9" t="s">
        <v>580</v>
      </c>
      <c r="D140" s="97">
        <v>28682</v>
      </c>
      <c r="F140" t="s">
        <v>577</v>
      </c>
      <c r="G140" s="2" t="s">
        <v>42</v>
      </c>
      <c r="H140" s="6">
        <v>49</v>
      </c>
      <c r="I140" s="7">
        <v>3</v>
      </c>
      <c r="J140" s="6">
        <v>41</v>
      </c>
      <c r="K140" s="7">
        <v>-4</v>
      </c>
      <c r="L140" s="6">
        <v>6</v>
      </c>
      <c r="M140" s="7">
        <v>0</v>
      </c>
      <c r="N140" s="6">
        <f t="shared" si="0"/>
        <v>8</v>
      </c>
      <c r="O140" s="7">
        <v>7</v>
      </c>
      <c r="R140" s="6"/>
      <c r="S140" s="6"/>
      <c r="T140" s="7"/>
      <c r="U140" s="6"/>
      <c r="V140" s="6"/>
      <c r="X140" s="6"/>
      <c r="Y140" s="6"/>
      <c r="AB140" s="6"/>
      <c r="AC140" s="6"/>
      <c r="AF140" s="6"/>
      <c r="AG140" s="6"/>
    </row>
    <row r="141" spans="1:35" x14ac:dyDescent="0.25">
      <c r="B141" t="s">
        <v>265</v>
      </c>
      <c r="C141" s="9"/>
      <c r="F141" t="s">
        <v>577</v>
      </c>
      <c r="G141" s="2" t="s">
        <v>42</v>
      </c>
      <c r="H141" s="6">
        <v>48</v>
      </c>
      <c r="I141" s="7">
        <v>-1</v>
      </c>
      <c r="J141" s="6">
        <v>42</v>
      </c>
      <c r="K141" s="7">
        <v>1</v>
      </c>
      <c r="L141" s="6">
        <v>6</v>
      </c>
      <c r="M141" s="7">
        <v>0</v>
      </c>
      <c r="N141" s="6">
        <f t="shared" si="0"/>
        <v>6</v>
      </c>
      <c r="O141" s="7">
        <v>-2</v>
      </c>
      <c r="R141" s="6"/>
      <c r="S141" s="6"/>
      <c r="T141" s="7"/>
      <c r="U141" s="6"/>
      <c r="V141" s="6"/>
      <c r="X141" s="6"/>
      <c r="Y141" s="6"/>
      <c r="AB141" s="6"/>
      <c r="AC141" s="6"/>
      <c r="AF141" s="6"/>
      <c r="AG141" s="6"/>
    </row>
    <row r="142" spans="1:35" x14ac:dyDescent="0.25">
      <c r="B142" t="s">
        <v>265</v>
      </c>
      <c r="C142" s="9" t="s">
        <v>451</v>
      </c>
      <c r="D142" s="97">
        <v>28683</v>
      </c>
      <c r="F142" t="s">
        <v>264</v>
      </c>
      <c r="G142" s="2" t="s">
        <v>54</v>
      </c>
      <c r="H142" s="6">
        <v>45</v>
      </c>
      <c r="I142" s="7">
        <v>-0.5</v>
      </c>
      <c r="J142" s="6">
        <v>43</v>
      </c>
      <c r="K142" s="7">
        <v>-2.5</v>
      </c>
      <c r="L142" s="6">
        <v>8.5</v>
      </c>
      <c r="M142" s="7">
        <v>2.5</v>
      </c>
      <c r="N142" s="6">
        <f t="shared" si="0"/>
        <v>2</v>
      </c>
      <c r="O142" s="7">
        <v>2</v>
      </c>
      <c r="R142" s="6"/>
      <c r="S142" s="6"/>
      <c r="T142" s="7"/>
      <c r="U142" s="6">
        <v>52</v>
      </c>
      <c r="V142" s="6"/>
      <c r="X142" s="6"/>
      <c r="Y142" s="6"/>
      <c r="AB142" s="6"/>
      <c r="AC142" s="6"/>
      <c r="AF142" s="6">
        <v>40</v>
      </c>
      <c r="AG142" s="6">
        <v>44</v>
      </c>
      <c r="AH142" s="7">
        <f>AF142-AG142</f>
        <v>-4</v>
      </c>
      <c r="AI142" s="4" t="s">
        <v>292</v>
      </c>
    </row>
    <row r="143" spans="1:35" x14ac:dyDescent="0.25">
      <c r="A143" s="1"/>
      <c r="B143" t="s">
        <v>293</v>
      </c>
      <c r="C143" s="9" t="s">
        <v>611</v>
      </c>
      <c r="D143" s="97">
        <v>28706</v>
      </c>
      <c r="F143" t="s">
        <v>357</v>
      </c>
      <c r="G143" s="2" t="s">
        <v>46</v>
      </c>
      <c r="H143" s="6">
        <v>42.4</v>
      </c>
      <c r="I143" s="7">
        <v>-4.0999999999999996</v>
      </c>
      <c r="J143" s="6">
        <v>48.5</v>
      </c>
      <c r="K143" s="7">
        <v>4.0999999999999996</v>
      </c>
      <c r="L143" s="6">
        <v>6.3</v>
      </c>
      <c r="M143" s="7">
        <v>0</v>
      </c>
      <c r="N143" s="6">
        <f t="shared" si="0"/>
        <v>-6.1000000000000014</v>
      </c>
      <c r="O143" s="7">
        <v>-8.1999999999999993</v>
      </c>
      <c r="P143" t="s">
        <v>471</v>
      </c>
      <c r="R143" s="6">
        <v>37</v>
      </c>
      <c r="S143" s="6">
        <v>47</v>
      </c>
      <c r="T143" s="7">
        <f>R143-S143</f>
        <v>-10</v>
      </c>
      <c r="U143" s="6">
        <v>54</v>
      </c>
      <c r="V143" s="6">
        <v>33</v>
      </c>
      <c r="W143" s="7">
        <f>U143-V143</f>
        <v>21</v>
      </c>
      <c r="X143" s="6"/>
      <c r="Y143" s="6"/>
      <c r="AA143" s="4" t="s">
        <v>379</v>
      </c>
      <c r="AB143" s="6"/>
      <c r="AC143" s="6"/>
      <c r="AD143" s="4"/>
      <c r="AF143" s="6">
        <v>41</v>
      </c>
      <c r="AG143" s="6">
        <v>44</v>
      </c>
      <c r="AH143" s="7">
        <f>AF143-AG143</f>
        <v>-3</v>
      </c>
      <c r="AI143" s="4" t="s">
        <v>536</v>
      </c>
    </row>
    <row r="144" spans="1:35" x14ac:dyDescent="0.25">
      <c r="B144" t="s">
        <v>293</v>
      </c>
      <c r="C144" s="9" t="s">
        <v>400</v>
      </c>
      <c r="D144" s="97">
        <v>28711</v>
      </c>
      <c r="F144" t="s">
        <v>264</v>
      </c>
      <c r="G144" s="2" t="s">
        <v>54</v>
      </c>
      <c r="H144" s="6">
        <v>43.5</v>
      </c>
      <c r="I144" s="7">
        <v>-1.5</v>
      </c>
      <c r="J144" s="6">
        <v>47.5</v>
      </c>
      <c r="K144" s="7">
        <v>4.5</v>
      </c>
      <c r="L144" s="6">
        <v>6</v>
      </c>
      <c r="M144" s="7">
        <v>-2.5</v>
      </c>
      <c r="N144" s="6">
        <f t="shared" ref="N144" si="28">H144-J144</f>
        <v>-4</v>
      </c>
      <c r="O144" s="7">
        <v>-6</v>
      </c>
      <c r="R144" s="6"/>
      <c r="S144" s="6"/>
      <c r="T144" s="7"/>
      <c r="U144" s="6">
        <v>55</v>
      </c>
      <c r="V144" s="6"/>
      <c r="X144" s="6"/>
      <c r="Y144" s="6"/>
      <c r="AB144" s="6"/>
      <c r="AC144" s="6"/>
      <c r="AF144" s="6">
        <v>39</v>
      </c>
      <c r="AG144" s="6">
        <v>42</v>
      </c>
      <c r="AH144" s="7">
        <f>AF144-AG144</f>
        <v>-3</v>
      </c>
      <c r="AI144" s="4" t="s">
        <v>292</v>
      </c>
    </row>
    <row r="145" spans="1:35" x14ac:dyDescent="0.25">
      <c r="B145" t="s">
        <v>293</v>
      </c>
      <c r="C145" s="9" t="s">
        <v>581</v>
      </c>
      <c r="D145" s="97">
        <v>28716</v>
      </c>
      <c r="F145" t="s">
        <v>577</v>
      </c>
      <c r="G145" s="2" t="s">
        <v>42</v>
      </c>
      <c r="H145" s="6">
        <v>47</v>
      </c>
      <c r="I145" s="7">
        <v>-1</v>
      </c>
      <c r="J145" s="6">
        <v>44</v>
      </c>
      <c r="K145" s="7">
        <v>2</v>
      </c>
      <c r="L145" s="6">
        <v>6</v>
      </c>
      <c r="M145" s="7">
        <v>0</v>
      </c>
      <c r="N145" s="6">
        <f t="shared" si="0"/>
        <v>3</v>
      </c>
      <c r="O145" s="7">
        <v>-3</v>
      </c>
      <c r="R145" s="6"/>
      <c r="S145" s="6"/>
      <c r="T145" s="7"/>
      <c r="U145" s="6"/>
      <c r="V145" s="6"/>
      <c r="X145" s="6"/>
      <c r="Y145" s="6"/>
      <c r="AB145" s="6"/>
      <c r="AC145" s="6"/>
      <c r="AF145" s="6"/>
      <c r="AG145" s="6"/>
    </row>
    <row r="146" spans="1:35" x14ac:dyDescent="0.25">
      <c r="A146" s="1"/>
      <c r="B146" t="s">
        <v>295</v>
      </c>
      <c r="C146" s="9" t="s">
        <v>608</v>
      </c>
      <c r="D146" s="97">
        <v>28734</v>
      </c>
      <c r="F146" t="s">
        <v>357</v>
      </c>
      <c r="G146" s="2" t="s">
        <v>46</v>
      </c>
      <c r="H146" s="6">
        <v>48</v>
      </c>
      <c r="I146" s="7">
        <v>5.6</v>
      </c>
      <c r="J146" s="6">
        <v>45.8</v>
      </c>
      <c r="K146" s="7">
        <v>-2.7</v>
      </c>
      <c r="L146" s="6">
        <v>4.8</v>
      </c>
      <c r="M146" s="7">
        <v>-1.5</v>
      </c>
      <c r="N146" s="6">
        <f t="shared" si="0"/>
        <v>2.2000000000000028</v>
      </c>
      <c r="O146" s="7">
        <v>8.3000000000000007</v>
      </c>
      <c r="P146" t="s">
        <v>471</v>
      </c>
      <c r="R146" s="6">
        <v>35</v>
      </c>
      <c r="S146" s="6">
        <v>46</v>
      </c>
      <c r="T146" s="7">
        <f>R146-S146</f>
        <v>-11</v>
      </c>
      <c r="U146" s="6">
        <v>49</v>
      </c>
      <c r="V146" s="6">
        <v>36</v>
      </c>
      <c r="W146" s="7">
        <f>U146-V146</f>
        <v>13</v>
      </c>
      <c r="X146" s="6"/>
      <c r="Y146" s="6"/>
      <c r="AA146" s="4" t="s">
        <v>379</v>
      </c>
      <c r="AB146" s="6"/>
      <c r="AC146" s="6"/>
      <c r="AD146" s="4"/>
      <c r="AF146" s="6">
        <v>35</v>
      </c>
      <c r="AG146" s="6">
        <v>50</v>
      </c>
      <c r="AH146" s="7">
        <f>AF146-AG146</f>
        <v>-15</v>
      </c>
      <c r="AI146" s="4" t="s">
        <v>536</v>
      </c>
    </row>
    <row r="147" spans="1:35" x14ac:dyDescent="0.25">
      <c r="B147" t="s">
        <v>295</v>
      </c>
      <c r="C147" s="9" t="s">
        <v>366</v>
      </c>
      <c r="D147" s="97">
        <v>28737</v>
      </c>
      <c r="F147" t="s">
        <v>577</v>
      </c>
      <c r="G147" s="2" t="s">
        <v>42</v>
      </c>
      <c r="H147" s="6">
        <v>47</v>
      </c>
      <c r="I147" s="7">
        <v>0</v>
      </c>
      <c r="J147" s="6">
        <v>45</v>
      </c>
      <c r="K147" s="7">
        <v>1</v>
      </c>
      <c r="L147" s="6">
        <v>5</v>
      </c>
      <c r="M147" s="7">
        <v>-1</v>
      </c>
      <c r="N147" s="6">
        <f t="shared" si="0"/>
        <v>2</v>
      </c>
      <c r="O147" s="7">
        <v>-1</v>
      </c>
      <c r="R147" s="6"/>
      <c r="S147" s="6"/>
      <c r="T147" s="7"/>
      <c r="U147" s="6"/>
      <c r="V147" s="6"/>
      <c r="X147" s="6"/>
      <c r="Y147" s="6"/>
      <c r="AB147" s="6"/>
      <c r="AC147" s="6"/>
      <c r="AF147" s="6"/>
      <c r="AG147" s="6"/>
    </row>
    <row r="148" spans="1:35" x14ac:dyDescent="0.25">
      <c r="B148" t="s">
        <v>295</v>
      </c>
      <c r="C148" s="9" t="s">
        <v>593</v>
      </c>
      <c r="D148" s="97">
        <v>28739</v>
      </c>
      <c r="F148" t="s">
        <v>357</v>
      </c>
      <c r="G148" s="2" t="s">
        <v>46</v>
      </c>
      <c r="H148" s="6"/>
      <c r="I148" s="7"/>
      <c r="J148" s="6"/>
      <c r="K148" s="7"/>
      <c r="L148" s="6">
        <v>8</v>
      </c>
      <c r="M148" s="7">
        <f>L148-L146</f>
        <v>3.2</v>
      </c>
      <c r="N148" s="6">
        <v>5</v>
      </c>
      <c r="O148" s="7">
        <f>N148-N146</f>
        <v>2.7999999999999972</v>
      </c>
      <c r="P148" t="s">
        <v>467</v>
      </c>
      <c r="R148" s="6"/>
      <c r="S148" s="6"/>
      <c r="T148" s="7"/>
      <c r="U148" s="6"/>
      <c r="V148" s="6"/>
      <c r="X148" s="6"/>
      <c r="Y148" s="6"/>
      <c r="AB148" s="6"/>
      <c r="AC148" s="6"/>
      <c r="AF148" s="6"/>
      <c r="AG148" s="6"/>
    </row>
    <row r="149" spans="1:35" x14ac:dyDescent="0.25">
      <c r="B149" t="s">
        <v>295</v>
      </c>
      <c r="C149" s="9" t="s">
        <v>409</v>
      </c>
      <c r="D149" s="97">
        <v>28739</v>
      </c>
      <c r="F149" t="s">
        <v>264</v>
      </c>
      <c r="G149" s="2" t="s">
        <v>54</v>
      </c>
      <c r="H149" s="6">
        <v>49.5</v>
      </c>
      <c r="I149" s="7">
        <v>6</v>
      </c>
      <c r="J149" s="6">
        <v>42.5</v>
      </c>
      <c r="K149" s="7">
        <v>-5</v>
      </c>
      <c r="L149" s="6">
        <v>6</v>
      </c>
      <c r="M149" s="7">
        <v>0</v>
      </c>
      <c r="N149" s="6">
        <f t="shared" si="0"/>
        <v>7</v>
      </c>
      <c r="O149" s="7">
        <v>11</v>
      </c>
      <c r="R149" s="6"/>
      <c r="S149" s="6"/>
      <c r="T149" s="7"/>
      <c r="U149" s="6">
        <v>51</v>
      </c>
      <c r="V149" s="6"/>
      <c r="X149" s="6"/>
      <c r="Y149" s="6"/>
      <c r="AB149" s="6"/>
      <c r="AC149" s="6"/>
      <c r="AF149" s="6">
        <v>39</v>
      </c>
      <c r="AG149" s="6">
        <v>47</v>
      </c>
      <c r="AH149" s="7">
        <f>AF149-AG149</f>
        <v>-8</v>
      </c>
      <c r="AI149" s="4" t="s">
        <v>292</v>
      </c>
    </row>
    <row r="150" spans="1:35" x14ac:dyDescent="0.25">
      <c r="B150" t="s">
        <v>295</v>
      </c>
      <c r="C150" s="9" t="s">
        <v>580</v>
      </c>
      <c r="D150" s="97">
        <v>28744</v>
      </c>
      <c r="F150" t="s">
        <v>577</v>
      </c>
      <c r="G150" s="2" t="s">
        <v>42</v>
      </c>
      <c r="H150" s="6">
        <v>48</v>
      </c>
      <c r="I150" s="7">
        <v>1</v>
      </c>
      <c r="J150" s="6">
        <v>42</v>
      </c>
      <c r="K150" s="7">
        <v>-3</v>
      </c>
      <c r="L150" s="6">
        <v>8</v>
      </c>
      <c r="M150" s="7">
        <v>3</v>
      </c>
      <c r="N150" s="6">
        <f t="shared" si="0"/>
        <v>6</v>
      </c>
      <c r="O150" s="7">
        <v>4</v>
      </c>
      <c r="R150" s="6"/>
      <c r="S150" s="6"/>
      <c r="T150" s="7"/>
      <c r="U150" s="6"/>
      <c r="V150" s="6"/>
      <c r="X150" s="6"/>
      <c r="Y150" s="6"/>
      <c r="AB150" s="6"/>
      <c r="AC150" s="6"/>
      <c r="AF150" s="6"/>
      <c r="AG150" s="6"/>
    </row>
    <row r="151" spans="1:35" x14ac:dyDescent="0.25">
      <c r="A151" s="1"/>
      <c r="B151" t="s">
        <v>297</v>
      </c>
      <c r="C151" s="9" t="s">
        <v>632</v>
      </c>
      <c r="D151" s="97">
        <v>28770</v>
      </c>
      <c r="F151" t="s">
        <v>357</v>
      </c>
      <c r="G151" s="2" t="s">
        <v>46</v>
      </c>
      <c r="H151" s="6">
        <v>44.2</v>
      </c>
      <c r="I151" s="7"/>
      <c r="J151" s="6">
        <v>48.5</v>
      </c>
      <c r="K151" s="7"/>
      <c r="L151" s="6">
        <v>4.7</v>
      </c>
      <c r="M151" s="7">
        <f>L151-L148</f>
        <v>-3.3</v>
      </c>
      <c r="N151" s="6">
        <f t="shared" si="0"/>
        <v>-4.2999999999999972</v>
      </c>
      <c r="O151" s="7">
        <f>N151-N148</f>
        <v>-9.2999999999999972</v>
      </c>
      <c r="P151" s="3" t="s">
        <v>471</v>
      </c>
      <c r="R151" s="6">
        <v>39</v>
      </c>
      <c r="S151" s="6">
        <v>44</v>
      </c>
      <c r="T151" s="7">
        <f>R151-S151</f>
        <v>-5</v>
      </c>
      <c r="U151" s="6">
        <v>52</v>
      </c>
      <c r="V151" s="6">
        <v>36</v>
      </c>
      <c r="W151" s="7">
        <f>U151-V151</f>
        <v>16</v>
      </c>
      <c r="X151" s="6"/>
      <c r="Y151" s="6"/>
      <c r="AA151" s="4" t="s">
        <v>379</v>
      </c>
      <c r="AB151" s="6"/>
      <c r="AC151" s="6"/>
      <c r="AD151" s="4"/>
      <c r="AF151" s="6">
        <v>41</v>
      </c>
      <c r="AG151" s="6">
        <v>46</v>
      </c>
      <c r="AH151" s="7">
        <f>AF151-AG151</f>
        <v>-5</v>
      </c>
      <c r="AI151" s="4" t="s">
        <v>536</v>
      </c>
    </row>
    <row r="152" spans="1:35" x14ac:dyDescent="0.25">
      <c r="A152" s="1"/>
      <c r="B152" s="3" t="s">
        <v>297</v>
      </c>
      <c r="C152" s="52" t="s">
        <v>627</v>
      </c>
      <c r="D152" s="97">
        <v>28779</v>
      </c>
      <c r="E152">
        <v>18</v>
      </c>
      <c r="F152" s="3" t="s">
        <v>357</v>
      </c>
      <c r="G152" s="2" t="s">
        <v>46</v>
      </c>
      <c r="H152" s="6">
        <v>48</v>
      </c>
      <c r="I152" s="7"/>
      <c r="J152" s="6">
        <v>44</v>
      </c>
      <c r="K152" s="7"/>
      <c r="L152" s="6">
        <v>5</v>
      </c>
      <c r="M152" s="7">
        <f>L152-L151</f>
        <v>0.29999999999999982</v>
      </c>
      <c r="N152" s="6">
        <f t="shared" si="0"/>
        <v>4</v>
      </c>
      <c r="O152" s="7">
        <f>N152-N151</f>
        <v>8.2999999999999972</v>
      </c>
      <c r="P152" s="3" t="s">
        <v>467</v>
      </c>
      <c r="R152" s="6"/>
      <c r="S152" s="6"/>
      <c r="T152" s="7"/>
      <c r="U152" s="6">
        <v>54</v>
      </c>
      <c r="V152" s="6">
        <v>39</v>
      </c>
      <c r="W152" s="7">
        <f>U152-V152</f>
        <v>15</v>
      </c>
      <c r="X152" s="6"/>
      <c r="Y152" s="6"/>
      <c r="AA152" s="4" t="s">
        <v>379</v>
      </c>
      <c r="AB152" s="6">
        <v>35</v>
      </c>
      <c r="AC152" s="6">
        <v>43</v>
      </c>
      <c r="AD152" s="4"/>
      <c r="AF152" s="6">
        <v>39</v>
      </c>
      <c r="AG152" s="6">
        <v>54</v>
      </c>
      <c r="AH152" s="7">
        <f>AF152-AG152</f>
        <v>-15</v>
      </c>
      <c r="AI152" s="4" t="s">
        <v>536</v>
      </c>
    </row>
    <row r="153" spans="1:35" x14ac:dyDescent="0.25">
      <c r="B153" t="s">
        <v>297</v>
      </c>
      <c r="C153" s="9" t="s">
        <v>349</v>
      </c>
      <c r="D153" s="97">
        <v>28780</v>
      </c>
      <c r="F153" t="s">
        <v>264</v>
      </c>
      <c r="G153" s="2" t="s">
        <v>54</v>
      </c>
      <c r="H153" s="6">
        <v>42</v>
      </c>
      <c r="I153" s="7">
        <v>-7.5</v>
      </c>
      <c r="J153" s="6">
        <v>47.5</v>
      </c>
      <c r="K153" s="7">
        <v>5</v>
      </c>
      <c r="L153" s="6">
        <v>7.5</v>
      </c>
      <c r="M153" s="7">
        <v>1.5</v>
      </c>
      <c r="N153" s="6">
        <f t="shared" si="0"/>
        <v>-5.5</v>
      </c>
      <c r="O153" s="7">
        <v>-12.5</v>
      </c>
      <c r="R153" s="6"/>
      <c r="S153" s="6"/>
      <c r="T153" s="7"/>
      <c r="U153" s="6">
        <v>56</v>
      </c>
      <c r="V153" s="6"/>
      <c r="X153" s="6"/>
      <c r="Y153" s="6"/>
      <c r="AB153" s="6"/>
      <c r="AC153" s="6"/>
      <c r="AF153" s="6">
        <v>44</v>
      </c>
      <c r="AG153" s="6">
        <v>42</v>
      </c>
      <c r="AH153" s="7">
        <f>AF153-AG153</f>
        <v>2</v>
      </c>
      <c r="AI153" s="4" t="s">
        <v>292</v>
      </c>
    </row>
    <row r="154" spans="1:35" x14ac:dyDescent="0.25">
      <c r="B154" t="s">
        <v>296</v>
      </c>
      <c r="C154" s="9" t="s">
        <v>377</v>
      </c>
      <c r="D154" s="97">
        <v>28802</v>
      </c>
      <c r="F154" t="s">
        <v>577</v>
      </c>
      <c r="G154" s="2" t="s">
        <v>42</v>
      </c>
      <c r="H154" s="6">
        <v>47</v>
      </c>
      <c r="I154" s="7">
        <v>-1</v>
      </c>
      <c r="J154" s="6">
        <v>46</v>
      </c>
      <c r="K154" s="7">
        <v>4</v>
      </c>
      <c r="L154" s="6">
        <v>5</v>
      </c>
      <c r="M154" s="7">
        <v>-3</v>
      </c>
      <c r="N154" s="6">
        <f t="shared" si="0"/>
        <v>1</v>
      </c>
      <c r="O154" s="7">
        <v>-5</v>
      </c>
      <c r="R154" s="6"/>
      <c r="S154" s="6"/>
      <c r="T154" s="7"/>
      <c r="U154" s="6"/>
      <c r="V154" s="6"/>
      <c r="X154" s="6"/>
      <c r="Y154" s="6"/>
      <c r="AB154" s="6"/>
      <c r="AC154" s="6"/>
      <c r="AF154" s="6"/>
      <c r="AG154" s="6"/>
    </row>
    <row r="155" spans="1:35" x14ac:dyDescent="0.25">
      <c r="A155" s="1"/>
      <c r="B155" t="s">
        <v>296</v>
      </c>
      <c r="C155" s="9" t="s">
        <v>611</v>
      </c>
      <c r="D155" s="97">
        <v>28798</v>
      </c>
      <c r="F155" t="s">
        <v>357</v>
      </c>
      <c r="G155" s="2" t="s">
        <v>46</v>
      </c>
      <c r="H155" s="6">
        <v>44.8</v>
      </c>
      <c r="I155" s="7">
        <v>0.6</v>
      </c>
      <c r="J155" s="6">
        <v>46.8</v>
      </c>
      <c r="K155" s="7">
        <v>-1.7</v>
      </c>
      <c r="L155" s="6">
        <v>6.2</v>
      </c>
      <c r="M155" s="7">
        <v>1.5</v>
      </c>
      <c r="N155" s="6">
        <f t="shared" si="0"/>
        <v>-2</v>
      </c>
      <c r="O155" s="7">
        <v>2.2999999999999998</v>
      </c>
      <c r="P155" s="3" t="s">
        <v>471</v>
      </c>
      <c r="R155" s="6">
        <v>32</v>
      </c>
      <c r="S155" s="6">
        <v>50</v>
      </c>
      <c r="T155" s="7">
        <f>R155-S155</f>
        <v>-18</v>
      </c>
      <c r="U155" s="6">
        <v>51</v>
      </c>
      <c r="V155" s="6">
        <v>35</v>
      </c>
      <c r="W155" s="7">
        <f>U155-V155</f>
        <v>16</v>
      </c>
      <c r="X155" s="6"/>
      <c r="Y155" s="6"/>
      <c r="AA155" s="4" t="s">
        <v>379</v>
      </c>
      <c r="AB155" s="6"/>
      <c r="AC155" s="6"/>
      <c r="AD155" s="4"/>
      <c r="AF155" s="6">
        <v>38</v>
      </c>
      <c r="AG155" s="6">
        <v>48</v>
      </c>
      <c r="AH155" s="7">
        <f t="shared" ref="AH155:AH160" si="29">AF155-AG155</f>
        <v>-10</v>
      </c>
      <c r="AI155" s="4" t="s">
        <v>536</v>
      </c>
    </row>
    <row r="156" spans="1:35" x14ac:dyDescent="0.25">
      <c r="B156" t="s">
        <v>296</v>
      </c>
      <c r="C156" s="9" t="s">
        <v>522</v>
      </c>
      <c r="D156" s="97">
        <v>28802</v>
      </c>
      <c r="F156" t="s">
        <v>264</v>
      </c>
      <c r="G156" s="2" t="s">
        <v>54</v>
      </c>
      <c r="H156" s="6">
        <v>43</v>
      </c>
      <c r="I156" s="7">
        <v>1</v>
      </c>
      <c r="J156" s="6">
        <v>48</v>
      </c>
      <c r="K156" s="7">
        <v>0.5</v>
      </c>
      <c r="L156" s="6">
        <v>6.5</v>
      </c>
      <c r="M156" s="7">
        <v>-1</v>
      </c>
      <c r="N156" s="6">
        <f t="shared" si="0"/>
        <v>-5</v>
      </c>
      <c r="O156" s="7">
        <v>0.5</v>
      </c>
      <c r="R156" s="6"/>
      <c r="S156" s="6"/>
      <c r="T156" s="7"/>
      <c r="U156" s="6">
        <v>54</v>
      </c>
      <c r="V156" s="6"/>
      <c r="X156" s="6"/>
      <c r="Y156" s="6"/>
      <c r="AB156" s="6"/>
      <c r="AC156" s="6"/>
      <c r="AF156" s="6">
        <v>44</v>
      </c>
      <c r="AG156" s="6">
        <v>41</v>
      </c>
      <c r="AH156" s="7">
        <f t="shared" si="29"/>
        <v>3</v>
      </c>
      <c r="AI156" s="4" t="s">
        <v>292</v>
      </c>
    </row>
    <row r="157" spans="1:35" x14ac:dyDescent="0.25">
      <c r="B157" t="s">
        <v>266</v>
      </c>
      <c r="C157" s="9" t="s">
        <v>299</v>
      </c>
      <c r="D157" s="97">
        <v>28829</v>
      </c>
      <c r="F157" t="s">
        <v>264</v>
      </c>
      <c r="G157" s="2" t="s">
        <v>54</v>
      </c>
      <c r="H157" s="6">
        <v>48</v>
      </c>
      <c r="I157" s="7">
        <v>5</v>
      </c>
      <c r="J157" s="6">
        <v>42.5</v>
      </c>
      <c r="K157" s="7">
        <v>-5.5</v>
      </c>
      <c r="L157" s="6">
        <v>6</v>
      </c>
      <c r="M157" s="7">
        <v>-0.5</v>
      </c>
      <c r="N157" s="6">
        <f t="shared" si="0"/>
        <v>5.5</v>
      </c>
      <c r="O157" s="7">
        <v>10.5</v>
      </c>
      <c r="R157" s="6"/>
      <c r="S157" s="6"/>
      <c r="T157" s="7"/>
      <c r="U157" s="6">
        <v>53</v>
      </c>
      <c r="V157" s="6"/>
      <c r="X157" s="6"/>
      <c r="Y157" s="6"/>
      <c r="AB157" s="6"/>
      <c r="AC157" s="6"/>
      <c r="AF157" s="6">
        <v>37</v>
      </c>
      <c r="AG157" s="6">
        <v>44</v>
      </c>
      <c r="AH157" s="7">
        <f t="shared" si="29"/>
        <v>-7</v>
      </c>
      <c r="AI157" s="4" t="s">
        <v>292</v>
      </c>
    </row>
    <row r="158" spans="1:35" x14ac:dyDescent="0.25">
      <c r="A158" s="1"/>
      <c r="B158" t="s">
        <v>266</v>
      </c>
      <c r="C158" s="9" t="s">
        <v>490</v>
      </c>
      <c r="D158" s="97">
        <v>28831</v>
      </c>
      <c r="F158" t="s">
        <v>357</v>
      </c>
      <c r="G158" s="2" t="s">
        <v>46</v>
      </c>
      <c r="H158" s="6">
        <v>44.7</v>
      </c>
      <c r="I158" s="7">
        <v>-0.1</v>
      </c>
      <c r="J158" s="6">
        <v>47.9</v>
      </c>
      <c r="K158" s="7">
        <v>1.1000000000000001</v>
      </c>
      <c r="L158" s="6">
        <v>4.5999999999999996</v>
      </c>
      <c r="M158" s="7">
        <v>-1.6</v>
      </c>
      <c r="N158" s="6">
        <f>H158-J158</f>
        <v>-3.1999999999999957</v>
      </c>
      <c r="O158" s="7">
        <v>-1.2</v>
      </c>
      <c r="P158" s="3" t="s">
        <v>471</v>
      </c>
      <c r="R158" s="6">
        <v>35</v>
      </c>
      <c r="S158" s="6">
        <v>48</v>
      </c>
      <c r="T158" s="7">
        <f>R158-S158</f>
        <v>-13</v>
      </c>
      <c r="U158" s="6">
        <v>53</v>
      </c>
      <c r="V158" s="6">
        <v>33</v>
      </c>
      <c r="W158" s="7">
        <f>U158-V158</f>
        <v>20</v>
      </c>
      <c r="X158" s="3"/>
      <c r="AA158" s="4" t="s">
        <v>379</v>
      </c>
      <c r="AB158" s="6"/>
      <c r="AC158" s="6"/>
      <c r="AF158" s="6">
        <v>40</v>
      </c>
      <c r="AG158" s="6">
        <v>45</v>
      </c>
      <c r="AH158" s="7">
        <f t="shared" si="29"/>
        <v>-5</v>
      </c>
      <c r="AI158" s="4" t="s">
        <v>536</v>
      </c>
    </row>
    <row r="159" spans="1:35" x14ac:dyDescent="0.25">
      <c r="A159" s="1">
        <v>1979</v>
      </c>
      <c r="B159" t="s">
        <v>267</v>
      </c>
      <c r="C159" s="9" t="s">
        <v>613</v>
      </c>
      <c r="D159" s="97">
        <v>28856</v>
      </c>
      <c r="F159" t="s">
        <v>357</v>
      </c>
      <c r="G159" s="2" t="s">
        <v>46</v>
      </c>
      <c r="H159" s="6">
        <v>42.5</v>
      </c>
      <c r="I159" s="7">
        <v>-2.2000000000000002</v>
      </c>
      <c r="J159" s="6">
        <v>49.1</v>
      </c>
      <c r="K159" s="7">
        <v>1.2</v>
      </c>
      <c r="L159" s="6">
        <v>5.7</v>
      </c>
      <c r="M159" s="7">
        <v>1.1000000000000001</v>
      </c>
      <c r="N159" s="6">
        <f t="shared" si="0"/>
        <v>-6.6000000000000014</v>
      </c>
      <c r="O159" s="7">
        <v>-3.4</v>
      </c>
      <c r="P159" s="3" t="s">
        <v>471</v>
      </c>
      <c r="R159" s="6">
        <v>33</v>
      </c>
      <c r="S159" s="6">
        <v>47</v>
      </c>
      <c r="T159" s="7">
        <f>R159-S159</f>
        <v>-14</v>
      </c>
      <c r="U159" s="6">
        <v>49</v>
      </c>
      <c r="V159" s="6">
        <v>37</v>
      </c>
      <c r="W159" s="7">
        <f>U159-V159</f>
        <v>12</v>
      </c>
      <c r="X159" s="3"/>
      <c r="AA159" s="4" t="s">
        <v>379</v>
      </c>
      <c r="AB159" s="6"/>
      <c r="AC159" s="6"/>
      <c r="AF159" s="6">
        <v>33</v>
      </c>
      <c r="AG159" s="6">
        <v>52</v>
      </c>
      <c r="AH159" s="7">
        <f t="shared" si="29"/>
        <v>-19</v>
      </c>
      <c r="AI159" s="4" t="s">
        <v>536</v>
      </c>
    </row>
    <row r="160" spans="1:35" x14ac:dyDescent="0.25">
      <c r="B160" t="s">
        <v>267</v>
      </c>
      <c r="C160" s="9" t="s">
        <v>360</v>
      </c>
      <c r="D160" s="97">
        <v>28865</v>
      </c>
      <c r="F160" t="s">
        <v>264</v>
      </c>
      <c r="G160" s="2" t="s">
        <v>54</v>
      </c>
      <c r="H160" s="6">
        <v>49</v>
      </c>
      <c r="I160" s="7">
        <v>1</v>
      </c>
      <c r="J160" s="6">
        <v>41.5</v>
      </c>
      <c r="K160" s="7">
        <v>-1</v>
      </c>
      <c r="L160" s="6">
        <v>6</v>
      </c>
      <c r="M160" s="7">
        <v>0</v>
      </c>
      <c r="N160" s="6">
        <f t="shared" si="0"/>
        <v>7.5</v>
      </c>
      <c r="O160" s="7">
        <v>2</v>
      </c>
      <c r="R160" s="6"/>
      <c r="S160" s="6"/>
      <c r="T160" s="7"/>
      <c r="U160" s="6">
        <v>48</v>
      </c>
      <c r="V160" s="6">
        <v>44</v>
      </c>
      <c r="W160" s="7">
        <f>U160-V160</f>
        <v>4</v>
      </c>
      <c r="AB160" s="6"/>
      <c r="AC160" s="6"/>
      <c r="AF160" s="6">
        <v>34</v>
      </c>
      <c r="AG160" s="6">
        <v>52</v>
      </c>
      <c r="AH160" s="7">
        <f t="shared" si="29"/>
        <v>-18</v>
      </c>
      <c r="AI160" s="4" t="s">
        <v>292</v>
      </c>
    </row>
    <row r="161" spans="1:35" x14ac:dyDescent="0.25">
      <c r="A161" s="1"/>
      <c r="B161" t="s">
        <v>267</v>
      </c>
      <c r="C161" s="9" t="s">
        <v>582</v>
      </c>
      <c r="D161" s="97">
        <v>28885</v>
      </c>
      <c r="E161">
        <v>6</v>
      </c>
      <c r="F161" t="s">
        <v>577</v>
      </c>
      <c r="G161" s="2" t="s">
        <v>42</v>
      </c>
      <c r="H161" s="6">
        <v>55</v>
      </c>
      <c r="I161" s="7">
        <v>8</v>
      </c>
      <c r="J161" s="6">
        <v>36</v>
      </c>
      <c r="K161" s="7">
        <v>-10</v>
      </c>
      <c r="L161" s="6">
        <v>6</v>
      </c>
      <c r="M161" s="7">
        <v>1</v>
      </c>
      <c r="N161" s="6">
        <f t="shared" si="0"/>
        <v>19</v>
      </c>
      <c r="O161" s="7">
        <v>18</v>
      </c>
      <c r="R161" s="6"/>
      <c r="S161" s="6"/>
      <c r="T161" s="7"/>
      <c r="U161" s="6"/>
      <c r="V161" s="6"/>
      <c r="AB161" s="6"/>
      <c r="AC161" s="6"/>
      <c r="AF161" s="6"/>
      <c r="AG161" s="6"/>
    </row>
    <row r="162" spans="1:35" x14ac:dyDescent="0.25">
      <c r="A162" s="1"/>
      <c r="B162" t="s">
        <v>268</v>
      </c>
      <c r="C162" s="9" t="s">
        <v>315</v>
      </c>
      <c r="D162" s="97">
        <v>28887</v>
      </c>
      <c r="F162" t="s">
        <v>357</v>
      </c>
      <c r="G162" s="2" t="s">
        <v>46</v>
      </c>
      <c r="H162" s="6">
        <v>53</v>
      </c>
      <c r="I162" s="7">
        <v>10.5</v>
      </c>
      <c r="J162" s="6">
        <v>35</v>
      </c>
      <c r="K162" s="7">
        <v>-14.1</v>
      </c>
      <c r="L162" s="6">
        <v>8</v>
      </c>
      <c r="M162" s="7">
        <v>2.2999999999999998</v>
      </c>
      <c r="N162" s="6">
        <f t="shared" si="0"/>
        <v>18</v>
      </c>
      <c r="O162" s="7">
        <v>24.6</v>
      </c>
      <c r="P162" s="3" t="s">
        <v>467</v>
      </c>
      <c r="R162" s="6"/>
      <c r="S162" s="6"/>
      <c r="T162" s="7"/>
      <c r="U162" s="6"/>
      <c r="V162" s="6"/>
      <c r="AB162" s="6"/>
      <c r="AC162" s="6"/>
      <c r="AF162" s="6"/>
      <c r="AG162" s="6"/>
    </row>
    <row r="163" spans="1:35" x14ac:dyDescent="0.25">
      <c r="A163" s="1"/>
      <c r="B163" t="s">
        <v>268</v>
      </c>
      <c r="C163" s="9" t="s">
        <v>615</v>
      </c>
      <c r="D163" s="97">
        <v>28889</v>
      </c>
      <c r="F163" t="s">
        <v>357</v>
      </c>
      <c r="G163" s="2" t="s">
        <v>46</v>
      </c>
      <c r="H163" s="6">
        <v>49</v>
      </c>
      <c r="I163" s="7">
        <v>-4</v>
      </c>
      <c r="J163" s="6">
        <v>40.700000000000003</v>
      </c>
      <c r="K163" s="7">
        <v>5.7</v>
      </c>
      <c r="L163" s="6">
        <v>7.4</v>
      </c>
      <c r="M163" s="7">
        <v>-0.6</v>
      </c>
      <c r="N163" s="6">
        <f t="shared" si="0"/>
        <v>8.2999999999999972</v>
      </c>
      <c r="O163" s="7">
        <v>-9.6999999999999993</v>
      </c>
      <c r="P163" s="3" t="s">
        <v>471</v>
      </c>
      <c r="R163" s="6">
        <v>42</v>
      </c>
      <c r="S163" s="6">
        <v>41</v>
      </c>
      <c r="T163" s="7">
        <f>R163-S163</f>
        <v>1</v>
      </c>
      <c r="U163" s="6">
        <v>38</v>
      </c>
      <c r="V163" s="6">
        <v>51</v>
      </c>
      <c r="W163" s="7">
        <f>U163-V163</f>
        <v>-13</v>
      </c>
      <c r="X163" s="3"/>
      <c r="AA163" s="4" t="s">
        <v>379</v>
      </c>
      <c r="AB163" s="6"/>
      <c r="AC163" s="6"/>
      <c r="AF163" s="6">
        <v>21</v>
      </c>
      <c r="AG163" s="6">
        <v>69</v>
      </c>
      <c r="AH163" s="7">
        <f>AF163-AG163</f>
        <v>-48</v>
      </c>
      <c r="AI163" s="4" t="s">
        <v>536</v>
      </c>
    </row>
    <row r="164" spans="1:35" x14ac:dyDescent="0.25">
      <c r="B164" t="s">
        <v>268</v>
      </c>
      <c r="C164" s="9" t="s">
        <v>365</v>
      </c>
      <c r="D164" s="97">
        <v>28893</v>
      </c>
      <c r="F164" t="s">
        <v>264</v>
      </c>
      <c r="G164" s="2" t="s">
        <v>54</v>
      </c>
      <c r="H164" s="6">
        <v>53</v>
      </c>
      <c r="I164" s="7">
        <v>4</v>
      </c>
      <c r="J164" s="6">
        <v>33</v>
      </c>
      <c r="K164" s="7">
        <v>-8.5</v>
      </c>
      <c r="L164" s="6">
        <v>11</v>
      </c>
      <c r="M164" s="7">
        <v>5</v>
      </c>
      <c r="N164" s="6">
        <f t="shared" si="0"/>
        <v>20</v>
      </c>
      <c r="O164" s="7">
        <v>12.5</v>
      </c>
      <c r="R164" s="6"/>
      <c r="S164" s="6"/>
      <c r="T164" s="7"/>
      <c r="U164" s="6">
        <v>33</v>
      </c>
      <c r="V164" s="6">
        <v>58</v>
      </c>
      <c r="W164" s="7">
        <f>U164-V164</f>
        <v>-25</v>
      </c>
      <c r="AB164" s="6"/>
      <c r="AC164" s="6"/>
      <c r="AF164" s="6">
        <v>23</v>
      </c>
      <c r="AG164" s="6">
        <v>63</v>
      </c>
      <c r="AH164" s="7">
        <f>AF164-AG164</f>
        <v>-40</v>
      </c>
      <c r="AI164" s="4" t="s">
        <v>292</v>
      </c>
    </row>
    <row r="165" spans="1:35" x14ac:dyDescent="0.25">
      <c r="B165" s="3" t="s">
        <v>268</v>
      </c>
      <c r="C165" s="52" t="s">
        <v>618</v>
      </c>
      <c r="D165" s="97">
        <v>28913</v>
      </c>
      <c r="F165" s="3" t="s">
        <v>357</v>
      </c>
      <c r="G165" s="2"/>
      <c r="H165" s="6"/>
      <c r="I165" s="7"/>
      <c r="J165" s="6"/>
      <c r="K165" s="7"/>
      <c r="L165" s="6"/>
      <c r="M165" s="7"/>
      <c r="N165" s="6"/>
      <c r="O165" s="7"/>
      <c r="R165" s="6">
        <v>39</v>
      </c>
      <c r="S165" s="6">
        <v>42</v>
      </c>
      <c r="T165" s="7">
        <f>R165-S165</f>
        <v>-3</v>
      </c>
      <c r="U165" s="6">
        <v>39</v>
      </c>
      <c r="V165" s="6">
        <v>48</v>
      </c>
      <c r="W165" s="7">
        <f>U165-V165</f>
        <v>-9</v>
      </c>
      <c r="X165" s="3"/>
      <c r="AA165" s="4" t="s">
        <v>379</v>
      </c>
      <c r="AB165" s="6"/>
      <c r="AC165" s="6"/>
      <c r="AF165" s="6">
        <v>24</v>
      </c>
      <c r="AG165" s="6">
        <v>63</v>
      </c>
      <c r="AH165" s="7">
        <f>AF165-AG165</f>
        <v>-39</v>
      </c>
      <c r="AI165" s="4" t="s">
        <v>536</v>
      </c>
    </row>
    <row r="166" spans="1:35" x14ac:dyDescent="0.25">
      <c r="B166" t="s">
        <v>294</v>
      </c>
      <c r="C166" s="9" t="s">
        <v>584</v>
      </c>
      <c r="D166" s="97">
        <v>28917</v>
      </c>
      <c r="F166" t="s">
        <v>577</v>
      </c>
      <c r="G166" s="2" t="s">
        <v>42</v>
      </c>
      <c r="H166" s="6">
        <v>52</v>
      </c>
      <c r="I166" s="7">
        <v>-3</v>
      </c>
      <c r="J166" s="6">
        <v>39</v>
      </c>
      <c r="K166" s="7">
        <v>3</v>
      </c>
      <c r="L166" s="6">
        <v>7</v>
      </c>
      <c r="M166" s="7">
        <v>1</v>
      </c>
      <c r="N166" s="6">
        <f t="shared" si="0"/>
        <v>13</v>
      </c>
      <c r="O166" s="7">
        <v>-6</v>
      </c>
      <c r="R166" s="6"/>
      <c r="S166" s="6"/>
      <c r="T166" s="7"/>
      <c r="U166" s="6"/>
      <c r="V166" s="6"/>
      <c r="AB166" s="6"/>
      <c r="AC166" s="6"/>
      <c r="AF166" s="6"/>
      <c r="AG166" s="6"/>
    </row>
    <row r="167" spans="1:35" x14ac:dyDescent="0.25">
      <c r="B167" s="3" t="s">
        <v>294</v>
      </c>
      <c r="C167" s="52" t="s">
        <v>365</v>
      </c>
      <c r="D167" s="97">
        <v>28921</v>
      </c>
      <c r="E167">
        <v>15</v>
      </c>
      <c r="F167" t="s">
        <v>264</v>
      </c>
      <c r="G167" s="2" t="s">
        <v>54</v>
      </c>
      <c r="H167" s="6">
        <v>51.5</v>
      </c>
      <c r="I167" s="7">
        <v>-1.5</v>
      </c>
      <c r="J167" s="6">
        <v>37</v>
      </c>
      <c r="K167" s="7">
        <v>4</v>
      </c>
      <c r="L167" s="6">
        <v>8.5</v>
      </c>
      <c r="M167" s="7">
        <v>-2.5</v>
      </c>
      <c r="N167" s="6">
        <f t="shared" si="0"/>
        <v>14.5</v>
      </c>
      <c r="O167" s="7">
        <v>-5.5</v>
      </c>
      <c r="R167" s="6"/>
      <c r="S167" s="6"/>
      <c r="T167" s="7"/>
      <c r="U167" s="6">
        <v>39</v>
      </c>
      <c r="V167" s="6">
        <v>52</v>
      </c>
      <c r="W167" s="7">
        <f>U167-V167</f>
        <v>-13</v>
      </c>
      <c r="AB167" s="6"/>
      <c r="AC167" s="6"/>
      <c r="AF167" s="6">
        <v>27</v>
      </c>
      <c r="AG167" s="6">
        <v>56</v>
      </c>
      <c r="AH167" s="7">
        <f>AF167-AG167</f>
        <v>-29</v>
      </c>
      <c r="AI167" s="4" t="s">
        <v>292</v>
      </c>
    </row>
    <row r="168" spans="1:35" x14ac:dyDescent="0.25">
      <c r="B168" t="s">
        <v>294</v>
      </c>
      <c r="C168" s="9" t="s">
        <v>585</v>
      </c>
      <c r="D168" s="97">
        <v>28935</v>
      </c>
      <c r="F168" t="s">
        <v>264</v>
      </c>
      <c r="G168" s="2" t="s">
        <v>54</v>
      </c>
      <c r="H168" s="6">
        <v>47.5</v>
      </c>
      <c r="I168" s="7">
        <v>-4</v>
      </c>
      <c r="J168" s="6">
        <v>40.5</v>
      </c>
      <c r="K168" s="7">
        <v>3.5</v>
      </c>
      <c r="L168" s="6">
        <v>9</v>
      </c>
      <c r="M168" s="7">
        <v>0.5</v>
      </c>
      <c r="N168" s="6">
        <f t="shared" si="0"/>
        <v>7</v>
      </c>
      <c r="O168" s="7">
        <v>-7.5</v>
      </c>
      <c r="R168" s="6"/>
      <c r="S168" s="6"/>
      <c r="T168" s="7"/>
      <c r="U168" s="6"/>
      <c r="V168" s="6"/>
      <c r="AB168" s="6"/>
      <c r="AC168" s="6"/>
      <c r="AF168" s="6"/>
      <c r="AG168" s="6"/>
    </row>
    <row r="169" spans="1:35" x14ac:dyDescent="0.25">
      <c r="B169" s="3" t="s">
        <v>294</v>
      </c>
      <c r="C169" s="9" t="s">
        <v>424</v>
      </c>
      <c r="D169" s="97">
        <v>28942</v>
      </c>
      <c r="E169">
        <v>5</v>
      </c>
      <c r="F169" t="s">
        <v>264</v>
      </c>
      <c r="G169" s="2" t="s">
        <v>54</v>
      </c>
      <c r="H169" s="6">
        <v>49</v>
      </c>
      <c r="I169" s="7">
        <v>1.5</v>
      </c>
      <c r="J169" s="6">
        <v>38.5</v>
      </c>
      <c r="K169" s="7">
        <v>-2</v>
      </c>
      <c r="L169" s="6">
        <v>9</v>
      </c>
      <c r="M169" s="7">
        <v>0</v>
      </c>
      <c r="N169" s="6">
        <f>H169-J169</f>
        <v>10.5</v>
      </c>
      <c r="O169" s="7">
        <v>3.5</v>
      </c>
      <c r="R169" s="6"/>
      <c r="S169" s="6"/>
      <c r="T169" s="7"/>
      <c r="U169" s="6"/>
      <c r="V169" s="6"/>
      <c r="AB169" s="6"/>
      <c r="AC169" s="6"/>
      <c r="AF169" s="6"/>
      <c r="AG169" s="6"/>
    </row>
    <row r="170" spans="1:35" x14ac:dyDescent="0.25">
      <c r="B170" t="s">
        <v>294</v>
      </c>
      <c r="C170" s="9" t="s">
        <v>586</v>
      </c>
      <c r="D170" s="97">
        <v>28943</v>
      </c>
      <c r="E170">
        <v>29</v>
      </c>
      <c r="F170" t="s">
        <v>577</v>
      </c>
      <c r="G170" s="2" t="s">
        <v>206</v>
      </c>
      <c r="H170" s="6">
        <v>51</v>
      </c>
      <c r="I170" s="7">
        <v>-1</v>
      </c>
      <c r="J170" s="6">
        <v>42</v>
      </c>
      <c r="K170" s="7">
        <v>3</v>
      </c>
      <c r="L170" s="6">
        <v>5</v>
      </c>
      <c r="M170" s="7">
        <v>-2</v>
      </c>
      <c r="N170" s="6">
        <f t="shared" si="0"/>
        <v>9</v>
      </c>
      <c r="O170" s="7">
        <v>-4</v>
      </c>
      <c r="R170" s="6"/>
      <c r="S170" s="6"/>
      <c r="T170" s="7"/>
      <c r="U170" s="6"/>
      <c r="V170" s="6"/>
      <c r="AB170" s="6"/>
      <c r="AC170" s="6"/>
      <c r="AF170" s="6"/>
      <c r="AG170" s="6"/>
    </row>
    <row r="171" spans="1:35" x14ac:dyDescent="0.25">
      <c r="B171" t="s">
        <v>294</v>
      </c>
      <c r="C171" s="9" t="s">
        <v>587</v>
      </c>
      <c r="D171" s="97">
        <v>28944</v>
      </c>
      <c r="F171" t="s">
        <v>508</v>
      </c>
      <c r="G171" s="2" t="s">
        <v>114</v>
      </c>
      <c r="H171" s="6">
        <v>55</v>
      </c>
      <c r="I171" s="7"/>
      <c r="J171" s="6">
        <v>40</v>
      </c>
      <c r="K171" s="7"/>
      <c r="L171" s="6">
        <v>4</v>
      </c>
      <c r="M171" s="7"/>
      <c r="N171" s="6">
        <f t="shared" si="0"/>
        <v>15</v>
      </c>
      <c r="O171" s="7"/>
      <c r="P171" t="s">
        <v>588</v>
      </c>
      <c r="R171" s="6"/>
      <c r="S171" s="6"/>
      <c r="T171" s="7"/>
      <c r="U171" s="6"/>
      <c r="V171" s="6"/>
      <c r="AB171" s="6"/>
      <c r="AC171" s="6"/>
      <c r="AF171" s="6"/>
      <c r="AG171" s="6"/>
    </row>
    <row r="172" spans="1:35" x14ac:dyDescent="0.25">
      <c r="B172" t="s">
        <v>269</v>
      </c>
      <c r="C172" s="9" t="s">
        <v>339</v>
      </c>
      <c r="D172" s="97">
        <v>28946</v>
      </c>
      <c r="E172">
        <v>4</v>
      </c>
      <c r="F172" t="s">
        <v>577</v>
      </c>
      <c r="G172" s="2" t="s">
        <v>42</v>
      </c>
      <c r="H172" s="6">
        <v>51</v>
      </c>
      <c r="I172" s="7">
        <v>0</v>
      </c>
      <c r="J172" s="6">
        <v>38</v>
      </c>
      <c r="K172" s="7">
        <v>-4</v>
      </c>
      <c r="L172" s="6">
        <v>10</v>
      </c>
      <c r="M172" s="7">
        <v>5</v>
      </c>
      <c r="N172" s="6">
        <f t="shared" si="0"/>
        <v>13</v>
      </c>
      <c r="O172" s="7">
        <v>4</v>
      </c>
      <c r="R172" s="6"/>
      <c r="S172" s="6"/>
      <c r="T172" s="7"/>
      <c r="U172" s="6"/>
      <c r="V172" s="6"/>
      <c r="AB172" s="6">
        <v>40</v>
      </c>
      <c r="AC172" s="6">
        <v>42</v>
      </c>
      <c r="AF172" s="6"/>
      <c r="AG172" s="6"/>
    </row>
    <row r="173" spans="1:35" x14ac:dyDescent="0.25">
      <c r="B173" t="s">
        <v>269</v>
      </c>
      <c r="C173" s="9" t="s">
        <v>571</v>
      </c>
      <c r="D173" s="97">
        <v>28947</v>
      </c>
      <c r="E173">
        <v>6</v>
      </c>
      <c r="F173" t="s">
        <v>357</v>
      </c>
      <c r="G173" s="2" t="s">
        <v>46</v>
      </c>
      <c r="H173" s="6">
        <v>48</v>
      </c>
      <c r="I173" s="7">
        <v>-1</v>
      </c>
      <c r="J173" s="6">
        <v>42</v>
      </c>
      <c r="K173" s="7">
        <v>1.3</v>
      </c>
      <c r="L173" s="6">
        <v>8</v>
      </c>
      <c r="M173" s="7">
        <v>0.7</v>
      </c>
      <c r="N173" s="6">
        <f t="shared" si="0"/>
        <v>6</v>
      </c>
      <c r="O173" s="7">
        <v>-2.2999999999999998</v>
      </c>
      <c r="P173" s="3" t="s">
        <v>467</v>
      </c>
      <c r="R173" s="6">
        <v>43</v>
      </c>
      <c r="S173" s="6">
        <v>36</v>
      </c>
      <c r="T173" s="7">
        <f>R173-S173</f>
        <v>7</v>
      </c>
      <c r="U173" s="6">
        <v>43</v>
      </c>
      <c r="V173" s="6">
        <v>44</v>
      </c>
      <c r="W173" s="7">
        <f>U173-V173</f>
        <v>-1</v>
      </c>
      <c r="X173" s="3"/>
      <c r="AA173" s="4" t="s">
        <v>379</v>
      </c>
      <c r="AB173" s="6">
        <v>35</v>
      </c>
      <c r="AC173" s="6">
        <v>41</v>
      </c>
      <c r="AE173" s="4" t="s">
        <v>1637</v>
      </c>
      <c r="AF173" s="6">
        <v>26</v>
      </c>
      <c r="AG173" s="6">
        <v>59</v>
      </c>
      <c r="AH173" s="7">
        <f>AF173-AG173</f>
        <v>-33</v>
      </c>
      <c r="AI173" s="4" t="s">
        <v>536</v>
      </c>
    </row>
    <row r="174" spans="1:35" x14ac:dyDescent="0.25">
      <c r="B174" t="s">
        <v>269</v>
      </c>
      <c r="C174" s="9" t="s">
        <v>589</v>
      </c>
      <c r="D174" s="97">
        <v>28948</v>
      </c>
      <c r="E174">
        <v>8</v>
      </c>
      <c r="F174" s="51" t="s">
        <v>590</v>
      </c>
      <c r="G174" s="2" t="s">
        <v>138</v>
      </c>
      <c r="H174" s="6">
        <v>54.5</v>
      </c>
      <c r="I174" s="7"/>
      <c r="J174" s="6">
        <v>33.5</v>
      </c>
      <c r="K174" s="7"/>
      <c r="L174" s="6">
        <v>9</v>
      </c>
      <c r="M174" s="7"/>
      <c r="N174" s="6">
        <f t="shared" si="0"/>
        <v>21</v>
      </c>
      <c r="O174" s="7"/>
      <c r="R174" s="6"/>
      <c r="S174" s="6"/>
      <c r="T174" s="7"/>
      <c r="U174" s="6"/>
      <c r="V174" s="6"/>
      <c r="AB174" s="6"/>
      <c r="AC174" s="6"/>
      <c r="AF174" s="6"/>
      <c r="AG174" s="6"/>
    </row>
    <row r="175" spans="1:35" x14ac:dyDescent="0.25">
      <c r="B175" t="s">
        <v>269</v>
      </c>
      <c r="C175" s="9" t="s">
        <v>591</v>
      </c>
      <c r="D175" s="97">
        <v>28949</v>
      </c>
      <c r="E175">
        <v>8</v>
      </c>
      <c r="F175" s="3" t="s">
        <v>577</v>
      </c>
      <c r="G175" s="2" t="s">
        <v>592</v>
      </c>
      <c r="H175" s="6">
        <v>50</v>
      </c>
      <c r="I175" s="7"/>
      <c r="J175" s="6">
        <v>40</v>
      </c>
      <c r="K175" s="7"/>
      <c r="L175" s="6">
        <v>10</v>
      </c>
      <c r="M175" s="7"/>
      <c r="N175" s="6">
        <f t="shared" si="0"/>
        <v>10</v>
      </c>
      <c r="O175" s="7"/>
      <c r="P175" t="s">
        <v>588</v>
      </c>
      <c r="R175" s="6"/>
      <c r="S175" s="6"/>
      <c r="T175" s="7"/>
      <c r="U175" s="6"/>
      <c r="V175" s="6"/>
      <c r="AB175" s="6"/>
      <c r="AC175" s="6"/>
      <c r="AF175" s="6"/>
      <c r="AG175" s="6"/>
    </row>
    <row r="176" spans="1:35" x14ac:dyDescent="0.25">
      <c r="B176" t="s">
        <v>269</v>
      </c>
      <c r="C176" s="9" t="s">
        <v>593</v>
      </c>
      <c r="D176" s="97">
        <v>28951</v>
      </c>
      <c r="F176" t="s">
        <v>508</v>
      </c>
      <c r="G176" s="2" t="s">
        <v>114</v>
      </c>
      <c r="H176" s="6">
        <v>54</v>
      </c>
      <c r="I176" s="7">
        <v>-1</v>
      </c>
      <c r="J176" s="6">
        <v>41</v>
      </c>
      <c r="K176" s="7">
        <v>1</v>
      </c>
      <c r="L176" s="6">
        <v>5</v>
      </c>
      <c r="M176" s="7">
        <v>1</v>
      </c>
      <c r="N176" s="6">
        <f t="shared" si="0"/>
        <v>13</v>
      </c>
      <c r="O176" s="7">
        <v>-2</v>
      </c>
      <c r="P176" t="s">
        <v>588</v>
      </c>
      <c r="R176" s="6"/>
      <c r="S176" s="6"/>
      <c r="T176" s="7"/>
      <c r="U176" s="6"/>
      <c r="V176" s="6"/>
      <c r="AB176" s="6"/>
      <c r="AC176" s="6"/>
      <c r="AF176" s="6"/>
      <c r="AG176" s="6"/>
    </row>
    <row r="177" spans="2:33" x14ac:dyDescent="0.25">
      <c r="B177" t="s">
        <v>269</v>
      </c>
      <c r="C177" s="9" t="s">
        <v>450</v>
      </c>
      <c r="D177" s="97">
        <v>28951</v>
      </c>
      <c r="E177">
        <v>12</v>
      </c>
      <c r="F177" t="s">
        <v>264</v>
      </c>
      <c r="G177" s="2" t="s">
        <v>54</v>
      </c>
      <c r="H177" s="6">
        <v>50</v>
      </c>
      <c r="I177" s="7">
        <v>1</v>
      </c>
      <c r="J177" s="6">
        <v>40</v>
      </c>
      <c r="K177" s="7">
        <v>1.5</v>
      </c>
      <c r="L177" s="6">
        <v>8</v>
      </c>
      <c r="M177" s="7">
        <v>-1</v>
      </c>
      <c r="N177" s="6">
        <f t="shared" si="0"/>
        <v>10</v>
      </c>
      <c r="O177" s="7">
        <v>-0.5</v>
      </c>
      <c r="R177" s="6"/>
      <c r="S177" s="6"/>
      <c r="T177" s="7"/>
      <c r="U177" s="6"/>
      <c r="V177" s="6"/>
      <c r="AB177" s="6"/>
      <c r="AC177" s="6"/>
      <c r="AF177" s="6"/>
      <c r="AG177" s="6"/>
    </row>
    <row r="178" spans="2:33" x14ac:dyDescent="0.25">
      <c r="B178" t="s">
        <v>269</v>
      </c>
      <c r="C178" s="52" t="s">
        <v>419</v>
      </c>
      <c r="D178" s="97">
        <v>28953</v>
      </c>
      <c r="E178">
        <v>11</v>
      </c>
      <c r="F178" s="3" t="s">
        <v>577</v>
      </c>
      <c r="G178" s="2" t="s">
        <v>42</v>
      </c>
      <c r="H178" s="6">
        <v>49</v>
      </c>
      <c r="I178" s="7">
        <v>-2</v>
      </c>
      <c r="J178" s="6">
        <v>39</v>
      </c>
      <c r="K178" s="7">
        <v>1</v>
      </c>
      <c r="L178" s="6">
        <v>10</v>
      </c>
      <c r="M178" s="7">
        <v>0</v>
      </c>
      <c r="N178" s="6">
        <f t="shared" si="0"/>
        <v>10</v>
      </c>
      <c r="O178" s="7">
        <v>-3</v>
      </c>
      <c r="R178" s="6"/>
      <c r="S178" s="6"/>
      <c r="T178" s="7"/>
      <c r="U178" s="6"/>
      <c r="V178" s="6"/>
      <c r="AB178" s="6"/>
      <c r="AC178" s="6"/>
      <c r="AF178" s="6"/>
      <c r="AG178" s="6"/>
    </row>
    <row r="179" spans="2:33" x14ac:dyDescent="0.25">
      <c r="B179" t="s">
        <v>269</v>
      </c>
      <c r="C179" s="52" t="s">
        <v>337</v>
      </c>
      <c r="D179" s="97">
        <v>28955</v>
      </c>
      <c r="E179">
        <v>15</v>
      </c>
      <c r="F179" s="51" t="s">
        <v>590</v>
      </c>
      <c r="G179" s="2" t="s">
        <v>138</v>
      </c>
      <c r="H179" s="6">
        <v>53</v>
      </c>
      <c r="I179" s="7">
        <v>-1.5</v>
      </c>
      <c r="J179" s="6">
        <v>37</v>
      </c>
      <c r="K179" s="7">
        <v>3.5</v>
      </c>
      <c r="L179" s="6">
        <v>8</v>
      </c>
      <c r="M179" s="7">
        <v>-1</v>
      </c>
      <c r="N179" s="6">
        <f t="shared" si="0"/>
        <v>16</v>
      </c>
      <c r="O179" s="7">
        <v>-5</v>
      </c>
      <c r="R179" s="6"/>
      <c r="S179" s="6"/>
      <c r="T179" s="7"/>
      <c r="U179" s="6"/>
      <c r="V179" s="6"/>
      <c r="AB179" s="6"/>
      <c r="AC179" s="6"/>
      <c r="AF179" s="6"/>
      <c r="AG179" s="6"/>
    </row>
    <row r="180" spans="2:33" x14ac:dyDescent="0.25">
      <c r="B180" t="s">
        <v>269</v>
      </c>
      <c r="C180" s="52" t="s">
        <v>594</v>
      </c>
      <c r="D180" s="97">
        <v>28958</v>
      </c>
      <c r="E180">
        <v>17</v>
      </c>
      <c r="F180" t="s">
        <v>357</v>
      </c>
      <c r="G180" s="2" t="s">
        <v>46</v>
      </c>
      <c r="H180" s="6">
        <v>48</v>
      </c>
      <c r="I180" s="7">
        <v>0</v>
      </c>
      <c r="J180" s="6">
        <v>42</v>
      </c>
      <c r="K180" s="7">
        <v>0</v>
      </c>
      <c r="L180" s="6">
        <v>8</v>
      </c>
      <c r="M180" s="7">
        <v>0</v>
      </c>
      <c r="N180" s="6">
        <f t="shared" si="0"/>
        <v>6</v>
      </c>
      <c r="O180" s="7">
        <v>0</v>
      </c>
      <c r="P180" s="3" t="s">
        <v>467</v>
      </c>
      <c r="R180" s="6"/>
      <c r="S180" s="6"/>
      <c r="T180" s="7"/>
      <c r="U180" s="6"/>
      <c r="V180" s="6"/>
      <c r="AB180" s="6">
        <v>34</v>
      </c>
      <c r="AC180" s="6">
        <v>47</v>
      </c>
      <c r="AE180" s="4" t="s">
        <v>1637</v>
      </c>
      <c r="AF180" s="6"/>
      <c r="AG180" s="6"/>
    </row>
    <row r="181" spans="2:33" x14ac:dyDescent="0.25">
      <c r="B181" t="s">
        <v>269</v>
      </c>
      <c r="C181" s="9" t="s">
        <v>552</v>
      </c>
      <c r="D181" s="97">
        <v>28959</v>
      </c>
      <c r="E181">
        <v>22</v>
      </c>
      <c r="F181" t="s">
        <v>264</v>
      </c>
      <c r="G181" s="20" t="s">
        <v>194</v>
      </c>
      <c r="H181" s="6">
        <v>47.5</v>
      </c>
      <c r="I181" s="7">
        <v>-2.5</v>
      </c>
      <c r="J181" s="6">
        <v>42</v>
      </c>
      <c r="K181" s="7">
        <v>2</v>
      </c>
      <c r="L181" s="6">
        <v>9</v>
      </c>
      <c r="M181" s="7">
        <v>1</v>
      </c>
      <c r="N181" s="6">
        <f t="shared" si="0"/>
        <v>5.5</v>
      </c>
      <c r="O181" s="7">
        <v>-4.5</v>
      </c>
      <c r="R181" s="6"/>
      <c r="S181" s="6"/>
      <c r="T181" s="7"/>
      <c r="U181" s="6"/>
      <c r="V181" s="6"/>
      <c r="AB181" s="6"/>
      <c r="AC181" s="6"/>
      <c r="AF181" s="6"/>
      <c r="AG181" s="6"/>
    </row>
    <row r="182" spans="2:33" x14ac:dyDescent="0.25">
      <c r="B182" t="s">
        <v>269</v>
      </c>
      <c r="C182" s="52" t="s">
        <v>595</v>
      </c>
      <c r="D182" s="97">
        <v>28962</v>
      </c>
      <c r="E182">
        <v>19</v>
      </c>
      <c r="F182" s="3" t="s">
        <v>577</v>
      </c>
      <c r="G182" s="2" t="s">
        <v>42</v>
      </c>
      <c r="H182" s="6">
        <v>50</v>
      </c>
      <c r="I182" s="7">
        <v>1</v>
      </c>
      <c r="J182" s="6">
        <v>38</v>
      </c>
      <c r="K182" s="7">
        <v>-1</v>
      </c>
      <c r="L182" s="6">
        <v>10</v>
      </c>
      <c r="M182" s="7">
        <v>0</v>
      </c>
      <c r="N182" s="6">
        <f t="shared" si="0"/>
        <v>12</v>
      </c>
      <c r="O182" s="7">
        <v>2</v>
      </c>
      <c r="R182" s="6"/>
      <c r="S182" s="6"/>
      <c r="T182" s="7"/>
      <c r="U182" s="6"/>
      <c r="V182" s="6"/>
      <c r="AB182" s="6"/>
      <c r="AC182" s="6"/>
      <c r="AF182" s="6"/>
      <c r="AG182" s="6"/>
    </row>
    <row r="183" spans="2:33" x14ac:dyDescent="0.25">
      <c r="B183" t="s">
        <v>269</v>
      </c>
      <c r="C183" s="52" t="s">
        <v>596</v>
      </c>
      <c r="D183" s="97">
        <v>28962</v>
      </c>
      <c r="E183">
        <v>20</v>
      </c>
      <c r="F183" s="3" t="s">
        <v>508</v>
      </c>
      <c r="G183" s="2" t="s">
        <v>196</v>
      </c>
      <c r="H183" s="6">
        <v>51</v>
      </c>
      <c r="I183" s="7"/>
      <c r="J183" s="6">
        <v>41</v>
      </c>
      <c r="K183" s="7"/>
      <c r="L183" s="6">
        <v>6</v>
      </c>
      <c r="M183" s="7"/>
      <c r="N183" s="6">
        <f t="shared" si="0"/>
        <v>10</v>
      </c>
      <c r="O183" s="7"/>
      <c r="R183" s="6"/>
      <c r="S183" s="6"/>
      <c r="T183" s="7"/>
      <c r="U183" s="6"/>
      <c r="V183" s="6"/>
      <c r="AB183" s="6"/>
      <c r="AC183" s="6"/>
      <c r="AF183" s="6"/>
      <c r="AG183" s="6"/>
    </row>
    <row r="184" spans="2:33" x14ac:dyDescent="0.25">
      <c r="B184" t="s">
        <v>269</v>
      </c>
      <c r="C184" s="52" t="s">
        <v>596</v>
      </c>
      <c r="D184" s="97">
        <v>28962</v>
      </c>
      <c r="E184">
        <v>22</v>
      </c>
      <c r="F184" s="51" t="s">
        <v>590</v>
      </c>
      <c r="G184" s="2" t="s">
        <v>138</v>
      </c>
      <c r="H184" s="6">
        <v>54</v>
      </c>
      <c r="I184" s="7">
        <v>1</v>
      </c>
      <c r="J184" s="6">
        <v>34</v>
      </c>
      <c r="K184" s="7">
        <v>-3</v>
      </c>
      <c r="L184" s="6">
        <v>9.5</v>
      </c>
      <c r="M184" s="7">
        <v>1.5</v>
      </c>
      <c r="N184" s="6">
        <f t="shared" si="0"/>
        <v>20</v>
      </c>
      <c r="O184" s="7">
        <v>4</v>
      </c>
      <c r="R184" s="6"/>
      <c r="S184" s="6"/>
      <c r="T184" s="7"/>
      <c r="U184" s="6"/>
      <c r="V184" s="6"/>
      <c r="AB184" s="6"/>
      <c r="AC184" s="6"/>
      <c r="AF184" s="6"/>
      <c r="AG184" s="6"/>
    </row>
    <row r="185" spans="2:33" x14ac:dyDescent="0.25">
      <c r="B185" t="s">
        <v>269</v>
      </c>
      <c r="C185" s="52" t="s">
        <v>523</v>
      </c>
      <c r="D185" s="97">
        <v>28962</v>
      </c>
      <c r="E185">
        <v>22</v>
      </c>
      <c r="F185" s="3" t="s">
        <v>577</v>
      </c>
      <c r="G185" s="2" t="s">
        <v>592</v>
      </c>
      <c r="H185" s="6">
        <v>49</v>
      </c>
      <c r="I185" s="7">
        <v>-1</v>
      </c>
      <c r="J185" s="6">
        <v>40</v>
      </c>
      <c r="K185" s="7">
        <v>0</v>
      </c>
      <c r="L185" s="6">
        <v>9</v>
      </c>
      <c r="M185" s="7">
        <v>-1</v>
      </c>
      <c r="N185" s="6">
        <f t="shared" si="0"/>
        <v>9</v>
      </c>
      <c r="O185" s="7">
        <v>-1</v>
      </c>
      <c r="P185" t="s">
        <v>588</v>
      </c>
      <c r="R185" s="6"/>
      <c r="S185" s="6"/>
      <c r="T185" s="7"/>
      <c r="U185" s="6"/>
      <c r="V185" s="6"/>
      <c r="AB185" s="6"/>
      <c r="AC185" s="6"/>
      <c r="AF185" s="6"/>
      <c r="AG185" s="6"/>
    </row>
    <row r="186" spans="2:33" x14ac:dyDescent="0.25">
      <c r="B186" t="s">
        <v>269</v>
      </c>
      <c r="C186" s="52" t="s">
        <v>564</v>
      </c>
      <c r="D186" s="97">
        <v>28963</v>
      </c>
      <c r="E186">
        <v>23</v>
      </c>
      <c r="F186" s="3" t="s">
        <v>508</v>
      </c>
      <c r="G186" s="2" t="s">
        <v>196</v>
      </c>
      <c r="H186" s="6">
        <v>50</v>
      </c>
      <c r="I186" s="7">
        <v>-1</v>
      </c>
      <c r="J186" s="6">
        <v>40</v>
      </c>
      <c r="K186" s="7">
        <v>-1</v>
      </c>
      <c r="L186" s="6">
        <v>9</v>
      </c>
      <c r="M186" s="7">
        <v>3</v>
      </c>
      <c r="N186" s="6">
        <f t="shared" si="0"/>
        <v>10</v>
      </c>
      <c r="O186" s="7">
        <v>0</v>
      </c>
      <c r="R186" s="6"/>
      <c r="S186" s="6"/>
      <c r="T186" s="7"/>
      <c r="U186" s="6"/>
      <c r="V186" s="6"/>
      <c r="AB186" s="6"/>
      <c r="AC186" s="6"/>
      <c r="AF186" s="6"/>
      <c r="AG186" s="6"/>
    </row>
    <row r="187" spans="2:33" x14ac:dyDescent="0.25">
      <c r="B187" t="s">
        <v>269</v>
      </c>
      <c r="C187" s="9" t="s">
        <v>597</v>
      </c>
      <c r="D187" s="97">
        <v>28964</v>
      </c>
      <c r="E187">
        <v>25</v>
      </c>
      <c r="F187" t="s">
        <v>264</v>
      </c>
      <c r="G187" s="2" t="s">
        <v>54</v>
      </c>
      <c r="H187" s="6">
        <v>46.5</v>
      </c>
      <c r="I187" s="7">
        <v>-1</v>
      </c>
      <c r="J187" s="6">
        <v>41.5</v>
      </c>
      <c r="K187" s="7">
        <v>-0.5</v>
      </c>
      <c r="L187" s="6">
        <v>10</v>
      </c>
      <c r="M187" s="7">
        <v>1</v>
      </c>
      <c r="N187" s="6">
        <f t="shared" si="0"/>
        <v>5</v>
      </c>
      <c r="O187" s="7">
        <v>-0.5</v>
      </c>
      <c r="R187" s="6"/>
      <c r="S187" s="6"/>
      <c r="T187" s="7"/>
      <c r="U187" s="6"/>
      <c r="V187" s="6"/>
      <c r="AB187" s="6"/>
      <c r="AC187" s="6"/>
      <c r="AF187" s="6"/>
      <c r="AG187" s="6"/>
    </row>
    <row r="188" spans="2:33" x14ac:dyDescent="0.25">
      <c r="B188" t="s">
        <v>269</v>
      </c>
      <c r="C188" s="9" t="s">
        <v>598</v>
      </c>
      <c r="D188" s="97">
        <v>28965</v>
      </c>
      <c r="F188" t="s">
        <v>508</v>
      </c>
      <c r="G188" s="2" t="s">
        <v>114</v>
      </c>
      <c r="H188" s="6">
        <v>53</v>
      </c>
      <c r="I188" s="7">
        <v>-1</v>
      </c>
      <c r="J188" s="6">
        <v>41</v>
      </c>
      <c r="K188" s="7">
        <v>0</v>
      </c>
      <c r="L188" s="6">
        <v>6</v>
      </c>
      <c r="M188" s="7">
        <v>1</v>
      </c>
      <c r="N188" s="6">
        <f>H188-J188</f>
        <v>12</v>
      </c>
      <c r="O188" s="7">
        <v>-1</v>
      </c>
      <c r="P188" t="s">
        <v>588</v>
      </c>
      <c r="R188" s="6"/>
      <c r="S188" s="6"/>
      <c r="T188" s="7"/>
      <c r="U188" s="6"/>
      <c r="V188" s="6"/>
      <c r="AB188" s="6"/>
      <c r="AC188" s="6"/>
      <c r="AF188" s="6"/>
      <c r="AG188" s="6"/>
    </row>
    <row r="189" spans="2:33" x14ac:dyDescent="0.25">
      <c r="B189" t="s">
        <v>269</v>
      </c>
      <c r="C189" s="52" t="s">
        <v>599</v>
      </c>
      <c r="D189" s="97">
        <v>28966</v>
      </c>
      <c r="E189">
        <v>25</v>
      </c>
      <c r="F189" s="3" t="s">
        <v>577</v>
      </c>
      <c r="G189" s="2" t="s">
        <v>42</v>
      </c>
      <c r="H189" s="6">
        <v>46</v>
      </c>
      <c r="I189" s="7">
        <v>-4</v>
      </c>
      <c r="J189" s="6">
        <v>40</v>
      </c>
      <c r="K189" s="7">
        <v>2</v>
      </c>
      <c r="L189" s="6">
        <v>11</v>
      </c>
      <c r="M189" s="7">
        <v>1</v>
      </c>
      <c r="N189" s="6">
        <f t="shared" si="0"/>
        <v>6</v>
      </c>
      <c r="O189" s="7">
        <v>6</v>
      </c>
      <c r="R189" s="6"/>
      <c r="S189" s="6"/>
      <c r="T189" s="7"/>
      <c r="U189" s="6"/>
      <c r="V189" s="6"/>
      <c r="AB189" s="6"/>
      <c r="AC189" s="6"/>
      <c r="AF189" s="6"/>
      <c r="AG189" s="6"/>
    </row>
    <row r="190" spans="2:33" x14ac:dyDescent="0.25">
      <c r="B190" t="s">
        <v>269</v>
      </c>
      <c r="C190" s="9" t="s">
        <v>600</v>
      </c>
      <c r="D190" s="97">
        <v>28968</v>
      </c>
      <c r="E190">
        <v>29</v>
      </c>
      <c r="F190" t="s">
        <v>264</v>
      </c>
      <c r="G190" s="20" t="s">
        <v>194</v>
      </c>
      <c r="H190" s="6">
        <v>48</v>
      </c>
      <c r="I190" s="7">
        <v>1.5</v>
      </c>
      <c r="J190" s="6">
        <v>40</v>
      </c>
      <c r="K190" s="7">
        <v>-1.5</v>
      </c>
      <c r="L190" s="6">
        <v>10.5</v>
      </c>
      <c r="M190" s="7">
        <v>0.5</v>
      </c>
      <c r="N190" s="6">
        <f t="shared" si="0"/>
        <v>8</v>
      </c>
      <c r="O190" s="7">
        <v>3</v>
      </c>
      <c r="R190" s="6"/>
      <c r="S190" s="6"/>
      <c r="T190" s="7"/>
      <c r="U190" s="6"/>
      <c r="V190" s="6"/>
      <c r="AB190" s="6"/>
      <c r="AC190" s="6"/>
      <c r="AF190" s="6"/>
      <c r="AG190" s="6"/>
    </row>
    <row r="191" spans="2:33" x14ac:dyDescent="0.25">
      <c r="B191" t="s">
        <v>269</v>
      </c>
      <c r="C191" s="52" t="s">
        <v>432</v>
      </c>
      <c r="D191" s="97">
        <v>28969</v>
      </c>
      <c r="E191">
        <v>29</v>
      </c>
      <c r="F191" s="51" t="s">
        <v>590</v>
      </c>
      <c r="G191" s="2" t="s">
        <v>138</v>
      </c>
      <c r="H191" s="6">
        <v>49.5</v>
      </c>
      <c r="I191" s="7">
        <v>-4.5</v>
      </c>
      <c r="J191" s="6">
        <v>38</v>
      </c>
      <c r="K191" s="7">
        <v>4</v>
      </c>
      <c r="L191" s="6">
        <v>10</v>
      </c>
      <c r="M191" s="7">
        <v>0.5</v>
      </c>
      <c r="N191" s="6">
        <f t="shared" si="0"/>
        <v>11.5</v>
      </c>
      <c r="O191" s="7">
        <v>-8.5</v>
      </c>
      <c r="R191" s="6"/>
      <c r="S191" s="6"/>
      <c r="T191" s="7"/>
      <c r="U191" s="6"/>
      <c r="V191" s="6"/>
      <c r="AB191" s="6"/>
      <c r="AC191" s="6"/>
      <c r="AF191" s="6"/>
      <c r="AG191" s="6"/>
    </row>
    <row r="192" spans="2:33" x14ac:dyDescent="0.25">
      <c r="B192" t="s">
        <v>269</v>
      </c>
      <c r="C192" s="52" t="s">
        <v>601</v>
      </c>
      <c r="D192" s="97">
        <v>28969</v>
      </c>
      <c r="E192">
        <v>29</v>
      </c>
      <c r="F192" s="3" t="s">
        <v>577</v>
      </c>
      <c r="G192" s="2" t="s">
        <v>592</v>
      </c>
      <c r="H192" s="6">
        <v>47</v>
      </c>
      <c r="I192" s="7">
        <v>-2</v>
      </c>
      <c r="J192" s="6">
        <v>42</v>
      </c>
      <c r="K192" s="7">
        <v>2</v>
      </c>
      <c r="L192" s="6">
        <v>9</v>
      </c>
      <c r="M192" s="7">
        <v>0</v>
      </c>
      <c r="N192" s="6">
        <f t="shared" si="0"/>
        <v>5</v>
      </c>
      <c r="O192" s="7">
        <v>-4</v>
      </c>
      <c r="P192" t="s">
        <v>588</v>
      </c>
      <c r="R192" s="6"/>
      <c r="S192" s="6"/>
      <c r="T192" s="7"/>
      <c r="U192" s="6"/>
      <c r="V192" s="6"/>
      <c r="AB192" s="6"/>
      <c r="AC192" s="6"/>
      <c r="AF192" s="6"/>
      <c r="AG192" s="6"/>
    </row>
    <row r="193" spans="2:35" x14ac:dyDescent="0.25">
      <c r="B193" t="s">
        <v>269</v>
      </c>
      <c r="C193" s="52" t="s">
        <v>565</v>
      </c>
      <c r="D193" s="97">
        <v>28970</v>
      </c>
      <c r="E193">
        <v>27</v>
      </c>
      <c r="F193" s="3" t="s">
        <v>508</v>
      </c>
      <c r="G193" s="2" t="s">
        <v>196</v>
      </c>
      <c r="H193" s="6">
        <v>48</v>
      </c>
      <c r="I193" s="7">
        <v>-2</v>
      </c>
      <c r="J193" s="6">
        <v>40</v>
      </c>
      <c r="K193" s="7">
        <v>0</v>
      </c>
      <c r="L193" s="6">
        <v>10</v>
      </c>
      <c r="M193" s="7">
        <v>1</v>
      </c>
      <c r="N193" s="6">
        <f t="shared" si="0"/>
        <v>8</v>
      </c>
      <c r="O193" s="7">
        <v>-2</v>
      </c>
      <c r="R193" s="6"/>
      <c r="S193" s="6"/>
      <c r="T193" s="7"/>
      <c r="U193" s="6"/>
      <c r="V193" s="6"/>
      <c r="AB193" s="6"/>
      <c r="AC193" s="6"/>
      <c r="AF193" s="6"/>
      <c r="AG193" s="6"/>
    </row>
    <row r="194" spans="2:35" x14ac:dyDescent="0.25">
      <c r="B194" t="s">
        <v>269</v>
      </c>
      <c r="C194" s="52" t="s">
        <v>323</v>
      </c>
      <c r="D194" s="97">
        <v>28971</v>
      </c>
      <c r="E194">
        <v>28</v>
      </c>
      <c r="F194" s="3" t="s">
        <v>577</v>
      </c>
      <c r="G194" s="2" t="s">
        <v>42</v>
      </c>
      <c r="H194" s="6">
        <v>44</v>
      </c>
      <c r="I194" s="7">
        <v>-2</v>
      </c>
      <c r="J194" s="6">
        <v>41</v>
      </c>
      <c r="K194" s="7">
        <v>1</v>
      </c>
      <c r="L194" s="6">
        <v>12</v>
      </c>
      <c r="M194" s="7">
        <v>1</v>
      </c>
      <c r="N194" s="6">
        <f t="shared" si="0"/>
        <v>3</v>
      </c>
      <c r="O194" s="7">
        <v>-3</v>
      </c>
      <c r="R194" s="6"/>
      <c r="S194" s="6"/>
      <c r="T194" s="7"/>
      <c r="U194" s="6"/>
      <c r="V194" s="6"/>
      <c r="AB194" s="6"/>
      <c r="AC194" s="6"/>
      <c r="AF194" s="6"/>
      <c r="AG194" s="6"/>
    </row>
    <row r="195" spans="2:35" x14ac:dyDescent="0.25">
      <c r="B195" t="s">
        <v>269</v>
      </c>
      <c r="C195" s="52" t="s">
        <v>602</v>
      </c>
      <c r="D195" s="97">
        <v>28972</v>
      </c>
      <c r="F195" t="s">
        <v>508</v>
      </c>
      <c r="G195" s="2" t="s">
        <v>114</v>
      </c>
      <c r="H195" s="6">
        <v>53</v>
      </c>
      <c r="I195" s="7">
        <v>0</v>
      </c>
      <c r="J195" s="6">
        <v>40</v>
      </c>
      <c r="K195" s="7">
        <v>-1</v>
      </c>
      <c r="L195" s="6">
        <v>7</v>
      </c>
      <c r="M195" s="7">
        <v>1</v>
      </c>
      <c r="N195" s="6">
        <f t="shared" si="0"/>
        <v>13</v>
      </c>
      <c r="O195" s="7">
        <v>1</v>
      </c>
      <c r="P195" t="s">
        <v>588</v>
      </c>
      <c r="R195" s="6"/>
      <c r="S195" s="6"/>
      <c r="T195" s="7"/>
      <c r="U195" s="6"/>
      <c r="V195" s="6"/>
      <c r="AB195" s="6"/>
      <c r="AC195" s="6"/>
      <c r="AF195" s="6"/>
      <c r="AG195" s="6"/>
    </row>
    <row r="196" spans="2:35" x14ac:dyDescent="0.25">
      <c r="B196" t="s">
        <v>269</v>
      </c>
      <c r="C196" s="52" t="s">
        <v>603</v>
      </c>
      <c r="D196" s="97">
        <v>28974</v>
      </c>
      <c r="E196">
        <v>1</v>
      </c>
      <c r="F196" s="3" t="s">
        <v>357</v>
      </c>
      <c r="G196" s="2" t="s">
        <v>46</v>
      </c>
      <c r="H196" s="6">
        <v>42.4</v>
      </c>
      <c r="I196" s="7">
        <v>-5.6</v>
      </c>
      <c r="J196" s="6">
        <v>43.1</v>
      </c>
      <c r="K196" s="7">
        <v>1.1000000000000001</v>
      </c>
      <c r="L196" s="6">
        <v>12.2</v>
      </c>
      <c r="M196" s="7">
        <v>4.2</v>
      </c>
      <c r="N196" s="6">
        <f t="shared" si="0"/>
        <v>-0.70000000000000284</v>
      </c>
      <c r="O196" s="7">
        <v>-6.7</v>
      </c>
      <c r="P196" s="3" t="s">
        <v>467</v>
      </c>
      <c r="R196" s="6"/>
      <c r="S196" s="6"/>
      <c r="T196" s="7"/>
      <c r="U196" s="6"/>
      <c r="V196" s="6"/>
      <c r="AB196" s="6">
        <v>33</v>
      </c>
      <c r="AC196" s="6">
        <v>57</v>
      </c>
      <c r="AF196" s="6"/>
      <c r="AG196" s="6"/>
    </row>
    <row r="197" spans="2:35" x14ac:dyDescent="0.25">
      <c r="B197" t="s">
        <v>269</v>
      </c>
      <c r="C197" s="52" t="s">
        <v>604</v>
      </c>
      <c r="D197" s="97">
        <v>28974</v>
      </c>
      <c r="E197">
        <v>3</v>
      </c>
      <c r="F197" s="3" t="s">
        <v>577</v>
      </c>
      <c r="G197" s="2" t="s">
        <v>42</v>
      </c>
      <c r="H197" s="6">
        <v>44.4</v>
      </c>
      <c r="I197" s="7"/>
      <c r="J197" s="6">
        <v>38.799999999999997</v>
      </c>
      <c r="K197" s="7"/>
      <c r="L197" s="6">
        <v>13.5</v>
      </c>
      <c r="M197" s="7"/>
      <c r="N197" s="6">
        <f t="shared" si="0"/>
        <v>5.6000000000000014</v>
      </c>
      <c r="O197" s="7">
        <v>2.6</v>
      </c>
      <c r="P197" t="s">
        <v>588</v>
      </c>
      <c r="R197" s="6"/>
      <c r="S197" s="6"/>
      <c r="U197" s="6"/>
      <c r="V197" s="6"/>
      <c r="AB197" s="6"/>
      <c r="AC197" s="6"/>
      <c r="AF197" s="6"/>
      <c r="AG197" s="6"/>
    </row>
    <row r="198" spans="2:35" x14ac:dyDescent="0.25">
      <c r="B198" t="s">
        <v>269</v>
      </c>
      <c r="C198" s="85" t="s">
        <v>582</v>
      </c>
      <c r="D198" s="97">
        <v>28975</v>
      </c>
      <c r="E198">
        <v>3</v>
      </c>
      <c r="F198" t="s">
        <v>264</v>
      </c>
      <c r="G198" s="2" t="s">
        <v>54</v>
      </c>
      <c r="H198" s="6">
        <v>43</v>
      </c>
      <c r="I198" s="7">
        <v>-5</v>
      </c>
      <c r="J198" s="6">
        <v>41</v>
      </c>
      <c r="K198" s="7">
        <v>1</v>
      </c>
      <c r="L198" s="6">
        <v>13.5</v>
      </c>
      <c r="M198" s="7">
        <v>3</v>
      </c>
      <c r="N198" s="6">
        <f>H198-J198</f>
        <v>2</v>
      </c>
      <c r="O198" s="7">
        <v>-6</v>
      </c>
      <c r="R198" s="6"/>
      <c r="S198" s="6"/>
      <c r="U198" s="6">
        <v>48</v>
      </c>
      <c r="V198" s="6">
        <v>43</v>
      </c>
      <c r="W198" s="7">
        <f>U198-V198</f>
        <v>5</v>
      </c>
      <c r="AB198" s="6"/>
      <c r="AC198" s="6"/>
      <c r="AF198" s="6">
        <v>33</v>
      </c>
      <c r="AG198" s="6">
        <v>50</v>
      </c>
      <c r="AH198" s="7">
        <f>AF198-AG198</f>
        <v>-17</v>
      </c>
      <c r="AI198" s="4" t="s">
        <v>292</v>
      </c>
    </row>
    <row r="199" spans="2:35" x14ac:dyDescent="0.25">
      <c r="B199" t="s">
        <v>270</v>
      </c>
      <c r="C199" s="52" t="s">
        <v>605</v>
      </c>
      <c r="D199" s="97">
        <v>28976</v>
      </c>
      <c r="E199">
        <v>3</v>
      </c>
      <c r="F199" s="3" t="s">
        <v>508</v>
      </c>
      <c r="G199" s="2" t="s">
        <v>196</v>
      </c>
      <c r="H199" s="6">
        <v>45</v>
      </c>
      <c r="I199" s="7">
        <v>-3</v>
      </c>
      <c r="J199" s="6">
        <v>38.5</v>
      </c>
      <c r="K199" s="7">
        <v>-1.5</v>
      </c>
      <c r="L199" s="6">
        <v>13.5</v>
      </c>
      <c r="M199" s="7">
        <v>3.5</v>
      </c>
      <c r="N199" s="6">
        <f t="shared" si="0"/>
        <v>6.5</v>
      </c>
      <c r="O199" s="7">
        <v>-1.5</v>
      </c>
      <c r="R199" s="6"/>
      <c r="S199" s="6"/>
      <c r="U199" s="6"/>
      <c r="V199" s="6"/>
      <c r="AB199" s="6"/>
      <c r="AC199" s="6"/>
      <c r="AF199" s="6"/>
      <c r="AG199" s="6"/>
    </row>
    <row r="200" spans="2:35" x14ac:dyDescent="0.25">
      <c r="B200" t="s">
        <v>270</v>
      </c>
      <c r="C200" s="52" t="s">
        <v>339</v>
      </c>
      <c r="D200" s="97">
        <v>28976</v>
      </c>
      <c r="E200">
        <v>3</v>
      </c>
      <c r="F200" s="3" t="s">
        <v>357</v>
      </c>
      <c r="G200" s="2" t="s">
        <v>46</v>
      </c>
      <c r="H200" s="6">
        <v>46</v>
      </c>
      <c r="I200" s="7">
        <v>3.6</v>
      </c>
      <c r="J200" s="6">
        <v>39</v>
      </c>
      <c r="K200" s="7">
        <v>-4.0999999999999996</v>
      </c>
      <c r="L200" s="6">
        <v>12.5</v>
      </c>
      <c r="M200" s="7">
        <v>0.3</v>
      </c>
      <c r="N200" s="6">
        <f t="shared" si="0"/>
        <v>7</v>
      </c>
      <c r="O200" s="7">
        <v>7.7</v>
      </c>
      <c r="R200" s="6"/>
      <c r="S200" s="6"/>
      <c r="U200" s="6"/>
      <c r="V200" s="6"/>
      <c r="AB200" s="6">
        <v>40</v>
      </c>
      <c r="AC200" s="6">
        <v>49</v>
      </c>
      <c r="AF200" s="6"/>
      <c r="AG200" s="6"/>
    </row>
    <row r="201" spans="2:35" x14ac:dyDescent="0.25">
      <c r="B201" t="s">
        <v>270</v>
      </c>
      <c r="C201" s="52" t="s">
        <v>570</v>
      </c>
      <c r="D201" s="97">
        <v>28977</v>
      </c>
      <c r="E201">
        <v>3</v>
      </c>
      <c r="F201" s="3" t="s">
        <v>577</v>
      </c>
      <c r="G201" s="2" t="s">
        <v>60</v>
      </c>
      <c r="H201" s="6">
        <v>45</v>
      </c>
      <c r="I201" s="7">
        <v>1</v>
      </c>
      <c r="J201" s="6">
        <v>37</v>
      </c>
      <c r="K201" s="7">
        <v>-4</v>
      </c>
      <c r="L201" s="6">
        <v>15</v>
      </c>
      <c r="M201" s="7">
        <v>3</v>
      </c>
      <c r="N201" s="6">
        <f>H201-J201</f>
        <v>8</v>
      </c>
      <c r="O201" s="7">
        <v>5</v>
      </c>
      <c r="U201" s="6"/>
      <c r="V201" s="6"/>
      <c r="AB201" s="6">
        <v>39</v>
      </c>
      <c r="AC201" s="6">
        <v>46</v>
      </c>
      <c r="AF201" s="6"/>
      <c r="AG201" s="6"/>
    </row>
    <row r="202" spans="2:35" x14ac:dyDescent="0.25">
      <c r="B202" t="s">
        <v>270</v>
      </c>
      <c r="C202" s="52" t="s">
        <v>571</v>
      </c>
      <c r="D202" s="97">
        <v>28977</v>
      </c>
      <c r="E202">
        <v>4</v>
      </c>
      <c r="F202" s="3" t="s">
        <v>264</v>
      </c>
      <c r="G202" s="2" t="s">
        <v>8</v>
      </c>
      <c r="H202" s="6">
        <v>45.6</v>
      </c>
      <c r="I202" s="7">
        <v>2.6</v>
      </c>
      <c r="J202" s="6">
        <v>37.9</v>
      </c>
      <c r="K202" s="7">
        <v>-3.1</v>
      </c>
      <c r="L202" s="6">
        <v>13.5</v>
      </c>
      <c r="M202" s="7">
        <v>0</v>
      </c>
      <c r="N202" s="6">
        <f>H202-J202</f>
        <v>7.7000000000000028</v>
      </c>
      <c r="O202" s="7">
        <v>5.7</v>
      </c>
      <c r="P202" t="s">
        <v>606</v>
      </c>
      <c r="U202" s="6"/>
      <c r="V202" s="6"/>
      <c r="AB202" s="6"/>
      <c r="AC202" s="6"/>
      <c r="AF202" s="6"/>
      <c r="AG202" s="6"/>
    </row>
    <row r="203" spans="2:35" x14ac:dyDescent="0.25">
      <c r="B203" t="s">
        <v>270</v>
      </c>
      <c r="C203" s="52" t="s">
        <v>583</v>
      </c>
      <c r="D203" s="97">
        <v>28978</v>
      </c>
      <c r="E203">
        <v>3</v>
      </c>
      <c r="F203" s="3" t="s">
        <v>499</v>
      </c>
      <c r="G203" s="2" t="s">
        <v>102</v>
      </c>
      <c r="H203" s="6">
        <v>44</v>
      </c>
      <c r="I203" s="7"/>
      <c r="J203" s="6">
        <v>38</v>
      </c>
      <c r="K203" s="7"/>
      <c r="L203" s="6">
        <v>14</v>
      </c>
      <c r="M203" s="7"/>
      <c r="N203" s="6">
        <f>H203-J203</f>
        <v>6</v>
      </c>
      <c r="O203" s="7"/>
      <c r="P203" t="s">
        <v>607</v>
      </c>
      <c r="U203" s="6"/>
      <c r="V203" s="6"/>
      <c r="AB203" s="6"/>
      <c r="AC203" s="6"/>
      <c r="AF203" s="6"/>
      <c r="AG203" s="6"/>
    </row>
    <row r="204" spans="2:35" x14ac:dyDescent="0.25">
      <c r="U204" s="6"/>
      <c r="V204" s="6"/>
      <c r="AB204" s="6"/>
      <c r="AC204" s="6"/>
      <c r="AF204" s="6"/>
      <c r="AG204" s="6"/>
    </row>
    <row r="205" spans="2:35" x14ac:dyDescent="0.25">
      <c r="E205">
        <v>3</v>
      </c>
      <c r="F205" s="9" t="s">
        <v>274</v>
      </c>
      <c r="H205" s="6">
        <v>44.9</v>
      </c>
      <c r="J205" s="6">
        <v>37.700000000000003</v>
      </c>
      <c r="L205" s="6">
        <v>14.1</v>
      </c>
      <c r="N205" s="6">
        <f t="shared" si="0"/>
        <v>7.1999999999999957</v>
      </c>
      <c r="U205" s="6"/>
      <c r="V205" s="6"/>
      <c r="AB205" s="6"/>
      <c r="AC205" s="6"/>
      <c r="AF205" s="6"/>
      <c r="AG205" s="6"/>
    </row>
    <row r="1048576" spans="26:26" x14ac:dyDescent="0.25">
      <c r="Z1048576" s="7"/>
    </row>
  </sheetData>
  <autoFilter ref="A1:O203" xr:uid="{00000000-0009-0000-0000-00000B000000}"/>
  <phoneticPr fontId="5" type="noConversion"/>
  <conditionalFormatting sqref="I4:I203 K4:K203 M4:M203 O4:O203">
    <cfRule type="cellIs" dxfId="3125" priority="245" stopIfTrue="1" operator="greaterThan">
      <formula>0</formula>
    </cfRule>
    <cfRule type="cellIs" dxfId="3124" priority="246" stopIfTrue="1" operator="lessThan">
      <formula>0</formula>
    </cfRule>
  </conditionalFormatting>
  <conditionalFormatting sqref="N2:N203">
    <cfRule type="cellIs" dxfId="3123" priority="247" stopIfTrue="1" operator="lessThan">
      <formula>0</formula>
    </cfRule>
    <cfRule type="cellIs" dxfId="3122" priority="248" stopIfTrue="1" operator="greaterThan">
      <formula>0</formula>
    </cfRule>
  </conditionalFormatting>
  <conditionalFormatting sqref="N205">
    <cfRule type="cellIs" dxfId="3121" priority="266" stopIfTrue="1" operator="greaterThan">
      <formula>0</formula>
    </cfRule>
    <cfRule type="cellIs" dxfId="3120" priority="265" stopIfTrue="1" operator="lessThan">
      <formula>0</formula>
    </cfRule>
  </conditionalFormatting>
  <conditionalFormatting sqref="T2 T73:T196">
    <cfRule type="cellIs" dxfId="3119" priority="222" stopIfTrue="1" operator="lessThan">
      <formula>0</formula>
    </cfRule>
    <cfRule type="cellIs" dxfId="3118" priority="221" stopIfTrue="1" operator="greaterThan">
      <formula>0</formula>
    </cfRule>
  </conditionalFormatting>
  <conditionalFormatting sqref="T4">
    <cfRule type="cellIs" dxfId="3117" priority="102" stopIfTrue="1" operator="lessThan">
      <formula>0</formula>
    </cfRule>
    <cfRule type="cellIs" dxfId="3116" priority="101" stopIfTrue="1" operator="greaterThan">
      <formula>0</formula>
    </cfRule>
  </conditionalFormatting>
  <conditionalFormatting sqref="T7">
    <cfRule type="cellIs" dxfId="3115" priority="95" stopIfTrue="1" operator="greaterThan">
      <formula>0</formula>
    </cfRule>
    <cfRule type="cellIs" dxfId="3114" priority="96" stopIfTrue="1" operator="lessThan">
      <formula>0</formula>
    </cfRule>
  </conditionalFormatting>
  <conditionalFormatting sqref="T9:T10">
    <cfRule type="cellIs" dxfId="3113" priority="90" stopIfTrue="1" operator="lessThan">
      <formula>0</formula>
    </cfRule>
    <cfRule type="cellIs" dxfId="3112" priority="89" stopIfTrue="1" operator="greaterThan">
      <formula>0</formula>
    </cfRule>
  </conditionalFormatting>
  <conditionalFormatting sqref="T14">
    <cfRule type="cellIs" dxfId="3111" priority="81" stopIfTrue="1" operator="greaterThan">
      <formula>0</formula>
    </cfRule>
    <cfRule type="cellIs" dxfId="3110" priority="82" stopIfTrue="1" operator="lessThan">
      <formula>0</formula>
    </cfRule>
  </conditionalFormatting>
  <conditionalFormatting sqref="T17">
    <cfRule type="cellIs" dxfId="3109" priority="78" stopIfTrue="1" operator="lessThan">
      <formula>0</formula>
    </cfRule>
    <cfRule type="cellIs" dxfId="3108" priority="77" stopIfTrue="1" operator="greaterThan">
      <formula>0</formula>
    </cfRule>
  </conditionalFormatting>
  <conditionalFormatting sqref="T20:T22">
    <cfRule type="cellIs" dxfId="3107" priority="33" stopIfTrue="1" operator="greaterThan">
      <formula>0</formula>
    </cfRule>
    <cfRule type="cellIs" dxfId="3106" priority="34" stopIfTrue="1" operator="lessThan">
      <formula>0</formula>
    </cfRule>
  </conditionalFormatting>
  <conditionalFormatting sqref="T24:T25">
    <cfRule type="cellIs" dxfId="3105" priority="29" stopIfTrue="1" operator="greaterThan">
      <formula>0</formula>
    </cfRule>
    <cfRule type="cellIs" dxfId="3104" priority="30" stopIfTrue="1" operator="lessThan">
      <formula>0</formula>
    </cfRule>
  </conditionalFormatting>
  <conditionalFormatting sqref="T27:T29">
    <cfRule type="cellIs" dxfId="3103" priority="25" stopIfTrue="1" operator="greaterThan">
      <formula>0</formula>
    </cfRule>
    <cfRule type="cellIs" dxfId="3102" priority="26" stopIfTrue="1" operator="lessThan">
      <formula>0</formula>
    </cfRule>
  </conditionalFormatting>
  <conditionalFormatting sqref="T31:T33">
    <cfRule type="cellIs" dxfId="3101" priority="10" stopIfTrue="1" operator="lessThan">
      <formula>0</formula>
    </cfRule>
    <cfRule type="cellIs" dxfId="3100" priority="9" stopIfTrue="1" operator="greaterThan">
      <formula>0</formula>
    </cfRule>
  </conditionalFormatting>
  <conditionalFormatting sqref="T35:T41">
    <cfRule type="cellIs" dxfId="3099" priority="5" stopIfTrue="1" operator="greaterThan">
      <formula>0</formula>
    </cfRule>
    <cfRule type="cellIs" dxfId="3098" priority="6" stopIfTrue="1" operator="lessThan">
      <formula>0</formula>
    </cfRule>
  </conditionalFormatting>
  <conditionalFormatting sqref="T43:T44">
    <cfRule type="cellIs" dxfId="3097" priority="3" stopIfTrue="1" operator="greaterThan">
      <formula>0</formula>
    </cfRule>
    <cfRule type="cellIs" dxfId="3096" priority="4" stopIfTrue="1" operator="lessThan">
      <formula>0</formula>
    </cfRule>
  </conditionalFormatting>
  <conditionalFormatting sqref="T46:T47 T51">
    <cfRule type="cellIs" dxfId="3095" priority="198" stopIfTrue="1" operator="lessThan">
      <formula>0</formula>
    </cfRule>
    <cfRule type="cellIs" dxfId="3094" priority="197" stopIfTrue="1" operator="greaterThan">
      <formula>0</formula>
    </cfRule>
  </conditionalFormatting>
  <conditionalFormatting sqref="T58 T60 T62:T63 T65 T67 T70:T71">
    <cfRule type="cellIs" dxfId="3093" priority="155" stopIfTrue="1" operator="greaterThan">
      <formula>0</formula>
    </cfRule>
    <cfRule type="cellIs" dxfId="3092" priority="156" stopIfTrue="1" operator="lessThan">
      <formula>0</formula>
    </cfRule>
  </conditionalFormatting>
  <conditionalFormatting sqref="W2">
    <cfRule type="cellIs" dxfId="3091" priority="223" stopIfTrue="1" operator="greaterThan">
      <formula>0</formula>
    </cfRule>
    <cfRule type="cellIs" dxfId="3090" priority="224" stopIfTrue="1" operator="lessThan">
      <formula>0</formula>
    </cfRule>
  </conditionalFormatting>
  <conditionalFormatting sqref="W4">
    <cfRule type="cellIs" dxfId="3089" priority="98" stopIfTrue="1" operator="lessThan">
      <formula>0</formula>
    </cfRule>
    <cfRule type="cellIs" dxfId="3088" priority="97" stopIfTrue="1" operator="greaterThan">
      <formula>0</formula>
    </cfRule>
  </conditionalFormatting>
  <conditionalFormatting sqref="W7">
    <cfRule type="cellIs" dxfId="3087" priority="94" stopIfTrue="1" operator="lessThan">
      <formula>0</formula>
    </cfRule>
    <cfRule type="cellIs" dxfId="3086" priority="93" stopIfTrue="1" operator="greaterThan">
      <formula>0</formula>
    </cfRule>
  </conditionalFormatting>
  <conditionalFormatting sqref="W9:W10">
    <cfRule type="cellIs" dxfId="3085" priority="87" stopIfTrue="1" operator="greaterThan">
      <formula>0</formula>
    </cfRule>
    <cfRule type="cellIs" dxfId="3084" priority="88" stopIfTrue="1" operator="lessThan">
      <formula>0</formula>
    </cfRule>
  </conditionalFormatting>
  <conditionalFormatting sqref="W12:W14">
    <cfRule type="cellIs" dxfId="3083" priority="79" stopIfTrue="1" operator="greaterThan">
      <formula>0</formula>
    </cfRule>
    <cfRule type="cellIs" dxfId="3082" priority="80" stopIfTrue="1" operator="lessThan">
      <formula>0</formula>
    </cfRule>
  </conditionalFormatting>
  <conditionalFormatting sqref="W16:W17">
    <cfRule type="cellIs" dxfId="3081" priority="71" stopIfTrue="1" operator="greaterThan">
      <formula>0</formula>
    </cfRule>
    <cfRule type="cellIs" dxfId="3080" priority="72" stopIfTrue="1" operator="lessThan">
      <formula>0</formula>
    </cfRule>
  </conditionalFormatting>
  <conditionalFormatting sqref="W20:W22">
    <cfRule type="cellIs" dxfId="3079" priority="70" stopIfTrue="1" operator="lessThan">
      <formula>0</formula>
    </cfRule>
    <cfRule type="cellIs" dxfId="3078" priority="69" stopIfTrue="1" operator="greaterThan">
      <formula>0</formula>
    </cfRule>
  </conditionalFormatting>
  <conditionalFormatting sqref="W24:W25">
    <cfRule type="cellIs" dxfId="3077" priority="67" stopIfTrue="1" operator="greaterThan">
      <formula>0</formula>
    </cfRule>
    <cfRule type="cellIs" dxfId="3076" priority="68" stopIfTrue="1" operator="lessThan">
      <formula>0</formula>
    </cfRule>
  </conditionalFormatting>
  <conditionalFormatting sqref="W27:W29">
    <cfRule type="cellIs" dxfId="3075" priority="65" stopIfTrue="1" operator="greaterThan">
      <formula>0</formula>
    </cfRule>
    <cfRule type="cellIs" dxfId="3074" priority="66" stopIfTrue="1" operator="lessThan">
      <formula>0</formula>
    </cfRule>
  </conditionalFormatting>
  <conditionalFormatting sqref="W31:W33">
    <cfRule type="cellIs" dxfId="3073" priority="62" stopIfTrue="1" operator="lessThan">
      <formula>0</formula>
    </cfRule>
    <cfRule type="cellIs" dxfId="3072" priority="61" stopIfTrue="1" operator="greaterThan">
      <formula>0</formula>
    </cfRule>
  </conditionalFormatting>
  <conditionalFormatting sqref="W35:W41">
    <cfRule type="cellIs" dxfId="3071" priority="55" stopIfTrue="1" operator="greaterThan">
      <formula>0</formula>
    </cfRule>
    <cfRule type="cellIs" dxfId="3070" priority="56" stopIfTrue="1" operator="lessThan">
      <formula>0</formula>
    </cfRule>
  </conditionalFormatting>
  <conditionalFormatting sqref="W43:W44">
    <cfRule type="cellIs" dxfId="3069" priority="53" stopIfTrue="1" operator="greaterThan">
      <formula>0</formula>
    </cfRule>
    <cfRule type="cellIs" dxfId="3068" priority="54" stopIfTrue="1" operator="lessThan">
      <formula>0</formula>
    </cfRule>
  </conditionalFormatting>
  <conditionalFormatting sqref="W46:W47 W51">
    <cfRule type="cellIs" dxfId="3067" priority="196" stopIfTrue="1" operator="lessThan">
      <formula>0</formula>
    </cfRule>
    <cfRule type="cellIs" dxfId="3066" priority="195" stopIfTrue="1" operator="greaterThan">
      <formula>0</formula>
    </cfRule>
  </conditionalFormatting>
  <conditionalFormatting sqref="W58">
    <cfRule type="cellIs" dxfId="3065" priority="173" stopIfTrue="1" operator="greaterThan">
      <formula>0</formula>
    </cfRule>
    <cfRule type="cellIs" dxfId="3064" priority="174" stopIfTrue="1" operator="lessThan">
      <formula>0</formula>
    </cfRule>
  </conditionalFormatting>
  <conditionalFormatting sqref="W60">
    <cfRule type="cellIs" dxfId="3063" priority="172" stopIfTrue="1" operator="lessThan">
      <formula>0</formula>
    </cfRule>
    <cfRule type="cellIs" dxfId="3062" priority="171" stopIfTrue="1" operator="greaterThan">
      <formula>0</formula>
    </cfRule>
  </conditionalFormatting>
  <conditionalFormatting sqref="W62:W63">
    <cfRule type="cellIs" dxfId="3061" priority="167" stopIfTrue="1" operator="greaterThan">
      <formula>0</formula>
    </cfRule>
    <cfRule type="cellIs" dxfId="3060" priority="168" stopIfTrue="1" operator="lessThan">
      <formula>0</formula>
    </cfRule>
  </conditionalFormatting>
  <conditionalFormatting sqref="W65">
    <cfRule type="cellIs" dxfId="3059" priority="165" stopIfTrue="1" operator="greaterThan">
      <formula>0</formula>
    </cfRule>
    <cfRule type="cellIs" dxfId="3058" priority="166" stopIfTrue="1" operator="lessThan">
      <formula>0</formula>
    </cfRule>
  </conditionalFormatting>
  <conditionalFormatting sqref="W67">
    <cfRule type="cellIs" dxfId="3057" priority="163" stopIfTrue="1" operator="greaterThan">
      <formula>0</formula>
    </cfRule>
    <cfRule type="cellIs" dxfId="3056" priority="164" stopIfTrue="1" operator="lessThan">
      <formula>0</formula>
    </cfRule>
  </conditionalFormatting>
  <conditionalFormatting sqref="W70:W71">
    <cfRule type="cellIs" dxfId="3055" priority="159" stopIfTrue="1" operator="greaterThan">
      <formula>0</formula>
    </cfRule>
    <cfRule type="cellIs" dxfId="3054" priority="160" stopIfTrue="1" operator="lessThan">
      <formula>0</formula>
    </cfRule>
  </conditionalFormatting>
  <conditionalFormatting sqref="W73:W75">
    <cfRule type="cellIs" dxfId="3053" priority="157" stopIfTrue="1" operator="greaterThan">
      <formula>0</formula>
    </cfRule>
    <cfRule type="cellIs" dxfId="3052" priority="158" stopIfTrue="1" operator="lessThan">
      <formula>0</formula>
    </cfRule>
  </conditionalFormatting>
  <conditionalFormatting sqref="W78 W80 W82 W84:W85 W87:W88 W91 W93:W94">
    <cfRule type="cellIs" dxfId="3051" priority="151" stopIfTrue="1" operator="greaterThan">
      <formula>0</formula>
    </cfRule>
    <cfRule type="cellIs" dxfId="3050" priority="152" stopIfTrue="1" operator="lessThan">
      <formula>0</formula>
    </cfRule>
  </conditionalFormatting>
  <conditionalFormatting sqref="W98:W99 W101 W105 W108">
    <cfRule type="cellIs" dxfId="3049" priority="132" stopIfTrue="1" operator="lessThan">
      <formula>0</formula>
    </cfRule>
    <cfRule type="cellIs" dxfId="3048" priority="131" stopIfTrue="1" operator="greaterThan">
      <formula>0</formula>
    </cfRule>
  </conditionalFormatting>
  <conditionalFormatting sqref="W116">
    <cfRule type="cellIs" dxfId="3047" priority="130" stopIfTrue="1" operator="lessThan">
      <formula>0</formula>
    </cfRule>
    <cfRule type="cellIs" dxfId="3046" priority="129" stopIfTrue="1" operator="greaterThan">
      <formula>0</formula>
    </cfRule>
  </conditionalFormatting>
  <conditionalFormatting sqref="W118">
    <cfRule type="cellIs" dxfId="3045" priority="128" stopIfTrue="1" operator="lessThan">
      <formula>0</formula>
    </cfRule>
    <cfRule type="cellIs" dxfId="3044" priority="127" stopIfTrue="1" operator="greaterThan">
      <formula>0</formula>
    </cfRule>
  </conditionalFormatting>
  <conditionalFormatting sqref="W122">
    <cfRule type="cellIs" dxfId="3043" priority="125" stopIfTrue="1" operator="greaterThan">
      <formula>0</formula>
    </cfRule>
    <cfRule type="cellIs" dxfId="3042" priority="126" stopIfTrue="1" operator="lessThan">
      <formula>0</formula>
    </cfRule>
  </conditionalFormatting>
  <conditionalFormatting sqref="W126:W127 W129 W132 W136">
    <cfRule type="cellIs" dxfId="3041" priority="124" stopIfTrue="1" operator="lessThan">
      <formula>0</formula>
    </cfRule>
    <cfRule type="cellIs" dxfId="3040" priority="123" stopIfTrue="1" operator="greaterThan">
      <formula>0</formula>
    </cfRule>
  </conditionalFormatting>
  <conditionalFormatting sqref="W139 W143 W146">
    <cfRule type="cellIs" dxfId="3039" priority="122" stopIfTrue="1" operator="lessThan">
      <formula>0</formula>
    </cfRule>
    <cfRule type="cellIs" dxfId="3038" priority="121" stopIfTrue="1" operator="greaterThan">
      <formula>0</formula>
    </cfRule>
  </conditionalFormatting>
  <conditionalFormatting sqref="W151:W152 W155">
    <cfRule type="cellIs" dxfId="3037" priority="120" stopIfTrue="1" operator="lessThan">
      <formula>0</formula>
    </cfRule>
    <cfRule type="cellIs" dxfId="3036" priority="119" stopIfTrue="1" operator="greaterThan">
      <formula>0</formula>
    </cfRule>
  </conditionalFormatting>
  <conditionalFormatting sqref="W158:W160">
    <cfRule type="cellIs" dxfId="3035" priority="114" stopIfTrue="1" operator="lessThan">
      <formula>0</formula>
    </cfRule>
    <cfRule type="cellIs" dxfId="3034" priority="113" stopIfTrue="1" operator="greaterThan">
      <formula>0</formula>
    </cfRule>
  </conditionalFormatting>
  <conditionalFormatting sqref="W163:W165">
    <cfRule type="cellIs" dxfId="3033" priority="105" stopIfTrue="1" operator="greaterThan">
      <formula>0</formula>
    </cfRule>
    <cfRule type="cellIs" dxfId="3032" priority="106" stopIfTrue="1" operator="lessThan">
      <formula>0</formula>
    </cfRule>
  </conditionalFormatting>
  <conditionalFormatting sqref="W167">
    <cfRule type="cellIs" dxfId="3031" priority="229" stopIfTrue="1" operator="greaterThan">
      <formula>0</formula>
    </cfRule>
    <cfRule type="cellIs" dxfId="3030" priority="230" stopIfTrue="1" operator="lessThan">
      <formula>0</formula>
    </cfRule>
  </conditionalFormatting>
  <conditionalFormatting sqref="W173">
    <cfRule type="cellIs" dxfId="3029" priority="103" stopIfTrue="1" operator="greaterThan">
      <formula>0</formula>
    </cfRule>
    <cfRule type="cellIs" dxfId="3028" priority="104" stopIfTrue="1" operator="lessThan">
      <formula>0</formula>
    </cfRule>
  </conditionalFormatting>
  <conditionalFormatting sqref="W198">
    <cfRule type="cellIs" dxfId="3027" priority="227" stopIfTrue="1" operator="greaterThan">
      <formula>0</formula>
    </cfRule>
    <cfRule type="cellIs" dxfId="3026" priority="228" stopIfTrue="1" operator="lessThan">
      <formula>0</formula>
    </cfRule>
  </conditionalFormatting>
  <conditionalFormatting sqref="Z4">
    <cfRule type="cellIs" dxfId="3025" priority="99" stopIfTrue="1" operator="greaterThan">
      <formula>0</formula>
    </cfRule>
    <cfRule type="cellIs" dxfId="3024" priority="100" stopIfTrue="1" operator="lessThan">
      <formula>0</formula>
    </cfRule>
  </conditionalFormatting>
  <conditionalFormatting sqref="Z7">
    <cfRule type="cellIs" dxfId="3023" priority="92" stopIfTrue="1" operator="lessThan">
      <formula>0</formula>
    </cfRule>
    <cfRule type="cellIs" dxfId="3022" priority="91" stopIfTrue="1" operator="greaterThan">
      <formula>0</formula>
    </cfRule>
  </conditionalFormatting>
  <conditionalFormatting sqref="Z9">
    <cfRule type="cellIs" dxfId="3021" priority="85" stopIfTrue="1" operator="greaterThan">
      <formula>0</formula>
    </cfRule>
    <cfRule type="cellIs" dxfId="3020" priority="86" stopIfTrue="1" operator="lessThan">
      <formula>0</formula>
    </cfRule>
  </conditionalFormatting>
  <conditionalFormatting sqref="Z14">
    <cfRule type="cellIs" dxfId="3019" priority="84" stopIfTrue="1" operator="lessThan">
      <formula>0</formula>
    </cfRule>
    <cfRule type="cellIs" dxfId="3018" priority="83" stopIfTrue="1" operator="greaterThan">
      <formula>0</formula>
    </cfRule>
  </conditionalFormatting>
  <conditionalFormatting sqref="Z17">
    <cfRule type="cellIs" dxfId="3017" priority="73" stopIfTrue="1" operator="greaterThan">
      <formula>0</formula>
    </cfRule>
    <cfRule type="cellIs" dxfId="3016" priority="74" stopIfTrue="1" operator="lessThan">
      <formula>0</formula>
    </cfRule>
  </conditionalFormatting>
  <conditionalFormatting sqref="Z21:Z29">
    <cfRule type="cellIs" dxfId="3015" priority="23" stopIfTrue="1" operator="greaterThan">
      <formula>0</formula>
    </cfRule>
    <cfRule type="cellIs" dxfId="3014" priority="24" stopIfTrue="1" operator="lessThan">
      <formula>0</formula>
    </cfRule>
  </conditionalFormatting>
  <conditionalFormatting sqref="Z31">
    <cfRule type="cellIs" dxfId="3013" priority="19" stopIfTrue="1" operator="greaterThan">
      <formula>0</formula>
    </cfRule>
    <cfRule type="cellIs" dxfId="3012" priority="20" stopIfTrue="1" operator="lessThan">
      <formula>0</formula>
    </cfRule>
  </conditionalFormatting>
  <conditionalFormatting sqref="Z33">
    <cfRule type="cellIs" dxfId="3011" priority="17" stopIfTrue="1" operator="greaterThan">
      <formula>0</formula>
    </cfRule>
    <cfRule type="cellIs" dxfId="3010" priority="18" stopIfTrue="1" operator="lessThan">
      <formula>0</formula>
    </cfRule>
  </conditionalFormatting>
  <conditionalFormatting sqref="Z36:Z37">
    <cfRule type="cellIs" dxfId="3009" priority="13" stopIfTrue="1" operator="greaterThan">
      <formula>0</formula>
    </cfRule>
    <cfRule type="cellIs" dxfId="3008" priority="14" stopIfTrue="1" operator="lessThan">
      <formula>0</formula>
    </cfRule>
  </conditionalFormatting>
  <conditionalFormatting sqref="Z40">
    <cfRule type="cellIs" dxfId="3007" priority="11" stopIfTrue="1" operator="greaterThan">
      <formula>0</formula>
    </cfRule>
    <cfRule type="cellIs" dxfId="3006" priority="12" stopIfTrue="1" operator="lessThan">
      <formula>0</formula>
    </cfRule>
  </conditionalFormatting>
  <conditionalFormatting sqref="Z44">
    <cfRule type="cellIs" dxfId="3005" priority="2" stopIfTrue="1" operator="lessThan">
      <formula>0</formula>
    </cfRule>
    <cfRule type="cellIs" dxfId="3004" priority="1" stopIfTrue="1" operator="greaterThan">
      <formula>0</formula>
    </cfRule>
  </conditionalFormatting>
  <conditionalFormatting sqref="Z1048576">
    <cfRule type="cellIs" dxfId="3003" priority="76" stopIfTrue="1" operator="lessThan">
      <formula>0</formula>
    </cfRule>
    <cfRule type="cellIs" dxfId="3002" priority="75" stopIfTrue="1" operator="greaterThan">
      <formula>0</formula>
    </cfRule>
  </conditionalFormatting>
  <conditionalFormatting sqref="AH2">
    <cfRule type="cellIs" dxfId="3001" priority="226" stopIfTrue="1" operator="lessThan">
      <formula>0</formula>
    </cfRule>
    <cfRule type="cellIs" dxfId="3000" priority="225" stopIfTrue="1" operator="greaterThan">
      <formula>0</formula>
    </cfRule>
  </conditionalFormatting>
  <conditionalFormatting sqref="AH4:AH5">
    <cfRule type="cellIs" dxfId="2999" priority="220" stopIfTrue="1" operator="lessThan">
      <formula>0</formula>
    </cfRule>
    <cfRule type="cellIs" dxfId="2998" priority="219" stopIfTrue="1" operator="greaterThan">
      <formula>0</formula>
    </cfRule>
  </conditionalFormatting>
  <conditionalFormatting sqref="AH7">
    <cfRule type="cellIs" dxfId="2997" priority="242" stopIfTrue="1" operator="lessThan">
      <formula>0</formula>
    </cfRule>
    <cfRule type="cellIs" dxfId="2996" priority="241" stopIfTrue="1" operator="greaterThan">
      <formula>0</formula>
    </cfRule>
  </conditionalFormatting>
  <conditionalFormatting sqref="AH9:AH10">
    <cfRule type="cellIs" dxfId="2995" priority="218" stopIfTrue="1" operator="lessThan">
      <formula>0</formula>
    </cfRule>
    <cfRule type="cellIs" dxfId="2994" priority="217" stopIfTrue="1" operator="greaterThan">
      <formula>0</formula>
    </cfRule>
  </conditionalFormatting>
  <conditionalFormatting sqref="AH12:AH14">
    <cfRule type="cellIs" dxfId="2993" priority="212" stopIfTrue="1" operator="lessThan">
      <formula>0</formula>
    </cfRule>
    <cfRule type="cellIs" dxfId="2992" priority="211" stopIfTrue="1" operator="greaterThan">
      <formula>0</formula>
    </cfRule>
  </conditionalFormatting>
  <conditionalFormatting sqref="AH16:AH17 AH20:AH22 AH24:AH25 AH27:AH29 AH31:AH33 AH35:AH41">
    <cfRule type="cellIs" dxfId="2991" priority="204" stopIfTrue="1" operator="lessThan">
      <formula>0</formula>
    </cfRule>
    <cfRule type="cellIs" dxfId="2990" priority="203" stopIfTrue="1" operator="greaterThan">
      <formula>0</formula>
    </cfRule>
  </conditionalFormatting>
  <conditionalFormatting sqref="AH43:AH47 AH51:AH52">
    <cfRule type="cellIs" dxfId="2989" priority="193" stopIfTrue="1" operator="greaterThan">
      <formula>0</formula>
    </cfRule>
    <cfRule type="cellIs" dxfId="2988" priority="194" stopIfTrue="1" operator="lessThan">
      <formula>0</formula>
    </cfRule>
  </conditionalFormatting>
  <conditionalFormatting sqref="AH49">
    <cfRule type="cellIs" dxfId="2987" priority="239" stopIfTrue="1" operator="greaterThan">
      <formula>0</formula>
    </cfRule>
    <cfRule type="cellIs" dxfId="2986" priority="240" stopIfTrue="1" operator="lessThan">
      <formula>0</formula>
    </cfRule>
  </conditionalFormatting>
  <conditionalFormatting sqref="AH57:AH58">
    <cfRule type="cellIs" dxfId="2985" priority="191" stopIfTrue="1" operator="greaterThan">
      <formula>0</formula>
    </cfRule>
    <cfRule type="cellIs" dxfId="2984" priority="192" stopIfTrue="1" operator="lessThan">
      <formula>0</formula>
    </cfRule>
  </conditionalFormatting>
  <conditionalFormatting sqref="AH60:AH67">
    <cfRule type="cellIs" dxfId="2983" priority="181" stopIfTrue="1" operator="greaterThan">
      <formula>0</formula>
    </cfRule>
    <cfRule type="cellIs" dxfId="2982" priority="182" stopIfTrue="1" operator="lessThan">
      <formula>0</formula>
    </cfRule>
  </conditionalFormatting>
  <conditionalFormatting sqref="AH69:AH76">
    <cfRule type="cellIs" dxfId="2981" priority="175" stopIfTrue="1" operator="greaterThan">
      <formula>0</formula>
    </cfRule>
    <cfRule type="cellIs" dxfId="2980" priority="176" stopIfTrue="1" operator="lessThan">
      <formula>0</formula>
    </cfRule>
  </conditionalFormatting>
  <conditionalFormatting sqref="AH78:AH89 AH91:AH95">
    <cfRule type="cellIs" dxfId="2979" priority="154" stopIfTrue="1" operator="lessThan">
      <formula>0</formula>
    </cfRule>
    <cfRule type="cellIs" dxfId="2978" priority="153" stopIfTrue="1" operator="greaterThan">
      <formula>0</formula>
    </cfRule>
  </conditionalFormatting>
  <conditionalFormatting sqref="AH97:AH102 AH104:AH105 AH108">
    <cfRule type="cellIs" dxfId="2977" priority="147" stopIfTrue="1" operator="greaterThan">
      <formula>0</formula>
    </cfRule>
    <cfRule type="cellIs" dxfId="2976" priority="148" stopIfTrue="1" operator="lessThan">
      <formula>0</formula>
    </cfRule>
  </conditionalFormatting>
  <conditionalFormatting sqref="AH110 AH114 AH149 AH167">
    <cfRule type="cellIs" dxfId="2975" priority="237" stopIfTrue="1" operator="greaterThan">
      <formula>0</formula>
    </cfRule>
    <cfRule type="cellIs" dxfId="2974" priority="238" stopIfTrue="1" operator="lessThan">
      <formula>0</formula>
    </cfRule>
  </conditionalFormatting>
  <conditionalFormatting sqref="AH116">
    <cfRule type="cellIs" dxfId="2973" priority="145" stopIfTrue="1" operator="greaterThan">
      <formula>0</formula>
    </cfRule>
    <cfRule type="cellIs" dxfId="2972" priority="146" stopIfTrue="1" operator="lessThan">
      <formula>0</formula>
    </cfRule>
  </conditionalFormatting>
  <conditionalFormatting sqref="AH118:AH119">
    <cfRule type="cellIs" dxfId="2971" priority="143" stopIfTrue="1" operator="greaterThan">
      <formula>0</formula>
    </cfRule>
    <cfRule type="cellIs" dxfId="2970" priority="144" stopIfTrue="1" operator="lessThan">
      <formula>0</formula>
    </cfRule>
  </conditionalFormatting>
  <conditionalFormatting sqref="AH121:AH122">
    <cfRule type="cellIs" dxfId="2969" priority="141" stopIfTrue="1" operator="greaterThan">
      <formula>0</formula>
    </cfRule>
    <cfRule type="cellIs" dxfId="2968" priority="142" stopIfTrue="1" operator="lessThan">
      <formula>0</formula>
    </cfRule>
  </conditionalFormatting>
  <conditionalFormatting sqref="AH125:AH129 AH131:AH133 AH135:AH136">
    <cfRule type="cellIs" dxfId="2967" priority="139" stopIfTrue="1" operator="greaterThan">
      <formula>0</formula>
    </cfRule>
    <cfRule type="cellIs" dxfId="2966" priority="140" stopIfTrue="1" operator="lessThan">
      <formula>0</formula>
    </cfRule>
  </conditionalFormatting>
  <conditionalFormatting sqref="AH139 AH142:AH144 AH146">
    <cfRule type="cellIs" dxfId="2965" priority="137" stopIfTrue="1" operator="greaterThan">
      <formula>0</formula>
    </cfRule>
    <cfRule type="cellIs" dxfId="2964" priority="138" stopIfTrue="1" operator="lessThan">
      <formula>0</formula>
    </cfRule>
  </conditionalFormatting>
  <conditionalFormatting sqref="AH151:AH153">
    <cfRule type="cellIs" dxfId="2963" priority="135" stopIfTrue="1" operator="greaterThan">
      <formula>0</formula>
    </cfRule>
    <cfRule type="cellIs" dxfId="2962" priority="136" stopIfTrue="1" operator="lessThan">
      <formula>0</formula>
    </cfRule>
  </conditionalFormatting>
  <conditionalFormatting sqref="AH155:AH160">
    <cfRule type="cellIs" dxfId="2961" priority="133" stopIfTrue="1" operator="greaterThan">
      <formula>0</formula>
    </cfRule>
    <cfRule type="cellIs" dxfId="2960" priority="134" stopIfTrue="1" operator="lessThan">
      <formula>0</formula>
    </cfRule>
  </conditionalFormatting>
  <conditionalFormatting sqref="AH163:AH165">
    <cfRule type="cellIs" dxfId="2959" priority="107" stopIfTrue="1" operator="greaterThan">
      <formula>0</formula>
    </cfRule>
    <cfRule type="cellIs" dxfId="2958" priority="108" stopIfTrue="1" operator="lessThan">
      <formula>0</formula>
    </cfRule>
  </conditionalFormatting>
  <conditionalFormatting sqref="AH173">
    <cfRule type="cellIs" dxfId="2957" priority="110" stopIfTrue="1" operator="lessThan">
      <formula>0</formula>
    </cfRule>
    <cfRule type="cellIs" dxfId="2956" priority="109" stopIfTrue="1" operator="greaterThan">
      <formula>0</formula>
    </cfRule>
  </conditionalFormatting>
  <conditionalFormatting sqref="AH198">
    <cfRule type="cellIs" dxfId="2955" priority="235" stopIfTrue="1" operator="greaterThan">
      <formula>0</formula>
    </cfRule>
    <cfRule type="cellIs" dxfId="2954" priority="236" stopIfTrue="1" operator="lessThan">
      <formula>0</formula>
    </cfRule>
  </conditionalFormatting>
  <pageMargins left="0.75" right="0.75" top="1" bottom="1" header="0.5" footer="0.5"/>
  <pageSetup paperSize="9" orientation="portrait" r:id="rId1"/>
  <headerFooter alignWithMargins="0"/>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I228"/>
  <sheetViews>
    <sheetView zoomScale="70" zoomScaleNormal="70" workbookViewId="0">
      <pane xSplit="7" ySplit="1" topLeftCell="H3" activePane="bottomRight" state="frozen"/>
      <selection pane="topRight" activeCell="G1" sqref="G1"/>
      <selection pane="bottomLeft" activeCell="A2" sqref="A2"/>
      <selection pane="bottomRight" activeCell="A3" sqref="A3"/>
    </sheetView>
  </sheetViews>
  <sheetFormatPr defaultRowHeight="13.2" x14ac:dyDescent="0.25"/>
  <cols>
    <col min="7" max="7" width="10" customWidth="1"/>
  </cols>
  <sheetData>
    <row r="1" spans="1:35" ht="18" thickBot="1" x14ac:dyDescent="0.35">
      <c r="A1" s="24" t="s">
        <v>254</v>
      </c>
      <c r="B1" s="58" t="s">
        <v>255</v>
      </c>
      <c r="C1" s="58" t="s">
        <v>256</v>
      </c>
      <c r="D1" s="98"/>
      <c r="E1" s="58" t="s">
        <v>257</v>
      </c>
      <c r="F1" s="58" t="s">
        <v>258</v>
      </c>
      <c r="G1" s="58" t="s">
        <v>259</v>
      </c>
      <c r="H1" s="24" t="s">
        <v>32</v>
      </c>
      <c r="I1" s="24"/>
      <c r="J1" s="24" t="s">
        <v>260</v>
      </c>
      <c r="K1" s="24"/>
      <c r="L1" s="24" t="s">
        <v>261</v>
      </c>
      <c r="M1" s="24"/>
      <c r="N1" s="25" t="s">
        <v>262</v>
      </c>
      <c r="O1" s="24"/>
      <c r="Q1" s="27" t="s">
        <v>275</v>
      </c>
      <c r="R1" s="27" t="s">
        <v>276</v>
      </c>
      <c r="S1" s="27" t="s">
        <v>277</v>
      </c>
      <c r="T1" s="27" t="s">
        <v>278</v>
      </c>
      <c r="U1" s="27" t="s">
        <v>279</v>
      </c>
      <c r="V1" s="27" t="s">
        <v>280</v>
      </c>
      <c r="W1" s="27" t="s">
        <v>281</v>
      </c>
      <c r="X1" s="27" t="s">
        <v>282</v>
      </c>
      <c r="Y1" s="27" t="s">
        <v>283</v>
      </c>
      <c r="Z1" s="27" t="s">
        <v>284</v>
      </c>
      <c r="AA1" s="72" t="s">
        <v>285</v>
      </c>
      <c r="AB1" s="73" t="s">
        <v>286</v>
      </c>
      <c r="AC1" s="73" t="s">
        <v>287</v>
      </c>
      <c r="AD1" s="73" t="s">
        <v>288</v>
      </c>
      <c r="AE1" s="72" t="s">
        <v>285</v>
      </c>
      <c r="AF1" s="27" t="s">
        <v>289</v>
      </c>
      <c r="AG1" s="27" t="s">
        <v>290</v>
      </c>
      <c r="AH1" s="27" t="s">
        <v>291</v>
      </c>
      <c r="AI1" s="72" t="s">
        <v>285</v>
      </c>
    </row>
    <row r="2" spans="1:35" x14ac:dyDescent="0.25">
      <c r="A2" s="1">
        <v>1979</v>
      </c>
      <c r="B2" t="s">
        <v>263</v>
      </c>
      <c r="C2" s="9" t="s">
        <v>528</v>
      </c>
      <c r="D2" s="97">
        <v>29012</v>
      </c>
      <c r="F2" t="s">
        <v>357</v>
      </c>
      <c r="G2" s="2"/>
      <c r="H2" s="6">
        <v>44.2</v>
      </c>
      <c r="I2" s="7"/>
      <c r="J2" s="6">
        <v>45.5</v>
      </c>
      <c r="K2" s="7"/>
      <c r="L2" s="6">
        <v>8.1999999999999993</v>
      </c>
      <c r="M2" s="7"/>
      <c r="N2" s="6">
        <f>H2-J2</f>
        <v>-1.2999999999999972</v>
      </c>
      <c r="O2" s="7"/>
      <c r="R2" s="6">
        <v>38</v>
      </c>
      <c r="S2" s="6">
        <v>35</v>
      </c>
      <c r="T2" s="7">
        <f t="shared" ref="T2:T7" si="0">R2-S2</f>
        <v>3</v>
      </c>
      <c r="U2" s="6">
        <v>45</v>
      </c>
      <c r="V2" s="6">
        <v>21</v>
      </c>
      <c r="W2" s="7">
        <f>U2-V2</f>
        <v>24</v>
      </c>
      <c r="Z2" s="3"/>
      <c r="AA2" s="4" t="s">
        <v>1642</v>
      </c>
      <c r="AB2" s="4"/>
      <c r="AC2" s="4"/>
      <c r="AD2" s="4"/>
      <c r="AF2" s="6">
        <v>29</v>
      </c>
      <c r="AG2" s="6">
        <v>34</v>
      </c>
      <c r="AH2" s="7">
        <f t="shared" ref="AH2:AH7" si="1">AF2-AG2</f>
        <v>-5</v>
      </c>
      <c r="AI2" s="4" t="s">
        <v>536</v>
      </c>
    </row>
    <row r="3" spans="1:35" x14ac:dyDescent="0.25">
      <c r="A3" s="1"/>
      <c r="B3" t="s">
        <v>263</v>
      </c>
      <c r="C3" s="9" t="s">
        <v>359</v>
      </c>
      <c r="D3" s="97">
        <v>29019</v>
      </c>
      <c r="F3" t="s">
        <v>264</v>
      </c>
      <c r="G3" s="2" t="s">
        <v>54</v>
      </c>
      <c r="H3" s="6">
        <v>42</v>
      </c>
      <c r="I3" s="7"/>
      <c r="J3" s="6">
        <v>43.5</v>
      </c>
      <c r="K3" s="7"/>
      <c r="L3" s="6">
        <v>12</v>
      </c>
      <c r="M3" s="7"/>
      <c r="N3" s="6">
        <f>H3-J3</f>
        <v>-1.5</v>
      </c>
      <c r="O3" s="7"/>
      <c r="R3" s="6">
        <v>41</v>
      </c>
      <c r="S3" s="6">
        <v>40</v>
      </c>
      <c r="T3" s="7">
        <f t="shared" si="0"/>
        <v>1</v>
      </c>
      <c r="U3" s="6"/>
      <c r="V3" s="6"/>
      <c r="AB3" s="6"/>
      <c r="AC3" s="6"/>
      <c r="AD3" s="6"/>
      <c r="AF3" s="6">
        <v>34</v>
      </c>
      <c r="AG3" s="6">
        <v>41</v>
      </c>
      <c r="AH3" s="7">
        <f t="shared" si="1"/>
        <v>-7</v>
      </c>
      <c r="AI3" s="4" t="s">
        <v>292</v>
      </c>
    </row>
    <row r="4" spans="1:35" x14ac:dyDescent="0.25">
      <c r="A4" s="1"/>
      <c r="B4" t="s">
        <v>265</v>
      </c>
      <c r="C4" s="9" t="s">
        <v>608</v>
      </c>
      <c r="D4" s="97">
        <v>29040</v>
      </c>
      <c r="F4" t="s">
        <v>357</v>
      </c>
      <c r="G4" s="2"/>
      <c r="H4" s="6">
        <v>43.1</v>
      </c>
      <c r="I4" s="7">
        <v>-1.1000000000000001</v>
      </c>
      <c r="J4" s="6">
        <v>45.4</v>
      </c>
      <c r="K4" s="7">
        <v>-0.1</v>
      </c>
      <c r="L4" s="6">
        <v>9.5</v>
      </c>
      <c r="M4" s="7">
        <v>1.3</v>
      </c>
      <c r="N4" s="6">
        <f>H4-J4</f>
        <v>-2.2999999999999972</v>
      </c>
      <c r="O4" s="7">
        <v>-1</v>
      </c>
      <c r="R4" s="6">
        <v>39</v>
      </c>
      <c r="S4" s="6">
        <v>41</v>
      </c>
      <c r="T4" s="7">
        <f t="shared" si="0"/>
        <v>-2</v>
      </c>
      <c r="U4" s="6">
        <v>49</v>
      </c>
      <c r="V4" s="6">
        <v>24</v>
      </c>
      <c r="W4" s="7">
        <f>U4-V4</f>
        <v>25</v>
      </c>
      <c r="Z4" s="3"/>
      <c r="AA4" s="4" t="s">
        <v>1642</v>
      </c>
      <c r="AB4" s="6"/>
      <c r="AC4" s="6"/>
      <c r="AD4" s="6"/>
      <c r="AF4" s="6">
        <v>32</v>
      </c>
      <c r="AG4" s="6">
        <v>43</v>
      </c>
      <c r="AH4" s="7">
        <f t="shared" si="1"/>
        <v>-11</v>
      </c>
      <c r="AI4" s="4" t="s">
        <v>536</v>
      </c>
    </row>
    <row r="5" spans="1:35" x14ac:dyDescent="0.25">
      <c r="A5" s="1"/>
      <c r="B5" t="s">
        <v>265</v>
      </c>
      <c r="C5" s="9" t="s">
        <v>512</v>
      </c>
      <c r="D5" s="97">
        <v>29047</v>
      </c>
      <c r="F5" t="s">
        <v>264</v>
      </c>
      <c r="G5" s="2" t="s">
        <v>54</v>
      </c>
      <c r="H5" s="6">
        <v>41</v>
      </c>
      <c r="I5" s="7">
        <v>-1</v>
      </c>
      <c r="J5" s="6">
        <v>46</v>
      </c>
      <c r="K5" s="7">
        <v>2.5</v>
      </c>
      <c r="L5" s="6">
        <v>11.5</v>
      </c>
      <c r="M5" s="7">
        <v>-0.5</v>
      </c>
      <c r="N5" s="6">
        <f t="shared" ref="N5:N228" si="2">H5-J5</f>
        <v>-5</v>
      </c>
      <c r="O5" s="7">
        <v>-3.5</v>
      </c>
      <c r="R5" s="6">
        <v>41</v>
      </c>
      <c r="S5" s="6">
        <v>47</v>
      </c>
      <c r="T5" s="7">
        <f t="shared" si="0"/>
        <v>-6</v>
      </c>
      <c r="U5" s="6"/>
      <c r="V5" s="6"/>
      <c r="AB5" s="6"/>
      <c r="AC5" s="6"/>
      <c r="AD5" s="6"/>
      <c r="AF5" s="6">
        <v>34</v>
      </c>
      <c r="AG5" s="6">
        <v>48</v>
      </c>
      <c r="AH5" s="7">
        <f t="shared" si="1"/>
        <v>-14</v>
      </c>
      <c r="AI5" s="4" t="s">
        <v>292</v>
      </c>
    </row>
    <row r="6" spans="1:35" x14ac:dyDescent="0.25">
      <c r="A6" s="1"/>
      <c r="B6" t="s">
        <v>293</v>
      </c>
      <c r="C6" s="9" t="s">
        <v>522</v>
      </c>
      <c r="D6" s="97">
        <v>29075</v>
      </c>
      <c r="F6" t="s">
        <v>264</v>
      </c>
      <c r="G6" s="2" t="s">
        <v>54</v>
      </c>
      <c r="H6" s="6">
        <v>41.5</v>
      </c>
      <c r="I6" s="7">
        <v>0.5</v>
      </c>
      <c r="J6" s="6">
        <v>44</v>
      </c>
      <c r="K6" s="7">
        <v>-2</v>
      </c>
      <c r="L6" s="6">
        <v>12.5</v>
      </c>
      <c r="M6" s="7">
        <v>1</v>
      </c>
      <c r="N6" s="6">
        <f t="shared" si="2"/>
        <v>-2.5</v>
      </c>
      <c r="O6" s="7">
        <v>2.5</v>
      </c>
      <c r="R6" s="6">
        <v>45</v>
      </c>
      <c r="S6" s="6">
        <v>44</v>
      </c>
      <c r="T6" s="7">
        <f t="shared" si="0"/>
        <v>1</v>
      </c>
      <c r="U6" s="6"/>
      <c r="V6" s="6"/>
      <c r="AB6" s="6"/>
      <c r="AC6" s="6"/>
      <c r="AD6" s="6"/>
      <c r="AF6" s="6">
        <v>38</v>
      </c>
      <c r="AG6" s="6">
        <v>44</v>
      </c>
      <c r="AH6" s="7">
        <f t="shared" si="1"/>
        <v>-6</v>
      </c>
      <c r="AI6" s="4" t="s">
        <v>292</v>
      </c>
    </row>
    <row r="7" spans="1:35" x14ac:dyDescent="0.25">
      <c r="A7" s="1"/>
      <c r="B7" t="s">
        <v>293</v>
      </c>
      <c r="C7" s="9" t="s">
        <v>547</v>
      </c>
      <c r="D7" s="97">
        <v>29068</v>
      </c>
      <c r="F7" t="s">
        <v>357</v>
      </c>
      <c r="G7" s="2"/>
      <c r="H7" s="6">
        <v>42.8</v>
      </c>
      <c r="I7" s="7">
        <v>-0.3</v>
      </c>
      <c r="J7" s="6">
        <v>47.3</v>
      </c>
      <c r="K7" s="7">
        <v>1.9</v>
      </c>
      <c r="L7" s="6">
        <v>8.6</v>
      </c>
      <c r="M7" s="7">
        <v>-0.9</v>
      </c>
      <c r="N7" s="6">
        <f t="shared" si="2"/>
        <v>-4.5</v>
      </c>
      <c r="O7" s="7">
        <v>-2.2000000000000002</v>
      </c>
      <c r="R7" s="6">
        <v>40</v>
      </c>
      <c r="S7" s="6">
        <v>44</v>
      </c>
      <c r="T7" s="7">
        <f t="shared" si="0"/>
        <v>-4</v>
      </c>
      <c r="U7" s="6">
        <v>49</v>
      </c>
      <c r="V7" s="6">
        <v>27</v>
      </c>
      <c r="W7" s="7">
        <f>U7-V7</f>
        <v>22</v>
      </c>
      <c r="Z7" s="3"/>
      <c r="AA7" s="4" t="s">
        <v>1642</v>
      </c>
      <c r="AB7" s="6"/>
      <c r="AC7" s="6"/>
      <c r="AD7" s="6"/>
      <c r="AF7" s="6">
        <v>33</v>
      </c>
      <c r="AG7" s="6">
        <v>45</v>
      </c>
      <c r="AH7" s="7">
        <f t="shared" si="1"/>
        <v>-12</v>
      </c>
      <c r="AI7" s="4" t="s">
        <v>536</v>
      </c>
    </row>
    <row r="8" spans="1:35" ht="12.75" customHeight="1" x14ac:dyDescent="0.25">
      <c r="A8" s="1"/>
      <c r="B8" t="s">
        <v>293</v>
      </c>
      <c r="C8" s="9"/>
      <c r="D8" s="97"/>
      <c r="F8" t="s">
        <v>577</v>
      </c>
      <c r="G8" s="2"/>
      <c r="H8" s="6">
        <v>44</v>
      </c>
      <c r="I8" s="7"/>
      <c r="J8" s="6">
        <v>45</v>
      </c>
      <c r="K8" s="7"/>
      <c r="L8" s="6">
        <v>9</v>
      </c>
      <c r="M8" s="7"/>
      <c r="N8" s="6">
        <v>-1</v>
      </c>
      <c r="O8" s="7"/>
      <c r="R8" s="6"/>
      <c r="S8" s="6"/>
      <c r="U8" s="6"/>
      <c r="V8" s="6"/>
      <c r="AB8" s="6"/>
      <c r="AC8" s="6"/>
      <c r="AD8" s="6"/>
      <c r="AF8" s="6"/>
      <c r="AG8" s="6"/>
      <c r="AH8" s="7">
        <v>-18</v>
      </c>
      <c r="AI8" s="4" t="s">
        <v>609</v>
      </c>
    </row>
    <row r="9" spans="1:35" ht="12.75" customHeight="1" x14ac:dyDescent="0.25">
      <c r="A9" s="1"/>
      <c r="B9" t="s">
        <v>295</v>
      </c>
      <c r="C9" s="9" t="s">
        <v>610</v>
      </c>
      <c r="D9" s="97">
        <v>29103</v>
      </c>
      <c r="F9" t="s">
        <v>357</v>
      </c>
      <c r="G9" s="2"/>
      <c r="H9" s="6">
        <v>44.9</v>
      </c>
      <c r="I9" s="7">
        <v>2.1</v>
      </c>
      <c r="J9" s="6">
        <v>46</v>
      </c>
      <c r="K9" s="7">
        <v>-1.3</v>
      </c>
      <c r="L9" s="6">
        <v>7.4</v>
      </c>
      <c r="M9" s="7">
        <v>-1.2</v>
      </c>
      <c r="N9" s="6">
        <f t="shared" si="2"/>
        <v>-1.1000000000000014</v>
      </c>
      <c r="O9" s="7">
        <v>3.4</v>
      </c>
      <c r="R9" s="6">
        <v>46</v>
      </c>
      <c r="S9" s="6">
        <v>41</v>
      </c>
      <c r="T9" s="7">
        <f>R9-S9</f>
        <v>5</v>
      </c>
      <c r="U9" s="6">
        <v>47</v>
      </c>
      <c r="V9" s="6">
        <v>28</v>
      </c>
      <c r="W9" s="7">
        <f>U9-V9</f>
        <v>19</v>
      </c>
      <c r="Z9" s="3"/>
      <c r="AA9" s="4" t="s">
        <v>1642</v>
      </c>
      <c r="AB9" s="6"/>
      <c r="AC9" s="6"/>
      <c r="AD9" s="6"/>
      <c r="AF9" s="6">
        <v>38</v>
      </c>
      <c r="AG9" s="6">
        <v>45</v>
      </c>
      <c r="AH9" s="7">
        <f>AF9-AG9</f>
        <v>-7</v>
      </c>
      <c r="AI9" s="4" t="s">
        <v>536</v>
      </c>
    </row>
    <row r="10" spans="1:35" x14ac:dyDescent="0.25">
      <c r="A10" s="1"/>
      <c r="B10" t="s">
        <v>295</v>
      </c>
      <c r="C10" s="9" t="s">
        <v>451</v>
      </c>
      <c r="D10" s="97">
        <v>29110</v>
      </c>
      <c r="F10" t="s">
        <v>264</v>
      </c>
      <c r="G10" s="2" t="s">
        <v>54</v>
      </c>
      <c r="H10" s="6">
        <v>40.5</v>
      </c>
      <c r="I10" s="7">
        <v>-1</v>
      </c>
      <c r="J10" s="6">
        <v>45</v>
      </c>
      <c r="K10" s="7">
        <v>1</v>
      </c>
      <c r="L10" s="6">
        <v>12</v>
      </c>
      <c r="M10" s="7">
        <v>-0.5</v>
      </c>
      <c r="N10" s="6">
        <f t="shared" si="2"/>
        <v>-4.5</v>
      </c>
      <c r="O10" s="7">
        <v>-2</v>
      </c>
      <c r="R10" s="6">
        <v>45</v>
      </c>
      <c r="S10" s="6">
        <v>45</v>
      </c>
      <c r="T10" s="7">
        <f>R10-S10</f>
        <v>0</v>
      </c>
      <c r="U10" s="6"/>
      <c r="V10" s="6"/>
      <c r="AB10" s="6"/>
      <c r="AC10" s="6"/>
      <c r="AD10" s="6"/>
      <c r="AF10" s="6">
        <v>36</v>
      </c>
      <c r="AG10" s="6">
        <v>46</v>
      </c>
      <c r="AH10" s="7">
        <f>AF10-AG10</f>
        <v>-10</v>
      </c>
      <c r="AI10" s="4" t="s">
        <v>292</v>
      </c>
    </row>
    <row r="11" spans="1:35" ht="12.75" customHeight="1" x14ac:dyDescent="0.25">
      <c r="A11" s="1"/>
      <c r="B11" t="s">
        <v>295</v>
      </c>
      <c r="C11" s="9"/>
      <c r="D11" s="97"/>
      <c r="F11" t="s">
        <v>577</v>
      </c>
      <c r="G11" s="2"/>
      <c r="H11" s="6">
        <v>42</v>
      </c>
      <c r="I11" s="7">
        <v>-2</v>
      </c>
      <c r="J11" s="6">
        <v>43</v>
      </c>
      <c r="K11" s="7">
        <v>-2</v>
      </c>
      <c r="L11" s="6">
        <v>12</v>
      </c>
      <c r="M11" s="7">
        <v>3</v>
      </c>
      <c r="N11" s="6">
        <f t="shared" si="2"/>
        <v>-1</v>
      </c>
      <c r="O11" s="7">
        <v>0</v>
      </c>
      <c r="R11" s="6"/>
      <c r="S11" s="6"/>
      <c r="U11" s="6"/>
      <c r="V11" s="6"/>
      <c r="AB11" s="6"/>
      <c r="AC11" s="6"/>
      <c r="AD11" s="6"/>
      <c r="AF11" s="6"/>
      <c r="AG11" s="6"/>
      <c r="AH11" s="7">
        <v>-20</v>
      </c>
      <c r="AI11" s="4" t="s">
        <v>609</v>
      </c>
    </row>
    <row r="12" spans="1:35" ht="12.75" customHeight="1" x14ac:dyDescent="0.25">
      <c r="A12" s="1"/>
      <c r="B12" t="s">
        <v>297</v>
      </c>
      <c r="C12" s="9" t="s">
        <v>611</v>
      </c>
      <c r="D12" s="97">
        <v>29137</v>
      </c>
      <c r="F12" t="s">
        <v>357</v>
      </c>
      <c r="G12" s="2"/>
      <c r="H12" s="6">
        <v>40.9</v>
      </c>
      <c r="I12" s="7">
        <v>-4</v>
      </c>
      <c r="J12" s="6">
        <v>47.2</v>
      </c>
      <c r="K12" s="7">
        <v>1.2</v>
      </c>
      <c r="L12" s="6">
        <v>10</v>
      </c>
      <c r="M12" s="7">
        <v>2.6</v>
      </c>
      <c r="N12" s="6">
        <f t="shared" si="2"/>
        <v>-6.3000000000000043</v>
      </c>
      <c r="O12" s="7">
        <v>-5.2</v>
      </c>
      <c r="Q12" s="3"/>
      <c r="R12" s="6">
        <v>42</v>
      </c>
      <c r="S12" s="6">
        <v>45</v>
      </c>
      <c r="T12" s="7">
        <f>R12-S12</f>
        <v>-3</v>
      </c>
      <c r="U12" s="6">
        <v>49</v>
      </c>
      <c r="V12" s="6">
        <v>31</v>
      </c>
      <c r="W12" s="7">
        <f>U12-V12</f>
        <v>18</v>
      </c>
      <c r="Z12" s="3"/>
      <c r="AA12" s="4" t="s">
        <v>1642</v>
      </c>
      <c r="AB12" s="6"/>
      <c r="AC12" s="6"/>
      <c r="AD12" s="6"/>
      <c r="AF12" s="6">
        <v>35</v>
      </c>
      <c r="AG12" s="6">
        <v>48</v>
      </c>
      <c r="AH12" s="7">
        <f>AF12-AG12</f>
        <v>-13</v>
      </c>
      <c r="AI12" s="4" t="s">
        <v>536</v>
      </c>
    </row>
    <row r="13" spans="1:35" x14ac:dyDescent="0.25">
      <c r="A13" s="1"/>
      <c r="B13" t="s">
        <v>297</v>
      </c>
      <c r="C13" s="9" t="s">
        <v>360</v>
      </c>
      <c r="D13" s="97">
        <v>29138</v>
      </c>
      <c r="F13" t="s">
        <v>264</v>
      </c>
      <c r="G13" s="2" t="s">
        <v>54</v>
      </c>
      <c r="H13" s="6">
        <v>40.5</v>
      </c>
      <c r="I13" s="7">
        <v>0</v>
      </c>
      <c r="J13" s="6">
        <v>45</v>
      </c>
      <c r="K13" s="7">
        <v>0</v>
      </c>
      <c r="L13" s="6">
        <v>12.5</v>
      </c>
      <c r="M13" s="7">
        <v>0.5</v>
      </c>
      <c r="N13" s="6">
        <f t="shared" si="2"/>
        <v>-4.5</v>
      </c>
      <c r="O13" s="7">
        <v>0</v>
      </c>
      <c r="R13" s="6">
        <v>46</v>
      </c>
      <c r="S13" s="6">
        <v>45</v>
      </c>
      <c r="T13" s="7">
        <f>R13-S13</f>
        <v>1</v>
      </c>
      <c r="U13" s="6"/>
      <c r="V13" s="6"/>
      <c r="AB13" s="6"/>
      <c r="AC13" s="6"/>
      <c r="AD13" s="6"/>
      <c r="AF13" s="6">
        <v>34</v>
      </c>
      <c r="AG13" s="6">
        <v>48</v>
      </c>
      <c r="AH13" s="7">
        <f>AF13-AG13</f>
        <v>-14</v>
      </c>
      <c r="AI13" s="4" t="s">
        <v>292</v>
      </c>
    </row>
    <row r="14" spans="1:35" ht="12.75" customHeight="1" x14ac:dyDescent="0.25">
      <c r="A14" s="1"/>
      <c r="B14" t="s">
        <v>297</v>
      </c>
      <c r="C14" s="9"/>
      <c r="D14" s="97"/>
      <c r="F14" t="s">
        <v>577</v>
      </c>
      <c r="G14" s="2"/>
      <c r="H14" s="6">
        <v>41</v>
      </c>
      <c r="I14" s="7">
        <v>-1</v>
      </c>
      <c r="J14" s="6">
        <v>46</v>
      </c>
      <c r="K14" s="7">
        <v>3</v>
      </c>
      <c r="L14" s="6">
        <v>11</v>
      </c>
      <c r="M14" s="7">
        <v>-1</v>
      </c>
      <c r="N14" s="6">
        <f t="shared" si="2"/>
        <v>-5</v>
      </c>
      <c r="O14" s="7">
        <v>-4</v>
      </c>
      <c r="R14" s="6"/>
      <c r="S14" s="6"/>
      <c r="U14" s="6"/>
      <c r="V14" s="6"/>
      <c r="AB14" s="6"/>
      <c r="AC14" s="6"/>
      <c r="AD14" s="6"/>
      <c r="AF14" s="6"/>
      <c r="AG14" s="6"/>
    </row>
    <row r="15" spans="1:35" ht="12.75" customHeight="1" x14ac:dyDescent="0.25">
      <c r="A15" s="1"/>
      <c r="B15" t="s">
        <v>296</v>
      </c>
      <c r="C15" s="9" t="s">
        <v>610</v>
      </c>
      <c r="D15" s="97">
        <v>29164</v>
      </c>
      <c r="F15" t="s">
        <v>357</v>
      </c>
      <c r="G15" s="2"/>
      <c r="H15" s="6">
        <v>42.1</v>
      </c>
      <c r="I15" s="7">
        <v>1.2</v>
      </c>
      <c r="J15" s="6">
        <v>46.3</v>
      </c>
      <c r="K15" s="7">
        <v>-0.9</v>
      </c>
      <c r="L15" s="6">
        <v>10.1</v>
      </c>
      <c r="M15" s="7">
        <v>0.1</v>
      </c>
      <c r="N15" s="6">
        <f t="shared" si="2"/>
        <v>-4.1999999999999957</v>
      </c>
      <c r="O15" s="7">
        <v>-2.1</v>
      </c>
      <c r="Q15" s="3"/>
      <c r="R15" s="6">
        <v>42</v>
      </c>
      <c r="S15" s="6">
        <v>46</v>
      </c>
      <c r="T15" s="7">
        <f>R15-S15</f>
        <v>-4</v>
      </c>
      <c r="U15" s="6">
        <v>46</v>
      </c>
      <c r="V15" s="6">
        <v>32</v>
      </c>
      <c r="W15" s="7">
        <f>U15-V15</f>
        <v>14</v>
      </c>
      <c r="Z15" s="3"/>
      <c r="AA15" s="4" t="s">
        <v>1642</v>
      </c>
      <c r="AB15" s="6"/>
      <c r="AC15" s="6"/>
      <c r="AD15" s="6"/>
      <c r="AF15" s="6">
        <v>35</v>
      </c>
      <c r="AG15" s="6">
        <v>50</v>
      </c>
      <c r="AH15" s="7">
        <f>AF15-AG15</f>
        <v>-15</v>
      </c>
      <c r="AI15" s="4" t="s">
        <v>536</v>
      </c>
    </row>
    <row r="16" spans="1:35" x14ac:dyDescent="0.25">
      <c r="A16" s="1"/>
      <c r="B16" t="s">
        <v>296</v>
      </c>
      <c r="C16" s="9" t="s">
        <v>365</v>
      </c>
      <c r="D16" s="97">
        <v>29166</v>
      </c>
      <c r="F16" t="s">
        <v>264</v>
      </c>
      <c r="G16" s="2" t="s">
        <v>54</v>
      </c>
      <c r="H16" s="6">
        <v>39</v>
      </c>
      <c r="I16" s="7">
        <v>-1.5</v>
      </c>
      <c r="J16" s="6">
        <v>43.5</v>
      </c>
      <c r="K16" s="7">
        <v>-1.5</v>
      </c>
      <c r="L16" s="6">
        <v>15.5</v>
      </c>
      <c r="M16" s="7">
        <v>3</v>
      </c>
      <c r="N16" s="6">
        <f t="shared" si="2"/>
        <v>-4.5</v>
      </c>
      <c r="O16" s="7">
        <v>0</v>
      </c>
      <c r="R16" s="6">
        <v>48</v>
      </c>
      <c r="S16" s="6">
        <v>44</v>
      </c>
      <c r="T16" s="7">
        <f>R16-S16</f>
        <v>4</v>
      </c>
      <c r="U16" s="6"/>
      <c r="V16" s="6"/>
      <c r="AB16" s="6"/>
      <c r="AC16" s="6"/>
      <c r="AD16" s="6"/>
      <c r="AE16" s="6"/>
      <c r="AF16" s="6">
        <v>38</v>
      </c>
      <c r="AG16" s="6">
        <v>50</v>
      </c>
      <c r="AH16" s="7">
        <f>AF16-AG16</f>
        <v>-12</v>
      </c>
      <c r="AI16" s="4" t="s">
        <v>292</v>
      </c>
    </row>
    <row r="17" spans="1:35" ht="12.75" customHeight="1" x14ac:dyDescent="0.25">
      <c r="A17" s="1"/>
      <c r="B17" t="s">
        <v>296</v>
      </c>
      <c r="C17" s="9" t="s">
        <v>612</v>
      </c>
      <c r="D17" s="97">
        <v>29180</v>
      </c>
      <c r="F17" t="s">
        <v>577</v>
      </c>
      <c r="G17" s="2"/>
      <c r="H17" s="6">
        <v>40</v>
      </c>
      <c r="I17" s="7">
        <v>-1</v>
      </c>
      <c r="J17" s="6">
        <v>45</v>
      </c>
      <c r="K17" s="7">
        <v>-1</v>
      </c>
      <c r="L17" s="6">
        <v>13</v>
      </c>
      <c r="M17" s="7">
        <v>2</v>
      </c>
      <c r="N17" s="6">
        <f t="shared" si="2"/>
        <v>-5</v>
      </c>
      <c r="O17" s="7">
        <v>0</v>
      </c>
      <c r="R17" s="6"/>
      <c r="S17" s="6"/>
      <c r="U17" s="6"/>
      <c r="V17" s="6"/>
      <c r="AB17" s="6">
        <v>37</v>
      </c>
      <c r="AC17" s="6">
        <v>44</v>
      </c>
      <c r="AD17" s="6"/>
      <c r="AE17" s="4" t="s">
        <v>1638</v>
      </c>
      <c r="AF17" s="6"/>
      <c r="AG17" s="6"/>
    </row>
    <row r="18" spans="1:35" ht="12.75" customHeight="1" x14ac:dyDescent="0.25">
      <c r="A18" s="1"/>
      <c r="B18" t="s">
        <v>266</v>
      </c>
      <c r="C18" s="9" t="s">
        <v>613</v>
      </c>
      <c r="D18" s="97">
        <v>29192</v>
      </c>
      <c r="F18" t="s">
        <v>357</v>
      </c>
      <c r="G18" s="2"/>
      <c r="H18" s="6">
        <v>40.1</v>
      </c>
      <c r="I18" s="7">
        <v>-2</v>
      </c>
      <c r="J18" s="6">
        <v>48.5</v>
      </c>
      <c r="K18" s="7">
        <v>2.2000000000000002</v>
      </c>
      <c r="L18" s="6">
        <v>9.5</v>
      </c>
      <c r="M18" s="7">
        <v>-0.6</v>
      </c>
      <c r="N18" s="6">
        <f t="shared" si="2"/>
        <v>-8.3999999999999986</v>
      </c>
      <c r="O18" s="7">
        <v>-4.2</v>
      </c>
      <c r="Q18" s="3"/>
      <c r="R18" s="6">
        <v>41</v>
      </c>
      <c r="S18" s="6">
        <v>48</v>
      </c>
      <c r="T18" s="7">
        <f>R18-S18</f>
        <v>-7</v>
      </c>
      <c r="U18" s="6">
        <v>44</v>
      </c>
      <c r="V18" s="6">
        <v>33</v>
      </c>
      <c r="W18" s="7">
        <f>U18-V18</f>
        <v>11</v>
      </c>
      <c r="Z18" s="3"/>
      <c r="AA18" s="4" t="s">
        <v>1642</v>
      </c>
      <c r="AB18" s="6"/>
      <c r="AC18" s="6"/>
      <c r="AD18" s="6"/>
      <c r="AF18" s="6">
        <v>31</v>
      </c>
      <c r="AG18" s="6">
        <v>57</v>
      </c>
      <c r="AH18" s="7">
        <f>AF18-AG18</f>
        <v>-26</v>
      </c>
      <c r="AI18" s="4" t="s">
        <v>536</v>
      </c>
    </row>
    <row r="19" spans="1:35" x14ac:dyDescent="0.25">
      <c r="A19" s="1"/>
      <c r="B19" t="s">
        <v>266</v>
      </c>
      <c r="C19" s="9" t="s">
        <v>614</v>
      </c>
      <c r="D19" s="97">
        <v>29193</v>
      </c>
      <c r="F19" t="s">
        <v>264</v>
      </c>
      <c r="G19" s="2" t="s">
        <v>54</v>
      </c>
      <c r="H19" s="6">
        <v>38</v>
      </c>
      <c r="I19" s="7">
        <v>-1</v>
      </c>
      <c r="J19" s="6">
        <v>42</v>
      </c>
      <c r="K19" s="7">
        <v>-1.5</v>
      </c>
      <c r="L19" s="6">
        <v>18</v>
      </c>
      <c r="M19" s="7">
        <v>2.5</v>
      </c>
      <c r="N19" s="6">
        <f t="shared" si="2"/>
        <v>-4</v>
      </c>
      <c r="O19" s="7">
        <v>0.5</v>
      </c>
      <c r="R19" s="6">
        <v>40</v>
      </c>
      <c r="S19" s="6">
        <v>51</v>
      </c>
      <c r="T19" s="7">
        <f>R19-S19</f>
        <v>-11</v>
      </c>
      <c r="U19" s="6"/>
      <c r="V19" s="6"/>
      <c r="AB19" s="6"/>
      <c r="AC19" s="6"/>
      <c r="AD19" s="6"/>
      <c r="AF19" s="6">
        <v>34</v>
      </c>
      <c r="AG19" s="6">
        <v>53</v>
      </c>
      <c r="AH19" s="7">
        <f>AF19-AG19</f>
        <v>-19</v>
      </c>
      <c r="AI19" s="4" t="s">
        <v>292</v>
      </c>
    </row>
    <row r="20" spans="1:35" x14ac:dyDescent="0.25">
      <c r="A20" s="1">
        <v>1980</v>
      </c>
      <c r="B20" t="s">
        <v>267</v>
      </c>
      <c r="C20" s="9" t="s">
        <v>615</v>
      </c>
      <c r="D20" s="97">
        <v>29227</v>
      </c>
      <c r="F20" t="s">
        <v>357</v>
      </c>
      <c r="G20" s="2"/>
      <c r="H20" s="6">
        <v>37.200000000000003</v>
      </c>
      <c r="I20" s="7">
        <v>-2.9</v>
      </c>
      <c r="J20" s="6">
        <v>50.3</v>
      </c>
      <c r="K20" s="7">
        <v>1.8</v>
      </c>
      <c r="L20" s="6">
        <v>10.7</v>
      </c>
      <c r="M20" s="7">
        <v>1.2</v>
      </c>
      <c r="N20" s="6">
        <f t="shared" si="2"/>
        <v>-13.099999999999994</v>
      </c>
      <c r="O20" s="7">
        <v>-4.7</v>
      </c>
      <c r="Q20" s="3"/>
      <c r="R20" s="6">
        <v>40</v>
      </c>
      <c r="S20" s="6">
        <v>50</v>
      </c>
      <c r="T20" s="7">
        <f>R20-S20</f>
        <v>-10</v>
      </c>
      <c r="U20" s="6">
        <v>44</v>
      </c>
      <c r="V20" s="6">
        <v>34</v>
      </c>
      <c r="W20" s="7">
        <f>U20-V20</f>
        <v>10</v>
      </c>
      <c r="Z20" s="3"/>
      <c r="AA20" s="4" t="s">
        <v>1642</v>
      </c>
      <c r="AB20" s="6"/>
      <c r="AC20" s="6"/>
      <c r="AD20" s="6"/>
      <c r="AF20" s="6">
        <v>32</v>
      </c>
      <c r="AG20" s="6">
        <v>54</v>
      </c>
      <c r="AH20" s="7">
        <f>AF20-AG20</f>
        <v>-22</v>
      </c>
      <c r="AI20" s="4" t="s">
        <v>536</v>
      </c>
    </row>
    <row r="21" spans="1:35" x14ac:dyDescent="0.25">
      <c r="B21" t="s">
        <v>267</v>
      </c>
      <c r="C21" s="9" t="s">
        <v>400</v>
      </c>
      <c r="D21" s="97">
        <v>29229</v>
      </c>
      <c r="F21" t="s">
        <v>264</v>
      </c>
      <c r="G21" s="2" t="s">
        <v>54</v>
      </c>
      <c r="H21" s="6">
        <v>36</v>
      </c>
      <c r="I21" s="7">
        <v>-2</v>
      </c>
      <c r="J21" s="6">
        <v>45</v>
      </c>
      <c r="K21" s="7">
        <v>3</v>
      </c>
      <c r="L21" s="6">
        <v>16</v>
      </c>
      <c r="M21" s="7">
        <v>-2</v>
      </c>
      <c r="N21" s="6">
        <f t="shared" si="2"/>
        <v>-9</v>
      </c>
      <c r="O21" s="7">
        <v>-5</v>
      </c>
      <c r="R21" s="6">
        <v>39</v>
      </c>
      <c r="S21" s="6">
        <v>54</v>
      </c>
      <c r="T21" s="7">
        <f>R21-S21</f>
        <v>-15</v>
      </c>
      <c r="U21" s="6"/>
      <c r="V21" s="6"/>
      <c r="AB21" s="6"/>
      <c r="AC21" s="6"/>
      <c r="AD21" s="6"/>
      <c r="AF21" s="6">
        <v>33</v>
      </c>
      <c r="AG21" s="6">
        <v>53</v>
      </c>
      <c r="AH21" s="7">
        <f>AF21-AG21</f>
        <v>-20</v>
      </c>
      <c r="AI21" s="4" t="s">
        <v>292</v>
      </c>
    </row>
    <row r="22" spans="1:35" ht="12.75" customHeight="1" x14ac:dyDescent="0.25">
      <c r="A22" s="1"/>
      <c r="B22" t="s">
        <v>267</v>
      </c>
      <c r="C22" s="9" t="s">
        <v>564</v>
      </c>
      <c r="D22" s="97">
        <v>29238</v>
      </c>
      <c r="F22" t="s">
        <v>577</v>
      </c>
      <c r="G22" s="2"/>
      <c r="H22" s="6">
        <v>39</v>
      </c>
      <c r="I22" s="7">
        <v>-1</v>
      </c>
      <c r="J22" s="6">
        <v>47</v>
      </c>
      <c r="K22" s="7">
        <v>2</v>
      </c>
      <c r="L22" s="6">
        <v>12</v>
      </c>
      <c r="M22" s="7">
        <v>-1</v>
      </c>
      <c r="N22" s="6">
        <f>H22-J22</f>
        <v>-8</v>
      </c>
      <c r="O22" s="7">
        <v>-3</v>
      </c>
      <c r="R22" s="6"/>
      <c r="S22" s="6"/>
      <c r="U22" s="6"/>
      <c r="V22" s="6"/>
      <c r="AB22" s="6"/>
      <c r="AC22" s="6"/>
      <c r="AD22" s="6"/>
      <c r="AF22" s="6"/>
      <c r="AG22" s="6"/>
    </row>
    <row r="23" spans="1:35" ht="12.75" customHeight="1" x14ac:dyDescent="0.25">
      <c r="A23" s="1"/>
      <c r="B23" t="s">
        <v>267</v>
      </c>
      <c r="C23" s="9"/>
      <c r="D23" s="97"/>
      <c r="F23" t="s">
        <v>577</v>
      </c>
      <c r="G23" s="2"/>
      <c r="H23" s="6">
        <v>40</v>
      </c>
      <c r="I23" s="7">
        <v>1</v>
      </c>
      <c r="J23" s="6">
        <v>43</v>
      </c>
      <c r="K23" s="7">
        <v>-4</v>
      </c>
      <c r="L23" s="6">
        <v>14</v>
      </c>
      <c r="M23" s="7">
        <v>2</v>
      </c>
      <c r="N23" s="6">
        <f t="shared" si="2"/>
        <v>-3</v>
      </c>
      <c r="O23" s="7">
        <v>5</v>
      </c>
      <c r="R23" s="6"/>
      <c r="S23" s="6"/>
      <c r="U23" s="6"/>
      <c r="V23" s="6"/>
      <c r="AB23" s="6"/>
      <c r="AC23" s="6"/>
      <c r="AD23" s="6"/>
      <c r="AF23" s="6"/>
      <c r="AG23" s="6"/>
    </row>
    <row r="24" spans="1:35" ht="12.75" customHeight="1" x14ac:dyDescent="0.25">
      <c r="A24" s="1"/>
      <c r="B24" t="s">
        <v>268</v>
      </c>
      <c r="C24" s="9" t="s">
        <v>608</v>
      </c>
      <c r="D24" s="97">
        <v>29255</v>
      </c>
      <c r="F24" t="s">
        <v>357</v>
      </c>
      <c r="G24" s="2"/>
      <c r="H24" s="6">
        <v>35.700000000000003</v>
      </c>
      <c r="I24" s="7">
        <v>-1.5</v>
      </c>
      <c r="J24" s="6">
        <v>51.9</v>
      </c>
      <c r="K24" s="7">
        <v>1.6</v>
      </c>
      <c r="L24" s="6">
        <v>11.2</v>
      </c>
      <c r="M24" s="7">
        <v>0.5</v>
      </c>
      <c r="N24" s="6">
        <f t="shared" si="2"/>
        <v>-16.199999999999996</v>
      </c>
      <c r="O24" s="7">
        <v>-3.1</v>
      </c>
      <c r="Q24" s="3"/>
      <c r="R24" s="6">
        <v>35</v>
      </c>
      <c r="S24" s="6">
        <v>55</v>
      </c>
      <c r="T24" s="7">
        <f>R24-S24</f>
        <v>-20</v>
      </c>
      <c r="U24" s="6">
        <v>42</v>
      </c>
      <c r="V24" s="6">
        <v>35</v>
      </c>
      <c r="W24" s="7">
        <f>U24-V24</f>
        <v>7</v>
      </c>
      <c r="Z24" s="3"/>
      <c r="AA24" s="4" t="s">
        <v>1642</v>
      </c>
      <c r="AB24" s="6"/>
      <c r="AC24" s="6"/>
      <c r="AD24" s="6"/>
      <c r="AF24" s="6">
        <v>26</v>
      </c>
      <c r="AG24" s="6">
        <v>60</v>
      </c>
      <c r="AH24" s="7">
        <f>AF24-AG24</f>
        <v>-34</v>
      </c>
      <c r="AI24" s="4" t="s">
        <v>536</v>
      </c>
    </row>
    <row r="25" spans="1:35" x14ac:dyDescent="0.25">
      <c r="A25" s="1"/>
      <c r="B25" t="s">
        <v>268</v>
      </c>
      <c r="C25" s="9" t="s">
        <v>409</v>
      </c>
      <c r="D25" s="97">
        <v>29257</v>
      </c>
      <c r="F25" t="s">
        <v>264</v>
      </c>
      <c r="G25" s="2" t="s">
        <v>54</v>
      </c>
      <c r="H25" s="6">
        <v>37.5</v>
      </c>
      <c r="I25" s="7">
        <v>1.5</v>
      </c>
      <c r="J25" s="6">
        <v>42</v>
      </c>
      <c r="K25" s="7">
        <v>-3</v>
      </c>
      <c r="L25" s="6">
        <v>18</v>
      </c>
      <c r="M25" s="7">
        <v>2</v>
      </c>
      <c r="N25" s="6">
        <f t="shared" si="2"/>
        <v>-4.5</v>
      </c>
      <c r="O25" s="7">
        <v>4.5</v>
      </c>
      <c r="R25" s="6">
        <v>37</v>
      </c>
      <c r="S25" s="6">
        <v>55</v>
      </c>
      <c r="T25" s="7">
        <f>R25-S25</f>
        <v>-18</v>
      </c>
      <c r="U25" s="6"/>
      <c r="V25" s="6"/>
      <c r="AB25" s="6"/>
      <c r="AC25" s="6"/>
      <c r="AD25" s="6"/>
      <c r="AF25" s="6">
        <v>30</v>
      </c>
      <c r="AG25" s="6">
        <v>55</v>
      </c>
      <c r="AH25" s="7">
        <f>AF25-AG25</f>
        <v>-25</v>
      </c>
      <c r="AI25" s="4" t="s">
        <v>292</v>
      </c>
    </row>
    <row r="26" spans="1:35" ht="12.75" customHeight="1" x14ac:dyDescent="0.25">
      <c r="A26" s="1"/>
      <c r="B26" t="s">
        <v>268</v>
      </c>
      <c r="C26" s="9" t="s">
        <v>485</v>
      </c>
      <c r="D26" s="97">
        <v>29272</v>
      </c>
      <c r="F26" t="s">
        <v>577</v>
      </c>
      <c r="G26" s="2"/>
      <c r="H26" s="6">
        <v>38</v>
      </c>
      <c r="I26" s="7">
        <v>-2</v>
      </c>
      <c r="J26" s="6">
        <v>46</v>
      </c>
      <c r="K26" s="7">
        <v>3</v>
      </c>
      <c r="L26" s="6">
        <v>14</v>
      </c>
      <c r="M26" s="7">
        <v>0</v>
      </c>
      <c r="N26" s="6">
        <f t="shared" si="2"/>
        <v>-8</v>
      </c>
      <c r="O26" s="7">
        <v>-5</v>
      </c>
      <c r="R26" s="6"/>
      <c r="S26" s="6"/>
      <c r="U26" s="6"/>
      <c r="V26" s="6"/>
      <c r="AB26" s="6"/>
      <c r="AC26" s="6"/>
      <c r="AD26" s="6"/>
      <c r="AF26" s="6"/>
      <c r="AG26" s="6"/>
    </row>
    <row r="27" spans="1:35" ht="12.75" customHeight="1" x14ac:dyDescent="0.25">
      <c r="A27" s="1"/>
      <c r="B27" t="s">
        <v>294</v>
      </c>
      <c r="C27" s="9" t="s">
        <v>616</v>
      </c>
      <c r="D27" s="97">
        <v>29290</v>
      </c>
      <c r="F27" t="s">
        <v>357</v>
      </c>
      <c r="G27" s="2"/>
      <c r="H27" s="6">
        <v>35.5</v>
      </c>
      <c r="I27" s="7">
        <v>-0.2</v>
      </c>
      <c r="J27" s="6">
        <v>49.6</v>
      </c>
      <c r="K27" s="7">
        <v>-2.2999999999999998</v>
      </c>
      <c r="L27" s="6">
        <v>10.9</v>
      </c>
      <c r="M27" s="7">
        <v>-0.3</v>
      </c>
      <c r="N27" s="6">
        <f t="shared" si="2"/>
        <v>-14.100000000000001</v>
      </c>
      <c r="O27" s="7">
        <v>2.1</v>
      </c>
      <c r="Q27" s="3"/>
      <c r="R27" s="6">
        <v>36</v>
      </c>
      <c r="S27" s="6">
        <v>56</v>
      </c>
      <c r="T27" s="7">
        <f>R27-S27</f>
        <v>-20</v>
      </c>
      <c r="U27" s="6">
        <v>43</v>
      </c>
      <c r="V27" s="6">
        <v>37</v>
      </c>
      <c r="W27" s="7">
        <f>U27-V27</f>
        <v>6</v>
      </c>
      <c r="Z27" s="3"/>
      <c r="AA27" s="4" t="s">
        <v>1642</v>
      </c>
      <c r="AB27" s="6"/>
      <c r="AC27" s="6"/>
      <c r="AD27" s="6"/>
      <c r="AF27" s="6">
        <v>28</v>
      </c>
      <c r="AG27" s="6">
        <v>60</v>
      </c>
      <c r="AH27" s="7">
        <f>AF27-AG27</f>
        <v>-32</v>
      </c>
      <c r="AI27" s="4" t="s">
        <v>536</v>
      </c>
    </row>
    <row r="28" spans="1:35" x14ac:dyDescent="0.25">
      <c r="A28" s="1"/>
      <c r="B28" t="s">
        <v>294</v>
      </c>
      <c r="C28" s="9" t="s">
        <v>617</v>
      </c>
      <c r="D28" s="97">
        <v>29291</v>
      </c>
      <c r="F28" t="s">
        <v>264</v>
      </c>
      <c r="G28" s="2" t="s">
        <v>54</v>
      </c>
      <c r="H28" s="6">
        <v>37</v>
      </c>
      <c r="I28" s="7">
        <v>-0.5</v>
      </c>
      <c r="J28" s="6">
        <v>49.5</v>
      </c>
      <c r="K28" s="7">
        <v>7.5</v>
      </c>
      <c r="L28" s="6">
        <v>11.5</v>
      </c>
      <c r="M28" s="7">
        <v>-6.5</v>
      </c>
      <c r="N28" s="6">
        <f t="shared" si="2"/>
        <v>-12.5</v>
      </c>
      <c r="O28" s="7">
        <v>-8</v>
      </c>
      <c r="R28" s="6">
        <v>38</v>
      </c>
      <c r="S28" s="6">
        <v>56</v>
      </c>
      <c r="T28" s="7">
        <f>R28-S28</f>
        <v>-18</v>
      </c>
      <c r="U28" s="6"/>
      <c r="V28" s="6"/>
      <c r="AB28" s="6"/>
      <c r="AC28" s="6"/>
      <c r="AD28" s="6"/>
      <c r="AF28" s="6">
        <v>30</v>
      </c>
      <c r="AG28" s="6">
        <v>59</v>
      </c>
      <c r="AH28" s="7">
        <f>AF28-AG28</f>
        <v>-29</v>
      </c>
      <c r="AI28" s="4" t="s">
        <v>292</v>
      </c>
    </row>
    <row r="29" spans="1:35" ht="12.75" customHeight="1" x14ac:dyDescent="0.25">
      <c r="A29" s="1"/>
      <c r="B29" t="s">
        <v>294</v>
      </c>
      <c r="C29" s="9"/>
      <c r="D29" s="97"/>
      <c r="F29" t="s">
        <v>577</v>
      </c>
      <c r="G29" s="2"/>
      <c r="H29" s="6">
        <v>38</v>
      </c>
      <c r="I29" s="7">
        <v>0</v>
      </c>
      <c r="J29" s="6">
        <v>46</v>
      </c>
      <c r="K29" s="7">
        <v>0</v>
      </c>
      <c r="L29" s="6">
        <v>13</v>
      </c>
      <c r="M29" s="7">
        <v>-1</v>
      </c>
      <c r="N29" s="6">
        <f t="shared" si="2"/>
        <v>-8</v>
      </c>
      <c r="O29" s="7">
        <v>0</v>
      </c>
      <c r="R29" s="6"/>
      <c r="S29" s="6"/>
      <c r="U29" s="6"/>
      <c r="V29" s="6"/>
      <c r="AB29" s="6"/>
      <c r="AC29" s="6"/>
      <c r="AD29" s="6"/>
      <c r="AF29" s="6"/>
      <c r="AG29" s="6"/>
    </row>
    <row r="30" spans="1:35" ht="12.75" customHeight="1" x14ac:dyDescent="0.25">
      <c r="A30" s="1"/>
      <c r="B30" t="s">
        <v>294</v>
      </c>
      <c r="C30" s="9" t="s">
        <v>602</v>
      </c>
      <c r="D30" s="97">
        <v>29307</v>
      </c>
      <c r="F30" t="s">
        <v>577</v>
      </c>
      <c r="G30" s="2"/>
      <c r="H30" s="6">
        <v>42</v>
      </c>
      <c r="I30" s="7">
        <v>4</v>
      </c>
      <c r="J30" s="6">
        <v>46</v>
      </c>
      <c r="K30" s="7">
        <v>0</v>
      </c>
      <c r="L30" s="6">
        <v>9</v>
      </c>
      <c r="M30" s="7">
        <v>-4</v>
      </c>
      <c r="N30" s="6">
        <f>H30-J30</f>
        <v>-4</v>
      </c>
      <c r="O30" s="7">
        <v>4</v>
      </c>
      <c r="R30" s="6"/>
      <c r="S30" s="6"/>
      <c r="U30" s="6"/>
      <c r="V30" s="6"/>
      <c r="AB30" s="6"/>
      <c r="AC30" s="6"/>
      <c r="AD30" s="6"/>
      <c r="AF30" s="6"/>
      <c r="AG30" s="6"/>
    </row>
    <row r="31" spans="1:35" ht="12.75" customHeight="1" x14ac:dyDescent="0.25">
      <c r="A31" s="1"/>
      <c r="B31" t="s">
        <v>269</v>
      </c>
      <c r="C31" s="9" t="s">
        <v>618</v>
      </c>
      <c r="D31" s="97">
        <v>29312</v>
      </c>
      <c r="F31" t="s">
        <v>357</v>
      </c>
      <c r="G31" s="2"/>
      <c r="H31" s="6">
        <v>41.4</v>
      </c>
      <c r="I31" s="7">
        <v>5.9</v>
      </c>
      <c r="J31" s="6">
        <v>46.5</v>
      </c>
      <c r="K31" s="7">
        <v>-3.1</v>
      </c>
      <c r="L31" s="6">
        <v>10.7</v>
      </c>
      <c r="M31" s="7">
        <v>-0.2</v>
      </c>
      <c r="N31" s="6">
        <f>H31-J31</f>
        <v>-5.1000000000000014</v>
      </c>
      <c r="O31" s="7">
        <v>9</v>
      </c>
      <c r="Q31" s="3"/>
      <c r="R31" s="6">
        <v>40</v>
      </c>
      <c r="S31" s="6">
        <v>50</v>
      </c>
      <c r="T31" s="7">
        <f>R31-S31</f>
        <v>-10</v>
      </c>
      <c r="U31" s="6">
        <v>44</v>
      </c>
      <c r="V31" s="6">
        <v>34</v>
      </c>
      <c r="W31" s="7">
        <f>U31-V31</f>
        <v>10</v>
      </c>
      <c r="Y31" s="3"/>
      <c r="Z31" s="3"/>
      <c r="AA31" s="4" t="s">
        <v>1642</v>
      </c>
      <c r="AB31" s="6"/>
      <c r="AC31" s="6"/>
      <c r="AD31" s="6"/>
      <c r="AF31" s="6">
        <v>35</v>
      </c>
      <c r="AG31" s="6">
        <v>52</v>
      </c>
      <c r="AH31" s="7">
        <f>AF31-AG31</f>
        <v>-17</v>
      </c>
      <c r="AI31" s="4" t="s">
        <v>536</v>
      </c>
    </row>
    <row r="32" spans="1:35" x14ac:dyDescent="0.25">
      <c r="A32" s="1"/>
      <c r="B32" t="s">
        <v>269</v>
      </c>
      <c r="C32" s="9" t="s">
        <v>355</v>
      </c>
      <c r="D32" s="97">
        <v>29321</v>
      </c>
      <c r="F32" t="s">
        <v>264</v>
      </c>
      <c r="G32" s="2" t="s">
        <v>54</v>
      </c>
      <c r="H32" s="6">
        <v>36.5</v>
      </c>
      <c r="I32" s="7">
        <v>-0.5</v>
      </c>
      <c r="J32" s="6">
        <v>45</v>
      </c>
      <c r="K32" s="7">
        <v>-4.5</v>
      </c>
      <c r="L32" s="6">
        <v>15</v>
      </c>
      <c r="M32" s="7">
        <v>3.5</v>
      </c>
      <c r="N32" s="6">
        <f t="shared" si="2"/>
        <v>-8.5</v>
      </c>
      <c r="O32" s="7">
        <v>4</v>
      </c>
      <c r="R32" s="6">
        <v>41</v>
      </c>
      <c r="S32" s="6">
        <v>54</v>
      </c>
      <c r="T32" s="7">
        <f>R32-S32</f>
        <v>-13</v>
      </c>
      <c r="U32" s="6"/>
      <c r="V32" s="6"/>
      <c r="AB32" s="6"/>
      <c r="AC32" s="6"/>
      <c r="AD32" s="6"/>
      <c r="AF32" s="6">
        <v>36</v>
      </c>
      <c r="AG32" s="6">
        <v>52</v>
      </c>
      <c r="AH32" s="7">
        <f>AF32-AG32</f>
        <v>-16</v>
      </c>
      <c r="AI32" s="4" t="s">
        <v>292</v>
      </c>
    </row>
    <row r="33" spans="1:35" ht="12.75" customHeight="1" x14ac:dyDescent="0.25">
      <c r="A33" s="1"/>
      <c r="B33" t="s">
        <v>269</v>
      </c>
      <c r="C33" s="9" t="s">
        <v>358</v>
      </c>
      <c r="D33" s="97">
        <v>29335</v>
      </c>
      <c r="F33" t="s">
        <v>577</v>
      </c>
      <c r="G33" s="2"/>
      <c r="H33" s="6">
        <v>39</v>
      </c>
      <c r="I33" s="7">
        <v>-3</v>
      </c>
      <c r="J33" s="6">
        <v>44</v>
      </c>
      <c r="K33" s="7">
        <v>-2</v>
      </c>
      <c r="L33" s="6">
        <v>14</v>
      </c>
      <c r="M33" s="7">
        <v>5</v>
      </c>
      <c r="N33" s="6">
        <f t="shared" si="2"/>
        <v>-5</v>
      </c>
      <c r="O33" s="7">
        <v>-1</v>
      </c>
      <c r="R33" s="6"/>
      <c r="S33" s="6"/>
      <c r="U33" s="6"/>
      <c r="V33" s="6"/>
      <c r="AB33" s="6"/>
      <c r="AC33" s="6"/>
      <c r="AD33" s="6"/>
      <c r="AF33" s="6"/>
      <c r="AG33" s="6"/>
    </row>
    <row r="34" spans="1:35" ht="12.75" customHeight="1" x14ac:dyDescent="0.25">
      <c r="A34" s="1"/>
      <c r="B34" t="s">
        <v>270</v>
      </c>
      <c r="C34" s="9" t="s">
        <v>610</v>
      </c>
      <c r="D34" s="97">
        <v>29346</v>
      </c>
      <c r="F34" t="s">
        <v>357</v>
      </c>
      <c r="G34" s="2"/>
      <c r="H34" s="6">
        <v>43</v>
      </c>
      <c r="I34" s="7">
        <v>1.6</v>
      </c>
      <c r="J34" s="6">
        <v>43.3</v>
      </c>
      <c r="K34" s="7">
        <v>-3.2</v>
      </c>
      <c r="L34" s="6">
        <v>11.7</v>
      </c>
      <c r="M34" s="7">
        <v>1</v>
      </c>
      <c r="N34" s="6">
        <f t="shared" si="2"/>
        <v>-0.29999999999999716</v>
      </c>
      <c r="O34" s="7">
        <v>4.8</v>
      </c>
      <c r="P34" s="3" t="s">
        <v>1639</v>
      </c>
      <c r="Q34" s="3"/>
      <c r="R34" s="6">
        <v>46</v>
      </c>
      <c r="S34" s="6">
        <v>46</v>
      </c>
      <c r="T34" s="7">
        <f>R34-S34</f>
        <v>0</v>
      </c>
      <c r="U34" s="6">
        <v>47</v>
      </c>
      <c r="V34" s="6">
        <v>32</v>
      </c>
      <c r="W34" s="7">
        <f>U34-V34</f>
        <v>15</v>
      </c>
      <c r="Z34" s="3"/>
      <c r="AA34" s="4" t="s">
        <v>1642</v>
      </c>
      <c r="AB34" s="6"/>
      <c r="AC34" s="6"/>
      <c r="AD34" s="6"/>
      <c r="AF34" s="6">
        <v>38</v>
      </c>
      <c r="AG34" s="6">
        <v>50</v>
      </c>
      <c r="AH34" s="7">
        <f>AF34-AG34</f>
        <v>-12</v>
      </c>
      <c r="AI34" s="4" t="s">
        <v>536</v>
      </c>
    </row>
    <row r="35" spans="1:35" x14ac:dyDescent="0.25">
      <c r="A35" s="1"/>
      <c r="B35" t="s">
        <v>270</v>
      </c>
      <c r="C35" s="9" t="s">
        <v>455</v>
      </c>
      <c r="D35" s="97">
        <v>29356</v>
      </c>
      <c r="F35" t="s">
        <v>264</v>
      </c>
      <c r="G35" s="2" t="s">
        <v>54</v>
      </c>
      <c r="H35" s="6">
        <v>39</v>
      </c>
      <c r="I35" s="7">
        <v>2.5</v>
      </c>
      <c r="J35" s="6">
        <v>43.5</v>
      </c>
      <c r="K35" s="7">
        <v>-1.5</v>
      </c>
      <c r="L35" s="6">
        <v>15.5</v>
      </c>
      <c r="M35" s="7">
        <v>0.5</v>
      </c>
      <c r="N35" s="6">
        <f t="shared" si="2"/>
        <v>-4.5</v>
      </c>
      <c r="O35" s="7">
        <v>4</v>
      </c>
      <c r="R35" s="6">
        <v>44</v>
      </c>
      <c r="S35" s="6">
        <v>51</v>
      </c>
      <c r="T35" s="7">
        <f>R35-S35</f>
        <v>-7</v>
      </c>
      <c r="U35" s="6"/>
      <c r="V35" s="6"/>
      <c r="AF35" s="6">
        <v>37</v>
      </c>
      <c r="AG35" s="6">
        <v>52</v>
      </c>
      <c r="AH35" s="7">
        <f>AF35-AG35</f>
        <v>-15</v>
      </c>
      <c r="AI35" s="4" t="s">
        <v>292</v>
      </c>
    </row>
    <row r="36" spans="1:35" x14ac:dyDescent="0.25">
      <c r="A36" s="1"/>
      <c r="B36" t="s">
        <v>263</v>
      </c>
      <c r="C36" s="9" t="s">
        <v>619</v>
      </c>
      <c r="D36" s="97">
        <v>29374</v>
      </c>
      <c r="F36" t="s">
        <v>357</v>
      </c>
      <c r="G36" s="2"/>
      <c r="H36" s="6">
        <v>41</v>
      </c>
      <c r="I36" s="7">
        <v>-2</v>
      </c>
      <c r="J36" s="6">
        <v>46.9</v>
      </c>
      <c r="K36" s="7">
        <v>3.6</v>
      </c>
      <c r="L36" s="6">
        <v>10.4</v>
      </c>
      <c r="M36" s="7">
        <v>-1.3</v>
      </c>
      <c r="N36" s="6">
        <f t="shared" si="2"/>
        <v>-5.8999999999999986</v>
      </c>
      <c r="O36" s="7">
        <v>-5.6</v>
      </c>
      <c r="Q36" s="3"/>
      <c r="R36" s="6">
        <v>40</v>
      </c>
      <c r="S36" s="6">
        <v>51</v>
      </c>
      <c r="T36" s="7">
        <f>R36-S36</f>
        <v>-11</v>
      </c>
      <c r="U36" s="6">
        <v>43</v>
      </c>
      <c r="V36" s="6">
        <v>36</v>
      </c>
      <c r="W36" s="7">
        <f>U36-V36</f>
        <v>7</v>
      </c>
      <c r="Z36" s="3"/>
      <c r="AA36" s="4" t="s">
        <v>1642</v>
      </c>
      <c r="AF36" s="6">
        <v>34</v>
      </c>
      <c r="AG36" s="6">
        <v>55</v>
      </c>
      <c r="AH36" s="7">
        <f>AF36-AG36</f>
        <v>-21</v>
      </c>
      <c r="AI36" s="4" t="s">
        <v>536</v>
      </c>
    </row>
    <row r="37" spans="1:35" x14ac:dyDescent="0.25">
      <c r="A37" s="1"/>
      <c r="B37" t="s">
        <v>263</v>
      </c>
      <c r="C37" s="9" t="s">
        <v>512</v>
      </c>
      <c r="D37" s="97">
        <v>29383</v>
      </c>
      <c r="F37" t="s">
        <v>264</v>
      </c>
      <c r="G37" s="2" t="s">
        <v>54</v>
      </c>
      <c r="H37" s="6">
        <v>40.5</v>
      </c>
      <c r="I37" s="7">
        <v>1.5</v>
      </c>
      <c r="J37" s="6">
        <v>45</v>
      </c>
      <c r="K37" s="7">
        <v>1.5</v>
      </c>
      <c r="L37" s="6">
        <v>11.5</v>
      </c>
      <c r="M37" s="7">
        <v>-4</v>
      </c>
      <c r="N37" s="6">
        <f t="shared" si="2"/>
        <v>-4.5</v>
      </c>
      <c r="O37" s="7">
        <v>0</v>
      </c>
      <c r="R37" s="6">
        <v>43</v>
      </c>
      <c r="S37" s="6">
        <v>52</v>
      </c>
      <c r="T37" s="7">
        <f>R37-S37</f>
        <v>-9</v>
      </c>
      <c r="U37" s="6"/>
      <c r="V37" s="6"/>
      <c r="AF37" s="6">
        <v>35</v>
      </c>
      <c r="AG37" s="6">
        <v>52</v>
      </c>
      <c r="AH37" s="7">
        <f>AF37-AG37</f>
        <v>-17</v>
      </c>
      <c r="AI37" s="4" t="s">
        <v>292</v>
      </c>
    </row>
    <row r="38" spans="1:35" ht="12.75" customHeight="1" x14ac:dyDescent="0.25">
      <c r="A38" s="1"/>
      <c r="B38" t="s">
        <v>263</v>
      </c>
      <c r="C38" s="9" t="s">
        <v>307</v>
      </c>
      <c r="D38" s="97">
        <v>29391</v>
      </c>
      <c r="F38" t="s">
        <v>577</v>
      </c>
      <c r="G38" s="2"/>
      <c r="H38" s="6">
        <v>41</v>
      </c>
      <c r="I38" s="7">
        <v>2</v>
      </c>
      <c r="J38" s="6">
        <v>43</v>
      </c>
      <c r="K38" s="7">
        <v>-1</v>
      </c>
      <c r="L38" s="6">
        <v>13</v>
      </c>
      <c r="M38" s="7">
        <v>-1</v>
      </c>
      <c r="N38" s="6">
        <f t="shared" si="2"/>
        <v>-2</v>
      </c>
      <c r="O38" s="7">
        <v>3</v>
      </c>
      <c r="R38" s="6"/>
      <c r="S38" s="6"/>
      <c r="U38" s="6"/>
      <c r="V38" s="6"/>
      <c r="AF38" s="6"/>
      <c r="AG38" s="6"/>
    </row>
    <row r="39" spans="1:35" ht="12.75" customHeight="1" x14ac:dyDescent="0.25">
      <c r="A39" s="1"/>
      <c r="B39" t="s">
        <v>265</v>
      </c>
      <c r="C39" s="9" t="s">
        <v>618</v>
      </c>
      <c r="D39" s="97">
        <v>29403</v>
      </c>
      <c r="F39" t="s">
        <v>357</v>
      </c>
      <c r="G39" s="2"/>
      <c r="H39" s="6">
        <v>38.1</v>
      </c>
      <c r="I39" s="7">
        <v>-2.9</v>
      </c>
      <c r="J39" s="6">
        <v>47.3</v>
      </c>
      <c r="K39" s="7">
        <v>0.4</v>
      </c>
      <c r="L39" s="6">
        <v>11.7</v>
      </c>
      <c r="M39" s="7">
        <v>1.3</v>
      </c>
      <c r="N39" s="6">
        <f t="shared" si="2"/>
        <v>-9.1999999999999957</v>
      </c>
      <c r="O39" s="7">
        <v>-3.3</v>
      </c>
      <c r="Q39" s="3"/>
      <c r="R39" s="6">
        <v>39</v>
      </c>
      <c r="S39" s="6">
        <v>53</v>
      </c>
      <c r="T39" s="7">
        <f>R39-S39</f>
        <v>-14</v>
      </c>
      <c r="U39" s="6">
        <v>40</v>
      </c>
      <c r="V39" s="6">
        <v>39</v>
      </c>
      <c r="W39" s="7">
        <f>U39-V39</f>
        <v>1</v>
      </c>
      <c r="AA39" s="4" t="s">
        <v>1642</v>
      </c>
      <c r="AF39" s="6">
        <v>30</v>
      </c>
      <c r="AG39" s="6">
        <v>58</v>
      </c>
      <c r="AH39" s="7">
        <f>AF39-AG39</f>
        <v>-28</v>
      </c>
      <c r="AI39" s="4" t="s">
        <v>536</v>
      </c>
    </row>
    <row r="40" spans="1:35" x14ac:dyDescent="0.25">
      <c r="A40" s="1"/>
      <c r="B40" t="s">
        <v>265</v>
      </c>
      <c r="C40" s="9" t="s">
        <v>355</v>
      </c>
      <c r="D40" s="97">
        <v>29412</v>
      </c>
      <c r="F40" t="s">
        <v>264</v>
      </c>
      <c r="G40" s="2" t="s">
        <v>54</v>
      </c>
      <c r="H40" s="6">
        <v>40</v>
      </c>
      <c r="I40" s="7">
        <v>-0.5</v>
      </c>
      <c r="J40" s="6">
        <v>43.5</v>
      </c>
      <c r="K40" s="7">
        <v>-1.5</v>
      </c>
      <c r="L40" s="6">
        <v>14</v>
      </c>
      <c r="M40" s="7">
        <v>2.5</v>
      </c>
      <c r="N40" s="6">
        <f t="shared" si="2"/>
        <v>-3.5</v>
      </c>
      <c r="O40" s="7">
        <v>1</v>
      </c>
      <c r="R40" s="6">
        <v>41</v>
      </c>
      <c r="S40" s="6">
        <v>51</v>
      </c>
      <c r="T40" s="7">
        <f>R40-S40</f>
        <v>-10</v>
      </c>
      <c r="U40" s="6"/>
      <c r="V40" s="6"/>
      <c r="AF40" s="6">
        <v>33</v>
      </c>
      <c r="AG40" s="6">
        <v>54</v>
      </c>
      <c r="AH40" s="7">
        <f>AF40-AG40</f>
        <v>-21</v>
      </c>
      <c r="AI40" s="4" t="s">
        <v>292</v>
      </c>
    </row>
    <row r="41" spans="1:35" ht="12.75" customHeight="1" x14ac:dyDescent="0.25">
      <c r="A41" s="1"/>
      <c r="B41" t="s">
        <v>265</v>
      </c>
      <c r="C41" s="9" t="s">
        <v>273</v>
      </c>
      <c r="D41" s="97">
        <v>29426</v>
      </c>
      <c r="F41" t="s">
        <v>577</v>
      </c>
      <c r="G41" s="2"/>
      <c r="H41" s="6">
        <v>37</v>
      </c>
      <c r="I41" s="7">
        <v>-4</v>
      </c>
      <c r="J41" s="6">
        <v>47</v>
      </c>
      <c r="K41" s="7">
        <v>4</v>
      </c>
      <c r="L41" s="6">
        <v>13</v>
      </c>
      <c r="M41" s="7">
        <v>0</v>
      </c>
      <c r="N41" s="6">
        <f t="shared" si="2"/>
        <v>-10</v>
      </c>
      <c r="O41" s="7">
        <v>-8</v>
      </c>
      <c r="R41" s="6"/>
      <c r="S41" s="6"/>
      <c r="U41" s="6"/>
      <c r="V41" s="6"/>
      <c r="AF41" s="6"/>
      <c r="AG41" s="6"/>
    </row>
    <row r="42" spans="1:35" ht="12.75" customHeight="1" x14ac:dyDescent="0.25">
      <c r="A42" s="1"/>
      <c r="B42" t="s">
        <v>293</v>
      </c>
      <c r="C42" s="9" t="s">
        <v>608</v>
      </c>
      <c r="D42" s="97">
        <v>29437</v>
      </c>
      <c r="F42" t="s">
        <v>357</v>
      </c>
      <c r="G42" s="2"/>
      <c r="H42" s="6">
        <v>40</v>
      </c>
      <c r="I42" s="7">
        <v>1.9</v>
      </c>
      <c r="J42" s="6">
        <v>46.3</v>
      </c>
      <c r="K42" s="7">
        <v>-1</v>
      </c>
      <c r="L42" s="6">
        <v>11.3</v>
      </c>
      <c r="M42" s="7">
        <v>-0.4</v>
      </c>
      <c r="N42" s="6">
        <f t="shared" si="2"/>
        <v>-6.2999999999999972</v>
      </c>
      <c r="O42" s="7">
        <v>2.9</v>
      </c>
      <c r="Q42" s="3"/>
      <c r="R42" s="6">
        <v>40</v>
      </c>
      <c r="S42" s="6">
        <v>52</v>
      </c>
      <c r="T42" s="7">
        <f>R42-S42</f>
        <v>-12</v>
      </c>
      <c r="U42" s="6">
        <v>45</v>
      </c>
      <c r="V42" s="6">
        <v>37</v>
      </c>
      <c r="W42" s="7">
        <f>U42-V42</f>
        <v>8</v>
      </c>
      <c r="AA42" s="4" t="s">
        <v>1642</v>
      </c>
      <c r="AF42" s="6">
        <v>34</v>
      </c>
      <c r="AG42" s="6">
        <v>55</v>
      </c>
      <c r="AH42" s="7">
        <f>AF42-AG42</f>
        <v>-21</v>
      </c>
      <c r="AI42" s="4" t="s">
        <v>536</v>
      </c>
    </row>
    <row r="43" spans="1:35" x14ac:dyDescent="0.25">
      <c r="A43" s="1"/>
      <c r="B43" t="s">
        <v>293</v>
      </c>
      <c r="C43" s="9" t="s">
        <v>552</v>
      </c>
      <c r="D43" s="97">
        <v>29447</v>
      </c>
      <c r="F43" t="s">
        <v>264</v>
      </c>
      <c r="G43" s="2" t="s">
        <v>54</v>
      </c>
      <c r="H43" s="6">
        <v>38.5</v>
      </c>
      <c r="I43" s="7">
        <v>-1.5</v>
      </c>
      <c r="J43" s="6">
        <v>44</v>
      </c>
      <c r="K43" s="7">
        <v>0.5</v>
      </c>
      <c r="L43" s="6">
        <v>14.5</v>
      </c>
      <c r="M43" s="7">
        <v>0.5</v>
      </c>
      <c r="N43" s="6">
        <f t="shared" si="2"/>
        <v>-5.5</v>
      </c>
      <c r="O43" s="7">
        <v>-2</v>
      </c>
      <c r="R43" s="6">
        <v>41</v>
      </c>
      <c r="S43" s="6">
        <v>54</v>
      </c>
      <c r="T43" s="7">
        <f>R43-S43</f>
        <v>-13</v>
      </c>
      <c r="U43" s="6"/>
      <c r="V43" s="6"/>
      <c r="AF43" s="6">
        <v>35</v>
      </c>
      <c r="AG43" s="6">
        <v>53</v>
      </c>
      <c r="AH43" s="7">
        <f>AF43-AG43</f>
        <v>-18</v>
      </c>
      <c r="AI43" s="4" t="s">
        <v>292</v>
      </c>
    </row>
    <row r="44" spans="1:35" ht="12.75" customHeight="1" x14ac:dyDescent="0.25">
      <c r="A44" s="1"/>
      <c r="B44" t="s">
        <v>293</v>
      </c>
      <c r="C44" s="9"/>
      <c r="D44" s="97"/>
      <c r="F44" t="s">
        <v>577</v>
      </c>
      <c r="G44" s="2"/>
      <c r="H44" s="6">
        <v>37</v>
      </c>
      <c r="I44" s="7">
        <v>0</v>
      </c>
      <c r="J44" s="6">
        <v>48</v>
      </c>
      <c r="K44" s="7">
        <v>1</v>
      </c>
      <c r="L44" s="6">
        <v>13</v>
      </c>
      <c r="M44" s="7">
        <v>0</v>
      </c>
      <c r="N44" s="6">
        <f t="shared" si="2"/>
        <v>-11</v>
      </c>
      <c r="O44" s="7">
        <v>-1</v>
      </c>
      <c r="R44" s="6"/>
      <c r="S44" s="6"/>
      <c r="U44" s="6"/>
      <c r="V44" s="6"/>
      <c r="AF44" s="6"/>
      <c r="AG44" s="6"/>
    </row>
    <row r="45" spans="1:35" ht="12.75" customHeight="1" x14ac:dyDescent="0.25">
      <c r="A45" s="1"/>
      <c r="B45" t="s">
        <v>295</v>
      </c>
      <c r="C45" s="9" t="s">
        <v>547</v>
      </c>
      <c r="D45" s="97">
        <v>29465</v>
      </c>
      <c r="F45" t="s">
        <v>357</v>
      </c>
      <c r="G45" s="2"/>
      <c r="H45" s="6">
        <v>39.799999999999997</v>
      </c>
      <c r="I45" s="7">
        <v>-0.2</v>
      </c>
      <c r="J45" s="6">
        <v>47.6</v>
      </c>
      <c r="K45" s="7">
        <v>1.3</v>
      </c>
      <c r="L45" s="6">
        <v>11</v>
      </c>
      <c r="M45" s="7">
        <v>-0.3</v>
      </c>
      <c r="N45" s="6">
        <f t="shared" si="2"/>
        <v>-7.8000000000000043</v>
      </c>
      <c r="O45" s="7">
        <v>-1.5</v>
      </c>
      <c r="Q45" s="3"/>
      <c r="R45" s="6">
        <v>37</v>
      </c>
      <c r="S45" s="6">
        <v>53</v>
      </c>
      <c r="T45" s="7">
        <f>R45-S45</f>
        <v>-16</v>
      </c>
      <c r="U45" s="6">
        <v>39</v>
      </c>
      <c r="V45" s="6">
        <v>40</v>
      </c>
      <c r="W45" s="7">
        <f>U45-V45</f>
        <v>-1</v>
      </c>
      <c r="AA45" s="4" t="s">
        <v>1642</v>
      </c>
      <c r="AF45" s="6">
        <v>31</v>
      </c>
      <c r="AG45" s="6">
        <v>58</v>
      </c>
      <c r="AH45" s="7">
        <f>AF45-AG45</f>
        <v>-27</v>
      </c>
      <c r="AI45" s="4" t="s">
        <v>536</v>
      </c>
    </row>
    <row r="46" spans="1:35" x14ac:dyDescent="0.25">
      <c r="A46" s="1"/>
      <c r="B46" t="s">
        <v>295</v>
      </c>
      <c r="C46" s="9" t="s">
        <v>360</v>
      </c>
      <c r="D46" s="97">
        <v>29474</v>
      </c>
      <c r="F46" t="s">
        <v>264</v>
      </c>
      <c r="G46" s="2" t="s">
        <v>54</v>
      </c>
      <c r="H46" s="6">
        <v>35.5</v>
      </c>
      <c r="I46" s="7">
        <v>-3</v>
      </c>
      <c r="J46" s="6">
        <v>45</v>
      </c>
      <c r="K46" s="7">
        <v>1</v>
      </c>
      <c r="L46" s="6">
        <v>16.5</v>
      </c>
      <c r="M46" s="7">
        <v>2</v>
      </c>
      <c r="N46" s="6">
        <f t="shared" si="2"/>
        <v>-9.5</v>
      </c>
      <c r="O46" s="7">
        <v>-4</v>
      </c>
      <c r="R46" s="6">
        <v>37</v>
      </c>
      <c r="S46" s="6">
        <v>58</v>
      </c>
      <c r="T46" s="7">
        <f>R46-S46</f>
        <v>-21</v>
      </c>
      <c r="U46" s="6"/>
      <c r="V46" s="6"/>
      <c r="AF46" s="6">
        <v>30</v>
      </c>
      <c r="AG46" s="6">
        <v>57</v>
      </c>
      <c r="AH46" s="7">
        <f>AF46-AG46</f>
        <v>-27</v>
      </c>
      <c r="AI46" s="4" t="s">
        <v>292</v>
      </c>
    </row>
    <row r="47" spans="1:35" ht="12.75" customHeight="1" x14ac:dyDescent="0.25">
      <c r="A47" s="1"/>
      <c r="B47" t="s">
        <v>295</v>
      </c>
      <c r="C47" s="9" t="s">
        <v>479</v>
      </c>
      <c r="D47" s="97">
        <v>29489</v>
      </c>
      <c r="F47" t="s">
        <v>577</v>
      </c>
      <c r="G47" s="2"/>
      <c r="H47" s="6">
        <v>37</v>
      </c>
      <c r="I47" s="7">
        <v>0</v>
      </c>
      <c r="J47" s="6">
        <v>46</v>
      </c>
      <c r="K47" s="7">
        <v>-2</v>
      </c>
      <c r="L47" s="6">
        <v>15</v>
      </c>
      <c r="M47" s="7">
        <v>2</v>
      </c>
      <c r="N47" s="6">
        <f t="shared" si="2"/>
        <v>-9</v>
      </c>
      <c r="O47" s="7">
        <v>2</v>
      </c>
      <c r="R47" s="6"/>
      <c r="S47" s="6"/>
      <c r="U47" s="6"/>
      <c r="V47" s="6"/>
      <c r="AF47" s="6"/>
      <c r="AG47" s="6"/>
    </row>
    <row r="48" spans="1:35" x14ac:dyDescent="0.25">
      <c r="A48" s="1"/>
      <c r="B48" t="s">
        <v>297</v>
      </c>
      <c r="C48" s="9" t="s">
        <v>354</v>
      </c>
      <c r="D48" s="97">
        <v>29495</v>
      </c>
      <c r="F48" t="s">
        <v>264</v>
      </c>
      <c r="G48" s="2" t="s">
        <v>54</v>
      </c>
      <c r="H48" s="6">
        <v>40</v>
      </c>
      <c r="I48" s="7">
        <v>4.5</v>
      </c>
      <c r="J48" s="6">
        <v>43</v>
      </c>
      <c r="K48" s="7">
        <v>-2</v>
      </c>
      <c r="L48" s="6">
        <v>13.5</v>
      </c>
      <c r="M48" s="7">
        <v>-3</v>
      </c>
      <c r="N48" s="6">
        <f t="shared" si="2"/>
        <v>-3</v>
      </c>
      <c r="O48" s="7">
        <v>6.5</v>
      </c>
      <c r="R48" s="6"/>
      <c r="S48" s="6"/>
      <c r="T48" s="7"/>
      <c r="U48" s="6"/>
      <c r="V48" s="6"/>
      <c r="AF48" s="6"/>
      <c r="AG48" s="6"/>
    </row>
    <row r="49" spans="1:35" x14ac:dyDescent="0.25">
      <c r="A49" s="1"/>
      <c r="B49" t="s">
        <v>297</v>
      </c>
      <c r="C49" s="9" t="s">
        <v>528</v>
      </c>
      <c r="D49" s="97">
        <v>29500</v>
      </c>
      <c r="F49" t="s">
        <v>357</v>
      </c>
      <c r="G49" s="2"/>
      <c r="H49" s="6">
        <v>39.4</v>
      </c>
      <c r="I49" s="7">
        <v>-0.4</v>
      </c>
      <c r="J49" s="6">
        <v>46.5</v>
      </c>
      <c r="K49" s="7">
        <v>-1.1000000000000001</v>
      </c>
      <c r="L49" s="6">
        <v>12.4</v>
      </c>
      <c r="M49" s="7">
        <v>1.4</v>
      </c>
      <c r="N49" s="6">
        <f t="shared" si="2"/>
        <v>-7.1000000000000014</v>
      </c>
      <c r="O49" s="7">
        <v>0.7</v>
      </c>
      <c r="Q49" s="3"/>
      <c r="R49" s="6">
        <v>36</v>
      </c>
      <c r="S49" s="6">
        <v>56</v>
      </c>
      <c r="T49" s="7">
        <f>R49-S49</f>
        <v>-20</v>
      </c>
      <c r="U49" s="6">
        <v>45</v>
      </c>
      <c r="V49" s="6">
        <v>37</v>
      </c>
      <c r="W49" s="7">
        <f>U49-V49</f>
        <v>8</v>
      </c>
      <c r="AA49" s="4" t="s">
        <v>1642</v>
      </c>
      <c r="AF49" s="6">
        <v>31</v>
      </c>
      <c r="AG49" s="6">
        <v>58</v>
      </c>
      <c r="AH49" s="7">
        <f>AF49-AG49</f>
        <v>-27</v>
      </c>
      <c r="AI49" s="4" t="s">
        <v>536</v>
      </c>
    </row>
    <row r="50" spans="1:35" x14ac:dyDescent="0.25">
      <c r="A50" s="1"/>
      <c r="B50" t="s">
        <v>297</v>
      </c>
      <c r="C50" s="9" t="s">
        <v>493</v>
      </c>
      <c r="D50" s="97">
        <v>29509</v>
      </c>
      <c r="F50" t="s">
        <v>264</v>
      </c>
      <c r="G50" s="2" t="s">
        <v>54</v>
      </c>
      <c r="H50" s="6">
        <v>40</v>
      </c>
      <c r="I50" s="7">
        <v>0</v>
      </c>
      <c r="J50" s="6">
        <v>43</v>
      </c>
      <c r="K50" s="7">
        <v>0</v>
      </c>
      <c r="L50" s="6">
        <v>13.5</v>
      </c>
      <c r="M50" s="7">
        <v>0</v>
      </c>
      <c r="N50" s="6">
        <f t="shared" si="2"/>
        <v>-3</v>
      </c>
      <c r="O50" s="7">
        <v>0</v>
      </c>
      <c r="R50" s="6">
        <v>38</v>
      </c>
      <c r="S50" s="6">
        <v>56</v>
      </c>
      <c r="T50" s="7">
        <f>R50-S50</f>
        <v>-18</v>
      </c>
      <c r="U50" s="6"/>
      <c r="V50" s="6"/>
      <c r="AF50" s="6">
        <v>34</v>
      </c>
      <c r="AG50" s="6">
        <v>54</v>
      </c>
      <c r="AH50" s="7">
        <f>AF50-AG50</f>
        <v>-20</v>
      </c>
      <c r="AI50" s="4" t="s">
        <v>292</v>
      </c>
    </row>
    <row r="51" spans="1:35" ht="12.75" customHeight="1" x14ac:dyDescent="0.25">
      <c r="A51" s="1"/>
      <c r="B51" t="s">
        <v>297</v>
      </c>
      <c r="C51" s="9"/>
      <c r="D51" s="97"/>
      <c r="F51" t="s">
        <v>577</v>
      </c>
      <c r="G51" s="2"/>
      <c r="H51" s="6">
        <v>34</v>
      </c>
      <c r="I51" s="7">
        <v>-3</v>
      </c>
      <c r="J51" s="6">
        <v>50</v>
      </c>
      <c r="K51" s="7">
        <v>4</v>
      </c>
      <c r="L51" s="6">
        <v>15</v>
      </c>
      <c r="M51" s="7">
        <v>0</v>
      </c>
      <c r="N51" s="6">
        <f t="shared" si="2"/>
        <v>-16</v>
      </c>
      <c r="O51" s="7">
        <v>-7</v>
      </c>
      <c r="R51" s="6"/>
      <c r="S51" s="6"/>
      <c r="U51" s="6"/>
      <c r="V51" s="6"/>
      <c r="AF51" s="6"/>
      <c r="AG51" s="6"/>
    </row>
    <row r="52" spans="1:35" ht="12.75" customHeight="1" x14ac:dyDescent="0.25">
      <c r="A52" s="1"/>
      <c r="B52" t="s">
        <v>296</v>
      </c>
      <c r="C52" s="9" t="s">
        <v>613</v>
      </c>
      <c r="D52" s="97">
        <v>29528</v>
      </c>
      <c r="F52" t="s">
        <v>357</v>
      </c>
      <c r="G52" s="2"/>
      <c r="H52" s="6">
        <v>37.200000000000003</v>
      </c>
      <c r="I52" s="7">
        <v>-2.2000000000000002</v>
      </c>
      <c r="J52" s="6">
        <v>47.7</v>
      </c>
      <c r="K52" s="7">
        <v>1.2</v>
      </c>
      <c r="L52" s="6">
        <v>12.6</v>
      </c>
      <c r="M52" s="7">
        <v>0.2</v>
      </c>
      <c r="N52" s="6">
        <f t="shared" si="2"/>
        <v>-10.5</v>
      </c>
      <c r="O52" s="7">
        <v>-3.4</v>
      </c>
      <c r="Q52" s="3"/>
      <c r="R52" s="6">
        <v>33</v>
      </c>
      <c r="S52" s="6">
        <v>56</v>
      </c>
      <c r="T52" s="7">
        <f>R52-S52</f>
        <v>-23</v>
      </c>
      <c r="U52" s="6"/>
      <c r="V52" s="6"/>
      <c r="AA52" s="4" t="s">
        <v>1642</v>
      </c>
      <c r="AF52" s="6">
        <v>27</v>
      </c>
      <c r="AG52" s="6">
        <v>59</v>
      </c>
      <c r="AH52" s="7">
        <f>AF52-AG52</f>
        <v>-32</v>
      </c>
      <c r="AI52" s="4" t="s">
        <v>536</v>
      </c>
    </row>
    <row r="53" spans="1:35" ht="12.75" customHeight="1" x14ac:dyDescent="0.25">
      <c r="A53" s="1"/>
      <c r="B53" t="s">
        <v>296</v>
      </c>
      <c r="C53" s="9" t="s">
        <v>580</v>
      </c>
      <c r="D53" s="97">
        <v>29536</v>
      </c>
      <c r="F53" t="s">
        <v>577</v>
      </c>
      <c r="G53" s="2"/>
      <c r="H53" s="6">
        <v>38</v>
      </c>
      <c r="I53" s="7">
        <v>4</v>
      </c>
      <c r="J53" s="6">
        <v>47</v>
      </c>
      <c r="K53" s="7">
        <v>-3</v>
      </c>
      <c r="L53" s="6">
        <v>13</v>
      </c>
      <c r="M53" s="7">
        <v>-2</v>
      </c>
      <c r="N53" s="6">
        <f>H53-J53</f>
        <v>-9</v>
      </c>
      <c r="O53" s="7">
        <v>7</v>
      </c>
      <c r="R53" s="6"/>
      <c r="S53" s="6"/>
      <c r="U53" s="6"/>
      <c r="V53" s="6"/>
      <c r="AF53" s="6"/>
      <c r="AG53" s="6"/>
    </row>
    <row r="54" spans="1:35" x14ac:dyDescent="0.25">
      <c r="A54" s="1"/>
      <c r="B54" t="s">
        <v>296</v>
      </c>
      <c r="C54" s="9" t="s">
        <v>451</v>
      </c>
      <c r="D54" s="97">
        <v>29537</v>
      </c>
      <c r="F54" t="s">
        <v>264</v>
      </c>
      <c r="G54" s="2" t="s">
        <v>54</v>
      </c>
      <c r="H54" s="6">
        <v>36.5</v>
      </c>
      <c r="I54" s="7">
        <v>-3.5</v>
      </c>
      <c r="J54" s="6">
        <v>47</v>
      </c>
      <c r="K54" s="7">
        <v>4</v>
      </c>
      <c r="L54" s="6">
        <v>15</v>
      </c>
      <c r="M54" s="7">
        <v>1.5</v>
      </c>
      <c r="N54" s="6">
        <f t="shared" si="2"/>
        <v>-10.5</v>
      </c>
      <c r="O54" s="7">
        <v>-7.5</v>
      </c>
      <c r="R54" s="6">
        <v>34</v>
      </c>
      <c r="S54" s="6">
        <v>60</v>
      </c>
      <c r="T54" s="7">
        <f>R54-S54</f>
        <v>-26</v>
      </c>
      <c r="U54" s="6"/>
      <c r="V54" s="6"/>
      <c r="AF54" s="6">
        <v>29</v>
      </c>
      <c r="AG54" s="6">
        <v>60</v>
      </c>
      <c r="AH54" s="7">
        <f>AF54-AG54</f>
        <v>-31</v>
      </c>
      <c r="AI54" s="4" t="s">
        <v>292</v>
      </c>
    </row>
    <row r="55" spans="1:35" ht="12.75" customHeight="1" x14ac:dyDescent="0.25">
      <c r="A55" s="1"/>
      <c r="B55" t="s">
        <v>296</v>
      </c>
      <c r="C55" s="9"/>
      <c r="D55" s="97"/>
      <c r="F55" t="s">
        <v>577</v>
      </c>
      <c r="G55" s="2"/>
      <c r="H55" s="6">
        <v>36</v>
      </c>
      <c r="I55" s="7">
        <v>-2</v>
      </c>
      <c r="J55" s="6">
        <v>50</v>
      </c>
      <c r="K55" s="7">
        <v>3</v>
      </c>
      <c r="L55" s="6">
        <v>13</v>
      </c>
      <c r="M55" s="7">
        <v>0</v>
      </c>
      <c r="N55" s="6">
        <f t="shared" si="2"/>
        <v>-14</v>
      </c>
      <c r="O55" s="7">
        <v>-5</v>
      </c>
      <c r="R55" s="6"/>
      <c r="S55" s="6"/>
      <c r="U55" s="6"/>
      <c r="V55" s="6"/>
      <c r="AF55" s="6"/>
      <c r="AG55" s="6"/>
    </row>
    <row r="56" spans="1:35" ht="12.75" customHeight="1" x14ac:dyDescent="0.25">
      <c r="A56" s="1"/>
      <c r="B56" t="s">
        <v>266</v>
      </c>
      <c r="C56" s="9" t="s">
        <v>611</v>
      </c>
      <c r="D56" s="97">
        <v>29563</v>
      </c>
      <c r="F56" t="s">
        <v>357</v>
      </c>
      <c r="G56" s="2"/>
      <c r="H56" s="6">
        <v>35.4</v>
      </c>
      <c r="I56" s="7">
        <v>-1.8</v>
      </c>
      <c r="J56" s="6">
        <v>51.2</v>
      </c>
      <c r="K56" s="7">
        <v>3.5</v>
      </c>
      <c r="L56" s="6">
        <v>11.9</v>
      </c>
      <c r="M56" s="7">
        <v>-0.7</v>
      </c>
      <c r="N56" s="6">
        <f t="shared" si="2"/>
        <v>-15.800000000000004</v>
      </c>
      <c r="O56" s="7">
        <v>-5.3</v>
      </c>
      <c r="Q56" s="3"/>
      <c r="R56" s="6">
        <v>29</v>
      </c>
      <c r="S56" s="6">
        <v>61</v>
      </c>
      <c r="T56" s="7">
        <f>R56-S56</f>
        <v>-32</v>
      </c>
      <c r="U56" s="6"/>
      <c r="V56" s="6"/>
      <c r="Z56" s="3"/>
      <c r="AA56" s="4" t="s">
        <v>1642</v>
      </c>
      <c r="AF56" s="6">
        <v>24</v>
      </c>
      <c r="AG56" s="6">
        <v>65</v>
      </c>
      <c r="AH56" s="7">
        <f>AF56-AG56</f>
        <v>-41</v>
      </c>
      <c r="AI56" s="4" t="s">
        <v>536</v>
      </c>
    </row>
    <row r="57" spans="1:35" x14ac:dyDescent="0.25">
      <c r="A57" s="1"/>
      <c r="B57" t="s">
        <v>266</v>
      </c>
      <c r="C57" s="9" t="s">
        <v>360</v>
      </c>
      <c r="D57" s="97">
        <v>29565</v>
      </c>
      <c r="F57" t="s">
        <v>264</v>
      </c>
      <c r="G57" s="2" t="s">
        <v>54</v>
      </c>
      <c r="H57" s="6">
        <v>35</v>
      </c>
      <c r="I57" s="7">
        <v>-1.5</v>
      </c>
      <c r="J57" s="6">
        <v>47.5</v>
      </c>
      <c r="K57" s="7">
        <v>0.5</v>
      </c>
      <c r="L57" s="6">
        <v>14.5</v>
      </c>
      <c r="M57" s="7">
        <v>-0.5</v>
      </c>
      <c r="N57" s="6">
        <f t="shared" si="2"/>
        <v>-12.5</v>
      </c>
      <c r="O57" s="7">
        <v>-2</v>
      </c>
      <c r="R57" s="6">
        <v>35</v>
      </c>
      <c r="S57" s="6">
        <v>59</v>
      </c>
      <c r="T57" s="7">
        <f>R57-S57</f>
        <v>-24</v>
      </c>
      <c r="U57" s="6"/>
      <c r="V57" s="6"/>
      <c r="AF57" s="6">
        <v>29</v>
      </c>
      <c r="AG57" s="6">
        <v>59</v>
      </c>
      <c r="AH57" s="7">
        <f>AF57-AG57</f>
        <v>-30</v>
      </c>
      <c r="AI57" s="4" t="s">
        <v>292</v>
      </c>
    </row>
    <row r="58" spans="1:35" ht="12.75" customHeight="1" x14ac:dyDescent="0.25">
      <c r="A58" s="1"/>
      <c r="B58" t="s">
        <v>266</v>
      </c>
      <c r="C58" s="9" t="s">
        <v>564</v>
      </c>
      <c r="D58" s="97">
        <v>29573</v>
      </c>
      <c r="F58" t="s">
        <v>577</v>
      </c>
      <c r="G58" s="2"/>
      <c r="H58" s="6">
        <v>32</v>
      </c>
      <c r="I58" s="7">
        <v>-4</v>
      </c>
      <c r="J58" s="6">
        <v>56</v>
      </c>
      <c r="K58" s="7">
        <v>6</v>
      </c>
      <c r="L58" s="6">
        <v>11</v>
      </c>
      <c r="M58" s="7">
        <v>-2</v>
      </c>
      <c r="N58" s="6">
        <f t="shared" si="2"/>
        <v>-24</v>
      </c>
      <c r="O58" s="7">
        <v>-10</v>
      </c>
      <c r="R58" s="6"/>
      <c r="S58" s="6"/>
      <c r="U58" s="6"/>
      <c r="V58" s="6"/>
      <c r="AF58" s="6"/>
      <c r="AG58" s="6"/>
    </row>
    <row r="59" spans="1:35" ht="12.75" customHeight="1" x14ac:dyDescent="0.25">
      <c r="A59" s="1">
        <v>1981</v>
      </c>
      <c r="B59" t="s">
        <v>267</v>
      </c>
      <c r="C59" s="9" t="s">
        <v>620</v>
      </c>
      <c r="D59" s="97">
        <v>29598</v>
      </c>
      <c r="F59" t="s">
        <v>357</v>
      </c>
      <c r="G59" s="2"/>
      <c r="H59" s="6">
        <v>34.5</v>
      </c>
      <c r="I59" s="7">
        <v>-0.9</v>
      </c>
      <c r="J59" s="6">
        <v>50.9</v>
      </c>
      <c r="K59" s="7">
        <v>-0.3</v>
      </c>
      <c r="L59" s="6">
        <v>12.2</v>
      </c>
      <c r="M59" s="7">
        <v>0.3</v>
      </c>
      <c r="N59" s="6">
        <f t="shared" si="2"/>
        <v>-16.399999999999999</v>
      </c>
      <c r="O59" s="7">
        <v>-0.6</v>
      </c>
      <c r="R59" s="6">
        <v>29</v>
      </c>
      <c r="S59" s="6">
        <v>61</v>
      </c>
      <c r="U59" s="6"/>
      <c r="V59" s="6"/>
      <c r="AA59" s="4" t="s">
        <v>1642</v>
      </c>
      <c r="AF59" s="6">
        <v>25</v>
      </c>
      <c r="AG59" s="6">
        <v>63</v>
      </c>
    </row>
    <row r="60" spans="1:35" x14ac:dyDescent="0.25">
      <c r="B60" t="s">
        <v>267</v>
      </c>
      <c r="C60" s="9" t="s">
        <v>350</v>
      </c>
      <c r="D60" s="97">
        <v>29600</v>
      </c>
      <c r="F60" t="s">
        <v>264</v>
      </c>
      <c r="G60" s="2" t="s">
        <v>54</v>
      </c>
      <c r="H60" s="6">
        <v>33</v>
      </c>
      <c r="I60" s="7">
        <v>-2</v>
      </c>
      <c r="J60" s="6">
        <v>46.5</v>
      </c>
      <c r="K60" s="7">
        <v>-1</v>
      </c>
      <c r="L60" s="6">
        <v>18.5</v>
      </c>
      <c r="M60" s="7">
        <v>4</v>
      </c>
      <c r="N60" s="6">
        <f t="shared" si="2"/>
        <v>-13.5</v>
      </c>
      <c r="O60" s="7">
        <v>-1</v>
      </c>
      <c r="R60" s="6">
        <v>31</v>
      </c>
      <c r="S60" s="6">
        <v>63</v>
      </c>
      <c r="T60" s="7">
        <f>R60-S60</f>
        <v>-32</v>
      </c>
      <c r="U60" s="6"/>
      <c r="V60" s="6"/>
      <c r="AE60" s="3"/>
      <c r="AF60" s="6">
        <v>26</v>
      </c>
      <c r="AG60" s="6">
        <v>63</v>
      </c>
      <c r="AH60" s="7">
        <f>AF60-AG60</f>
        <v>-37</v>
      </c>
      <c r="AI60" s="4" t="s">
        <v>292</v>
      </c>
    </row>
    <row r="61" spans="1:35" ht="12.75" customHeight="1" x14ac:dyDescent="0.25">
      <c r="A61" s="1"/>
      <c r="B61" t="s">
        <v>267</v>
      </c>
      <c r="C61" s="9" t="s">
        <v>621</v>
      </c>
      <c r="D61" s="97">
        <v>29608</v>
      </c>
      <c r="F61" t="s">
        <v>577</v>
      </c>
      <c r="G61" s="2"/>
      <c r="H61" s="6">
        <v>35</v>
      </c>
      <c r="I61" s="7">
        <v>3</v>
      </c>
      <c r="J61" s="6">
        <v>45</v>
      </c>
      <c r="K61" s="7">
        <v>-11</v>
      </c>
      <c r="L61" s="6">
        <v>17</v>
      </c>
      <c r="M61" s="7">
        <v>6</v>
      </c>
      <c r="N61" s="6">
        <f t="shared" si="2"/>
        <v>-10</v>
      </c>
      <c r="O61" s="7">
        <v>14</v>
      </c>
      <c r="R61" s="6"/>
      <c r="S61" s="6"/>
      <c r="U61" s="6"/>
      <c r="V61" s="6"/>
      <c r="AF61" s="6"/>
      <c r="AG61" s="6"/>
    </row>
    <row r="62" spans="1:35" ht="12.75" customHeight="1" x14ac:dyDescent="0.25">
      <c r="A62" s="1"/>
      <c r="B62" s="3" t="s">
        <v>267</v>
      </c>
      <c r="C62" s="52" t="s">
        <v>602</v>
      </c>
      <c r="D62" s="97">
        <v>29613</v>
      </c>
      <c r="F62" s="3" t="s">
        <v>357</v>
      </c>
      <c r="G62" s="2" t="s">
        <v>46</v>
      </c>
      <c r="H62" s="6">
        <v>39</v>
      </c>
      <c r="I62" s="7">
        <v>4.5</v>
      </c>
      <c r="J62" s="6">
        <v>41</v>
      </c>
      <c r="K62" s="7">
        <v>-9.9</v>
      </c>
      <c r="L62" s="6">
        <v>15</v>
      </c>
      <c r="M62" s="7">
        <v>2.8</v>
      </c>
      <c r="N62" s="6">
        <f t="shared" si="2"/>
        <v>-2</v>
      </c>
      <c r="O62" s="7">
        <v>14.4</v>
      </c>
      <c r="P62" s="3" t="s">
        <v>467</v>
      </c>
      <c r="R62" s="6">
        <v>33</v>
      </c>
      <c r="S62" s="6">
        <v>62</v>
      </c>
      <c r="T62" s="7">
        <f>R62-S62</f>
        <v>-29</v>
      </c>
      <c r="U62" s="6">
        <v>27</v>
      </c>
      <c r="V62" s="6">
        <v>47</v>
      </c>
      <c r="W62" s="7">
        <f>U62-V62</f>
        <v>-20</v>
      </c>
      <c r="X62" s="6">
        <v>48</v>
      </c>
      <c r="Y62" s="6">
        <v>25</v>
      </c>
      <c r="Z62" s="7">
        <f>X62-Y62</f>
        <v>23</v>
      </c>
      <c r="AA62" s="4" t="s">
        <v>1641</v>
      </c>
      <c r="AF62" s="6">
        <v>26</v>
      </c>
      <c r="AG62" s="6">
        <v>66</v>
      </c>
      <c r="AH62" s="7">
        <f>AF62-AG62</f>
        <v>-40</v>
      </c>
      <c r="AI62" s="4" t="s">
        <v>1641</v>
      </c>
    </row>
    <row r="63" spans="1:35" ht="12.75" customHeight="1" x14ac:dyDescent="0.25">
      <c r="A63" s="1"/>
      <c r="B63" s="3" t="s">
        <v>267</v>
      </c>
      <c r="C63" s="52" t="s">
        <v>586</v>
      </c>
      <c r="D63" s="97">
        <v>29615</v>
      </c>
      <c r="E63">
        <v>1</v>
      </c>
      <c r="F63" s="3" t="s">
        <v>357</v>
      </c>
      <c r="G63" s="2" t="s">
        <v>138</v>
      </c>
      <c r="H63" s="6">
        <v>37</v>
      </c>
      <c r="I63" s="7">
        <v>-2</v>
      </c>
      <c r="J63" s="6">
        <v>44</v>
      </c>
      <c r="K63" s="7">
        <v>3</v>
      </c>
      <c r="L63" s="6">
        <v>16</v>
      </c>
      <c r="M63" s="7">
        <v>1</v>
      </c>
      <c r="N63" s="6">
        <f t="shared" si="2"/>
        <v>-7</v>
      </c>
      <c r="O63" s="7">
        <v>-5</v>
      </c>
      <c r="P63" s="3" t="s">
        <v>467</v>
      </c>
      <c r="R63" s="6"/>
      <c r="S63" s="6"/>
      <c r="T63" s="7"/>
      <c r="U63" s="6"/>
      <c r="V63" s="6"/>
      <c r="W63" s="7"/>
      <c r="X63" s="6"/>
      <c r="Y63" s="6"/>
      <c r="Z63" s="7"/>
      <c r="AA63" s="4"/>
      <c r="AF63" s="6"/>
      <c r="AG63" s="6"/>
      <c r="AH63" s="7"/>
      <c r="AI63" s="4"/>
    </row>
    <row r="64" spans="1:35" ht="12.75" customHeight="1" x14ac:dyDescent="0.25">
      <c r="A64" s="1"/>
      <c r="B64" t="s">
        <v>268</v>
      </c>
      <c r="C64" s="9" t="s">
        <v>547</v>
      </c>
      <c r="D64" s="97">
        <v>29618</v>
      </c>
      <c r="F64" t="s">
        <v>357</v>
      </c>
      <c r="G64" s="2"/>
      <c r="H64" s="6">
        <v>37</v>
      </c>
      <c r="I64" s="7">
        <v>0</v>
      </c>
      <c r="J64" s="6">
        <v>41.1</v>
      </c>
      <c r="K64" s="7">
        <v>-2.9</v>
      </c>
      <c r="L64" s="6">
        <v>16.5</v>
      </c>
      <c r="M64" s="7">
        <v>0.5</v>
      </c>
      <c r="N64" s="6">
        <f t="shared" si="2"/>
        <v>-4.1000000000000014</v>
      </c>
      <c r="O64" s="7">
        <v>12.3</v>
      </c>
      <c r="R64" s="6">
        <v>31</v>
      </c>
      <c r="S64" s="6">
        <v>58</v>
      </c>
      <c r="T64" s="7">
        <f>R64-S64</f>
        <v>-27</v>
      </c>
      <c r="U64" s="6"/>
      <c r="V64" s="6"/>
      <c r="AA64" s="4" t="s">
        <v>1642</v>
      </c>
      <c r="AF64" s="6">
        <v>26</v>
      </c>
      <c r="AG64" s="6">
        <v>63</v>
      </c>
      <c r="AH64" s="7">
        <f>AF64-AG64</f>
        <v>-37</v>
      </c>
      <c r="AI64" s="4" t="s">
        <v>536</v>
      </c>
    </row>
    <row r="65" spans="1:35" x14ac:dyDescent="0.25">
      <c r="A65" s="1"/>
      <c r="B65" t="s">
        <v>268</v>
      </c>
      <c r="C65" s="9" t="s">
        <v>502</v>
      </c>
      <c r="D65" s="97">
        <v>29628</v>
      </c>
      <c r="F65" t="s">
        <v>264</v>
      </c>
      <c r="G65" s="2" t="s">
        <v>54</v>
      </c>
      <c r="H65" s="6">
        <v>36</v>
      </c>
      <c r="I65" s="7">
        <v>3</v>
      </c>
      <c r="J65" s="6">
        <v>35.5</v>
      </c>
      <c r="K65" s="7">
        <v>-11</v>
      </c>
      <c r="L65" s="6">
        <v>26.5</v>
      </c>
      <c r="M65" s="7">
        <v>8</v>
      </c>
      <c r="N65" s="6">
        <f t="shared" si="2"/>
        <v>0.5</v>
      </c>
      <c r="O65" s="7">
        <v>14</v>
      </c>
      <c r="R65" s="6">
        <v>34</v>
      </c>
      <c r="S65" s="6">
        <v>60</v>
      </c>
      <c r="T65" s="7">
        <f>R65-S65</f>
        <v>-26</v>
      </c>
      <c r="U65" s="6"/>
      <c r="V65" s="6"/>
      <c r="AF65" s="6">
        <v>29</v>
      </c>
      <c r="AG65" s="6">
        <v>60</v>
      </c>
      <c r="AH65" s="7">
        <f>AF65-AG65</f>
        <v>-31</v>
      </c>
      <c r="AI65" s="4" t="s">
        <v>292</v>
      </c>
    </row>
    <row r="66" spans="1:35" ht="12.75" customHeight="1" x14ac:dyDescent="0.25">
      <c r="A66" s="1"/>
      <c r="B66" t="s">
        <v>268</v>
      </c>
      <c r="C66" s="9" t="s">
        <v>622</v>
      </c>
      <c r="D66" s="97">
        <v>29639</v>
      </c>
      <c r="F66" t="s">
        <v>577</v>
      </c>
      <c r="G66" s="2"/>
      <c r="H66" s="6">
        <v>33</v>
      </c>
      <c r="I66" s="7">
        <v>-2</v>
      </c>
      <c r="J66" s="6">
        <v>41</v>
      </c>
      <c r="K66" s="7">
        <v>-4</v>
      </c>
      <c r="L66" s="6">
        <v>25</v>
      </c>
      <c r="M66" s="7">
        <v>8</v>
      </c>
      <c r="N66" s="6">
        <f t="shared" si="2"/>
        <v>-8</v>
      </c>
      <c r="O66" s="7">
        <v>2</v>
      </c>
      <c r="R66" s="6"/>
      <c r="S66" s="6"/>
      <c r="U66" s="6"/>
      <c r="V66" s="6"/>
      <c r="AF66" s="6"/>
      <c r="AG66" s="6"/>
    </row>
    <row r="67" spans="1:35" ht="12.75" customHeight="1" x14ac:dyDescent="0.25">
      <c r="A67" s="1"/>
      <c r="B67" t="s">
        <v>294</v>
      </c>
      <c r="C67" s="9" t="s">
        <v>619</v>
      </c>
      <c r="D67" s="97">
        <v>29647</v>
      </c>
      <c r="F67" t="s">
        <v>357</v>
      </c>
      <c r="G67" s="2"/>
      <c r="H67" s="6">
        <v>35.9</v>
      </c>
      <c r="I67" s="7">
        <v>-1.1000000000000001</v>
      </c>
      <c r="J67" s="6">
        <v>42.1</v>
      </c>
      <c r="K67" s="7">
        <v>1</v>
      </c>
      <c r="L67" s="6">
        <v>19.5</v>
      </c>
      <c r="M67" s="7">
        <v>3</v>
      </c>
      <c r="N67" s="6">
        <f t="shared" si="2"/>
        <v>-6.2000000000000028</v>
      </c>
      <c r="O67" s="7">
        <v>-2.1</v>
      </c>
      <c r="Q67" s="3"/>
      <c r="R67" s="6">
        <v>32</v>
      </c>
      <c r="S67" s="6">
        <v>60</v>
      </c>
      <c r="T67" s="7">
        <f>R67-S67</f>
        <v>-28</v>
      </c>
      <c r="U67" s="6"/>
      <c r="V67" s="6"/>
      <c r="AA67" s="4" t="s">
        <v>1642</v>
      </c>
      <c r="AF67" s="6">
        <v>26</v>
      </c>
      <c r="AG67" s="6">
        <v>65</v>
      </c>
      <c r="AH67" s="7">
        <f>AF67-AG67</f>
        <v>-39</v>
      </c>
      <c r="AI67" s="4" t="s">
        <v>536</v>
      </c>
    </row>
    <row r="68" spans="1:35" x14ac:dyDescent="0.25">
      <c r="A68" s="1"/>
      <c r="B68" t="s">
        <v>294</v>
      </c>
      <c r="C68" s="9" t="s">
        <v>342</v>
      </c>
      <c r="D68" s="97">
        <v>29657</v>
      </c>
      <c r="F68" t="s">
        <v>264</v>
      </c>
      <c r="G68" s="2" t="s">
        <v>54</v>
      </c>
      <c r="H68" s="6">
        <v>30</v>
      </c>
      <c r="I68" s="7">
        <v>-6</v>
      </c>
      <c r="J68" s="6">
        <v>34</v>
      </c>
      <c r="K68" s="7">
        <v>-1.5</v>
      </c>
      <c r="L68" s="6">
        <v>32</v>
      </c>
      <c r="M68" s="7">
        <v>5.5</v>
      </c>
      <c r="N68" s="6">
        <f t="shared" si="2"/>
        <v>-4</v>
      </c>
      <c r="O68" s="7">
        <v>-4.5</v>
      </c>
      <c r="R68" s="6">
        <v>30</v>
      </c>
      <c r="S68" s="6">
        <v>64</v>
      </c>
      <c r="T68" s="7">
        <f>R68-S68</f>
        <v>-34</v>
      </c>
      <c r="U68" s="6"/>
      <c r="V68" s="6"/>
      <c r="AF68" s="6">
        <v>23</v>
      </c>
      <c r="AG68" s="6">
        <v>67</v>
      </c>
      <c r="AH68" s="7">
        <f>AF68-AG68</f>
        <v>-44</v>
      </c>
      <c r="AI68" s="4" t="s">
        <v>292</v>
      </c>
    </row>
    <row r="69" spans="1:35" x14ac:dyDescent="0.25">
      <c r="A69" s="1"/>
      <c r="B69" s="3" t="s">
        <v>294</v>
      </c>
      <c r="C69" s="52" t="s">
        <v>641</v>
      </c>
      <c r="D69" s="97">
        <v>29664</v>
      </c>
      <c r="F69" s="3" t="s">
        <v>357</v>
      </c>
      <c r="G69" s="2"/>
      <c r="H69" s="6">
        <v>36</v>
      </c>
      <c r="I69" s="7">
        <f>H69-H67</f>
        <v>0.10000000000000142</v>
      </c>
      <c r="J69" s="6">
        <v>45</v>
      </c>
      <c r="K69" s="7">
        <f>J69-J67</f>
        <v>2.8999999999999986</v>
      </c>
      <c r="L69" s="6">
        <v>14</v>
      </c>
      <c r="M69" s="7">
        <f>L69-L67</f>
        <v>-5.5</v>
      </c>
      <c r="N69" s="6">
        <f t="shared" si="2"/>
        <v>-9</v>
      </c>
      <c r="O69" s="7">
        <f>N69-N67</f>
        <v>-2.7999999999999972</v>
      </c>
      <c r="P69" s="3" t="s">
        <v>467</v>
      </c>
      <c r="R69" s="6"/>
      <c r="S69" s="6"/>
      <c r="T69" s="7"/>
      <c r="U69" s="6"/>
      <c r="V69" s="6"/>
      <c r="AF69" s="6"/>
      <c r="AG69" s="6"/>
      <c r="AH69" s="7"/>
      <c r="AI69" s="4"/>
    </row>
    <row r="70" spans="1:35" ht="12.75" customHeight="1" x14ac:dyDescent="0.25">
      <c r="A70" s="1"/>
      <c r="B70" t="s">
        <v>294</v>
      </c>
      <c r="C70" s="9" t="s">
        <v>307</v>
      </c>
      <c r="D70" s="97">
        <v>29664</v>
      </c>
      <c r="F70" t="s">
        <v>577</v>
      </c>
      <c r="G70" s="2"/>
      <c r="H70" s="6">
        <v>28</v>
      </c>
      <c r="I70" s="7">
        <v>-5</v>
      </c>
      <c r="J70" s="6">
        <v>38</v>
      </c>
      <c r="K70" s="7">
        <v>-3</v>
      </c>
      <c r="L70" s="6">
        <v>32</v>
      </c>
      <c r="M70" s="7">
        <v>7</v>
      </c>
      <c r="N70" s="6">
        <f t="shared" si="2"/>
        <v>-10</v>
      </c>
      <c r="O70" s="7">
        <v>-2</v>
      </c>
      <c r="R70" s="6"/>
      <c r="S70" s="6"/>
      <c r="U70" s="6"/>
      <c r="V70" s="6"/>
      <c r="AF70" s="6"/>
      <c r="AG70" s="6"/>
    </row>
    <row r="71" spans="1:35" ht="12.75" customHeight="1" x14ac:dyDescent="0.25">
      <c r="A71" s="1"/>
      <c r="B71" t="s">
        <v>269</v>
      </c>
      <c r="C71" s="9" t="s">
        <v>528</v>
      </c>
      <c r="D71" s="97">
        <v>29682</v>
      </c>
      <c r="F71" t="s">
        <v>357</v>
      </c>
      <c r="G71" s="2"/>
      <c r="H71" s="6">
        <v>30.9</v>
      </c>
      <c r="I71" s="7">
        <f>H71-H69</f>
        <v>-5.1000000000000014</v>
      </c>
      <c r="J71" s="6">
        <v>39.299999999999997</v>
      </c>
      <c r="K71" s="7">
        <f>J71-J69</f>
        <v>-5.7000000000000028</v>
      </c>
      <c r="L71" s="6">
        <v>26.6</v>
      </c>
      <c r="M71" s="7">
        <f>L71-L69</f>
        <v>12.600000000000001</v>
      </c>
      <c r="N71" s="6">
        <f t="shared" si="2"/>
        <v>-8.3999999999999986</v>
      </c>
      <c r="O71" s="7">
        <f>N71-N69</f>
        <v>0.60000000000000142</v>
      </c>
      <c r="Q71" s="3"/>
      <c r="R71" s="6">
        <v>29</v>
      </c>
      <c r="S71" s="6">
        <v>63</v>
      </c>
      <c r="T71" s="7">
        <f>R71-S71</f>
        <v>-34</v>
      </c>
      <c r="U71" s="6"/>
      <c r="V71" s="6"/>
      <c r="AA71" s="4" t="s">
        <v>1642</v>
      </c>
      <c r="AF71" s="6">
        <v>22</v>
      </c>
      <c r="AG71" s="6">
        <v>68</v>
      </c>
      <c r="AH71" s="7">
        <f>AF71-AG71</f>
        <v>-46</v>
      </c>
      <c r="AI71" s="4" t="s">
        <v>536</v>
      </c>
    </row>
    <row r="72" spans="1:35" x14ac:dyDescent="0.25">
      <c r="A72" s="1"/>
      <c r="B72" t="s">
        <v>269</v>
      </c>
      <c r="C72" s="9" t="s">
        <v>522</v>
      </c>
      <c r="D72" s="97">
        <v>29684</v>
      </c>
      <c r="F72" t="s">
        <v>264</v>
      </c>
      <c r="G72" s="2" t="s">
        <v>54</v>
      </c>
      <c r="H72" s="6">
        <v>30</v>
      </c>
      <c r="I72" s="7">
        <v>0</v>
      </c>
      <c r="J72" s="6">
        <v>34.5</v>
      </c>
      <c r="K72" s="7">
        <v>0.5</v>
      </c>
      <c r="L72" s="6">
        <v>33</v>
      </c>
      <c r="M72" s="7">
        <v>1</v>
      </c>
      <c r="N72" s="6">
        <f t="shared" si="2"/>
        <v>-4.5</v>
      </c>
      <c r="O72" s="7">
        <v>-0.5</v>
      </c>
      <c r="R72" s="6">
        <v>30</v>
      </c>
      <c r="S72" s="6">
        <v>65</v>
      </c>
      <c r="T72" s="7">
        <f>R72-S72</f>
        <v>-35</v>
      </c>
      <c r="U72" s="6"/>
      <c r="V72" s="6"/>
      <c r="AF72" s="6">
        <v>24</v>
      </c>
      <c r="AG72" s="6">
        <v>67</v>
      </c>
      <c r="AH72" s="7">
        <f>AF72-AG72</f>
        <v>-43</v>
      </c>
      <c r="AI72" s="4" t="s">
        <v>292</v>
      </c>
    </row>
    <row r="73" spans="1:35" ht="12.75" customHeight="1" x14ac:dyDescent="0.25">
      <c r="A73" s="1"/>
      <c r="B73" t="s">
        <v>269</v>
      </c>
      <c r="C73" s="9" t="s">
        <v>364</v>
      </c>
      <c r="D73" s="97">
        <v>29699</v>
      </c>
      <c r="F73" t="s">
        <v>577</v>
      </c>
      <c r="G73" s="2"/>
      <c r="H73" s="6">
        <v>30</v>
      </c>
      <c r="I73" s="7">
        <v>2</v>
      </c>
      <c r="J73" s="6">
        <v>38</v>
      </c>
      <c r="K73" s="7">
        <v>0</v>
      </c>
      <c r="L73" s="6">
        <v>29</v>
      </c>
      <c r="M73" s="7">
        <v>-3</v>
      </c>
      <c r="N73" s="6">
        <f t="shared" si="2"/>
        <v>-8</v>
      </c>
      <c r="O73" s="7">
        <v>2</v>
      </c>
      <c r="R73" s="6"/>
      <c r="S73" s="6"/>
      <c r="U73" s="6"/>
      <c r="V73" s="6"/>
      <c r="AF73" s="6"/>
      <c r="AG73" s="6"/>
    </row>
    <row r="74" spans="1:35" ht="12.75" customHeight="1" x14ac:dyDescent="0.25">
      <c r="A74" s="1"/>
      <c r="B74" t="s">
        <v>270</v>
      </c>
      <c r="C74" s="9" t="s">
        <v>608</v>
      </c>
      <c r="D74" s="97">
        <v>29710</v>
      </c>
      <c r="F74" t="s">
        <v>357</v>
      </c>
      <c r="G74" s="2"/>
      <c r="H74" s="6">
        <v>37.700000000000003</v>
      </c>
      <c r="I74" s="7">
        <v>6.8</v>
      </c>
      <c r="J74" s="6">
        <v>39.299999999999997</v>
      </c>
      <c r="K74" s="7">
        <v>0</v>
      </c>
      <c r="L74" s="6">
        <v>20.8</v>
      </c>
      <c r="M74" s="7">
        <v>-5.8</v>
      </c>
      <c r="N74" s="6">
        <f t="shared" si="2"/>
        <v>-1.5999999999999943</v>
      </c>
      <c r="O74" s="7">
        <v>6.8</v>
      </c>
      <c r="Q74" s="3"/>
      <c r="R74" s="6">
        <v>36</v>
      </c>
      <c r="S74" s="6">
        <v>55</v>
      </c>
      <c r="T74" s="7">
        <f>R74-S74</f>
        <v>-19</v>
      </c>
      <c r="U74" s="6"/>
      <c r="V74" s="6"/>
      <c r="AA74" s="4" t="s">
        <v>1642</v>
      </c>
      <c r="AF74" s="6">
        <v>27</v>
      </c>
      <c r="AG74" s="6">
        <v>61</v>
      </c>
      <c r="AH74" s="7">
        <f>AF74-AG74</f>
        <v>-34</v>
      </c>
      <c r="AI74" s="4" t="s">
        <v>536</v>
      </c>
    </row>
    <row r="75" spans="1:35" x14ac:dyDescent="0.25">
      <c r="A75" s="1"/>
      <c r="B75" t="s">
        <v>270</v>
      </c>
      <c r="C75" s="9" t="s">
        <v>409</v>
      </c>
      <c r="D75" s="97">
        <v>29712</v>
      </c>
      <c r="F75" t="s">
        <v>264</v>
      </c>
      <c r="G75" s="2" t="s">
        <v>54</v>
      </c>
      <c r="H75" s="6">
        <v>32</v>
      </c>
      <c r="I75" s="7">
        <v>2</v>
      </c>
      <c r="J75" s="6">
        <v>35.5</v>
      </c>
      <c r="K75" s="7">
        <v>1</v>
      </c>
      <c r="L75" s="6">
        <v>29</v>
      </c>
      <c r="M75" s="7">
        <v>-4</v>
      </c>
      <c r="N75" s="6">
        <f t="shared" si="2"/>
        <v>-3.5</v>
      </c>
      <c r="O75" s="7">
        <v>1</v>
      </c>
      <c r="R75" s="6">
        <v>35</v>
      </c>
      <c r="S75" s="6">
        <v>65</v>
      </c>
      <c r="T75" s="7">
        <f>R75-S75</f>
        <v>-30</v>
      </c>
      <c r="U75" s="6"/>
      <c r="V75" s="6"/>
      <c r="AF75" s="6">
        <v>29</v>
      </c>
      <c r="AG75" s="6">
        <v>60</v>
      </c>
      <c r="AH75" s="7">
        <f>AF75-AG75</f>
        <v>-31</v>
      </c>
      <c r="AI75" s="4" t="s">
        <v>292</v>
      </c>
    </row>
    <row r="76" spans="1:35" ht="12.75" customHeight="1" x14ac:dyDescent="0.25">
      <c r="A76" s="1"/>
      <c r="B76" t="s">
        <v>270</v>
      </c>
      <c r="C76" s="9" t="s">
        <v>623</v>
      </c>
      <c r="D76" s="97">
        <v>29715</v>
      </c>
      <c r="F76" t="s">
        <v>577</v>
      </c>
      <c r="G76" s="2"/>
      <c r="H76" s="6">
        <v>38</v>
      </c>
      <c r="I76" s="7">
        <v>8</v>
      </c>
      <c r="J76" s="6">
        <v>41</v>
      </c>
      <c r="K76" s="7">
        <v>3</v>
      </c>
      <c r="L76" s="6">
        <v>19</v>
      </c>
      <c r="M76" s="7">
        <v>-10</v>
      </c>
      <c r="N76" s="6">
        <f t="shared" si="2"/>
        <v>-3</v>
      </c>
      <c r="O76" s="7">
        <v>5</v>
      </c>
      <c r="R76" s="6"/>
      <c r="S76" s="6"/>
      <c r="U76" s="6"/>
      <c r="V76" s="6"/>
      <c r="AF76" s="6"/>
      <c r="AG76" s="6"/>
    </row>
    <row r="77" spans="1:35" ht="12.75" customHeight="1" x14ac:dyDescent="0.25">
      <c r="A77" s="1"/>
      <c r="B77" t="s">
        <v>270</v>
      </c>
      <c r="C77" s="9" t="s">
        <v>603</v>
      </c>
      <c r="D77" s="97">
        <v>29735</v>
      </c>
      <c r="F77" t="s">
        <v>577</v>
      </c>
      <c r="G77" s="2"/>
      <c r="H77" s="6">
        <v>35</v>
      </c>
      <c r="I77" s="7">
        <v>-3</v>
      </c>
      <c r="J77" s="6">
        <v>39</v>
      </c>
      <c r="K77" s="7">
        <v>-2</v>
      </c>
      <c r="L77" s="6">
        <v>24</v>
      </c>
      <c r="M77" s="7">
        <v>5</v>
      </c>
      <c r="N77" s="6">
        <f t="shared" si="2"/>
        <v>-4</v>
      </c>
      <c r="O77" s="7">
        <v>-1</v>
      </c>
      <c r="R77" s="6"/>
      <c r="S77" s="6"/>
      <c r="U77" s="6"/>
      <c r="V77" s="6"/>
      <c r="AF77" s="6"/>
      <c r="AG77" s="6"/>
    </row>
    <row r="78" spans="1:35" ht="12.75" customHeight="1" x14ac:dyDescent="0.25">
      <c r="A78" s="1"/>
      <c r="B78" t="s">
        <v>263</v>
      </c>
      <c r="C78" s="9" t="s">
        <v>611</v>
      </c>
      <c r="D78" s="97">
        <v>29745</v>
      </c>
      <c r="F78" t="s">
        <v>357</v>
      </c>
      <c r="G78" s="2"/>
      <c r="H78" s="6">
        <v>31.5</v>
      </c>
      <c r="I78" s="7">
        <v>-6.2</v>
      </c>
      <c r="J78" s="6">
        <v>41.2</v>
      </c>
      <c r="K78" s="7">
        <v>1.9</v>
      </c>
      <c r="L78" s="6">
        <v>24.2</v>
      </c>
      <c r="M78" s="7">
        <v>3.4</v>
      </c>
      <c r="N78" s="6">
        <f t="shared" si="2"/>
        <v>-9.7000000000000028</v>
      </c>
      <c r="O78" s="7">
        <v>-8.1</v>
      </c>
      <c r="Q78" s="3"/>
      <c r="R78" s="6">
        <v>32</v>
      </c>
      <c r="S78" s="6">
        <v>59</v>
      </c>
      <c r="T78" s="7">
        <f>R78-S78</f>
        <v>-27</v>
      </c>
      <c r="U78" s="6"/>
      <c r="V78" s="6"/>
      <c r="AA78" s="4" t="s">
        <v>1642</v>
      </c>
      <c r="AF78" s="6">
        <v>24</v>
      </c>
      <c r="AG78" s="6">
        <v>63</v>
      </c>
      <c r="AH78" s="7">
        <f>AF78-AG78</f>
        <v>-39</v>
      </c>
      <c r="AI78" s="4" t="s">
        <v>536</v>
      </c>
    </row>
    <row r="79" spans="1:35" x14ac:dyDescent="0.25">
      <c r="A79" s="1"/>
      <c r="B79" t="s">
        <v>263</v>
      </c>
      <c r="C79" s="9" t="s">
        <v>360</v>
      </c>
      <c r="D79" s="97">
        <v>29747</v>
      </c>
      <c r="F79" t="s">
        <v>264</v>
      </c>
      <c r="G79" s="2" t="s">
        <v>54</v>
      </c>
      <c r="H79" s="6">
        <v>29.5</v>
      </c>
      <c r="I79" s="7">
        <v>-2.5</v>
      </c>
      <c r="J79" s="6">
        <v>37.5</v>
      </c>
      <c r="K79" s="7">
        <v>2</v>
      </c>
      <c r="L79" s="6">
        <v>30.5</v>
      </c>
      <c r="M79" s="7">
        <v>1.5</v>
      </c>
      <c r="N79" s="6">
        <f t="shared" si="2"/>
        <v>-8</v>
      </c>
      <c r="O79" s="7">
        <v>-4.5</v>
      </c>
      <c r="R79" s="6">
        <v>33</v>
      </c>
      <c r="S79" s="6">
        <v>61</v>
      </c>
      <c r="T79" s="7">
        <f>R79-S79</f>
        <v>-28</v>
      </c>
      <c r="U79" s="6"/>
      <c r="V79" s="6"/>
      <c r="AF79" s="6">
        <v>26</v>
      </c>
      <c r="AG79" s="6">
        <v>63</v>
      </c>
      <c r="AH79" s="7">
        <f>AF79-AG79</f>
        <v>-37</v>
      </c>
      <c r="AI79" s="4" t="s">
        <v>292</v>
      </c>
    </row>
    <row r="80" spans="1:35" ht="12.75" customHeight="1" x14ac:dyDescent="0.25">
      <c r="A80" s="1"/>
      <c r="B80" t="s">
        <v>263</v>
      </c>
      <c r="C80" s="9" t="s">
        <v>624</v>
      </c>
      <c r="D80" s="97">
        <v>29752</v>
      </c>
      <c r="F80" t="s">
        <v>577</v>
      </c>
      <c r="G80" s="2"/>
      <c r="H80" s="6">
        <v>37</v>
      </c>
      <c r="I80" s="7">
        <v>2</v>
      </c>
      <c r="J80" s="6">
        <v>39</v>
      </c>
      <c r="K80" s="7">
        <v>0</v>
      </c>
      <c r="L80" s="6">
        <v>22</v>
      </c>
      <c r="M80" s="7">
        <v>-2</v>
      </c>
      <c r="N80" s="6">
        <f t="shared" si="2"/>
        <v>-2</v>
      </c>
      <c r="O80" s="7">
        <v>2</v>
      </c>
      <c r="R80" s="6"/>
      <c r="S80" s="6"/>
      <c r="U80" s="6"/>
      <c r="V80" s="6"/>
      <c r="AF80" s="6"/>
      <c r="AG80" s="6"/>
    </row>
    <row r="81" spans="1:35" ht="12.75" customHeight="1" x14ac:dyDescent="0.25">
      <c r="A81" s="1"/>
      <c r="B81" t="s">
        <v>263</v>
      </c>
      <c r="C81" s="9" t="s">
        <v>516</v>
      </c>
      <c r="D81" s="97">
        <v>29755</v>
      </c>
      <c r="F81" t="s">
        <v>577</v>
      </c>
      <c r="G81" s="2"/>
      <c r="H81" s="6">
        <v>31</v>
      </c>
      <c r="I81" s="7">
        <v>-6</v>
      </c>
      <c r="J81" s="6">
        <v>39</v>
      </c>
      <c r="K81" s="7">
        <v>0</v>
      </c>
      <c r="L81" s="6">
        <v>28</v>
      </c>
      <c r="M81" s="7">
        <v>6</v>
      </c>
      <c r="N81" s="6">
        <f t="shared" si="2"/>
        <v>-8</v>
      </c>
      <c r="O81" s="7">
        <v>0</v>
      </c>
      <c r="R81" s="6"/>
      <c r="S81" s="6"/>
      <c r="U81" s="6"/>
      <c r="V81" s="6"/>
      <c r="AF81" s="6"/>
      <c r="AG81" s="6"/>
    </row>
    <row r="82" spans="1:35" ht="12.75" customHeight="1" x14ac:dyDescent="0.25">
      <c r="A82" s="1"/>
      <c r="B82" t="s">
        <v>265</v>
      </c>
      <c r="C82" s="9" t="s">
        <v>528</v>
      </c>
      <c r="D82" s="97">
        <v>29773</v>
      </c>
      <c r="F82" t="s">
        <v>357</v>
      </c>
      <c r="G82" s="2"/>
      <c r="H82" s="6">
        <v>31.6</v>
      </c>
      <c r="I82" s="7">
        <v>0.1</v>
      </c>
      <c r="J82" s="6">
        <v>42.1</v>
      </c>
      <c r="K82" s="7">
        <v>0.9</v>
      </c>
      <c r="L82" s="6">
        <v>24.3</v>
      </c>
      <c r="M82" s="7">
        <v>0.1</v>
      </c>
      <c r="N82" s="6">
        <f t="shared" si="2"/>
        <v>-10.5</v>
      </c>
      <c r="O82" s="7">
        <v>-0.8</v>
      </c>
      <c r="R82" s="6">
        <v>28</v>
      </c>
      <c r="S82" s="6">
        <v>63</v>
      </c>
      <c r="T82" s="7">
        <f>R82-S82</f>
        <v>-35</v>
      </c>
      <c r="U82" s="6">
        <v>24</v>
      </c>
      <c r="V82" s="6">
        <v>48</v>
      </c>
      <c r="W82" s="7">
        <f>U82-V82</f>
        <v>-24</v>
      </c>
      <c r="AA82" s="4" t="s">
        <v>1668</v>
      </c>
      <c r="AF82" s="6">
        <v>22</v>
      </c>
      <c r="AG82" s="6">
        <v>67</v>
      </c>
      <c r="AH82" s="7">
        <f>AF82-AG82</f>
        <v>-45</v>
      </c>
      <c r="AI82" s="4" t="s">
        <v>536</v>
      </c>
    </row>
    <row r="83" spans="1:35" x14ac:dyDescent="0.25">
      <c r="A83" s="1"/>
      <c r="B83" t="s">
        <v>265</v>
      </c>
      <c r="C83" s="9" t="s">
        <v>522</v>
      </c>
      <c r="D83" s="97">
        <v>29775</v>
      </c>
      <c r="F83" t="s">
        <v>264</v>
      </c>
      <c r="G83" s="2" t="s">
        <v>54</v>
      </c>
      <c r="H83" s="6">
        <v>30</v>
      </c>
      <c r="I83" s="7">
        <v>0.5</v>
      </c>
      <c r="J83" s="6">
        <v>40.5</v>
      </c>
      <c r="K83" s="7">
        <v>3</v>
      </c>
      <c r="L83" s="6">
        <v>26.5</v>
      </c>
      <c r="M83" s="7">
        <v>-4</v>
      </c>
      <c r="N83" s="6">
        <f t="shared" si="2"/>
        <v>-10.5</v>
      </c>
      <c r="O83" s="7">
        <v>-2.5</v>
      </c>
      <c r="R83" s="6">
        <v>30</v>
      </c>
      <c r="S83" s="6">
        <v>65</v>
      </c>
      <c r="T83" s="7">
        <f>R83-S83</f>
        <v>-35</v>
      </c>
      <c r="U83" s="6"/>
      <c r="V83" s="6"/>
      <c r="AF83" s="6">
        <v>23</v>
      </c>
      <c r="AG83" s="6">
        <v>66</v>
      </c>
      <c r="AH83" s="7">
        <f>AF83-AG83</f>
        <v>-43</v>
      </c>
      <c r="AI83" s="4" t="s">
        <v>292</v>
      </c>
    </row>
    <row r="84" spans="1:35" ht="12.75" customHeight="1" x14ac:dyDescent="0.25">
      <c r="A84" s="1"/>
      <c r="B84" t="s">
        <v>265</v>
      </c>
      <c r="C84" s="9"/>
      <c r="D84" s="97"/>
      <c r="F84" t="s">
        <v>577</v>
      </c>
      <c r="G84" s="2"/>
      <c r="H84" s="6">
        <v>30</v>
      </c>
      <c r="I84" s="7">
        <v>-1</v>
      </c>
      <c r="J84" s="6">
        <v>36</v>
      </c>
      <c r="K84" s="7">
        <v>-3</v>
      </c>
      <c r="L84" s="6">
        <v>31</v>
      </c>
      <c r="M84" s="7">
        <v>3</v>
      </c>
      <c r="N84" s="6">
        <f t="shared" si="2"/>
        <v>-6</v>
      </c>
      <c r="O84" s="7">
        <v>2</v>
      </c>
      <c r="R84" s="6"/>
      <c r="S84" s="6"/>
      <c r="U84" s="6"/>
      <c r="V84" s="6"/>
      <c r="AF84" s="6"/>
      <c r="AG84" s="6"/>
    </row>
    <row r="85" spans="1:35" ht="12.75" customHeight="1" x14ac:dyDescent="0.25">
      <c r="A85" s="1"/>
      <c r="B85" t="s">
        <v>293</v>
      </c>
      <c r="C85" s="9" t="s">
        <v>616</v>
      </c>
      <c r="D85" s="97">
        <v>29808</v>
      </c>
      <c r="F85" t="s">
        <v>357</v>
      </c>
      <c r="G85" s="2"/>
      <c r="H85" s="6">
        <v>33.5</v>
      </c>
      <c r="I85" s="7">
        <v>1.9</v>
      </c>
      <c r="J85" s="6">
        <v>37.4</v>
      </c>
      <c r="K85" s="7">
        <v>-4.7</v>
      </c>
      <c r="L85" s="6">
        <v>27.7</v>
      </c>
      <c r="M85" s="7">
        <v>3.4</v>
      </c>
      <c r="N85" s="6">
        <f t="shared" si="2"/>
        <v>-3.8999999999999986</v>
      </c>
      <c r="O85" s="7">
        <v>6.6</v>
      </c>
      <c r="R85" s="6">
        <v>32</v>
      </c>
      <c r="S85" s="6">
        <v>59</v>
      </c>
      <c r="T85" s="7">
        <f>R85-S85</f>
        <v>-27</v>
      </c>
      <c r="U85" s="6">
        <v>24</v>
      </c>
      <c r="V85" s="6">
        <v>51</v>
      </c>
      <c r="W85" s="7">
        <f>U85-V85</f>
        <v>-27</v>
      </c>
      <c r="AA85" s="4" t="s">
        <v>1668</v>
      </c>
      <c r="AF85" s="6">
        <v>26</v>
      </c>
      <c r="AG85" s="6">
        <v>63</v>
      </c>
      <c r="AH85" s="7">
        <f>AF85-AG85</f>
        <v>-37</v>
      </c>
      <c r="AI85" s="4" t="s">
        <v>536</v>
      </c>
    </row>
    <row r="86" spans="1:35" x14ac:dyDescent="0.25">
      <c r="A86" s="1"/>
      <c r="B86" t="s">
        <v>293</v>
      </c>
      <c r="C86" s="9" t="s">
        <v>451</v>
      </c>
      <c r="D86" s="97">
        <v>29810</v>
      </c>
      <c r="F86" t="s">
        <v>264</v>
      </c>
      <c r="G86" s="2" t="s">
        <v>54</v>
      </c>
      <c r="H86" s="6">
        <v>28</v>
      </c>
      <c r="I86" s="7">
        <v>-2</v>
      </c>
      <c r="J86" s="6">
        <v>38.5</v>
      </c>
      <c r="K86" s="7">
        <v>-2</v>
      </c>
      <c r="L86" s="6">
        <v>32.5</v>
      </c>
      <c r="M86" s="7">
        <v>6</v>
      </c>
      <c r="N86" s="6">
        <f t="shared" si="2"/>
        <v>-10.5</v>
      </c>
      <c r="O86" s="7">
        <v>0</v>
      </c>
      <c r="R86" s="6">
        <v>28</v>
      </c>
      <c r="S86" s="6">
        <v>66</v>
      </c>
      <c r="T86" s="7">
        <f>R86-S86</f>
        <v>-38</v>
      </c>
      <c r="U86" s="6"/>
      <c r="V86" s="6"/>
      <c r="AF86" s="6">
        <v>23</v>
      </c>
      <c r="AG86" s="6">
        <v>66</v>
      </c>
      <c r="AH86" s="7">
        <f>AF86-AG86</f>
        <v>-43</v>
      </c>
      <c r="AI86" s="4" t="s">
        <v>292</v>
      </c>
    </row>
    <row r="87" spans="1:35" ht="12.75" customHeight="1" x14ac:dyDescent="0.25">
      <c r="A87" s="1"/>
      <c r="B87" t="s">
        <v>293</v>
      </c>
      <c r="C87" s="9"/>
      <c r="D87" s="97"/>
      <c r="F87" t="s">
        <v>577</v>
      </c>
      <c r="G87" s="2"/>
      <c r="H87" s="6">
        <v>30</v>
      </c>
      <c r="I87" s="7">
        <v>0</v>
      </c>
      <c r="J87" s="6">
        <v>39</v>
      </c>
      <c r="K87" s="7">
        <v>3</v>
      </c>
      <c r="L87" s="6">
        <v>29</v>
      </c>
      <c r="M87" s="7">
        <v>-2</v>
      </c>
      <c r="N87" s="6">
        <f t="shared" si="2"/>
        <v>-9</v>
      </c>
      <c r="O87" s="7">
        <v>-3</v>
      </c>
      <c r="R87" s="6"/>
      <c r="S87" s="6"/>
      <c r="U87" s="6"/>
      <c r="V87" s="6"/>
      <c r="AF87" s="6"/>
      <c r="AG87" s="6"/>
    </row>
    <row r="88" spans="1:35" ht="12.75" customHeight="1" x14ac:dyDescent="0.25">
      <c r="A88" s="1"/>
      <c r="B88" t="s">
        <v>295</v>
      </c>
      <c r="C88" s="9" t="s">
        <v>615</v>
      </c>
      <c r="D88" s="97">
        <v>29836</v>
      </c>
      <c r="F88" t="s">
        <v>357</v>
      </c>
      <c r="G88" s="2"/>
      <c r="H88" s="6">
        <v>32.1</v>
      </c>
      <c r="I88" s="7">
        <v>-1.4</v>
      </c>
      <c r="J88" s="6">
        <v>40.4</v>
      </c>
      <c r="K88" s="7">
        <v>3</v>
      </c>
      <c r="L88" s="6">
        <v>24.7</v>
      </c>
      <c r="M88" s="7">
        <v>-3</v>
      </c>
      <c r="N88" s="6">
        <f t="shared" si="2"/>
        <v>-8.2999999999999972</v>
      </c>
      <c r="O88" s="7">
        <v>-4.4000000000000004</v>
      </c>
      <c r="Q88" s="3"/>
      <c r="R88" s="6">
        <v>31</v>
      </c>
      <c r="S88" s="6">
        <v>60</v>
      </c>
      <c r="T88" s="7">
        <f>R88-S88</f>
        <v>-29</v>
      </c>
      <c r="U88" s="6">
        <v>26</v>
      </c>
      <c r="V88" s="6">
        <v>46</v>
      </c>
      <c r="W88" s="7">
        <f>U88-V88</f>
        <v>-20</v>
      </c>
      <c r="AA88" s="4" t="s">
        <v>1668</v>
      </c>
      <c r="AF88" s="6">
        <v>26</v>
      </c>
      <c r="AG88" s="6">
        <v>63</v>
      </c>
      <c r="AH88" s="7">
        <f>AF88-AG88</f>
        <v>-37</v>
      </c>
      <c r="AI88" s="4" t="s">
        <v>536</v>
      </c>
    </row>
    <row r="89" spans="1:35" x14ac:dyDescent="0.25">
      <c r="A89" s="1"/>
      <c r="B89" t="s">
        <v>295</v>
      </c>
      <c r="C89" s="9" t="s">
        <v>400</v>
      </c>
      <c r="D89" s="97">
        <v>29838</v>
      </c>
      <c r="F89" t="s">
        <v>264</v>
      </c>
      <c r="G89" s="2" t="s">
        <v>54</v>
      </c>
      <c r="H89" s="6">
        <v>32</v>
      </c>
      <c r="I89" s="7">
        <v>4</v>
      </c>
      <c r="J89" s="6">
        <v>36.5</v>
      </c>
      <c r="K89" s="7">
        <v>-2</v>
      </c>
      <c r="L89" s="6">
        <v>29</v>
      </c>
      <c r="M89" s="7">
        <v>-3.5</v>
      </c>
      <c r="N89" s="6">
        <f t="shared" si="2"/>
        <v>-4.5</v>
      </c>
      <c r="O89" s="7">
        <v>6</v>
      </c>
      <c r="R89" s="6">
        <v>32</v>
      </c>
      <c r="S89" s="6">
        <v>62</v>
      </c>
      <c r="T89" s="7">
        <f>R89-S89</f>
        <v>-30</v>
      </c>
      <c r="U89" s="6"/>
      <c r="V89" s="6"/>
      <c r="AF89" s="6">
        <v>26</v>
      </c>
      <c r="AG89" s="6">
        <v>63</v>
      </c>
      <c r="AH89" s="7">
        <f>AF89-AG89</f>
        <v>-37</v>
      </c>
      <c r="AI89" s="4" t="s">
        <v>292</v>
      </c>
    </row>
    <row r="90" spans="1:35" ht="12.75" customHeight="1" x14ac:dyDescent="0.25">
      <c r="A90" s="1"/>
      <c r="B90" t="s">
        <v>295</v>
      </c>
      <c r="C90" s="9" t="s">
        <v>552</v>
      </c>
      <c r="D90" s="97">
        <v>29843</v>
      </c>
      <c r="F90" t="s">
        <v>577</v>
      </c>
      <c r="G90" s="2"/>
      <c r="H90" s="6">
        <v>27</v>
      </c>
      <c r="I90" s="7">
        <v>-3</v>
      </c>
      <c r="J90" s="6">
        <v>38</v>
      </c>
      <c r="K90" s="7">
        <v>-1</v>
      </c>
      <c r="L90" s="6">
        <v>33</v>
      </c>
      <c r="M90" s="7">
        <v>4</v>
      </c>
      <c r="N90" s="6">
        <f t="shared" si="2"/>
        <v>-11</v>
      </c>
      <c r="O90" s="7">
        <v>-2</v>
      </c>
      <c r="R90" s="6"/>
      <c r="S90" s="6"/>
      <c r="U90" s="6"/>
      <c r="V90" s="6"/>
      <c r="AF90" s="6"/>
      <c r="AG90" s="6"/>
    </row>
    <row r="91" spans="1:35" ht="12.75" customHeight="1" x14ac:dyDescent="0.25">
      <c r="A91" s="1"/>
      <c r="B91" t="s">
        <v>295</v>
      </c>
      <c r="C91" s="9" t="s">
        <v>314</v>
      </c>
      <c r="D91" s="97">
        <v>29857</v>
      </c>
      <c r="F91" t="s">
        <v>577</v>
      </c>
      <c r="G91" s="2"/>
      <c r="H91" s="6">
        <v>28</v>
      </c>
      <c r="I91" s="7">
        <v>1</v>
      </c>
      <c r="J91" s="6">
        <v>42</v>
      </c>
      <c r="K91" s="7">
        <v>4</v>
      </c>
      <c r="L91" s="6">
        <v>28</v>
      </c>
      <c r="M91" s="7">
        <v>-5</v>
      </c>
      <c r="N91" s="6">
        <f t="shared" si="2"/>
        <v>-14</v>
      </c>
      <c r="O91" s="7">
        <v>-3</v>
      </c>
      <c r="R91" s="6"/>
      <c r="S91" s="6"/>
      <c r="U91" s="6"/>
      <c r="V91" s="6"/>
      <c r="AF91" s="6"/>
      <c r="AG91" s="6"/>
    </row>
    <row r="92" spans="1:35" ht="12.75" customHeight="1" x14ac:dyDescent="0.25">
      <c r="A92" s="1"/>
      <c r="B92" t="s">
        <v>297</v>
      </c>
      <c r="C92" s="9" t="s">
        <v>610</v>
      </c>
      <c r="D92" s="97">
        <v>29864</v>
      </c>
      <c r="F92" t="s">
        <v>357</v>
      </c>
      <c r="G92" s="2"/>
      <c r="H92" s="6">
        <v>29.2</v>
      </c>
      <c r="I92" s="7">
        <v>-2.9</v>
      </c>
      <c r="J92" s="6">
        <v>38.200000000000003</v>
      </c>
      <c r="K92" s="7">
        <v>-2.2000000000000002</v>
      </c>
      <c r="L92" s="6">
        <v>30.6</v>
      </c>
      <c r="M92" s="7">
        <v>5.9</v>
      </c>
      <c r="N92" s="103">
        <f t="shared" si="2"/>
        <v>-9.0000000000000036</v>
      </c>
      <c r="O92" s="7">
        <v>-0.7</v>
      </c>
      <c r="Q92" s="3"/>
      <c r="R92" s="6">
        <v>27</v>
      </c>
      <c r="S92" s="6">
        <v>64</v>
      </c>
      <c r="T92" s="7">
        <f>R92-S92</f>
        <v>-37</v>
      </c>
      <c r="U92" s="6">
        <v>29</v>
      </c>
      <c r="V92" s="6">
        <v>45</v>
      </c>
      <c r="W92" s="7">
        <f>U92-V92</f>
        <v>-16</v>
      </c>
      <c r="AA92" s="4" t="s">
        <v>1668</v>
      </c>
      <c r="AF92" s="6">
        <v>20</v>
      </c>
      <c r="AG92" s="6">
        <v>70</v>
      </c>
      <c r="AH92" s="7">
        <f>AF92-AG92</f>
        <v>-50</v>
      </c>
      <c r="AI92" s="4" t="s">
        <v>536</v>
      </c>
    </row>
    <row r="93" spans="1:35" x14ac:dyDescent="0.25">
      <c r="A93" s="1"/>
      <c r="B93" t="s">
        <v>297</v>
      </c>
      <c r="C93" s="9" t="s">
        <v>392</v>
      </c>
      <c r="D93" s="97">
        <v>29880</v>
      </c>
      <c r="F93" t="s">
        <v>264</v>
      </c>
      <c r="G93" s="2" t="s">
        <v>54</v>
      </c>
      <c r="H93" s="6">
        <v>29.5</v>
      </c>
      <c r="I93" s="7">
        <v>-2.5</v>
      </c>
      <c r="J93" s="6">
        <v>28</v>
      </c>
      <c r="K93" s="7">
        <v>-8.5</v>
      </c>
      <c r="L93" s="6">
        <v>40</v>
      </c>
      <c r="M93" s="7">
        <v>11</v>
      </c>
      <c r="N93" s="6"/>
      <c r="O93" s="7"/>
      <c r="R93" s="6">
        <v>33</v>
      </c>
      <c r="S93" s="6">
        <v>62</v>
      </c>
      <c r="T93" s="7">
        <f>R93-S93</f>
        <v>-29</v>
      </c>
      <c r="U93" s="6"/>
      <c r="V93" s="6"/>
      <c r="AF93" s="6">
        <v>24</v>
      </c>
      <c r="AG93" s="6">
        <v>62</v>
      </c>
      <c r="AH93" s="7">
        <f>AF93-AG93</f>
        <v>-38</v>
      </c>
      <c r="AI93" s="4" t="s">
        <v>292</v>
      </c>
    </row>
    <row r="94" spans="1:35" ht="12.75" customHeight="1" x14ac:dyDescent="0.25">
      <c r="A94" s="1"/>
      <c r="B94" t="s">
        <v>297</v>
      </c>
      <c r="C94" s="9" t="s">
        <v>364</v>
      </c>
      <c r="D94" s="97">
        <v>29882</v>
      </c>
      <c r="F94" t="s">
        <v>577</v>
      </c>
      <c r="G94" s="2"/>
      <c r="H94" s="6">
        <v>27</v>
      </c>
      <c r="I94" s="7">
        <v>-1</v>
      </c>
      <c r="J94" s="6">
        <v>31</v>
      </c>
      <c r="K94" s="7">
        <v>-11</v>
      </c>
      <c r="L94" s="6">
        <v>40</v>
      </c>
      <c r="M94" s="7">
        <v>12</v>
      </c>
      <c r="N94" s="6"/>
      <c r="O94" s="7"/>
      <c r="R94" s="6"/>
      <c r="S94" s="6"/>
      <c r="U94" s="6"/>
      <c r="V94" s="6"/>
      <c r="AF94" s="6"/>
      <c r="AG94" s="6"/>
    </row>
    <row r="95" spans="1:35" ht="12.75" customHeight="1" x14ac:dyDescent="0.25">
      <c r="A95" s="1"/>
      <c r="B95" t="s">
        <v>296</v>
      </c>
      <c r="C95" s="9" t="s">
        <v>619</v>
      </c>
      <c r="D95" s="97">
        <v>29892</v>
      </c>
      <c r="F95" t="s">
        <v>357</v>
      </c>
      <c r="G95" s="2"/>
      <c r="H95" s="6">
        <v>30.5</v>
      </c>
      <c r="I95" s="7">
        <v>1.3</v>
      </c>
      <c r="J95" s="6">
        <v>34.299999999999997</v>
      </c>
      <c r="K95" s="7">
        <v>-3.9</v>
      </c>
      <c r="L95" s="6">
        <v>33.1</v>
      </c>
      <c r="M95" s="7">
        <v>2.5</v>
      </c>
      <c r="N95" s="103">
        <f t="shared" si="2"/>
        <v>-3.7999999999999972</v>
      </c>
      <c r="O95" s="7">
        <v>5.2</v>
      </c>
      <c r="Q95" s="3"/>
      <c r="R95" s="6">
        <v>27</v>
      </c>
      <c r="S95" s="6">
        <v>63</v>
      </c>
      <c r="T95" s="7">
        <f>R95-S95</f>
        <v>-36</v>
      </c>
      <c r="U95" s="6">
        <v>24</v>
      </c>
      <c r="V95" s="6">
        <v>54</v>
      </c>
      <c r="W95" s="7">
        <f>U95-V95</f>
        <v>-30</v>
      </c>
      <c r="AA95" s="4" t="s">
        <v>1668</v>
      </c>
      <c r="AF95" s="6">
        <v>22</v>
      </c>
      <c r="AG95" s="6">
        <v>67</v>
      </c>
      <c r="AH95" s="7">
        <f>AF95-AG95</f>
        <v>-45</v>
      </c>
      <c r="AI95" s="4" t="s">
        <v>536</v>
      </c>
    </row>
    <row r="96" spans="1:35" x14ac:dyDescent="0.25">
      <c r="A96" s="1"/>
      <c r="B96" t="s">
        <v>296</v>
      </c>
      <c r="C96" s="9" t="s">
        <v>512</v>
      </c>
      <c r="D96" s="97">
        <v>29901</v>
      </c>
      <c r="F96" t="s">
        <v>264</v>
      </c>
      <c r="G96" s="2" t="s">
        <v>54</v>
      </c>
      <c r="H96" s="6">
        <v>26.5</v>
      </c>
      <c r="I96" s="7">
        <v>-3</v>
      </c>
      <c r="J96" s="6">
        <v>29</v>
      </c>
      <c r="K96" s="7">
        <v>1</v>
      </c>
      <c r="L96" s="6">
        <v>42</v>
      </c>
      <c r="M96" s="7">
        <v>2</v>
      </c>
      <c r="N96" s="6"/>
      <c r="O96" s="7"/>
      <c r="R96" s="6">
        <v>28</v>
      </c>
      <c r="S96" s="6">
        <v>66</v>
      </c>
      <c r="T96" s="7">
        <f>R96-S96</f>
        <v>-38</v>
      </c>
      <c r="U96" s="6"/>
      <c r="V96" s="6"/>
      <c r="AF96" s="6">
        <v>23</v>
      </c>
      <c r="AG96" s="6">
        <v>66</v>
      </c>
      <c r="AH96" s="7">
        <f>AF96-AG96</f>
        <v>-43</v>
      </c>
      <c r="AI96" s="4" t="s">
        <v>292</v>
      </c>
    </row>
    <row r="97" spans="1:35" ht="12.75" customHeight="1" x14ac:dyDescent="0.25">
      <c r="A97" s="1"/>
      <c r="B97" t="s">
        <v>296</v>
      </c>
      <c r="C97" s="9" t="s">
        <v>466</v>
      </c>
      <c r="D97" s="97">
        <v>29917</v>
      </c>
      <c r="F97" t="s">
        <v>577</v>
      </c>
      <c r="G97" s="2"/>
      <c r="H97" s="6">
        <v>27</v>
      </c>
      <c r="I97" s="7">
        <v>0</v>
      </c>
      <c r="J97" s="6">
        <v>27</v>
      </c>
      <c r="K97" s="7">
        <v>-4</v>
      </c>
      <c r="L97" s="6">
        <v>44</v>
      </c>
      <c r="M97" s="7">
        <v>4</v>
      </c>
      <c r="N97" s="6"/>
      <c r="O97" s="7"/>
      <c r="R97" s="6"/>
      <c r="S97" s="6"/>
      <c r="U97" s="6"/>
      <c r="V97" s="6"/>
      <c r="AF97" s="6"/>
      <c r="AG97" s="6"/>
    </row>
    <row r="98" spans="1:35" ht="12.75" customHeight="1" x14ac:dyDescent="0.25">
      <c r="A98" s="1"/>
      <c r="B98" t="s">
        <v>296</v>
      </c>
      <c r="C98" s="9" t="s">
        <v>618</v>
      </c>
      <c r="D98" s="97">
        <v>29891</v>
      </c>
      <c r="F98" t="s">
        <v>357</v>
      </c>
      <c r="G98" s="2"/>
      <c r="H98" s="6">
        <v>28.6</v>
      </c>
      <c r="I98" s="7">
        <v>-1.9</v>
      </c>
      <c r="J98" s="6">
        <v>32.1</v>
      </c>
      <c r="K98" s="7">
        <v>-2.2000000000000002</v>
      </c>
      <c r="L98" s="6">
        <v>37.1</v>
      </c>
      <c r="M98" s="7">
        <v>4</v>
      </c>
      <c r="N98" s="6"/>
      <c r="O98" s="7"/>
      <c r="Q98" s="3"/>
      <c r="R98" s="6">
        <v>28</v>
      </c>
      <c r="S98" s="6">
        <v>63</v>
      </c>
      <c r="T98" s="7">
        <f>R98-S98</f>
        <v>-35</v>
      </c>
      <c r="U98" s="6">
        <v>17</v>
      </c>
      <c r="V98" s="6">
        <v>62</v>
      </c>
      <c r="W98" s="7">
        <f>U98-V98</f>
        <v>-45</v>
      </c>
      <c r="AA98" s="4" t="s">
        <v>1668</v>
      </c>
      <c r="AF98" s="6">
        <v>22</v>
      </c>
      <c r="AG98" s="6">
        <v>68</v>
      </c>
      <c r="AH98" s="7">
        <f>AF98-AG98</f>
        <v>-46</v>
      </c>
      <c r="AI98" s="4" t="s">
        <v>536</v>
      </c>
    </row>
    <row r="99" spans="1:35" x14ac:dyDescent="0.25">
      <c r="A99" s="1"/>
      <c r="B99" t="s">
        <v>266</v>
      </c>
      <c r="C99" s="9" t="s">
        <v>400</v>
      </c>
      <c r="D99" s="97">
        <v>29929</v>
      </c>
      <c r="F99" t="s">
        <v>264</v>
      </c>
      <c r="G99" s="2" t="s">
        <v>54</v>
      </c>
      <c r="H99" s="6">
        <v>23</v>
      </c>
      <c r="I99" s="7">
        <v>-3.5</v>
      </c>
      <c r="J99" s="6">
        <v>23.5</v>
      </c>
      <c r="K99" s="7">
        <v>-5.5</v>
      </c>
      <c r="L99" s="6">
        <v>50.5</v>
      </c>
      <c r="M99" s="7">
        <v>8.5</v>
      </c>
      <c r="N99" s="6"/>
      <c r="O99" s="7"/>
      <c r="R99" s="6">
        <v>25</v>
      </c>
      <c r="S99" s="6">
        <v>70</v>
      </c>
      <c r="T99" s="7">
        <f>R99-S99</f>
        <v>-45</v>
      </c>
      <c r="U99" s="6"/>
      <c r="V99" s="6"/>
      <c r="AF99" s="6">
        <v>18</v>
      </c>
      <c r="AG99" s="6">
        <v>70</v>
      </c>
      <c r="AH99" s="7">
        <f>AF99-AG99</f>
        <v>-52</v>
      </c>
      <c r="AI99" s="4" t="s">
        <v>292</v>
      </c>
    </row>
    <row r="100" spans="1:35" ht="12.75" customHeight="1" x14ac:dyDescent="0.25">
      <c r="A100" s="1"/>
      <c r="B100" t="s">
        <v>266</v>
      </c>
      <c r="C100" s="9" t="s">
        <v>355</v>
      </c>
      <c r="D100" s="97">
        <v>29930</v>
      </c>
      <c r="F100" t="s">
        <v>577</v>
      </c>
      <c r="G100" s="2"/>
      <c r="H100" s="6">
        <v>27</v>
      </c>
      <c r="I100" s="7">
        <v>0</v>
      </c>
      <c r="J100" s="6">
        <v>29</v>
      </c>
      <c r="K100" s="7">
        <v>2</v>
      </c>
      <c r="L100" s="6">
        <v>43</v>
      </c>
      <c r="M100" s="7">
        <v>-1</v>
      </c>
      <c r="N100" s="6"/>
      <c r="O100" s="7"/>
      <c r="R100" s="6"/>
      <c r="S100" s="6"/>
      <c r="U100" s="6"/>
      <c r="V100" s="6"/>
      <c r="AF100" s="6"/>
      <c r="AG100" s="6"/>
    </row>
    <row r="101" spans="1:35" ht="12.75" customHeight="1" x14ac:dyDescent="0.25">
      <c r="A101" s="1">
        <v>1982</v>
      </c>
      <c r="B101" t="s">
        <v>267</v>
      </c>
      <c r="C101" s="9" t="s">
        <v>528</v>
      </c>
      <c r="D101" s="97">
        <v>29957</v>
      </c>
      <c r="F101" t="s">
        <v>357</v>
      </c>
      <c r="H101" s="6">
        <v>29.3</v>
      </c>
      <c r="I101" s="7">
        <f>H101-H98</f>
        <v>0.69999999999999929</v>
      </c>
      <c r="J101" s="6">
        <v>31.8</v>
      </c>
      <c r="K101" s="7">
        <f>J101-J98</f>
        <v>-0.30000000000000071</v>
      </c>
      <c r="L101" s="6">
        <v>35.9</v>
      </c>
      <c r="M101" s="7">
        <f>L101-L98</f>
        <v>-1.2000000000000028</v>
      </c>
      <c r="N101" s="6"/>
      <c r="O101" s="7"/>
      <c r="P101" s="7"/>
      <c r="R101" s="6">
        <v>29</v>
      </c>
      <c r="S101" s="6">
        <v>61</v>
      </c>
      <c r="T101" s="7">
        <f>R101-S101</f>
        <v>-32</v>
      </c>
      <c r="U101" s="6">
        <v>19</v>
      </c>
      <c r="V101" s="6">
        <v>59</v>
      </c>
      <c r="W101" s="7">
        <f>U101-V101</f>
        <v>-40</v>
      </c>
      <c r="AA101" s="4" t="s">
        <v>1668</v>
      </c>
      <c r="AF101" s="6">
        <v>22</v>
      </c>
      <c r="AG101" s="6">
        <v>66</v>
      </c>
      <c r="AH101" s="7">
        <f>AF101-AG101</f>
        <v>-44</v>
      </c>
      <c r="AI101" s="4" t="s">
        <v>536</v>
      </c>
    </row>
    <row r="102" spans="1:35" x14ac:dyDescent="0.25">
      <c r="B102" t="s">
        <v>267</v>
      </c>
      <c r="C102" s="9" t="s">
        <v>359</v>
      </c>
      <c r="D102" s="97">
        <v>29964</v>
      </c>
      <c r="F102" t="s">
        <v>264</v>
      </c>
      <c r="G102" s="2" t="s">
        <v>54</v>
      </c>
      <c r="H102" s="6">
        <v>27.5</v>
      </c>
      <c r="I102" s="7">
        <v>4.5</v>
      </c>
      <c r="J102" s="6">
        <v>29.5</v>
      </c>
      <c r="K102" s="7">
        <v>6</v>
      </c>
      <c r="L102" s="6">
        <v>39.5</v>
      </c>
      <c r="M102" s="7">
        <v>-11</v>
      </c>
      <c r="N102" s="6"/>
      <c r="O102" s="7"/>
      <c r="R102" s="6">
        <v>32</v>
      </c>
      <c r="S102" s="6">
        <v>65</v>
      </c>
      <c r="T102" s="7">
        <f>R102-S102</f>
        <v>-33</v>
      </c>
      <c r="U102" s="6"/>
      <c r="V102" s="6"/>
      <c r="AF102" s="6">
        <v>24</v>
      </c>
      <c r="AG102" s="6">
        <v>65</v>
      </c>
      <c r="AH102" s="7">
        <f>AF102-AG102</f>
        <v>-41</v>
      </c>
      <c r="AI102" s="4" t="s">
        <v>292</v>
      </c>
    </row>
    <row r="103" spans="1:35" ht="12.75" customHeight="1" x14ac:dyDescent="0.25">
      <c r="A103" s="1"/>
      <c r="B103" t="s">
        <v>267</v>
      </c>
      <c r="C103" s="9" t="s">
        <v>485</v>
      </c>
      <c r="D103" s="97">
        <v>29972</v>
      </c>
      <c r="F103" t="s">
        <v>577</v>
      </c>
      <c r="G103" s="2"/>
      <c r="H103" s="6">
        <v>29</v>
      </c>
      <c r="I103" s="7">
        <v>2</v>
      </c>
      <c r="J103" s="6">
        <v>30</v>
      </c>
      <c r="K103" s="7">
        <v>1</v>
      </c>
      <c r="L103" s="6">
        <v>40</v>
      </c>
      <c r="M103" s="7">
        <v>-3</v>
      </c>
      <c r="N103" s="6"/>
      <c r="O103" s="7"/>
      <c r="R103" s="6"/>
      <c r="S103" s="6"/>
      <c r="U103" s="6"/>
      <c r="V103" s="6"/>
      <c r="AF103" s="6"/>
      <c r="AG103" s="6"/>
    </row>
    <row r="104" spans="1:35" ht="12.75" customHeight="1" x14ac:dyDescent="0.25">
      <c r="A104" s="1"/>
      <c r="B104" t="s">
        <v>268</v>
      </c>
      <c r="C104" s="9" t="s">
        <v>611</v>
      </c>
      <c r="D104" s="97">
        <v>29990</v>
      </c>
      <c r="F104" t="s">
        <v>357</v>
      </c>
      <c r="G104" s="2"/>
      <c r="H104" s="6">
        <v>31.7</v>
      </c>
      <c r="I104" s="7">
        <f>H104-H101</f>
        <v>2.3999999999999986</v>
      </c>
      <c r="J104" s="6">
        <v>31.9</v>
      </c>
      <c r="K104" s="7">
        <f>J104-J101</f>
        <v>9.9999999999997868E-2</v>
      </c>
      <c r="L104" s="6">
        <v>33.1</v>
      </c>
      <c r="M104" s="7">
        <f>L104-L101</f>
        <v>-2.7999999999999972</v>
      </c>
      <c r="N104" s="6"/>
      <c r="O104" s="7"/>
      <c r="P104" s="7"/>
      <c r="R104" s="6">
        <v>30</v>
      </c>
      <c r="S104" s="6">
        <v>61</v>
      </c>
      <c r="T104" s="7">
        <f>R104-S104</f>
        <v>-31</v>
      </c>
      <c r="U104" s="6">
        <v>19</v>
      </c>
      <c r="V104" s="6">
        <v>59</v>
      </c>
      <c r="W104" s="7">
        <f>U104-V104</f>
        <v>-40</v>
      </c>
      <c r="AA104" s="4" t="s">
        <v>1668</v>
      </c>
      <c r="AF104" s="6">
        <v>25</v>
      </c>
      <c r="AG104" s="6">
        <v>66</v>
      </c>
      <c r="AH104" s="7">
        <f>AF104-AG104</f>
        <v>-41</v>
      </c>
      <c r="AI104" s="4" t="s">
        <v>536</v>
      </c>
    </row>
    <row r="105" spans="1:35" x14ac:dyDescent="0.25">
      <c r="A105" s="1"/>
      <c r="B105" t="s">
        <v>268</v>
      </c>
      <c r="C105" s="9" t="s">
        <v>360</v>
      </c>
      <c r="D105" s="97">
        <v>29992</v>
      </c>
      <c r="F105" t="s">
        <v>264</v>
      </c>
      <c r="G105" s="2" t="s">
        <v>54</v>
      </c>
      <c r="H105" s="6">
        <v>27.5</v>
      </c>
      <c r="I105" s="7">
        <v>0</v>
      </c>
      <c r="J105" s="6">
        <v>34</v>
      </c>
      <c r="K105" s="7">
        <v>4.5</v>
      </c>
      <c r="L105" s="6">
        <v>36</v>
      </c>
      <c r="M105" s="7">
        <v>-3.5</v>
      </c>
      <c r="N105" s="6"/>
      <c r="O105" s="7"/>
      <c r="R105" s="6">
        <v>29</v>
      </c>
      <c r="S105" s="6">
        <v>66</v>
      </c>
      <c r="T105" s="7">
        <f>R105-S105</f>
        <v>-37</v>
      </c>
      <c r="U105" s="6"/>
      <c r="V105" s="6"/>
      <c r="AF105" s="6">
        <v>24</v>
      </c>
      <c r="AG105" s="6">
        <v>66</v>
      </c>
      <c r="AH105" s="7">
        <f>AF105-AG105</f>
        <v>-42</v>
      </c>
      <c r="AI105" s="4" t="s">
        <v>292</v>
      </c>
    </row>
    <row r="106" spans="1:35" ht="12.75" customHeight="1" x14ac:dyDescent="0.25">
      <c r="A106" s="1"/>
      <c r="B106" t="s">
        <v>268</v>
      </c>
      <c r="C106" s="9"/>
      <c r="D106" s="97"/>
      <c r="F106" t="s">
        <v>577</v>
      </c>
      <c r="G106" s="2"/>
      <c r="H106" s="6">
        <v>30</v>
      </c>
      <c r="I106" s="7">
        <v>1</v>
      </c>
      <c r="J106" s="6">
        <v>33</v>
      </c>
      <c r="K106" s="7">
        <v>3</v>
      </c>
      <c r="L106" s="6">
        <v>34</v>
      </c>
      <c r="M106" s="7">
        <v>-6</v>
      </c>
      <c r="N106" s="6"/>
      <c r="O106" s="7"/>
      <c r="R106" s="6"/>
      <c r="S106" s="6"/>
      <c r="U106" s="6"/>
      <c r="V106" s="6"/>
      <c r="AF106" s="6"/>
      <c r="AG106" s="6"/>
    </row>
    <row r="107" spans="1:35" ht="12.75" customHeight="1" x14ac:dyDescent="0.25">
      <c r="A107" s="1"/>
      <c r="B107" t="s">
        <v>294</v>
      </c>
      <c r="C107" s="9" t="s">
        <v>611</v>
      </c>
      <c r="D107" s="97">
        <v>30018</v>
      </c>
      <c r="F107" t="s">
        <v>357</v>
      </c>
      <c r="G107" s="2"/>
      <c r="H107" s="6">
        <v>29.7</v>
      </c>
      <c r="I107" s="7">
        <f>H107-H104</f>
        <v>-2</v>
      </c>
      <c r="J107" s="6">
        <v>38.700000000000003</v>
      </c>
      <c r="K107" s="7">
        <f>J107-J104</f>
        <v>6.8000000000000043</v>
      </c>
      <c r="L107" s="6">
        <v>29.4</v>
      </c>
      <c r="M107" s="7">
        <f>L107-L104</f>
        <v>-3.7000000000000028</v>
      </c>
      <c r="N107" s="6">
        <f>H107-J107</f>
        <v>-9.0000000000000036</v>
      </c>
      <c r="O107" s="7"/>
      <c r="P107" s="7"/>
      <c r="Q107" s="3"/>
      <c r="R107" s="6">
        <v>29</v>
      </c>
      <c r="S107" s="6">
        <v>62</v>
      </c>
      <c r="T107" s="7">
        <f>R107-S107</f>
        <v>-33</v>
      </c>
      <c r="U107" s="6">
        <v>23</v>
      </c>
      <c r="V107" s="6">
        <v>55</v>
      </c>
      <c r="W107" s="7">
        <f>U107-V107</f>
        <v>-32</v>
      </c>
      <c r="Z107" s="3"/>
      <c r="AA107" s="4" t="s">
        <v>1672</v>
      </c>
      <c r="AF107" s="6">
        <v>23</v>
      </c>
      <c r="AG107" s="6">
        <v>68</v>
      </c>
      <c r="AH107" s="7">
        <f>AF107-AG107</f>
        <v>-45</v>
      </c>
      <c r="AI107" s="4" t="s">
        <v>536</v>
      </c>
    </row>
    <row r="108" spans="1:35" x14ac:dyDescent="0.25">
      <c r="B108" t="s">
        <v>294</v>
      </c>
      <c r="C108" s="9" t="s">
        <v>368</v>
      </c>
      <c r="D108" s="97">
        <v>30021</v>
      </c>
      <c r="F108" t="s">
        <v>264</v>
      </c>
      <c r="G108" s="2" t="s">
        <v>54</v>
      </c>
      <c r="H108" s="6">
        <v>31.5</v>
      </c>
      <c r="I108" s="7">
        <v>4</v>
      </c>
      <c r="J108" s="6">
        <v>33</v>
      </c>
      <c r="K108" s="7">
        <v>-1</v>
      </c>
      <c r="L108" s="6">
        <v>33</v>
      </c>
      <c r="M108" s="7">
        <v>-3</v>
      </c>
      <c r="N108" s="103">
        <f>H108-J108</f>
        <v>-1.5</v>
      </c>
      <c r="O108" s="7"/>
      <c r="R108" s="6">
        <v>34</v>
      </c>
      <c r="S108" s="6">
        <v>62</v>
      </c>
      <c r="T108" s="7">
        <f>R108-S108</f>
        <v>-28</v>
      </c>
      <c r="U108" s="6"/>
      <c r="V108" s="6"/>
      <c r="AF108" s="6">
        <v>29</v>
      </c>
      <c r="AG108" s="6">
        <v>59</v>
      </c>
      <c r="AH108" s="7">
        <f>AF108-AG108</f>
        <v>-30</v>
      </c>
      <c r="AI108" s="4" t="s">
        <v>292</v>
      </c>
    </row>
    <row r="109" spans="1:35" ht="12.75" customHeight="1" x14ac:dyDescent="0.25">
      <c r="B109" t="s">
        <v>294</v>
      </c>
      <c r="C109" s="9"/>
      <c r="D109" s="97"/>
      <c r="F109" t="s">
        <v>577</v>
      </c>
      <c r="G109" s="2"/>
      <c r="H109" s="6">
        <v>34</v>
      </c>
      <c r="I109" s="7">
        <v>4</v>
      </c>
      <c r="J109" s="6">
        <v>34</v>
      </c>
      <c r="K109" s="7">
        <v>1</v>
      </c>
      <c r="L109" s="6">
        <v>30</v>
      </c>
      <c r="M109" s="7">
        <v>-4</v>
      </c>
      <c r="N109" s="6">
        <f>H109-J109</f>
        <v>0</v>
      </c>
      <c r="O109" s="7"/>
      <c r="R109" s="6"/>
      <c r="S109" s="6"/>
      <c r="U109" s="6"/>
      <c r="V109" s="6"/>
      <c r="AF109" s="6"/>
      <c r="AG109" s="6"/>
    </row>
    <row r="110" spans="1:35" ht="12.75" customHeight="1" x14ac:dyDescent="0.25">
      <c r="B110" t="s">
        <v>269</v>
      </c>
      <c r="C110" s="9" t="s">
        <v>610</v>
      </c>
      <c r="D110" s="97">
        <v>30046</v>
      </c>
      <c r="F110" t="s">
        <v>357</v>
      </c>
      <c r="G110" s="2"/>
      <c r="H110" s="6">
        <v>32.5</v>
      </c>
      <c r="I110" s="7">
        <f>H110-H107</f>
        <v>2.8000000000000007</v>
      </c>
      <c r="J110" s="6">
        <v>33.200000000000003</v>
      </c>
      <c r="K110" s="7">
        <f>J110-J107</f>
        <v>-5.5</v>
      </c>
      <c r="L110" s="6">
        <v>31.7</v>
      </c>
      <c r="M110" s="7">
        <f>L110-L107</f>
        <v>2.3000000000000007</v>
      </c>
      <c r="N110" s="6">
        <f>H110-J110</f>
        <v>-0.70000000000000284</v>
      </c>
      <c r="O110" s="7">
        <f>N110-N107</f>
        <v>8.3000000000000007</v>
      </c>
      <c r="P110" s="7"/>
      <c r="Q110" s="3"/>
      <c r="R110" s="6">
        <v>31</v>
      </c>
      <c r="S110" s="6">
        <v>59</v>
      </c>
      <c r="T110" s="7">
        <f>R110-S110</f>
        <v>-28</v>
      </c>
      <c r="U110" s="6">
        <v>20</v>
      </c>
      <c r="V110" s="6">
        <v>59</v>
      </c>
      <c r="W110" s="7">
        <f>U110-V110</f>
        <v>-39</v>
      </c>
      <c r="AA110" s="4" t="s">
        <v>1672</v>
      </c>
      <c r="AF110" s="6">
        <v>27</v>
      </c>
      <c r="AG110" s="6">
        <v>61</v>
      </c>
      <c r="AH110" s="7">
        <f>AF110-AG110</f>
        <v>-34</v>
      </c>
      <c r="AI110" s="4" t="s">
        <v>536</v>
      </c>
    </row>
    <row r="111" spans="1:35" x14ac:dyDescent="0.25">
      <c r="B111" t="s">
        <v>269</v>
      </c>
      <c r="C111" s="9" t="s">
        <v>365</v>
      </c>
      <c r="D111" s="97">
        <v>30048</v>
      </c>
      <c r="F111" t="s">
        <v>264</v>
      </c>
      <c r="G111" s="2" t="s">
        <v>54</v>
      </c>
      <c r="H111" s="6">
        <v>31.5</v>
      </c>
      <c r="I111" s="7">
        <v>0</v>
      </c>
      <c r="J111" s="6">
        <v>29</v>
      </c>
      <c r="K111" s="7">
        <v>-4</v>
      </c>
      <c r="L111" s="6">
        <v>37</v>
      </c>
      <c r="M111" s="7">
        <v>4</v>
      </c>
      <c r="N111" s="6"/>
      <c r="O111" s="7"/>
      <c r="R111" s="6">
        <v>35</v>
      </c>
      <c r="S111" s="6">
        <v>60</v>
      </c>
      <c r="T111" s="7">
        <f>R111-S111</f>
        <v>-25</v>
      </c>
      <c r="U111" s="6"/>
      <c r="V111" s="6"/>
      <c r="AF111" s="6">
        <v>32</v>
      </c>
      <c r="AG111" s="6">
        <v>56</v>
      </c>
      <c r="AH111" s="7">
        <f>AF111-AG111</f>
        <v>-24</v>
      </c>
      <c r="AI111" s="4" t="s">
        <v>292</v>
      </c>
    </row>
    <row r="112" spans="1:35" ht="12.75" customHeight="1" x14ac:dyDescent="0.25">
      <c r="B112" t="s">
        <v>269</v>
      </c>
      <c r="C112" s="9" t="s">
        <v>581</v>
      </c>
      <c r="D112" s="97">
        <v>30055</v>
      </c>
      <c r="F112" t="s">
        <v>577</v>
      </c>
      <c r="G112" s="2"/>
      <c r="H112" s="6">
        <v>33</v>
      </c>
      <c r="I112" s="7">
        <v>-1</v>
      </c>
      <c r="J112" s="6">
        <v>34</v>
      </c>
      <c r="K112" s="7">
        <v>0</v>
      </c>
      <c r="L112" s="6">
        <v>30</v>
      </c>
      <c r="M112" s="7">
        <v>0</v>
      </c>
      <c r="N112" s="6">
        <f t="shared" ref="N112:N143" si="3">H112-J112</f>
        <v>-1</v>
      </c>
      <c r="O112" s="7">
        <v>-1</v>
      </c>
      <c r="R112" s="6"/>
      <c r="S112" s="6"/>
      <c r="U112" s="6"/>
      <c r="V112" s="6"/>
      <c r="AF112" s="6"/>
      <c r="AG112" s="6"/>
    </row>
    <row r="113" spans="1:35" ht="12.75" customHeight="1" x14ac:dyDescent="0.25">
      <c r="B113" t="s">
        <v>269</v>
      </c>
      <c r="C113" s="9" t="s">
        <v>598</v>
      </c>
      <c r="D113" s="97">
        <v>30061</v>
      </c>
      <c r="F113" t="s">
        <v>577</v>
      </c>
      <c r="G113" s="2"/>
      <c r="H113" s="6">
        <v>36</v>
      </c>
      <c r="I113" s="7"/>
      <c r="J113" s="6">
        <v>30</v>
      </c>
      <c r="K113" s="7"/>
      <c r="L113" s="6">
        <v>31</v>
      </c>
      <c r="M113" s="7"/>
      <c r="N113" s="103">
        <f t="shared" si="3"/>
        <v>6</v>
      </c>
      <c r="O113" s="7"/>
      <c r="P113" t="s">
        <v>588</v>
      </c>
      <c r="R113" s="6"/>
      <c r="S113" s="6"/>
      <c r="U113" s="6"/>
      <c r="V113" s="6"/>
      <c r="AF113" s="6"/>
      <c r="AG113" s="6"/>
    </row>
    <row r="114" spans="1:35" ht="12.75" customHeight="1" x14ac:dyDescent="0.25">
      <c r="B114" t="s">
        <v>269</v>
      </c>
      <c r="C114" s="9" t="s">
        <v>625</v>
      </c>
      <c r="D114" s="97">
        <v>30064</v>
      </c>
      <c r="F114" t="s">
        <v>577</v>
      </c>
      <c r="G114" s="2"/>
      <c r="H114" s="6">
        <v>39</v>
      </c>
      <c r="I114" s="7">
        <v>3</v>
      </c>
      <c r="J114" s="6">
        <v>32</v>
      </c>
      <c r="K114" s="7">
        <v>2</v>
      </c>
      <c r="L114" s="6">
        <v>27</v>
      </c>
      <c r="M114" s="7">
        <v>-1</v>
      </c>
      <c r="N114" s="6">
        <f t="shared" si="3"/>
        <v>7</v>
      </c>
      <c r="O114" s="7">
        <v>1</v>
      </c>
      <c r="P114" t="s">
        <v>588</v>
      </c>
      <c r="R114" s="6"/>
      <c r="S114" s="6"/>
      <c r="U114" s="6"/>
      <c r="V114" s="6"/>
      <c r="AF114" s="6"/>
      <c r="AG114" s="6"/>
    </row>
    <row r="115" spans="1:35" ht="12.75" customHeight="1" x14ac:dyDescent="0.25">
      <c r="B115" t="s">
        <v>269</v>
      </c>
      <c r="C115" s="9"/>
      <c r="D115" s="97"/>
      <c r="F115" t="s">
        <v>577</v>
      </c>
      <c r="G115" s="2"/>
      <c r="H115" s="6">
        <v>35</v>
      </c>
      <c r="I115" s="7">
        <v>2</v>
      </c>
      <c r="J115" s="6">
        <v>30</v>
      </c>
      <c r="K115" s="7">
        <v>-4</v>
      </c>
      <c r="L115" s="6">
        <v>33</v>
      </c>
      <c r="M115" s="7">
        <v>3</v>
      </c>
      <c r="N115" s="103">
        <f t="shared" si="3"/>
        <v>5</v>
      </c>
      <c r="O115" s="7">
        <v>5</v>
      </c>
      <c r="R115" s="6"/>
      <c r="S115" s="6"/>
      <c r="U115" s="6"/>
      <c r="V115" s="6"/>
      <c r="AF115" s="6"/>
      <c r="AG115" s="6"/>
    </row>
    <row r="116" spans="1:35" ht="12.75" customHeight="1" x14ac:dyDescent="0.25">
      <c r="B116" t="s">
        <v>269</v>
      </c>
      <c r="C116" s="9" t="s">
        <v>626</v>
      </c>
      <c r="D116" s="97">
        <v>30071</v>
      </c>
      <c r="F116" t="s">
        <v>577</v>
      </c>
      <c r="G116" s="2"/>
      <c r="H116" s="6">
        <v>43</v>
      </c>
      <c r="I116" s="7">
        <v>8</v>
      </c>
      <c r="J116" s="6">
        <v>30</v>
      </c>
      <c r="K116" s="7">
        <v>0</v>
      </c>
      <c r="L116" s="6">
        <v>25</v>
      </c>
      <c r="M116" s="7">
        <v>-8</v>
      </c>
      <c r="N116" s="6">
        <f t="shared" si="3"/>
        <v>13</v>
      </c>
      <c r="O116" s="7">
        <v>8</v>
      </c>
      <c r="R116" s="6"/>
      <c r="S116" s="6"/>
      <c r="U116" s="6"/>
      <c r="V116" s="6"/>
      <c r="AF116" s="6"/>
      <c r="AG116" s="6"/>
    </row>
    <row r="117" spans="1:35" ht="12.75" customHeight="1" x14ac:dyDescent="0.25">
      <c r="B117" t="s">
        <v>270</v>
      </c>
      <c r="C117" s="9" t="s">
        <v>613</v>
      </c>
      <c r="D117" s="97">
        <v>30074</v>
      </c>
      <c r="F117" t="s">
        <v>357</v>
      </c>
      <c r="G117" s="2"/>
      <c r="H117" s="6">
        <v>40.700000000000003</v>
      </c>
      <c r="I117" s="7">
        <f>H117-H110</f>
        <v>8.2000000000000028</v>
      </c>
      <c r="J117" s="6">
        <v>29.3</v>
      </c>
      <c r="K117" s="7">
        <f>J117-J110</f>
        <v>-3.9000000000000021</v>
      </c>
      <c r="L117" s="6">
        <v>27.3</v>
      </c>
      <c r="M117" s="7">
        <f>L117-L110</f>
        <v>-4.3999999999999986</v>
      </c>
      <c r="N117" s="6">
        <f t="shared" si="3"/>
        <v>11.400000000000002</v>
      </c>
      <c r="O117" s="7">
        <f>N117-N110</f>
        <v>12.100000000000005</v>
      </c>
      <c r="P117" s="7"/>
      <c r="Q117" s="3"/>
      <c r="R117" s="6">
        <v>44</v>
      </c>
      <c r="S117" s="6">
        <v>47</v>
      </c>
      <c r="T117" s="7">
        <f>R117-S117</f>
        <v>-3</v>
      </c>
      <c r="U117" s="6">
        <v>18</v>
      </c>
      <c r="V117" s="6">
        <v>62</v>
      </c>
      <c r="W117" s="7">
        <f>U117-V117</f>
        <v>-44</v>
      </c>
      <c r="AA117" s="4" t="s">
        <v>1672</v>
      </c>
      <c r="AF117" s="6">
        <v>41</v>
      </c>
      <c r="AG117" s="6">
        <v>47</v>
      </c>
      <c r="AH117" s="7">
        <f>AF117-AG117</f>
        <v>-6</v>
      </c>
      <c r="AI117" s="4" t="s">
        <v>536</v>
      </c>
    </row>
    <row r="118" spans="1:35" ht="12.75" customHeight="1" x14ac:dyDescent="0.25">
      <c r="B118" t="s">
        <v>270</v>
      </c>
      <c r="C118" s="9" t="s">
        <v>584</v>
      </c>
      <c r="D118" s="97">
        <v>30074</v>
      </c>
      <c r="F118" t="s">
        <v>577</v>
      </c>
      <c r="G118" s="2"/>
      <c r="H118" s="6">
        <v>38</v>
      </c>
      <c r="I118" s="7">
        <v>-1</v>
      </c>
      <c r="J118" s="6">
        <v>32</v>
      </c>
      <c r="K118" s="7">
        <v>0</v>
      </c>
      <c r="L118" s="6">
        <v>28</v>
      </c>
      <c r="M118" s="7">
        <v>1</v>
      </c>
      <c r="N118" s="6">
        <f t="shared" si="3"/>
        <v>6</v>
      </c>
      <c r="O118" s="7">
        <v>-1</v>
      </c>
      <c r="P118" t="s">
        <v>588</v>
      </c>
      <c r="R118" s="6"/>
      <c r="S118" s="6"/>
      <c r="U118" s="6"/>
      <c r="V118" s="6"/>
      <c r="AF118" s="6"/>
      <c r="AG118" s="6"/>
    </row>
    <row r="119" spans="1:35" x14ac:dyDescent="0.25">
      <c r="A119" s="3"/>
      <c r="B119" t="s">
        <v>270</v>
      </c>
      <c r="C119" s="52" t="s">
        <v>425</v>
      </c>
      <c r="D119" s="97">
        <v>30076</v>
      </c>
      <c r="F119" t="s">
        <v>264</v>
      </c>
      <c r="G119" s="2" t="s">
        <v>54</v>
      </c>
      <c r="H119" s="6">
        <v>41.5</v>
      </c>
      <c r="I119" s="7">
        <v>10</v>
      </c>
      <c r="J119" s="6">
        <v>28</v>
      </c>
      <c r="K119" s="7">
        <v>-1</v>
      </c>
      <c r="L119" s="6">
        <v>29</v>
      </c>
      <c r="M119" s="7">
        <v>-8</v>
      </c>
      <c r="N119" s="6">
        <f t="shared" si="3"/>
        <v>13.5</v>
      </c>
      <c r="O119" s="7"/>
      <c r="R119" s="6">
        <v>44</v>
      </c>
      <c r="S119" s="6">
        <v>51</v>
      </c>
      <c r="T119" s="7">
        <f>R119-S119</f>
        <v>-7</v>
      </c>
      <c r="U119" s="6"/>
      <c r="V119" s="6"/>
      <c r="AF119" s="6">
        <v>42</v>
      </c>
      <c r="AG119" s="6">
        <v>46</v>
      </c>
      <c r="AH119" s="7">
        <f>AF119-AG119</f>
        <v>-4</v>
      </c>
      <c r="AI119" s="4" t="s">
        <v>292</v>
      </c>
    </row>
    <row r="120" spans="1:35" ht="12.75" customHeight="1" x14ac:dyDescent="0.25">
      <c r="B120" t="s">
        <v>270</v>
      </c>
      <c r="C120" s="9"/>
      <c r="D120" s="97"/>
      <c r="F120" t="s">
        <v>577</v>
      </c>
      <c r="G120" s="2"/>
      <c r="H120" s="6">
        <v>44</v>
      </c>
      <c r="I120" s="7">
        <v>1</v>
      </c>
      <c r="J120" s="6">
        <v>30</v>
      </c>
      <c r="K120" s="7">
        <v>0</v>
      </c>
      <c r="L120" s="6">
        <v>24</v>
      </c>
      <c r="M120" s="7">
        <v>-1</v>
      </c>
      <c r="N120" s="6">
        <f t="shared" si="3"/>
        <v>14</v>
      </c>
      <c r="O120" s="7">
        <v>1</v>
      </c>
      <c r="R120" s="6"/>
      <c r="S120" s="6"/>
      <c r="U120" s="6"/>
      <c r="V120" s="6"/>
      <c r="AF120" s="6"/>
      <c r="AG120" s="6"/>
    </row>
    <row r="121" spans="1:35" ht="12.75" customHeight="1" x14ac:dyDescent="0.25">
      <c r="B121" t="s">
        <v>270</v>
      </c>
      <c r="C121" s="9" t="s">
        <v>627</v>
      </c>
      <c r="D121" s="97">
        <v>30087</v>
      </c>
      <c r="F121" t="s">
        <v>577</v>
      </c>
      <c r="G121" s="2"/>
      <c r="H121" s="6">
        <v>48</v>
      </c>
      <c r="I121" s="7">
        <v>4</v>
      </c>
      <c r="J121" s="6">
        <v>33</v>
      </c>
      <c r="K121" s="7">
        <v>3</v>
      </c>
      <c r="L121" s="6">
        <v>17</v>
      </c>
      <c r="M121" s="7">
        <v>-7</v>
      </c>
      <c r="N121" s="6">
        <f t="shared" si="3"/>
        <v>15</v>
      </c>
      <c r="O121" s="7">
        <v>1</v>
      </c>
      <c r="R121" s="6"/>
      <c r="S121" s="6"/>
      <c r="U121" s="6"/>
      <c r="V121" s="6"/>
      <c r="AF121" s="6"/>
      <c r="AG121" s="6"/>
    </row>
    <row r="122" spans="1:35" ht="12.75" customHeight="1" x14ac:dyDescent="0.25">
      <c r="B122" t="s">
        <v>270</v>
      </c>
      <c r="C122" s="9" t="s">
        <v>628</v>
      </c>
      <c r="D122" s="97">
        <v>30094</v>
      </c>
      <c r="F122" t="s">
        <v>577</v>
      </c>
      <c r="G122" s="2"/>
      <c r="H122" s="6">
        <v>48</v>
      </c>
      <c r="I122" s="7">
        <v>0</v>
      </c>
      <c r="J122" s="6">
        <v>31</v>
      </c>
      <c r="K122" s="7">
        <v>-2</v>
      </c>
      <c r="L122" s="6">
        <v>20</v>
      </c>
      <c r="M122" s="7">
        <v>3</v>
      </c>
      <c r="N122" s="6">
        <f t="shared" si="3"/>
        <v>17</v>
      </c>
      <c r="O122" s="7">
        <v>2</v>
      </c>
      <c r="R122" s="6"/>
      <c r="S122" s="6"/>
      <c r="U122" s="6"/>
      <c r="V122" s="6"/>
      <c r="AF122" s="6"/>
      <c r="AG122" s="6"/>
    </row>
    <row r="123" spans="1:35" ht="12.75" customHeight="1" x14ac:dyDescent="0.25">
      <c r="B123" t="s">
        <v>270</v>
      </c>
      <c r="C123" s="9" t="s">
        <v>579</v>
      </c>
      <c r="D123" s="97">
        <v>30096</v>
      </c>
      <c r="F123" t="s">
        <v>577</v>
      </c>
      <c r="G123" s="2"/>
      <c r="H123" s="6">
        <v>51</v>
      </c>
      <c r="I123" s="7">
        <v>13</v>
      </c>
      <c r="J123" s="6">
        <v>25</v>
      </c>
      <c r="K123" s="7">
        <v>-7</v>
      </c>
      <c r="L123" s="6">
        <v>23</v>
      </c>
      <c r="M123" s="7">
        <v>-5</v>
      </c>
      <c r="N123" s="6">
        <f t="shared" si="3"/>
        <v>26</v>
      </c>
      <c r="O123" s="7">
        <v>20</v>
      </c>
      <c r="P123" t="s">
        <v>588</v>
      </c>
      <c r="R123" s="6"/>
      <c r="S123" s="6"/>
      <c r="U123" s="6"/>
      <c r="V123" s="6"/>
      <c r="AF123" s="6"/>
      <c r="AG123" s="6"/>
    </row>
    <row r="124" spans="1:35" ht="12.75" customHeight="1" x14ac:dyDescent="0.25">
      <c r="B124" t="s">
        <v>263</v>
      </c>
      <c r="C124" s="9" t="s">
        <v>615</v>
      </c>
      <c r="D124" s="97">
        <v>30109</v>
      </c>
      <c r="F124" t="s">
        <v>357</v>
      </c>
      <c r="G124" s="2"/>
      <c r="H124" s="6">
        <v>49.3</v>
      </c>
      <c r="I124" s="7">
        <f>H124-H117</f>
        <v>8.5999999999999943</v>
      </c>
      <c r="J124" s="6">
        <v>28.3</v>
      </c>
      <c r="K124" s="7">
        <f>J124-J117</f>
        <v>-1</v>
      </c>
      <c r="L124" s="6">
        <v>20.6</v>
      </c>
      <c r="M124" s="7">
        <f>L124-L117</f>
        <v>-6.6999999999999993</v>
      </c>
      <c r="N124" s="6">
        <f t="shared" si="3"/>
        <v>20.999999999999996</v>
      </c>
      <c r="O124" s="7">
        <f>N124-N117</f>
        <v>9.5999999999999943</v>
      </c>
      <c r="P124" s="7"/>
      <c r="Q124" s="3"/>
      <c r="R124" s="6">
        <v>55</v>
      </c>
      <c r="S124" s="6">
        <v>36</v>
      </c>
      <c r="T124" s="7">
        <f>R124-S124</f>
        <v>19</v>
      </c>
      <c r="U124" s="6">
        <v>14</v>
      </c>
      <c r="V124" s="6">
        <v>66</v>
      </c>
      <c r="W124" s="7">
        <f>U124-V124</f>
        <v>-52</v>
      </c>
      <c r="AA124" s="4" t="s">
        <v>1672</v>
      </c>
      <c r="AF124" s="6">
        <v>52</v>
      </c>
      <c r="AG124" s="6">
        <v>36</v>
      </c>
      <c r="AH124" s="7">
        <f>AF124-AG124</f>
        <v>16</v>
      </c>
      <c r="AI124" s="4" t="s">
        <v>536</v>
      </c>
    </row>
    <row r="125" spans="1:35" x14ac:dyDescent="0.25">
      <c r="B125" t="s">
        <v>263</v>
      </c>
      <c r="C125" s="9" t="s">
        <v>400</v>
      </c>
      <c r="D125" s="97">
        <v>30111</v>
      </c>
      <c r="F125" t="s">
        <v>264</v>
      </c>
      <c r="G125" s="2" t="s">
        <v>54</v>
      </c>
      <c r="H125" s="6">
        <v>45</v>
      </c>
      <c r="I125" s="7">
        <v>3.5</v>
      </c>
      <c r="J125" s="6">
        <v>25</v>
      </c>
      <c r="K125" s="7">
        <v>-3</v>
      </c>
      <c r="L125" s="6">
        <v>28.5</v>
      </c>
      <c r="M125" s="7">
        <v>-0.5</v>
      </c>
      <c r="N125" s="6">
        <f t="shared" si="3"/>
        <v>20</v>
      </c>
      <c r="O125" s="7">
        <v>6.5</v>
      </c>
      <c r="R125" s="6">
        <v>51</v>
      </c>
      <c r="S125" s="6">
        <v>44</v>
      </c>
      <c r="T125" s="7">
        <f>R125-S125</f>
        <v>7</v>
      </c>
      <c r="U125" s="6"/>
      <c r="V125" s="6"/>
      <c r="AF125" s="6">
        <v>48</v>
      </c>
      <c r="AG125" s="6">
        <v>40</v>
      </c>
      <c r="AH125" s="7">
        <f>AF125-AG125</f>
        <v>8</v>
      </c>
      <c r="AI125" s="4" t="s">
        <v>292</v>
      </c>
    </row>
    <row r="126" spans="1:35" ht="12.75" customHeight="1" x14ac:dyDescent="0.25">
      <c r="B126" t="s">
        <v>263</v>
      </c>
      <c r="C126" s="9" t="s">
        <v>599</v>
      </c>
      <c r="D126" s="97">
        <v>30123</v>
      </c>
      <c r="F126" t="s">
        <v>577</v>
      </c>
      <c r="G126" s="2"/>
      <c r="H126" s="6">
        <v>51</v>
      </c>
      <c r="I126" s="7">
        <v>0</v>
      </c>
      <c r="J126" s="6">
        <v>24</v>
      </c>
      <c r="K126" s="7">
        <v>-1</v>
      </c>
      <c r="L126" s="6">
        <v>23</v>
      </c>
      <c r="M126" s="7">
        <v>0</v>
      </c>
      <c r="N126" s="6">
        <f t="shared" si="3"/>
        <v>27</v>
      </c>
      <c r="O126" s="7">
        <v>1</v>
      </c>
      <c r="P126" t="s">
        <v>588</v>
      </c>
      <c r="R126" s="6"/>
      <c r="S126" s="6"/>
      <c r="U126" s="6"/>
      <c r="V126" s="6"/>
      <c r="AF126" s="6"/>
      <c r="AG126" s="6"/>
    </row>
    <row r="127" spans="1:35" ht="12.75" customHeight="1" x14ac:dyDescent="0.25">
      <c r="B127" t="s">
        <v>263</v>
      </c>
      <c r="C127" s="9"/>
      <c r="D127" s="97"/>
      <c r="F127" t="s">
        <v>577</v>
      </c>
      <c r="G127" s="2"/>
      <c r="H127" s="6">
        <v>48</v>
      </c>
      <c r="I127" s="7">
        <v>4</v>
      </c>
      <c r="J127" s="6">
        <v>28</v>
      </c>
      <c r="K127" s="7">
        <v>-2</v>
      </c>
      <c r="L127" s="6">
        <v>24</v>
      </c>
      <c r="M127" s="7">
        <v>0</v>
      </c>
      <c r="N127" s="6">
        <f t="shared" si="3"/>
        <v>20</v>
      </c>
      <c r="O127" s="7">
        <v>6</v>
      </c>
      <c r="R127" s="6"/>
      <c r="S127" s="6"/>
      <c r="U127" s="6"/>
      <c r="V127" s="6"/>
      <c r="AF127" s="6"/>
      <c r="AG127" s="6"/>
    </row>
    <row r="128" spans="1:35" ht="12.75" customHeight="1" x14ac:dyDescent="0.25">
      <c r="B128" t="s">
        <v>265</v>
      </c>
      <c r="C128" s="9" t="s">
        <v>610</v>
      </c>
      <c r="D128" s="97">
        <v>30137</v>
      </c>
      <c r="F128" t="s">
        <v>357</v>
      </c>
      <c r="G128" s="2"/>
      <c r="H128" s="6">
        <v>44.1</v>
      </c>
      <c r="I128" s="7">
        <f>H128-H124</f>
        <v>-5.1999999999999957</v>
      </c>
      <c r="J128" s="6">
        <v>32.299999999999997</v>
      </c>
      <c r="K128" s="7">
        <f>J128-J124</f>
        <v>3.9999999999999964</v>
      </c>
      <c r="L128" s="6">
        <v>21.4</v>
      </c>
      <c r="M128" s="7">
        <f>L128-L124</f>
        <v>0.79999999999999716</v>
      </c>
      <c r="N128" s="6">
        <f t="shared" si="3"/>
        <v>11.800000000000004</v>
      </c>
      <c r="O128" s="7">
        <f>N128-N124</f>
        <v>-9.1999999999999922</v>
      </c>
      <c r="P128" s="7"/>
      <c r="Q128" s="3"/>
      <c r="R128" s="6">
        <v>48</v>
      </c>
      <c r="S128" s="6">
        <v>43</v>
      </c>
      <c r="T128" s="7">
        <f>R128-S128</f>
        <v>5</v>
      </c>
      <c r="U128" s="6">
        <v>15</v>
      </c>
      <c r="V128" s="6">
        <v>66</v>
      </c>
      <c r="W128" s="7">
        <f>U128-V128</f>
        <v>-51</v>
      </c>
      <c r="AA128" s="4" t="s">
        <v>1672</v>
      </c>
      <c r="AF128" s="6">
        <v>44</v>
      </c>
      <c r="AG128" s="6">
        <v>43</v>
      </c>
      <c r="AH128" s="7">
        <f>AF128-AG128</f>
        <v>1</v>
      </c>
      <c r="AI128" s="4" t="s">
        <v>536</v>
      </c>
    </row>
    <row r="129" spans="2:35" x14ac:dyDescent="0.25">
      <c r="B129" t="s">
        <v>265</v>
      </c>
      <c r="C129" s="9" t="s">
        <v>365</v>
      </c>
      <c r="D129" s="97">
        <v>30139</v>
      </c>
      <c r="F129" t="s">
        <v>264</v>
      </c>
      <c r="G129" s="2" t="s">
        <v>54</v>
      </c>
      <c r="H129" s="6">
        <v>46.5</v>
      </c>
      <c r="I129" s="7">
        <v>1.5</v>
      </c>
      <c r="J129" s="6">
        <v>27.5</v>
      </c>
      <c r="K129" s="7">
        <v>2.5</v>
      </c>
      <c r="L129" s="6">
        <v>24</v>
      </c>
      <c r="M129" s="7">
        <v>-4.5</v>
      </c>
      <c r="N129" s="6">
        <f t="shared" si="3"/>
        <v>19</v>
      </c>
      <c r="O129" s="7">
        <v>-1</v>
      </c>
      <c r="R129" s="6">
        <v>52</v>
      </c>
      <c r="S129" s="6">
        <v>43</v>
      </c>
      <c r="T129" s="7">
        <f>R129-S129</f>
        <v>9</v>
      </c>
      <c r="U129" s="6"/>
      <c r="V129" s="6"/>
      <c r="AF129" s="6">
        <v>47</v>
      </c>
      <c r="AG129" s="6">
        <v>41</v>
      </c>
      <c r="AH129" s="7">
        <f>AF129-AG129</f>
        <v>6</v>
      </c>
      <c r="AI129" s="4" t="s">
        <v>292</v>
      </c>
    </row>
    <row r="130" spans="2:35" ht="12.75" customHeight="1" x14ac:dyDescent="0.25">
      <c r="B130" t="s">
        <v>265</v>
      </c>
      <c r="C130" s="9"/>
      <c r="D130" s="97"/>
      <c r="F130" t="s">
        <v>577</v>
      </c>
      <c r="G130" s="2"/>
      <c r="H130" s="6">
        <v>45</v>
      </c>
      <c r="I130" s="7">
        <v>-3</v>
      </c>
      <c r="J130" s="6">
        <v>31</v>
      </c>
      <c r="K130" s="7">
        <v>3</v>
      </c>
      <c r="L130" s="6">
        <v>22</v>
      </c>
      <c r="M130" s="7">
        <v>-2</v>
      </c>
      <c r="N130" s="6">
        <f t="shared" si="3"/>
        <v>14</v>
      </c>
      <c r="O130" s="7">
        <v>-6</v>
      </c>
      <c r="R130" s="6"/>
      <c r="S130" s="6"/>
      <c r="U130" s="6"/>
      <c r="V130" s="6"/>
      <c r="AF130" s="6"/>
      <c r="AG130" s="6"/>
    </row>
    <row r="131" spans="2:35" ht="12.75" customHeight="1" x14ac:dyDescent="0.25">
      <c r="B131" t="s">
        <v>293</v>
      </c>
      <c r="C131" s="9" t="s">
        <v>629</v>
      </c>
      <c r="D131" s="97">
        <v>30172</v>
      </c>
      <c r="F131" t="s">
        <v>357</v>
      </c>
      <c r="G131" s="2"/>
      <c r="H131" s="6">
        <v>44</v>
      </c>
      <c r="I131" s="7">
        <f>H131-H128</f>
        <v>-0.10000000000000142</v>
      </c>
      <c r="J131" s="6">
        <v>31.5</v>
      </c>
      <c r="K131" s="7">
        <f>J131-J128</f>
        <v>-0.79999999999999716</v>
      </c>
      <c r="L131" s="6">
        <v>22.1</v>
      </c>
      <c r="M131" s="7">
        <f>L131-L128</f>
        <v>0.70000000000000284</v>
      </c>
      <c r="N131" s="6">
        <f t="shared" si="3"/>
        <v>12.5</v>
      </c>
      <c r="O131" s="7">
        <f>N131-N128</f>
        <v>0.69999999999999574</v>
      </c>
      <c r="P131" s="7"/>
      <c r="Q131" s="3"/>
      <c r="R131" s="6">
        <v>49</v>
      </c>
      <c r="S131" s="6">
        <v>42</v>
      </c>
      <c r="T131" s="7">
        <f>R131-S131</f>
        <v>7</v>
      </c>
      <c r="U131" s="6">
        <v>15</v>
      </c>
      <c r="V131" s="6">
        <v>64</v>
      </c>
      <c r="W131" s="7">
        <f>U131-V131</f>
        <v>-49</v>
      </c>
      <c r="AA131" s="4" t="s">
        <v>1672</v>
      </c>
      <c r="AF131" s="6">
        <v>42</v>
      </c>
      <c r="AG131" s="6">
        <v>45</v>
      </c>
      <c r="AH131" s="7">
        <f>AF131-AG131</f>
        <v>-3</v>
      </c>
      <c r="AI131" s="4" t="s">
        <v>536</v>
      </c>
    </row>
    <row r="132" spans="2:35" x14ac:dyDescent="0.25">
      <c r="B132" t="s">
        <v>293</v>
      </c>
      <c r="C132" s="9" t="s">
        <v>512</v>
      </c>
      <c r="D132" s="97">
        <v>30174</v>
      </c>
      <c r="F132" t="s">
        <v>264</v>
      </c>
      <c r="G132" s="2" t="s">
        <v>54</v>
      </c>
      <c r="H132" s="6">
        <v>44.5</v>
      </c>
      <c r="I132" s="7">
        <v>-2</v>
      </c>
      <c r="J132" s="6">
        <v>26.5</v>
      </c>
      <c r="K132" s="7">
        <v>-1</v>
      </c>
      <c r="L132" s="6">
        <v>27.5</v>
      </c>
      <c r="M132" s="7">
        <v>3.5</v>
      </c>
      <c r="N132" s="6">
        <f t="shared" si="3"/>
        <v>18</v>
      </c>
      <c r="O132" s="7">
        <v>-1</v>
      </c>
      <c r="R132" s="6">
        <v>49</v>
      </c>
      <c r="S132" s="6">
        <v>47</v>
      </c>
      <c r="T132" s="7">
        <f>R132-S132</f>
        <v>2</v>
      </c>
      <c r="U132" s="6"/>
      <c r="V132" s="6"/>
      <c r="AF132" s="6">
        <v>42</v>
      </c>
      <c r="AG132" s="6">
        <v>44</v>
      </c>
      <c r="AH132" s="7">
        <f>AF132-AG132</f>
        <v>-2</v>
      </c>
      <c r="AI132" s="4" t="s">
        <v>292</v>
      </c>
    </row>
    <row r="133" spans="2:35" ht="12.75" customHeight="1" x14ac:dyDescent="0.25">
      <c r="B133" t="s">
        <v>293</v>
      </c>
      <c r="C133" s="9"/>
      <c r="D133" s="97"/>
      <c r="F133" t="s">
        <v>577</v>
      </c>
      <c r="G133" s="2"/>
      <c r="H133" s="6">
        <v>44</v>
      </c>
      <c r="I133" s="7">
        <v>-1</v>
      </c>
      <c r="J133" s="6">
        <v>30</v>
      </c>
      <c r="K133" s="7">
        <v>-1</v>
      </c>
      <c r="L133" s="6">
        <v>23</v>
      </c>
      <c r="M133" s="7">
        <v>1</v>
      </c>
      <c r="N133" s="6">
        <f t="shared" si="3"/>
        <v>14</v>
      </c>
      <c r="O133" s="7">
        <v>0</v>
      </c>
      <c r="R133" s="6"/>
      <c r="S133" s="6"/>
      <c r="U133" s="6"/>
      <c r="V133" s="6"/>
      <c r="AF133" s="6"/>
      <c r="AG133" s="6"/>
    </row>
    <row r="134" spans="2:35" ht="12.75" customHeight="1" x14ac:dyDescent="0.25">
      <c r="B134" t="s">
        <v>295</v>
      </c>
      <c r="C134" s="9" t="s">
        <v>528</v>
      </c>
      <c r="D134" s="97">
        <v>30200</v>
      </c>
      <c r="F134" t="s">
        <v>357</v>
      </c>
      <c r="G134" s="2"/>
      <c r="H134" s="6">
        <v>45</v>
      </c>
      <c r="I134" s="7">
        <f>H134-H131</f>
        <v>1</v>
      </c>
      <c r="J134" s="6">
        <v>31.1</v>
      </c>
      <c r="K134" s="7">
        <f>J134-J131</f>
        <v>-0.39999999999999858</v>
      </c>
      <c r="L134" s="6">
        <v>21.5</v>
      </c>
      <c r="M134" s="7">
        <f>L134-L131</f>
        <v>-0.60000000000000142</v>
      </c>
      <c r="N134" s="6">
        <f t="shared" si="3"/>
        <v>13.899999999999999</v>
      </c>
      <c r="O134" s="7">
        <f>N134-N131</f>
        <v>1.3999999999999986</v>
      </c>
      <c r="P134" s="7"/>
      <c r="Q134" s="3"/>
      <c r="R134" s="6">
        <v>47</v>
      </c>
      <c r="S134" s="6">
        <v>44</v>
      </c>
      <c r="T134" s="7">
        <f>R134-S134</f>
        <v>3</v>
      </c>
      <c r="U134" s="6">
        <v>17</v>
      </c>
      <c r="V134" s="6">
        <v>63</v>
      </c>
      <c r="W134" s="7">
        <f>U134-V134</f>
        <v>-46</v>
      </c>
      <c r="AA134" s="4" t="s">
        <v>1672</v>
      </c>
      <c r="AF134" s="6">
        <v>41</v>
      </c>
      <c r="AG134" s="6">
        <v>47</v>
      </c>
      <c r="AH134" s="7">
        <f>AF134-AG134</f>
        <v>-6</v>
      </c>
      <c r="AI134" s="4" t="s">
        <v>536</v>
      </c>
    </row>
    <row r="135" spans="2:35" x14ac:dyDescent="0.25">
      <c r="B135" t="s">
        <v>295</v>
      </c>
      <c r="C135" s="9" t="s">
        <v>522</v>
      </c>
      <c r="D135" s="97">
        <v>30202</v>
      </c>
      <c r="F135" t="s">
        <v>264</v>
      </c>
      <c r="G135" s="2" t="s">
        <v>54</v>
      </c>
      <c r="H135" s="6">
        <v>44</v>
      </c>
      <c r="I135" s="7">
        <v>-0.5</v>
      </c>
      <c r="J135" s="6">
        <v>30.5</v>
      </c>
      <c r="K135" s="7">
        <v>4</v>
      </c>
      <c r="L135" s="6">
        <v>23</v>
      </c>
      <c r="M135" s="7">
        <v>-4.5</v>
      </c>
      <c r="N135" s="6">
        <f t="shared" si="3"/>
        <v>13.5</v>
      </c>
      <c r="O135" s="7">
        <v>-4.5</v>
      </c>
      <c r="R135" s="6">
        <v>48</v>
      </c>
      <c r="S135" s="6">
        <v>47</v>
      </c>
      <c r="T135" s="7">
        <f>R135-S135</f>
        <v>1</v>
      </c>
      <c r="U135" s="6"/>
      <c r="V135" s="6"/>
      <c r="AF135" s="6">
        <v>40</v>
      </c>
      <c r="AG135" s="6">
        <v>48</v>
      </c>
      <c r="AH135" s="7">
        <f>AF135-AG135</f>
        <v>-8</v>
      </c>
      <c r="AI135" s="4" t="s">
        <v>292</v>
      </c>
    </row>
    <row r="136" spans="2:35" ht="12.75" customHeight="1" x14ac:dyDescent="0.25">
      <c r="B136" t="s">
        <v>295</v>
      </c>
      <c r="C136" s="9"/>
      <c r="D136" s="97"/>
      <c r="F136" t="s">
        <v>577</v>
      </c>
      <c r="G136" s="2"/>
      <c r="H136" s="6">
        <v>42</v>
      </c>
      <c r="I136" s="7">
        <v>-2</v>
      </c>
      <c r="J136" s="6">
        <v>30</v>
      </c>
      <c r="K136" s="7">
        <v>0</v>
      </c>
      <c r="L136" s="6">
        <v>27</v>
      </c>
      <c r="M136" s="7">
        <v>4</v>
      </c>
      <c r="N136" s="6">
        <f t="shared" si="3"/>
        <v>12</v>
      </c>
      <c r="O136" s="7">
        <v>-2</v>
      </c>
      <c r="R136" s="6"/>
      <c r="S136" s="6"/>
      <c r="U136" s="6"/>
      <c r="V136" s="6"/>
      <c r="AF136" s="6"/>
      <c r="AG136" s="6"/>
    </row>
    <row r="137" spans="2:35" ht="12.75" customHeight="1" x14ac:dyDescent="0.25">
      <c r="B137" t="s">
        <v>297</v>
      </c>
      <c r="C137" s="9" t="s">
        <v>608</v>
      </c>
      <c r="D137" s="97">
        <v>30228</v>
      </c>
      <c r="F137" t="s">
        <v>357</v>
      </c>
      <c r="G137" s="2"/>
      <c r="H137" s="6">
        <v>40.4</v>
      </c>
      <c r="I137" s="7">
        <f>H137-H134</f>
        <v>-4.6000000000000014</v>
      </c>
      <c r="J137" s="6">
        <v>36.299999999999997</v>
      </c>
      <c r="K137" s="7">
        <f>J137-J134</f>
        <v>5.1999999999999957</v>
      </c>
      <c r="L137" s="6">
        <v>21.2</v>
      </c>
      <c r="M137" s="7">
        <f>L137-L134</f>
        <v>-0.30000000000000071</v>
      </c>
      <c r="N137" s="6">
        <f t="shared" si="3"/>
        <v>4.1000000000000014</v>
      </c>
      <c r="O137" s="7">
        <f>N137-N134</f>
        <v>-9.7999999999999972</v>
      </c>
      <c r="P137" s="7"/>
      <c r="Q137" s="3"/>
      <c r="R137" s="6">
        <v>43</v>
      </c>
      <c r="S137" s="6">
        <v>49</v>
      </c>
      <c r="T137" s="7">
        <f>R137-S137</f>
        <v>-6</v>
      </c>
      <c r="U137" s="6">
        <v>26</v>
      </c>
      <c r="V137" s="6">
        <v>52</v>
      </c>
      <c r="W137" s="7">
        <f>U137-V137</f>
        <v>-26</v>
      </c>
      <c r="AA137" s="4" t="s">
        <v>1672</v>
      </c>
      <c r="AF137" s="6">
        <v>36</v>
      </c>
      <c r="AG137" s="6">
        <v>50</v>
      </c>
      <c r="AH137" s="7">
        <f>AF137-AG137</f>
        <v>-14</v>
      </c>
      <c r="AI137" s="4" t="s">
        <v>536</v>
      </c>
    </row>
    <row r="138" spans="2:35" ht="12.75" customHeight="1" x14ac:dyDescent="0.25">
      <c r="B138" t="s">
        <v>297</v>
      </c>
      <c r="C138" s="9" t="s">
        <v>365</v>
      </c>
      <c r="D138" s="97">
        <v>30231</v>
      </c>
      <c r="F138" t="s">
        <v>577</v>
      </c>
      <c r="G138" s="2"/>
      <c r="H138" s="6">
        <v>42</v>
      </c>
      <c r="I138" s="7">
        <v>0</v>
      </c>
      <c r="J138" s="6">
        <v>33</v>
      </c>
      <c r="K138" s="7">
        <v>3</v>
      </c>
      <c r="L138" s="6">
        <v>23</v>
      </c>
      <c r="M138" s="7">
        <v>-4</v>
      </c>
      <c r="N138" s="6">
        <f t="shared" si="3"/>
        <v>9</v>
      </c>
      <c r="O138" s="7">
        <v>-3</v>
      </c>
      <c r="R138" s="6"/>
      <c r="S138" s="6"/>
      <c r="U138" s="6"/>
      <c r="V138" s="6"/>
      <c r="AF138" s="6"/>
      <c r="AG138" s="6"/>
    </row>
    <row r="139" spans="2:35" x14ac:dyDescent="0.25">
      <c r="B139" t="s">
        <v>297</v>
      </c>
      <c r="C139" s="9" t="s">
        <v>353</v>
      </c>
      <c r="D139" s="97">
        <v>30244</v>
      </c>
      <c r="F139" t="s">
        <v>264</v>
      </c>
      <c r="G139" s="2" t="s">
        <v>54</v>
      </c>
      <c r="H139" s="6">
        <v>40.5</v>
      </c>
      <c r="I139" s="7">
        <v>-3.5</v>
      </c>
      <c r="J139" s="6">
        <v>29</v>
      </c>
      <c r="K139" s="7">
        <v>-1.5</v>
      </c>
      <c r="L139" s="6">
        <v>27</v>
      </c>
      <c r="M139" s="7">
        <v>4</v>
      </c>
      <c r="N139" s="6">
        <f t="shared" si="3"/>
        <v>11.5</v>
      </c>
      <c r="O139" s="7">
        <v>-2</v>
      </c>
      <c r="R139" s="6">
        <v>46</v>
      </c>
      <c r="S139" s="6">
        <v>50</v>
      </c>
      <c r="T139" s="7">
        <f>R139-S139</f>
        <v>-4</v>
      </c>
      <c r="U139" s="6"/>
      <c r="V139" s="6"/>
      <c r="AF139" s="6">
        <v>40</v>
      </c>
      <c r="AG139" s="6">
        <v>49</v>
      </c>
      <c r="AH139" s="7">
        <f>AF139-AG139</f>
        <v>-9</v>
      </c>
      <c r="AI139" s="4" t="s">
        <v>292</v>
      </c>
    </row>
    <row r="140" spans="2:35" ht="12.75" customHeight="1" x14ac:dyDescent="0.25">
      <c r="B140" t="s">
        <v>297</v>
      </c>
      <c r="C140" s="9" t="s">
        <v>392</v>
      </c>
      <c r="D140" s="97">
        <v>30245</v>
      </c>
      <c r="F140" t="s">
        <v>577</v>
      </c>
      <c r="G140" s="2"/>
      <c r="H140" s="6">
        <v>43</v>
      </c>
      <c r="I140" s="7">
        <v>1</v>
      </c>
      <c r="J140" s="6">
        <v>32</v>
      </c>
      <c r="K140" s="7">
        <v>-1</v>
      </c>
      <c r="L140" s="6">
        <v>23</v>
      </c>
      <c r="M140" s="7">
        <v>0</v>
      </c>
      <c r="N140" s="6">
        <f t="shared" si="3"/>
        <v>11</v>
      </c>
      <c r="O140" s="7">
        <v>2</v>
      </c>
      <c r="R140" s="6"/>
      <c r="S140" s="6"/>
      <c r="U140" s="6"/>
      <c r="V140" s="6"/>
      <c r="AF140" s="6"/>
      <c r="AG140" s="6"/>
    </row>
    <row r="141" spans="2:35" ht="12.75" customHeight="1" x14ac:dyDescent="0.25">
      <c r="B141" t="s">
        <v>296</v>
      </c>
      <c r="C141" s="9" t="s">
        <v>547</v>
      </c>
      <c r="D141" s="97">
        <v>30256</v>
      </c>
      <c r="F141" t="s">
        <v>357</v>
      </c>
      <c r="G141" s="2"/>
      <c r="H141" s="6">
        <v>43.9</v>
      </c>
      <c r="I141" s="7">
        <f>H141-H137</f>
        <v>3.5</v>
      </c>
      <c r="J141" s="6">
        <v>33.5</v>
      </c>
      <c r="K141" s="7">
        <f>J141-J137</f>
        <v>-2.7999999999999972</v>
      </c>
      <c r="L141" s="6">
        <v>19.899999999999999</v>
      </c>
      <c r="M141" s="7">
        <f>L141-L137</f>
        <v>-1.3000000000000007</v>
      </c>
      <c r="N141" s="6">
        <f t="shared" si="3"/>
        <v>10.399999999999999</v>
      </c>
      <c r="O141" s="7">
        <f>N141-N137</f>
        <v>6.2999999999999972</v>
      </c>
      <c r="P141" s="7"/>
      <c r="R141" s="6">
        <v>46</v>
      </c>
      <c r="S141" s="6">
        <v>45</v>
      </c>
      <c r="T141" s="7">
        <f>R141-S141</f>
        <v>1</v>
      </c>
      <c r="U141" s="6">
        <v>19</v>
      </c>
      <c r="V141" s="6">
        <v>58</v>
      </c>
      <c r="W141" s="7">
        <f>U141-V141</f>
        <v>-39</v>
      </c>
      <c r="AA141" s="4" t="s">
        <v>1672</v>
      </c>
      <c r="AF141" s="6">
        <v>42</v>
      </c>
      <c r="AG141" s="6">
        <v>45</v>
      </c>
      <c r="AH141" s="7">
        <f>AF141-AG141</f>
        <v>-3</v>
      </c>
      <c r="AI141" s="4" t="s">
        <v>536</v>
      </c>
    </row>
    <row r="142" spans="2:35" ht="12.75" customHeight="1" x14ac:dyDescent="0.25">
      <c r="B142" t="s">
        <v>296</v>
      </c>
      <c r="C142" s="9" t="s">
        <v>614</v>
      </c>
      <c r="D142" s="97">
        <v>30259</v>
      </c>
      <c r="F142" t="s">
        <v>577</v>
      </c>
      <c r="G142" s="2"/>
      <c r="H142" s="6">
        <v>42</v>
      </c>
      <c r="I142" s="7">
        <v>-1</v>
      </c>
      <c r="J142" s="6">
        <v>33</v>
      </c>
      <c r="K142" s="7">
        <v>1</v>
      </c>
      <c r="L142" s="6">
        <v>23</v>
      </c>
      <c r="M142" s="7">
        <v>0</v>
      </c>
      <c r="N142" s="6">
        <f t="shared" si="3"/>
        <v>9</v>
      </c>
      <c r="O142" s="7">
        <v>-2</v>
      </c>
      <c r="R142" s="6"/>
      <c r="S142" s="6"/>
      <c r="U142" s="6"/>
      <c r="V142" s="6"/>
      <c r="AF142" s="6"/>
      <c r="AG142" s="6"/>
    </row>
    <row r="143" spans="2:35" x14ac:dyDescent="0.25">
      <c r="B143" t="s">
        <v>296</v>
      </c>
      <c r="C143" s="9" t="s">
        <v>360</v>
      </c>
      <c r="D143" s="97">
        <v>30265</v>
      </c>
      <c r="F143" t="s">
        <v>264</v>
      </c>
      <c r="G143" s="2" t="s">
        <v>54</v>
      </c>
      <c r="H143" s="6">
        <v>42</v>
      </c>
      <c r="I143" s="7">
        <v>1.5</v>
      </c>
      <c r="J143" s="6">
        <v>34.5</v>
      </c>
      <c r="K143" s="7">
        <v>5.5</v>
      </c>
      <c r="L143" s="6">
        <v>21.5</v>
      </c>
      <c r="M143" s="7">
        <v>-5.5</v>
      </c>
      <c r="N143" s="6">
        <f t="shared" si="3"/>
        <v>7.5</v>
      </c>
      <c r="O143" s="7">
        <v>-4</v>
      </c>
      <c r="R143" s="6">
        <v>44</v>
      </c>
      <c r="S143" s="6">
        <v>52</v>
      </c>
      <c r="T143" s="7">
        <f>R143-S143</f>
        <v>-8</v>
      </c>
      <c r="U143" s="6"/>
      <c r="V143" s="6"/>
      <c r="AF143" s="6">
        <v>39</v>
      </c>
      <c r="AG143" s="6">
        <v>48</v>
      </c>
      <c r="AH143" s="7">
        <f>AF143-AG143</f>
        <v>-9</v>
      </c>
      <c r="AI143" s="4" t="s">
        <v>292</v>
      </c>
    </row>
    <row r="144" spans="2:35" ht="12.75" customHeight="1" x14ac:dyDescent="0.25">
      <c r="B144" t="s">
        <v>296</v>
      </c>
      <c r="C144" s="9" t="s">
        <v>630</v>
      </c>
      <c r="D144" s="97">
        <v>30273</v>
      </c>
      <c r="F144" t="s">
        <v>577</v>
      </c>
      <c r="G144" s="2"/>
      <c r="H144" s="6">
        <v>43</v>
      </c>
      <c r="I144" s="7">
        <v>1</v>
      </c>
      <c r="J144" s="6">
        <v>35</v>
      </c>
      <c r="K144" s="7">
        <v>2</v>
      </c>
      <c r="L144" s="6">
        <v>21</v>
      </c>
      <c r="M144" s="7">
        <v>-2</v>
      </c>
      <c r="N144" s="6">
        <f t="shared" ref="N144:N167" si="4">H144-J144</f>
        <v>8</v>
      </c>
      <c r="O144" s="7">
        <v>-1</v>
      </c>
      <c r="R144" s="6"/>
      <c r="S144" s="6"/>
      <c r="U144" s="6"/>
      <c r="V144" s="6"/>
      <c r="AF144" s="6"/>
      <c r="AG144" s="6"/>
    </row>
    <row r="145" spans="1:35" ht="12.75" customHeight="1" x14ac:dyDescent="0.25">
      <c r="B145" t="s">
        <v>266</v>
      </c>
      <c r="C145" s="9" t="s">
        <v>528</v>
      </c>
      <c r="D145" s="97">
        <v>30291</v>
      </c>
      <c r="F145" t="s">
        <v>357</v>
      </c>
      <c r="G145" s="2"/>
      <c r="H145" s="6">
        <v>42.4</v>
      </c>
      <c r="I145" s="7">
        <f>H145-H141</f>
        <v>-1.5</v>
      </c>
      <c r="J145" s="6">
        <v>38</v>
      </c>
      <c r="K145" s="7">
        <f>J145-J141</f>
        <v>4.5</v>
      </c>
      <c r="L145" s="6">
        <v>17.399999999999999</v>
      </c>
      <c r="M145" s="7">
        <f>L145-L141</f>
        <v>-2.5</v>
      </c>
      <c r="N145" s="6">
        <f t="shared" si="4"/>
        <v>4.3999999999999986</v>
      </c>
      <c r="O145" s="7">
        <f>N145-N141</f>
        <v>-6</v>
      </c>
      <c r="P145" s="7"/>
      <c r="R145" s="6">
        <v>43</v>
      </c>
      <c r="S145" s="6">
        <v>48</v>
      </c>
      <c r="T145" s="7">
        <f>R145-S145</f>
        <v>-5</v>
      </c>
      <c r="U145" s="6">
        <v>22</v>
      </c>
      <c r="V145" s="6">
        <v>57</v>
      </c>
      <c r="W145" s="7">
        <f>U145-V145</f>
        <v>-35</v>
      </c>
      <c r="AA145" s="4" t="s">
        <v>1672</v>
      </c>
      <c r="AF145" s="6">
        <v>36</v>
      </c>
      <c r="AG145" s="6">
        <v>50</v>
      </c>
      <c r="AH145" s="7">
        <f>AF145-AG145</f>
        <v>-14</v>
      </c>
      <c r="AI145" s="4" t="s">
        <v>536</v>
      </c>
    </row>
    <row r="146" spans="1:35" x14ac:dyDescent="0.25">
      <c r="A146" s="1"/>
      <c r="B146" t="s">
        <v>266</v>
      </c>
      <c r="C146" s="9" t="s">
        <v>522</v>
      </c>
      <c r="D146" s="97">
        <v>30293</v>
      </c>
      <c r="F146" t="s">
        <v>264</v>
      </c>
      <c r="G146" s="2" t="s">
        <v>54</v>
      </c>
      <c r="H146" s="6">
        <v>41</v>
      </c>
      <c r="I146" s="7">
        <v>-1</v>
      </c>
      <c r="J146" s="6">
        <v>34.5</v>
      </c>
      <c r="K146" s="7">
        <v>0</v>
      </c>
      <c r="L146" s="6">
        <v>22</v>
      </c>
      <c r="M146" s="7">
        <v>0.5</v>
      </c>
      <c r="N146" s="6">
        <f t="shared" si="4"/>
        <v>6.5</v>
      </c>
      <c r="O146" s="7">
        <v>-1</v>
      </c>
      <c r="R146" s="6">
        <v>44</v>
      </c>
      <c r="S146" s="6">
        <v>53</v>
      </c>
      <c r="T146" s="7">
        <f>R146-S146</f>
        <v>-9</v>
      </c>
      <c r="U146" s="6"/>
      <c r="V146" s="6"/>
      <c r="AF146" s="6">
        <v>37</v>
      </c>
      <c r="AG146" s="6">
        <v>50</v>
      </c>
      <c r="AH146" s="7">
        <f>AF146-AG146</f>
        <v>-13</v>
      </c>
      <c r="AI146" s="4" t="s">
        <v>292</v>
      </c>
    </row>
    <row r="147" spans="1:35" ht="12.75" customHeight="1" x14ac:dyDescent="0.25">
      <c r="A147" s="1"/>
      <c r="B147" t="s">
        <v>266</v>
      </c>
      <c r="C147" s="9" t="s">
        <v>492</v>
      </c>
      <c r="D147" s="97">
        <v>30294</v>
      </c>
      <c r="F147" t="s">
        <v>577</v>
      </c>
      <c r="G147" s="2"/>
      <c r="H147" s="6">
        <v>42</v>
      </c>
      <c r="I147" s="7">
        <v>-1</v>
      </c>
      <c r="J147" s="6">
        <v>35</v>
      </c>
      <c r="K147" s="7">
        <v>0</v>
      </c>
      <c r="L147" s="6">
        <v>21</v>
      </c>
      <c r="M147" s="7">
        <v>0</v>
      </c>
      <c r="N147" s="6">
        <f t="shared" si="4"/>
        <v>7</v>
      </c>
      <c r="O147" s="7">
        <v>-1</v>
      </c>
      <c r="R147" s="6"/>
      <c r="S147" s="6"/>
      <c r="U147" s="6"/>
      <c r="V147" s="6"/>
      <c r="AF147" s="6"/>
      <c r="AG147" s="6"/>
    </row>
    <row r="148" spans="1:35" ht="12.75" customHeight="1" x14ac:dyDescent="0.25">
      <c r="A148" s="1">
        <v>1983</v>
      </c>
      <c r="B148" t="s">
        <v>267</v>
      </c>
      <c r="C148" s="9" t="s">
        <v>608</v>
      </c>
      <c r="D148" s="97">
        <v>30320</v>
      </c>
      <c r="E148">
        <v>10</v>
      </c>
      <c r="F148" t="s">
        <v>357</v>
      </c>
      <c r="G148" s="2" t="s">
        <v>46</v>
      </c>
      <c r="H148" s="6">
        <v>41</v>
      </c>
      <c r="I148" s="7">
        <f>H148-H145</f>
        <v>-1.3999999999999986</v>
      </c>
      <c r="J148" s="6">
        <v>36</v>
      </c>
      <c r="K148" s="7">
        <f>J148-J145</f>
        <v>-2</v>
      </c>
      <c r="L148" s="6">
        <v>21</v>
      </c>
      <c r="M148" s="7">
        <f>L148-L145</f>
        <v>3.6000000000000014</v>
      </c>
      <c r="N148" s="6">
        <f t="shared" si="4"/>
        <v>5</v>
      </c>
      <c r="O148" s="7">
        <f>N148-N145</f>
        <v>0.60000000000000142</v>
      </c>
      <c r="P148" s="7"/>
      <c r="R148" s="6"/>
      <c r="S148" s="6"/>
      <c r="U148" s="6"/>
      <c r="V148" s="6"/>
      <c r="AF148" s="6"/>
      <c r="AG148" s="6"/>
    </row>
    <row r="149" spans="1:35" ht="12.75" customHeight="1" x14ac:dyDescent="0.25">
      <c r="B149" t="s">
        <v>267</v>
      </c>
      <c r="C149" s="9" t="s">
        <v>616</v>
      </c>
      <c r="D149" s="97">
        <v>30326</v>
      </c>
      <c r="F149" t="s">
        <v>357</v>
      </c>
      <c r="G149" s="2"/>
      <c r="H149" s="6">
        <v>43.4</v>
      </c>
      <c r="I149" s="7">
        <f>H149-H148</f>
        <v>2.3999999999999986</v>
      </c>
      <c r="J149" s="6">
        <v>34.6</v>
      </c>
      <c r="K149" s="7">
        <f>J149-J148</f>
        <v>-1.3999999999999986</v>
      </c>
      <c r="L149" s="6">
        <v>20.100000000000001</v>
      </c>
      <c r="M149" s="7">
        <f>L149-L148</f>
        <v>-0.89999999999999858</v>
      </c>
      <c r="N149" s="6">
        <f t="shared" si="4"/>
        <v>8.7999999999999972</v>
      </c>
      <c r="O149" s="7">
        <f>N149-N148</f>
        <v>3.7999999999999972</v>
      </c>
      <c r="P149" s="7"/>
      <c r="R149" s="6">
        <v>45</v>
      </c>
      <c r="S149" s="6">
        <v>47</v>
      </c>
      <c r="T149" s="7">
        <f>R149-S149</f>
        <v>-2</v>
      </c>
      <c r="U149" s="6">
        <v>19</v>
      </c>
      <c r="V149" s="6">
        <v>60</v>
      </c>
      <c r="W149" s="7">
        <f>U149-V149</f>
        <v>-41</v>
      </c>
      <c r="AA149" s="4" t="s">
        <v>1672</v>
      </c>
      <c r="AF149" s="6">
        <v>40</v>
      </c>
      <c r="AG149" s="6">
        <v>47</v>
      </c>
      <c r="AH149" s="7">
        <f>AF149-AG149</f>
        <v>-7</v>
      </c>
      <c r="AI149" s="4" t="s">
        <v>536</v>
      </c>
    </row>
    <row r="150" spans="1:35" ht="12.75" customHeight="1" x14ac:dyDescent="0.25">
      <c r="B150" t="s">
        <v>267</v>
      </c>
      <c r="C150" s="9" t="s">
        <v>631</v>
      </c>
      <c r="D150" s="97">
        <v>30321</v>
      </c>
      <c r="F150" t="s">
        <v>577</v>
      </c>
      <c r="G150" s="2"/>
      <c r="H150" s="6">
        <v>44</v>
      </c>
      <c r="I150" s="7">
        <v>2</v>
      </c>
      <c r="J150" s="6">
        <v>35</v>
      </c>
      <c r="K150" s="7">
        <v>0</v>
      </c>
      <c r="L150" s="6">
        <v>20</v>
      </c>
      <c r="M150" s="7">
        <v>-1</v>
      </c>
      <c r="N150" s="6">
        <f t="shared" si="4"/>
        <v>9</v>
      </c>
      <c r="O150" s="7">
        <v>2</v>
      </c>
      <c r="R150" s="6"/>
      <c r="S150" s="6"/>
      <c r="U150" s="6"/>
      <c r="V150" s="6"/>
      <c r="AF150" s="6"/>
      <c r="AG150" s="6"/>
    </row>
    <row r="151" spans="1:35" x14ac:dyDescent="0.25">
      <c r="A151" s="1"/>
      <c r="B151" s="3" t="s">
        <v>267</v>
      </c>
      <c r="C151" s="9" t="s">
        <v>451</v>
      </c>
      <c r="D151" s="97">
        <v>30328</v>
      </c>
      <c r="F151" t="s">
        <v>264</v>
      </c>
      <c r="G151" s="2" t="s">
        <v>54</v>
      </c>
      <c r="H151" s="6">
        <v>44</v>
      </c>
      <c r="I151" s="7">
        <v>3</v>
      </c>
      <c r="J151" s="6">
        <v>31.5</v>
      </c>
      <c r="K151" s="7">
        <v>-3</v>
      </c>
      <c r="L151" s="6">
        <v>22.5</v>
      </c>
      <c r="M151" s="7">
        <v>0.5</v>
      </c>
      <c r="N151" s="6">
        <f t="shared" si="4"/>
        <v>12.5</v>
      </c>
      <c r="O151" s="7">
        <v>6</v>
      </c>
      <c r="R151" s="6">
        <v>49</v>
      </c>
      <c r="S151" s="6">
        <v>45</v>
      </c>
      <c r="T151" s="7">
        <f>R151-S151</f>
        <v>4</v>
      </c>
      <c r="U151" s="6"/>
      <c r="V151" s="6"/>
      <c r="AF151" s="6">
        <v>43</v>
      </c>
      <c r="AG151" s="6">
        <v>43</v>
      </c>
      <c r="AH151" s="7">
        <f>AF151-AG151</f>
        <v>0</v>
      </c>
      <c r="AI151" s="4" t="s">
        <v>292</v>
      </c>
    </row>
    <row r="152" spans="1:35" ht="12.75" customHeight="1" x14ac:dyDescent="0.25">
      <c r="A152" s="1"/>
      <c r="B152" t="s">
        <v>267</v>
      </c>
      <c r="C152" s="9" t="s">
        <v>411</v>
      </c>
      <c r="D152" s="97">
        <v>30336</v>
      </c>
      <c r="F152" t="s">
        <v>577</v>
      </c>
      <c r="G152" s="2"/>
      <c r="H152" s="6">
        <v>44</v>
      </c>
      <c r="I152" s="7">
        <v>0</v>
      </c>
      <c r="J152" s="6">
        <v>36</v>
      </c>
      <c r="K152" s="7">
        <v>1</v>
      </c>
      <c r="L152" s="6">
        <v>19</v>
      </c>
      <c r="M152" s="7">
        <v>-1</v>
      </c>
      <c r="N152" s="6">
        <f t="shared" si="4"/>
        <v>8</v>
      </c>
      <c r="O152" s="7">
        <v>-1</v>
      </c>
      <c r="R152" s="6"/>
      <c r="S152" s="6"/>
      <c r="U152" s="6"/>
      <c r="V152" s="6"/>
      <c r="AF152" s="6"/>
      <c r="AG152" s="6"/>
    </row>
    <row r="153" spans="1:35" ht="12.75" customHeight="1" x14ac:dyDescent="0.25">
      <c r="A153" s="1"/>
      <c r="B153" t="s">
        <v>268</v>
      </c>
      <c r="C153" s="9" t="s">
        <v>615</v>
      </c>
      <c r="D153" s="97">
        <v>30354</v>
      </c>
      <c r="F153" t="s">
        <v>357</v>
      </c>
      <c r="G153" s="2"/>
      <c r="H153" s="6">
        <v>43.6</v>
      </c>
      <c r="I153" s="7">
        <f>H153-H149</f>
        <v>0.20000000000000284</v>
      </c>
      <c r="J153" s="6">
        <v>34.799999999999997</v>
      </c>
      <c r="K153" s="7">
        <f>J153-J149</f>
        <v>0.19999999999999574</v>
      </c>
      <c r="L153" s="6">
        <v>18.899999999999999</v>
      </c>
      <c r="M153" s="7">
        <f>L153-L149</f>
        <v>-1.2000000000000028</v>
      </c>
      <c r="N153" s="6">
        <f t="shared" si="4"/>
        <v>8.8000000000000043</v>
      </c>
      <c r="O153" s="7">
        <f>N153-N149</f>
        <v>0</v>
      </c>
      <c r="P153" s="7"/>
      <c r="R153" s="6">
        <v>45</v>
      </c>
      <c r="S153" s="6">
        <v>47</v>
      </c>
      <c r="T153" s="7">
        <f>R153-S153</f>
        <v>-2</v>
      </c>
      <c r="U153" s="6">
        <v>19</v>
      </c>
      <c r="V153" s="6">
        <v>62</v>
      </c>
      <c r="W153" s="7">
        <f>U153-V153</f>
        <v>-43</v>
      </c>
      <c r="AA153" s="4" t="s">
        <v>1672</v>
      </c>
      <c r="AF153" s="6">
        <v>37</v>
      </c>
      <c r="AG153" s="6">
        <v>50</v>
      </c>
      <c r="AH153" s="7">
        <f>AF153-AG153</f>
        <v>-13</v>
      </c>
      <c r="AI153" s="4" t="s">
        <v>536</v>
      </c>
    </row>
    <row r="154" spans="1:35" ht="12.75" customHeight="1" x14ac:dyDescent="0.25">
      <c r="A154" s="1"/>
      <c r="B154" t="s">
        <v>268</v>
      </c>
      <c r="C154" s="9" t="s">
        <v>406</v>
      </c>
      <c r="D154" s="97">
        <v>30350</v>
      </c>
      <c r="F154" t="s">
        <v>577</v>
      </c>
      <c r="G154" s="2"/>
      <c r="H154" s="6">
        <v>45</v>
      </c>
      <c r="I154" s="7">
        <v>1</v>
      </c>
      <c r="J154" s="6">
        <v>32</v>
      </c>
      <c r="K154" s="7">
        <v>-4</v>
      </c>
      <c r="L154" s="6">
        <v>21</v>
      </c>
      <c r="M154" s="7">
        <v>2</v>
      </c>
      <c r="N154" s="6">
        <f t="shared" si="4"/>
        <v>13</v>
      </c>
      <c r="O154" s="7">
        <v>5</v>
      </c>
      <c r="R154" s="6"/>
      <c r="S154" s="6"/>
      <c r="U154" s="6"/>
      <c r="V154" s="6"/>
      <c r="AF154" s="6"/>
      <c r="AG154" s="6"/>
    </row>
    <row r="155" spans="1:35" x14ac:dyDescent="0.25">
      <c r="B155" s="3" t="s">
        <v>268</v>
      </c>
      <c r="C155" s="9" t="s">
        <v>400</v>
      </c>
      <c r="D155" s="97">
        <v>30356</v>
      </c>
      <c r="F155" t="s">
        <v>264</v>
      </c>
      <c r="G155" s="2" t="s">
        <v>54</v>
      </c>
      <c r="H155" s="6">
        <v>43.5</v>
      </c>
      <c r="I155" s="7">
        <v>-0.5</v>
      </c>
      <c r="J155" s="6">
        <v>32.5</v>
      </c>
      <c r="K155" s="7">
        <v>1</v>
      </c>
      <c r="L155" s="6">
        <v>22</v>
      </c>
      <c r="M155" s="7">
        <v>-0.5</v>
      </c>
      <c r="N155" s="6">
        <f t="shared" si="4"/>
        <v>11</v>
      </c>
      <c r="O155" s="7">
        <v>-1.5</v>
      </c>
      <c r="R155" s="6">
        <v>45</v>
      </c>
      <c r="S155" s="6">
        <v>50</v>
      </c>
      <c r="T155" s="7">
        <f>R155-S155</f>
        <v>-5</v>
      </c>
      <c r="U155" s="6"/>
      <c r="V155" s="6"/>
      <c r="AF155" s="6">
        <v>39</v>
      </c>
      <c r="AG155" s="6">
        <v>49</v>
      </c>
      <c r="AH155" s="7">
        <f>AF155-AG155</f>
        <v>-10</v>
      </c>
      <c r="AI155" s="4" t="s">
        <v>292</v>
      </c>
    </row>
    <row r="156" spans="1:35" ht="12.75" customHeight="1" x14ac:dyDescent="0.25">
      <c r="B156" t="s">
        <v>268</v>
      </c>
      <c r="C156" s="9" t="s">
        <v>349</v>
      </c>
      <c r="D156" s="97">
        <v>30364</v>
      </c>
      <c r="F156" t="s">
        <v>577</v>
      </c>
      <c r="G156" s="2"/>
      <c r="H156" s="6">
        <v>46</v>
      </c>
      <c r="I156" s="7">
        <v>1</v>
      </c>
      <c r="J156" s="6">
        <v>32</v>
      </c>
      <c r="K156" s="7">
        <v>0</v>
      </c>
      <c r="L156" s="6">
        <v>21</v>
      </c>
      <c r="M156" s="7">
        <v>0</v>
      </c>
      <c r="N156" s="6">
        <f t="shared" si="4"/>
        <v>14</v>
      </c>
      <c r="O156" s="7">
        <v>1</v>
      </c>
      <c r="R156" s="6"/>
      <c r="S156" s="6"/>
      <c r="U156" s="6"/>
      <c r="V156" s="6"/>
      <c r="AF156" s="6"/>
      <c r="AG156" s="6"/>
    </row>
    <row r="157" spans="1:35" ht="12.75" customHeight="1" x14ac:dyDescent="0.25">
      <c r="B157" t="s">
        <v>268</v>
      </c>
      <c r="C157" s="9" t="s">
        <v>323</v>
      </c>
      <c r="D157" s="97">
        <v>30373</v>
      </c>
      <c r="F157" t="s">
        <v>577</v>
      </c>
      <c r="G157" s="2"/>
      <c r="H157" s="6">
        <v>39</v>
      </c>
      <c r="I157" s="7">
        <v>-7</v>
      </c>
      <c r="J157" s="6">
        <v>26</v>
      </c>
      <c r="K157" s="7">
        <v>-6</v>
      </c>
      <c r="L157" s="6">
        <v>34</v>
      </c>
      <c r="M157" s="7">
        <v>13</v>
      </c>
      <c r="N157" s="103">
        <f t="shared" si="4"/>
        <v>13</v>
      </c>
      <c r="O157" s="7">
        <v>-1</v>
      </c>
      <c r="R157" s="6"/>
      <c r="S157" s="6"/>
      <c r="U157" s="6"/>
      <c r="V157" s="6"/>
      <c r="AF157" s="6"/>
      <c r="AG157" s="6"/>
    </row>
    <row r="158" spans="1:35" ht="12.75" customHeight="1" x14ac:dyDescent="0.25">
      <c r="B158" t="s">
        <v>294</v>
      </c>
      <c r="C158" s="9" t="s">
        <v>615</v>
      </c>
      <c r="D158" s="97">
        <v>30382</v>
      </c>
      <c r="F158" t="s">
        <v>357</v>
      </c>
      <c r="G158" s="2"/>
      <c r="H158" s="6">
        <v>40.4</v>
      </c>
      <c r="I158" s="7">
        <f>H158-H153</f>
        <v>-3.2000000000000028</v>
      </c>
      <c r="J158" s="6">
        <v>31.3</v>
      </c>
      <c r="K158" s="7">
        <f>J158-J153</f>
        <v>-3.4999999999999964</v>
      </c>
      <c r="L158" s="6">
        <v>25.7</v>
      </c>
      <c r="M158" s="7">
        <f>L158-L153</f>
        <v>6.8000000000000007</v>
      </c>
      <c r="N158" s="6">
        <f t="shared" si="4"/>
        <v>9.0999999999999979</v>
      </c>
      <c r="O158" s="7">
        <f>N158-N153</f>
        <v>0.29999999999999361</v>
      </c>
      <c r="P158" s="7"/>
      <c r="Q158" s="3"/>
      <c r="R158" s="6">
        <v>45</v>
      </c>
      <c r="S158" s="6">
        <v>46</v>
      </c>
      <c r="T158" s="7">
        <f>R158-S158</f>
        <v>-1</v>
      </c>
      <c r="U158" s="6">
        <v>19</v>
      </c>
      <c r="V158" s="6">
        <v>61</v>
      </c>
      <c r="W158" s="7">
        <f>U158-V158</f>
        <v>-42</v>
      </c>
      <c r="AA158" s="4" t="s">
        <v>1672</v>
      </c>
      <c r="AF158" s="6">
        <v>40</v>
      </c>
      <c r="AG158" s="6">
        <v>47</v>
      </c>
      <c r="AH158" s="7">
        <f>AF158-AG158</f>
        <v>-7</v>
      </c>
      <c r="AI158" s="4" t="s">
        <v>536</v>
      </c>
    </row>
    <row r="159" spans="1:35" ht="12.75" customHeight="1" x14ac:dyDescent="0.25">
      <c r="B159" t="s">
        <v>294</v>
      </c>
      <c r="C159" s="9" t="s">
        <v>406</v>
      </c>
      <c r="D159" s="97">
        <v>30378</v>
      </c>
      <c r="F159" t="s">
        <v>577</v>
      </c>
      <c r="G159" s="2"/>
      <c r="H159" s="6">
        <v>41</v>
      </c>
      <c r="I159" s="7">
        <v>2</v>
      </c>
      <c r="J159" s="6">
        <v>27</v>
      </c>
      <c r="K159" s="7">
        <v>1</v>
      </c>
      <c r="L159" s="6">
        <v>30</v>
      </c>
      <c r="M159" s="7">
        <v>-4</v>
      </c>
      <c r="N159" s="103">
        <f t="shared" si="4"/>
        <v>14</v>
      </c>
      <c r="O159" s="7">
        <v>1</v>
      </c>
      <c r="R159" s="6"/>
      <c r="S159" s="6"/>
      <c r="U159" s="6"/>
      <c r="V159" s="6"/>
      <c r="AF159" s="6"/>
      <c r="AG159" s="6"/>
    </row>
    <row r="160" spans="1:35" ht="12.75" customHeight="1" x14ac:dyDescent="0.25">
      <c r="B160" t="s">
        <v>294</v>
      </c>
      <c r="C160" s="9" t="s">
        <v>627</v>
      </c>
      <c r="D160" s="97">
        <v>30391</v>
      </c>
      <c r="F160" t="s">
        <v>577</v>
      </c>
      <c r="G160" s="2"/>
      <c r="H160" s="6">
        <v>42</v>
      </c>
      <c r="I160" s="7">
        <v>1</v>
      </c>
      <c r="J160" s="6">
        <v>28</v>
      </c>
      <c r="K160" s="7">
        <v>1</v>
      </c>
      <c r="L160" s="6">
        <v>27</v>
      </c>
      <c r="M160" s="7">
        <v>-3</v>
      </c>
      <c r="N160" s="6">
        <f t="shared" si="4"/>
        <v>14</v>
      </c>
      <c r="O160" s="7">
        <v>0</v>
      </c>
      <c r="R160" s="6"/>
      <c r="S160" s="6"/>
      <c r="U160" s="6"/>
      <c r="V160" s="6"/>
      <c r="AF160" s="6"/>
      <c r="AG160" s="6"/>
    </row>
    <row r="161" spans="2:35" x14ac:dyDescent="0.25">
      <c r="B161" s="3" t="s">
        <v>294</v>
      </c>
      <c r="C161" s="9" t="s">
        <v>301</v>
      </c>
      <c r="D161" s="97">
        <v>30392</v>
      </c>
      <c r="F161" t="s">
        <v>264</v>
      </c>
      <c r="G161" s="2" t="s">
        <v>54</v>
      </c>
      <c r="H161" s="6">
        <v>39.5</v>
      </c>
      <c r="I161" s="7">
        <v>-4</v>
      </c>
      <c r="J161" s="6">
        <v>28.5</v>
      </c>
      <c r="K161" s="7">
        <v>-4</v>
      </c>
      <c r="L161" s="6">
        <v>29</v>
      </c>
      <c r="M161" s="7">
        <v>7</v>
      </c>
      <c r="N161" s="6">
        <f t="shared" si="4"/>
        <v>11</v>
      </c>
      <c r="O161" s="7">
        <v>0</v>
      </c>
      <c r="R161" s="6">
        <v>47</v>
      </c>
      <c r="S161" s="6">
        <v>48</v>
      </c>
      <c r="T161" s="7">
        <f>R161-S161</f>
        <v>-1</v>
      </c>
      <c r="U161" s="6"/>
      <c r="V161" s="6"/>
      <c r="AF161" s="6">
        <v>41</v>
      </c>
      <c r="AG161" s="6">
        <v>48</v>
      </c>
      <c r="AH161" s="7">
        <f>AF161-AG161</f>
        <v>-7</v>
      </c>
      <c r="AI161" s="4" t="s">
        <v>292</v>
      </c>
    </row>
    <row r="162" spans="2:35" ht="12.75" customHeight="1" x14ac:dyDescent="0.25">
      <c r="B162" t="s">
        <v>294</v>
      </c>
      <c r="C162" s="9" t="s">
        <v>349</v>
      </c>
      <c r="D162" s="97">
        <v>30392</v>
      </c>
      <c r="F162" t="s">
        <v>577</v>
      </c>
      <c r="G162" s="2"/>
      <c r="H162" s="6">
        <v>43</v>
      </c>
      <c r="I162" s="7">
        <v>1</v>
      </c>
      <c r="J162" s="6">
        <v>28</v>
      </c>
      <c r="K162" s="7">
        <v>0</v>
      </c>
      <c r="L162" s="6">
        <v>28</v>
      </c>
      <c r="M162" s="7">
        <v>1</v>
      </c>
      <c r="N162" s="6">
        <f t="shared" si="4"/>
        <v>15</v>
      </c>
      <c r="O162" s="7">
        <v>1</v>
      </c>
      <c r="R162" s="6"/>
      <c r="S162" s="6"/>
      <c r="U162" s="6"/>
      <c r="V162" s="6"/>
      <c r="AF162" s="6"/>
      <c r="AG162" s="6"/>
    </row>
    <row r="163" spans="2:35" x14ac:dyDescent="0.25">
      <c r="B163" s="3" t="s">
        <v>269</v>
      </c>
      <c r="C163" s="9" t="s">
        <v>477</v>
      </c>
      <c r="D163" s="97">
        <v>30413</v>
      </c>
      <c r="F163" t="s">
        <v>264</v>
      </c>
      <c r="G163" s="2" t="s">
        <v>54</v>
      </c>
      <c r="H163" s="6">
        <v>40.5</v>
      </c>
      <c r="I163" s="7">
        <v>1</v>
      </c>
      <c r="J163" s="6">
        <v>35</v>
      </c>
      <c r="K163" s="7">
        <v>6.5</v>
      </c>
      <c r="L163" s="6">
        <v>22.5</v>
      </c>
      <c r="M163" s="7">
        <v>-6.5</v>
      </c>
      <c r="N163" s="6">
        <f t="shared" si="4"/>
        <v>5.5</v>
      </c>
      <c r="O163" s="7">
        <v>-5.5</v>
      </c>
      <c r="R163" s="6">
        <v>44</v>
      </c>
      <c r="S163" s="6">
        <v>50</v>
      </c>
      <c r="T163" s="7">
        <f>R163-S163</f>
        <v>-6</v>
      </c>
      <c r="U163" s="6"/>
      <c r="V163" s="6"/>
      <c r="AF163" s="6">
        <v>38</v>
      </c>
      <c r="AG163" s="6">
        <v>49</v>
      </c>
      <c r="AH163" s="7">
        <f>AF163-AG163</f>
        <v>-11</v>
      </c>
      <c r="AI163" s="4" t="s">
        <v>292</v>
      </c>
    </row>
    <row r="164" spans="2:35" x14ac:dyDescent="0.25">
      <c r="B164" t="s">
        <v>269</v>
      </c>
      <c r="C164" s="9" t="s">
        <v>632</v>
      </c>
      <c r="D164" s="97">
        <v>30417</v>
      </c>
      <c r="F164" t="s">
        <v>357</v>
      </c>
      <c r="G164" s="2"/>
      <c r="H164" s="6">
        <v>47</v>
      </c>
      <c r="I164" s="7">
        <f>H164-H158</f>
        <v>6.6000000000000014</v>
      </c>
      <c r="J164" s="6">
        <v>29.6</v>
      </c>
      <c r="K164" s="7">
        <f>J164-J158</f>
        <v>-1.6999999999999993</v>
      </c>
      <c r="L164" s="6">
        <v>21.7</v>
      </c>
      <c r="M164" s="7">
        <f>L164-L158</f>
        <v>-4</v>
      </c>
      <c r="N164" s="6">
        <f t="shared" si="4"/>
        <v>17.399999999999999</v>
      </c>
      <c r="O164" s="7">
        <f>N164-N158</f>
        <v>8.3000000000000007</v>
      </c>
      <c r="P164" s="7"/>
      <c r="Q164" s="3"/>
      <c r="R164" s="6">
        <v>48</v>
      </c>
      <c r="S164" s="6">
        <v>44</v>
      </c>
      <c r="T164" s="7">
        <f>R164-S164</f>
        <v>4</v>
      </c>
      <c r="U164" s="6">
        <v>20</v>
      </c>
      <c r="V164" s="6">
        <v>62</v>
      </c>
      <c r="W164" s="7">
        <f>U164-V164</f>
        <v>-42</v>
      </c>
      <c r="AA164" s="4" t="s">
        <v>1672</v>
      </c>
      <c r="AF164" s="6">
        <v>44</v>
      </c>
      <c r="AG164" s="6">
        <v>44</v>
      </c>
      <c r="AH164" s="7">
        <f>AF164-AG164</f>
        <v>0</v>
      </c>
      <c r="AI164" s="4" t="s">
        <v>536</v>
      </c>
    </row>
    <row r="165" spans="2:35" ht="12.75" customHeight="1" x14ac:dyDescent="0.25">
      <c r="B165" t="s">
        <v>269</v>
      </c>
      <c r="C165" s="9" t="s">
        <v>365</v>
      </c>
      <c r="D165" s="97">
        <v>30413</v>
      </c>
      <c r="F165" t="s">
        <v>577</v>
      </c>
      <c r="G165" s="2"/>
      <c r="H165" s="6">
        <v>43</v>
      </c>
      <c r="I165" s="7">
        <v>0</v>
      </c>
      <c r="J165" s="6">
        <v>34</v>
      </c>
      <c r="K165" s="7">
        <v>6</v>
      </c>
      <c r="L165" s="6">
        <v>22</v>
      </c>
      <c r="M165" s="7">
        <v>-6</v>
      </c>
      <c r="N165" s="6">
        <f t="shared" si="4"/>
        <v>9</v>
      </c>
      <c r="O165" s="7">
        <v>-6</v>
      </c>
      <c r="R165" s="6"/>
      <c r="S165" s="6"/>
      <c r="U165" s="6"/>
      <c r="V165" s="6"/>
      <c r="AF165" s="6"/>
      <c r="AG165" s="6"/>
    </row>
    <row r="166" spans="2:35" ht="12.75" customHeight="1" x14ac:dyDescent="0.25">
      <c r="B166" t="s">
        <v>269</v>
      </c>
      <c r="C166" s="9" t="s">
        <v>349</v>
      </c>
      <c r="D166" s="97">
        <v>30423</v>
      </c>
      <c r="F166" t="s">
        <v>577</v>
      </c>
      <c r="G166" s="2"/>
      <c r="H166" s="6">
        <v>46</v>
      </c>
      <c r="I166" s="7">
        <v>3</v>
      </c>
      <c r="J166" s="6">
        <v>33</v>
      </c>
      <c r="K166" s="7">
        <v>-1</v>
      </c>
      <c r="L166" s="6">
        <v>21</v>
      </c>
      <c r="M166" s="7">
        <v>-1</v>
      </c>
      <c r="N166" s="6">
        <f t="shared" si="4"/>
        <v>13</v>
      </c>
      <c r="O166" s="7">
        <v>4</v>
      </c>
      <c r="R166" s="6"/>
      <c r="S166" s="6"/>
      <c r="U166" s="6"/>
      <c r="V166" s="6"/>
      <c r="AF166" s="6"/>
      <c r="AG166" s="6"/>
    </row>
    <row r="167" spans="2:35" ht="12.75" customHeight="1" x14ac:dyDescent="0.25">
      <c r="B167" t="s">
        <v>269</v>
      </c>
      <c r="C167" s="9" t="s">
        <v>485</v>
      </c>
      <c r="D167" s="97">
        <v>30427</v>
      </c>
      <c r="F167" t="s">
        <v>577</v>
      </c>
      <c r="G167" s="2" t="s">
        <v>192</v>
      </c>
      <c r="H167" s="6">
        <v>45</v>
      </c>
      <c r="I167" s="7">
        <v>-1</v>
      </c>
      <c r="J167" s="6">
        <v>30</v>
      </c>
      <c r="K167" s="7">
        <v>-3</v>
      </c>
      <c r="L167" s="6">
        <v>23</v>
      </c>
      <c r="M167" s="7">
        <v>2</v>
      </c>
      <c r="N167" s="6">
        <f t="shared" si="4"/>
        <v>15</v>
      </c>
      <c r="O167" s="7">
        <v>2</v>
      </c>
      <c r="P167" t="s">
        <v>633</v>
      </c>
      <c r="R167" s="6"/>
      <c r="S167" s="6"/>
      <c r="U167" s="6"/>
      <c r="V167" s="6"/>
      <c r="AF167" s="6"/>
      <c r="AG167" s="6"/>
    </row>
    <row r="168" spans="2:35" x14ac:dyDescent="0.25">
      <c r="B168" s="3" t="s">
        <v>270</v>
      </c>
      <c r="C168" s="9" t="s">
        <v>459</v>
      </c>
      <c r="D168" s="97">
        <v>30440</v>
      </c>
      <c r="F168" t="s">
        <v>264</v>
      </c>
      <c r="G168" s="2" t="s">
        <v>54</v>
      </c>
      <c r="H168" s="6">
        <v>49</v>
      </c>
      <c r="I168" s="7">
        <v>8.5</v>
      </c>
      <c r="J168" s="6">
        <v>31.5</v>
      </c>
      <c r="K168" s="7">
        <v>-3.5</v>
      </c>
      <c r="L168" s="6">
        <v>17.5</v>
      </c>
      <c r="M168" s="7">
        <v>-5</v>
      </c>
      <c r="N168" s="6">
        <f t="shared" si="2"/>
        <v>17.5</v>
      </c>
      <c r="O168" s="7">
        <v>12</v>
      </c>
      <c r="R168" s="6">
        <v>50</v>
      </c>
      <c r="S168" s="6">
        <v>46</v>
      </c>
      <c r="T168" s="7">
        <f>R168-S168</f>
        <v>4</v>
      </c>
      <c r="U168" s="6"/>
      <c r="V168" s="6"/>
      <c r="AF168" s="6">
        <v>45</v>
      </c>
      <c r="AG168" s="6">
        <v>43</v>
      </c>
      <c r="AH168" s="7">
        <f>AF168-AG168</f>
        <v>2</v>
      </c>
      <c r="AI168" s="4" t="s">
        <v>292</v>
      </c>
    </row>
    <row r="169" spans="2:35" ht="12.75" customHeight="1" x14ac:dyDescent="0.25">
      <c r="B169" t="s">
        <v>270</v>
      </c>
      <c r="C169" s="9" t="s">
        <v>299</v>
      </c>
      <c r="D169" s="97">
        <v>30441</v>
      </c>
      <c r="F169" t="s">
        <v>577</v>
      </c>
      <c r="G169" s="2"/>
      <c r="H169" s="6">
        <v>46</v>
      </c>
      <c r="I169" s="7">
        <v>1</v>
      </c>
      <c r="J169" s="6">
        <v>32</v>
      </c>
      <c r="K169" s="7">
        <v>2</v>
      </c>
      <c r="L169" s="6">
        <v>22</v>
      </c>
      <c r="M169" s="7">
        <v>-1</v>
      </c>
      <c r="N169" s="6">
        <f t="shared" si="2"/>
        <v>14</v>
      </c>
      <c r="O169" s="7">
        <v>-1</v>
      </c>
      <c r="R169" s="6"/>
      <c r="S169" s="6"/>
      <c r="U169" s="6"/>
      <c r="V169" s="6"/>
      <c r="AF169" s="6"/>
      <c r="AG169" s="6"/>
    </row>
    <row r="170" spans="2:35" ht="12.75" customHeight="1" x14ac:dyDescent="0.25">
      <c r="B170" t="s">
        <v>270</v>
      </c>
      <c r="C170" s="9"/>
      <c r="D170" s="97">
        <v>30441</v>
      </c>
      <c r="F170" t="s">
        <v>521</v>
      </c>
      <c r="G170" s="2" t="s">
        <v>634</v>
      </c>
      <c r="H170" s="6">
        <v>44</v>
      </c>
      <c r="I170" s="7"/>
      <c r="J170" s="6">
        <v>34</v>
      </c>
      <c r="K170" s="7"/>
      <c r="L170" s="6">
        <v>20</v>
      </c>
      <c r="M170" s="7"/>
      <c r="N170" s="6">
        <f t="shared" si="2"/>
        <v>10</v>
      </c>
      <c r="O170" s="7"/>
      <c r="P170" s="7"/>
      <c r="Q170" t="s">
        <v>635</v>
      </c>
      <c r="R170" s="6"/>
      <c r="S170" s="6"/>
      <c r="U170" s="6"/>
      <c r="V170" s="6"/>
      <c r="AF170" s="6"/>
      <c r="AG170" s="6"/>
    </row>
    <row r="171" spans="2:35" ht="12.75" customHeight="1" x14ac:dyDescent="0.25">
      <c r="B171" t="s">
        <v>270</v>
      </c>
      <c r="C171" s="9"/>
      <c r="D171" s="97">
        <v>30441</v>
      </c>
      <c r="F171" t="s">
        <v>264</v>
      </c>
      <c r="G171" s="2" t="s">
        <v>634</v>
      </c>
      <c r="H171" s="6">
        <v>46</v>
      </c>
      <c r="I171" s="7"/>
      <c r="J171" s="6">
        <v>31</v>
      </c>
      <c r="K171" s="7"/>
      <c r="L171" s="6">
        <v>20</v>
      </c>
      <c r="M171" s="7"/>
      <c r="N171" s="6">
        <f t="shared" si="2"/>
        <v>15</v>
      </c>
      <c r="O171" s="7"/>
      <c r="P171" s="7"/>
      <c r="Q171" t="s">
        <v>635</v>
      </c>
      <c r="R171" s="6"/>
      <c r="S171" s="6"/>
      <c r="U171" s="6"/>
      <c r="V171" s="6"/>
      <c r="AF171" s="6"/>
      <c r="AG171" s="6"/>
    </row>
    <row r="172" spans="2:35" ht="12.75" customHeight="1" x14ac:dyDescent="0.25">
      <c r="B172" s="3" t="s">
        <v>270</v>
      </c>
      <c r="C172" s="52" t="s">
        <v>572</v>
      </c>
      <c r="D172" s="97">
        <v>30441</v>
      </c>
      <c r="F172" s="3" t="s">
        <v>521</v>
      </c>
      <c r="G172" s="2" t="s">
        <v>138</v>
      </c>
      <c r="H172" s="6">
        <v>46</v>
      </c>
      <c r="I172" s="7">
        <v>2</v>
      </c>
      <c r="J172" s="6">
        <v>38</v>
      </c>
      <c r="K172" s="7">
        <v>4</v>
      </c>
      <c r="L172" s="6">
        <v>15</v>
      </c>
      <c r="M172" s="7">
        <v>-5</v>
      </c>
      <c r="N172" s="6">
        <f t="shared" si="2"/>
        <v>8</v>
      </c>
      <c r="O172" s="7">
        <v>-2</v>
      </c>
      <c r="P172" s="7"/>
      <c r="R172" s="6"/>
      <c r="S172" s="6"/>
      <c r="U172" s="6"/>
      <c r="V172" s="6"/>
      <c r="AF172" s="6"/>
      <c r="AG172" s="6"/>
    </row>
    <row r="173" spans="2:35" ht="12.75" customHeight="1" x14ac:dyDescent="0.25">
      <c r="B173" t="s">
        <v>270</v>
      </c>
      <c r="C173" s="9" t="s">
        <v>636</v>
      </c>
      <c r="D173" s="97">
        <v>30442</v>
      </c>
      <c r="E173">
        <v>8</v>
      </c>
      <c r="F173" t="s">
        <v>357</v>
      </c>
      <c r="G173" s="2" t="s">
        <v>124</v>
      </c>
      <c r="H173" s="6">
        <v>47</v>
      </c>
      <c r="I173" s="7">
        <f>H173-H164</f>
        <v>0</v>
      </c>
      <c r="J173" s="6">
        <v>34</v>
      </c>
      <c r="K173" s="7">
        <f>J173-J164</f>
        <v>4.3999999999999986</v>
      </c>
      <c r="L173" s="6">
        <v>18</v>
      </c>
      <c r="M173" s="7">
        <f>L173-L164</f>
        <v>-3.6999999999999993</v>
      </c>
      <c r="N173" s="6">
        <f>H173-J173</f>
        <v>13</v>
      </c>
      <c r="O173" s="7">
        <f>N173-N164</f>
        <v>-4.3999999999999986</v>
      </c>
      <c r="P173" s="7"/>
      <c r="Q173" s="3"/>
      <c r="R173" s="6"/>
      <c r="S173" s="6"/>
      <c r="U173" s="6"/>
      <c r="V173" s="6"/>
      <c r="AF173" s="6"/>
      <c r="AG173" s="6"/>
    </row>
    <row r="174" spans="2:35" ht="12.75" customHeight="1" x14ac:dyDescent="0.25">
      <c r="B174" s="3" t="s">
        <v>270</v>
      </c>
      <c r="C174" s="52" t="s">
        <v>623</v>
      </c>
      <c r="D174" s="97">
        <v>30445</v>
      </c>
      <c r="F174" s="3" t="s">
        <v>508</v>
      </c>
      <c r="G174" s="2" t="s">
        <v>82</v>
      </c>
      <c r="H174" s="6">
        <v>46</v>
      </c>
      <c r="I174" s="7"/>
      <c r="J174" s="6">
        <v>34</v>
      </c>
      <c r="K174" s="7"/>
      <c r="L174" s="6">
        <v>19</v>
      </c>
      <c r="M174" s="7"/>
      <c r="N174" s="6">
        <f t="shared" si="2"/>
        <v>12</v>
      </c>
      <c r="O174" s="7"/>
      <c r="P174" s="7"/>
      <c r="Q174" s="3"/>
      <c r="R174" s="6"/>
      <c r="S174" s="6"/>
      <c r="U174" s="6"/>
      <c r="V174" s="6"/>
      <c r="AF174" s="6"/>
      <c r="AG174" s="6"/>
    </row>
    <row r="175" spans="2:35" ht="12.75" customHeight="1" x14ac:dyDescent="0.25">
      <c r="B175" t="s">
        <v>270</v>
      </c>
      <c r="C175" s="9" t="s">
        <v>637</v>
      </c>
      <c r="D175" s="97">
        <v>30446</v>
      </c>
      <c r="E175">
        <v>11</v>
      </c>
      <c r="F175" t="s">
        <v>577</v>
      </c>
      <c r="G175" s="2" t="s">
        <v>50</v>
      </c>
      <c r="H175" s="6">
        <v>46</v>
      </c>
      <c r="I175" s="7">
        <v>0</v>
      </c>
      <c r="J175" s="6">
        <v>31</v>
      </c>
      <c r="K175" s="7">
        <v>-1</v>
      </c>
      <c r="L175" s="6">
        <v>21</v>
      </c>
      <c r="M175" s="7">
        <v>-1</v>
      </c>
      <c r="N175" s="6">
        <f t="shared" si="2"/>
        <v>15</v>
      </c>
      <c r="O175" s="7">
        <v>1</v>
      </c>
      <c r="R175" s="6"/>
      <c r="S175" s="6"/>
      <c r="U175" s="6"/>
      <c r="V175" s="6"/>
      <c r="AF175" s="6"/>
      <c r="AG175" s="6"/>
    </row>
    <row r="176" spans="2:35" ht="12.75" customHeight="1" x14ac:dyDescent="0.25">
      <c r="B176" t="s">
        <v>270</v>
      </c>
      <c r="C176" s="9" t="s">
        <v>580</v>
      </c>
      <c r="D176" s="97">
        <v>30447</v>
      </c>
      <c r="E176">
        <v>13</v>
      </c>
      <c r="F176" t="s">
        <v>521</v>
      </c>
      <c r="G176" s="2" t="s">
        <v>206</v>
      </c>
      <c r="H176" s="6">
        <v>52</v>
      </c>
      <c r="I176" s="7">
        <v>6</v>
      </c>
      <c r="J176" s="6">
        <v>31</v>
      </c>
      <c r="K176" s="7">
        <v>-7</v>
      </c>
      <c r="L176" s="6">
        <v>17</v>
      </c>
      <c r="M176" s="7">
        <v>2</v>
      </c>
      <c r="N176" s="6">
        <f t="shared" si="2"/>
        <v>21</v>
      </c>
      <c r="O176" s="7">
        <v>13</v>
      </c>
      <c r="R176" s="6"/>
      <c r="S176" s="6"/>
      <c r="U176" s="6"/>
      <c r="V176" s="6"/>
      <c r="AF176" s="6"/>
      <c r="AG176" s="6"/>
    </row>
    <row r="177" spans="2:33" x14ac:dyDescent="0.25">
      <c r="B177" s="3" t="s">
        <v>270</v>
      </c>
      <c r="C177" s="9" t="s">
        <v>512</v>
      </c>
      <c r="D177" s="97">
        <v>30447</v>
      </c>
      <c r="E177">
        <v>19</v>
      </c>
      <c r="F177" t="s">
        <v>264</v>
      </c>
      <c r="G177" s="2" t="s">
        <v>54</v>
      </c>
      <c r="H177" s="6">
        <v>46</v>
      </c>
      <c r="I177" s="7">
        <v>-3</v>
      </c>
      <c r="J177" s="6">
        <v>33</v>
      </c>
      <c r="K177" s="7">
        <v>1.5</v>
      </c>
      <c r="L177" s="6">
        <v>19</v>
      </c>
      <c r="M177" s="7">
        <v>1.5</v>
      </c>
      <c r="N177" s="6">
        <f t="shared" si="2"/>
        <v>13</v>
      </c>
      <c r="O177" s="7">
        <v>-4.5</v>
      </c>
      <c r="R177" s="6"/>
      <c r="S177" s="6"/>
      <c r="U177" s="6"/>
      <c r="V177" s="6"/>
      <c r="AF177" s="6"/>
      <c r="AG177" s="6"/>
    </row>
    <row r="178" spans="2:33" ht="12.75" customHeight="1" x14ac:dyDescent="0.25">
      <c r="B178" t="s">
        <v>270</v>
      </c>
      <c r="C178" s="9" t="s">
        <v>318</v>
      </c>
      <c r="D178" s="97">
        <v>30448</v>
      </c>
      <c r="E178">
        <v>13</v>
      </c>
      <c r="F178" t="s">
        <v>577</v>
      </c>
      <c r="G178" s="2" t="s">
        <v>42</v>
      </c>
      <c r="H178" s="6">
        <v>49</v>
      </c>
      <c r="I178" s="7">
        <v>3</v>
      </c>
      <c r="J178" s="6">
        <v>34</v>
      </c>
      <c r="K178" s="7">
        <v>3</v>
      </c>
      <c r="L178" s="6">
        <v>15</v>
      </c>
      <c r="M178" s="7">
        <v>-6</v>
      </c>
      <c r="N178" s="6">
        <f t="shared" si="2"/>
        <v>15</v>
      </c>
      <c r="O178" s="7">
        <v>0</v>
      </c>
      <c r="R178" s="6"/>
      <c r="S178" s="6"/>
      <c r="U178" s="6"/>
      <c r="V178" s="6"/>
      <c r="AF178" s="6"/>
      <c r="AG178" s="6"/>
    </row>
    <row r="179" spans="2:33" ht="12.75" customHeight="1" x14ac:dyDescent="0.25">
      <c r="B179" t="s">
        <v>270</v>
      </c>
      <c r="C179" s="9" t="s">
        <v>627</v>
      </c>
      <c r="D179" s="97">
        <v>30452</v>
      </c>
      <c r="E179">
        <v>17</v>
      </c>
      <c r="F179" t="s">
        <v>577</v>
      </c>
      <c r="G179" s="2" t="s">
        <v>50</v>
      </c>
      <c r="H179" s="6">
        <v>44</v>
      </c>
      <c r="I179" s="7">
        <v>-5</v>
      </c>
      <c r="J179" s="6">
        <v>37</v>
      </c>
      <c r="K179" s="7">
        <v>3</v>
      </c>
      <c r="L179" s="6">
        <v>17</v>
      </c>
      <c r="M179" s="7">
        <v>2</v>
      </c>
      <c r="N179" s="6">
        <f t="shared" si="2"/>
        <v>7</v>
      </c>
      <c r="O179" s="7">
        <v>-8</v>
      </c>
      <c r="R179" s="6"/>
      <c r="S179" s="6"/>
      <c r="U179" s="6"/>
      <c r="V179" s="6"/>
      <c r="AF179" s="6"/>
      <c r="AG179" s="6"/>
    </row>
    <row r="180" spans="2:33" ht="12.75" customHeight="1" x14ac:dyDescent="0.25">
      <c r="B180" t="s">
        <v>270</v>
      </c>
      <c r="C180" s="9" t="s">
        <v>627</v>
      </c>
      <c r="D180" s="97">
        <v>30452</v>
      </c>
      <c r="E180">
        <v>17</v>
      </c>
      <c r="F180" t="s">
        <v>638</v>
      </c>
      <c r="G180" s="2" t="s">
        <v>228</v>
      </c>
      <c r="H180" s="6">
        <v>46</v>
      </c>
      <c r="I180" s="7"/>
      <c r="J180" s="6">
        <v>31</v>
      </c>
      <c r="K180" s="7"/>
      <c r="L180" s="6">
        <v>21</v>
      </c>
      <c r="M180" s="7"/>
      <c r="N180" s="6">
        <f t="shared" si="2"/>
        <v>15</v>
      </c>
      <c r="O180" s="7"/>
      <c r="P180" t="s">
        <v>639</v>
      </c>
      <c r="R180" s="6"/>
      <c r="S180" s="6"/>
      <c r="U180" s="6"/>
      <c r="V180" s="6"/>
      <c r="AF180" s="6"/>
      <c r="AG180" s="6"/>
    </row>
    <row r="181" spans="2:33" ht="12.75" customHeight="1" x14ac:dyDescent="0.25">
      <c r="B181" t="s">
        <v>270</v>
      </c>
      <c r="C181" s="9" t="s">
        <v>640</v>
      </c>
      <c r="D181" s="97">
        <v>30452</v>
      </c>
      <c r="E181">
        <v>18</v>
      </c>
      <c r="F181" t="s">
        <v>357</v>
      </c>
      <c r="G181" s="2" t="s">
        <v>46</v>
      </c>
      <c r="H181" s="6">
        <v>49</v>
      </c>
      <c r="I181" s="7">
        <v>8</v>
      </c>
      <c r="J181" s="6">
        <v>31</v>
      </c>
      <c r="K181" s="7">
        <v>-5</v>
      </c>
      <c r="L181" s="6">
        <v>19</v>
      </c>
      <c r="M181" s="7">
        <v>-2</v>
      </c>
      <c r="N181" s="6">
        <f t="shared" si="2"/>
        <v>18</v>
      </c>
      <c r="O181" s="7">
        <v>13</v>
      </c>
      <c r="Q181" s="3"/>
      <c r="R181" s="6">
        <v>50</v>
      </c>
      <c r="S181" s="6">
        <v>43</v>
      </c>
      <c r="T181" s="7">
        <f>R181-S181</f>
        <v>7</v>
      </c>
      <c r="U181" s="6">
        <v>19</v>
      </c>
      <c r="V181" s="6">
        <v>69</v>
      </c>
      <c r="W181" s="7">
        <f>U181-V181</f>
        <v>-50</v>
      </c>
      <c r="X181" s="1" t="s">
        <v>1694</v>
      </c>
      <c r="Y181" s="1" t="s">
        <v>1695</v>
      </c>
      <c r="Z181" s="1" t="s">
        <v>1698</v>
      </c>
      <c r="AA181" s="4" t="s">
        <v>1672</v>
      </c>
      <c r="AF181" s="6"/>
      <c r="AG181" s="6"/>
    </row>
    <row r="182" spans="2:33" ht="12.75" customHeight="1" x14ac:dyDescent="0.25">
      <c r="B182" t="s">
        <v>270</v>
      </c>
      <c r="C182" s="9" t="s">
        <v>595</v>
      </c>
      <c r="D182" s="97">
        <v>30453</v>
      </c>
      <c r="E182">
        <v>19</v>
      </c>
      <c r="F182" t="s">
        <v>638</v>
      </c>
      <c r="G182" s="2" t="s">
        <v>196</v>
      </c>
      <c r="H182" s="6">
        <v>44</v>
      </c>
      <c r="I182" s="7">
        <v>-2</v>
      </c>
      <c r="J182" s="6">
        <v>33</v>
      </c>
      <c r="K182" s="7">
        <v>2</v>
      </c>
      <c r="L182" s="6">
        <v>21</v>
      </c>
      <c r="M182" s="7">
        <v>0</v>
      </c>
      <c r="N182" s="6">
        <f t="shared" si="2"/>
        <v>11</v>
      </c>
      <c r="O182" s="7">
        <v>-4</v>
      </c>
      <c r="P182" t="s">
        <v>639</v>
      </c>
      <c r="R182" s="6"/>
      <c r="S182" s="6"/>
      <c r="U182" s="6"/>
      <c r="V182" s="6"/>
      <c r="AF182" s="6"/>
      <c r="AG182" s="6"/>
    </row>
    <row r="183" spans="2:33" ht="12.75" customHeight="1" x14ac:dyDescent="0.25">
      <c r="B183" t="s">
        <v>270</v>
      </c>
      <c r="C183" s="9" t="s">
        <v>596</v>
      </c>
      <c r="D183" s="97">
        <v>30453</v>
      </c>
      <c r="E183">
        <v>22</v>
      </c>
      <c r="F183" t="s">
        <v>577</v>
      </c>
      <c r="G183" s="2" t="s">
        <v>192</v>
      </c>
      <c r="H183" s="6">
        <v>47</v>
      </c>
      <c r="I183" s="7">
        <v>3</v>
      </c>
      <c r="J183" s="6">
        <v>30</v>
      </c>
      <c r="K183" s="7">
        <v>-7</v>
      </c>
      <c r="L183" s="6">
        <v>21</v>
      </c>
      <c r="M183" s="7">
        <v>4</v>
      </c>
      <c r="N183" s="6">
        <f t="shared" si="2"/>
        <v>17</v>
      </c>
      <c r="O183" s="7">
        <v>10</v>
      </c>
      <c r="P183" t="s">
        <v>588</v>
      </c>
      <c r="R183" s="6"/>
      <c r="S183" s="6"/>
      <c r="U183" s="6"/>
      <c r="V183" s="6"/>
      <c r="AF183" s="6"/>
      <c r="AG183" s="6"/>
    </row>
    <row r="184" spans="2:33" ht="12.75" customHeight="1" x14ac:dyDescent="0.25">
      <c r="B184" t="s">
        <v>270</v>
      </c>
      <c r="C184" s="9" t="s">
        <v>551</v>
      </c>
      <c r="D184" s="97">
        <v>30454</v>
      </c>
      <c r="E184">
        <v>19</v>
      </c>
      <c r="F184" t="s">
        <v>521</v>
      </c>
      <c r="G184" s="2" t="s">
        <v>206</v>
      </c>
      <c r="H184" s="6">
        <v>45</v>
      </c>
      <c r="I184" s="7">
        <v>-7</v>
      </c>
      <c r="J184" s="6">
        <v>35</v>
      </c>
      <c r="K184" s="7">
        <v>4</v>
      </c>
      <c r="L184" s="6">
        <v>17</v>
      </c>
      <c r="M184" s="7">
        <v>0</v>
      </c>
      <c r="N184" s="6">
        <f t="shared" si="2"/>
        <v>10</v>
      </c>
      <c r="O184" s="7">
        <v>-11</v>
      </c>
      <c r="R184" s="6"/>
      <c r="S184" s="6"/>
      <c r="U184" s="6"/>
      <c r="V184" s="6"/>
      <c r="AF184" s="6"/>
      <c r="AG184" s="6"/>
    </row>
    <row r="185" spans="2:33" ht="12.75" customHeight="1" x14ac:dyDescent="0.25">
      <c r="B185" t="s">
        <v>270</v>
      </c>
      <c r="C185" s="9" t="s">
        <v>320</v>
      </c>
      <c r="D185" s="97">
        <v>30455</v>
      </c>
      <c r="E185">
        <v>20</v>
      </c>
      <c r="F185" t="s">
        <v>577</v>
      </c>
      <c r="G185" s="2" t="s">
        <v>42</v>
      </c>
      <c r="H185" s="6">
        <v>46</v>
      </c>
      <c r="I185" s="7">
        <v>-1</v>
      </c>
      <c r="J185" s="6">
        <v>37</v>
      </c>
      <c r="K185" s="7">
        <v>7</v>
      </c>
      <c r="L185" s="6">
        <v>16</v>
      </c>
      <c r="M185" s="7">
        <v>-5</v>
      </c>
      <c r="N185" s="6">
        <f t="shared" si="2"/>
        <v>9</v>
      </c>
      <c r="O185" s="7">
        <v>-8</v>
      </c>
      <c r="R185" s="6"/>
      <c r="S185" s="6"/>
      <c r="U185" s="6"/>
      <c r="V185" s="6"/>
      <c r="AF185" s="6"/>
      <c r="AG185" s="6"/>
    </row>
    <row r="186" spans="2:33" ht="12.75" customHeight="1" x14ac:dyDescent="0.25">
      <c r="B186" t="s">
        <v>270</v>
      </c>
      <c r="C186" s="9" t="s">
        <v>641</v>
      </c>
      <c r="D186" s="97">
        <v>30455</v>
      </c>
      <c r="E186">
        <v>22</v>
      </c>
      <c r="F186" t="s">
        <v>521</v>
      </c>
      <c r="G186" s="2" t="s">
        <v>138</v>
      </c>
      <c r="H186" s="6">
        <v>45</v>
      </c>
      <c r="I186" s="7">
        <v>0</v>
      </c>
      <c r="J186" s="6">
        <v>36</v>
      </c>
      <c r="K186" s="7">
        <v>1</v>
      </c>
      <c r="L186" s="6">
        <v>18</v>
      </c>
      <c r="M186" s="7">
        <v>1</v>
      </c>
      <c r="N186" s="6">
        <f t="shared" si="2"/>
        <v>9</v>
      </c>
      <c r="O186" s="7">
        <v>-1</v>
      </c>
      <c r="R186" s="6"/>
      <c r="S186" s="6"/>
      <c r="U186" s="6"/>
      <c r="V186" s="6"/>
      <c r="AF186" s="6"/>
      <c r="AG186" s="6"/>
    </row>
    <row r="187" spans="2:33" ht="12.75" customHeight="1" x14ac:dyDescent="0.25">
      <c r="B187" t="s">
        <v>270</v>
      </c>
      <c r="C187" s="9" t="s">
        <v>642</v>
      </c>
      <c r="D187" s="97">
        <v>30456</v>
      </c>
      <c r="E187">
        <v>22</v>
      </c>
      <c r="F187" t="s">
        <v>508</v>
      </c>
      <c r="G187" s="2" t="s">
        <v>184</v>
      </c>
      <c r="H187" s="6">
        <v>47</v>
      </c>
      <c r="I187" s="7">
        <v>1</v>
      </c>
      <c r="J187" s="6">
        <v>34</v>
      </c>
      <c r="K187" s="7">
        <v>0</v>
      </c>
      <c r="L187" s="6">
        <v>18</v>
      </c>
      <c r="M187" s="7">
        <v>-1</v>
      </c>
      <c r="N187" s="6">
        <f t="shared" si="2"/>
        <v>13</v>
      </c>
      <c r="O187" s="7">
        <v>1</v>
      </c>
      <c r="R187" s="6"/>
      <c r="S187" s="6"/>
      <c r="U187" s="6"/>
      <c r="V187" s="6"/>
      <c r="AF187" s="6"/>
      <c r="AG187" s="6"/>
    </row>
    <row r="188" spans="2:33" x14ac:dyDescent="0.25">
      <c r="B188" s="3" t="s">
        <v>270</v>
      </c>
      <c r="C188" s="9" t="s">
        <v>465</v>
      </c>
      <c r="D188" s="97">
        <v>30456</v>
      </c>
      <c r="E188">
        <v>25</v>
      </c>
      <c r="F188" t="s">
        <v>264</v>
      </c>
      <c r="G188" s="2" t="s">
        <v>54</v>
      </c>
      <c r="H188" s="6">
        <v>48</v>
      </c>
      <c r="I188" s="7">
        <v>2</v>
      </c>
      <c r="J188" s="6">
        <v>33</v>
      </c>
      <c r="K188" s="7">
        <v>0</v>
      </c>
      <c r="L188" s="6">
        <v>18</v>
      </c>
      <c r="M188" s="7">
        <v>-1</v>
      </c>
      <c r="N188" s="6">
        <f t="shared" si="2"/>
        <v>15</v>
      </c>
      <c r="O188" s="7">
        <v>2</v>
      </c>
      <c r="R188" s="6"/>
      <c r="S188" s="6"/>
      <c r="U188" s="6"/>
      <c r="V188" s="6"/>
      <c r="AF188" s="6"/>
      <c r="AG188" s="6"/>
    </row>
    <row r="189" spans="2:33" ht="12.75" customHeight="1" x14ac:dyDescent="0.25">
      <c r="B189" t="s">
        <v>270</v>
      </c>
      <c r="C189" s="9" t="s">
        <v>628</v>
      </c>
      <c r="D189" s="97">
        <v>30459</v>
      </c>
      <c r="E189">
        <v>24</v>
      </c>
      <c r="F189" t="s">
        <v>638</v>
      </c>
      <c r="G189" s="2" t="s">
        <v>228</v>
      </c>
      <c r="H189" s="6">
        <v>45</v>
      </c>
      <c r="I189" s="7">
        <v>1</v>
      </c>
      <c r="J189" s="6">
        <v>32</v>
      </c>
      <c r="K189" s="7">
        <v>-1</v>
      </c>
      <c r="L189" s="6">
        <v>20</v>
      </c>
      <c r="M189" s="7">
        <v>-1</v>
      </c>
      <c r="N189" s="6">
        <f t="shared" si="2"/>
        <v>13</v>
      </c>
      <c r="O189" s="7">
        <v>2</v>
      </c>
      <c r="P189" t="s">
        <v>639</v>
      </c>
      <c r="R189" s="6"/>
      <c r="S189" s="6"/>
      <c r="U189" s="6"/>
      <c r="V189" s="6"/>
      <c r="AF189" s="6"/>
      <c r="AG189" s="6"/>
    </row>
    <row r="190" spans="2:33" ht="12.75" customHeight="1" x14ac:dyDescent="0.25">
      <c r="B190" t="s">
        <v>270</v>
      </c>
      <c r="C190" s="9" t="s">
        <v>628</v>
      </c>
      <c r="D190" s="97">
        <v>30459</v>
      </c>
      <c r="E190">
        <v>24</v>
      </c>
      <c r="F190" t="s">
        <v>577</v>
      </c>
      <c r="G190" s="2" t="s">
        <v>50</v>
      </c>
      <c r="H190" s="6">
        <v>51</v>
      </c>
      <c r="I190" s="7">
        <v>5</v>
      </c>
      <c r="J190" s="6">
        <v>33</v>
      </c>
      <c r="K190" s="7">
        <v>-4</v>
      </c>
      <c r="L190" s="6">
        <v>15</v>
      </c>
      <c r="M190" s="7">
        <v>-1</v>
      </c>
      <c r="N190" s="6">
        <f t="shared" si="2"/>
        <v>18</v>
      </c>
      <c r="O190" s="7">
        <v>9</v>
      </c>
      <c r="R190" s="6"/>
      <c r="S190" s="6"/>
      <c r="U190" s="6"/>
      <c r="V190" s="6"/>
      <c r="AF190" s="6"/>
      <c r="AG190" s="6"/>
    </row>
    <row r="191" spans="2:33" ht="12.75" customHeight="1" x14ac:dyDescent="0.25">
      <c r="B191" t="s">
        <v>270</v>
      </c>
      <c r="C191" s="9" t="s">
        <v>628</v>
      </c>
      <c r="D191" s="97">
        <v>30459</v>
      </c>
      <c r="E191">
        <v>26</v>
      </c>
      <c r="F191" t="s">
        <v>357</v>
      </c>
      <c r="G191" s="2" t="s">
        <v>46</v>
      </c>
      <c r="H191" s="6">
        <v>52</v>
      </c>
      <c r="I191" s="7">
        <v>3</v>
      </c>
      <c r="J191" s="6">
        <v>33</v>
      </c>
      <c r="K191" s="7">
        <v>2</v>
      </c>
      <c r="L191" s="6">
        <v>14</v>
      </c>
      <c r="M191" s="7">
        <v>-5</v>
      </c>
      <c r="N191" s="6">
        <f t="shared" si="2"/>
        <v>19</v>
      </c>
      <c r="O191" s="7">
        <v>1</v>
      </c>
      <c r="Q191" s="3"/>
      <c r="R191" s="6"/>
      <c r="S191" s="6"/>
      <c r="U191" s="6"/>
      <c r="V191" s="6"/>
      <c r="X191" s="1"/>
      <c r="Y191" s="1"/>
      <c r="AF191" s="6"/>
      <c r="AG191" s="6"/>
    </row>
    <row r="192" spans="2:33" ht="12.75" customHeight="1" x14ac:dyDescent="0.25">
      <c r="B192" t="s">
        <v>270</v>
      </c>
      <c r="C192" s="9" t="s">
        <v>600</v>
      </c>
      <c r="D192" s="97">
        <v>30459</v>
      </c>
      <c r="E192">
        <v>27</v>
      </c>
      <c r="F192" t="s">
        <v>508</v>
      </c>
      <c r="G192" s="2" t="s">
        <v>82</v>
      </c>
      <c r="H192" s="6">
        <v>47.5</v>
      </c>
      <c r="I192" s="7">
        <v>0.5</v>
      </c>
      <c r="J192" s="6">
        <v>32.5</v>
      </c>
      <c r="K192" s="7">
        <v>-1.5</v>
      </c>
      <c r="L192" s="6">
        <v>19</v>
      </c>
      <c r="M192" s="7">
        <v>1</v>
      </c>
      <c r="N192" s="6">
        <f t="shared" si="2"/>
        <v>15</v>
      </c>
      <c r="O192" s="7">
        <v>2</v>
      </c>
      <c r="R192" s="6"/>
      <c r="S192" s="6"/>
      <c r="U192" s="6"/>
      <c r="V192" s="6"/>
      <c r="AF192" s="6"/>
      <c r="AG192" s="6"/>
    </row>
    <row r="193" spans="2:35" ht="12.75" customHeight="1" x14ac:dyDescent="0.25">
      <c r="B193" t="s">
        <v>270</v>
      </c>
      <c r="C193" s="9" t="s">
        <v>321</v>
      </c>
      <c r="D193" s="97">
        <v>30460</v>
      </c>
      <c r="E193">
        <v>26</v>
      </c>
      <c r="F193" t="s">
        <v>638</v>
      </c>
      <c r="G193" s="2" t="s">
        <v>196</v>
      </c>
      <c r="H193" s="6">
        <v>45</v>
      </c>
      <c r="I193" s="7">
        <v>0</v>
      </c>
      <c r="J193" s="6">
        <v>32</v>
      </c>
      <c r="K193" s="7">
        <v>0</v>
      </c>
      <c r="L193" s="6">
        <v>21</v>
      </c>
      <c r="M193" s="7">
        <v>1</v>
      </c>
      <c r="N193" s="6">
        <f t="shared" si="2"/>
        <v>13</v>
      </c>
      <c r="O193" s="7">
        <v>0</v>
      </c>
      <c r="P193" t="s">
        <v>639</v>
      </c>
      <c r="R193" s="6"/>
      <c r="S193" s="6"/>
      <c r="U193" s="6"/>
      <c r="V193" s="6"/>
      <c r="AF193" s="6"/>
      <c r="AG193" s="6"/>
    </row>
    <row r="194" spans="2:35" ht="12.75" customHeight="1" x14ac:dyDescent="0.25">
      <c r="B194" t="s">
        <v>270</v>
      </c>
      <c r="C194" s="9" t="s">
        <v>432</v>
      </c>
      <c r="D194" s="97">
        <v>30460</v>
      </c>
      <c r="E194">
        <v>26</v>
      </c>
      <c r="F194" t="s">
        <v>521</v>
      </c>
      <c r="G194" s="2" t="s">
        <v>206</v>
      </c>
      <c r="H194" s="6">
        <v>48</v>
      </c>
      <c r="I194" s="7">
        <v>3</v>
      </c>
      <c r="J194" s="6">
        <v>33</v>
      </c>
      <c r="K194" s="7">
        <v>-3</v>
      </c>
      <c r="L194" s="6">
        <v>18</v>
      </c>
      <c r="M194" s="7">
        <v>0</v>
      </c>
      <c r="N194" s="6">
        <f t="shared" si="2"/>
        <v>15</v>
      </c>
      <c r="O194" s="7">
        <v>6</v>
      </c>
      <c r="R194" s="6"/>
      <c r="S194" s="6"/>
      <c r="U194" s="6"/>
      <c r="V194" s="6"/>
      <c r="AF194" s="6"/>
      <c r="AG194" s="6"/>
    </row>
    <row r="195" spans="2:35" ht="12.75" customHeight="1" x14ac:dyDescent="0.25">
      <c r="B195" t="s">
        <v>270</v>
      </c>
      <c r="C195" s="9" t="s">
        <v>432</v>
      </c>
      <c r="D195" s="97">
        <v>30460</v>
      </c>
      <c r="E195">
        <v>29</v>
      </c>
      <c r="F195" t="s">
        <v>577</v>
      </c>
      <c r="G195" s="2" t="s">
        <v>192</v>
      </c>
      <c r="H195" s="6">
        <v>46</v>
      </c>
      <c r="I195" s="7">
        <v>-5</v>
      </c>
      <c r="J195" s="6">
        <v>30</v>
      </c>
      <c r="K195" s="7">
        <v>-3</v>
      </c>
      <c r="L195" s="6">
        <v>23</v>
      </c>
      <c r="M195" s="7">
        <v>8</v>
      </c>
      <c r="N195" s="6">
        <f t="shared" si="2"/>
        <v>16</v>
      </c>
      <c r="O195" s="7">
        <v>-2</v>
      </c>
      <c r="P195" t="s">
        <v>588</v>
      </c>
      <c r="R195" s="6"/>
      <c r="S195" s="6"/>
      <c r="U195" s="6"/>
      <c r="V195" s="6"/>
      <c r="AF195" s="6"/>
      <c r="AG195" s="6"/>
    </row>
    <row r="196" spans="2:35" x14ac:dyDescent="0.25">
      <c r="B196" s="3" t="s">
        <v>270</v>
      </c>
      <c r="C196" s="9" t="s">
        <v>601</v>
      </c>
      <c r="D196" s="97">
        <v>30460</v>
      </c>
      <c r="E196">
        <v>29</v>
      </c>
      <c r="F196" t="s">
        <v>264</v>
      </c>
      <c r="G196" s="2" t="s">
        <v>54</v>
      </c>
      <c r="H196" s="6">
        <v>49</v>
      </c>
      <c r="I196" s="7">
        <v>1</v>
      </c>
      <c r="J196" s="6">
        <v>31.5</v>
      </c>
      <c r="K196" s="7">
        <v>-1.5</v>
      </c>
      <c r="L196" s="6">
        <v>18</v>
      </c>
      <c r="M196" s="7">
        <v>0</v>
      </c>
      <c r="N196" s="6">
        <f t="shared" si="2"/>
        <v>17.5</v>
      </c>
      <c r="O196" s="7">
        <v>2.5</v>
      </c>
      <c r="R196" s="6"/>
      <c r="S196" s="6"/>
      <c r="U196" s="6"/>
      <c r="V196" s="6"/>
      <c r="AF196" s="6"/>
      <c r="AG196" s="6"/>
    </row>
    <row r="197" spans="2:35" x14ac:dyDescent="0.25">
      <c r="B197" s="3" t="s">
        <v>270</v>
      </c>
      <c r="C197" s="9" t="s">
        <v>430</v>
      </c>
      <c r="D197" s="97">
        <v>30461</v>
      </c>
      <c r="E197">
        <v>3</v>
      </c>
      <c r="F197" t="s">
        <v>264</v>
      </c>
      <c r="G197" s="2" t="s">
        <v>54</v>
      </c>
      <c r="H197" s="6">
        <v>47.5</v>
      </c>
      <c r="I197" s="7">
        <v>-1.5</v>
      </c>
      <c r="J197" s="6">
        <v>28</v>
      </c>
      <c r="K197" s="7">
        <v>-3.5</v>
      </c>
      <c r="L197" s="6">
        <v>23</v>
      </c>
      <c r="M197" s="7">
        <v>5</v>
      </c>
      <c r="N197" s="6">
        <f t="shared" si="2"/>
        <v>19.5</v>
      </c>
      <c r="O197" s="7">
        <v>2</v>
      </c>
      <c r="R197" s="6"/>
      <c r="S197" s="6"/>
      <c r="U197" s="6"/>
      <c r="V197" s="6"/>
      <c r="AF197" s="6"/>
      <c r="AG197" s="6"/>
    </row>
    <row r="198" spans="2:35" ht="12.75" customHeight="1" x14ac:dyDescent="0.25">
      <c r="B198" t="s">
        <v>270</v>
      </c>
      <c r="C198" s="9" t="s">
        <v>323</v>
      </c>
      <c r="D198" s="97">
        <v>30462</v>
      </c>
      <c r="E198">
        <v>27</v>
      </c>
      <c r="F198" t="s">
        <v>577</v>
      </c>
      <c r="G198" s="2" t="s">
        <v>42</v>
      </c>
      <c r="H198" s="6">
        <v>51</v>
      </c>
      <c r="I198" s="7">
        <v>5</v>
      </c>
      <c r="J198" s="6">
        <v>29</v>
      </c>
      <c r="K198" s="7">
        <v>-1</v>
      </c>
      <c r="L198" s="6">
        <v>19</v>
      </c>
      <c r="M198" s="7">
        <v>-4</v>
      </c>
      <c r="N198" s="6">
        <f t="shared" si="2"/>
        <v>22</v>
      </c>
      <c r="O198" s="7">
        <v>6</v>
      </c>
      <c r="R198" s="6"/>
      <c r="S198" s="6"/>
      <c r="U198" s="6"/>
      <c r="V198" s="6"/>
      <c r="AF198" s="6"/>
      <c r="AG198" s="6"/>
    </row>
    <row r="199" spans="2:35" ht="12.75" customHeight="1" x14ac:dyDescent="0.25">
      <c r="B199" t="s">
        <v>270</v>
      </c>
      <c r="C199" s="9" t="s">
        <v>558</v>
      </c>
      <c r="D199" s="97">
        <v>30462</v>
      </c>
      <c r="E199">
        <v>29</v>
      </c>
      <c r="F199" t="s">
        <v>521</v>
      </c>
      <c r="G199" s="2" t="s">
        <v>138</v>
      </c>
      <c r="H199" s="6">
        <v>47</v>
      </c>
      <c r="I199" s="7">
        <v>-1</v>
      </c>
      <c r="J199" s="6">
        <v>30</v>
      </c>
      <c r="K199" s="7">
        <v>-3</v>
      </c>
      <c r="L199" s="6">
        <v>21</v>
      </c>
      <c r="M199" s="7">
        <v>2</v>
      </c>
      <c r="N199" s="6">
        <f t="shared" si="2"/>
        <v>17</v>
      </c>
      <c r="O199" s="7">
        <v>2</v>
      </c>
      <c r="R199" s="6"/>
      <c r="S199" s="6"/>
      <c r="U199" s="6"/>
      <c r="V199" s="6"/>
      <c r="AF199" s="6"/>
      <c r="AG199" s="6"/>
    </row>
    <row r="200" spans="2:35" ht="12.75" customHeight="1" x14ac:dyDescent="0.25">
      <c r="B200" t="s">
        <v>270</v>
      </c>
      <c r="C200" s="9" t="s">
        <v>560</v>
      </c>
      <c r="D200" s="97">
        <v>30463</v>
      </c>
      <c r="E200">
        <v>29</v>
      </c>
      <c r="F200" t="s">
        <v>508</v>
      </c>
      <c r="G200" s="2" t="s">
        <v>184</v>
      </c>
      <c r="H200" s="6">
        <v>49.5</v>
      </c>
      <c r="I200" s="7">
        <v>2</v>
      </c>
      <c r="J200" s="6">
        <v>31</v>
      </c>
      <c r="K200" s="7">
        <v>-1.5</v>
      </c>
      <c r="L200" s="6">
        <v>19</v>
      </c>
      <c r="M200" s="7">
        <v>0</v>
      </c>
      <c r="N200" s="6">
        <f t="shared" si="2"/>
        <v>18.5</v>
      </c>
      <c r="O200" s="7">
        <v>3.5</v>
      </c>
      <c r="R200" s="6"/>
      <c r="S200" s="6"/>
      <c r="U200" s="6"/>
      <c r="V200" s="6"/>
      <c r="AF200" s="6"/>
      <c r="AG200" s="6"/>
    </row>
    <row r="201" spans="2:35" ht="12.75" customHeight="1" x14ac:dyDescent="0.25">
      <c r="B201" t="s">
        <v>270</v>
      </c>
      <c r="C201" s="9" t="s">
        <v>626</v>
      </c>
      <c r="D201" s="97">
        <v>30466</v>
      </c>
      <c r="E201">
        <v>31</v>
      </c>
      <c r="F201" t="s">
        <v>638</v>
      </c>
      <c r="G201" s="2" t="s">
        <v>228</v>
      </c>
      <c r="H201" s="6">
        <v>41</v>
      </c>
      <c r="I201" s="7">
        <v>-4</v>
      </c>
      <c r="J201" s="6">
        <v>30</v>
      </c>
      <c r="K201" s="7">
        <v>-2</v>
      </c>
      <c r="L201" s="6">
        <v>24</v>
      </c>
      <c r="M201" s="7">
        <v>3</v>
      </c>
      <c r="N201" s="6">
        <f t="shared" si="2"/>
        <v>11</v>
      </c>
      <c r="O201" s="7">
        <v>-2</v>
      </c>
      <c r="P201" t="s">
        <v>639</v>
      </c>
      <c r="R201" s="6"/>
      <c r="S201" s="6"/>
      <c r="U201" s="6"/>
      <c r="V201" s="6"/>
      <c r="AF201" s="6"/>
      <c r="AG201" s="6"/>
    </row>
    <row r="202" spans="2:35" ht="12.75" customHeight="1" x14ac:dyDescent="0.25">
      <c r="B202" t="s">
        <v>270</v>
      </c>
      <c r="C202" s="9" t="s">
        <v>582</v>
      </c>
      <c r="D202" s="97">
        <v>30466</v>
      </c>
      <c r="E202">
        <v>2</v>
      </c>
      <c r="F202" t="s">
        <v>508</v>
      </c>
      <c r="G202" s="2" t="s">
        <v>82</v>
      </c>
      <c r="H202" s="6">
        <v>47</v>
      </c>
      <c r="I202" s="7">
        <v>-2.5</v>
      </c>
      <c r="J202" s="6">
        <v>30</v>
      </c>
      <c r="K202" s="7">
        <v>-1</v>
      </c>
      <c r="L202" s="6">
        <v>22</v>
      </c>
      <c r="M202" s="7">
        <v>2</v>
      </c>
      <c r="N202" s="6">
        <f t="shared" si="2"/>
        <v>17</v>
      </c>
      <c r="O202" s="7">
        <v>-1.5</v>
      </c>
      <c r="R202" s="6"/>
      <c r="S202" s="6"/>
      <c r="U202" s="6"/>
      <c r="V202" s="6"/>
      <c r="AF202" s="6"/>
      <c r="AG202" s="6"/>
    </row>
    <row r="203" spans="2:35" ht="12.75" customHeight="1" x14ac:dyDescent="0.25">
      <c r="B203" t="s">
        <v>270</v>
      </c>
      <c r="C203" s="9" t="s">
        <v>312</v>
      </c>
      <c r="D203" s="97">
        <v>30467</v>
      </c>
      <c r="E203">
        <v>1</v>
      </c>
      <c r="F203" t="s">
        <v>577</v>
      </c>
      <c r="G203" s="2" t="s">
        <v>50</v>
      </c>
      <c r="H203" s="6">
        <v>44</v>
      </c>
      <c r="I203" s="7">
        <v>-7</v>
      </c>
      <c r="J203" s="6">
        <v>32</v>
      </c>
      <c r="K203" s="7">
        <v>3</v>
      </c>
      <c r="L203" s="6">
        <v>21</v>
      </c>
      <c r="M203" s="7">
        <v>2</v>
      </c>
      <c r="N203" s="6">
        <f t="shared" si="2"/>
        <v>12</v>
      </c>
      <c r="O203" s="7">
        <v>-10</v>
      </c>
      <c r="R203" s="6"/>
      <c r="S203" s="6"/>
      <c r="U203" s="6"/>
      <c r="V203" s="6"/>
      <c r="AF203" s="6"/>
      <c r="AG203" s="6"/>
    </row>
    <row r="204" spans="2:35" ht="12.75" customHeight="1" x14ac:dyDescent="0.25">
      <c r="B204" t="s">
        <v>270</v>
      </c>
      <c r="C204" s="9" t="s">
        <v>312</v>
      </c>
      <c r="D204" s="97">
        <v>30467</v>
      </c>
      <c r="E204">
        <v>2</v>
      </c>
      <c r="F204" t="s">
        <v>638</v>
      </c>
      <c r="G204" s="2" t="s">
        <v>196</v>
      </c>
      <c r="H204" s="6">
        <v>44</v>
      </c>
      <c r="I204" s="7">
        <v>3</v>
      </c>
      <c r="J204" s="6">
        <v>29</v>
      </c>
      <c r="K204" s="7">
        <v>-1</v>
      </c>
      <c r="L204" s="6">
        <v>25</v>
      </c>
      <c r="M204" s="7">
        <v>1</v>
      </c>
      <c r="N204" s="6">
        <f t="shared" si="2"/>
        <v>15</v>
      </c>
      <c r="O204" s="7">
        <v>4</v>
      </c>
      <c r="P204" t="s">
        <v>639</v>
      </c>
      <c r="R204" s="6"/>
      <c r="S204" s="6"/>
      <c r="U204" s="6"/>
      <c r="V204" s="6"/>
      <c r="AF204" s="6"/>
      <c r="AG204" s="6"/>
    </row>
    <row r="205" spans="2:35" ht="12.75" customHeight="1" x14ac:dyDescent="0.25">
      <c r="B205" t="s">
        <v>270</v>
      </c>
      <c r="C205" s="9" t="s">
        <v>643</v>
      </c>
      <c r="D205" s="97">
        <v>30467</v>
      </c>
      <c r="E205">
        <v>2</v>
      </c>
      <c r="F205" t="s">
        <v>521</v>
      </c>
      <c r="G205" s="2" t="s">
        <v>230</v>
      </c>
      <c r="H205" s="6">
        <v>46</v>
      </c>
      <c r="I205" s="7">
        <v>-1</v>
      </c>
      <c r="J205" s="6">
        <v>28</v>
      </c>
      <c r="K205" s="7">
        <v>-2</v>
      </c>
      <c r="L205" s="6">
        <v>24</v>
      </c>
      <c r="M205" s="7">
        <v>3</v>
      </c>
      <c r="N205" s="6">
        <f t="shared" si="2"/>
        <v>18</v>
      </c>
      <c r="O205" s="7">
        <v>1</v>
      </c>
      <c r="R205" s="6"/>
      <c r="S205" s="6"/>
      <c r="U205" s="6"/>
      <c r="V205" s="6"/>
      <c r="AF205" s="6"/>
      <c r="AG205" s="6"/>
    </row>
    <row r="206" spans="2:35" x14ac:dyDescent="0.25">
      <c r="B206" s="3" t="s">
        <v>270</v>
      </c>
      <c r="C206" s="9" t="s">
        <v>644</v>
      </c>
      <c r="D206" s="97">
        <v>30467</v>
      </c>
      <c r="E206">
        <v>5</v>
      </c>
      <c r="F206" t="s">
        <v>264</v>
      </c>
      <c r="G206" s="2" t="s">
        <v>194</v>
      </c>
      <c r="H206" s="6">
        <v>45.5</v>
      </c>
      <c r="I206" s="7">
        <v>-2</v>
      </c>
      <c r="J206" s="6">
        <v>31.5</v>
      </c>
      <c r="K206" s="7">
        <v>3.5</v>
      </c>
      <c r="L206" s="6">
        <v>22</v>
      </c>
      <c r="M206" s="7">
        <v>-1</v>
      </c>
      <c r="N206" s="6">
        <f t="shared" si="2"/>
        <v>14</v>
      </c>
      <c r="O206" s="7">
        <v>-5.5</v>
      </c>
      <c r="R206" s="6">
        <v>48</v>
      </c>
      <c r="S206" s="6">
        <v>48</v>
      </c>
      <c r="T206" s="7">
        <f>R206-S206</f>
        <v>0</v>
      </c>
      <c r="U206" s="6"/>
      <c r="V206" s="6"/>
      <c r="AF206" s="6">
        <v>44</v>
      </c>
      <c r="AG206" s="6">
        <v>45</v>
      </c>
      <c r="AH206" s="7">
        <f>AF206-AG206</f>
        <v>-1</v>
      </c>
      <c r="AI206" s="4" t="s">
        <v>292</v>
      </c>
    </row>
    <row r="207" spans="2:35" ht="12.75" customHeight="1" x14ac:dyDescent="0.25">
      <c r="B207" t="s">
        <v>263</v>
      </c>
      <c r="C207" s="9" t="s">
        <v>339</v>
      </c>
      <c r="D207" s="97">
        <v>30468</v>
      </c>
      <c r="E207">
        <v>5</v>
      </c>
      <c r="F207" t="s">
        <v>577</v>
      </c>
      <c r="G207" s="2" t="s">
        <v>192</v>
      </c>
      <c r="H207" s="6">
        <v>45</v>
      </c>
      <c r="I207" s="7">
        <v>1</v>
      </c>
      <c r="J207" s="6">
        <v>28</v>
      </c>
      <c r="K207" s="7">
        <v>-4</v>
      </c>
      <c r="L207" s="6">
        <v>25</v>
      </c>
      <c r="M207" s="7">
        <v>4</v>
      </c>
      <c r="N207" s="6">
        <f t="shared" si="2"/>
        <v>17</v>
      </c>
      <c r="O207" s="7">
        <v>5</v>
      </c>
      <c r="P207" t="s">
        <v>588</v>
      </c>
      <c r="R207" s="6"/>
      <c r="S207" s="6"/>
      <c r="U207" s="6"/>
      <c r="V207" s="6"/>
      <c r="AF207" s="6"/>
      <c r="AG207" s="6"/>
    </row>
    <row r="208" spans="2:35" ht="12.75" customHeight="1" x14ac:dyDescent="0.25">
      <c r="B208" t="s">
        <v>263</v>
      </c>
      <c r="C208" s="9" t="s">
        <v>570</v>
      </c>
      <c r="D208" s="97">
        <v>30469</v>
      </c>
      <c r="E208">
        <v>3</v>
      </c>
      <c r="F208" t="s">
        <v>577</v>
      </c>
      <c r="G208" s="2" t="s">
        <v>42</v>
      </c>
      <c r="H208" s="6">
        <v>43</v>
      </c>
      <c r="I208" s="7">
        <v>-2</v>
      </c>
      <c r="J208" s="6">
        <v>32</v>
      </c>
      <c r="K208" s="7">
        <v>4</v>
      </c>
      <c r="L208" s="6">
        <v>23</v>
      </c>
      <c r="M208" s="7">
        <v>-2</v>
      </c>
      <c r="N208" s="6">
        <f t="shared" si="2"/>
        <v>11</v>
      </c>
      <c r="O208" s="7">
        <v>-6</v>
      </c>
      <c r="R208" s="6"/>
      <c r="S208" s="6"/>
      <c r="U208" s="6"/>
      <c r="V208" s="6"/>
      <c r="AF208" s="6"/>
      <c r="AG208" s="6"/>
    </row>
    <row r="209" spans="2:33" ht="12.75" customHeight="1" x14ac:dyDescent="0.25">
      <c r="B209" t="s">
        <v>263</v>
      </c>
      <c r="C209" s="9" t="s">
        <v>571</v>
      </c>
      <c r="D209" s="97">
        <v>30469</v>
      </c>
      <c r="E209">
        <v>5</v>
      </c>
      <c r="F209" t="s">
        <v>521</v>
      </c>
      <c r="G209" s="2" t="s">
        <v>138</v>
      </c>
      <c r="H209" s="6">
        <v>47</v>
      </c>
      <c r="I209" s="7">
        <v>1</v>
      </c>
      <c r="J209" s="6">
        <v>28</v>
      </c>
      <c r="K209" s="7">
        <v>0</v>
      </c>
      <c r="L209" s="6">
        <v>23</v>
      </c>
      <c r="M209" s="7">
        <v>-1</v>
      </c>
      <c r="N209" s="6">
        <f t="shared" si="2"/>
        <v>19</v>
      </c>
      <c r="O209" s="7">
        <v>1</v>
      </c>
      <c r="R209" s="6"/>
      <c r="S209" s="6"/>
      <c r="U209" s="6"/>
      <c r="V209" s="6"/>
      <c r="AF209" s="6"/>
      <c r="AG209" s="6"/>
    </row>
    <row r="210" spans="2:33" ht="12.75" customHeight="1" x14ac:dyDescent="0.25">
      <c r="B210" t="s">
        <v>263</v>
      </c>
      <c r="C210" s="9" t="s">
        <v>583</v>
      </c>
      <c r="D210" s="97">
        <v>30470</v>
      </c>
      <c r="E210">
        <v>5</v>
      </c>
      <c r="F210" t="s">
        <v>508</v>
      </c>
      <c r="G210" s="2" t="s">
        <v>184</v>
      </c>
      <c r="H210" s="6">
        <v>44</v>
      </c>
      <c r="I210" s="7">
        <v>-3</v>
      </c>
      <c r="J210" s="6">
        <v>27</v>
      </c>
      <c r="K210" s="7">
        <v>-3</v>
      </c>
      <c r="L210" s="6">
        <v>27.5</v>
      </c>
      <c r="M210" s="7">
        <v>5.5</v>
      </c>
      <c r="N210" s="104">
        <f t="shared" si="2"/>
        <v>17</v>
      </c>
      <c r="O210" s="7">
        <v>0</v>
      </c>
      <c r="R210" s="6"/>
      <c r="S210" s="6"/>
      <c r="U210" s="6"/>
      <c r="V210" s="6"/>
      <c r="AF210" s="6"/>
      <c r="AG210" s="6"/>
    </row>
    <row r="211" spans="2:33" ht="12.75" customHeight="1" x14ac:dyDescent="0.25">
      <c r="B211" t="s">
        <v>263</v>
      </c>
      <c r="C211" s="9" t="s">
        <v>583</v>
      </c>
      <c r="D211" s="97">
        <v>30470</v>
      </c>
      <c r="E211">
        <v>5</v>
      </c>
      <c r="F211" t="s">
        <v>357</v>
      </c>
      <c r="G211" s="2" t="s">
        <v>124</v>
      </c>
      <c r="H211" s="6">
        <v>47</v>
      </c>
      <c r="I211" s="7">
        <v>-5</v>
      </c>
      <c r="J211" s="6">
        <v>29</v>
      </c>
      <c r="K211" s="7">
        <v>-4</v>
      </c>
      <c r="L211" s="6">
        <v>23</v>
      </c>
      <c r="M211" s="7">
        <v>9</v>
      </c>
      <c r="N211" s="6">
        <f t="shared" si="2"/>
        <v>18</v>
      </c>
      <c r="O211" s="7">
        <v>-1</v>
      </c>
      <c r="Q211" s="3"/>
      <c r="R211" s="6">
        <v>49</v>
      </c>
      <c r="S211" s="6">
        <v>45</v>
      </c>
      <c r="T211" s="7">
        <f>R211-S211</f>
        <v>4</v>
      </c>
      <c r="U211" s="6">
        <v>20</v>
      </c>
      <c r="V211" s="6">
        <v>70</v>
      </c>
      <c r="W211" s="7">
        <f>U211-V211</f>
        <v>-50</v>
      </c>
      <c r="X211" s="1" t="s">
        <v>1696</v>
      </c>
      <c r="Y211" s="1" t="s">
        <v>1697</v>
      </c>
      <c r="Z211" s="1" t="s">
        <v>1699</v>
      </c>
      <c r="AA211" s="4" t="s">
        <v>1672</v>
      </c>
      <c r="AF211" s="6"/>
      <c r="AG211" s="6"/>
    </row>
    <row r="212" spans="2:33" ht="12.75" customHeight="1" x14ac:dyDescent="0.25">
      <c r="B212" t="s">
        <v>263</v>
      </c>
      <c r="C212" s="9" t="s">
        <v>589</v>
      </c>
      <c r="D212" s="97">
        <v>30470</v>
      </c>
      <c r="F212" t="s">
        <v>521</v>
      </c>
      <c r="G212" s="2" t="s">
        <v>634</v>
      </c>
      <c r="H212" s="6">
        <v>45.4</v>
      </c>
      <c r="I212" s="7"/>
      <c r="J212" s="6">
        <v>28.4</v>
      </c>
      <c r="K212" s="7"/>
      <c r="L212" s="6">
        <v>23.9</v>
      </c>
      <c r="M212" s="7"/>
      <c r="N212" s="6">
        <f t="shared" si="2"/>
        <v>17</v>
      </c>
      <c r="O212" s="7"/>
      <c r="R212" s="6"/>
      <c r="S212" s="6"/>
      <c r="U212" s="6"/>
      <c r="V212" s="6"/>
      <c r="AF212" s="6"/>
      <c r="AG212" s="6"/>
    </row>
    <row r="213" spans="2:33" ht="12.75" customHeight="1" x14ac:dyDescent="0.25">
      <c r="B213" t="s">
        <v>263</v>
      </c>
      <c r="C213" s="9" t="s">
        <v>316</v>
      </c>
      <c r="D213" s="97">
        <v>30472</v>
      </c>
      <c r="E213">
        <v>7</v>
      </c>
      <c r="F213" t="s">
        <v>638</v>
      </c>
      <c r="G213" s="2" t="s">
        <v>196</v>
      </c>
      <c r="H213" s="6">
        <v>45</v>
      </c>
      <c r="I213" s="7">
        <v>1</v>
      </c>
      <c r="J213" s="6">
        <v>24</v>
      </c>
      <c r="K213" s="7">
        <v>-5</v>
      </c>
      <c r="L213" s="6">
        <v>28</v>
      </c>
      <c r="M213" s="7">
        <v>3</v>
      </c>
      <c r="N213" s="105">
        <f t="shared" si="2"/>
        <v>21</v>
      </c>
      <c r="O213" s="7">
        <v>6</v>
      </c>
      <c r="P213" t="s">
        <v>639</v>
      </c>
      <c r="R213" s="6"/>
      <c r="S213" s="6"/>
      <c r="U213" s="6"/>
      <c r="V213" s="6"/>
      <c r="AF213" s="6"/>
      <c r="AG213" s="6"/>
    </row>
    <row r="214" spans="2:33" ht="12.75" customHeight="1" x14ac:dyDescent="0.25">
      <c r="B214" t="s">
        <v>263</v>
      </c>
      <c r="C214" s="9" t="s">
        <v>636</v>
      </c>
      <c r="D214" s="97">
        <v>30473</v>
      </c>
      <c r="E214">
        <v>7</v>
      </c>
      <c r="F214" t="s">
        <v>508</v>
      </c>
      <c r="G214" s="2" t="s">
        <v>82</v>
      </c>
      <c r="H214" s="6">
        <v>47</v>
      </c>
      <c r="I214" s="7">
        <v>3</v>
      </c>
      <c r="J214" s="6">
        <v>26</v>
      </c>
      <c r="K214" s="7">
        <v>-1</v>
      </c>
      <c r="L214" s="6">
        <v>25</v>
      </c>
      <c r="M214" s="7">
        <v>-2.5</v>
      </c>
      <c r="N214" s="6">
        <f t="shared" si="2"/>
        <v>21</v>
      </c>
      <c r="O214" s="7">
        <v>4</v>
      </c>
      <c r="R214" s="6"/>
      <c r="S214" s="6"/>
      <c r="U214" s="6"/>
      <c r="V214" s="6"/>
      <c r="AF214" s="6"/>
      <c r="AG214" s="6"/>
    </row>
    <row r="215" spans="2:33" ht="12.75" customHeight="1" x14ac:dyDescent="0.25">
      <c r="B215" t="s">
        <v>263</v>
      </c>
      <c r="C215" s="9" t="s">
        <v>636</v>
      </c>
      <c r="D215" s="97">
        <v>30473</v>
      </c>
      <c r="F215" s="3" t="s">
        <v>638</v>
      </c>
      <c r="G215" s="2" t="s">
        <v>228</v>
      </c>
      <c r="H215" s="6">
        <v>44</v>
      </c>
      <c r="I215" s="7">
        <v>-1</v>
      </c>
      <c r="J215" s="6">
        <v>24</v>
      </c>
      <c r="K215" s="7">
        <v>0</v>
      </c>
      <c r="L215" s="6">
        <v>29</v>
      </c>
      <c r="M215" s="7">
        <v>1</v>
      </c>
      <c r="N215" s="105">
        <f t="shared" si="2"/>
        <v>20</v>
      </c>
      <c r="O215" s="7">
        <v>-1</v>
      </c>
      <c r="P215" s="3" t="s">
        <v>639</v>
      </c>
      <c r="R215" s="6"/>
      <c r="S215" s="6"/>
      <c r="U215" s="6"/>
      <c r="V215" s="6"/>
      <c r="AF215" s="6"/>
      <c r="AG215" s="6"/>
    </row>
    <row r="216" spans="2:33" ht="12.75" customHeight="1" x14ac:dyDescent="0.25">
      <c r="B216" t="s">
        <v>263</v>
      </c>
      <c r="C216" s="9" t="s">
        <v>593</v>
      </c>
      <c r="D216" s="97">
        <v>30473</v>
      </c>
      <c r="E216">
        <v>8</v>
      </c>
      <c r="F216" t="s">
        <v>357</v>
      </c>
      <c r="G216" s="2" t="s">
        <v>46</v>
      </c>
      <c r="H216" s="6">
        <v>46</v>
      </c>
      <c r="I216" s="7">
        <v>-1</v>
      </c>
      <c r="J216" s="6">
        <v>28</v>
      </c>
      <c r="K216" s="7">
        <v>-1</v>
      </c>
      <c r="L216" s="6">
        <v>24</v>
      </c>
      <c r="M216" s="7">
        <v>1</v>
      </c>
      <c r="N216" s="6">
        <f t="shared" si="2"/>
        <v>18</v>
      </c>
      <c r="O216" s="7">
        <v>0</v>
      </c>
      <c r="Q216" s="3"/>
      <c r="R216" s="6"/>
      <c r="S216" s="6"/>
      <c r="U216" s="6"/>
      <c r="V216" s="6"/>
      <c r="AF216" s="6"/>
      <c r="AG216" s="6"/>
    </row>
    <row r="217" spans="2:33" ht="12.75" customHeight="1" x14ac:dyDescent="0.25">
      <c r="B217" t="s">
        <v>263</v>
      </c>
      <c r="C217" s="9" t="s">
        <v>645</v>
      </c>
      <c r="D217" s="97">
        <v>30473</v>
      </c>
      <c r="E217">
        <v>9</v>
      </c>
      <c r="F217" t="s">
        <v>577</v>
      </c>
      <c r="G217" s="2" t="s">
        <v>646</v>
      </c>
      <c r="H217" s="6">
        <v>47</v>
      </c>
      <c r="I217" s="7">
        <v>4</v>
      </c>
      <c r="J217" s="6">
        <v>26</v>
      </c>
      <c r="K217" s="7">
        <v>-6</v>
      </c>
      <c r="L217" s="6">
        <v>25</v>
      </c>
      <c r="M217" s="7">
        <v>2</v>
      </c>
      <c r="N217" s="6">
        <f t="shared" si="2"/>
        <v>21</v>
      </c>
      <c r="O217" s="7">
        <v>10</v>
      </c>
      <c r="R217" s="6"/>
      <c r="S217" s="6"/>
      <c r="U217" s="6"/>
      <c r="V217" s="6"/>
      <c r="AF217" s="6"/>
      <c r="AG217" s="6"/>
    </row>
    <row r="218" spans="2:33" ht="12.75" customHeight="1" x14ac:dyDescent="0.25">
      <c r="B218" t="s">
        <v>263</v>
      </c>
      <c r="C218" s="9" t="s">
        <v>553</v>
      </c>
      <c r="D218" s="97">
        <v>30474</v>
      </c>
      <c r="E218">
        <v>9</v>
      </c>
      <c r="F218" t="s">
        <v>638</v>
      </c>
      <c r="G218" s="2" t="s">
        <v>196</v>
      </c>
      <c r="H218" s="6">
        <v>46</v>
      </c>
      <c r="I218" s="7">
        <v>2</v>
      </c>
      <c r="J218" s="6">
        <v>23</v>
      </c>
      <c r="K218" s="7">
        <v>-1</v>
      </c>
      <c r="L218" s="6">
        <v>29</v>
      </c>
      <c r="M218" s="7">
        <v>0</v>
      </c>
      <c r="N218" s="104">
        <f t="shared" si="2"/>
        <v>23</v>
      </c>
      <c r="O218" s="7">
        <v>2</v>
      </c>
      <c r="P218" t="s">
        <v>639</v>
      </c>
      <c r="R218" s="6"/>
      <c r="S218" s="6"/>
      <c r="U218" s="6"/>
      <c r="V218" s="6"/>
      <c r="AF218" s="6"/>
      <c r="AG218" s="6"/>
    </row>
    <row r="219" spans="2:33" ht="12.75" customHeight="1" x14ac:dyDescent="0.25">
      <c r="B219" t="s">
        <v>263</v>
      </c>
      <c r="C219" s="9" t="s">
        <v>647</v>
      </c>
      <c r="D219" s="97">
        <v>30474</v>
      </c>
      <c r="E219">
        <v>9</v>
      </c>
      <c r="F219" t="s">
        <v>521</v>
      </c>
      <c r="G219" s="2" t="s">
        <v>138</v>
      </c>
      <c r="H219" s="6">
        <v>47</v>
      </c>
      <c r="I219" s="7">
        <v>0</v>
      </c>
      <c r="J219" s="6">
        <v>25</v>
      </c>
      <c r="K219" s="7">
        <v>-3</v>
      </c>
      <c r="L219" s="6">
        <v>26</v>
      </c>
      <c r="M219" s="7">
        <v>3</v>
      </c>
      <c r="N219" s="104">
        <f t="shared" si="2"/>
        <v>22</v>
      </c>
      <c r="O219" s="7">
        <v>3</v>
      </c>
      <c r="R219" s="6"/>
      <c r="S219" s="6"/>
      <c r="U219" s="6"/>
      <c r="V219" s="6"/>
      <c r="AF219" s="6"/>
      <c r="AG219" s="6"/>
    </row>
    <row r="220" spans="2:33" x14ac:dyDescent="0.25">
      <c r="B220" t="s">
        <v>263</v>
      </c>
      <c r="C220" s="9" t="s">
        <v>647</v>
      </c>
      <c r="D220" s="97">
        <v>30474</v>
      </c>
      <c r="E220">
        <v>9</v>
      </c>
      <c r="F220" t="s">
        <v>264</v>
      </c>
      <c r="G220" s="2" t="s">
        <v>54</v>
      </c>
      <c r="H220" s="6">
        <v>45.5</v>
      </c>
      <c r="I220" s="7">
        <v>0</v>
      </c>
      <c r="J220" s="6">
        <v>26.5</v>
      </c>
      <c r="K220" s="7">
        <v>-5</v>
      </c>
      <c r="L220" s="6">
        <v>26</v>
      </c>
      <c r="M220" s="7">
        <v>4</v>
      </c>
      <c r="N220" s="6">
        <f t="shared" si="2"/>
        <v>19</v>
      </c>
      <c r="O220" s="7">
        <v>5</v>
      </c>
      <c r="R220" s="6"/>
      <c r="S220" s="6"/>
      <c r="U220" s="6"/>
      <c r="V220" s="6"/>
      <c r="AF220" s="6"/>
      <c r="AG220" s="6"/>
    </row>
    <row r="221" spans="2:33" ht="12.75" customHeight="1" x14ac:dyDescent="0.25">
      <c r="B221" t="s">
        <v>263</v>
      </c>
      <c r="C221" s="9" t="s">
        <v>377</v>
      </c>
      <c r="D221" s="97">
        <v>30475</v>
      </c>
      <c r="E221">
        <v>9</v>
      </c>
      <c r="F221" t="s">
        <v>508</v>
      </c>
      <c r="G221" s="2" t="s">
        <v>82</v>
      </c>
      <c r="H221" s="6">
        <v>46</v>
      </c>
      <c r="I221" s="7">
        <v>-1</v>
      </c>
      <c r="J221" s="6">
        <v>26</v>
      </c>
      <c r="K221" s="7">
        <v>0</v>
      </c>
      <c r="L221" s="6">
        <v>26</v>
      </c>
      <c r="M221" s="7">
        <v>1</v>
      </c>
      <c r="N221" s="6">
        <f t="shared" si="2"/>
        <v>20</v>
      </c>
      <c r="O221" s="7">
        <v>-1</v>
      </c>
      <c r="R221" s="6"/>
      <c r="S221" s="6"/>
      <c r="U221" s="6"/>
      <c r="V221" s="6"/>
    </row>
    <row r="222" spans="2:33" ht="12.75" customHeight="1" x14ac:dyDescent="0.25">
      <c r="B222" t="s">
        <v>263</v>
      </c>
      <c r="C222" s="9" t="s">
        <v>377</v>
      </c>
      <c r="D222" s="97">
        <v>30475</v>
      </c>
      <c r="E222">
        <v>9</v>
      </c>
      <c r="F222" t="s">
        <v>357</v>
      </c>
      <c r="G222" s="2" t="s">
        <v>648</v>
      </c>
      <c r="H222" s="6">
        <v>47</v>
      </c>
      <c r="I222" s="7">
        <v>1</v>
      </c>
      <c r="J222" s="6">
        <v>25</v>
      </c>
      <c r="K222" s="7">
        <v>-3</v>
      </c>
      <c r="L222" s="6">
        <v>26</v>
      </c>
      <c r="M222" s="7">
        <v>2</v>
      </c>
      <c r="N222" s="104">
        <f t="shared" si="2"/>
        <v>22</v>
      </c>
      <c r="O222" s="7">
        <v>4</v>
      </c>
      <c r="Q222" s="3"/>
      <c r="R222" s="6"/>
      <c r="S222" s="6"/>
      <c r="U222" s="6"/>
      <c r="V222" s="6"/>
    </row>
    <row r="223" spans="2:33" ht="12.75" customHeight="1" x14ac:dyDescent="0.25">
      <c r="B223" t="s">
        <v>263</v>
      </c>
      <c r="C223" s="9" t="s">
        <v>377</v>
      </c>
      <c r="D223" s="97">
        <v>30475</v>
      </c>
      <c r="E223">
        <v>9</v>
      </c>
      <c r="F223" t="s">
        <v>577</v>
      </c>
      <c r="G223" s="2" t="s">
        <v>60</v>
      </c>
      <c r="H223" s="6">
        <v>44</v>
      </c>
      <c r="I223" s="7">
        <v>-3</v>
      </c>
      <c r="J223" s="6">
        <v>28</v>
      </c>
      <c r="K223" s="7">
        <v>2</v>
      </c>
      <c r="L223" s="6">
        <v>26</v>
      </c>
      <c r="M223" s="7">
        <v>1</v>
      </c>
      <c r="N223" s="6">
        <f t="shared" si="2"/>
        <v>16</v>
      </c>
      <c r="O223" s="7">
        <v>-5</v>
      </c>
      <c r="R223" s="6"/>
      <c r="S223" s="6"/>
      <c r="U223" s="6"/>
      <c r="V223" s="6"/>
    </row>
    <row r="225" spans="3:16" ht="12.75" customHeight="1" x14ac:dyDescent="0.25">
      <c r="C225" s="9" t="s">
        <v>649</v>
      </c>
      <c r="D225" s="9"/>
      <c r="E225">
        <v>9</v>
      </c>
      <c r="F225" t="s">
        <v>521</v>
      </c>
      <c r="G225" s="2" t="s">
        <v>102</v>
      </c>
      <c r="H225" s="6">
        <v>42</v>
      </c>
      <c r="I225" s="7"/>
      <c r="J225" s="6">
        <v>28</v>
      </c>
      <c r="K225" s="7"/>
      <c r="L225" s="6">
        <v>26</v>
      </c>
      <c r="M225" s="7"/>
      <c r="N225" s="6">
        <v>14</v>
      </c>
      <c r="O225" s="7"/>
      <c r="P225" t="s">
        <v>650</v>
      </c>
    </row>
    <row r="226" spans="3:16" ht="12.75" customHeight="1" x14ac:dyDescent="0.25">
      <c r="C226" s="9"/>
      <c r="D226" s="9"/>
      <c r="E226" s="77" t="s">
        <v>419</v>
      </c>
      <c r="F226" t="s">
        <v>264</v>
      </c>
      <c r="G226" s="2" t="s">
        <v>8</v>
      </c>
      <c r="H226" s="6">
        <v>43.9</v>
      </c>
      <c r="I226" s="7"/>
      <c r="J226" s="6">
        <v>28.7</v>
      </c>
      <c r="K226" s="7"/>
      <c r="L226" s="6">
        <v>25.8</v>
      </c>
      <c r="M226" s="7"/>
      <c r="N226" s="6">
        <v>15.2</v>
      </c>
      <c r="O226" s="7"/>
      <c r="P226" t="s">
        <v>651</v>
      </c>
    </row>
    <row r="227" spans="3:16" x14ac:dyDescent="0.25">
      <c r="C227" s="9"/>
      <c r="D227" s="9"/>
      <c r="G227" s="2"/>
      <c r="H227" s="6"/>
      <c r="I227" s="7"/>
      <c r="J227" s="6"/>
      <c r="K227" s="7"/>
      <c r="L227" s="6"/>
      <c r="M227" s="7"/>
      <c r="N227" s="6"/>
      <c r="O227" s="7"/>
    </row>
    <row r="228" spans="3:16" x14ac:dyDescent="0.25">
      <c r="E228">
        <v>9</v>
      </c>
      <c r="F228" t="s">
        <v>274</v>
      </c>
      <c r="G228" s="2"/>
      <c r="H228" s="6">
        <v>43.5</v>
      </c>
      <c r="I228" s="7"/>
      <c r="J228" s="6">
        <v>28.3</v>
      </c>
      <c r="K228" s="7"/>
      <c r="L228" s="6">
        <v>26</v>
      </c>
      <c r="M228" s="7"/>
      <c r="N228" s="6">
        <f t="shared" si="2"/>
        <v>15.2</v>
      </c>
      <c r="O228" s="7"/>
    </row>
  </sheetData>
  <autoFilter ref="A1:Q223" xr:uid="{00000000-0009-0000-0000-00000C000000}"/>
  <phoneticPr fontId="5" type="noConversion"/>
  <conditionalFormatting sqref="I2:I238">
    <cfRule type="cellIs" dxfId="2953" priority="223" stopIfTrue="1" operator="greaterThan">
      <formula>0</formula>
    </cfRule>
    <cfRule type="cellIs" dxfId="2952" priority="224" stopIfTrue="1" operator="lessThan">
      <formula>0</formula>
    </cfRule>
  </conditionalFormatting>
  <conditionalFormatting sqref="K2:K238">
    <cfRule type="cellIs" dxfId="2951" priority="92" stopIfTrue="1" operator="lessThan">
      <formula>0</formula>
    </cfRule>
    <cfRule type="cellIs" dxfId="2950" priority="91" stopIfTrue="1" operator="greaterThan">
      <formula>0</formula>
    </cfRule>
  </conditionalFormatting>
  <conditionalFormatting sqref="M2:M238">
    <cfRule type="cellIs" dxfId="2949" priority="89" stopIfTrue="1" operator="greaterThan">
      <formula>0</formula>
    </cfRule>
    <cfRule type="cellIs" dxfId="2948" priority="90" stopIfTrue="1" operator="lessThan">
      <formula>0</formula>
    </cfRule>
  </conditionalFormatting>
  <conditionalFormatting sqref="N2:N238 N240">
    <cfRule type="cellIs" dxfId="2947" priority="228" stopIfTrue="1" operator="greaterThan">
      <formula>0</formula>
    </cfRule>
    <cfRule type="cellIs" dxfId="2946" priority="227" stopIfTrue="1" operator="lessThan">
      <formula>0</formula>
    </cfRule>
  </conditionalFormatting>
  <conditionalFormatting sqref="O2:O238">
    <cfRule type="cellIs" dxfId="2945" priority="88" stopIfTrue="1" operator="lessThan">
      <formula>0</formula>
    </cfRule>
    <cfRule type="cellIs" dxfId="2944" priority="87" stopIfTrue="1" operator="greaterThan">
      <formula>0</formula>
    </cfRule>
  </conditionalFormatting>
  <conditionalFormatting sqref="T2:T7">
    <cfRule type="cellIs" dxfId="2943" priority="174" stopIfTrue="1" operator="lessThan">
      <formula>0</formula>
    </cfRule>
    <cfRule type="cellIs" dxfId="2942" priority="173" stopIfTrue="1" operator="greaterThan">
      <formula>0</formula>
    </cfRule>
  </conditionalFormatting>
  <conditionalFormatting sqref="T9:T10">
    <cfRule type="cellIs" dxfId="2941" priority="156" stopIfTrue="1" operator="lessThan">
      <formula>0</formula>
    </cfRule>
    <cfRule type="cellIs" dxfId="2940" priority="155" stopIfTrue="1" operator="greaterThan">
      <formula>0</formula>
    </cfRule>
  </conditionalFormatting>
  <conditionalFormatting sqref="T12:T13 T15:T16 T18:T21 T24:T25">
    <cfRule type="cellIs" dxfId="2939" priority="150" stopIfTrue="1" operator="lessThan">
      <formula>0</formula>
    </cfRule>
    <cfRule type="cellIs" dxfId="2938" priority="149" stopIfTrue="1" operator="greaterThan">
      <formula>0</formula>
    </cfRule>
  </conditionalFormatting>
  <conditionalFormatting sqref="T27:T28 T31:T32 T34:T37 T39:T40 T42:T43 T45:T46 T48:T50 T52 T56:T57">
    <cfRule type="cellIs" dxfId="2937" priority="136" stopIfTrue="1" operator="lessThan">
      <formula>0</formula>
    </cfRule>
    <cfRule type="cellIs" dxfId="2936" priority="135" stopIfTrue="1" operator="greaterThan">
      <formula>0</formula>
    </cfRule>
  </conditionalFormatting>
  <conditionalFormatting sqref="T54">
    <cfRule type="cellIs" dxfId="2935" priority="210" stopIfTrue="1" operator="lessThan">
      <formula>0</formula>
    </cfRule>
    <cfRule type="cellIs" dxfId="2934" priority="209" stopIfTrue="1" operator="greaterThan">
      <formula>0</formula>
    </cfRule>
  </conditionalFormatting>
  <conditionalFormatting sqref="T60 T119 T139 T143">
    <cfRule type="cellIs" dxfId="2933" priority="203" stopIfTrue="1" operator="greaterThan">
      <formula>0</formula>
    </cfRule>
    <cfRule type="cellIs" dxfId="2932" priority="204" stopIfTrue="1" operator="lessThan">
      <formula>0</formula>
    </cfRule>
  </conditionalFormatting>
  <conditionalFormatting sqref="T62:T65">
    <cfRule type="cellIs" dxfId="2931" priority="116" stopIfTrue="1" operator="lessThan">
      <formula>0</formula>
    </cfRule>
    <cfRule type="cellIs" dxfId="2930" priority="115" stopIfTrue="1" operator="greaterThan">
      <formula>0</formula>
    </cfRule>
  </conditionalFormatting>
  <conditionalFormatting sqref="T67:T69">
    <cfRule type="cellIs" dxfId="2929" priority="102" stopIfTrue="1" operator="lessThan">
      <formula>0</formula>
    </cfRule>
    <cfRule type="cellIs" dxfId="2928" priority="101" stopIfTrue="1" operator="greaterThan">
      <formula>0</formula>
    </cfRule>
  </conditionalFormatting>
  <conditionalFormatting sqref="T71:T72">
    <cfRule type="cellIs" dxfId="2927" priority="99" stopIfTrue="1" operator="greaterThan">
      <formula>0</formula>
    </cfRule>
    <cfRule type="cellIs" dxfId="2926" priority="100" stopIfTrue="1" operator="lessThan">
      <formula>0</formula>
    </cfRule>
  </conditionalFormatting>
  <conditionalFormatting sqref="T74:T75">
    <cfRule type="cellIs" dxfId="2925" priority="81" stopIfTrue="1" operator="greaterThan">
      <formula>0</formula>
    </cfRule>
    <cfRule type="cellIs" dxfId="2924" priority="82" stopIfTrue="1" operator="lessThan">
      <formula>0</formula>
    </cfRule>
  </conditionalFormatting>
  <conditionalFormatting sqref="T78:T79">
    <cfRule type="cellIs" dxfId="2923" priority="80" stopIfTrue="1" operator="lessThan">
      <formula>0</formula>
    </cfRule>
    <cfRule type="cellIs" dxfId="2922" priority="79" stopIfTrue="1" operator="greaterThan">
      <formula>0</formula>
    </cfRule>
  </conditionalFormatting>
  <conditionalFormatting sqref="T82:T83">
    <cfRule type="cellIs" dxfId="2921" priority="74" stopIfTrue="1" operator="lessThan">
      <formula>0</formula>
    </cfRule>
    <cfRule type="cellIs" dxfId="2920" priority="73" stopIfTrue="1" operator="greaterThan">
      <formula>0</formula>
    </cfRule>
  </conditionalFormatting>
  <conditionalFormatting sqref="T85:T86">
    <cfRule type="cellIs" dxfId="2919" priority="71" stopIfTrue="1" operator="greaterThan">
      <formula>0</formula>
    </cfRule>
    <cfRule type="cellIs" dxfId="2918" priority="72" stopIfTrue="1" operator="lessThan">
      <formula>0</formula>
    </cfRule>
  </conditionalFormatting>
  <conditionalFormatting sqref="T88:T89">
    <cfRule type="cellIs" dxfId="2917" priority="48" stopIfTrue="1" operator="lessThan">
      <formula>0</formula>
    </cfRule>
    <cfRule type="cellIs" dxfId="2916" priority="47" stopIfTrue="1" operator="greaterThan">
      <formula>0</formula>
    </cfRule>
  </conditionalFormatting>
  <conditionalFormatting sqref="T92:T93">
    <cfRule type="cellIs" dxfId="2915" priority="46" stopIfTrue="1" operator="lessThan">
      <formula>0</formula>
    </cfRule>
    <cfRule type="cellIs" dxfId="2914" priority="45" stopIfTrue="1" operator="greaterThan">
      <formula>0</formula>
    </cfRule>
  </conditionalFormatting>
  <conditionalFormatting sqref="T95:T96">
    <cfRule type="cellIs" dxfId="2913" priority="43" stopIfTrue="1" operator="greaterThan">
      <formula>0</formula>
    </cfRule>
    <cfRule type="cellIs" dxfId="2912" priority="44" stopIfTrue="1" operator="lessThan">
      <formula>0</formula>
    </cfRule>
  </conditionalFormatting>
  <conditionalFormatting sqref="T98:T99">
    <cfRule type="cellIs" dxfId="2911" priority="42" stopIfTrue="1" operator="lessThan">
      <formula>0</formula>
    </cfRule>
    <cfRule type="cellIs" dxfId="2910" priority="41" stopIfTrue="1" operator="greaterThan">
      <formula>0</formula>
    </cfRule>
  </conditionalFormatting>
  <conditionalFormatting sqref="T101:T102 T104:T105 T107:T108 T110:T111 T117 T124:T125 T128:T129 T131:T132 T134:T135 T137">
    <cfRule type="cellIs" dxfId="2909" priority="35" stopIfTrue="1" operator="greaterThan">
      <formula>0</formula>
    </cfRule>
    <cfRule type="cellIs" dxfId="2908" priority="36" stopIfTrue="1" operator="lessThan">
      <formula>0</formula>
    </cfRule>
  </conditionalFormatting>
  <conditionalFormatting sqref="T141">
    <cfRule type="cellIs" dxfId="2907" priority="33" stopIfTrue="1" operator="greaterThan">
      <formula>0</formula>
    </cfRule>
    <cfRule type="cellIs" dxfId="2906" priority="34" stopIfTrue="1" operator="lessThan">
      <formula>0</formula>
    </cfRule>
  </conditionalFormatting>
  <conditionalFormatting sqref="T145:T146">
    <cfRule type="cellIs" dxfId="2905" priority="31" stopIfTrue="1" operator="greaterThan">
      <formula>0</formula>
    </cfRule>
    <cfRule type="cellIs" dxfId="2904" priority="32" stopIfTrue="1" operator="lessThan">
      <formula>0</formula>
    </cfRule>
  </conditionalFormatting>
  <conditionalFormatting sqref="T149 T153 T158 T163:T164">
    <cfRule type="cellIs" dxfId="2903" priority="16" stopIfTrue="1" operator="lessThan">
      <formula>0</formula>
    </cfRule>
    <cfRule type="cellIs" dxfId="2902" priority="15" stopIfTrue="1" operator="greaterThan">
      <formula>0</formula>
    </cfRule>
  </conditionalFormatting>
  <conditionalFormatting sqref="T151">
    <cfRule type="cellIs" dxfId="2901" priority="201" stopIfTrue="1" operator="greaterThan">
      <formula>0</formula>
    </cfRule>
    <cfRule type="cellIs" dxfId="2900" priority="202" stopIfTrue="1" operator="lessThan">
      <formula>0</formula>
    </cfRule>
  </conditionalFormatting>
  <conditionalFormatting sqref="T155">
    <cfRule type="cellIs" dxfId="2899" priority="200" stopIfTrue="1" operator="lessThan">
      <formula>0</formula>
    </cfRule>
    <cfRule type="cellIs" dxfId="2898" priority="199" stopIfTrue="1" operator="greaterThan">
      <formula>0</formula>
    </cfRule>
  </conditionalFormatting>
  <conditionalFormatting sqref="T161">
    <cfRule type="cellIs" dxfId="2897" priority="198" stopIfTrue="1" operator="lessThan">
      <formula>0</formula>
    </cfRule>
    <cfRule type="cellIs" dxfId="2896" priority="197" stopIfTrue="1" operator="greaterThan">
      <formula>0</formula>
    </cfRule>
  </conditionalFormatting>
  <conditionalFormatting sqref="T168">
    <cfRule type="cellIs" dxfId="2895" priority="193" stopIfTrue="1" operator="greaterThan">
      <formula>0</formula>
    </cfRule>
    <cfRule type="cellIs" dxfId="2894" priority="194" stopIfTrue="1" operator="lessThan">
      <formula>0</formula>
    </cfRule>
  </conditionalFormatting>
  <conditionalFormatting sqref="T181">
    <cfRule type="cellIs" dxfId="2893" priority="14" stopIfTrue="1" operator="lessThan">
      <formula>0</formula>
    </cfRule>
    <cfRule type="cellIs" dxfId="2892" priority="13" stopIfTrue="1" operator="greaterThan">
      <formula>0</formula>
    </cfRule>
  </conditionalFormatting>
  <conditionalFormatting sqref="T206">
    <cfRule type="cellIs" dxfId="2891" priority="191" stopIfTrue="1" operator="greaterThan">
      <formula>0</formula>
    </cfRule>
    <cfRule type="cellIs" dxfId="2890" priority="192" stopIfTrue="1" operator="lessThan">
      <formula>0</formula>
    </cfRule>
  </conditionalFormatting>
  <conditionalFormatting sqref="T211">
    <cfRule type="cellIs" dxfId="2889" priority="12" stopIfTrue="1" operator="lessThan">
      <formula>0</formula>
    </cfRule>
    <cfRule type="cellIs" dxfId="2888" priority="11" stopIfTrue="1" operator="greaterThan">
      <formula>0</formula>
    </cfRule>
  </conditionalFormatting>
  <conditionalFormatting sqref="W2">
    <cfRule type="cellIs" dxfId="2887" priority="171" stopIfTrue="1" operator="greaterThan">
      <formula>0</formula>
    </cfRule>
    <cfRule type="cellIs" dxfId="2886" priority="172" stopIfTrue="1" operator="lessThan">
      <formula>0</formula>
    </cfRule>
  </conditionalFormatting>
  <conditionalFormatting sqref="W4">
    <cfRule type="cellIs" dxfId="2885" priority="169" stopIfTrue="1" operator="greaterThan">
      <formula>0</formula>
    </cfRule>
    <cfRule type="cellIs" dxfId="2884" priority="170" stopIfTrue="1" operator="lessThan">
      <formula>0</formula>
    </cfRule>
  </conditionalFormatting>
  <conditionalFormatting sqref="W7">
    <cfRule type="cellIs" dxfId="2883" priority="168" stopIfTrue="1" operator="lessThan">
      <formula>0</formula>
    </cfRule>
    <cfRule type="cellIs" dxfId="2882" priority="167" stopIfTrue="1" operator="greaterThan">
      <formula>0</formula>
    </cfRule>
  </conditionalFormatting>
  <conditionalFormatting sqref="W9">
    <cfRule type="cellIs" dxfId="2881" priority="153" stopIfTrue="1" operator="greaterThan">
      <formula>0</formula>
    </cfRule>
    <cfRule type="cellIs" dxfId="2880" priority="154" stopIfTrue="1" operator="lessThan">
      <formula>0</formula>
    </cfRule>
  </conditionalFormatting>
  <conditionalFormatting sqref="W12">
    <cfRule type="cellIs" dxfId="2879" priority="148" stopIfTrue="1" operator="lessThan">
      <formula>0</formula>
    </cfRule>
    <cfRule type="cellIs" dxfId="2878" priority="147" stopIfTrue="1" operator="greaterThan">
      <formula>0</formula>
    </cfRule>
  </conditionalFormatting>
  <conditionalFormatting sqref="W15">
    <cfRule type="cellIs" dxfId="2877" priority="145" stopIfTrue="1" operator="greaterThan">
      <formula>0</formula>
    </cfRule>
    <cfRule type="cellIs" dxfId="2876" priority="146" stopIfTrue="1" operator="lessThan">
      <formula>0</formula>
    </cfRule>
  </conditionalFormatting>
  <conditionalFormatting sqref="W18">
    <cfRule type="cellIs" dxfId="2875" priority="143" stopIfTrue="1" operator="greaterThan">
      <formula>0</formula>
    </cfRule>
    <cfRule type="cellIs" dxfId="2874" priority="144" stopIfTrue="1" operator="lessThan">
      <formula>0</formula>
    </cfRule>
  </conditionalFormatting>
  <conditionalFormatting sqref="W20">
    <cfRule type="cellIs" dxfId="2873" priority="142" stopIfTrue="1" operator="lessThan">
      <formula>0</formula>
    </cfRule>
    <cfRule type="cellIs" dxfId="2872" priority="141" stopIfTrue="1" operator="greaterThan">
      <formula>0</formula>
    </cfRule>
  </conditionalFormatting>
  <conditionalFormatting sqref="W24">
    <cfRule type="cellIs" dxfId="2871" priority="139" stopIfTrue="1" operator="greaterThan">
      <formula>0</formula>
    </cfRule>
    <cfRule type="cellIs" dxfId="2870" priority="140" stopIfTrue="1" operator="lessThan">
      <formula>0</formula>
    </cfRule>
  </conditionalFormatting>
  <conditionalFormatting sqref="W27">
    <cfRule type="cellIs" dxfId="2869" priority="133" stopIfTrue="1" operator="greaterThan">
      <formula>0</formula>
    </cfRule>
    <cfRule type="cellIs" dxfId="2868" priority="134" stopIfTrue="1" operator="lessThan">
      <formula>0</formula>
    </cfRule>
  </conditionalFormatting>
  <conditionalFormatting sqref="W31">
    <cfRule type="cellIs" dxfId="2867" priority="131" stopIfTrue="1" operator="greaterThan">
      <formula>0</formula>
    </cfRule>
    <cfRule type="cellIs" dxfId="2866" priority="132" stopIfTrue="1" operator="lessThan">
      <formula>0</formula>
    </cfRule>
  </conditionalFormatting>
  <conditionalFormatting sqref="W34">
    <cfRule type="cellIs" dxfId="2865" priority="129" stopIfTrue="1" operator="greaterThan">
      <formula>0</formula>
    </cfRule>
    <cfRule type="cellIs" dxfId="2864" priority="130" stopIfTrue="1" operator="lessThan">
      <formula>0</formula>
    </cfRule>
  </conditionalFormatting>
  <conditionalFormatting sqref="W36">
    <cfRule type="cellIs" dxfId="2863" priority="127" stopIfTrue="1" operator="greaterThan">
      <formula>0</formula>
    </cfRule>
    <cfRule type="cellIs" dxfId="2862" priority="128" stopIfTrue="1" operator="lessThan">
      <formula>0</formula>
    </cfRule>
  </conditionalFormatting>
  <conditionalFormatting sqref="W39">
    <cfRule type="cellIs" dxfId="2861" priority="125" stopIfTrue="1" operator="greaterThan">
      <formula>0</formula>
    </cfRule>
    <cfRule type="cellIs" dxfId="2860" priority="126" stopIfTrue="1" operator="lessThan">
      <formula>0</formula>
    </cfRule>
  </conditionalFormatting>
  <conditionalFormatting sqref="W42">
    <cfRule type="cellIs" dxfId="2859" priority="124" stopIfTrue="1" operator="lessThan">
      <formula>0</formula>
    </cfRule>
    <cfRule type="cellIs" dxfId="2858" priority="123" stopIfTrue="1" operator="greaterThan">
      <formula>0</formula>
    </cfRule>
  </conditionalFormatting>
  <conditionalFormatting sqref="W45">
    <cfRule type="cellIs" dxfId="2857" priority="122" stopIfTrue="1" operator="lessThan">
      <formula>0</formula>
    </cfRule>
    <cfRule type="cellIs" dxfId="2856" priority="121" stopIfTrue="1" operator="greaterThan">
      <formula>0</formula>
    </cfRule>
  </conditionalFormatting>
  <conditionalFormatting sqref="W49">
    <cfRule type="cellIs" dxfId="2855" priority="120" stopIfTrue="1" operator="lessThan">
      <formula>0</formula>
    </cfRule>
    <cfRule type="cellIs" dxfId="2854" priority="119" stopIfTrue="1" operator="greaterThan">
      <formula>0</formula>
    </cfRule>
  </conditionalFormatting>
  <conditionalFormatting sqref="W62:W63">
    <cfRule type="cellIs" dxfId="2853" priority="113" stopIfTrue="1" operator="greaterThan">
      <formula>0</formula>
    </cfRule>
    <cfRule type="cellIs" dxfId="2852" priority="114" stopIfTrue="1" operator="lessThan">
      <formula>0</formula>
    </cfRule>
  </conditionalFormatting>
  <conditionalFormatting sqref="W82">
    <cfRule type="cellIs" dxfId="2851" priority="69" stopIfTrue="1" operator="greaterThan">
      <formula>0</formula>
    </cfRule>
    <cfRule type="cellIs" dxfId="2850" priority="70" stopIfTrue="1" operator="lessThan">
      <formula>0</formula>
    </cfRule>
  </conditionalFormatting>
  <conditionalFormatting sqref="W85">
    <cfRule type="cellIs" dxfId="2849" priority="68" stopIfTrue="1" operator="lessThan">
      <formula>0</formula>
    </cfRule>
    <cfRule type="cellIs" dxfId="2848" priority="67" stopIfTrue="1" operator="greaterThan">
      <formula>0</formula>
    </cfRule>
  </conditionalFormatting>
  <conditionalFormatting sqref="W88">
    <cfRule type="cellIs" dxfId="2847" priority="55" stopIfTrue="1" operator="greaterThan">
      <formula>0</formula>
    </cfRule>
    <cfRule type="cellIs" dxfId="2846" priority="56" stopIfTrue="1" operator="lessThan">
      <formula>0</formula>
    </cfRule>
  </conditionalFormatting>
  <conditionalFormatting sqref="W92">
    <cfRule type="cellIs" dxfId="2845" priority="53" stopIfTrue="1" operator="greaterThan">
      <formula>0</formula>
    </cfRule>
    <cfRule type="cellIs" dxfId="2844" priority="54" stopIfTrue="1" operator="lessThan">
      <formula>0</formula>
    </cfRule>
  </conditionalFormatting>
  <conditionalFormatting sqref="W95">
    <cfRule type="cellIs" dxfId="2843" priority="51" stopIfTrue="1" operator="greaterThan">
      <formula>0</formula>
    </cfRule>
    <cfRule type="cellIs" dxfId="2842" priority="52" stopIfTrue="1" operator="lessThan">
      <formula>0</formula>
    </cfRule>
  </conditionalFormatting>
  <conditionalFormatting sqref="W98">
    <cfRule type="cellIs" dxfId="2841" priority="50" stopIfTrue="1" operator="lessThan">
      <formula>0</formula>
    </cfRule>
    <cfRule type="cellIs" dxfId="2840" priority="49" stopIfTrue="1" operator="greaterThan">
      <formula>0</formula>
    </cfRule>
  </conditionalFormatting>
  <conditionalFormatting sqref="W101 W104 W107 W110 W117 W124 W128 W131 W134 W137">
    <cfRule type="cellIs" dxfId="2839" priority="38" stopIfTrue="1" operator="lessThan">
      <formula>0</formula>
    </cfRule>
    <cfRule type="cellIs" dxfId="2838" priority="37" stopIfTrue="1" operator="greaterThan">
      <formula>0</formula>
    </cfRule>
  </conditionalFormatting>
  <conditionalFormatting sqref="W141">
    <cfRule type="cellIs" dxfId="2837" priority="28" stopIfTrue="1" operator="lessThan">
      <formula>0</formula>
    </cfRule>
    <cfRule type="cellIs" dxfId="2836" priority="27" stopIfTrue="1" operator="greaterThan">
      <formula>0</formula>
    </cfRule>
  </conditionalFormatting>
  <conditionalFormatting sqref="W145">
    <cfRule type="cellIs" dxfId="2835" priority="30" stopIfTrue="1" operator="lessThan">
      <formula>0</formula>
    </cfRule>
    <cfRule type="cellIs" dxfId="2834" priority="29" stopIfTrue="1" operator="greaterThan">
      <formula>0</formula>
    </cfRule>
  </conditionalFormatting>
  <conditionalFormatting sqref="W149 W153 W158 W164">
    <cfRule type="cellIs" dxfId="2833" priority="5" stopIfTrue="1" operator="greaterThan">
      <formula>0</formula>
    </cfRule>
    <cfRule type="cellIs" dxfId="2832" priority="6" stopIfTrue="1" operator="lessThan">
      <formula>0</formula>
    </cfRule>
  </conditionalFormatting>
  <conditionalFormatting sqref="W181">
    <cfRule type="cellIs" dxfId="2831" priority="7" stopIfTrue="1" operator="greaterThan">
      <formula>0</formula>
    </cfRule>
    <cfRule type="cellIs" dxfId="2830" priority="8" stopIfTrue="1" operator="lessThan">
      <formula>0</formula>
    </cfRule>
  </conditionalFormatting>
  <conditionalFormatting sqref="W211">
    <cfRule type="cellIs" dxfId="2829" priority="9" stopIfTrue="1" operator="greaterThan">
      <formula>0</formula>
    </cfRule>
    <cfRule type="cellIs" dxfId="2828" priority="10" stopIfTrue="1" operator="lessThan">
      <formula>0</formula>
    </cfRule>
  </conditionalFormatting>
  <conditionalFormatting sqref="Z62:Z63">
    <cfRule type="cellIs" dxfId="2827" priority="112" stopIfTrue="1" operator="lessThan">
      <formula>0</formula>
    </cfRule>
    <cfRule type="cellIs" dxfId="2826" priority="111" stopIfTrue="1" operator="greaterThan">
      <formula>0</formula>
    </cfRule>
  </conditionalFormatting>
  <conditionalFormatting sqref="AH2:AH13">
    <cfRule type="cellIs" dxfId="2825" priority="158" stopIfTrue="1" operator="lessThan">
      <formula>0</formula>
    </cfRule>
    <cfRule type="cellIs" dxfId="2824" priority="157" stopIfTrue="1" operator="greaterThan">
      <formula>0</formula>
    </cfRule>
  </conditionalFormatting>
  <conditionalFormatting sqref="AH15:AH16 AH18:AH21 AH24:AH25">
    <cfRule type="cellIs" dxfId="2823" priority="152" stopIfTrue="1" operator="lessThan">
      <formula>0</formula>
    </cfRule>
    <cfRule type="cellIs" dxfId="2822" priority="151" stopIfTrue="1" operator="greaterThan">
      <formula>0</formula>
    </cfRule>
  </conditionalFormatting>
  <conditionalFormatting sqref="AH27:AH28 AH31:AH32 AH34:AH37 AH39:AH40 AH42:AH43 AH45:AH46 AH49:AH50 AH52 AH56:AH57">
    <cfRule type="cellIs" dxfId="2821" priority="137" stopIfTrue="1" operator="greaterThan">
      <formula>0</formula>
    </cfRule>
    <cfRule type="cellIs" dxfId="2820" priority="138" stopIfTrue="1" operator="lessThan">
      <formula>0</formula>
    </cfRule>
  </conditionalFormatting>
  <conditionalFormatting sqref="AH54">
    <cfRule type="cellIs" dxfId="2819" priority="212" stopIfTrue="1" operator="lessThan">
      <formula>0</formula>
    </cfRule>
    <cfRule type="cellIs" dxfId="2818" priority="211" stopIfTrue="1" operator="greaterThan">
      <formula>0</formula>
    </cfRule>
  </conditionalFormatting>
  <conditionalFormatting sqref="AH60">
    <cfRule type="cellIs" dxfId="2817" priority="205" stopIfTrue="1" operator="greaterThan">
      <formula>0</formula>
    </cfRule>
    <cfRule type="cellIs" dxfId="2816" priority="206" stopIfTrue="1" operator="lessThan">
      <formula>0</formula>
    </cfRule>
  </conditionalFormatting>
  <conditionalFormatting sqref="AH62:AH65">
    <cfRule type="cellIs" dxfId="2815" priority="109" stopIfTrue="1" operator="greaterThan">
      <formula>0</formula>
    </cfRule>
    <cfRule type="cellIs" dxfId="2814" priority="110" stopIfTrue="1" operator="lessThan">
      <formula>0</formula>
    </cfRule>
  </conditionalFormatting>
  <conditionalFormatting sqref="AH67:AH69">
    <cfRule type="cellIs" dxfId="2813" priority="108" stopIfTrue="1" operator="lessThan">
      <formula>0</formula>
    </cfRule>
    <cfRule type="cellIs" dxfId="2812" priority="107" stopIfTrue="1" operator="greaterThan">
      <formula>0</formula>
    </cfRule>
  </conditionalFormatting>
  <conditionalFormatting sqref="AH71:AH72">
    <cfRule type="cellIs" dxfId="2811" priority="103" stopIfTrue="1" operator="greaterThan">
      <formula>0</formula>
    </cfRule>
    <cfRule type="cellIs" dxfId="2810" priority="104" stopIfTrue="1" operator="lessThan">
      <formula>0</formula>
    </cfRule>
  </conditionalFormatting>
  <conditionalFormatting sqref="AH74:AH75">
    <cfRule type="cellIs" dxfId="2809" priority="86" stopIfTrue="1" operator="lessThan">
      <formula>0</formula>
    </cfRule>
    <cfRule type="cellIs" dxfId="2808" priority="85" stopIfTrue="1" operator="greaterThan">
      <formula>0</formula>
    </cfRule>
  </conditionalFormatting>
  <conditionalFormatting sqref="AH78:AH79">
    <cfRule type="cellIs" dxfId="2807" priority="84" stopIfTrue="1" operator="lessThan">
      <formula>0</formula>
    </cfRule>
    <cfRule type="cellIs" dxfId="2806" priority="83" stopIfTrue="1" operator="greaterThan">
      <formula>0</formula>
    </cfRule>
  </conditionalFormatting>
  <conditionalFormatting sqref="AH82:AH83">
    <cfRule type="cellIs" dxfId="2805" priority="77" stopIfTrue="1" operator="greaterThan">
      <formula>0</formula>
    </cfRule>
    <cfRule type="cellIs" dxfId="2804" priority="78" stopIfTrue="1" operator="lessThan">
      <formula>0</formula>
    </cfRule>
  </conditionalFormatting>
  <conditionalFormatting sqref="AH85:AH86">
    <cfRule type="cellIs" dxfId="2803" priority="75" stopIfTrue="1" operator="greaterThan">
      <formula>0</formula>
    </cfRule>
    <cfRule type="cellIs" dxfId="2802" priority="76" stopIfTrue="1" operator="lessThan">
      <formula>0</formula>
    </cfRule>
  </conditionalFormatting>
  <conditionalFormatting sqref="AH88:AH89">
    <cfRule type="cellIs" dxfId="2801" priority="66" stopIfTrue="1" operator="lessThan">
      <formula>0</formula>
    </cfRule>
    <cfRule type="cellIs" dxfId="2800" priority="65" stopIfTrue="1" operator="greaterThan">
      <formula>0</formula>
    </cfRule>
  </conditionalFormatting>
  <conditionalFormatting sqref="AH92:AH93">
    <cfRule type="cellIs" dxfId="2799" priority="63" stopIfTrue="1" operator="greaterThan">
      <formula>0</formula>
    </cfRule>
    <cfRule type="cellIs" dxfId="2798" priority="64" stopIfTrue="1" operator="lessThan">
      <formula>0</formula>
    </cfRule>
  </conditionalFormatting>
  <conditionalFormatting sqref="AH95:AH96">
    <cfRule type="cellIs" dxfId="2797" priority="59" stopIfTrue="1" operator="greaterThan">
      <formula>0</formula>
    </cfRule>
    <cfRule type="cellIs" dxfId="2796" priority="60" stopIfTrue="1" operator="lessThan">
      <formula>0</formula>
    </cfRule>
  </conditionalFormatting>
  <conditionalFormatting sqref="AH98:AH99">
    <cfRule type="cellIs" dxfId="2795" priority="57" stopIfTrue="1" operator="greaterThan">
      <formula>0</formula>
    </cfRule>
    <cfRule type="cellIs" dxfId="2794" priority="58" stopIfTrue="1" operator="lessThan">
      <formula>0</formula>
    </cfRule>
  </conditionalFormatting>
  <conditionalFormatting sqref="AH101:AH102 AH104:AH105 AH107:AH108 AH110:AH111 AH117 AH124:AH125 AH128:AH129 AH131:AH132 AH134:AH135 AH137">
    <cfRule type="cellIs" dxfId="2793" priority="39" stopIfTrue="1" operator="greaterThan">
      <formula>0</formula>
    </cfRule>
    <cfRule type="cellIs" dxfId="2792" priority="40" stopIfTrue="1" operator="lessThan">
      <formula>0</formula>
    </cfRule>
  </conditionalFormatting>
  <conditionalFormatting sqref="AH119 AH139 AH143">
    <cfRule type="cellIs" dxfId="2791" priority="208" stopIfTrue="1" operator="lessThan">
      <formula>0</formula>
    </cfRule>
    <cfRule type="cellIs" dxfId="2790" priority="207" stopIfTrue="1" operator="greaterThan">
      <formula>0</formula>
    </cfRule>
  </conditionalFormatting>
  <conditionalFormatting sqref="AH141">
    <cfRule type="cellIs" dxfId="2789" priority="26" stopIfTrue="1" operator="lessThan">
      <formula>0</formula>
    </cfRule>
    <cfRule type="cellIs" dxfId="2788" priority="25" stopIfTrue="1" operator="greaterThan">
      <formula>0</formula>
    </cfRule>
  </conditionalFormatting>
  <conditionalFormatting sqref="AH145:AH146">
    <cfRule type="cellIs" dxfId="2787" priority="21" stopIfTrue="1" operator="greaterThan">
      <formula>0</formula>
    </cfRule>
    <cfRule type="cellIs" dxfId="2786" priority="22" stopIfTrue="1" operator="lessThan">
      <formula>0</formula>
    </cfRule>
  </conditionalFormatting>
  <conditionalFormatting sqref="AH149">
    <cfRule type="cellIs" dxfId="2785" priority="19" stopIfTrue="1" operator="greaterThan">
      <formula>0</formula>
    </cfRule>
    <cfRule type="cellIs" dxfId="2784" priority="20" stopIfTrue="1" operator="lessThan">
      <formula>0</formula>
    </cfRule>
  </conditionalFormatting>
  <conditionalFormatting sqref="AH151">
    <cfRule type="cellIs" dxfId="2783" priority="189" stopIfTrue="1" operator="greaterThan">
      <formula>0</formula>
    </cfRule>
    <cfRule type="cellIs" dxfId="2782" priority="190" stopIfTrue="1" operator="lessThan">
      <formula>0</formula>
    </cfRule>
  </conditionalFormatting>
  <conditionalFormatting sqref="AH153">
    <cfRule type="cellIs" dxfId="2781" priority="17" stopIfTrue="1" operator="greaterThan">
      <formula>0</formula>
    </cfRule>
    <cfRule type="cellIs" dxfId="2780" priority="18" stopIfTrue="1" operator="lessThan">
      <formula>0</formula>
    </cfRule>
  </conditionalFormatting>
  <conditionalFormatting sqref="AH155">
    <cfRule type="cellIs" dxfId="2779" priority="187" stopIfTrue="1" operator="greaterThan">
      <formula>0</formula>
    </cfRule>
    <cfRule type="cellIs" dxfId="2778" priority="188" stopIfTrue="1" operator="lessThan">
      <formula>0</formula>
    </cfRule>
  </conditionalFormatting>
  <conditionalFormatting sqref="AH158">
    <cfRule type="cellIs" dxfId="2777" priority="3" stopIfTrue="1" operator="greaterThan">
      <formula>0</formula>
    </cfRule>
    <cfRule type="cellIs" dxfId="2776" priority="4" stopIfTrue="1" operator="lessThan">
      <formula>0</formula>
    </cfRule>
  </conditionalFormatting>
  <conditionalFormatting sqref="AH161">
    <cfRule type="cellIs" dxfId="2775" priority="186" stopIfTrue="1" operator="lessThan">
      <formula>0</formula>
    </cfRule>
    <cfRule type="cellIs" dxfId="2774" priority="185" stopIfTrue="1" operator="greaterThan">
      <formula>0</formula>
    </cfRule>
  </conditionalFormatting>
  <conditionalFormatting sqref="AH163:AH164">
    <cfRule type="cellIs" dxfId="2773" priority="2" stopIfTrue="1" operator="lessThan">
      <formula>0</formula>
    </cfRule>
    <cfRule type="cellIs" dxfId="2772" priority="1" stopIfTrue="1" operator="greaterThan">
      <formula>0</formula>
    </cfRule>
  </conditionalFormatting>
  <conditionalFormatting sqref="AH168">
    <cfRule type="cellIs" dxfId="2771" priority="182" stopIfTrue="1" operator="lessThan">
      <formula>0</formula>
    </cfRule>
    <cfRule type="cellIs" dxfId="2770" priority="181" stopIfTrue="1" operator="greaterThan">
      <formula>0</formula>
    </cfRule>
  </conditionalFormatting>
  <conditionalFormatting sqref="AH206">
    <cfRule type="cellIs" dxfId="2769" priority="180" stopIfTrue="1" operator="lessThan">
      <formula>0</formula>
    </cfRule>
    <cfRule type="cellIs" dxfId="2768" priority="179" stopIfTrue="1" operator="greaterThan">
      <formula>0</formula>
    </cfRule>
  </conditionalFormatting>
  <pageMargins left="0.75" right="0.75" top="1" bottom="1" header="0.5" footer="0.5"/>
  <pageSetup paperSize="9" orientation="portrait" r:id="rId1"/>
  <headerFooter alignWithMargins="0"/>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M323"/>
  <sheetViews>
    <sheetView zoomScale="70" zoomScaleNormal="70" workbookViewId="0">
      <pane xSplit="7" ySplit="1" topLeftCell="H2" activePane="bottomRight" state="frozen"/>
      <selection pane="topRight" activeCell="G1" sqref="G1"/>
      <selection pane="bottomLeft" activeCell="A2" sqref="A2"/>
      <selection pane="bottomRight" activeCell="A2" sqref="A2"/>
    </sheetView>
  </sheetViews>
  <sheetFormatPr defaultRowHeight="13.2" x14ac:dyDescent="0.25"/>
  <cols>
    <col min="4" max="4" width="8.88671875" style="97"/>
  </cols>
  <sheetData>
    <row r="1" spans="1:39" ht="18" thickBot="1" x14ac:dyDescent="0.35">
      <c r="A1" s="24" t="s">
        <v>254</v>
      </c>
      <c r="B1" s="58" t="s">
        <v>255</v>
      </c>
      <c r="C1" s="58" t="s">
        <v>256</v>
      </c>
      <c r="D1" s="98"/>
      <c r="E1" s="58" t="s">
        <v>257</v>
      </c>
      <c r="F1" s="58" t="s">
        <v>258</v>
      </c>
      <c r="G1" s="58" t="s">
        <v>259</v>
      </c>
      <c r="H1" s="24" t="s">
        <v>32</v>
      </c>
      <c r="I1" s="24"/>
      <c r="J1" s="24" t="s">
        <v>260</v>
      </c>
      <c r="K1" s="24"/>
      <c r="L1" s="24" t="s">
        <v>261</v>
      </c>
      <c r="M1" s="24"/>
      <c r="N1" s="24" t="s">
        <v>652</v>
      </c>
      <c r="O1" s="24"/>
      <c r="P1" s="24" t="s">
        <v>653</v>
      </c>
      <c r="Q1" s="24"/>
      <c r="R1" s="25" t="s">
        <v>262</v>
      </c>
      <c r="S1" s="24"/>
      <c r="U1" s="27" t="s">
        <v>275</v>
      </c>
      <c r="V1" s="27" t="s">
        <v>276</v>
      </c>
      <c r="W1" s="27" t="s">
        <v>277</v>
      </c>
      <c r="X1" s="27" t="s">
        <v>278</v>
      </c>
      <c r="Y1" s="27" t="s">
        <v>279</v>
      </c>
      <c r="Z1" s="27" t="s">
        <v>280</v>
      </c>
      <c r="AA1" s="27" t="s">
        <v>281</v>
      </c>
      <c r="AB1" s="58" t="s">
        <v>1700</v>
      </c>
      <c r="AC1" s="58" t="s">
        <v>1701</v>
      </c>
      <c r="AD1" s="58" t="s">
        <v>1702</v>
      </c>
      <c r="AE1" s="58" t="s">
        <v>1703</v>
      </c>
      <c r="AF1" s="58" t="s">
        <v>1704</v>
      </c>
      <c r="AG1" s="58" t="s">
        <v>1705</v>
      </c>
      <c r="AH1" s="72" t="s">
        <v>285</v>
      </c>
      <c r="AI1" s="27"/>
      <c r="AJ1" s="27" t="s">
        <v>289</v>
      </c>
      <c r="AK1" s="27" t="s">
        <v>290</v>
      </c>
      <c r="AL1" s="27" t="s">
        <v>291</v>
      </c>
      <c r="AM1" s="72" t="s">
        <v>285</v>
      </c>
    </row>
    <row r="2" spans="1:39" x14ac:dyDescent="0.25">
      <c r="A2" s="1">
        <v>1983</v>
      </c>
      <c r="B2" t="s">
        <v>263</v>
      </c>
      <c r="C2" s="9" t="s">
        <v>469</v>
      </c>
      <c r="D2" s="97">
        <v>30483</v>
      </c>
      <c r="E2">
        <v>4</v>
      </c>
      <c r="F2" t="s">
        <v>577</v>
      </c>
      <c r="G2" s="2" t="s">
        <v>654</v>
      </c>
      <c r="H2" s="6">
        <v>43</v>
      </c>
      <c r="I2" s="7"/>
      <c r="J2" s="6">
        <v>27</v>
      </c>
      <c r="K2" s="7"/>
      <c r="L2" s="6">
        <v>29</v>
      </c>
      <c r="M2" s="7"/>
      <c r="N2" s="6"/>
      <c r="O2" s="7"/>
      <c r="P2" s="6"/>
      <c r="Q2" s="7"/>
      <c r="R2" s="103">
        <v>16</v>
      </c>
      <c r="S2" s="7"/>
    </row>
    <row r="3" spans="1:39" x14ac:dyDescent="0.25">
      <c r="A3" s="1"/>
      <c r="B3" t="s">
        <v>265</v>
      </c>
      <c r="C3" s="9" t="s">
        <v>477</v>
      </c>
      <c r="D3" s="97">
        <v>30504</v>
      </c>
      <c r="E3">
        <v>13</v>
      </c>
      <c r="F3" t="s">
        <v>264</v>
      </c>
      <c r="G3" s="2" t="s">
        <v>54</v>
      </c>
      <c r="H3" s="6">
        <v>44</v>
      </c>
      <c r="I3" s="7"/>
      <c r="J3" s="6">
        <v>28.5</v>
      </c>
      <c r="K3" s="7"/>
      <c r="L3" s="6">
        <v>26</v>
      </c>
      <c r="M3" s="7"/>
      <c r="N3" s="6"/>
      <c r="O3" s="7"/>
      <c r="P3" s="6"/>
      <c r="Q3" s="7"/>
      <c r="R3" s="6">
        <f>H3-J3</f>
        <v>15.5</v>
      </c>
      <c r="S3" s="7"/>
      <c r="V3" s="6">
        <v>52</v>
      </c>
      <c r="W3" s="6">
        <v>44</v>
      </c>
      <c r="X3" s="7">
        <f>V3-W3</f>
        <v>8</v>
      </c>
      <c r="AJ3" s="6">
        <v>46</v>
      </c>
      <c r="AK3" s="6">
        <v>43</v>
      </c>
      <c r="AL3" s="7">
        <f>AJ3-AK3</f>
        <v>3</v>
      </c>
      <c r="AM3" s="4" t="s">
        <v>292</v>
      </c>
    </row>
    <row r="4" spans="1:39" x14ac:dyDescent="0.25">
      <c r="A4" s="1"/>
      <c r="B4" t="s">
        <v>265</v>
      </c>
      <c r="C4" s="9" t="s">
        <v>632</v>
      </c>
      <c r="D4" s="97">
        <v>30509</v>
      </c>
      <c r="F4" t="s">
        <v>357</v>
      </c>
      <c r="G4" s="2"/>
      <c r="H4" s="6">
        <v>46.4</v>
      </c>
      <c r="I4" s="7"/>
      <c r="J4" s="6">
        <v>27.4</v>
      </c>
      <c r="K4" s="7"/>
      <c r="L4" s="6">
        <v>24.3</v>
      </c>
      <c r="M4" s="7"/>
      <c r="N4" s="6"/>
      <c r="O4" s="7"/>
      <c r="P4" s="6"/>
      <c r="Q4" s="7"/>
      <c r="R4" s="6">
        <f t="shared" ref="R4:R82" si="0">H4-J4</f>
        <v>19</v>
      </c>
      <c r="S4" s="7"/>
      <c r="U4" s="3"/>
      <c r="V4" s="6">
        <v>53</v>
      </c>
      <c r="W4" s="6">
        <v>38</v>
      </c>
      <c r="X4" s="7">
        <f>V4-W4</f>
        <v>15</v>
      </c>
      <c r="Y4" s="6"/>
      <c r="Z4" s="6"/>
      <c r="AB4" s="6">
        <v>53</v>
      </c>
      <c r="AC4" s="6">
        <v>17</v>
      </c>
      <c r="AD4" s="7">
        <f>AB4-AC4</f>
        <v>36</v>
      </c>
      <c r="AE4" s="6"/>
      <c r="AF4" s="6"/>
      <c r="AG4" s="7"/>
      <c r="AH4" s="4" t="s">
        <v>1672</v>
      </c>
      <c r="AJ4" s="6">
        <v>46</v>
      </c>
      <c r="AK4" s="6">
        <v>42</v>
      </c>
      <c r="AL4" s="7">
        <f>AJ4-AK4</f>
        <v>4</v>
      </c>
      <c r="AM4" s="4" t="s">
        <v>536</v>
      </c>
    </row>
    <row r="5" spans="1:39" x14ac:dyDescent="0.25">
      <c r="A5" s="1"/>
      <c r="B5" t="s">
        <v>265</v>
      </c>
      <c r="C5" s="9" t="s">
        <v>485</v>
      </c>
      <c r="D5" s="97">
        <v>30518</v>
      </c>
      <c r="E5">
        <v>1</v>
      </c>
      <c r="F5" t="s">
        <v>577</v>
      </c>
      <c r="G5" s="2" t="s">
        <v>42</v>
      </c>
      <c r="H5" s="6">
        <v>44</v>
      </c>
      <c r="I5" s="7">
        <v>1</v>
      </c>
      <c r="J5" s="6">
        <v>30</v>
      </c>
      <c r="K5" s="7">
        <v>3</v>
      </c>
      <c r="L5" s="6">
        <v>25</v>
      </c>
      <c r="M5" s="7">
        <v>-4</v>
      </c>
      <c r="N5" s="6"/>
      <c r="O5" s="7"/>
      <c r="P5" s="6"/>
      <c r="Q5" s="7"/>
      <c r="R5" s="6">
        <f t="shared" si="0"/>
        <v>14</v>
      </c>
      <c r="S5" s="7">
        <v>-2</v>
      </c>
      <c r="V5" s="6"/>
      <c r="W5" s="6"/>
      <c r="Y5" s="6"/>
      <c r="Z5" s="6"/>
      <c r="AB5" s="6"/>
      <c r="AC5" s="6"/>
      <c r="AE5" s="6"/>
      <c r="AF5" s="6"/>
      <c r="AJ5" s="6"/>
      <c r="AK5" s="6"/>
    </row>
    <row r="6" spans="1:39" x14ac:dyDescent="0.25">
      <c r="A6" s="1"/>
      <c r="B6" t="s">
        <v>293</v>
      </c>
      <c r="C6" s="9" t="s">
        <v>547</v>
      </c>
      <c r="D6" s="97">
        <v>30529</v>
      </c>
      <c r="F6" t="s">
        <v>357</v>
      </c>
      <c r="G6" s="2"/>
      <c r="H6" s="6">
        <v>47.1</v>
      </c>
      <c r="I6" s="7">
        <f>H6-H4</f>
        <v>0.70000000000000284</v>
      </c>
      <c r="J6" s="6">
        <v>24.5</v>
      </c>
      <c r="K6" s="7">
        <f>J6-J4</f>
        <v>-2.8999999999999986</v>
      </c>
      <c r="L6" s="6">
        <v>27.1</v>
      </c>
      <c r="M6" s="7">
        <f>L6-L4</f>
        <v>2.8000000000000007</v>
      </c>
      <c r="N6" s="6"/>
      <c r="O6" s="7"/>
      <c r="P6" s="6"/>
      <c r="Q6" s="7"/>
      <c r="R6" s="6">
        <f t="shared" si="0"/>
        <v>22.6</v>
      </c>
      <c r="S6" s="7">
        <f>R6-R4</f>
        <v>3.6000000000000014</v>
      </c>
      <c r="U6" s="3"/>
      <c r="V6" s="6">
        <v>51</v>
      </c>
      <c r="W6" s="6">
        <v>41</v>
      </c>
      <c r="X6" s="7">
        <f>V6-W6</f>
        <v>10</v>
      </c>
      <c r="Y6" s="6"/>
      <c r="Z6" s="6"/>
      <c r="AB6" s="6">
        <v>50</v>
      </c>
      <c r="AC6" s="6">
        <v>15</v>
      </c>
      <c r="AD6" s="7">
        <f>AB6-AC6</f>
        <v>35</v>
      </c>
      <c r="AE6" s="6"/>
      <c r="AF6" s="6"/>
      <c r="AG6" s="7"/>
      <c r="AH6" s="4" t="s">
        <v>1672</v>
      </c>
      <c r="AJ6" s="6">
        <v>45</v>
      </c>
      <c r="AK6" s="6">
        <v>42</v>
      </c>
      <c r="AL6" s="7">
        <f>AJ6-AK6</f>
        <v>3</v>
      </c>
      <c r="AM6" s="4" t="s">
        <v>536</v>
      </c>
    </row>
    <row r="7" spans="1:39" x14ac:dyDescent="0.25">
      <c r="A7" s="1"/>
      <c r="B7" t="s">
        <v>293</v>
      </c>
      <c r="C7" s="9" t="s">
        <v>317</v>
      </c>
      <c r="D7" s="97">
        <v>30536</v>
      </c>
      <c r="E7">
        <v>23</v>
      </c>
      <c r="F7" t="s">
        <v>508</v>
      </c>
      <c r="G7" s="2" t="s">
        <v>82</v>
      </c>
      <c r="H7" s="6">
        <v>45</v>
      </c>
      <c r="I7" s="7"/>
      <c r="J7" s="6">
        <v>30</v>
      </c>
      <c r="K7" s="7"/>
      <c r="L7" s="6">
        <v>24</v>
      </c>
      <c r="M7" s="7"/>
      <c r="N7" s="6"/>
      <c r="O7" s="7"/>
      <c r="P7" s="6"/>
      <c r="Q7" s="7"/>
      <c r="R7" s="6">
        <v>15</v>
      </c>
      <c r="S7" s="7"/>
      <c r="V7" s="6"/>
      <c r="W7" s="6"/>
      <c r="Y7" s="6"/>
      <c r="Z7" s="6"/>
      <c r="AB7" s="6"/>
      <c r="AC7" s="6"/>
      <c r="AE7" s="6"/>
      <c r="AF7" s="6"/>
      <c r="AJ7" s="6"/>
      <c r="AK7" s="6"/>
    </row>
    <row r="8" spans="1:39" x14ac:dyDescent="0.25">
      <c r="A8" s="1"/>
      <c r="B8" t="s">
        <v>293</v>
      </c>
      <c r="C8" s="9" t="s">
        <v>360</v>
      </c>
      <c r="D8" s="97">
        <v>30538</v>
      </c>
      <c r="E8">
        <v>17</v>
      </c>
      <c r="F8" t="s">
        <v>264</v>
      </c>
      <c r="G8" s="2" t="s">
        <v>54</v>
      </c>
      <c r="H8" s="6">
        <v>44.5</v>
      </c>
      <c r="I8" s="7">
        <v>0.5</v>
      </c>
      <c r="J8" s="6">
        <v>25</v>
      </c>
      <c r="K8" s="7">
        <v>-3.5</v>
      </c>
      <c r="L8" s="6">
        <v>29</v>
      </c>
      <c r="M8" s="7">
        <v>3</v>
      </c>
      <c r="N8" s="6"/>
      <c r="O8" s="7"/>
      <c r="P8" s="6"/>
      <c r="Q8" s="7"/>
      <c r="R8" s="6">
        <f t="shared" si="0"/>
        <v>19.5</v>
      </c>
      <c r="S8" s="7">
        <v>4</v>
      </c>
      <c r="V8" s="6">
        <v>51</v>
      </c>
      <c r="W8" s="6">
        <v>46</v>
      </c>
      <c r="X8" s="7">
        <f>V8-W8</f>
        <v>5</v>
      </c>
      <c r="Y8" s="6"/>
      <c r="Z8" s="6"/>
      <c r="AB8" s="6"/>
      <c r="AC8" s="6"/>
      <c r="AE8" s="6"/>
      <c r="AF8" s="6"/>
      <c r="AJ8" s="6">
        <v>44</v>
      </c>
      <c r="AK8" s="6">
        <v>45</v>
      </c>
      <c r="AL8" s="7">
        <f>AJ8-AK8</f>
        <v>-1</v>
      </c>
      <c r="AM8" s="4" t="s">
        <v>292</v>
      </c>
    </row>
    <row r="9" spans="1:39" x14ac:dyDescent="0.25">
      <c r="A9" s="1"/>
      <c r="B9" t="s">
        <v>293</v>
      </c>
      <c r="C9" s="9" t="s">
        <v>516</v>
      </c>
      <c r="D9" s="97">
        <v>30546</v>
      </c>
      <c r="E9">
        <v>4</v>
      </c>
      <c r="F9" t="s">
        <v>577</v>
      </c>
      <c r="G9" s="2" t="s">
        <v>654</v>
      </c>
      <c r="H9" s="6">
        <v>46</v>
      </c>
      <c r="I9" s="7">
        <v>2</v>
      </c>
      <c r="J9" s="6">
        <v>30</v>
      </c>
      <c r="K9" s="7">
        <v>0</v>
      </c>
      <c r="L9" s="6">
        <v>22</v>
      </c>
      <c r="M9" s="7">
        <v>-3</v>
      </c>
      <c r="N9" s="6"/>
      <c r="O9" s="7"/>
      <c r="P9" s="6"/>
      <c r="Q9" s="7"/>
      <c r="R9" s="6">
        <f t="shared" si="0"/>
        <v>16</v>
      </c>
      <c r="S9" s="7">
        <v>2</v>
      </c>
      <c r="V9" s="6"/>
      <c r="W9" s="6"/>
      <c r="Y9" s="6"/>
      <c r="Z9" s="6"/>
      <c r="AB9" s="6"/>
      <c r="AC9" s="6"/>
      <c r="AE9" s="6"/>
      <c r="AF9" s="6"/>
      <c r="AJ9" s="6"/>
      <c r="AK9" s="6"/>
    </row>
    <row r="10" spans="1:39" x14ac:dyDescent="0.25">
      <c r="A10" s="1"/>
      <c r="B10" t="s">
        <v>295</v>
      </c>
      <c r="C10" s="9" t="s">
        <v>610</v>
      </c>
      <c r="D10" s="97">
        <v>30565</v>
      </c>
      <c r="F10" t="s">
        <v>357</v>
      </c>
      <c r="G10" s="2"/>
      <c r="H10" s="6">
        <v>46.1</v>
      </c>
      <c r="I10" s="7">
        <f>H10-H6</f>
        <v>-1</v>
      </c>
      <c r="J10" s="6">
        <v>28.5</v>
      </c>
      <c r="K10" s="7">
        <f>J10-J6</f>
        <v>4</v>
      </c>
      <c r="L10" s="6">
        <v>23.8</v>
      </c>
      <c r="M10" s="7">
        <f>L10-L6</f>
        <v>-3.3000000000000007</v>
      </c>
      <c r="N10" s="6"/>
      <c r="O10" s="7"/>
      <c r="P10" s="6"/>
      <c r="Q10" s="7"/>
      <c r="R10" s="6">
        <f t="shared" si="0"/>
        <v>17.600000000000001</v>
      </c>
      <c r="S10" s="7">
        <f>R10-R6</f>
        <v>-5</v>
      </c>
      <c r="U10" s="3"/>
      <c r="V10" s="6">
        <v>50</v>
      </c>
      <c r="W10" s="6">
        <v>40</v>
      </c>
      <c r="X10" s="7">
        <f>V10-W10</f>
        <v>10</v>
      </c>
      <c r="Y10" s="6"/>
      <c r="Z10" s="6"/>
      <c r="AB10" s="6">
        <v>41</v>
      </c>
      <c r="AC10" s="6">
        <v>23</v>
      </c>
      <c r="AD10" s="7">
        <f>AB10-AC10</f>
        <v>18</v>
      </c>
      <c r="AE10" s="6"/>
      <c r="AF10" s="6"/>
      <c r="AG10" s="7"/>
      <c r="AH10" s="4" t="s">
        <v>1672</v>
      </c>
      <c r="AJ10" s="6">
        <v>47</v>
      </c>
      <c r="AK10" s="6">
        <v>42</v>
      </c>
      <c r="AL10" s="7">
        <f>AJ10-AK10</f>
        <v>5</v>
      </c>
      <c r="AM10" s="4" t="s">
        <v>536</v>
      </c>
    </row>
    <row r="11" spans="1:39" x14ac:dyDescent="0.25">
      <c r="A11" s="1"/>
      <c r="B11" t="s">
        <v>295</v>
      </c>
      <c r="C11" s="9" t="s">
        <v>365</v>
      </c>
      <c r="D11" s="97">
        <v>30566</v>
      </c>
      <c r="E11">
        <v>14</v>
      </c>
      <c r="F11" t="s">
        <v>264</v>
      </c>
      <c r="G11" s="2" t="s">
        <v>54</v>
      </c>
      <c r="H11" s="6">
        <v>45.5</v>
      </c>
      <c r="I11" s="7">
        <v>1</v>
      </c>
      <c r="J11" s="6">
        <v>24.5</v>
      </c>
      <c r="K11" s="7">
        <v>-0.5</v>
      </c>
      <c r="L11" s="6">
        <v>29</v>
      </c>
      <c r="M11" s="7">
        <v>0</v>
      </c>
      <c r="N11" s="6"/>
      <c r="O11" s="7"/>
      <c r="P11" s="6"/>
      <c r="Q11" s="7"/>
      <c r="R11" s="6">
        <f t="shared" si="0"/>
        <v>21</v>
      </c>
      <c r="S11" s="7">
        <v>1.5</v>
      </c>
      <c r="V11" s="6">
        <v>53</v>
      </c>
      <c r="W11" s="6">
        <v>43</v>
      </c>
      <c r="X11" s="7">
        <f>V11-W11</f>
        <v>10</v>
      </c>
      <c r="Y11" s="6"/>
      <c r="Z11" s="6"/>
      <c r="AB11" s="6"/>
      <c r="AC11" s="6"/>
      <c r="AE11" s="6"/>
      <c r="AF11" s="6"/>
      <c r="AJ11" s="6">
        <v>47</v>
      </c>
      <c r="AK11" s="6">
        <v>42</v>
      </c>
      <c r="AL11" s="7">
        <f>AJ11-AK11</f>
        <v>5</v>
      </c>
      <c r="AM11" s="4" t="s">
        <v>292</v>
      </c>
    </row>
    <row r="12" spans="1:39" x14ac:dyDescent="0.25">
      <c r="A12" s="1"/>
      <c r="B12" t="s">
        <v>295</v>
      </c>
      <c r="C12" s="9" t="s">
        <v>348</v>
      </c>
      <c r="D12" s="97">
        <v>30581</v>
      </c>
      <c r="F12" t="s">
        <v>577</v>
      </c>
      <c r="G12" s="2"/>
      <c r="H12" s="6">
        <v>45</v>
      </c>
      <c r="I12" s="7">
        <v>-1</v>
      </c>
      <c r="J12" s="6">
        <v>27</v>
      </c>
      <c r="K12" s="7">
        <v>-3</v>
      </c>
      <c r="L12" s="6">
        <v>26</v>
      </c>
      <c r="M12" s="7">
        <v>4</v>
      </c>
      <c r="N12" s="6"/>
      <c r="O12" s="7"/>
      <c r="P12" s="6"/>
      <c r="Q12" s="7"/>
      <c r="R12" s="6">
        <f t="shared" si="0"/>
        <v>18</v>
      </c>
      <c r="S12" s="7">
        <v>2</v>
      </c>
      <c r="V12" s="6"/>
      <c r="W12" s="6"/>
      <c r="Y12" s="6"/>
      <c r="Z12" s="6"/>
      <c r="AB12" s="6"/>
      <c r="AC12" s="6"/>
      <c r="AE12" s="6"/>
      <c r="AF12" s="6"/>
      <c r="AJ12" s="6"/>
      <c r="AK12" s="6"/>
    </row>
    <row r="13" spans="1:39" x14ac:dyDescent="0.25">
      <c r="A13" s="1"/>
      <c r="B13" t="s">
        <v>297</v>
      </c>
      <c r="C13" s="9" t="s">
        <v>613</v>
      </c>
      <c r="D13" s="97">
        <v>30592</v>
      </c>
      <c r="F13" t="s">
        <v>357</v>
      </c>
      <c r="G13" s="2"/>
      <c r="H13" s="6">
        <v>43.9</v>
      </c>
      <c r="I13" s="7">
        <f>H13-H10</f>
        <v>-2.2000000000000028</v>
      </c>
      <c r="J13" s="6">
        <v>28.5</v>
      </c>
      <c r="K13" s="7">
        <f>J13-J10</f>
        <v>0</v>
      </c>
      <c r="L13" s="6">
        <v>26.3</v>
      </c>
      <c r="M13" s="7">
        <f>L13-L10</f>
        <v>2.5</v>
      </c>
      <c r="N13" s="6"/>
      <c r="O13" s="7"/>
      <c r="P13" s="6"/>
      <c r="Q13" s="7"/>
      <c r="R13" s="6">
        <f t="shared" si="0"/>
        <v>15.399999999999999</v>
      </c>
      <c r="S13" s="7">
        <f>R13-R10</f>
        <v>-2.2000000000000028</v>
      </c>
      <c r="U13" s="3"/>
      <c r="V13" s="6">
        <v>48</v>
      </c>
      <c r="W13" s="6">
        <v>45</v>
      </c>
      <c r="X13" s="7">
        <f>V13-W13</f>
        <v>3</v>
      </c>
      <c r="Y13" s="6"/>
      <c r="Z13" s="6"/>
      <c r="AB13" s="6">
        <v>45</v>
      </c>
      <c r="AC13" s="6">
        <v>19</v>
      </c>
      <c r="AD13" s="7">
        <f>AB13-AC13</f>
        <v>26</v>
      </c>
      <c r="AE13" s="6"/>
      <c r="AF13" s="6"/>
      <c r="AG13" s="7"/>
      <c r="AH13" s="4" t="s">
        <v>1672</v>
      </c>
      <c r="AJ13" s="6">
        <v>43</v>
      </c>
      <c r="AK13" s="6">
        <v>46</v>
      </c>
      <c r="AL13" s="7">
        <f>AJ13-AK13</f>
        <v>-3</v>
      </c>
      <c r="AM13" s="4" t="s">
        <v>536</v>
      </c>
    </row>
    <row r="14" spans="1:39" x14ac:dyDescent="0.25">
      <c r="A14" s="1"/>
      <c r="B14" t="s">
        <v>297</v>
      </c>
      <c r="C14" s="9" t="s">
        <v>572</v>
      </c>
      <c r="D14" s="97">
        <v>30594</v>
      </c>
      <c r="E14">
        <v>8</v>
      </c>
      <c r="F14" t="s">
        <v>521</v>
      </c>
      <c r="G14" s="2" t="s">
        <v>138</v>
      </c>
      <c r="H14" s="6">
        <v>42</v>
      </c>
      <c r="I14" s="7"/>
      <c r="J14" s="6">
        <v>39</v>
      </c>
      <c r="K14" s="7"/>
      <c r="L14" s="6">
        <v>18</v>
      </c>
      <c r="M14" s="7"/>
      <c r="N14" s="6"/>
      <c r="O14" s="7"/>
      <c r="P14" s="6"/>
      <c r="Q14" s="7"/>
      <c r="R14" s="6">
        <f t="shared" si="0"/>
        <v>3</v>
      </c>
      <c r="S14" s="7"/>
      <c r="V14" s="6"/>
      <c r="W14" s="6"/>
      <c r="Y14" s="6"/>
      <c r="Z14" s="6"/>
      <c r="AB14" s="6"/>
      <c r="AC14" s="6"/>
      <c r="AE14" s="6"/>
      <c r="AF14" s="6"/>
      <c r="AJ14" s="6"/>
      <c r="AK14" s="6"/>
    </row>
    <row r="15" spans="1:39" x14ac:dyDescent="0.25">
      <c r="A15" s="1"/>
      <c r="B15" t="s">
        <v>297</v>
      </c>
      <c r="C15" s="9" t="s">
        <v>655</v>
      </c>
      <c r="D15" s="97">
        <v>30599</v>
      </c>
      <c r="F15" t="s">
        <v>508</v>
      </c>
      <c r="G15" s="2" t="s">
        <v>656</v>
      </c>
      <c r="H15" s="6">
        <v>42</v>
      </c>
      <c r="I15" s="7">
        <v>-3</v>
      </c>
      <c r="J15" s="6">
        <v>37</v>
      </c>
      <c r="K15" s="7">
        <v>7</v>
      </c>
      <c r="L15" s="6">
        <v>20</v>
      </c>
      <c r="M15" s="7">
        <v>-4</v>
      </c>
      <c r="N15" s="6"/>
      <c r="O15" s="7"/>
      <c r="P15" s="6"/>
      <c r="Q15" s="7"/>
      <c r="R15" s="6">
        <f t="shared" si="0"/>
        <v>5</v>
      </c>
      <c r="S15" s="7">
        <v>-10</v>
      </c>
      <c r="V15" s="6"/>
      <c r="W15" s="6"/>
      <c r="Y15" s="6"/>
      <c r="Z15" s="6"/>
      <c r="AB15" s="6"/>
      <c r="AC15" s="6"/>
      <c r="AE15" s="6"/>
      <c r="AF15" s="6"/>
      <c r="AJ15" s="6"/>
      <c r="AK15" s="6"/>
    </row>
    <row r="16" spans="1:39" x14ac:dyDescent="0.25">
      <c r="A16" s="1"/>
      <c r="B16" t="s">
        <v>297</v>
      </c>
      <c r="C16" s="9" t="s">
        <v>453</v>
      </c>
      <c r="D16" s="97">
        <v>30608</v>
      </c>
      <c r="E16">
        <v>26</v>
      </c>
      <c r="F16" t="s">
        <v>264</v>
      </c>
      <c r="G16" s="2" t="s">
        <v>54</v>
      </c>
      <c r="H16" s="6">
        <v>42</v>
      </c>
      <c r="I16" s="7">
        <v>-3.5</v>
      </c>
      <c r="J16" s="6">
        <v>35.5</v>
      </c>
      <c r="K16" s="7">
        <v>11</v>
      </c>
      <c r="L16" s="6">
        <v>20.5</v>
      </c>
      <c r="M16" s="7">
        <v>-8.5</v>
      </c>
      <c r="N16" s="6"/>
      <c r="O16" s="7"/>
      <c r="P16" s="6"/>
      <c r="Q16" s="7"/>
      <c r="R16" s="6">
        <f t="shared" si="0"/>
        <v>6.5</v>
      </c>
      <c r="S16" s="7">
        <v>-14.5</v>
      </c>
      <c r="V16" s="6">
        <v>48</v>
      </c>
      <c r="W16" s="6">
        <v>47</v>
      </c>
      <c r="X16" s="7">
        <f>V16-W16</f>
        <v>1</v>
      </c>
      <c r="Y16" s="6"/>
      <c r="Z16" s="6"/>
      <c r="AB16" s="6"/>
      <c r="AC16" s="6"/>
      <c r="AE16" s="6"/>
      <c r="AF16" s="6"/>
      <c r="AJ16" s="6">
        <v>41</v>
      </c>
      <c r="AK16" s="6">
        <v>47</v>
      </c>
      <c r="AL16" s="7">
        <f>AJ16-AK16</f>
        <v>-6</v>
      </c>
      <c r="AM16" s="4" t="s">
        <v>292</v>
      </c>
    </row>
    <row r="17" spans="1:39" x14ac:dyDescent="0.25">
      <c r="A17" s="1"/>
      <c r="B17" t="s">
        <v>297</v>
      </c>
      <c r="C17" s="9" t="s">
        <v>481</v>
      </c>
      <c r="D17" s="97">
        <v>30609</v>
      </c>
      <c r="E17">
        <v>30</v>
      </c>
      <c r="F17" t="s">
        <v>577</v>
      </c>
      <c r="G17" s="2" t="s">
        <v>60</v>
      </c>
      <c r="H17" s="6">
        <v>42</v>
      </c>
      <c r="I17" s="7">
        <v>-3</v>
      </c>
      <c r="J17" s="6">
        <v>37</v>
      </c>
      <c r="K17" s="7">
        <v>10</v>
      </c>
      <c r="L17" s="6">
        <v>19</v>
      </c>
      <c r="M17" s="7">
        <v>-7</v>
      </c>
      <c r="N17" s="6"/>
      <c r="O17" s="7"/>
      <c r="P17" s="6"/>
      <c r="Q17" s="7"/>
      <c r="R17" s="6">
        <f t="shared" si="0"/>
        <v>5</v>
      </c>
      <c r="S17" s="7">
        <v>-13</v>
      </c>
      <c r="V17" s="6"/>
      <c r="W17" s="6"/>
      <c r="Y17" s="6"/>
      <c r="Z17" s="6"/>
      <c r="AB17" s="6"/>
      <c r="AC17" s="6"/>
      <c r="AE17" s="6"/>
      <c r="AF17" s="6"/>
      <c r="AJ17" s="6"/>
      <c r="AK17" s="6"/>
    </row>
    <row r="18" spans="1:39" x14ac:dyDescent="0.25">
      <c r="A18" s="1"/>
      <c r="B18" t="s">
        <v>296</v>
      </c>
      <c r="C18" s="9"/>
      <c r="D18" s="97">
        <v>30621</v>
      </c>
      <c r="E18">
        <v>5</v>
      </c>
      <c r="F18" t="s">
        <v>577</v>
      </c>
      <c r="G18" s="2" t="s">
        <v>192</v>
      </c>
      <c r="H18" s="6">
        <v>43</v>
      </c>
      <c r="I18" s="7">
        <v>1</v>
      </c>
      <c r="J18" s="6">
        <v>35</v>
      </c>
      <c r="K18" s="7">
        <v>-2</v>
      </c>
      <c r="L18" s="6">
        <v>20</v>
      </c>
      <c r="M18" s="7">
        <v>1</v>
      </c>
      <c r="N18" s="6"/>
      <c r="O18" s="7"/>
      <c r="P18" s="6"/>
      <c r="Q18" s="7"/>
      <c r="R18" s="6">
        <f>H18-J18</f>
        <v>8</v>
      </c>
      <c r="S18" s="7">
        <v>3</v>
      </c>
      <c r="V18" s="6"/>
      <c r="W18" s="6"/>
      <c r="Y18" s="6"/>
      <c r="Z18" s="6"/>
      <c r="AB18" s="6"/>
      <c r="AC18" s="6"/>
      <c r="AE18" s="6"/>
      <c r="AF18" s="6"/>
      <c r="AJ18" s="6"/>
      <c r="AK18" s="6"/>
    </row>
    <row r="19" spans="1:39" x14ac:dyDescent="0.25">
      <c r="A19" s="1"/>
      <c r="B19" t="s">
        <v>296</v>
      </c>
      <c r="C19" s="9" t="s">
        <v>362</v>
      </c>
      <c r="D19" s="97">
        <v>30624</v>
      </c>
      <c r="E19">
        <v>8</v>
      </c>
      <c r="F19" t="s">
        <v>357</v>
      </c>
      <c r="G19" s="2" t="s">
        <v>46</v>
      </c>
      <c r="H19" s="6">
        <v>44</v>
      </c>
      <c r="I19" s="7">
        <f>H19-H13</f>
        <v>0.10000000000000142</v>
      </c>
      <c r="J19" s="6">
        <v>32</v>
      </c>
      <c r="K19" s="7">
        <f>J19-J13</f>
        <v>3.5</v>
      </c>
      <c r="L19" s="6">
        <v>22</v>
      </c>
      <c r="M19" s="7">
        <f>L19-L13</f>
        <v>-4.3000000000000007</v>
      </c>
      <c r="N19" s="6"/>
      <c r="O19" s="7"/>
      <c r="P19" s="6"/>
      <c r="Q19" s="7"/>
      <c r="R19" s="6">
        <f t="shared" si="0"/>
        <v>12</v>
      </c>
      <c r="S19" s="7">
        <f>R19-R13</f>
        <v>-3.3999999999999986</v>
      </c>
      <c r="U19" s="3"/>
      <c r="V19" s="6"/>
      <c r="W19" s="6"/>
      <c r="Y19" s="6"/>
      <c r="Z19" s="6"/>
      <c r="AB19" s="6"/>
      <c r="AC19" s="6"/>
      <c r="AE19" s="6"/>
      <c r="AF19" s="6"/>
      <c r="AJ19" s="6"/>
      <c r="AK19" s="6"/>
    </row>
    <row r="20" spans="1:39" x14ac:dyDescent="0.25">
      <c r="A20" s="1"/>
      <c r="B20" t="s">
        <v>296</v>
      </c>
      <c r="C20" s="9" t="s">
        <v>615</v>
      </c>
      <c r="D20" s="97">
        <v>30627</v>
      </c>
      <c r="F20" t="s">
        <v>357</v>
      </c>
      <c r="G20" s="2"/>
      <c r="H20" s="6">
        <v>45.3</v>
      </c>
      <c r="I20" s="7">
        <f>H20-H19</f>
        <v>1.2999999999999972</v>
      </c>
      <c r="J20" s="6">
        <v>35.700000000000003</v>
      </c>
      <c r="K20" s="7">
        <f>J20-J19</f>
        <v>3.7000000000000028</v>
      </c>
      <c r="L20" s="6">
        <v>18.100000000000001</v>
      </c>
      <c r="M20" s="7">
        <f>L20-L19</f>
        <v>-3.8999999999999986</v>
      </c>
      <c r="N20" s="6"/>
      <c r="O20" s="7"/>
      <c r="P20" s="6"/>
      <c r="Q20" s="7"/>
      <c r="R20" s="6">
        <f t="shared" si="0"/>
        <v>9.5999999999999943</v>
      </c>
      <c r="S20" s="7">
        <f>R20-R19</f>
        <v>-2.4000000000000057</v>
      </c>
      <c r="U20" s="3"/>
      <c r="V20" s="6">
        <v>47</v>
      </c>
      <c r="W20" s="6">
        <v>43</v>
      </c>
      <c r="X20" s="7">
        <f>V20-W20</f>
        <v>4</v>
      </c>
      <c r="Y20" s="6">
        <v>36</v>
      </c>
      <c r="Z20" s="6">
        <v>14</v>
      </c>
      <c r="AA20" s="7">
        <f>Y20-Z20</f>
        <v>22</v>
      </c>
      <c r="AB20" s="6">
        <v>51</v>
      </c>
      <c r="AC20" s="6">
        <v>19</v>
      </c>
      <c r="AD20" s="7">
        <f>AB20-AC20</f>
        <v>32</v>
      </c>
      <c r="AE20" s="6">
        <v>37</v>
      </c>
      <c r="AF20" s="6">
        <v>21</v>
      </c>
      <c r="AG20" s="7">
        <f>AE20-AF20</f>
        <v>16</v>
      </c>
      <c r="AH20" s="4" t="s">
        <v>1672</v>
      </c>
      <c r="AJ20" s="6">
        <v>43</v>
      </c>
      <c r="AK20" s="6">
        <v>44</v>
      </c>
      <c r="AL20" s="7">
        <f>AJ20-AK20</f>
        <v>-1</v>
      </c>
      <c r="AM20" s="4" t="s">
        <v>536</v>
      </c>
    </row>
    <row r="21" spans="1:39" x14ac:dyDescent="0.25">
      <c r="A21" s="1"/>
      <c r="B21" t="s">
        <v>296</v>
      </c>
      <c r="C21" s="9" t="s">
        <v>506</v>
      </c>
      <c r="D21" s="97">
        <v>30627</v>
      </c>
      <c r="F21" t="s">
        <v>508</v>
      </c>
      <c r="G21" s="2" t="s">
        <v>82</v>
      </c>
      <c r="H21" s="6">
        <v>42</v>
      </c>
      <c r="I21" s="7">
        <v>0</v>
      </c>
      <c r="J21" s="6">
        <v>35</v>
      </c>
      <c r="K21" s="7">
        <v>-2</v>
      </c>
      <c r="L21" s="6">
        <v>22</v>
      </c>
      <c r="M21" s="7">
        <v>2</v>
      </c>
      <c r="N21" s="6"/>
      <c r="O21" s="7"/>
      <c r="P21" s="6"/>
      <c r="Q21" s="7"/>
      <c r="R21" s="6">
        <f t="shared" si="0"/>
        <v>7</v>
      </c>
      <c r="S21" s="7">
        <v>2</v>
      </c>
      <c r="V21" s="6"/>
      <c r="W21" s="6"/>
      <c r="Y21" s="6"/>
      <c r="Z21" s="6"/>
      <c r="AB21" s="6"/>
      <c r="AC21" s="6"/>
      <c r="AE21" s="6"/>
      <c r="AF21" s="6"/>
      <c r="AJ21" s="6"/>
      <c r="AK21" s="6"/>
    </row>
    <row r="22" spans="1:39" x14ac:dyDescent="0.25">
      <c r="A22" s="1"/>
      <c r="B22" t="s">
        <v>296</v>
      </c>
      <c r="C22" s="9" t="s">
        <v>400</v>
      </c>
      <c r="D22" s="97">
        <v>30629</v>
      </c>
      <c r="E22">
        <v>16</v>
      </c>
      <c r="F22" t="s">
        <v>264</v>
      </c>
      <c r="G22" s="2" t="s">
        <v>54</v>
      </c>
      <c r="H22" s="6">
        <v>43.5</v>
      </c>
      <c r="I22" s="7">
        <v>1.5</v>
      </c>
      <c r="J22" s="6">
        <v>36</v>
      </c>
      <c r="K22" s="7">
        <v>0.5</v>
      </c>
      <c r="L22" s="6">
        <v>19.5</v>
      </c>
      <c r="M22" s="7">
        <v>-1</v>
      </c>
      <c r="N22" s="6"/>
      <c r="O22" s="7"/>
      <c r="P22" s="6"/>
      <c r="Q22" s="7"/>
      <c r="R22" s="6">
        <f t="shared" si="0"/>
        <v>7.5</v>
      </c>
      <c r="S22" s="7">
        <v>1</v>
      </c>
      <c r="V22" s="6">
        <v>49</v>
      </c>
      <c r="W22" s="6">
        <v>47</v>
      </c>
      <c r="X22" s="7">
        <f>V22-W22</f>
        <v>2</v>
      </c>
      <c r="Y22" s="6"/>
      <c r="Z22" s="6"/>
      <c r="AB22" s="6"/>
      <c r="AC22" s="6"/>
      <c r="AE22" s="6"/>
      <c r="AF22" s="6"/>
      <c r="AJ22" s="6">
        <v>40</v>
      </c>
      <c r="AK22" s="6">
        <v>49</v>
      </c>
      <c r="AL22" s="7">
        <f>AJ22-AK22</f>
        <v>-9</v>
      </c>
      <c r="AM22" s="4" t="s">
        <v>292</v>
      </c>
    </row>
    <row r="23" spans="1:39" x14ac:dyDescent="0.25">
      <c r="A23" s="1"/>
      <c r="B23" t="s">
        <v>296</v>
      </c>
      <c r="C23" s="9" t="s">
        <v>301</v>
      </c>
      <c r="D23" s="97">
        <v>30637</v>
      </c>
      <c r="F23" t="s">
        <v>577</v>
      </c>
      <c r="G23" s="2"/>
      <c r="H23" s="6">
        <v>39</v>
      </c>
      <c r="I23" s="7">
        <v>-4</v>
      </c>
      <c r="J23" s="6">
        <v>37</v>
      </c>
      <c r="K23" s="7">
        <v>2</v>
      </c>
      <c r="L23" s="6">
        <v>22</v>
      </c>
      <c r="M23" s="7">
        <v>2</v>
      </c>
      <c r="N23" s="6"/>
      <c r="O23" s="7"/>
      <c r="P23" s="6"/>
      <c r="Q23" s="7"/>
      <c r="R23" s="6">
        <f t="shared" si="0"/>
        <v>2</v>
      </c>
      <c r="S23" s="7">
        <v>-6</v>
      </c>
      <c r="V23" s="6"/>
      <c r="W23" s="6"/>
      <c r="Y23" s="6"/>
      <c r="Z23" s="6"/>
      <c r="AB23" s="6"/>
      <c r="AC23" s="6"/>
      <c r="AE23" s="6"/>
      <c r="AF23" s="6"/>
      <c r="AJ23" s="6"/>
      <c r="AK23" s="6"/>
    </row>
    <row r="24" spans="1:39" x14ac:dyDescent="0.25">
      <c r="A24" s="1"/>
      <c r="B24" t="s">
        <v>266</v>
      </c>
      <c r="C24" s="9"/>
      <c r="D24" s="97">
        <v>30651</v>
      </c>
      <c r="E24">
        <v>3</v>
      </c>
      <c r="F24" t="s">
        <v>577</v>
      </c>
      <c r="G24" s="2" t="s">
        <v>192</v>
      </c>
      <c r="H24" s="6">
        <v>44</v>
      </c>
      <c r="I24" s="7">
        <v>5</v>
      </c>
      <c r="J24" s="6">
        <v>37</v>
      </c>
      <c r="K24" s="7">
        <v>0</v>
      </c>
      <c r="L24" s="6">
        <v>18</v>
      </c>
      <c r="M24" s="7">
        <v>-4</v>
      </c>
      <c r="N24" s="6"/>
      <c r="O24" s="7"/>
      <c r="P24" s="6"/>
      <c r="Q24" s="7"/>
      <c r="R24" s="6">
        <f t="shared" si="0"/>
        <v>7</v>
      </c>
      <c r="S24" s="7">
        <v>5</v>
      </c>
      <c r="V24" s="6"/>
      <c r="W24" s="6"/>
      <c r="Y24" s="6"/>
      <c r="Z24" s="6"/>
      <c r="AB24" s="6"/>
      <c r="AC24" s="6"/>
      <c r="AE24" s="6"/>
      <c r="AF24" s="6"/>
      <c r="AJ24" s="6"/>
      <c r="AK24" s="6"/>
    </row>
    <row r="25" spans="1:39" x14ac:dyDescent="0.25">
      <c r="A25" s="1"/>
      <c r="B25" t="s">
        <v>266</v>
      </c>
      <c r="C25" s="9" t="s">
        <v>610</v>
      </c>
      <c r="D25" s="97">
        <v>30655</v>
      </c>
      <c r="F25" t="s">
        <v>357</v>
      </c>
      <c r="G25" s="2"/>
      <c r="H25" s="6">
        <v>41.5</v>
      </c>
      <c r="I25" s="7">
        <f>H25-H20</f>
        <v>-3.7999999999999972</v>
      </c>
      <c r="J25" s="6">
        <v>37.4</v>
      </c>
      <c r="K25" s="7">
        <f>J25-J20</f>
        <v>1.6999999999999957</v>
      </c>
      <c r="L25" s="6">
        <v>20.2</v>
      </c>
      <c r="M25" s="7">
        <f>L25-L20</f>
        <v>2.0999999999999979</v>
      </c>
      <c r="N25" s="6"/>
      <c r="O25" s="7"/>
      <c r="P25" s="6"/>
      <c r="Q25" s="7"/>
      <c r="R25" s="6">
        <f t="shared" si="0"/>
        <v>4.1000000000000014</v>
      </c>
      <c r="S25" s="7">
        <f>R25-R20</f>
        <v>-5.4999999999999929</v>
      </c>
      <c r="U25" s="3"/>
      <c r="V25" s="6">
        <v>44</v>
      </c>
      <c r="W25" s="6">
        <v>47</v>
      </c>
      <c r="X25" s="7">
        <f>V25-W25</f>
        <v>-3</v>
      </c>
      <c r="Y25" s="6">
        <v>38</v>
      </c>
      <c r="Z25" s="6">
        <v>17</v>
      </c>
      <c r="AA25" s="7">
        <f>Y25-Z25</f>
        <v>21</v>
      </c>
      <c r="AB25" s="6">
        <v>53</v>
      </c>
      <c r="AC25" s="6">
        <v>17</v>
      </c>
      <c r="AD25" s="7">
        <f>AB25-AC25</f>
        <v>36</v>
      </c>
      <c r="AE25" s="6">
        <v>37</v>
      </c>
      <c r="AF25" s="6">
        <v>22</v>
      </c>
      <c r="AG25" s="7">
        <f>AE25-AF25</f>
        <v>15</v>
      </c>
      <c r="AH25" s="4" t="s">
        <v>1672</v>
      </c>
      <c r="AJ25" s="6">
        <v>39</v>
      </c>
      <c r="AK25" s="6">
        <v>48</v>
      </c>
      <c r="AL25" s="7">
        <f>AJ25-AK25</f>
        <v>-9</v>
      </c>
      <c r="AM25" s="4" t="s">
        <v>536</v>
      </c>
    </row>
    <row r="26" spans="1:39" x14ac:dyDescent="0.25">
      <c r="A26" s="1"/>
      <c r="B26" t="s">
        <v>266</v>
      </c>
      <c r="C26" s="9" t="s">
        <v>657</v>
      </c>
      <c r="D26" s="97">
        <v>30655</v>
      </c>
      <c r="E26">
        <v>15</v>
      </c>
      <c r="F26" t="s">
        <v>508</v>
      </c>
      <c r="G26" s="2" t="s">
        <v>82</v>
      </c>
      <c r="H26" s="6">
        <v>41</v>
      </c>
      <c r="I26" s="7">
        <v>-1</v>
      </c>
      <c r="J26" s="6">
        <v>37</v>
      </c>
      <c r="K26" s="7">
        <v>2</v>
      </c>
      <c r="L26" s="6">
        <v>21</v>
      </c>
      <c r="M26" s="7">
        <v>-1</v>
      </c>
      <c r="N26" s="6"/>
      <c r="O26" s="7"/>
      <c r="P26" s="6"/>
      <c r="Q26" s="7"/>
      <c r="R26" s="6">
        <f t="shared" si="0"/>
        <v>4</v>
      </c>
      <c r="S26" s="7">
        <v>-3</v>
      </c>
      <c r="V26" s="6"/>
      <c r="W26" s="6"/>
      <c r="Y26" s="6"/>
      <c r="Z26" s="6"/>
      <c r="AB26" s="6"/>
      <c r="AC26" s="6"/>
      <c r="AE26" s="6"/>
      <c r="AF26" s="6"/>
      <c r="AJ26" s="6"/>
      <c r="AK26" s="6"/>
    </row>
    <row r="27" spans="1:39" x14ac:dyDescent="0.25">
      <c r="A27" s="1"/>
      <c r="B27" t="s">
        <v>266</v>
      </c>
      <c r="C27" s="9" t="s">
        <v>483</v>
      </c>
      <c r="D27" s="97">
        <v>30655</v>
      </c>
      <c r="F27" t="s">
        <v>577</v>
      </c>
      <c r="G27" s="2"/>
      <c r="H27" s="6">
        <v>42</v>
      </c>
      <c r="I27" s="7">
        <v>-2</v>
      </c>
      <c r="J27" s="6">
        <v>37</v>
      </c>
      <c r="K27" s="7">
        <v>0</v>
      </c>
      <c r="L27" s="6">
        <v>19</v>
      </c>
      <c r="M27" s="7">
        <v>1</v>
      </c>
      <c r="N27" s="6"/>
      <c r="O27" s="7"/>
      <c r="P27" s="6"/>
      <c r="Q27" s="7"/>
      <c r="R27" s="6">
        <f>H27-J27</f>
        <v>5</v>
      </c>
      <c r="S27" s="7">
        <v>-2</v>
      </c>
      <c r="V27" s="6"/>
      <c r="W27" s="6"/>
      <c r="Y27" s="6"/>
      <c r="Z27" s="6"/>
      <c r="AB27" s="6"/>
      <c r="AC27" s="6"/>
      <c r="AE27" s="6"/>
      <c r="AF27" s="6"/>
      <c r="AJ27" s="6"/>
      <c r="AK27" s="6"/>
    </row>
    <row r="28" spans="1:39" x14ac:dyDescent="0.25">
      <c r="A28" s="1"/>
      <c r="B28" t="s">
        <v>266</v>
      </c>
      <c r="C28" s="9" t="s">
        <v>365</v>
      </c>
      <c r="D28" s="97">
        <v>30657</v>
      </c>
      <c r="E28">
        <v>15</v>
      </c>
      <c r="F28" t="s">
        <v>264</v>
      </c>
      <c r="G28" s="2" t="s">
        <v>54</v>
      </c>
      <c r="H28" s="6">
        <v>42.5</v>
      </c>
      <c r="I28" s="7">
        <v>-1</v>
      </c>
      <c r="J28" s="6">
        <v>36</v>
      </c>
      <c r="K28" s="7">
        <v>0</v>
      </c>
      <c r="L28" s="6">
        <v>19.5</v>
      </c>
      <c r="M28" s="7">
        <v>0</v>
      </c>
      <c r="N28" s="6"/>
      <c r="O28" s="7"/>
      <c r="P28" s="6"/>
      <c r="Q28" s="7"/>
      <c r="R28" s="6">
        <f t="shared" si="0"/>
        <v>6.5</v>
      </c>
      <c r="S28" s="7">
        <v>-1</v>
      </c>
      <c r="V28" s="6">
        <v>47</v>
      </c>
      <c r="W28" s="6">
        <v>48</v>
      </c>
      <c r="X28" s="7">
        <f>V28-W28</f>
        <v>-1</v>
      </c>
      <c r="Y28" s="6"/>
      <c r="Z28" s="6"/>
      <c r="AB28" s="6"/>
      <c r="AC28" s="6"/>
      <c r="AE28" s="6"/>
      <c r="AF28" s="6"/>
      <c r="AJ28" s="6">
        <v>38</v>
      </c>
      <c r="AK28" s="6">
        <v>50</v>
      </c>
      <c r="AL28" s="7">
        <f>AJ28-AK28</f>
        <v>-12</v>
      </c>
      <c r="AM28" s="4" t="s">
        <v>292</v>
      </c>
    </row>
    <row r="29" spans="1:39" x14ac:dyDescent="0.25">
      <c r="A29" s="1"/>
      <c r="B29" t="s">
        <v>266</v>
      </c>
      <c r="C29" s="9"/>
      <c r="D29" s="97">
        <v>30662</v>
      </c>
      <c r="E29">
        <v>17</v>
      </c>
      <c r="F29" t="s">
        <v>577</v>
      </c>
      <c r="G29" s="2" t="s">
        <v>192</v>
      </c>
      <c r="H29" s="6">
        <v>40.5</v>
      </c>
      <c r="I29" s="7">
        <v>-1.5</v>
      </c>
      <c r="J29" s="6">
        <v>39.5</v>
      </c>
      <c r="K29" s="7">
        <v>2.5</v>
      </c>
      <c r="L29" s="6">
        <v>18</v>
      </c>
      <c r="M29" s="7">
        <v>-1</v>
      </c>
      <c r="N29" s="6"/>
      <c r="O29" s="7"/>
      <c r="P29" s="6"/>
      <c r="Q29" s="7"/>
      <c r="R29" s="6">
        <f t="shared" si="0"/>
        <v>1</v>
      </c>
      <c r="S29" s="7">
        <v>-4</v>
      </c>
      <c r="V29" s="6"/>
      <c r="W29" s="6"/>
      <c r="Y29" s="6"/>
      <c r="Z29" s="6"/>
      <c r="AB29" s="6"/>
      <c r="AC29" s="6"/>
      <c r="AE29" s="6"/>
      <c r="AF29" s="6"/>
      <c r="AJ29" s="6"/>
      <c r="AK29" s="6"/>
    </row>
    <row r="30" spans="1:39" x14ac:dyDescent="0.25">
      <c r="A30" s="1">
        <v>1984</v>
      </c>
      <c r="B30" t="s">
        <v>267</v>
      </c>
      <c r="C30" s="9" t="s">
        <v>483</v>
      </c>
      <c r="D30" s="97">
        <v>30686</v>
      </c>
      <c r="E30">
        <v>16</v>
      </c>
      <c r="F30" t="s">
        <v>577</v>
      </c>
      <c r="G30" s="2" t="s">
        <v>60</v>
      </c>
      <c r="H30" s="6">
        <v>42</v>
      </c>
      <c r="I30" s="7">
        <v>1.5</v>
      </c>
      <c r="J30" s="6">
        <v>37</v>
      </c>
      <c r="K30" s="7">
        <v>-2.5</v>
      </c>
      <c r="L30" s="6">
        <v>19</v>
      </c>
      <c r="M30" s="7">
        <v>1</v>
      </c>
      <c r="N30" s="6"/>
      <c r="O30" s="7"/>
      <c r="P30" s="6"/>
      <c r="Q30" s="7"/>
      <c r="R30" s="6">
        <f t="shared" si="0"/>
        <v>5</v>
      </c>
      <c r="S30" s="7">
        <v>0</v>
      </c>
      <c r="V30" s="6"/>
      <c r="W30" s="6"/>
      <c r="Y30" s="6"/>
      <c r="Z30" s="6"/>
      <c r="AB30" s="6"/>
      <c r="AC30" s="6"/>
      <c r="AE30" s="6"/>
      <c r="AF30" s="6"/>
      <c r="AJ30" s="6"/>
      <c r="AK30" s="6"/>
    </row>
    <row r="31" spans="1:39" x14ac:dyDescent="0.25">
      <c r="A31" s="1"/>
      <c r="B31" t="s">
        <v>267</v>
      </c>
      <c r="C31" s="9" t="s">
        <v>629</v>
      </c>
      <c r="D31" s="97">
        <v>30690</v>
      </c>
      <c r="F31" t="s">
        <v>357</v>
      </c>
      <c r="G31" s="2"/>
      <c r="H31" s="6">
        <v>44.1</v>
      </c>
      <c r="I31" s="7">
        <f>H31-H25</f>
        <v>2.6000000000000014</v>
      </c>
      <c r="J31" s="6">
        <v>37</v>
      </c>
      <c r="K31" s="7">
        <f>J31-J25</f>
        <v>-0.39999999999999858</v>
      </c>
      <c r="L31" s="6">
        <v>17</v>
      </c>
      <c r="M31" s="7">
        <f>L31-L25</f>
        <v>-3.1999999999999993</v>
      </c>
      <c r="N31" s="6"/>
      <c r="O31" s="7"/>
      <c r="P31" s="6"/>
      <c r="Q31" s="7"/>
      <c r="R31" s="6">
        <f t="shared" si="0"/>
        <v>7.1000000000000014</v>
      </c>
      <c r="S31" s="7">
        <f>R31-R25</f>
        <v>3</v>
      </c>
      <c r="V31" s="6">
        <v>47</v>
      </c>
      <c r="W31" s="6">
        <v>44</v>
      </c>
      <c r="X31" s="7">
        <f>V31-W31</f>
        <v>3</v>
      </c>
      <c r="Y31" s="6">
        <v>38</v>
      </c>
      <c r="Z31" s="6">
        <v>20</v>
      </c>
      <c r="AA31" s="7">
        <f>Y31-Z31</f>
        <v>18</v>
      </c>
      <c r="AB31" s="6">
        <v>51</v>
      </c>
      <c r="AC31" s="6">
        <v>20</v>
      </c>
      <c r="AD31" s="7">
        <f>AB31-AC31</f>
        <v>31</v>
      </c>
      <c r="AE31" s="6">
        <v>38</v>
      </c>
      <c r="AF31" s="6">
        <v>24</v>
      </c>
      <c r="AG31" s="7">
        <f>AE31-AF31</f>
        <v>14</v>
      </c>
      <c r="AH31" s="4" t="s">
        <v>1672</v>
      </c>
      <c r="AJ31" s="6">
        <v>43</v>
      </c>
      <c r="AK31" s="6">
        <v>44</v>
      </c>
      <c r="AL31" s="7">
        <f>AJ31-AK31</f>
        <v>-1</v>
      </c>
      <c r="AM31" s="4" t="s">
        <v>536</v>
      </c>
    </row>
    <row r="32" spans="1:39" x14ac:dyDescent="0.25">
      <c r="A32" s="1"/>
      <c r="B32" t="s">
        <v>267</v>
      </c>
      <c r="C32" s="9" t="s">
        <v>512</v>
      </c>
      <c r="D32" s="97">
        <v>30692</v>
      </c>
      <c r="E32">
        <v>19</v>
      </c>
      <c r="F32" t="s">
        <v>264</v>
      </c>
      <c r="G32" s="2" t="s">
        <v>54</v>
      </c>
      <c r="H32" s="6">
        <v>41.5</v>
      </c>
      <c r="I32" s="7">
        <v>-1</v>
      </c>
      <c r="J32" s="6">
        <v>38</v>
      </c>
      <c r="K32" s="7">
        <v>2</v>
      </c>
      <c r="L32" s="6">
        <v>19.5</v>
      </c>
      <c r="M32" s="7">
        <v>0</v>
      </c>
      <c r="N32" s="6"/>
      <c r="O32" s="7"/>
      <c r="P32" s="6"/>
      <c r="Q32" s="7"/>
      <c r="R32" s="6">
        <f>H32-J32</f>
        <v>3.5</v>
      </c>
      <c r="S32" s="7">
        <v>-3</v>
      </c>
      <c r="V32" s="6">
        <v>49</v>
      </c>
      <c r="W32" s="6">
        <v>46</v>
      </c>
      <c r="X32" s="7">
        <f>V32-W32</f>
        <v>3</v>
      </c>
      <c r="Y32" s="6"/>
      <c r="Z32" s="6"/>
      <c r="AB32" s="6"/>
      <c r="AC32" s="6"/>
      <c r="AE32" s="6"/>
      <c r="AF32" s="6"/>
      <c r="AJ32" s="6">
        <v>42</v>
      </c>
      <c r="AK32" s="6">
        <v>46</v>
      </c>
      <c r="AL32" s="7">
        <f>AJ32-AK32</f>
        <v>-4</v>
      </c>
      <c r="AM32" s="4" t="s">
        <v>292</v>
      </c>
    </row>
    <row r="33" spans="1:39" x14ac:dyDescent="0.25">
      <c r="A33" s="1"/>
      <c r="B33" t="s">
        <v>267</v>
      </c>
      <c r="C33" s="9" t="s">
        <v>342</v>
      </c>
      <c r="D33" s="97">
        <v>30693</v>
      </c>
      <c r="E33">
        <v>26</v>
      </c>
      <c r="F33" t="s">
        <v>508</v>
      </c>
      <c r="G33" s="2" t="s">
        <v>82</v>
      </c>
      <c r="H33" s="6">
        <v>42</v>
      </c>
      <c r="I33" s="7">
        <v>1</v>
      </c>
      <c r="J33" s="6">
        <v>38</v>
      </c>
      <c r="K33" s="7">
        <v>1</v>
      </c>
      <c r="L33" s="6">
        <v>19</v>
      </c>
      <c r="M33" s="7">
        <v>-2</v>
      </c>
      <c r="N33" s="6"/>
      <c r="O33" s="7"/>
      <c r="P33" s="6"/>
      <c r="Q33" s="7"/>
      <c r="R33" s="6">
        <f>H33-J33</f>
        <v>4</v>
      </c>
      <c r="S33" s="7">
        <v>0</v>
      </c>
      <c r="V33" s="6"/>
      <c r="W33" s="6"/>
      <c r="Y33" s="6"/>
      <c r="Z33" s="6"/>
      <c r="AB33" s="6"/>
      <c r="AC33" s="6"/>
      <c r="AE33" s="6"/>
      <c r="AF33" s="6"/>
      <c r="AJ33" s="6"/>
      <c r="AK33" s="6"/>
    </row>
    <row r="34" spans="1:39" x14ac:dyDescent="0.25">
      <c r="A34" s="1"/>
      <c r="B34" t="s">
        <v>267</v>
      </c>
      <c r="C34" s="9"/>
      <c r="D34" s="97">
        <v>30698</v>
      </c>
      <c r="E34">
        <v>20</v>
      </c>
      <c r="F34" t="s">
        <v>521</v>
      </c>
      <c r="G34" s="2" t="s">
        <v>138</v>
      </c>
      <c r="H34" s="6">
        <v>43</v>
      </c>
      <c r="I34" s="7"/>
      <c r="J34" s="6">
        <v>36</v>
      </c>
      <c r="K34" s="7"/>
      <c r="L34" s="6">
        <v>18</v>
      </c>
      <c r="M34" s="7"/>
      <c r="N34" s="6"/>
      <c r="O34" s="7"/>
      <c r="P34" s="6"/>
      <c r="Q34" s="7"/>
      <c r="R34" s="6">
        <f>H34-J34</f>
        <v>7</v>
      </c>
      <c r="S34" s="7"/>
      <c r="V34" s="6"/>
      <c r="W34" s="6"/>
      <c r="Y34" s="6"/>
      <c r="Z34" s="6"/>
      <c r="AB34" s="6"/>
      <c r="AC34" s="6"/>
      <c r="AE34" s="6"/>
      <c r="AF34" s="6"/>
      <c r="AJ34" s="6"/>
      <c r="AK34" s="6"/>
    </row>
    <row r="35" spans="1:39" x14ac:dyDescent="0.25">
      <c r="A35" s="1"/>
      <c r="B35" t="s">
        <v>267</v>
      </c>
      <c r="C35" s="9" t="s">
        <v>658</v>
      </c>
      <c r="D35" s="97">
        <v>30698</v>
      </c>
      <c r="E35">
        <v>20</v>
      </c>
      <c r="F35" t="s">
        <v>357</v>
      </c>
      <c r="G35" s="2" t="s">
        <v>124</v>
      </c>
      <c r="H35" s="6">
        <v>45</v>
      </c>
      <c r="I35" s="7">
        <f>H35-H31</f>
        <v>0.89999999999999858</v>
      </c>
      <c r="J35" s="6">
        <v>33</v>
      </c>
      <c r="K35" s="7">
        <f>J35-J31</f>
        <v>-4</v>
      </c>
      <c r="L35" s="6">
        <v>20</v>
      </c>
      <c r="M35" s="7">
        <f>L35-L31</f>
        <v>3</v>
      </c>
      <c r="N35" s="6"/>
      <c r="O35" s="7"/>
      <c r="P35" s="6"/>
      <c r="Q35" s="7"/>
      <c r="R35" s="6">
        <f>H35-J35</f>
        <v>12</v>
      </c>
      <c r="S35" s="7">
        <f>R35-R31</f>
        <v>4.8999999999999986</v>
      </c>
      <c r="V35" s="6"/>
      <c r="W35" s="6"/>
      <c r="Y35" s="6"/>
      <c r="Z35" s="6"/>
      <c r="AB35" s="6"/>
      <c r="AC35" s="6"/>
      <c r="AE35" s="6"/>
      <c r="AF35" s="6"/>
      <c r="AJ35" s="6"/>
      <c r="AK35" s="6"/>
    </row>
    <row r="36" spans="1:39" x14ac:dyDescent="0.25">
      <c r="A36" s="1"/>
      <c r="B36" t="s">
        <v>268</v>
      </c>
      <c r="C36" s="9" t="s">
        <v>528</v>
      </c>
      <c r="D36" s="97">
        <v>30718</v>
      </c>
      <c r="F36" t="s">
        <v>357</v>
      </c>
      <c r="G36" s="2"/>
      <c r="H36" s="6">
        <v>46.7</v>
      </c>
      <c r="I36" s="7">
        <f>H36-H35</f>
        <v>1.7000000000000028</v>
      </c>
      <c r="J36" s="6">
        <v>35.4</v>
      </c>
      <c r="K36" s="7">
        <f>J36-J35</f>
        <v>2.3999999999999986</v>
      </c>
      <c r="L36" s="6">
        <v>15.5</v>
      </c>
      <c r="M36" s="7">
        <f>L36-L35</f>
        <v>-4.5</v>
      </c>
      <c r="N36" s="6"/>
      <c r="O36" s="7"/>
      <c r="P36" s="6"/>
      <c r="Q36" s="7"/>
      <c r="R36" s="6">
        <f>H36-J36</f>
        <v>11.300000000000004</v>
      </c>
      <c r="S36" s="7">
        <f>R36-R35</f>
        <v>-0.69999999999999574</v>
      </c>
      <c r="V36" s="6">
        <v>46</v>
      </c>
      <c r="W36" s="6">
        <v>45</v>
      </c>
      <c r="X36" s="7">
        <f>V36-W36</f>
        <v>1</v>
      </c>
      <c r="Y36" s="6">
        <v>38</v>
      </c>
      <c r="Z36" s="6">
        <v>21</v>
      </c>
      <c r="AA36" s="7">
        <f>Y36-Z36</f>
        <v>17</v>
      </c>
      <c r="AB36" s="6">
        <v>50</v>
      </c>
      <c r="AC36" s="6">
        <v>19</v>
      </c>
      <c r="AD36" s="7">
        <f>AB36-AC36</f>
        <v>31</v>
      </c>
      <c r="AE36" s="6">
        <v>37</v>
      </c>
      <c r="AF36" s="6">
        <v>22</v>
      </c>
      <c r="AG36" s="7">
        <f>AE36-AF36</f>
        <v>15</v>
      </c>
      <c r="AH36" s="4" t="s">
        <v>1672</v>
      </c>
      <c r="AJ36" s="6">
        <v>42</v>
      </c>
      <c r="AK36" s="6">
        <v>46</v>
      </c>
      <c r="AL36" s="7">
        <f>AJ36-AK36</f>
        <v>-4</v>
      </c>
      <c r="AM36" s="4" t="s">
        <v>536</v>
      </c>
    </row>
    <row r="37" spans="1:39" x14ac:dyDescent="0.25">
      <c r="A37" s="1"/>
      <c r="B37" t="s">
        <v>268</v>
      </c>
      <c r="C37" s="9" t="s">
        <v>522</v>
      </c>
      <c r="D37" s="97">
        <v>30720</v>
      </c>
      <c r="E37">
        <v>15</v>
      </c>
      <c r="F37" t="s">
        <v>264</v>
      </c>
      <c r="G37" s="2" t="s">
        <v>54</v>
      </c>
      <c r="H37" s="6">
        <v>43</v>
      </c>
      <c r="I37" s="7">
        <v>1.5</v>
      </c>
      <c r="J37" s="6">
        <v>33.5</v>
      </c>
      <c r="K37" s="7">
        <v>-4.5</v>
      </c>
      <c r="L37" s="6">
        <v>21.5</v>
      </c>
      <c r="M37" s="7">
        <v>2</v>
      </c>
      <c r="N37" s="6"/>
      <c r="O37" s="7"/>
      <c r="P37" s="6"/>
      <c r="Q37" s="7"/>
      <c r="R37" s="6">
        <f t="shared" si="0"/>
        <v>9.5</v>
      </c>
      <c r="S37" s="7">
        <v>6</v>
      </c>
      <c r="V37" s="6">
        <v>48</v>
      </c>
      <c r="W37" s="6">
        <v>48</v>
      </c>
      <c r="X37" s="7">
        <f>V37-W37</f>
        <v>0</v>
      </c>
      <c r="Y37" s="6"/>
      <c r="Z37" s="6"/>
      <c r="AB37" s="6"/>
      <c r="AC37" s="6"/>
      <c r="AE37" s="6"/>
      <c r="AF37" s="6"/>
      <c r="AJ37" s="6">
        <v>41</v>
      </c>
      <c r="AK37" s="6">
        <v>45</v>
      </c>
      <c r="AL37" s="7">
        <f>AJ37-AK37</f>
        <v>-4</v>
      </c>
      <c r="AM37" s="4" t="s">
        <v>292</v>
      </c>
    </row>
    <row r="38" spans="1:39" x14ac:dyDescent="0.25">
      <c r="A38" s="1"/>
      <c r="B38" t="s">
        <v>268</v>
      </c>
      <c r="C38" s="9" t="s">
        <v>484</v>
      </c>
      <c r="D38" s="97">
        <v>30721</v>
      </c>
      <c r="E38">
        <v>22</v>
      </c>
      <c r="F38" t="s">
        <v>508</v>
      </c>
      <c r="G38" s="2" t="s">
        <v>82</v>
      </c>
      <c r="H38" s="6">
        <v>39</v>
      </c>
      <c r="I38" s="7">
        <v>-3</v>
      </c>
      <c r="J38" s="6">
        <v>40</v>
      </c>
      <c r="K38" s="7">
        <v>2</v>
      </c>
      <c r="L38" s="6">
        <v>20</v>
      </c>
      <c r="M38" s="7">
        <v>1</v>
      </c>
      <c r="N38" s="6"/>
      <c r="O38" s="7"/>
      <c r="P38" s="6"/>
      <c r="Q38" s="7"/>
      <c r="R38" s="6">
        <f t="shared" si="0"/>
        <v>-1</v>
      </c>
      <c r="S38" s="7">
        <v>-5</v>
      </c>
      <c r="V38" s="6"/>
      <c r="W38" s="6"/>
      <c r="Y38" s="6"/>
      <c r="Z38" s="6"/>
      <c r="AB38" s="6"/>
      <c r="AC38" s="6"/>
      <c r="AE38" s="6"/>
      <c r="AF38" s="6"/>
      <c r="AJ38" s="6"/>
      <c r="AK38" s="6"/>
    </row>
    <row r="39" spans="1:39" x14ac:dyDescent="0.25">
      <c r="A39" s="1"/>
      <c r="B39" t="s">
        <v>268</v>
      </c>
      <c r="C39" s="9" t="s">
        <v>469</v>
      </c>
      <c r="D39" s="97">
        <v>30728</v>
      </c>
      <c r="E39">
        <v>27</v>
      </c>
      <c r="F39" t="s">
        <v>577</v>
      </c>
      <c r="G39" s="2" t="s">
        <v>60</v>
      </c>
      <c r="H39" s="6">
        <v>41</v>
      </c>
      <c r="I39" s="7">
        <v>-1</v>
      </c>
      <c r="J39" s="6">
        <v>38</v>
      </c>
      <c r="K39" s="7">
        <v>1</v>
      </c>
      <c r="L39" s="6">
        <v>19</v>
      </c>
      <c r="M39" s="7">
        <v>0</v>
      </c>
      <c r="N39" s="6"/>
      <c r="O39" s="7"/>
      <c r="P39" s="6"/>
      <c r="Q39" s="7"/>
      <c r="R39" s="6">
        <f t="shared" si="0"/>
        <v>3</v>
      </c>
      <c r="S39" s="7">
        <v>-2</v>
      </c>
      <c r="V39" s="6"/>
      <c r="W39" s="6"/>
      <c r="Y39" s="6"/>
      <c r="Z39" s="6"/>
      <c r="AB39" s="6"/>
      <c r="AC39" s="6"/>
      <c r="AE39" s="6"/>
      <c r="AF39" s="6"/>
      <c r="AJ39" s="6"/>
      <c r="AK39" s="6"/>
    </row>
    <row r="40" spans="1:39" x14ac:dyDescent="0.25">
      <c r="A40" s="1"/>
      <c r="B40" t="s">
        <v>294</v>
      </c>
      <c r="C40" s="9"/>
      <c r="D40" s="97">
        <v>30742</v>
      </c>
      <c r="E40">
        <v>3</v>
      </c>
      <c r="F40" t="s">
        <v>577</v>
      </c>
      <c r="G40" s="2" t="s">
        <v>192</v>
      </c>
      <c r="H40" s="6">
        <v>38</v>
      </c>
      <c r="I40" s="7">
        <v>-3</v>
      </c>
      <c r="J40" s="6">
        <v>41</v>
      </c>
      <c r="K40" s="7">
        <v>3</v>
      </c>
      <c r="L40" s="6">
        <v>18</v>
      </c>
      <c r="M40" s="7">
        <v>-1</v>
      </c>
      <c r="N40" s="6"/>
      <c r="O40" s="7"/>
      <c r="P40" s="6"/>
      <c r="Q40" s="7"/>
      <c r="R40" s="6">
        <f t="shared" si="0"/>
        <v>-3</v>
      </c>
      <c r="S40" s="7">
        <v>-6</v>
      </c>
      <c r="V40" s="6"/>
      <c r="W40" s="6"/>
      <c r="Y40" s="6"/>
      <c r="Z40" s="6"/>
      <c r="AB40" s="6"/>
      <c r="AC40" s="6"/>
      <c r="AE40" s="6"/>
      <c r="AF40" s="6"/>
      <c r="AJ40" s="6"/>
      <c r="AK40" s="6"/>
    </row>
    <row r="41" spans="1:39" x14ac:dyDescent="0.25">
      <c r="A41" s="1"/>
      <c r="B41" t="s">
        <v>294</v>
      </c>
      <c r="C41" s="9" t="s">
        <v>610</v>
      </c>
      <c r="D41" s="97">
        <v>30746</v>
      </c>
      <c r="F41" t="s">
        <v>357</v>
      </c>
      <c r="G41" s="2"/>
      <c r="H41" s="6">
        <v>40.299999999999997</v>
      </c>
      <c r="I41" s="7">
        <f>H41-H36</f>
        <v>-6.4000000000000057</v>
      </c>
      <c r="J41" s="6">
        <v>41.1</v>
      </c>
      <c r="K41" s="7">
        <f>J41-J36</f>
        <v>5.7000000000000028</v>
      </c>
      <c r="L41" s="6">
        <v>17.399999999999999</v>
      </c>
      <c r="M41" s="7">
        <f>L41-L36</f>
        <v>1.8999999999999986</v>
      </c>
      <c r="N41" s="6"/>
      <c r="O41" s="7"/>
      <c r="P41" s="6"/>
      <c r="Q41" s="7"/>
      <c r="R41" s="6">
        <f t="shared" si="0"/>
        <v>-0.80000000000000426</v>
      </c>
      <c r="S41" s="7">
        <f>R41-R36</f>
        <v>-12.100000000000009</v>
      </c>
      <c r="V41" s="6">
        <v>39</v>
      </c>
      <c r="W41" s="6">
        <v>51</v>
      </c>
      <c r="X41" s="7">
        <f>V41-W41</f>
        <v>-12</v>
      </c>
      <c r="Y41" s="6">
        <v>41</v>
      </c>
      <c r="Z41" s="6">
        <v>22</v>
      </c>
      <c r="AA41" s="7">
        <f>Y41-Z41</f>
        <v>19</v>
      </c>
      <c r="AB41" s="6">
        <v>50</v>
      </c>
      <c r="AC41" s="6">
        <v>20</v>
      </c>
      <c r="AD41" s="7">
        <f>AB41-AC41</f>
        <v>30</v>
      </c>
      <c r="AE41" s="6">
        <v>36</v>
      </c>
      <c r="AF41" s="6">
        <v>24</v>
      </c>
      <c r="AG41" s="7">
        <f>AE41-AF41</f>
        <v>12</v>
      </c>
      <c r="AH41" s="4" t="s">
        <v>1672</v>
      </c>
      <c r="AJ41" s="6">
        <v>35</v>
      </c>
      <c r="AK41" s="6">
        <v>53</v>
      </c>
      <c r="AL41" s="7">
        <f>AJ41-AK41</f>
        <v>-18</v>
      </c>
      <c r="AM41" s="4" t="s">
        <v>536</v>
      </c>
    </row>
    <row r="42" spans="1:39" x14ac:dyDescent="0.25">
      <c r="A42" s="1"/>
      <c r="B42" t="s">
        <v>294</v>
      </c>
      <c r="C42" s="9" t="s">
        <v>541</v>
      </c>
      <c r="D42" s="97">
        <v>30755</v>
      </c>
      <c r="E42">
        <v>27</v>
      </c>
      <c r="F42" t="s">
        <v>577</v>
      </c>
      <c r="G42" s="2" t="s">
        <v>60</v>
      </c>
      <c r="H42" s="6">
        <v>41</v>
      </c>
      <c r="I42" s="7">
        <v>3</v>
      </c>
      <c r="J42" s="6">
        <v>40</v>
      </c>
      <c r="K42" s="7">
        <v>-1</v>
      </c>
      <c r="L42" s="6">
        <v>17</v>
      </c>
      <c r="M42" s="7">
        <v>-1</v>
      </c>
      <c r="N42" s="6"/>
      <c r="O42" s="7"/>
      <c r="P42" s="6"/>
      <c r="Q42" s="7"/>
      <c r="R42" s="6">
        <f>H42-J42</f>
        <v>1</v>
      </c>
      <c r="S42" s="7">
        <v>4</v>
      </c>
      <c r="V42" s="6"/>
      <c r="W42" s="6"/>
      <c r="Y42" s="6"/>
      <c r="Z42" s="6"/>
      <c r="AB42" s="6"/>
      <c r="AC42" s="6"/>
      <c r="AE42" s="6"/>
      <c r="AF42" s="6"/>
      <c r="AJ42" s="6"/>
      <c r="AK42" s="6"/>
    </row>
    <row r="43" spans="1:39" x14ac:dyDescent="0.25">
      <c r="A43" s="1"/>
      <c r="B43" t="s">
        <v>294</v>
      </c>
      <c r="C43" s="9" t="s">
        <v>455</v>
      </c>
      <c r="D43" s="97">
        <v>30756</v>
      </c>
      <c r="E43">
        <v>28</v>
      </c>
      <c r="F43" t="s">
        <v>508</v>
      </c>
      <c r="G43" s="2" t="s">
        <v>82</v>
      </c>
      <c r="H43" s="6">
        <v>39</v>
      </c>
      <c r="I43" s="7">
        <v>-1</v>
      </c>
      <c r="J43" s="6">
        <v>39</v>
      </c>
      <c r="K43" s="7">
        <v>-2</v>
      </c>
      <c r="L43" s="6">
        <v>22</v>
      </c>
      <c r="M43" s="7">
        <v>2</v>
      </c>
      <c r="N43" s="6"/>
      <c r="O43" s="7"/>
      <c r="P43" s="6"/>
      <c r="Q43" s="7"/>
      <c r="R43" s="6">
        <f>H43-J43</f>
        <v>0</v>
      </c>
      <c r="S43" s="7">
        <v>1</v>
      </c>
      <c r="V43" s="6"/>
      <c r="W43" s="6"/>
      <c r="Y43" s="6"/>
      <c r="Z43" s="6"/>
      <c r="AB43" s="6"/>
      <c r="AC43" s="6"/>
      <c r="AE43" s="6"/>
      <c r="AF43" s="6"/>
      <c r="AJ43" s="6"/>
      <c r="AK43" s="6"/>
    </row>
    <row r="44" spans="1:39" x14ac:dyDescent="0.25">
      <c r="A44" s="1"/>
      <c r="B44" t="s">
        <v>294</v>
      </c>
      <c r="C44" s="9" t="s">
        <v>455</v>
      </c>
      <c r="D44" s="97">
        <v>30756</v>
      </c>
      <c r="E44">
        <v>21</v>
      </c>
      <c r="F44" t="s">
        <v>264</v>
      </c>
      <c r="G44" s="2" t="s">
        <v>54</v>
      </c>
      <c r="H44" s="6">
        <v>41</v>
      </c>
      <c r="I44" s="7">
        <v>-2</v>
      </c>
      <c r="J44" s="6">
        <v>38.5</v>
      </c>
      <c r="K44" s="7">
        <v>5</v>
      </c>
      <c r="L44" s="6">
        <v>19.5</v>
      </c>
      <c r="M44" s="7">
        <v>-2</v>
      </c>
      <c r="N44" s="6"/>
      <c r="O44" s="7"/>
      <c r="P44" s="6"/>
      <c r="Q44" s="7"/>
      <c r="R44" s="6">
        <f t="shared" si="0"/>
        <v>2.5</v>
      </c>
      <c r="S44" s="7">
        <v>-7</v>
      </c>
      <c r="V44" s="6">
        <v>46</v>
      </c>
      <c r="W44" s="6">
        <v>52</v>
      </c>
      <c r="X44" s="7">
        <f>V44-W44</f>
        <v>-6</v>
      </c>
      <c r="Y44" s="6"/>
      <c r="Z44" s="6"/>
      <c r="AB44" s="6"/>
      <c r="AC44" s="6"/>
      <c r="AE44" s="6"/>
      <c r="AF44" s="6"/>
      <c r="AJ44" s="6">
        <v>41</v>
      </c>
      <c r="AK44" s="6">
        <v>49</v>
      </c>
      <c r="AL44" s="7">
        <f>AJ44-AK44</f>
        <v>-8</v>
      </c>
      <c r="AM44" s="4" t="s">
        <v>292</v>
      </c>
    </row>
    <row r="45" spans="1:39" x14ac:dyDescent="0.25">
      <c r="A45" s="1"/>
      <c r="B45" t="s">
        <v>269</v>
      </c>
      <c r="C45" s="9" t="s">
        <v>629</v>
      </c>
      <c r="D45" s="97">
        <v>30781</v>
      </c>
      <c r="F45" t="s">
        <v>357</v>
      </c>
      <c r="G45" s="2"/>
      <c r="H45" s="6">
        <v>41</v>
      </c>
      <c r="I45" s="7">
        <f>H45-H41</f>
        <v>0.70000000000000284</v>
      </c>
      <c r="J45" s="6">
        <v>39.6</v>
      </c>
      <c r="K45" s="7">
        <f>J45-J41</f>
        <v>-1.5</v>
      </c>
      <c r="L45" s="6">
        <v>18.3</v>
      </c>
      <c r="M45" s="7">
        <f>L45-L41</f>
        <v>0.90000000000000213</v>
      </c>
      <c r="N45" s="6"/>
      <c r="O45" s="7"/>
      <c r="P45" s="6"/>
      <c r="Q45" s="7"/>
      <c r="R45" s="6">
        <f t="shared" si="0"/>
        <v>1.3999999999999986</v>
      </c>
      <c r="S45" s="7">
        <f>R45-R41</f>
        <v>2.2000000000000028</v>
      </c>
      <c r="V45" s="6">
        <v>42</v>
      </c>
      <c r="W45" s="6">
        <v>49</v>
      </c>
      <c r="X45" s="7">
        <f>V45-W45</f>
        <v>-7</v>
      </c>
      <c r="Y45" s="6">
        <v>36</v>
      </c>
      <c r="Z45" s="6">
        <v>29</v>
      </c>
      <c r="AA45" s="7">
        <f>Y45-Z45</f>
        <v>7</v>
      </c>
      <c r="AB45" s="6">
        <v>51</v>
      </c>
      <c r="AC45" s="6">
        <v>18</v>
      </c>
      <c r="AD45" s="7">
        <f>AB45-AC45</f>
        <v>33</v>
      </c>
      <c r="AE45" s="6">
        <v>37</v>
      </c>
      <c r="AF45" s="6">
        <v>23</v>
      </c>
      <c r="AG45" s="7">
        <f>AE45-AF45</f>
        <v>14</v>
      </c>
      <c r="AH45" s="4" t="s">
        <v>1672</v>
      </c>
      <c r="AJ45" s="6">
        <v>38</v>
      </c>
      <c r="AK45" s="6">
        <v>49</v>
      </c>
      <c r="AL45" s="7">
        <f>AJ45-AK45</f>
        <v>-11</v>
      </c>
      <c r="AM45" s="4" t="s">
        <v>536</v>
      </c>
    </row>
    <row r="46" spans="1:39" x14ac:dyDescent="0.25">
      <c r="A46" s="1"/>
      <c r="B46" t="s">
        <v>269</v>
      </c>
      <c r="C46" s="9" t="s">
        <v>512</v>
      </c>
      <c r="D46" s="97">
        <v>30783</v>
      </c>
      <c r="E46">
        <v>18</v>
      </c>
      <c r="F46" t="s">
        <v>264</v>
      </c>
      <c r="G46" s="2" t="s">
        <v>54</v>
      </c>
      <c r="H46" s="6">
        <v>41</v>
      </c>
      <c r="I46" s="7">
        <v>0</v>
      </c>
      <c r="J46" s="6">
        <v>36.5</v>
      </c>
      <c r="K46" s="7">
        <v>-2</v>
      </c>
      <c r="L46" s="6">
        <v>20.5</v>
      </c>
      <c r="M46" s="7">
        <v>1</v>
      </c>
      <c r="N46" s="6"/>
      <c r="O46" s="7"/>
      <c r="P46" s="6"/>
      <c r="Q46" s="7"/>
      <c r="R46" s="6">
        <f t="shared" si="0"/>
        <v>4.5</v>
      </c>
      <c r="S46" s="7">
        <v>2</v>
      </c>
      <c r="V46" s="6">
        <v>46</v>
      </c>
      <c r="W46" s="6">
        <v>50</v>
      </c>
      <c r="X46" s="7">
        <f>V46-W46</f>
        <v>-4</v>
      </c>
      <c r="Y46" s="6"/>
      <c r="Z46" s="6"/>
      <c r="AB46" s="6"/>
      <c r="AC46" s="6"/>
      <c r="AE46" s="6"/>
      <c r="AF46" s="6"/>
      <c r="AJ46" s="6">
        <v>42</v>
      </c>
      <c r="AK46" s="6">
        <v>45</v>
      </c>
      <c r="AL46" s="7">
        <f>AJ46-AK46</f>
        <v>-3</v>
      </c>
      <c r="AM46" s="4" t="s">
        <v>292</v>
      </c>
    </row>
    <row r="47" spans="1:39" x14ac:dyDescent="0.25">
      <c r="A47" s="1"/>
      <c r="B47" t="s">
        <v>269</v>
      </c>
      <c r="C47" s="9" t="s">
        <v>342</v>
      </c>
      <c r="D47" s="97">
        <v>30784</v>
      </c>
      <c r="E47">
        <v>26</v>
      </c>
      <c r="F47" t="s">
        <v>508</v>
      </c>
      <c r="G47" s="2" t="s">
        <v>82</v>
      </c>
      <c r="H47" s="6">
        <v>40</v>
      </c>
      <c r="I47" s="7">
        <v>1</v>
      </c>
      <c r="J47" s="6">
        <v>37</v>
      </c>
      <c r="K47" s="7">
        <v>-2</v>
      </c>
      <c r="L47" s="6">
        <v>21</v>
      </c>
      <c r="M47" s="7">
        <v>-1</v>
      </c>
      <c r="N47" s="6"/>
      <c r="O47" s="7"/>
      <c r="P47" s="6"/>
      <c r="Q47" s="7"/>
      <c r="R47" s="6">
        <f t="shared" si="0"/>
        <v>3</v>
      </c>
      <c r="S47" s="7">
        <v>3</v>
      </c>
      <c r="V47" s="6"/>
      <c r="W47" s="6"/>
      <c r="Y47" s="6"/>
      <c r="Z47" s="6"/>
      <c r="AB47" s="6"/>
      <c r="AC47" s="6"/>
      <c r="AE47" s="6"/>
      <c r="AF47" s="6"/>
      <c r="AJ47" s="6"/>
      <c r="AK47" s="6"/>
    </row>
    <row r="48" spans="1:39" x14ac:dyDescent="0.25">
      <c r="A48" s="1"/>
      <c r="B48" t="s">
        <v>269</v>
      </c>
      <c r="C48" s="9" t="s">
        <v>526</v>
      </c>
      <c r="D48" s="97">
        <v>30785</v>
      </c>
      <c r="E48">
        <v>28</v>
      </c>
      <c r="F48" t="s">
        <v>521</v>
      </c>
      <c r="G48" s="2" t="s">
        <v>138</v>
      </c>
      <c r="H48" s="6">
        <v>40</v>
      </c>
      <c r="I48" s="7">
        <v>-3</v>
      </c>
      <c r="J48" s="6">
        <v>36</v>
      </c>
      <c r="K48" s="7">
        <v>0</v>
      </c>
      <c r="L48" s="6">
        <v>22</v>
      </c>
      <c r="M48" s="7">
        <v>4</v>
      </c>
      <c r="N48" s="6"/>
      <c r="O48" s="7"/>
      <c r="P48" s="6"/>
      <c r="Q48" s="7"/>
      <c r="R48" s="6">
        <f t="shared" si="0"/>
        <v>4</v>
      </c>
      <c r="S48" s="7">
        <v>-3</v>
      </c>
      <c r="V48" s="6"/>
      <c r="W48" s="6"/>
      <c r="Y48" s="6"/>
      <c r="Z48" s="6"/>
      <c r="AB48" s="6"/>
      <c r="AC48" s="6"/>
      <c r="AE48" s="6"/>
      <c r="AF48" s="6"/>
      <c r="AJ48" s="6"/>
      <c r="AK48" s="6"/>
    </row>
    <row r="49" spans="1:39" x14ac:dyDescent="0.25">
      <c r="A49" s="1"/>
      <c r="B49" t="s">
        <v>269</v>
      </c>
      <c r="C49" s="9" t="s">
        <v>432</v>
      </c>
      <c r="D49" s="97">
        <v>30796</v>
      </c>
      <c r="E49">
        <v>28</v>
      </c>
      <c r="F49" t="s">
        <v>577</v>
      </c>
      <c r="G49" s="2" t="s">
        <v>192</v>
      </c>
      <c r="H49" s="6">
        <v>42</v>
      </c>
      <c r="I49" s="7">
        <v>1</v>
      </c>
      <c r="J49" s="6">
        <v>36</v>
      </c>
      <c r="K49" s="7">
        <v>-4</v>
      </c>
      <c r="L49" s="6">
        <v>20</v>
      </c>
      <c r="M49" s="7">
        <v>3</v>
      </c>
      <c r="N49" s="6"/>
      <c r="O49" s="7"/>
      <c r="P49" s="6"/>
      <c r="Q49" s="7"/>
      <c r="R49" s="6">
        <f t="shared" si="0"/>
        <v>6</v>
      </c>
      <c r="S49" s="7">
        <v>5</v>
      </c>
      <c r="V49" s="6"/>
      <c r="W49" s="6"/>
      <c r="Y49" s="6"/>
      <c r="Z49" s="6"/>
      <c r="AB49" s="6"/>
      <c r="AC49" s="6"/>
      <c r="AE49" s="6"/>
      <c r="AF49" s="6"/>
      <c r="AJ49" s="6"/>
      <c r="AK49" s="6"/>
    </row>
    <row r="50" spans="1:39" x14ac:dyDescent="0.25">
      <c r="A50" s="1"/>
      <c r="B50" t="s">
        <v>269</v>
      </c>
      <c r="C50" s="9" t="s">
        <v>659</v>
      </c>
      <c r="D50" s="97">
        <v>30797</v>
      </c>
      <c r="E50">
        <v>7</v>
      </c>
      <c r="F50" t="s">
        <v>577</v>
      </c>
      <c r="G50" s="2" t="s">
        <v>60</v>
      </c>
      <c r="H50" s="6">
        <v>40</v>
      </c>
      <c r="I50" s="7">
        <v>-2</v>
      </c>
      <c r="J50" s="6">
        <v>39</v>
      </c>
      <c r="K50" s="7">
        <v>3</v>
      </c>
      <c r="L50" s="6">
        <v>20</v>
      </c>
      <c r="M50" s="7">
        <v>0</v>
      </c>
      <c r="N50" s="6"/>
      <c r="O50" s="7"/>
      <c r="P50" s="6"/>
      <c r="Q50" s="7"/>
      <c r="R50" s="6">
        <f t="shared" si="0"/>
        <v>1</v>
      </c>
      <c r="S50" s="7">
        <v>-5</v>
      </c>
      <c r="V50" s="6"/>
      <c r="W50" s="6"/>
      <c r="Y50" s="6"/>
      <c r="Z50" s="6"/>
      <c r="AB50" s="6"/>
      <c r="AC50" s="6"/>
      <c r="AE50" s="6"/>
      <c r="AF50" s="6"/>
      <c r="AJ50" s="6"/>
      <c r="AK50" s="6"/>
    </row>
    <row r="51" spans="1:39" x14ac:dyDescent="0.25">
      <c r="A51" s="1"/>
      <c r="B51" t="s">
        <v>270</v>
      </c>
      <c r="C51" s="9" t="s">
        <v>615</v>
      </c>
      <c r="D51" s="97">
        <v>30809</v>
      </c>
      <c r="F51" t="s">
        <v>357</v>
      </c>
      <c r="G51" s="2"/>
      <c r="H51" s="6">
        <v>42.6</v>
      </c>
      <c r="I51" s="7">
        <f>H51-H45</f>
        <v>1.6000000000000014</v>
      </c>
      <c r="J51" s="6">
        <v>35.5</v>
      </c>
      <c r="K51" s="7">
        <f>J51-J45</f>
        <v>-4.1000000000000014</v>
      </c>
      <c r="L51" s="6">
        <v>20.3</v>
      </c>
      <c r="M51" s="7">
        <f>L51-L45</f>
        <v>2</v>
      </c>
      <c r="N51" s="6"/>
      <c r="O51" s="7"/>
      <c r="P51" s="6"/>
      <c r="Q51" s="7"/>
      <c r="R51" s="6">
        <f t="shared" si="0"/>
        <v>7.1000000000000014</v>
      </c>
      <c r="S51" s="7">
        <f>R51-R45</f>
        <v>5.7000000000000028</v>
      </c>
      <c r="V51" s="6">
        <v>47</v>
      </c>
      <c r="W51" s="6">
        <v>46</v>
      </c>
      <c r="X51" s="7">
        <f>V51-W51</f>
        <v>1</v>
      </c>
      <c r="Y51" s="6">
        <v>38</v>
      </c>
      <c r="Z51" s="6">
        <v>31</v>
      </c>
      <c r="AA51" s="7">
        <f>Y51-Z51</f>
        <v>7</v>
      </c>
      <c r="AB51" s="6">
        <v>55</v>
      </c>
      <c r="AC51" s="6">
        <v>18</v>
      </c>
      <c r="AD51" s="7">
        <f>AB51-AC51</f>
        <v>37</v>
      </c>
      <c r="AE51" s="6">
        <v>44</v>
      </c>
      <c r="AF51" s="6">
        <v>21</v>
      </c>
      <c r="AG51" s="7">
        <f>AE51-AF51</f>
        <v>23</v>
      </c>
      <c r="AH51" s="4" t="s">
        <v>1672</v>
      </c>
      <c r="AJ51" s="6">
        <v>41</v>
      </c>
      <c r="AK51" s="6">
        <v>49</v>
      </c>
      <c r="AL51" s="7">
        <f>AJ51-AK51</f>
        <v>-8</v>
      </c>
      <c r="AM51" s="4" t="s">
        <v>536</v>
      </c>
    </row>
    <row r="52" spans="1:39" x14ac:dyDescent="0.25">
      <c r="A52" s="1"/>
      <c r="B52" t="s">
        <v>270</v>
      </c>
      <c r="C52" s="9" t="s">
        <v>400</v>
      </c>
      <c r="D52" s="97">
        <v>30811</v>
      </c>
      <c r="E52">
        <v>16</v>
      </c>
      <c r="F52" t="s">
        <v>264</v>
      </c>
      <c r="G52" s="2" t="s">
        <v>54</v>
      </c>
      <c r="H52" s="6">
        <v>38.5</v>
      </c>
      <c r="I52" s="7">
        <v>-2.5</v>
      </c>
      <c r="J52" s="6">
        <v>36.5</v>
      </c>
      <c r="K52" s="7">
        <v>0</v>
      </c>
      <c r="L52" s="6">
        <v>23</v>
      </c>
      <c r="M52" s="7">
        <v>2.5</v>
      </c>
      <c r="N52" s="6"/>
      <c r="O52" s="7"/>
      <c r="P52" s="6"/>
      <c r="Q52" s="7"/>
      <c r="R52" s="6">
        <f t="shared" si="0"/>
        <v>2</v>
      </c>
      <c r="S52" s="7">
        <v>-2.5</v>
      </c>
      <c r="V52" s="6">
        <v>41</v>
      </c>
      <c r="W52" s="6">
        <v>54</v>
      </c>
      <c r="X52" s="7">
        <f>V52-W52</f>
        <v>-13</v>
      </c>
      <c r="Y52" s="6"/>
      <c r="Z52" s="6"/>
      <c r="AB52" s="6"/>
      <c r="AC52" s="6"/>
      <c r="AE52" s="6"/>
      <c r="AF52" s="6"/>
      <c r="AJ52" s="6">
        <v>37</v>
      </c>
      <c r="AK52" s="6">
        <v>51</v>
      </c>
      <c r="AL52" s="7">
        <f>AJ52-AK52</f>
        <v>-14</v>
      </c>
      <c r="AM52" s="4" t="s">
        <v>292</v>
      </c>
    </row>
    <row r="53" spans="1:39" x14ac:dyDescent="0.25">
      <c r="A53" s="1"/>
      <c r="B53" t="s">
        <v>270</v>
      </c>
      <c r="C53" s="9" t="s">
        <v>581</v>
      </c>
      <c r="D53" s="97">
        <v>30816</v>
      </c>
      <c r="E53">
        <v>24</v>
      </c>
      <c r="F53" t="s">
        <v>508</v>
      </c>
      <c r="G53" s="2" t="s">
        <v>82</v>
      </c>
      <c r="H53" s="6">
        <v>38</v>
      </c>
      <c r="I53" s="7">
        <v>-2</v>
      </c>
      <c r="J53" s="6">
        <v>37</v>
      </c>
      <c r="K53" s="7">
        <v>0</v>
      </c>
      <c r="L53" s="6">
        <v>23</v>
      </c>
      <c r="M53" s="7">
        <v>2</v>
      </c>
      <c r="N53" s="6"/>
      <c r="O53" s="7"/>
      <c r="P53" s="6"/>
      <c r="Q53" s="7"/>
      <c r="R53" s="6">
        <f t="shared" si="0"/>
        <v>1</v>
      </c>
      <c r="S53" s="7">
        <v>-2</v>
      </c>
      <c r="V53" s="6"/>
      <c r="W53" s="6"/>
      <c r="Y53" s="6"/>
      <c r="Z53" s="6"/>
      <c r="AB53" s="6"/>
      <c r="AC53" s="6"/>
      <c r="AE53" s="6"/>
      <c r="AF53" s="6"/>
      <c r="AJ53" s="6"/>
      <c r="AK53" s="6"/>
    </row>
    <row r="54" spans="1:39" x14ac:dyDescent="0.25">
      <c r="A54" s="1"/>
      <c r="B54" t="s">
        <v>270</v>
      </c>
      <c r="C54" s="9" t="s">
        <v>482</v>
      </c>
      <c r="D54" s="97">
        <v>30826</v>
      </c>
      <c r="E54">
        <v>4</v>
      </c>
      <c r="F54" t="s">
        <v>577</v>
      </c>
      <c r="G54" s="2" t="s">
        <v>60</v>
      </c>
      <c r="H54" s="6">
        <v>40</v>
      </c>
      <c r="I54" s="7">
        <v>0</v>
      </c>
      <c r="J54" s="6">
        <v>38</v>
      </c>
      <c r="K54" s="7">
        <v>-1</v>
      </c>
      <c r="L54" s="6">
        <v>21</v>
      </c>
      <c r="M54" s="7">
        <v>1</v>
      </c>
      <c r="N54" s="6"/>
      <c r="O54" s="7"/>
      <c r="P54" s="6"/>
      <c r="Q54" s="7"/>
      <c r="R54" s="6">
        <f t="shared" si="0"/>
        <v>2</v>
      </c>
      <c r="S54" s="7">
        <v>1</v>
      </c>
      <c r="V54" s="6"/>
      <c r="W54" s="6"/>
      <c r="Y54" s="6"/>
      <c r="Z54" s="6"/>
      <c r="AB54" s="6"/>
      <c r="AC54" s="6"/>
      <c r="AE54" s="6"/>
      <c r="AF54" s="6"/>
      <c r="AJ54" s="6"/>
      <c r="AK54" s="6"/>
    </row>
    <row r="55" spans="1:39" x14ac:dyDescent="0.25">
      <c r="A55" s="1"/>
      <c r="B55" t="s">
        <v>263</v>
      </c>
      <c r="C55" s="9" t="s">
        <v>608</v>
      </c>
      <c r="D55" s="97">
        <v>30837</v>
      </c>
      <c r="F55" t="s">
        <v>357</v>
      </c>
      <c r="G55" s="2"/>
      <c r="H55" s="6">
        <v>41.8</v>
      </c>
      <c r="I55" s="7">
        <f>H55-H51</f>
        <v>-0.80000000000000426</v>
      </c>
      <c r="J55" s="6">
        <v>36.200000000000003</v>
      </c>
      <c r="K55" s="7">
        <f>J55-J51</f>
        <v>0.70000000000000284</v>
      </c>
      <c r="L55" s="6">
        <v>20.3</v>
      </c>
      <c r="M55" s="7">
        <f>L55-L51</f>
        <v>0</v>
      </c>
      <c r="N55" s="6"/>
      <c r="O55" s="7"/>
      <c r="P55" s="6"/>
      <c r="Q55" s="7"/>
      <c r="R55" s="6">
        <f t="shared" si="0"/>
        <v>5.5999999999999943</v>
      </c>
      <c r="S55" s="7">
        <f>R55-R51</f>
        <v>-1.5000000000000071</v>
      </c>
      <c r="V55" s="6">
        <v>44</v>
      </c>
      <c r="W55" s="6">
        <v>46</v>
      </c>
      <c r="X55" s="7">
        <f>V55-W55</f>
        <v>-2</v>
      </c>
      <c r="Y55" s="6">
        <v>35</v>
      </c>
      <c r="Z55" s="6">
        <v>33</v>
      </c>
      <c r="AA55" s="7">
        <f>Y55-Z55</f>
        <v>2</v>
      </c>
      <c r="AB55" s="6">
        <v>50</v>
      </c>
      <c r="AC55" s="6">
        <v>19</v>
      </c>
      <c r="AD55" s="7">
        <f>AB55-AC55</f>
        <v>31</v>
      </c>
      <c r="AE55" s="6">
        <v>41</v>
      </c>
      <c r="AF55" s="6">
        <v>22</v>
      </c>
      <c r="AG55" s="7">
        <f>AE55-AF55</f>
        <v>19</v>
      </c>
      <c r="AH55" s="4" t="s">
        <v>1672</v>
      </c>
      <c r="AJ55" s="6">
        <v>40</v>
      </c>
      <c r="AK55" s="6">
        <v>49</v>
      </c>
      <c r="AL55" s="7">
        <f>AJ55-AK55</f>
        <v>-9</v>
      </c>
      <c r="AM55" s="4" t="s">
        <v>536</v>
      </c>
    </row>
    <row r="56" spans="1:39" x14ac:dyDescent="0.25">
      <c r="A56" s="1"/>
      <c r="B56" t="s">
        <v>263</v>
      </c>
      <c r="C56" s="9" t="s">
        <v>409</v>
      </c>
      <c r="D56" s="97">
        <v>30839</v>
      </c>
      <c r="E56">
        <v>13</v>
      </c>
      <c r="F56" t="s">
        <v>264</v>
      </c>
      <c r="G56" s="2" t="s">
        <v>54</v>
      </c>
      <c r="H56" s="6">
        <v>37.5</v>
      </c>
      <c r="I56" s="7">
        <v>-1</v>
      </c>
      <c r="J56" s="6">
        <v>38</v>
      </c>
      <c r="K56" s="7">
        <v>1.5</v>
      </c>
      <c r="L56" s="6">
        <v>23</v>
      </c>
      <c r="M56" s="7">
        <v>0</v>
      </c>
      <c r="N56" s="6"/>
      <c r="O56" s="7"/>
      <c r="P56" s="6"/>
      <c r="Q56" s="7"/>
      <c r="R56" s="6">
        <f t="shared" si="0"/>
        <v>-0.5</v>
      </c>
      <c r="S56" s="7">
        <v>-2.5</v>
      </c>
      <c r="V56" s="6">
        <v>41</v>
      </c>
      <c r="W56" s="6">
        <v>54</v>
      </c>
      <c r="X56" s="7">
        <f>V56-W56</f>
        <v>-13</v>
      </c>
      <c r="Y56" s="6"/>
      <c r="Z56" s="6"/>
      <c r="AB56" s="6"/>
      <c r="AC56" s="6"/>
      <c r="AE56" s="6"/>
      <c r="AF56" s="6"/>
      <c r="AJ56" s="6">
        <v>36</v>
      </c>
      <c r="AK56" s="6">
        <v>53</v>
      </c>
      <c r="AL56" s="7">
        <f>AJ56-AK56</f>
        <v>-17</v>
      </c>
      <c r="AM56" s="4" t="s">
        <v>292</v>
      </c>
    </row>
    <row r="57" spans="1:39" x14ac:dyDescent="0.25">
      <c r="A57" s="1"/>
      <c r="B57" t="s">
        <v>263</v>
      </c>
      <c r="C57" s="9" t="s">
        <v>647</v>
      </c>
      <c r="D57" s="97">
        <v>30840</v>
      </c>
      <c r="E57">
        <v>9</v>
      </c>
      <c r="F57" t="s">
        <v>577</v>
      </c>
      <c r="G57" s="2" t="s">
        <v>192</v>
      </c>
      <c r="H57" s="6">
        <v>42</v>
      </c>
      <c r="I57" s="7">
        <v>2</v>
      </c>
      <c r="J57" s="6">
        <v>38</v>
      </c>
      <c r="K57" s="7">
        <v>0</v>
      </c>
      <c r="L57" s="6">
        <v>18</v>
      </c>
      <c r="M57" s="7">
        <v>-3</v>
      </c>
      <c r="N57" s="6"/>
      <c r="O57" s="7"/>
      <c r="P57" s="6"/>
      <c r="Q57" s="7"/>
      <c r="R57" s="6">
        <f t="shared" si="0"/>
        <v>4</v>
      </c>
      <c r="S57" s="7">
        <v>2</v>
      </c>
      <c r="V57" s="6"/>
      <c r="W57" s="6"/>
      <c r="Y57" s="6"/>
      <c r="Z57" s="6"/>
      <c r="AB57" s="6"/>
      <c r="AC57" s="6"/>
      <c r="AE57" s="6"/>
      <c r="AF57" s="6"/>
      <c r="AJ57" s="6"/>
      <c r="AK57" s="6"/>
    </row>
    <row r="58" spans="1:39" x14ac:dyDescent="0.25">
      <c r="A58" s="1"/>
      <c r="B58" t="s">
        <v>263</v>
      </c>
      <c r="C58" s="9" t="s">
        <v>477</v>
      </c>
      <c r="D58" s="97">
        <v>30840</v>
      </c>
      <c r="E58">
        <v>21</v>
      </c>
      <c r="F58" t="s">
        <v>508</v>
      </c>
      <c r="G58" s="2" t="s">
        <v>82</v>
      </c>
      <c r="H58" s="6">
        <v>37</v>
      </c>
      <c r="I58" s="7">
        <v>-1</v>
      </c>
      <c r="J58" s="6">
        <v>38</v>
      </c>
      <c r="K58" s="7">
        <v>1</v>
      </c>
      <c r="L58" s="6">
        <v>23</v>
      </c>
      <c r="M58" s="7">
        <v>0</v>
      </c>
      <c r="N58" s="6"/>
      <c r="O58" s="7"/>
      <c r="P58" s="6"/>
      <c r="Q58" s="7"/>
      <c r="R58" s="6">
        <f t="shared" si="0"/>
        <v>-1</v>
      </c>
      <c r="S58" s="7">
        <v>-2</v>
      </c>
      <c r="V58" s="6"/>
      <c r="W58" s="6"/>
      <c r="Y58" s="6"/>
      <c r="Z58" s="6"/>
      <c r="AB58" s="6"/>
      <c r="AC58" s="6"/>
      <c r="AE58" s="6"/>
      <c r="AF58" s="6"/>
      <c r="AJ58" s="6"/>
      <c r="AK58" s="6"/>
    </row>
    <row r="59" spans="1:39" x14ac:dyDescent="0.25">
      <c r="A59" s="1"/>
      <c r="B59" t="s">
        <v>263</v>
      </c>
      <c r="C59" s="9"/>
      <c r="D59" s="97">
        <v>30843</v>
      </c>
      <c r="E59">
        <v>16</v>
      </c>
      <c r="F59" t="s">
        <v>508</v>
      </c>
      <c r="G59" s="2" t="s">
        <v>184</v>
      </c>
      <c r="H59" s="6">
        <v>38</v>
      </c>
      <c r="I59" s="7">
        <v>1</v>
      </c>
      <c r="J59" s="6">
        <v>39</v>
      </c>
      <c r="K59" s="7">
        <v>1</v>
      </c>
      <c r="L59" s="6">
        <v>22</v>
      </c>
      <c r="M59" s="7">
        <v>-1</v>
      </c>
      <c r="N59" s="6"/>
      <c r="O59" s="7"/>
      <c r="P59" s="6"/>
      <c r="Q59" s="7"/>
      <c r="R59" s="6">
        <f t="shared" si="0"/>
        <v>-1</v>
      </c>
      <c r="S59" s="7">
        <v>0</v>
      </c>
      <c r="V59" s="6"/>
      <c r="W59" s="6"/>
      <c r="Y59" s="6"/>
      <c r="Z59" s="6"/>
      <c r="AB59" s="6"/>
      <c r="AC59" s="6"/>
      <c r="AE59" s="6"/>
      <c r="AF59" s="6"/>
      <c r="AJ59" s="6"/>
      <c r="AK59" s="6"/>
    </row>
    <row r="60" spans="1:39" x14ac:dyDescent="0.25">
      <c r="A60" s="1"/>
      <c r="B60" t="s">
        <v>263</v>
      </c>
      <c r="C60" s="9" t="s">
        <v>485</v>
      </c>
      <c r="D60" s="97">
        <v>30854</v>
      </c>
      <c r="E60">
        <v>2</v>
      </c>
      <c r="F60" t="s">
        <v>577</v>
      </c>
      <c r="G60" s="2" t="s">
        <v>60</v>
      </c>
      <c r="H60" s="6">
        <v>39</v>
      </c>
      <c r="I60" s="7">
        <v>-3</v>
      </c>
      <c r="J60" s="6">
        <v>39</v>
      </c>
      <c r="K60" s="7">
        <v>1</v>
      </c>
      <c r="L60" s="6">
        <v>21</v>
      </c>
      <c r="M60" s="7">
        <v>3</v>
      </c>
      <c r="N60" s="6"/>
      <c r="O60" s="7"/>
      <c r="P60" s="6"/>
      <c r="Q60" s="7"/>
      <c r="R60" s="6">
        <f t="shared" si="0"/>
        <v>0</v>
      </c>
      <c r="S60" s="7">
        <v>-4</v>
      </c>
      <c r="V60" s="6"/>
      <c r="W60" s="6"/>
      <c r="Y60" s="6"/>
      <c r="Z60" s="6"/>
      <c r="AB60" s="6"/>
      <c r="AC60" s="6"/>
      <c r="AE60" s="6"/>
      <c r="AF60" s="6"/>
      <c r="AJ60" s="6"/>
      <c r="AK60" s="6"/>
    </row>
    <row r="61" spans="1:39" x14ac:dyDescent="0.25">
      <c r="A61" s="1"/>
      <c r="B61" t="s">
        <v>265</v>
      </c>
      <c r="C61" s="9" t="s">
        <v>629</v>
      </c>
      <c r="D61" s="97">
        <v>30872</v>
      </c>
      <c r="F61" t="s">
        <v>357</v>
      </c>
      <c r="G61" s="2"/>
      <c r="H61" s="6">
        <v>39.9</v>
      </c>
      <c r="I61" s="7">
        <f>H61-H55</f>
        <v>-1.8999999999999986</v>
      </c>
      <c r="J61" s="6">
        <v>36.5</v>
      </c>
      <c r="K61" s="7">
        <f>J61-J55</f>
        <v>0.29999999999999716</v>
      </c>
      <c r="L61" s="6">
        <v>21.6</v>
      </c>
      <c r="M61" s="7">
        <f>L61-L55</f>
        <v>1.3000000000000007</v>
      </c>
      <c r="N61" s="6"/>
      <c r="O61" s="7"/>
      <c r="P61" s="6"/>
      <c r="Q61" s="7"/>
      <c r="R61" s="6">
        <f t="shared" si="0"/>
        <v>3.3999999999999986</v>
      </c>
      <c r="S61" s="7">
        <f>R61-R55</f>
        <v>-2.1999999999999957</v>
      </c>
      <c r="T61" s="3"/>
      <c r="V61" s="6">
        <v>40</v>
      </c>
      <c r="W61" s="6">
        <v>51</v>
      </c>
      <c r="X61" s="7">
        <f>V61-W61</f>
        <v>-11</v>
      </c>
      <c r="Y61" s="6">
        <v>35</v>
      </c>
      <c r="Z61" s="6">
        <v>38</v>
      </c>
      <c r="AA61" s="7">
        <f>Y61-Z61</f>
        <v>-3</v>
      </c>
      <c r="AB61" s="6">
        <v>51</v>
      </c>
      <c r="AC61" s="6">
        <v>21</v>
      </c>
      <c r="AD61" s="7">
        <f>AB61-AC61</f>
        <v>30</v>
      </c>
      <c r="AE61" s="6">
        <v>42</v>
      </c>
      <c r="AF61" s="6">
        <v>25</v>
      </c>
      <c r="AG61" s="7">
        <f>AE61-AF61</f>
        <v>17</v>
      </c>
      <c r="AH61" s="4" t="s">
        <v>1672</v>
      </c>
      <c r="AJ61" s="6">
        <v>36</v>
      </c>
      <c r="AK61" s="6">
        <v>52</v>
      </c>
      <c r="AL61" s="7">
        <f>AJ61-AK61</f>
        <v>-16</v>
      </c>
      <c r="AM61" s="4" t="s">
        <v>536</v>
      </c>
    </row>
    <row r="62" spans="1:39" x14ac:dyDescent="0.25">
      <c r="A62" s="1"/>
      <c r="B62" t="s">
        <v>265</v>
      </c>
      <c r="C62" s="9" t="s">
        <v>511</v>
      </c>
      <c r="D62" s="97">
        <v>30870</v>
      </c>
      <c r="E62">
        <v>19</v>
      </c>
      <c r="F62" t="s">
        <v>508</v>
      </c>
      <c r="G62" s="2" t="s">
        <v>82</v>
      </c>
      <c r="H62" s="6">
        <v>34.5</v>
      </c>
      <c r="I62" s="7">
        <v>-3.5</v>
      </c>
      <c r="J62" s="6">
        <v>39</v>
      </c>
      <c r="K62" s="7">
        <v>0</v>
      </c>
      <c r="L62" s="6">
        <v>25.5</v>
      </c>
      <c r="M62" s="7">
        <v>3.5</v>
      </c>
      <c r="N62" s="6"/>
      <c r="O62" s="7"/>
      <c r="P62" s="6"/>
      <c r="Q62" s="7"/>
      <c r="R62" s="6">
        <f t="shared" si="0"/>
        <v>-4.5</v>
      </c>
      <c r="S62" s="7">
        <v>-3.5</v>
      </c>
      <c r="V62" s="6"/>
      <c r="W62" s="6"/>
      <c r="Y62" s="6"/>
      <c r="Z62" s="6"/>
      <c r="AB62" s="6"/>
      <c r="AC62" s="6"/>
      <c r="AE62" s="6"/>
      <c r="AF62" s="6"/>
      <c r="AJ62" s="6"/>
      <c r="AK62" s="6"/>
    </row>
    <row r="63" spans="1:39" x14ac:dyDescent="0.25">
      <c r="A63" s="1"/>
      <c r="B63" t="s">
        <v>265</v>
      </c>
      <c r="C63" s="9" t="s">
        <v>512</v>
      </c>
      <c r="D63" s="97">
        <v>30874</v>
      </c>
      <c r="E63">
        <v>18</v>
      </c>
      <c r="F63" t="s">
        <v>264</v>
      </c>
      <c r="G63" s="2" t="s">
        <v>54</v>
      </c>
      <c r="H63" s="6">
        <v>37.5</v>
      </c>
      <c r="I63" s="7">
        <v>0</v>
      </c>
      <c r="J63" s="6">
        <v>38.5</v>
      </c>
      <c r="K63" s="7">
        <v>0.5</v>
      </c>
      <c r="L63" s="6">
        <v>22</v>
      </c>
      <c r="M63" s="7">
        <v>-1</v>
      </c>
      <c r="N63" s="6"/>
      <c r="O63" s="7"/>
      <c r="P63" s="6"/>
      <c r="Q63" s="7"/>
      <c r="R63" s="6">
        <f t="shared" si="0"/>
        <v>-1</v>
      </c>
      <c r="S63" s="7">
        <v>-0.5</v>
      </c>
      <c r="V63" s="6">
        <v>41</v>
      </c>
      <c r="W63" s="6">
        <v>55</v>
      </c>
      <c r="X63" s="7">
        <f>V63-W63</f>
        <v>-14</v>
      </c>
      <c r="Y63" s="6"/>
      <c r="Z63" s="6"/>
      <c r="AB63" s="6"/>
      <c r="AC63" s="6"/>
      <c r="AE63" s="6"/>
      <c r="AF63" s="6"/>
      <c r="AJ63" s="6">
        <v>36</v>
      </c>
      <c r="AK63" s="6">
        <v>54</v>
      </c>
      <c r="AL63" s="7">
        <f>AJ63-AK63</f>
        <v>-18</v>
      </c>
      <c r="AM63" s="4" t="s">
        <v>292</v>
      </c>
    </row>
    <row r="64" spans="1:39" x14ac:dyDescent="0.25">
      <c r="A64" s="1"/>
      <c r="B64" t="s">
        <v>265</v>
      </c>
      <c r="C64" s="9" t="s">
        <v>307</v>
      </c>
      <c r="D64" s="97">
        <v>30882</v>
      </c>
      <c r="F64" t="s">
        <v>577</v>
      </c>
      <c r="G64" s="2"/>
      <c r="H64" s="6">
        <v>37</v>
      </c>
      <c r="I64" s="7">
        <v>-2</v>
      </c>
      <c r="J64" s="6">
        <v>40</v>
      </c>
      <c r="K64" s="7">
        <v>1</v>
      </c>
      <c r="L64" s="6">
        <v>20</v>
      </c>
      <c r="M64" s="7">
        <v>-1</v>
      </c>
      <c r="N64" s="6"/>
      <c r="O64" s="7"/>
      <c r="P64" s="6"/>
      <c r="Q64" s="7"/>
      <c r="R64" s="6">
        <f t="shared" si="0"/>
        <v>-3</v>
      </c>
      <c r="S64" s="7">
        <v>-3</v>
      </c>
      <c r="V64" s="6"/>
      <c r="W64" s="6"/>
      <c r="Y64" s="6"/>
      <c r="Z64" s="6"/>
      <c r="AB64" s="6"/>
      <c r="AC64" s="6"/>
      <c r="AE64" s="6"/>
      <c r="AF64" s="6"/>
      <c r="AJ64" s="6"/>
      <c r="AK64" s="6"/>
    </row>
    <row r="65" spans="1:39" x14ac:dyDescent="0.25">
      <c r="A65" s="1"/>
      <c r="B65" t="s">
        <v>293</v>
      </c>
      <c r="C65" s="9" t="s">
        <v>528</v>
      </c>
      <c r="D65" s="97">
        <v>30900</v>
      </c>
      <c r="F65" t="s">
        <v>357</v>
      </c>
      <c r="G65" s="2"/>
      <c r="H65" s="6">
        <v>41</v>
      </c>
      <c r="I65" s="7">
        <f>H65-H61</f>
        <v>1.1000000000000014</v>
      </c>
      <c r="J65" s="6">
        <v>37.1</v>
      </c>
      <c r="K65" s="7">
        <f>J65-J61</f>
        <v>0.60000000000000142</v>
      </c>
      <c r="L65" s="6">
        <v>19.3</v>
      </c>
      <c r="M65" s="7">
        <f>L65-L61</f>
        <v>-2.3000000000000007</v>
      </c>
      <c r="N65" s="6"/>
      <c r="O65" s="7"/>
      <c r="P65" s="6"/>
      <c r="Q65" s="7"/>
      <c r="R65" s="6">
        <f t="shared" si="0"/>
        <v>3.8999999999999986</v>
      </c>
      <c r="S65" s="7">
        <f>R65-R61</f>
        <v>0.5</v>
      </c>
      <c r="T65" s="3"/>
      <c r="V65" s="6">
        <v>41</v>
      </c>
      <c r="W65" s="6">
        <v>49</v>
      </c>
      <c r="X65" s="7">
        <f>V65-W65</f>
        <v>-8</v>
      </c>
      <c r="Y65" s="6">
        <v>32</v>
      </c>
      <c r="Z65" s="6">
        <v>41</v>
      </c>
      <c r="AA65" s="7">
        <f>Y65-Z65</f>
        <v>-9</v>
      </c>
      <c r="AB65" s="6">
        <v>47</v>
      </c>
      <c r="AC65" s="6">
        <v>22</v>
      </c>
      <c r="AD65" s="7">
        <f>AB65-AC65</f>
        <v>25</v>
      </c>
      <c r="AE65" s="6">
        <v>41</v>
      </c>
      <c r="AF65" s="6">
        <v>25</v>
      </c>
      <c r="AG65" s="7">
        <f>AE65-AF65</f>
        <v>16</v>
      </c>
      <c r="AH65" s="4" t="s">
        <v>1672</v>
      </c>
      <c r="AJ65" s="6">
        <v>36</v>
      </c>
      <c r="AK65" s="6">
        <v>51</v>
      </c>
      <c r="AL65" s="7">
        <f>AJ65-AK65</f>
        <v>-15</v>
      </c>
      <c r="AM65" s="4" t="s">
        <v>536</v>
      </c>
    </row>
    <row r="66" spans="1:39" x14ac:dyDescent="0.25">
      <c r="A66" s="1"/>
      <c r="B66" t="s">
        <v>293</v>
      </c>
      <c r="C66" s="9" t="s">
        <v>522</v>
      </c>
      <c r="D66" s="97">
        <v>30902</v>
      </c>
      <c r="E66">
        <v>15</v>
      </c>
      <c r="F66" t="s">
        <v>264</v>
      </c>
      <c r="G66" s="2" t="s">
        <v>54</v>
      </c>
      <c r="H66" s="6">
        <v>36</v>
      </c>
      <c r="I66" s="7">
        <v>-1.5</v>
      </c>
      <c r="J66" s="6">
        <v>39</v>
      </c>
      <c r="K66" s="7">
        <v>0.5</v>
      </c>
      <c r="L66" s="6">
        <v>22.5</v>
      </c>
      <c r="M66" s="7">
        <v>0.5</v>
      </c>
      <c r="N66" s="6"/>
      <c r="O66" s="7"/>
      <c r="P66" s="6"/>
      <c r="Q66" s="7"/>
      <c r="R66" s="6">
        <f t="shared" si="0"/>
        <v>-3</v>
      </c>
      <c r="S66" s="7">
        <v>-2</v>
      </c>
      <c r="V66" s="6">
        <v>39</v>
      </c>
      <c r="W66" s="6">
        <v>56</v>
      </c>
      <c r="X66" s="7">
        <f>V66-W66</f>
        <v>-17</v>
      </c>
      <c r="Y66" s="6"/>
      <c r="Z66" s="6"/>
      <c r="AB66" s="6"/>
      <c r="AC66" s="6"/>
      <c r="AE66" s="6"/>
      <c r="AF66" s="6"/>
      <c r="AJ66" s="6">
        <v>34</v>
      </c>
      <c r="AK66" s="6">
        <v>54</v>
      </c>
      <c r="AL66" s="7">
        <f>AJ66-AK66</f>
        <v>-20</v>
      </c>
      <c r="AM66" s="4" t="s">
        <v>292</v>
      </c>
    </row>
    <row r="67" spans="1:39" x14ac:dyDescent="0.25">
      <c r="A67" s="1"/>
      <c r="B67" t="s">
        <v>293</v>
      </c>
      <c r="C67" s="9" t="s">
        <v>484</v>
      </c>
      <c r="D67" s="97">
        <v>30903</v>
      </c>
      <c r="E67">
        <v>23</v>
      </c>
      <c r="F67" t="s">
        <v>508</v>
      </c>
      <c r="G67" s="2" t="s">
        <v>82</v>
      </c>
      <c r="H67" s="6">
        <v>36</v>
      </c>
      <c r="I67" s="7">
        <v>1.5</v>
      </c>
      <c r="J67" s="6">
        <v>39</v>
      </c>
      <c r="K67" s="7">
        <v>0</v>
      </c>
      <c r="L67" s="6">
        <v>24</v>
      </c>
      <c r="M67" s="7">
        <v>-1.5</v>
      </c>
      <c r="N67" s="6"/>
      <c r="O67" s="7"/>
      <c r="P67" s="6"/>
      <c r="Q67" s="7"/>
      <c r="R67" s="6">
        <f t="shared" si="0"/>
        <v>-3</v>
      </c>
      <c r="S67" s="7">
        <v>1.5</v>
      </c>
      <c r="V67" s="6"/>
      <c r="W67" s="6"/>
      <c r="Y67" s="6"/>
      <c r="Z67" s="6"/>
      <c r="AB67" s="6"/>
      <c r="AC67" s="6"/>
      <c r="AE67" s="6"/>
      <c r="AF67" s="6"/>
      <c r="AJ67" s="6"/>
      <c r="AK67" s="6"/>
    </row>
    <row r="68" spans="1:39" x14ac:dyDescent="0.25">
      <c r="A68" s="1"/>
      <c r="B68" t="s">
        <v>293</v>
      </c>
      <c r="C68" s="9" t="s">
        <v>469</v>
      </c>
      <c r="D68" s="97">
        <v>30910</v>
      </c>
      <c r="E68">
        <v>28</v>
      </c>
      <c r="F68" t="s">
        <v>577</v>
      </c>
      <c r="G68" s="2" t="s">
        <v>60</v>
      </c>
      <c r="H68" s="6">
        <v>39</v>
      </c>
      <c r="I68" s="7">
        <v>2</v>
      </c>
      <c r="J68" s="6">
        <v>39</v>
      </c>
      <c r="K68" s="7">
        <v>-1</v>
      </c>
      <c r="L68" s="6">
        <v>21</v>
      </c>
      <c r="M68" s="7">
        <v>1</v>
      </c>
      <c r="N68" s="6"/>
      <c r="O68" s="7"/>
      <c r="P68" s="6"/>
      <c r="Q68" s="7"/>
      <c r="R68" s="6">
        <f t="shared" si="0"/>
        <v>0</v>
      </c>
      <c r="S68" s="7">
        <v>3</v>
      </c>
      <c r="V68" s="6"/>
      <c r="W68" s="6"/>
      <c r="Y68" s="6"/>
      <c r="Z68" s="6"/>
      <c r="AB68" s="6"/>
      <c r="AC68" s="6"/>
      <c r="AE68" s="6"/>
      <c r="AF68" s="6"/>
      <c r="AJ68" s="6"/>
      <c r="AK68" s="6"/>
    </row>
    <row r="69" spans="1:39" x14ac:dyDescent="0.25">
      <c r="A69" s="1"/>
      <c r="B69" s="3" t="s">
        <v>293</v>
      </c>
      <c r="C69" s="52" t="s">
        <v>660</v>
      </c>
      <c r="D69" s="97">
        <v>30922</v>
      </c>
      <c r="E69">
        <v>2</v>
      </c>
      <c r="F69" s="3" t="s">
        <v>577</v>
      </c>
      <c r="G69" s="2" t="s">
        <v>192</v>
      </c>
      <c r="H69" s="6">
        <v>39</v>
      </c>
      <c r="I69" s="7">
        <v>0</v>
      </c>
      <c r="J69" s="6">
        <v>40</v>
      </c>
      <c r="K69" s="7">
        <v>1</v>
      </c>
      <c r="L69" s="6">
        <v>19</v>
      </c>
      <c r="M69" s="7">
        <v>-2</v>
      </c>
      <c r="N69" s="6"/>
      <c r="O69" s="7"/>
      <c r="P69" s="6"/>
      <c r="Q69" s="7"/>
      <c r="R69" s="6">
        <f t="shared" si="0"/>
        <v>-1</v>
      </c>
      <c r="S69" s="7">
        <v>-1</v>
      </c>
      <c r="V69" s="6"/>
      <c r="W69" s="6"/>
      <c r="Y69" s="6"/>
      <c r="Z69" s="6"/>
      <c r="AB69" s="6"/>
      <c r="AC69" s="6"/>
      <c r="AE69" s="6"/>
      <c r="AF69" s="6"/>
      <c r="AJ69" s="6"/>
      <c r="AK69" s="6"/>
    </row>
    <row r="70" spans="1:39" x14ac:dyDescent="0.25">
      <c r="A70" s="1"/>
      <c r="B70" s="3" t="s">
        <v>295</v>
      </c>
      <c r="C70" s="52" t="s">
        <v>613</v>
      </c>
      <c r="D70" s="97">
        <v>30928</v>
      </c>
      <c r="F70" s="3" t="s">
        <v>357</v>
      </c>
      <c r="G70" s="2"/>
      <c r="H70" s="6">
        <v>42.9</v>
      </c>
      <c r="I70" s="7">
        <f>H70-H65</f>
        <v>1.8999999999999986</v>
      </c>
      <c r="J70" s="6">
        <v>36.4</v>
      </c>
      <c r="K70" s="7">
        <f>J70-J65</f>
        <v>-0.70000000000000284</v>
      </c>
      <c r="L70" s="6">
        <v>18.3</v>
      </c>
      <c r="M70" s="7">
        <f>L70-L65</f>
        <v>-1</v>
      </c>
      <c r="N70" s="6"/>
      <c r="O70" s="7"/>
      <c r="P70" s="6"/>
      <c r="Q70" s="7"/>
      <c r="R70" s="6">
        <f t="shared" si="0"/>
        <v>6.5</v>
      </c>
      <c r="S70" s="7">
        <f>R70-R65</f>
        <v>2.6000000000000014</v>
      </c>
      <c r="T70" s="3"/>
      <c r="V70" s="6">
        <v>44</v>
      </c>
      <c r="W70" s="6">
        <v>47</v>
      </c>
      <c r="X70" s="7">
        <f>V70-W70</f>
        <v>-3</v>
      </c>
      <c r="Y70" s="6">
        <v>33</v>
      </c>
      <c r="Z70" s="6">
        <v>41</v>
      </c>
      <c r="AA70" s="7">
        <f>Y70-Z70</f>
        <v>-8</v>
      </c>
      <c r="AB70" s="6">
        <v>46</v>
      </c>
      <c r="AC70" s="6">
        <v>26</v>
      </c>
      <c r="AD70" s="7">
        <f>AB70-AC70</f>
        <v>20</v>
      </c>
      <c r="AE70" s="6">
        <v>41</v>
      </c>
      <c r="AF70" s="6">
        <v>24</v>
      </c>
      <c r="AG70" s="7">
        <f>AE70-AF70</f>
        <v>17</v>
      </c>
      <c r="AH70" s="4" t="s">
        <v>1672</v>
      </c>
      <c r="AJ70" s="6">
        <v>38</v>
      </c>
      <c r="AK70" s="6">
        <v>50</v>
      </c>
      <c r="AL70" s="7">
        <f>AJ70-AK70</f>
        <v>-12</v>
      </c>
      <c r="AM70" s="4" t="s">
        <v>536</v>
      </c>
    </row>
    <row r="71" spans="1:39" x14ac:dyDescent="0.25">
      <c r="A71" s="1"/>
      <c r="B71" t="s">
        <v>295</v>
      </c>
      <c r="C71" s="9" t="s">
        <v>425</v>
      </c>
      <c r="D71" s="97">
        <v>30930</v>
      </c>
      <c r="E71">
        <v>12</v>
      </c>
      <c r="F71" t="s">
        <v>264</v>
      </c>
      <c r="G71" s="2" t="s">
        <v>54</v>
      </c>
      <c r="H71" s="6">
        <v>37</v>
      </c>
      <c r="I71" s="7">
        <v>1</v>
      </c>
      <c r="J71" s="6">
        <v>36</v>
      </c>
      <c r="K71" s="7">
        <v>-3</v>
      </c>
      <c r="L71" s="6">
        <v>25.5</v>
      </c>
      <c r="M71" s="7">
        <v>3</v>
      </c>
      <c r="N71" s="6"/>
      <c r="O71" s="7"/>
      <c r="P71" s="6"/>
      <c r="Q71" s="7"/>
      <c r="R71" s="6">
        <f t="shared" si="0"/>
        <v>1</v>
      </c>
      <c r="S71" s="7">
        <v>4</v>
      </c>
      <c r="V71" s="6">
        <v>40</v>
      </c>
      <c r="W71" s="6">
        <v>56</v>
      </c>
      <c r="X71" s="7">
        <f>V71-W71</f>
        <v>-16</v>
      </c>
      <c r="Y71" s="6"/>
      <c r="Z71" s="6"/>
      <c r="AB71" s="6"/>
      <c r="AC71" s="6"/>
      <c r="AE71" s="6"/>
      <c r="AF71" s="6"/>
      <c r="AJ71" s="6">
        <v>34</v>
      </c>
      <c r="AK71" s="6">
        <v>52</v>
      </c>
      <c r="AL71" s="7">
        <f>AJ71-AK71</f>
        <v>-18</v>
      </c>
      <c r="AM71" s="4" t="s">
        <v>292</v>
      </c>
    </row>
    <row r="72" spans="1:39" x14ac:dyDescent="0.25">
      <c r="A72" s="1"/>
      <c r="B72" s="3" t="s">
        <v>295</v>
      </c>
      <c r="C72" s="52" t="s">
        <v>356</v>
      </c>
      <c r="D72" s="97">
        <v>30931</v>
      </c>
      <c r="E72">
        <v>18</v>
      </c>
      <c r="F72" s="3" t="s">
        <v>577</v>
      </c>
      <c r="G72" s="2" t="s">
        <v>224</v>
      </c>
      <c r="H72" s="6">
        <v>40</v>
      </c>
      <c r="I72" s="7">
        <v>1</v>
      </c>
      <c r="J72" s="6">
        <v>39</v>
      </c>
      <c r="K72" s="7">
        <v>-1</v>
      </c>
      <c r="L72" s="6">
        <v>19</v>
      </c>
      <c r="M72" s="7">
        <v>0</v>
      </c>
      <c r="N72" s="6"/>
      <c r="O72" s="7"/>
      <c r="P72" s="6"/>
      <c r="Q72" s="7"/>
      <c r="R72" s="6">
        <f t="shared" si="0"/>
        <v>1</v>
      </c>
      <c r="S72" s="7">
        <v>2</v>
      </c>
      <c r="V72" s="6"/>
      <c r="W72" s="6"/>
      <c r="Y72" s="6"/>
      <c r="Z72" s="6"/>
      <c r="AB72" s="6"/>
      <c r="AC72" s="6"/>
      <c r="AE72" s="6"/>
      <c r="AF72" s="6"/>
      <c r="AJ72" s="6"/>
      <c r="AK72" s="6"/>
    </row>
    <row r="73" spans="1:39" x14ac:dyDescent="0.25">
      <c r="A73" s="1"/>
      <c r="B73" t="s">
        <v>295</v>
      </c>
      <c r="C73" s="9" t="s">
        <v>477</v>
      </c>
      <c r="D73" s="97">
        <v>30932</v>
      </c>
      <c r="E73">
        <v>23</v>
      </c>
      <c r="F73" t="s">
        <v>508</v>
      </c>
      <c r="G73" s="2" t="s">
        <v>82</v>
      </c>
      <c r="H73" s="6">
        <v>39</v>
      </c>
      <c r="I73" s="7">
        <v>3</v>
      </c>
      <c r="J73" s="6">
        <v>38</v>
      </c>
      <c r="K73" s="7">
        <v>-1</v>
      </c>
      <c r="L73" s="6">
        <v>21</v>
      </c>
      <c r="M73" s="7">
        <v>-3</v>
      </c>
      <c r="N73" s="6"/>
      <c r="O73" s="7"/>
      <c r="P73" s="6"/>
      <c r="Q73" s="7"/>
      <c r="R73" s="6">
        <f t="shared" si="0"/>
        <v>1</v>
      </c>
      <c r="S73" s="7">
        <v>4</v>
      </c>
      <c r="V73" s="6"/>
      <c r="W73" s="6"/>
      <c r="Y73" s="6"/>
      <c r="Z73" s="6"/>
      <c r="AB73" s="6"/>
      <c r="AC73" s="6"/>
      <c r="AE73" s="6"/>
      <c r="AF73" s="6"/>
      <c r="AJ73" s="6"/>
      <c r="AK73" s="6"/>
    </row>
    <row r="74" spans="1:39" x14ac:dyDescent="0.25">
      <c r="A74" s="1"/>
      <c r="B74" t="s">
        <v>295</v>
      </c>
      <c r="C74" s="9" t="s">
        <v>301</v>
      </c>
      <c r="D74" s="97">
        <v>30942</v>
      </c>
      <c r="E74">
        <v>27</v>
      </c>
      <c r="F74" t="s">
        <v>577</v>
      </c>
      <c r="G74" s="2" t="s">
        <v>60</v>
      </c>
      <c r="H74" s="6">
        <v>42</v>
      </c>
      <c r="I74" s="7">
        <v>2</v>
      </c>
      <c r="J74" s="6">
        <v>36</v>
      </c>
      <c r="K74" s="7">
        <v>-3</v>
      </c>
      <c r="L74" s="6">
        <v>20</v>
      </c>
      <c r="M74" s="7">
        <v>1</v>
      </c>
      <c r="N74" s="6"/>
      <c r="O74" s="7"/>
      <c r="P74" s="6"/>
      <c r="Q74" s="7"/>
      <c r="R74" s="6">
        <f t="shared" si="0"/>
        <v>6</v>
      </c>
      <c r="S74" s="7">
        <v>5</v>
      </c>
      <c r="V74" s="6"/>
      <c r="W74" s="6"/>
      <c r="Y74" s="6"/>
      <c r="Z74" s="6"/>
      <c r="AB74" s="6"/>
      <c r="AC74" s="6"/>
      <c r="AE74" s="6"/>
      <c r="AF74" s="6"/>
      <c r="AJ74" s="6"/>
      <c r="AK74" s="6"/>
    </row>
    <row r="75" spans="1:39" x14ac:dyDescent="0.25">
      <c r="A75" s="1"/>
      <c r="B75" t="s">
        <v>295</v>
      </c>
      <c r="C75" s="9" t="s">
        <v>481</v>
      </c>
      <c r="D75" s="97">
        <v>30945</v>
      </c>
      <c r="E75">
        <v>3</v>
      </c>
      <c r="F75" t="s">
        <v>508</v>
      </c>
      <c r="G75" s="2" t="s">
        <v>82</v>
      </c>
      <c r="H75" s="6">
        <v>38</v>
      </c>
      <c r="I75" s="7">
        <v>-1</v>
      </c>
      <c r="J75" s="6">
        <v>36</v>
      </c>
      <c r="K75" s="7">
        <v>-2</v>
      </c>
      <c r="L75" s="6">
        <v>24</v>
      </c>
      <c r="M75" s="7">
        <v>3</v>
      </c>
      <c r="N75" s="6"/>
      <c r="O75" s="7"/>
      <c r="P75" s="6"/>
      <c r="Q75" s="7"/>
      <c r="R75" s="6">
        <f t="shared" si="0"/>
        <v>2</v>
      </c>
      <c r="S75" s="7">
        <v>1</v>
      </c>
      <c r="V75" s="6"/>
      <c r="W75" s="6"/>
      <c r="Y75" s="6"/>
      <c r="Z75" s="6"/>
      <c r="AB75" s="6"/>
      <c r="AC75" s="6"/>
      <c r="AE75" s="6"/>
      <c r="AF75" s="6"/>
      <c r="AJ75" s="6"/>
      <c r="AK75" s="6"/>
    </row>
    <row r="76" spans="1:39" x14ac:dyDescent="0.25">
      <c r="A76" s="1"/>
      <c r="B76" s="3" t="s">
        <v>297</v>
      </c>
      <c r="C76" s="52" t="s">
        <v>589</v>
      </c>
      <c r="D76" s="97">
        <v>30958</v>
      </c>
      <c r="E76">
        <v>7</v>
      </c>
      <c r="F76" s="3" t="s">
        <v>577</v>
      </c>
      <c r="G76" s="2" t="s">
        <v>192</v>
      </c>
      <c r="H76" s="6">
        <v>43</v>
      </c>
      <c r="I76" s="7">
        <v>1</v>
      </c>
      <c r="J76" s="6">
        <v>35</v>
      </c>
      <c r="K76" s="7">
        <v>-1</v>
      </c>
      <c r="L76" s="6">
        <v>19</v>
      </c>
      <c r="M76" s="7">
        <v>-1</v>
      </c>
      <c r="N76" s="6"/>
      <c r="O76" s="7"/>
      <c r="P76" s="6"/>
      <c r="Q76" s="7"/>
      <c r="R76" s="6">
        <f t="shared" si="0"/>
        <v>8</v>
      </c>
      <c r="S76" s="7">
        <v>2</v>
      </c>
      <c r="V76" s="6"/>
      <c r="W76" s="6"/>
      <c r="Y76" s="6"/>
      <c r="Z76" s="6"/>
      <c r="AB76" s="6"/>
      <c r="AC76" s="6"/>
      <c r="AE76" s="6"/>
      <c r="AF76" s="6"/>
      <c r="AJ76" s="6"/>
      <c r="AK76" s="6"/>
    </row>
    <row r="77" spans="1:39" x14ac:dyDescent="0.25">
      <c r="A77" s="1"/>
      <c r="B77" t="s">
        <v>297</v>
      </c>
      <c r="C77" s="9" t="s">
        <v>346</v>
      </c>
      <c r="D77" s="97">
        <v>30959</v>
      </c>
      <c r="E77">
        <v>18</v>
      </c>
      <c r="F77" t="s">
        <v>508</v>
      </c>
      <c r="G77" s="2" t="s">
        <v>82</v>
      </c>
      <c r="H77" s="6">
        <v>38</v>
      </c>
      <c r="I77" s="7">
        <v>0</v>
      </c>
      <c r="J77" s="6">
        <v>37</v>
      </c>
      <c r="K77" s="7">
        <v>1</v>
      </c>
      <c r="L77" s="6">
        <v>23</v>
      </c>
      <c r="M77" s="7">
        <v>-1</v>
      </c>
      <c r="N77" s="6"/>
      <c r="O77" s="7"/>
      <c r="P77" s="6"/>
      <c r="Q77" s="7"/>
      <c r="R77" s="6">
        <f t="shared" si="0"/>
        <v>1</v>
      </c>
      <c r="S77" s="7">
        <v>-1</v>
      </c>
      <c r="V77" s="6"/>
      <c r="W77" s="6"/>
      <c r="Y77" s="6"/>
      <c r="Z77" s="6"/>
      <c r="AB77" s="6"/>
      <c r="AC77" s="6"/>
      <c r="AE77" s="6"/>
      <c r="AF77" s="6"/>
      <c r="AJ77" s="6"/>
      <c r="AK77" s="6"/>
    </row>
    <row r="78" spans="1:39" x14ac:dyDescent="0.25">
      <c r="A78" s="1"/>
      <c r="B78" t="s">
        <v>297</v>
      </c>
      <c r="C78" s="9" t="s">
        <v>611</v>
      </c>
      <c r="D78" s="97">
        <v>30963</v>
      </c>
      <c r="F78" t="s">
        <v>357</v>
      </c>
      <c r="G78" s="2"/>
      <c r="H78" s="6">
        <v>40.200000000000003</v>
      </c>
      <c r="I78" s="7">
        <f>H78-H70</f>
        <v>-2.6999999999999957</v>
      </c>
      <c r="J78" s="6">
        <v>33.5</v>
      </c>
      <c r="K78" s="7">
        <f>J78-J70</f>
        <v>-2.8999999999999986</v>
      </c>
      <c r="L78" s="6">
        <v>24.4</v>
      </c>
      <c r="M78" s="7">
        <f>L78-L70</f>
        <v>6.0999999999999979</v>
      </c>
      <c r="N78" s="6"/>
      <c r="O78" s="7"/>
      <c r="P78" s="6"/>
      <c r="Q78" s="7"/>
      <c r="R78" s="6">
        <f t="shared" si="0"/>
        <v>6.7000000000000028</v>
      </c>
      <c r="S78" s="7">
        <f>R78-R70</f>
        <v>0.20000000000000284</v>
      </c>
      <c r="T78" s="3"/>
      <c r="V78" s="6">
        <v>41</v>
      </c>
      <c r="W78" s="6">
        <v>50</v>
      </c>
      <c r="X78" s="7">
        <f>V78-W78</f>
        <v>-9</v>
      </c>
      <c r="Y78" s="6">
        <v>32</v>
      </c>
      <c r="Z78" s="6">
        <v>45</v>
      </c>
      <c r="AA78" s="7">
        <f>Y78-Z78</f>
        <v>-13</v>
      </c>
      <c r="AB78" s="6">
        <v>47</v>
      </c>
      <c r="AC78" s="6">
        <v>26</v>
      </c>
      <c r="AD78" s="7">
        <f>AB78-AC78</f>
        <v>21</v>
      </c>
      <c r="AE78" s="6">
        <v>41</v>
      </c>
      <c r="AF78" s="6">
        <v>27</v>
      </c>
      <c r="AG78" s="7">
        <f>AE78-AF78</f>
        <v>14</v>
      </c>
      <c r="AH78" s="4" t="s">
        <v>1672</v>
      </c>
      <c r="AJ78" s="6">
        <v>37</v>
      </c>
      <c r="AK78" s="6">
        <v>52</v>
      </c>
      <c r="AL78" s="7">
        <f>AJ78-AK78</f>
        <v>-15</v>
      </c>
      <c r="AM78" s="4" t="s">
        <v>536</v>
      </c>
    </row>
    <row r="79" spans="1:39" x14ac:dyDescent="0.25">
      <c r="A79" s="1"/>
      <c r="B79" t="s">
        <v>297</v>
      </c>
      <c r="C79" s="9" t="s">
        <v>363</v>
      </c>
      <c r="D79" s="97">
        <v>30972</v>
      </c>
      <c r="E79">
        <v>24</v>
      </c>
      <c r="F79" t="s">
        <v>264</v>
      </c>
      <c r="G79" s="2" t="s">
        <v>54</v>
      </c>
      <c r="H79" s="6">
        <v>44.5</v>
      </c>
      <c r="I79" s="7">
        <v>7.5</v>
      </c>
      <c r="J79" s="6">
        <v>32</v>
      </c>
      <c r="K79" s="7">
        <v>-4</v>
      </c>
      <c r="L79" s="6">
        <v>21.5</v>
      </c>
      <c r="M79" s="7">
        <v>-4</v>
      </c>
      <c r="N79" s="6"/>
      <c r="O79" s="7"/>
      <c r="P79" s="6"/>
      <c r="Q79" s="7"/>
      <c r="R79" s="6">
        <f t="shared" si="0"/>
        <v>12.5</v>
      </c>
      <c r="S79" s="7">
        <v>11.5</v>
      </c>
      <c r="V79" s="6">
        <v>50</v>
      </c>
      <c r="W79" s="6">
        <v>44</v>
      </c>
      <c r="X79" s="7">
        <f>V79-W79</f>
        <v>6</v>
      </c>
      <c r="Y79" s="6"/>
      <c r="Z79" s="6"/>
      <c r="AB79" s="6"/>
      <c r="AC79" s="6"/>
      <c r="AE79" s="6"/>
      <c r="AF79" s="6"/>
      <c r="AJ79" s="6">
        <v>43</v>
      </c>
      <c r="AK79" s="6">
        <v>43</v>
      </c>
      <c r="AL79" s="7">
        <f>AJ79-AK79</f>
        <v>0</v>
      </c>
      <c r="AM79" s="4" t="s">
        <v>292</v>
      </c>
    </row>
    <row r="80" spans="1:39" x14ac:dyDescent="0.25">
      <c r="A80" s="1"/>
      <c r="B80" t="s">
        <v>297</v>
      </c>
      <c r="C80" s="9" t="s">
        <v>516</v>
      </c>
      <c r="D80" s="97">
        <v>30973</v>
      </c>
      <c r="E80">
        <v>29</v>
      </c>
      <c r="F80" t="s">
        <v>577</v>
      </c>
      <c r="G80" s="2" t="s">
        <v>60</v>
      </c>
      <c r="H80" s="6">
        <v>44</v>
      </c>
      <c r="I80" s="7">
        <v>1</v>
      </c>
      <c r="J80" s="6">
        <v>35</v>
      </c>
      <c r="K80" s="7">
        <v>0</v>
      </c>
      <c r="L80" s="6">
        <v>20</v>
      </c>
      <c r="M80" s="7">
        <v>1</v>
      </c>
      <c r="N80" s="6"/>
      <c r="O80" s="7"/>
      <c r="P80" s="6"/>
      <c r="Q80" s="7"/>
      <c r="R80" s="6">
        <f t="shared" si="0"/>
        <v>9</v>
      </c>
      <c r="S80" s="7">
        <v>1</v>
      </c>
      <c r="V80" s="6"/>
      <c r="W80" s="6"/>
      <c r="Y80" s="6"/>
      <c r="Z80" s="6"/>
      <c r="AB80" s="6"/>
      <c r="AC80" s="6"/>
      <c r="AE80" s="6"/>
      <c r="AF80" s="6"/>
      <c r="AJ80" s="6"/>
      <c r="AK80" s="6"/>
    </row>
    <row r="81" spans="1:39" x14ac:dyDescent="0.25">
      <c r="A81" s="1"/>
      <c r="B81" t="s">
        <v>296</v>
      </c>
      <c r="C81" s="9" t="s">
        <v>417</v>
      </c>
      <c r="D81" s="97">
        <v>30987</v>
      </c>
      <c r="E81">
        <v>14</v>
      </c>
      <c r="F81" t="s">
        <v>508</v>
      </c>
      <c r="G81" s="2" t="s">
        <v>82</v>
      </c>
      <c r="H81" s="6">
        <v>42</v>
      </c>
      <c r="I81" s="7">
        <v>4</v>
      </c>
      <c r="J81" s="6">
        <v>33</v>
      </c>
      <c r="K81" s="7">
        <v>-4</v>
      </c>
      <c r="L81" s="6">
        <v>24</v>
      </c>
      <c r="M81" s="7">
        <v>1</v>
      </c>
      <c r="N81" s="6"/>
      <c r="O81" s="7"/>
      <c r="P81" s="6"/>
      <c r="Q81" s="7"/>
      <c r="R81" s="6">
        <f t="shared" si="0"/>
        <v>9</v>
      </c>
      <c r="S81" s="7">
        <v>8</v>
      </c>
      <c r="V81" s="6"/>
      <c r="W81" s="6"/>
      <c r="Y81" s="6"/>
      <c r="Z81" s="6"/>
      <c r="AB81" s="6"/>
      <c r="AC81" s="6"/>
      <c r="AE81" s="6"/>
      <c r="AF81" s="6"/>
      <c r="AJ81" s="6"/>
      <c r="AK81" s="6"/>
    </row>
    <row r="82" spans="1:39" x14ac:dyDescent="0.25">
      <c r="A82" s="1"/>
      <c r="B82" t="s">
        <v>296</v>
      </c>
      <c r="C82" s="9" t="s">
        <v>610</v>
      </c>
      <c r="D82" s="97">
        <v>30991</v>
      </c>
      <c r="F82" t="s">
        <v>357</v>
      </c>
      <c r="G82" s="2"/>
      <c r="H82" s="6">
        <v>45.5</v>
      </c>
      <c r="I82" s="7">
        <f>H82-H78</f>
        <v>5.2999999999999972</v>
      </c>
      <c r="J82" s="6">
        <v>32.1</v>
      </c>
      <c r="K82" s="7">
        <f>J82-J78</f>
        <v>-1.3999999999999986</v>
      </c>
      <c r="L82" s="6">
        <v>20.8</v>
      </c>
      <c r="M82" s="7">
        <f>L82-L78</f>
        <v>-3.5999999999999979</v>
      </c>
      <c r="N82" s="6"/>
      <c r="O82" s="7"/>
      <c r="P82" s="6"/>
      <c r="Q82" s="7"/>
      <c r="R82" s="6">
        <f t="shared" si="0"/>
        <v>13.399999999999999</v>
      </c>
      <c r="S82" s="7">
        <f>R82-R78</f>
        <v>6.6999999999999957</v>
      </c>
      <c r="T82" s="3"/>
      <c r="V82" s="6">
        <v>46</v>
      </c>
      <c r="W82" s="6">
        <v>43</v>
      </c>
      <c r="X82" s="7">
        <f>V82-W82</f>
        <v>3</v>
      </c>
      <c r="Y82" s="6">
        <v>34</v>
      </c>
      <c r="Z82" s="6">
        <v>41</v>
      </c>
      <c r="AA82" s="7">
        <f>Y82-Z82</f>
        <v>-7</v>
      </c>
      <c r="AB82" s="6">
        <v>46</v>
      </c>
      <c r="AC82" s="6">
        <v>24</v>
      </c>
      <c r="AD82" s="7">
        <f>AB82-AC82</f>
        <v>22</v>
      </c>
      <c r="AE82" s="6">
        <v>42</v>
      </c>
      <c r="AF82" s="6">
        <v>22</v>
      </c>
      <c r="AG82" s="7">
        <f>AE82-AF82</f>
        <v>20</v>
      </c>
      <c r="AH82" s="4" t="s">
        <v>1672</v>
      </c>
      <c r="AJ82" s="6">
        <v>43</v>
      </c>
      <c r="AK82" s="6">
        <v>45</v>
      </c>
      <c r="AL82" s="7">
        <f>AJ82-AK82</f>
        <v>-2</v>
      </c>
      <c r="AM82" s="4" t="s">
        <v>536</v>
      </c>
    </row>
    <row r="83" spans="1:39" x14ac:dyDescent="0.25">
      <c r="A83" s="1"/>
      <c r="B83" t="s">
        <v>296</v>
      </c>
      <c r="C83" s="9" t="s">
        <v>365</v>
      </c>
      <c r="D83" s="97">
        <v>30993</v>
      </c>
      <c r="E83">
        <v>14</v>
      </c>
      <c r="F83" t="s">
        <v>264</v>
      </c>
      <c r="G83" s="2" t="s">
        <v>54</v>
      </c>
      <c r="H83" s="6">
        <v>44.5</v>
      </c>
      <c r="I83" s="7">
        <v>0</v>
      </c>
      <c r="J83" s="6">
        <v>30.5</v>
      </c>
      <c r="K83" s="7">
        <v>-1.5</v>
      </c>
      <c r="L83" s="6">
        <v>23.5</v>
      </c>
      <c r="M83" s="7">
        <v>2</v>
      </c>
      <c r="N83" s="6"/>
      <c r="O83" s="7"/>
      <c r="P83" s="6"/>
      <c r="Q83" s="7"/>
      <c r="R83" s="6">
        <f t="shared" ref="R83:R136" si="1">H83-J83</f>
        <v>14</v>
      </c>
      <c r="S83" s="7">
        <v>1.5</v>
      </c>
      <c r="V83" s="6">
        <v>48</v>
      </c>
      <c r="W83" s="6">
        <v>48</v>
      </c>
      <c r="X83" s="7">
        <f>V83-W83</f>
        <v>0</v>
      </c>
      <c r="Y83" s="6"/>
      <c r="Z83" s="6"/>
      <c r="AB83" s="6"/>
      <c r="AC83" s="6"/>
      <c r="AE83" s="6"/>
      <c r="AF83" s="6"/>
      <c r="AJ83" s="6">
        <v>41</v>
      </c>
      <c r="AK83" s="6">
        <v>46</v>
      </c>
      <c r="AL83" s="7">
        <f>AJ83-AK83</f>
        <v>-5</v>
      </c>
      <c r="AM83" s="4" t="s">
        <v>292</v>
      </c>
    </row>
    <row r="84" spans="1:39" x14ac:dyDescent="0.25">
      <c r="A84" s="1"/>
      <c r="B84" t="s">
        <v>296</v>
      </c>
      <c r="C84" s="9" t="s">
        <v>455</v>
      </c>
      <c r="D84" s="97">
        <v>31001</v>
      </c>
      <c r="E84">
        <v>26</v>
      </c>
      <c r="F84" t="s">
        <v>577</v>
      </c>
      <c r="G84" s="2" t="s">
        <v>60</v>
      </c>
      <c r="H84" s="6">
        <v>43</v>
      </c>
      <c r="I84" s="7">
        <v>-1</v>
      </c>
      <c r="J84" s="6">
        <v>35</v>
      </c>
      <c r="K84" s="7">
        <v>0</v>
      </c>
      <c r="L84" s="6">
        <v>19</v>
      </c>
      <c r="M84" s="7">
        <v>-1</v>
      </c>
      <c r="N84" s="6"/>
      <c r="O84" s="7"/>
      <c r="P84" s="6"/>
      <c r="Q84" s="7"/>
      <c r="R84" s="6">
        <f t="shared" si="1"/>
        <v>8</v>
      </c>
      <c r="S84" s="7">
        <v>-1</v>
      </c>
      <c r="V84" s="6"/>
      <c r="W84" s="6"/>
      <c r="Y84" s="6"/>
      <c r="Z84" s="6"/>
      <c r="AB84" s="6"/>
      <c r="AC84" s="6"/>
      <c r="AE84" s="6"/>
      <c r="AF84" s="6"/>
      <c r="AJ84" s="6"/>
      <c r="AK84" s="6"/>
    </row>
    <row r="85" spans="1:39" x14ac:dyDescent="0.25">
      <c r="A85" s="1"/>
      <c r="B85" t="s">
        <v>266</v>
      </c>
      <c r="C85" s="9" t="s">
        <v>613</v>
      </c>
      <c r="D85" s="97">
        <v>31019</v>
      </c>
      <c r="F85" t="s">
        <v>357</v>
      </c>
      <c r="G85" s="2"/>
      <c r="H85" s="6">
        <v>42</v>
      </c>
      <c r="I85" s="7">
        <f>H85-H82</f>
        <v>-3.5</v>
      </c>
      <c r="J85" s="6">
        <v>32.6</v>
      </c>
      <c r="K85" s="7">
        <f>J85-J82</f>
        <v>0.5</v>
      </c>
      <c r="L85" s="6">
        <v>23.2</v>
      </c>
      <c r="M85" s="7">
        <f>L85-L82</f>
        <v>2.3999999999999986</v>
      </c>
      <c r="N85" s="6"/>
      <c r="O85" s="7"/>
      <c r="P85" s="6"/>
      <c r="Q85" s="7"/>
      <c r="R85" s="6">
        <f t="shared" si="1"/>
        <v>9.3999999999999986</v>
      </c>
      <c r="S85" s="7">
        <f>R85-R82</f>
        <v>-4</v>
      </c>
      <c r="V85" s="6">
        <v>43</v>
      </c>
      <c r="W85" s="6">
        <v>49</v>
      </c>
      <c r="X85" s="7">
        <f>V85-W85</f>
        <v>-6</v>
      </c>
      <c r="Y85" s="6">
        <v>31</v>
      </c>
      <c r="Z85" s="6">
        <v>44</v>
      </c>
      <c r="AA85" s="7">
        <f>Y85-Z85</f>
        <v>-13</v>
      </c>
      <c r="AB85" s="6">
        <v>48</v>
      </c>
      <c r="AC85" s="6">
        <v>23</v>
      </c>
      <c r="AD85" s="7">
        <f>AB85-AC85</f>
        <v>25</v>
      </c>
      <c r="AE85" s="6">
        <v>46</v>
      </c>
      <c r="AF85" s="6">
        <v>23</v>
      </c>
      <c r="AG85" s="7">
        <f>AE85-AF85</f>
        <v>23</v>
      </c>
      <c r="AH85" s="4" t="s">
        <v>1672</v>
      </c>
      <c r="AJ85" s="6">
        <v>39</v>
      </c>
      <c r="AK85" s="6">
        <v>50</v>
      </c>
      <c r="AL85" s="7">
        <f>AJ85-AK85</f>
        <v>-11</v>
      </c>
      <c r="AM85" s="4" t="s">
        <v>536</v>
      </c>
    </row>
    <row r="86" spans="1:39" x14ac:dyDescent="0.25">
      <c r="A86" s="1"/>
      <c r="B86" s="3" t="s">
        <v>266</v>
      </c>
      <c r="C86" s="52" t="s">
        <v>657</v>
      </c>
      <c r="D86" s="97">
        <v>31021</v>
      </c>
      <c r="E86">
        <v>9</v>
      </c>
      <c r="F86" s="3" t="s">
        <v>577</v>
      </c>
      <c r="G86" s="2" t="s">
        <v>192</v>
      </c>
      <c r="H86" s="6">
        <v>41</v>
      </c>
      <c r="I86" s="7">
        <v>-2</v>
      </c>
      <c r="J86" s="6">
        <v>37</v>
      </c>
      <c r="K86" s="7">
        <v>2</v>
      </c>
      <c r="L86" s="6">
        <v>20</v>
      </c>
      <c r="M86" s="7">
        <v>1</v>
      </c>
      <c r="N86" s="6"/>
      <c r="O86" s="7"/>
      <c r="P86" s="6"/>
      <c r="Q86" s="7"/>
      <c r="R86" s="6">
        <f t="shared" si="1"/>
        <v>4</v>
      </c>
      <c r="S86" s="7">
        <v>-4</v>
      </c>
      <c r="V86" s="6"/>
      <c r="W86" s="6"/>
      <c r="Y86" s="6"/>
      <c r="Z86" s="6"/>
      <c r="AB86" s="6"/>
      <c r="AC86" s="6"/>
      <c r="AE86" s="6"/>
      <c r="AF86" s="6"/>
      <c r="AJ86" s="6"/>
      <c r="AK86" s="6"/>
    </row>
    <row r="87" spans="1:39" x14ac:dyDescent="0.25">
      <c r="A87" s="1"/>
      <c r="B87" t="s">
        <v>266</v>
      </c>
      <c r="C87" s="9" t="s">
        <v>425</v>
      </c>
      <c r="D87" s="97">
        <v>31022</v>
      </c>
      <c r="E87">
        <v>12</v>
      </c>
      <c r="F87" t="s">
        <v>264</v>
      </c>
      <c r="G87" s="2" t="s">
        <v>54</v>
      </c>
      <c r="H87" s="6">
        <v>39.5</v>
      </c>
      <c r="I87" s="7">
        <v>-5</v>
      </c>
      <c r="J87" s="6">
        <v>31</v>
      </c>
      <c r="K87" s="7">
        <v>0.5</v>
      </c>
      <c r="L87" s="6">
        <v>27.5</v>
      </c>
      <c r="M87" s="7">
        <v>4</v>
      </c>
      <c r="N87" s="6"/>
      <c r="O87" s="7"/>
      <c r="P87" s="6"/>
      <c r="Q87" s="7"/>
      <c r="R87" s="6">
        <f t="shared" si="1"/>
        <v>8.5</v>
      </c>
      <c r="S87" s="7">
        <v>-5.5</v>
      </c>
      <c r="V87" s="6">
        <v>43</v>
      </c>
      <c r="W87" s="6">
        <v>52</v>
      </c>
      <c r="X87" s="7">
        <f>V87-W87</f>
        <v>-9</v>
      </c>
      <c r="Y87" s="6"/>
      <c r="Z87" s="6"/>
      <c r="AB87" s="6"/>
      <c r="AC87" s="6"/>
      <c r="AE87" s="6"/>
      <c r="AF87" s="6"/>
      <c r="AJ87" s="6">
        <v>34</v>
      </c>
      <c r="AK87" s="6">
        <v>52</v>
      </c>
      <c r="AL87" s="7">
        <f>AJ87-AK87</f>
        <v>-18</v>
      </c>
      <c r="AM87" s="4" t="s">
        <v>292</v>
      </c>
    </row>
    <row r="88" spans="1:39" x14ac:dyDescent="0.25">
      <c r="A88" s="1"/>
      <c r="B88" t="s">
        <v>266</v>
      </c>
      <c r="C88" s="9" t="s">
        <v>356</v>
      </c>
      <c r="D88" s="97">
        <v>31022</v>
      </c>
      <c r="E88">
        <v>20</v>
      </c>
      <c r="F88" t="s">
        <v>508</v>
      </c>
      <c r="G88" s="2" t="s">
        <v>82</v>
      </c>
      <c r="H88" s="6">
        <v>41</v>
      </c>
      <c r="I88" s="7">
        <v>-1</v>
      </c>
      <c r="J88" s="6">
        <v>32</v>
      </c>
      <c r="K88" s="7">
        <v>-1</v>
      </c>
      <c r="L88" s="6">
        <v>26</v>
      </c>
      <c r="M88" s="7">
        <v>2</v>
      </c>
      <c r="N88" s="6"/>
      <c r="O88" s="7"/>
      <c r="P88" s="6"/>
      <c r="Q88" s="7"/>
      <c r="R88" s="6">
        <f t="shared" si="1"/>
        <v>9</v>
      </c>
      <c r="S88" s="7">
        <v>0</v>
      </c>
      <c r="V88" s="6"/>
      <c r="W88" s="6"/>
      <c r="Y88" s="6"/>
      <c r="Z88" s="6"/>
      <c r="AB88" s="6"/>
      <c r="AC88" s="6"/>
      <c r="AE88" s="6"/>
      <c r="AF88" s="6"/>
      <c r="AJ88" s="6"/>
      <c r="AK88" s="6"/>
    </row>
    <row r="89" spans="1:39" x14ac:dyDescent="0.25">
      <c r="A89" s="1"/>
      <c r="B89" t="s">
        <v>266</v>
      </c>
      <c r="C89" s="9" t="s">
        <v>356</v>
      </c>
      <c r="D89" s="97">
        <v>31022</v>
      </c>
      <c r="F89" t="s">
        <v>577</v>
      </c>
      <c r="G89" s="2"/>
      <c r="H89" s="6">
        <v>40</v>
      </c>
      <c r="I89" s="7">
        <v>-1</v>
      </c>
      <c r="J89" s="6">
        <v>36</v>
      </c>
      <c r="K89" s="7">
        <v>-1</v>
      </c>
      <c r="L89" s="6">
        <v>22</v>
      </c>
      <c r="M89" s="7">
        <v>2</v>
      </c>
      <c r="N89" s="6"/>
      <c r="O89" s="7"/>
      <c r="P89" s="6"/>
      <c r="Q89" s="7"/>
      <c r="R89" s="6">
        <f t="shared" si="1"/>
        <v>4</v>
      </c>
      <c r="S89" s="7">
        <v>0</v>
      </c>
      <c r="V89" s="6"/>
      <c r="W89" s="6"/>
      <c r="Y89" s="6"/>
      <c r="Z89" s="6"/>
      <c r="AB89" s="6"/>
      <c r="AC89" s="6"/>
      <c r="AE89" s="6"/>
      <c r="AF89" s="6"/>
      <c r="AJ89" s="6"/>
      <c r="AK89" s="6"/>
    </row>
    <row r="90" spans="1:39" x14ac:dyDescent="0.25">
      <c r="A90" s="1"/>
      <c r="B90" s="3" t="s">
        <v>266</v>
      </c>
      <c r="C90" s="52" t="s">
        <v>314</v>
      </c>
      <c r="D90" s="97">
        <v>31044</v>
      </c>
      <c r="E90">
        <v>6</v>
      </c>
      <c r="F90" s="3" t="s">
        <v>577</v>
      </c>
      <c r="G90" s="2" t="s">
        <v>192</v>
      </c>
      <c r="H90" s="6">
        <v>38</v>
      </c>
      <c r="I90" s="7">
        <v>-2</v>
      </c>
      <c r="J90" s="6">
        <v>36</v>
      </c>
      <c r="K90" s="7">
        <v>0</v>
      </c>
      <c r="L90" s="6">
        <v>25</v>
      </c>
      <c r="M90" s="7">
        <v>3</v>
      </c>
      <c r="N90" s="6"/>
      <c r="O90" s="7"/>
      <c r="P90" s="6"/>
      <c r="Q90" s="7"/>
      <c r="R90" s="6">
        <f t="shared" si="1"/>
        <v>2</v>
      </c>
      <c r="S90" s="7">
        <v>-2</v>
      </c>
      <c r="V90" s="6"/>
      <c r="W90" s="6"/>
      <c r="Y90" s="6"/>
      <c r="Z90" s="6"/>
      <c r="AB90" s="6"/>
      <c r="AC90" s="6"/>
      <c r="AE90" s="6"/>
      <c r="AF90" s="6"/>
      <c r="AJ90" s="6"/>
      <c r="AK90" s="6"/>
    </row>
    <row r="91" spans="1:39" x14ac:dyDescent="0.25">
      <c r="A91" s="1">
        <v>1985</v>
      </c>
      <c r="B91" t="s">
        <v>267</v>
      </c>
      <c r="C91" s="9" t="s">
        <v>399</v>
      </c>
      <c r="D91" s="97">
        <v>31049</v>
      </c>
      <c r="E91">
        <v>14</v>
      </c>
      <c r="F91" t="s">
        <v>577</v>
      </c>
      <c r="G91" s="2" t="s">
        <v>60</v>
      </c>
      <c r="H91" s="6">
        <v>42</v>
      </c>
      <c r="I91" s="7">
        <v>4</v>
      </c>
      <c r="J91" s="6">
        <v>34</v>
      </c>
      <c r="K91" s="7">
        <v>-2</v>
      </c>
      <c r="L91" s="6">
        <v>21</v>
      </c>
      <c r="M91" s="7">
        <v>-4</v>
      </c>
      <c r="N91" s="6"/>
      <c r="O91" s="7"/>
      <c r="P91" s="6"/>
      <c r="Q91" s="7"/>
      <c r="R91" s="6">
        <f t="shared" si="1"/>
        <v>8</v>
      </c>
      <c r="S91" s="7">
        <v>6</v>
      </c>
      <c r="V91" s="6"/>
      <c r="W91" s="6"/>
      <c r="Y91" s="6"/>
      <c r="Z91" s="6"/>
      <c r="AB91" s="6"/>
      <c r="AC91" s="6"/>
      <c r="AE91" s="6"/>
      <c r="AF91" s="6"/>
      <c r="AJ91" s="6"/>
      <c r="AK91" s="6"/>
    </row>
    <row r="92" spans="1:39" x14ac:dyDescent="0.25">
      <c r="A92" s="1"/>
      <c r="B92" t="s">
        <v>267</v>
      </c>
      <c r="C92" s="9" t="s">
        <v>316</v>
      </c>
      <c r="D92" s="97">
        <v>31052</v>
      </c>
      <c r="E92">
        <v>8</v>
      </c>
      <c r="F92" t="s">
        <v>357</v>
      </c>
      <c r="G92" s="2" t="s">
        <v>46</v>
      </c>
      <c r="H92" s="6">
        <v>33</v>
      </c>
      <c r="I92" s="7">
        <f>H92-H85</f>
        <v>-9</v>
      </c>
      <c r="J92" s="6">
        <v>38</v>
      </c>
      <c r="K92" s="7">
        <f>J92-J85</f>
        <v>5.3999999999999986</v>
      </c>
      <c r="L92" s="6">
        <v>28</v>
      </c>
      <c r="M92" s="7">
        <f>L92-L85</f>
        <v>4.8000000000000007</v>
      </c>
      <c r="N92" s="6"/>
      <c r="O92" s="7"/>
      <c r="P92" s="6"/>
      <c r="Q92" s="7"/>
      <c r="R92" s="6">
        <f t="shared" si="1"/>
        <v>-5</v>
      </c>
      <c r="S92" s="7">
        <f>R92-R85</f>
        <v>-14.399999999999999</v>
      </c>
      <c r="V92" s="6"/>
      <c r="W92" s="6"/>
      <c r="Y92" s="6"/>
      <c r="Z92" s="6"/>
      <c r="AB92" s="6"/>
      <c r="AC92" s="6"/>
      <c r="AE92" s="6"/>
      <c r="AF92" s="6"/>
      <c r="AJ92" s="6"/>
      <c r="AK92" s="6"/>
    </row>
    <row r="93" spans="1:39" x14ac:dyDescent="0.25">
      <c r="A93" s="1"/>
      <c r="B93" t="s">
        <v>267</v>
      </c>
      <c r="C93" s="9" t="s">
        <v>400</v>
      </c>
      <c r="D93" s="97">
        <v>31056</v>
      </c>
      <c r="E93">
        <v>16</v>
      </c>
      <c r="F93" t="s">
        <v>264</v>
      </c>
      <c r="G93" s="2" t="s">
        <v>54</v>
      </c>
      <c r="H93" s="6">
        <v>39</v>
      </c>
      <c r="I93" s="7">
        <v>-0.5</v>
      </c>
      <c r="J93" s="6">
        <v>33</v>
      </c>
      <c r="K93" s="7">
        <v>2</v>
      </c>
      <c r="L93" s="6">
        <v>25.5</v>
      </c>
      <c r="M93" s="7">
        <v>-2</v>
      </c>
      <c r="N93" s="6"/>
      <c r="O93" s="7"/>
      <c r="P93" s="6"/>
      <c r="Q93" s="7"/>
      <c r="R93" s="6">
        <f>H93-J93</f>
        <v>6</v>
      </c>
      <c r="S93" s="7">
        <v>-2.5</v>
      </c>
      <c r="V93" s="6">
        <v>40</v>
      </c>
      <c r="W93" s="6">
        <v>54</v>
      </c>
      <c r="X93" s="7">
        <f>V93-W93</f>
        <v>-14</v>
      </c>
      <c r="Y93" s="6">
        <v>36</v>
      </c>
      <c r="Z93" s="6"/>
      <c r="AB93" s="6"/>
      <c r="AC93" s="6"/>
      <c r="AE93" s="6"/>
      <c r="AF93" s="6"/>
      <c r="AJ93" s="6">
        <v>33</v>
      </c>
      <c r="AK93" s="6">
        <v>54</v>
      </c>
      <c r="AL93" s="7">
        <f>AJ93-AK93</f>
        <v>-21</v>
      </c>
      <c r="AM93" s="4" t="s">
        <v>292</v>
      </c>
    </row>
    <row r="94" spans="1:39" x14ac:dyDescent="0.25">
      <c r="A94" s="1"/>
      <c r="B94" t="s">
        <v>267</v>
      </c>
      <c r="C94" s="9" t="s">
        <v>355</v>
      </c>
      <c r="D94" s="97">
        <v>31057</v>
      </c>
      <c r="E94">
        <v>23</v>
      </c>
      <c r="F94" t="s">
        <v>508</v>
      </c>
      <c r="G94" s="2" t="s">
        <v>82</v>
      </c>
      <c r="H94" s="6">
        <v>41</v>
      </c>
      <c r="I94" s="7">
        <v>0</v>
      </c>
      <c r="J94" s="6">
        <v>33</v>
      </c>
      <c r="K94" s="7">
        <v>1</v>
      </c>
      <c r="L94" s="6">
        <v>25</v>
      </c>
      <c r="M94" s="7">
        <v>-1</v>
      </c>
      <c r="N94" s="6"/>
      <c r="O94" s="7"/>
      <c r="P94" s="6"/>
      <c r="Q94" s="7"/>
      <c r="R94" s="6">
        <f>H94-J94</f>
        <v>8</v>
      </c>
      <c r="S94" s="7">
        <v>-1</v>
      </c>
      <c r="V94" s="6"/>
      <c r="W94" s="6"/>
      <c r="Y94" s="6"/>
      <c r="Z94" s="6"/>
      <c r="AB94" s="6"/>
      <c r="AC94" s="6"/>
      <c r="AE94" s="6"/>
      <c r="AF94" s="6"/>
      <c r="AJ94" s="6"/>
      <c r="AK94" s="6"/>
    </row>
    <row r="95" spans="1:39" x14ac:dyDescent="0.25">
      <c r="A95" s="1"/>
      <c r="B95" t="s">
        <v>267</v>
      </c>
      <c r="C95" s="9" t="s">
        <v>497</v>
      </c>
      <c r="D95" s="97">
        <v>31061</v>
      </c>
      <c r="F95" t="s">
        <v>357</v>
      </c>
      <c r="G95" s="2"/>
      <c r="H95" s="6">
        <v>38.1</v>
      </c>
      <c r="I95" s="7">
        <f>H95-H92</f>
        <v>5.1000000000000014</v>
      </c>
      <c r="J95" s="6">
        <v>33.200000000000003</v>
      </c>
      <c r="K95" s="7">
        <f>J95-J92</f>
        <v>-4.7999999999999972</v>
      </c>
      <c r="L95" s="6">
        <v>26.9</v>
      </c>
      <c r="M95" s="7">
        <f>L95-L92</f>
        <v>-1.1000000000000014</v>
      </c>
      <c r="N95" s="6"/>
      <c r="O95" s="7"/>
      <c r="P95" s="6"/>
      <c r="Q95" s="7"/>
      <c r="R95" s="6">
        <f t="shared" si="1"/>
        <v>4.8999999999999986</v>
      </c>
      <c r="S95" s="7">
        <f>R95-R92</f>
        <v>9.8999999999999986</v>
      </c>
      <c r="V95" s="6">
        <v>41</v>
      </c>
      <c r="W95" s="6">
        <v>49</v>
      </c>
      <c r="X95" s="7">
        <f>V95-W95</f>
        <v>-8</v>
      </c>
      <c r="Y95" s="6">
        <v>31</v>
      </c>
      <c r="Z95" s="6">
        <v>46</v>
      </c>
      <c r="AA95" s="7">
        <f>Y95-Z95</f>
        <v>-15</v>
      </c>
      <c r="AB95" s="6">
        <v>48</v>
      </c>
      <c r="AC95" s="6">
        <v>25</v>
      </c>
      <c r="AD95" s="7">
        <f>AB95-AC95</f>
        <v>23</v>
      </c>
      <c r="AE95" s="6">
        <v>44</v>
      </c>
      <c r="AF95" s="6">
        <v>25</v>
      </c>
      <c r="AG95" s="7">
        <f>AE95-AF95</f>
        <v>19</v>
      </c>
      <c r="AH95" s="4" t="s">
        <v>1672</v>
      </c>
      <c r="AJ95" s="6">
        <v>35</v>
      </c>
      <c r="AK95" s="6">
        <v>53</v>
      </c>
      <c r="AL95" s="7">
        <f>AJ95-AK95</f>
        <v>-18</v>
      </c>
      <c r="AM95" s="4" t="s">
        <v>536</v>
      </c>
    </row>
    <row r="96" spans="1:39" x14ac:dyDescent="0.25">
      <c r="A96" s="1"/>
      <c r="B96" t="s">
        <v>268</v>
      </c>
      <c r="C96" s="9" t="s">
        <v>608</v>
      </c>
      <c r="D96" s="97">
        <v>31082</v>
      </c>
      <c r="F96" t="s">
        <v>357</v>
      </c>
      <c r="G96" s="2"/>
      <c r="H96" s="6">
        <v>37.9</v>
      </c>
      <c r="I96" s="7">
        <f>H96-H95</f>
        <v>-0.20000000000000284</v>
      </c>
      <c r="J96" s="6">
        <v>34.1</v>
      </c>
      <c r="K96" s="7">
        <f>J96-J95</f>
        <v>0.89999999999999858</v>
      </c>
      <c r="L96" s="6">
        <v>25.5</v>
      </c>
      <c r="M96" s="7">
        <f>L96-L95</f>
        <v>-1.3999999999999986</v>
      </c>
      <c r="N96" s="6"/>
      <c r="O96" s="7"/>
      <c r="P96" s="6"/>
      <c r="Q96" s="7"/>
      <c r="R96" s="6">
        <f t="shared" si="1"/>
        <v>3.7999999999999972</v>
      </c>
      <c r="S96" s="7">
        <f>R96-R95</f>
        <v>-1.1000000000000014</v>
      </c>
      <c r="V96" s="6">
        <v>38</v>
      </c>
      <c r="W96" s="6">
        <v>55</v>
      </c>
      <c r="X96" s="7">
        <f>V96-W96</f>
        <v>-17</v>
      </c>
      <c r="Y96" s="6">
        <v>30</v>
      </c>
      <c r="Z96" s="6">
        <v>48</v>
      </c>
      <c r="AA96" s="7">
        <f>Y96-Z96</f>
        <v>-18</v>
      </c>
      <c r="AB96" s="6">
        <v>48</v>
      </c>
      <c r="AC96" s="6">
        <v>24</v>
      </c>
      <c r="AD96" s="7">
        <f>AB96-AC96</f>
        <v>24</v>
      </c>
      <c r="AE96" s="6">
        <v>44</v>
      </c>
      <c r="AF96" s="6">
        <v>25</v>
      </c>
      <c r="AG96" s="7">
        <f>AE96-AF96</f>
        <v>19</v>
      </c>
      <c r="AH96" s="4" t="s">
        <v>1672</v>
      </c>
      <c r="AJ96" s="6">
        <v>31</v>
      </c>
      <c r="AK96" s="6">
        <v>57</v>
      </c>
      <c r="AL96" s="7">
        <f>AJ96-AK96</f>
        <v>-26</v>
      </c>
      <c r="AM96" s="4" t="s">
        <v>536</v>
      </c>
    </row>
    <row r="97" spans="1:39" x14ac:dyDescent="0.25">
      <c r="A97" s="1"/>
      <c r="B97" s="3" t="s">
        <v>268</v>
      </c>
      <c r="C97" s="52" t="s">
        <v>636</v>
      </c>
      <c r="D97" s="97">
        <v>31084</v>
      </c>
      <c r="E97">
        <v>10</v>
      </c>
      <c r="F97" s="3" t="s">
        <v>577</v>
      </c>
      <c r="G97" s="2" t="s">
        <v>192</v>
      </c>
      <c r="H97" s="6">
        <v>37</v>
      </c>
      <c r="I97" s="7">
        <v>-5</v>
      </c>
      <c r="J97" s="6">
        <v>37</v>
      </c>
      <c r="K97" s="7">
        <v>3</v>
      </c>
      <c r="L97" s="6">
        <v>24</v>
      </c>
      <c r="M97" s="7">
        <v>3</v>
      </c>
      <c r="N97" s="6"/>
      <c r="O97" s="7"/>
      <c r="P97" s="6"/>
      <c r="Q97" s="7"/>
      <c r="R97" s="6">
        <f>H97-J97</f>
        <v>0</v>
      </c>
      <c r="S97" s="7">
        <v>-8</v>
      </c>
      <c r="V97" s="6"/>
      <c r="W97" s="6"/>
      <c r="Y97" s="6"/>
      <c r="Z97" s="6"/>
      <c r="AB97" s="6"/>
      <c r="AC97" s="6"/>
      <c r="AE97" s="6"/>
      <c r="AF97" s="6"/>
      <c r="AJ97" s="6"/>
      <c r="AK97" s="6"/>
    </row>
    <row r="98" spans="1:39" x14ac:dyDescent="0.25">
      <c r="A98" s="1"/>
      <c r="B98" t="s">
        <v>268</v>
      </c>
      <c r="C98" s="9" t="s">
        <v>409</v>
      </c>
      <c r="D98" s="97">
        <v>31084</v>
      </c>
      <c r="E98">
        <v>13</v>
      </c>
      <c r="F98" t="s">
        <v>264</v>
      </c>
      <c r="G98" s="2" t="s">
        <v>54</v>
      </c>
      <c r="H98" s="6">
        <v>35</v>
      </c>
      <c r="I98" s="7">
        <v>-4</v>
      </c>
      <c r="J98" s="6">
        <v>32</v>
      </c>
      <c r="K98" s="7">
        <v>-1</v>
      </c>
      <c r="L98" s="6">
        <v>31.5</v>
      </c>
      <c r="M98" s="7">
        <v>6</v>
      </c>
      <c r="N98" s="6"/>
      <c r="O98" s="7"/>
      <c r="P98" s="6"/>
      <c r="Q98" s="7"/>
      <c r="R98" s="6">
        <f t="shared" si="1"/>
        <v>3</v>
      </c>
      <c r="S98" s="7">
        <v>-3</v>
      </c>
      <c r="V98" s="6">
        <v>37</v>
      </c>
      <c r="W98" s="6">
        <v>57</v>
      </c>
      <c r="X98" s="7">
        <f>V98-W98</f>
        <v>-20</v>
      </c>
      <c r="Y98" s="6">
        <v>31</v>
      </c>
      <c r="Z98" s="6"/>
      <c r="AB98" s="6"/>
      <c r="AC98" s="6"/>
      <c r="AE98" s="6"/>
      <c r="AF98" s="6"/>
      <c r="AJ98" s="6">
        <v>31</v>
      </c>
      <c r="AK98" s="6">
        <v>55</v>
      </c>
      <c r="AL98" s="7">
        <f>AJ98-AK98</f>
        <v>-24</v>
      </c>
      <c r="AM98" s="4" t="s">
        <v>292</v>
      </c>
    </row>
    <row r="99" spans="1:39" x14ac:dyDescent="0.25">
      <c r="A99" s="1"/>
      <c r="B99" t="s">
        <v>268</v>
      </c>
      <c r="C99" s="9" t="s">
        <v>477</v>
      </c>
      <c r="D99" s="97">
        <v>31085</v>
      </c>
      <c r="E99">
        <v>20</v>
      </c>
      <c r="F99" t="s">
        <v>508</v>
      </c>
      <c r="G99" s="2" t="s">
        <v>82</v>
      </c>
      <c r="H99" s="6">
        <v>38</v>
      </c>
      <c r="I99" s="7">
        <v>-3</v>
      </c>
      <c r="J99" s="6">
        <v>35</v>
      </c>
      <c r="K99" s="7">
        <v>2</v>
      </c>
      <c r="L99" s="6">
        <v>26</v>
      </c>
      <c r="M99" s="7">
        <v>1</v>
      </c>
      <c r="N99" s="6"/>
      <c r="O99" s="7"/>
      <c r="P99" s="6"/>
      <c r="Q99" s="7"/>
      <c r="R99" s="6">
        <f t="shared" si="1"/>
        <v>3</v>
      </c>
      <c r="S99" s="7">
        <v>-5</v>
      </c>
      <c r="V99" s="6"/>
      <c r="W99" s="6"/>
      <c r="Y99" s="6"/>
      <c r="Z99" s="6"/>
      <c r="AB99" s="6"/>
      <c r="AC99" s="6"/>
      <c r="AE99" s="6"/>
      <c r="AF99" s="6"/>
      <c r="AJ99" s="6"/>
      <c r="AK99" s="6"/>
    </row>
    <row r="100" spans="1:39" x14ac:dyDescent="0.25">
      <c r="A100" s="1"/>
      <c r="B100" s="3" t="s">
        <v>268</v>
      </c>
      <c r="C100" s="52" t="s">
        <v>538</v>
      </c>
      <c r="D100" s="97">
        <v>31094</v>
      </c>
      <c r="E100">
        <v>28</v>
      </c>
      <c r="F100" s="3" t="s">
        <v>577</v>
      </c>
      <c r="G100" s="2" t="s">
        <v>114</v>
      </c>
      <c r="H100" s="6">
        <v>38</v>
      </c>
      <c r="I100" s="7">
        <v>1</v>
      </c>
      <c r="J100" s="6">
        <v>40</v>
      </c>
      <c r="K100" s="7">
        <v>3</v>
      </c>
      <c r="L100" s="6">
        <v>19</v>
      </c>
      <c r="M100" s="7">
        <v>-5</v>
      </c>
      <c r="N100" s="6"/>
      <c r="O100" s="7"/>
      <c r="P100" s="6"/>
      <c r="Q100" s="7"/>
      <c r="R100" s="6">
        <f t="shared" si="1"/>
        <v>-2</v>
      </c>
      <c r="S100" s="7">
        <v>-2</v>
      </c>
      <c r="V100" s="6"/>
      <c r="W100" s="6"/>
      <c r="Y100" s="6"/>
      <c r="Z100" s="6"/>
      <c r="AB100" s="6"/>
      <c r="AC100" s="6"/>
      <c r="AE100" s="6"/>
      <c r="AF100" s="6"/>
      <c r="AJ100" s="6"/>
      <c r="AK100" s="6"/>
    </row>
    <row r="101" spans="1:39" x14ac:dyDescent="0.25">
      <c r="A101" s="1"/>
      <c r="B101" t="s">
        <v>268</v>
      </c>
      <c r="C101" s="9" t="s">
        <v>453</v>
      </c>
      <c r="D101" s="97">
        <v>31097</v>
      </c>
      <c r="E101">
        <v>4</v>
      </c>
      <c r="F101" t="s">
        <v>577</v>
      </c>
      <c r="G101" s="2" t="s">
        <v>60</v>
      </c>
      <c r="H101" s="6">
        <v>39</v>
      </c>
      <c r="I101" s="7">
        <v>1</v>
      </c>
      <c r="J101" s="6">
        <v>35</v>
      </c>
      <c r="K101" s="7">
        <v>-5</v>
      </c>
      <c r="L101" s="6">
        <v>24</v>
      </c>
      <c r="M101" s="7">
        <v>5</v>
      </c>
      <c r="N101" s="6"/>
      <c r="O101" s="7"/>
      <c r="P101" s="6"/>
      <c r="Q101" s="7"/>
      <c r="R101" s="6">
        <f t="shared" si="1"/>
        <v>4</v>
      </c>
      <c r="S101" s="7">
        <v>6</v>
      </c>
      <c r="V101" s="6"/>
      <c r="W101" s="6"/>
      <c r="Y101" s="6"/>
      <c r="Z101" s="6"/>
      <c r="AB101" s="6"/>
      <c r="AC101" s="6"/>
      <c r="AE101" s="6"/>
      <c r="AF101" s="6"/>
      <c r="AJ101" s="6"/>
      <c r="AK101" s="6"/>
    </row>
    <row r="102" spans="1:39" x14ac:dyDescent="0.25">
      <c r="A102" s="1"/>
      <c r="B102" t="s">
        <v>268</v>
      </c>
      <c r="C102" s="9" t="s">
        <v>485</v>
      </c>
      <c r="D102" s="97">
        <v>31099</v>
      </c>
      <c r="E102">
        <v>6</v>
      </c>
      <c r="F102" t="s">
        <v>508</v>
      </c>
      <c r="G102" s="2" t="s">
        <v>82</v>
      </c>
      <c r="H102" s="6">
        <v>38</v>
      </c>
      <c r="I102" s="7">
        <v>0</v>
      </c>
      <c r="J102" s="6">
        <v>36</v>
      </c>
      <c r="K102" s="7">
        <v>1</v>
      </c>
      <c r="L102" s="6">
        <v>25</v>
      </c>
      <c r="M102" s="7">
        <v>-1</v>
      </c>
      <c r="N102" s="6"/>
      <c r="O102" s="7"/>
      <c r="P102" s="6"/>
      <c r="Q102" s="7"/>
      <c r="R102" s="6">
        <f t="shared" si="1"/>
        <v>2</v>
      </c>
      <c r="S102" s="7">
        <v>-1</v>
      </c>
      <c r="V102" s="6"/>
      <c r="W102" s="6"/>
      <c r="Y102" s="6"/>
      <c r="Z102" s="6"/>
      <c r="AB102" s="6"/>
      <c r="AC102" s="6"/>
      <c r="AE102" s="6"/>
      <c r="AF102" s="6"/>
      <c r="AJ102" s="6"/>
      <c r="AK102" s="6"/>
    </row>
    <row r="103" spans="1:39" x14ac:dyDescent="0.25">
      <c r="A103" s="1"/>
      <c r="B103" t="s">
        <v>294</v>
      </c>
      <c r="C103" s="9" t="s">
        <v>608</v>
      </c>
      <c r="D103" s="97">
        <v>31110</v>
      </c>
      <c r="F103" t="s">
        <v>357</v>
      </c>
      <c r="G103" s="2"/>
      <c r="H103" s="6">
        <v>38.5</v>
      </c>
      <c r="I103" s="7">
        <f>H103-H96</f>
        <v>0.60000000000000142</v>
      </c>
      <c r="J103" s="6">
        <v>37.299999999999997</v>
      </c>
      <c r="K103" s="7">
        <f>J103-J96</f>
        <v>3.1999999999999957</v>
      </c>
      <c r="L103" s="6">
        <v>22</v>
      </c>
      <c r="M103" s="7">
        <f>L103-L96</f>
        <v>-3.5</v>
      </c>
      <c r="N103" s="6"/>
      <c r="O103" s="7"/>
      <c r="P103" s="6"/>
      <c r="Q103" s="7"/>
      <c r="R103" s="6">
        <f t="shared" si="1"/>
        <v>1.2000000000000028</v>
      </c>
      <c r="S103" s="7">
        <f>R103-R96</f>
        <v>-2.5999999999999943</v>
      </c>
      <c r="V103" s="6">
        <v>40</v>
      </c>
      <c r="W103" s="6">
        <v>52</v>
      </c>
      <c r="X103" s="7">
        <f>V103-W103</f>
        <v>-12</v>
      </c>
      <c r="Y103" s="6">
        <v>32</v>
      </c>
      <c r="Z103" s="6">
        <v>46</v>
      </c>
      <c r="AA103" s="7">
        <f>Y103-Z103</f>
        <v>-14</v>
      </c>
      <c r="AB103" s="6">
        <v>46</v>
      </c>
      <c r="AC103" s="6">
        <v>24</v>
      </c>
      <c r="AD103" s="7">
        <f>AB103-AC103</f>
        <v>22</v>
      </c>
      <c r="AE103" s="6">
        <v>41</v>
      </c>
      <c r="AF103" s="6">
        <v>25</v>
      </c>
      <c r="AG103" s="7">
        <f>AE103-AF103</f>
        <v>16</v>
      </c>
      <c r="AH103" s="4" t="s">
        <v>1672</v>
      </c>
      <c r="AJ103" s="6">
        <v>34</v>
      </c>
      <c r="AK103" s="6">
        <v>54</v>
      </c>
      <c r="AL103" s="7">
        <f>AJ103-AK103</f>
        <v>-20</v>
      </c>
      <c r="AM103" s="4" t="s">
        <v>536</v>
      </c>
    </row>
    <row r="104" spans="1:39" x14ac:dyDescent="0.25">
      <c r="A104" s="1"/>
      <c r="B104" t="s">
        <v>294</v>
      </c>
      <c r="C104" s="9" t="s">
        <v>593</v>
      </c>
      <c r="D104" s="97">
        <v>31112</v>
      </c>
      <c r="E104">
        <v>9</v>
      </c>
      <c r="F104" t="s">
        <v>521</v>
      </c>
      <c r="G104" s="2" t="s">
        <v>138</v>
      </c>
      <c r="H104" s="6">
        <v>40</v>
      </c>
      <c r="I104" s="7"/>
      <c r="J104" s="6">
        <v>38</v>
      </c>
      <c r="K104" s="7"/>
      <c r="L104" s="6">
        <v>19</v>
      </c>
      <c r="M104" s="7"/>
      <c r="N104" s="6"/>
      <c r="O104" s="7"/>
      <c r="P104" s="6"/>
      <c r="Q104" s="7"/>
      <c r="R104" s="6">
        <f t="shared" si="1"/>
        <v>2</v>
      </c>
      <c r="S104" s="7"/>
      <c r="V104" s="6"/>
      <c r="W104" s="6"/>
      <c r="Y104" s="6"/>
      <c r="Z104" s="6"/>
      <c r="AB104" s="6"/>
      <c r="AC104" s="6"/>
      <c r="AE104" s="6"/>
      <c r="AF104" s="6"/>
      <c r="AJ104" s="6"/>
      <c r="AK104" s="6"/>
    </row>
    <row r="105" spans="1:39" x14ac:dyDescent="0.25">
      <c r="A105" s="1"/>
      <c r="B105" t="s">
        <v>294</v>
      </c>
      <c r="C105" s="9" t="s">
        <v>477</v>
      </c>
      <c r="D105" s="97">
        <v>31113</v>
      </c>
      <c r="E105">
        <v>20</v>
      </c>
      <c r="F105" t="s">
        <v>508</v>
      </c>
      <c r="G105" s="2" t="s">
        <v>82</v>
      </c>
      <c r="H105" s="6">
        <v>36</v>
      </c>
      <c r="I105" s="7">
        <v>-2</v>
      </c>
      <c r="J105" s="6">
        <v>36</v>
      </c>
      <c r="K105" s="7">
        <v>0</v>
      </c>
      <c r="L105" s="6">
        <v>27</v>
      </c>
      <c r="M105" s="7">
        <v>2</v>
      </c>
      <c r="N105" s="6"/>
      <c r="O105" s="7"/>
      <c r="P105" s="6"/>
      <c r="Q105" s="7"/>
      <c r="R105" s="6">
        <f t="shared" si="1"/>
        <v>0</v>
      </c>
      <c r="S105" s="7">
        <v>-2</v>
      </c>
      <c r="V105" s="6"/>
      <c r="W105" s="6"/>
      <c r="Y105" s="6"/>
      <c r="Z105" s="6"/>
      <c r="AB105" s="6"/>
      <c r="AC105" s="6"/>
      <c r="AE105" s="6"/>
      <c r="AF105" s="6"/>
      <c r="AJ105" s="6"/>
      <c r="AK105" s="6"/>
    </row>
    <row r="106" spans="1:39" x14ac:dyDescent="0.25">
      <c r="A106" s="1"/>
      <c r="B106" t="s">
        <v>294</v>
      </c>
      <c r="C106" s="9" t="s">
        <v>377</v>
      </c>
      <c r="D106" s="97">
        <v>31114</v>
      </c>
      <c r="E106">
        <v>9</v>
      </c>
      <c r="F106" t="s">
        <v>357</v>
      </c>
      <c r="G106" s="2" t="s">
        <v>124</v>
      </c>
      <c r="H106" s="6">
        <v>35</v>
      </c>
      <c r="I106" s="7">
        <f>H106-H103</f>
        <v>-3.5</v>
      </c>
      <c r="J106" s="6">
        <v>35</v>
      </c>
      <c r="K106" s="7">
        <f>J106-J103</f>
        <v>-2.2999999999999972</v>
      </c>
      <c r="L106" s="6">
        <v>26</v>
      </c>
      <c r="M106" s="7">
        <f>L106-L103</f>
        <v>4</v>
      </c>
      <c r="N106" s="6"/>
      <c r="O106" s="7"/>
      <c r="P106" s="6"/>
      <c r="Q106" s="7"/>
      <c r="R106" s="6">
        <f t="shared" si="1"/>
        <v>0</v>
      </c>
      <c r="S106" s="7">
        <f>R106-R103</f>
        <v>-1.2000000000000028</v>
      </c>
      <c r="V106" s="6"/>
      <c r="W106" s="6"/>
      <c r="Y106" s="6"/>
      <c r="Z106" s="6"/>
      <c r="AB106" s="6"/>
      <c r="AC106" s="6"/>
      <c r="AE106" s="6"/>
      <c r="AF106" s="6"/>
      <c r="AJ106" s="6"/>
      <c r="AK106" s="6"/>
      <c r="AL106" s="7"/>
      <c r="AM106" s="4"/>
    </row>
    <row r="107" spans="1:39" x14ac:dyDescent="0.25">
      <c r="A107" s="1"/>
      <c r="B107" t="s">
        <v>294</v>
      </c>
      <c r="C107" s="9" t="s">
        <v>453</v>
      </c>
      <c r="D107" s="97">
        <v>31125</v>
      </c>
      <c r="E107">
        <v>1</v>
      </c>
      <c r="F107" t="s">
        <v>577</v>
      </c>
      <c r="G107" s="2" t="s">
        <v>60</v>
      </c>
      <c r="H107" s="6">
        <v>36</v>
      </c>
      <c r="I107" s="7">
        <v>-3</v>
      </c>
      <c r="J107" s="6">
        <v>40</v>
      </c>
      <c r="K107" s="7">
        <v>5</v>
      </c>
      <c r="L107" s="6">
        <v>23</v>
      </c>
      <c r="M107" s="7">
        <v>-1</v>
      </c>
      <c r="N107" s="6"/>
      <c r="O107" s="7"/>
      <c r="P107" s="6"/>
      <c r="Q107" s="7"/>
      <c r="R107" s="6">
        <f>H107-J107</f>
        <v>-4</v>
      </c>
      <c r="S107" s="7">
        <v>-8</v>
      </c>
      <c r="V107" s="6"/>
      <c r="W107" s="6"/>
      <c r="Y107" s="6"/>
      <c r="Z107" s="6"/>
      <c r="AB107" s="6"/>
      <c r="AC107" s="6"/>
      <c r="AE107" s="6"/>
      <c r="AF107" s="6"/>
      <c r="AJ107" s="6"/>
      <c r="AK107" s="6"/>
    </row>
    <row r="108" spans="1:39" x14ac:dyDescent="0.25">
      <c r="A108" s="1"/>
      <c r="B108" s="3" t="s">
        <v>294</v>
      </c>
      <c r="C108" s="52" t="s">
        <v>434</v>
      </c>
      <c r="D108" s="97">
        <v>31127</v>
      </c>
      <c r="E108">
        <v>24</v>
      </c>
      <c r="F108" s="3" t="s">
        <v>577</v>
      </c>
      <c r="G108" s="2" t="s">
        <v>192</v>
      </c>
      <c r="H108" s="6">
        <v>37</v>
      </c>
      <c r="I108" s="7">
        <v>1</v>
      </c>
      <c r="J108" s="6">
        <v>39</v>
      </c>
      <c r="K108" s="7">
        <v>-1</v>
      </c>
      <c r="L108" s="6">
        <v>22</v>
      </c>
      <c r="M108" s="7">
        <v>-1</v>
      </c>
      <c r="N108" s="6"/>
      <c r="O108" s="7"/>
      <c r="P108" s="6"/>
      <c r="Q108" s="7"/>
      <c r="R108" s="6">
        <f>H108-J108</f>
        <v>-2</v>
      </c>
      <c r="S108" s="7">
        <v>2</v>
      </c>
      <c r="V108" s="6"/>
      <c r="W108" s="6"/>
      <c r="Y108" s="6"/>
      <c r="Z108" s="6"/>
      <c r="AB108" s="6"/>
      <c r="AC108" s="6"/>
      <c r="AE108" s="6"/>
      <c r="AF108" s="6"/>
      <c r="AJ108" s="6"/>
      <c r="AK108" s="6"/>
    </row>
    <row r="109" spans="1:39" x14ac:dyDescent="0.25">
      <c r="A109" s="1"/>
      <c r="B109" t="s">
        <v>294</v>
      </c>
      <c r="C109" s="9" t="s">
        <v>485</v>
      </c>
      <c r="D109" s="97">
        <v>31127</v>
      </c>
      <c r="E109">
        <v>27</v>
      </c>
      <c r="F109" t="s">
        <v>264</v>
      </c>
      <c r="G109" s="2" t="s">
        <v>54</v>
      </c>
      <c r="H109" s="6">
        <v>33</v>
      </c>
      <c r="I109" s="7">
        <v>-2</v>
      </c>
      <c r="J109" s="6">
        <v>39.5</v>
      </c>
      <c r="K109" s="7">
        <v>7.5</v>
      </c>
      <c r="L109" s="6">
        <v>25.5</v>
      </c>
      <c r="M109" s="7">
        <v>-6</v>
      </c>
      <c r="N109" s="6"/>
      <c r="O109" s="7"/>
      <c r="P109" s="6"/>
      <c r="Q109" s="7"/>
      <c r="R109" s="6">
        <f t="shared" si="1"/>
        <v>-6.5</v>
      </c>
      <c r="S109" s="7">
        <v>-9.5</v>
      </c>
      <c r="V109" s="6">
        <v>37</v>
      </c>
      <c r="W109" s="6">
        <v>58</v>
      </c>
      <c r="X109" s="7">
        <f>V109-W109</f>
        <v>-21</v>
      </c>
      <c r="Y109" s="6">
        <v>37</v>
      </c>
      <c r="Z109" s="6"/>
      <c r="AB109" s="6"/>
      <c r="AC109" s="6"/>
      <c r="AE109" s="6"/>
      <c r="AF109" s="6"/>
      <c r="AJ109" s="6">
        <v>30</v>
      </c>
      <c r="AK109" s="6">
        <v>58</v>
      </c>
      <c r="AL109" s="7">
        <f>AJ109-AK109</f>
        <v>-28</v>
      </c>
      <c r="AM109" s="4" t="s">
        <v>292</v>
      </c>
    </row>
    <row r="110" spans="1:39" x14ac:dyDescent="0.25">
      <c r="A110" s="1"/>
      <c r="B110" t="s">
        <v>269</v>
      </c>
      <c r="C110" s="9" t="s">
        <v>368</v>
      </c>
      <c r="D110" s="97">
        <v>31148</v>
      </c>
      <c r="E110">
        <v>24</v>
      </c>
      <c r="F110" t="s">
        <v>508</v>
      </c>
      <c r="G110" s="2" t="s">
        <v>82</v>
      </c>
      <c r="H110" s="6">
        <v>33</v>
      </c>
      <c r="I110" s="7">
        <v>-3</v>
      </c>
      <c r="J110" s="6">
        <v>38</v>
      </c>
      <c r="K110" s="7">
        <v>2</v>
      </c>
      <c r="L110" s="6">
        <v>28</v>
      </c>
      <c r="M110" s="7">
        <v>1</v>
      </c>
      <c r="N110" s="6"/>
      <c r="O110" s="7"/>
      <c r="P110" s="6"/>
      <c r="Q110" s="7"/>
      <c r="R110" s="6">
        <f t="shared" si="1"/>
        <v>-5</v>
      </c>
      <c r="S110" s="7">
        <v>-5</v>
      </c>
      <c r="V110" s="6"/>
      <c r="W110" s="6"/>
      <c r="Y110" s="6"/>
      <c r="Z110" s="6"/>
      <c r="AB110" s="6"/>
      <c r="AC110" s="6"/>
      <c r="AE110" s="6"/>
      <c r="AF110" s="6"/>
      <c r="AJ110" s="6"/>
      <c r="AK110" s="6"/>
    </row>
    <row r="111" spans="1:39" x14ac:dyDescent="0.25">
      <c r="A111" s="1"/>
      <c r="B111" t="s">
        <v>269</v>
      </c>
      <c r="C111" s="9" t="s">
        <v>661</v>
      </c>
      <c r="D111" s="97">
        <v>31152</v>
      </c>
      <c r="F111" t="s">
        <v>357</v>
      </c>
      <c r="G111" s="2"/>
      <c r="H111" s="6">
        <v>39.9</v>
      </c>
      <c r="I111" s="7">
        <f>H111-H106</f>
        <v>4.8999999999999986</v>
      </c>
      <c r="J111" s="6">
        <v>37</v>
      </c>
      <c r="K111" s="7">
        <f>J111-J106</f>
        <v>2</v>
      </c>
      <c r="L111" s="6">
        <v>20.9</v>
      </c>
      <c r="M111" s="7">
        <f>L111-L106</f>
        <v>-5.1000000000000014</v>
      </c>
      <c r="N111" s="6"/>
      <c r="O111" s="7"/>
      <c r="P111" s="6"/>
      <c r="Q111" s="7"/>
      <c r="R111" s="6">
        <f t="shared" si="1"/>
        <v>2.8999999999999986</v>
      </c>
      <c r="S111" s="7">
        <f>R111-R106</f>
        <v>2.8999999999999986</v>
      </c>
      <c r="V111" s="6">
        <v>40</v>
      </c>
      <c r="W111" s="6">
        <v>52</v>
      </c>
      <c r="X111" s="7">
        <f>V111-W111</f>
        <v>-12</v>
      </c>
      <c r="Y111" s="6">
        <v>35</v>
      </c>
      <c r="Z111" s="6">
        <v>42</v>
      </c>
      <c r="AA111" s="7">
        <f>Y111-Z111</f>
        <v>-7</v>
      </c>
      <c r="AB111" s="6">
        <v>49</v>
      </c>
      <c r="AC111" s="6">
        <v>23</v>
      </c>
      <c r="AD111" s="7">
        <f>AB111-AC111</f>
        <v>26</v>
      </c>
      <c r="AE111" s="6">
        <v>41</v>
      </c>
      <c r="AF111" s="6">
        <v>27</v>
      </c>
      <c r="AG111" s="7">
        <f>AE111-AF111</f>
        <v>14</v>
      </c>
      <c r="AH111" s="4" t="s">
        <v>1672</v>
      </c>
      <c r="AJ111" s="6">
        <v>36</v>
      </c>
      <c r="AK111" s="6">
        <v>53</v>
      </c>
      <c r="AL111" s="7">
        <f>AJ111-AK111</f>
        <v>-17</v>
      </c>
      <c r="AM111" s="4" t="s">
        <v>536</v>
      </c>
    </row>
    <row r="112" spans="1:39" x14ac:dyDescent="0.25">
      <c r="A112" s="1"/>
      <c r="B112" t="s">
        <v>269</v>
      </c>
      <c r="C112" s="9" t="s">
        <v>363</v>
      </c>
      <c r="D112" s="97">
        <v>31154</v>
      </c>
      <c r="E112">
        <v>24</v>
      </c>
      <c r="F112" t="s">
        <v>264</v>
      </c>
      <c r="G112" s="2" t="s">
        <v>54</v>
      </c>
      <c r="H112" s="6">
        <v>34</v>
      </c>
      <c r="I112" s="7">
        <v>1</v>
      </c>
      <c r="J112" s="6">
        <v>37.5</v>
      </c>
      <c r="K112" s="7">
        <v>-2</v>
      </c>
      <c r="L112" s="6">
        <v>26.5</v>
      </c>
      <c r="M112" s="7">
        <v>1</v>
      </c>
      <c r="N112" s="6"/>
      <c r="O112" s="7"/>
      <c r="P112" s="6"/>
      <c r="Q112" s="7"/>
      <c r="R112" s="6">
        <f t="shared" si="1"/>
        <v>-3.5</v>
      </c>
      <c r="S112" s="7">
        <v>3</v>
      </c>
      <c r="V112" s="6">
        <v>38</v>
      </c>
      <c r="W112" s="6">
        <v>57</v>
      </c>
      <c r="X112" s="7">
        <f>V112-W112</f>
        <v>-19</v>
      </c>
      <c r="Y112" s="6">
        <v>36</v>
      </c>
      <c r="Z112" s="6"/>
      <c r="AB112" s="6"/>
      <c r="AC112" s="6"/>
      <c r="AE112" s="6"/>
      <c r="AF112" s="6"/>
      <c r="AJ112" s="6">
        <v>32</v>
      </c>
      <c r="AK112" s="6">
        <v>57</v>
      </c>
      <c r="AL112" s="7">
        <f>AJ112-AK112</f>
        <v>-25</v>
      </c>
      <c r="AM112" s="4" t="s">
        <v>292</v>
      </c>
    </row>
    <row r="113" spans="1:39" x14ac:dyDescent="0.25">
      <c r="A113" s="1"/>
      <c r="B113" t="s">
        <v>269</v>
      </c>
      <c r="C113" s="9" t="s">
        <v>371</v>
      </c>
      <c r="D113" s="97">
        <v>31162</v>
      </c>
      <c r="E113">
        <v>6</v>
      </c>
      <c r="F113" t="s">
        <v>577</v>
      </c>
      <c r="G113" s="2" t="s">
        <v>60</v>
      </c>
      <c r="H113" s="6">
        <v>38</v>
      </c>
      <c r="I113" s="7">
        <v>1</v>
      </c>
      <c r="J113" s="6">
        <v>37</v>
      </c>
      <c r="K113" s="7">
        <v>-2</v>
      </c>
      <c r="L113" s="6">
        <v>24</v>
      </c>
      <c r="M113" s="7">
        <v>2</v>
      </c>
      <c r="N113" s="6"/>
      <c r="O113" s="7"/>
      <c r="P113" s="6"/>
      <c r="Q113" s="7"/>
      <c r="R113" s="6">
        <f t="shared" si="1"/>
        <v>1</v>
      </c>
      <c r="S113" s="7">
        <v>3</v>
      </c>
      <c r="V113" s="6"/>
      <c r="W113" s="6"/>
      <c r="Y113" s="6"/>
      <c r="Z113" s="6"/>
      <c r="AB113" s="6"/>
      <c r="AC113" s="6"/>
      <c r="AE113" s="6"/>
      <c r="AF113" s="6"/>
      <c r="AJ113" s="6"/>
      <c r="AK113" s="6"/>
    </row>
    <row r="114" spans="1:39" x14ac:dyDescent="0.25">
      <c r="A114" s="1"/>
      <c r="B114" s="3" t="s">
        <v>270</v>
      </c>
      <c r="C114" s="52" t="s">
        <v>490</v>
      </c>
      <c r="D114" s="97">
        <v>31174</v>
      </c>
      <c r="E114">
        <v>19</v>
      </c>
      <c r="F114" s="3" t="s">
        <v>577</v>
      </c>
      <c r="G114" s="2" t="s">
        <v>192</v>
      </c>
      <c r="H114" s="6">
        <v>34</v>
      </c>
      <c r="I114" s="7">
        <v>-4</v>
      </c>
      <c r="J114" s="6">
        <v>36</v>
      </c>
      <c r="K114" s="7">
        <v>-1</v>
      </c>
      <c r="L114" s="6">
        <v>28</v>
      </c>
      <c r="M114" s="7">
        <v>4</v>
      </c>
      <c r="N114" s="6"/>
      <c r="O114" s="7"/>
      <c r="P114" s="6"/>
      <c r="Q114" s="7"/>
      <c r="R114" s="6">
        <f t="shared" si="1"/>
        <v>-2</v>
      </c>
      <c r="S114" s="7">
        <v>-3</v>
      </c>
      <c r="V114" s="6"/>
      <c r="W114" s="6"/>
      <c r="Y114" s="6"/>
      <c r="Z114" s="6"/>
      <c r="AB114" s="6"/>
      <c r="AC114" s="6"/>
      <c r="AE114" s="6"/>
      <c r="AF114" s="6"/>
      <c r="AJ114" s="6"/>
      <c r="AK114" s="6"/>
    </row>
    <row r="115" spans="1:39" x14ac:dyDescent="0.25">
      <c r="A115" s="1"/>
      <c r="B115" t="s">
        <v>270</v>
      </c>
      <c r="C115" s="9" t="s">
        <v>522</v>
      </c>
      <c r="D115" s="97">
        <v>31175</v>
      </c>
      <c r="E115">
        <v>15</v>
      </c>
      <c r="F115" t="s">
        <v>264</v>
      </c>
      <c r="G115" s="2" t="s">
        <v>54</v>
      </c>
      <c r="H115" s="6">
        <v>30.5</v>
      </c>
      <c r="I115" s="7">
        <v>-3.5</v>
      </c>
      <c r="J115" s="6">
        <v>34</v>
      </c>
      <c r="K115" s="7">
        <v>-3.5</v>
      </c>
      <c r="L115" s="6">
        <v>33.5</v>
      </c>
      <c r="M115" s="7">
        <v>7</v>
      </c>
      <c r="N115" s="6"/>
      <c r="O115" s="7"/>
      <c r="P115" s="6"/>
      <c r="Q115" s="7"/>
      <c r="R115" s="6">
        <f t="shared" si="1"/>
        <v>-3.5</v>
      </c>
      <c r="S115" s="7">
        <v>0</v>
      </c>
      <c r="V115" s="6">
        <v>36</v>
      </c>
      <c r="W115" s="6">
        <v>59</v>
      </c>
      <c r="X115" s="7">
        <f>V115-W115</f>
        <v>-23</v>
      </c>
      <c r="Y115" s="6">
        <v>38</v>
      </c>
      <c r="Z115" s="6"/>
      <c r="AB115" s="6"/>
      <c r="AC115" s="6"/>
      <c r="AE115" s="6"/>
      <c r="AF115" s="6"/>
      <c r="AJ115" s="6">
        <v>28</v>
      </c>
      <c r="AK115" s="6">
        <v>58</v>
      </c>
      <c r="AL115" s="7">
        <f>AJ115-AK115</f>
        <v>-30</v>
      </c>
      <c r="AM115" s="4" t="s">
        <v>292</v>
      </c>
    </row>
    <row r="116" spans="1:39" x14ac:dyDescent="0.25">
      <c r="A116" s="1"/>
      <c r="B116" t="s">
        <v>270</v>
      </c>
      <c r="C116" s="9" t="s">
        <v>484</v>
      </c>
      <c r="D116" s="97">
        <v>31176</v>
      </c>
      <c r="E116">
        <v>22</v>
      </c>
      <c r="F116" t="s">
        <v>508</v>
      </c>
      <c r="G116" s="2" t="s">
        <v>82</v>
      </c>
      <c r="H116" s="6">
        <v>29</v>
      </c>
      <c r="I116" s="7">
        <v>-4</v>
      </c>
      <c r="J116" s="6">
        <v>35</v>
      </c>
      <c r="K116" s="7">
        <v>-3</v>
      </c>
      <c r="L116" s="6">
        <v>35</v>
      </c>
      <c r="M116" s="7">
        <v>7</v>
      </c>
      <c r="N116" s="6"/>
      <c r="O116" s="7"/>
      <c r="P116" s="6"/>
      <c r="Q116" s="7"/>
      <c r="R116" s="103">
        <f t="shared" si="1"/>
        <v>-6</v>
      </c>
      <c r="S116" s="7">
        <v>-1</v>
      </c>
      <c r="V116" s="6"/>
      <c r="W116" s="6"/>
      <c r="Y116" s="6"/>
      <c r="Z116" s="6"/>
      <c r="AB116" s="6"/>
      <c r="AC116" s="6"/>
      <c r="AE116" s="6"/>
      <c r="AF116" s="6"/>
      <c r="AJ116" s="6"/>
      <c r="AK116" s="6"/>
    </row>
    <row r="117" spans="1:39" x14ac:dyDescent="0.25">
      <c r="A117" s="1"/>
      <c r="B117" t="s">
        <v>270</v>
      </c>
      <c r="C117" s="9" t="s">
        <v>662</v>
      </c>
      <c r="D117" s="97">
        <v>31187</v>
      </c>
      <c r="F117" t="s">
        <v>357</v>
      </c>
      <c r="G117" s="2"/>
      <c r="H117" s="6">
        <v>32.200000000000003</v>
      </c>
      <c r="I117" s="7">
        <f>H117-H111</f>
        <v>-7.6999999999999957</v>
      </c>
      <c r="J117" s="6">
        <v>35.299999999999997</v>
      </c>
      <c r="K117" s="7">
        <f>J117-J111</f>
        <v>-1.7000000000000028</v>
      </c>
      <c r="L117" s="6">
        <v>30.2</v>
      </c>
      <c r="M117" s="7">
        <f>L117-L111</f>
        <v>9.3000000000000007</v>
      </c>
      <c r="N117" s="6"/>
      <c r="O117" s="7"/>
      <c r="P117" s="6"/>
      <c r="Q117" s="7"/>
      <c r="R117" s="6">
        <f t="shared" si="1"/>
        <v>-3.0999999999999943</v>
      </c>
      <c r="S117" s="7">
        <f>R117-R111</f>
        <v>-5.9999999999999929</v>
      </c>
      <c r="V117" s="6">
        <v>35</v>
      </c>
      <c r="W117" s="6">
        <v>57</v>
      </c>
      <c r="X117" s="7">
        <f>V117-W117</f>
        <v>-22</v>
      </c>
      <c r="Y117" s="6">
        <v>32</v>
      </c>
      <c r="Z117" s="6">
        <v>47</v>
      </c>
      <c r="AA117" s="7">
        <f>Y117-Z117</f>
        <v>-15</v>
      </c>
      <c r="AB117" s="6">
        <v>54</v>
      </c>
      <c r="AC117" s="6">
        <v>22</v>
      </c>
      <c r="AD117" s="7">
        <f>AB117-AC117</f>
        <v>32</v>
      </c>
      <c r="AE117" s="6">
        <v>46</v>
      </c>
      <c r="AF117" s="6">
        <v>26</v>
      </c>
      <c r="AG117" s="7">
        <f>AE117-AF117</f>
        <v>20</v>
      </c>
      <c r="AH117" s="4" t="s">
        <v>1672</v>
      </c>
      <c r="AJ117" s="6">
        <v>29</v>
      </c>
      <c r="AK117" s="6">
        <v>60</v>
      </c>
      <c r="AL117" s="7">
        <f>AJ117-AK117</f>
        <v>-31</v>
      </c>
      <c r="AM117" s="4" t="s">
        <v>536</v>
      </c>
    </row>
    <row r="118" spans="1:39" x14ac:dyDescent="0.25">
      <c r="A118" s="1"/>
      <c r="B118" t="s">
        <v>270</v>
      </c>
      <c r="C118" s="9" t="s">
        <v>392</v>
      </c>
      <c r="D118" s="97">
        <v>31188</v>
      </c>
      <c r="E118">
        <v>3</v>
      </c>
      <c r="F118" t="s">
        <v>577</v>
      </c>
      <c r="G118" s="2" t="s">
        <v>60</v>
      </c>
      <c r="H118" s="6">
        <v>33</v>
      </c>
      <c r="I118" s="7">
        <v>-1</v>
      </c>
      <c r="J118" s="6">
        <v>35</v>
      </c>
      <c r="K118" s="7">
        <v>-1</v>
      </c>
      <c r="L118" s="6">
        <v>30</v>
      </c>
      <c r="M118" s="7">
        <v>2</v>
      </c>
      <c r="N118" s="6"/>
      <c r="O118" s="7"/>
      <c r="P118" s="6"/>
      <c r="Q118" s="7"/>
      <c r="R118" s="6">
        <f t="shared" si="1"/>
        <v>-2</v>
      </c>
      <c r="S118" s="7">
        <v>0</v>
      </c>
      <c r="V118" s="6"/>
      <c r="W118" s="6"/>
      <c r="Y118" s="6"/>
      <c r="Z118" s="6"/>
      <c r="AB118" s="6"/>
      <c r="AC118" s="6"/>
      <c r="AE118" s="6"/>
      <c r="AF118" s="6"/>
      <c r="AJ118" s="6"/>
      <c r="AK118" s="6"/>
    </row>
    <row r="119" spans="1:39" x14ac:dyDescent="0.25">
      <c r="A119" s="1"/>
      <c r="B119" t="s">
        <v>263</v>
      </c>
      <c r="C119" s="9" t="s">
        <v>356</v>
      </c>
      <c r="D119" s="97">
        <v>31204</v>
      </c>
      <c r="E119">
        <v>19</v>
      </c>
      <c r="F119" t="s">
        <v>508</v>
      </c>
      <c r="G119" s="2" t="s">
        <v>82</v>
      </c>
      <c r="H119" s="6">
        <v>31</v>
      </c>
      <c r="I119" s="7">
        <v>2</v>
      </c>
      <c r="J119" s="6">
        <v>36</v>
      </c>
      <c r="K119" s="7">
        <v>1</v>
      </c>
      <c r="L119" s="6">
        <v>32</v>
      </c>
      <c r="M119" s="7">
        <v>-3</v>
      </c>
      <c r="N119" s="6"/>
      <c r="O119" s="7"/>
      <c r="P119" s="6"/>
      <c r="Q119" s="7"/>
      <c r="R119" s="103">
        <f t="shared" si="1"/>
        <v>-5</v>
      </c>
      <c r="S119" s="7">
        <v>1</v>
      </c>
      <c r="V119" s="6"/>
      <c r="W119" s="6"/>
      <c r="Y119" s="6"/>
      <c r="Z119" s="6"/>
      <c r="AB119" s="6"/>
      <c r="AC119" s="6"/>
      <c r="AE119" s="6"/>
      <c r="AF119" s="6"/>
      <c r="AJ119" s="6"/>
      <c r="AK119" s="6"/>
    </row>
    <row r="120" spans="1:39" x14ac:dyDescent="0.25">
      <c r="A120" s="1"/>
      <c r="B120" t="s">
        <v>263</v>
      </c>
      <c r="C120" s="9" t="s">
        <v>616</v>
      </c>
      <c r="D120" s="97">
        <v>31208</v>
      </c>
      <c r="F120" t="s">
        <v>357</v>
      </c>
      <c r="G120" s="2"/>
      <c r="H120" s="6">
        <v>34.299999999999997</v>
      </c>
      <c r="I120" s="7">
        <f>H120-H117</f>
        <v>2.0999999999999943</v>
      </c>
      <c r="J120" s="6">
        <v>35.5</v>
      </c>
      <c r="K120" s="7">
        <f>J120-J117</f>
        <v>0.20000000000000284</v>
      </c>
      <c r="L120" s="6">
        <v>30.2</v>
      </c>
      <c r="M120" s="7">
        <f>L120-L117</f>
        <v>0</v>
      </c>
      <c r="N120" s="6"/>
      <c r="O120" s="7"/>
      <c r="P120" s="6"/>
      <c r="Q120" s="7"/>
      <c r="R120" s="6">
        <f t="shared" si="1"/>
        <v>-1.2000000000000028</v>
      </c>
      <c r="S120" s="7">
        <f>R120-R117</f>
        <v>1.8999999999999915</v>
      </c>
      <c r="V120" s="6">
        <v>39</v>
      </c>
      <c r="W120" s="6">
        <v>52</v>
      </c>
      <c r="X120" s="7">
        <f>V120-W120</f>
        <v>-13</v>
      </c>
      <c r="Y120" s="6">
        <v>31</v>
      </c>
      <c r="Z120" s="6">
        <v>46</v>
      </c>
      <c r="AA120" s="7">
        <f>Y120-Z120</f>
        <v>-15</v>
      </c>
      <c r="AB120" s="6">
        <v>52</v>
      </c>
      <c r="AC120" s="6">
        <v>22</v>
      </c>
      <c r="AD120" s="7">
        <f>AB120-AC120</f>
        <v>30</v>
      </c>
      <c r="AE120" s="6">
        <v>46</v>
      </c>
      <c r="AF120" s="6">
        <v>26</v>
      </c>
      <c r="AG120" s="7">
        <f>AE120-AF120</f>
        <v>20</v>
      </c>
      <c r="AH120" s="4" t="s">
        <v>1672</v>
      </c>
      <c r="AJ120" s="6">
        <v>31</v>
      </c>
      <c r="AK120" s="6">
        <v>57</v>
      </c>
      <c r="AL120" s="7">
        <f>AJ120-AK120</f>
        <v>-26</v>
      </c>
      <c r="AM120" s="4" t="s">
        <v>536</v>
      </c>
    </row>
    <row r="121" spans="1:39" x14ac:dyDescent="0.25">
      <c r="A121" s="1"/>
      <c r="B121" t="s">
        <v>263</v>
      </c>
      <c r="C121" s="9" t="s">
        <v>451</v>
      </c>
      <c r="D121" s="97">
        <v>31210</v>
      </c>
      <c r="E121">
        <v>19</v>
      </c>
      <c r="F121" t="s">
        <v>264</v>
      </c>
      <c r="G121" s="2" t="s">
        <v>54</v>
      </c>
      <c r="H121" s="6">
        <v>34.5</v>
      </c>
      <c r="I121" s="7">
        <v>4</v>
      </c>
      <c r="J121" s="6">
        <v>34.5</v>
      </c>
      <c r="K121" s="7">
        <v>0.5</v>
      </c>
      <c r="L121" s="6">
        <v>30</v>
      </c>
      <c r="M121" s="7">
        <v>-3.5</v>
      </c>
      <c r="N121" s="6"/>
      <c r="O121" s="7"/>
      <c r="P121" s="6"/>
      <c r="Q121" s="7"/>
      <c r="R121" s="6">
        <f t="shared" si="1"/>
        <v>0</v>
      </c>
      <c r="S121" s="7">
        <v>3.5</v>
      </c>
      <c r="V121" s="6">
        <v>38</v>
      </c>
      <c r="W121" s="6">
        <v>56</v>
      </c>
      <c r="X121" s="7">
        <f>V121-W121</f>
        <v>-18</v>
      </c>
      <c r="Y121" s="6">
        <v>37</v>
      </c>
      <c r="Z121" s="6"/>
      <c r="AB121" s="6"/>
      <c r="AC121" s="6"/>
      <c r="AE121" s="6"/>
      <c r="AF121" s="6"/>
      <c r="AJ121" s="6">
        <v>31</v>
      </c>
      <c r="AK121" s="6">
        <v>59</v>
      </c>
      <c r="AL121" s="7">
        <f>AJ121-AK121</f>
        <v>-28</v>
      </c>
      <c r="AM121" s="4" t="s">
        <v>292</v>
      </c>
    </row>
    <row r="122" spans="1:39" x14ac:dyDescent="0.25">
      <c r="A122" s="1"/>
      <c r="B122" t="s">
        <v>263</v>
      </c>
      <c r="C122" s="9" t="s">
        <v>426</v>
      </c>
      <c r="D122" s="97">
        <v>31216</v>
      </c>
      <c r="E122">
        <v>30</v>
      </c>
      <c r="F122" t="s">
        <v>577</v>
      </c>
      <c r="G122" s="2" t="s">
        <v>60</v>
      </c>
      <c r="H122" s="6">
        <v>35</v>
      </c>
      <c r="I122" s="7">
        <v>2</v>
      </c>
      <c r="J122" s="6">
        <v>36</v>
      </c>
      <c r="K122" s="7">
        <v>1</v>
      </c>
      <c r="L122" s="6">
        <v>27</v>
      </c>
      <c r="M122" s="7">
        <v>-3</v>
      </c>
      <c r="N122" s="6"/>
      <c r="O122" s="7"/>
      <c r="P122" s="6"/>
      <c r="Q122" s="7"/>
      <c r="R122" s="6">
        <f t="shared" si="1"/>
        <v>-1</v>
      </c>
      <c r="S122" s="7">
        <v>1</v>
      </c>
      <c r="V122" s="6"/>
      <c r="W122" s="6"/>
      <c r="Y122" s="6"/>
      <c r="Z122" s="6"/>
      <c r="AB122" s="6"/>
      <c r="AC122" s="6"/>
      <c r="AE122" s="6"/>
      <c r="AF122" s="6"/>
      <c r="AJ122" s="6"/>
      <c r="AK122" s="6"/>
    </row>
    <row r="123" spans="1:39" x14ac:dyDescent="0.25">
      <c r="A123" s="1"/>
      <c r="B123" s="3" t="s">
        <v>263</v>
      </c>
      <c r="C123" s="52" t="s">
        <v>369</v>
      </c>
      <c r="D123" s="97">
        <v>31219</v>
      </c>
      <c r="E123">
        <v>23</v>
      </c>
      <c r="F123" s="3" t="s">
        <v>577</v>
      </c>
      <c r="G123" s="2" t="s">
        <v>192</v>
      </c>
      <c r="H123" s="6">
        <v>32</v>
      </c>
      <c r="I123" s="7">
        <v>-3</v>
      </c>
      <c r="J123" s="6">
        <v>40</v>
      </c>
      <c r="K123" s="7">
        <v>4</v>
      </c>
      <c r="L123" s="6">
        <v>26</v>
      </c>
      <c r="M123" s="7">
        <v>-1</v>
      </c>
      <c r="N123" s="6"/>
      <c r="O123" s="7"/>
      <c r="P123" s="6"/>
      <c r="Q123" s="7"/>
      <c r="R123" s="6">
        <f t="shared" si="1"/>
        <v>-8</v>
      </c>
      <c r="S123" s="7">
        <v>-7</v>
      </c>
      <c r="V123" s="6"/>
      <c r="W123" s="6"/>
      <c r="Y123" s="6"/>
      <c r="Z123" s="6"/>
      <c r="AB123" s="6"/>
      <c r="AC123" s="6"/>
      <c r="AE123" s="6"/>
      <c r="AF123" s="6"/>
      <c r="AJ123" s="6"/>
      <c r="AK123" s="6"/>
    </row>
    <row r="124" spans="1:39" x14ac:dyDescent="0.25">
      <c r="A124" s="1"/>
      <c r="B124" t="s">
        <v>265</v>
      </c>
      <c r="C124" s="9" t="s">
        <v>613</v>
      </c>
      <c r="D124" s="97">
        <v>31229</v>
      </c>
      <c r="F124" t="s">
        <v>357</v>
      </c>
      <c r="G124" s="2"/>
      <c r="H124" s="6">
        <v>32.200000000000003</v>
      </c>
      <c r="I124" s="7">
        <f>H124-H120</f>
        <v>-2.0999999999999943</v>
      </c>
      <c r="J124" s="6">
        <v>35</v>
      </c>
      <c r="K124" s="7">
        <f>J124-J120</f>
        <v>-0.5</v>
      </c>
      <c r="L124" s="6">
        <v>30.7</v>
      </c>
      <c r="M124" s="7">
        <f>L124-L120</f>
        <v>0.5</v>
      </c>
      <c r="N124" s="6"/>
      <c r="O124" s="7"/>
      <c r="P124" s="6"/>
      <c r="Q124" s="7"/>
      <c r="R124" s="6">
        <f t="shared" ref="R124" si="2">H124-J124</f>
        <v>-2.7999999999999972</v>
      </c>
      <c r="S124" s="7">
        <f>R124-R120</f>
        <v>-1.5999999999999943</v>
      </c>
      <c r="V124" s="6">
        <v>36</v>
      </c>
      <c r="W124" s="6">
        <v>54</v>
      </c>
      <c r="X124" s="7">
        <f>V124-W124</f>
        <v>-18</v>
      </c>
      <c r="Y124" s="6">
        <v>31</v>
      </c>
      <c r="Z124" s="6">
        <v>46</v>
      </c>
      <c r="AA124" s="7">
        <f>Y124-Z124</f>
        <v>-15</v>
      </c>
      <c r="AB124" s="6">
        <v>56</v>
      </c>
      <c r="AC124" s="6">
        <v>20</v>
      </c>
      <c r="AD124" s="7">
        <f>AB124-AC124</f>
        <v>36</v>
      </c>
      <c r="AE124" s="6">
        <v>48</v>
      </c>
      <c r="AF124" s="6">
        <v>23</v>
      </c>
      <c r="AG124" s="7">
        <f>AE124-AF124</f>
        <v>25</v>
      </c>
      <c r="AH124" s="4" t="s">
        <v>1672</v>
      </c>
      <c r="AJ124" s="6">
        <v>31</v>
      </c>
      <c r="AK124" s="6">
        <v>57</v>
      </c>
      <c r="AL124" s="7">
        <f>AJ124-AK124</f>
        <v>-26</v>
      </c>
      <c r="AM124" s="4" t="s">
        <v>536</v>
      </c>
    </row>
    <row r="125" spans="1:39" x14ac:dyDescent="0.25">
      <c r="A125" s="1"/>
      <c r="B125" t="s">
        <v>265</v>
      </c>
      <c r="C125" s="9" t="s">
        <v>346</v>
      </c>
      <c r="D125" s="97">
        <v>31232</v>
      </c>
      <c r="E125">
        <v>17</v>
      </c>
      <c r="F125" t="s">
        <v>508</v>
      </c>
      <c r="G125" s="2" t="s">
        <v>82</v>
      </c>
      <c r="H125" s="6">
        <v>31</v>
      </c>
      <c r="I125" s="7">
        <v>0</v>
      </c>
      <c r="J125" s="6">
        <v>34</v>
      </c>
      <c r="K125" s="7">
        <v>-2</v>
      </c>
      <c r="L125" s="6">
        <v>33</v>
      </c>
      <c r="M125" s="7">
        <v>1</v>
      </c>
      <c r="N125" s="6"/>
      <c r="O125" s="7"/>
      <c r="P125" s="6"/>
      <c r="Q125" s="7"/>
      <c r="R125" s="103">
        <f t="shared" si="1"/>
        <v>-3</v>
      </c>
      <c r="S125" s="7">
        <v>2</v>
      </c>
      <c r="V125" s="6"/>
      <c r="W125" s="6"/>
      <c r="Y125" s="6"/>
      <c r="Z125" s="6"/>
      <c r="AB125" s="6"/>
      <c r="AC125" s="6"/>
      <c r="AE125" s="6"/>
      <c r="AF125" s="6"/>
      <c r="AJ125" s="6"/>
      <c r="AK125" s="6"/>
    </row>
    <row r="126" spans="1:39" x14ac:dyDescent="0.25">
      <c r="A126" s="1"/>
      <c r="B126" t="s">
        <v>265</v>
      </c>
      <c r="C126" s="9" t="s">
        <v>360</v>
      </c>
      <c r="D126" s="97">
        <v>31238</v>
      </c>
      <c r="E126">
        <v>17</v>
      </c>
      <c r="F126" t="s">
        <v>264</v>
      </c>
      <c r="G126" s="2" t="s">
        <v>54</v>
      </c>
      <c r="H126" s="6">
        <v>27.5</v>
      </c>
      <c r="I126" s="7">
        <v>-7</v>
      </c>
      <c r="J126" s="6">
        <v>38</v>
      </c>
      <c r="K126" s="7">
        <v>3.5</v>
      </c>
      <c r="L126" s="6">
        <v>32.5</v>
      </c>
      <c r="M126" s="7">
        <v>2.5</v>
      </c>
      <c r="N126" s="6"/>
      <c r="O126" s="7"/>
      <c r="P126" s="6"/>
      <c r="Q126" s="7"/>
      <c r="R126" s="6">
        <f t="shared" si="1"/>
        <v>-10.5</v>
      </c>
      <c r="S126" s="7">
        <v>-10.5</v>
      </c>
      <c r="V126" s="6">
        <v>34</v>
      </c>
      <c r="W126" s="6">
        <v>60</v>
      </c>
      <c r="X126" s="7">
        <f>V126-W126</f>
        <v>-26</v>
      </c>
      <c r="Y126" s="6">
        <v>38</v>
      </c>
      <c r="Z126" s="6"/>
      <c r="AB126" s="6"/>
      <c r="AC126" s="6"/>
      <c r="AE126" s="6"/>
      <c r="AF126" s="6"/>
      <c r="AJ126" s="6">
        <v>28</v>
      </c>
      <c r="AK126" s="6">
        <v>59</v>
      </c>
      <c r="AL126" s="7">
        <f>AJ126-AK126</f>
        <v>-31</v>
      </c>
      <c r="AM126" s="4" t="s">
        <v>292</v>
      </c>
    </row>
    <row r="127" spans="1:39" x14ac:dyDescent="0.25">
      <c r="A127" s="1"/>
      <c r="B127" t="s">
        <v>265</v>
      </c>
      <c r="C127" s="9" t="s">
        <v>446</v>
      </c>
      <c r="D127" s="97">
        <v>31244</v>
      </c>
      <c r="E127">
        <v>29</v>
      </c>
      <c r="F127" t="s">
        <v>577</v>
      </c>
      <c r="G127" s="2" t="s">
        <v>60</v>
      </c>
      <c r="H127" s="6">
        <v>33</v>
      </c>
      <c r="I127" s="7">
        <v>1</v>
      </c>
      <c r="J127" s="6">
        <v>34</v>
      </c>
      <c r="K127" s="7">
        <v>-6</v>
      </c>
      <c r="L127" s="6">
        <v>31</v>
      </c>
      <c r="M127" s="7">
        <v>5</v>
      </c>
      <c r="N127" s="6"/>
      <c r="O127" s="7"/>
      <c r="P127" s="6"/>
      <c r="Q127" s="7"/>
      <c r="R127" s="6">
        <f t="shared" si="1"/>
        <v>-1</v>
      </c>
      <c r="S127" s="7">
        <v>7</v>
      </c>
      <c r="V127" s="6"/>
      <c r="W127" s="6"/>
      <c r="Y127" s="6"/>
      <c r="Z127" s="6"/>
      <c r="AB127" s="6"/>
      <c r="AC127" s="6"/>
      <c r="AE127" s="6"/>
      <c r="AF127" s="6"/>
      <c r="AJ127" s="6"/>
      <c r="AK127" s="6"/>
    </row>
    <row r="128" spans="1:39" x14ac:dyDescent="0.25">
      <c r="A128" s="1"/>
      <c r="B128" t="s">
        <v>293</v>
      </c>
      <c r="C128" s="9" t="s">
        <v>610</v>
      </c>
      <c r="D128" s="97">
        <v>31264</v>
      </c>
      <c r="F128" t="s">
        <v>357</v>
      </c>
      <c r="G128" s="2"/>
      <c r="H128" s="6">
        <v>31.3</v>
      </c>
      <c r="I128" s="7">
        <f>H128-H124</f>
        <v>-0.90000000000000213</v>
      </c>
      <c r="J128" s="6">
        <v>35</v>
      </c>
      <c r="K128" s="7">
        <f>J128-J124</f>
        <v>0</v>
      </c>
      <c r="L128" s="6">
        <v>31.8</v>
      </c>
      <c r="M128" s="7">
        <f>L128-L124</f>
        <v>1.1000000000000014</v>
      </c>
      <c r="N128" s="6"/>
      <c r="O128" s="7"/>
      <c r="P128" s="6"/>
      <c r="Q128" s="7"/>
      <c r="R128" s="6">
        <f t="shared" si="1"/>
        <v>-3.6999999999999993</v>
      </c>
      <c r="S128" s="7">
        <f>R128-R124</f>
        <v>-0.90000000000000213</v>
      </c>
      <c r="V128" s="6">
        <v>33</v>
      </c>
      <c r="W128" s="6">
        <v>54</v>
      </c>
      <c r="X128" s="7">
        <f>V128-W128</f>
        <v>-21</v>
      </c>
      <c r="Y128" s="6">
        <v>36</v>
      </c>
      <c r="Z128" s="6">
        <v>41</v>
      </c>
      <c r="AA128" s="7">
        <f>Y128-Z128</f>
        <v>-5</v>
      </c>
      <c r="AB128" s="6">
        <v>53</v>
      </c>
      <c r="AC128" s="6">
        <v>24</v>
      </c>
      <c r="AD128" s="7">
        <f>AB128-AC128</f>
        <v>29</v>
      </c>
      <c r="AE128" s="6">
        <v>46</v>
      </c>
      <c r="AF128" s="6">
        <v>26</v>
      </c>
      <c r="AG128" s="7">
        <f>AE128-AF128</f>
        <v>20</v>
      </c>
      <c r="AH128" s="4" t="s">
        <v>1672</v>
      </c>
      <c r="AJ128" s="6">
        <v>29</v>
      </c>
      <c r="AK128" s="6">
        <v>61</v>
      </c>
      <c r="AL128" s="7">
        <f>AJ128-AK128</f>
        <v>-32</v>
      </c>
      <c r="AM128" s="4" t="s">
        <v>536</v>
      </c>
    </row>
    <row r="129" spans="1:39" x14ac:dyDescent="0.25">
      <c r="A129" s="1"/>
      <c r="B129" t="s">
        <v>293</v>
      </c>
      <c r="C129" s="9" t="s">
        <v>365</v>
      </c>
      <c r="D129" s="97">
        <v>31266</v>
      </c>
      <c r="E129">
        <v>14</v>
      </c>
      <c r="F129" t="s">
        <v>264</v>
      </c>
      <c r="G129" s="2" t="s">
        <v>54</v>
      </c>
      <c r="H129" s="6">
        <v>24</v>
      </c>
      <c r="I129" s="7">
        <v>-3.5</v>
      </c>
      <c r="J129" s="6">
        <v>40</v>
      </c>
      <c r="K129" s="7">
        <v>2</v>
      </c>
      <c r="L129" s="6">
        <v>34</v>
      </c>
      <c r="M129" s="7">
        <v>1.5</v>
      </c>
      <c r="N129" s="6"/>
      <c r="O129" s="7"/>
      <c r="P129" s="6"/>
      <c r="Q129" s="7"/>
      <c r="R129" s="6">
        <f t="shared" si="1"/>
        <v>-16</v>
      </c>
      <c r="S129" s="7">
        <v>-5.5</v>
      </c>
      <c r="V129" s="6">
        <v>30</v>
      </c>
      <c r="W129" s="6">
        <v>65</v>
      </c>
      <c r="X129" s="7">
        <f>V129-W129</f>
        <v>-35</v>
      </c>
      <c r="Y129" s="6">
        <v>34</v>
      </c>
      <c r="Z129" s="6"/>
      <c r="AB129" s="6"/>
      <c r="AC129" s="6"/>
      <c r="AE129" s="6"/>
      <c r="AF129" s="6"/>
      <c r="AJ129" s="6">
        <v>23</v>
      </c>
      <c r="AK129" s="6">
        <v>65</v>
      </c>
      <c r="AL129" s="7">
        <f>AJ129-AK129</f>
        <v>-42</v>
      </c>
      <c r="AM129" s="4" t="s">
        <v>292</v>
      </c>
    </row>
    <row r="130" spans="1:39" x14ac:dyDescent="0.25">
      <c r="A130" s="1"/>
      <c r="B130" t="s">
        <v>293</v>
      </c>
      <c r="C130" s="9" t="s">
        <v>480</v>
      </c>
      <c r="D130" s="97">
        <v>31267</v>
      </c>
      <c r="E130">
        <v>21</v>
      </c>
      <c r="F130" t="s">
        <v>508</v>
      </c>
      <c r="G130" s="2" t="s">
        <v>82</v>
      </c>
      <c r="H130" s="6">
        <v>31</v>
      </c>
      <c r="I130" s="7">
        <v>0</v>
      </c>
      <c r="J130" s="6">
        <v>36</v>
      </c>
      <c r="K130" s="7">
        <v>2</v>
      </c>
      <c r="L130" s="6">
        <v>31</v>
      </c>
      <c r="M130" s="7">
        <v>-2</v>
      </c>
      <c r="N130" s="6"/>
      <c r="O130" s="7"/>
      <c r="P130" s="6"/>
      <c r="Q130" s="7"/>
      <c r="R130" s="103">
        <f t="shared" si="1"/>
        <v>-5</v>
      </c>
      <c r="S130" s="7">
        <v>-2</v>
      </c>
      <c r="V130" s="6"/>
      <c r="W130" s="6"/>
      <c r="Y130" s="6"/>
      <c r="Z130" s="6"/>
      <c r="AB130" s="6"/>
      <c r="AC130" s="6"/>
      <c r="AE130" s="6"/>
      <c r="AF130" s="6"/>
      <c r="AJ130" s="6"/>
      <c r="AK130" s="6"/>
    </row>
    <row r="131" spans="1:39" x14ac:dyDescent="0.25">
      <c r="A131" s="1"/>
      <c r="B131" s="3" t="s">
        <v>293</v>
      </c>
      <c r="C131" s="52" t="s">
        <v>574</v>
      </c>
      <c r="D131" s="97">
        <v>31268</v>
      </c>
      <c r="E131">
        <v>11</v>
      </c>
      <c r="F131" s="3" t="s">
        <v>577</v>
      </c>
      <c r="G131" s="2" t="s">
        <v>192</v>
      </c>
      <c r="H131" s="6">
        <v>33</v>
      </c>
      <c r="I131" s="7">
        <v>0</v>
      </c>
      <c r="J131" s="6">
        <v>37</v>
      </c>
      <c r="K131" s="7">
        <v>3</v>
      </c>
      <c r="L131" s="6">
        <v>29</v>
      </c>
      <c r="M131" s="7">
        <v>-2</v>
      </c>
      <c r="N131" s="6"/>
      <c r="O131" s="7"/>
      <c r="P131" s="6"/>
      <c r="Q131" s="7"/>
      <c r="R131" s="6">
        <f t="shared" si="1"/>
        <v>-4</v>
      </c>
      <c r="S131" s="7">
        <v>-3</v>
      </c>
      <c r="V131" s="6"/>
      <c r="W131" s="6"/>
      <c r="Y131" s="6"/>
      <c r="Z131" s="6"/>
      <c r="AB131" s="6"/>
      <c r="AC131" s="6"/>
      <c r="AE131" s="6"/>
      <c r="AF131" s="6"/>
      <c r="AJ131" s="6"/>
      <c r="AK131" s="6"/>
    </row>
    <row r="132" spans="1:39" x14ac:dyDescent="0.25">
      <c r="A132" s="1"/>
      <c r="B132" t="s">
        <v>293</v>
      </c>
      <c r="C132" s="9" t="s">
        <v>359</v>
      </c>
      <c r="D132" s="97">
        <v>31272</v>
      </c>
      <c r="E132">
        <v>26</v>
      </c>
      <c r="F132" t="s">
        <v>577</v>
      </c>
      <c r="G132" s="2" t="s">
        <v>60</v>
      </c>
      <c r="H132" s="6">
        <v>31</v>
      </c>
      <c r="I132" s="7">
        <v>-2</v>
      </c>
      <c r="J132" s="6">
        <v>35</v>
      </c>
      <c r="K132" s="7">
        <v>-2</v>
      </c>
      <c r="L132" s="6">
        <v>31</v>
      </c>
      <c r="M132" s="7">
        <v>2</v>
      </c>
      <c r="N132" s="6"/>
      <c r="O132" s="7"/>
      <c r="P132" s="6"/>
      <c r="Q132" s="7"/>
      <c r="R132" s="103">
        <f t="shared" si="1"/>
        <v>-4</v>
      </c>
      <c r="S132" s="7">
        <v>0</v>
      </c>
      <c r="V132" s="6"/>
      <c r="W132" s="6"/>
      <c r="Y132" s="6"/>
      <c r="Z132" s="6"/>
      <c r="AB132" s="6"/>
      <c r="AC132" s="6"/>
      <c r="AE132" s="6"/>
      <c r="AF132" s="6"/>
      <c r="AJ132" s="6"/>
      <c r="AK132" s="6"/>
    </row>
    <row r="133" spans="1:39" x14ac:dyDescent="0.25">
      <c r="A133" s="1"/>
      <c r="B133" t="s">
        <v>293</v>
      </c>
      <c r="C133" s="9" t="s">
        <v>433</v>
      </c>
      <c r="D133" s="97">
        <v>31288</v>
      </c>
      <c r="E133">
        <v>11</v>
      </c>
      <c r="F133" t="s">
        <v>508</v>
      </c>
      <c r="G133" s="2" t="s">
        <v>82</v>
      </c>
      <c r="H133" s="6">
        <v>30</v>
      </c>
      <c r="I133" s="7">
        <v>-1</v>
      </c>
      <c r="J133" s="6">
        <v>34</v>
      </c>
      <c r="K133" s="7">
        <v>-2</v>
      </c>
      <c r="L133" s="6">
        <v>35</v>
      </c>
      <c r="M133" s="7">
        <v>4</v>
      </c>
      <c r="N133" s="6"/>
      <c r="O133" s="7"/>
      <c r="P133" s="6"/>
      <c r="Q133" s="7"/>
      <c r="R133" s="6"/>
      <c r="S133" s="7"/>
      <c r="V133" s="6"/>
      <c r="W133" s="6"/>
      <c r="Y133" s="6"/>
      <c r="Z133" s="6"/>
      <c r="AB133" s="6"/>
      <c r="AC133" s="6"/>
      <c r="AE133" s="6"/>
      <c r="AF133" s="6"/>
      <c r="AJ133" s="6"/>
      <c r="AK133" s="6"/>
    </row>
    <row r="134" spans="1:39" x14ac:dyDescent="0.25">
      <c r="A134" s="1"/>
      <c r="B134" t="s">
        <v>295</v>
      </c>
      <c r="C134" s="9" t="s">
        <v>619</v>
      </c>
      <c r="D134" s="97">
        <v>31292</v>
      </c>
      <c r="F134" t="s">
        <v>357</v>
      </c>
      <c r="G134" s="2"/>
      <c r="H134" s="6">
        <v>31.6</v>
      </c>
      <c r="I134" s="7">
        <f>H134-H128</f>
        <v>0.30000000000000071</v>
      </c>
      <c r="J134" s="6">
        <v>33.9</v>
      </c>
      <c r="K134" s="7">
        <f>J134-J128</f>
        <v>-1.1000000000000014</v>
      </c>
      <c r="L134" s="6">
        <v>32.5</v>
      </c>
      <c r="M134" s="7">
        <f>L134-L128</f>
        <v>0.69999999999999929</v>
      </c>
      <c r="N134" s="6"/>
      <c r="O134" s="7"/>
      <c r="P134" s="6"/>
      <c r="Q134" s="7"/>
      <c r="R134" s="6">
        <f>H134-J134</f>
        <v>-2.2999999999999972</v>
      </c>
      <c r="S134" s="7">
        <f>R134-R128</f>
        <v>1.4000000000000021</v>
      </c>
      <c r="U134" s="3"/>
      <c r="V134" s="6">
        <v>34</v>
      </c>
      <c r="W134" s="6">
        <v>57</v>
      </c>
      <c r="X134" s="7">
        <f>V134-W134</f>
        <v>-23</v>
      </c>
      <c r="Y134" s="6">
        <v>32</v>
      </c>
      <c r="Z134" s="6">
        <v>47</v>
      </c>
      <c r="AA134" s="7">
        <f>Y134-Z134</f>
        <v>-15</v>
      </c>
      <c r="AB134" s="6">
        <v>52</v>
      </c>
      <c r="AC134" s="6">
        <v>22</v>
      </c>
      <c r="AD134" s="7">
        <f>AB134-AC134</f>
        <v>30</v>
      </c>
      <c r="AE134" s="6">
        <v>47</v>
      </c>
      <c r="AF134" s="6">
        <v>23</v>
      </c>
      <c r="AG134" s="7">
        <f>AE134-AF134</f>
        <v>24</v>
      </c>
      <c r="AH134" s="4" t="s">
        <v>1672</v>
      </c>
      <c r="AJ134" s="6">
        <v>29</v>
      </c>
      <c r="AK134" s="6">
        <v>60</v>
      </c>
      <c r="AL134" s="7">
        <f>AJ134-AK134</f>
        <v>-31</v>
      </c>
      <c r="AM134" s="4" t="s">
        <v>536</v>
      </c>
    </row>
    <row r="135" spans="1:39" x14ac:dyDescent="0.25">
      <c r="A135" s="1"/>
      <c r="B135" s="3" t="s">
        <v>295</v>
      </c>
      <c r="C135" s="52" t="s">
        <v>436</v>
      </c>
      <c r="D135" s="97">
        <v>31293</v>
      </c>
      <c r="E135">
        <v>15</v>
      </c>
      <c r="F135" s="3" t="s">
        <v>577</v>
      </c>
      <c r="G135" s="2" t="s">
        <v>60</v>
      </c>
      <c r="H135" s="6">
        <v>31</v>
      </c>
      <c r="I135" s="7">
        <v>0</v>
      </c>
      <c r="J135" s="6">
        <v>37</v>
      </c>
      <c r="K135" s="7">
        <v>2</v>
      </c>
      <c r="L135" s="6">
        <v>31</v>
      </c>
      <c r="M135" s="7">
        <v>0</v>
      </c>
      <c r="N135" s="6"/>
      <c r="O135" s="7"/>
      <c r="P135" s="6"/>
      <c r="Q135" s="7"/>
      <c r="R135" s="103">
        <f t="shared" si="1"/>
        <v>-6</v>
      </c>
      <c r="S135" s="7">
        <v>-2</v>
      </c>
      <c r="V135" s="6"/>
      <c r="W135" s="6"/>
      <c r="Y135" s="6"/>
      <c r="Z135" s="6"/>
      <c r="AB135" s="6"/>
      <c r="AC135" s="6"/>
      <c r="AE135" s="6"/>
      <c r="AF135" s="6"/>
      <c r="AJ135" s="6"/>
      <c r="AK135" s="6"/>
    </row>
    <row r="136" spans="1:39" x14ac:dyDescent="0.25">
      <c r="A136" s="1"/>
      <c r="B136" t="s">
        <v>295</v>
      </c>
      <c r="C136" s="9" t="s">
        <v>657</v>
      </c>
      <c r="D136" s="97">
        <v>31295</v>
      </c>
      <c r="E136">
        <v>14</v>
      </c>
      <c r="F136" t="s">
        <v>521</v>
      </c>
      <c r="G136" s="2" t="s">
        <v>114</v>
      </c>
      <c r="H136" s="6">
        <v>35</v>
      </c>
      <c r="I136" s="7"/>
      <c r="J136" s="6">
        <v>36</v>
      </c>
      <c r="K136" s="7"/>
      <c r="L136" s="6">
        <v>26</v>
      </c>
      <c r="M136" s="7"/>
      <c r="N136" s="6"/>
      <c r="O136" s="7"/>
      <c r="P136" s="6"/>
      <c r="Q136" s="7"/>
      <c r="R136" s="6">
        <f t="shared" si="1"/>
        <v>-1</v>
      </c>
      <c r="S136" s="7"/>
      <c r="V136" s="6"/>
      <c r="W136" s="6"/>
      <c r="Y136" s="6"/>
      <c r="Z136" s="6"/>
      <c r="AB136" s="6"/>
      <c r="AC136" s="6"/>
      <c r="AE136" s="6"/>
      <c r="AF136" s="6"/>
      <c r="AJ136" s="6"/>
      <c r="AK136" s="6"/>
    </row>
    <row r="137" spans="1:39" x14ac:dyDescent="0.25">
      <c r="A137" s="1"/>
      <c r="B137" t="s">
        <v>295</v>
      </c>
      <c r="C137" s="9" t="s">
        <v>512</v>
      </c>
      <c r="D137" s="97">
        <v>31301</v>
      </c>
      <c r="E137">
        <v>18</v>
      </c>
      <c r="F137" t="s">
        <v>264</v>
      </c>
      <c r="G137" s="2" t="s">
        <v>54</v>
      </c>
      <c r="H137" s="6">
        <v>29</v>
      </c>
      <c r="I137" s="7">
        <v>5</v>
      </c>
      <c r="J137" s="6">
        <v>29.5</v>
      </c>
      <c r="K137" s="7">
        <v>-10.5</v>
      </c>
      <c r="L137" s="6">
        <v>39</v>
      </c>
      <c r="M137" s="7">
        <v>5</v>
      </c>
      <c r="N137" s="6"/>
      <c r="O137" s="7"/>
      <c r="P137" s="6"/>
      <c r="Q137" s="7"/>
      <c r="R137" s="6"/>
      <c r="S137" s="7"/>
      <c r="V137" s="6">
        <v>35</v>
      </c>
      <c r="W137" s="6">
        <v>60</v>
      </c>
      <c r="X137" s="7">
        <f>V137-W137</f>
        <v>-25</v>
      </c>
      <c r="Y137" s="6">
        <v>29</v>
      </c>
      <c r="Z137" s="6"/>
      <c r="AB137" s="6"/>
      <c r="AC137" s="6"/>
      <c r="AE137" s="6"/>
      <c r="AF137" s="6"/>
      <c r="AJ137" s="6">
        <v>29</v>
      </c>
      <c r="AK137" s="6">
        <v>56</v>
      </c>
      <c r="AL137" s="7">
        <f>AJ137-AK137</f>
        <v>-27</v>
      </c>
      <c r="AM137" s="4" t="s">
        <v>292</v>
      </c>
    </row>
    <row r="138" spans="1:39" x14ac:dyDescent="0.25">
      <c r="A138" s="1"/>
      <c r="B138" t="s">
        <v>295</v>
      </c>
      <c r="C138" s="9" t="s">
        <v>342</v>
      </c>
      <c r="D138" s="97">
        <v>31302</v>
      </c>
      <c r="E138">
        <v>25</v>
      </c>
      <c r="F138" t="s">
        <v>508</v>
      </c>
      <c r="G138" s="2" t="s">
        <v>82</v>
      </c>
      <c r="H138" s="6">
        <v>31</v>
      </c>
      <c r="I138" s="7">
        <v>1</v>
      </c>
      <c r="J138" s="6">
        <v>32</v>
      </c>
      <c r="K138" s="7">
        <v>-2</v>
      </c>
      <c r="L138" s="6">
        <v>36</v>
      </c>
      <c r="M138" s="7">
        <v>1</v>
      </c>
      <c r="N138" s="6"/>
      <c r="O138" s="7"/>
      <c r="P138" s="6"/>
      <c r="Q138" s="7"/>
      <c r="R138" s="6"/>
      <c r="S138" s="7"/>
      <c r="V138" s="6"/>
      <c r="W138" s="6"/>
      <c r="Y138" s="6"/>
      <c r="Z138" s="6"/>
      <c r="AB138" s="6"/>
      <c r="AC138" s="6"/>
      <c r="AE138" s="6"/>
      <c r="AF138" s="6"/>
      <c r="AJ138" s="6"/>
      <c r="AK138" s="6"/>
    </row>
    <row r="139" spans="1:39" x14ac:dyDescent="0.25">
      <c r="A139" s="1"/>
      <c r="B139" t="s">
        <v>295</v>
      </c>
      <c r="C139" s="9" t="s">
        <v>363</v>
      </c>
      <c r="D139" s="97">
        <v>31307</v>
      </c>
      <c r="E139">
        <v>29</v>
      </c>
      <c r="F139" t="s">
        <v>577</v>
      </c>
      <c r="G139" s="2" t="s">
        <v>60</v>
      </c>
      <c r="H139" s="6">
        <v>30</v>
      </c>
      <c r="I139" s="7">
        <v>-1</v>
      </c>
      <c r="J139" s="6">
        <v>33</v>
      </c>
      <c r="K139" s="7">
        <v>-4</v>
      </c>
      <c r="L139" s="6">
        <v>35</v>
      </c>
      <c r="M139" s="7">
        <v>4</v>
      </c>
      <c r="N139" s="6"/>
      <c r="O139" s="7"/>
      <c r="P139" s="6"/>
      <c r="Q139" s="7"/>
      <c r="R139" s="6"/>
      <c r="S139" s="7"/>
      <c r="V139" s="6"/>
      <c r="W139" s="6"/>
      <c r="Y139" s="6"/>
      <c r="Z139" s="6"/>
      <c r="AB139" s="6"/>
      <c r="AC139" s="6"/>
      <c r="AE139" s="6"/>
      <c r="AF139" s="6"/>
      <c r="AJ139" s="6"/>
      <c r="AK139" s="6"/>
    </row>
    <row r="140" spans="1:39" x14ac:dyDescent="0.25">
      <c r="A140" s="1"/>
      <c r="B140" t="s">
        <v>295</v>
      </c>
      <c r="C140" s="9" t="s">
        <v>660</v>
      </c>
      <c r="D140" s="97">
        <v>31318</v>
      </c>
      <c r="E140">
        <v>2</v>
      </c>
      <c r="F140" t="s">
        <v>521</v>
      </c>
      <c r="G140" s="2" t="s">
        <v>206</v>
      </c>
      <c r="H140" s="6">
        <v>33</v>
      </c>
      <c r="I140" s="7">
        <v>-2</v>
      </c>
      <c r="J140" s="6">
        <v>32</v>
      </c>
      <c r="K140" s="7">
        <v>-4</v>
      </c>
      <c r="L140" s="6">
        <v>32</v>
      </c>
      <c r="M140" s="7"/>
      <c r="N140" s="6"/>
      <c r="O140" s="7"/>
      <c r="P140" s="6"/>
      <c r="Q140" s="7"/>
      <c r="R140" s="103">
        <f t="shared" ref="R140:R155" si="3">H140-J140</f>
        <v>1</v>
      </c>
      <c r="S140" s="7">
        <v>2</v>
      </c>
      <c r="V140" s="6"/>
      <c r="W140" s="6"/>
      <c r="Y140" s="6"/>
      <c r="Z140" s="6"/>
      <c r="AB140" s="6"/>
      <c r="AC140" s="6"/>
      <c r="AE140" s="6"/>
      <c r="AF140" s="6"/>
      <c r="AJ140" s="6"/>
      <c r="AK140" s="6"/>
    </row>
    <row r="141" spans="1:39" x14ac:dyDescent="0.25">
      <c r="A141" s="1"/>
      <c r="B141" s="3" t="s">
        <v>297</v>
      </c>
      <c r="C141" s="52" t="s">
        <v>571</v>
      </c>
      <c r="D141" s="97">
        <v>31322</v>
      </c>
      <c r="E141">
        <v>4</v>
      </c>
      <c r="F141" s="3" t="s">
        <v>577</v>
      </c>
      <c r="G141" s="2" t="s">
        <v>224</v>
      </c>
      <c r="H141" s="6">
        <v>34</v>
      </c>
      <c r="I141" s="7">
        <v>4</v>
      </c>
      <c r="J141" s="6">
        <v>36</v>
      </c>
      <c r="K141" s="7">
        <v>3</v>
      </c>
      <c r="L141" s="6">
        <v>28</v>
      </c>
      <c r="M141" s="7">
        <v>-7</v>
      </c>
      <c r="N141" s="6"/>
      <c r="O141" s="7"/>
      <c r="P141" s="6"/>
      <c r="Q141" s="7"/>
      <c r="R141" s="6">
        <f t="shared" si="3"/>
        <v>-2</v>
      </c>
      <c r="S141" s="7"/>
      <c r="V141" s="6"/>
      <c r="W141" s="6"/>
      <c r="Y141" s="6"/>
      <c r="Z141" s="6"/>
      <c r="AB141" s="6"/>
      <c r="AC141" s="6"/>
      <c r="AE141" s="6"/>
      <c r="AF141" s="6"/>
      <c r="AJ141" s="6"/>
      <c r="AK141" s="6"/>
    </row>
    <row r="142" spans="1:39" x14ac:dyDescent="0.25">
      <c r="A142" s="1"/>
      <c r="B142" t="s">
        <v>297</v>
      </c>
      <c r="C142" s="9" t="s">
        <v>589</v>
      </c>
      <c r="D142" s="97">
        <v>31323</v>
      </c>
      <c r="E142">
        <v>5</v>
      </c>
      <c r="F142" t="s">
        <v>521</v>
      </c>
      <c r="G142" s="2" t="s">
        <v>138</v>
      </c>
      <c r="H142" s="6">
        <v>32</v>
      </c>
      <c r="I142" s="7">
        <v>-1</v>
      </c>
      <c r="J142" s="6">
        <v>39</v>
      </c>
      <c r="K142" s="7">
        <v>7</v>
      </c>
      <c r="L142" s="6">
        <v>27</v>
      </c>
      <c r="M142" s="7">
        <v>-5</v>
      </c>
      <c r="N142" s="6"/>
      <c r="O142" s="7"/>
      <c r="P142" s="6"/>
      <c r="Q142" s="7"/>
      <c r="R142" s="6">
        <f t="shared" si="3"/>
        <v>-7</v>
      </c>
      <c r="S142" s="7">
        <v>-8</v>
      </c>
      <c r="V142" s="6"/>
      <c r="W142" s="6"/>
      <c r="Y142" s="6"/>
      <c r="Z142" s="6"/>
      <c r="AB142" s="6"/>
      <c r="AC142" s="6"/>
      <c r="AE142" s="6"/>
      <c r="AF142" s="6"/>
      <c r="AJ142" s="6"/>
      <c r="AK142" s="6"/>
    </row>
    <row r="143" spans="1:39" x14ac:dyDescent="0.25">
      <c r="A143" s="1"/>
      <c r="B143" t="s">
        <v>297</v>
      </c>
      <c r="C143" s="9" t="s">
        <v>615</v>
      </c>
      <c r="D143" s="97">
        <v>31327</v>
      </c>
      <c r="F143" t="s">
        <v>357</v>
      </c>
      <c r="G143" s="2"/>
      <c r="H143" s="6">
        <v>35.4</v>
      </c>
      <c r="I143" s="7">
        <f>H143-H134</f>
        <v>3.7999999999999972</v>
      </c>
      <c r="J143" s="6">
        <v>34.9</v>
      </c>
      <c r="K143" s="7">
        <f>J143-J134</f>
        <v>1</v>
      </c>
      <c r="L143" s="6">
        <v>27.5</v>
      </c>
      <c r="M143" s="7">
        <f>L143-L134</f>
        <v>-5</v>
      </c>
      <c r="N143" s="6"/>
      <c r="O143" s="7"/>
      <c r="P143" s="6"/>
      <c r="Q143" s="7"/>
      <c r="R143" s="6">
        <f t="shared" si="3"/>
        <v>0.5</v>
      </c>
      <c r="S143" s="7">
        <f>R143-R134</f>
        <v>2.7999999999999972</v>
      </c>
      <c r="U143" s="3"/>
      <c r="V143" s="6">
        <v>36</v>
      </c>
      <c r="W143" s="6">
        <v>55</v>
      </c>
      <c r="X143" s="7">
        <f>V143-W143</f>
        <v>-19</v>
      </c>
      <c r="Y143" s="6">
        <v>51</v>
      </c>
      <c r="Z143" s="6">
        <v>29</v>
      </c>
      <c r="AA143" s="7">
        <f>Y143-Z143</f>
        <v>22</v>
      </c>
      <c r="AB143" s="6">
        <v>48</v>
      </c>
      <c r="AC143" s="6">
        <v>25</v>
      </c>
      <c r="AD143" s="7">
        <f>AB143-AC143</f>
        <v>23</v>
      </c>
      <c r="AE143" s="6">
        <v>43</v>
      </c>
      <c r="AF143" s="6">
        <v>26</v>
      </c>
      <c r="AG143" s="7">
        <f>AE143-AF143</f>
        <v>17</v>
      </c>
      <c r="AH143" s="4" t="s">
        <v>1672</v>
      </c>
      <c r="AJ143" s="6">
        <v>30</v>
      </c>
      <c r="AK143" s="6">
        <v>57</v>
      </c>
      <c r="AL143" s="7">
        <f>AJ143-AK143</f>
        <v>-27</v>
      </c>
      <c r="AM143" s="4" t="s">
        <v>536</v>
      </c>
    </row>
    <row r="144" spans="1:39" x14ac:dyDescent="0.25">
      <c r="A144" s="1"/>
      <c r="B144" t="s">
        <v>297</v>
      </c>
      <c r="C144" s="9" t="s">
        <v>355</v>
      </c>
      <c r="D144" s="97">
        <v>31330</v>
      </c>
      <c r="E144">
        <v>23</v>
      </c>
      <c r="F144" t="s">
        <v>508</v>
      </c>
      <c r="G144" s="2" t="s">
        <v>82</v>
      </c>
      <c r="H144" s="6">
        <v>32</v>
      </c>
      <c r="I144" s="7">
        <v>1</v>
      </c>
      <c r="J144" s="6">
        <v>34</v>
      </c>
      <c r="K144" s="7">
        <v>2</v>
      </c>
      <c r="L144" s="6">
        <v>32</v>
      </c>
      <c r="M144" s="7">
        <v>-4</v>
      </c>
      <c r="N144" s="6"/>
      <c r="O144" s="7"/>
      <c r="P144" s="6"/>
      <c r="Q144" s="7"/>
      <c r="R144" s="103">
        <f t="shared" si="3"/>
        <v>-2</v>
      </c>
      <c r="S144" s="7"/>
      <c r="V144" s="6"/>
      <c r="W144" s="6"/>
      <c r="Y144" s="6"/>
      <c r="Z144" s="6"/>
      <c r="AB144" s="6"/>
      <c r="AC144" s="6"/>
      <c r="AE144" s="6"/>
      <c r="AF144" s="6"/>
      <c r="AJ144" s="6"/>
      <c r="AK144" s="6"/>
    </row>
    <row r="145" spans="1:39" x14ac:dyDescent="0.25">
      <c r="A145" s="1"/>
      <c r="B145" t="s">
        <v>297</v>
      </c>
      <c r="C145" s="9" t="s">
        <v>493</v>
      </c>
      <c r="D145" s="97">
        <v>31335</v>
      </c>
      <c r="E145">
        <v>28</v>
      </c>
      <c r="F145" t="s">
        <v>577</v>
      </c>
      <c r="G145" s="2" t="s">
        <v>60</v>
      </c>
      <c r="H145" s="6">
        <v>37</v>
      </c>
      <c r="I145" s="7">
        <v>3</v>
      </c>
      <c r="J145" s="6">
        <v>36</v>
      </c>
      <c r="K145" s="7">
        <v>0</v>
      </c>
      <c r="L145" s="6">
        <v>25</v>
      </c>
      <c r="M145" s="7">
        <v>-3</v>
      </c>
      <c r="N145" s="6"/>
      <c r="O145" s="7"/>
      <c r="P145" s="6"/>
      <c r="Q145" s="7"/>
      <c r="R145" s="6">
        <f>H145-J145</f>
        <v>1</v>
      </c>
      <c r="S145" s="7">
        <v>3</v>
      </c>
      <c r="V145" s="6"/>
      <c r="W145" s="6"/>
      <c r="Y145" s="6"/>
      <c r="Z145" s="6"/>
      <c r="AB145" s="6"/>
      <c r="AC145" s="6"/>
      <c r="AE145" s="6"/>
      <c r="AF145" s="6"/>
      <c r="AJ145" s="6"/>
      <c r="AK145" s="6"/>
    </row>
    <row r="146" spans="1:39" x14ac:dyDescent="0.25">
      <c r="A146" s="1"/>
      <c r="B146" t="s">
        <v>297</v>
      </c>
      <c r="C146" s="9" t="s">
        <v>446</v>
      </c>
      <c r="D146" s="97">
        <v>31336</v>
      </c>
      <c r="E146">
        <v>23</v>
      </c>
      <c r="F146" t="s">
        <v>264</v>
      </c>
      <c r="G146" s="2" t="s">
        <v>54</v>
      </c>
      <c r="H146" s="6">
        <v>32</v>
      </c>
      <c r="I146" s="7">
        <v>3</v>
      </c>
      <c r="J146" s="6">
        <v>38</v>
      </c>
      <c r="K146" s="7">
        <v>8.5</v>
      </c>
      <c r="L146" s="6">
        <v>28</v>
      </c>
      <c r="M146" s="7">
        <v>-11</v>
      </c>
      <c r="N146" s="6"/>
      <c r="O146" s="7"/>
      <c r="P146" s="6"/>
      <c r="Q146" s="7"/>
      <c r="R146" s="6">
        <f t="shared" si="3"/>
        <v>-6</v>
      </c>
      <c r="S146" s="7"/>
      <c r="V146" s="6">
        <v>33</v>
      </c>
      <c r="W146" s="6">
        <v>62</v>
      </c>
      <c r="X146" s="7">
        <f>V146-W146</f>
        <v>-29</v>
      </c>
      <c r="Y146" s="6">
        <v>50</v>
      </c>
      <c r="Z146" s="6"/>
      <c r="AB146" s="6"/>
      <c r="AC146" s="6"/>
      <c r="AE146" s="6"/>
      <c r="AF146" s="6"/>
      <c r="AJ146" s="6">
        <v>29</v>
      </c>
      <c r="AK146" s="6">
        <v>59</v>
      </c>
      <c r="AL146" s="7">
        <f>AJ146-AK146</f>
        <v>-30</v>
      </c>
      <c r="AM146" s="4" t="s">
        <v>292</v>
      </c>
    </row>
    <row r="147" spans="1:39" x14ac:dyDescent="0.25">
      <c r="A147" s="1"/>
      <c r="B147" t="s">
        <v>297</v>
      </c>
      <c r="C147" s="9" t="s">
        <v>523</v>
      </c>
      <c r="D147" s="97">
        <v>31337</v>
      </c>
      <c r="E147">
        <v>26</v>
      </c>
      <c r="F147" t="s">
        <v>357</v>
      </c>
      <c r="G147" s="2" t="s">
        <v>124</v>
      </c>
      <c r="H147" s="6">
        <v>37</v>
      </c>
      <c r="I147" s="7">
        <f>H147-H143</f>
        <v>1.6000000000000014</v>
      </c>
      <c r="J147" s="6">
        <v>34</v>
      </c>
      <c r="K147" s="7">
        <f>J147-J143</f>
        <v>-0.89999999999999858</v>
      </c>
      <c r="L147" s="6">
        <v>28</v>
      </c>
      <c r="M147" s="7">
        <f>L147-L143</f>
        <v>0.5</v>
      </c>
      <c r="N147" s="6"/>
      <c r="O147" s="7"/>
      <c r="P147" s="6"/>
      <c r="Q147" s="7"/>
      <c r="R147" s="6">
        <f t="shared" si="3"/>
        <v>3</v>
      </c>
      <c r="S147" s="7">
        <f>R147-R143</f>
        <v>2.5</v>
      </c>
      <c r="V147" s="6"/>
      <c r="W147" s="6"/>
      <c r="Y147" s="6"/>
      <c r="Z147" s="6"/>
      <c r="AB147" s="6"/>
      <c r="AC147" s="6"/>
      <c r="AE147" s="6"/>
      <c r="AF147" s="6"/>
      <c r="AJ147" s="6"/>
      <c r="AK147" s="6"/>
    </row>
    <row r="148" spans="1:39" x14ac:dyDescent="0.25">
      <c r="A148" s="1"/>
      <c r="B148" t="s">
        <v>296</v>
      </c>
      <c r="C148" s="9" t="s">
        <v>608</v>
      </c>
      <c r="D148" s="97">
        <v>31355</v>
      </c>
      <c r="F148" t="s">
        <v>357</v>
      </c>
      <c r="G148" s="2"/>
      <c r="H148" s="6">
        <v>34.6</v>
      </c>
      <c r="I148" s="7">
        <f>H148-H147</f>
        <v>-2.3999999999999986</v>
      </c>
      <c r="J148" s="6">
        <v>36.700000000000003</v>
      </c>
      <c r="K148" s="7">
        <f>J148-J147</f>
        <v>2.7000000000000028</v>
      </c>
      <c r="L148" s="6">
        <v>26.3</v>
      </c>
      <c r="M148" s="7">
        <f>L148-L147</f>
        <v>-1.6999999999999993</v>
      </c>
      <c r="N148" s="6"/>
      <c r="O148" s="7"/>
      <c r="P148" s="6"/>
      <c r="Q148" s="7"/>
      <c r="R148" s="6">
        <f t="shared" si="3"/>
        <v>-2.1000000000000014</v>
      </c>
      <c r="S148" s="7">
        <f>R148-R147</f>
        <v>-5.1000000000000014</v>
      </c>
      <c r="U148" s="3"/>
      <c r="V148" s="6">
        <v>38</v>
      </c>
      <c r="W148" s="6">
        <v>52</v>
      </c>
      <c r="X148" s="7">
        <f>V148-W148</f>
        <v>-14</v>
      </c>
      <c r="Y148" s="6">
        <v>42</v>
      </c>
      <c r="Z148" s="6">
        <v>38</v>
      </c>
      <c r="AA148" s="7">
        <f>Y148-Z148</f>
        <v>4</v>
      </c>
      <c r="AB148" s="6">
        <v>46</v>
      </c>
      <c r="AC148" s="6">
        <v>27</v>
      </c>
      <c r="AD148" s="7">
        <f>AB148-AC148</f>
        <v>19</v>
      </c>
      <c r="AE148" s="6">
        <v>41</v>
      </c>
      <c r="AF148" s="6">
        <v>29</v>
      </c>
      <c r="AG148" s="7">
        <f>AE148-AF148</f>
        <v>12</v>
      </c>
      <c r="AH148" s="4" t="s">
        <v>1672</v>
      </c>
      <c r="AJ148" s="6">
        <v>33</v>
      </c>
      <c r="AK148" s="6">
        <v>53</v>
      </c>
      <c r="AL148" s="7">
        <f>AJ148-AK148</f>
        <v>-20</v>
      </c>
      <c r="AM148" s="4" t="s">
        <v>536</v>
      </c>
    </row>
    <row r="149" spans="1:39" x14ac:dyDescent="0.25">
      <c r="A149" s="1"/>
      <c r="B149" t="s">
        <v>296</v>
      </c>
      <c r="C149" s="9" t="s">
        <v>409</v>
      </c>
      <c r="D149" s="97">
        <v>31357</v>
      </c>
      <c r="E149">
        <v>14</v>
      </c>
      <c r="F149" t="s">
        <v>264</v>
      </c>
      <c r="G149" s="2" t="s">
        <v>54</v>
      </c>
      <c r="H149" s="6">
        <v>35</v>
      </c>
      <c r="I149" s="7">
        <v>3</v>
      </c>
      <c r="J149" s="6">
        <v>34</v>
      </c>
      <c r="K149" s="7">
        <v>-4</v>
      </c>
      <c r="L149" s="6">
        <v>29.5</v>
      </c>
      <c r="M149" s="7">
        <v>1.5</v>
      </c>
      <c r="N149" s="6"/>
      <c r="O149" s="7"/>
      <c r="P149" s="6"/>
      <c r="Q149" s="7"/>
      <c r="R149" s="6">
        <f t="shared" si="3"/>
        <v>1</v>
      </c>
      <c r="S149" s="7">
        <v>7</v>
      </c>
      <c r="V149" s="6">
        <v>36</v>
      </c>
      <c r="W149" s="6">
        <v>58</v>
      </c>
      <c r="X149" s="7">
        <f>V149-W149</f>
        <v>-22</v>
      </c>
      <c r="Y149" s="6">
        <v>46</v>
      </c>
      <c r="Z149" s="6"/>
      <c r="AB149" s="6"/>
      <c r="AC149" s="6"/>
      <c r="AE149" s="6"/>
      <c r="AF149" s="6"/>
      <c r="AJ149" s="6">
        <v>29</v>
      </c>
      <c r="AK149" s="6">
        <v>59</v>
      </c>
      <c r="AL149" s="7">
        <f>AJ149-AK149</f>
        <v>-30</v>
      </c>
      <c r="AM149" s="4" t="s">
        <v>292</v>
      </c>
    </row>
    <row r="150" spans="1:39" x14ac:dyDescent="0.25">
      <c r="A150" s="1"/>
      <c r="B150" t="s">
        <v>296</v>
      </c>
      <c r="C150" s="9" t="s">
        <v>477</v>
      </c>
      <c r="D150" s="97">
        <v>31358</v>
      </c>
      <c r="E150">
        <v>20</v>
      </c>
      <c r="F150" t="s">
        <v>508</v>
      </c>
      <c r="G150" s="2" t="s">
        <v>82</v>
      </c>
      <c r="H150" s="6">
        <v>34</v>
      </c>
      <c r="I150" s="7">
        <v>2</v>
      </c>
      <c r="J150" s="6">
        <v>35</v>
      </c>
      <c r="K150" s="7">
        <v>1</v>
      </c>
      <c r="L150" s="6">
        <v>29</v>
      </c>
      <c r="M150" s="7">
        <v>-3</v>
      </c>
      <c r="N150" s="6"/>
      <c r="O150" s="7"/>
      <c r="P150" s="6"/>
      <c r="Q150" s="7"/>
      <c r="R150" s="6">
        <f t="shared" si="3"/>
        <v>-1</v>
      </c>
      <c r="S150" s="7">
        <v>1</v>
      </c>
      <c r="V150" s="6"/>
      <c r="W150" s="6"/>
      <c r="Y150" s="6"/>
      <c r="Z150" s="6"/>
      <c r="AB150" s="6"/>
      <c r="AC150" s="6"/>
      <c r="AE150" s="6"/>
      <c r="AF150" s="6"/>
      <c r="AJ150" s="6"/>
      <c r="AK150" s="6"/>
    </row>
    <row r="151" spans="1:39" x14ac:dyDescent="0.25">
      <c r="A151" s="1"/>
      <c r="B151" t="s">
        <v>296</v>
      </c>
      <c r="C151" s="9" t="s">
        <v>453</v>
      </c>
      <c r="D151" s="97">
        <v>31370</v>
      </c>
      <c r="E151">
        <v>1</v>
      </c>
      <c r="F151" t="s">
        <v>577</v>
      </c>
      <c r="G151" s="2" t="s">
        <v>60</v>
      </c>
      <c r="H151" s="6">
        <v>36</v>
      </c>
      <c r="I151" s="7">
        <v>-1</v>
      </c>
      <c r="J151" s="6">
        <v>36</v>
      </c>
      <c r="K151" s="7">
        <v>0</v>
      </c>
      <c r="L151" s="6">
        <v>25</v>
      </c>
      <c r="M151" s="7">
        <v>0</v>
      </c>
      <c r="N151" s="6"/>
      <c r="O151" s="7"/>
      <c r="P151" s="6"/>
      <c r="Q151" s="7"/>
      <c r="R151" s="6">
        <f t="shared" si="3"/>
        <v>0</v>
      </c>
      <c r="S151" s="7">
        <v>-1</v>
      </c>
      <c r="V151" s="6"/>
      <c r="W151" s="6"/>
      <c r="Y151" s="6"/>
      <c r="Z151" s="6"/>
      <c r="AB151" s="6"/>
      <c r="AC151" s="6"/>
      <c r="AE151" s="6"/>
      <c r="AF151" s="6"/>
      <c r="AJ151" s="6"/>
      <c r="AK151" s="6"/>
    </row>
    <row r="152" spans="1:39" x14ac:dyDescent="0.25">
      <c r="A152" s="1"/>
      <c r="B152" t="s">
        <v>266</v>
      </c>
      <c r="C152" s="9" t="s">
        <v>619</v>
      </c>
      <c r="D152" s="97">
        <v>31383</v>
      </c>
      <c r="F152" t="s">
        <v>357</v>
      </c>
      <c r="G152" s="2"/>
      <c r="H152" s="6">
        <v>36.200000000000003</v>
      </c>
      <c r="I152" s="7">
        <f>H152-H148</f>
        <v>1.6000000000000014</v>
      </c>
      <c r="J152" s="6">
        <v>37.4</v>
      </c>
      <c r="K152" s="7">
        <f>J152-J148</f>
        <v>0.69999999999999574</v>
      </c>
      <c r="L152" s="6">
        <v>24.5</v>
      </c>
      <c r="M152" s="7">
        <f>L152-L148</f>
        <v>-1.8000000000000007</v>
      </c>
      <c r="N152" s="6"/>
      <c r="O152" s="7"/>
      <c r="P152" s="6"/>
      <c r="Q152" s="7"/>
      <c r="R152" s="6">
        <f t="shared" si="3"/>
        <v>-1.1999999999999957</v>
      </c>
      <c r="S152" s="7">
        <f>R152-R148</f>
        <v>0.90000000000000568</v>
      </c>
      <c r="U152" s="3"/>
      <c r="V152" s="6">
        <v>41</v>
      </c>
      <c r="W152" s="6">
        <v>50</v>
      </c>
      <c r="X152" s="7">
        <f>V152-W152</f>
        <v>-9</v>
      </c>
      <c r="Y152" s="6">
        <v>44</v>
      </c>
      <c r="Z152" s="6">
        <v>34</v>
      </c>
      <c r="AA152" s="7">
        <f>Y152-Z152</f>
        <v>10</v>
      </c>
      <c r="AB152" s="6">
        <v>45</v>
      </c>
      <c r="AC152" s="6">
        <v>28</v>
      </c>
      <c r="AD152" s="7">
        <f>AB152-AC152</f>
        <v>17</v>
      </c>
      <c r="AE152" s="6">
        <v>41</v>
      </c>
      <c r="AF152" s="6">
        <v>29</v>
      </c>
      <c r="AG152" s="7">
        <f>AE152-AF152</f>
        <v>12</v>
      </c>
      <c r="AH152" s="4" t="s">
        <v>1672</v>
      </c>
      <c r="AJ152" s="6">
        <v>35</v>
      </c>
      <c r="AK152" s="6">
        <v>53</v>
      </c>
      <c r="AL152" s="7">
        <f>AJ152-AK152</f>
        <v>-18</v>
      </c>
      <c r="AM152" s="4" t="s">
        <v>536</v>
      </c>
    </row>
    <row r="153" spans="1:39" x14ac:dyDescent="0.25">
      <c r="A153" s="1"/>
      <c r="B153" t="s">
        <v>266</v>
      </c>
      <c r="C153" s="9" t="s">
        <v>436</v>
      </c>
      <c r="D153" s="97">
        <v>31384</v>
      </c>
      <c r="F153" t="s">
        <v>577</v>
      </c>
      <c r="G153" s="2"/>
      <c r="H153" s="6">
        <v>35</v>
      </c>
      <c r="I153" s="7">
        <v>-1</v>
      </c>
      <c r="J153" s="6">
        <v>35</v>
      </c>
      <c r="K153" s="7">
        <v>-1</v>
      </c>
      <c r="L153" s="6">
        <v>28</v>
      </c>
      <c r="M153" s="7">
        <v>3</v>
      </c>
      <c r="N153" s="6"/>
      <c r="O153" s="7"/>
      <c r="P153" s="6"/>
      <c r="Q153" s="7"/>
      <c r="R153" s="6">
        <f>H153-J153</f>
        <v>0</v>
      </c>
      <c r="S153" s="7">
        <v>0</v>
      </c>
      <c r="V153" s="6"/>
      <c r="W153" s="6"/>
      <c r="Y153" s="6"/>
      <c r="Z153" s="6"/>
      <c r="AB153" s="6"/>
      <c r="AC153" s="6"/>
      <c r="AE153" s="6"/>
      <c r="AF153" s="6"/>
      <c r="AJ153" s="6"/>
      <c r="AK153" s="6"/>
    </row>
    <row r="154" spans="1:39" x14ac:dyDescent="0.25">
      <c r="A154" s="1"/>
      <c r="B154" t="s">
        <v>266</v>
      </c>
      <c r="C154" s="9" t="s">
        <v>459</v>
      </c>
      <c r="D154" s="97">
        <v>31385</v>
      </c>
      <c r="E154">
        <v>13</v>
      </c>
      <c r="F154" t="s">
        <v>264</v>
      </c>
      <c r="G154" s="2" t="s">
        <v>54</v>
      </c>
      <c r="H154" s="6">
        <v>33</v>
      </c>
      <c r="I154" s="7">
        <v>-2</v>
      </c>
      <c r="J154" s="6">
        <v>32.5</v>
      </c>
      <c r="K154" s="7">
        <v>-1.5</v>
      </c>
      <c r="L154" s="6">
        <v>32.5</v>
      </c>
      <c r="M154" s="7">
        <v>3</v>
      </c>
      <c r="N154" s="6"/>
      <c r="O154" s="7"/>
      <c r="P154" s="6"/>
      <c r="Q154" s="7"/>
      <c r="R154" s="6">
        <f t="shared" si="3"/>
        <v>0.5</v>
      </c>
      <c r="S154" s="7">
        <v>-0.5</v>
      </c>
      <c r="V154" s="6">
        <v>39</v>
      </c>
      <c r="W154" s="6">
        <v>56</v>
      </c>
      <c r="X154" s="7">
        <f>V154-W154</f>
        <v>-17</v>
      </c>
      <c r="Y154" s="6">
        <v>47</v>
      </c>
      <c r="Z154" s="6"/>
      <c r="AB154" s="6"/>
      <c r="AC154" s="6"/>
      <c r="AE154" s="6"/>
      <c r="AF154" s="6"/>
      <c r="AJ154" s="6">
        <v>34</v>
      </c>
      <c r="AK154" s="6">
        <v>52</v>
      </c>
      <c r="AL154" s="7">
        <f>AJ154-AK154</f>
        <v>-18</v>
      </c>
      <c r="AM154" s="4" t="s">
        <v>292</v>
      </c>
    </row>
    <row r="155" spans="1:39" x14ac:dyDescent="0.25">
      <c r="A155" s="1"/>
      <c r="B155" t="s">
        <v>266</v>
      </c>
      <c r="C155" s="9" t="s">
        <v>483</v>
      </c>
      <c r="D155" s="97">
        <v>31386</v>
      </c>
      <c r="E155">
        <v>19</v>
      </c>
      <c r="F155" t="s">
        <v>508</v>
      </c>
      <c r="G155" s="2" t="s">
        <v>82</v>
      </c>
      <c r="H155" s="6">
        <v>35</v>
      </c>
      <c r="I155" s="7">
        <v>1</v>
      </c>
      <c r="J155" s="6">
        <v>33</v>
      </c>
      <c r="K155" s="7">
        <v>-2</v>
      </c>
      <c r="L155" s="6">
        <v>30</v>
      </c>
      <c r="M155" s="7">
        <v>1</v>
      </c>
      <c r="N155" s="6"/>
      <c r="O155" s="7"/>
      <c r="P155" s="6"/>
      <c r="Q155" s="7"/>
      <c r="R155" s="6">
        <f t="shared" si="3"/>
        <v>2</v>
      </c>
      <c r="S155" s="7">
        <v>3</v>
      </c>
      <c r="V155" s="6"/>
      <c r="W155" s="6"/>
      <c r="Y155" s="6"/>
      <c r="Z155" s="6"/>
      <c r="AB155" s="6"/>
      <c r="AC155" s="6"/>
      <c r="AE155" s="6"/>
      <c r="AF155" s="6"/>
      <c r="AJ155" s="6"/>
      <c r="AK155" s="6"/>
    </row>
    <row r="156" spans="1:39" x14ac:dyDescent="0.25">
      <c r="A156" s="1">
        <v>1986</v>
      </c>
      <c r="B156" t="s">
        <v>267</v>
      </c>
      <c r="C156" s="9" t="s">
        <v>346</v>
      </c>
      <c r="D156" s="97">
        <v>31416</v>
      </c>
      <c r="E156">
        <v>13</v>
      </c>
      <c r="F156" t="s">
        <v>577</v>
      </c>
      <c r="G156" s="2" t="s">
        <v>60</v>
      </c>
      <c r="H156" s="6">
        <v>33</v>
      </c>
      <c r="I156" s="7">
        <v>-2</v>
      </c>
      <c r="J156" s="6">
        <v>38</v>
      </c>
      <c r="K156" s="7">
        <v>3</v>
      </c>
      <c r="L156" s="6">
        <v>28</v>
      </c>
      <c r="M156" s="7">
        <v>0</v>
      </c>
      <c r="N156" s="6"/>
      <c r="O156" s="7"/>
      <c r="P156" s="6"/>
      <c r="Q156" s="7"/>
      <c r="R156" s="6">
        <f>H156-J156</f>
        <v>-5</v>
      </c>
      <c r="S156" s="7">
        <v>-5</v>
      </c>
      <c r="V156" s="6"/>
      <c r="W156" s="6"/>
      <c r="Y156" s="6"/>
      <c r="Z156" s="6"/>
      <c r="AB156" s="6"/>
      <c r="AC156" s="6"/>
      <c r="AE156" s="6"/>
      <c r="AF156" s="6"/>
      <c r="AJ156" s="6"/>
      <c r="AK156" s="6"/>
    </row>
    <row r="157" spans="1:39" x14ac:dyDescent="0.25">
      <c r="A157" s="1"/>
      <c r="B157" t="s">
        <v>267</v>
      </c>
      <c r="C157" s="9" t="s">
        <v>522</v>
      </c>
      <c r="D157" s="97">
        <v>31420</v>
      </c>
      <c r="E157">
        <v>15</v>
      </c>
      <c r="F157" t="s">
        <v>264</v>
      </c>
      <c r="G157" s="2" t="s">
        <v>54</v>
      </c>
      <c r="H157" s="6">
        <v>29.5</v>
      </c>
      <c r="I157" s="7">
        <v>-3.5</v>
      </c>
      <c r="J157" s="6">
        <v>34</v>
      </c>
      <c r="K157" s="7">
        <v>1.5</v>
      </c>
      <c r="L157" s="6">
        <v>35</v>
      </c>
      <c r="M157" s="7">
        <v>2.5</v>
      </c>
      <c r="N157" s="6"/>
      <c r="O157" s="7"/>
      <c r="P157" s="6"/>
      <c r="Q157" s="7"/>
      <c r="R157" s="6"/>
      <c r="S157" s="7"/>
      <c r="V157" s="6">
        <v>31</v>
      </c>
      <c r="W157" s="6">
        <v>64</v>
      </c>
      <c r="X157" s="7">
        <f>V157-W157</f>
        <v>-33</v>
      </c>
      <c r="Y157" s="6">
        <v>44</v>
      </c>
      <c r="Z157" s="6"/>
      <c r="AB157" s="6"/>
      <c r="AC157" s="6"/>
      <c r="AE157" s="6"/>
      <c r="AF157" s="6"/>
      <c r="AJ157" s="6">
        <v>27</v>
      </c>
      <c r="AK157" s="6">
        <v>58</v>
      </c>
      <c r="AL157" s="7">
        <f>AJ157-AK157</f>
        <v>-31</v>
      </c>
      <c r="AM157" s="4" t="s">
        <v>292</v>
      </c>
    </row>
    <row r="158" spans="1:39" x14ac:dyDescent="0.25">
      <c r="A158" s="1"/>
      <c r="B158" s="3" t="s">
        <v>267</v>
      </c>
      <c r="C158" s="52" t="s">
        <v>444</v>
      </c>
      <c r="D158" s="97">
        <v>31421</v>
      </c>
      <c r="E158">
        <v>22</v>
      </c>
      <c r="F158" s="3" t="s">
        <v>508</v>
      </c>
      <c r="G158" s="2" t="s">
        <v>82</v>
      </c>
      <c r="H158" s="6">
        <v>29</v>
      </c>
      <c r="I158" s="7">
        <v>-6</v>
      </c>
      <c r="J158" s="6">
        <v>36</v>
      </c>
      <c r="K158" s="7">
        <v>3</v>
      </c>
      <c r="L158" s="6">
        <v>33</v>
      </c>
      <c r="M158" s="7">
        <v>3</v>
      </c>
      <c r="N158" s="6"/>
      <c r="O158" s="7"/>
      <c r="P158" s="6"/>
      <c r="Q158" s="7"/>
      <c r="R158" s="103">
        <f>H158-J158</f>
        <v>-7</v>
      </c>
      <c r="S158" s="7">
        <v>-9</v>
      </c>
      <c r="V158" s="6"/>
      <c r="W158" s="6"/>
      <c r="Y158" s="6"/>
      <c r="Z158" s="6"/>
      <c r="AB158" s="6"/>
      <c r="AC158" s="6"/>
      <c r="AE158" s="6"/>
      <c r="AF158" s="6"/>
      <c r="AJ158" s="6"/>
      <c r="AK158" s="6"/>
    </row>
    <row r="159" spans="1:39" x14ac:dyDescent="0.25">
      <c r="A159" s="1"/>
      <c r="B159" s="3" t="s">
        <v>267</v>
      </c>
      <c r="C159" s="52" t="s">
        <v>620</v>
      </c>
      <c r="D159" s="97">
        <v>31424</v>
      </c>
      <c r="F159" s="3" t="s">
        <v>357</v>
      </c>
      <c r="G159" s="2"/>
      <c r="H159" s="6">
        <v>33.200000000000003</v>
      </c>
      <c r="I159" s="7">
        <f>H159-H152</f>
        <v>-3</v>
      </c>
      <c r="J159" s="6">
        <v>32.5</v>
      </c>
      <c r="K159" s="7">
        <f>J159-J152</f>
        <v>-4.8999999999999986</v>
      </c>
      <c r="L159" s="6">
        <v>32.1</v>
      </c>
      <c r="M159" s="7">
        <f>L159-L152</f>
        <v>7.6000000000000014</v>
      </c>
      <c r="N159" s="6"/>
      <c r="O159" s="7"/>
      <c r="P159" s="6"/>
      <c r="Q159" s="7"/>
      <c r="R159" s="6">
        <f>H159-J159</f>
        <v>0.70000000000000284</v>
      </c>
      <c r="S159" s="7">
        <f>R159-R152</f>
        <v>1.8999999999999986</v>
      </c>
      <c r="U159" s="3"/>
      <c r="V159" s="6">
        <v>33</v>
      </c>
      <c r="W159" s="6">
        <v>58</v>
      </c>
      <c r="X159" s="7">
        <f>V159-W159</f>
        <v>-25</v>
      </c>
      <c r="Y159" s="6">
        <v>40</v>
      </c>
      <c r="Z159" s="6">
        <v>38</v>
      </c>
      <c r="AA159" s="7">
        <f>Y159-Z159</f>
        <v>2</v>
      </c>
      <c r="AB159" s="6">
        <v>50</v>
      </c>
      <c r="AC159" s="6">
        <v>24</v>
      </c>
      <c r="AD159" s="7">
        <f>AB159-AC159</f>
        <v>26</v>
      </c>
      <c r="AE159" s="6">
        <v>46</v>
      </c>
      <c r="AF159" s="6">
        <v>25</v>
      </c>
      <c r="AG159" s="7">
        <f>AE159-AF159</f>
        <v>21</v>
      </c>
      <c r="AH159" s="4" t="s">
        <v>1672</v>
      </c>
      <c r="AJ159" s="6">
        <v>30</v>
      </c>
      <c r="AK159" s="6">
        <v>57</v>
      </c>
      <c r="AL159" s="7">
        <f>AJ159-AK159</f>
        <v>-27</v>
      </c>
      <c r="AM159" s="4" t="s">
        <v>536</v>
      </c>
    </row>
    <row r="160" spans="1:39" x14ac:dyDescent="0.25">
      <c r="A160" s="1"/>
      <c r="B160" t="s">
        <v>267</v>
      </c>
      <c r="C160" s="9" t="s">
        <v>318</v>
      </c>
      <c r="D160" s="97">
        <v>31424</v>
      </c>
      <c r="E160">
        <v>13</v>
      </c>
      <c r="F160" t="s">
        <v>521</v>
      </c>
      <c r="G160" s="2" t="s">
        <v>102</v>
      </c>
      <c r="H160" s="6">
        <v>32</v>
      </c>
      <c r="I160" s="7"/>
      <c r="J160" s="6">
        <v>33</v>
      </c>
      <c r="K160" s="7"/>
      <c r="L160" s="6">
        <v>31</v>
      </c>
      <c r="M160" s="7"/>
      <c r="N160" s="6"/>
      <c r="O160" s="7"/>
      <c r="P160" s="6"/>
      <c r="Q160" s="7"/>
      <c r="R160" s="6">
        <v>-1</v>
      </c>
      <c r="S160" s="7"/>
      <c r="V160" s="6"/>
      <c r="W160" s="6"/>
      <c r="Y160" s="6"/>
      <c r="Z160" s="6"/>
      <c r="AB160" s="6"/>
      <c r="AC160" s="6"/>
      <c r="AE160" s="6"/>
      <c r="AF160" s="6"/>
      <c r="AJ160" s="6"/>
      <c r="AK160" s="6"/>
    </row>
    <row r="161" spans="1:39" x14ac:dyDescent="0.25">
      <c r="A161" s="1"/>
      <c r="B161" t="s">
        <v>267</v>
      </c>
      <c r="C161" s="9" t="s">
        <v>321</v>
      </c>
      <c r="D161" s="97">
        <v>31436</v>
      </c>
      <c r="E161">
        <v>25</v>
      </c>
      <c r="F161" t="s">
        <v>521</v>
      </c>
      <c r="G161" s="2" t="s">
        <v>138</v>
      </c>
      <c r="H161" s="6">
        <v>31</v>
      </c>
      <c r="I161" s="7">
        <v>-1</v>
      </c>
      <c r="J161" s="6">
        <v>36</v>
      </c>
      <c r="K161" s="7">
        <v>3</v>
      </c>
      <c r="L161" s="6">
        <v>30</v>
      </c>
      <c r="M161" s="7">
        <v>-1</v>
      </c>
      <c r="N161" s="6"/>
      <c r="O161" s="7"/>
      <c r="P161" s="6"/>
      <c r="Q161" s="7"/>
      <c r="R161" s="6">
        <v>-5</v>
      </c>
      <c r="S161" s="7">
        <v>-4</v>
      </c>
      <c r="V161" s="6"/>
      <c r="W161" s="6"/>
      <c r="Y161" s="6"/>
      <c r="Z161" s="6"/>
      <c r="AB161" s="6"/>
      <c r="AC161" s="6"/>
      <c r="AE161" s="6"/>
      <c r="AF161" s="6"/>
      <c r="AJ161" s="6"/>
      <c r="AK161" s="6"/>
    </row>
    <row r="162" spans="1:39" x14ac:dyDescent="0.25">
      <c r="A162" s="1"/>
      <c r="B162" t="s">
        <v>268</v>
      </c>
      <c r="C162" s="9" t="s">
        <v>425</v>
      </c>
      <c r="D162" s="97">
        <v>31448</v>
      </c>
      <c r="E162">
        <v>12</v>
      </c>
      <c r="F162" t="s">
        <v>264</v>
      </c>
      <c r="G162" s="2" t="s">
        <v>54</v>
      </c>
      <c r="H162" s="6">
        <v>29.5</v>
      </c>
      <c r="I162" s="7">
        <v>0</v>
      </c>
      <c r="J162" s="6">
        <v>35.5</v>
      </c>
      <c r="K162" s="7">
        <v>1.5</v>
      </c>
      <c r="L162" s="6">
        <v>33.5</v>
      </c>
      <c r="M162" s="7">
        <v>-1.5</v>
      </c>
      <c r="N162" s="6"/>
      <c r="O162" s="7"/>
      <c r="P162" s="6"/>
      <c r="Q162" s="7"/>
      <c r="R162" s="6">
        <f t="shared" ref="R162:R167" si="4">H162-J162</f>
        <v>-6</v>
      </c>
      <c r="S162" s="7"/>
      <c r="V162" s="6">
        <v>29</v>
      </c>
      <c r="W162" s="6">
        <v>67</v>
      </c>
      <c r="X162" s="7">
        <f>V162-W162</f>
        <v>-38</v>
      </c>
      <c r="Y162" s="6">
        <v>40</v>
      </c>
      <c r="Z162" s="6"/>
      <c r="AB162" s="6"/>
      <c r="AC162" s="6"/>
      <c r="AE162" s="6"/>
      <c r="AF162" s="6"/>
      <c r="AJ162" s="6">
        <v>25</v>
      </c>
      <c r="AK162" s="6">
        <v>65</v>
      </c>
      <c r="AL162" s="7">
        <f>AJ162-AK162</f>
        <v>-40</v>
      </c>
      <c r="AM162" s="4" t="s">
        <v>292</v>
      </c>
    </row>
    <row r="163" spans="1:39" x14ac:dyDescent="0.25">
      <c r="A163" s="1"/>
      <c r="B163" s="3" t="s">
        <v>268</v>
      </c>
      <c r="C163" s="52" t="s">
        <v>356</v>
      </c>
      <c r="D163" s="97">
        <v>31449</v>
      </c>
      <c r="E163">
        <v>19</v>
      </c>
      <c r="F163" s="3" t="s">
        <v>508</v>
      </c>
      <c r="G163" s="2" t="s">
        <v>82</v>
      </c>
      <c r="H163" s="6">
        <v>27</v>
      </c>
      <c r="I163" s="7">
        <v>-2</v>
      </c>
      <c r="J163" s="6">
        <v>36</v>
      </c>
      <c r="K163" s="7">
        <v>0</v>
      </c>
      <c r="L163" s="6">
        <v>35</v>
      </c>
      <c r="M163" s="7">
        <v>2</v>
      </c>
      <c r="N163" s="6"/>
      <c r="O163" s="7"/>
      <c r="P163" s="6"/>
      <c r="Q163" s="7"/>
      <c r="R163" s="103">
        <f t="shared" si="4"/>
        <v>-9</v>
      </c>
      <c r="S163" s="7">
        <v>-2</v>
      </c>
      <c r="V163" s="6"/>
      <c r="W163" s="6"/>
      <c r="Y163" s="6"/>
      <c r="Z163" s="6"/>
      <c r="AB163" s="6"/>
      <c r="AC163" s="6"/>
      <c r="AE163" s="6"/>
      <c r="AF163" s="6"/>
      <c r="AJ163" s="6"/>
      <c r="AK163" s="6"/>
    </row>
    <row r="164" spans="1:39" x14ac:dyDescent="0.25">
      <c r="A164" s="1"/>
      <c r="B164" s="3" t="s">
        <v>268</v>
      </c>
      <c r="C164" s="52" t="s">
        <v>629</v>
      </c>
      <c r="D164" s="97">
        <v>31452</v>
      </c>
      <c r="F164" s="3" t="s">
        <v>357</v>
      </c>
      <c r="G164" s="2"/>
      <c r="H164" s="6">
        <v>29.6</v>
      </c>
      <c r="I164" s="7">
        <f>H164-H159</f>
        <v>-3.6000000000000014</v>
      </c>
      <c r="J164" s="6">
        <v>37.4</v>
      </c>
      <c r="K164" s="7">
        <f>J164-J159</f>
        <v>4.8999999999999986</v>
      </c>
      <c r="L164" s="6">
        <v>30.6</v>
      </c>
      <c r="M164" s="7">
        <f>L164-L159</f>
        <v>-1.5</v>
      </c>
      <c r="N164" s="6"/>
      <c r="O164" s="7"/>
      <c r="P164" s="6"/>
      <c r="Q164" s="7"/>
      <c r="R164" s="6">
        <f t="shared" si="4"/>
        <v>-7.7999999999999972</v>
      </c>
      <c r="S164" s="7">
        <f>R164-R159</f>
        <v>-8.5</v>
      </c>
      <c r="U164" s="3"/>
      <c r="V164" s="6">
        <v>28</v>
      </c>
      <c r="W164" s="6">
        <v>64</v>
      </c>
      <c r="X164" s="7">
        <f>V164-W164</f>
        <v>-36</v>
      </c>
      <c r="Y164" s="6">
        <v>36</v>
      </c>
      <c r="Z164" s="6">
        <v>43</v>
      </c>
      <c r="AA164" s="7">
        <f>Y164-Z164</f>
        <v>-7</v>
      </c>
      <c r="AB164" s="6">
        <v>48</v>
      </c>
      <c r="AC164" s="6">
        <v>24</v>
      </c>
      <c r="AD164" s="7">
        <f>AB164-AC164</f>
        <v>24</v>
      </c>
      <c r="AE164" s="6">
        <v>47</v>
      </c>
      <c r="AF164" s="6">
        <v>23</v>
      </c>
      <c r="AG164" s="7">
        <f>AE164-AF164</f>
        <v>24</v>
      </c>
      <c r="AH164" s="4" t="s">
        <v>1672</v>
      </c>
      <c r="AJ164" s="6">
        <v>25</v>
      </c>
      <c r="AK164" s="6">
        <v>64</v>
      </c>
      <c r="AL164" s="7">
        <f>AJ164-AK164</f>
        <v>-39</v>
      </c>
      <c r="AM164" s="4" t="s">
        <v>536</v>
      </c>
    </row>
    <row r="165" spans="1:39" x14ac:dyDescent="0.25">
      <c r="A165" s="1"/>
      <c r="B165" s="3" t="s">
        <v>268</v>
      </c>
      <c r="C165" s="52" t="s">
        <v>480</v>
      </c>
      <c r="D165" s="97">
        <v>31451</v>
      </c>
      <c r="E165">
        <v>16</v>
      </c>
      <c r="F165" s="3" t="s">
        <v>577</v>
      </c>
      <c r="G165" s="2" t="s">
        <v>192</v>
      </c>
      <c r="H165" s="6">
        <v>33</v>
      </c>
      <c r="I165" s="7">
        <v>0</v>
      </c>
      <c r="J165" s="6">
        <v>37</v>
      </c>
      <c r="K165" s="7">
        <v>-1</v>
      </c>
      <c r="L165" s="6">
        <v>29</v>
      </c>
      <c r="M165" s="7">
        <v>1</v>
      </c>
      <c r="N165" s="6"/>
      <c r="O165" s="7"/>
      <c r="P165" s="6"/>
      <c r="Q165" s="7"/>
      <c r="R165" s="6">
        <f t="shared" si="4"/>
        <v>-4</v>
      </c>
      <c r="S165" s="7">
        <v>1</v>
      </c>
      <c r="V165" s="6"/>
      <c r="W165" s="6"/>
      <c r="Y165" s="6"/>
      <c r="Z165" s="6"/>
      <c r="AB165" s="6"/>
      <c r="AC165" s="6"/>
      <c r="AE165" s="6"/>
      <c r="AF165" s="6"/>
      <c r="AJ165" s="6"/>
      <c r="AK165" s="6"/>
    </row>
    <row r="166" spans="1:39" x14ac:dyDescent="0.25">
      <c r="A166" s="1"/>
      <c r="B166" t="s">
        <v>268</v>
      </c>
      <c r="C166" s="9" t="s">
        <v>348</v>
      </c>
      <c r="D166" s="97">
        <v>31465</v>
      </c>
      <c r="E166">
        <v>4</v>
      </c>
      <c r="F166" t="s">
        <v>577</v>
      </c>
      <c r="G166" s="2" t="s">
        <v>60</v>
      </c>
      <c r="H166" s="6">
        <v>34</v>
      </c>
      <c r="I166" s="7">
        <v>1</v>
      </c>
      <c r="J166" s="6">
        <v>35</v>
      </c>
      <c r="K166" s="7">
        <v>-2</v>
      </c>
      <c r="L166" s="6">
        <v>30</v>
      </c>
      <c r="M166" s="7">
        <v>1</v>
      </c>
      <c r="N166" s="6"/>
      <c r="O166" s="7"/>
      <c r="P166" s="6"/>
      <c r="Q166" s="7"/>
      <c r="R166" s="6">
        <f t="shared" si="4"/>
        <v>-1</v>
      </c>
      <c r="S166" s="7">
        <v>3</v>
      </c>
      <c r="V166" s="6"/>
      <c r="W166" s="6"/>
      <c r="Y166" s="6"/>
      <c r="Z166" s="6"/>
      <c r="AB166" s="6"/>
      <c r="AC166" s="6"/>
      <c r="AE166" s="6"/>
      <c r="AF166" s="6"/>
      <c r="AJ166" s="6"/>
      <c r="AK166" s="6"/>
    </row>
    <row r="167" spans="1:39" x14ac:dyDescent="0.25">
      <c r="A167" s="1"/>
      <c r="B167" s="3" t="s">
        <v>294</v>
      </c>
      <c r="C167" s="52" t="s">
        <v>356</v>
      </c>
      <c r="D167" s="97">
        <v>31477</v>
      </c>
      <c r="E167">
        <v>12</v>
      </c>
      <c r="F167" s="3" t="s">
        <v>508</v>
      </c>
      <c r="G167" s="2" t="s">
        <v>82</v>
      </c>
      <c r="H167" s="6">
        <v>32</v>
      </c>
      <c r="I167" s="7">
        <v>5</v>
      </c>
      <c r="J167" s="6">
        <v>35</v>
      </c>
      <c r="K167" s="7">
        <v>-1</v>
      </c>
      <c r="L167" s="6">
        <v>31</v>
      </c>
      <c r="M167" s="7">
        <v>-4</v>
      </c>
      <c r="N167" s="6"/>
      <c r="O167" s="7"/>
      <c r="P167" s="6"/>
      <c r="Q167" s="7"/>
      <c r="R167" s="6">
        <f t="shared" si="4"/>
        <v>-3</v>
      </c>
      <c r="S167" s="7">
        <v>6</v>
      </c>
      <c r="V167" s="6"/>
      <c r="W167" s="6"/>
      <c r="Y167" s="6"/>
      <c r="Z167" s="6"/>
      <c r="AB167" s="6"/>
      <c r="AC167" s="6"/>
      <c r="AE167" s="6"/>
      <c r="AF167" s="6"/>
      <c r="AJ167" s="6"/>
      <c r="AK167" s="6"/>
    </row>
    <row r="168" spans="1:39" x14ac:dyDescent="0.25">
      <c r="A168" s="1"/>
      <c r="B168" s="3" t="s">
        <v>294</v>
      </c>
      <c r="C168" s="52" t="s">
        <v>629</v>
      </c>
      <c r="D168" s="97">
        <v>31480</v>
      </c>
      <c r="F168" s="3" t="s">
        <v>357</v>
      </c>
      <c r="G168" s="2"/>
      <c r="H168" s="6">
        <v>32.5</v>
      </c>
      <c r="I168" s="7">
        <f>H168-H164</f>
        <v>2.8999999999999986</v>
      </c>
      <c r="J168" s="6">
        <v>34.799999999999997</v>
      </c>
      <c r="K168" s="7">
        <f>J168-J164</f>
        <v>-2.6000000000000014</v>
      </c>
      <c r="L168" s="6">
        <v>30.8</v>
      </c>
      <c r="M168" s="7">
        <f>L168-L164</f>
        <v>0.19999999999999929</v>
      </c>
      <c r="N168" s="6"/>
      <c r="O168" s="7"/>
      <c r="P168" s="6"/>
      <c r="Q168" s="7"/>
      <c r="R168" s="6">
        <f t="shared" ref="R168:R258" si="5">H168-J168</f>
        <v>-2.2999999999999972</v>
      </c>
      <c r="S168" s="7">
        <f>R168-R164</f>
        <v>5.5</v>
      </c>
      <c r="U168" s="3"/>
      <c r="V168" s="6">
        <v>31</v>
      </c>
      <c r="W168" s="6">
        <v>61</v>
      </c>
      <c r="X168" s="7">
        <f>V168-W168</f>
        <v>-30</v>
      </c>
      <c r="Y168" s="6">
        <v>36</v>
      </c>
      <c r="Z168" s="6">
        <v>42</v>
      </c>
      <c r="AA168" s="7">
        <f>Y168-Z168</f>
        <v>-6</v>
      </c>
      <c r="AB168" s="6">
        <v>44</v>
      </c>
      <c r="AC168" s="6">
        <v>27</v>
      </c>
      <c r="AD168" s="7">
        <f>AB168-AC168</f>
        <v>17</v>
      </c>
      <c r="AE168" s="6">
        <v>44</v>
      </c>
      <c r="AF168" s="6">
        <v>26</v>
      </c>
      <c r="AG168" s="7">
        <f>AE168-AF168</f>
        <v>18</v>
      </c>
      <c r="AH168" s="4" t="s">
        <v>1672</v>
      </c>
      <c r="AJ168" s="6">
        <v>27</v>
      </c>
      <c r="AK168" s="6">
        <v>62</v>
      </c>
      <c r="AL168" s="7">
        <f>AJ168-AK168</f>
        <v>-35</v>
      </c>
      <c r="AM168" s="4" t="s">
        <v>536</v>
      </c>
    </row>
    <row r="169" spans="1:39" x14ac:dyDescent="0.25">
      <c r="A169" s="1"/>
      <c r="B169" t="s">
        <v>294</v>
      </c>
      <c r="C169" s="9" t="s">
        <v>481</v>
      </c>
      <c r="D169" s="97">
        <v>31491</v>
      </c>
      <c r="E169">
        <v>26</v>
      </c>
      <c r="F169" t="s">
        <v>264</v>
      </c>
      <c r="G169" s="2" t="s">
        <v>54</v>
      </c>
      <c r="H169" s="6">
        <v>29.5</v>
      </c>
      <c r="I169" s="7">
        <v>0</v>
      </c>
      <c r="J169" s="6">
        <v>34</v>
      </c>
      <c r="K169" s="7">
        <v>-1.5</v>
      </c>
      <c r="L169" s="6">
        <v>34.5</v>
      </c>
      <c r="M169" s="7">
        <v>1</v>
      </c>
      <c r="N169" s="6"/>
      <c r="O169" s="7"/>
      <c r="P169" s="6"/>
      <c r="Q169" s="7"/>
      <c r="R169" s="6"/>
      <c r="S169" s="7"/>
      <c r="V169" s="6">
        <v>33</v>
      </c>
      <c r="W169" s="6">
        <v>63</v>
      </c>
      <c r="X169" s="7">
        <f>V169-W169</f>
        <v>-30</v>
      </c>
      <c r="Y169" s="6">
        <v>39</v>
      </c>
      <c r="Z169" s="6"/>
      <c r="AB169" s="6"/>
      <c r="AC169" s="6"/>
      <c r="AE169" s="6"/>
      <c r="AF169" s="6"/>
      <c r="AJ169" s="6">
        <v>29</v>
      </c>
      <c r="AK169" s="6">
        <v>60</v>
      </c>
      <c r="AL169" s="7">
        <f>AJ169-AK169</f>
        <v>-31</v>
      </c>
      <c r="AM169" s="4" t="s">
        <v>292</v>
      </c>
    </row>
    <row r="170" spans="1:39" x14ac:dyDescent="0.25">
      <c r="A170" s="1"/>
      <c r="B170" s="3" t="s">
        <v>294</v>
      </c>
      <c r="C170" s="52" t="s">
        <v>598</v>
      </c>
      <c r="D170" s="97">
        <v>31491</v>
      </c>
      <c r="E170">
        <v>23</v>
      </c>
      <c r="F170" s="3" t="s">
        <v>577</v>
      </c>
      <c r="G170" s="2" t="s">
        <v>192</v>
      </c>
      <c r="H170" s="6">
        <v>31</v>
      </c>
      <c r="I170" s="7">
        <v>-3</v>
      </c>
      <c r="J170" s="6">
        <v>39</v>
      </c>
      <c r="K170" s="7">
        <v>4</v>
      </c>
      <c r="L170" s="6">
        <v>28</v>
      </c>
      <c r="M170" s="7">
        <v>-2</v>
      </c>
      <c r="N170" s="6"/>
      <c r="O170" s="7"/>
      <c r="P170" s="6"/>
      <c r="Q170" s="7"/>
      <c r="R170" s="6">
        <f t="shared" si="5"/>
        <v>-8</v>
      </c>
      <c r="S170" s="7">
        <v>-7</v>
      </c>
      <c r="V170" s="6"/>
      <c r="W170" s="6"/>
      <c r="Y170" s="6"/>
      <c r="Z170" s="6"/>
      <c r="AB170" s="6"/>
      <c r="AC170" s="6"/>
      <c r="AE170" s="6"/>
      <c r="AF170" s="6"/>
      <c r="AJ170" s="6"/>
      <c r="AK170" s="6"/>
    </row>
    <row r="171" spans="1:39" x14ac:dyDescent="0.25">
      <c r="A171" s="1"/>
      <c r="B171" t="s">
        <v>294</v>
      </c>
      <c r="C171" s="9" t="s">
        <v>348</v>
      </c>
      <c r="D171" s="97">
        <v>31493</v>
      </c>
      <c r="F171" t="s">
        <v>577</v>
      </c>
      <c r="G171" s="2"/>
      <c r="H171" s="6">
        <v>34</v>
      </c>
      <c r="I171" s="7">
        <v>3</v>
      </c>
      <c r="J171" s="6">
        <v>36</v>
      </c>
      <c r="K171" s="7">
        <v>-3</v>
      </c>
      <c r="L171" s="6">
        <v>28</v>
      </c>
      <c r="M171" s="7">
        <v>0</v>
      </c>
      <c r="N171" s="6"/>
      <c r="O171" s="7"/>
      <c r="P171" s="6"/>
      <c r="Q171" s="7"/>
      <c r="R171" s="6">
        <f t="shared" si="5"/>
        <v>-2</v>
      </c>
      <c r="S171" s="7">
        <v>6</v>
      </c>
      <c r="V171" s="6"/>
      <c r="W171" s="6"/>
      <c r="Y171" s="6"/>
      <c r="Z171" s="6"/>
      <c r="AB171" s="6"/>
      <c r="AC171" s="6"/>
      <c r="AE171" s="6"/>
      <c r="AF171" s="6"/>
      <c r="AJ171" s="6"/>
      <c r="AK171" s="6"/>
    </row>
    <row r="172" spans="1:39" x14ac:dyDescent="0.25">
      <c r="A172" s="1"/>
      <c r="B172" t="s">
        <v>269</v>
      </c>
      <c r="C172" s="9" t="s">
        <v>528</v>
      </c>
      <c r="D172" s="97">
        <v>31508</v>
      </c>
      <c r="F172" t="s">
        <v>357</v>
      </c>
      <c r="G172" s="2"/>
      <c r="H172" s="6">
        <v>33.799999999999997</v>
      </c>
      <c r="I172" s="7">
        <f>H172-H168</f>
        <v>1.2999999999999972</v>
      </c>
      <c r="J172" s="6">
        <v>34.700000000000003</v>
      </c>
      <c r="K172" s="7">
        <f>J172-J168</f>
        <v>-9.9999999999994316E-2</v>
      </c>
      <c r="L172" s="6">
        <v>29</v>
      </c>
      <c r="M172" s="7">
        <f>L172-L168</f>
        <v>-1.8000000000000007</v>
      </c>
      <c r="N172" s="6"/>
      <c r="O172" s="7"/>
      <c r="P172" s="6"/>
      <c r="Q172" s="7"/>
      <c r="R172" s="6">
        <f t="shared" si="5"/>
        <v>-0.90000000000000568</v>
      </c>
      <c r="S172" s="7">
        <f>R172-R168</f>
        <v>1.3999999999999915</v>
      </c>
      <c r="U172" s="3"/>
      <c r="V172" s="6">
        <v>32</v>
      </c>
      <c r="W172" s="6">
        <v>60</v>
      </c>
      <c r="X172" s="7">
        <f>V172-W172</f>
        <v>-28</v>
      </c>
      <c r="Y172" s="6">
        <v>36</v>
      </c>
      <c r="Z172" s="6">
        <v>44</v>
      </c>
      <c r="AA172" s="7">
        <f>Y172-Z172</f>
        <v>-8</v>
      </c>
      <c r="AB172" s="6">
        <v>45</v>
      </c>
      <c r="AC172" s="6">
        <v>26</v>
      </c>
      <c r="AD172" s="7">
        <f>AB172-AC172</f>
        <v>19</v>
      </c>
      <c r="AE172" s="6">
        <v>42</v>
      </c>
      <c r="AF172" s="6">
        <v>27</v>
      </c>
      <c r="AG172" s="7">
        <f>AE172-AF172</f>
        <v>15</v>
      </c>
      <c r="AH172" s="4" t="s">
        <v>1672</v>
      </c>
      <c r="AJ172" s="6">
        <v>28</v>
      </c>
      <c r="AK172" s="6">
        <v>60</v>
      </c>
      <c r="AL172" s="7">
        <f>AJ172-AK172</f>
        <v>-32</v>
      </c>
      <c r="AM172" s="4" t="s">
        <v>536</v>
      </c>
    </row>
    <row r="173" spans="1:39" x14ac:dyDescent="0.25">
      <c r="A173" s="1"/>
      <c r="B173" s="3" t="s">
        <v>269</v>
      </c>
      <c r="C173" s="52" t="s">
        <v>346</v>
      </c>
      <c r="D173" s="97">
        <v>31506</v>
      </c>
      <c r="E173">
        <v>9</v>
      </c>
      <c r="F173" s="3" t="s">
        <v>508</v>
      </c>
      <c r="G173" s="2" t="s">
        <v>82</v>
      </c>
      <c r="H173" s="6">
        <v>32</v>
      </c>
      <c r="I173" s="7">
        <v>0</v>
      </c>
      <c r="J173" s="6">
        <v>35</v>
      </c>
      <c r="K173" s="7">
        <v>0</v>
      </c>
      <c r="L173" s="6">
        <v>30</v>
      </c>
      <c r="M173" s="7">
        <v>-1</v>
      </c>
      <c r="N173" s="6"/>
      <c r="O173" s="7"/>
      <c r="P173" s="6"/>
      <c r="Q173" s="7"/>
      <c r="R173" s="6">
        <f t="shared" si="5"/>
        <v>-3</v>
      </c>
      <c r="S173" s="7">
        <v>0</v>
      </c>
      <c r="V173" s="6"/>
      <c r="W173" s="6"/>
      <c r="Y173" s="6"/>
      <c r="Z173" s="6"/>
      <c r="AB173" s="6"/>
      <c r="AC173" s="6"/>
      <c r="AE173" s="6"/>
      <c r="AF173" s="6"/>
      <c r="AJ173" s="6"/>
      <c r="AK173" s="6"/>
    </row>
    <row r="174" spans="1:39" x14ac:dyDescent="0.25">
      <c r="A174" s="1"/>
      <c r="B174" t="s">
        <v>269</v>
      </c>
      <c r="C174" s="9" t="s">
        <v>400</v>
      </c>
      <c r="D174" s="97">
        <v>31511</v>
      </c>
      <c r="E174">
        <v>16</v>
      </c>
      <c r="F174" t="s">
        <v>264</v>
      </c>
      <c r="G174" s="2" t="s">
        <v>54</v>
      </c>
      <c r="H174" s="6">
        <v>28</v>
      </c>
      <c r="I174" s="7">
        <v>-1.5</v>
      </c>
      <c r="J174" s="6">
        <v>38.5</v>
      </c>
      <c r="K174" s="7">
        <v>4.5</v>
      </c>
      <c r="L174" s="6">
        <v>31.5</v>
      </c>
      <c r="M174" s="7">
        <v>-3</v>
      </c>
      <c r="N174" s="6"/>
      <c r="O174" s="7"/>
      <c r="P174" s="6"/>
      <c r="Q174" s="7"/>
      <c r="R174" s="103">
        <f t="shared" si="5"/>
        <v>-10.5</v>
      </c>
      <c r="S174" s="7"/>
      <c r="V174" s="6">
        <v>28</v>
      </c>
      <c r="W174" s="6">
        <v>67</v>
      </c>
      <c r="X174" s="7">
        <f>V174-W174</f>
        <v>-39</v>
      </c>
      <c r="Y174" s="6">
        <v>40</v>
      </c>
      <c r="Z174" s="6"/>
      <c r="AB174" s="6"/>
      <c r="AC174" s="6"/>
      <c r="AE174" s="6"/>
      <c r="AF174" s="6"/>
      <c r="AJ174" s="6">
        <v>23</v>
      </c>
      <c r="AK174" s="6">
        <v>64</v>
      </c>
      <c r="AL174" s="7">
        <f>AJ174-AK174</f>
        <v>-41</v>
      </c>
      <c r="AM174" s="4" t="s">
        <v>292</v>
      </c>
    </row>
    <row r="175" spans="1:39" x14ac:dyDescent="0.25">
      <c r="A175" s="1"/>
      <c r="B175" t="s">
        <v>269</v>
      </c>
      <c r="C175" s="9" t="s">
        <v>301</v>
      </c>
      <c r="D175" s="97">
        <v>31519</v>
      </c>
      <c r="E175">
        <v>23</v>
      </c>
      <c r="F175" t="s">
        <v>264</v>
      </c>
      <c r="G175" s="2" t="s">
        <v>54</v>
      </c>
      <c r="H175" s="6">
        <v>33.5</v>
      </c>
      <c r="I175" s="7">
        <v>5.5</v>
      </c>
      <c r="J175" s="6">
        <v>38</v>
      </c>
      <c r="K175" s="7">
        <v>-0.5</v>
      </c>
      <c r="L175" s="6">
        <v>26</v>
      </c>
      <c r="M175" s="7">
        <v>-5.5</v>
      </c>
      <c r="N175" s="6"/>
      <c r="O175" s="7"/>
      <c r="P175" s="6"/>
      <c r="Q175" s="7"/>
      <c r="R175" s="6">
        <f t="shared" si="5"/>
        <v>-4.5</v>
      </c>
      <c r="S175" s="7">
        <v>6</v>
      </c>
      <c r="V175" s="6"/>
      <c r="W175" s="6"/>
      <c r="Y175" s="6"/>
      <c r="Z175" s="6"/>
      <c r="AB175" s="6"/>
      <c r="AC175" s="6"/>
      <c r="AE175" s="6"/>
      <c r="AF175" s="6"/>
      <c r="AJ175" s="6"/>
      <c r="AK175" s="6"/>
    </row>
    <row r="176" spans="1:39" x14ac:dyDescent="0.25">
      <c r="A176" s="1"/>
      <c r="B176" t="s">
        <v>269</v>
      </c>
      <c r="C176" s="9" t="s">
        <v>452</v>
      </c>
      <c r="D176" s="97">
        <v>31521</v>
      </c>
      <c r="E176">
        <v>29</v>
      </c>
      <c r="F176" t="s">
        <v>577</v>
      </c>
      <c r="G176" s="2" t="s">
        <v>60</v>
      </c>
      <c r="H176" s="6">
        <v>34</v>
      </c>
      <c r="I176" s="7">
        <v>0</v>
      </c>
      <c r="J176" s="6">
        <v>39</v>
      </c>
      <c r="K176" s="7">
        <v>3</v>
      </c>
      <c r="L176" s="6">
        <v>25</v>
      </c>
      <c r="M176" s="7">
        <v>-3</v>
      </c>
      <c r="N176" s="6"/>
      <c r="O176" s="7"/>
      <c r="P176" s="6"/>
      <c r="Q176" s="7"/>
      <c r="R176" s="6">
        <f t="shared" si="5"/>
        <v>-5</v>
      </c>
      <c r="S176" s="7">
        <v>-3</v>
      </c>
      <c r="V176" s="6"/>
      <c r="W176" s="6"/>
      <c r="Y176" s="6"/>
      <c r="Z176" s="6"/>
      <c r="AB176" s="6"/>
      <c r="AC176" s="6"/>
      <c r="AE176" s="6"/>
      <c r="AF176" s="6"/>
      <c r="AJ176" s="6"/>
      <c r="AK176" s="6"/>
    </row>
    <row r="177" spans="1:39" x14ac:dyDescent="0.25">
      <c r="A177" s="1"/>
      <c r="B177" s="3" t="s">
        <v>270</v>
      </c>
      <c r="C177" s="52" t="s">
        <v>339</v>
      </c>
      <c r="D177" s="97">
        <v>31533</v>
      </c>
      <c r="E177">
        <v>4</v>
      </c>
      <c r="F177" s="3" t="s">
        <v>577</v>
      </c>
      <c r="G177" s="2" t="s">
        <v>192</v>
      </c>
      <c r="H177" s="6">
        <v>36</v>
      </c>
      <c r="I177" s="7">
        <v>2</v>
      </c>
      <c r="J177" s="6">
        <v>38</v>
      </c>
      <c r="K177" s="7">
        <v>-1</v>
      </c>
      <c r="L177" s="6">
        <v>23</v>
      </c>
      <c r="M177" s="7">
        <v>-2</v>
      </c>
      <c r="N177" s="6"/>
      <c r="O177" s="7"/>
      <c r="P177" s="6"/>
      <c r="Q177" s="7"/>
      <c r="R177" s="6">
        <f t="shared" si="5"/>
        <v>-2</v>
      </c>
      <c r="S177" s="7">
        <v>3</v>
      </c>
      <c r="V177" s="6"/>
      <c r="W177" s="6"/>
      <c r="Y177" s="6"/>
      <c r="Z177" s="6"/>
      <c r="AB177" s="6"/>
      <c r="AC177" s="6"/>
      <c r="AE177" s="6"/>
      <c r="AF177" s="6"/>
      <c r="AJ177" s="6"/>
      <c r="AK177" s="6"/>
    </row>
    <row r="178" spans="1:39" x14ac:dyDescent="0.25">
      <c r="A178" s="1"/>
      <c r="B178" t="s">
        <v>270</v>
      </c>
      <c r="C178" s="9" t="s">
        <v>480</v>
      </c>
      <c r="D178" s="97">
        <v>31540</v>
      </c>
      <c r="E178">
        <v>15</v>
      </c>
      <c r="F178" t="s">
        <v>264</v>
      </c>
      <c r="G178" s="2" t="s">
        <v>54</v>
      </c>
      <c r="H178" s="6">
        <v>27.5</v>
      </c>
      <c r="I178" s="7">
        <v>-6</v>
      </c>
      <c r="J178" s="6">
        <v>37</v>
      </c>
      <c r="K178" s="7">
        <v>-1</v>
      </c>
      <c r="L178" s="6">
        <v>32.5</v>
      </c>
      <c r="M178" s="7">
        <v>6.5</v>
      </c>
      <c r="N178" s="6"/>
      <c r="O178" s="7"/>
      <c r="P178" s="6"/>
      <c r="Q178" s="7"/>
      <c r="R178" s="6">
        <f t="shared" si="5"/>
        <v>-9.5</v>
      </c>
      <c r="S178" s="7">
        <v>-5</v>
      </c>
      <c r="V178" s="6">
        <v>31</v>
      </c>
      <c r="W178" s="6">
        <v>63</v>
      </c>
      <c r="X178" s="7">
        <f>V178-W178</f>
        <v>-32</v>
      </c>
      <c r="Y178" s="6">
        <v>47</v>
      </c>
      <c r="Z178" s="6"/>
      <c r="AB178" s="6"/>
      <c r="AC178" s="6"/>
      <c r="AE178" s="6"/>
      <c r="AF178" s="6"/>
      <c r="AJ178" s="6">
        <v>27</v>
      </c>
      <c r="AK178" s="6">
        <v>61</v>
      </c>
      <c r="AL178" s="7">
        <f>AJ178-AK178</f>
        <v>-34</v>
      </c>
      <c r="AM178" s="4" t="s">
        <v>292</v>
      </c>
    </row>
    <row r="179" spans="1:39" x14ac:dyDescent="0.25">
      <c r="A179" s="1"/>
      <c r="B179" t="s">
        <v>270</v>
      </c>
      <c r="C179" s="9" t="s">
        <v>632</v>
      </c>
      <c r="D179" s="97">
        <v>31543</v>
      </c>
      <c r="F179" t="s">
        <v>357</v>
      </c>
      <c r="G179" s="2"/>
      <c r="H179" s="6">
        <v>33.6</v>
      </c>
      <c r="I179" s="7">
        <f>H179-H172</f>
        <v>-0.19999999999999574</v>
      </c>
      <c r="J179" s="6">
        <v>38.5</v>
      </c>
      <c r="K179" s="7">
        <f>J179-J172</f>
        <v>3.7999999999999972</v>
      </c>
      <c r="L179" s="6">
        <v>25.9</v>
      </c>
      <c r="M179" s="7">
        <f>L179-L172</f>
        <v>-3.1000000000000014</v>
      </c>
      <c r="N179" s="6"/>
      <c r="O179" s="7"/>
      <c r="P179" s="6"/>
      <c r="Q179" s="7"/>
      <c r="R179" s="6">
        <f t="shared" si="5"/>
        <v>-4.8999999999999986</v>
      </c>
      <c r="S179" s="7">
        <f>R179-R172</f>
        <v>-3.9999999999999929</v>
      </c>
      <c r="U179" s="3"/>
      <c r="V179" s="6">
        <v>33</v>
      </c>
      <c r="W179" s="6">
        <v>55</v>
      </c>
      <c r="X179" s="7">
        <f>V179-W179</f>
        <v>-22</v>
      </c>
      <c r="Y179" s="6">
        <v>39</v>
      </c>
      <c r="Z179" s="6">
        <v>37</v>
      </c>
      <c r="AA179" s="7">
        <f>Y179-Z179</f>
        <v>2</v>
      </c>
      <c r="AB179" s="6">
        <v>43</v>
      </c>
      <c r="AC179" s="6">
        <v>26</v>
      </c>
      <c r="AD179" s="7">
        <f>AB179-AC179</f>
        <v>17</v>
      </c>
      <c r="AE179" s="6">
        <v>39</v>
      </c>
      <c r="AF179" s="6">
        <v>27</v>
      </c>
      <c r="AG179" s="7">
        <f>AE179-AF179</f>
        <v>12</v>
      </c>
      <c r="AH179" s="4" t="s">
        <v>1672</v>
      </c>
      <c r="AJ179" s="6">
        <v>31</v>
      </c>
      <c r="AK179" s="6">
        <v>54</v>
      </c>
      <c r="AL179" s="7">
        <f>AJ179-AK179</f>
        <v>-23</v>
      </c>
      <c r="AM179" s="4" t="s">
        <v>536</v>
      </c>
    </row>
    <row r="180" spans="1:39" x14ac:dyDescent="0.25">
      <c r="A180" s="1"/>
      <c r="B180" s="3" t="s">
        <v>270</v>
      </c>
      <c r="C180" s="52" t="s">
        <v>455</v>
      </c>
      <c r="D180" s="97">
        <v>31547</v>
      </c>
      <c r="E180">
        <v>21</v>
      </c>
      <c r="F180" s="3" t="s">
        <v>508</v>
      </c>
      <c r="G180" s="2" t="s">
        <v>82</v>
      </c>
      <c r="H180" s="6">
        <v>28</v>
      </c>
      <c r="I180" s="7">
        <v>-4</v>
      </c>
      <c r="J180" s="6">
        <v>39</v>
      </c>
      <c r="K180" s="7">
        <v>4</v>
      </c>
      <c r="L180" s="6">
        <v>30</v>
      </c>
      <c r="M180" s="7">
        <v>0</v>
      </c>
      <c r="N180" s="6"/>
      <c r="O180" s="7"/>
      <c r="P180" s="6"/>
      <c r="Q180" s="7"/>
      <c r="R180" s="103">
        <f t="shared" si="5"/>
        <v>-11</v>
      </c>
      <c r="S180" s="7">
        <v>-8</v>
      </c>
      <c r="V180" s="6"/>
      <c r="W180" s="6"/>
      <c r="Y180" s="6"/>
      <c r="Z180" s="6"/>
      <c r="AB180" s="6"/>
      <c r="AC180" s="6"/>
      <c r="AE180" s="6"/>
      <c r="AF180" s="6"/>
      <c r="AJ180" s="6"/>
      <c r="AK180" s="6"/>
    </row>
    <row r="181" spans="1:39" x14ac:dyDescent="0.25">
      <c r="A181" s="1"/>
      <c r="B181" t="s">
        <v>270</v>
      </c>
      <c r="C181" s="9" t="s">
        <v>301</v>
      </c>
      <c r="D181" s="97">
        <v>31549</v>
      </c>
      <c r="E181">
        <v>27</v>
      </c>
      <c r="F181" t="s">
        <v>577</v>
      </c>
      <c r="G181" s="2" t="s">
        <v>60</v>
      </c>
      <c r="H181" s="6">
        <v>32</v>
      </c>
      <c r="I181" s="7">
        <v>-4</v>
      </c>
      <c r="J181" s="6">
        <v>40</v>
      </c>
      <c r="K181" s="7">
        <v>2</v>
      </c>
      <c r="L181" s="6">
        <v>26</v>
      </c>
      <c r="M181" s="7">
        <v>3</v>
      </c>
      <c r="N181" s="6"/>
      <c r="O181" s="7"/>
      <c r="P181" s="6"/>
      <c r="Q181" s="7"/>
      <c r="R181" s="6">
        <f t="shared" si="5"/>
        <v>-8</v>
      </c>
      <c r="S181" s="7">
        <v>-6</v>
      </c>
      <c r="V181" s="6"/>
      <c r="W181" s="6"/>
      <c r="Y181" s="6"/>
      <c r="Z181" s="6"/>
      <c r="AB181" s="6"/>
      <c r="AC181" s="6"/>
      <c r="AE181" s="6"/>
      <c r="AF181" s="6"/>
      <c r="AJ181" s="6"/>
      <c r="AK181" s="6"/>
    </row>
    <row r="182" spans="1:39" x14ac:dyDescent="0.25">
      <c r="A182" s="1"/>
      <c r="B182" t="s">
        <v>263</v>
      </c>
      <c r="C182" s="9" t="s">
        <v>547</v>
      </c>
      <c r="D182" s="97">
        <v>31564</v>
      </c>
      <c r="F182" t="s">
        <v>357</v>
      </c>
      <c r="G182" s="2"/>
      <c r="H182" s="6">
        <v>34</v>
      </c>
      <c r="I182" s="7">
        <f>H182-H179</f>
        <v>0.39999999999999858</v>
      </c>
      <c r="J182" s="6">
        <v>36.1</v>
      </c>
      <c r="K182" s="7">
        <f>J182-J179</f>
        <v>-2.3999999999999986</v>
      </c>
      <c r="L182" s="6">
        <v>27.8</v>
      </c>
      <c r="M182" s="7">
        <f>L182-L179</f>
        <v>1.9000000000000021</v>
      </c>
      <c r="N182" s="6"/>
      <c r="O182" s="7"/>
      <c r="P182" s="6"/>
      <c r="Q182" s="7"/>
      <c r="R182" s="6">
        <f t="shared" si="5"/>
        <v>-2.1000000000000014</v>
      </c>
      <c r="S182" s="7">
        <f>R182-R179</f>
        <v>2.7999999999999972</v>
      </c>
      <c r="V182" s="6">
        <v>34</v>
      </c>
      <c r="W182" s="6">
        <v>57</v>
      </c>
      <c r="X182" s="7">
        <f>V182-W182</f>
        <v>-23</v>
      </c>
      <c r="Y182" s="6">
        <v>41</v>
      </c>
      <c r="Z182" s="6">
        <v>40</v>
      </c>
      <c r="AA182" s="7">
        <f>Y182-Z182</f>
        <v>1</v>
      </c>
      <c r="AB182" s="6">
        <v>47</v>
      </c>
      <c r="AC182" s="6">
        <v>26</v>
      </c>
      <c r="AD182" s="7">
        <f>AB182-AC182</f>
        <v>21</v>
      </c>
      <c r="AE182" s="6">
        <v>43</v>
      </c>
      <c r="AF182" s="6">
        <v>28</v>
      </c>
      <c r="AG182" s="7">
        <f>AE182-AF182</f>
        <v>15</v>
      </c>
      <c r="AH182" s="4" t="s">
        <v>1672</v>
      </c>
      <c r="AJ182" s="6">
        <v>29</v>
      </c>
      <c r="AK182" s="6">
        <v>59</v>
      </c>
      <c r="AL182" s="7">
        <f>AJ182-AK182</f>
        <v>-30</v>
      </c>
      <c r="AM182" s="4" t="s">
        <v>536</v>
      </c>
    </row>
    <row r="183" spans="1:39" x14ac:dyDescent="0.25">
      <c r="A183" s="1"/>
      <c r="B183" t="s">
        <v>263</v>
      </c>
      <c r="C183" s="9" t="s">
        <v>512</v>
      </c>
      <c r="D183" s="97">
        <v>31574</v>
      </c>
      <c r="E183">
        <v>18</v>
      </c>
      <c r="F183" t="s">
        <v>264</v>
      </c>
      <c r="G183" s="2" t="s">
        <v>54</v>
      </c>
      <c r="H183" s="6">
        <v>34</v>
      </c>
      <c r="I183" s="7">
        <v>6.5</v>
      </c>
      <c r="J183" s="6">
        <v>39</v>
      </c>
      <c r="K183" s="7">
        <v>2</v>
      </c>
      <c r="L183" s="6">
        <v>24.5</v>
      </c>
      <c r="M183" s="7">
        <v>-8</v>
      </c>
      <c r="N183" s="6"/>
      <c r="O183" s="7"/>
      <c r="P183" s="6"/>
      <c r="Q183" s="7"/>
      <c r="R183" s="6">
        <f t="shared" si="5"/>
        <v>-5</v>
      </c>
      <c r="S183" s="7">
        <v>4.5</v>
      </c>
      <c r="V183" s="6">
        <v>30</v>
      </c>
      <c r="W183" s="6">
        <v>66</v>
      </c>
      <c r="X183" s="7">
        <f>V183-W183</f>
        <v>-36</v>
      </c>
      <c r="Y183" s="6">
        <v>41</v>
      </c>
      <c r="Z183" s="6"/>
      <c r="AB183" s="6"/>
      <c r="AC183" s="6"/>
      <c r="AE183" s="6"/>
      <c r="AF183" s="6"/>
      <c r="AJ183" s="6">
        <v>27</v>
      </c>
      <c r="AK183" s="6">
        <v>60</v>
      </c>
      <c r="AL183" s="7">
        <f>AJ183-AK183</f>
        <v>-33</v>
      </c>
      <c r="AM183" s="4" t="s">
        <v>292</v>
      </c>
    </row>
    <row r="184" spans="1:39" x14ac:dyDescent="0.25">
      <c r="A184" s="1"/>
      <c r="B184" t="s">
        <v>263</v>
      </c>
      <c r="C184" s="9" t="s">
        <v>318</v>
      </c>
      <c r="D184" s="97">
        <v>31575</v>
      </c>
      <c r="E184">
        <v>14</v>
      </c>
      <c r="F184" t="s">
        <v>521</v>
      </c>
      <c r="G184" s="2" t="s">
        <v>138</v>
      </c>
      <c r="H184" s="6">
        <v>31</v>
      </c>
      <c r="I184" s="7"/>
      <c r="J184" s="6">
        <v>40</v>
      </c>
      <c r="K184" s="7"/>
      <c r="L184" s="6">
        <v>25</v>
      </c>
      <c r="M184" s="7"/>
      <c r="N184" s="6"/>
      <c r="O184" s="7"/>
      <c r="P184" s="6"/>
      <c r="Q184" s="7"/>
      <c r="R184" s="6">
        <f t="shared" si="5"/>
        <v>-9</v>
      </c>
      <c r="S184" s="7"/>
      <c r="V184" s="6"/>
      <c r="W184" s="6"/>
      <c r="Y184" s="6"/>
      <c r="Z184" s="6"/>
      <c r="AB184" s="6"/>
      <c r="AC184" s="6"/>
      <c r="AE184" s="6"/>
      <c r="AF184" s="6"/>
      <c r="AJ184" s="6"/>
      <c r="AK184" s="6"/>
    </row>
    <row r="185" spans="1:39" x14ac:dyDescent="0.25">
      <c r="A185" s="1"/>
      <c r="B185" s="3" t="s">
        <v>263</v>
      </c>
      <c r="C185" s="52" t="s">
        <v>342</v>
      </c>
      <c r="D185" s="97">
        <v>31575</v>
      </c>
      <c r="E185">
        <v>18</v>
      </c>
      <c r="F185" s="3" t="s">
        <v>508</v>
      </c>
      <c r="G185" s="2" t="s">
        <v>82</v>
      </c>
      <c r="H185" s="6">
        <v>33</v>
      </c>
      <c r="I185" s="7">
        <v>5</v>
      </c>
      <c r="J185" s="6">
        <v>39</v>
      </c>
      <c r="K185" s="7">
        <v>0</v>
      </c>
      <c r="L185" s="6">
        <v>26</v>
      </c>
      <c r="M185" s="7">
        <v>-4</v>
      </c>
      <c r="N185" s="6"/>
      <c r="O185" s="7"/>
      <c r="P185" s="6"/>
      <c r="Q185" s="7"/>
      <c r="R185" s="6">
        <f t="shared" si="5"/>
        <v>-6</v>
      </c>
      <c r="S185" s="7">
        <v>5</v>
      </c>
      <c r="V185" s="6"/>
      <c r="W185" s="6"/>
      <c r="Y185" s="6"/>
      <c r="Z185" s="6"/>
      <c r="AB185" s="6"/>
      <c r="AC185" s="6"/>
      <c r="AE185" s="6"/>
      <c r="AF185" s="6"/>
      <c r="AJ185" s="6"/>
      <c r="AK185" s="6"/>
    </row>
    <row r="186" spans="1:39" x14ac:dyDescent="0.25">
      <c r="A186" s="1"/>
      <c r="B186" t="s">
        <v>263</v>
      </c>
      <c r="C186" s="9" t="s">
        <v>481</v>
      </c>
      <c r="D186" s="97">
        <v>31583</v>
      </c>
      <c r="E186">
        <v>30</v>
      </c>
      <c r="F186" t="s">
        <v>577</v>
      </c>
      <c r="G186" s="2" t="s">
        <v>60</v>
      </c>
      <c r="H186" s="6">
        <v>34</v>
      </c>
      <c r="I186" s="7">
        <v>2</v>
      </c>
      <c r="J186" s="6">
        <v>40</v>
      </c>
      <c r="K186" s="7">
        <v>0</v>
      </c>
      <c r="L186" s="6">
        <v>23</v>
      </c>
      <c r="M186" s="7">
        <v>-3</v>
      </c>
      <c r="N186" s="6"/>
      <c r="O186" s="7"/>
      <c r="P186" s="6"/>
      <c r="Q186" s="7"/>
      <c r="R186" s="6">
        <f t="shared" si="5"/>
        <v>-6</v>
      </c>
      <c r="S186" s="7">
        <v>2</v>
      </c>
      <c r="V186" s="6"/>
      <c r="W186" s="6"/>
      <c r="Y186" s="6"/>
      <c r="Z186" s="6"/>
      <c r="AB186" s="6"/>
      <c r="AC186" s="6"/>
      <c r="AE186" s="6"/>
      <c r="AF186" s="6"/>
      <c r="AJ186" s="6"/>
      <c r="AK186" s="6"/>
    </row>
    <row r="187" spans="1:39" x14ac:dyDescent="0.25">
      <c r="A187" s="1"/>
      <c r="B187" t="s">
        <v>265</v>
      </c>
      <c r="C187" s="9" t="s">
        <v>529</v>
      </c>
      <c r="D187" s="97">
        <v>31606</v>
      </c>
      <c r="F187" t="s">
        <v>357</v>
      </c>
      <c r="G187" s="2"/>
      <c r="H187" s="6">
        <v>36.299999999999997</v>
      </c>
      <c r="I187" s="7">
        <f>H187-H182</f>
        <v>2.2999999999999972</v>
      </c>
      <c r="J187" s="6">
        <v>36.4</v>
      </c>
      <c r="K187" s="7">
        <f>J187-J182</f>
        <v>0.29999999999999716</v>
      </c>
      <c r="L187" s="6">
        <v>25</v>
      </c>
      <c r="M187" s="7">
        <f>L187-L182</f>
        <v>-2.8000000000000007</v>
      </c>
      <c r="N187" s="6"/>
      <c r="O187" s="7"/>
      <c r="P187" s="6"/>
      <c r="Q187" s="7"/>
      <c r="R187" s="6">
        <f t="shared" si="5"/>
        <v>-0.10000000000000142</v>
      </c>
      <c r="S187" s="7">
        <f>R187-R182</f>
        <v>2</v>
      </c>
      <c r="V187" s="6">
        <v>36</v>
      </c>
      <c r="W187" s="6">
        <v>54</v>
      </c>
      <c r="X187" s="7">
        <f>V187-W187</f>
        <v>-18</v>
      </c>
      <c r="Y187" s="6">
        <v>37</v>
      </c>
      <c r="Z187" s="6">
        <v>40</v>
      </c>
      <c r="AA187" s="7">
        <f>Y187-Z187</f>
        <v>-3</v>
      </c>
      <c r="AB187" s="6">
        <v>44</v>
      </c>
      <c r="AC187" s="6">
        <v>28</v>
      </c>
      <c r="AD187" s="7">
        <f>AB187-AC187</f>
        <v>16</v>
      </c>
      <c r="AE187" s="6">
        <v>39</v>
      </c>
      <c r="AF187" s="6">
        <v>30</v>
      </c>
      <c r="AG187" s="7">
        <f>AE187-AF187</f>
        <v>9</v>
      </c>
      <c r="AH187" s="4" t="s">
        <v>1672</v>
      </c>
      <c r="AJ187" s="6">
        <v>34</v>
      </c>
      <c r="AK187" s="6">
        <v>52</v>
      </c>
      <c r="AL187" s="7">
        <f>AJ187-AK187</f>
        <v>-18</v>
      </c>
      <c r="AM187" s="4" t="s">
        <v>536</v>
      </c>
    </row>
    <row r="188" spans="1:39" x14ac:dyDescent="0.25">
      <c r="A188" s="1"/>
      <c r="B188" t="s">
        <v>265</v>
      </c>
      <c r="C188" s="9" t="s">
        <v>400</v>
      </c>
      <c r="D188" s="97">
        <v>31602</v>
      </c>
      <c r="E188">
        <v>16</v>
      </c>
      <c r="F188" t="s">
        <v>264</v>
      </c>
      <c r="G188" s="2" t="s">
        <v>54</v>
      </c>
      <c r="H188" s="6">
        <v>33</v>
      </c>
      <c r="I188" s="7">
        <v>-1</v>
      </c>
      <c r="J188" s="6">
        <v>38</v>
      </c>
      <c r="K188" s="7">
        <v>-1</v>
      </c>
      <c r="L188" s="6">
        <v>27</v>
      </c>
      <c r="M188" s="7">
        <v>2.5</v>
      </c>
      <c r="N188" s="6"/>
      <c r="O188" s="7"/>
      <c r="P188" s="6"/>
      <c r="Q188" s="7"/>
      <c r="R188" s="6">
        <f t="shared" si="5"/>
        <v>-5</v>
      </c>
      <c r="S188" s="7">
        <v>0</v>
      </c>
      <c r="V188" s="6">
        <v>34</v>
      </c>
      <c r="W188" s="6">
        <v>61</v>
      </c>
      <c r="X188" s="7">
        <f>V188-W188</f>
        <v>-27</v>
      </c>
      <c r="Y188" s="6">
        <v>43</v>
      </c>
      <c r="Z188" s="6"/>
      <c r="AB188" s="6"/>
      <c r="AC188" s="6"/>
      <c r="AE188" s="6"/>
      <c r="AF188" s="6"/>
      <c r="AJ188" s="6">
        <v>30</v>
      </c>
      <c r="AK188" s="6">
        <v>58</v>
      </c>
      <c r="AL188" s="7">
        <f>AJ188-AK188</f>
        <v>-28</v>
      </c>
      <c r="AM188" s="4" t="s">
        <v>292</v>
      </c>
    </row>
    <row r="189" spans="1:39" x14ac:dyDescent="0.25">
      <c r="A189" s="1"/>
      <c r="B189" s="3" t="s">
        <v>265</v>
      </c>
      <c r="C189" s="52" t="s">
        <v>355</v>
      </c>
      <c r="D189" s="97">
        <v>31603</v>
      </c>
      <c r="E189">
        <v>16</v>
      </c>
      <c r="F189" s="3" t="s">
        <v>508</v>
      </c>
      <c r="G189" s="2" t="s">
        <v>82</v>
      </c>
      <c r="H189" s="6">
        <v>31</v>
      </c>
      <c r="I189" s="7">
        <v>-2</v>
      </c>
      <c r="J189" s="6">
        <v>38</v>
      </c>
      <c r="K189" s="7">
        <v>-1</v>
      </c>
      <c r="L189" s="6">
        <v>28</v>
      </c>
      <c r="M189" s="7">
        <v>2</v>
      </c>
      <c r="N189" s="6"/>
      <c r="O189" s="7"/>
      <c r="P189" s="6"/>
      <c r="Q189" s="7"/>
      <c r="R189" s="6">
        <f t="shared" si="5"/>
        <v>-7</v>
      </c>
      <c r="S189" s="7">
        <v>-1</v>
      </c>
      <c r="V189" s="6"/>
      <c r="W189" s="6"/>
      <c r="Y189" s="6"/>
      <c r="Z189" s="6"/>
      <c r="AB189" s="6"/>
      <c r="AC189" s="6"/>
      <c r="AE189" s="6"/>
      <c r="AF189" s="6"/>
      <c r="AJ189" s="6"/>
      <c r="AK189" s="6"/>
    </row>
    <row r="190" spans="1:39" x14ac:dyDescent="0.25">
      <c r="A190" s="1"/>
      <c r="B190" t="s">
        <v>265</v>
      </c>
      <c r="C190" s="9" t="s">
        <v>516</v>
      </c>
      <c r="D190" s="97">
        <v>31611</v>
      </c>
      <c r="E190">
        <v>28</v>
      </c>
      <c r="F190" t="s">
        <v>577</v>
      </c>
      <c r="G190" s="2" t="s">
        <v>60</v>
      </c>
      <c r="H190" s="6">
        <v>36</v>
      </c>
      <c r="I190" s="7">
        <v>2</v>
      </c>
      <c r="J190" s="6">
        <v>37</v>
      </c>
      <c r="K190" s="7">
        <v>-3</v>
      </c>
      <c r="L190" s="6">
        <v>25</v>
      </c>
      <c r="M190" s="7">
        <v>2</v>
      </c>
      <c r="N190" s="6"/>
      <c r="O190" s="7"/>
      <c r="P190" s="6"/>
      <c r="Q190" s="7"/>
      <c r="R190" s="6">
        <f t="shared" si="5"/>
        <v>-1</v>
      </c>
      <c r="S190" s="7">
        <v>5</v>
      </c>
      <c r="V190" s="6"/>
      <c r="W190" s="6"/>
      <c r="Y190" s="6"/>
      <c r="Z190" s="6"/>
      <c r="AB190" s="6"/>
      <c r="AC190" s="6"/>
      <c r="AE190" s="6"/>
      <c r="AF190" s="6"/>
      <c r="AJ190" s="6"/>
      <c r="AK190" s="6"/>
    </row>
    <row r="191" spans="1:39" x14ac:dyDescent="0.25">
      <c r="A191" s="1"/>
      <c r="B191" s="3" t="s">
        <v>265</v>
      </c>
      <c r="C191" s="52" t="s">
        <v>479</v>
      </c>
      <c r="D191" s="97">
        <v>31618</v>
      </c>
      <c r="E191">
        <v>3</v>
      </c>
      <c r="F191" s="3" t="s">
        <v>508</v>
      </c>
      <c r="G191" s="2" t="s">
        <v>214</v>
      </c>
      <c r="H191" s="6">
        <v>29.5</v>
      </c>
      <c r="I191" s="7">
        <v>-1.5</v>
      </c>
      <c r="J191" s="6">
        <v>41</v>
      </c>
      <c r="K191" s="7">
        <v>3</v>
      </c>
      <c r="L191" s="6">
        <v>27.5</v>
      </c>
      <c r="M191" s="7">
        <v>-0.5</v>
      </c>
      <c r="N191" s="6"/>
      <c r="O191" s="7"/>
      <c r="P191" s="6"/>
      <c r="Q191" s="7"/>
      <c r="R191" s="6">
        <f t="shared" si="5"/>
        <v>-11.5</v>
      </c>
      <c r="S191" s="7">
        <v>-4.5</v>
      </c>
      <c r="V191" s="6"/>
      <c r="W191" s="6"/>
      <c r="Y191" s="6"/>
      <c r="Z191" s="6"/>
      <c r="AB191" s="6"/>
      <c r="AC191" s="6"/>
      <c r="AE191" s="6"/>
      <c r="AF191" s="6"/>
      <c r="AJ191" s="6"/>
      <c r="AK191" s="6"/>
    </row>
    <row r="192" spans="1:39" x14ac:dyDescent="0.25">
      <c r="A192" s="1"/>
      <c r="B192" s="3" t="s">
        <v>265</v>
      </c>
      <c r="C192" s="52" t="s">
        <v>587</v>
      </c>
      <c r="D192" s="97">
        <v>31623</v>
      </c>
      <c r="F192" s="3" t="s">
        <v>577</v>
      </c>
      <c r="G192" s="2" t="s">
        <v>663</v>
      </c>
      <c r="H192" s="6">
        <v>32</v>
      </c>
      <c r="I192" s="7">
        <v>-4</v>
      </c>
      <c r="J192" s="6">
        <v>41</v>
      </c>
      <c r="K192" s="7">
        <v>4</v>
      </c>
      <c r="L192" s="6">
        <v>25</v>
      </c>
      <c r="M192" s="7">
        <v>0</v>
      </c>
      <c r="N192" s="6"/>
      <c r="O192" s="7"/>
      <c r="P192" s="6"/>
      <c r="Q192" s="7"/>
      <c r="R192" s="6">
        <f t="shared" si="5"/>
        <v>-9</v>
      </c>
      <c r="S192" s="7">
        <v>-8</v>
      </c>
      <c r="V192" s="6"/>
      <c r="W192" s="6"/>
      <c r="Y192" s="6"/>
      <c r="Z192" s="6"/>
      <c r="AB192" s="6"/>
      <c r="AC192" s="6"/>
      <c r="AE192" s="6"/>
      <c r="AF192" s="6"/>
      <c r="AJ192" s="6"/>
      <c r="AK192" s="6"/>
    </row>
    <row r="193" spans="1:39" x14ac:dyDescent="0.25">
      <c r="A193" s="1"/>
      <c r="B193" t="s">
        <v>293</v>
      </c>
      <c r="C193" s="9" t="s">
        <v>409</v>
      </c>
      <c r="D193" s="97">
        <v>31630</v>
      </c>
      <c r="E193">
        <v>13</v>
      </c>
      <c r="F193" t="s">
        <v>264</v>
      </c>
      <c r="G193" s="2" t="s">
        <v>54</v>
      </c>
      <c r="H193" s="6">
        <v>30</v>
      </c>
      <c r="I193" s="7">
        <v>-3</v>
      </c>
      <c r="J193" s="6">
        <v>36.5</v>
      </c>
      <c r="K193" s="7">
        <v>-1.5</v>
      </c>
      <c r="L193" s="6">
        <v>30</v>
      </c>
      <c r="M193" s="7">
        <v>3</v>
      </c>
      <c r="N193" s="6"/>
      <c r="O193" s="7"/>
      <c r="P193" s="6"/>
      <c r="Q193" s="7"/>
      <c r="R193" s="6">
        <f t="shared" si="5"/>
        <v>-6.5</v>
      </c>
      <c r="S193" s="7">
        <v>-1.5</v>
      </c>
      <c r="V193" s="6">
        <v>28</v>
      </c>
      <c r="W193" s="6">
        <v>66</v>
      </c>
      <c r="X193" s="7">
        <f>V193-W193</f>
        <v>-38</v>
      </c>
      <c r="Y193" s="6">
        <v>38</v>
      </c>
      <c r="Z193" s="6"/>
      <c r="AB193" s="6"/>
      <c r="AC193" s="6"/>
      <c r="AE193" s="6"/>
      <c r="AF193" s="6"/>
      <c r="AJ193" s="6">
        <v>25</v>
      </c>
      <c r="AK193" s="6">
        <v>62</v>
      </c>
      <c r="AL193" s="7">
        <f>AJ193-AK193</f>
        <v>-37</v>
      </c>
      <c r="AM193" s="4" t="s">
        <v>292</v>
      </c>
    </row>
    <row r="194" spans="1:39" x14ac:dyDescent="0.25">
      <c r="A194" s="1"/>
      <c r="B194" s="3" t="s">
        <v>293</v>
      </c>
      <c r="C194" s="52" t="s">
        <v>477</v>
      </c>
      <c r="D194" s="97">
        <v>31631</v>
      </c>
      <c r="E194">
        <v>13</v>
      </c>
      <c r="F194" s="3" t="s">
        <v>508</v>
      </c>
      <c r="G194" s="2" t="s">
        <v>82</v>
      </c>
      <c r="H194" s="6">
        <v>32</v>
      </c>
      <c r="I194" s="7">
        <v>2.5</v>
      </c>
      <c r="J194" s="6">
        <v>38</v>
      </c>
      <c r="K194" s="7">
        <v>-3</v>
      </c>
      <c r="L194" s="6">
        <v>27</v>
      </c>
      <c r="M194" s="7">
        <v>-0.5</v>
      </c>
      <c r="N194" s="6"/>
      <c r="O194" s="7"/>
      <c r="P194" s="6"/>
      <c r="Q194" s="7"/>
      <c r="R194" s="6">
        <f t="shared" si="5"/>
        <v>-6</v>
      </c>
      <c r="S194" s="7">
        <v>5.5</v>
      </c>
      <c r="V194" s="6"/>
      <c r="W194" s="6"/>
      <c r="Y194" s="6"/>
      <c r="Z194" s="6"/>
      <c r="AB194" s="6"/>
      <c r="AC194" s="6"/>
      <c r="AE194" s="6"/>
      <c r="AF194" s="6"/>
      <c r="AJ194" s="6"/>
      <c r="AK194" s="6"/>
    </row>
    <row r="195" spans="1:39" x14ac:dyDescent="0.25">
      <c r="A195" s="1"/>
      <c r="B195" s="3" t="s">
        <v>293</v>
      </c>
      <c r="C195" s="52" t="s">
        <v>616</v>
      </c>
      <c r="D195" s="97">
        <v>31634</v>
      </c>
      <c r="F195" s="3" t="s">
        <v>357</v>
      </c>
      <c r="G195" s="2"/>
      <c r="H195" s="6">
        <v>34.6</v>
      </c>
      <c r="I195" s="7">
        <f>H195-H187</f>
        <v>-1.6999999999999957</v>
      </c>
      <c r="J195" s="6">
        <v>37.299999999999997</v>
      </c>
      <c r="K195" s="7">
        <f>J195-J187</f>
        <v>0.89999999999999858</v>
      </c>
      <c r="L195" s="6">
        <v>25.1</v>
      </c>
      <c r="M195" s="7">
        <f>L195-L187</f>
        <v>0.10000000000000142</v>
      </c>
      <c r="N195" s="6"/>
      <c r="O195" s="7"/>
      <c r="P195" s="6"/>
      <c r="Q195" s="7"/>
      <c r="R195" s="6">
        <f t="shared" si="5"/>
        <v>-2.6999999999999957</v>
      </c>
      <c r="S195" s="7">
        <f>R195-R187</f>
        <v>-2.5999999999999943</v>
      </c>
      <c r="V195" s="6">
        <v>31</v>
      </c>
      <c r="W195" s="6">
        <v>59</v>
      </c>
      <c r="X195" s="7">
        <f>V195-W195</f>
        <v>-28</v>
      </c>
      <c r="Y195" s="6">
        <v>36</v>
      </c>
      <c r="Z195" s="6">
        <v>43</v>
      </c>
      <c r="AA195" s="7">
        <f>Y195-Z195</f>
        <v>-7</v>
      </c>
      <c r="AB195" s="6">
        <v>42</v>
      </c>
      <c r="AC195" s="6">
        <v>29</v>
      </c>
      <c r="AD195" s="7">
        <f>AB195-AC195</f>
        <v>13</v>
      </c>
      <c r="AE195" s="6">
        <v>38</v>
      </c>
      <c r="AF195" s="6">
        <v>31</v>
      </c>
      <c r="AG195" s="7">
        <f>AE195-AF195</f>
        <v>7</v>
      </c>
      <c r="AH195" s="4" t="s">
        <v>1672</v>
      </c>
      <c r="AJ195" s="6">
        <v>29</v>
      </c>
      <c r="AK195" s="6">
        <v>59</v>
      </c>
      <c r="AL195" s="7">
        <f>AJ195-AK195</f>
        <v>-30</v>
      </c>
      <c r="AM195" s="4" t="s">
        <v>536</v>
      </c>
    </row>
    <row r="196" spans="1:39" x14ac:dyDescent="0.25">
      <c r="A196" s="1"/>
      <c r="B196" t="s">
        <v>293</v>
      </c>
      <c r="C196" s="9" t="s">
        <v>455</v>
      </c>
      <c r="D196" s="97">
        <v>31639</v>
      </c>
      <c r="E196">
        <v>27</v>
      </c>
      <c r="F196" t="s">
        <v>577</v>
      </c>
      <c r="G196" s="2" t="s">
        <v>60</v>
      </c>
      <c r="H196" s="6">
        <v>37</v>
      </c>
      <c r="I196" s="7">
        <v>5</v>
      </c>
      <c r="J196" s="6">
        <v>37</v>
      </c>
      <c r="K196" s="7">
        <v>-4</v>
      </c>
      <c r="L196" s="6">
        <v>24</v>
      </c>
      <c r="M196" s="7">
        <v>-1</v>
      </c>
      <c r="N196" s="6"/>
      <c r="O196" s="7"/>
      <c r="P196" s="6"/>
      <c r="Q196" s="7"/>
      <c r="R196" s="6">
        <f t="shared" si="5"/>
        <v>0</v>
      </c>
      <c r="S196" s="7">
        <v>9</v>
      </c>
      <c r="V196" s="6"/>
      <c r="W196" s="6"/>
      <c r="Y196" s="6"/>
      <c r="Z196" s="6"/>
      <c r="AB196" s="6"/>
      <c r="AC196" s="6"/>
      <c r="AE196" s="6"/>
      <c r="AF196" s="6"/>
      <c r="AJ196" s="6"/>
      <c r="AK196" s="6"/>
    </row>
    <row r="197" spans="1:39" x14ac:dyDescent="0.25">
      <c r="A197" s="1"/>
      <c r="B197" s="3" t="s">
        <v>293</v>
      </c>
      <c r="C197" s="52" t="s">
        <v>431</v>
      </c>
      <c r="D197" s="97">
        <v>31646</v>
      </c>
      <c r="E197">
        <v>28</v>
      </c>
      <c r="F197" s="3" t="s">
        <v>508</v>
      </c>
      <c r="G197" s="2" t="s">
        <v>210</v>
      </c>
      <c r="H197" s="6">
        <v>35</v>
      </c>
      <c r="I197" s="7">
        <v>3</v>
      </c>
      <c r="J197" s="6">
        <v>38</v>
      </c>
      <c r="K197" s="7">
        <v>0</v>
      </c>
      <c r="L197" s="6">
        <v>24</v>
      </c>
      <c r="M197" s="7">
        <v>-3</v>
      </c>
      <c r="N197" s="6"/>
      <c r="O197" s="7"/>
      <c r="P197" s="6"/>
      <c r="Q197" s="7"/>
      <c r="R197" s="6">
        <f t="shared" si="5"/>
        <v>-3</v>
      </c>
      <c r="S197" s="7">
        <v>3</v>
      </c>
      <c r="V197" s="6"/>
      <c r="W197" s="6"/>
      <c r="Y197" s="6"/>
      <c r="Z197" s="6"/>
      <c r="AB197" s="6"/>
      <c r="AC197" s="6"/>
      <c r="AE197" s="6"/>
      <c r="AF197" s="6"/>
      <c r="AJ197" s="6"/>
      <c r="AK197" s="6"/>
    </row>
    <row r="198" spans="1:39" x14ac:dyDescent="0.25">
      <c r="A198" s="1"/>
      <c r="B198" s="3" t="s">
        <v>295</v>
      </c>
      <c r="C198" s="52" t="s">
        <v>615</v>
      </c>
      <c r="D198" s="97">
        <v>31662</v>
      </c>
      <c r="F198" s="3" t="s">
        <v>357</v>
      </c>
      <c r="G198" s="2"/>
      <c r="H198" s="6">
        <v>34.1</v>
      </c>
      <c r="I198" s="7">
        <f>H198-H195</f>
        <v>-0.5</v>
      </c>
      <c r="J198" s="6">
        <v>42.4</v>
      </c>
      <c r="K198" s="7">
        <f>J198-J195</f>
        <v>5.1000000000000014</v>
      </c>
      <c r="L198" s="6">
        <v>21.6</v>
      </c>
      <c r="M198" s="7">
        <f>L198-L195</f>
        <v>-3.5</v>
      </c>
      <c r="N198" s="6"/>
      <c r="O198" s="7"/>
      <c r="P198" s="6"/>
      <c r="Q198" s="7"/>
      <c r="R198" s="6">
        <f t="shared" si="5"/>
        <v>-8.2999999999999972</v>
      </c>
      <c r="S198" s="7">
        <f>R198-R195</f>
        <v>-5.6000000000000014</v>
      </c>
      <c r="V198" s="6">
        <v>33</v>
      </c>
      <c r="W198" s="6">
        <v>58</v>
      </c>
      <c r="X198" s="7">
        <f>V198-W198</f>
        <v>-25</v>
      </c>
      <c r="Y198" s="6">
        <v>42</v>
      </c>
      <c r="Z198" s="6">
        <v>37</v>
      </c>
      <c r="AA198" s="7">
        <f>Y198-Z198</f>
        <v>5</v>
      </c>
      <c r="AB198" s="6">
        <v>38</v>
      </c>
      <c r="AC198" s="6">
        <v>32</v>
      </c>
      <c r="AD198" s="7">
        <f>AB198-AC198</f>
        <v>6</v>
      </c>
      <c r="AE198" s="6">
        <v>36</v>
      </c>
      <c r="AF198" s="6">
        <v>32</v>
      </c>
      <c r="AG198" s="7">
        <f>AE198-AF198</f>
        <v>4</v>
      </c>
      <c r="AH198" s="4" t="s">
        <v>1672</v>
      </c>
      <c r="AJ198" s="6">
        <v>31</v>
      </c>
      <c r="AK198" s="6">
        <v>57</v>
      </c>
      <c r="AL198" s="7">
        <f>AJ198-AK198</f>
        <v>-26</v>
      </c>
      <c r="AM198" s="4" t="s">
        <v>536</v>
      </c>
    </row>
    <row r="199" spans="1:39" x14ac:dyDescent="0.25">
      <c r="A199" s="1"/>
      <c r="B199" s="3" t="s">
        <v>295</v>
      </c>
      <c r="C199" s="52" t="s">
        <v>459</v>
      </c>
      <c r="D199" s="97">
        <v>31659</v>
      </c>
      <c r="E199">
        <v>10</v>
      </c>
      <c r="F199" s="3" t="s">
        <v>508</v>
      </c>
      <c r="G199" s="2" t="s">
        <v>82</v>
      </c>
      <c r="H199" s="6">
        <v>34</v>
      </c>
      <c r="I199" s="7">
        <v>-1</v>
      </c>
      <c r="J199" s="6">
        <v>40</v>
      </c>
      <c r="K199" s="7">
        <v>2</v>
      </c>
      <c r="L199" s="6">
        <v>24</v>
      </c>
      <c r="M199" s="7">
        <v>0</v>
      </c>
      <c r="N199" s="6"/>
      <c r="O199" s="7"/>
      <c r="P199" s="6"/>
      <c r="Q199" s="7"/>
      <c r="R199" s="6">
        <f t="shared" si="5"/>
        <v>-6</v>
      </c>
      <c r="S199" s="7">
        <v>-3</v>
      </c>
      <c r="V199" s="6"/>
      <c r="W199" s="6"/>
      <c r="Y199" s="6"/>
      <c r="Z199" s="6"/>
      <c r="AB199" s="6"/>
      <c r="AC199" s="6"/>
      <c r="AE199" s="6"/>
      <c r="AF199" s="6"/>
      <c r="AJ199" s="6"/>
      <c r="AK199" s="6"/>
    </row>
    <row r="200" spans="1:39" x14ac:dyDescent="0.25">
      <c r="A200" s="1"/>
      <c r="B200" t="s">
        <v>295</v>
      </c>
      <c r="C200" s="9" t="s">
        <v>360</v>
      </c>
      <c r="D200" s="97">
        <v>31665</v>
      </c>
      <c r="E200">
        <v>17</v>
      </c>
      <c r="F200" t="s">
        <v>264</v>
      </c>
      <c r="G200" s="2" t="s">
        <v>54</v>
      </c>
      <c r="H200" s="6">
        <v>32.5</v>
      </c>
      <c r="I200" s="7">
        <v>2.5</v>
      </c>
      <c r="J200" s="6">
        <v>38</v>
      </c>
      <c r="K200" s="7">
        <v>1.5</v>
      </c>
      <c r="L200" s="6">
        <v>27.5</v>
      </c>
      <c r="M200" s="7">
        <v>-2.5</v>
      </c>
      <c r="N200" s="6"/>
      <c r="O200" s="7"/>
      <c r="P200" s="6"/>
      <c r="Q200" s="7"/>
      <c r="R200" s="6">
        <f t="shared" si="5"/>
        <v>-5.5</v>
      </c>
      <c r="S200" s="7">
        <v>1</v>
      </c>
      <c r="V200" s="6">
        <v>35</v>
      </c>
      <c r="W200" s="6">
        <v>60</v>
      </c>
      <c r="X200" s="7">
        <f>V200-W200</f>
        <v>-25</v>
      </c>
      <c r="Y200" s="6">
        <v>46</v>
      </c>
      <c r="Z200" s="6"/>
      <c r="AB200" s="6"/>
      <c r="AC200" s="6"/>
      <c r="AE200" s="6"/>
      <c r="AF200" s="6"/>
      <c r="AJ200" s="6">
        <v>30</v>
      </c>
      <c r="AK200" s="6">
        <v>56</v>
      </c>
      <c r="AL200" s="7">
        <f>AJ200-AK200</f>
        <v>-26</v>
      </c>
      <c r="AM200" s="4" t="s">
        <v>292</v>
      </c>
    </row>
    <row r="201" spans="1:39" x14ac:dyDescent="0.25">
      <c r="A201" s="1"/>
      <c r="B201" s="3" t="s">
        <v>295</v>
      </c>
      <c r="C201" s="52" t="s">
        <v>307</v>
      </c>
      <c r="D201" s="97">
        <v>31674</v>
      </c>
      <c r="E201">
        <v>24</v>
      </c>
      <c r="F201" s="3" t="s">
        <v>508</v>
      </c>
      <c r="G201" s="2" t="s">
        <v>210</v>
      </c>
      <c r="H201" s="6">
        <v>34</v>
      </c>
      <c r="I201" s="7">
        <v>0</v>
      </c>
      <c r="J201" s="6">
        <v>40</v>
      </c>
      <c r="K201" s="7">
        <v>0</v>
      </c>
      <c r="L201" s="6">
        <v>24</v>
      </c>
      <c r="M201" s="7">
        <v>0</v>
      </c>
      <c r="N201" s="6"/>
      <c r="O201" s="7"/>
      <c r="P201" s="6"/>
      <c r="Q201" s="7"/>
      <c r="R201" s="6">
        <f t="shared" si="5"/>
        <v>-6</v>
      </c>
      <c r="S201" s="7">
        <v>0</v>
      </c>
      <c r="V201" s="6"/>
      <c r="W201" s="6"/>
      <c r="Y201" s="6"/>
      <c r="Z201" s="6"/>
      <c r="AB201" s="6"/>
      <c r="AC201" s="6"/>
      <c r="AE201" s="6"/>
      <c r="AF201" s="6"/>
      <c r="AJ201" s="6"/>
      <c r="AK201" s="6"/>
    </row>
    <row r="202" spans="1:39" x14ac:dyDescent="0.25">
      <c r="A202" s="1"/>
      <c r="B202" t="s">
        <v>295</v>
      </c>
      <c r="C202" s="9" t="s">
        <v>307</v>
      </c>
      <c r="D202" s="97">
        <v>31674</v>
      </c>
      <c r="E202">
        <v>28</v>
      </c>
      <c r="F202" t="s">
        <v>577</v>
      </c>
      <c r="G202" s="2" t="s">
        <v>60</v>
      </c>
      <c r="H202" s="6">
        <v>35</v>
      </c>
      <c r="I202" s="7">
        <v>-2</v>
      </c>
      <c r="J202" s="6">
        <v>37</v>
      </c>
      <c r="K202" s="7">
        <v>0</v>
      </c>
      <c r="L202" s="6">
        <v>26</v>
      </c>
      <c r="M202" s="7">
        <v>2</v>
      </c>
      <c r="N202" s="6"/>
      <c r="O202" s="7"/>
      <c r="P202" s="6"/>
      <c r="Q202" s="7"/>
      <c r="R202" s="6">
        <f t="shared" si="5"/>
        <v>-2</v>
      </c>
      <c r="S202" s="7">
        <v>-2</v>
      </c>
      <c r="V202" s="6"/>
      <c r="W202" s="6"/>
      <c r="Y202" s="6"/>
      <c r="Z202" s="6"/>
      <c r="AB202" s="6"/>
      <c r="AC202" s="6"/>
      <c r="AE202" s="6"/>
      <c r="AF202" s="6"/>
      <c r="AJ202" s="6"/>
      <c r="AK202" s="6"/>
    </row>
    <row r="203" spans="1:39" x14ac:dyDescent="0.25">
      <c r="A203" s="1"/>
      <c r="B203" t="s">
        <v>297</v>
      </c>
      <c r="C203" s="9" t="s">
        <v>571</v>
      </c>
      <c r="D203" s="97">
        <v>31687</v>
      </c>
      <c r="E203">
        <v>4</v>
      </c>
      <c r="F203" t="s">
        <v>521</v>
      </c>
      <c r="G203" s="2" t="s">
        <v>138</v>
      </c>
      <c r="H203" s="6">
        <v>38</v>
      </c>
      <c r="I203" s="7"/>
      <c r="J203" s="6">
        <v>41</v>
      </c>
      <c r="K203" s="7"/>
      <c r="L203" s="6">
        <v>20</v>
      </c>
      <c r="M203" s="7"/>
      <c r="N203" s="6"/>
      <c r="O203" s="7"/>
      <c r="P203" s="6"/>
      <c r="Q203" s="7"/>
      <c r="R203" s="6">
        <f t="shared" si="5"/>
        <v>-3</v>
      </c>
      <c r="S203" s="7"/>
      <c r="V203" s="6"/>
      <c r="W203" s="6"/>
      <c r="Y203" s="6"/>
      <c r="Z203" s="6"/>
      <c r="AB203" s="6"/>
      <c r="AC203" s="6"/>
      <c r="AE203" s="6"/>
      <c r="AF203" s="6"/>
      <c r="AJ203" s="6"/>
      <c r="AK203" s="6"/>
    </row>
    <row r="204" spans="1:39" x14ac:dyDescent="0.25">
      <c r="A204" s="1"/>
      <c r="B204" t="s">
        <v>297</v>
      </c>
      <c r="C204" s="9" t="s">
        <v>610</v>
      </c>
      <c r="D204" s="97">
        <v>31690</v>
      </c>
      <c r="F204" t="s">
        <v>357</v>
      </c>
      <c r="G204" s="2"/>
      <c r="H204" s="6">
        <v>37.5</v>
      </c>
      <c r="I204" s="7">
        <f>H204-H198</f>
        <v>3.3999999999999986</v>
      </c>
      <c r="J204" s="6">
        <v>37.6</v>
      </c>
      <c r="K204" s="7">
        <f>J204-J198</f>
        <v>-4.7999999999999972</v>
      </c>
      <c r="L204" s="6">
        <v>22.2</v>
      </c>
      <c r="M204" s="7">
        <f>L204-L198</f>
        <v>0.59999999999999787</v>
      </c>
      <c r="N204" s="6"/>
      <c r="O204" s="7"/>
      <c r="P204" s="6"/>
      <c r="Q204" s="7"/>
      <c r="R204" s="6">
        <f t="shared" si="5"/>
        <v>-0.10000000000000142</v>
      </c>
      <c r="S204" s="7">
        <f>R204-R198</f>
        <v>8.1999999999999957</v>
      </c>
      <c r="V204" s="6">
        <v>33</v>
      </c>
      <c r="W204" s="6">
        <v>53</v>
      </c>
      <c r="X204" s="7">
        <f>V204-W204</f>
        <v>-20</v>
      </c>
      <c r="Y204" s="6">
        <v>40</v>
      </c>
      <c r="Z204" s="6">
        <v>34</v>
      </c>
      <c r="AA204" s="7">
        <f>Y204-Z204</f>
        <v>6</v>
      </c>
      <c r="AB204" s="6">
        <v>36</v>
      </c>
      <c r="AC204" s="6">
        <v>30</v>
      </c>
      <c r="AD204" s="7">
        <f>AB204-AC204</f>
        <v>6</v>
      </c>
      <c r="AE204" s="6">
        <v>36</v>
      </c>
      <c r="AF204" s="6">
        <v>31</v>
      </c>
      <c r="AG204" s="7">
        <f>AE204-AF204</f>
        <v>5</v>
      </c>
      <c r="AH204" s="4" t="s">
        <v>1672</v>
      </c>
      <c r="AJ204" s="6">
        <v>30</v>
      </c>
      <c r="AK204" s="6">
        <v>53</v>
      </c>
      <c r="AL204" s="7">
        <f>AJ204-AK204</f>
        <v>-23</v>
      </c>
      <c r="AM204" s="4" t="s">
        <v>536</v>
      </c>
    </row>
    <row r="205" spans="1:39" x14ac:dyDescent="0.25">
      <c r="A205" s="1"/>
      <c r="B205" s="3" t="s">
        <v>297</v>
      </c>
      <c r="C205" s="52" t="s">
        <v>351</v>
      </c>
      <c r="D205" s="97">
        <v>31688</v>
      </c>
      <c r="E205">
        <v>8</v>
      </c>
      <c r="F205" s="3" t="s">
        <v>508</v>
      </c>
      <c r="G205" s="2" t="s">
        <v>82</v>
      </c>
      <c r="H205" s="6">
        <v>36</v>
      </c>
      <c r="I205" s="7">
        <v>2</v>
      </c>
      <c r="J205" s="6">
        <v>39</v>
      </c>
      <c r="K205" s="7">
        <v>-1</v>
      </c>
      <c r="L205" s="6">
        <v>23</v>
      </c>
      <c r="M205" s="7">
        <v>-1</v>
      </c>
      <c r="N205" s="6"/>
      <c r="O205" s="7"/>
      <c r="P205" s="6"/>
      <c r="Q205" s="7"/>
      <c r="R205" s="6">
        <f t="shared" si="5"/>
        <v>-3</v>
      </c>
      <c r="S205" s="7">
        <v>3</v>
      </c>
      <c r="V205" s="6"/>
      <c r="W205" s="6"/>
      <c r="Y205" s="6"/>
      <c r="Z205" s="6"/>
      <c r="AB205" s="6"/>
      <c r="AC205" s="6"/>
      <c r="AE205" s="6"/>
      <c r="AF205" s="6"/>
      <c r="AJ205" s="6"/>
      <c r="AK205" s="6"/>
    </row>
    <row r="206" spans="1:39" x14ac:dyDescent="0.25">
      <c r="A206" s="1"/>
      <c r="B206" t="s">
        <v>297</v>
      </c>
      <c r="C206" s="9"/>
      <c r="E206">
        <v>9</v>
      </c>
      <c r="G206" s="2"/>
      <c r="H206" s="6">
        <v>36</v>
      </c>
      <c r="I206" s="7"/>
      <c r="J206" s="6">
        <v>39</v>
      </c>
      <c r="K206" s="7"/>
      <c r="L206" s="6">
        <v>23</v>
      </c>
      <c r="M206" s="7"/>
      <c r="N206" s="6"/>
      <c r="O206" s="7"/>
      <c r="P206" s="6"/>
      <c r="Q206" s="7"/>
      <c r="R206" s="6">
        <f t="shared" si="5"/>
        <v>-3</v>
      </c>
      <c r="S206" s="7"/>
      <c r="V206" s="6"/>
      <c r="W206" s="6"/>
      <c r="Y206" s="6"/>
      <c r="Z206" s="6"/>
      <c r="AB206" s="6"/>
      <c r="AC206" s="6"/>
      <c r="AE206" s="6"/>
      <c r="AF206" s="6"/>
      <c r="AJ206" s="6"/>
      <c r="AK206" s="6"/>
    </row>
    <row r="207" spans="1:39" x14ac:dyDescent="0.25">
      <c r="B207" t="s">
        <v>297</v>
      </c>
      <c r="C207" s="9" t="s">
        <v>469</v>
      </c>
      <c r="D207" s="97">
        <v>31701</v>
      </c>
      <c r="E207">
        <v>22</v>
      </c>
      <c r="F207" t="s">
        <v>264</v>
      </c>
      <c r="G207" s="2" t="s">
        <v>54</v>
      </c>
      <c r="H207" s="6">
        <v>37.5</v>
      </c>
      <c r="I207" s="7">
        <v>5</v>
      </c>
      <c r="J207" s="6">
        <v>37.5</v>
      </c>
      <c r="K207" s="7">
        <v>-0.5</v>
      </c>
      <c r="L207" s="6">
        <v>22</v>
      </c>
      <c r="M207" s="7">
        <v>-5.5</v>
      </c>
      <c r="R207" s="6">
        <f t="shared" si="5"/>
        <v>0</v>
      </c>
      <c r="S207" s="7">
        <v>5.5</v>
      </c>
      <c r="V207" s="6">
        <v>36</v>
      </c>
      <c r="W207" s="6">
        <v>59</v>
      </c>
      <c r="X207" s="7">
        <f>V207-W207</f>
        <v>-23</v>
      </c>
      <c r="Y207" s="6">
        <v>47</v>
      </c>
      <c r="Z207" s="6"/>
      <c r="AB207" s="6"/>
      <c r="AC207" s="6"/>
      <c r="AE207" s="6"/>
      <c r="AF207" s="6"/>
      <c r="AJ207" s="6">
        <v>33</v>
      </c>
      <c r="AK207" s="6">
        <v>56</v>
      </c>
      <c r="AL207" s="7">
        <f>AJ207-AK207</f>
        <v>-23</v>
      </c>
      <c r="AM207" s="4" t="s">
        <v>292</v>
      </c>
    </row>
    <row r="208" spans="1:39" x14ac:dyDescent="0.25">
      <c r="B208" s="3" t="s">
        <v>297</v>
      </c>
      <c r="C208" s="52" t="s">
        <v>469</v>
      </c>
      <c r="D208" s="97">
        <v>31701</v>
      </c>
      <c r="E208">
        <v>23</v>
      </c>
      <c r="F208" s="3" t="s">
        <v>508</v>
      </c>
      <c r="G208" s="2" t="s">
        <v>210</v>
      </c>
      <c r="H208" s="6">
        <v>40</v>
      </c>
      <c r="I208" s="7">
        <v>4</v>
      </c>
      <c r="J208" s="6">
        <v>41</v>
      </c>
      <c r="K208" s="7">
        <v>2</v>
      </c>
      <c r="L208" s="6">
        <v>17</v>
      </c>
      <c r="M208" s="7">
        <v>-6</v>
      </c>
      <c r="R208" s="6">
        <f t="shared" si="5"/>
        <v>-1</v>
      </c>
      <c r="S208" s="7">
        <v>2</v>
      </c>
      <c r="V208" s="6"/>
      <c r="W208" s="6"/>
      <c r="Y208" s="6"/>
      <c r="Z208" s="6"/>
      <c r="AB208" s="6"/>
      <c r="AC208" s="6"/>
      <c r="AE208" s="6"/>
      <c r="AF208" s="6"/>
      <c r="AJ208" s="6"/>
      <c r="AK208" s="6"/>
    </row>
    <row r="209" spans="2:39" x14ac:dyDescent="0.25">
      <c r="B209" t="s">
        <v>297</v>
      </c>
      <c r="C209" s="9" t="s">
        <v>363</v>
      </c>
      <c r="D209" s="97">
        <v>31702</v>
      </c>
      <c r="E209">
        <v>27</v>
      </c>
      <c r="F209" t="s">
        <v>577</v>
      </c>
      <c r="G209" s="2" t="s">
        <v>60</v>
      </c>
      <c r="H209" s="6">
        <v>39</v>
      </c>
      <c r="I209" s="7">
        <v>4</v>
      </c>
      <c r="J209" s="6">
        <v>41</v>
      </c>
      <c r="K209" s="7">
        <v>4</v>
      </c>
      <c r="L209" s="6">
        <v>17</v>
      </c>
      <c r="M209" s="7">
        <v>-9</v>
      </c>
      <c r="R209" s="6">
        <f t="shared" si="5"/>
        <v>-2</v>
      </c>
      <c r="S209" s="7">
        <v>0</v>
      </c>
      <c r="V209" s="6"/>
      <c r="W209" s="6"/>
      <c r="Y209" s="6"/>
      <c r="Z209" s="6"/>
      <c r="AB209" s="6"/>
      <c r="AC209" s="6"/>
      <c r="AE209" s="6"/>
      <c r="AF209" s="6"/>
      <c r="AJ209" s="6"/>
      <c r="AK209" s="6"/>
    </row>
    <row r="210" spans="2:39" x14ac:dyDescent="0.25">
      <c r="B210" s="3" t="s">
        <v>297</v>
      </c>
      <c r="C210" s="52" t="s">
        <v>322</v>
      </c>
      <c r="D210" s="97">
        <v>31706</v>
      </c>
      <c r="E210">
        <v>4</v>
      </c>
      <c r="F210" s="3" t="s">
        <v>508</v>
      </c>
      <c r="G210" s="2" t="s">
        <v>144</v>
      </c>
      <c r="H210" s="6">
        <v>41</v>
      </c>
      <c r="I210" s="7">
        <v>1</v>
      </c>
      <c r="J210" s="6">
        <v>37.5</v>
      </c>
      <c r="K210" s="7">
        <v>-3.5</v>
      </c>
      <c r="L210" s="6">
        <v>19</v>
      </c>
      <c r="M210" s="7">
        <v>2</v>
      </c>
      <c r="R210" s="6">
        <f t="shared" si="5"/>
        <v>3.5</v>
      </c>
      <c r="S210" s="7">
        <v>4.5</v>
      </c>
      <c r="V210" s="6"/>
      <c r="W210" s="6"/>
      <c r="Y210" s="6"/>
      <c r="Z210" s="6"/>
      <c r="AB210" s="6"/>
      <c r="AC210" s="6"/>
      <c r="AE210" s="6"/>
      <c r="AF210" s="6"/>
      <c r="AJ210" s="6"/>
      <c r="AK210" s="6"/>
    </row>
    <row r="211" spans="2:39" x14ac:dyDescent="0.25">
      <c r="B211" s="3" t="s">
        <v>297</v>
      </c>
      <c r="C211" s="9"/>
      <c r="E211">
        <v>7</v>
      </c>
      <c r="F211" t="s">
        <v>664</v>
      </c>
      <c r="G211" s="2"/>
      <c r="H211" s="6">
        <v>37.200000000000003</v>
      </c>
      <c r="I211" s="7"/>
      <c r="J211" s="6">
        <v>38.6</v>
      </c>
      <c r="K211" s="7"/>
      <c r="L211" s="6">
        <v>22</v>
      </c>
      <c r="M211" s="7"/>
      <c r="R211" s="6">
        <f t="shared" si="5"/>
        <v>-1.3999999999999986</v>
      </c>
      <c r="S211" s="7"/>
      <c r="V211" s="6"/>
      <c r="W211" s="6"/>
      <c r="Y211" s="6"/>
      <c r="Z211" s="6"/>
      <c r="AB211" s="6"/>
      <c r="AC211" s="6"/>
      <c r="AE211" s="6"/>
      <c r="AF211" s="6"/>
      <c r="AJ211" s="6"/>
      <c r="AK211" s="6"/>
    </row>
    <row r="212" spans="2:39" x14ac:dyDescent="0.25">
      <c r="B212" t="s">
        <v>296</v>
      </c>
      <c r="C212" s="9" t="s">
        <v>339</v>
      </c>
      <c r="D212" s="97">
        <v>31717</v>
      </c>
      <c r="E212">
        <v>3</v>
      </c>
      <c r="F212" t="s">
        <v>521</v>
      </c>
      <c r="G212" s="2" t="s">
        <v>228</v>
      </c>
      <c r="H212" s="6">
        <v>40</v>
      </c>
      <c r="I212" s="7">
        <v>2</v>
      </c>
      <c r="J212" s="6">
        <v>36</v>
      </c>
      <c r="K212" s="7">
        <v>-5</v>
      </c>
      <c r="L212" s="6">
        <v>21</v>
      </c>
      <c r="M212" s="7">
        <v>1</v>
      </c>
      <c r="R212" s="6">
        <f t="shared" si="5"/>
        <v>4</v>
      </c>
      <c r="S212" s="7">
        <v>7</v>
      </c>
      <c r="V212" s="6"/>
      <c r="W212" s="6"/>
      <c r="Y212" s="6"/>
      <c r="Z212" s="6"/>
      <c r="AB212" s="6"/>
      <c r="AC212" s="6"/>
      <c r="AE212" s="6"/>
      <c r="AF212" s="6"/>
      <c r="AJ212" s="6"/>
      <c r="AK212" s="6"/>
    </row>
    <row r="213" spans="2:39" x14ac:dyDescent="0.25">
      <c r="B213" t="s">
        <v>296</v>
      </c>
      <c r="C213" s="9"/>
      <c r="E213">
        <v>4</v>
      </c>
      <c r="G213" s="2"/>
      <c r="H213" s="6">
        <v>31</v>
      </c>
      <c r="I213" s="7"/>
      <c r="J213" s="6">
        <v>47</v>
      </c>
      <c r="K213" s="7"/>
      <c r="L213" s="6">
        <v>19</v>
      </c>
      <c r="M213" s="7"/>
      <c r="R213" s="6">
        <f t="shared" si="5"/>
        <v>-16</v>
      </c>
      <c r="S213" s="7"/>
      <c r="V213" s="6"/>
      <c r="W213" s="6"/>
      <c r="Y213" s="6"/>
      <c r="Z213" s="6"/>
      <c r="AB213" s="6"/>
      <c r="AC213" s="6"/>
      <c r="AE213" s="6"/>
      <c r="AF213" s="6"/>
      <c r="AJ213" s="6"/>
      <c r="AK213" s="6"/>
    </row>
    <row r="214" spans="2:39" x14ac:dyDescent="0.25">
      <c r="B214" t="s">
        <v>296</v>
      </c>
      <c r="C214" s="9"/>
      <c r="E214">
        <v>5</v>
      </c>
      <c r="G214" s="2"/>
      <c r="H214" s="6">
        <v>37.5</v>
      </c>
      <c r="I214" s="7"/>
      <c r="J214" s="6">
        <v>41</v>
      </c>
      <c r="K214" s="7"/>
      <c r="L214" s="6">
        <v>19</v>
      </c>
      <c r="M214" s="7"/>
      <c r="R214" s="6">
        <f t="shared" si="5"/>
        <v>-3.5</v>
      </c>
      <c r="S214" s="7"/>
      <c r="V214" s="6"/>
      <c r="W214" s="6"/>
      <c r="Y214" s="6"/>
      <c r="Z214" s="6"/>
      <c r="AB214" s="6"/>
      <c r="AC214" s="6"/>
      <c r="AE214" s="6"/>
      <c r="AF214" s="6"/>
      <c r="AJ214" s="6"/>
      <c r="AK214" s="6"/>
    </row>
    <row r="215" spans="2:39" x14ac:dyDescent="0.25">
      <c r="B215" t="s">
        <v>296</v>
      </c>
      <c r="C215" s="9" t="s">
        <v>589</v>
      </c>
      <c r="D215" s="97">
        <v>31719</v>
      </c>
      <c r="E215">
        <v>9</v>
      </c>
      <c r="F215" t="s">
        <v>577</v>
      </c>
      <c r="G215" s="2" t="s">
        <v>192</v>
      </c>
      <c r="H215" s="6">
        <v>40</v>
      </c>
      <c r="I215" s="7">
        <v>1</v>
      </c>
      <c r="J215" s="6">
        <v>39</v>
      </c>
      <c r="K215" s="7">
        <v>-2</v>
      </c>
      <c r="L215" s="6">
        <v>18</v>
      </c>
      <c r="M215" s="7">
        <v>1</v>
      </c>
      <c r="R215" s="6">
        <f t="shared" si="5"/>
        <v>1</v>
      </c>
      <c r="S215" s="7">
        <v>3</v>
      </c>
      <c r="V215" s="6"/>
      <c r="W215" s="6"/>
      <c r="Y215" s="6"/>
      <c r="Z215" s="6"/>
      <c r="AB215" s="6"/>
      <c r="AC215" s="6"/>
      <c r="AE215" s="6"/>
      <c r="AF215" s="6"/>
      <c r="AJ215" s="6"/>
      <c r="AK215" s="6"/>
    </row>
    <row r="216" spans="2:39" x14ac:dyDescent="0.25">
      <c r="B216" t="s">
        <v>296</v>
      </c>
      <c r="C216" s="9" t="s">
        <v>629</v>
      </c>
      <c r="D216" s="97">
        <v>31735</v>
      </c>
      <c r="E216">
        <v>11</v>
      </c>
      <c r="F216" t="s">
        <v>357</v>
      </c>
      <c r="G216" s="2"/>
      <c r="H216" s="6">
        <v>40.700000000000003</v>
      </c>
      <c r="I216" s="7">
        <f>H216-H204</f>
        <v>3.2000000000000028</v>
      </c>
      <c r="J216" s="6">
        <v>38.5</v>
      </c>
      <c r="K216" s="7">
        <f>J216-J204</f>
        <v>0.89999999999999858</v>
      </c>
      <c r="L216" s="6">
        <v>18.2</v>
      </c>
      <c r="M216" s="7">
        <f>L216-L204</f>
        <v>-4</v>
      </c>
      <c r="R216" s="6">
        <f t="shared" si="5"/>
        <v>2.2000000000000028</v>
      </c>
      <c r="S216" s="7">
        <f>R216-R204</f>
        <v>2.3000000000000043</v>
      </c>
      <c r="V216" s="6">
        <v>36</v>
      </c>
      <c r="W216" s="6">
        <v>51</v>
      </c>
      <c r="X216" s="7">
        <f>V216-W216</f>
        <v>-15</v>
      </c>
      <c r="Y216" s="6">
        <v>38</v>
      </c>
      <c r="Z216" s="6">
        <v>36</v>
      </c>
      <c r="AA216" s="7">
        <f>Y216-Z216</f>
        <v>2</v>
      </c>
      <c r="AB216" s="6">
        <v>36</v>
      </c>
      <c r="AC216" s="6">
        <v>30</v>
      </c>
      <c r="AD216" s="7">
        <f>AB216-AC216</f>
        <v>6</v>
      </c>
      <c r="AE216" s="6">
        <v>34</v>
      </c>
      <c r="AF216" s="6">
        <v>30</v>
      </c>
      <c r="AG216" s="7">
        <f>AE216-AF216</f>
        <v>4</v>
      </c>
      <c r="AH216" s="4" t="s">
        <v>1672</v>
      </c>
      <c r="AJ216" s="6">
        <v>32</v>
      </c>
      <c r="AK216" s="6">
        <v>48</v>
      </c>
      <c r="AL216" s="7">
        <f>AJ216-AK216</f>
        <v>-16</v>
      </c>
      <c r="AM216" s="4" t="s">
        <v>536</v>
      </c>
    </row>
    <row r="217" spans="2:39" x14ac:dyDescent="0.25">
      <c r="B217" t="s">
        <v>296</v>
      </c>
      <c r="C217" s="9"/>
      <c r="D217" s="97">
        <v>31723</v>
      </c>
      <c r="E217">
        <v>12</v>
      </c>
      <c r="F217" t="s">
        <v>577</v>
      </c>
      <c r="G217" s="2"/>
      <c r="H217" s="6">
        <v>39</v>
      </c>
      <c r="I217" s="7">
        <v>-1</v>
      </c>
      <c r="J217" s="6">
        <v>41</v>
      </c>
      <c r="K217" s="7">
        <v>2</v>
      </c>
      <c r="L217" s="6">
        <v>18</v>
      </c>
      <c r="M217" s="7">
        <v>0</v>
      </c>
      <c r="R217" s="6">
        <f t="shared" si="5"/>
        <v>-2</v>
      </c>
      <c r="S217" s="7">
        <v>-3</v>
      </c>
      <c r="V217" s="6"/>
      <c r="W217" s="6"/>
      <c r="Y217" s="6"/>
      <c r="Z217" s="6"/>
      <c r="AB217" s="6"/>
      <c r="AC217" s="6"/>
      <c r="AE217" s="6"/>
      <c r="AF217" s="6"/>
      <c r="AJ217" s="6"/>
      <c r="AK217" s="6"/>
    </row>
    <row r="218" spans="2:39" x14ac:dyDescent="0.25">
      <c r="B218" t="s">
        <v>296</v>
      </c>
      <c r="C218" s="9" t="s">
        <v>477</v>
      </c>
      <c r="D218" s="97">
        <v>31723</v>
      </c>
      <c r="E218">
        <v>12</v>
      </c>
      <c r="F218" t="s">
        <v>508</v>
      </c>
      <c r="G218" s="2" t="s">
        <v>82</v>
      </c>
      <c r="H218" s="6">
        <v>39</v>
      </c>
      <c r="I218" s="7">
        <v>-2</v>
      </c>
      <c r="J218" s="6">
        <v>36</v>
      </c>
      <c r="K218" s="7">
        <v>-1.5</v>
      </c>
      <c r="L218" s="6">
        <v>23</v>
      </c>
      <c r="M218" s="7">
        <v>4</v>
      </c>
      <c r="R218" s="6">
        <f t="shared" si="5"/>
        <v>3</v>
      </c>
      <c r="S218" s="7">
        <v>-0.5</v>
      </c>
      <c r="V218" s="6"/>
      <c r="W218" s="6"/>
      <c r="Y218" s="6"/>
      <c r="Z218" s="6"/>
      <c r="AB218" s="6"/>
      <c r="AC218" s="6"/>
      <c r="AE218" s="6"/>
      <c r="AF218" s="6"/>
      <c r="AJ218" s="6"/>
      <c r="AK218" s="6"/>
    </row>
    <row r="219" spans="2:39" x14ac:dyDescent="0.25">
      <c r="B219" t="s">
        <v>296</v>
      </c>
      <c r="C219" s="9" t="s">
        <v>451</v>
      </c>
      <c r="D219" s="97">
        <v>31728</v>
      </c>
      <c r="E219">
        <v>20</v>
      </c>
      <c r="F219" t="s">
        <v>264</v>
      </c>
      <c r="G219" s="2" t="s">
        <v>54</v>
      </c>
      <c r="H219" s="6">
        <v>36</v>
      </c>
      <c r="I219" s="7">
        <v>-1.5</v>
      </c>
      <c r="J219" s="6">
        <v>39.5</v>
      </c>
      <c r="K219" s="7">
        <v>2</v>
      </c>
      <c r="L219" s="6">
        <v>22</v>
      </c>
      <c r="M219" s="7">
        <v>0</v>
      </c>
      <c r="R219" s="6">
        <f t="shared" si="5"/>
        <v>-3.5</v>
      </c>
      <c r="S219" s="7">
        <v>-3.5</v>
      </c>
      <c r="V219" s="6">
        <v>36</v>
      </c>
      <c r="W219" s="6">
        <v>59</v>
      </c>
      <c r="X219" s="7">
        <f>V219-W219</f>
        <v>-23</v>
      </c>
      <c r="Y219" s="6">
        <v>44</v>
      </c>
      <c r="Z219" s="6"/>
      <c r="AB219" s="6"/>
      <c r="AC219" s="6"/>
      <c r="AE219" s="6"/>
      <c r="AF219" s="6"/>
      <c r="AJ219" s="6">
        <v>36</v>
      </c>
      <c r="AK219" s="6">
        <v>52</v>
      </c>
      <c r="AL219" s="7">
        <f>AJ219-AK219</f>
        <v>-16</v>
      </c>
      <c r="AM219" s="4" t="s">
        <v>292</v>
      </c>
    </row>
    <row r="220" spans="2:39" x14ac:dyDescent="0.25">
      <c r="B220" t="s">
        <v>296</v>
      </c>
      <c r="C220" s="9" t="s">
        <v>411</v>
      </c>
      <c r="D220" s="97">
        <v>31736</v>
      </c>
      <c r="E220">
        <v>2</v>
      </c>
      <c r="F220" t="s">
        <v>577</v>
      </c>
      <c r="G220" s="2" t="s">
        <v>60</v>
      </c>
      <c r="H220" s="6">
        <v>41</v>
      </c>
      <c r="I220" s="7">
        <v>2</v>
      </c>
      <c r="J220" s="6">
        <v>39</v>
      </c>
      <c r="K220" s="7">
        <v>-2</v>
      </c>
      <c r="L220" s="6">
        <v>18</v>
      </c>
      <c r="M220" s="7">
        <v>0</v>
      </c>
      <c r="R220" s="6">
        <f t="shared" si="5"/>
        <v>2</v>
      </c>
      <c r="S220" s="7">
        <v>4</v>
      </c>
      <c r="V220" s="6"/>
      <c r="W220" s="6"/>
      <c r="Y220" s="6"/>
      <c r="Z220" s="6"/>
      <c r="AB220" s="6"/>
      <c r="AC220" s="6"/>
      <c r="AE220" s="6"/>
      <c r="AF220" s="6"/>
      <c r="AJ220" s="6"/>
      <c r="AK220" s="6"/>
    </row>
    <row r="221" spans="2:39" x14ac:dyDescent="0.25">
      <c r="B221" t="s">
        <v>296</v>
      </c>
      <c r="C221" s="52" t="s">
        <v>322</v>
      </c>
      <c r="D221" s="97">
        <v>31737</v>
      </c>
      <c r="E221">
        <v>29</v>
      </c>
      <c r="F221" t="s">
        <v>508</v>
      </c>
      <c r="G221" s="2" t="s">
        <v>210</v>
      </c>
      <c r="H221" s="6">
        <v>39</v>
      </c>
      <c r="I221" s="7">
        <v>0</v>
      </c>
      <c r="J221" s="6">
        <v>38</v>
      </c>
      <c r="K221" s="7">
        <v>2</v>
      </c>
      <c r="L221" s="6">
        <v>20</v>
      </c>
      <c r="M221" s="7">
        <v>-3</v>
      </c>
      <c r="R221" s="6">
        <f t="shared" si="5"/>
        <v>1</v>
      </c>
      <c r="S221" s="7">
        <v>-2</v>
      </c>
      <c r="V221" s="6"/>
      <c r="W221" s="6"/>
      <c r="Y221" s="6"/>
      <c r="Z221" s="6"/>
      <c r="AB221" s="6"/>
      <c r="AC221" s="6"/>
      <c r="AE221" s="6"/>
      <c r="AF221" s="6"/>
      <c r="AJ221" s="6"/>
      <c r="AK221" s="6"/>
    </row>
    <row r="222" spans="2:39" x14ac:dyDescent="0.25">
      <c r="B222" s="3" t="s">
        <v>296</v>
      </c>
      <c r="C222" s="52"/>
      <c r="E222">
        <v>5</v>
      </c>
      <c r="F222" t="s">
        <v>664</v>
      </c>
      <c r="G222" s="2"/>
      <c r="H222" s="6">
        <v>37.700000000000003</v>
      </c>
      <c r="I222" s="7">
        <v>0.5</v>
      </c>
      <c r="J222" s="6">
        <v>38.299999999999997</v>
      </c>
      <c r="K222" s="7">
        <v>-0.3</v>
      </c>
      <c r="L222" s="6">
        <v>21.6</v>
      </c>
      <c r="M222" s="7">
        <v>-0.4</v>
      </c>
      <c r="R222" s="6">
        <f t="shared" si="5"/>
        <v>-0.59999999999999432</v>
      </c>
      <c r="S222" s="7">
        <v>0.8</v>
      </c>
      <c r="V222" s="6"/>
      <c r="W222" s="6"/>
      <c r="Y222" s="6"/>
      <c r="Z222" s="6"/>
      <c r="AB222" s="6"/>
      <c r="AC222" s="6"/>
      <c r="AE222" s="6"/>
      <c r="AF222" s="6"/>
      <c r="AJ222" s="6"/>
      <c r="AK222" s="6"/>
    </row>
    <row r="223" spans="2:39" x14ac:dyDescent="0.25">
      <c r="B223" t="s">
        <v>266</v>
      </c>
      <c r="C223" s="9"/>
      <c r="D223" s="97">
        <v>31747</v>
      </c>
      <c r="E223">
        <v>3</v>
      </c>
      <c r="F223" t="s">
        <v>357</v>
      </c>
      <c r="G223" s="2"/>
      <c r="H223" s="6">
        <v>41</v>
      </c>
      <c r="I223" s="7">
        <f>H223-H216</f>
        <v>0.29999999999999716</v>
      </c>
      <c r="J223" s="6">
        <v>38</v>
      </c>
      <c r="K223" s="7">
        <f>J223-J216</f>
        <v>-0.5</v>
      </c>
      <c r="L223" s="6">
        <v>19.5</v>
      </c>
      <c r="M223" s="7">
        <f>L223-L216</f>
        <v>1.3000000000000007</v>
      </c>
      <c r="R223" s="6">
        <f t="shared" si="5"/>
        <v>3</v>
      </c>
      <c r="S223" s="7">
        <f>R223-R216</f>
        <v>0.79999999999999716</v>
      </c>
      <c r="V223" s="6"/>
      <c r="W223" s="6"/>
      <c r="Y223" s="6"/>
      <c r="Z223" s="6"/>
      <c r="AB223" s="6"/>
      <c r="AC223" s="6"/>
      <c r="AE223" s="6"/>
      <c r="AF223" s="6"/>
      <c r="AJ223" s="6"/>
      <c r="AK223" s="6"/>
    </row>
    <row r="224" spans="2:39" x14ac:dyDescent="0.25">
      <c r="B224" t="s">
        <v>266</v>
      </c>
      <c r="C224" s="52" t="s">
        <v>346</v>
      </c>
      <c r="D224" s="97">
        <v>31750</v>
      </c>
      <c r="E224">
        <v>11</v>
      </c>
      <c r="F224" t="s">
        <v>508</v>
      </c>
      <c r="G224" s="2" t="s">
        <v>82</v>
      </c>
      <c r="H224" s="6">
        <v>39</v>
      </c>
      <c r="I224" s="7">
        <v>0</v>
      </c>
      <c r="J224" s="6">
        <v>38</v>
      </c>
      <c r="K224" s="7">
        <v>0</v>
      </c>
      <c r="L224" s="6">
        <v>21</v>
      </c>
      <c r="M224" s="7">
        <v>1</v>
      </c>
      <c r="R224" s="6">
        <f t="shared" si="5"/>
        <v>1</v>
      </c>
      <c r="S224" s="7">
        <v>0</v>
      </c>
      <c r="V224" s="6"/>
      <c r="W224" s="6"/>
      <c r="Y224" s="6"/>
      <c r="Z224" s="6"/>
      <c r="AB224" s="6"/>
      <c r="AC224" s="6"/>
      <c r="AE224" s="6"/>
      <c r="AF224" s="6"/>
      <c r="AJ224" s="6"/>
      <c r="AK224" s="6"/>
    </row>
    <row r="225" spans="1:39" x14ac:dyDescent="0.25">
      <c r="B225" t="s">
        <v>266</v>
      </c>
      <c r="C225" s="52" t="s">
        <v>593</v>
      </c>
      <c r="D225" s="97">
        <v>31752</v>
      </c>
      <c r="E225">
        <v>10</v>
      </c>
      <c r="F225" t="s">
        <v>521</v>
      </c>
      <c r="G225" s="2" t="s">
        <v>228</v>
      </c>
      <c r="H225" s="6">
        <v>41</v>
      </c>
      <c r="I225" s="7">
        <v>1</v>
      </c>
      <c r="J225" s="6">
        <v>35</v>
      </c>
      <c r="K225" s="7">
        <v>-1</v>
      </c>
      <c r="L225" s="6">
        <v>22</v>
      </c>
      <c r="M225" s="7">
        <v>1</v>
      </c>
      <c r="R225" s="6">
        <f t="shared" si="5"/>
        <v>6</v>
      </c>
      <c r="S225" s="7">
        <v>2</v>
      </c>
      <c r="V225" s="6"/>
      <c r="W225" s="6"/>
      <c r="Y225" s="6"/>
      <c r="Z225" s="6"/>
      <c r="AB225" s="6"/>
      <c r="AC225" s="6"/>
      <c r="AE225" s="6"/>
      <c r="AF225" s="6"/>
      <c r="AJ225" s="6"/>
      <c r="AK225" s="6"/>
    </row>
    <row r="226" spans="1:39" x14ac:dyDescent="0.25">
      <c r="B226" t="s">
        <v>266</v>
      </c>
      <c r="C226" s="52" t="s">
        <v>480</v>
      </c>
      <c r="D226" s="97">
        <v>31754</v>
      </c>
      <c r="E226">
        <v>14</v>
      </c>
      <c r="F226" t="s">
        <v>577</v>
      </c>
      <c r="G226" s="2" t="s">
        <v>192</v>
      </c>
      <c r="H226" s="6">
        <v>41</v>
      </c>
      <c r="I226" s="7">
        <v>0</v>
      </c>
      <c r="J226" s="6">
        <v>39</v>
      </c>
      <c r="K226" s="7">
        <v>0</v>
      </c>
      <c r="L226" s="6">
        <v>19</v>
      </c>
      <c r="M226" s="7">
        <v>1</v>
      </c>
      <c r="R226" s="6">
        <f t="shared" si="5"/>
        <v>2</v>
      </c>
      <c r="S226" s="7">
        <v>0</v>
      </c>
      <c r="V226" s="6"/>
      <c r="W226" s="6"/>
      <c r="Y226" s="6"/>
      <c r="Z226" s="6"/>
      <c r="AB226" s="6"/>
      <c r="AC226" s="6"/>
      <c r="AE226" s="6"/>
      <c r="AF226" s="6"/>
      <c r="AJ226" s="6"/>
      <c r="AK226" s="6"/>
    </row>
    <row r="227" spans="1:39" x14ac:dyDescent="0.25">
      <c r="B227" t="s">
        <v>266</v>
      </c>
      <c r="C227" s="52" t="s">
        <v>497</v>
      </c>
      <c r="D227" s="97">
        <v>31760</v>
      </c>
      <c r="F227" t="s">
        <v>357</v>
      </c>
      <c r="G227" s="2"/>
      <c r="H227" s="6">
        <v>41.3</v>
      </c>
      <c r="I227" s="7">
        <f>H227-H223</f>
        <v>0.29999999999999716</v>
      </c>
      <c r="J227" s="6">
        <v>34.9</v>
      </c>
      <c r="K227" s="7">
        <f>J227-J223</f>
        <v>-3.1000000000000014</v>
      </c>
      <c r="L227" s="6">
        <v>21.1</v>
      </c>
      <c r="M227" s="7">
        <f>L227-L223</f>
        <v>1.6000000000000014</v>
      </c>
      <c r="R227" s="6">
        <f t="shared" si="5"/>
        <v>6.3999999999999986</v>
      </c>
      <c r="S227" s="7">
        <f>R227-R223</f>
        <v>3.3999999999999986</v>
      </c>
      <c r="V227" s="6">
        <v>35</v>
      </c>
      <c r="W227" s="6">
        <v>49</v>
      </c>
      <c r="X227" s="7">
        <f>V227-W227</f>
        <v>-14</v>
      </c>
      <c r="Y227" s="6">
        <v>29</v>
      </c>
      <c r="Z227" s="6">
        <v>46</v>
      </c>
      <c r="AA227" s="7">
        <f>Y227-Z227</f>
        <v>-17</v>
      </c>
      <c r="AB227" s="6">
        <v>37</v>
      </c>
      <c r="AC227" s="6">
        <v>28</v>
      </c>
      <c r="AD227" s="7">
        <f>AB227-AC227</f>
        <v>9</v>
      </c>
      <c r="AE227" s="6">
        <v>37</v>
      </c>
      <c r="AF227" s="6">
        <v>26</v>
      </c>
      <c r="AG227" s="7">
        <f>AE227-AF227</f>
        <v>11</v>
      </c>
      <c r="AH227" s="4" t="s">
        <v>1672</v>
      </c>
      <c r="AJ227" s="6">
        <v>32</v>
      </c>
      <c r="AK227" s="6">
        <v>47</v>
      </c>
      <c r="AL227" s="7">
        <f>AJ227-AK227</f>
        <v>-15</v>
      </c>
      <c r="AM227" s="4" t="s">
        <v>536</v>
      </c>
    </row>
    <row r="228" spans="1:39" x14ac:dyDescent="0.25">
      <c r="B228" t="s">
        <v>266</v>
      </c>
      <c r="C228" s="9" t="s">
        <v>360</v>
      </c>
      <c r="D228" s="97">
        <v>31756</v>
      </c>
      <c r="E228">
        <v>20</v>
      </c>
      <c r="F228" t="s">
        <v>264</v>
      </c>
      <c r="G228" s="2"/>
      <c r="H228" s="6">
        <v>41</v>
      </c>
      <c r="I228" s="7">
        <v>5</v>
      </c>
      <c r="J228" s="6">
        <v>32.5</v>
      </c>
      <c r="K228" s="7">
        <v>-7</v>
      </c>
      <c r="L228" s="6">
        <v>23.5</v>
      </c>
      <c r="M228" s="7">
        <v>1.5</v>
      </c>
      <c r="R228" s="6">
        <f t="shared" si="5"/>
        <v>8.5</v>
      </c>
      <c r="S228" s="7">
        <v>12</v>
      </c>
      <c r="V228" s="6">
        <v>38</v>
      </c>
      <c r="W228" s="6">
        <v>57</v>
      </c>
      <c r="X228" s="7">
        <f>V228-W228</f>
        <v>-19</v>
      </c>
      <c r="Y228" s="6">
        <v>36</v>
      </c>
      <c r="Z228" s="6"/>
      <c r="AB228" s="6"/>
      <c r="AC228" s="6"/>
      <c r="AE228" s="6"/>
      <c r="AF228" s="6"/>
      <c r="AJ228" s="6">
        <v>34</v>
      </c>
      <c r="AK228" s="6">
        <v>51</v>
      </c>
      <c r="AL228" s="7">
        <f>AJ228-AK228</f>
        <v>-17</v>
      </c>
      <c r="AM228" s="4" t="s">
        <v>292</v>
      </c>
    </row>
    <row r="229" spans="1:39" x14ac:dyDescent="0.25">
      <c r="A229" s="1"/>
      <c r="B229" t="s">
        <v>266</v>
      </c>
      <c r="C229" s="9" t="s">
        <v>665</v>
      </c>
      <c r="D229" s="97">
        <v>31764</v>
      </c>
      <c r="E229">
        <v>3</v>
      </c>
      <c r="F229" t="s">
        <v>577</v>
      </c>
      <c r="G229" s="2" t="s">
        <v>192</v>
      </c>
      <c r="H229" s="6">
        <v>39</v>
      </c>
      <c r="I229" s="7">
        <v>-2</v>
      </c>
      <c r="J229" s="6">
        <v>38</v>
      </c>
      <c r="K229" s="7">
        <v>-1</v>
      </c>
      <c r="L229" s="6">
        <v>21</v>
      </c>
      <c r="M229" s="7">
        <v>2</v>
      </c>
      <c r="R229" s="6">
        <f t="shared" si="5"/>
        <v>1</v>
      </c>
      <c r="S229" s="7">
        <v>-1</v>
      </c>
      <c r="V229" s="6"/>
      <c r="W229" s="6"/>
      <c r="Y229" s="6"/>
      <c r="Z229" s="6"/>
      <c r="AB229" s="6"/>
      <c r="AC229" s="6"/>
      <c r="AE229" s="6"/>
      <c r="AF229" s="6"/>
      <c r="AJ229" s="6"/>
      <c r="AK229" s="6"/>
    </row>
    <row r="230" spans="1:39" x14ac:dyDescent="0.25">
      <c r="B230" s="3" t="s">
        <v>266</v>
      </c>
      <c r="C230" s="9"/>
      <c r="E230">
        <v>9</v>
      </c>
      <c r="F230" t="s">
        <v>664</v>
      </c>
      <c r="G230" s="2"/>
      <c r="H230" s="6">
        <v>38.200000000000003</v>
      </c>
      <c r="I230" s="7">
        <v>0.5</v>
      </c>
      <c r="J230" s="6">
        <v>35</v>
      </c>
      <c r="K230" s="7">
        <v>-3.3</v>
      </c>
      <c r="L230" s="6">
        <v>24.3</v>
      </c>
      <c r="M230" s="7">
        <v>2.7</v>
      </c>
      <c r="R230" s="6">
        <f t="shared" si="5"/>
        <v>3.2000000000000028</v>
      </c>
      <c r="S230" s="7">
        <v>3.8</v>
      </c>
      <c r="V230" s="6"/>
      <c r="W230" s="6"/>
      <c r="Y230" s="6"/>
      <c r="Z230" s="6"/>
      <c r="AB230" s="6"/>
      <c r="AC230" s="6"/>
      <c r="AE230" s="6"/>
      <c r="AF230" s="6"/>
      <c r="AJ230" s="6"/>
      <c r="AK230" s="6"/>
    </row>
    <row r="231" spans="1:39" x14ac:dyDescent="0.25">
      <c r="A231" s="1">
        <v>1987</v>
      </c>
      <c r="B231" t="s">
        <v>267</v>
      </c>
      <c r="C231" s="52" t="s">
        <v>422</v>
      </c>
      <c r="D231" s="97">
        <v>31784</v>
      </c>
      <c r="E231">
        <v>21</v>
      </c>
      <c r="F231" t="s">
        <v>357</v>
      </c>
      <c r="G231" s="2" t="s">
        <v>60</v>
      </c>
      <c r="H231" s="6">
        <v>42</v>
      </c>
      <c r="I231" s="7">
        <f>H231-H227</f>
        <v>0.70000000000000284</v>
      </c>
      <c r="J231" s="6">
        <v>37</v>
      </c>
      <c r="K231" s="7">
        <f>J231-J227</f>
        <v>2.1000000000000014</v>
      </c>
      <c r="L231" s="6">
        <v>19</v>
      </c>
      <c r="M231" s="7">
        <f>L231-L227</f>
        <v>-2.1000000000000014</v>
      </c>
      <c r="R231" s="6">
        <f t="shared" si="5"/>
        <v>5</v>
      </c>
      <c r="S231" s="7">
        <f>R231-R227</f>
        <v>-1.3999999999999986</v>
      </c>
      <c r="U231" s="3"/>
      <c r="V231" s="6">
        <v>38</v>
      </c>
      <c r="W231" s="6">
        <v>46</v>
      </c>
      <c r="X231" s="7">
        <f>V231-W231</f>
        <v>-8</v>
      </c>
      <c r="Y231" s="6">
        <v>35</v>
      </c>
      <c r="Z231" s="6">
        <v>41</v>
      </c>
      <c r="AA231" s="7">
        <f>Y231-Z231</f>
        <v>-6</v>
      </c>
      <c r="AB231" s="6">
        <v>40</v>
      </c>
      <c r="AC231" s="6">
        <v>25</v>
      </c>
      <c r="AD231" s="7">
        <f>AB231-AC231</f>
        <v>15</v>
      </c>
      <c r="AE231" s="6">
        <v>37</v>
      </c>
      <c r="AF231" s="6">
        <v>26</v>
      </c>
      <c r="AG231" s="7">
        <f>AE231-AF231</f>
        <v>11</v>
      </c>
      <c r="AH231" s="4" t="s">
        <v>1672</v>
      </c>
      <c r="AJ231" s="6">
        <v>33</v>
      </c>
      <c r="AK231" s="6">
        <v>46</v>
      </c>
      <c r="AL231" s="7">
        <f>AJ231-AK231</f>
        <v>-13</v>
      </c>
      <c r="AM231" s="4" t="s">
        <v>536</v>
      </c>
    </row>
    <row r="232" spans="1:39" x14ac:dyDescent="0.25">
      <c r="B232" t="s">
        <v>267</v>
      </c>
      <c r="C232" s="52" t="s">
        <v>444</v>
      </c>
      <c r="D232" s="97">
        <v>31786</v>
      </c>
      <c r="E232">
        <v>15</v>
      </c>
      <c r="F232" t="s">
        <v>508</v>
      </c>
      <c r="G232" s="2" t="s">
        <v>82</v>
      </c>
      <c r="H232" s="6">
        <v>38</v>
      </c>
      <c r="I232" s="7">
        <v>-1</v>
      </c>
      <c r="J232" s="6">
        <v>36</v>
      </c>
      <c r="K232" s="7">
        <v>-2</v>
      </c>
      <c r="L232" s="6">
        <v>23</v>
      </c>
      <c r="M232" s="7">
        <v>2</v>
      </c>
      <c r="R232" s="6">
        <f t="shared" si="5"/>
        <v>2</v>
      </c>
      <c r="S232" s="7">
        <v>1</v>
      </c>
      <c r="V232" s="6"/>
      <c r="W232" s="6"/>
      <c r="Y232" s="6"/>
      <c r="Z232" s="6"/>
      <c r="AB232" s="6"/>
      <c r="AC232" s="6"/>
      <c r="AE232" s="6"/>
      <c r="AF232" s="6"/>
      <c r="AJ232" s="6"/>
      <c r="AK232" s="6"/>
    </row>
    <row r="233" spans="1:39" x14ac:dyDescent="0.25">
      <c r="B233" t="s">
        <v>267</v>
      </c>
      <c r="C233" s="52" t="s">
        <v>337</v>
      </c>
      <c r="D233" s="97">
        <v>31787</v>
      </c>
      <c r="E233">
        <v>13</v>
      </c>
      <c r="F233" t="s">
        <v>521</v>
      </c>
      <c r="G233" s="2" t="s">
        <v>228</v>
      </c>
      <c r="H233" s="6">
        <v>42</v>
      </c>
      <c r="I233" s="7">
        <v>1</v>
      </c>
      <c r="J233" s="6">
        <v>37</v>
      </c>
      <c r="K233" s="7">
        <v>2</v>
      </c>
      <c r="L233" s="6">
        <v>20</v>
      </c>
      <c r="M233" s="7">
        <v>-2</v>
      </c>
      <c r="R233" s="6">
        <f t="shared" si="5"/>
        <v>5</v>
      </c>
      <c r="S233" s="7">
        <v>-1</v>
      </c>
      <c r="V233" s="6"/>
      <c r="W233" s="6"/>
      <c r="Y233" s="6"/>
      <c r="Z233" s="6"/>
      <c r="AB233" s="6"/>
      <c r="AC233" s="6"/>
      <c r="AE233" s="6"/>
      <c r="AF233" s="6"/>
      <c r="AJ233" s="6"/>
      <c r="AK233" s="6"/>
    </row>
    <row r="234" spans="1:39" x14ac:dyDescent="0.25">
      <c r="B234" t="s">
        <v>267</v>
      </c>
      <c r="C234" s="9" t="s">
        <v>541</v>
      </c>
      <c r="D234" s="97">
        <v>31791</v>
      </c>
      <c r="E234">
        <v>22</v>
      </c>
      <c r="F234" t="s">
        <v>264</v>
      </c>
      <c r="G234" s="2" t="s">
        <v>54</v>
      </c>
      <c r="H234" s="6">
        <v>34.5</v>
      </c>
      <c r="I234" s="7">
        <v>-0.65</v>
      </c>
      <c r="J234" s="6">
        <v>39.5</v>
      </c>
      <c r="K234" s="7">
        <v>7</v>
      </c>
      <c r="L234" s="6">
        <v>23.5</v>
      </c>
      <c r="M234" s="7">
        <v>0</v>
      </c>
      <c r="R234" s="6">
        <f t="shared" si="5"/>
        <v>-5</v>
      </c>
      <c r="S234" s="7">
        <v>-13.5</v>
      </c>
      <c r="V234" s="6">
        <v>35</v>
      </c>
      <c r="W234" s="6">
        <v>61</v>
      </c>
      <c r="X234" s="7">
        <f>V234-W234</f>
        <v>-26</v>
      </c>
      <c r="Y234" s="6">
        <v>39</v>
      </c>
      <c r="Z234" s="6"/>
      <c r="AB234" s="6"/>
      <c r="AC234" s="6"/>
      <c r="AE234" s="6"/>
      <c r="AF234" s="6"/>
      <c r="AJ234" s="6">
        <v>30</v>
      </c>
      <c r="AK234" s="6">
        <v>57</v>
      </c>
      <c r="AL234" s="7">
        <f>AJ234-AK234</f>
        <v>-27</v>
      </c>
      <c r="AM234" s="4" t="s">
        <v>292</v>
      </c>
    </row>
    <row r="235" spans="1:39" x14ac:dyDescent="0.25">
      <c r="B235" t="s">
        <v>267</v>
      </c>
      <c r="C235" s="9" t="s">
        <v>427</v>
      </c>
      <c r="D235" s="97">
        <v>31797</v>
      </c>
      <c r="E235">
        <v>25</v>
      </c>
      <c r="F235" t="s">
        <v>521</v>
      </c>
      <c r="G235" s="2" t="s">
        <v>138</v>
      </c>
      <c r="H235" s="6">
        <v>44</v>
      </c>
      <c r="I235" s="7">
        <v>2</v>
      </c>
      <c r="J235" s="6">
        <v>36</v>
      </c>
      <c r="K235" s="7">
        <v>-1</v>
      </c>
      <c r="L235" s="6">
        <v>18</v>
      </c>
      <c r="M235" s="7">
        <v>-2</v>
      </c>
      <c r="R235" s="6">
        <f t="shared" si="5"/>
        <v>8</v>
      </c>
      <c r="S235" s="7">
        <v>3</v>
      </c>
      <c r="V235" s="6"/>
      <c r="W235" s="6"/>
      <c r="Y235" s="6"/>
      <c r="Z235" s="6"/>
      <c r="AB235" s="6"/>
      <c r="AC235" s="6"/>
      <c r="AE235" s="6"/>
      <c r="AF235" s="6"/>
      <c r="AJ235" s="6"/>
      <c r="AK235" s="6"/>
    </row>
    <row r="236" spans="1:39" x14ac:dyDescent="0.25">
      <c r="B236" s="3" t="s">
        <v>267</v>
      </c>
      <c r="C236" s="52" t="s">
        <v>585</v>
      </c>
      <c r="D236" s="97">
        <v>31798</v>
      </c>
      <c r="E236">
        <v>4</v>
      </c>
      <c r="F236" s="3" t="s">
        <v>357</v>
      </c>
      <c r="G236" s="2" t="s">
        <v>666</v>
      </c>
      <c r="H236" s="6">
        <v>38</v>
      </c>
      <c r="I236" s="7">
        <v>-4</v>
      </c>
      <c r="J236" s="6">
        <v>40</v>
      </c>
      <c r="K236" s="7">
        <v>3</v>
      </c>
      <c r="L236" s="6">
        <v>20</v>
      </c>
      <c r="M236" s="7">
        <v>1</v>
      </c>
      <c r="R236" s="6">
        <f t="shared" si="5"/>
        <v>-2</v>
      </c>
      <c r="S236" s="7">
        <v>-7</v>
      </c>
      <c r="V236" s="6"/>
      <c r="W236" s="6"/>
      <c r="Y236" s="6"/>
      <c r="Z236" s="6"/>
      <c r="AB236" s="6"/>
      <c r="AC236" s="6"/>
      <c r="AE236" s="6"/>
      <c r="AF236" s="6"/>
      <c r="AJ236" s="6"/>
      <c r="AK236" s="6"/>
    </row>
    <row r="237" spans="1:39" x14ac:dyDescent="0.25">
      <c r="B237" t="s">
        <v>267</v>
      </c>
      <c r="C237" s="52" t="s">
        <v>364</v>
      </c>
      <c r="D237" s="97">
        <v>31800</v>
      </c>
      <c r="E237">
        <v>30</v>
      </c>
      <c r="F237" t="s">
        <v>508</v>
      </c>
      <c r="G237" s="2" t="s">
        <v>210</v>
      </c>
      <c r="H237" s="6">
        <v>38.5</v>
      </c>
      <c r="I237" s="7">
        <v>0.5</v>
      </c>
      <c r="J237" s="6">
        <v>38.5</v>
      </c>
      <c r="K237" s="7">
        <v>2.5</v>
      </c>
      <c r="L237" s="6">
        <v>20</v>
      </c>
      <c r="M237" s="7">
        <v>-3</v>
      </c>
      <c r="R237" s="6">
        <f t="shared" si="5"/>
        <v>0</v>
      </c>
      <c r="S237" s="7">
        <v>-2</v>
      </c>
      <c r="V237" s="6"/>
      <c r="W237" s="6"/>
      <c r="Y237" s="6"/>
      <c r="Z237" s="6"/>
      <c r="AB237" s="6"/>
      <c r="AC237" s="6"/>
      <c r="AE237" s="6"/>
      <c r="AF237" s="6"/>
      <c r="AJ237" s="6"/>
      <c r="AK237" s="6"/>
    </row>
    <row r="238" spans="1:39" x14ac:dyDescent="0.25">
      <c r="B238" t="s">
        <v>267</v>
      </c>
      <c r="C238" s="9" t="s">
        <v>447</v>
      </c>
      <c r="D238" s="97">
        <v>31800</v>
      </c>
      <c r="E238">
        <v>1</v>
      </c>
      <c r="F238" t="s">
        <v>577</v>
      </c>
      <c r="G238" s="2" t="s">
        <v>192</v>
      </c>
      <c r="H238" s="6">
        <v>39</v>
      </c>
      <c r="I238" s="7">
        <v>0</v>
      </c>
      <c r="J238" s="6">
        <v>38</v>
      </c>
      <c r="K238" s="7">
        <v>0</v>
      </c>
      <c r="L238" s="6">
        <v>21</v>
      </c>
      <c r="M238" s="7">
        <v>0</v>
      </c>
      <c r="R238" s="6">
        <f t="shared" si="5"/>
        <v>1</v>
      </c>
      <c r="S238" s="7">
        <v>0</v>
      </c>
      <c r="V238" s="6"/>
      <c r="W238" s="6"/>
      <c r="Y238" s="6"/>
      <c r="Z238" s="6"/>
      <c r="AB238" s="6"/>
      <c r="AC238" s="6"/>
      <c r="AE238" s="6"/>
      <c r="AF238" s="6"/>
      <c r="AJ238" s="6"/>
      <c r="AK238" s="6"/>
    </row>
    <row r="239" spans="1:39" x14ac:dyDescent="0.25">
      <c r="B239" s="3" t="s">
        <v>267</v>
      </c>
      <c r="C239" s="52" t="s">
        <v>582</v>
      </c>
      <c r="D239" s="97">
        <v>31807</v>
      </c>
      <c r="E239">
        <v>2</v>
      </c>
      <c r="F239" s="3" t="s">
        <v>521</v>
      </c>
      <c r="G239" s="2" t="s">
        <v>228</v>
      </c>
      <c r="H239" s="6">
        <v>37</v>
      </c>
      <c r="I239" s="7">
        <v>-7</v>
      </c>
      <c r="J239" s="6">
        <v>39</v>
      </c>
      <c r="K239" s="7">
        <v>3</v>
      </c>
      <c r="L239" s="6">
        <v>22</v>
      </c>
      <c r="M239" s="7">
        <v>4</v>
      </c>
      <c r="R239" s="6">
        <f t="shared" si="5"/>
        <v>-2</v>
      </c>
      <c r="S239" s="7">
        <v>-10</v>
      </c>
      <c r="V239" s="6"/>
      <c r="W239" s="6"/>
      <c r="Y239" s="6"/>
      <c r="Z239" s="6"/>
      <c r="AB239" s="6"/>
      <c r="AC239" s="6"/>
      <c r="AE239" s="6"/>
      <c r="AF239" s="6"/>
      <c r="AJ239" s="6"/>
      <c r="AK239" s="6"/>
    </row>
    <row r="240" spans="1:39" x14ac:dyDescent="0.25">
      <c r="B240" s="3" t="s">
        <v>267</v>
      </c>
      <c r="C240" s="9"/>
      <c r="E240">
        <v>6</v>
      </c>
      <c r="F240" t="s">
        <v>664</v>
      </c>
      <c r="G240" s="2"/>
      <c r="H240" s="6">
        <v>37.4</v>
      </c>
      <c r="I240" s="7">
        <v>-0.8</v>
      </c>
      <c r="J240" s="6">
        <v>36.6</v>
      </c>
      <c r="K240" s="7">
        <v>1.1000000000000001</v>
      </c>
      <c r="L240" s="6">
        <v>23.8</v>
      </c>
      <c r="M240" s="7">
        <v>-0.5</v>
      </c>
      <c r="R240" s="6">
        <f t="shared" si="5"/>
        <v>0.79999999999999716</v>
      </c>
      <c r="S240" s="7">
        <v>-2.4</v>
      </c>
      <c r="V240" s="6"/>
      <c r="W240" s="6"/>
      <c r="Y240" s="6"/>
      <c r="Z240" s="6"/>
      <c r="AB240" s="6"/>
      <c r="AC240" s="6"/>
      <c r="AE240" s="6"/>
      <c r="AF240" s="6"/>
      <c r="AJ240" s="6"/>
      <c r="AK240" s="6"/>
    </row>
    <row r="241" spans="2:39" x14ac:dyDescent="0.25">
      <c r="B241" t="s">
        <v>268</v>
      </c>
      <c r="C241" s="52" t="s">
        <v>459</v>
      </c>
      <c r="D241" s="97">
        <v>31812</v>
      </c>
      <c r="E241">
        <v>18</v>
      </c>
      <c r="F241" t="s">
        <v>357</v>
      </c>
      <c r="G241" s="2" t="s">
        <v>60</v>
      </c>
      <c r="H241" s="6">
        <v>39</v>
      </c>
      <c r="I241" s="7">
        <v>1</v>
      </c>
      <c r="J241" s="6">
        <v>37</v>
      </c>
      <c r="K241" s="7">
        <v>-3</v>
      </c>
      <c r="L241" s="6">
        <v>23</v>
      </c>
      <c r="M241" s="7">
        <v>3</v>
      </c>
      <c r="R241" s="6">
        <f t="shared" si="5"/>
        <v>2</v>
      </c>
      <c r="S241" s="7">
        <v>4</v>
      </c>
      <c r="U241" s="3"/>
      <c r="V241" s="6">
        <v>37</v>
      </c>
      <c r="W241" s="6">
        <v>50</v>
      </c>
      <c r="X241" s="7">
        <f>V241-W241</f>
        <v>-13</v>
      </c>
      <c r="Y241" s="6">
        <v>34</v>
      </c>
      <c r="Z241" s="6">
        <v>41</v>
      </c>
      <c r="AA241" s="7">
        <f>Y241-Z241</f>
        <v>-7</v>
      </c>
      <c r="AB241" s="6">
        <v>43</v>
      </c>
      <c r="AC241" s="6">
        <v>26</v>
      </c>
      <c r="AD241" s="7">
        <f>AB241-AC241</f>
        <v>17</v>
      </c>
      <c r="AE241" s="6">
        <v>38</v>
      </c>
      <c r="AF241" s="6">
        <v>29</v>
      </c>
      <c r="AG241" s="7">
        <f>AE241-AF241</f>
        <v>9</v>
      </c>
      <c r="AH241" s="4" t="s">
        <v>1672</v>
      </c>
      <c r="AJ241" s="6">
        <v>32</v>
      </c>
      <c r="AK241" s="6">
        <v>50</v>
      </c>
      <c r="AL241" s="7">
        <f>AJ241-AK241</f>
        <v>-18</v>
      </c>
      <c r="AM241" s="4" t="s">
        <v>536</v>
      </c>
    </row>
    <row r="242" spans="2:39" x14ac:dyDescent="0.25">
      <c r="B242" t="s">
        <v>268</v>
      </c>
      <c r="C242" s="52" t="s">
        <v>356</v>
      </c>
      <c r="D242" s="97">
        <v>31814</v>
      </c>
      <c r="E242">
        <v>12</v>
      </c>
      <c r="F242" t="s">
        <v>508</v>
      </c>
      <c r="G242" s="2" t="s">
        <v>82</v>
      </c>
      <c r="H242" s="6">
        <v>38</v>
      </c>
      <c r="I242" s="7">
        <v>-0.5</v>
      </c>
      <c r="J242" s="6">
        <v>35</v>
      </c>
      <c r="K242" s="7">
        <v>-3.5</v>
      </c>
      <c r="L242" s="6">
        <v>25</v>
      </c>
      <c r="M242" s="7">
        <v>5</v>
      </c>
      <c r="R242" s="6">
        <f t="shared" si="5"/>
        <v>3</v>
      </c>
      <c r="S242" s="7">
        <v>3</v>
      </c>
      <c r="V242" s="6"/>
      <c r="W242" s="6"/>
      <c r="Y242" s="6"/>
      <c r="Z242" s="6"/>
      <c r="AB242" s="6"/>
      <c r="AC242" s="6"/>
      <c r="AE242" s="6"/>
      <c r="AF242" s="6"/>
      <c r="AJ242" s="6"/>
      <c r="AK242" s="6"/>
    </row>
    <row r="243" spans="2:39" x14ac:dyDescent="0.25">
      <c r="B243" t="s">
        <v>268</v>
      </c>
      <c r="C243" s="9" t="s">
        <v>356</v>
      </c>
      <c r="D243" s="97">
        <v>31814</v>
      </c>
      <c r="E243">
        <v>15</v>
      </c>
      <c r="F243" t="s">
        <v>577</v>
      </c>
      <c r="G243" s="2" t="s">
        <v>192</v>
      </c>
      <c r="H243" s="6">
        <v>39</v>
      </c>
      <c r="I243" s="7">
        <v>0</v>
      </c>
      <c r="J243" s="6">
        <v>36</v>
      </c>
      <c r="K243" s="7">
        <v>-2</v>
      </c>
      <c r="L243" s="6">
        <v>23</v>
      </c>
      <c r="M243" s="7">
        <v>2</v>
      </c>
      <c r="R243" s="6">
        <f t="shared" si="5"/>
        <v>3</v>
      </c>
      <c r="S243" s="7">
        <v>2</v>
      </c>
      <c r="V243" s="6"/>
      <c r="W243" s="6"/>
      <c r="Y243" s="6"/>
      <c r="Z243" s="6"/>
      <c r="AB243" s="6"/>
      <c r="AC243" s="6"/>
      <c r="AE243" s="6"/>
      <c r="AF243" s="6"/>
      <c r="AJ243" s="6"/>
      <c r="AK243" s="6"/>
    </row>
    <row r="244" spans="2:39" x14ac:dyDescent="0.25">
      <c r="B244" t="s">
        <v>268</v>
      </c>
      <c r="C244" s="9" t="s">
        <v>512</v>
      </c>
      <c r="D244" s="97">
        <v>31819</v>
      </c>
      <c r="E244">
        <v>19</v>
      </c>
      <c r="F244" t="s">
        <v>264</v>
      </c>
      <c r="G244" s="2" t="s">
        <v>54</v>
      </c>
      <c r="H244" s="6">
        <v>36</v>
      </c>
      <c r="I244" s="7">
        <v>1.5</v>
      </c>
      <c r="J244" s="6">
        <v>34.5</v>
      </c>
      <c r="K244" s="7">
        <v>-5</v>
      </c>
      <c r="L244" s="6">
        <v>27.5</v>
      </c>
      <c r="M244" s="7">
        <v>2</v>
      </c>
      <c r="R244" s="6">
        <f t="shared" si="5"/>
        <v>1.5</v>
      </c>
      <c r="S244" s="7">
        <v>6.5</v>
      </c>
      <c r="V244" s="6">
        <v>35</v>
      </c>
      <c r="W244" s="6">
        <v>58</v>
      </c>
      <c r="X244" s="7">
        <f>V244-W244</f>
        <v>-23</v>
      </c>
      <c r="Y244" s="6">
        <v>37</v>
      </c>
      <c r="Z244" s="6"/>
      <c r="AB244" s="6"/>
      <c r="AC244" s="6"/>
      <c r="AE244" s="6"/>
      <c r="AF244" s="6"/>
      <c r="AJ244" s="6">
        <v>32</v>
      </c>
      <c r="AK244" s="6">
        <v>53</v>
      </c>
      <c r="AL244" s="7">
        <f>AJ244-AK244</f>
        <v>-21</v>
      </c>
      <c r="AM244" s="4" t="s">
        <v>292</v>
      </c>
    </row>
    <row r="245" spans="2:39" x14ac:dyDescent="0.25">
      <c r="B245" t="s">
        <v>268</v>
      </c>
      <c r="C245" s="9" t="s">
        <v>523</v>
      </c>
      <c r="D245" s="97">
        <v>31825</v>
      </c>
      <c r="E245">
        <v>22</v>
      </c>
      <c r="F245" t="s">
        <v>521</v>
      </c>
      <c r="G245" s="2" t="s">
        <v>138</v>
      </c>
      <c r="H245" s="6">
        <v>39</v>
      </c>
      <c r="I245" s="7">
        <v>2</v>
      </c>
      <c r="J245" s="6">
        <v>37</v>
      </c>
      <c r="K245" s="7">
        <v>-2</v>
      </c>
      <c r="L245" s="6">
        <v>23</v>
      </c>
      <c r="M245" s="7">
        <v>1</v>
      </c>
      <c r="R245" s="6">
        <f t="shared" si="5"/>
        <v>2</v>
      </c>
      <c r="S245" s="7">
        <v>4</v>
      </c>
      <c r="V245" s="6"/>
      <c r="W245" s="6"/>
      <c r="Y245" s="6"/>
      <c r="Z245" s="6"/>
      <c r="AB245" s="6"/>
      <c r="AC245" s="6"/>
      <c r="AE245" s="6"/>
      <c r="AF245" s="6"/>
      <c r="AJ245" s="6"/>
      <c r="AK245" s="6"/>
    </row>
    <row r="246" spans="2:39" x14ac:dyDescent="0.25">
      <c r="B246" t="s">
        <v>268</v>
      </c>
      <c r="C246" s="9" t="s">
        <v>353</v>
      </c>
      <c r="D246" s="97">
        <v>31828</v>
      </c>
      <c r="E246">
        <v>1</v>
      </c>
      <c r="F246" t="s">
        <v>577</v>
      </c>
      <c r="G246" s="2" t="s">
        <v>192</v>
      </c>
      <c r="H246" s="6">
        <v>41</v>
      </c>
      <c r="I246" s="7">
        <v>2</v>
      </c>
      <c r="J246" s="6">
        <v>35</v>
      </c>
      <c r="K246" s="7">
        <v>-1</v>
      </c>
      <c r="L246" s="6">
        <v>21</v>
      </c>
      <c r="M246" s="7">
        <v>-2</v>
      </c>
      <c r="R246" s="6">
        <f t="shared" si="5"/>
        <v>6</v>
      </c>
      <c r="S246" s="7">
        <v>3</v>
      </c>
      <c r="V246" s="6"/>
      <c r="W246" s="6"/>
      <c r="Y246" s="6"/>
      <c r="Z246" s="6"/>
      <c r="AB246" s="6"/>
      <c r="AC246" s="6"/>
      <c r="AE246" s="6"/>
      <c r="AF246" s="6"/>
      <c r="AJ246" s="6"/>
      <c r="AK246" s="6"/>
    </row>
    <row r="247" spans="2:39" x14ac:dyDescent="0.25">
      <c r="B247" s="3" t="s">
        <v>268</v>
      </c>
      <c r="C247" s="52" t="s">
        <v>576</v>
      </c>
      <c r="D247" s="97">
        <v>31833</v>
      </c>
      <c r="E247">
        <v>10</v>
      </c>
      <c r="F247" t="s">
        <v>357</v>
      </c>
      <c r="G247" s="2" t="s">
        <v>60</v>
      </c>
      <c r="H247" s="6">
        <v>39</v>
      </c>
      <c r="I247" s="7">
        <v>0</v>
      </c>
      <c r="J247" s="6">
        <v>34</v>
      </c>
      <c r="K247" s="7">
        <v>-3</v>
      </c>
      <c r="L247" s="6">
        <v>25</v>
      </c>
      <c r="M247" s="7">
        <v>2</v>
      </c>
      <c r="R247" s="6">
        <f t="shared" si="5"/>
        <v>5</v>
      </c>
      <c r="S247" s="7">
        <v>3</v>
      </c>
      <c r="V247" s="6"/>
      <c r="W247" s="6"/>
      <c r="Y247" s="6"/>
      <c r="Z247" s="6"/>
      <c r="AB247" s="6"/>
      <c r="AC247" s="6"/>
      <c r="AE247" s="6"/>
      <c r="AF247" s="6"/>
      <c r="AJ247" s="6"/>
      <c r="AK247" s="6"/>
    </row>
    <row r="248" spans="2:39" x14ac:dyDescent="0.25">
      <c r="B248" s="3" t="s">
        <v>268</v>
      </c>
      <c r="C248" s="9" t="s">
        <v>466</v>
      </c>
      <c r="D248" s="97">
        <v>31835</v>
      </c>
      <c r="E248">
        <v>3</v>
      </c>
      <c r="F248" t="s">
        <v>521</v>
      </c>
      <c r="G248" s="2" t="s">
        <v>228</v>
      </c>
      <c r="H248" s="6">
        <v>36</v>
      </c>
      <c r="I248" s="7">
        <v>-3</v>
      </c>
      <c r="J248" s="6">
        <v>33</v>
      </c>
      <c r="K248" s="7">
        <v>-4</v>
      </c>
      <c r="L248" s="6">
        <v>29</v>
      </c>
      <c r="M248" s="7">
        <v>6</v>
      </c>
      <c r="R248" s="6">
        <f t="shared" si="5"/>
        <v>3</v>
      </c>
      <c r="S248" s="7">
        <v>1</v>
      </c>
      <c r="V248" s="6"/>
      <c r="W248" s="6"/>
      <c r="Y248" s="6"/>
      <c r="Z248" s="6"/>
      <c r="AB248" s="6"/>
      <c r="AC248" s="6"/>
      <c r="AE248" s="6"/>
      <c r="AF248" s="6"/>
      <c r="AJ248" s="6"/>
      <c r="AK248" s="6"/>
    </row>
    <row r="249" spans="2:39" x14ac:dyDescent="0.25">
      <c r="B249" s="3" t="s">
        <v>268</v>
      </c>
      <c r="C249" s="9"/>
      <c r="E249">
        <v>6</v>
      </c>
      <c r="F249" t="s">
        <v>664</v>
      </c>
      <c r="G249" s="2"/>
      <c r="H249" s="6">
        <v>37.700000000000003</v>
      </c>
      <c r="I249" s="7">
        <v>0.3</v>
      </c>
      <c r="J249" s="6">
        <v>33.700000000000003</v>
      </c>
      <c r="K249" s="7">
        <v>-2.9</v>
      </c>
      <c r="L249" s="6">
        <v>26.6</v>
      </c>
      <c r="M249" s="7">
        <v>2.8</v>
      </c>
      <c r="R249" s="6">
        <f t="shared" si="5"/>
        <v>4</v>
      </c>
      <c r="S249" s="7">
        <v>3.2</v>
      </c>
      <c r="V249" s="6"/>
      <c r="W249" s="6"/>
      <c r="Y249" s="6"/>
      <c r="Z249" s="6"/>
      <c r="AB249" s="6"/>
      <c r="AC249" s="6"/>
      <c r="AE249" s="6"/>
      <c r="AF249" s="6"/>
      <c r="AJ249" s="6"/>
      <c r="AK249" s="6"/>
    </row>
    <row r="250" spans="2:39" x14ac:dyDescent="0.25">
      <c r="B250" s="3" t="s">
        <v>294</v>
      </c>
      <c r="C250" s="9" t="s">
        <v>611</v>
      </c>
      <c r="D250" s="97">
        <v>31840</v>
      </c>
      <c r="F250" t="s">
        <v>357</v>
      </c>
      <c r="G250" s="2"/>
      <c r="H250" s="6">
        <v>40</v>
      </c>
      <c r="I250" s="7">
        <f>H250-H247</f>
        <v>1</v>
      </c>
      <c r="J250" s="6">
        <v>33</v>
      </c>
      <c r="K250" s="7">
        <f>J250-J247</f>
        <v>-1</v>
      </c>
      <c r="L250" s="6">
        <v>25</v>
      </c>
      <c r="M250" s="7">
        <f>L250-L247</f>
        <v>0</v>
      </c>
      <c r="R250" s="6">
        <f t="shared" si="5"/>
        <v>7</v>
      </c>
      <c r="S250" s="7">
        <f>R250-R247</f>
        <v>2</v>
      </c>
      <c r="V250" s="6">
        <v>40</v>
      </c>
      <c r="W250" s="6">
        <v>45</v>
      </c>
      <c r="X250" s="7">
        <f>V250-W250</f>
        <v>-5</v>
      </c>
      <c r="Y250" s="6">
        <v>28</v>
      </c>
      <c r="Z250" s="6">
        <v>46</v>
      </c>
      <c r="AA250" s="7">
        <f>Y250-Z250</f>
        <v>-18</v>
      </c>
      <c r="AB250" s="6">
        <v>45</v>
      </c>
      <c r="AC250" s="6">
        <v>23</v>
      </c>
      <c r="AD250" s="7">
        <f>AB250-AC250</f>
        <v>22</v>
      </c>
      <c r="AE250" s="6">
        <v>45</v>
      </c>
      <c r="AF250" s="6">
        <v>22</v>
      </c>
      <c r="AG250" s="7">
        <f>AE250-AF250</f>
        <v>23</v>
      </c>
      <c r="AH250" s="4" t="s">
        <v>1672</v>
      </c>
      <c r="AJ250" s="6">
        <v>36</v>
      </c>
      <c r="AK250" s="6">
        <v>45</v>
      </c>
      <c r="AL250" s="7">
        <f>AJ250-AK250</f>
        <v>-9</v>
      </c>
      <c r="AM250" s="4" t="s">
        <v>536</v>
      </c>
    </row>
    <row r="251" spans="2:39" x14ac:dyDescent="0.25">
      <c r="B251" t="s">
        <v>294</v>
      </c>
      <c r="C251" s="9" t="s">
        <v>356</v>
      </c>
      <c r="D251" s="97">
        <v>31842</v>
      </c>
      <c r="E251">
        <v>12</v>
      </c>
      <c r="F251" t="s">
        <v>508</v>
      </c>
      <c r="G251" s="2" t="s">
        <v>82</v>
      </c>
      <c r="H251" s="6">
        <v>38</v>
      </c>
      <c r="I251" s="7">
        <v>0</v>
      </c>
      <c r="J251" s="6">
        <v>32</v>
      </c>
      <c r="K251" s="7">
        <v>-3</v>
      </c>
      <c r="L251" s="6">
        <v>27</v>
      </c>
      <c r="M251" s="7">
        <v>2</v>
      </c>
      <c r="R251" s="6">
        <f t="shared" ref="R251" si="6">H251-J251</f>
        <v>6</v>
      </c>
      <c r="S251" s="7">
        <v>3</v>
      </c>
      <c r="V251" s="6"/>
      <c r="W251" s="6"/>
      <c r="Y251" s="6"/>
      <c r="Z251" s="6"/>
      <c r="AB251" s="6"/>
      <c r="AC251" s="6"/>
      <c r="AE251" s="6"/>
      <c r="AF251" s="6"/>
      <c r="AJ251" s="6"/>
      <c r="AK251" s="6"/>
    </row>
    <row r="252" spans="2:39" x14ac:dyDescent="0.25">
      <c r="B252" t="s">
        <v>294</v>
      </c>
      <c r="C252" s="9" t="s">
        <v>356</v>
      </c>
      <c r="D252" s="97">
        <v>31842</v>
      </c>
      <c r="E252">
        <v>15</v>
      </c>
      <c r="F252" t="s">
        <v>577</v>
      </c>
      <c r="G252" s="2" t="s">
        <v>192</v>
      </c>
      <c r="H252" s="6">
        <v>41</v>
      </c>
      <c r="I252" s="7">
        <v>0</v>
      </c>
      <c r="J252" s="6">
        <v>32</v>
      </c>
      <c r="K252" s="7">
        <v>-3</v>
      </c>
      <c r="L252" s="6">
        <v>25</v>
      </c>
      <c r="M252" s="7">
        <v>2</v>
      </c>
      <c r="R252" s="6">
        <f t="shared" si="5"/>
        <v>9</v>
      </c>
      <c r="S252" s="7">
        <v>3</v>
      </c>
      <c r="V252" s="6"/>
      <c r="W252" s="6"/>
      <c r="Y252" s="6"/>
      <c r="Z252" s="6"/>
      <c r="AB252" s="6"/>
      <c r="AC252" s="6"/>
      <c r="AE252" s="6"/>
      <c r="AF252" s="6"/>
      <c r="AJ252" s="6"/>
      <c r="AK252" s="6"/>
    </row>
    <row r="253" spans="2:39" x14ac:dyDescent="0.25">
      <c r="B253" t="s">
        <v>294</v>
      </c>
      <c r="C253" s="52" t="s">
        <v>451</v>
      </c>
      <c r="D253" s="97">
        <v>31848</v>
      </c>
      <c r="E253">
        <v>22</v>
      </c>
      <c r="F253" t="s">
        <v>264</v>
      </c>
      <c r="G253" s="2" t="s">
        <v>194</v>
      </c>
      <c r="H253" s="6">
        <v>38.5</v>
      </c>
      <c r="I253" s="7">
        <v>2.5</v>
      </c>
      <c r="J253" s="6">
        <v>30</v>
      </c>
      <c r="K253" s="7">
        <v>-4.5</v>
      </c>
      <c r="L253" s="6">
        <v>30.5</v>
      </c>
      <c r="M253" s="7">
        <v>3</v>
      </c>
      <c r="R253" s="103">
        <f>H253-J253</f>
        <v>8.5</v>
      </c>
      <c r="S253" s="7">
        <v>6.5</v>
      </c>
      <c r="V253" s="6"/>
      <c r="W253" s="6"/>
      <c r="Y253" s="6"/>
      <c r="Z253" s="6"/>
      <c r="AB253" s="6"/>
      <c r="AC253" s="6"/>
      <c r="AE253" s="6"/>
      <c r="AF253" s="6"/>
      <c r="AJ253" s="6"/>
      <c r="AK253" s="6"/>
    </row>
    <row r="254" spans="2:39" x14ac:dyDescent="0.25">
      <c r="B254" t="s">
        <v>294</v>
      </c>
      <c r="C254" s="9" t="s">
        <v>564</v>
      </c>
      <c r="D254" s="97">
        <v>31854</v>
      </c>
      <c r="E254">
        <v>22</v>
      </c>
      <c r="F254" t="s">
        <v>521</v>
      </c>
      <c r="G254" s="2" t="s">
        <v>138</v>
      </c>
      <c r="H254" s="6">
        <v>39</v>
      </c>
      <c r="I254" s="7">
        <v>3</v>
      </c>
      <c r="J254" s="6">
        <v>33</v>
      </c>
      <c r="K254" s="7">
        <v>0</v>
      </c>
      <c r="L254" s="6">
        <v>26</v>
      </c>
      <c r="M254" s="7">
        <v>-3</v>
      </c>
      <c r="R254" s="6">
        <f t="shared" si="5"/>
        <v>6</v>
      </c>
      <c r="S254" s="7">
        <v>3</v>
      </c>
      <c r="V254" s="6"/>
      <c r="W254" s="6"/>
      <c r="Y254" s="6"/>
      <c r="Z254" s="6"/>
      <c r="AB254" s="6"/>
      <c r="AC254" s="6"/>
      <c r="AE254" s="6"/>
      <c r="AF254" s="6"/>
      <c r="AJ254" s="6"/>
      <c r="AK254" s="6"/>
    </row>
    <row r="255" spans="2:39" x14ac:dyDescent="0.25">
      <c r="B255" t="s">
        <v>294</v>
      </c>
      <c r="C255" s="52" t="s">
        <v>641</v>
      </c>
      <c r="D255" s="97">
        <v>31855</v>
      </c>
      <c r="E255">
        <v>22</v>
      </c>
      <c r="F255" t="s">
        <v>577</v>
      </c>
      <c r="G255" s="2" t="s">
        <v>192</v>
      </c>
      <c r="H255" s="6">
        <v>39</v>
      </c>
      <c r="I255" s="7">
        <v>-2</v>
      </c>
      <c r="J255" s="6">
        <v>33</v>
      </c>
      <c r="K255" s="7">
        <v>1</v>
      </c>
      <c r="L255" s="6">
        <v>26</v>
      </c>
      <c r="M255" s="7">
        <v>1</v>
      </c>
      <c r="R255" s="6">
        <f t="shared" si="5"/>
        <v>6</v>
      </c>
      <c r="S255" s="7">
        <v>3</v>
      </c>
      <c r="V255" s="6"/>
      <c r="W255" s="6"/>
      <c r="Y255" s="6"/>
      <c r="Z255" s="6"/>
      <c r="AB255" s="6"/>
      <c r="AC255" s="6"/>
      <c r="AE255" s="6"/>
      <c r="AF255" s="6"/>
      <c r="AJ255" s="6"/>
      <c r="AK255" s="6"/>
    </row>
    <row r="256" spans="2:39" x14ac:dyDescent="0.25">
      <c r="B256" t="s">
        <v>294</v>
      </c>
      <c r="C256" s="9" t="s">
        <v>307</v>
      </c>
      <c r="D256" s="97">
        <v>31856</v>
      </c>
      <c r="E256">
        <v>27</v>
      </c>
      <c r="F256" t="s">
        <v>264</v>
      </c>
      <c r="G256" s="2" t="s">
        <v>54</v>
      </c>
      <c r="H256" s="6">
        <v>37.5</v>
      </c>
      <c r="I256" s="7">
        <v>-1</v>
      </c>
      <c r="J256" s="6">
        <v>29.5</v>
      </c>
      <c r="K256" s="7">
        <v>-0.5</v>
      </c>
      <c r="L256" s="6">
        <v>31.5</v>
      </c>
      <c r="M256" s="7">
        <v>1</v>
      </c>
      <c r="R256" s="103">
        <f>H256-J256</f>
        <v>8</v>
      </c>
      <c r="S256" s="7">
        <v>-2</v>
      </c>
      <c r="V256" s="6">
        <v>39</v>
      </c>
      <c r="W256" s="6">
        <v>54</v>
      </c>
      <c r="X256" s="7">
        <f>V256-W256</f>
        <v>-15</v>
      </c>
      <c r="Y256" s="6">
        <v>34</v>
      </c>
      <c r="Z256" s="6"/>
      <c r="AB256" s="6"/>
      <c r="AC256" s="6"/>
      <c r="AE256" s="6"/>
      <c r="AF256" s="6"/>
      <c r="AJ256" s="6">
        <v>35</v>
      </c>
      <c r="AK256" s="6">
        <v>51</v>
      </c>
      <c r="AL256" s="7">
        <f>AJ256-AK256</f>
        <v>-16</v>
      </c>
      <c r="AM256" s="4" t="s">
        <v>292</v>
      </c>
    </row>
    <row r="257" spans="2:39" x14ac:dyDescent="0.25">
      <c r="B257" t="s">
        <v>294</v>
      </c>
      <c r="C257" s="9" t="s">
        <v>481</v>
      </c>
      <c r="D257" s="97">
        <v>31856</v>
      </c>
      <c r="E257">
        <v>26</v>
      </c>
      <c r="F257" t="s">
        <v>508</v>
      </c>
      <c r="G257" s="2" t="s">
        <v>210</v>
      </c>
      <c r="H257" s="6">
        <v>36</v>
      </c>
      <c r="I257" s="7">
        <v>-2</v>
      </c>
      <c r="J257" s="6">
        <v>31</v>
      </c>
      <c r="K257" s="7">
        <v>-1</v>
      </c>
      <c r="L257" s="6">
        <v>31</v>
      </c>
      <c r="M257" s="7">
        <v>4</v>
      </c>
      <c r="R257" s="6">
        <f t="shared" si="5"/>
        <v>5</v>
      </c>
      <c r="S257" s="7">
        <v>-1</v>
      </c>
      <c r="V257" s="6"/>
      <c r="W257" s="6"/>
      <c r="Y257" s="6"/>
      <c r="Z257" s="6"/>
      <c r="AB257" s="6"/>
      <c r="AC257" s="6"/>
      <c r="AE257" s="6"/>
      <c r="AF257" s="6"/>
      <c r="AJ257" s="6"/>
      <c r="AK257" s="6"/>
    </row>
    <row r="258" spans="2:39" x14ac:dyDescent="0.25">
      <c r="B258" t="s">
        <v>294</v>
      </c>
      <c r="C258" s="9" t="s">
        <v>667</v>
      </c>
      <c r="D258" s="97">
        <v>31862</v>
      </c>
      <c r="E258">
        <v>5</v>
      </c>
      <c r="F258" t="s">
        <v>577</v>
      </c>
      <c r="G258" s="2" t="s">
        <v>192</v>
      </c>
      <c r="H258" s="6">
        <v>41</v>
      </c>
      <c r="I258" s="7">
        <v>2</v>
      </c>
      <c r="J258" s="6">
        <v>29</v>
      </c>
      <c r="K258" s="7">
        <v>-4</v>
      </c>
      <c r="L258" s="6">
        <v>29</v>
      </c>
      <c r="M258" s="7">
        <v>3</v>
      </c>
      <c r="R258" s="6">
        <f t="shared" si="5"/>
        <v>12</v>
      </c>
      <c r="S258" s="7">
        <v>2</v>
      </c>
      <c r="V258" s="6"/>
      <c r="W258" s="6"/>
      <c r="Y258" s="6"/>
      <c r="Z258" s="6"/>
      <c r="AB258" s="6"/>
      <c r="AC258" s="6"/>
      <c r="AE258" s="6"/>
      <c r="AF258" s="6"/>
      <c r="AJ258" s="6"/>
      <c r="AK258" s="6"/>
    </row>
    <row r="259" spans="2:39" x14ac:dyDescent="0.25">
      <c r="B259" s="3" t="s">
        <v>294</v>
      </c>
      <c r="C259" s="9"/>
      <c r="E259">
        <v>3</v>
      </c>
      <c r="F259" t="s">
        <v>664</v>
      </c>
      <c r="G259" s="2"/>
      <c r="H259" s="6">
        <v>36.700000000000003</v>
      </c>
      <c r="I259" s="7">
        <v>-1</v>
      </c>
      <c r="J259" s="6">
        <v>29.6</v>
      </c>
      <c r="K259" s="7">
        <v>-4.0999999999999996</v>
      </c>
      <c r="L259" s="6">
        <v>31.8</v>
      </c>
      <c r="M259" s="7">
        <v>5.7</v>
      </c>
      <c r="R259" s="103">
        <f t="shared" ref="R259:R265" si="7">H259-J259</f>
        <v>7.1000000000000014</v>
      </c>
      <c r="S259" s="7">
        <v>0.9</v>
      </c>
      <c r="V259" s="6"/>
      <c r="W259" s="6"/>
      <c r="Y259" s="6"/>
      <c r="Z259" s="6"/>
      <c r="AB259" s="6"/>
      <c r="AC259" s="6"/>
      <c r="AE259" s="6"/>
      <c r="AF259" s="6"/>
      <c r="AJ259" s="6"/>
      <c r="AK259" s="6"/>
    </row>
    <row r="260" spans="2:39" x14ac:dyDescent="0.25">
      <c r="B260" t="s">
        <v>269</v>
      </c>
      <c r="C260" s="9" t="s">
        <v>570</v>
      </c>
      <c r="D260" s="97">
        <v>31869</v>
      </c>
      <c r="E260">
        <v>6</v>
      </c>
      <c r="F260" t="s">
        <v>508</v>
      </c>
      <c r="G260" s="2" t="s">
        <v>42</v>
      </c>
      <c r="H260" s="6">
        <v>39</v>
      </c>
      <c r="I260" s="7">
        <v>3</v>
      </c>
      <c r="J260" s="6">
        <v>29</v>
      </c>
      <c r="K260" s="7">
        <v>-2</v>
      </c>
      <c r="L260" s="6">
        <v>30</v>
      </c>
      <c r="M260" s="7">
        <v>-1</v>
      </c>
      <c r="R260" s="103">
        <f t="shared" si="7"/>
        <v>10</v>
      </c>
      <c r="S260" s="7">
        <v>4</v>
      </c>
      <c r="V260" s="6"/>
      <c r="W260" s="6"/>
      <c r="Y260" s="6"/>
      <c r="Z260" s="6"/>
      <c r="AB260" s="6"/>
      <c r="AC260" s="6"/>
      <c r="AE260" s="6"/>
      <c r="AF260" s="6"/>
      <c r="AJ260" s="6"/>
      <c r="AK260" s="6"/>
    </row>
    <row r="261" spans="2:39" x14ac:dyDescent="0.25">
      <c r="B261" s="3" t="s">
        <v>269</v>
      </c>
      <c r="C261" s="52" t="s">
        <v>610</v>
      </c>
      <c r="D261" s="97">
        <v>31869</v>
      </c>
      <c r="F261" s="3" t="s">
        <v>357</v>
      </c>
      <c r="G261" s="2"/>
      <c r="H261" s="6">
        <v>44</v>
      </c>
      <c r="I261" s="7">
        <f>H261-H250</f>
        <v>4</v>
      </c>
      <c r="J261" s="6">
        <v>28</v>
      </c>
      <c r="K261" s="7">
        <f>J261-J250</f>
        <v>-5</v>
      </c>
      <c r="L261" s="6">
        <v>27</v>
      </c>
      <c r="M261" s="7">
        <f>L261-L250</f>
        <v>2</v>
      </c>
      <c r="R261" s="6">
        <f t="shared" si="7"/>
        <v>16</v>
      </c>
      <c r="S261" s="7">
        <f>R261-R250</f>
        <v>9</v>
      </c>
      <c r="U261" s="3"/>
      <c r="V261" s="6">
        <v>45</v>
      </c>
      <c r="W261" s="6">
        <v>41</v>
      </c>
      <c r="X261" s="7">
        <f>V261-W261</f>
        <v>4</v>
      </c>
      <c r="Y261" s="6">
        <v>25</v>
      </c>
      <c r="Z261" s="6">
        <v>55</v>
      </c>
      <c r="AA261" s="7">
        <f>Y261-Z261</f>
        <v>-30</v>
      </c>
      <c r="AB261" s="6">
        <v>45</v>
      </c>
      <c r="AC261" s="6">
        <v>25</v>
      </c>
      <c r="AD261" s="7">
        <f>AB261-AC261</f>
        <v>20</v>
      </c>
      <c r="AE261" s="6">
        <v>44</v>
      </c>
      <c r="AF261" s="6">
        <v>26</v>
      </c>
      <c r="AG261" s="7">
        <f>AE261-AF261</f>
        <v>18</v>
      </c>
      <c r="AH261" s="4" t="s">
        <v>1672</v>
      </c>
      <c r="AJ261" s="6">
        <v>39</v>
      </c>
      <c r="AK261" s="6">
        <v>43</v>
      </c>
      <c r="AL261" s="7">
        <f>AJ261-AK261</f>
        <v>-4</v>
      </c>
      <c r="AM261" s="4" t="s">
        <v>536</v>
      </c>
    </row>
    <row r="262" spans="2:39" x14ac:dyDescent="0.25">
      <c r="B262" t="s">
        <v>269</v>
      </c>
      <c r="C262" s="9" t="s">
        <v>584</v>
      </c>
      <c r="D262" s="97">
        <v>31870</v>
      </c>
      <c r="E262">
        <v>7</v>
      </c>
      <c r="F262" t="s">
        <v>521</v>
      </c>
      <c r="G262" s="2" t="s">
        <v>228</v>
      </c>
      <c r="H262" s="6">
        <v>43</v>
      </c>
      <c r="I262" s="7">
        <v>4</v>
      </c>
      <c r="J262" s="6">
        <v>30</v>
      </c>
      <c r="K262" s="7">
        <v>-3</v>
      </c>
      <c r="L262" s="6">
        <v>26</v>
      </c>
      <c r="M262" s="7">
        <v>0</v>
      </c>
      <c r="R262" s="6">
        <f t="shared" si="7"/>
        <v>13</v>
      </c>
      <c r="S262" s="7">
        <v>7</v>
      </c>
      <c r="V262" s="6"/>
      <c r="W262" s="6"/>
      <c r="Y262" s="6"/>
      <c r="Z262" s="6"/>
      <c r="AB262" s="6"/>
      <c r="AC262" s="6"/>
      <c r="AE262" s="6"/>
      <c r="AF262" s="6"/>
      <c r="AJ262" s="6"/>
      <c r="AK262" s="6"/>
    </row>
    <row r="263" spans="2:39" x14ac:dyDescent="0.25">
      <c r="B263" t="s">
        <v>269</v>
      </c>
      <c r="C263" s="9" t="s">
        <v>351</v>
      </c>
      <c r="D263" s="97">
        <v>31870</v>
      </c>
      <c r="E263">
        <v>9</v>
      </c>
      <c r="F263" t="s">
        <v>508</v>
      </c>
      <c r="G263" s="2" t="s">
        <v>82</v>
      </c>
      <c r="H263" s="6">
        <v>38</v>
      </c>
      <c r="I263" s="7">
        <v>-1</v>
      </c>
      <c r="J263" s="6">
        <v>32</v>
      </c>
      <c r="K263" s="7">
        <v>3</v>
      </c>
      <c r="L263" s="6">
        <v>27</v>
      </c>
      <c r="M263" s="7">
        <v>-3</v>
      </c>
      <c r="R263" s="6">
        <f t="shared" si="7"/>
        <v>6</v>
      </c>
      <c r="S263" s="7">
        <v>-3</v>
      </c>
      <c r="V263" s="6"/>
      <c r="W263" s="6"/>
      <c r="Y263" s="6"/>
      <c r="Z263" s="6"/>
      <c r="AB263" s="6"/>
      <c r="AC263" s="6"/>
      <c r="AE263" s="6"/>
      <c r="AF263" s="6"/>
      <c r="AJ263" s="6"/>
      <c r="AK263" s="6"/>
    </row>
    <row r="264" spans="2:39" x14ac:dyDescent="0.25">
      <c r="B264" t="s">
        <v>269</v>
      </c>
      <c r="C264" s="9" t="s">
        <v>317</v>
      </c>
      <c r="D264" s="97">
        <v>31875</v>
      </c>
      <c r="E264">
        <v>15</v>
      </c>
      <c r="F264" t="s">
        <v>508</v>
      </c>
      <c r="G264" s="2" t="s">
        <v>144</v>
      </c>
      <c r="H264" s="6">
        <v>40</v>
      </c>
      <c r="I264" s="7">
        <v>2</v>
      </c>
      <c r="J264" s="6">
        <v>30</v>
      </c>
      <c r="K264" s="7">
        <v>-2</v>
      </c>
      <c r="L264" s="6">
        <v>27</v>
      </c>
      <c r="M264" s="7">
        <v>0</v>
      </c>
      <c r="R264" s="6">
        <f t="shared" si="7"/>
        <v>10</v>
      </c>
      <c r="S264" s="7">
        <v>4</v>
      </c>
      <c r="V264" s="6"/>
      <c r="W264" s="6"/>
      <c r="Y264" s="6"/>
      <c r="Z264" s="6"/>
      <c r="AB264" s="6"/>
      <c r="AC264" s="6"/>
      <c r="AE264" s="6"/>
      <c r="AF264" s="6"/>
      <c r="AJ264" s="6"/>
      <c r="AK264" s="6"/>
    </row>
    <row r="265" spans="2:39" x14ac:dyDescent="0.25">
      <c r="B265" t="s">
        <v>269</v>
      </c>
      <c r="C265" s="31" t="s">
        <v>522</v>
      </c>
      <c r="D265" s="97">
        <v>31875</v>
      </c>
      <c r="E265" s="32">
        <v>16</v>
      </c>
      <c r="F265" t="s">
        <v>264</v>
      </c>
      <c r="G265" s="2" t="s">
        <v>54</v>
      </c>
      <c r="H265" s="6">
        <v>40.5</v>
      </c>
      <c r="I265" s="7">
        <v>3</v>
      </c>
      <c r="J265" s="6">
        <v>28</v>
      </c>
      <c r="K265" s="7">
        <v>-1.5</v>
      </c>
      <c r="L265" s="6">
        <v>29</v>
      </c>
      <c r="M265" s="7">
        <v>-2.5</v>
      </c>
      <c r="R265" s="103">
        <f t="shared" si="7"/>
        <v>12.5</v>
      </c>
      <c r="S265" s="7">
        <v>5.5</v>
      </c>
      <c r="V265" s="6">
        <v>43</v>
      </c>
      <c r="W265" s="6">
        <v>50</v>
      </c>
      <c r="X265" s="7">
        <f>V265-W265</f>
        <v>-7</v>
      </c>
      <c r="Y265" s="6">
        <v>26</v>
      </c>
      <c r="Z265" s="6"/>
      <c r="AB265" s="6"/>
      <c r="AC265" s="6"/>
      <c r="AE265" s="6"/>
      <c r="AF265" s="6"/>
      <c r="AJ265" s="6">
        <v>41</v>
      </c>
      <c r="AK265" s="6">
        <v>47</v>
      </c>
      <c r="AL265" s="7">
        <f>AJ265-AK265</f>
        <v>-6</v>
      </c>
      <c r="AM265" s="4" t="s">
        <v>292</v>
      </c>
    </row>
    <row r="266" spans="2:39" x14ac:dyDescent="0.25">
      <c r="B266" t="s">
        <v>269</v>
      </c>
      <c r="C266" s="31" t="s">
        <v>492</v>
      </c>
      <c r="D266" s="97">
        <v>31876</v>
      </c>
      <c r="E266" s="32">
        <v>22</v>
      </c>
      <c r="F266" t="s">
        <v>357</v>
      </c>
      <c r="G266" s="2" t="s">
        <v>60</v>
      </c>
      <c r="H266" s="6">
        <v>44</v>
      </c>
      <c r="I266" s="7">
        <f>H266-H261</f>
        <v>0</v>
      </c>
      <c r="J266" s="6">
        <v>29</v>
      </c>
      <c r="K266" s="7">
        <f>J266-J261</f>
        <v>1</v>
      </c>
      <c r="L266" s="6">
        <v>25</v>
      </c>
      <c r="M266" s="7">
        <f>L266-L261</f>
        <v>-2</v>
      </c>
      <c r="R266" s="6">
        <f t="shared" ref="R266:R316" si="8">H266-J266</f>
        <v>15</v>
      </c>
      <c r="S266" s="7">
        <f>R266-R261</f>
        <v>-1</v>
      </c>
      <c r="V266" s="6"/>
      <c r="W266" s="6"/>
      <c r="Y266" s="6"/>
      <c r="Z266" s="6"/>
      <c r="AB266" s="6"/>
      <c r="AC266" s="6"/>
      <c r="AE266" s="6"/>
      <c r="AF266" s="6"/>
      <c r="AJ266" s="6"/>
      <c r="AK266" s="6"/>
    </row>
    <row r="267" spans="2:39" x14ac:dyDescent="0.25">
      <c r="B267" t="s">
        <v>269</v>
      </c>
      <c r="C267" s="52" t="s">
        <v>655</v>
      </c>
      <c r="D267" s="97">
        <v>31877</v>
      </c>
      <c r="E267">
        <v>14</v>
      </c>
      <c r="F267" t="s">
        <v>577</v>
      </c>
      <c r="G267" s="2" t="s">
        <v>60</v>
      </c>
      <c r="H267" s="6">
        <v>42</v>
      </c>
      <c r="I267" s="7">
        <v>1</v>
      </c>
      <c r="J267" s="6">
        <v>29</v>
      </c>
      <c r="K267" s="7">
        <v>0</v>
      </c>
      <c r="L267" s="6">
        <v>26</v>
      </c>
      <c r="M267" s="7">
        <v>-3</v>
      </c>
      <c r="R267" s="6">
        <f t="shared" si="8"/>
        <v>13</v>
      </c>
      <c r="S267" s="7">
        <v>2</v>
      </c>
      <c r="V267" s="6"/>
      <c r="W267" s="6"/>
      <c r="Y267" s="6"/>
      <c r="Z267" s="6"/>
      <c r="AB267" s="6"/>
      <c r="AC267" s="6"/>
      <c r="AE267" s="6"/>
      <c r="AF267" s="6"/>
      <c r="AJ267" s="6"/>
      <c r="AK267" s="6"/>
    </row>
    <row r="268" spans="2:39" x14ac:dyDescent="0.25">
      <c r="B268" t="s">
        <v>269</v>
      </c>
      <c r="C268" s="31" t="s">
        <v>599</v>
      </c>
      <c r="D268" s="97">
        <v>31888</v>
      </c>
      <c r="E268" s="32">
        <v>26</v>
      </c>
      <c r="F268" t="s">
        <v>521</v>
      </c>
      <c r="G268" s="2" t="s">
        <v>138</v>
      </c>
      <c r="H268" s="6">
        <v>42</v>
      </c>
      <c r="I268" s="7">
        <v>-1</v>
      </c>
      <c r="J268" s="6">
        <v>31</v>
      </c>
      <c r="K268" s="7">
        <v>1</v>
      </c>
      <c r="L268" s="6">
        <v>25</v>
      </c>
      <c r="M268" s="7">
        <v>-1</v>
      </c>
      <c r="R268" s="6">
        <f t="shared" si="8"/>
        <v>11</v>
      </c>
      <c r="S268" s="7">
        <v>-2</v>
      </c>
      <c r="V268" s="6"/>
      <c r="W268" s="6"/>
      <c r="Y268" s="6"/>
      <c r="Z268" s="6"/>
      <c r="AB268" s="6"/>
      <c r="AC268" s="6"/>
      <c r="AE268" s="6"/>
      <c r="AF268" s="6"/>
      <c r="AJ268" s="6"/>
      <c r="AK268" s="6"/>
    </row>
    <row r="269" spans="2:39" x14ac:dyDescent="0.25">
      <c r="B269" t="s">
        <v>269</v>
      </c>
      <c r="C269" s="31" t="s">
        <v>273</v>
      </c>
      <c r="D269" s="97">
        <v>31891</v>
      </c>
      <c r="E269" s="32">
        <v>30</v>
      </c>
      <c r="F269" t="s">
        <v>521</v>
      </c>
      <c r="G269" s="2" t="s">
        <v>28</v>
      </c>
      <c r="H269" s="6">
        <v>42</v>
      </c>
      <c r="I269" s="7">
        <v>0</v>
      </c>
      <c r="J269" s="6">
        <v>31</v>
      </c>
      <c r="K269" s="7">
        <v>0</v>
      </c>
      <c r="L269" s="6">
        <v>25</v>
      </c>
      <c r="M269" s="7">
        <v>0</v>
      </c>
      <c r="R269" s="6">
        <f t="shared" si="8"/>
        <v>11</v>
      </c>
      <c r="S269" s="7">
        <v>0</v>
      </c>
      <c r="V269" s="6"/>
      <c r="W269" s="6"/>
      <c r="Y269" s="6"/>
      <c r="Z269" s="6"/>
      <c r="AB269" s="6"/>
      <c r="AC269" s="6"/>
      <c r="AE269" s="6"/>
      <c r="AF269" s="6"/>
      <c r="AJ269" s="6"/>
      <c r="AK269" s="6"/>
    </row>
    <row r="270" spans="2:39" x14ac:dyDescent="0.25">
      <c r="B270" t="s">
        <v>269</v>
      </c>
      <c r="C270" s="31" t="s">
        <v>543</v>
      </c>
      <c r="D270" s="97">
        <v>31891</v>
      </c>
      <c r="E270" s="32">
        <v>3</v>
      </c>
      <c r="F270" t="s">
        <v>577</v>
      </c>
      <c r="G270" s="2" t="s">
        <v>192</v>
      </c>
      <c r="H270" s="6">
        <v>44</v>
      </c>
      <c r="I270" s="7">
        <v>2</v>
      </c>
      <c r="J270" s="6">
        <v>31</v>
      </c>
      <c r="K270" s="7">
        <v>2</v>
      </c>
      <c r="L270" s="6">
        <v>23</v>
      </c>
      <c r="M270" s="7">
        <v>-3</v>
      </c>
      <c r="R270" s="6">
        <f t="shared" si="8"/>
        <v>13</v>
      </c>
      <c r="S270" s="7">
        <v>0</v>
      </c>
      <c r="V270" s="6"/>
      <c r="W270" s="6"/>
      <c r="Y270" s="6"/>
      <c r="Z270" s="6"/>
      <c r="AB270" s="6"/>
      <c r="AC270" s="6"/>
      <c r="AE270" s="6"/>
      <c r="AF270" s="6"/>
      <c r="AJ270" s="6"/>
      <c r="AK270" s="6"/>
    </row>
    <row r="271" spans="2:39" x14ac:dyDescent="0.25">
      <c r="B271" t="s">
        <v>269</v>
      </c>
      <c r="C271" s="31" t="s">
        <v>273</v>
      </c>
      <c r="D271" s="97">
        <v>31891</v>
      </c>
      <c r="E271" s="32">
        <v>30</v>
      </c>
      <c r="F271" t="s">
        <v>508</v>
      </c>
      <c r="G271" s="2" t="s">
        <v>210</v>
      </c>
      <c r="H271" s="6">
        <v>39</v>
      </c>
      <c r="I271" s="7">
        <v>-1</v>
      </c>
      <c r="J271" s="6">
        <v>33</v>
      </c>
      <c r="K271" s="7">
        <v>3</v>
      </c>
      <c r="L271" s="6">
        <v>24</v>
      </c>
      <c r="M271" s="7">
        <v>-3</v>
      </c>
      <c r="R271" s="6">
        <f t="shared" si="8"/>
        <v>6</v>
      </c>
      <c r="S271" s="7">
        <v>-4</v>
      </c>
      <c r="V271" s="6"/>
      <c r="W271" s="6"/>
      <c r="Y271" s="6"/>
      <c r="Z271" s="6"/>
      <c r="AB271" s="6"/>
      <c r="AC271" s="6"/>
      <c r="AE271" s="6"/>
      <c r="AF271" s="6"/>
      <c r="AJ271" s="6"/>
      <c r="AK271" s="6"/>
    </row>
    <row r="272" spans="2:39" x14ac:dyDescent="0.25">
      <c r="B272" s="3" t="s">
        <v>269</v>
      </c>
      <c r="C272" s="31" t="s">
        <v>408</v>
      </c>
      <c r="D272" s="97">
        <v>31896</v>
      </c>
      <c r="E272" s="32">
        <v>7</v>
      </c>
      <c r="F272" t="s">
        <v>357</v>
      </c>
      <c r="G272" s="2" t="s">
        <v>96</v>
      </c>
      <c r="H272" s="6">
        <v>39</v>
      </c>
      <c r="I272" s="7">
        <v>-5</v>
      </c>
      <c r="J272" s="6">
        <v>34</v>
      </c>
      <c r="K272" s="7">
        <v>5</v>
      </c>
      <c r="L272" s="6">
        <v>25</v>
      </c>
      <c r="M272" s="7">
        <v>0</v>
      </c>
      <c r="R272" s="6">
        <f t="shared" si="8"/>
        <v>5</v>
      </c>
      <c r="S272" s="7">
        <v>-10</v>
      </c>
      <c r="V272" s="6"/>
      <c r="W272" s="6"/>
      <c r="Y272" s="6"/>
      <c r="Z272" s="6"/>
      <c r="AB272" s="6"/>
      <c r="AC272" s="6"/>
      <c r="AE272" s="6"/>
      <c r="AF272" s="6"/>
      <c r="AJ272" s="6"/>
      <c r="AK272" s="6"/>
    </row>
    <row r="273" spans="2:39" x14ac:dyDescent="0.25">
      <c r="B273" s="3" t="s">
        <v>269</v>
      </c>
      <c r="C273" s="31"/>
      <c r="E273" s="32">
        <v>1</v>
      </c>
      <c r="F273" t="s">
        <v>664</v>
      </c>
      <c r="G273" s="2"/>
      <c r="H273" s="6">
        <v>38</v>
      </c>
      <c r="I273" s="7">
        <v>1.3</v>
      </c>
      <c r="J273" s="6">
        <v>29.6</v>
      </c>
      <c r="K273" s="7">
        <v>0</v>
      </c>
      <c r="L273" s="6">
        <v>30.1</v>
      </c>
      <c r="M273" s="7">
        <v>-1.7</v>
      </c>
      <c r="R273" s="6">
        <f t="shared" si="8"/>
        <v>8.3999999999999986</v>
      </c>
      <c r="S273" s="7">
        <v>3</v>
      </c>
      <c r="V273" s="6"/>
      <c r="W273" s="6"/>
      <c r="Y273" s="6"/>
      <c r="Z273" s="6"/>
      <c r="AB273" s="6"/>
      <c r="AC273" s="6"/>
      <c r="AE273" s="6"/>
      <c r="AF273" s="6"/>
      <c r="AJ273" s="6"/>
      <c r="AK273" s="6"/>
    </row>
    <row r="274" spans="2:39" x14ac:dyDescent="0.25">
      <c r="B274" t="s">
        <v>270</v>
      </c>
      <c r="C274" s="31" t="s">
        <v>315</v>
      </c>
      <c r="D274" s="97">
        <v>31898</v>
      </c>
      <c r="E274" s="32">
        <v>5</v>
      </c>
      <c r="F274" t="s">
        <v>521</v>
      </c>
      <c r="G274" s="2" t="s">
        <v>228</v>
      </c>
      <c r="H274" s="6">
        <v>44</v>
      </c>
      <c r="I274" s="7">
        <v>2</v>
      </c>
      <c r="J274" s="6">
        <v>30</v>
      </c>
      <c r="K274" s="7">
        <v>-1</v>
      </c>
      <c r="L274" s="6">
        <v>25</v>
      </c>
      <c r="M274" s="7">
        <v>0</v>
      </c>
      <c r="R274" s="6">
        <f t="shared" si="8"/>
        <v>14</v>
      </c>
      <c r="S274" s="7">
        <v>3</v>
      </c>
      <c r="V274" s="6"/>
      <c r="W274" s="6"/>
      <c r="Y274" s="6"/>
      <c r="Z274" s="6"/>
      <c r="AB274" s="6"/>
      <c r="AC274" s="6"/>
      <c r="AE274" s="6"/>
      <c r="AF274" s="6"/>
      <c r="AJ274" s="6"/>
      <c r="AK274" s="6"/>
    </row>
    <row r="275" spans="2:39" x14ac:dyDescent="0.25">
      <c r="B275" t="s">
        <v>270</v>
      </c>
      <c r="C275" s="31" t="s">
        <v>593</v>
      </c>
      <c r="D275" s="97">
        <v>31903</v>
      </c>
      <c r="E275" s="32">
        <v>10</v>
      </c>
      <c r="F275" t="s">
        <v>521</v>
      </c>
      <c r="G275" s="2" t="s">
        <v>114</v>
      </c>
      <c r="H275" s="6">
        <v>44</v>
      </c>
      <c r="I275" s="7">
        <v>0</v>
      </c>
      <c r="J275" s="6">
        <v>33</v>
      </c>
      <c r="K275" s="7">
        <v>3</v>
      </c>
      <c r="L275" s="6">
        <v>21</v>
      </c>
      <c r="M275" s="7">
        <v>-4</v>
      </c>
      <c r="R275" s="6">
        <f t="shared" si="8"/>
        <v>11</v>
      </c>
      <c r="S275" s="7">
        <v>-3</v>
      </c>
      <c r="V275" s="6"/>
      <c r="W275" s="6"/>
      <c r="Y275" s="6"/>
      <c r="Z275" s="6"/>
      <c r="AB275" s="6"/>
      <c r="AC275" s="6"/>
      <c r="AE275" s="6"/>
      <c r="AF275" s="6"/>
      <c r="AJ275" s="6"/>
      <c r="AK275" s="6"/>
    </row>
    <row r="276" spans="2:39" x14ac:dyDescent="0.25">
      <c r="B276" t="s">
        <v>270</v>
      </c>
      <c r="C276" s="31" t="s">
        <v>409</v>
      </c>
      <c r="D276" s="97">
        <v>31903</v>
      </c>
      <c r="E276" s="32">
        <v>15</v>
      </c>
      <c r="F276" t="s">
        <v>357</v>
      </c>
      <c r="G276" s="2" t="s">
        <v>60</v>
      </c>
      <c r="H276" s="6">
        <v>46</v>
      </c>
      <c r="I276" s="7">
        <v>7</v>
      </c>
      <c r="J276" s="6">
        <v>28</v>
      </c>
      <c r="K276" s="7">
        <v>-6</v>
      </c>
      <c r="L276" s="6">
        <v>25</v>
      </c>
      <c r="M276" s="7">
        <v>0</v>
      </c>
      <c r="R276" s="6">
        <f t="shared" si="8"/>
        <v>18</v>
      </c>
      <c r="S276" s="7">
        <v>13</v>
      </c>
      <c r="V276" s="6"/>
      <c r="W276" s="6"/>
      <c r="Y276" s="6"/>
      <c r="Z276" s="6"/>
      <c r="AB276" s="6"/>
      <c r="AC276" s="6"/>
      <c r="AE276" s="6"/>
      <c r="AF276" s="6"/>
      <c r="AJ276" s="6"/>
      <c r="AK276" s="6"/>
    </row>
    <row r="277" spans="2:39" x14ac:dyDescent="0.25">
      <c r="B277" t="s">
        <v>270</v>
      </c>
      <c r="C277" s="31" t="s">
        <v>477</v>
      </c>
      <c r="D277" s="97">
        <v>31904</v>
      </c>
      <c r="E277" s="32">
        <v>13</v>
      </c>
      <c r="F277" t="s">
        <v>264</v>
      </c>
      <c r="G277" s="2" t="s">
        <v>54</v>
      </c>
      <c r="H277" s="6">
        <v>39</v>
      </c>
      <c r="I277" s="7">
        <v>-1.5</v>
      </c>
      <c r="J277" s="6">
        <v>28</v>
      </c>
      <c r="K277" s="7">
        <v>0</v>
      </c>
      <c r="L277" s="6">
        <v>30</v>
      </c>
      <c r="M277" s="7">
        <v>1</v>
      </c>
      <c r="R277" s="6">
        <f t="shared" si="8"/>
        <v>11</v>
      </c>
      <c r="S277" s="7">
        <v>-2.5</v>
      </c>
      <c r="V277" s="6">
        <v>44</v>
      </c>
      <c r="W277" s="6">
        <v>52</v>
      </c>
      <c r="X277" s="7">
        <f>V277-W277</f>
        <v>-8</v>
      </c>
      <c r="Y277" s="6">
        <v>30</v>
      </c>
      <c r="Z277" s="6"/>
      <c r="AB277" s="6"/>
      <c r="AC277" s="6"/>
      <c r="AE277" s="6"/>
      <c r="AF277" s="6"/>
      <c r="AJ277" s="6">
        <v>38</v>
      </c>
      <c r="AK277" s="6">
        <v>48</v>
      </c>
      <c r="AL277" s="7">
        <f>AJ277-AK277</f>
        <v>-10</v>
      </c>
      <c r="AM277" s="4" t="s">
        <v>292</v>
      </c>
    </row>
    <row r="278" spans="2:39" x14ac:dyDescent="0.25">
      <c r="B278" t="s">
        <v>270</v>
      </c>
      <c r="C278" s="31" t="s">
        <v>480</v>
      </c>
      <c r="D278" s="97">
        <v>31905</v>
      </c>
      <c r="E278" s="32">
        <v>13</v>
      </c>
      <c r="F278" t="s">
        <v>508</v>
      </c>
      <c r="G278" s="2" t="s">
        <v>82</v>
      </c>
      <c r="H278" s="6">
        <v>43</v>
      </c>
      <c r="I278" s="7">
        <v>4</v>
      </c>
      <c r="J278" s="6">
        <v>29</v>
      </c>
      <c r="K278" s="7">
        <v>-4</v>
      </c>
      <c r="L278" s="6">
        <v>25</v>
      </c>
      <c r="M278" s="7">
        <v>1</v>
      </c>
      <c r="R278" s="6">
        <f t="shared" si="8"/>
        <v>14</v>
      </c>
      <c r="S278" s="7">
        <v>8</v>
      </c>
      <c r="V278" s="6"/>
      <c r="W278" s="6"/>
      <c r="Y278" s="6"/>
      <c r="Z278" s="6"/>
      <c r="AB278" s="6"/>
      <c r="AC278" s="6"/>
      <c r="AE278" s="6"/>
      <c r="AF278" s="6"/>
      <c r="AJ278" s="6"/>
      <c r="AK278" s="6"/>
    </row>
    <row r="279" spans="2:39" x14ac:dyDescent="0.25">
      <c r="B279" t="s">
        <v>270</v>
      </c>
      <c r="C279" s="31" t="s">
        <v>480</v>
      </c>
      <c r="D279" s="97">
        <v>31905</v>
      </c>
      <c r="E279" s="32">
        <v>16</v>
      </c>
      <c r="F279" t="s">
        <v>577</v>
      </c>
      <c r="G279" s="2"/>
      <c r="H279" s="6">
        <v>44</v>
      </c>
      <c r="I279" s="7">
        <v>0</v>
      </c>
      <c r="J279" s="6">
        <v>31</v>
      </c>
      <c r="K279" s="7">
        <v>0</v>
      </c>
      <c r="L279" s="6">
        <v>23</v>
      </c>
      <c r="M279" s="7">
        <v>0</v>
      </c>
      <c r="R279" s="6">
        <f t="shared" si="8"/>
        <v>13</v>
      </c>
      <c r="S279" s="7">
        <v>0</v>
      </c>
      <c r="V279" s="6"/>
      <c r="W279" s="6"/>
      <c r="Y279" s="6"/>
      <c r="Z279" s="6"/>
      <c r="AB279" s="6"/>
      <c r="AC279" s="6"/>
      <c r="AE279" s="6"/>
      <c r="AF279" s="6"/>
      <c r="AJ279" s="6"/>
      <c r="AK279" s="6"/>
    </row>
    <row r="280" spans="2:39" x14ac:dyDescent="0.25">
      <c r="B280" t="s">
        <v>270</v>
      </c>
      <c r="C280" s="31" t="s">
        <v>520</v>
      </c>
      <c r="D280" s="97">
        <v>31908</v>
      </c>
      <c r="E280" s="32">
        <v>16</v>
      </c>
      <c r="F280" t="s">
        <v>577</v>
      </c>
      <c r="G280" s="2" t="s">
        <v>192</v>
      </c>
      <c r="H280" s="6">
        <v>44</v>
      </c>
      <c r="I280" s="7"/>
      <c r="J280" s="6">
        <v>30</v>
      </c>
      <c r="K280" s="7"/>
      <c r="L280" s="6">
        <v>25</v>
      </c>
      <c r="M280" s="7"/>
      <c r="R280" s="6">
        <f t="shared" si="8"/>
        <v>14</v>
      </c>
      <c r="S280" s="7"/>
      <c r="T280" t="s">
        <v>563</v>
      </c>
      <c r="V280" s="6"/>
      <c r="W280" s="6"/>
      <c r="Y280" s="6"/>
      <c r="Z280" s="6"/>
      <c r="AB280" s="6"/>
      <c r="AC280" s="6"/>
      <c r="AE280" s="6"/>
      <c r="AF280" s="6"/>
      <c r="AJ280" s="6"/>
      <c r="AK280" s="6"/>
    </row>
    <row r="281" spans="2:39" x14ac:dyDescent="0.25">
      <c r="B281" t="s">
        <v>270</v>
      </c>
      <c r="C281" s="31" t="s">
        <v>550</v>
      </c>
      <c r="D281" s="97">
        <v>31910</v>
      </c>
      <c r="E281" s="32">
        <v>14</v>
      </c>
      <c r="F281" t="s">
        <v>508</v>
      </c>
      <c r="G281" s="2" t="s">
        <v>42</v>
      </c>
      <c r="H281" s="6">
        <v>41</v>
      </c>
      <c r="I281" s="7">
        <v>-2</v>
      </c>
      <c r="J281" s="6">
        <v>30</v>
      </c>
      <c r="K281" s="7">
        <v>1</v>
      </c>
      <c r="L281" s="6">
        <v>26</v>
      </c>
      <c r="M281" s="7">
        <v>1</v>
      </c>
      <c r="R281" s="6">
        <f t="shared" si="8"/>
        <v>11</v>
      </c>
      <c r="S281" s="7">
        <v>-3</v>
      </c>
      <c r="V281" s="6"/>
      <c r="W281" s="6"/>
      <c r="Y281" s="6"/>
      <c r="Z281" s="6"/>
      <c r="AB281" s="6"/>
      <c r="AC281" s="6"/>
      <c r="AE281" s="6"/>
      <c r="AF281" s="6"/>
      <c r="AJ281" s="6"/>
      <c r="AK281" s="6"/>
    </row>
    <row r="282" spans="2:39" x14ac:dyDescent="0.25">
      <c r="B282" t="s">
        <v>270</v>
      </c>
      <c r="C282" s="31" t="s">
        <v>441</v>
      </c>
      <c r="D282" s="97">
        <v>31910</v>
      </c>
      <c r="E282" s="32">
        <v>16</v>
      </c>
      <c r="F282" t="s">
        <v>521</v>
      </c>
      <c r="G282" s="2" t="s">
        <v>138</v>
      </c>
      <c r="H282" s="6">
        <v>42</v>
      </c>
      <c r="I282" s="7">
        <v>-2</v>
      </c>
      <c r="J282" s="6">
        <v>33</v>
      </c>
      <c r="K282" s="7">
        <v>0</v>
      </c>
      <c r="L282" s="6">
        <v>23</v>
      </c>
      <c r="M282" s="7">
        <v>2</v>
      </c>
      <c r="R282" s="6">
        <f t="shared" si="8"/>
        <v>9</v>
      </c>
      <c r="S282" s="7">
        <v>-2</v>
      </c>
      <c r="V282" s="6"/>
      <c r="W282" s="6"/>
      <c r="Y282" s="6"/>
      <c r="Z282" s="6"/>
      <c r="AB282" s="6"/>
      <c r="AC282" s="6"/>
      <c r="AE282" s="6"/>
      <c r="AF282" s="6"/>
      <c r="AJ282" s="6"/>
      <c r="AK282" s="6"/>
    </row>
    <row r="283" spans="2:39" x14ac:dyDescent="0.25">
      <c r="B283" t="s">
        <v>270</v>
      </c>
      <c r="C283" s="31"/>
      <c r="D283" s="97">
        <v>31914</v>
      </c>
      <c r="E283" s="32">
        <v>18</v>
      </c>
      <c r="F283" t="s">
        <v>508</v>
      </c>
      <c r="G283" s="2" t="s">
        <v>210</v>
      </c>
      <c r="H283" s="6">
        <v>41</v>
      </c>
      <c r="I283" s="7">
        <v>0</v>
      </c>
      <c r="J283" s="6">
        <v>33</v>
      </c>
      <c r="K283" s="7">
        <v>3</v>
      </c>
      <c r="L283" s="6">
        <v>24</v>
      </c>
      <c r="M283" s="7">
        <v>-2</v>
      </c>
      <c r="R283" s="6">
        <f t="shared" si="8"/>
        <v>8</v>
      </c>
      <c r="S283" s="7">
        <v>-3</v>
      </c>
      <c r="V283" s="6"/>
      <c r="W283" s="6"/>
      <c r="Y283" s="6"/>
      <c r="Z283" s="6"/>
      <c r="AB283" s="6"/>
      <c r="AC283" s="6"/>
      <c r="AE283" s="6"/>
      <c r="AF283" s="6"/>
      <c r="AJ283" s="6"/>
      <c r="AK283" s="6"/>
    </row>
    <row r="284" spans="2:39" x14ac:dyDescent="0.25">
      <c r="B284" t="s">
        <v>270</v>
      </c>
      <c r="C284" s="31" t="s">
        <v>640</v>
      </c>
      <c r="D284" s="97">
        <v>31913</v>
      </c>
      <c r="E284" s="32">
        <v>18</v>
      </c>
      <c r="F284" t="s">
        <v>521</v>
      </c>
      <c r="G284" s="2" t="s">
        <v>228</v>
      </c>
      <c r="H284" s="6">
        <v>42</v>
      </c>
      <c r="I284" s="7">
        <v>0</v>
      </c>
      <c r="J284" s="6">
        <v>32</v>
      </c>
      <c r="K284" s="7">
        <v>-1</v>
      </c>
      <c r="L284" s="6">
        <v>24</v>
      </c>
      <c r="M284" s="7">
        <v>1</v>
      </c>
      <c r="R284" s="6">
        <f t="shared" si="8"/>
        <v>10</v>
      </c>
      <c r="S284" s="7">
        <v>1</v>
      </c>
      <c r="V284" s="6"/>
      <c r="W284" s="6"/>
      <c r="Y284" s="6"/>
      <c r="Z284" s="6"/>
      <c r="AB284" s="6"/>
      <c r="AC284" s="6"/>
      <c r="AE284" s="6"/>
      <c r="AF284" s="6"/>
      <c r="AJ284" s="6"/>
      <c r="AK284" s="6"/>
    </row>
    <row r="285" spans="2:39" x14ac:dyDescent="0.25">
      <c r="B285" t="s">
        <v>270</v>
      </c>
      <c r="C285" s="31"/>
      <c r="D285" s="97">
        <v>31915</v>
      </c>
      <c r="E285" s="32">
        <v>20</v>
      </c>
      <c r="F285" t="s">
        <v>357</v>
      </c>
      <c r="G285" s="2"/>
      <c r="H285" s="6">
        <v>41</v>
      </c>
      <c r="I285" s="7">
        <v>-5</v>
      </c>
      <c r="J285" s="6">
        <v>33</v>
      </c>
      <c r="K285" s="7">
        <v>5</v>
      </c>
      <c r="L285" s="6">
        <v>23</v>
      </c>
      <c r="M285" s="7">
        <v>-2</v>
      </c>
      <c r="R285" s="6">
        <f t="shared" ref="R285" si="9">H285-J285</f>
        <v>8</v>
      </c>
      <c r="S285" s="7">
        <v>-10</v>
      </c>
      <c r="V285" s="6"/>
      <c r="W285" s="6"/>
      <c r="Y285" s="6"/>
      <c r="Z285" s="6"/>
      <c r="AB285" s="6"/>
      <c r="AC285" s="6"/>
      <c r="AE285" s="6"/>
      <c r="AF285" s="6"/>
      <c r="AJ285" s="6"/>
      <c r="AK285" s="6"/>
    </row>
    <row r="286" spans="2:39" x14ac:dyDescent="0.25">
      <c r="B286" t="s">
        <v>270</v>
      </c>
      <c r="C286" s="31" t="s">
        <v>641</v>
      </c>
      <c r="D286" s="97">
        <v>31916</v>
      </c>
      <c r="E286" s="32"/>
      <c r="F286" t="s">
        <v>264</v>
      </c>
      <c r="G286" s="2"/>
      <c r="H286" s="6">
        <v>42</v>
      </c>
      <c r="I286" s="7">
        <v>3</v>
      </c>
      <c r="J286" s="6">
        <v>33</v>
      </c>
      <c r="K286" s="7">
        <v>5</v>
      </c>
      <c r="L286" s="6">
        <v>23</v>
      </c>
      <c r="M286" s="7">
        <v>-7</v>
      </c>
      <c r="R286" s="6">
        <f t="shared" si="8"/>
        <v>9</v>
      </c>
      <c r="S286" s="7">
        <v>0</v>
      </c>
      <c r="V286" s="6"/>
      <c r="W286" s="6"/>
      <c r="Y286" s="6"/>
      <c r="Z286" s="6"/>
      <c r="AB286" s="6"/>
      <c r="AC286" s="6"/>
      <c r="AE286" s="6"/>
      <c r="AF286" s="6"/>
      <c r="AJ286" s="6"/>
      <c r="AK286" s="6"/>
    </row>
    <row r="287" spans="2:39" x14ac:dyDescent="0.25">
      <c r="B287" t="s">
        <v>270</v>
      </c>
      <c r="C287" s="31"/>
      <c r="D287" s="97">
        <v>31917</v>
      </c>
      <c r="E287" s="32">
        <v>21</v>
      </c>
      <c r="F287" t="s">
        <v>508</v>
      </c>
      <c r="G287" s="2" t="s">
        <v>82</v>
      </c>
      <c r="H287" s="6">
        <v>41</v>
      </c>
      <c r="I287" s="7">
        <v>0</v>
      </c>
      <c r="J287" s="6">
        <v>33</v>
      </c>
      <c r="K287" s="7">
        <v>0</v>
      </c>
      <c r="L287" s="6">
        <v>21</v>
      </c>
      <c r="M287" s="7">
        <v>-3</v>
      </c>
      <c r="R287" s="6">
        <f t="shared" si="8"/>
        <v>8</v>
      </c>
      <c r="S287" s="7">
        <v>0</v>
      </c>
      <c r="V287" s="6"/>
      <c r="W287" s="6"/>
      <c r="Y287" s="6"/>
      <c r="Z287" s="6"/>
      <c r="AB287" s="6"/>
      <c r="AC287" s="6"/>
      <c r="AE287" s="6"/>
      <c r="AF287" s="6"/>
      <c r="AJ287" s="6"/>
      <c r="AK287" s="6"/>
    </row>
    <row r="288" spans="2:39" x14ac:dyDescent="0.25">
      <c r="B288" t="s">
        <v>270</v>
      </c>
      <c r="C288" s="31" t="s">
        <v>461</v>
      </c>
      <c r="D288" s="97">
        <v>31915</v>
      </c>
      <c r="E288" s="32">
        <v>22</v>
      </c>
      <c r="F288" t="s">
        <v>521</v>
      </c>
      <c r="G288" s="2" t="s">
        <v>228</v>
      </c>
      <c r="H288" s="6">
        <v>43</v>
      </c>
      <c r="I288" s="7">
        <v>1</v>
      </c>
      <c r="J288" s="6">
        <v>36</v>
      </c>
      <c r="K288" s="7">
        <v>4</v>
      </c>
      <c r="L288" s="6">
        <v>20</v>
      </c>
      <c r="M288" s="7">
        <v>-4</v>
      </c>
      <c r="R288" s="6">
        <f t="shared" si="8"/>
        <v>7</v>
      </c>
      <c r="S288" s="7">
        <v>-3</v>
      </c>
      <c r="V288" s="6"/>
      <c r="W288" s="6"/>
      <c r="Y288" s="6"/>
      <c r="Z288" s="6"/>
      <c r="AB288" s="6"/>
      <c r="AC288" s="6"/>
      <c r="AE288" s="6"/>
      <c r="AF288" s="6"/>
      <c r="AJ288" s="6"/>
      <c r="AK288" s="6"/>
    </row>
    <row r="289" spans="1:20" x14ac:dyDescent="0.25">
      <c r="B289" t="s">
        <v>270</v>
      </c>
      <c r="C289" s="31" t="s">
        <v>598</v>
      </c>
      <c r="D289" s="97">
        <v>31917</v>
      </c>
      <c r="E289" s="32">
        <v>23</v>
      </c>
      <c r="F289" t="s">
        <v>577</v>
      </c>
      <c r="G289" s="2" t="s">
        <v>192</v>
      </c>
      <c r="H289" s="6">
        <v>44</v>
      </c>
      <c r="I289" s="7">
        <v>0</v>
      </c>
      <c r="J289" s="6">
        <v>31</v>
      </c>
      <c r="K289" s="7">
        <v>1</v>
      </c>
      <c r="L289" s="6">
        <v>24</v>
      </c>
      <c r="M289" s="7">
        <v>-1</v>
      </c>
      <c r="R289" s="6">
        <f t="shared" si="8"/>
        <v>13</v>
      </c>
      <c r="S289" s="7">
        <v>-1</v>
      </c>
      <c r="T289" t="s">
        <v>563</v>
      </c>
    </row>
    <row r="290" spans="1:20" x14ac:dyDescent="0.25">
      <c r="B290" t="s">
        <v>270</v>
      </c>
      <c r="C290" s="31" t="s">
        <v>598</v>
      </c>
      <c r="D290" s="97">
        <v>31917</v>
      </c>
      <c r="E290" s="32">
        <v>23</v>
      </c>
      <c r="F290" t="s">
        <v>521</v>
      </c>
      <c r="G290" s="2" t="s">
        <v>138</v>
      </c>
      <c r="H290" s="6">
        <v>41</v>
      </c>
      <c r="I290" s="7">
        <v>-2</v>
      </c>
      <c r="J290" s="6">
        <v>34</v>
      </c>
      <c r="K290" s="7">
        <v>-2</v>
      </c>
      <c r="L290" s="6">
        <v>22</v>
      </c>
      <c r="M290" s="7">
        <v>2</v>
      </c>
      <c r="R290" s="6">
        <f t="shared" si="8"/>
        <v>7</v>
      </c>
      <c r="S290" s="7">
        <v>0</v>
      </c>
    </row>
    <row r="291" spans="1:20" x14ac:dyDescent="0.25">
      <c r="B291" t="s">
        <v>270</v>
      </c>
      <c r="C291" s="31" t="s">
        <v>427</v>
      </c>
      <c r="D291" s="97">
        <v>31917</v>
      </c>
      <c r="E291" s="32">
        <v>23</v>
      </c>
      <c r="F291" t="s">
        <v>264</v>
      </c>
      <c r="G291" s="2" t="s">
        <v>194</v>
      </c>
      <c r="H291" s="6">
        <v>42</v>
      </c>
      <c r="I291" s="7"/>
      <c r="J291" s="6">
        <v>33</v>
      </c>
      <c r="K291" s="7"/>
      <c r="L291" s="6">
        <v>23</v>
      </c>
      <c r="M291" s="7"/>
      <c r="R291" s="6">
        <f t="shared" si="8"/>
        <v>9</v>
      </c>
      <c r="S291" s="7"/>
      <c r="T291" t="s">
        <v>563</v>
      </c>
    </row>
    <row r="292" spans="1:20" x14ac:dyDescent="0.25">
      <c r="B292" t="s">
        <v>270</v>
      </c>
      <c r="C292" s="31"/>
      <c r="D292" s="97">
        <v>31920</v>
      </c>
      <c r="E292" s="32">
        <v>24</v>
      </c>
      <c r="F292" t="s">
        <v>577</v>
      </c>
      <c r="G292" s="2"/>
      <c r="H292" s="6">
        <v>44</v>
      </c>
      <c r="I292" s="7">
        <v>0</v>
      </c>
      <c r="J292" s="6">
        <v>31</v>
      </c>
      <c r="K292" s="7">
        <v>0</v>
      </c>
      <c r="L292" s="6">
        <v>24</v>
      </c>
      <c r="M292" s="7">
        <v>1</v>
      </c>
      <c r="R292" s="6">
        <f t="shared" si="8"/>
        <v>13</v>
      </c>
      <c r="S292" s="7">
        <v>0</v>
      </c>
    </row>
    <row r="293" spans="1:20" x14ac:dyDescent="0.25">
      <c r="B293" t="s">
        <v>270</v>
      </c>
      <c r="C293" s="31"/>
      <c r="D293" s="97">
        <v>31922</v>
      </c>
      <c r="E293" s="32">
        <v>26</v>
      </c>
      <c r="F293" t="s">
        <v>508</v>
      </c>
      <c r="G293" s="2" t="s">
        <v>210</v>
      </c>
      <c r="H293" s="6">
        <v>42</v>
      </c>
      <c r="I293" s="7">
        <v>1</v>
      </c>
      <c r="J293" s="6">
        <v>35</v>
      </c>
      <c r="K293" s="7">
        <v>2</v>
      </c>
      <c r="L293" s="6">
        <v>20</v>
      </c>
      <c r="M293" s="7">
        <v>-1</v>
      </c>
      <c r="R293" s="6">
        <f t="shared" si="8"/>
        <v>7</v>
      </c>
      <c r="S293" s="7">
        <v>-1</v>
      </c>
    </row>
    <row r="294" spans="1:20" x14ac:dyDescent="0.25">
      <c r="B294" t="s">
        <v>270</v>
      </c>
      <c r="C294" s="31" t="s">
        <v>338</v>
      </c>
      <c r="D294" s="97">
        <v>31919</v>
      </c>
      <c r="E294" s="32">
        <v>26</v>
      </c>
      <c r="F294" t="s">
        <v>521</v>
      </c>
      <c r="G294" s="2" t="s">
        <v>228</v>
      </c>
      <c r="H294" s="6">
        <v>42</v>
      </c>
      <c r="I294" s="7">
        <v>1</v>
      </c>
      <c r="J294" s="6">
        <v>37</v>
      </c>
      <c r="K294" s="7">
        <v>3</v>
      </c>
      <c r="L294" s="6">
        <v>21</v>
      </c>
      <c r="M294" s="7">
        <v>-1</v>
      </c>
      <c r="R294" s="6">
        <f t="shared" si="8"/>
        <v>5</v>
      </c>
      <c r="S294" s="7">
        <v>-2</v>
      </c>
    </row>
    <row r="295" spans="1:20" x14ac:dyDescent="0.25">
      <c r="B295" t="s">
        <v>270</v>
      </c>
      <c r="C295" s="31" t="s">
        <v>558</v>
      </c>
      <c r="D295" s="97">
        <v>31923</v>
      </c>
      <c r="E295" s="32"/>
      <c r="F295" t="s">
        <v>264</v>
      </c>
      <c r="G295" s="2" t="s">
        <v>54</v>
      </c>
      <c r="H295" s="6">
        <v>44.5</v>
      </c>
      <c r="I295" s="7">
        <v>2.5</v>
      </c>
      <c r="J295" s="6">
        <v>36</v>
      </c>
      <c r="K295" s="7">
        <v>3</v>
      </c>
      <c r="L295" s="6">
        <v>18</v>
      </c>
      <c r="M295" s="7">
        <v>-5</v>
      </c>
      <c r="R295" s="6">
        <f t="shared" si="8"/>
        <v>8.5</v>
      </c>
      <c r="S295" s="7">
        <v>-0.5</v>
      </c>
    </row>
    <row r="296" spans="1:20" x14ac:dyDescent="0.25">
      <c r="B296" t="s">
        <v>270</v>
      </c>
      <c r="C296" s="31"/>
      <c r="D296" s="97">
        <v>31924</v>
      </c>
      <c r="E296" s="32">
        <v>28</v>
      </c>
      <c r="F296" t="s">
        <v>508</v>
      </c>
      <c r="G296" s="2" t="s">
        <v>82</v>
      </c>
      <c r="H296" s="6">
        <v>44</v>
      </c>
      <c r="I296" s="7">
        <v>2</v>
      </c>
      <c r="J296" s="6">
        <v>32</v>
      </c>
      <c r="K296" s="7">
        <v>-3</v>
      </c>
      <c r="L296" s="6">
        <v>21</v>
      </c>
      <c r="M296" s="7">
        <v>1</v>
      </c>
      <c r="R296" s="6">
        <f t="shared" si="8"/>
        <v>12</v>
      </c>
      <c r="S296" s="7">
        <v>5</v>
      </c>
    </row>
    <row r="297" spans="1:20" x14ac:dyDescent="0.25">
      <c r="B297" t="s">
        <v>270</v>
      </c>
      <c r="C297" s="31" t="s">
        <v>567</v>
      </c>
      <c r="D297" s="97">
        <v>31923</v>
      </c>
      <c r="E297" s="32">
        <v>30</v>
      </c>
      <c r="F297" t="s">
        <v>521</v>
      </c>
      <c r="G297" s="2" t="s">
        <v>228</v>
      </c>
      <c r="H297" s="6">
        <v>45</v>
      </c>
      <c r="I297" s="7">
        <v>3</v>
      </c>
      <c r="J297" s="6">
        <v>32</v>
      </c>
      <c r="K297" s="7">
        <v>-5</v>
      </c>
      <c r="L297" s="6">
        <v>22</v>
      </c>
      <c r="M297" s="7">
        <v>1</v>
      </c>
      <c r="R297" s="6">
        <f t="shared" si="8"/>
        <v>13</v>
      </c>
      <c r="S297" s="7">
        <v>8</v>
      </c>
    </row>
    <row r="298" spans="1:20" x14ac:dyDescent="0.25">
      <c r="B298" t="s">
        <v>270</v>
      </c>
      <c r="C298" s="31" t="s">
        <v>602</v>
      </c>
      <c r="D298" s="97">
        <v>31924</v>
      </c>
      <c r="E298" s="32">
        <v>30</v>
      </c>
      <c r="F298" t="s">
        <v>521</v>
      </c>
      <c r="G298" s="2" t="s">
        <v>138</v>
      </c>
      <c r="H298" s="6">
        <v>41</v>
      </c>
      <c r="I298" s="7">
        <v>-4</v>
      </c>
      <c r="J298" s="6">
        <v>37</v>
      </c>
      <c r="K298" s="7">
        <v>5</v>
      </c>
      <c r="L298" s="6">
        <v>21</v>
      </c>
      <c r="M298" s="7">
        <v>-1</v>
      </c>
      <c r="R298" s="6">
        <f t="shared" si="8"/>
        <v>4</v>
      </c>
      <c r="S298" s="7">
        <v>-9</v>
      </c>
    </row>
    <row r="299" spans="1:20" x14ac:dyDescent="0.25">
      <c r="B299" t="s">
        <v>270</v>
      </c>
      <c r="C299" s="31" t="s">
        <v>602</v>
      </c>
      <c r="D299" s="97">
        <v>31924</v>
      </c>
      <c r="E299" s="32">
        <v>30</v>
      </c>
      <c r="F299" t="s">
        <v>577</v>
      </c>
      <c r="G299" s="2" t="s">
        <v>192</v>
      </c>
      <c r="H299" s="6">
        <v>44</v>
      </c>
      <c r="I299" s="7">
        <v>0</v>
      </c>
      <c r="J299" s="6">
        <v>32</v>
      </c>
      <c r="K299" s="7">
        <v>1</v>
      </c>
      <c r="L299" s="6">
        <v>23</v>
      </c>
      <c r="M299" s="7">
        <v>-1</v>
      </c>
      <c r="R299" s="6">
        <f t="shared" si="8"/>
        <v>12</v>
      </c>
      <c r="S299" s="7">
        <v>-1</v>
      </c>
      <c r="T299" t="s">
        <v>563</v>
      </c>
    </row>
    <row r="300" spans="1:20" x14ac:dyDescent="0.25">
      <c r="B300" t="s">
        <v>270</v>
      </c>
      <c r="C300" s="31" t="s">
        <v>488</v>
      </c>
      <c r="D300" s="97">
        <v>31924</v>
      </c>
      <c r="E300" s="32">
        <v>30</v>
      </c>
      <c r="F300" t="s">
        <v>264</v>
      </c>
      <c r="G300" s="2" t="s">
        <v>194</v>
      </c>
      <c r="H300" s="6">
        <v>41.5</v>
      </c>
      <c r="I300" s="7">
        <v>-3</v>
      </c>
      <c r="J300" s="6">
        <v>34</v>
      </c>
      <c r="K300" s="7">
        <v>-2</v>
      </c>
      <c r="L300" s="6">
        <v>22.5</v>
      </c>
      <c r="M300" s="7">
        <v>4.5</v>
      </c>
      <c r="R300" s="6">
        <f t="shared" si="8"/>
        <v>7.5</v>
      </c>
      <c r="S300" s="7">
        <v>-1</v>
      </c>
    </row>
    <row r="301" spans="1:20" x14ac:dyDescent="0.25">
      <c r="A301" s="3"/>
      <c r="B301" t="s">
        <v>270</v>
      </c>
      <c r="C301" s="31"/>
      <c r="D301" s="97">
        <v>31927</v>
      </c>
      <c r="E301" s="32">
        <v>1</v>
      </c>
      <c r="F301" t="s">
        <v>508</v>
      </c>
      <c r="G301" s="2" t="s">
        <v>210</v>
      </c>
      <c r="H301" s="6">
        <v>44</v>
      </c>
      <c r="I301" s="7">
        <v>0</v>
      </c>
      <c r="J301" s="6">
        <v>33</v>
      </c>
      <c r="K301" s="7">
        <v>1</v>
      </c>
      <c r="L301" s="6">
        <v>21</v>
      </c>
      <c r="M301" s="7">
        <v>0</v>
      </c>
      <c r="R301" s="6">
        <f t="shared" ref="R301" si="10">H301-J301</f>
        <v>11</v>
      </c>
      <c r="S301" s="7">
        <v>-1</v>
      </c>
    </row>
    <row r="302" spans="1:20" x14ac:dyDescent="0.25">
      <c r="B302" t="s">
        <v>270</v>
      </c>
      <c r="C302" s="31"/>
      <c r="D302" s="97">
        <v>31927</v>
      </c>
      <c r="E302" s="32">
        <v>31</v>
      </c>
      <c r="F302" t="s">
        <v>521</v>
      </c>
      <c r="G302" s="2"/>
      <c r="H302" s="6">
        <v>42</v>
      </c>
      <c r="I302" s="7">
        <v>1</v>
      </c>
      <c r="J302" s="6">
        <v>35</v>
      </c>
      <c r="K302" s="7">
        <v>-2</v>
      </c>
      <c r="L302" s="6">
        <v>21</v>
      </c>
      <c r="M302" s="7">
        <v>0</v>
      </c>
      <c r="R302" s="6">
        <f t="shared" si="8"/>
        <v>7</v>
      </c>
      <c r="S302" s="7">
        <v>3</v>
      </c>
    </row>
    <row r="303" spans="1:20" x14ac:dyDescent="0.25">
      <c r="B303" t="s">
        <v>263</v>
      </c>
      <c r="C303" s="31" t="s">
        <v>668</v>
      </c>
      <c r="D303" s="97">
        <v>31927</v>
      </c>
      <c r="E303" s="32">
        <v>3</v>
      </c>
      <c r="F303" t="s">
        <v>521</v>
      </c>
      <c r="G303" s="2" t="s">
        <v>228</v>
      </c>
      <c r="H303" s="6">
        <v>42</v>
      </c>
      <c r="I303" s="7">
        <v>0</v>
      </c>
      <c r="J303" s="6">
        <v>36</v>
      </c>
      <c r="K303" s="7">
        <v>1</v>
      </c>
      <c r="L303" s="6">
        <v>20</v>
      </c>
      <c r="M303" s="7">
        <v>-1</v>
      </c>
      <c r="R303" s="6">
        <f t="shared" si="8"/>
        <v>6</v>
      </c>
      <c r="S303" s="7">
        <v>-1</v>
      </c>
    </row>
    <row r="304" spans="1:20" x14ac:dyDescent="0.25">
      <c r="B304" t="s">
        <v>263</v>
      </c>
      <c r="C304" s="31" t="s">
        <v>571</v>
      </c>
      <c r="D304" s="97">
        <v>31930</v>
      </c>
      <c r="E304" s="32"/>
      <c r="F304" t="s">
        <v>264</v>
      </c>
      <c r="G304" s="2" t="s">
        <v>54</v>
      </c>
      <c r="H304" s="6">
        <v>40.5</v>
      </c>
      <c r="I304" s="7">
        <v>-1.5</v>
      </c>
      <c r="J304" s="6">
        <v>36.5</v>
      </c>
      <c r="K304" s="7">
        <v>2.5</v>
      </c>
      <c r="L304" s="6">
        <v>21.5</v>
      </c>
      <c r="M304" s="7">
        <v>-1</v>
      </c>
      <c r="R304" s="6">
        <f t="shared" si="8"/>
        <v>4</v>
      </c>
      <c r="S304" s="7">
        <v>-3.5</v>
      </c>
    </row>
    <row r="305" spans="2:39" x14ac:dyDescent="0.25">
      <c r="B305" t="s">
        <v>263</v>
      </c>
      <c r="C305" s="31"/>
      <c r="D305" s="97">
        <v>31931</v>
      </c>
      <c r="E305" s="32">
        <v>4</v>
      </c>
      <c r="F305" t="s">
        <v>508</v>
      </c>
      <c r="G305" s="2" t="s">
        <v>82</v>
      </c>
      <c r="H305" s="6">
        <v>44</v>
      </c>
      <c r="I305" s="7">
        <v>0</v>
      </c>
      <c r="J305" s="6">
        <v>34</v>
      </c>
      <c r="K305" s="7">
        <v>1</v>
      </c>
      <c r="L305" s="6">
        <v>20</v>
      </c>
      <c r="M305" s="7">
        <v>-1</v>
      </c>
      <c r="R305" s="6">
        <f t="shared" si="8"/>
        <v>10</v>
      </c>
      <c r="S305" s="7">
        <v>-1</v>
      </c>
      <c r="V305" s="6"/>
      <c r="W305" s="6"/>
      <c r="Y305" s="6"/>
      <c r="Z305" s="6"/>
      <c r="AB305" s="6"/>
      <c r="AC305" s="6"/>
      <c r="AE305" s="6"/>
      <c r="AF305" s="6"/>
      <c r="AJ305" s="6"/>
      <c r="AK305" s="6"/>
    </row>
    <row r="306" spans="2:39" x14ac:dyDescent="0.25">
      <c r="B306" t="s">
        <v>263</v>
      </c>
      <c r="C306" s="31"/>
      <c r="D306" s="97">
        <v>31932</v>
      </c>
      <c r="E306" s="32">
        <v>5</v>
      </c>
      <c r="F306" t="s">
        <v>508</v>
      </c>
      <c r="G306" s="2" t="s">
        <v>210</v>
      </c>
      <c r="H306" s="6">
        <v>43</v>
      </c>
      <c r="I306" s="7">
        <v>-1</v>
      </c>
      <c r="J306" s="6">
        <v>35</v>
      </c>
      <c r="K306" s="7">
        <v>1</v>
      </c>
      <c r="L306" s="6">
        <v>21</v>
      </c>
      <c r="M306" s="7">
        <v>1</v>
      </c>
      <c r="R306" s="6">
        <f t="shared" si="8"/>
        <v>8</v>
      </c>
      <c r="S306" s="7">
        <v>-2</v>
      </c>
      <c r="V306" s="6"/>
      <c r="W306" s="6"/>
      <c r="Y306" s="6"/>
      <c r="Z306" s="6"/>
      <c r="AB306" s="6"/>
      <c r="AC306" s="6"/>
      <c r="AE306" s="6"/>
      <c r="AF306" s="6"/>
      <c r="AJ306" s="6"/>
      <c r="AK306" s="6"/>
    </row>
    <row r="307" spans="2:39" x14ac:dyDescent="0.25">
      <c r="B307" t="s">
        <v>263</v>
      </c>
      <c r="C307" s="31" t="s">
        <v>589</v>
      </c>
      <c r="D307" s="97">
        <v>31931</v>
      </c>
      <c r="E307" s="32">
        <v>6</v>
      </c>
      <c r="F307" t="s">
        <v>521</v>
      </c>
      <c r="G307" s="2" t="s">
        <v>138</v>
      </c>
      <c r="H307" s="6">
        <v>44</v>
      </c>
      <c r="I307" s="7">
        <v>2</v>
      </c>
      <c r="J307" s="6">
        <v>33</v>
      </c>
      <c r="K307" s="7">
        <v>-3</v>
      </c>
      <c r="L307" s="6">
        <v>21</v>
      </c>
      <c r="M307" s="7">
        <v>1</v>
      </c>
      <c r="R307" s="6">
        <f t="shared" si="8"/>
        <v>11</v>
      </c>
      <c r="S307" s="7">
        <v>5</v>
      </c>
      <c r="V307" s="6"/>
      <c r="W307" s="6"/>
      <c r="Y307" s="6"/>
      <c r="Z307" s="6"/>
      <c r="AB307" s="6"/>
      <c r="AC307" s="6"/>
      <c r="AE307" s="6"/>
      <c r="AF307" s="6"/>
      <c r="AJ307" s="6"/>
      <c r="AK307" s="6"/>
    </row>
    <row r="308" spans="2:39" x14ac:dyDescent="0.25">
      <c r="B308" t="s">
        <v>263</v>
      </c>
      <c r="C308" s="31" t="s">
        <v>589</v>
      </c>
      <c r="D308" s="97">
        <v>31931</v>
      </c>
      <c r="E308" s="32">
        <v>6</v>
      </c>
      <c r="F308" t="s">
        <v>577</v>
      </c>
      <c r="G308" s="2" t="s">
        <v>192</v>
      </c>
      <c r="H308" s="6">
        <v>43</v>
      </c>
      <c r="I308" s="7">
        <v>-1</v>
      </c>
      <c r="J308" s="6">
        <v>32</v>
      </c>
      <c r="K308" s="7">
        <v>0</v>
      </c>
      <c r="L308" s="6">
        <v>24</v>
      </c>
      <c r="M308" s="7">
        <v>1</v>
      </c>
      <c r="R308" s="6">
        <f t="shared" si="8"/>
        <v>11</v>
      </c>
      <c r="S308" s="7">
        <v>-1</v>
      </c>
      <c r="T308" t="s">
        <v>563</v>
      </c>
      <c r="V308" s="6"/>
      <c r="W308" s="6"/>
      <c r="Y308" s="6"/>
      <c r="Z308" s="6"/>
      <c r="AB308" s="6"/>
      <c r="AC308" s="6"/>
      <c r="AE308" s="6"/>
      <c r="AF308" s="6"/>
      <c r="AJ308" s="6"/>
      <c r="AK308" s="6"/>
    </row>
    <row r="309" spans="2:39" x14ac:dyDescent="0.25">
      <c r="B309" t="s">
        <v>263</v>
      </c>
      <c r="C309" s="31" t="s">
        <v>584</v>
      </c>
      <c r="D309" s="97">
        <v>31931</v>
      </c>
      <c r="E309" s="32">
        <v>6</v>
      </c>
      <c r="F309" t="s">
        <v>264</v>
      </c>
      <c r="G309" s="2" t="s">
        <v>194</v>
      </c>
      <c r="H309" s="6">
        <v>41.5</v>
      </c>
      <c r="I309" s="7">
        <v>-0.5</v>
      </c>
      <c r="J309" s="6">
        <v>34.5</v>
      </c>
      <c r="K309" s="7">
        <v>1.5</v>
      </c>
      <c r="L309" s="6">
        <v>22.5</v>
      </c>
      <c r="M309" s="7">
        <v>-0.5</v>
      </c>
      <c r="R309" s="6">
        <f t="shared" si="8"/>
        <v>7</v>
      </c>
      <c r="S309" s="7">
        <v>-2</v>
      </c>
      <c r="T309" t="s">
        <v>563</v>
      </c>
      <c r="V309" s="6"/>
      <c r="W309" s="6"/>
      <c r="Y309" s="6"/>
      <c r="Z309" s="6"/>
      <c r="AB309" s="6"/>
      <c r="AC309" s="6"/>
      <c r="AE309" s="6"/>
      <c r="AF309" s="6"/>
      <c r="AJ309" s="6"/>
      <c r="AK309" s="6"/>
    </row>
    <row r="310" spans="2:39" x14ac:dyDescent="0.25">
      <c r="B310" t="s">
        <v>263</v>
      </c>
      <c r="C310" s="31" t="s">
        <v>376</v>
      </c>
      <c r="D310" s="97">
        <v>31931</v>
      </c>
      <c r="E310" s="32">
        <v>8</v>
      </c>
      <c r="F310" t="s">
        <v>521</v>
      </c>
      <c r="G310" s="2" t="s">
        <v>228</v>
      </c>
      <c r="H310" s="6">
        <v>43</v>
      </c>
      <c r="I310" s="7">
        <v>-1</v>
      </c>
      <c r="J310" s="6">
        <v>33</v>
      </c>
      <c r="K310" s="7">
        <v>0</v>
      </c>
      <c r="L310" s="6">
        <v>22</v>
      </c>
      <c r="M310" s="7">
        <v>1</v>
      </c>
      <c r="R310" s="6">
        <f t="shared" si="8"/>
        <v>10</v>
      </c>
      <c r="S310" s="7">
        <v>-1</v>
      </c>
      <c r="V310" s="6"/>
      <c r="W310" s="6"/>
      <c r="Y310" s="6"/>
      <c r="Z310" s="6"/>
      <c r="AB310" s="6"/>
      <c r="AC310" s="6"/>
      <c r="AE310" s="6"/>
      <c r="AF310" s="6"/>
      <c r="AJ310" s="6"/>
      <c r="AK310" s="6"/>
    </row>
    <row r="311" spans="2:39" x14ac:dyDescent="0.25">
      <c r="B311" t="s">
        <v>263</v>
      </c>
      <c r="C311" s="31"/>
      <c r="D311" s="97">
        <v>31935</v>
      </c>
      <c r="E311" s="32">
        <v>8</v>
      </c>
      <c r="F311" t="s">
        <v>508</v>
      </c>
      <c r="G311" s="2" t="s">
        <v>82</v>
      </c>
      <c r="H311" s="6">
        <v>45</v>
      </c>
      <c r="I311" s="7">
        <v>2</v>
      </c>
      <c r="J311" s="6">
        <v>32</v>
      </c>
      <c r="K311" s="7">
        <v>-3</v>
      </c>
      <c r="L311" s="6">
        <v>21</v>
      </c>
      <c r="M311" s="7">
        <v>0</v>
      </c>
      <c r="R311" s="6">
        <f t="shared" si="8"/>
        <v>13</v>
      </c>
      <c r="S311" s="7">
        <v>5</v>
      </c>
      <c r="V311" s="6"/>
      <c r="W311" s="6"/>
      <c r="Y311" s="6"/>
      <c r="Z311" s="6"/>
      <c r="AB311" s="6"/>
      <c r="AC311" s="6"/>
      <c r="AE311" s="6"/>
      <c r="AF311" s="6"/>
      <c r="AJ311" s="6"/>
      <c r="AK311" s="6"/>
    </row>
    <row r="312" spans="2:39" x14ac:dyDescent="0.25">
      <c r="B312" t="s">
        <v>263</v>
      </c>
      <c r="C312" s="31"/>
      <c r="D312" s="97">
        <v>31936</v>
      </c>
      <c r="E312" s="32">
        <v>9</v>
      </c>
      <c r="F312" t="s">
        <v>508</v>
      </c>
      <c r="G312" s="2" t="s">
        <v>210</v>
      </c>
      <c r="H312" s="6">
        <v>43</v>
      </c>
      <c r="I312" s="7">
        <v>-2</v>
      </c>
      <c r="J312" s="6">
        <v>35</v>
      </c>
      <c r="K312" s="7">
        <v>3</v>
      </c>
      <c r="L312" s="6">
        <v>21</v>
      </c>
      <c r="M312" s="7">
        <v>0</v>
      </c>
      <c r="R312" s="6">
        <f t="shared" si="8"/>
        <v>8</v>
      </c>
      <c r="S312" s="7">
        <v>-5</v>
      </c>
      <c r="V312" s="6"/>
      <c r="W312" s="6"/>
      <c r="Y312" s="6"/>
      <c r="Z312" s="6"/>
      <c r="AB312" s="6"/>
      <c r="AC312" s="6"/>
      <c r="AE312" s="6"/>
      <c r="AF312" s="6"/>
      <c r="AJ312" s="6"/>
      <c r="AK312" s="6"/>
    </row>
    <row r="313" spans="2:39" x14ac:dyDescent="0.25">
      <c r="B313" t="s">
        <v>263</v>
      </c>
      <c r="C313" s="31"/>
      <c r="D313" s="97">
        <v>31936</v>
      </c>
      <c r="E313" s="32">
        <v>9</v>
      </c>
      <c r="F313" t="s">
        <v>638</v>
      </c>
      <c r="G313" s="2" t="s">
        <v>196</v>
      </c>
      <c r="H313" s="6">
        <v>43</v>
      </c>
      <c r="I313" s="7"/>
      <c r="J313" s="6">
        <v>34</v>
      </c>
      <c r="K313" s="7"/>
      <c r="L313" s="6">
        <v>21</v>
      </c>
      <c r="M313" s="7"/>
      <c r="R313" s="6">
        <f t="shared" si="8"/>
        <v>9</v>
      </c>
      <c r="S313" s="7"/>
      <c r="T313" t="s">
        <v>639</v>
      </c>
      <c r="V313" s="6"/>
      <c r="W313" s="6"/>
      <c r="Y313" s="6"/>
      <c r="Z313" s="6"/>
      <c r="AB313" s="6"/>
      <c r="AC313" s="6"/>
      <c r="AE313" s="6"/>
      <c r="AF313" s="6"/>
      <c r="AJ313" s="6"/>
      <c r="AK313" s="6"/>
    </row>
    <row r="314" spans="2:39" x14ac:dyDescent="0.25">
      <c r="B314" t="s">
        <v>263</v>
      </c>
      <c r="C314" s="31" t="s">
        <v>419</v>
      </c>
      <c r="D314" s="97">
        <v>31936</v>
      </c>
      <c r="E314" s="32">
        <v>10</v>
      </c>
      <c r="F314" t="s">
        <v>264</v>
      </c>
      <c r="G314" s="2" t="s">
        <v>54</v>
      </c>
      <c r="H314" s="6">
        <v>41</v>
      </c>
      <c r="I314" s="7">
        <v>0.5</v>
      </c>
      <c r="J314" s="6">
        <v>34</v>
      </c>
      <c r="K314" s="7">
        <v>-2.5</v>
      </c>
      <c r="L314" s="6">
        <v>23.5</v>
      </c>
      <c r="M314" s="7">
        <v>2</v>
      </c>
      <c r="R314" s="6">
        <f t="shared" si="8"/>
        <v>7</v>
      </c>
      <c r="S314" s="7">
        <v>3</v>
      </c>
      <c r="V314" s="6">
        <v>41</v>
      </c>
      <c r="W314" s="6">
        <v>56</v>
      </c>
      <c r="X314" s="7">
        <f>V314-W314</f>
        <v>-15</v>
      </c>
      <c r="Y314" s="6">
        <v>45</v>
      </c>
      <c r="Z314" s="6"/>
      <c r="AB314" s="6"/>
      <c r="AC314" s="6"/>
      <c r="AE314" s="6"/>
      <c r="AF314" s="6"/>
      <c r="AJ314" s="6">
        <v>36</v>
      </c>
      <c r="AK314" s="6">
        <v>52</v>
      </c>
      <c r="AL314" s="7">
        <f>AJ314-AK314</f>
        <v>-16</v>
      </c>
      <c r="AM314" s="4" t="s">
        <v>292</v>
      </c>
    </row>
    <row r="315" spans="2:39" x14ac:dyDescent="0.25">
      <c r="B315" t="s">
        <v>263</v>
      </c>
      <c r="C315" s="31" t="s">
        <v>419</v>
      </c>
      <c r="D315" s="97">
        <v>31936</v>
      </c>
      <c r="E315" s="32">
        <v>10</v>
      </c>
      <c r="F315" t="s">
        <v>521</v>
      </c>
      <c r="G315" s="2" t="s">
        <v>228</v>
      </c>
      <c r="H315" s="6">
        <v>42</v>
      </c>
      <c r="I315" s="7">
        <v>-1</v>
      </c>
      <c r="J315" s="6">
        <v>35</v>
      </c>
      <c r="K315" s="7">
        <v>2</v>
      </c>
      <c r="L315" s="6">
        <v>21</v>
      </c>
      <c r="M315" s="7">
        <v>-1</v>
      </c>
      <c r="R315" s="6">
        <f t="shared" si="8"/>
        <v>7</v>
      </c>
      <c r="S315" s="7">
        <v>-3</v>
      </c>
      <c r="V315" s="6"/>
      <c r="W315" s="6"/>
      <c r="Y315" s="6"/>
      <c r="Z315" s="6"/>
      <c r="AB315" s="6"/>
      <c r="AC315" s="6"/>
      <c r="AE315" s="6"/>
      <c r="AF315" s="6"/>
    </row>
    <row r="316" spans="2:39" x14ac:dyDescent="0.25">
      <c r="B316" t="s">
        <v>263</v>
      </c>
      <c r="C316" s="31"/>
      <c r="D316" s="97">
        <v>31937</v>
      </c>
      <c r="E316" s="32">
        <v>10</v>
      </c>
      <c r="F316" t="s">
        <v>508</v>
      </c>
      <c r="G316" s="2" t="s">
        <v>82</v>
      </c>
      <c r="H316" s="6">
        <v>42</v>
      </c>
      <c r="I316" s="7">
        <v>-1</v>
      </c>
      <c r="J316" s="6">
        <v>35</v>
      </c>
      <c r="K316" s="7">
        <v>0</v>
      </c>
      <c r="L316" s="6">
        <v>21</v>
      </c>
      <c r="M316" s="7">
        <v>0</v>
      </c>
      <c r="R316" s="6">
        <f t="shared" si="8"/>
        <v>7</v>
      </c>
      <c r="S316" s="7">
        <v>-1</v>
      </c>
      <c r="V316" s="6"/>
      <c r="W316" s="6"/>
      <c r="Y316" s="6"/>
      <c r="Z316" s="6"/>
      <c r="AB316" s="6"/>
      <c r="AC316" s="6"/>
      <c r="AE316" s="6"/>
      <c r="AF316" s="6"/>
    </row>
    <row r="317" spans="2:39" x14ac:dyDescent="0.25">
      <c r="B317" t="s">
        <v>263</v>
      </c>
      <c r="C317" s="31" t="s">
        <v>669</v>
      </c>
      <c r="D317" s="97">
        <v>31937</v>
      </c>
      <c r="E317" s="32">
        <v>11</v>
      </c>
      <c r="F317" t="s">
        <v>577</v>
      </c>
      <c r="G317" s="2" t="s">
        <v>224</v>
      </c>
      <c r="H317" s="6">
        <v>44</v>
      </c>
      <c r="I317" s="7">
        <v>0</v>
      </c>
      <c r="J317" s="6">
        <v>32</v>
      </c>
      <c r="K317" s="7">
        <v>1</v>
      </c>
      <c r="L317" s="6">
        <v>22</v>
      </c>
      <c r="M317" s="7">
        <v>-2</v>
      </c>
      <c r="R317" s="6">
        <f>H317-J317</f>
        <v>12</v>
      </c>
      <c r="S317" s="7">
        <v>-1</v>
      </c>
      <c r="V317" s="6"/>
      <c r="W317" s="6"/>
      <c r="Y317" s="6"/>
      <c r="Z317" s="6"/>
      <c r="AB317" s="6"/>
      <c r="AC317" s="6"/>
      <c r="AE317" s="6"/>
      <c r="AF317" s="6"/>
    </row>
    <row r="318" spans="2:39" x14ac:dyDescent="0.25">
      <c r="B318" t="s">
        <v>263</v>
      </c>
      <c r="C318" s="31" t="s">
        <v>637</v>
      </c>
      <c r="D318" s="97">
        <v>31938</v>
      </c>
      <c r="E318" s="32"/>
      <c r="F318" t="s">
        <v>357</v>
      </c>
      <c r="G318" s="2" t="s">
        <v>96</v>
      </c>
      <c r="H318" s="6">
        <v>42</v>
      </c>
      <c r="I318" s="7">
        <v>1</v>
      </c>
      <c r="J318" s="6">
        <v>35</v>
      </c>
      <c r="K318" s="7">
        <v>2</v>
      </c>
      <c r="L318" s="6">
        <v>21</v>
      </c>
      <c r="M318" s="7">
        <v>-2</v>
      </c>
      <c r="R318" s="6">
        <f>H318-J318</f>
        <v>7</v>
      </c>
      <c r="S318" s="7">
        <v>-1</v>
      </c>
      <c r="V318" s="6"/>
      <c r="W318" s="6"/>
      <c r="Y318" s="6"/>
      <c r="Z318" s="6"/>
      <c r="AB318" s="6"/>
      <c r="AC318" s="6"/>
      <c r="AE318" s="6"/>
      <c r="AF318" s="6"/>
    </row>
    <row r="319" spans="2:39" x14ac:dyDescent="0.25">
      <c r="C319" s="31"/>
      <c r="E319" s="32"/>
      <c r="G319" s="2"/>
      <c r="H319" s="6"/>
      <c r="I319" s="7"/>
      <c r="J319" s="6"/>
      <c r="K319" s="7"/>
      <c r="L319" s="6"/>
      <c r="M319" s="7"/>
      <c r="R319" s="6"/>
      <c r="S319" s="7"/>
      <c r="V319" s="6"/>
      <c r="W319" s="6"/>
      <c r="AE319" s="6"/>
      <c r="AF319" s="6"/>
    </row>
    <row r="320" spans="2:39" x14ac:dyDescent="0.25">
      <c r="C320" s="9" t="s">
        <v>649</v>
      </c>
      <c r="G320" s="2" t="s">
        <v>102</v>
      </c>
      <c r="H320" s="6">
        <v>41.8</v>
      </c>
      <c r="J320" s="6">
        <v>32</v>
      </c>
      <c r="L320" s="6">
        <v>23.4</v>
      </c>
      <c r="R320" s="6">
        <f>H320-J320</f>
        <v>9.7999999999999972</v>
      </c>
      <c r="V320" s="6"/>
      <c r="W320" s="6"/>
    </row>
    <row r="321" spans="5:18" x14ac:dyDescent="0.25">
      <c r="G321" s="2" t="s">
        <v>8</v>
      </c>
      <c r="H321" s="6">
        <v>40.4</v>
      </c>
      <c r="J321" s="6">
        <v>35.4</v>
      </c>
      <c r="L321" s="6">
        <v>22.5</v>
      </c>
      <c r="R321" s="6">
        <f>H321-J321</f>
        <v>5</v>
      </c>
    </row>
    <row r="322" spans="5:18" x14ac:dyDescent="0.25">
      <c r="G322" s="2"/>
      <c r="R322" s="6"/>
    </row>
    <row r="323" spans="5:18" x14ac:dyDescent="0.25">
      <c r="E323">
        <v>11</v>
      </c>
      <c r="F323" t="s">
        <v>274</v>
      </c>
      <c r="G323" s="2"/>
      <c r="H323" s="6">
        <v>43.3</v>
      </c>
      <c r="J323" s="6">
        <v>31.5</v>
      </c>
      <c r="L323" s="6">
        <v>23.1</v>
      </c>
      <c r="R323" s="6">
        <f>H323-J323</f>
        <v>11.799999999999997</v>
      </c>
    </row>
  </sheetData>
  <autoFilter ref="A1:N318" xr:uid="{00000000-0009-0000-0000-00000D000000}"/>
  <phoneticPr fontId="5" type="noConversion"/>
  <conditionalFormatting sqref="O2:O206 Q2:Q206 I2:I319 K2:K319 M2:M319 S2:S319">
    <cfRule type="cellIs" dxfId="2767" priority="304" stopIfTrue="1" operator="lessThan">
      <formula>0</formula>
    </cfRule>
    <cfRule type="cellIs" dxfId="2766" priority="303" stopIfTrue="1" operator="greaterThan">
      <formula>0</formula>
    </cfRule>
  </conditionalFormatting>
  <conditionalFormatting sqref="R2:R323">
    <cfRule type="cellIs" dxfId="2765" priority="306" stopIfTrue="1" operator="greaterThan">
      <formula>0</formula>
    </cfRule>
    <cfRule type="cellIs" dxfId="2764" priority="305" stopIfTrue="1" operator="lessThan">
      <formula>0</formula>
    </cfRule>
  </conditionalFormatting>
  <conditionalFormatting sqref="X3:X4 X6 X10:X11">
    <cfRule type="cellIs" dxfId="2763" priority="214" stopIfTrue="1" operator="lessThan">
      <formula>0</formula>
    </cfRule>
    <cfRule type="cellIs" dxfId="2762" priority="213" stopIfTrue="1" operator="greaterThan">
      <formula>0</formula>
    </cfRule>
  </conditionalFormatting>
  <conditionalFormatting sqref="X8 X16 X22 X28 X63 X87 X93 X98 X109 X115 X126 X137 X146 X154">
    <cfRule type="cellIs" dxfId="2761" priority="295" stopIfTrue="1" operator="greaterThan">
      <formula>0</formula>
    </cfRule>
    <cfRule type="cellIs" dxfId="2760" priority="296" stopIfTrue="1" operator="lessThan">
      <formula>0</formula>
    </cfRule>
  </conditionalFormatting>
  <conditionalFormatting sqref="X13">
    <cfRule type="cellIs" dxfId="2759" priority="203" stopIfTrue="1" operator="greaterThan">
      <formula>0</formula>
    </cfRule>
    <cfRule type="cellIs" dxfId="2758" priority="204" stopIfTrue="1" operator="lessThan">
      <formula>0</formula>
    </cfRule>
  </conditionalFormatting>
  <conditionalFormatting sqref="X20">
    <cfRule type="cellIs" dxfId="2757" priority="201" stopIfTrue="1" operator="greaterThan">
      <formula>0</formula>
    </cfRule>
    <cfRule type="cellIs" dxfId="2756" priority="202" stopIfTrue="1" operator="lessThan">
      <formula>0</formula>
    </cfRule>
  </conditionalFormatting>
  <conditionalFormatting sqref="X25">
    <cfRule type="cellIs" dxfId="2755" priority="195" stopIfTrue="1" operator="greaterThan">
      <formula>0</formula>
    </cfRule>
    <cfRule type="cellIs" dxfId="2754" priority="196" stopIfTrue="1" operator="lessThan">
      <formula>0</formula>
    </cfRule>
  </conditionalFormatting>
  <conditionalFormatting sqref="X31:X32">
    <cfRule type="cellIs" dxfId="2753" priority="182" stopIfTrue="1" operator="lessThan">
      <formula>0</formula>
    </cfRule>
    <cfRule type="cellIs" dxfId="2752" priority="181" stopIfTrue="1" operator="greaterThan">
      <formula>0</formula>
    </cfRule>
  </conditionalFormatting>
  <conditionalFormatting sqref="X36:X37 X41 X44:X46 X51:X52 X55:X56 X61 X65:X66 X70:X71 X78:X79 X82:X83 X85">
    <cfRule type="cellIs" dxfId="2751" priority="179" stopIfTrue="1" operator="greaterThan">
      <formula>0</formula>
    </cfRule>
    <cfRule type="cellIs" dxfId="2750" priority="180" stopIfTrue="1" operator="lessThan">
      <formula>0</formula>
    </cfRule>
  </conditionalFormatting>
  <conditionalFormatting sqref="X95:X96">
    <cfRule type="cellIs" dxfId="2749" priority="136" stopIfTrue="1" operator="lessThan">
      <formula>0</formula>
    </cfRule>
    <cfRule type="cellIs" dxfId="2748" priority="135" stopIfTrue="1" operator="greaterThan">
      <formula>0</formula>
    </cfRule>
  </conditionalFormatting>
  <conditionalFormatting sqref="X103">
    <cfRule type="cellIs" dxfId="2747" priority="134" stopIfTrue="1" operator="lessThan">
      <formula>0</formula>
    </cfRule>
    <cfRule type="cellIs" dxfId="2746" priority="133" stopIfTrue="1" operator="greaterThan">
      <formula>0</formula>
    </cfRule>
  </conditionalFormatting>
  <conditionalFormatting sqref="X111:X112 X117 X120:X121 X124 X128:X129 X134 X143">
    <cfRule type="cellIs" dxfId="2745" priority="128" stopIfTrue="1" operator="lessThan">
      <formula>0</formula>
    </cfRule>
    <cfRule type="cellIs" dxfId="2744" priority="127" stopIfTrue="1" operator="greaterThan">
      <formula>0</formula>
    </cfRule>
  </conditionalFormatting>
  <conditionalFormatting sqref="X148:X149 X152 X159 X164 X168:X169 X172 X178:X179">
    <cfRule type="cellIs" dxfId="2743" priority="124" stopIfTrue="1" operator="lessThan">
      <formula>0</formula>
    </cfRule>
    <cfRule type="cellIs" dxfId="2742" priority="123" stopIfTrue="1" operator="greaterThan">
      <formula>0</formula>
    </cfRule>
  </conditionalFormatting>
  <conditionalFormatting sqref="X157">
    <cfRule type="cellIs" dxfId="2741" priority="292" stopIfTrue="1" operator="lessThan">
      <formula>0</formula>
    </cfRule>
    <cfRule type="cellIs" dxfId="2740" priority="291" stopIfTrue="1" operator="greaterThan">
      <formula>0</formula>
    </cfRule>
  </conditionalFormatting>
  <conditionalFormatting sqref="X162">
    <cfRule type="cellIs" dxfId="2739" priority="290" stopIfTrue="1" operator="lessThan">
      <formula>0</formula>
    </cfRule>
    <cfRule type="cellIs" dxfId="2738" priority="289" stopIfTrue="1" operator="greaterThan">
      <formula>0</formula>
    </cfRule>
  </conditionalFormatting>
  <conditionalFormatting sqref="X174">
    <cfRule type="cellIs" dxfId="2737" priority="286" stopIfTrue="1" operator="lessThan">
      <formula>0</formula>
    </cfRule>
    <cfRule type="cellIs" dxfId="2736" priority="285" stopIfTrue="1" operator="greaterThan">
      <formula>0</formula>
    </cfRule>
  </conditionalFormatting>
  <conditionalFormatting sqref="X182:X183">
    <cfRule type="cellIs" dxfId="2735" priority="91" stopIfTrue="1" operator="greaterThan">
      <formula>0</formula>
    </cfRule>
    <cfRule type="cellIs" dxfId="2734" priority="92" stopIfTrue="1" operator="lessThan">
      <formula>0</formula>
    </cfRule>
  </conditionalFormatting>
  <conditionalFormatting sqref="X187:X188">
    <cfRule type="cellIs" dxfId="2733" priority="89" stopIfTrue="1" operator="greaterThan">
      <formula>0</formula>
    </cfRule>
    <cfRule type="cellIs" dxfId="2732" priority="90" stopIfTrue="1" operator="lessThan">
      <formula>0</formula>
    </cfRule>
  </conditionalFormatting>
  <conditionalFormatting sqref="X193">
    <cfRule type="cellIs" dxfId="2731" priority="278" stopIfTrue="1" operator="lessThan">
      <formula>0</formula>
    </cfRule>
    <cfRule type="cellIs" dxfId="2730" priority="277" stopIfTrue="1" operator="greaterThan">
      <formula>0</formula>
    </cfRule>
  </conditionalFormatting>
  <conditionalFormatting sqref="X195">
    <cfRule type="cellIs" dxfId="2729" priority="88" stopIfTrue="1" operator="lessThan">
      <formula>0</formula>
    </cfRule>
    <cfRule type="cellIs" dxfId="2728" priority="87" stopIfTrue="1" operator="greaterThan">
      <formula>0</formula>
    </cfRule>
  </conditionalFormatting>
  <conditionalFormatting sqref="X198">
    <cfRule type="cellIs" dxfId="2727" priority="86" stopIfTrue="1" operator="lessThan">
      <formula>0</formula>
    </cfRule>
    <cfRule type="cellIs" dxfId="2726" priority="85" stopIfTrue="1" operator="greaterThan">
      <formula>0</formula>
    </cfRule>
  </conditionalFormatting>
  <conditionalFormatting sqref="X200">
    <cfRule type="cellIs" dxfId="2725" priority="275" stopIfTrue="1" operator="greaterThan">
      <formula>0</formula>
    </cfRule>
    <cfRule type="cellIs" dxfId="2724" priority="276" stopIfTrue="1" operator="lessThan">
      <formula>0</formula>
    </cfRule>
  </conditionalFormatting>
  <conditionalFormatting sqref="X204">
    <cfRule type="cellIs" dxfId="2723" priority="84" stopIfTrue="1" operator="lessThan">
      <formula>0</formula>
    </cfRule>
    <cfRule type="cellIs" dxfId="2722" priority="83" stopIfTrue="1" operator="greaterThan">
      <formula>0</formula>
    </cfRule>
  </conditionalFormatting>
  <conditionalFormatting sqref="X207">
    <cfRule type="cellIs" dxfId="2721" priority="273" stopIfTrue="1" operator="greaterThan">
      <formula>0</formula>
    </cfRule>
    <cfRule type="cellIs" dxfId="2720" priority="274" stopIfTrue="1" operator="lessThan">
      <formula>0</formula>
    </cfRule>
  </conditionalFormatting>
  <conditionalFormatting sqref="X216">
    <cfRule type="cellIs" dxfId="2719" priority="81" stopIfTrue="1" operator="greaterThan">
      <formula>0</formula>
    </cfRule>
    <cfRule type="cellIs" dxfId="2718" priority="82" stopIfTrue="1" operator="lessThan">
      <formula>0</formula>
    </cfRule>
  </conditionalFormatting>
  <conditionalFormatting sqref="X219">
    <cfRule type="cellIs" dxfId="2717" priority="271" stopIfTrue="1" operator="greaterThan">
      <formula>0</formula>
    </cfRule>
    <cfRule type="cellIs" dxfId="2716" priority="272" stopIfTrue="1" operator="lessThan">
      <formula>0</formula>
    </cfRule>
  </conditionalFormatting>
  <conditionalFormatting sqref="X227:X228">
    <cfRule type="cellIs" dxfId="2715" priority="80" stopIfTrue="1" operator="lessThan">
      <formula>0</formula>
    </cfRule>
    <cfRule type="cellIs" dxfId="2714" priority="79" stopIfTrue="1" operator="greaterThan">
      <formula>0</formula>
    </cfRule>
  </conditionalFormatting>
  <conditionalFormatting sqref="X231">
    <cfRule type="cellIs" dxfId="2713" priority="78" stopIfTrue="1" operator="lessThan">
      <formula>0</formula>
    </cfRule>
    <cfRule type="cellIs" dxfId="2712" priority="77" stopIfTrue="1" operator="greaterThan">
      <formula>0</formula>
    </cfRule>
  </conditionalFormatting>
  <conditionalFormatting sqref="X234">
    <cfRule type="cellIs" dxfId="2711" priority="267" stopIfTrue="1" operator="greaterThan">
      <formula>0</formula>
    </cfRule>
    <cfRule type="cellIs" dxfId="2710" priority="268" stopIfTrue="1" operator="lessThan">
      <formula>0</formula>
    </cfRule>
  </conditionalFormatting>
  <conditionalFormatting sqref="X241">
    <cfRule type="cellIs" dxfId="2709" priority="76" stopIfTrue="1" operator="lessThan">
      <formula>0</formula>
    </cfRule>
    <cfRule type="cellIs" dxfId="2708" priority="75" stopIfTrue="1" operator="greaterThan">
      <formula>0</formula>
    </cfRule>
  </conditionalFormatting>
  <conditionalFormatting sqref="X244">
    <cfRule type="cellIs" dxfId="2707" priority="266" stopIfTrue="1" operator="lessThan">
      <formula>0</formula>
    </cfRule>
    <cfRule type="cellIs" dxfId="2706" priority="265" stopIfTrue="1" operator="greaterThan">
      <formula>0</formula>
    </cfRule>
  </conditionalFormatting>
  <conditionalFormatting sqref="X250">
    <cfRule type="cellIs" dxfId="2705" priority="73" stopIfTrue="1" operator="greaterThan">
      <formula>0</formula>
    </cfRule>
    <cfRule type="cellIs" dxfId="2704" priority="74" stopIfTrue="1" operator="lessThan">
      <formula>0</formula>
    </cfRule>
  </conditionalFormatting>
  <conditionalFormatting sqref="X256">
    <cfRule type="cellIs" dxfId="2703" priority="263" stopIfTrue="1" operator="greaterThan">
      <formula>0</formula>
    </cfRule>
    <cfRule type="cellIs" dxfId="2702" priority="264" stopIfTrue="1" operator="lessThan">
      <formula>0</formula>
    </cfRule>
  </conditionalFormatting>
  <conditionalFormatting sqref="X261">
    <cfRule type="cellIs" dxfId="2701" priority="8" stopIfTrue="1" operator="lessThan">
      <formula>0</formula>
    </cfRule>
    <cfRule type="cellIs" dxfId="2700" priority="7" stopIfTrue="1" operator="greaterThan">
      <formula>0</formula>
    </cfRule>
  </conditionalFormatting>
  <conditionalFormatting sqref="X265">
    <cfRule type="cellIs" dxfId="2699" priority="262" stopIfTrue="1" operator="lessThan">
      <formula>0</formula>
    </cfRule>
    <cfRule type="cellIs" dxfId="2698" priority="261" stopIfTrue="1" operator="greaterThan">
      <formula>0</formula>
    </cfRule>
  </conditionalFormatting>
  <conditionalFormatting sqref="X277">
    <cfRule type="cellIs" dxfId="2697" priority="260" stopIfTrue="1" operator="lessThan">
      <formula>0</formula>
    </cfRule>
    <cfRule type="cellIs" dxfId="2696" priority="259" stopIfTrue="1" operator="greaterThan">
      <formula>0</formula>
    </cfRule>
  </conditionalFormatting>
  <conditionalFormatting sqref="X314">
    <cfRule type="cellIs" dxfId="2695" priority="294" stopIfTrue="1" operator="lessThan">
      <formula>0</formula>
    </cfRule>
    <cfRule type="cellIs" dxfId="2694" priority="293" stopIfTrue="1" operator="greaterThan">
      <formula>0</formula>
    </cfRule>
  </conditionalFormatting>
  <conditionalFormatting sqref="X1048576">
    <cfRule type="cellIs" dxfId="2693" priority="9" stopIfTrue="1" operator="greaterThan">
      <formula>0</formula>
    </cfRule>
    <cfRule type="cellIs" dxfId="2692" priority="10" stopIfTrue="1" operator="lessThan">
      <formula>0</formula>
    </cfRule>
  </conditionalFormatting>
  <conditionalFormatting sqref="AA20">
    <cfRule type="cellIs" dxfId="2691" priority="200" stopIfTrue="1" operator="lessThan">
      <formula>0</formula>
    </cfRule>
    <cfRule type="cellIs" dxfId="2690" priority="199" stopIfTrue="1" operator="greaterThan">
      <formula>0</formula>
    </cfRule>
  </conditionalFormatting>
  <conditionalFormatting sqref="AA25">
    <cfRule type="cellIs" dxfId="2689" priority="194" stopIfTrue="1" operator="lessThan">
      <formula>0</formula>
    </cfRule>
    <cfRule type="cellIs" dxfId="2688" priority="193" stopIfTrue="1" operator="greaterThan">
      <formula>0</formula>
    </cfRule>
  </conditionalFormatting>
  <conditionalFormatting sqref="AA31">
    <cfRule type="cellIs" dxfId="2687" priority="175" stopIfTrue="1" operator="greaterThan">
      <formula>0</formula>
    </cfRule>
    <cfRule type="cellIs" dxfId="2686" priority="176" stopIfTrue="1" operator="lessThan">
      <formula>0</formula>
    </cfRule>
  </conditionalFormatting>
  <conditionalFormatting sqref="AA36 AA41 AA45 AA51 AA55 AA61 AA65 AA70 AA78 AA82 AA85">
    <cfRule type="cellIs" dxfId="2685" priority="177" stopIfTrue="1" operator="greaterThan">
      <formula>0</formula>
    </cfRule>
    <cfRule type="cellIs" dxfId="2684" priority="178" stopIfTrue="1" operator="lessThan">
      <formula>0</formula>
    </cfRule>
  </conditionalFormatting>
  <conditionalFormatting sqref="AA95:AA96">
    <cfRule type="cellIs" dxfId="2683" priority="141" stopIfTrue="1" operator="greaterThan">
      <formula>0</formula>
    </cfRule>
    <cfRule type="cellIs" dxfId="2682" priority="142" stopIfTrue="1" operator="lessThan">
      <formula>0</formula>
    </cfRule>
  </conditionalFormatting>
  <conditionalFormatting sqref="AA103">
    <cfRule type="cellIs" dxfId="2681" priority="139" stopIfTrue="1" operator="greaterThan">
      <formula>0</formula>
    </cfRule>
    <cfRule type="cellIs" dxfId="2680" priority="140" stopIfTrue="1" operator="lessThan">
      <formula>0</formula>
    </cfRule>
  </conditionalFormatting>
  <conditionalFormatting sqref="AA111 AA117 AA120 AA124 AA128 AA134 AA143">
    <cfRule type="cellIs" dxfId="2679" priority="122" stopIfTrue="1" operator="lessThan">
      <formula>0</formula>
    </cfRule>
    <cfRule type="cellIs" dxfId="2678" priority="121" stopIfTrue="1" operator="greaterThan">
      <formula>0</formula>
    </cfRule>
  </conditionalFormatting>
  <conditionalFormatting sqref="AA148 AA152 AA159 AA164 AA168 AA172 AA179">
    <cfRule type="cellIs" dxfId="2677" priority="119" stopIfTrue="1" operator="greaterThan">
      <formula>0</formula>
    </cfRule>
    <cfRule type="cellIs" dxfId="2676" priority="120" stopIfTrue="1" operator="lessThan">
      <formula>0</formula>
    </cfRule>
  </conditionalFormatting>
  <conditionalFormatting sqref="AA182">
    <cfRule type="cellIs" dxfId="2675" priority="72" stopIfTrue="1" operator="lessThan">
      <formula>0</formula>
    </cfRule>
    <cfRule type="cellIs" dxfId="2674" priority="71" stopIfTrue="1" operator="greaterThan">
      <formula>0</formula>
    </cfRule>
  </conditionalFormatting>
  <conditionalFormatting sqref="AA187">
    <cfRule type="cellIs" dxfId="2673" priority="69" stopIfTrue="1" operator="greaterThan">
      <formula>0</formula>
    </cfRule>
    <cfRule type="cellIs" dxfId="2672" priority="70" stopIfTrue="1" operator="lessThan">
      <formula>0</formula>
    </cfRule>
  </conditionalFormatting>
  <conditionalFormatting sqref="AA195">
    <cfRule type="cellIs" dxfId="2671" priority="67" stopIfTrue="1" operator="greaterThan">
      <formula>0</formula>
    </cfRule>
    <cfRule type="cellIs" dxfId="2670" priority="68" stopIfTrue="1" operator="lessThan">
      <formula>0</formula>
    </cfRule>
  </conditionalFormatting>
  <conditionalFormatting sqref="AA198">
    <cfRule type="cellIs" dxfId="2669" priority="65" stopIfTrue="1" operator="greaterThan">
      <formula>0</formula>
    </cfRule>
    <cfRule type="cellIs" dxfId="2668" priority="66" stopIfTrue="1" operator="lessThan">
      <formula>0</formula>
    </cfRule>
  </conditionalFormatting>
  <conditionalFormatting sqref="AA204">
    <cfRule type="cellIs" dxfId="2667" priority="64" stopIfTrue="1" operator="lessThan">
      <formula>0</formula>
    </cfRule>
    <cfRule type="cellIs" dxfId="2666" priority="63" stopIfTrue="1" operator="greaterThan">
      <formula>0</formula>
    </cfRule>
  </conditionalFormatting>
  <conditionalFormatting sqref="AA216">
    <cfRule type="cellIs" dxfId="2665" priority="62" stopIfTrue="1" operator="lessThan">
      <formula>0</formula>
    </cfRule>
    <cfRule type="cellIs" dxfId="2664" priority="61" stopIfTrue="1" operator="greaterThan">
      <formula>0</formula>
    </cfRule>
  </conditionalFormatting>
  <conditionalFormatting sqref="AA227">
    <cfRule type="cellIs" dxfId="2663" priority="60" stopIfTrue="1" operator="lessThan">
      <formula>0</formula>
    </cfRule>
    <cfRule type="cellIs" dxfId="2662" priority="59" stopIfTrue="1" operator="greaterThan">
      <formula>0</formula>
    </cfRule>
  </conditionalFormatting>
  <conditionalFormatting sqref="AA231">
    <cfRule type="cellIs" dxfId="2661" priority="57" stopIfTrue="1" operator="greaterThan">
      <formula>0</formula>
    </cfRule>
    <cfRule type="cellIs" dxfId="2660" priority="58" stopIfTrue="1" operator="lessThan">
      <formula>0</formula>
    </cfRule>
  </conditionalFormatting>
  <conditionalFormatting sqref="AA241">
    <cfRule type="cellIs" dxfId="2659" priority="56" stopIfTrue="1" operator="lessThan">
      <formula>0</formula>
    </cfRule>
    <cfRule type="cellIs" dxfId="2658" priority="55" stopIfTrue="1" operator="greaterThan">
      <formula>0</formula>
    </cfRule>
  </conditionalFormatting>
  <conditionalFormatting sqref="AA250">
    <cfRule type="cellIs" dxfId="2657" priority="54" stopIfTrue="1" operator="lessThan">
      <formula>0</formula>
    </cfRule>
    <cfRule type="cellIs" dxfId="2656" priority="53" stopIfTrue="1" operator="greaterThan">
      <formula>0</formula>
    </cfRule>
  </conditionalFormatting>
  <conditionalFormatting sqref="AA261">
    <cfRule type="cellIs" dxfId="2655" priority="5" stopIfTrue="1" operator="greaterThan">
      <formula>0</formula>
    </cfRule>
    <cfRule type="cellIs" dxfId="2654" priority="6" stopIfTrue="1" operator="lessThan">
      <formula>0</formula>
    </cfRule>
  </conditionalFormatting>
  <conditionalFormatting sqref="AD4 AG4 AD6 AG6 AD10 AG10">
    <cfRule type="cellIs" dxfId="2653" priority="216" stopIfTrue="1" operator="lessThan">
      <formula>0</formula>
    </cfRule>
    <cfRule type="cellIs" dxfId="2652" priority="215" stopIfTrue="1" operator="greaterThan">
      <formula>0</formula>
    </cfRule>
  </conditionalFormatting>
  <conditionalFormatting sqref="AD13 AG13">
    <cfRule type="cellIs" dxfId="2651" priority="208" stopIfTrue="1" operator="lessThan">
      <formula>0</formula>
    </cfRule>
    <cfRule type="cellIs" dxfId="2650" priority="207" stopIfTrue="1" operator="greaterThan">
      <formula>0</formula>
    </cfRule>
  </conditionalFormatting>
  <conditionalFormatting sqref="AD20 AG20">
    <cfRule type="cellIs" dxfId="2649" priority="206" stopIfTrue="1" operator="lessThan">
      <formula>0</formula>
    </cfRule>
    <cfRule type="cellIs" dxfId="2648" priority="205" stopIfTrue="1" operator="greaterThan">
      <formula>0</formula>
    </cfRule>
  </conditionalFormatting>
  <conditionalFormatting sqref="AD25">
    <cfRule type="cellIs" dxfId="2647" priority="191" stopIfTrue="1" operator="greaterThan">
      <formula>0</formula>
    </cfRule>
    <cfRule type="cellIs" dxfId="2646" priority="192" stopIfTrue="1" operator="lessThan">
      <formula>0</formula>
    </cfRule>
  </conditionalFormatting>
  <conditionalFormatting sqref="AD31">
    <cfRule type="cellIs" dxfId="2645" priority="173" stopIfTrue="1" operator="greaterThan">
      <formula>0</formula>
    </cfRule>
    <cfRule type="cellIs" dxfId="2644" priority="174" stopIfTrue="1" operator="lessThan">
      <formula>0</formula>
    </cfRule>
  </conditionalFormatting>
  <conditionalFormatting sqref="AD36 AD41 AD45 AD51 AD55 AD61 AD65 AD70 AD78 AD82 AD85">
    <cfRule type="cellIs" dxfId="2643" priority="170" stopIfTrue="1" operator="lessThan">
      <formula>0</formula>
    </cfRule>
    <cfRule type="cellIs" dxfId="2642" priority="169" stopIfTrue="1" operator="greaterThan">
      <formula>0</formula>
    </cfRule>
  </conditionalFormatting>
  <conditionalFormatting sqref="AD95:AD96">
    <cfRule type="cellIs" dxfId="2641" priority="148" stopIfTrue="1" operator="lessThan">
      <formula>0</formula>
    </cfRule>
    <cfRule type="cellIs" dxfId="2640" priority="147" stopIfTrue="1" operator="greaterThan">
      <formula>0</formula>
    </cfRule>
  </conditionalFormatting>
  <conditionalFormatting sqref="AD103">
    <cfRule type="cellIs" dxfId="2639" priority="146" stopIfTrue="1" operator="lessThan">
      <formula>0</formula>
    </cfRule>
    <cfRule type="cellIs" dxfId="2638" priority="145" stopIfTrue="1" operator="greaterThan">
      <formula>0</formula>
    </cfRule>
  </conditionalFormatting>
  <conditionalFormatting sqref="AD111 AD117 AD120 AD124 AD128 AD134 AD143">
    <cfRule type="cellIs" dxfId="2637" priority="118" stopIfTrue="1" operator="lessThan">
      <formula>0</formula>
    </cfRule>
    <cfRule type="cellIs" dxfId="2636" priority="117" stopIfTrue="1" operator="greaterThan">
      <formula>0</formula>
    </cfRule>
  </conditionalFormatting>
  <conditionalFormatting sqref="AD148 AD152 AD159 AD164 AD168 AD172 AD179">
    <cfRule type="cellIs" dxfId="2635" priority="116" stopIfTrue="1" operator="lessThan">
      <formula>0</formula>
    </cfRule>
    <cfRule type="cellIs" dxfId="2634" priority="115" stopIfTrue="1" operator="greaterThan">
      <formula>0</formula>
    </cfRule>
  </conditionalFormatting>
  <conditionalFormatting sqref="AD182">
    <cfRule type="cellIs" dxfId="2633" priority="52" stopIfTrue="1" operator="lessThan">
      <formula>0</formula>
    </cfRule>
    <cfRule type="cellIs" dxfId="2632" priority="51" stopIfTrue="1" operator="greaterThan">
      <formula>0</formula>
    </cfRule>
  </conditionalFormatting>
  <conditionalFormatting sqref="AD187">
    <cfRule type="cellIs" dxfId="2631" priority="49" stopIfTrue="1" operator="greaterThan">
      <formula>0</formula>
    </cfRule>
    <cfRule type="cellIs" dxfId="2630" priority="50" stopIfTrue="1" operator="lessThan">
      <formula>0</formula>
    </cfRule>
  </conditionalFormatting>
  <conditionalFormatting sqref="AD195">
    <cfRule type="cellIs" dxfId="2629" priority="47" stopIfTrue="1" operator="greaterThan">
      <formula>0</formula>
    </cfRule>
    <cfRule type="cellIs" dxfId="2628" priority="48" stopIfTrue="1" operator="lessThan">
      <formula>0</formula>
    </cfRule>
  </conditionalFormatting>
  <conditionalFormatting sqref="AD198">
    <cfRule type="cellIs" dxfId="2627" priority="45" stopIfTrue="1" operator="greaterThan">
      <formula>0</formula>
    </cfRule>
    <cfRule type="cellIs" dxfId="2626" priority="46" stopIfTrue="1" operator="lessThan">
      <formula>0</formula>
    </cfRule>
  </conditionalFormatting>
  <conditionalFormatting sqref="AD204">
    <cfRule type="cellIs" dxfId="2625" priority="43" stopIfTrue="1" operator="greaterThan">
      <formula>0</formula>
    </cfRule>
    <cfRule type="cellIs" dxfId="2624" priority="44" stopIfTrue="1" operator="lessThan">
      <formula>0</formula>
    </cfRule>
  </conditionalFormatting>
  <conditionalFormatting sqref="AD216">
    <cfRule type="cellIs" dxfId="2623" priority="42" stopIfTrue="1" operator="lessThan">
      <formula>0</formula>
    </cfRule>
    <cfRule type="cellIs" dxfId="2622" priority="41" stopIfTrue="1" operator="greaterThan">
      <formula>0</formula>
    </cfRule>
  </conditionalFormatting>
  <conditionalFormatting sqref="AD227">
    <cfRule type="cellIs" dxfId="2621" priority="40" stopIfTrue="1" operator="lessThan">
      <formula>0</formula>
    </cfRule>
    <cfRule type="cellIs" dxfId="2620" priority="39" stopIfTrue="1" operator="greaterThan">
      <formula>0</formula>
    </cfRule>
  </conditionalFormatting>
  <conditionalFormatting sqref="AD231">
    <cfRule type="cellIs" dxfId="2619" priority="38" stopIfTrue="1" operator="lessThan">
      <formula>0</formula>
    </cfRule>
    <cfRule type="cellIs" dxfId="2618" priority="37" stopIfTrue="1" operator="greaterThan">
      <formula>0</formula>
    </cfRule>
  </conditionalFormatting>
  <conditionalFormatting sqref="AD241">
    <cfRule type="cellIs" dxfId="2617" priority="36" stopIfTrue="1" operator="lessThan">
      <formula>0</formula>
    </cfRule>
    <cfRule type="cellIs" dxfId="2616" priority="35" stopIfTrue="1" operator="greaterThan">
      <formula>0</formula>
    </cfRule>
  </conditionalFormatting>
  <conditionalFormatting sqref="AD250">
    <cfRule type="cellIs" dxfId="2615" priority="34" stopIfTrue="1" operator="lessThan">
      <formula>0</formula>
    </cfRule>
    <cfRule type="cellIs" dxfId="2614" priority="33" stopIfTrue="1" operator="greaterThan">
      <formula>0</formula>
    </cfRule>
  </conditionalFormatting>
  <conditionalFormatting sqref="AD261">
    <cfRule type="cellIs" dxfId="2613" priority="4" stopIfTrue="1" operator="lessThan">
      <formula>0</formula>
    </cfRule>
    <cfRule type="cellIs" dxfId="2612" priority="3" stopIfTrue="1" operator="greaterThan">
      <formula>0</formula>
    </cfRule>
  </conditionalFormatting>
  <conditionalFormatting sqref="AG25">
    <cfRule type="cellIs" dxfId="2611" priority="189" stopIfTrue="1" operator="greaterThan">
      <formula>0</formula>
    </cfRule>
    <cfRule type="cellIs" dxfId="2610" priority="190" stopIfTrue="1" operator="lessThan">
      <formula>0</formula>
    </cfRule>
  </conditionalFormatting>
  <conditionalFormatting sqref="AG31">
    <cfRule type="cellIs" dxfId="2609" priority="172" stopIfTrue="1" operator="lessThan">
      <formula>0</formula>
    </cfRule>
    <cfRule type="cellIs" dxfId="2608" priority="171" stopIfTrue="1" operator="greaterThan">
      <formula>0</formula>
    </cfRule>
  </conditionalFormatting>
  <conditionalFormatting sqref="AG36 AG41 AG45 AG51 AG55 AG61 AG65 AG70 AG78 AG82 AG85">
    <cfRule type="cellIs" dxfId="2607" priority="168" stopIfTrue="1" operator="lessThan">
      <formula>0</formula>
    </cfRule>
    <cfRule type="cellIs" dxfId="2606" priority="167" stopIfTrue="1" operator="greaterThan">
      <formula>0</formula>
    </cfRule>
  </conditionalFormatting>
  <conditionalFormatting sqref="AG95:AG96">
    <cfRule type="cellIs" dxfId="2605" priority="155" stopIfTrue="1" operator="greaterThan">
      <formula>0</formula>
    </cfRule>
    <cfRule type="cellIs" dxfId="2604" priority="156" stopIfTrue="1" operator="lessThan">
      <formula>0</formula>
    </cfRule>
  </conditionalFormatting>
  <conditionalFormatting sqref="AG103">
    <cfRule type="cellIs" dxfId="2603" priority="153" stopIfTrue="1" operator="greaterThan">
      <formula>0</formula>
    </cfRule>
    <cfRule type="cellIs" dxfId="2602" priority="154" stopIfTrue="1" operator="lessThan">
      <formula>0</formula>
    </cfRule>
  </conditionalFormatting>
  <conditionalFormatting sqref="AG111">
    <cfRule type="cellIs" dxfId="2601" priority="152" stopIfTrue="1" operator="lessThan">
      <formula>0</formula>
    </cfRule>
    <cfRule type="cellIs" dxfId="2600" priority="151" stopIfTrue="1" operator="greaterThan">
      <formula>0</formula>
    </cfRule>
  </conditionalFormatting>
  <conditionalFormatting sqref="AG117 AG120 AG124 AG128 AG134 AG143">
    <cfRule type="cellIs" dxfId="2599" priority="130" stopIfTrue="1" operator="lessThan">
      <formula>0</formula>
    </cfRule>
    <cfRule type="cellIs" dxfId="2598" priority="129" stopIfTrue="1" operator="greaterThan">
      <formula>0</formula>
    </cfRule>
  </conditionalFormatting>
  <conditionalFormatting sqref="AG148 AG152 AG159 AG164 AG168 AG172 AG179">
    <cfRule type="cellIs" dxfId="2597" priority="114" stopIfTrue="1" operator="lessThan">
      <formula>0</formula>
    </cfRule>
    <cfRule type="cellIs" dxfId="2596" priority="113" stopIfTrue="1" operator="greaterThan">
      <formula>0</formula>
    </cfRule>
  </conditionalFormatting>
  <conditionalFormatting sqref="AG182">
    <cfRule type="cellIs" dxfId="2595" priority="31" stopIfTrue="1" operator="greaterThan">
      <formula>0</formula>
    </cfRule>
    <cfRule type="cellIs" dxfId="2594" priority="32" stopIfTrue="1" operator="lessThan">
      <formula>0</formula>
    </cfRule>
  </conditionalFormatting>
  <conditionalFormatting sqref="AG187">
    <cfRule type="cellIs" dxfId="2593" priority="29" stopIfTrue="1" operator="greaterThan">
      <formula>0</formula>
    </cfRule>
    <cfRule type="cellIs" dxfId="2592" priority="30" stopIfTrue="1" operator="lessThan">
      <formula>0</formula>
    </cfRule>
  </conditionalFormatting>
  <conditionalFormatting sqref="AG195">
    <cfRule type="cellIs" dxfId="2591" priority="28" stopIfTrue="1" operator="lessThan">
      <formula>0</formula>
    </cfRule>
    <cfRule type="cellIs" dxfId="2590" priority="27" stopIfTrue="1" operator="greaterThan">
      <formula>0</formula>
    </cfRule>
  </conditionalFormatting>
  <conditionalFormatting sqref="AG198">
    <cfRule type="cellIs" dxfId="2589" priority="25" stopIfTrue="1" operator="greaterThan">
      <formula>0</formula>
    </cfRule>
    <cfRule type="cellIs" dxfId="2588" priority="26" stopIfTrue="1" operator="lessThan">
      <formula>0</formula>
    </cfRule>
  </conditionalFormatting>
  <conditionalFormatting sqref="AG204">
    <cfRule type="cellIs" dxfId="2587" priority="23" stopIfTrue="1" operator="greaterThan">
      <formula>0</formula>
    </cfRule>
    <cfRule type="cellIs" dxfId="2586" priority="24" stopIfTrue="1" operator="lessThan">
      <formula>0</formula>
    </cfRule>
  </conditionalFormatting>
  <conditionalFormatting sqref="AG216">
    <cfRule type="cellIs" dxfId="2585" priority="21" stopIfTrue="1" operator="greaterThan">
      <formula>0</formula>
    </cfRule>
    <cfRule type="cellIs" dxfId="2584" priority="22" stopIfTrue="1" operator="lessThan">
      <formula>0</formula>
    </cfRule>
  </conditionalFormatting>
  <conditionalFormatting sqref="AG227">
    <cfRule type="cellIs" dxfId="2583" priority="20" stopIfTrue="1" operator="lessThan">
      <formula>0</formula>
    </cfRule>
    <cfRule type="cellIs" dxfId="2582" priority="19" stopIfTrue="1" operator="greaterThan">
      <formula>0</formula>
    </cfRule>
  </conditionalFormatting>
  <conditionalFormatting sqref="AG231">
    <cfRule type="cellIs" dxfId="2581" priority="18" stopIfTrue="1" operator="lessThan">
      <formula>0</formula>
    </cfRule>
    <cfRule type="cellIs" dxfId="2580" priority="17" stopIfTrue="1" operator="greaterThan">
      <formula>0</formula>
    </cfRule>
  </conditionalFormatting>
  <conditionalFormatting sqref="AG241">
    <cfRule type="cellIs" dxfId="2579" priority="15" stopIfTrue="1" operator="greaterThan">
      <formula>0</formula>
    </cfRule>
    <cfRule type="cellIs" dxfId="2578" priority="16" stopIfTrue="1" operator="lessThan">
      <formula>0</formula>
    </cfRule>
  </conditionalFormatting>
  <conditionalFormatting sqref="AG250">
    <cfRule type="cellIs" dxfId="2577" priority="13" stopIfTrue="1" operator="greaterThan">
      <formula>0</formula>
    </cfRule>
    <cfRule type="cellIs" dxfId="2576" priority="14" stopIfTrue="1" operator="lessThan">
      <formula>0</formula>
    </cfRule>
  </conditionalFormatting>
  <conditionalFormatting sqref="AG261">
    <cfRule type="cellIs" dxfId="2575" priority="2" stopIfTrue="1" operator="lessThan">
      <formula>0</formula>
    </cfRule>
    <cfRule type="cellIs" dxfId="2574" priority="1" stopIfTrue="1" operator="greaterThan">
      <formula>0</formula>
    </cfRule>
  </conditionalFormatting>
  <conditionalFormatting sqref="AL3:AL4">
    <cfRule type="cellIs" dxfId="2573" priority="218" stopIfTrue="1" operator="lessThan">
      <formula>0</formula>
    </cfRule>
    <cfRule type="cellIs" dxfId="2572" priority="217" stopIfTrue="1" operator="greaterThan">
      <formula>0</formula>
    </cfRule>
  </conditionalFormatting>
  <conditionalFormatting sqref="AL6">
    <cfRule type="cellIs" dxfId="2571" priority="220" stopIfTrue="1" operator="lessThan">
      <formula>0</formula>
    </cfRule>
    <cfRule type="cellIs" dxfId="2570" priority="219" stopIfTrue="1" operator="greaterThan">
      <formula>0</formula>
    </cfRule>
  </conditionalFormatting>
  <conditionalFormatting sqref="AL8 AL16 AL22 AL28 AL63 AL87 AL93 AL98 AL109 AL115 AL126 AL137 AL146 AL154">
    <cfRule type="cellIs" dxfId="2569" priority="299" stopIfTrue="1" operator="greaterThan">
      <formula>0</formula>
    </cfRule>
    <cfRule type="cellIs" dxfId="2568" priority="300" stopIfTrue="1" operator="lessThan">
      <formula>0</formula>
    </cfRule>
  </conditionalFormatting>
  <conditionalFormatting sqref="AL10:AL11">
    <cfRule type="cellIs" dxfId="2567" priority="222" stopIfTrue="1" operator="lessThan">
      <formula>0</formula>
    </cfRule>
    <cfRule type="cellIs" dxfId="2566" priority="221" stopIfTrue="1" operator="greaterThan">
      <formula>0</formula>
    </cfRule>
  </conditionalFormatting>
  <conditionalFormatting sqref="AL13">
    <cfRule type="cellIs" dxfId="2565" priority="211" stopIfTrue="1" operator="greaterThan">
      <formula>0</formula>
    </cfRule>
    <cfRule type="cellIs" dxfId="2564" priority="212" stopIfTrue="1" operator="lessThan">
      <formula>0</formula>
    </cfRule>
  </conditionalFormatting>
  <conditionalFormatting sqref="AL20">
    <cfRule type="cellIs" dxfId="2563" priority="209" stopIfTrue="1" operator="greaterThan">
      <formula>0</formula>
    </cfRule>
    <cfRule type="cellIs" dxfId="2562" priority="210" stopIfTrue="1" operator="lessThan">
      <formula>0</formula>
    </cfRule>
  </conditionalFormatting>
  <conditionalFormatting sqref="AL25">
    <cfRule type="cellIs" dxfId="2561" priority="198" stopIfTrue="1" operator="lessThan">
      <formula>0</formula>
    </cfRule>
    <cfRule type="cellIs" dxfId="2560" priority="197" stopIfTrue="1" operator="greaterThan">
      <formula>0</formula>
    </cfRule>
  </conditionalFormatting>
  <conditionalFormatting sqref="AL31:AL32">
    <cfRule type="cellIs" dxfId="2559" priority="187" stopIfTrue="1" operator="greaterThan">
      <formula>0</formula>
    </cfRule>
    <cfRule type="cellIs" dxfId="2558" priority="188" stopIfTrue="1" operator="lessThan">
      <formula>0</formula>
    </cfRule>
  </conditionalFormatting>
  <conditionalFormatting sqref="AL36:AL37">
    <cfRule type="cellIs" dxfId="2557" priority="185" stopIfTrue="1" operator="greaterThan">
      <formula>0</formula>
    </cfRule>
    <cfRule type="cellIs" dxfId="2556" priority="186" stopIfTrue="1" operator="lessThan">
      <formula>0</formula>
    </cfRule>
  </conditionalFormatting>
  <conditionalFormatting sqref="AL41 AL44:AL46 AL51:AL52 AL55:AL56 AL61 AL65:AL66 AL70:AL71 AL78:AL79 AL82:AL83 AL85">
    <cfRule type="cellIs" dxfId="2555" priority="183" stopIfTrue="1" operator="greaterThan">
      <formula>0</formula>
    </cfRule>
    <cfRule type="cellIs" dxfId="2554" priority="184" stopIfTrue="1" operator="lessThan">
      <formula>0</formula>
    </cfRule>
  </conditionalFormatting>
  <conditionalFormatting sqref="AL95:AL96">
    <cfRule type="cellIs" dxfId="2553" priority="164" stopIfTrue="1" operator="lessThan">
      <formula>0</formula>
    </cfRule>
    <cfRule type="cellIs" dxfId="2552" priority="163" stopIfTrue="1" operator="greaterThan">
      <formula>0</formula>
    </cfRule>
  </conditionalFormatting>
  <conditionalFormatting sqref="AL103">
    <cfRule type="cellIs" dxfId="2551" priority="161" stopIfTrue="1" operator="greaterThan">
      <formula>0</formula>
    </cfRule>
    <cfRule type="cellIs" dxfId="2550" priority="162" stopIfTrue="1" operator="lessThan">
      <formula>0</formula>
    </cfRule>
  </conditionalFormatting>
  <conditionalFormatting sqref="AL106">
    <cfRule type="cellIs" dxfId="2549" priority="160" stopIfTrue="1" operator="lessThan">
      <formula>0</formula>
    </cfRule>
    <cfRule type="cellIs" dxfId="2548" priority="159" stopIfTrue="1" operator="greaterThan">
      <formula>0</formula>
    </cfRule>
  </conditionalFormatting>
  <conditionalFormatting sqref="AL111:AL112 AL117 AL120:AL121 AL124 AL128:AL129 AL134 AL143">
    <cfRule type="cellIs" dxfId="2547" priority="131" stopIfTrue="1" operator="greaterThan">
      <formula>0</formula>
    </cfRule>
    <cfRule type="cellIs" dxfId="2546" priority="132" stopIfTrue="1" operator="lessThan">
      <formula>0</formula>
    </cfRule>
  </conditionalFormatting>
  <conditionalFormatting sqref="AL148:AL149 AL152 AL159 AL164 AL168:AL169 AL172 AL178:AL179">
    <cfRule type="cellIs" dxfId="2545" priority="125" stopIfTrue="1" operator="greaterThan">
      <formula>0</formula>
    </cfRule>
    <cfRule type="cellIs" dxfId="2544" priority="126" stopIfTrue="1" operator="lessThan">
      <formula>0</formula>
    </cfRule>
  </conditionalFormatting>
  <conditionalFormatting sqref="AL157">
    <cfRule type="cellIs" dxfId="2543" priority="258" stopIfTrue="1" operator="lessThan">
      <formula>0</formula>
    </cfRule>
    <cfRule type="cellIs" dxfId="2542" priority="257" stopIfTrue="1" operator="greaterThan">
      <formula>0</formula>
    </cfRule>
  </conditionalFormatting>
  <conditionalFormatting sqref="AL162">
    <cfRule type="cellIs" dxfId="2541" priority="256" stopIfTrue="1" operator="lessThan">
      <formula>0</formula>
    </cfRule>
    <cfRule type="cellIs" dxfId="2540" priority="255" stopIfTrue="1" operator="greaterThan">
      <formula>0</formula>
    </cfRule>
  </conditionalFormatting>
  <conditionalFormatting sqref="AL174">
    <cfRule type="cellIs" dxfId="2539" priority="252" stopIfTrue="1" operator="lessThan">
      <formula>0</formula>
    </cfRule>
    <cfRule type="cellIs" dxfId="2538" priority="251" stopIfTrue="1" operator="greaterThan">
      <formula>0</formula>
    </cfRule>
  </conditionalFormatting>
  <conditionalFormatting sqref="AL182:AL183">
    <cfRule type="cellIs" dxfId="2537" priority="111" stopIfTrue="1" operator="greaterThan">
      <formula>0</formula>
    </cfRule>
    <cfRule type="cellIs" dxfId="2536" priority="112" stopIfTrue="1" operator="lessThan">
      <formula>0</formula>
    </cfRule>
  </conditionalFormatting>
  <conditionalFormatting sqref="AL187:AL188">
    <cfRule type="cellIs" dxfId="2535" priority="110" stopIfTrue="1" operator="lessThan">
      <formula>0</formula>
    </cfRule>
    <cfRule type="cellIs" dxfId="2534" priority="109" stopIfTrue="1" operator="greaterThan">
      <formula>0</formula>
    </cfRule>
  </conditionalFormatting>
  <conditionalFormatting sqref="AL193">
    <cfRule type="cellIs" dxfId="2533" priority="244" stopIfTrue="1" operator="lessThan">
      <formula>0</formula>
    </cfRule>
    <cfRule type="cellIs" dxfId="2532" priority="243" stopIfTrue="1" operator="greaterThan">
      <formula>0</formula>
    </cfRule>
  </conditionalFormatting>
  <conditionalFormatting sqref="AL195">
    <cfRule type="cellIs" dxfId="2531" priority="108" stopIfTrue="1" operator="lessThan">
      <formula>0</formula>
    </cfRule>
    <cfRule type="cellIs" dxfId="2530" priority="107" stopIfTrue="1" operator="greaterThan">
      <formula>0</formula>
    </cfRule>
  </conditionalFormatting>
  <conditionalFormatting sqref="AL198">
    <cfRule type="cellIs" dxfId="2529" priority="106" stopIfTrue="1" operator="lessThan">
      <formula>0</formula>
    </cfRule>
    <cfRule type="cellIs" dxfId="2528" priority="105" stopIfTrue="1" operator="greaterThan">
      <formula>0</formula>
    </cfRule>
  </conditionalFormatting>
  <conditionalFormatting sqref="AL200">
    <cfRule type="cellIs" dxfId="2527" priority="241" stopIfTrue="1" operator="greaterThan">
      <formula>0</formula>
    </cfRule>
    <cfRule type="cellIs" dxfId="2526" priority="242" stopIfTrue="1" operator="lessThan">
      <formula>0</formula>
    </cfRule>
  </conditionalFormatting>
  <conditionalFormatting sqref="AL204">
    <cfRule type="cellIs" dxfId="2525" priority="103" stopIfTrue="1" operator="greaterThan">
      <formula>0</formula>
    </cfRule>
    <cfRule type="cellIs" dxfId="2524" priority="104" stopIfTrue="1" operator="lessThan">
      <formula>0</formula>
    </cfRule>
  </conditionalFormatting>
  <conditionalFormatting sqref="AL207">
    <cfRule type="cellIs" dxfId="2523" priority="239" stopIfTrue="1" operator="greaterThan">
      <formula>0</formula>
    </cfRule>
    <cfRule type="cellIs" dxfId="2522" priority="240" stopIfTrue="1" operator="lessThan">
      <formula>0</formula>
    </cfRule>
  </conditionalFormatting>
  <conditionalFormatting sqref="AL216">
    <cfRule type="cellIs" dxfId="2521" priority="102" stopIfTrue="1" operator="lessThan">
      <formula>0</formula>
    </cfRule>
    <cfRule type="cellIs" dxfId="2520" priority="101" stopIfTrue="1" operator="greaterThan">
      <formula>0</formula>
    </cfRule>
  </conditionalFormatting>
  <conditionalFormatting sqref="AL219">
    <cfRule type="cellIs" dxfId="2519" priority="238" stopIfTrue="1" operator="lessThan">
      <formula>0</formula>
    </cfRule>
    <cfRule type="cellIs" dxfId="2518" priority="237" stopIfTrue="1" operator="greaterThan">
      <formula>0</formula>
    </cfRule>
  </conditionalFormatting>
  <conditionalFormatting sqref="AL227:AL228">
    <cfRule type="cellIs" dxfId="2517" priority="100" stopIfTrue="1" operator="lessThan">
      <formula>0</formula>
    </cfRule>
    <cfRule type="cellIs" dxfId="2516" priority="99" stopIfTrue="1" operator="greaterThan">
      <formula>0</formula>
    </cfRule>
  </conditionalFormatting>
  <conditionalFormatting sqref="AL231">
    <cfRule type="cellIs" dxfId="2515" priority="98" stopIfTrue="1" operator="lessThan">
      <formula>0</formula>
    </cfRule>
    <cfRule type="cellIs" dxfId="2514" priority="97" stopIfTrue="1" operator="greaterThan">
      <formula>0</formula>
    </cfRule>
  </conditionalFormatting>
  <conditionalFormatting sqref="AL234">
    <cfRule type="cellIs" dxfId="2513" priority="233" stopIfTrue="1" operator="greaterThan">
      <formula>0</formula>
    </cfRule>
    <cfRule type="cellIs" dxfId="2512" priority="234" stopIfTrue="1" operator="lessThan">
      <formula>0</formula>
    </cfRule>
  </conditionalFormatting>
  <conditionalFormatting sqref="AL241">
    <cfRule type="cellIs" dxfId="2511" priority="96" stopIfTrue="1" operator="lessThan">
      <formula>0</formula>
    </cfRule>
    <cfRule type="cellIs" dxfId="2510" priority="95" stopIfTrue="1" operator="greaterThan">
      <formula>0</formula>
    </cfRule>
  </conditionalFormatting>
  <conditionalFormatting sqref="AL244">
    <cfRule type="cellIs" dxfId="2509" priority="232" stopIfTrue="1" operator="lessThan">
      <formula>0</formula>
    </cfRule>
    <cfRule type="cellIs" dxfId="2508" priority="231" stopIfTrue="1" operator="greaterThan">
      <formula>0</formula>
    </cfRule>
  </conditionalFormatting>
  <conditionalFormatting sqref="AL250">
    <cfRule type="cellIs" dxfId="2507" priority="93" stopIfTrue="1" operator="greaterThan">
      <formula>0</formula>
    </cfRule>
    <cfRule type="cellIs" dxfId="2506" priority="94" stopIfTrue="1" operator="lessThan">
      <formula>0</formula>
    </cfRule>
  </conditionalFormatting>
  <conditionalFormatting sqref="AL256">
    <cfRule type="cellIs" dxfId="2505" priority="230" stopIfTrue="1" operator="lessThan">
      <formula>0</formula>
    </cfRule>
    <cfRule type="cellIs" dxfId="2504" priority="229" stopIfTrue="1" operator="greaterThan">
      <formula>0</formula>
    </cfRule>
  </conditionalFormatting>
  <conditionalFormatting sqref="AL261">
    <cfRule type="cellIs" dxfId="2503" priority="12" stopIfTrue="1" operator="lessThan">
      <formula>0</formula>
    </cfRule>
    <cfRule type="cellIs" dxfId="2502" priority="11" stopIfTrue="1" operator="greaterThan">
      <formula>0</formula>
    </cfRule>
  </conditionalFormatting>
  <conditionalFormatting sqref="AL265">
    <cfRule type="cellIs" dxfId="2501" priority="227" stopIfTrue="1" operator="greaterThan">
      <formula>0</formula>
    </cfRule>
    <cfRule type="cellIs" dxfId="2500" priority="228" stopIfTrue="1" operator="lessThan">
      <formula>0</formula>
    </cfRule>
  </conditionalFormatting>
  <conditionalFormatting sqref="AL277">
    <cfRule type="cellIs" dxfId="2499" priority="226" stopIfTrue="1" operator="lessThan">
      <formula>0</formula>
    </cfRule>
    <cfRule type="cellIs" dxfId="2498" priority="225" stopIfTrue="1" operator="greaterThan">
      <formula>0</formula>
    </cfRule>
  </conditionalFormatting>
  <conditionalFormatting sqref="AL314">
    <cfRule type="cellIs" dxfId="2497" priority="224" stopIfTrue="1" operator="lessThan">
      <formula>0</formula>
    </cfRule>
    <cfRule type="cellIs" dxfId="2496" priority="223" stopIfTrue="1" operator="greaterThan">
      <formula>0</formula>
    </cfRule>
  </conditionalFormatting>
  <pageMargins left="0.75" right="0.75" top="1" bottom="1" header="0.5" footer="0.5"/>
  <pageSetup paperSize="9" orientation="portrait" r:id="rId1"/>
  <headerFooter alignWithMargins="0"/>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M601"/>
  <sheetViews>
    <sheetView zoomScale="70" zoomScaleNormal="70" workbookViewId="0">
      <pane xSplit="7" ySplit="1" topLeftCell="H2" activePane="bottomRight" state="frozen"/>
      <selection pane="topRight" activeCell="G1" sqref="G1"/>
      <selection pane="bottomLeft" activeCell="A2" sqref="A2"/>
      <selection pane="bottomRight" activeCell="A2" sqref="A2"/>
    </sheetView>
  </sheetViews>
  <sheetFormatPr defaultRowHeight="13.2" x14ac:dyDescent="0.25"/>
  <cols>
    <col min="4" max="4" width="8.88671875" style="97"/>
    <col min="7" max="7" width="9.109375" style="21" customWidth="1"/>
  </cols>
  <sheetData>
    <row r="1" spans="1:39" ht="18" thickBot="1" x14ac:dyDescent="0.35">
      <c r="A1" s="24" t="s">
        <v>254</v>
      </c>
      <c r="B1" s="58" t="s">
        <v>255</v>
      </c>
      <c r="C1" s="58" t="s">
        <v>256</v>
      </c>
      <c r="D1" s="98"/>
      <c r="E1" s="58" t="s">
        <v>257</v>
      </c>
      <c r="F1" s="58" t="s">
        <v>258</v>
      </c>
      <c r="G1" s="58" t="s">
        <v>259</v>
      </c>
      <c r="H1" s="24" t="s">
        <v>32</v>
      </c>
      <c r="I1" s="24"/>
      <c r="J1" s="24" t="s">
        <v>260</v>
      </c>
      <c r="K1" s="24"/>
      <c r="L1" s="24" t="s">
        <v>261</v>
      </c>
      <c r="M1" s="24"/>
      <c r="N1" s="24" t="s">
        <v>652</v>
      </c>
      <c r="O1" s="24"/>
      <c r="P1" s="24" t="s">
        <v>653</v>
      </c>
      <c r="Q1" s="24"/>
      <c r="R1" s="25" t="s">
        <v>262</v>
      </c>
      <c r="S1" s="24"/>
      <c r="U1" s="27" t="s">
        <v>275</v>
      </c>
      <c r="V1" s="27" t="s">
        <v>276</v>
      </c>
      <c r="W1" s="27" t="s">
        <v>277</v>
      </c>
      <c r="X1" s="27" t="s">
        <v>278</v>
      </c>
      <c r="Y1" s="27" t="s">
        <v>279</v>
      </c>
      <c r="Z1" s="27" t="s">
        <v>280</v>
      </c>
      <c r="AA1" s="27" t="s">
        <v>281</v>
      </c>
      <c r="AB1" s="27" t="s">
        <v>282</v>
      </c>
      <c r="AC1" s="27" t="s">
        <v>283</v>
      </c>
      <c r="AD1" s="27" t="s">
        <v>284</v>
      </c>
      <c r="AE1" s="72" t="s">
        <v>285</v>
      </c>
      <c r="AF1" s="73" t="s">
        <v>286</v>
      </c>
      <c r="AG1" s="73" t="s">
        <v>287</v>
      </c>
      <c r="AH1" s="73" t="s">
        <v>288</v>
      </c>
      <c r="AI1" s="73" t="s">
        <v>285</v>
      </c>
      <c r="AJ1" s="73" t="s">
        <v>289</v>
      </c>
      <c r="AK1" s="73" t="s">
        <v>290</v>
      </c>
      <c r="AL1" s="73" t="s">
        <v>291</v>
      </c>
      <c r="AM1" s="72" t="s">
        <v>285</v>
      </c>
    </row>
    <row r="2" spans="1:39" ht="12.75" customHeight="1" x14ac:dyDescent="0.3">
      <c r="A2" s="1">
        <v>1987</v>
      </c>
      <c r="B2" s="3" t="s">
        <v>263</v>
      </c>
      <c r="C2" s="52" t="s">
        <v>670</v>
      </c>
      <c r="D2" s="97">
        <v>31952</v>
      </c>
      <c r="E2" s="3">
        <v>29</v>
      </c>
      <c r="F2" s="3" t="s">
        <v>357</v>
      </c>
      <c r="G2" s="3"/>
      <c r="H2" s="6">
        <v>42</v>
      </c>
      <c r="I2" s="7"/>
      <c r="J2" s="6">
        <v>33</v>
      </c>
      <c r="K2" s="7"/>
      <c r="L2" s="6">
        <v>23</v>
      </c>
      <c r="M2" s="7"/>
      <c r="N2" s="6"/>
      <c r="O2" s="29"/>
      <c r="P2" s="6"/>
      <c r="Q2" s="29"/>
      <c r="R2" s="6">
        <f>H2-J2</f>
        <v>9</v>
      </c>
      <c r="S2" s="7"/>
      <c r="Y2" s="6"/>
      <c r="Z2" s="6"/>
      <c r="AB2" s="6"/>
      <c r="AC2" s="6"/>
      <c r="AJ2" s="6"/>
      <c r="AK2" s="6"/>
      <c r="AM2" s="4"/>
    </row>
    <row r="3" spans="1:39" x14ac:dyDescent="0.25">
      <c r="B3" t="s">
        <v>263</v>
      </c>
      <c r="C3" s="9" t="s">
        <v>659</v>
      </c>
      <c r="D3" s="97">
        <v>31953</v>
      </c>
      <c r="E3">
        <v>5</v>
      </c>
      <c r="F3" s="3" t="s">
        <v>577</v>
      </c>
      <c r="G3" s="2" t="s">
        <v>192</v>
      </c>
      <c r="H3" s="6">
        <v>49</v>
      </c>
      <c r="I3" s="7"/>
      <c r="J3" s="6">
        <v>31</v>
      </c>
      <c r="K3" s="7"/>
      <c r="L3" s="6">
        <v>17</v>
      </c>
      <c r="M3" s="7"/>
      <c r="R3" s="6">
        <v>18</v>
      </c>
      <c r="S3" s="7">
        <v>7</v>
      </c>
      <c r="Y3" s="6"/>
      <c r="Z3" s="6"/>
      <c r="AB3" s="6"/>
      <c r="AC3" s="6"/>
      <c r="AJ3" s="6"/>
      <c r="AK3" s="6"/>
    </row>
    <row r="4" spans="1:39" x14ac:dyDescent="0.25">
      <c r="B4" t="s">
        <v>265</v>
      </c>
      <c r="C4" s="9" t="s">
        <v>610</v>
      </c>
      <c r="D4" s="97">
        <v>31964</v>
      </c>
      <c r="F4" s="3" t="s">
        <v>357</v>
      </c>
      <c r="G4" s="2"/>
      <c r="H4" s="6">
        <v>49</v>
      </c>
      <c r="I4" s="7">
        <f>H4-H2</f>
        <v>7</v>
      </c>
      <c r="J4" s="6">
        <v>31</v>
      </c>
      <c r="K4" s="7">
        <f>J4-J2</f>
        <v>-2</v>
      </c>
      <c r="L4" s="6">
        <v>18</v>
      </c>
      <c r="M4" s="7">
        <f>L4-L2</f>
        <v>-5</v>
      </c>
      <c r="R4" s="6">
        <f>H4-J4</f>
        <v>18</v>
      </c>
      <c r="S4" s="7">
        <f>R4-R2</f>
        <v>9</v>
      </c>
      <c r="T4" s="3"/>
      <c r="V4" s="6">
        <v>50</v>
      </c>
      <c r="W4" s="6">
        <v>37</v>
      </c>
      <c r="X4" s="7">
        <f>V4-W4</f>
        <v>13</v>
      </c>
      <c r="Y4" s="6">
        <v>35</v>
      </c>
      <c r="Z4" s="6">
        <v>46</v>
      </c>
      <c r="AA4" s="7">
        <f>Y4-Z4</f>
        <v>-11</v>
      </c>
      <c r="AB4" s="6">
        <v>33</v>
      </c>
      <c r="AC4" s="6">
        <v>40</v>
      </c>
      <c r="AD4" s="7">
        <f>AB4-AC4</f>
        <v>-7</v>
      </c>
      <c r="AE4" s="4" t="s">
        <v>1672</v>
      </c>
      <c r="AJ4" s="6">
        <v>48</v>
      </c>
      <c r="AK4" s="6">
        <v>34</v>
      </c>
      <c r="AL4" s="7">
        <f>AJ4-AK4</f>
        <v>14</v>
      </c>
      <c r="AM4" s="4" t="s">
        <v>536</v>
      </c>
    </row>
    <row r="5" spans="1:39" x14ac:dyDescent="0.25">
      <c r="B5" t="s">
        <v>265</v>
      </c>
      <c r="C5" s="9" t="s">
        <v>522</v>
      </c>
      <c r="D5" s="97">
        <v>31966</v>
      </c>
      <c r="E5">
        <v>19</v>
      </c>
      <c r="F5" s="3" t="s">
        <v>264</v>
      </c>
      <c r="G5" s="2" t="s">
        <v>54</v>
      </c>
      <c r="H5" s="6">
        <v>44.5</v>
      </c>
      <c r="I5" s="7"/>
      <c r="J5" s="6">
        <v>33</v>
      </c>
      <c r="K5" s="7"/>
      <c r="L5" s="6">
        <v>20.5</v>
      </c>
      <c r="M5" s="7"/>
      <c r="R5" s="6">
        <v>11.5</v>
      </c>
      <c r="S5" s="7">
        <v>4.5</v>
      </c>
      <c r="V5" s="6">
        <v>47</v>
      </c>
      <c r="W5" s="6">
        <v>48</v>
      </c>
      <c r="X5" s="7">
        <f>V5-W5</f>
        <v>-1</v>
      </c>
      <c r="Y5" s="6">
        <v>35</v>
      </c>
      <c r="Z5" s="6"/>
      <c r="AB5" s="6"/>
      <c r="AC5" s="6"/>
      <c r="AJ5" s="6">
        <v>44</v>
      </c>
      <c r="AK5" s="6">
        <v>45</v>
      </c>
      <c r="AL5" s="7">
        <f>AJ5-AK5</f>
        <v>-1</v>
      </c>
      <c r="AM5" s="4" t="s">
        <v>292</v>
      </c>
    </row>
    <row r="6" spans="1:39" x14ac:dyDescent="0.25">
      <c r="B6" t="s">
        <v>265</v>
      </c>
      <c r="C6" s="9" t="s">
        <v>627</v>
      </c>
      <c r="D6" s="97">
        <v>31974</v>
      </c>
      <c r="E6">
        <v>19</v>
      </c>
      <c r="F6" s="3" t="s">
        <v>521</v>
      </c>
      <c r="G6" s="2" t="s">
        <v>138</v>
      </c>
      <c r="H6" s="6">
        <v>48</v>
      </c>
      <c r="I6" s="7"/>
      <c r="J6" s="6">
        <v>33</v>
      </c>
      <c r="K6" s="7"/>
      <c r="L6" s="6">
        <v>17</v>
      </c>
      <c r="M6" s="7"/>
      <c r="R6" s="6">
        <v>15</v>
      </c>
      <c r="S6" s="7">
        <v>5</v>
      </c>
      <c r="V6" s="6"/>
      <c r="W6" s="6"/>
      <c r="Y6" s="6"/>
      <c r="Z6" s="6"/>
      <c r="AB6" s="6"/>
      <c r="AC6" s="6"/>
      <c r="AJ6" s="6"/>
      <c r="AK6" s="6"/>
    </row>
    <row r="7" spans="1:39" x14ac:dyDescent="0.25">
      <c r="B7" t="s">
        <v>265</v>
      </c>
      <c r="C7" s="9" t="s">
        <v>671</v>
      </c>
      <c r="D7" s="97">
        <v>31979</v>
      </c>
      <c r="E7">
        <v>2</v>
      </c>
      <c r="F7" s="3" t="s">
        <v>577</v>
      </c>
      <c r="G7" s="2" t="s">
        <v>192</v>
      </c>
      <c r="H7" s="6">
        <v>49</v>
      </c>
      <c r="I7" s="7">
        <v>0</v>
      </c>
      <c r="J7" s="6">
        <v>33</v>
      </c>
      <c r="K7" s="7">
        <v>2</v>
      </c>
      <c r="L7" s="6">
        <v>17</v>
      </c>
      <c r="M7" s="7">
        <v>0</v>
      </c>
      <c r="R7" s="6">
        <v>16</v>
      </c>
      <c r="S7" s="7">
        <v>-2</v>
      </c>
      <c r="V7" s="6"/>
      <c r="W7" s="6"/>
      <c r="Y7" s="6"/>
      <c r="Z7" s="6"/>
      <c r="AB7" s="6"/>
      <c r="AC7" s="6"/>
      <c r="AJ7" s="6"/>
      <c r="AK7" s="6"/>
    </row>
    <row r="8" spans="1:39" x14ac:dyDescent="0.25">
      <c r="A8" s="3"/>
      <c r="B8" t="s">
        <v>293</v>
      </c>
      <c r="C8" s="52" t="s">
        <v>433</v>
      </c>
      <c r="D8" s="97">
        <v>31987</v>
      </c>
      <c r="F8" t="s">
        <v>357</v>
      </c>
      <c r="G8" s="2"/>
      <c r="H8" s="6">
        <v>49</v>
      </c>
      <c r="I8" s="7">
        <f>H8-H4</f>
        <v>0</v>
      </c>
      <c r="J8" s="6">
        <v>33</v>
      </c>
      <c r="K8" s="7">
        <f>J8-J4</f>
        <v>2</v>
      </c>
      <c r="L8" s="6">
        <v>16</v>
      </c>
      <c r="M8" s="7">
        <f>L8-L4</f>
        <v>-2</v>
      </c>
      <c r="R8" s="6">
        <f>H8-J8</f>
        <v>16</v>
      </c>
      <c r="S8" s="7">
        <f>R8-R4</f>
        <v>-2</v>
      </c>
      <c r="T8" s="3"/>
      <c r="V8" s="6">
        <v>51</v>
      </c>
      <c r="W8" s="6">
        <v>37</v>
      </c>
      <c r="X8" s="7">
        <f>V8-W8</f>
        <v>14</v>
      </c>
      <c r="Y8" s="6">
        <v>33</v>
      </c>
      <c r="Z8" s="6">
        <v>47</v>
      </c>
      <c r="AA8" s="7">
        <f>Y8-Z8</f>
        <v>-14</v>
      </c>
      <c r="AB8" s="6">
        <v>33</v>
      </c>
      <c r="AC8" s="6">
        <v>37</v>
      </c>
      <c r="AD8" s="7">
        <f>AB8-AC8</f>
        <v>-4</v>
      </c>
      <c r="AE8" s="4" t="s">
        <v>1672</v>
      </c>
      <c r="AJ8" s="6">
        <v>48</v>
      </c>
      <c r="AK8" s="6">
        <v>37</v>
      </c>
      <c r="AL8" s="7">
        <f>AJ8-AK8</f>
        <v>11</v>
      </c>
      <c r="AM8" s="4" t="s">
        <v>536</v>
      </c>
    </row>
    <row r="9" spans="1:39" x14ac:dyDescent="0.25">
      <c r="B9" t="s">
        <v>293</v>
      </c>
      <c r="C9" s="9" t="s">
        <v>451</v>
      </c>
      <c r="D9" s="97">
        <v>32001</v>
      </c>
      <c r="E9">
        <v>23</v>
      </c>
      <c r="F9" t="s">
        <v>264</v>
      </c>
      <c r="G9" s="2" t="s">
        <v>54</v>
      </c>
      <c r="H9" s="6">
        <v>45.5</v>
      </c>
      <c r="I9" s="7">
        <v>1</v>
      </c>
      <c r="J9" s="6">
        <v>35.5</v>
      </c>
      <c r="K9" s="7">
        <v>2.5</v>
      </c>
      <c r="L9" s="6">
        <v>17.5</v>
      </c>
      <c r="M9" s="7">
        <v>-3</v>
      </c>
      <c r="R9" s="6">
        <v>10</v>
      </c>
      <c r="S9" s="7">
        <v>-1.5</v>
      </c>
      <c r="V9" s="6">
        <v>46</v>
      </c>
      <c r="W9" s="6">
        <v>50</v>
      </c>
      <c r="X9" s="7">
        <f>V9-W9</f>
        <v>-4</v>
      </c>
      <c r="Y9" s="6">
        <v>36</v>
      </c>
      <c r="Z9" s="6"/>
      <c r="AB9" s="6"/>
      <c r="AC9" s="6"/>
      <c r="AJ9" s="6">
        <v>44</v>
      </c>
      <c r="AK9" s="6">
        <v>46</v>
      </c>
      <c r="AL9" s="7">
        <f>AJ9-AK9</f>
        <v>-2</v>
      </c>
      <c r="AM9" s="4" t="s">
        <v>292</v>
      </c>
    </row>
    <row r="10" spans="1:39" x14ac:dyDescent="0.25">
      <c r="A10" s="3"/>
      <c r="B10" t="s">
        <v>293</v>
      </c>
      <c r="C10" s="52" t="s">
        <v>453</v>
      </c>
      <c r="D10" s="97">
        <v>32008</v>
      </c>
      <c r="F10" t="s">
        <v>357</v>
      </c>
      <c r="G10" s="2"/>
      <c r="H10" s="6">
        <v>48</v>
      </c>
      <c r="I10" s="7">
        <f>H10-H8</f>
        <v>-1</v>
      </c>
      <c r="J10" s="6">
        <v>33</v>
      </c>
      <c r="K10" s="7">
        <f>J10-J8</f>
        <v>0</v>
      </c>
      <c r="L10" s="6">
        <v>17</v>
      </c>
      <c r="M10" s="7">
        <f>L10-L8</f>
        <v>1</v>
      </c>
      <c r="R10" s="6">
        <f>H10-J10</f>
        <v>15</v>
      </c>
      <c r="S10" s="7">
        <f>R10-R8</f>
        <v>-1</v>
      </c>
      <c r="V10" s="6"/>
      <c r="W10" s="6"/>
      <c r="Y10" s="6"/>
      <c r="Z10" s="6"/>
      <c r="AB10" s="6"/>
      <c r="AC10" s="6"/>
      <c r="AJ10" s="6"/>
      <c r="AK10" s="6"/>
      <c r="AL10" s="7"/>
      <c r="AM10" s="4"/>
    </row>
    <row r="11" spans="1:39" x14ac:dyDescent="0.25">
      <c r="B11" t="s">
        <v>293</v>
      </c>
      <c r="C11" s="9" t="s">
        <v>392</v>
      </c>
      <c r="D11" s="97">
        <v>32010</v>
      </c>
      <c r="E11">
        <v>30</v>
      </c>
      <c r="F11" t="s">
        <v>577</v>
      </c>
      <c r="G11" s="2" t="s">
        <v>192</v>
      </c>
      <c r="H11" s="6">
        <v>48</v>
      </c>
      <c r="I11" s="7">
        <v>-1</v>
      </c>
      <c r="J11" s="6">
        <v>36</v>
      </c>
      <c r="K11" s="7">
        <v>3</v>
      </c>
      <c r="L11" s="6">
        <v>14</v>
      </c>
      <c r="M11" s="7">
        <v>-3</v>
      </c>
      <c r="R11" s="6">
        <v>12</v>
      </c>
      <c r="S11" s="7">
        <v>-4</v>
      </c>
      <c r="V11" s="6"/>
      <c r="W11" s="6"/>
      <c r="Y11" s="6"/>
      <c r="Z11" s="6"/>
      <c r="AB11" s="6"/>
      <c r="AC11" s="6"/>
      <c r="AJ11" s="6"/>
      <c r="AK11" s="6"/>
    </row>
    <row r="12" spans="1:39" x14ac:dyDescent="0.25">
      <c r="B12" t="s">
        <v>295</v>
      </c>
      <c r="C12" s="9" t="s">
        <v>528</v>
      </c>
      <c r="D12" s="97">
        <v>32021</v>
      </c>
      <c r="F12" t="s">
        <v>357</v>
      </c>
      <c r="G12" s="2"/>
      <c r="H12" s="6">
        <v>53</v>
      </c>
      <c r="I12" s="7">
        <f>H12-H10</f>
        <v>5</v>
      </c>
      <c r="J12" s="6">
        <v>29</v>
      </c>
      <c r="K12" s="7">
        <f>J12-J10</f>
        <v>-4</v>
      </c>
      <c r="L12" s="6">
        <v>15</v>
      </c>
      <c r="M12" s="7">
        <f>L12-L10</f>
        <v>-2</v>
      </c>
      <c r="R12" s="6">
        <f>H12-J12</f>
        <v>24</v>
      </c>
      <c r="S12" s="7">
        <f>R12-R10</f>
        <v>9</v>
      </c>
      <c r="T12" s="3"/>
      <c r="V12" s="6">
        <v>51</v>
      </c>
      <c r="W12" s="6">
        <v>37</v>
      </c>
      <c r="X12" s="7">
        <f>V12-W12</f>
        <v>14</v>
      </c>
      <c r="Y12" s="6">
        <v>30</v>
      </c>
      <c r="Z12" s="6">
        <v>47</v>
      </c>
      <c r="AA12" s="7">
        <f>Y12-Z12</f>
        <v>-17</v>
      </c>
      <c r="AB12" s="6">
        <v>32</v>
      </c>
      <c r="AC12" s="6">
        <v>40</v>
      </c>
      <c r="AD12" s="7">
        <f>AB12-AC12</f>
        <v>-8</v>
      </c>
      <c r="AE12" s="4" t="s">
        <v>1672</v>
      </c>
      <c r="AJ12" s="6">
        <v>46</v>
      </c>
      <c r="AK12" s="6">
        <v>36</v>
      </c>
      <c r="AL12" s="7">
        <f>AJ12-AK12</f>
        <v>10</v>
      </c>
      <c r="AM12" s="4" t="s">
        <v>536</v>
      </c>
    </row>
    <row r="13" spans="1:39" x14ac:dyDescent="0.25">
      <c r="A13" s="3"/>
      <c r="B13" t="s">
        <v>295</v>
      </c>
      <c r="C13" s="52" t="s">
        <v>351</v>
      </c>
      <c r="D13" s="97">
        <v>32023</v>
      </c>
      <c r="E13">
        <v>13</v>
      </c>
      <c r="F13" t="s">
        <v>264</v>
      </c>
      <c r="G13" s="2" t="s">
        <v>54</v>
      </c>
      <c r="H13" s="6">
        <v>44</v>
      </c>
      <c r="I13" s="7">
        <v>-1.5</v>
      </c>
      <c r="J13" s="6">
        <v>33</v>
      </c>
      <c r="K13" s="7">
        <v>-2.5</v>
      </c>
      <c r="L13" s="6">
        <v>20</v>
      </c>
      <c r="M13" s="7">
        <v>2.5</v>
      </c>
      <c r="R13" s="6">
        <v>11</v>
      </c>
      <c r="S13" s="7">
        <v>1</v>
      </c>
      <c r="V13" s="6">
        <v>46</v>
      </c>
      <c r="W13" s="6">
        <v>51</v>
      </c>
      <c r="X13" s="7">
        <f>V13-W13</f>
        <v>-5</v>
      </c>
      <c r="Y13" s="6">
        <v>40</v>
      </c>
      <c r="Z13" s="6"/>
      <c r="AB13" s="6"/>
      <c r="AC13" s="6"/>
      <c r="AJ13" s="6">
        <v>42</v>
      </c>
      <c r="AK13" s="6">
        <v>48</v>
      </c>
      <c r="AL13" s="7">
        <f>AJ13-AK13</f>
        <v>-6</v>
      </c>
      <c r="AM13" s="4" t="s">
        <v>292</v>
      </c>
    </row>
    <row r="14" spans="1:39" x14ac:dyDescent="0.25">
      <c r="B14" t="s">
        <v>295</v>
      </c>
      <c r="C14" s="9" t="s">
        <v>413</v>
      </c>
      <c r="D14" s="97">
        <v>32032</v>
      </c>
      <c r="E14">
        <v>27</v>
      </c>
      <c r="F14" t="s">
        <v>521</v>
      </c>
      <c r="G14" s="2" t="s">
        <v>138</v>
      </c>
      <c r="H14" s="6">
        <v>47</v>
      </c>
      <c r="I14" s="7">
        <v>-1</v>
      </c>
      <c r="J14" s="6">
        <v>35</v>
      </c>
      <c r="K14" s="7">
        <v>2</v>
      </c>
      <c r="L14" s="6">
        <v>16</v>
      </c>
      <c r="M14" s="7">
        <v>-1</v>
      </c>
      <c r="R14" s="6">
        <v>12</v>
      </c>
      <c r="S14" s="7">
        <v>-3</v>
      </c>
      <c r="V14" s="6"/>
      <c r="W14" s="6"/>
      <c r="Y14" s="6"/>
      <c r="Z14" s="6"/>
      <c r="AB14" s="6"/>
      <c r="AC14" s="6"/>
      <c r="AJ14" s="6"/>
      <c r="AK14" s="6"/>
    </row>
    <row r="15" spans="1:39" x14ac:dyDescent="0.25">
      <c r="B15" t="s">
        <v>295</v>
      </c>
      <c r="C15" s="9" t="s">
        <v>446</v>
      </c>
      <c r="D15" s="97">
        <v>32036</v>
      </c>
      <c r="E15">
        <v>27</v>
      </c>
      <c r="F15" t="s">
        <v>264</v>
      </c>
      <c r="G15" s="2" t="s">
        <v>194</v>
      </c>
      <c r="H15" s="6">
        <v>48</v>
      </c>
      <c r="I15" s="7">
        <v>4</v>
      </c>
      <c r="J15" s="6">
        <v>35.5</v>
      </c>
      <c r="K15" s="7">
        <v>2.5</v>
      </c>
      <c r="L15" s="6">
        <v>14</v>
      </c>
      <c r="M15" s="7">
        <v>-6</v>
      </c>
      <c r="R15" s="6">
        <v>12.5</v>
      </c>
      <c r="S15" s="7">
        <v>1.5</v>
      </c>
      <c r="V15" s="6"/>
      <c r="W15" s="6"/>
      <c r="Y15" s="6"/>
      <c r="Z15" s="6"/>
      <c r="AB15" s="6"/>
      <c r="AC15" s="6"/>
      <c r="AJ15" s="6"/>
      <c r="AK15" s="6"/>
    </row>
    <row r="16" spans="1:39" x14ac:dyDescent="0.25">
      <c r="A16" s="3"/>
      <c r="B16" t="s">
        <v>295</v>
      </c>
      <c r="C16" s="52" t="s">
        <v>447</v>
      </c>
      <c r="D16" s="97">
        <v>32043</v>
      </c>
      <c r="F16" t="s">
        <v>357</v>
      </c>
      <c r="G16" s="2"/>
      <c r="H16" s="6">
        <v>50</v>
      </c>
      <c r="I16" s="7">
        <f>H16-H12</f>
        <v>-3</v>
      </c>
      <c r="J16" s="6">
        <v>34</v>
      </c>
      <c r="K16" s="7">
        <f>J16-J12</f>
        <v>5</v>
      </c>
      <c r="L16" s="6">
        <v>13</v>
      </c>
      <c r="M16" s="7">
        <f>L16-L12</f>
        <v>-2</v>
      </c>
      <c r="R16" s="6">
        <f>H16-J16</f>
        <v>16</v>
      </c>
      <c r="S16" s="7">
        <f>R16-R12</f>
        <v>-8</v>
      </c>
      <c r="V16" s="6"/>
      <c r="W16" s="6"/>
      <c r="Y16" s="6"/>
      <c r="Z16" s="6"/>
      <c r="AB16" s="6"/>
      <c r="AC16" s="6"/>
      <c r="AJ16" s="6"/>
      <c r="AK16" s="6"/>
    </row>
    <row r="17" spans="1:39" x14ac:dyDescent="0.25">
      <c r="B17" t="s">
        <v>295</v>
      </c>
      <c r="C17" s="9" t="s">
        <v>543</v>
      </c>
      <c r="D17" s="97">
        <v>32044</v>
      </c>
      <c r="E17">
        <v>4</v>
      </c>
      <c r="F17" t="s">
        <v>577</v>
      </c>
      <c r="G17" s="2" t="s">
        <v>192</v>
      </c>
      <c r="H17" s="6">
        <v>49</v>
      </c>
      <c r="I17" s="7">
        <v>1</v>
      </c>
      <c r="J17" s="6">
        <v>36</v>
      </c>
      <c r="K17" s="7">
        <v>0</v>
      </c>
      <c r="L17" s="6">
        <v>12</v>
      </c>
      <c r="M17" s="7">
        <v>-2</v>
      </c>
      <c r="R17" s="6">
        <v>13</v>
      </c>
      <c r="S17" s="7">
        <v>1</v>
      </c>
      <c r="V17" s="6"/>
      <c r="W17" s="6"/>
      <c r="Y17" s="6"/>
      <c r="Z17" s="6"/>
      <c r="AB17" s="6"/>
      <c r="AC17" s="6"/>
      <c r="AJ17" s="6"/>
      <c r="AK17" s="6"/>
    </row>
    <row r="18" spans="1:39" x14ac:dyDescent="0.25">
      <c r="B18" t="s">
        <v>297</v>
      </c>
      <c r="C18" s="9" t="s">
        <v>608</v>
      </c>
      <c r="D18" s="97">
        <v>32051</v>
      </c>
      <c r="F18" t="s">
        <v>357</v>
      </c>
      <c r="G18" s="2"/>
      <c r="H18" s="6">
        <v>51</v>
      </c>
      <c r="I18" s="7">
        <f>H18-H16</f>
        <v>1</v>
      </c>
      <c r="J18" s="6">
        <v>31</v>
      </c>
      <c r="K18" s="7">
        <f>J18-J16</f>
        <v>-3</v>
      </c>
      <c r="L18" s="6">
        <v>15</v>
      </c>
      <c r="M18" s="7">
        <f>L18-L16</f>
        <v>2</v>
      </c>
      <c r="R18" s="6">
        <f>H18-J18</f>
        <v>20</v>
      </c>
      <c r="S18" s="7">
        <f>R18-R16</f>
        <v>4</v>
      </c>
      <c r="T18" s="3"/>
      <c r="V18" s="6">
        <v>51</v>
      </c>
      <c r="W18" s="6">
        <v>37</v>
      </c>
      <c r="X18" s="7">
        <f>V18-W18</f>
        <v>14</v>
      </c>
      <c r="Y18" s="6">
        <v>34</v>
      </c>
      <c r="Z18" s="6">
        <v>42</v>
      </c>
      <c r="AA18" s="7">
        <f>Y18-Z18</f>
        <v>-8</v>
      </c>
      <c r="AB18" s="6">
        <v>31</v>
      </c>
      <c r="AC18" s="6">
        <v>38</v>
      </c>
      <c r="AD18" s="7">
        <f>AB18-AC18</f>
        <v>-7</v>
      </c>
      <c r="AE18" s="4" t="s">
        <v>1672</v>
      </c>
      <c r="AJ18" s="6">
        <v>46</v>
      </c>
      <c r="AK18" s="6">
        <v>37</v>
      </c>
      <c r="AL18" s="7">
        <f>AJ18-AK18</f>
        <v>9</v>
      </c>
      <c r="AM18" s="4" t="s">
        <v>536</v>
      </c>
    </row>
    <row r="19" spans="1:39" x14ac:dyDescent="0.25">
      <c r="B19" t="s">
        <v>297</v>
      </c>
      <c r="C19" s="52" t="s">
        <v>484</v>
      </c>
      <c r="D19" s="97">
        <v>32059</v>
      </c>
      <c r="E19">
        <v>15</v>
      </c>
      <c r="F19" t="s">
        <v>508</v>
      </c>
      <c r="G19" s="2" t="s">
        <v>672</v>
      </c>
      <c r="H19" s="6">
        <v>45</v>
      </c>
      <c r="I19" s="7"/>
      <c r="J19" s="6">
        <v>39</v>
      </c>
      <c r="K19" s="7"/>
      <c r="L19" s="6">
        <v>13</v>
      </c>
      <c r="M19" s="7"/>
      <c r="R19" s="6">
        <v>6</v>
      </c>
      <c r="S19" s="7"/>
      <c r="V19" s="6"/>
      <c r="W19" s="6"/>
      <c r="Y19" s="6"/>
      <c r="Z19" s="6"/>
      <c r="AB19" s="6"/>
      <c r="AC19" s="6"/>
      <c r="AJ19" s="6"/>
      <c r="AK19" s="6"/>
    </row>
    <row r="20" spans="1:39" x14ac:dyDescent="0.25">
      <c r="B20" t="s">
        <v>297</v>
      </c>
      <c r="C20" s="9" t="s">
        <v>350</v>
      </c>
      <c r="D20" s="97">
        <v>32064</v>
      </c>
      <c r="E20">
        <v>22</v>
      </c>
      <c r="F20" t="s">
        <v>264</v>
      </c>
      <c r="G20" s="2" t="s">
        <v>54</v>
      </c>
      <c r="H20" s="6">
        <v>52</v>
      </c>
      <c r="I20" s="7">
        <v>4</v>
      </c>
      <c r="J20" s="6">
        <v>31.5</v>
      </c>
      <c r="K20" s="7">
        <v>-4</v>
      </c>
      <c r="L20" s="6">
        <v>13.5</v>
      </c>
      <c r="M20" s="7">
        <v>-0.5</v>
      </c>
      <c r="R20" s="6">
        <v>20.5</v>
      </c>
      <c r="S20" s="7">
        <v>8</v>
      </c>
      <c r="V20" s="6">
        <v>52</v>
      </c>
      <c r="W20" s="6">
        <v>44</v>
      </c>
      <c r="X20" s="7">
        <f>V20-W20</f>
        <v>8</v>
      </c>
      <c r="Y20" s="6">
        <v>39</v>
      </c>
      <c r="Z20" s="6"/>
      <c r="AB20" s="6"/>
      <c r="AC20" s="6"/>
      <c r="AJ20" s="6">
        <v>46</v>
      </c>
      <c r="AK20" s="6">
        <v>41</v>
      </c>
      <c r="AL20" s="7">
        <f>AJ20-AK20</f>
        <v>5</v>
      </c>
      <c r="AM20" s="4" t="s">
        <v>292</v>
      </c>
    </row>
    <row r="21" spans="1:39" x14ac:dyDescent="0.25">
      <c r="A21" s="3"/>
      <c r="B21" t="s">
        <v>297</v>
      </c>
      <c r="C21" s="52" t="s">
        <v>320</v>
      </c>
      <c r="D21" s="97">
        <v>32069</v>
      </c>
      <c r="E21">
        <v>25</v>
      </c>
      <c r="F21" t="s">
        <v>577</v>
      </c>
      <c r="G21" s="2" t="s">
        <v>192</v>
      </c>
      <c r="H21" s="6">
        <v>50</v>
      </c>
      <c r="I21" s="7">
        <v>1</v>
      </c>
      <c r="J21" s="6">
        <v>34</v>
      </c>
      <c r="K21" s="7">
        <v>-2</v>
      </c>
      <c r="L21" s="6">
        <v>14</v>
      </c>
      <c r="M21" s="7">
        <v>2</v>
      </c>
      <c r="R21" s="6">
        <v>16</v>
      </c>
      <c r="S21" s="7">
        <v>3</v>
      </c>
      <c r="V21" s="6"/>
      <c r="W21" s="6"/>
      <c r="Y21" s="6"/>
      <c r="Z21" s="6"/>
      <c r="AB21" s="6"/>
      <c r="AC21" s="6"/>
      <c r="AJ21" s="6"/>
      <c r="AK21" s="6"/>
    </row>
    <row r="22" spans="1:39" x14ac:dyDescent="0.25">
      <c r="B22" t="s">
        <v>297</v>
      </c>
      <c r="C22" s="9" t="s">
        <v>392</v>
      </c>
      <c r="D22" s="97">
        <v>32071</v>
      </c>
      <c r="E22">
        <v>1</v>
      </c>
      <c r="F22" t="s">
        <v>577</v>
      </c>
      <c r="G22" s="2" t="s">
        <v>192</v>
      </c>
      <c r="H22" s="6">
        <v>47</v>
      </c>
      <c r="I22" s="7">
        <v>-3</v>
      </c>
      <c r="J22" s="6">
        <v>37</v>
      </c>
      <c r="K22" s="7">
        <v>3</v>
      </c>
      <c r="L22" s="6">
        <v>14</v>
      </c>
      <c r="M22" s="7">
        <v>0</v>
      </c>
      <c r="R22" s="6">
        <v>10</v>
      </c>
      <c r="S22" s="7">
        <v>-6</v>
      </c>
      <c r="V22" s="6"/>
      <c r="W22" s="6"/>
      <c r="Y22" s="6"/>
      <c r="Z22" s="6"/>
      <c r="AB22" s="6"/>
      <c r="AC22" s="6"/>
      <c r="AJ22" s="6"/>
      <c r="AK22" s="6"/>
    </row>
    <row r="23" spans="1:39" x14ac:dyDescent="0.25">
      <c r="A23" s="3"/>
      <c r="B23" s="3" t="s">
        <v>297</v>
      </c>
      <c r="C23" s="52" t="s">
        <v>569</v>
      </c>
      <c r="D23" s="97">
        <v>32078</v>
      </c>
      <c r="F23" t="s">
        <v>357</v>
      </c>
      <c r="G23" s="2"/>
      <c r="H23" s="6">
        <v>45</v>
      </c>
      <c r="I23" s="7">
        <f>H23-H18</f>
        <v>-6</v>
      </c>
      <c r="J23" s="6">
        <v>36</v>
      </c>
      <c r="K23" s="7">
        <f>J23-J18</f>
        <v>5</v>
      </c>
      <c r="L23" s="6">
        <v>15</v>
      </c>
      <c r="M23" s="7">
        <f>L23-L18</f>
        <v>0</v>
      </c>
      <c r="R23" s="6">
        <f>H23-J23</f>
        <v>9</v>
      </c>
      <c r="S23" s="7">
        <f>R23-R18</f>
        <v>-11</v>
      </c>
      <c r="V23" s="6"/>
      <c r="W23" s="6"/>
      <c r="Y23" s="6"/>
      <c r="Z23" s="6"/>
      <c r="AB23" s="6"/>
      <c r="AC23" s="6"/>
      <c r="AJ23" s="6"/>
      <c r="AK23" s="6"/>
    </row>
    <row r="24" spans="1:39" x14ac:dyDescent="0.25">
      <c r="A24" s="3"/>
      <c r="B24" s="3" t="s">
        <v>296</v>
      </c>
      <c r="C24" s="52" t="s">
        <v>611</v>
      </c>
      <c r="D24" s="97">
        <v>32084</v>
      </c>
      <c r="F24" t="s">
        <v>357</v>
      </c>
      <c r="G24" s="2"/>
      <c r="H24" s="6">
        <v>48</v>
      </c>
      <c r="I24" s="7">
        <f>H24-H23</f>
        <v>3</v>
      </c>
      <c r="J24" s="6">
        <v>35</v>
      </c>
      <c r="K24" s="7">
        <f>J24-J23</f>
        <v>-1</v>
      </c>
      <c r="L24" s="6">
        <v>14</v>
      </c>
      <c r="M24" s="7">
        <f>L24-L23</f>
        <v>-1</v>
      </c>
      <c r="R24" s="6">
        <f>H24-J24</f>
        <v>13</v>
      </c>
      <c r="S24" s="7">
        <f>R24-R23</f>
        <v>4</v>
      </c>
      <c r="V24" s="6">
        <v>47</v>
      </c>
      <c r="W24" s="6">
        <v>39</v>
      </c>
      <c r="X24" s="7">
        <f>V24-W24</f>
        <v>8</v>
      </c>
      <c r="Y24" s="6">
        <v>34</v>
      </c>
      <c r="Z24" s="6">
        <v>44</v>
      </c>
      <c r="AA24" s="7">
        <f>Y24-Z24</f>
        <v>-10</v>
      </c>
      <c r="AB24" s="6">
        <v>26</v>
      </c>
      <c r="AC24" s="6">
        <v>42</v>
      </c>
      <c r="AD24" s="7">
        <f>AB24-AC24</f>
        <v>-16</v>
      </c>
      <c r="AE24" s="4" t="s">
        <v>1672</v>
      </c>
      <c r="AJ24" s="6">
        <v>42</v>
      </c>
      <c r="AK24" s="6">
        <v>39</v>
      </c>
      <c r="AL24" s="7">
        <f>AJ24-AK24</f>
        <v>3</v>
      </c>
      <c r="AM24" s="4" t="s">
        <v>536</v>
      </c>
    </row>
    <row r="25" spans="1:39" x14ac:dyDescent="0.25">
      <c r="B25" t="s">
        <v>296</v>
      </c>
      <c r="C25" s="9" t="s">
        <v>512</v>
      </c>
      <c r="D25" s="97">
        <v>32092</v>
      </c>
      <c r="E25">
        <v>19</v>
      </c>
      <c r="F25" t="s">
        <v>264</v>
      </c>
      <c r="G25" s="2" t="s">
        <v>54</v>
      </c>
      <c r="H25" s="6">
        <v>46.5</v>
      </c>
      <c r="I25" s="7">
        <v>-5.5</v>
      </c>
      <c r="J25" s="6">
        <v>33</v>
      </c>
      <c r="K25" s="7">
        <v>1.5</v>
      </c>
      <c r="L25" s="6">
        <v>17</v>
      </c>
      <c r="M25" s="7">
        <v>3.5</v>
      </c>
      <c r="R25" s="6">
        <v>13.5</v>
      </c>
      <c r="S25" s="7">
        <v>-7</v>
      </c>
      <c r="V25" s="6">
        <v>47</v>
      </c>
      <c r="W25" s="6">
        <v>48</v>
      </c>
      <c r="X25" s="7">
        <f>V25-W25</f>
        <v>-1</v>
      </c>
      <c r="Y25" s="6">
        <v>39</v>
      </c>
      <c r="Z25" s="6"/>
      <c r="AB25" s="6"/>
      <c r="AC25" s="6"/>
      <c r="AJ25" s="6">
        <v>43</v>
      </c>
      <c r="AK25" s="6">
        <v>45</v>
      </c>
      <c r="AL25" s="7">
        <f>AJ25-AK25</f>
        <v>-2</v>
      </c>
      <c r="AM25" s="4" t="s">
        <v>292</v>
      </c>
    </row>
    <row r="26" spans="1:39" x14ac:dyDescent="0.25">
      <c r="B26" t="s">
        <v>296</v>
      </c>
      <c r="C26" s="9" t="s">
        <v>345</v>
      </c>
      <c r="D26" s="97">
        <v>32100</v>
      </c>
      <c r="E26">
        <v>29</v>
      </c>
      <c r="F26" t="s">
        <v>577</v>
      </c>
      <c r="G26" s="2" t="s">
        <v>192</v>
      </c>
      <c r="H26" s="6">
        <v>50</v>
      </c>
      <c r="I26" s="7">
        <v>3</v>
      </c>
      <c r="J26" s="6">
        <v>38</v>
      </c>
      <c r="K26" s="7">
        <v>1</v>
      </c>
      <c r="L26" s="6">
        <v>11</v>
      </c>
      <c r="M26" s="7">
        <v>-3</v>
      </c>
      <c r="R26" s="6">
        <v>12</v>
      </c>
      <c r="S26" s="7">
        <v>2</v>
      </c>
      <c r="V26" s="6"/>
      <c r="W26" s="6"/>
      <c r="Y26" s="6"/>
      <c r="Z26" s="6"/>
      <c r="AB26" s="6"/>
      <c r="AC26" s="6"/>
      <c r="AJ26" s="6"/>
      <c r="AK26" s="6"/>
    </row>
    <row r="27" spans="1:39" x14ac:dyDescent="0.25">
      <c r="A27" s="3"/>
      <c r="B27" t="s">
        <v>296</v>
      </c>
      <c r="C27" s="52" t="s">
        <v>430</v>
      </c>
      <c r="D27" s="97">
        <v>32106</v>
      </c>
      <c r="F27" t="s">
        <v>357</v>
      </c>
      <c r="G27" s="2"/>
      <c r="H27" s="6">
        <v>49</v>
      </c>
      <c r="I27" s="7">
        <f>H27-H24</f>
        <v>1</v>
      </c>
      <c r="J27" s="6">
        <v>34</v>
      </c>
      <c r="K27" s="7">
        <f>J27-J24</f>
        <v>-1</v>
      </c>
      <c r="L27" s="6">
        <v>15</v>
      </c>
      <c r="M27" s="7">
        <f>L27-L24</f>
        <v>1</v>
      </c>
      <c r="R27" s="6">
        <f>H27-J27</f>
        <v>15</v>
      </c>
      <c r="S27" s="7">
        <f>R27-R24</f>
        <v>2</v>
      </c>
      <c r="V27" s="6"/>
      <c r="W27" s="6"/>
      <c r="Y27" s="6"/>
      <c r="Z27" s="6"/>
      <c r="AB27" s="6"/>
      <c r="AC27" s="6"/>
      <c r="AJ27" s="6"/>
      <c r="AK27" s="6"/>
    </row>
    <row r="28" spans="1:39" x14ac:dyDescent="0.25">
      <c r="A28" s="3"/>
      <c r="B28" t="s">
        <v>266</v>
      </c>
      <c r="C28" s="52" t="s">
        <v>528</v>
      </c>
      <c r="D28" s="97">
        <v>32112</v>
      </c>
      <c r="F28" t="s">
        <v>357</v>
      </c>
      <c r="G28" s="2"/>
      <c r="H28" s="6">
        <v>47</v>
      </c>
      <c r="I28" s="7">
        <f>H28-H27</f>
        <v>-2</v>
      </c>
      <c r="J28" s="6">
        <v>35</v>
      </c>
      <c r="K28" s="7">
        <f>J28-J27</f>
        <v>1</v>
      </c>
      <c r="L28" s="6">
        <v>14</v>
      </c>
      <c r="M28" s="7">
        <f>L28-L27</f>
        <v>-1</v>
      </c>
      <c r="R28" s="6">
        <f>H28-J28</f>
        <v>12</v>
      </c>
      <c r="S28" s="7">
        <f>R28-R27</f>
        <v>-3</v>
      </c>
      <c r="V28" s="6">
        <v>48</v>
      </c>
      <c r="W28" s="6">
        <v>39</v>
      </c>
      <c r="X28" s="7">
        <f>V28-W28</f>
        <v>9</v>
      </c>
      <c r="Y28" s="6">
        <v>32</v>
      </c>
      <c r="Z28" s="6">
        <v>45</v>
      </c>
      <c r="AA28" s="7">
        <f>Y28-Z28</f>
        <v>-13</v>
      </c>
      <c r="AB28" s="6">
        <v>32</v>
      </c>
      <c r="AC28" s="6">
        <v>40</v>
      </c>
      <c r="AD28" s="7">
        <f>AB28-AC28</f>
        <v>-8</v>
      </c>
      <c r="AE28" s="4" t="s">
        <v>1672</v>
      </c>
      <c r="AJ28" s="6">
        <v>40</v>
      </c>
      <c r="AK28" s="6">
        <v>43</v>
      </c>
      <c r="AL28" s="7">
        <f>AJ28-AK28</f>
        <v>-3</v>
      </c>
      <c r="AM28" s="4" t="s">
        <v>536</v>
      </c>
    </row>
    <row r="29" spans="1:39" x14ac:dyDescent="0.25">
      <c r="B29" t="s">
        <v>266</v>
      </c>
      <c r="C29" s="9" t="s">
        <v>399</v>
      </c>
      <c r="D29" s="97">
        <v>32113</v>
      </c>
      <c r="E29">
        <v>13</v>
      </c>
      <c r="F29" t="s">
        <v>264</v>
      </c>
      <c r="G29" s="2" t="s">
        <v>54</v>
      </c>
      <c r="H29" s="6">
        <v>46.5</v>
      </c>
      <c r="I29" s="7">
        <v>0</v>
      </c>
      <c r="J29" s="6">
        <v>34.5</v>
      </c>
      <c r="K29" s="7">
        <v>1.5</v>
      </c>
      <c r="L29" s="6">
        <v>16</v>
      </c>
      <c r="M29" s="7">
        <v>-1</v>
      </c>
      <c r="R29" s="6">
        <v>12</v>
      </c>
      <c r="S29" s="7">
        <v>-1.5</v>
      </c>
      <c r="V29" s="6">
        <v>47</v>
      </c>
      <c r="W29" s="6">
        <v>49</v>
      </c>
      <c r="X29" s="7">
        <f>V29-W29</f>
        <v>-2</v>
      </c>
      <c r="Y29" s="6">
        <v>40</v>
      </c>
      <c r="Z29" s="6"/>
      <c r="AB29" s="6"/>
      <c r="AC29" s="6"/>
      <c r="AJ29" s="6">
        <v>42</v>
      </c>
      <c r="AK29" s="6">
        <v>47</v>
      </c>
      <c r="AL29" s="7">
        <f>AJ29-AK29</f>
        <v>-5</v>
      </c>
      <c r="AM29" s="4" t="s">
        <v>292</v>
      </c>
    </row>
    <row r="30" spans="1:39" x14ac:dyDescent="0.25">
      <c r="B30" t="s">
        <v>266</v>
      </c>
      <c r="C30" s="52" t="s">
        <v>346</v>
      </c>
      <c r="D30" s="97">
        <v>32115</v>
      </c>
      <c r="E30">
        <v>9</v>
      </c>
      <c r="F30" t="s">
        <v>508</v>
      </c>
      <c r="G30" s="2" t="s">
        <v>672</v>
      </c>
      <c r="H30" s="6">
        <v>47</v>
      </c>
      <c r="I30" s="7">
        <v>2</v>
      </c>
      <c r="J30" s="6">
        <v>37</v>
      </c>
      <c r="K30" s="7">
        <v>-2</v>
      </c>
      <c r="L30" s="6">
        <v>13</v>
      </c>
      <c r="M30" s="7">
        <v>0</v>
      </c>
      <c r="R30" s="6">
        <v>10</v>
      </c>
      <c r="S30" s="7">
        <v>4</v>
      </c>
      <c r="V30" s="6"/>
      <c r="W30" s="6"/>
      <c r="Y30" s="6"/>
      <c r="Z30" s="6"/>
      <c r="AB30" s="6"/>
      <c r="AC30" s="6"/>
      <c r="AJ30" s="6"/>
      <c r="AK30" s="6"/>
    </row>
    <row r="31" spans="1:39" x14ac:dyDescent="0.25">
      <c r="A31" s="3"/>
      <c r="B31" t="s">
        <v>266</v>
      </c>
      <c r="C31" s="52" t="s">
        <v>400</v>
      </c>
      <c r="D31" s="97">
        <v>32120</v>
      </c>
      <c r="F31" t="s">
        <v>357</v>
      </c>
      <c r="G31" s="2"/>
      <c r="H31" s="6">
        <v>47</v>
      </c>
      <c r="I31" s="7">
        <f>H31-H28</f>
        <v>0</v>
      </c>
      <c r="J31" s="6">
        <v>35</v>
      </c>
      <c r="K31" s="7">
        <f>J31-J28</f>
        <v>0</v>
      </c>
      <c r="L31" s="6">
        <v>15</v>
      </c>
      <c r="M31" s="7">
        <f>L31-L28</f>
        <v>1</v>
      </c>
      <c r="R31" s="6">
        <f>H31-J31</f>
        <v>12</v>
      </c>
      <c r="S31" s="7">
        <f>R31-R28</f>
        <v>0</v>
      </c>
      <c r="V31" s="6"/>
      <c r="W31" s="6"/>
      <c r="Y31" s="6"/>
      <c r="Z31" s="6"/>
      <c r="AB31" s="6"/>
      <c r="AC31" s="6"/>
      <c r="AJ31" s="6"/>
      <c r="AK31" s="6"/>
    </row>
    <row r="32" spans="1:39" x14ac:dyDescent="0.25">
      <c r="B32" t="s">
        <v>266</v>
      </c>
      <c r="C32" s="9" t="s">
        <v>603</v>
      </c>
      <c r="D32" s="97">
        <v>32140</v>
      </c>
      <c r="E32">
        <v>3</v>
      </c>
      <c r="F32" t="s">
        <v>577</v>
      </c>
      <c r="G32" s="2" t="s">
        <v>192</v>
      </c>
      <c r="H32" s="6">
        <v>48</v>
      </c>
      <c r="I32" s="7">
        <v>-2</v>
      </c>
      <c r="J32" s="6">
        <v>36</v>
      </c>
      <c r="K32" s="7">
        <v>-2</v>
      </c>
      <c r="L32" s="6">
        <v>15</v>
      </c>
      <c r="M32" s="7">
        <v>4</v>
      </c>
      <c r="R32" s="6">
        <v>12</v>
      </c>
      <c r="S32" s="7">
        <v>0</v>
      </c>
      <c r="V32" s="6"/>
      <c r="W32" s="6"/>
      <c r="Y32" s="6"/>
      <c r="Z32" s="6"/>
      <c r="AB32" s="6"/>
      <c r="AC32" s="6"/>
      <c r="AJ32" s="6"/>
      <c r="AK32" s="6"/>
    </row>
    <row r="33" spans="1:39" x14ac:dyDescent="0.25">
      <c r="A33" s="1">
        <v>1988</v>
      </c>
      <c r="B33" s="3" t="s">
        <v>267</v>
      </c>
      <c r="C33" s="52" t="s">
        <v>409</v>
      </c>
      <c r="D33" s="97">
        <v>32148</v>
      </c>
      <c r="F33" s="3" t="s">
        <v>357</v>
      </c>
      <c r="G33" s="2"/>
      <c r="H33" s="6">
        <v>47</v>
      </c>
      <c r="I33" s="7">
        <v>0</v>
      </c>
      <c r="J33" s="6">
        <v>35</v>
      </c>
      <c r="K33" s="7">
        <v>0</v>
      </c>
      <c r="L33" s="6">
        <v>16</v>
      </c>
      <c r="M33" s="7">
        <v>1</v>
      </c>
      <c r="R33" s="6">
        <f>H33-J33</f>
        <v>12</v>
      </c>
      <c r="S33" s="7">
        <v>0</v>
      </c>
      <c r="V33" s="6">
        <v>46</v>
      </c>
      <c r="W33" s="6">
        <v>40</v>
      </c>
      <c r="X33" s="7">
        <f>V33-W33</f>
        <v>6</v>
      </c>
      <c r="Y33" s="6">
        <v>31</v>
      </c>
      <c r="Z33" s="6">
        <v>45</v>
      </c>
      <c r="AA33" s="7">
        <f>Y33-Z33</f>
        <v>-14</v>
      </c>
      <c r="AB33" s="6">
        <v>26</v>
      </c>
      <c r="AC33" s="6">
        <v>41</v>
      </c>
      <c r="AD33" s="7">
        <f>AB33-AC33</f>
        <v>-15</v>
      </c>
      <c r="AE33" s="4" t="s">
        <v>1672</v>
      </c>
      <c r="AJ33" s="6">
        <v>41</v>
      </c>
      <c r="AK33" s="6">
        <v>41</v>
      </c>
      <c r="AL33" s="7">
        <f>AJ33-AK33</f>
        <v>0</v>
      </c>
      <c r="AM33" s="4" t="s">
        <v>536</v>
      </c>
    </row>
    <row r="34" spans="1:39" x14ac:dyDescent="0.25">
      <c r="A34" s="1"/>
      <c r="B34" s="3" t="s">
        <v>267</v>
      </c>
      <c r="C34" s="52" t="s">
        <v>553</v>
      </c>
      <c r="D34" s="97">
        <v>32149</v>
      </c>
      <c r="E34" s="3">
        <v>10</v>
      </c>
      <c r="F34" s="3" t="s">
        <v>508</v>
      </c>
      <c r="G34" s="2" t="s">
        <v>180</v>
      </c>
      <c r="H34" s="6">
        <v>45</v>
      </c>
      <c r="I34" s="7">
        <v>-2</v>
      </c>
      <c r="J34" s="6">
        <v>40</v>
      </c>
      <c r="K34" s="7">
        <v>3</v>
      </c>
      <c r="L34" s="6">
        <v>8</v>
      </c>
      <c r="M34" s="7">
        <v>-5</v>
      </c>
      <c r="R34" s="6">
        <f>H34-J34</f>
        <v>5</v>
      </c>
      <c r="S34" s="7">
        <v>-5</v>
      </c>
      <c r="V34" s="6"/>
      <c r="W34" s="6"/>
      <c r="Y34" s="6"/>
      <c r="Z34" s="6"/>
      <c r="AB34" s="6"/>
      <c r="AC34" s="6"/>
      <c r="AJ34" s="6"/>
      <c r="AK34" s="6"/>
    </row>
    <row r="35" spans="1:39" x14ac:dyDescent="0.25">
      <c r="A35" s="3"/>
      <c r="B35" t="s">
        <v>267</v>
      </c>
      <c r="C35" s="52" t="s">
        <v>477</v>
      </c>
      <c r="D35" s="97">
        <v>32149</v>
      </c>
      <c r="E35">
        <v>12</v>
      </c>
      <c r="F35" t="s">
        <v>508</v>
      </c>
      <c r="G35" s="2" t="s">
        <v>672</v>
      </c>
      <c r="H35" s="6">
        <v>42</v>
      </c>
      <c r="I35" s="7">
        <v>-3</v>
      </c>
      <c r="J35" s="6">
        <v>40</v>
      </c>
      <c r="K35" s="7">
        <v>0</v>
      </c>
      <c r="L35" s="6">
        <v>17</v>
      </c>
      <c r="M35" s="7">
        <v>9</v>
      </c>
      <c r="R35" s="6">
        <f>H35-J35</f>
        <v>2</v>
      </c>
      <c r="S35" s="7">
        <v>-3</v>
      </c>
      <c r="V35" s="6"/>
      <c r="W35" s="6"/>
      <c r="Y35" s="6"/>
      <c r="Z35" s="6"/>
      <c r="AB35" s="6"/>
      <c r="AC35" s="6"/>
      <c r="AJ35" s="6"/>
      <c r="AK35" s="6"/>
    </row>
    <row r="36" spans="1:39" x14ac:dyDescent="0.25">
      <c r="A36" s="3"/>
      <c r="B36" t="s">
        <v>267</v>
      </c>
      <c r="C36" s="52" t="s">
        <v>359</v>
      </c>
      <c r="D36" s="97">
        <v>32155</v>
      </c>
      <c r="E36">
        <v>20</v>
      </c>
      <c r="F36" t="s">
        <v>264</v>
      </c>
      <c r="G36" s="2" t="s">
        <v>54</v>
      </c>
      <c r="H36" s="6">
        <v>45.5</v>
      </c>
      <c r="I36" s="7">
        <v>-1</v>
      </c>
      <c r="J36" s="6">
        <v>37</v>
      </c>
      <c r="K36" s="7">
        <v>2.5</v>
      </c>
      <c r="L36" s="6">
        <v>15</v>
      </c>
      <c r="M36" s="7">
        <v>1</v>
      </c>
      <c r="R36" s="6">
        <v>8.5</v>
      </c>
      <c r="S36" s="7">
        <v>-3</v>
      </c>
      <c r="V36" s="6">
        <v>48</v>
      </c>
      <c r="W36" s="6">
        <v>48</v>
      </c>
      <c r="X36" s="7">
        <f>V36-W36</f>
        <v>0</v>
      </c>
      <c r="Y36" s="6">
        <v>35</v>
      </c>
      <c r="Z36" s="6"/>
      <c r="AB36" s="6"/>
      <c r="AC36" s="6"/>
      <c r="AJ36" s="6">
        <v>42</v>
      </c>
      <c r="AK36" s="6">
        <v>46</v>
      </c>
      <c r="AL36" s="7">
        <f>AJ36-AK36</f>
        <v>-4</v>
      </c>
      <c r="AM36" s="4" t="s">
        <v>292</v>
      </c>
    </row>
    <row r="37" spans="1:39" x14ac:dyDescent="0.25">
      <c r="B37" t="s">
        <v>267</v>
      </c>
      <c r="C37" s="9" t="s">
        <v>348</v>
      </c>
      <c r="D37" s="97">
        <v>32164</v>
      </c>
      <c r="E37">
        <v>31</v>
      </c>
      <c r="F37" t="s">
        <v>577</v>
      </c>
      <c r="G37" s="2" t="s">
        <v>192</v>
      </c>
      <c r="H37" s="6">
        <v>50</v>
      </c>
      <c r="I37" s="7">
        <v>2</v>
      </c>
      <c r="J37" s="6">
        <v>36</v>
      </c>
      <c r="K37" s="7">
        <v>0</v>
      </c>
      <c r="L37" s="6">
        <v>12</v>
      </c>
      <c r="M37" s="7">
        <v>-3</v>
      </c>
      <c r="R37" s="6">
        <v>14</v>
      </c>
      <c r="S37" s="7">
        <v>2</v>
      </c>
      <c r="V37" s="6"/>
      <c r="W37" s="6"/>
      <c r="Y37" s="6"/>
      <c r="Z37" s="6"/>
      <c r="AB37" s="6"/>
      <c r="AC37" s="6"/>
      <c r="AJ37" s="6"/>
      <c r="AK37" s="6"/>
    </row>
    <row r="38" spans="1:39" x14ac:dyDescent="0.25">
      <c r="B38" t="s">
        <v>268</v>
      </c>
      <c r="C38" s="52" t="s">
        <v>436</v>
      </c>
      <c r="D38" s="97">
        <v>32176</v>
      </c>
      <c r="F38" s="3" t="s">
        <v>357</v>
      </c>
      <c r="G38" s="2"/>
      <c r="H38" s="6">
        <v>45</v>
      </c>
      <c r="I38" s="7">
        <v>-2</v>
      </c>
      <c r="J38" s="6">
        <v>37</v>
      </c>
      <c r="K38" s="7">
        <v>2</v>
      </c>
      <c r="L38" s="6">
        <v>14</v>
      </c>
      <c r="M38" s="7">
        <v>-2</v>
      </c>
      <c r="R38" s="6">
        <f>H38-J38</f>
        <v>8</v>
      </c>
      <c r="S38" s="7">
        <v>-4</v>
      </c>
      <c r="U38" s="3"/>
      <c r="V38" s="6">
        <v>41</v>
      </c>
      <c r="W38" s="6">
        <v>47</v>
      </c>
      <c r="X38" s="7">
        <f>V38-W38</f>
        <v>-6</v>
      </c>
      <c r="Y38" s="6">
        <v>31</v>
      </c>
      <c r="Z38" s="6">
        <v>46</v>
      </c>
      <c r="AA38" s="7">
        <f>Y38-Z38</f>
        <v>-15</v>
      </c>
      <c r="AB38" s="6">
        <v>23</v>
      </c>
      <c r="AC38" s="6">
        <v>48</v>
      </c>
      <c r="AD38" s="7">
        <f>AB38-AC38</f>
        <v>-25</v>
      </c>
      <c r="AE38" s="4" t="s">
        <v>1672</v>
      </c>
      <c r="AJ38" s="6">
        <v>36</v>
      </c>
      <c r="AK38" s="6">
        <v>47</v>
      </c>
      <c r="AL38" s="7">
        <f>AJ38-AK38</f>
        <v>-11</v>
      </c>
      <c r="AM38" s="4" t="s">
        <v>536</v>
      </c>
    </row>
    <row r="39" spans="1:39" x14ac:dyDescent="0.25">
      <c r="B39" t="s">
        <v>268</v>
      </c>
      <c r="C39" s="52" t="s">
        <v>483</v>
      </c>
      <c r="D39" s="97">
        <v>32178</v>
      </c>
      <c r="E39">
        <v>15</v>
      </c>
      <c r="F39" t="s">
        <v>508</v>
      </c>
      <c r="G39" s="2" t="s">
        <v>672</v>
      </c>
      <c r="H39" s="6">
        <v>45</v>
      </c>
      <c r="I39" s="7">
        <v>3</v>
      </c>
      <c r="J39" s="6">
        <v>41</v>
      </c>
      <c r="K39" s="7">
        <v>1</v>
      </c>
      <c r="L39" s="6">
        <v>8</v>
      </c>
      <c r="M39" s="7"/>
      <c r="N39" s="6">
        <v>4</v>
      </c>
      <c r="R39" s="6">
        <v>4</v>
      </c>
      <c r="S39" s="7">
        <v>2</v>
      </c>
      <c r="V39" s="6"/>
      <c r="W39" s="6"/>
      <c r="Y39" s="6"/>
      <c r="Z39" s="6"/>
      <c r="AB39" s="6"/>
      <c r="AC39" s="6"/>
      <c r="AJ39" s="6"/>
      <c r="AK39" s="6"/>
    </row>
    <row r="40" spans="1:39" x14ac:dyDescent="0.25">
      <c r="A40" s="3"/>
      <c r="B40" t="s">
        <v>268</v>
      </c>
      <c r="C40" s="52" t="s">
        <v>368</v>
      </c>
      <c r="D40" s="97">
        <v>32184</v>
      </c>
      <c r="E40">
        <v>17</v>
      </c>
      <c r="F40" t="s">
        <v>264</v>
      </c>
      <c r="G40" s="2" t="s">
        <v>54</v>
      </c>
      <c r="H40" s="6">
        <v>46</v>
      </c>
      <c r="I40" s="7">
        <v>0.5</v>
      </c>
      <c r="J40" s="6">
        <v>36</v>
      </c>
      <c r="K40" s="7">
        <v>-1</v>
      </c>
      <c r="L40" s="6">
        <v>15</v>
      </c>
      <c r="M40" s="7"/>
      <c r="R40" s="6">
        <v>10</v>
      </c>
      <c r="S40" s="7">
        <v>1.5</v>
      </c>
      <c r="V40" s="6">
        <v>45</v>
      </c>
      <c r="W40" s="6">
        <v>51</v>
      </c>
      <c r="X40" s="7">
        <f>V40-W40</f>
        <v>-6</v>
      </c>
      <c r="Y40" s="6">
        <v>36</v>
      </c>
      <c r="Z40" s="6"/>
      <c r="AB40" s="6"/>
      <c r="AC40" s="6"/>
      <c r="AJ40" s="6">
        <v>40</v>
      </c>
      <c r="AK40" s="6">
        <v>49</v>
      </c>
      <c r="AL40" s="7">
        <f>AJ40-AK40</f>
        <v>-9</v>
      </c>
      <c r="AM40" s="4" t="s">
        <v>292</v>
      </c>
    </row>
    <row r="41" spans="1:39" x14ac:dyDescent="0.25">
      <c r="B41" t="s">
        <v>268</v>
      </c>
      <c r="C41" s="9" t="s">
        <v>555</v>
      </c>
      <c r="D41" s="97">
        <v>32185</v>
      </c>
      <c r="F41" t="s">
        <v>638</v>
      </c>
      <c r="G41" s="2"/>
      <c r="H41" s="6">
        <v>45</v>
      </c>
      <c r="I41" s="7"/>
      <c r="J41" s="6">
        <v>41</v>
      </c>
      <c r="K41" s="7"/>
      <c r="L41" s="6">
        <v>11</v>
      </c>
      <c r="M41" s="7"/>
      <c r="R41" s="6">
        <v>4</v>
      </c>
      <c r="S41" s="7"/>
      <c r="T41" t="s">
        <v>639</v>
      </c>
      <c r="V41" s="6"/>
      <c r="W41" s="6"/>
      <c r="Y41" s="6"/>
      <c r="Z41" s="6"/>
      <c r="AB41" s="6"/>
      <c r="AC41" s="6"/>
      <c r="AJ41" s="6"/>
      <c r="AK41" s="6"/>
    </row>
    <row r="42" spans="1:39" x14ac:dyDescent="0.25">
      <c r="B42" t="s">
        <v>268</v>
      </c>
      <c r="C42" s="9" t="s">
        <v>358</v>
      </c>
      <c r="D42" s="97">
        <v>32197</v>
      </c>
      <c r="E42">
        <v>29</v>
      </c>
      <c r="F42" t="s">
        <v>521</v>
      </c>
      <c r="G42" s="2" t="s">
        <v>76</v>
      </c>
      <c r="H42" s="6">
        <v>44</v>
      </c>
      <c r="I42" s="7"/>
      <c r="J42" s="6">
        <v>43</v>
      </c>
      <c r="K42" s="7"/>
      <c r="L42" s="6">
        <v>12</v>
      </c>
      <c r="M42" s="7"/>
      <c r="R42" s="6">
        <v>1</v>
      </c>
      <c r="S42" s="7"/>
      <c r="V42" s="6"/>
      <c r="W42" s="6"/>
      <c r="Y42" s="6"/>
      <c r="Z42" s="6"/>
      <c r="AB42" s="6"/>
      <c r="AC42" s="6"/>
      <c r="AJ42" s="6"/>
      <c r="AK42" s="6"/>
    </row>
    <row r="43" spans="1:39" x14ac:dyDescent="0.25">
      <c r="B43" s="3" t="s">
        <v>268</v>
      </c>
      <c r="C43" s="9" t="s">
        <v>435</v>
      </c>
      <c r="D43" s="97">
        <v>32199</v>
      </c>
      <c r="E43">
        <v>6</v>
      </c>
      <c r="F43" t="s">
        <v>577</v>
      </c>
      <c r="G43" s="2" t="s">
        <v>192</v>
      </c>
      <c r="H43" s="6">
        <v>46</v>
      </c>
      <c r="I43" s="7">
        <v>-4</v>
      </c>
      <c r="J43" s="6">
        <v>38</v>
      </c>
      <c r="K43" s="7">
        <v>2</v>
      </c>
      <c r="L43" s="6">
        <v>14</v>
      </c>
      <c r="M43" s="7">
        <v>2</v>
      </c>
      <c r="R43" s="6">
        <v>8</v>
      </c>
      <c r="S43" s="7">
        <v>-6</v>
      </c>
      <c r="V43" s="6"/>
      <c r="W43" s="6"/>
      <c r="Y43" s="6"/>
      <c r="Z43" s="6"/>
      <c r="AB43" s="6"/>
      <c r="AC43" s="6"/>
      <c r="AJ43" s="6"/>
      <c r="AK43" s="6"/>
    </row>
    <row r="44" spans="1:39" x14ac:dyDescent="0.25">
      <c r="B44" t="s">
        <v>294</v>
      </c>
      <c r="C44" s="9" t="s">
        <v>571</v>
      </c>
      <c r="D44" s="97">
        <v>32204</v>
      </c>
      <c r="E44">
        <v>6</v>
      </c>
      <c r="F44" t="s">
        <v>521</v>
      </c>
      <c r="G44" s="2" t="s">
        <v>138</v>
      </c>
      <c r="H44" s="6">
        <v>47</v>
      </c>
      <c r="I44" s="7">
        <v>3</v>
      </c>
      <c r="J44" s="6">
        <v>36</v>
      </c>
      <c r="K44" s="7">
        <v>-7</v>
      </c>
      <c r="L44" s="6">
        <v>12</v>
      </c>
      <c r="M44" s="7"/>
      <c r="N44" s="6">
        <v>2</v>
      </c>
      <c r="R44" s="6">
        <v>11</v>
      </c>
      <c r="S44" s="7">
        <v>10</v>
      </c>
      <c r="V44" s="6"/>
      <c r="W44" s="6"/>
      <c r="Y44" s="6"/>
      <c r="Z44" s="6"/>
      <c r="AB44" s="6"/>
      <c r="AC44" s="6"/>
      <c r="AJ44" s="6"/>
      <c r="AK44" s="6"/>
    </row>
    <row r="45" spans="1:39" x14ac:dyDescent="0.25">
      <c r="B45" t="s">
        <v>294</v>
      </c>
      <c r="C45" s="52" t="s">
        <v>346</v>
      </c>
      <c r="D45" s="97">
        <v>32206</v>
      </c>
      <c r="E45">
        <v>9</v>
      </c>
      <c r="F45" t="s">
        <v>508</v>
      </c>
      <c r="G45" s="2" t="s">
        <v>672</v>
      </c>
      <c r="H45" s="6">
        <v>43</v>
      </c>
      <c r="I45" s="7">
        <v>-2</v>
      </c>
      <c r="J45" s="6">
        <v>42</v>
      </c>
      <c r="K45" s="7">
        <v>1</v>
      </c>
      <c r="L45" s="6">
        <v>14</v>
      </c>
      <c r="M45" s="7">
        <v>2</v>
      </c>
      <c r="R45" s="6">
        <v>1</v>
      </c>
      <c r="S45" s="7">
        <v>-3</v>
      </c>
      <c r="V45" s="6"/>
      <c r="W45" s="6"/>
      <c r="Y45" s="6"/>
      <c r="Z45" s="6"/>
      <c r="AB45" s="6"/>
      <c r="AC45" s="6"/>
      <c r="AJ45" s="6"/>
      <c r="AK45" s="6"/>
    </row>
    <row r="46" spans="1:39" x14ac:dyDescent="0.25">
      <c r="B46" s="3" t="s">
        <v>294</v>
      </c>
      <c r="C46" s="52" t="s">
        <v>632</v>
      </c>
      <c r="D46" s="97">
        <v>32208</v>
      </c>
      <c r="F46" s="3" t="s">
        <v>357</v>
      </c>
      <c r="G46" s="2"/>
      <c r="H46" s="6">
        <v>45</v>
      </c>
      <c r="I46" s="7">
        <f>H46-H38</f>
        <v>0</v>
      </c>
      <c r="J46" s="6">
        <v>34</v>
      </c>
      <c r="K46" s="7">
        <f>J46-J38</f>
        <v>-3</v>
      </c>
      <c r="L46" s="6">
        <v>17</v>
      </c>
      <c r="M46" s="7">
        <f>L46-L38</f>
        <v>3</v>
      </c>
      <c r="R46" s="6">
        <f>H46-J46</f>
        <v>11</v>
      </c>
      <c r="S46" s="7">
        <f>R46-R38</f>
        <v>3</v>
      </c>
      <c r="U46" s="3"/>
      <c r="V46" s="6">
        <v>41</v>
      </c>
      <c r="W46" s="6">
        <v>46</v>
      </c>
      <c r="X46" s="7">
        <f>V46-W46</f>
        <v>-5</v>
      </c>
      <c r="Y46" s="6">
        <v>29</v>
      </c>
      <c r="Z46" s="6">
        <v>50</v>
      </c>
      <c r="AA46" s="7">
        <f>Y46-Z46</f>
        <v>-21</v>
      </c>
      <c r="AB46" s="6"/>
      <c r="AC46" s="6"/>
      <c r="AD46" s="7"/>
      <c r="AE46" s="4" t="s">
        <v>1672</v>
      </c>
      <c r="AJ46" s="6">
        <v>36</v>
      </c>
      <c r="AK46" s="6">
        <v>45</v>
      </c>
      <c r="AL46" s="7">
        <f>AJ46-AK46</f>
        <v>-9</v>
      </c>
      <c r="AM46" s="4" t="s">
        <v>536</v>
      </c>
    </row>
    <row r="47" spans="1:39" x14ac:dyDescent="0.25">
      <c r="B47" t="s">
        <v>294</v>
      </c>
      <c r="C47" s="9" t="s">
        <v>673</v>
      </c>
      <c r="D47" s="97">
        <v>32213</v>
      </c>
      <c r="F47" t="s">
        <v>638</v>
      </c>
      <c r="G47" s="2"/>
      <c r="H47" s="6">
        <v>45</v>
      </c>
      <c r="I47" s="7">
        <v>0</v>
      </c>
      <c r="J47" s="6">
        <v>40</v>
      </c>
      <c r="K47" s="7">
        <v>-1</v>
      </c>
      <c r="L47" s="6">
        <v>11</v>
      </c>
      <c r="M47" s="7">
        <v>0</v>
      </c>
      <c r="R47" s="6">
        <v>5</v>
      </c>
      <c r="S47" s="7">
        <v>1</v>
      </c>
      <c r="T47" t="s">
        <v>639</v>
      </c>
      <c r="V47" s="6"/>
      <c r="W47" s="6"/>
      <c r="Y47" s="6"/>
      <c r="Z47" s="6"/>
      <c r="AB47" s="6"/>
      <c r="AC47" s="6"/>
      <c r="AJ47" s="6"/>
      <c r="AK47" s="6"/>
    </row>
    <row r="48" spans="1:39" x14ac:dyDescent="0.25">
      <c r="B48" t="s">
        <v>294</v>
      </c>
      <c r="C48" s="9"/>
      <c r="D48" s="97">
        <v>32217</v>
      </c>
      <c r="E48">
        <v>20</v>
      </c>
      <c r="F48" t="s">
        <v>577</v>
      </c>
      <c r="G48" s="2"/>
      <c r="H48" s="6">
        <v>46</v>
      </c>
      <c r="I48" s="7">
        <v>0</v>
      </c>
      <c r="J48" s="6">
        <v>39</v>
      </c>
      <c r="K48" s="7">
        <v>1</v>
      </c>
      <c r="L48" s="6">
        <v>6</v>
      </c>
      <c r="M48" s="7"/>
      <c r="N48" s="6">
        <v>7</v>
      </c>
      <c r="R48" s="6">
        <v>7</v>
      </c>
      <c r="S48" s="7">
        <v>1</v>
      </c>
      <c r="V48" s="6"/>
      <c r="W48" s="6"/>
      <c r="Y48" s="6"/>
      <c r="Z48" s="6"/>
      <c r="AB48" s="6"/>
      <c r="AC48" s="6"/>
      <c r="AJ48" s="6"/>
      <c r="AK48" s="6"/>
    </row>
    <row r="49" spans="2:39" x14ac:dyDescent="0.25">
      <c r="B49" t="s">
        <v>294</v>
      </c>
      <c r="C49" s="9" t="s">
        <v>301</v>
      </c>
      <c r="D49" s="97">
        <v>32219</v>
      </c>
      <c r="E49">
        <v>25</v>
      </c>
      <c r="F49" t="s">
        <v>264</v>
      </c>
      <c r="G49" s="2" t="s">
        <v>54</v>
      </c>
      <c r="H49" s="6">
        <v>42</v>
      </c>
      <c r="I49" s="7">
        <v>-4</v>
      </c>
      <c r="J49" s="6">
        <v>36.5</v>
      </c>
      <c r="K49" s="7">
        <v>0.5</v>
      </c>
      <c r="L49" s="6">
        <v>13</v>
      </c>
      <c r="M49" s="7"/>
      <c r="N49" s="6">
        <v>6.5</v>
      </c>
      <c r="R49" s="6">
        <v>5.5</v>
      </c>
      <c r="S49" s="7">
        <v>-4.5</v>
      </c>
      <c r="V49" s="6">
        <v>42</v>
      </c>
      <c r="W49" s="6">
        <v>53</v>
      </c>
      <c r="X49" s="7">
        <f>V49-W49</f>
        <v>-11</v>
      </c>
      <c r="Y49" s="6">
        <v>32</v>
      </c>
      <c r="Z49" s="6"/>
      <c r="AB49" s="6"/>
      <c r="AC49" s="6"/>
      <c r="AJ49" s="6">
        <v>40</v>
      </c>
      <c r="AK49" s="6">
        <v>47</v>
      </c>
      <c r="AL49" s="7">
        <f>AJ49-AK49</f>
        <v>-7</v>
      </c>
      <c r="AM49" s="4" t="s">
        <v>292</v>
      </c>
    </row>
    <row r="50" spans="2:39" x14ac:dyDescent="0.25">
      <c r="B50" t="s">
        <v>294</v>
      </c>
      <c r="C50" s="9" t="s">
        <v>625</v>
      </c>
      <c r="D50" s="97">
        <v>32225</v>
      </c>
      <c r="E50">
        <v>27</v>
      </c>
      <c r="F50" t="s">
        <v>521</v>
      </c>
      <c r="G50" s="2" t="s">
        <v>138</v>
      </c>
      <c r="H50" s="6">
        <v>46</v>
      </c>
      <c r="I50" s="7">
        <v>-1</v>
      </c>
      <c r="J50" s="6">
        <v>39</v>
      </c>
      <c r="K50" s="7">
        <v>3</v>
      </c>
      <c r="L50" s="6">
        <v>11</v>
      </c>
      <c r="M50" s="7">
        <v>-1</v>
      </c>
      <c r="N50" s="6">
        <v>1</v>
      </c>
      <c r="O50" s="7">
        <v>-1</v>
      </c>
      <c r="R50" s="6">
        <v>7</v>
      </c>
      <c r="S50" s="7">
        <v>-4</v>
      </c>
      <c r="V50" s="6"/>
      <c r="W50" s="6"/>
      <c r="Y50" s="6"/>
      <c r="Z50" s="6"/>
      <c r="AB50" s="6"/>
      <c r="AC50" s="6"/>
      <c r="AJ50" s="6"/>
      <c r="AK50" s="6"/>
    </row>
    <row r="51" spans="2:39" x14ac:dyDescent="0.25">
      <c r="B51" t="s">
        <v>294</v>
      </c>
      <c r="C51" s="52" t="s">
        <v>358</v>
      </c>
      <c r="D51" s="97">
        <v>32226</v>
      </c>
      <c r="E51">
        <v>3</v>
      </c>
      <c r="F51" t="s">
        <v>577</v>
      </c>
      <c r="G51" s="2" t="s">
        <v>192</v>
      </c>
      <c r="H51" s="6">
        <v>46</v>
      </c>
      <c r="I51" s="7">
        <v>0</v>
      </c>
      <c r="J51" s="6">
        <v>37</v>
      </c>
      <c r="K51" s="7">
        <v>-2</v>
      </c>
      <c r="L51" s="6">
        <v>8</v>
      </c>
      <c r="M51" s="7">
        <v>2</v>
      </c>
      <c r="N51" s="6">
        <v>6</v>
      </c>
      <c r="O51" s="7">
        <v>-1</v>
      </c>
      <c r="R51" s="6">
        <v>9</v>
      </c>
      <c r="S51" s="7">
        <v>2</v>
      </c>
      <c r="V51" s="6"/>
      <c r="W51" s="6"/>
      <c r="Y51" s="6"/>
      <c r="Z51" s="6"/>
      <c r="AB51" s="6"/>
      <c r="AC51" s="6"/>
      <c r="AJ51" s="6"/>
      <c r="AK51" s="6"/>
    </row>
    <row r="52" spans="2:39" x14ac:dyDescent="0.25">
      <c r="B52" s="3" t="s">
        <v>269</v>
      </c>
      <c r="C52" s="52" t="s">
        <v>409</v>
      </c>
      <c r="D52" s="97">
        <v>32239</v>
      </c>
      <c r="F52" s="3" t="s">
        <v>357</v>
      </c>
      <c r="G52" s="2"/>
      <c r="H52" s="6">
        <v>45</v>
      </c>
      <c r="I52" s="7">
        <f>H52-H46</f>
        <v>0</v>
      </c>
      <c r="J52" s="6">
        <v>36</v>
      </c>
      <c r="K52" s="7">
        <f>J52-J46</f>
        <v>2</v>
      </c>
      <c r="L52" s="6">
        <v>9</v>
      </c>
      <c r="M52" s="7"/>
      <c r="N52" s="6">
        <v>6</v>
      </c>
      <c r="O52" s="7"/>
      <c r="R52" s="6">
        <f>H52-J52</f>
        <v>9</v>
      </c>
      <c r="S52" s="7">
        <f>R52-R46</f>
        <v>-2</v>
      </c>
      <c r="V52" s="6">
        <v>43</v>
      </c>
      <c r="W52" s="6">
        <v>42</v>
      </c>
      <c r="X52" s="7">
        <f>V52-W52</f>
        <v>1</v>
      </c>
      <c r="Y52" s="6">
        <v>28</v>
      </c>
      <c r="Z52" s="6">
        <v>44</v>
      </c>
      <c r="AA52" s="7">
        <f>Y52-Z52</f>
        <v>-16</v>
      </c>
      <c r="AB52" s="6"/>
      <c r="AC52" s="6"/>
      <c r="AE52" s="4" t="s">
        <v>1672</v>
      </c>
      <c r="AJ52" s="6">
        <v>37</v>
      </c>
      <c r="AK52" s="6">
        <v>45</v>
      </c>
      <c r="AL52" s="7">
        <f>AJ52-AK52</f>
        <v>-8</v>
      </c>
      <c r="AM52" s="4" t="s">
        <v>536</v>
      </c>
    </row>
    <row r="53" spans="2:39" x14ac:dyDescent="0.25">
      <c r="B53" t="s">
        <v>269</v>
      </c>
      <c r="C53" s="52" t="s">
        <v>480</v>
      </c>
      <c r="D53" s="97">
        <v>32241</v>
      </c>
      <c r="E53">
        <v>13</v>
      </c>
      <c r="F53" t="s">
        <v>508</v>
      </c>
      <c r="G53" s="2" t="s">
        <v>672</v>
      </c>
      <c r="H53" s="6">
        <v>43</v>
      </c>
      <c r="I53" s="7">
        <v>0</v>
      </c>
      <c r="J53" s="6">
        <v>42</v>
      </c>
      <c r="K53" s="7">
        <v>0</v>
      </c>
      <c r="L53" s="6">
        <v>8</v>
      </c>
      <c r="M53" s="7"/>
      <c r="N53" s="6">
        <v>5</v>
      </c>
      <c r="O53" s="7">
        <v>0</v>
      </c>
      <c r="R53" s="6">
        <v>1</v>
      </c>
      <c r="V53" s="6"/>
      <c r="W53" s="6"/>
      <c r="Y53" s="6"/>
      <c r="Z53" s="6"/>
      <c r="AB53" s="6"/>
      <c r="AC53" s="6"/>
      <c r="AJ53" s="6"/>
      <c r="AK53" s="6"/>
    </row>
    <row r="54" spans="2:39" x14ac:dyDescent="0.25">
      <c r="B54" t="s">
        <v>269</v>
      </c>
      <c r="C54" s="9" t="s">
        <v>359</v>
      </c>
      <c r="D54" s="97">
        <v>32246</v>
      </c>
      <c r="E54">
        <v>21</v>
      </c>
      <c r="F54" t="s">
        <v>264</v>
      </c>
      <c r="G54" s="2" t="s">
        <v>54</v>
      </c>
      <c r="H54" s="6">
        <v>40.5</v>
      </c>
      <c r="I54" s="7">
        <v>-1.5</v>
      </c>
      <c r="J54" s="6">
        <v>41.5</v>
      </c>
      <c r="K54" s="7">
        <v>5</v>
      </c>
      <c r="L54" s="6">
        <v>11</v>
      </c>
      <c r="M54" s="7">
        <v>-2</v>
      </c>
      <c r="N54" s="6">
        <v>4</v>
      </c>
      <c r="O54" s="7">
        <v>-2</v>
      </c>
      <c r="R54" s="6">
        <v>-1</v>
      </c>
      <c r="S54" s="7">
        <v>-6.5</v>
      </c>
      <c r="V54" s="6">
        <v>40</v>
      </c>
      <c r="W54" s="6">
        <v>56</v>
      </c>
      <c r="X54" s="7">
        <f>V54-W54</f>
        <v>-16</v>
      </c>
      <c r="Y54" s="6">
        <v>39</v>
      </c>
      <c r="Z54" s="6"/>
      <c r="AB54" s="6"/>
      <c r="AC54" s="6"/>
      <c r="AJ54" s="6">
        <v>35</v>
      </c>
      <c r="AK54" s="6">
        <v>55</v>
      </c>
      <c r="AL54" s="7">
        <f>AJ54-AK54</f>
        <v>-20</v>
      </c>
      <c r="AM54" s="4" t="s">
        <v>292</v>
      </c>
    </row>
    <row r="55" spans="2:39" x14ac:dyDescent="0.25">
      <c r="B55" t="s">
        <v>269</v>
      </c>
      <c r="C55" s="9" t="s">
        <v>598</v>
      </c>
      <c r="D55" s="97">
        <v>32253</v>
      </c>
      <c r="E55">
        <v>24</v>
      </c>
      <c r="F55" t="s">
        <v>521</v>
      </c>
      <c r="G55" s="2" t="s">
        <v>138</v>
      </c>
      <c r="H55" s="6">
        <v>44</v>
      </c>
      <c r="I55" s="7">
        <v>-2</v>
      </c>
      <c r="J55" s="6">
        <v>39</v>
      </c>
      <c r="K55" s="7">
        <v>0</v>
      </c>
      <c r="L55" s="6">
        <v>10</v>
      </c>
      <c r="M55" s="7">
        <v>-1</v>
      </c>
      <c r="N55" s="6">
        <v>5</v>
      </c>
      <c r="O55" s="7">
        <v>4</v>
      </c>
      <c r="R55" s="6">
        <v>5</v>
      </c>
      <c r="S55" s="7">
        <v>-2</v>
      </c>
      <c r="V55" s="6"/>
      <c r="W55" s="6"/>
      <c r="Y55" s="6"/>
      <c r="Z55" s="6"/>
      <c r="AB55" s="6"/>
      <c r="AC55" s="6"/>
      <c r="AJ55" s="6"/>
      <c r="AK55" s="6"/>
    </row>
    <row r="56" spans="2:39" x14ac:dyDescent="0.25">
      <c r="B56" t="s">
        <v>269</v>
      </c>
      <c r="C56" s="9" t="s">
        <v>348</v>
      </c>
      <c r="D56" s="97">
        <v>32255</v>
      </c>
      <c r="E56">
        <v>1</v>
      </c>
      <c r="F56" t="s">
        <v>577</v>
      </c>
      <c r="G56" s="2" t="s">
        <v>192</v>
      </c>
      <c r="H56" s="6">
        <v>44</v>
      </c>
      <c r="I56" s="7">
        <v>-2</v>
      </c>
      <c r="J56" s="6">
        <v>42</v>
      </c>
      <c r="K56" s="7">
        <v>5</v>
      </c>
      <c r="L56" s="6">
        <v>6</v>
      </c>
      <c r="M56" s="7">
        <v>-2</v>
      </c>
      <c r="N56" s="6">
        <v>5</v>
      </c>
      <c r="R56" s="6">
        <v>2</v>
      </c>
      <c r="S56" s="7">
        <v>-7</v>
      </c>
      <c r="V56" s="6"/>
      <c r="W56" s="6"/>
      <c r="Y56" s="6"/>
      <c r="Z56" s="6"/>
      <c r="AB56" s="6"/>
      <c r="AC56" s="6"/>
      <c r="AJ56" s="6"/>
      <c r="AK56" s="6"/>
    </row>
    <row r="57" spans="2:39" x14ac:dyDescent="0.25">
      <c r="B57" t="s">
        <v>270</v>
      </c>
      <c r="C57" s="9"/>
      <c r="D57" s="97">
        <v>32264</v>
      </c>
      <c r="E57" s="56" t="s">
        <v>674</v>
      </c>
      <c r="F57" s="3" t="s">
        <v>521</v>
      </c>
      <c r="G57" s="2" t="s">
        <v>228</v>
      </c>
      <c r="H57" s="6">
        <v>43</v>
      </c>
      <c r="I57" s="7">
        <v>-1</v>
      </c>
      <c r="J57" s="6">
        <v>38</v>
      </c>
      <c r="K57" s="7">
        <v>-1</v>
      </c>
      <c r="L57" s="6">
        <v>11</v>
      </c>
      <c r="M57" s="7">
        <v>1</v>
      </c>
      <c r="N57" s="6"/>
      <c r="O57" s="7"/>
      <c r="R57" s="6">
        <v>5</v>
      </c>
      <c r="S57" s="7">
        <v>0</v>
      </c>
      <c r="V57" s="6"/>
      <c r="W57" s="6"/>
      <c r="Y57" s="6"/>
      <c r="Z57" s="6"/>
      <c r="AB57" s="6"/>
      <c r="AC57" s="6"/>
      <c r="AJ57" s="6"/>
      <c r="AK57" s="6"/>
    </row>
    <row r="58" spans="2:39" x14ac:dyDescent="0.25">
      <c r="B58" s="3" t="s">
        <v>270</v>
      </c>
      <c r="C58" s="52" t="s">
        <v>611</v>
      </c>
      <c r="D58" s="97">
        <v>32266</v>
      </c>
      <c r="E58" s="56"/>
      <c r="F58" s="3" t="s">
        <v>357</v>
      </c>
      <c r="G58" s="2"/>
      <c r="H58" s="6">
        <v>44</v>
      </c>
      <c r="I58" s="7">
        <f>H58-H52</f>
        <v>-1</v>
      </c>
      <c r="J58" s="6">
        <v>37</v>
      </c>
      <c r="K58" s="7">
        <f>J58-J52</f>
        <v>1</v>
      </c>
      <c r="L58" s="6">
        <v>10</v>
      </c>
      <c r="M58" s="7">
        <f>L58-L52</f>
        <v>1</v>
      </c>
      <c r="N58" s="6">
        <v>5</v>
      </c>
      <c r="O58" s="7">
        <f>N58-N52</f>
        <v>-1</v>
      </c>
      <c r="R58" s="6">
        <f>H58-J58</f>
        <v>7</v>
      </c>
      <c r="S58" s="7">
        <f>R58-R52</f>
        <v>-2</v>
      </c>
      <c r="V58" s="6">
        <v>43</v>
      </c>
      <c r="W58" s="6">
        <v>44</v>
      </c>
      <c r="X58" s="7">
        <f>V58-W58</f>
        <v>-1</v>
      </c>
      <c r="Y58" s="6">
        <v>32</v>
      </c>
      <c r="Z58" s="6">
        <v>43</v>
      </c>
      <c r="AA58" s="7">
        <f>Y58-Z58</f>
        <v>-11</v>
      </c>
      <c r="AB58" s="6"/>
      <c r="AC58" s="6"/>
      <c r="AE58" s="4" t="s">
        <v>1672</v>
      </c>
      <c r="AJ58" s="6">
        <v>38</v>
      </c>
      <c r="AK58" s="6">
        <v>44</v>
      </c>
      <c r="AL58" s="7">
        <f>AJ58-AK58</f>
        <v>-6</v>
      </c>
      <c r="AM58" s="4" t="s">
        <v>536</v>
      </c>
    </row>
    <row r="59" spans="2:39" x14ac:dyDescent="0.25">
      <c r="B59" t="s">
        <v>270</v>
      </c>
      <c r="C59" s="52" t="s">
        <v>356</v>
      </c>
      <c r="D59" s="97">
        <v>32269</v>
      </c>
      <c r="E59">
        <v>11</v>
      </c>
      <c r="F59" t="s">
        <v>508</v>
      </c>
      <c r="G59" s="2" t="s">
        <v>672</v>
      </c>
      <c r="H59" s="6">
        <v>44</v>
      </c>
      <c r="I59" s="7">
        <v>1</v>
      </c>
      <c r="J59" s="6">
        <v>42</v>
      </c>
      <c r="K59" s="7">
        <v>0</v>
      </c>
      <c r="L59" s="6">
        <v>7</v>
      </c>
      <c r="M59" s="7">
        <v>-1</v>
      </c>
      <c r="N59" s="6">
        <v>4</v>
      </c>
      <c r="O59" s="7">
        <v>-1</v>
      </c>
      <c r="R59" s="6">
        <v>2</v>
      </c>
      <c r="S59" s="7">
        <v>1</v>
      </c>
      <c r="V59" s="6"/>
      <c r="W59" s="6"/>
      <c r="Y59" s="6"/>
      <c r="Z59" s="6"/>
      <c r="AB59" s="6"/>
      <c r="AC59" s="6"/>
      <c r="AJ59" s="6"/>
      <c r="AK59" s="6"/>
    </row>
    <row r="60" spans="2:39" x14ac:dyDescent="0.25">
      <c r="B60" t="s">
        <v>270</v>
      </c>
      <c r="C60" s="9" t="s">
        <v>512</v>
      </c>
      <c r="D60" s="97">
        <v>32274</v>
      </c>
      <c r="E60">
        <v>19</v>
      </c>
      <c r="F60" t="s">
        <v>264</v>
      </c>
      <c r="G60" s="2" t="s">
        <v>54</v>
      </c>
      <c r="H60" s="6">
        <v>45</v>
      </c>
      <c r="I60" s="7">
        <v>4.5</v>
      </c>
      <c r="J60" s="6">
        <v>36</v>
      </c>
      <c r="K60" s="7">
        <v>-5.5</v>
      </c>
      <c r="L60" s="6">
        <v>8.5</v>
      </c>
      <c r="M60" s="7">
        <v>-2.5</v>
      </c>
      <c r="N60" s="6">
        <v>6</v>
      </c>
      <c r="O60" s="7">
        <v>-1</v>
      </c>
      <c r="R60" s="6">
        <v>9</v>
      </c>
      <c r="S60" s="7">
        <v>10</v>
      </c>
      <c r="V60" s="6">
        <v>43</v>
      </c>
      <c r="W60" s="6">
        <v>52</v>
      </c>
      <c r="X60" s="7">
        <f>V60-W60</f>
        <v>-9</v>
      </c>
      <c r="Y60" s="6">
        <v>39</v>
      </c>
      <c r="Z60" s="6"/>
      <c r="AB60" s="6"/>
      <c r="AC60" s="6"/>
      <c r="AJ60" s="6">
        <v>40</v>
      </c>
      <c r="AK60" s="6">
        <v>48</v>
      </c>
      <c r="AL60" s="7">
        <f>AJ60-AK60</f>
        <v>-8</v>
      </c>
      <c r="AM60" s="4" t="s">
        <v>292</v>
      </c>
    </row>
    <row r="61" spans="2:39" x14ac:dyDescent="0.25">
      <c r="B61" t="s">
        <v>270</v>
      </c>
      <c r="C61" s="52" t="s">
        <v>564</v>
      </c>
      <c r="D61" s="97">
        <v>32281</v>
      </c>
      <c r="E61">
        <v>22</v>
      </c>
      <c r="F61" t="s">
        <v>521</v>
      </c>
      <c r="G61" s="2" t="s">
        <v>138</v>
      </c>
      <c r="H61" s="6">
        <v>44</v>
      </c>
      <c r="I61" s="7">
        <v>1</v>
      </c>
      <c r="J61" s="6">
        <v>41</v>
      </c>
      <c r="K61" s="7">
        <v>3</v>
      </c>
      <c r="L61" s="6">
        <v>10</v>
      </c>
      <c r="M61" s="7">
        <v>-1</v>
      </c>
      <c r="N61" s="6">
        <v>2</v>
      </c>
      <c r="O61" s="7"/>
      <c r="R61" s="6">
        <v>3</v>
      </c>
      <c r="S61" s="7">
        <v>-2</v>
      </c>
      <c r="V61" s="6"/>
      <c r="W61" s="6"/>
      <c r="Y61" s="6"/>
      <c r="Z61" s="6"/>
      <c r="AB61" s="6"/>
      <c r="AC61" s="6"/>
      <c r="AJ61" s="6"/>
      <c r="AK61" s="6"/>
    </row>
    <row r="62" spans="2:39" x14ac:dyDescent="0.25">
      <c r="B62" t="s">
        <v>270</v>
      </c>
      <c r="C62" s="52" t="s">
        <v>426</v>
      </c>
      <c r="D62" s="97">
        <v>32281</v>
      </c>
      <c r="F62" t="s">
        <v>357</v>
      </c>
      <c r="G62" s="2"/>
      <c r="H62" s="6">
        <v>47</v>
      </c>
      <c r="I62" s="7">
        <f>H62-H58</f>
        <v>3</v>
      </c>
      <c r="J62" s="6">
        <v>37</v>
      </c>
      <c r="K62" s="7">
        <f>J62-J58</f>
        <v>0</v>
      </c>
      <c r="L62" s="6">
        <v>8</v>
      </c>
      <c r="M62" s="7">
        <f>L62-L58</f>
        <v>-2</v>
      </c>
      <c r="N62" s="6">
        <v>4</v>
      </c>
      <c r="O62" s="7">
        <f>N62-N58</f>
        <v>-1</v>
      </c>
      <c r="P62" s="7"/>
      <c r="R62" s="6">
        <f>H62-J62</f>
        <v>10</v>
      </c>
      <c r="S62" s="7">
        <f>R62-R58</f>
        <v>3</v>
      </c>
      <c r="V62" s="6"/>
      <c r="W62" s="6"/>
      <c r="Y62" s="6"/>
      <c r="Z62" s="6"/>
      <c r="AB62" s="6"/>
      <c r="AC62" s="6"/>
      <c r="AJ62" s="6"/>
      <c r="AK62" s="6"/>
    </row>
    <row r="63" spans="2:39" x14ac:dyDescent="0.25">
      <c r="B63" t="s">
        <v>270</v>
      </c>
      <c r="C63" s="9"/>
      <c r="D63" s="97">
        <v>32289</v>
      </c>
      <c r="E63">
        <v>29</v>
      </c>
      <c r="F63" t="s">
        <v>638</v>
      </c>
      <c r="G63" s="2"/>
      <c r="H63" s="6">
        <v>40</v>
      </c>
      <c r="I63" s="7">
        <v>-5</v>
      </c>
      <c r="J63" s="6">
        <v>43</v>
      </c>
      <c r="K63" s="7">
        <v>3</v>
      </c>
      <c r="L63" s="6">
        <v>6</v>
      </c>
      <c r="M63" s="7"/>
      <c r="N63" s="6">
        <v>8</v>
      </c>
      <c r="O63" s="7"/>
      <c r="R63" s="6">
        <v>-3</v>
      </c>
      <c r="S63" s="7">
        <v>-8</v>
      </c>
      <c r="T63" t="s">
        <v>639</v>
      </c>
      <c r="V63" s="6"/>
      <c r="W63" s="6"/>
      <c r="Y63" s="6"/>
      <c r="Z63" s="6"/>
      <c r="AB63" s="6"/>
      <c r="AC63" s="6"/>
      <c r="AJ63" s="6"/>
      <c r="AK63" s="6"/>
    </row>
    <row r="64" spans="2:39" x14ac:dyDescent="0.25">
      <c r="B64" t="s">
        <v>270</v>
      </c>
      <c r="C64" s="52" t="s">
        <v>488</v>
      </c>
      <c r="D64" s="97">
        <v>32290</v>
      </c>
      <c r="F64" t="s">
        <v>638</v>
      </c>
      <c r="G64" s="2"/>
      <c r="H64" s="6">
        <v>40</v>
      </c>
      <c r="I64" s="7"/>
      <c r="J64" s="6">
        <v>43</v>
      </c>
      <c r="K64" s="7"/>
      <c r="L64" s="6">
        <v>6</v>
      </c>
      <c r="M64" s="7"/>
      <c r="N64" s="6">
        <v>8</v>
      </c>
      <c r="O64" s="7"/>
      <c r="R64" s="6">
        <v>-3</v>
      </c>
      <c r="S64" s="7"/>
      <c r="T64" t="s">
        <v>639</v>
      </c>
      <c r="V64" s="6"/>
      <c r="W64" s="6"/>
      <c r="Y64" s="6"/>
      <c r="Z64" s="6"/>
      <c r="AB64" s="6"/>
      <c r="AC64" s="6"/>
      <c r="AJ64" s="6"/>
      <c r="AK64" s="6"/>
    </row>
    <row r="65" spans="2:39" x14ac:dyDescent="0.25">
      <c r="B65" s="3" t="s">
        <v>270</v>
      </c>
      <c r="C65" s="9" t="s">
        <v>466</v>
      </c>
      <c r="D65" s="97">
        <v>32290</v>
      </c>
      <c r="E65">
        <v>5</v>
      </c>
      <c r="F65" t="s">
        <v>577</v>
      </c>
      <c r="G65" s="2" t="s">
        <v>192</v>
      </c>
      <c r="H65" s="6">
        <v>44</v>
      </c>
      <c r="I65" s="7">
        <v>0</v>
      </c>
      <c r="J65" s="6">
        <v>40</v>
      </c>
      <c r="K65" s="7">
        <v>-2</v>
      </c>
      <c r="L65" s="6">
        <v>7</v>
      </c>
      <c r="M65" s="7">
        <v>1</v>
      </c>
      <c r="N65" s="6">
        <v>6</v>
      </c>
      <c r="O65" s="7">
        <v>1</v>
      </c>
      <c r="R65" s="6">
        <v>4</v>
      </c>
      <c r="S65" s="7">
        <v>2</v>
      </c>
      <c r="V65" s="6"/>
      <c r="W65" s="6"/>
      <c r="Y65" s="6"/>
      <c r="Z65" s="6"/>
      <c r="AB65" s="6"/>
      <c r="AC65" s="6"/>
      <c r="AJ65" s="6"/>
      <c r="AK65" s="6"/>
    </row>
    <row r="66" spans="2:39" x14ac:dyDescent="0.25">
      <c r="B66" s="3" t="s">
        <v>263</v>
      </c>
      <c r="C66" s="52" t="s">
        <v>610</v>
      </c>
      <c r="D66" s="97">
        <v>32295</v>
      </c>
      <c r="F66" s="3" t="s">
        <v>357</v>
      </c>
      <c r="G66" s="2"/>
      <c r="H66" s="6">
        <v>44</v>
      </c>
      <c r="I66" s="7">
        <f>H66-H62</f>
        <v>-3</v>
      </c>
      <c r="J66" s="6">
        <v>38</v>
      </c>
      <c r="K66" s="7">
        <f>J66-J62</f>
        <v>1</v>
      </c>
      <c r="L66" s="6">
        <v>10</v>
      </c>
      <c r="M66" s="7">
        <f>L66-L62</f>
        <v>2</v>
      </c>
      <c r="N66" s="6">
        <v>4</v>
      </c>
      <c r="O66" s="7">
        <f>N66-N62</f>
        <v>0</v>
      </c>
      <c r="R66" s="6">
        <f>H66-J66</f>
        <v>6</v>
      </c>
      <c r="S66" s="7">
        <f>R66-R62</f>
        <v>-4</v>
      </c>
      <c r="V66" s="6">
        <v>42</v>
      </c>
      <c r="W66" s="6">
        <v>44</v>
      </c>
      <c r="X66" s="7">
        <f>V66-W66</f>
        <v>-2</v>
      </c>
      <c r="Y66" s="6">
        <v>29</v>
      </c>
      <c r="Z66" s="6">
        <v>45</v>
      </c>
      <c r="AA66" s="7">
        <f>Y66-Z66</f>
        <v>-16</v>
      </c>
      <c r="AB66" s="6"/>
      <c r="AC66" s="6"/>
      <c r="AE66" s="4" t="s">
        <v>1672</v>
      </c>
      <c r="AJ66" s="6">
        <v>38</v>
      </c>
      <c r="AK66" s="6">
        <v>42</v>
      </c>
      <c r="AL66" s="7">
        <f>AJ66-AK66</f>
        <v>-4</v>
      </c>
      <c r="AM66" s="4" t="s">
        <v>536</v>
      </c>
    </row>
    <row r="67" spans="2:39" x14ac:dyDescent="0.25">
      <c r="B67" t="s">
        <v>263</v>
      </c>
      <c r="C67" s="52" t="s">
        <v>589</v>
      </c>
      <c r="D67" s="97">
        <v>32297</v>
      </c>
      <c r="E67">
        <v>7</v>
      </c>
      <c r="F67" t="s">
        <v>521</v>
      </c>
      <c r="G67" s="2" t="s">
        <v>228</v>
      </c>
      <c r="H67" s="6">
        <v>43</v>
      </c>
      <c r="I67" s="7">
        <v>-1</v>
      </c>
      <c r="J67" s="6">
        <v>40</v>
      </c>
      <c r="K67" s="7">
        <v>-1</v>
      </c>
      <c r="L67" s="6">
        <v>12</v>
      </c>
      <c r="M67" s="7">
        <v>2</v>
      </c>
      <c r="N67" s="6">
        <v>2</v>
      </c>
      <c r="O67" s="7">
        <v>0</v>
      </c>
      <c r="R67" s="6">
        <v>3</v>
      </c>
      <c r="S67" s="7">
        <v>0</v>
      </c>
      <c r="V67" s="6"/>
      <c r="W67" s="6"/>
      <c r="Y67" s="6"/>
      <c r="Z67" s="6"/>
      <c r="AB67" s="6"/>
      <c r="AC67" s="6"/>
      <c r="AJ67" s="6"/>
      <c r="AK67" s="6"/>
    </row>
    <row r="68" spans="2:39" x14ac:dyDescent="0.25">
      <c r="B68" t="s">
        <v>263</v>
      </c>
      <c r="C68" s="9" t="s">
        <v>376</v>
      </c>
      <c r="D68" s="97">
        <v>32297</v>
      </c>
      <c r="E68">
        <v>11</v>
      </c>
      <c r="F68" t="s">
        <v>577</v>
      </c>
      <c r="G68" s="2" t="s">
        <v>192</v>
      </c>
      <c r="H68" s="6">
        <v>47</v>
      </c>
      <c r="I68" s="7">
        <v>3</v>
      </c>
      <c r="J68" s="6">
        <v>40</v>
      </c>
      <c r="K68" s="7">
        <v>0</v>
      </c>
      <c r="L68" s="6">
        <v>7</v>
      </c>
      <c r="M68" s="7">
        <v>0</v>
      </c>
      <c r="N68" s="6">
        <v>4</v>
      </c>
      <c r="O68" s="7">
        <v>-2</v>
      </c>
      <c r="R68" s="6">
        <v>7</v>
      </c>
      <c r="S68" s="7">
        <v>3</v>
      </c>
      <c r="V68" s="6"/>
      <c r="W68" s="6"/>
      <c r="Y68" s="6"/>
      <c r="Z68" s="6"/>
      <c r="AB68" s="6"/>
      <c r="AC68" s="6"/>
      <c r="AJ68" s="6"/>
      <c r="AK68" s="6"/>
    </row>
    <row r="69" spans="2:39" x14ac:dyDescent="0.25">
      <c r="B69" t="s">
        <v>263</v>
      </c>
      <c r="C69" s="52" t="s">
        <v>351</v>
      </c>
      <c r="D69" s="97">
        <v>32297</v>
      </c>
      <c r="E69">
        <v>11</v>
      </c>
      <c r="F69" t="s">
        <v>508</v>
      </c>
      <c r="G69" s="2" t="s">
        <v>672</v>
      </c>
      <c r="H69" s="6">
        <v>47</v>
      </c>
      <c r="I69" s="7">
        <v>3</v>
      </c>
      <c r="J69" s="6">
        <v>42</v>
      </c>
      <c r="K69" s="7">
        <v>0</v>
      </c>
      <c r="L69" s="6">
        <v>5</v>
      </c>
      <c r="M69" s="7">
        <v>-2</v>
      </c>
      <c r="N69" s="6">
        <v>3</v>
      </c>
      <c r="O69" s="7">
        <v>-1</v>
      </c>
      <c r="R69" s="6">
        <v>5</v>
      </c>
      <c r="S69" s="7">
        <v>3</v>
      </c>
      <c r="V69" s="6"/>
      <c r="W69" s="6"/>
      <c r="Y69" s="6"/>
      <c r="Z69" s="6"/>
      <c r="AB69" s="6"/>
      <c r="AC69" s="6"/>
      <c r="AJ69" s="6"/>
      <c r="AK69" s="6"/>
    </row>
    <row r="70" spans="2:39" x14ac:dyDescent="0.25">
      <c r="B70" t="s">
        <v>263</v>
      </c>
      <c r="C70" s="9" t="s">
        <v>484</v>
      </c>
      <c r="D70" s="97">
        <v>32303</v>
      </c>
      <c r="E70">
        <v>17</v>
      </c>
      <c r="F70" t="s">
        <v>264</v>
      </c>
      <c r="G70" s="2" t="s">
        <v>54</v>
      </c>
      <c r="H70" s="6">
        <v>42</v>
      </c>
      <c r="I70" s="7">
        <v>-3</v>
      </c>
      <c r="J70" s="6">
        <v>43</v>
      </c>
      <c r="K70" s="7">
        <v>7</v>
      </c>
      <c r="L70" s="6">
        <v>7</v>
      </c>
      <c r="M70" s="7">
        <v>-1.5</v>
      </c>
      <c r="N70" s="6">
        <v>4</v>
      </c>
      <c r="O70" s="7">
        <v>-2</v>
      </c>
      <c r="R70" s="6">
        <v>-1</v>
      </c>
      <c r="S70" s="7">
        <v>-9</v>
      </c>
      <c r="V70" s="6">
        <v>42</v>
      </c>
      <c r="W70" s="6">
        <v>53</v>
      </c>
      <c r="X70" s="7">
        <f>V70-W70</f>
        <v>-11</v>
      </c>
      <c r="Y70" s="6">
        <v>38</v>
      </c>
      <c r="Z70" s="6"/>
      <c r="AB70" s="6"/>
      <c r="AC70" s="6"/>
      <c r="AJ70" s="6">
        <v>39</v>
      </c>
      <c r="AK70" s="6">
        <v>50</v>
      </c>
      <c r="AL70" s="7">
        <f>AJ70-AK70</f>
        <v>-11</v>
      </c>
      <c r="AM70" s="4" t="s">
        <v>292</v>
      </c>
    </row>
    <row r="71" spans="2:39" x14ac:dyDescent="0.25">
      <c r="B71" t="s">
        <v>263</v>
      </c>
      <c r="C71" s="52" t="s">
        <v>675</v>
      </c>
      <c r="D71" s="97">
        <v>32316</v>
      </c>
      <c r="E71">
        <v>26</v>
      </c>
      <c r="F71" t="s">
        <v>521</v>
      </c>
      <c r="G71" s="2" t="s">
        <v>138</v>
      </c>
      <c r="H71" s="6">
        <v>48</v>
      </c>
      <c r="I71" s="7">
        <v>5</v>
      </c>
      <c r="J71" s="6">
        <v>36</v>
      </c>
      <c r="K71" s="7">
        <v>-4</v>
      </c>
      <c r="L71" s="6">
        <v>9</v>
      </c>
      <c r="M71" s="7">
        <v>-3</v>
      </c>
      <c r="N71" s="6">
        <v>3</v>
      </c>
      <c r="O71" s="7">
        <v>1</v>
      </c>
      <c r="R71" s="6">
        <v>12</v>
      </c>
      <c r="S71" s="7">
        <v>9</v>
      </c>
      <c r="V71" s="6"/>
      <c r="W71" s="6"/>
      <c r="Y71" s="6"/>
      <c r="Z71" s="6"/>
      <c r="AB71" s="6"/>
      <c r="AC71" s="6"/>
      <c r="AJ71" s="6"/>
      <c r="AK71" s="6"/>
    </row>
    <row r="72" spans="2:39" x14ac:dyDescent="0.25">
      <c r="B72" t="s">
        <v>263</v>
      </c>
      <c r="C72" s="52" t="s">
        <v>431</v>
      </c>
      <c r="D72" s="97">
        <v>32316</v>
      </c>
      <c r="F72" t="s">
        <v>357</v>
      </c>
      <c r="G72" s="2"/>
      <c r="H72" s="6">
        <v>49</v>
      </c>
      <c r="I72" s="7">
        <f>H72-H66</f>
        <v>5</v>
      </c>
      <c r="J72" s="6">
        <v>34</v>
      </c>
      <c r="K72" s="7">
        <f>J72-J66</f>
        <v>-4</v>
      </c>
      <c r="L72" s="6">
        <v>10</v>
      </c>
      <c r="M72" s="7">
        <f>L72-L66</f>
        <v>0</v>
      </c>
      <c r="N72" s="6">
        <v>4</v>
      </c>
      <c r="O72" s="7">
        <f>N72-N66</f>
        <v>0</v>
      </c>
      <c r="R72" s="6">
        <f>H72-J72</f>
        <v>15</v>
      </c>
      <c r="S72" s="7">
        <f>R72-R66</f>
        <v>9</v>
      </c>
      <c r="V72" s="6"/>
      <c r="W72" s="6"/>
      <c r="Y72" s="6"/>
      <c r="Z72" s="6"/>
      <c r="AB72" s="6"/>
      <c r="AC72" s="6"/>
      <c r="AJ72" s="6"/>
      <c r="AK72" s="6"/>
    </row>
    <row r="73" spans="2:39" x14ac:dyDescent="0.25">
      <c r="B73" t="s">
        <v>263</v>
      </c>
      <c r="C73" s="9" t="s">
        <v>464</v>
      </c>
      <c r="D73" s="97">
        <v>32316</v>
      </c>
      <c r="E73">
        <v>3</v>
      </c>
      <c r="F73" t="s">
        <v>577</v>
      </c>
      <c r="G73" s="2" t="s">
        <v>192</v>
      </c>
      <c r="H73" s="6">
        <v>48</v>
      </c>
      <c r="I73" s="7">
        <v>1</v>
      </c>
      <c r="J73" s="6">
        <v>38</v>
      </c>
      <c r="K73" s="7">
        <v>-2</v>
      </c>
      <c r="L73" s="6">
        <v>7</v>
      </c>
      <c r="M73" s="7">
        <v>0</v>
      </c>
      <c r="N73" s="6">
        <v>5</v>
      </c>
      <c r="O73" s="7">
        <v>1</v>
      </c>
      <c r="R73" s="6">
        <v>10</v>
      </c>
      <c r="S73" s="7">
        <v>3</v>
      </c>
      <c r="V73" s="6"/>
      <c r="W73" s="6"/>
      <c r="Y73" s="6"/>
      <c r="Z73" s="6"/>
      <c r="AB73" s="6"/>
      <c r="AC73" s="6"/>
      <c r="AJ73" s="6"/>
      <c r="AK73" s="6"/>
    </row>
    <row r="74" spans="2:39" x14ac:dyDescent="0.25">
      <c r="B74" t="s">
        <v>263</v>
      </c>
      <c r="C74" s="9" t="s">
        <v>601</v>
      </c>
      <c r="D74" s="97">
        <v>32318</v>
      </c>
      <c r="F74" t="s">
        <v>638</v>
      </c>
      <c r="G74" s="2"/>
      <c r="H74" s="6">
        <v>45</v>
      </c>
      <c r="I74" s="7">
        <v>5</v>
      </c>
      <c r="J74" s="6">
        <v>38</v>
      </c>
      <c r="K74" s="7">
        <v>-5</v>
      </c>
      <c r="L74" s="6">
        <v>8</v>
      </c>
      <c r="M74" s="7">
        <v>2</v>
      </c>
      <c r="N74" s="6">
        <v>5</v>
      </c>
      <c r="O74" s="7">
        <v>-3</v>
      </c>
      <c r="R74" s="6">
        <v>7</v>
      </c>
      <c r="S74" s="7">
        <v>10</v>
      </c>
      <c r="T74" t="s">
        <v>639</v>
      </c>
      <c r="V74" s="6"/>
      <c r="W74" s="6"/>
      <c r="Y74" s="6"/>
      <c r="Z74" s="6"/>
      <c r="AB74" s="6"/>
      <c r="AC74" s="6"/>
      <c r="AJ74" s="6"/>
      <c r="AK74" s="6"/>
    </row>
    <row r="75" spans="2:39" x14ac:dyDescent="0.25">
      <c r="B75" t="s">
        <v>263</v>
      </c>
      <c r="C75" s="9"/>
      <c r="D75" s="97">
        <v>32319</v>
      </c>
      <c r="E75">
        <v>28</v>
      </c>
      <c r="F75" t="s">
        <v>638</v>
      </c>
      <c r="G75" s="2"/>
      <c r="H75" s="6">
        <v>45</v>
      </c>
      <c r="I75" s="7">
        <v>5</v>
      </c>
      <c r="J75" s="6">
        <v>38</v>
      </c>
      <c r="K75" s="7">
        <v>-5</v>
      </c>
      <c r="L75" s="6">
        <v>8</v>
      </c>
      <c r="M75" s="7">
        <v>2</v>
      </c>
      <c r="N75" s="6">
        <v>5</v>
      </c>
      <c r="O75" s="7">
        <v>-3</v>
      </c>
      <c r="R75" s="6">
        <v>7</v>
      </c>
      <c r="S75" s="7">
        <v>10</v>
      </c>
      <c r="T75" t="s">
        <v>639</v>
      </c>
      <c r="V75" s="6"/>
      <c r="W75" s="6"/>
      <c r="Y75" s="6"/>
      <c r="Z75" s="6"/>
      <c r="AB75" s="6"/>
      <c r="AC75" s="6"/>
      <c r="AJ75" s="6"/>
      <c r="AK75" s="6"/>
    </row>
    <row r="76" spans="2:39" x14ac:dyDescent="0.25">
      <c r="B76" t="s">
        <v>263</v>
      </c>
      <c r="C76" s="52" t="s">
        <v>408</v>
      </c>
      <c r="D76" s="97">
        <v>32323</v>
      </c>
      <c r="E76">
        <v>4</v>
      </c>
      <c r="F76" t="s">
        <v>357</v>
      </c>
      <c r="G76" s="2"/>
      <c r="H76" s="6">
        <v>46</v>
      </c>
      <c r="I76" s="7">
        <f>H76-H72</f>
        <v>-3</v>
      </c>
      <c r="J76" s="6">
        <v>36</v>
      </c>
      <c r="K76" s="7">
        <f>J76-J72</f>
        <v>2</v>
      </c>
      <c r="L76" s="6">
        <v>10</v>
      </c>
      <c r="M76" s="7">
        <f>L76-L72</f>
        <v>0</v>
      </c>
      <c r="N76" s="6">
        <v>4</v>
      </c>
      <c r="O76" s="7">
        <f>N76-N72</f>
        <v>0</v>
      </c>
      <c r="R76" s="6">
        <f>H76-J76</f>
        <v>10</v>
      </c>
      <c r="S76" s="7">
        <f>R76-R72</f>
        <v>-5</v>
      </c>
      <c r="U76" s="3"/>
      <c r="V76" s="6">
        <v>45</v>
      </c>
      <c r="W76" s="6">
        <v>41</v>
      </c>
      <c r="X76" s="7">
        <f>V76-W76</f>
        <v>4</v>
      </c>
      <c r="Y76" s="6">
        <v>29</v>
      </c>
      <c r="Z76" s="6">
        <v>47</v>
      </c>
      <c r="AA76" s="7">
        <f>Y76-Z76</f>
        <v>-18</v>
      </c>
      <c r="AB76" s="6"/>
      <c r="AC76" s="6"/>
      <c r="AE76" s="4" t="s">
        <v>1672</v>
      </c>
      <c r="AJ76" s="6">
        <v>38</v>
      </c>
      <c r="AK76" s="6">
        <v>42</v>
      </c>
      <c r="AL76" s="7">
        <f>AJ76-AK76</f>
        <v>-4</v>
      </c>
      <c r="AM76" s="4" t="s">
        <v>536</v>
      </c>
    </row>
    <row r="77" spans="2:39" x14ac:dyDescent="0.25">
      <c r="B77" t="s">
        <v>265</v>
      </c>
      <c r="C77" s="52" t="s">
        <v>571</v>
      </c>
      <c r="D77" s="97">
        <v>32326</v>
      </c>
      <c r="E77">
        <v>5</v>
      </c>
      <c r="F77" t="s">
        <v>521</v>
      </c>
      <c r="G77" s="2" t="s">
        <v>228</v>
      </c>
      <c r="H77" s="6">
        <v>47</v>
      </c>
      <c r="I77" s="7">
        <v>-1</v>
      </c>
      <c r="J77" s="6">
        <v>38</v>
      </c>
      <c r="K77" s="7">
        <v>2</v>
      </c>
      <c r="L77" s="6">
        <v>9</v>
      </c>
      <c r="M77" s="7">
        <v>0</v>
      </c>
      <c r="N77" s="6">
        <v>3</v>
      </c>
      <c r="O77" s="7">
        <v>0</v>
      </c>
      <c r="R77" s="6">
        <v>9</v>
      </c>
      <c r="S77" s="7">
        <v>-3</v>
      </c>
      <c r="V77" s="6"/>
      <c r="W77" s="6"/>
      <c r="Y77" s="6"/>
      <c r="Z77" s="6"/>
      <c r="AB77" s="6"/>
      <c r="AC77" s="6"/>
      <c r="AJ77" s="6"/>
      <c r="AK77" s="6"/>
    </row>
    <row r="78" spans="2:39" x14ac:dyDescent="0.25">
      <c r="B78" t="s">
        <v>265</v>
      </c>
      <c r="C78" s="9"/>
      <c r="E78">
        <v>11</v>
      </c>
      <c r="F78" t="s">
        <v>676</v>
      </c>
      <c r="G78" s="2"/>
      <c r="H78" s="6">
        <v>48</v>
      </c>
      <c r="J78" s="6">
        <v>38</v>
      </c>
      <c r="L78" s="6">
        <v>7</v>
      </c>
      <c r="M78" s="7"/>
      <c r="N78" s="6">
        <v>5</v>
      </c>
      <c r="R78" s="6">
        <v>10</v>
      </c>
      <c r="S78" s="7"/>
      <c r="V78" s="6"/>
      <c r="W78" s="6"/>
      <c r="Y78" s="6"/>
      <c r="Z78" s="6"/>
      <c r="AB78" s="6"/>
      <c r="AC78" s="6"/>
      <c r="AJ78" s="6"/>
      <c r="AK78" s="6"/>
    </row>
    <row r="79" spans="2:39" x14ac:dyDescent="0.25">
      <c r="B79" t="s">
        <v>265</v>
      </c>
      <c r="C79" s="52" t="s">
        <v>480</v>
      </c>
      <c r="D79" s="97">
        <v>32332</v>
      </c>
      <c r="E79">
        <v>13</v>
      </c>
      <c r="F79" t="s">
        <v>508</v>
      </c>
      <c r="G79" s="2" t="s">
        <v>672</v>
      </c>
      <c r="H79" s="6">
        <v>45</v>
      </c>
      <c r="I79" s="7">
        <v>-2</v>
      </c>
      <c r="J79" s="6">
        <v>43</v>
      </c>
      <c r="K79" s="7">
        <v>1</v>
      </c>
      <c r="L79" s="6">
        <v>6</v>
      </c>
      <c r="M79" s="7">
        <v>1</v>
      </c>
      <c r="N79" s="6">
        <v>4</v>
      </c>
      <c r="O79" s="7">
        <v>1</v>
      </c>
      <c r="R79" s="6">
        <v>2</v>
      </c>
      <c r="S79" s="7">
        <v>-3</v>
      </c>
      <c r="V79" s="6"/>
      <c r="W79" s="6"/>
      <c r="Y79" s="6"/>
      <c r="Z79" s="6"/>
      <c r="AB79" s="6"/>
      <c r="AC79" s="6"/>
      <c r="AJ79" s="6"/>
      <c r="AK79" s="6"/>
    </row>
    <row r="80" spans="2:39" x14ac:dyDescent="0.25">
      <c r="B80" t="s">
        <v>265</v>
      </c>
      <c r="C80" s="9" t="s">
        <v>359</v>
      </c>
      <c r="D80" s="97">
        <v>32337</v>
      </c>
      <c r="E80">
        <v>21</v>
      </c>
      <c r="F80" t="s">
        <v>264</v>
      </c>
      <c r="G80" s="2" t="s">
        <v>54</v>
      </c>
      <c r="H80" s="6">
        <v>41.5</v>
      </c>
      <c r="I80" s="7">
        <v>-0.5</v>
      </c>
      <c r="J80" s="6">
        <v>39</v>
      </c>
      <c r="K80" s="7">
        <v>-4</v>
      </c>
      <c r="L80" s="6">
        <v>9</v>
      </c>
      <c r="M80" s="7">
        <v>2</v>
      </c>
      <c r="N80" s="6">
        <v>7</v>
      </c>
      <c r="O80" s="7">
        <v>3</v>
      </c>
      <c r="R80" s="6">
        <v>2.5</v>
      </c>
      <c r="S80" s="7">
        <v>3.5</v>
      </c>
      <c r="V80" s="6">
        <v>42</v>
      </c>
      <c r="W80" s="6">
        <v>54</v>
      </c>
      <c r="X80" s="7">
        <f>V80-W80</f>
        <v>-12</v>
      </c>
      <c r="Y80" s="6">
        <v>32</v>
      </c>
      <c r="Z80" s="6"/>
      <c r="AB80" s="6"/>
      <c r="AC80" s="6"/>
      <c r="AJ80" s="6">
        <v>39</v>
      </c>
      <c r="AK80" s="6">
        <v>48</v>
      </c>
      <c r="AL80" s="7">
        <f>AJ80-AK80</f>
        <v>-9</v>
      </c>
      <c r="AM80" s="4" t="s">
        <v>292</v>
      </c>
    </row>
    <row r="81" spans="1:39" x14ac:dyDescent="0.25">
      <c r="B81" t="s">
        <v>265</v>
      </c>
      <c r="C81" s="52" t="s">
        <v>598</v>
      </c>
      <c r="D81" s="97">
        <v>32344</v>
      </c>
      <c r="E81">
        <v>24</v>
      </c>
      <c r="F81" t="s">
        <v>521</v>
      </c>
      <c r="G81" s="2" t="s">
        <v>138</v>
      </c>
      <c r="H81" s="6">
        <v>46</v>
      </c>
      <c r="I81" s="7">
        <v>-1</v>
      </c>
      <c r="J81" s="6">
        <v>41</v>
      </c>
      <c r="K81" s="7">
        <v>3</v>
      </c>
      <c r="L81" s="6">
        <v>9</v>
      </c>
      <c r="M81" s="7">
        <v>0</v>
      </c>
      <c r="N81" s="6">
        <v>3</v>
      </c>
      <c r="O81" s="7">
        <v>0</v>
      </c>
      <c r="R81" s="6">
        <v>5</v>
      </c>
      <c r="S81" s="7">
        <v>-4</v>
      </c>
      <c r="V81" s="6"/>
      <c r="W81" s="6"/>
      <c r="Y81" s="6"/>
      <c r="Z81" s="6"/>
      <c r="AB81" s="6"/>
      <c r="AC81" s="6"/>
      <c r="AJ81" s="6"/>
      <c r="AK81" s="6"/>
    </row>
    <row r="82" spans="1:39" x14ac:dyDescent="0.25">
      <c r="B82" t="s">
        <v>265</v>
      </c>
      <c r="C82" s="9" t="s">
        <v>485</v>
      </c>
      <c r="D82" s="97">
        <v>32345</v>
      </c>
      <c r="E82">
        <v>31</v>
      </c>
      <c r="F82" t="s">
        <v>577</v>
      </c>
      <c r="G82" s="2" t="s">
        <v>192</v>
      </c>
      <c r="H82" s="6">
        <v>46</v>
      </c>
      <c r="I82" s="7">
        <v>-2</v>
      </c>
      <c r="J82" s="6">
        <v>41</v>
      </c>
      <c r="K82" s="7">
        <v>3</v>
      </c>
      <c r="L82" s="6">
        <v>8</v>
      </c>
      <c r="M82" s="7">
        <v>1</v>
      </c>
      <c r="N82" s="6">
        <v>4</v>
      </c>
      <c r="O82" s="7">
        <v>-1</v>
      </c>
      <c r="R82" s="6">
        <v>5</v>
      </c>
      <c r="S82" s="7">
        <v>-5</v>
      </c>
      <c r="V82" s="6"/>
      <c r="W82" s="6"/>
      <c r="Y82" s="6"/>
      <c r="Z82" s="6"/>
      <c r="AB82" s="6"/>
      <c r="AC82" s="6"/>
      <c r="AJ82" s="6"/>
      <c r="AK82" s="6"/>
    </row>
    <row r="83" spans="1:39" x14ac:dyDescent="0.25">
      <c r="B83" t="s">
        <v>265</v>
      </c>
      <c r="C83" s="9" t="s">
        <v>485</v>
      </c>
      <c r="D83" s="97">
        <v>32345</v>
      </c>
      <c r="E83">
        <v>31</v>
      </c>
      <c r="F83" t="s">
        <v>577</v>
      </c>
      <c r="G83" s="2" t="s">
        <v>192</v>
      </c>
      <c r="H83" s="6">
        <v>46</v>
      </c>
      <c r="I83" s="7">
        <v>-2</v>
      </c>
      <c r="J83" s="6">
        <v>41</v>
      </c>
      <c r="K83" s="7">
        <v>3</v>
      </c>
      <c r="L83" s="6">
        <v>8</v>
      </c>
      <c r="M83" s="7">
        <v>1</v>
      </c>
      <c r="N83" s="6">
        <v>4</v>
      </c>
      <c r="O83" s="7">
        <v>-1</v>
      </c>
      <c r="R83" s="6">
        <v>5</v>
      </c>
      <c r="S83" s="7">
        <v>-5</v>
      </c>
      <c r="V83" s="6"/>
      <c r="W83" s="6"/>
      <c r="Y83" s="6"/>
      <c r="Z83" s="6"/>
      <c r="AB83" s="6"/>
      <c r="AC83" s="6"/>
      <c r="AJ83" s="6"/>
      <c r="AK83" s="6"/>
    </row>
    <row r="84" spans="1:39" x14ac:dyDescent="0.25">
      <c r="B84" s="3" t="s">
        <v>265</v>
      </c>
      <c r="C84" s="52" t="s">
        <v>618</v>
      </c>
      <c r="D84" s="97">
        <v>32350</v>
      </c>
      <c r="F84" s="3" t="s">
        <v>357</v>
      </c>
      <c r="G84" s="2"/>
      <c r="H84" s="6">
        <v>46</v>
      </c>
      <c r="I84" s="7">
        <f>H84-H76</f>
        <v>0</v>
      </c>
      <c r="J84" s="6">
        <v>36</v>
      </c>
      <c r="K84" s="7">
        <f>J84-J76</f>
        <v>0</v>
      </c>
      <c r="L84" s="6">
        <v>11</v>
      </c>
      <c r="M84" s="7">
        <f>L84-L76</f>
        <v>1</v>
      </c>
      <c r="N84" s="6">
        <v>3</v>
      </c>
      <c r="O84" s="7">
        <f>N84-N76</f>
        <v>-1</v>
      </c>
      <c r="R84" s="6">
        <f>H84-J84</f>
        <v>10</v>
      </c>
      <c r="S84" s="7">
        <f>R84-R76</f>
        <v>0</v>
      </c>
      <c r="U84" s="3"/>
      <c r="V84" s="6">
        <v>44</v>
      </c>
      <c r="W84" s="6">
        <v>42</v>
      </c>
      <c r="X84" s="7">
        <f>V84-W84</f>
        <v>2</v>
      </c>
      <c r="Y84" s="6">
        <v>23</v>
      </c>
      <c r="Z84" s="6">
        <v>54</v>
      </c>
      <c r="AA84" s="7">
        <f>Y84-Z84</f>
        <v>-31</v>
      </c>
      <c r="AB84" s="6"/>
      <c r="AC84" s="6"/>
      <c r="AE84" s="4" t="s">
        <v>1672</v>
      </c>
      <c r="AJ84" s="6">
        <v>40</v>
      </c>
      <c r="AK84" s="6">
        <v>40</v>
      </c>
      <c r="AL84" s="7">
        <f>AJ84-AK84</f>
        <v>0</v>
      </c>
      <c r="AM84" s="4" t="s">
        <v>536</v>
      </c>
    </row>
    <row r="85" spans="1:39" x14ac:dyDescent="0.25">
      <c r="B85" t="s">
        <v>293</v>
      </c>
      <c r="C85" s="9" t="s">
        <v>360</v>
      </c>
      <c r="D85" s="97">
        <v>32365</v>
      </c>
      <c r="E85">
        <v>17</v>
      </c>
      <c r="F85" t="s">
        <v>264</v>
      </c>
      <c r="G85" s="2" t="s">
        <v>54</v>
      </c>
      <c r="H85" s="6">
        <v>45.5</v>
      </c>
      <c r="I85" s="7">
        <v>4</v>
      </c>
      <c r="J85" s="6">
        <v>33.5</v>
      </c>
      <c r="K85" s="7">
        <v>-5.5</v>
      </c>
      <c r="L85" s="6">
        <v>10.5</v>
      </c>
      <c r="M85" s="7">
        <v>1.5</v>
      </c>
      <c r="N85" s="6">
        <v>6.5</v>
      </c>
      <c r="O85" s="7">
        <v>-0.5</v>
      </c>
      <c r="R85" s="6">
        <v>12</v>
      </c>
      <c r="S85" s="7">
        <v>9.5</v>
      </c>
      <c r="V85" s="6">
        <v>45</v>
      </c>
      <c r="W85" s="6">
        <v>49</v>
      </c>
      <c r="X85" s="7">
        <f>V85-W85</f>
        <v>-4</v>
      </c>
      <c r="Y85" s="6">
        <v>27</v>
      </c>
      <c r="Z85" s="6"/>
      <c r="AB85" s="6"/>
      <c r="AC85" s="6"/>
      <c r="AJ85" s="6">
        <v>41</v>
      </c>
      <c r="AK85" s="6">
        <v>46</v>
      </c>
      <c r="AL85" s="7">
        <f>AJ85-AK85</f>
        <v>-5</v>
      </c>
      <c r="AM85" s="4" t="s">
        <v>292</v>
      </c>
    </row>
    <row r="86" spans="1:39" x14ac:dyDescent="0.25">
      <c r="B86" s="3" t="s">
        <v>293</v>
      </c>
      <c r="C86" s="52" t="s">
        <v>363</v>
      </c>
      <c r="D86" s="97">
        <v>32372</v>
      </c>
      <c r="F86" s="3" t="s">
        <v>357</v>
      </c>
      <c r="G86" s="2"/>
      <c r="H86" s="6">
        <v>47</v>
      </c>
      <c r="I86" s="7">
        <f>H86-H84</f>
        <v>1</v>
      </c>
      <c r="J86" s="6">
        <v>33</v>
      </c>
      <c r="K86" s="7">
        <f>J86-J84</f>
        <v>-3</v>
      </c>
      <c r="L86" s="6"/>
      <c r="M86" s="7"/>
      <c r="N86" s="6"/>
      <c r="O86" s="7">
        <f>N86-N84</f>
        <v>-3</v>
      </c>
      <c r="R86" s="6">
        <f>H86-J86</f>
        <v>14</v>
      </c>
      <c r="S86" s="7">
        <v>4</v>
      </c>
      <c r="V86" s="6"/>
      <c r="W86" s="6"/>
      <c r="Y86" s="6"/>
      <c r="Z86" s="6"/>
      <c r="AB86" s="6"/>
      <c r="AC86" s="6"/>
      <c r="AJ86" s="6"/>
      <c r="AK86" s="6"/>
    </row>
    <row r="87" spans="1:39" x14ac:dyDescent="0.25">
      <c r="B87" t="s">
        <v>293</v>
      </c>
      <c r="C87" s="9" t="s">
        <v>516</v>
      </c>
      <c r="D87" s="97">
        <v>32373</v>
      </c>
      <c r="E87">
        <v>28</v>
      </c>
      <c r="F87" t="s">
        <v>577</v>
      </c>
      <c r="G87" s="2" t="s">
        <v>192</v>
      </c>
      <c r="H87" s="6">
        <v>50</v>
      </c>
      <c r="I87" s="7">
        <v>4</v>
      </c>
      <c r="J87" s="6">
        <v>36</v>
      </c>
      <c r="K87" s="7">
        <v>-5</v>
      </c>
      <c r="L87" s="6">
        <v>8</v>
      </c>
      <c r="M87" s="7">
        <v>0</v>
      </c>
      <c r="N87" s="6">
        <v>4</v>
      </c>
      <c r="O87" s="7">
        <v>0</v>
      </c>
      <c r="R87" s="6">
        <v>14</v>
      </c>
      <c r="S87" s="7">
        <v>9</v>
      </c>
      <c r="V87" s="6"/>
      <c r="W87" s="6"/>
      <c r="Y87" s="6"/>
      <c r="Z87" s="6"/>
      <c r="AB87" s="6"/>
      <c r="AC87" s="6"/>
      <c r="AJ87" s="6"/>
      <c r="AK87" s="6"/>
    </row>
    <row r="88" spans="1:39" x14ac:dyDescent="0.25">
      <c r="B88" s="3" t="s">
        <v>295</v>
      </c>
      <c r="C88" s="52" t="s">
        <v>608</v>
      </c>
      <c r="D88" s="97">
        <v>32387</v>
      </c>
      <c r="F88" s="3" t="s">
        <v>357</v>
      </c>
      <c r="G88" s="2"/>
      <c r="H88" s="6">
        <v>44</v>
      </c>
      <c r="I88" s="7">
        <f>H88-H86</f>
        <v>-3</v>
      </c>
      <c r="J88" s="6">
        <v>38</v>
      </c>
      <c r="K88" s="7">
        <f>J88-J86</f>
        <v>5</v>
      </c>
      <c r="L88" s="6">
        <v>11</v>
      </c>
      <c r="M88" s="7"/>
      <c r="N88" s="6">
        <v>3</v>
      </c>
      <c r="O88" s="7"/>
      <c r="R88" s="6">
        <f>H88-J88</f>
        <v>6</v>
      </c>
      <c r="S88" s="7">
        <f>R88-R86</f>
        <v>-8</v>
      </c>
      <c r="U88" s="3"/>
      <c r="V88" s="6">
        <v>44</v>
      </c>
      <c r="W88" s="6">
        <v>44</v>
      </c>
      <c r="X88" s="7">
        <f>V88-W88</f>
        <v>0</v>
      </c>
      <c r="Y88" s="6">
        <v>27</v>
      </c>
      <c r="Z88" s="6">
        <v>50</v>
      </c>
      <c r="AA88" s="7">
        <f>Y88-Z88</f>
        <v>-23</v>
      </c>
      <c r="AB88" s="6">
        <v>14</v>
      </c>
      <c r="AC88" s="6">
        <v>15</v>
      </c>
      <c r="AD88" s="7">
        <f>AB88-AC88</f>
        <v>-1</v>
      </c>
      <c r="AE88" s="4" t="s">
        <v>1672</v>
      </c>
      <c r="AJ88" s="6">
        <v>37</v>
      </c>
      <c r="AK88" s="6">
        <v>44</v>
      </c>
      <c r="AL88" s="7">
        <f>AJ88-AK88</f>
        <v>-7</v>
      </c>
      <c r="AM88" s="4" t="s">
        <v>536</v>
      </c>
    </row>
    <row r="89" spans="1:39" x14ac:dyDescent="0.25">
      <c r="B89" t="s">
        <v>295</v>
      </c>
      <c r="C89" s="9" t="s">
        <v>365</v>
      </c>
      <c r="D89" s="97">
        <v>32393</v>
      </c>
      <c r="E89">
        <v>16</v>
      </c>
      <c r="F89" t="s">
        <v>264</v>
      </c>
      <c r="G89" s="2" t="s">
        <v>54</v>
      </c>
      <c r="H89" s="6">
        <v>43</v>
      </c>
      <c r="I89" s="7">
        <v>-2.5</v>
      </c>
      <c r="J89" s="6">
        <v>36.5</v>
      </c>
      <c r="K89" s="7">
        <v>3</v>
      </c>
      <c r="L89" s="6">
        <v>12.5</v>
      </c>
      <c r="M89" s="7">
        <v>2</v>
      </c>
      <c r="N89" s="6">
        <v>5</v>
      </c>
      <c r="O89" s="7">
        <v>-1.5</v>
      </c>
      <c r="R89" s="6">
        <v>6.5</v>
      </c>
      <c r="S89" s="7">
        <v>-5.5</v>
      </c>
      <c r="V89" s="6">
        <v>45</v>
      </c>
      <c r="W89" s="6">
        <v>50</v>
      </c>
      <c r="X89" s="7">
        <f>V89-W89</f>
        <v>-5</v>
      </c>
      <c r="Y89" s="6">
        <v>30</v>
      </c>
      <c r="Z89" s="6"/>
      <c r="AB89" s="6"/>
      <c r="AC89" s="6"/>
      <c r="AJ89" s="6">
        <v>42</v>
      </c>
      <c r="AK89" s="6">
        <v>47</v>
      </c>
      <c r="AL89" s="7">
        <f>AJ89-AK89</f>
        <v>-5</v>
      </c>
      <c r="AM89" s="4" t="s">
        <v>292</v>
      </c>
    </row>
    <row r="90" spans="1:39" x14ac:dyDescent="0.25">
      <c r="B90" t="s">
        <v>295</v>
      </c>
      <c r="C90" s="9" t="s">
        <v>623</v>
      </c>
      <c r="D90" s="97">
        <v>32395</v>
      </c>
      <c r="E90">
        <v>12</v>
      </c>
      <c r="F90" t="s">
        <v>638</v>
      </c>
      <c r="G90" s="2"/>
      <c r="H90" s="6">
        <v>42</v>
      </c>
      <c r="I90" s="7">
        <v>-3</v>
      </c>
      <c r="J90" s="6">
        <v>40</v>
      </c>
      <c r="K90" s="7">
        <v>2</v>
      </c>
      <c r="L90" s="6">
        <v>8</v>
      </c>
      <c r="M90" s="7">
        <v>0</v>
      </c>
      <c r="N90" s="6">
        <v>6</v>
      </c>
      <c r="O90" s="7">
        <v>1</v>
      </c>
      <c r="R90" s="6">
        <v>2</v>
      </c>
      <c r="S90" s="7">
        <v>-5</v>
      </c>
      <c r="T90" t="s">
        <v>639</v>
      </c>
      <c r="V90" s="6"/>
      <c r="W90" s="6"/>
      <c r="Y90" s="6"/>
      <c r="Z90" s="6"/>
      <c r="AB90" s="6"/>
      <c r="AC90" s="6"/>
      <c r="AJ90" s="6"/>
      <c r="AK90" s="6"/>
    </row>
    <row r="91" spans="1:39" x14ac:dyDescent="0.25">
      <c r="B91" t="s">
        <v>295</v>
      </c>
      <c r="C91" s="52" t="s">
        <v>400</v>
      </c>
      <c r="D91" s="97">
        <v>32395</v>
      </c>
      <c r="E91">
        <v>16</v>
      </c>
      <c r="F91" t="s">
        <v>508</v>
      </c>
      <c r="G91" s="2" t="s">
        <v>672</v>
      </c>
      <c r="H91" s="6">
        <v>44</v>
      </c>
      <c r="I91" s="7">
        <v>-1</v>
      </c>
      <c r="J91" s="6">
        <v>42</v>
      </c>
      <c r="K91" s="7">
        <v>1</v>
      </c>
      <c r="L91" s="6">
        <v>9</v>
      </c>
      <c r="M91" s="7">
        <v>2</v>
      </c>
      <c r="N91" s="6">
        <v>3</v>
      </c>
      <c r="O91" s="7">
        <v>-1</v>
      </c>
      <c r="R91" s="6">
        <v>2</v>
      </c>
      <c r="S91" s="7">
        <v>-2</v>
      </c>
      <c r="V91" s="6"/>
      <c r="W91" s="6"/>
      <c r="Y91" s="6"/>
      <c r="Z91" s="6"/>
      <c r="AB91" s="6"/>
      <c r="AC91" s="6"/>
      <c r="AJ91" s="6"/>
      <c r="AK91" s="6"/>
    </row>
    <row r="92" spans="1:39" x14ac:dyDescent="0.25">
      <c r="A92" s="3"/>
      <c r="B92" t="s">
        <v>295</v>
      </c>
      <c r="C92" s="52" t="s">
        <v>400</v>
      </c>
      <c r="D92" s="97">
        <v>32395</v>
      </c>
      <c r="E92">
        <v>17</v>
      </c>
      <c r="F92" t="s">
        <v>357</v>
      </c>
      <c r="G92" s="2"/>
      <c r="H92" s="6">
        <v>46</v>
      </c>
      <c r="I92" s="7">
        <f>H92-H88</f>
        <v>2</v>
      </c>
      <c r="J92" s="6">
        <v>38</v>
      </c>
      <c r="K92" s="7">
        <f>J92-J88</f>
        <v>0</v>
      </c>
      <c r="L92" s="6">
        <v>8</v>
      </c>
      <c r="M92" s="7">
        <f>L92-L88</f>
        <v>-3</v>
      </c>
      <c r="N92" s="6">
        <v>3</v>
      </c>
      <c r="O92" s="7">
        <f>N92-N88</f>
        <v>0</v>
      </c>
      <c r="R92" s="6">
        <f>H92-J92</f>
        <v>8</v>
      </c>
      <c r="S92" s="7">
        <f>R92-R88</f>
        <v>2</v>
      </c>
      <c r="V92" s="6"/>
      <c r="W92" s="6"/>
      <c r="Y92" s="6"/>
      <c r="Z92" s="6"/>
      <c r="AB92" s="6"/>
      <c r="AC92" s="6"/>
      <c r="AJ92" s="6"/>
      <c r="AK92" s="6"/>
    </row>
    <row r="93" spans="1:39" x14ac:dyDescent="0.25">
      <c r="B93" t="s">
        <v>295</v>
      </c>
      <c r="C93" s="52" t="s">
        <v>427</v>
      </c>
      <c r="D93" s="97">
        <v>32406</v>
      </c>
      <c r="E93">
        <v>25</v>
      </c>
      <c r="F93" t="s">
        <v>521</v>
      </c>
      <c r="G93" s="2" t="s">
        <v>138</v>
      </c>
      <c r="H93" s="6">
        <v>47</v>
      </c>
      <c r="I93" s="7">
        <v>1</v>
      </c>
      <c r="J93" s="6">
        <v>38</v>
      </c>
      <c r="K93" s="7">
        <v>-3</v>
      </c>
      <c r="L93" s="6">
        <v>8</v>
      </c>
      <c r="M93" s="7">
        <v>-1</v>
      </c>
      <c r="N93" s="6">
        <v>5</v>
      </c>
      <c r="O93" s="7">
        <v>2</v>
      </c>
      <c r="R93" s="6">
        <v>9</v>
      </c>
      <c r="S93" s="7">
        <v>4</v>
      </c>
      <c r="V93" s="6"/>
      <c r="W93" s="6"/>
      <c r="Y93" s="6"/>
      <c r="Z93" s="6"/>
      <c r="AB93" s="6"/>
      <c r="AC93" s="6"/>
      <c r="AJ93" s="6"/>
      <c r="AK93" s="6"/>
    </row>
    <row r="94" spans="1:39" x14ac:dyDescent="0.25">
      <c r="B94" t="s">
        <v>295</v>
      </c>
      <c r="C94" s="9" t="s">
        <v>392</v>
      </c>
      <c r="D94" s="97">
        <v>32407</v>
      </c>
      <c r="E94">
        <v>2</v>
      </c>
      <c r="F94" t="s">
        <v>577</v>
      </c>
      <c r="G94" s="2" t="s">
        <v>192</v>
      </c>
      <c r="H94" s="6">
        <v>44</v>
      </c>
      <c r="I94" s="7">
        <v>-6</v>
      </c>
      <c r="J94" s="6">
        <v>39</v>
      </c>
      <c r="K94" s="7">
        <v>3</v>
      </c>
      <c r="L94" s="6">
        <v>8</v>
      </c>
      <c r="M94" s="7">
        <v>0</v>
      </c>
      <c r="N94" s="6">
        <v>6</v>
      </c>
      <c r="O94" s="7">
        <v>2</v>
      </c>
      <c r="R94" s="6">
        <v>5</v>
      </c>
      <c r="S94" s="7">
        <v>-9</v>
      </c>
      <c r="V94" s="6"/>
      <c r="W94" s="6"/>
      <c r="Y94" s="6"/>
      <c r="Z94" s="6"/>
      <c r="AB94" s="6"/>
      <c r="AC94" s="6"/>
      <c r="AJ94" s="6"/>
      <c r="AK94" s="6"/>
    </row>
    <row r="95" spans="1:39" x14ac:dyDescent="0.25">
      <c r="B95" t="s">
        <v>295</v>
      </c>
      <c r="C95" s="52" t="s">
        <v>488</v>
      </c>
      <c r="D95" s="97">
        <v>32413</v>
      </c>
      <c r="E95">
        <v>29</v>
      </c>
      <c r="F95" t="s">
        <v>521</v>
      </c>
      <c r="G95" s="2" t="s">
        <v>228</v>
      </c>
      <c r="H95" s="6">
        <v>48</v>
      </c>
      <c r="I95" s="7">
        <v>1</v>
      </c>
      <c r="J95" s="6">
        <v>36</v>
      </c>
      <c r="K95" s="7">
        <v>-2</v>
      </c>
      <c r="L95" s="6">
        <v>11</v>
      </c>
      <c r="M95" s="7">
        <v>3</v>
      </c>
      <c r="N95" s="6">
        <v>2</v>
      </c>
      <c r="O95" s="7">
        <v>-3</v>
      </c>
      <c r="R95" s="6">
        <v>12</v>
      </c>
      <c r="S95" s="7">
        <v>3</v>
      </c>
      <c r="V95" s="6"/>
      <c r="W95" s="6"/>
      <c r="Y95" s="6"/>
      <c r="Z95" s="6"/>
      <c r="AB95" s="6"/>
      <c r="AC95" s="6"/>
      <c r="AJ95" s="6"/>
      <c r="AK95" s="6"/>
    </row>
    <row r="96" spans="1:39" x14ac:dyDescent="0.25">
      <c r="B96" t="s">
        <v>297</v>
      </c>
      <c r="C96" s="9"/>
      <c r="E96">
        <v>10</v>
      </c>
      <c r="F96" t="s">
        <v>676</v>
      </c>
      <c r="G96" s="2"/>
      <c r="H96" s="6">
        <v>46</v>
      </c>
      <c r="I96" s="7">
        <v>-2</v>
      </c>
      <c r="J96" s="6">
        <v>39</v>
      </c>
      <c r="K96" s="7">
        <v>1</v>
      </c>
      <c r="L96" s="6">
        <v>8</v>
      </c>
      <c r="M96" s="7">
        <v>1</v>
      </c>
      <c r="N96" s="6">
        <v>4</v>
      </c>
      <c r="O96" s="7">
        <v>-1</v>
      </c>
      <c r="R96" s="6">
        <v>7</v>
      </c>
      <c r="S96" s="7">
        <v>-3</v>
      </c>
      <c r="V96" s="6"/>
      <c r="W96" s="6"/>
      <c r="Y96" s="6"/>
      <c r="Z96" s="6"/>
      <c r="AB96" s="6"/>
      <c r="AC96" s="6"/>
      <c r="AJ96" s="6"/>
      <c r="AK96" s="6"/>
    </row>
    <row r="97" spans="1:39" x14ac:dyDescent="0.25">
      <c r="B97" t="s">
        <v>297</v>
      </c>
      <c r="C97" s="9" t="s">
        <v>553</v>
      </c>
      <c r="D97" s="97">
        <v>32423</v>
      </c>
      <c r="E97">
        <v>11</v>
      </c>
      <c r="F97" t="s">
        <v>508</v>
      </c>
      <c r="G97" s="20" t="s">
        <v>180</v>
      </c>
      <c r="H97" s="6">
        <v>45</v>
      </c>
      <c r="I97" s="7">
        <v>1</v>
      </c>
      <c r="J97" s="6">
        <v>40</v>
      </c>
      <c r="K97" s="7">
        <v>-2</v>
      </c>
      <c r="L97" s="6">
        <v>8</v>
      </c>
      <c r="M97" s="7">
        <v>-1</v>
      </c>
      <c r="N97" s="6">
        <v>2</v>
      </c>
      <c r="O97" s="7">
        <v>-1</v>
      </c>
      <c r="R97" s="6">
        <v>5</v>
      </c>
      <c r="S97" s="7">
        <v>3</v>
      </c>
      <c r="V97" s="6"/>
      <c r="W97" s="6"/>
      <c r="Y97" s="6"/>
      <c r="Z97" s="6"/>
      <c r="AB97" s="6"/>
      <c r="AC97" s="6"/>
      <c r="AJ97" s="6"/>
      <c r="AK97" s="6"/>
    </row>
    <row r="98" spans="1:39" x14ac:dyDescent="0.25">
      <c r="B98" t="s">
        <v>297</v>
      </c>
      <c r="C98" s="52" t="s">
        <v>477</v>
      </c>
      <c r="D98" s="97">
        <v>32423</v>
      </c>
      <c r="E98">
        <v>13</v>
      </c>
      <c r="F98" t="s">
        <v>508</v>
      </c>
      <c r="G98" s="2" t="s">
        <v>672</v>
      </c>
      <c r="H98" s="6">
        <v>44</v>
      </c>
      <c r="I98" s="7">
        <v>-1</v>
      </c>
      <c r="J98" s="6">
        <v>40</v>
      </c>
      <c r="K98" s="7">
        <v>0</v>
      </c>
      <c r="L98" s="6">
        <v>7</v>
      </c>
      <c r="M98" s="7">
        <v>-1</v>
      </c>
      <c r="N98" s="6">
        <v>5</v>
      </c>
      <c r="O98" s="7">
        <v>3</v>
      </c>
      <c r="R98" s="6">
        <v>4</v>
      </c>
      <c r="S98" s="7">
        <v>-1</v>
      </c>
      <c r="V98" s="6"/>
      <c r="W98" s="6"/>
      <c r="Y98" s="6"/>
      <c r="Z98" s="6"/>
      <c r="AB98" s="6"/>
      <c r="AC98" s="6"/>
      <c r="AJ98" s="6"/>
      <c r="AK98" s="6"/>
    </row>
    <row r="99" spans="1:39" x14ac:dyDescent="0.25">
      <c r="A99" s="3"/>
      <c r="B99" t="s">
        <v>297</v>
      </c>
      <c r="C99" s="52" t="s">
        <v>365</v>
      </c>
      <c r="D99" s="97">
        <v>32423</v>
      </c>
      <c r="E99">
        <v>13</v>
      </c>
      <c r="F99" t="s">
        <v>357</v>
      </c>
      <c r="G99" s="2"/>
      <c r="H99" s="6">
        <v>46</v>
      </c>
      <c r="I99" s="7">
        <v>0</v>
      </c>
      <c r="J99" s="6">
        <v>36</v>
      </c>
      <c r="K99" s="7">
        <v>-2</v>
      </c>
      <c r="L99" s="6">
        <v>9</v>
      </c>
      <c r="M99" s="7">
        <v>1</v>
      </c>
      <c r="N99" s="6">
        <v>4</v>
      </c>
      <c r="O99" s="7">
        <v>1</v>
      </c>
      <c r="R99" s="6">
        <f>H99-J99</f>
        <v>10</v>
      </c>
      <c r="S99" s="7">
        <v>2</v>
      </c>
      <c r="U99" s="3"/>
      <c r="V99" s="6">
        <v>43</v>
      </c>
      <c r="W99" s="6">
        <v>38</v>
      </c>
      <c r="X99" s="7">
        <f>V99-W99</f>
        <v>5</v>
      </c>
      <c r="Y99" s="6">
        <v>30</v>
      </c>
      <c r="Z99" s="6">
        <v>43</v>
      </c>
      <c r="AA99" s="7">
        <f>Y99-Z99</f>
        <v>-13</v>
      </c>
      <c r="AB99" s="6">
        <v>14</v>
      </c>
      <c r="AC99" s="6">
        <v>21</v>
      </c>
      <c r="AD99" s="7">
        <f>AB99-AC99</f>
        <v>-7</v>
      </c>
      <c r="AE99" s="4" t="s">
        <v>1672</v>
      </c>
      <c r="AJ99" s="6">
        <v>36</v>
      </c>
      <c r="AK99" s="6">
        <v>41</v>
      </c>
      <c r="AL99" s="7">
        <f>AJ99-AK99</f>
        <v>-5</v>
      </c>
      <c r="AM99" s="4" t="s">
        <v>536</v>
      </c>
    </row>
    <row r="100" spans="1:39" x14ac:dyDescent="0.25">
      <c r="B100" t="s">
        <v>297</v>
      </c>
      <c r="C100" s="52" t="s">
        <v>641</v>
      </c>
      <c r="D100" s="97">
        <v>32435</v>
      </c>
      <c r="E100">
        <v>23</v>
      </c>
      <c r="F100" t="s">
        <v>521</v>
      </c>
      <c r="G100" s="2" t="s">
        <v>138</v>
      </c>
      <c r="H100" s="6">
        <v>49</v>
      </c>
      <c r="I100" s="7">
        <v>1</v>
      </c>
      <c r="J100" s="6">
        <v>40</v>
      </c>
      <c r="K100" s="7">
        <v>4</v>
      </c>
      <c r="L100" s="6">
        <v>7</v>
      </c>
      <c r="M100" s="7">
        <v>-4</v>
      </c>
      <c r="N100" s="6">
        <v>2</v>
      </c>
      <c r="O100" s="7">
        <v>0</v>
      </c>
      <c r="R100" s="6">
        <v>9</v>
      </c>
      <c r="S100" s="7">
        <v>-3</v>
      </c>
      <c r="V100" s="6"/>
      <c r="W100" s="6"/>
      <c r="Y100" s="6"/>
      <c r="Z100" s="6"/>
      <c r="AB100" s="6"/>
      <c r="AC100" s="6"/>
      <c r="AJ100" s="6"/>
      <c r="AK100" s="6"/>
    </row>
    <row r="101" spans="1:39" x14ac:dyDescent="0.25">
      <c r="B101" t="s">
        <v>297</v>
      </c>
      <c r="C101" s="9" t="s">
        <v>453</v>
      </c>
      <c r="D101" s="97">
        <v>32435</v>
      </c>
      <c r="E101">
        <v>27</v>
      </c>
      <c r="F101" t="s">
        <v>264</v>
      </c>
      <c r="G101" s="2" t="s">
        <v>54</v>
      </c>
      <c r="H101" s="6">
        <v>45.5</v>
      </c>
      <c r="I101" s="7">
        <v>2.5</v>
      </c>
      <c r="J101" s="6">
        <v>34</v>
      </c>
      <c r="K101" s="7">
        <v>-2.5</v>
      </c>
      <c r="L101" s="6">
        <v>12.5</v>
      </c>
      <c r="M101" s="7">
        <v>0</v>
      </c>
      <c r="N101" s="6">
        <v>5</v>
      </c>
      <c r="O101" s="7">
        <v>0</v>
      </c>
      <c r="R101" s="6">
        <v>11.5</v>
      </c>
      <c r="S101" s="7">
        <v>5</v>
      </c>
      <c r="V101" s="6">
        <v>48</v>
      </c>
      <c r="W101" s="6">
        <v>47</v>
      </c>
      <c r="X101" s="7">
        <f>V101-W101</f>
        <v>1</v>
      </c>
      <c r="Y101" s="6">
        <v>33</v>
      </c>
      <c r="Z101" s="6"/>
      <c r="AB101" s="6"/>
      <c r="AC101" s="6"/>
      <c r="AJ101" s="6">
        <v>43</v>
      </c>
      <c r="AK101" s="6">
        <v>44</v>
      </c>
      <c r="AL101" s="7">
        <f>AJ101-AK101</f>
        <v>-1</v>
      </c>
      <c r="AM101" s="4" t="s">
        <v>292</v>
      </c>
    </row>
    <row r="102" spans="1:39" x14ac:dyDescent="0.25">
      <c r="B102" t="s">
        <v>297</v>
      </c>
      <c r="C102" s="9" t="s">
        <v>515</v>
      </c>
      <c r="D102" s="97">
        <v>32442</v>
      </c>
      <c r="E102">
        <v>6</v>
      </c>
      <c r="F102" t="s">
        <v>577</v>
      </c>
      <c r="G102" s="2" t="s">
        <v>192</v>
      </c>
      <c r="H102" s="6">
        <v>44</v>
      </c>
      <c r="I102" s="7">
        <v>0</v>
      </c>
      <c r="J102" s="6">
        <v>39</v>
      </c>
      <c r="K102" s="7">
        <v>0</v>
      </c>
      <c r="L102" s="6">
        <v>8</v>
      </c>
      <c r="M102" s="7">
        <v>0</v>
      </c>
      <c r="N102" s="6">
        <v>6</v>
      </c>
      <c r="O102" s="7">
        <v>0</v>
      </c>
      <c r="R102" s="6">
        <v>5</v>
      </c>
      <c r="S102" s="7">
        <v>0</v>
      </c>
      <c r="V102" s="6"/>
      <c r="W102" s="6"/>
      <c r="Y102" s="6"/>
      <c r="Z102" s="6"/>
      <c r="AB102" s="6"/>
      <c r="AC102" s="6"/>
      <c r="AJ102" s="6"/>
      <c r="AK102" s="6"/>
    </row>
    <row r="103" spans="1:39" x14ac:dyDescent="0.25">
      <c r="B103" t="s">
        <v>297</v>
      </c>
      <c r="C103" s="9" t="s">
        <v>677</v>
      </c>
      <c r="D103" s="97">
        <v>32444</v>
      </c>
      <c r="E103">
        <v>31</v>
      </c>
      <c r="F103" t="s">
        <v>638</v>
      </c>
      <c r="G103" s="2"/>
      <c r="H103" s="6">
        <v>46</v>
      </c>
      <c r="I103" s="7">
        <v>4</v>
      </c>
      <c r="J103" s="6">
        <v>35</v>
      </c>
      <c r="K103" s="7">
        <v>-5</v>
      </c>
      <c r="L103" s="6">
        <v>7</v>
      </c>
      <c r="M103" s="7">
        <v>-1</v>
      </c>
      <c r="N103" s="6">
        <v>6</v>
      </c>
      <c r="O103" s="7">
        <v>0</v>
      </c>
      <c r="R103" s="6">
        <v>11</v>
      </c>
      <c r="S103" s="7">
        <v>9</v>
      </c>
      <c r="T103" t="s">
        <v>639</v>
      </c>
      <c r="V103" s="6"/>
      <c r="W103" s="6"/>
      <c r="Y103" s="6"/>
      <c r="Z103" s="6"/>
      <c r="AB103" s="6"/>
      <c r="AC103" s="6"/>
      <c r="AJ103" s="6"/>
      <c r="AK103" s="6"/>
    </row>
    <row r="104" spans="1:39" x14ac:dyDescent="0.25">
      <c r="A104" s="3"/>
      <c r="B104" t="s">
        <v>296</v>
      </c>
      <c r="C104" s="52" t="s">
        <v>399</v>
      </c>
      <c r="D104" s="97">
        <v>32449</v>
      </c>
      <c r="E104">
        <v>8</v>
      </c>
      <c r="F104" t="s">
        <v>357</v>
      </c>
      <c r="G104" s="2"/>
      <c r="H104" s="6">
        <v>45</v>
      </c>
      <c r="I104" s="7">
        <v>-1</v>
      </c>
      <c r="J104" s="6">
        <v>36</v>
      </c>
      <c r="K104" s="7">
        <v>0</v>
      </c>
      <c r="L104" s="6">
        <v>10</v>
      </c>
      <c r="M104" s="7">
        <v>1</v>
      </c>
      <c r="N104" s="6">
        <v>4</v>
      </c>
      <c r="O104" s="7">
        <v>0</v>
      </c>
      <c r="R104" s="6">
        <f>H104-J104</f>
        <v>9</v>
      </c>
      <c r="S104" s="7">
        <v>-1</v>
      </c>
      <c r="U104" s="3"/>
      <c r="V104" s="6"/>
      <c r="W104" s="6"/>
      <c r="Y104" s="6"/>
      <c r="Z104" s="6"/>
      <c r="AB104" s="6"/>
      <c r="AC104" s="6"/>
      <c r="AJ104" s="6"/>
      <c r="AK104" s="6"/>
    </row>
    <row r="105" spans="1:39" x14ac:dyDescent="0.25">
      <c r="B105" t="s">
        <v>296</v>
      </c>
      <c r="C105" s="52" t="s">
        <v>362</v>
      </c>
      <c r="D105" s="97">
        <v>32451</v>
      </c>
      <c r="E105">
        <v>10</v>
      </c>
      <c r="F105" t="s">
        <v>508</v>
      </c>
      <c r="G105" s="2" t="s">
        <v>672</v>
      </c>
      <c r="H105" s="6">
        <v>42</v>
      </c>
      <c r="I105" s="7">
        <v>-2</v>
      </c>
      <c r="J105" s="6">
        <v>42</v>
      </c>
      <c r="K105" s="7">
        <v>2</v>
      </c>
      <c r="L105" s="6">
        <v>8</v>
      </c>
      <c r="M105" s="7">
        <v>1</v>
      </c>
      <c r="N105" s="6">
        <v>5</v>
      </c>
      <c r="O105" s="7">
        <v>0</v>
      </c>
      <c r="R105" s="6">
        <v>0</v>
      </c>
      <c r="S105" s="7">
        <v>-4</v>
      </c>
      <c r="V105" s="6"/>
      <c r="W105" s="6"/>
      <c r="Y105" s="6"/>
      <c r="Z105" s="6"/>
      <c r="AB105" s="6"/>
      <c r="AC105" s="6"/>
      <c r="AJ105" s="6"/>
      <c r="AK105" s="6"/>
    </row>
    <row r="106" spans="1:39" x14ac:dyDescent="0.25">
      <c r="B106" t="s">
        <v>296</v>
      </c>
      <c r="C106" s="9" t="s">
        <v>496</v>
      </c>
      <c r="D106" s="97">
        <v>32455</v>
      </c>
      <c r="E106">
        <v>17</v>
      </c>
      <c r="F106" t="s">
        <v>264</v>
      </c>
      <c r="G106" s="2" t="s">
        <v>54</v>
      </c>
      <c r="H106" s="6">
        <v>42.5</v>
      </c>
      <c r="I106" s="7">
        <v>-3</v>
      </c>
      <c r="J106" s="6">
        <v>36</v>
      </c>
      <c r="K106" s="7">
        <v>2</v>
      </c>
      <c r="L106" s="6">
        <v>12.5</v>
      </c>
      <c r="M106" s="7">
        <v>0</v>
      </c>
      <c r="N106" s="6">
        <v>4.5</v>
      </c>
      <c r="O106" s="7">
        <v>-0.5</v>
      </c>
      <c r="R106" s="6">
        <v>6.5</v>
      </c>
      <c r="S106" s="7">
        <v>-5</v>
      </c>
      <c r="V106" s="6">
        <v>45</v>
      </c>
      <c r="W106" s="6">
        <v>50</v>
      </c>
      <c r="X106" s="7">
        <f>V106-W106</f>
        <v>-5</v>
      </c>
      <c r="Y106" s="6">
        <v>29</v>
      </c>
      <c r="Z106" s="6"/>
      <c r="AB106" s="6"/>
      <c r="AC106" s="6"/>
      <c r="AJ106" s="6">
        <v>38</v>
      </c>
      <c r="AK106" s="6">
        <v>49</v>
      </c>
      <c r="AL106" s="7">
        <f>AJ106-AK106</f>
        <v>-11</v>
      </c>
      <c r="AM106" s="4" t="s">
        <v>292</v>
      </c>
    </row>
    <row r="107" spans="1:39" x14ac:dyDescent="0.25">
      <c r="B107" t="s">
        <v>296</v>
      </c>
      <c r="C107" s="52" t="s">
        <v>322</v>
      </c>
      <c r="D107" s="97">
        <v>32468</v>
      </c>
      <c r="E107">
        <v>27</v>
      </c>
      <c r="F107" t="s">
        <v>521</v>
      </c>
      <c r="G107" s="2" t="s">
        <v>138</v>
      </c>
      <c r="H107" s="6">
        <v>44</v>
      </c>
      <c r="I107" s="7">
        <v>-5</v>
      </c>
      <c r="J107" s="6">
        <v>39</v>
      </c>
      <c r="K107" s="7">
        <v>-1</v>
      </c>
      <c r="L107" s="6">
        <v>9</v>
      </c>
      <c r="M107" s="7">
        <v>2</v>
      </c>
      <c r="N107" s="6">
        <v>3</v>
      </c>
      <c r="O107" s="7">
        <v>1</v>
      </c>
      <c r="R107" s="6">
        <v>5</v>
      </c>
      <c r="S107" s="7">
        <v>-4</v>
      </c>
      <c r="V107" s="6"/>
      <c r="W107" s="6"/>
      <c r="Y107" s="6"/>
      <c r="Z107" s="6"/>
      <c r="AB107" s="6"/>
      <c r="AC107" s="6"/>
      <c r="AJ107" s="6"/>
      <c r="AK107" s="6"/>
    </row>
    <row r="108" spans="1:39" x14ac:dyDescent="0.25">
      <c r="B108" t="s">
        <v>296</v>
      </c>
      <c r="C108" s="9" t="s">
        <v>566</v>
      </c>
      <c r="D108" s="97">
        <v>32472</v>
      </c>
      <c r="E108">
        <v>28</v>
      </c>
      <c r="F108" t="s">
        <v>638</v>
      </c>
      <c r="G108" s="2"/>
      <c r="H108" s="6">
        <v>40</v>
      </c>
      <c r="I108" s="7">
        <v>-6</v>
      </c>
      <c r="J108" s="6">
        <v>39</v>
      </c>
      <c r="K108" s="7">
        <v>4</v>
      </c>
      <c r="L108" s="6">
        <v>9</v>
      </c>
      <c r="M108" s="7">
        <v>2</v>
      </c>
      <c r="N108" s="6">
        <v>6</v>
      </c>
      <c r="O108" s="7">
        <v>0</v>
      </c>
      <c r="R108" s="6">
        <v>1</v>
      </c>
      <c r="S108" s="7">
        <v>-10</v>
      </c>
      <c r="T108" t="s">
        <v>639</v>
      </c>
      <c r="V108" s="6"/>
      <c r="W108" s="6"/>
      <c r="Y108" s="6"/>
      <c r="Z108" s="6"/>
      <c r="AB108" s="6"/>
      <c r="AC108" s="6"/>
      <c r="AJ108" s="6"/>
      <c r="AK108" s="6"/>
    </row>
    <row r="109" spans="1:39" x14ac:dyDescent="0.25">
      <c r="B109" t="s">
        <v>296</v>
      </c>
      <c r="C109" s="9" t="s">
        <v>430</v>
      </c>
      <c r="D109" s="97">
        <v>32472</v>
      </c>
      <c r="E109">
        <v>4</v>
      </c>
      <c r="F109" t="s">
        <v>577</v>
      </c>
      <c r="G109" s="2" t="s">
        <v>192</v>
      </c>
      <c r="H109" s="6">
        <v>45</v>
      </c>
      <c r="I109" s="7">
        <v>1</v>
      </c>
      <c r="J109" s="6">
        <v>37</v>
      </c>
      <c r="K109" s="7">
        <v>-2</v>
      </c>
      <c r="L109" s="6">
        <v>8</v>
      </c>
      <c r="M109" s="7">
        <v>0</v>
      </c>
      <c r="N109" s="6">
        <v>6</v>
      </c>
      <c r="O109" s="7">
        <v>0</v>
      </c>
      <c r="R109" s="6">
        <v>8</v>
      </c>
      <c r="S109" s="7">
        <v>3</v>
      </c>
      <c r="V109" s="6"/>
      <c r="W109" s="6"/>
      <c r="Y109" s="6"/>
      <c r="Z109" s="6"/>
      <c r="AB109" s="6"/>
      <c r="AC109" s="6"/>
      <c r="AJ109" s="6"/>
      <c r="AK109" s="6"/>
    </row>
    <row r="110" spans="1:39" x14ac:dyDescent="0.25">
      <c r="B110" s="3" t="s">
        <v>296</v>
      </c>
      <c r="C110" s="52" t="s">
        <v>517</v>
      </c>
      <c r="D110" s="97">
        <v>32477</v>
      </c>
      <c r="E110">
        <v>6</v>
      </c>
      <c r="F110" t="s">
        <v>357</v>
      </c>
      <c r="G110" s="2"/>
      <c r="H110" s="6">
        <v>41</v>
      </c>
      <c r="I110" s="7">
        <v>-4</v>
      </c>
      <c r="J110" s="6">
        <v>36</v>
      </c>
      <c r="K110" s="7">
        <v>0</v>
      </c>
      <c r="L110" s="6">
        <v>11</v>
      </c>
      <c r="M110" s="7">
        <v>1</v>
      </c>
      <c r="N110" s="6">
        <v>4</v>
      </c>
      <c r="O110" s="7">
        <v>0</v>
      </c>
      <c r="R110" s="6">
        <f>H110-J110</f>
        <v>5</v>
      </c>
      <c r="S110" s="7">
        <v>-4</v>
      </c>
      <c r="U110" s="3"/>
      <c r="V110" s="6">
        <v>44</v>
      </c>
      <c r="W110" s="6">
        <v>42</v>
      </c>
      <c r="X110" s="7">
        <f>V110-W110</f>
        <v>2</v>
      </c>
      <c r="Y110" s="6">
        <v>25</v>
      </c>
      <c r="Z110" s="6">
        <v>53</v>
      </c>
      <c r="AA110" s="7">
        <f>Y110-Z110</f>
        <v>-28</v>
      </c>
      <c r="AB110" s="6">
        <v>17</v>
      </c>
      <c r="AC110" s="6">
        <v>17</v>
      </c>
      <c r="AD110" s="7">
        <f>AB110-AC110</f>
        <v>0</v>
      </c>
      <c r="AE110" s="4" t="s">
        <v>1672</v>
      </c>
      <c r="AJ110" s="6">
        <v>36</v>
      </c>
      <c r="AK110" s="6">
        <v>44</v>
      </c>
      <c r="AL110" s="7">
        <f>AJ110-AK110</f>
        <v>-8</v>
      </c>
      <c r="AM110" s="4" t="s">
        <v>536</v>
      </c>
    </row>
    <row r="111" spans="1:39" x14ac:dyDescent="0.25">
      <c r="B111" t="s">
        <v>296</v>
      </c>
      <c r="C111" s="9"/>
      <c r="F111" t="s">
        <v>664</v>
      </c>
      <c r="G111" s="2"/>
      <c r="H111" s="6">
        <v>43.1</v>
      </c>
      <c r="J111" s="6">
        <v>35.799999999999997</v>
      </c>
      <c r="L111" s="6">
        <v>11.2</v>
      </c>
      <c r="M111" s="7"/>
      <c r="N111" s="6">
        <v>5</v>
      </c>
      <c r="O111" s="7">
        <v>0</v>
      </c>
      <c r="R111" s="6">
        <v>7.3</v>
      </c>
      <c r="S111" s="7"/>
      <c r="V111" s="6"/>
      <c r="W111" s="6"/>
      <c r="Y111" s="6"/>
      <c r="Z111" s="6"/>
      <c r="AB111" s="6"/>
      <c r="AC111" s="6"/>
      <c r="AJ111" s="6"/>
      <c r="AK111" s="6"/>
    </row>
    <row r="112" spans="1:39" x14ac:dyDescent="0.25">
      <c r="B112" t="s">
        <v>266</v>
      </c>
      <c r="C112" s="52" t="s">
        <v>347</v>
      </c>
      <c r="D112" s="97">
        <v>32479</v>
      </c>
      <c r="E112">
        <v>8</v>
      </c>
      <c r="F112" t="s">
        <v>508</v>
      </c>
      <c r="G112" s="2" t="s">
        <v>672</v>
      </c>
      <c r="H112" s="6">
        <v>45</v>
      </c>
      <c r="I112" s="7">
        <v>3</v>
      </c>
      <c r="J112" s="6">
        <v>39</v>
      </c>
      <c r="K112" s="7">
        <v>-3</v>
      </c>
      <c r="L112" s="6">
        <v>8</v>
      </c>
      <c r="M112" s="7">
        <v>0</v>
      </c>
      <c r="N112" s="6">
        <v>4</v>
      </c>
      <c r="O112" s="7">
        <v>-1</v>
      </c>
      <c r="R112" s="6">
        <v>6</v>
      </c>
      <c r="S112" s="7">
        <v>6</v>
      </c>
      <c r="V112" s="6"/>
      <c r="W112" s="6"/>
      <c r="Y112" s="6"/>
      <c r="Z112" s="6"/>
      <c r="AB112" s="6"/>
      <c r="AC112" s="6"/>
      <c r="AJ112" s="6"/>
      <c r="AK112" s="6"/>
    </row>
    <row r="113" spans="1:39" x14ac:dyDescent="0.25">
      <c r="B113" t="s">
        <v>266</v>
      </c>
      <c r="C113" s="9" t="s">
        <v>491</v>
      </c>
      <c r="D113" s="97">
        <v>32483</v>
      </c>
      <c r="E113">
        <v>16</v>
      </c>
      <c r="F113" t="s">
        <v>264</v>
      </c>
      <c r="G113" s="2" t="s">
        <v>54</v>
      </c>
      <c r="H113" s="6">
        <v>43</v>
      </c>
      <c r="I113" s="7">
        <v>0.5</v>
      </c>
      <c r="J113" s="6">
        <v>32</v>
      </c>
      <c r="K113" s="7">
        <v>-4</v>
      </c>
      <c r="L113" s="6">
        <v>13</v>
      </c>
      <c r="M113" s="7">
        <v>0.5</v>
      </c>
      <c r="N113" s="6">
        <v>6.5</v>
      </c>
      <c r="O113" s="7">
        <v>2</v>
      </c>
      <c r="R113" s="6">
        <v>11</v>
      </c>
      <c r="S113" s="7">
        <v>4.5</v>
      </c>
      <c r="V113" s="6">
        <v>44</v>
      </c>
      <c r="W113" s="6">
        <v>50</v>
      </c>
      <c r="X113" s="7">
        <f>V113-W113</f>
        <v>-6</v>
      </c>
      <c r="Y113" s="6">
        <v>26</v>
      </c>
      <c r="Z113" s="6"/>
      <c r="AB113" s="6"/>
      <c r="AC113" s="6"/>
      <c r="AJ113" s="6">
        <v>38</v>
      </c>
      <c r="AK113" s="6">
        <v>50</v>
      </c>
      <c r="AL113" s="7">
        <f>AJ113-AK113</f>
        <v>-12</v>
      </c>
      <c r="AM113" s="4" t="s">
        <v>292</v>
      </c>
    </row>
    <row r="114" spans="1:39" x14ac:dyDescent="0.25">
      <c r="B114" s="3" t="s">
        <v>266</v>
      </c>
      <c r="C114" s="52" t="s">
        <v>632</v>
      </c>
      <c r="D114" s="97">
        <v>32483</v>
      </c>
      <c r="F114" s="3" t="s">
        <v>357</v>
      </c>
      <c r="G114" s="2"/>
      <c r="H114" s="6">
        <v>45</v>
      </c>
      <c r="I114" s="7">
        <f>H114-H110</f>
        <v>4</v>
      </c>
      <c r="J114" s="6">
        <v>33</v>
      </c>
      <c r="K114" s="7">
        <f>J114-J110</f>
        <v>-3</v>
      </c>
      <c r="L114" s="6">
        <v>11</v>
      </c>
      <c r="M114" s="7">
        <f>L114-L110</f>
        <v>0</v>
      </c>
      <c r="N114" s="6">
        <v>4</v>
      </c>
      <c r="O114" s="7">
        <f>N114-N110</f>
        <v>0</v>
      </c>
      <c r="R114" s="6">
        <f>H114-J114</f>
        <v>12</v>
      </c>
      <c r="S114" s="7">
        <f>R114-R110</f>
        <v>7</v>
      </c>
      <c r="V114" s="6"/>
      <c r="W114" s="6"/>
      <c r="X114" s="7"/>
      <c r="Y114" s="6"/>
      <c r="Z114" s="6"/>
      <c r="AB114" s="6"/>
      <c r="AC114" s="6"/>
      <c r="AJ114" s="6"/>
      <c r="AK114" s="6"/>
      <c r="AL114" s="7"/>
      <c r="AM114" s="4"/>
    </row>
    <row r="115" spans="1:39" x14ac:dyDescent="0.25">
      <c r="B115" t="s">
        <v>266</v>
      </c>
      <c r="C115" s="9" t="s">
        <v>660</v>
      </c>
      <c r="D115" s="97">
        <v>32505</v>
      </c>
      <c r="E115">
        <v>1</v>
      </c>
      <c r="F115" t="s">
        <v>577</v>
      </c>
      <c r="G115" s="2" t="s">
        <v>192</v>
      </c>
      <c r="H115" s="6">
        <v>46</v>
      </c>
      <c r="I115" s="7">
        <v>1</v>
      </c>
      <c r="J115" s="6">
        <v>36</v>
      </c>
      <c r="K115" s="7">
        <v>-1</v>
      </c>
      <c r="L115" s="6">
        <v>6</v>
      </c>
      <c r="M115" s="7">
        <v>-2</v>
      </c>
      <c r="N115" s="6">
        <v>7</v>
      </c>
      <c r="O115" s="7">
        <v>1</v>
      </c>
      <c r="R115" s="6">
        <v>10</v>
      </c>
      <c r="S115" s="7">
        <v>2</v>
      </c>
      <c r="V115" s="6"/>
      <c r="W115" s="6"/>
      <c r="Y115" s="6"/>
      <c r="Z115" s="6"/>
      <c r="AB115" s="6"/>
      <c r="AC115" s="6"/>
      <c r="AJ115" s="6"/>
      <c r="AK115" s="6"/>
    </row>
    <row r="116" spans="1:39" x14ac:dyDescent="0.25">
      <c r="B116" t="s">
        <v>266</v>
      </c>
      <c r="C116" s="9" t="s">
        <v>677</v>
      </c>
      <c r="D116" s="97">
        <v>32505</v>
      </c>
      <c r="E116">
        <v>31</v>
      </c>
      <c r="F116" t="s">
        <v>638</v>
      </c>
      <c r="G116" s="2"/>
      <c r="H116" s="6">
        <v>45</v>
      </c>
      <c r="I116" s="7">
        <v>5</v>
      </c>
      <c r="J116" s="6">
        <v>37</v>
      </c>
      <c r="K116" s="7">
        <v>-2</v>
      </c>
      <c r="L116" s="6">
        <v>8</v>
      </c>
      <c r="M116" s="7">
        <v>-1</v>
      </c>
      <c r="N116" s="6">
        <v>6</v>
      </c>
      <c r="O116" s="7">
        <v>0</v>
      </c>
      <c r="R116" s="6">
        <v>8</v>
      </c>
      <c r="S116" s="7">
        <v>7</v>
      </c>
      <c r="T116" t="s">
        <v>639</v>
      </c>
      <c r="V116" s="6"/>
      <c r="W116" s="6"/>
      <c r="Y116" s="6"/>
      <c r="Z116" s="6"/>
      <c r="AB116" s="6"/>
      <c r="AC116" s="6"/>
      <c r="AJ116" s="6"/>
      <c r="AK116" s="6"/>
    </row>
    <row r="117" spans="1:39" x14ac:dyDescent="0.25">
      <c r="B117" t="s">
        <v>266</v>
      </c>
      <c r="C117" s="9"/>
      <c r="F117" t="s">
        <v>676</v>
      </c>
      <c r="G117" s="2"/>
      <c r="H117" s="6">
        <v>44</v>
      </c>
      <c r="I117" s="7">
        <v>-2</v>
      </c>
      <c r="J117" s="6">
        <v>39</v>
      </c>
      <c r="K117" s="7">
        <v>0</v>
      </c>
      <c r="L117" s="6">
        <v>8</v>
      </c>
      <c r="M117" s="7">
        <v>0</v>
      </c>
      <c r="N117" s="6">
        <v>6</v>
      </c>
      <c r="O117" s="7">
        <v>2</v>
      </c>
      <c r="R117" s="6">
        <v>5</v>
      </c>
      <c r="S117" s="7">
        <v>-2</v>
      </c>
      <c r="V117" s="6"/>
      <c r="W117" s="6"/>
      <c r="Y117" s="6"/>
      <c r="Z117" s="6"/>
      <c r="AB117" s="6"/>
      <c r="AC117" s="6"/>
      <c r="AJ117" s="6"/>
      <c r="AK117" s="6"/>
    </row>
    <row r="118" spans="1:39" x14ac:dyDescent="0.25">
      <c r="A118" s="1"/>
      <c r="B118" t="s">
        <v>266</v>
      </c>
      <c r="C118" s="9"/>
      <c r="E118">
        <v>17</v>
      </c>
      <c r="F118" t="s">
        <v>664</v>
      </c>
      <c r="G118" s="2"/>
      <c r="H118" s="6">
        <v>42.1</v>
      </c>
      <c r="I118" s="7">
        <v>-1</v>
      </c>
      <c r="J118" s="6">
        <v>33.9</v>
      </c>
      <c r="K118" s="7">
        <v>-1.9</v>
      </c>
      <c r="L118" s="6">
        <v>13.1</v>
      </c>
      <c r="M118" s="7">
        <v>1.9</v>
      </c>
      <c r="N118" s="6">
        <v>5.0999999999999996</v>
      </c>
      <c r="O118" s="7">
        <v>0.1</v>
      </c>
      <c r="R118" s="6">
        <v>8.1999999999999993</v>
      </c>
      <c r="S118" s="7">
        <v>0.9</v>
      </c>
      <c r="V118" s="6"/>
      <c r="W118" s="6"/>
      <c r="Y118" s="6"/>
      <c r="Z118" s="6"/>
      <c r="AB118" s="6"/>
      <c r="AC118" s="6"/>
      <c r="AJ118" s="6"/>
      <c r="AK118" s="6"/>
    </row>
    <row r="119" spans="1:39" x14ac:dyDescent="0.25">
      <c r="A119" s="1">
        <v>1989</v>
      </c>
      <c r="B119" t="s">
        <v>267</v>
      </c>
      <c r="C119" s="9" t="s">
        <v>616</v>
      </c>
      <c r="D119" s="97">
        <v>32514</v>
      </c>
      <c r="F119" t="s">
        <v>357</v>
      </c>
      <c r="G119" s="2"/>
      <c r="H119" s="6">
        <v>45</v>
      </c>
      <c r="I119" s="7">
        <f>H119-H114</f>
        <v>0</v>
      </c>
      <c r="J119" s="6">
        <v>36</v>
      </c>
      <c r="K119" s="7">
        <f>J119-J114</f>
        <v>3</v>
      </c>
      <c r="L119" s="6">
        <v>10</v>
      </c>
      <c r="M119" s="7">
        <f>L119-L114</f>
        <v>-1</v>
      </c>
      <c r="N119" s="6">
        <v>3</v>
      </c>
      <c r="O119" s="7">
        <f>N119-N114</f>
        <v>-1</v>
      </c>
      <c r="R119" s="6">
        <f>H119-J119</f>
        <v>9</v>
      </c>
      <c r="S119" s="7">
        <f>R119-R114</f>
        <v>-3</v>
      </c>
      <c r="V119" s="6">
        <v>45</v>
      </c>
      <c r="W119" s="6">
        <v>39</v>
      </c>
      <c r="X119" s="7">
        <f>V119-W119</f>
        <v>6</v>
      </c>
      <c r="Y119" s="6">
        <v>22</v>
      </c>
      <c r="Z119" s="6">
        <v>50</v>
      </c>
      <c r="AA119" s="7">
        <f>Y119-Z119</f>
        <v>-28</v>
      </c>
      <c r="AB119" s="6">
        <v>18</v>
      </c>
      <c r="AC119" s="6">
        <v>16</v>
      </c>
      <c r="AD119" s="7">
        <f>AB119-AC119</f>
        <v>2</v>
      </c>
      <c r="AE119" s="4" t="s">
        <v>1672</v>
      </c>
      <c r="AJ119" s="6">
        <v>35</v>
      </c>
      <c r="AK119" s="6">
        <v>44</v>
      </c>
      <c r="AL119" s="7">
        <f>AJ119-AK119</f>
        <v>-9</v>
      </c>
      <c r="AM119" s="4" t="s">
        <v>536</v>
      </c>
    </row>
    <row r="120" spans="1:39" x14ac:dyDescent="0.25">
      <c r="A120" s="1"/>
      <c r="B120" t="s">
        <v>267</v>
      </c>
      <c r="C120" s="9" t="s">
        <v>342</v>
      </c>
      <c r="D120" s="97">
        <v>32520</v>
      </c>
      <c r="E120">
        <v>17</v>
      </c>
      <c r="F120" t="s">
        <v>264</v>
      </c>
      <c r="G120" s="2" t="s">
        <v>54</v>
      </c>
      <c r="H120" s="6">
        <v>42.5</v>
      </c>
      <c r="I120" s="7">
        <v>-0.5</v>
      </c>
      <c r="J120" s="6">
        <v>34</v>
      </c>
      <c r="K120" s="7">
        <v>2</v>
      </c>
      <c r="L120" s="6">
        <v>14</v>
      </c>
      <c r="M120" s="7">
        <v>1</v>
      </c>
      <c r="N120" s="6">
        <v>5.5</v>
      </c>
      <c r="O120" s="7">
        <v>-1</v>
      </c>
      <c r="R120" s="6">
        <v>8.5</v>
      </c>
      <c r="S120" s="7">
        <v>-2.5</v>
      </c>
      <c r="V120" s="6">
        <v>43</v>
      </c>
      <c r="W120" s="6">
        <v>51</v>
      </c>
      <c r="X120" s="7">
        <f>V120-W120</f>
        <v>-8</v>
      </c>
      <c r="Y120" s="6"/>
      <c r="Z120" s="6"/>
      <c r="AB120" s="6"/>
      <c r="AC120" s="6"/>
      <c r="AJ120" s="6">
        <v>36</v>
      </c>
      <c r="AK120" s="6">
        <v>49</v>
      </c>
      <c r="AL120" s="7">
        <f>AJ120-AK120</f>
        <v>-13</v>
      </c>
      <c r="AM120" s="4" t="s">
        <v>292</v>
      </c>
    </row>
    <row r="121" spans="1:39" x14ac:dyDescent="0.25">
      <c r="A121" s="1"/>
      <c r="B121" s="3" t="s">
        <v>267</v>
      </c>
      <c r="C121" s="52" t="s">
        <v>441</v>
      </c>
      <c r="D121" s="97">
        <v>32521</v>
      </c>
      <c r="E121">
        <v>18</v>
      </c>
      <c r="F121" s="3" t="s">
        <v>521</v>
      </c>
      <c r="G121" s="2" t="s">
        <v>23</v>
      </c>
      <c r="H121" s="6">
        <v>44</v>
      </c>
      <c r="I121" s="7">
        <v>0</v>
      </c>
      <c r="J121" s="6">
        <v>41</v>
      </c>
      <c r="K121" s="7">
        <v>2</v>
      </c>
      <c r="L121" s="6">
        <v>10</v>
      </c>
      <c r="M121" s="7">
        <v>1</v>
      </c>
      <c r="N121" s="6"/>
      <c r="O121" s="7"/>
      <c r="R121" s="6">
        <v>3</v>
      </c>
      <c r="S121" s="7">
        <v>-2</v>
      </c>
      <c r="V121" s="6"/>
      <c r="W121" s="6"/>
      <c r="Y121" s="6"/>
      <c r="Z121" s="6"/>
      <c r="AB121" s="6"/>
      <c r="AC121" s="6"/>
      <c r="AJ121" s="6"/>
      <c r="AK121" s="6"/>
    </row>
    <row r="122" spans="1:39" x14ac:dyDescent="0.25">
      <c r="B122" t="s">
        <v>267</v>
      </c>
      <c r="C122" s="9" t="s">
        <v>513</v>
      </c>
      <c r="D122" s="97">
        <v>32521</v>
      </c>
      <c r="E122">
        <v>17</v>
      </c>
      <c r="F122" t="s">
        <v>678</v>
      </c>
      <c r="G122" s="2" t="s">
        <v>672</v>
      </c>
      <c r="H122" s="6">
        <v>44</v>
      </c>
      <c r="J122" s="6">
        <v>40</v>
      </c>
      <c r="K122" s="7">
        <v>0</v>
      </c>
      <c r="L122" s="6">
        <v>8</v>
      </c>
      <c r="N122" s="6">
        <v>4</v>
      </c>
      <c r="O122" s="7"/>
      <c r="R122" s="6">
        <v>4</v>
      </c>
      <c r="S122" s="7"/>
      <c r="V122" s="6"/>
      <c r="W122" s="6"/>
      <c r="Y122" s="6"/>
      <c r="Z122" s="6"/>
      <c r="AB122" s="6"/>
      <c r="AC122" s="6"/>
      <c r="AJ122" s="6"/>
      <c r="AK122" s="6"/>
    </row>
    <row r="123" spans="1:39" x14ac:dyDescent="0.25">
      <c r="B123" t="s">
        <v>267</v>
      </c>
      <c r="C123" s="52" t="s">
        <v>564</v>
      </c>
      <c r="D123" s="97">
        <v>32526</v>
      </c>
      <c r="E123">
        <v>22</v>
      </c>
      <c r="F123" t="s">
        <v>521</v>
      </c>
      <c r="G123" s="2" t="s">
        <v>138</v>
      </c>
      <c r="H123" s="6">
        <v>47</v>
      </c>
      <c r="I123" s="7">
        <v>3</v>
      </c>
      <c r="J123" s="6">
        <v>37</v>
      </c>
      <c r="K123" s="7">
        <v>-4</v>
      </c>
      <c r="L123" s="6">
        <v>10</v>
      </c>
      <c r="M123" s="7">
        <v>0</v>
      </c>
      <c r="N123" s="6">
        <v>4</v>
      </c>
      <c r="O123" s="7"/>
      <c r="R123" s="6">
        <v>10</v>
      </c>
      <c r="S123" s="7">
        <v>7</v>
      </c>
      <c r="V123" s="6"/>
      <c r="W123" s="6"/>
      <c r="Y123" s="6"/>
      <c r="Z123" s="6"/>
      <c r="AB123" s="6"/>
      <c r="AC123" s="6"/>
      <c r="AJ123" s="6"/>
      <c r="AK123" s="6"/>
    </row>
    <row r="124" spans="1:39" x14ac:dyDescent="0.25">
      <c r="A124" s="3"/>
      <c r="B124" t="s">
        <v>267</v>
      </c>
      <c r="C124" s="52" t="s">
        <v>426</v>
      </c>
      <c r="D124" s="97">
        <v>32526</v>
      </c>
      <c r="E124">
        <v>24</v>
      </c>
      <c r="F124" t="s">
        <v>357</v>
      </c>
      <c r="G124" s="2"/>
      <c r="H124" s="6">
        <v>46</v>
      </c>
      <c r="I124" s="7">
        <f>H124-H119</f>
        <v>1</v>
      </c>
      <c r="J124" s="6">
        <v>34</v>
      </c>
      <c r="K124" s="7">
        <f>J124-J119</f>
        <v>-2</v>
      </c>
      <c r="L124" s="6">
        <v>10</v>
      </c>
      <c r="M124" s="7">
        <f>L124-L119</f>
        <v>0</v>
      </c>
      <c r="N124" s="6">
        <v>3</v>
      </c>
      <c r="O124" s="7">
        <f>N124-N119</f>
        <v>0</v>
      </c>
      <c r="R124" s="6">
        <f>H124-J124</f>
        <v>12</v>
      </c>
      <c r="S124" s="7">
        <f>R124-R119</f>
        <v>3</v>
      </c>
      <c r="V124" s="6"/>
      <c r="W124" s="6"/>
      <c r="Y124" s="6"/>
      <c r="Z124" s="6"/>
      <c r="AB124" s="6"/>
      <c r="AC124" s="6"/>
      <c r="AJ124" s="6"/>
      <c r="AK124" s="6"/>
    </row>
    <row r="125" spans="1:39" x14ac:dyDescent="0.25">
      <c r="B125" t="s">
        <v>267</v>
      </c>
      <c r="C125" s="9" t="s">
        <v>679</v>
      </c>
      <c r="D125" s="97">
        <v>32534</v>
      </c>
      <c r="E125">
        <v>5</v>
      </c>
      <c r="F125" t="s">
        <v>577</v>
      </c>
      <c r="G125" s="2" t="s">
        <v>192</v>
      </c>
      <c r="H125" s="6">
        <v>47</v>
      </c>
      <c r="I125" s="7">
        <v>1</v>
      </c>
      <c r="J125" s="6">
        <v>36</v>
      </c>
      <c r="K125" s="7">
        <v>0</v>
      </c>
      <c r="L125" s="6">
        <v>8</v>
      </c>
      <c r="M125" s="7">
        <v>2</v>
      </c>
      <c r="N125" s="6">
        <v>5</v>
      </c>
      <c r="O125" s="7">
        <v>-2</v>
      </c>
      <c r="R125" s="6">
        <v>11</v>
      </c>
      <c r="S125" s="7">
        <v>1</v>
      </c>
      <c r="V125" s="6"/>
      <c r="W125" s="6"/>
      <c r="Y125" s="6"/>
      <c r="Z125" s="6"/>
      <c r="AB125" s="6"/>
      <c r="AC125" s="6"/>
      <c r="AJ125" s="6"/>
      <c r="AK125" s="6"/>
    </row>
    <row r="126" spans="1:39" x14ac:dyDescent="0.25">
      <c r="B126" t="s">
        <v>267</v>
      </c>
      <c r="C126" s="9" t="s">
        <v>488</v>
      </c>
      <c r="D126" s="97">
        <v>32535</v>
      </c>
      <c r="E126">
        <v>30</v>
      </c>
      <c r="F126" t="s">
        <v>638</v>
      </c>
      <c r="G126" s="2"/>
      <c r="H126" s="6">
        <v>44</v>
      </c>
      <c r="I126" s="7">
        <v>-1</v>
      </c>
      <c r="J126" s="6">
        <v>39</v>
      </c>
      <c r="K126" s="7">
        <v>2</v>
      </c>
      <c r="L126" s="6">
        <v>8</v>
      </c>
      <c r="M126" s="7">
        <v>0</v>
      </c>
      <c r="N126" s="6">
        <v>5</v>
      </c>
      <c r="O126" s="7">
        <v>-1</v>
      </c>
      <c r="R126" s="6">
        <v>5</v>
      </c>
      <c r="S126" s="7">
        <v>-3</v>
      </c>
      <c r="T126" t="s">
        <v>639</v>
      </c>
      <c r="V126" s="6"/>
      <c r="W126" s="6"/>
      <c r="Y126" s="6"/>
      <c r="Z126" s="6"/>
      <c r="AB126" s="6"/>
      <c r="AC126" s="6"/>
      <c r="AJ126" s="6"/>
      <c r="AK126" s="6"/>
    </row>
    <row r="127" spans="1:39" x14ac:dyDescent="0.25">
      <c r="B127" s="3" t="s">
        <v>267</v>
      </c>
      <c r="C127" s="52" t="s">
        <v>680</v>
      </c>
      <c r="D127" s="97">
        <v>32537</v>
      </c>
      <c r="E127" s="56" t="s">
        <v>680</v>
      </c>
      <c r="F127" s="3" t="s">
        <v>521</v>
      </c>
      <c r="G127" s="2" t="s">
        <v>8</v>
      </c>
      <c r="H127" s="6">
        <v>50</v>
      </c>
      <c r="I127" s="7">
        <v>3</v>
      </c>
      <c r="J127" s="6">
        <v>37</v>
      </c>
      <c r="K127" s="7">
        <v>0</v>
      </c>
      <c r="L127" s="6">
        <v>6</v>
      </c>
      <c r="M127" s="7">
        <v>-4</v>
      </c>
      <c r="N127" s="6"/>
      <c r="O127" s="7"/>
      <c r="R127" s="6">
        <v>13</v>
      </c>
      <c r="S127" s="7">
        <v>3</v>
      </c>
      <c r="V127" s="6"/>
      <c r="W127" s="6"/>
      <c r="Y127" s="6"/>
      <c r="Z127" s="6"/>
      <c r="AB127" s="6"/>
      <c r="AC127" s="6"/>
      <c r="AJ127" s="6"/>
      <c r="AK127" s="6"/>
    </row>
    <row r="128" spans="1:39" x14ac:dyDescent="0.25">
      <c r="B128" t="s">
        <v>267</v>
      </c>
      <c r="C128" s="9"/>
      <c r="E128">
        <v>16</v>
      </c>
      <c r="F128" t="s">
        <v>664</v>
      </c>
      <c r="G128" s="2"/>
      <c r="H128" s="6">
        <v>42.6</v>
      </c>
      <c r="I128" s="7">
        <v>0.5</v>
      </c>
      <c r="J128" s="6">
        <v>35.5</v>
      </c>
      <c r="K128" s="7">
        <v>1.6</v>
      </c>
      <c r="L128" s="6">
        <v>12.3</v>
      </c>
      <c r="M128" s="7">
        <v>-0.8</v>
      </c>
      <c r="N128" s="6">
        <v>4.4000000000000004</v>
      </c>
      <c r="O128" s="7">
        <v>-0.7</v>
      </c>
      <c r="R128" s="6">
        <v>7.1</v>
      </c>
      <c r="S128" s="7">
        <v>-1.1000000000000001</v>
      </c>
      <c r="V128" s="6">
        <v>43.8</v>
      </c>
      <c r="W128" s="6">
        <v>50.4</v>
      </c>
      <c r="X128" s="7">
        <f>V128-W128</f>
        <v>-6.6000000000000014</v>
      </c>
      <c r="Y128" s="6">
        <v>28.1</v>
      </c>
      <c r="Z128" s="6">
        <v>59.6</v>
      </c>
      <c r="AA128" s="7">
        <f>Y128-Z128</f>
        <v>-31.5</v>
      </c>
      <c r="AB128" s="6">
        <v>25.4</v>
      </c>
      <c r="AC128" s="6">
        <v>26.3</v>
      </c>
      <c r="AD128" s="7">
        <f>AB128-AC128</f>
        <v>-0.90000000000000213</v>
      </c>
      <c r="AJ128" s="6">
        <v>36.6</v>
      </c>
      <c r="AK128" s="6">
        <v>48.6</v>
      </c>
      <c r="AL128" s="7">
        <f>AJ128-AK128</f>
        <v>-12</v>
      </c>
      <c r="AM128" s="4" t="s">
        <v>292</v>
      </c>
    </row>
    <row r="129" spans="1:39" x14ac:dyDescent="0.25">
      <c r="B129" t="s">
        <v>268</v>
      </c>
      <c r="C129" s="9" t="s">
        <v>615</v>
      </c>
      <c r="D129" s="97">
        <v>32542</v>
      </c>
      <c r="F129" t="s">
        <v>357</v>
      </c>
      <c r="G129" s="2"/>
      <c r="H129" s="6">
        <v>43</v>
      </c>
      <c r="I129" s="7">
        <f>H129-H124</f>
        <v>-3</v>
      </c>
      <c r="J129" s="6">
        <v>38</v>
      </c>
      <c r="K129" s="7">
        <f>J129-J124</f>
        <v>4</v>
      </c>
      <c r="L129" s="6">
        <v>10</v>
      </c>
      <c r="M129" s="7">
        <f>L129-L124</f>
        <v>0</v>
      </c>
      <c r="N129" s="6">
        <v>3</v>
      </c>
      <c r="O129" s="7">
        <f>N129-N124</f>
        <v>0</v>
      </c>
      <c r="R129" s="6">
        <f>H129-J129</f>
        <v>5</v>
      </c>
      <c r="S129" s="7">
        <f>R129-R124</f>
        <v>-7</v>
      </c>
      <c r="V129" s="6">
        <v>42</v>
      </c>
      <c r="W129" s="6">
        <v>43</v>
      </c>
      <c r="X129" s="7">
        <f>V129-W129</f>
        <v>-1</v>
      </c>
      <c r="Y129" s="6">
        <v>21</v>
      </c>
      <c r="Z129" s="6">
        <v>50</v>
      </c>
      <c r="AA129" s="7">
        <f>Y129-Z129</f>
        <v>-29</v>
      </c>
      <c r="AB129" s="6">
        <v>17</v>
      </c>
      <c r="AC129" s="6">
        <v>18</v>
      </c>
      <c r="AD129" s="7">
        <f>AB129-AC129</f>
        <v>-1</v>
      </c>
      <c r="AE129" s="4" t="s">
        <v>1672</v>
      </c>
      <c r="AJ129" s="6">
        <v>34</v>
      </c>
      <c r="AK129" s="6">
        <v>44</v>
      </c>
      <c r="AL129" s="7">
        <f>AJ129-AK129</f>
        <v>-10</v>
      </c>
      <c r="AM129" s="4" t="s">
        <v>536</v>
      </c>
    </row>
    <row r="130" spans="1:39" x14ac:dyDescent="0.25">
      <c r="B130" t="s">
        <v>268</v>
      </c>
      <c r="C130" s="9" t="s">
        <v>484</v>
      </c>
      <c r="D130" s="97">
        <v>32548</v>
      </c>
      <c r="E130">
        <v>16</v>
      </c>
      <c r="F130" t="s">
        <v>264</v>
      </c>
      <c r="G130" s="2" t="s">
        <v>54</v>
      </c>
      <c r="H130" s="6">
        <v>40.5</v>
      </c>
      <c r="I130" s="7">
        <v>-2</v>
      </c>
      <c r="J130" s="6">
        <v>39</v>
      </c>
      <c r="K130" s="7">
        <v>5</v>
      </c>
      <c r="L130" s="6">
        <v>11.5</v>
      </c>
      <c r="M130" s="7">
        <v>-2.5</v>
      </c>
      <c r="N130" s="6">
        <v>4.5</v>
      </c>
      <c r="O130" s="7">
        <v>-1</v>
      </c>
      <c r="R130" s="6">
        <v>1.5</v>
      </c>
      <c r="S130" s="7">
        <v>-7</v>
      </c>
      <c r="V130" s="6">
        <v>40</v>
      </c>
      <c r="W130" s="6">
        <v>53</v>
      </c>
      <c r="X130" s="7">
        <f>V130-W130</f>
        <v>-13</v>
      </c>
      <c r="Y130" s="6"/>
      <c r="Z130" s="6"/>
      <c r="AB130" s="6"/>
      <c r="AC130" s="6"/>
      <c r="AJ130" s="6">
        <v>32</v>
      </c>
      <c r="AK130" s="6">
        <v>52</v>
      </c>
      <c r="AL130" s="7">
        <f>AJ130-AK130</f>
        <v>-20</v>
      </c>
      <c r="AM130" s="4" t="s">
        <v>292</v>
      </c>
    </row>
    <row r="131" spans="1:39" x14ac:dyDescent="0.25">
      <c r="B131" t="s">
        <v>268</v>
      </c>
      <c r="C131" s="9" t="s">
        <v>337</v>
      </c>
      <c r="D131" s="97">
        <v>32549</v>
      </c>
      <c r="E131">
        <v>17</v>
      </c>
      <c r="F131" t="s">
        <v>678</v>
      </c>
      <c r="G131" s="2" t="s">
        <v>672</v>
      </c>
      <c r="H131" s="6">
        <v>42</v>
      </c>
      <c r="I131" s="7">
        <v>-2</v>
      </c>
      <c r="J131" s="6">
        <v>39</v>
      </c>
      <c r="K131" s="7">
        <v>-1</v>
      </c>
      <c r="L131" s="6">
        <v>7</v>
      </c>
      <c r="M131" s="7">
        <v>-1</v>
      </c>
      <c r="N131" s="6">
        <v>7</v>
      </c>
      <c r="O131" s="7">
        <v>3</v>
      </c>
      <c r="R131" s="6">
        <v>3</v>
      </c>
      <c r="S131" s="7">
        <v>-1</v>
      </c>
      <c r="V131" s="6"/>
      <c r="W131" s="6"/>
      <c r="Y131" s="6"/>
      <c r="Z131" s="6"/>
      <c r="AB131" s="6"/>
      <c r="AC131" s="6"/>
      <c r="AJ131" s="6"/>
      <c r="AK131" s="6"/>
    </row>
    <row r="132" spans="1:39" x14ac:dyDescent="0.25">
      <c r="A132" s="3"/>
      <c r="B132" t="s">
        <v>268</v>
      </c>
      <c r="C132" s="52" t="s">
        <v>493</v>
      </c>
      <c r="D132" s="97">
        <v>32554</v>
      </c>
      <c r="E132">
        <v>21</v>
      </c>
      <c r="F132" t="s">
        <v>357</v>
      </c>
      <c r="G132" s="2"/>
      <c r="H132" s="6">
        <v>41</v>
      </c>
      <c r="I132" s="7">
        <f>H132-H129</f>
        <v>-2</v>
      </c>
      <c r="J132" s="6">
        <v>37</v>
      </c>
      <c r="K132" s="7">
        <f>J132-J129</f>
        <v>-1</v>
      </c>
      <c r="L132" s="6">
        <v>11</v>
      </c>
      <c r="M132" s="7">
        <f>L132-L129</f>
        <v>1</v>
      </c>
      <c r="N132" s="6">
        <v>4</v>
      </c>
      <c r="O132" s="7">
        <f>N132-N129</f>
        <v>1</v>
      </c>
      <c r="R132" s="6">
        <f>H132-J132</f>
        <v>4</v>
      </c>
      <c r="S132" s="7">
        <f>R132-R129</f>
        <v>-1</v>
      </c>
      <c r="V132" s="6"/>
      <c r="W132" s="6"/>
      <c r="Y132" s="6"/>
      <c r="Z132" s="6"/>
      <c r="AB132" s="6"/>
      <c r="AC132" s="6"/>
      <c r="AJ132" s="6"/>
      <c r="AK132" s="6"/>
    </row>
    <row r="133" spans="1:39" x14ac:dyDescent="0.25">
      <c r="B133" t="s">
        <v>268</v>
      </c>
      <c r="C133" s="9" t="s">
        <v>493</v>
      </c>
      <c r="D133" s="97">
        <v>32554</v>
      </c>
      <c r="E133">
        <v>26</v>
      </c>
      <c r="F133" t="s">
        <v>264</v>
      </c>
      <c r="G133" s="2" t="s">
        <v>194</v>
      </c>
      <c r="H133" s="6">
        <v>39</v>
      </c>
      <c r="I133" s="7">
        <v>-1.5</v>
      </c>
      <c r="J133" s="6">
        <v>39</v>
      </c>
      <c r="K133" s="7">
        <v>0</v>
      </c>
      <c r="L133" s="6">
        <v>11</v>
      </c>
      <c r="M133" s="7">
        <v>-0.5</v>
      </c>
      <c r="N133" s="6">
        <v>5</v>
      </c>
      <c r="O133" s="7">
        <v>0.5</v>
      </c>
      <c r="R133" s="6">
        <v>0</v>
      </c>
      <c r="S133" s="7">
        <v>-1.5</v>
      </c>
      <c r="V133" s="6"/>
      <c r="W133" s="6"/>
      <c r="Y133" s="6"/>
      <c r="Z133" s="6"/>
      <c r="AB133" s="6"/>
      <c r="AC133" s="6"/>
      <c r="AJ133" s="6"/>
      <c r="AK133" s="6"/>
    </row>
    <row r="134" spans="1:39" x14ac:dyDescent="0.25">
      <c r="B134" t="s">
        <v>268</v>
      </c>
      <c r="C134" s="52" t="s">
        <v>675</v>
      </c>
      <c r="D134" s="97">
        <v>32561</v>
      </c>
      <c r="E134">
        <v>26</v>
      </c>
      <c r="F134" t="s">
        <v>521</v>
      </c>
      <c r="G134" s="2" t="s">
        <v>138</v>
      </c>
      <c r="H134" s="6">
        <v>41</v>
      </c>
      <c r="I134" s="7">
        <v>-9</v>
      </c>
      <c r="J134" s="6">
        <v>42</v>
      </c>
      <c r="K134" s="7">
        <v>5</v>
      </c>
      <c r="L134" s="6">
        <v>10</v>
      </c>
      <c r="M134" s="7">
        <v>4</v>
      </c>
      <c r="N134" s="6">
        <v>3</v>
      </c>
      <c r="O134" s="7"/>
      <c r="R134" s="6">
        <v>-1</v>
      </c>
      <c r="S134" s="7">
        <v>-14</v>
      </c>
      <c r="V134" s="6"/>
      <c r="W134" s="6"/>
      <c r="Y134" s="6"/>
      <c r="Z134" s="6"/>
      <c r="AB134" s="6"/>
      <c r="AC134" s="6"/>
      <c r="AJ134" s="6"/>
      <c r="AK134" s="6"/>
    </row>
    <row r="135" spans="1:39" x14ac:dyDescent="0.25">
      <c r="B135" t="s">
        <v>268</v>
      </c>
      <c r="C135" s="9" t="s">
        <v>447</v>
      </c>
      <c r="D135" s="97">
        <v>32562</v>
      </c>
      <c r="E135">
        <v>29</v>
      </c>
      <c r="F135" t="s">
        <v>577</v>
      </c>
      <c r="G135" s="2" t="s">
        <v>132</v>
      </c>
      <c r="H135" s="6">
        <v>42</v>
      </c>
      <c r="I135" s="7">
        <v>-5</v>
      </c>
      <c r="J135" s="6">
        <v>41</v>
      </c>
      <c r="K135" s="7">
        <v>5</v>
      </c>
      <c r="L135" s="6">
        <v>8</v>
      </c>
      <c r="M135" s="7">
        <v>0</v>
      </c>
      <c r="N135" s="6">
        <v>4</v>
      </c>
      <c r="O135" s="7">
        <v>-1</v>
      </c>
      <c r="R135" s="6">
        <v>1</v>
      </c>
      <c r="S135" s="7">
        <v>-10</v>
      </c>
      <c r="V135" s="6"/>
      <c r="W135" s="6"/>
      <c r="Y135" s="6"/>
      <c r="Z135" s="6"/>
      <c r="AB135" s="6"/>
      <c r="AC135" s="6"/>
      <c r="AJ135" s="6"/>
      <c r="AK135" s="6"/>
    </row>
    <row r="136" spans="1:39" x14ac:dyDescent="0.25">
      <c r="B136" t="s">
        <v>268</v>
      </c>
      <c r="C136" s="9" t="s">
        <v>364</v>
      </c>
      <c r="D136" s="97">
        <v>32562</v>
      </c>
      <c r="E136">
        <v>3</v>
      </c>
      <c r="F136" t="s">
        <v>264</v>
      </c>
      <c r="G136" s="2" t="s">
        <v>54</v>
      </c>
      <c r="H136" s="6">
        <v>37.5</v>
      </c>
      <c r="I136" s="7">
        <v>-1.5</v>
      </c>
      <c r="J136" s="6">
        <v>37.5</v>
      </c>
      <c r="K136" s="7">
        <v>-1.5</v>
      </c>
      <c r="L136" s="6">
        <v>11.5</v>
      </c>
      <c r="M136" s="7">
        <v>0.5</v>
      </c>
      <c r="N136" s="6">
        <v>8.5</v>
      </c>
      <c r="O136" s="7">
        <v>3.5</v>
      </c>
      <c r="R136" s="6">
        <v>0</v>
      </c>
      <c r="S136" s="7">
        <v>0</v>
      </c>
      <c r="V136" s="6"/>
      <c r="W136" s="6"/>
      <c r="Y136" s="6"/>
      <c r="Z136" s="6"/>
      <c r="AB136" s="6"/>
      <c r="AC136" s="6"/>
      <c r="AJ136" s="6"/>
      <c r="AK136" s="6"/>
    </row>
    <row r="137" spans="1:39" x14ac:dyDescent="0.25">
      <c r="B137" s="3" t="s">
        <v>268</v>
      </c>
      <c r="C137" s="52" t="s">
        <v>447</v>
      </c>
      <c r="D137" s="97">
        <v>32562</v>
      </c>
      <c r="E137">
        <v>5</v>
      </c>
      <c r="F137" t="s">
        <v>577</v>
      </c>
      <c r="G137" s="2" t="s">
        <v>192</v>
      </c>
      <c r="H137" s="6">
        <v>42</v>
      </c>
      <c r="I137" s="7">
        <v>0</v>
      </c>
      <c r="J137" s="6">
        <v>39</v>
      </c>
      <c r="K137" s="7">
        <v>-2</v>
      </c>
      <c r="L137" s="6">
        <v>9</v>
      </c>
      <c r="M137" s="7">
        <v>1</v>
      </c>
      <c r="N137" s="6">
        <v>7</v>
      </c>
      <c r="O137" s="7">
        <v>3</v>
      </c>
      <c r="R137" s="6">
        <v>3</v>
      </c>
      <c r="S137" s="7">
        <v>2</v>
      </c>
      <c r="V137" s="6"/>
      <c r="W137" s="6"/>
      <c r="Y137" s="6"/>
      <c r="Z137" s="6"/>
      <c r="AB137" s="6"/>
      <c r="AC137" s="6"/>
      <c r="AJ137" s="6"/>
      <c r="AK137" s="6"/>
    </row>
    <row r="138" spans="1:39" x14ac:dyDescent="0.25">
      <c r="B138" t="s">
        <v>268</v>
      </c>
      <c r="C138" s="9" t="s">
        <v>601</v>
      </c>
      <c r="D138" s="97">
        <v>32563</v>
      </c>
      <c r="E138">
        <v>27</v>
      </c>
      <c r="F138" t="s">
        <v>638</v>
      </c>
      <c r="G138" s="2"/>
      <c r="H138" s="6">
        <v>44</v>
      </c>
      <c r="I138" s="7">
        <v>0</v>
      </c>
      <c r="J138" s="6">
        <v>35</v>
      </c>
      <c r="K138" s="7">
        <v>-4</v>
      </c>
      <c r="L138" s="6">
        <v>7</v>
      </c>
      <c r="M138" s="7">
        <v>-1</v>
      </c>
      <c r="N138" s="6">
        <v>11</v>
      </c>
      <c r="O138" s="7">
        <v>6</v>
      </c>
      <c r="R138" s="6">
        <v>9</v>
      </c>
      <c r="S138" s="7">
        <v>4</v>
      </c>
      <c r="T138" t="s">
        <v>639</v>
      </c>
      <c r="V138" s="6"/>
      <c r="W138" s="6"/>
      <c r="Y138" s="6"/>
      <c r="Z138" s="6"/>
      <c r="AB138" s="6"/>
      <c r="AC138" s="6"/>
      <c r="AJ138" s="6"/>
      <c r="AK138" s="6"/>
    </row>
    <row r="139" spans="1:39" x14ac:dyDescent="0.25">
      <c r="B139" t="s">
        <v>268</v>
      </c>
      <c r="C139" s="9" t="s">
        <v>602</v>
      </c>
      <c r="D139" s="97">
        <v>32566</v>
      </c>
      <c r="F139" t="s">
        <v>577</v>
      </c>
      <c r="G139" s="2" t="s">
        <v>132</v>
      </c>
      <c r="H139" s="6">
        <v>42</v>
      </c>
      <c r="I139" s="7">
        <v>0</v>
      </c>
      <c r="J139" s="6">
        <v>41</v>
      </c>
      <c r="K139" s="7">
        <v>2</v>
      </c>
      <c r="L139" s="6">
        <v>8</v>
      </c>
      <c r="M139" s="7">
        <v>-1</v>
      </c>
      <c r="N139" s="6">
        <v>4</v>
      </c>
      <c r="O139" s="7">
        <v>-3</v>
      </c>
      <c r="R139" s="6">
        <v>1</v>
      </c>
      <c r="S139" s="7">
        <v>-2</v>
      </c>
      <c r="V139" s="6"/>
      <c r="W139" s="6"/>
      <c r="Y139" s="6"/>
      <c r="Z139" s="6"/>
      <c r="AB139" s="6"/>
      <c r="AC139" s="6"/>
      <c r="AJ139" s="6"/>
      <c r="AK139" s="6"/>
    </row>
    <row r="140" spans="1:39" x14ac:dyDescent="0.25">
      <c r="B140" t="s">
        <v>268</v>
      </c>
      <c r="C140" s="9"/>
      <c r="E140">
        <v>3</v>
      </c>
      <c r="F140" t="s">
        <v>664</v>
      </c>
      <c r="G140" s="2"/>
      <c r="H140" s="6">
        <v>41</v>
      </c>
      <c r="I140" s="7">
        <v>-1.6</v>
      </c>
      <c r="J140" s="6">
        <v>36.4</v>
      </c>
      <c r="K140" s="7">
        <v>0.9</v>
      </c>
      <c r="L140" s="6">
        <v>11.9</v>
      </c>
      <c r="M140" s="7">
        <v>-0.4</v>
      </c>
      <c r="N140" s="6">
        <v>6</v>
      </c>
      <c r="O140" s="7">
        <v>1.6</v>
      </c>
      <c r="R140" s="6">
        <v>4.5999999999999996</v>
      </c>
      <c r="S140" s="7">
        <v>-2.5</v>
      </c>
      <c r="V140" s="6">
        <v>41.6</v>
      </c>
      <c r="W140" s="6">
        <v>52.5</v>
      </c>
      <c r="X140" s="7">
        <f>V140-W140</f>
        <v>-10.899999999999999</v>
      </c>
      <c r="Y140" s="6">
        <v>28.7</v>
      </c>
      <c r="Z140" s="6">
        <v>58.7</v>
      </c>
      <c r="AA140" s="7">
        <f>Y140-Z140</f>
        <v>-30.000000000000004</v>
      </c>
      <c r="AB140" s="6">
        <v>26.9</v>
      </c>
      <c r="AC140" s="6">
        <v>26.8</v>
      </c>
      <c r="AD140" s="7">
        <f>AB140-AC140</f>
        <v>9.9999999999997868E-2</v>
      </c>
      <c r="AJ140" s="6">
        <v>34.200000000000003</v>
      </c>
      <c r="AK140" s="6">
        <v>50.6</v>
      </c>
      <c r="AL140" s="7">
        <f>AJ140-AK140</f>
        <v>-16.399999999999999</v>
      </c>
      <c r="AM140" s="4" t="s">
        <v>292</v>
      </c>
    </row>
    <row r="141" spans="1:39" x14ac:dyDescent="0.25">
      <c r="A141" s="3"/>
      <c r="B141" t="s">
        <v>294</v>
      </c>
      <c r="C141" s="9"/>
      <c r="D141" s="97">
        <v>32570</v>
      </c>
      <c r="E141">
        <v>5</v>
      </c>
      <c r="F141" t="s">
        <v>577</v>
      </c>
      <c r="G141" s="2" t="s">
        <v>8</v>
      </c>
      <c r="H141" s="6">
        <v>41</v>
      </c>
      <c r="I141" s="7">
        <v>-1</v>
      </c>
      <c r="J141" s="6">
        <v>37</v>
      </c>
      <c r="K141" s="7">
        <v>-4</v>
      </c>
      <c r="L141" s="6">
        <v>9</v>
      </c>
      <c r="M141" s="7">
        <v>1</v>
      </c>
      <c r="N141" s="6">
        <v>4</v>
      </c>
      <c r="O141" s="7">
        <v>0</v>
      </c>
      <c r="R141" s="6">
        <v>4</v>
      </c>
      <c r="S141" s="7">
        <v>3</v>
      </c>
      <c r="V141" s="6"/>
      <c r="W141" s="6"/>
      <c r="Y141" s="6"/>
      <c r="Z141" s="6"/>
      <c r="AB141" s="6"/>
      <c r="AC141" s="6"/>
      <c r="AJ141" s="6"/>
      <c r="AK141" s="6"/>
    </row>
    <row r="142" spans="1:39" x14ac:dyDescent="0.25">
      <c r="A142" s="3"/>
      <c r="B142" t="s">
        <v>294</v>
      </c>
      <c r="C142" s="9" t="s">
        <v>620</v>
      </c>
      <c r="D142" s="97">
        <v>32575</v>
      </c>
      <c r="F142" t="s">
        <v>357</v>
      </c>
      <c r="G142" s="2"/>
      <c r="H142" s="6">
        <v>41</v>
      </c>
      <c r="I142" s="7">
        <f>H142-H132</f>
        <v>0</v>
      </c>
      <c r="J142" s="6">
        <v>38</v>
      </c>
      <c r="K142" s="7">
        <f>J142-J132</f>
        <v>1</v>
      </c>
      <c r="L142" s="6">
        <v>9</v>
      </c>
      <c r="M142" s="7">
        <f>L142-L132</f>
        <v>-2</v>
      </c>
      <c r="N142" s="6">
        <v>6</v>
      </c>
      <c r="O142" s="7">
        <f>N142-N132</f>
        <v>2</v>
      </c>
      <c r="R142" s="6">
        <f>H142-J142</f>
        <v>3</v>
      </c>
      <c r="S142" s="7">
        <f>R142-R132</f>
        <v>-1</v>
      </c>
      <c r="V142" s="6">
        <v>41</v>
      </c>
      <c r="W142" s="6">
        <v>47</v>
      </c>
      <c r="X142" s="7">
        <f>V142-W142</f>
        <v>-6</v>
      </c>
      <c r="Y142" s="6">
        <v>27</v>
      </c>
      <c r="Z142" s="6">
        <v>50</v>
      </c>
      <c r="AA142" s="7">
        <f>Y142-Z142</f>
        <v>-23</v>
      </c>
      <c r="AB142" s="6">
        <v>20</v>
      </c>
      <c r="AC142" s="6">
        <v>27</v>
      </c>
      <c r="AD142" s="7">
        <f>AB142-AC142</f>
        <v>-7</v>
      </c>
      <c r="AE142" s="4" t="s">
        <v>1672</v>
      </c>
      <c r="AJ142" s="6">
        <v>33</v>
      </c>
      <c r="AK142" s="6">
        <v>48</v>
      </c>
      <c r="AL142" s="7">
        <f>AJ142-AK142</f>
        <v>-15</v>
      </c>
      <c r="AM142" s="4" t="s">
        <v>536</v>
      </c>
    </row>
    <row r="143" spans="1:39" x14ac:dyDescent="0.25">
      <c r="B143" t="s">
        <v>294</v>
      </c>
      <c r="C143" s="9" t="s">
        <v>468</v>
      </c>
      <c r="D143" s="97">
        <v>32577</v>
      </c>
      <c r="E143">
        <v>16</v>
      </c>
      <c r="F143" t="s">
        <v>678</v>
      </c>
      <c r="G143" s="2" t="s">
        <v>672</v>
      </c>
      <c r="H143" s="6">
        <v>41</v>
      </c>
      <c r="I143" s="7">
        <v>-1</v>
      </c>
      <c r="J143" s="6">
        <v>39</v>
      </c>
      <c r="K143" s="7">
        <v>0</v>
      </c>
      <c r="L143" s="6">
        <v>8</v>
      </c>
      <c r="M143" s="7">
        <v>1</v>
      </c>
      <c r="N143" s="6">
        <v>7</v>
      </c>
      <c r="O143" s="7">
        <v>0</v>
      </c>
      <c r="R143" s="6">
        <v>2</v>
      </c>
      <c r="S143" s="7">
        <v>-1</v>
      </c>
      <c r="V143" s="6"/>
      <c r="W143" s="6"/>
      <c r="Y143" s="6"/>
      <c r="Z143" s="6"/>
      <c r="AB143" s="6"/>
      <c r="AC143" s="6"/>
      <c r="AJ143" s="6"/>
      <c r="AK143" s="6"/>
    </row>
    <row r="144" spans="1:39" x14ac:dyDescent="0.25">
      <c r="B144" t="s">
        <v>294</v>
      </c>
      <c r="C144" s="9" t="s">
        <v>455</v>
      </c>
      <c r="D144" s="97">
        <v>32582</v>
      </c>
      <c r="E144">
        <v>26</v>
      </c>
      <c r="F144" t="s">
        <v>577</v>
      </c>
      <c r="G144" s="2" t="s">
        <v>192</v>
      </c>
      <c r="H144" s="6">
        <v>44</v>
      </c>
      <c r="I144" s="7">
        <v>3</v>
      </c>
      <c r="J144" s="6">
        <v>40</v>
      </c>
      <c r="K144" s="7">
        <v>3</v>
      </c>
      <c r="L144" s="6">
        <v>6</v>
      </c>
      <c r="M144" s="7">
        <v>-3</v>
      </c>
      <c r="N144" s="6">
        <v>6</v>
      </c>
      <c r="O144" s="7">
        <v>2</v>
      </c>
      <c r="R144" s="6">
        <v>4</v>
      </c>
      <c r="S144" s="7">
        <v>0</v>
      </c>
      <c r="V144" s="6"/>
      <c r="W144" s="6"/>
      <c r="Y144" s="6"/>
      <c r="Z144" s="6"/>
      <c r="AB144" s="6"/>
      <c r="AC144" s="6"/>
      <c r="AJ144" s="6"/>
      <c r="AK144" s="6"/>
    </row>
    <row r="145" spans="1:39" x14ac:dyDescent="0.25">
      <c r="B145" t="s">
        <v>294</v>
      </c>
      <c r="C145" s="9" t="s">
        <v>640</v>
      </c>
      <c r="D145" s="97">
        <v>32583</v>
      </c>
      <c r="E145">
        <v>19</v>
      </c>
      <c r="F145" t="s">
        <v>577</v>
      </c>
      <c r="G145" s="2" t="s">
        <v>192</v>
      </c>
      <c r="H145" s="6">
        <v>41</v>
      </c>
      <c r="I145" s="7">
        <v>-3</v>
      </c>
      <c r="J145" s="6">
        <v>40</v>
      </c>
      <c r="K145" s="7">
        <v>0</v>
      </c>
      <c r="L145" s="6">
        <v>9</v>
      </c>
      <c r="M145" s="7">
        <v>3</v>
      </c>
      <c r="N145" s="6">
        <v>6</v>
      </c>
      <c r="O145" s="7">
        <v>0</v>
      </c>
      <c r="R145" s="6">
        <v>1</v>
      </c>
      <c r="S145" s="7">
        <v>-3</v>
      </c>
      <c r="V145" s="6"/>
      <c r="W145" s="6"/>
      <c r="Y145" s="6"/>
      <c r="Z145" s="6"/>
      <c r="AB145" s="6"/>
      <c r="AC145" s="6"/>
      <c r="AJ145" s="6"/>
      <c r="AK145" s="6"/>
    </row>
    <row r="146" spans="1:39" x14ac:dyDescent="0.25">
      <c r="B146" s="3" t="s">
        <v>294</v>
      </c>
      <c r="C146" s="52" t="s">
        <v>493</v>
      </c>
      <c r="D146" s="97">
        <v>32582</v>
      </c>
      <c r="F146" s="3" t="s">
        <v>357</v>
      </c>
      <c r="G146" s="2"/>
      <c r="H146" s="6">
        <v>42</v>
      </c>
      <c r="I146" s="7">
        <f>H146-H142</f>
        <v>1</v>
      </c>
      <c r="J146" s="6">
        <v>37</v>
      </c>
      <c r="K146" s="7">
        <v>0</v>
      </c>
      <c r="L146" s="6"/>
      <c r="M146" s="7"/>
      <c r="N146" s="6"/>
      <c r="O146" s="7"/>
      <c r="R146" s="6">
        <f>H146-J146</f>
        <v>5</v>
      </c>
      <c r="S146" s="7">
        <v>1</v>
      </c>
      <c r="V146" s="6"/>
      <c r="W146" s="6"/>
      <c r="Y146" s="6"/>
      <c r="Z146" s="6"/>
      <c r="AB146" s="6"/>
      <c r="AC146" s="6"/>
      <c r="AJ146" s="6"/>
      <c r="AK146" s="6"/>
    </row>
    <row r="147" spans="1:39" x14ac:dyDescent="0.25">
      <c r="B147" t="s">
        <v>294</v>
      </c>
      <c r="C147" s="52" t="s">
        <v>675</v>
      </c>
      <c r="D147" s="97">
        <v>32589</v>
      </c>
      <c r="E147">
        <v>26</v>
      </c>
      <c r="F147" t="s">
        <v>521</v>
      </c>
      <c r="G147" s="2" t="s">
        <v>138</v>
      </c>
      <c r="H147" s="6">
        <v>41</v>
      </c>
      <c r="I147" s="7">
        <v>0</v>
      </c>
      <c r="J147" s="6">
        <v>41</v>
      </c>
      <c r="K147" s="7">
        <v>-1</v>
      </c>
      <c r="L147" s="6">
        <v>9</v>
      </c>
      <c r="M147" s="7">
        <v>-1</v>
      </c>
      <c r="N147" s="6">
        <v>3</v>
      </c>
      <c r="O147" s="7">
        <v>0</v>
      </c>
      <c r="R147" s="6">
        <v>0</v>
      </c>
      <c r="S147" s="7">
        <v>1</v>
      </c>
      <c r="V147" s="6"/>
      <c r="W147" s="6"/>
      <c r="Y147" s="6"/>
      <c r="Z147" s="6"/>
      <c r="AB147" s="6"/>
      <c r="AC147" s="6"/>
      <c r="AJ147" s="6"/>
      <c r="AK147" s="6"/>
    </row>
    <row r="148" spans="1:39" x14ac:dyDescent="0.25">
      <c r="B148" t="s">
        <v>294</v>
      </c>
      <c r="C148" s="9"/>
      <c r="E148">
        <v>27</v>
      </c>
      <c r="F148" t="s">
        <v>676</v>
      </c>
      <c r="G148" s="2" t="s">
        <v>224</v>
      </c>
      <c r="H148" s="6">
        <v>43</v>
      </c>
      <c r="I148" s="7">
        <v>-1</v>
      </c>
      <c r="J148" s="6">
        <v>39</v>
      </c>
      <c r="K148" s="7">
        <v>0</v>
      </c>
      <c r="L148" s="6">
        <v>8</v>
      </c>
      <c r="M148" s="7">
        <v>0</v>
      </c>
      <c r="N148" s="6">
        <v>6</v>
      </c>
      <c r="O148" s="7">
        <v>0</v>
      </c>
      <c r="R148" s="6">
        <v>4</v>
      </c>
      <c r="S148" s="7">
        <v>-1</v>
      </c>
      <c r="V148" s="6"/>
      <c r="W148" s="6"/>
      <c r="Y148" s="6"/>
      <c r="Z148" s="6"/>
      <c r="AB148" s="6"/>
      <c r="AC148" s="6"/>
      <c r="AJ148" s="6"/>
      <c r="AK148" s="6"/>
    </row>
    <row r="149" spans="1:39" x14ac:dyDescent="0.25">
      <c r="B149" t="s">
        <v>294</v>
      </c>
      <c r="C149" s="9" t="s">
        <v>433</v>
      </c>
      <c r="D149" s="97">
        <v>32596</v>
      </c>
      <c r="E149">
        <v>7</v>
      </c>
      <c r="F149" t="s">
        <v>264</v>
      </c>
      <c r="G149" s="2" t="s">
        <v>54</v>
      </c>
      <c r="H149" s="6">
        <v>37.5</v>
      </c>
      <c r="I149" s="7">
        <v>0</v>
      </c>
      <c r="J149" s="6">
        <v>40</v>
      </c>
      <c r="K149" s="7">
        <v>2.5</v>
      </c>
      <c r="L149" s="6">
        <v>10</v>
      </c>
      <c r="M149" s="7">
        <v>-1.5</v>
      </c>
      <c r="N149" s="6">
        <v>8</v>
      </c>
      <c r="O149" s="7">
        <v>-0.5</v>
      </c>
      <c r="R149" s="6">
        <v>-2.5</v>
      </c>
      <c r="S149" s="7">
        <v>-2.5</v>
      </c>
      <c r="V149" s="6">
        <v>41</v>
      </c>
      <c r="W149" s="6">
        <v>54</v>
      </c>
      <c r="X149" s="7">
        <f>V149-W149</f>
        <v>-13</v>
      </c>
      <c r="Y149" s="6"/>
      <c r="Z149" s="6"/>
      <c r="AB149" s="6"/>
      <c r="AC149" s="6"/>
      <c r="AJ149" s="6">
        <v>36</v>
      </c>
      <c r="AK149" s="6">
        <v>51</v>
      </c>
      <c r="AL149" s="7">
        <f>AJ149-AK149</f>
        <v>-15</v>
      </c>
      <c r="AM149" s="4" t="s">
        <v>292</v>
      </c>
    </row>
    <row r="150" spans="1:39" x14ac:dyDescent="0.25">
      <c r="B150" t="s">
        <v>294</v>
      </c>
      <c r="C150" s="9"/>
      <c r="E150">
        <v>7</v>
      </c>
      <c r="F150" t="s">
        <v>664</v>
      </c>
      <c r="G150" s="2"/>
      <c r="H150" s="6">
        <v>38.9</v>
      </c>
      <c r="I150" s="7">
        <v>-2.1</v>
      </c>
      <c r="J150" s="6">
        <v>37.700000000000003</v>
      </c>
      <c r="K150" s="7">
        <v>1.3</v>
      </c>
      <c r="L150" s="6">
        <v>10.8</v>
      </c>
      <c r="M150" s="7">
        <v>-1.1000000000000001</v>
      </c>
      <c r="N150" s="6">
        <v>7.1</v>
      </c>
      <c r="O150" s="7">
        <v>1.1000000000000001</v>
      </c>
      <c r="R150" s="6">
        <v>1.2</v>
      </c>
      <c r="S150" s="7">
        <v>-3.4</v>
      </c>
      <c r="V150" s="6">
        <v>39.700000000000003</v>
      </c>
      <c r="W150" s="6">
        <v>54.7</v>
      </c>
      <c r="X150" s="7">
        <f>V150-W150</f>
        <v>-15</v>
      </c>
      <c r="Y150" s="6">
        <v>29.2</v>
      </c>
      <c r="Z150" s="6">
        <v>59.1</v>
      </c>
      <c r="AA150" s="7">
        <f>Y150-Z150</f>
        <v>-29.900000000000002</v>
      </c>
      <c r="AB150" s="6">
        <v>26</v>
      </c>
      <c r="AC150" s="6">
        <v>34.700000000000003</v>
      </c>
      <c r="AD150" s="7">
        <f>AB150-AC150</f>
        <v>-8.7000000000000028</v>
      </c>
      <c r="AJ150" s="6">
        <v>33.1</v>
      </c>
      <c r="AK150" s="6">
        <v>53.6</v>
      </c>
      <c r="AL150" s="7">
        <f>AJ150-AK150</f>
        <v>-20.5</v>
      </c>
      <c r="AM150" s="4" t="s">
        <v>292</v>
      </c>
    </row>
    <row r="151" spans="1:39" x14ac:dyDescent="0.25">
      <c r="B151" s="3" t="s">
        <v>269</v>
      </c>
      <c r="C151" s="52" t="s">
        <v>629</v>
      </c>
      <c r="D151" s="97">
        <v>32603</v>
      </c>
      <c r="F151" s="3" t="s">
        <v>357</v>
      </c>
      <c r="G151" s="2"/>
      <c r="H151" s="6">
        <v>41</v>
      </c>
      <c r="I151" s="7">
        <f>H151-H146</f>
        <v>-1</v>
      </c>
      <c r="J151" s="6">
        <v>38</v>
      </c>
      <c r="K151" s="7">
        <f>J151-J146</f>
        <v>1</v>
      </c>
      <c r="L151" s="6">
        <v>11</v>
      </c>
      <c r="M151" s="7"/>
      <c r="N151" s="6">
        <v>4</v>
      </c>
      <c r="O151" s="7"/>
      <c r="R151" s="6">
        <f>H151-J151</f>
        <v>3</v>
      </c>
      <c r="S151" s="7">
        <f>R151-R146</f>
        <v>-2</v>
      </c>
      <c r="U151" s="3"/>
      <c r="V151" s="6">
        <v>43</v>
      </c>
      <c r="W151" s="6">
        <v>43</v>
      </c>
      <c r="X151" s="7">
        <f>V151-W151</f>
        <v>0</v>
      </c>
      <c r="Y151" s="6">
        <v>31</v>
      </c>
      <c r="Z151" s="6">
        <v>45</v>
      </c>
      <c r="AA151" s="7">
        <f>Y151-Z151</f>
        <v>-14</v>
      </c>
      <c r="AB151" s="6">
        <v>22</v>
      </c>
      <c r="AC151" s="6">
        <v>21</v>
      </c>
      <c r="AD151" s="7">
        <f>AB151-AC151</f>
        <v>1</v>
      </c>
      <c r="AE151" s="4" t="s">
        <v>1672</v>
      </c>
      <c r="AJ151" s="6">
        <v>36</v>
      </c>
      <c r="AK151" s="6">
        <v>45</v>
      </c>
      <c r="AL151" s="7">
        <f>AJ151-AK151</f>
        <v>-9</v>
      </c>
      <c r="AM151" s="4" t="s">
        <v>536</v>
      </c>
    </row>
    <row r="152" spans="1:39" x14ac:dyDescent="0.25">
      <c r="B152" t="s">
        <v>269</v>
      </c>
      <c r="C152" s="9" t="s">
        <v>647</v>
      </c>
      <c r="D152" s="97">
        <v>32605</v>
      </c>
      <c r="E152">
        <v>13</v>
      </c>
      <c r="F152" t="s">
        <v>678</v>
      </c>
      <c r="G152" s="2" t="s">
        <v>672</v>
      </c>
      <c r="H152" s="6">
        <v>44</v>
      </c>
      <c r="I152" s="7">
        <v>3</v>
      </c>
      <c r="J152" s="6">
        <v>40</v>
      </c>
      <c r="K152" s="7">
        <v>1</v>
      </c>
      <c r="L152" s="6">
        <v>7</v>
      </c>
      <c r="M152" s="7">
        <v>-1</v>
      </c>
      <c r="N152" s="6">
        <v>6</v>
      </c>
      <c r="O152" s="7">
        <v>0</v>
      </c>
      <c r="R152" s="6">
        <v>4</v>
      </c>
      <c r="S152" s="7">
        <v>2</v>
      </c>
      <c r="V152" s="6"/>
      <c r="W152" s="6"/>
      <c r="Y152" s="6"/>
      <c r="Z152" s="6"/>
      <c r="AB152" s="6"/>
      <c r="AC152" s="6"/>
      <c r="AJ152" s="6"/>
      <c r="AK152" s="6"/>
    </row>
    <row r="153" spans="1:39" x14ac:dyDescent="0.25">
      <c r="B153" t="s">
        <v>269</v>
      </c>
      <c r="C153" s="52" t="s">
        <v>641</v>
      </c>
      <c r="D153" s="97">
        <v>32617</v>
      </c>
      <c r="E153">
        <v>23</v>
      </c>
      <c r="F153" t="s">
        <v>521</v>
      </c>
      <c r="G153" s="2" t="s">
        <v>138</v>
      </c>
      <c r="H153" s="6">
        <v>42</v>
      </c>
      <c r="I153" s="7">
        <v>1</v>
      </c>
      <c r="J153" s="6">
        <v>39</v>
      </c>
      <c r="K153" s="7">
        <v>-2</v>
      </c>
      <c r="L153" s="6">
        <v>11</v>
      </c>
      <c r="M153" s="7">
        <v>2</v>
      </c>
      <c r="N153" s="6">
        <v>4</v>
      </c>
      <c r="O153" s="7">
        <v>1</v>
      </c>
      <c r="R153" s="6">
        <v>3</v>
      </c>
      <c r="S153" s="7">
        <v>3</v>
      </c>
      <c r="V153" s="6"/>
      <c r="W153" s="6"/>
      <c r="Y153" s="6"/>
      <c r="Z153" s="6"/>
      <c r="AB153" s="6"/>
      <c r="AC153" s="6"/>
      <c r="AJ153" s="6"/>
      <c r="AK153" s="6"/>
    </row>
    <row r="154" spans="1:39" x14ac:dyDescent="0.25">
      <c r="A154" s="3"/>
      <c r="B154" t="s">
        <v>269</v>
      </c>
      <c r="C154" s="52" t="s">
        <v>453</v>
      </c>
      <c r="D154" s="97">
        <v>32617</v>
      </c>
      <c r="E154">
        <v>25</v>
      </c>
      <c r="F154" t="s">
        <v>357</v>
      </c>
      <c r="G154" s="2"/>
      <c r="H154" s="6">
        <v>43</v>
      </c>
      <c r="I154" s="7">
        <f>H154-H151</f>
        <v>2</v>
      </c>
      <c r="J154" s="6">
        <v>37</v>
      </c>
      <c r="K154" s="7">
        <f>J154-J151</f>
        <v>-1</v>
      </c>
      <c r="L154" s="6">
        <v>9</v>
      </c>
      <c r="M154" s="7">
        <f>L154-L151</f>
        <v>-2</v>
      </c>
      <c r="N154" s="6">
        <v>4</v>
      </c>
      <c r="O154" s="7">
        <f>N154-N151</f>
        <v>0</v>
      </c>
      <c r="R154" s="6">
        <f>H154-J154</f>
        <v>6</v>
      </c>
      <c r="S154" s="7">
        <f>R154-R151</f>
        <v>3</v>
      </c>
      <c r="V154" s="6"/>
      <c r="W154" s="6"/>
      <c r="Y154" s="6"/>
      <c r="Z154" s="6"/>
      <c r="AB154" s="6"/>
      <c r="AC154" s="6"/>
      <c r="AJ154" s="6"/>
      <c r="AK154" s="6"/>
    </row>
    <row r="155" spans="1:39" x14ac:dyDescent="0.25">
      <c r="B155" t="s">
        <v>269</v>
      </c>
      <c r="C155" s="9" t="s">
        <v>481</v>
      </c>
      <c r="D155" s="97">
        <v>32618</v>
      </c>
      <c r="E155">
        <v>30</v>
      </c>
      <c r="F155" t="s">
        <v>577</v>
      </c>
      <c r="G155" s="2" t="s">
        <v>192</v>
      </c>
      <c r="H155" s="6">
        <v>41</v>
      </c>
      <c r="I155" s="7">
        <v>0</v>
      </c>
      <c r="J155" s="6">
        <v>41</v>
      </c>
      <c r="K155" s="7">
        <v>1</v>
      </c>
      <c r="L155" s="6">
        <v>9</v>
      </c>
      <c r="M155" s="7">
        <v>0</v>
      </c>
      <c r="N155" s="6">
        <v>6</v>
      </c>
      <c r="O155" s="7">
        <v>0</v>
      </c>
      <c r="R155" s="6">
        <v>0</v>
      </c>
      <c r="S155" s="7">
        <v>-1</v>
      </c>
      <c r="V155" s="6"/>
      <c r="W155" s="6"/>
      <c r="Y155" s="6"/>
      <c r="Z155" s="6"/>
      <c r="AB155" s="6"/>
      <c r="AC155" s="6"/>
      <c r="AJ155" s="6"/>
      <c r="AK155" s="6"/>
    </row>
    <row r="156" spans="1:39" x14ac:dyDescent="0.25">
      <c r="B156" t="s">
        <v>269</v>
      </c>
      <c r="C156" s="9"/>
      <c r="D156" s="97">
        <v>32625</v>
      </c>
      <c r="E156">
        <v>30</v>
      </c>
      <c r="F156" t="s">
        <v>638</v>
      </c>
      <c r="G156" s="2"/>
      <c r="H156" s="6">
        <v>42</v>
      </c>
      <c r="I156" s="7">
        <v>-2</v>
      </c>
      <c r="J156" s="6">
        <v>38</v>
      </c>
      <c r="K156" s="7">
        <v>3</v>
      </c>
      <c r="L156" s="6">
        <v>7</v>
      </c>
      <c r="M156" s="7">
        <v>0</v>
      </c>
      <c r="N156" s="6">
        <v>9</v>
      </c>
      <c r="O156" s="7">
        <v>-2</v>
      </c>
      <c r="R156" s="6">
        <v>4</v>
      </c>
      <c r="S156" s="7">
        <v>-5</v>
      </c>
      <c r="T156" t="s">
        <v>639</v>
      </c>
      <c r="V156" s="6"/>
      <c r="W156" s="6"/>
      <c r="Y156" s="6"/>
      <c r="Z156" s="6"/>
      <c r="AB156" s="6"/>
      <c r="AC156" s="6"/>
      <c r="AJ156" s="6"/>
      <c r="AK156" s="6"/>
    </row>
    <row r="157" spans="1:39" x14ac:dyDescent="0.25">
      <c r="B157" t="s">
        <v>269</v>
      </c>
      <c r="C157" s="9" t="s">
        <v>466</v>
      </c>
      <c r="D157" s="97">
        <v>32625</v>
      </c>
      <c r="E157">
        <v>5</v>
      </c>
      <c r="F157" t="s">
        <v>264</v>
      </c>
      <c r="G157" s="2" t="s">
        <v>54</v>
      </c>
      <c r="H157" s="6">
        <v>40.5</v>
      </c>
      <c r="I157" s="7">
        <v>3</v>
      </c>
      <c r="J157" s="6">
        <v>37.5</v>
      </c>
      <c r="K157" s="7">
        <v>-2.5</v>
      </c>
      <c r="L157" s="6">
        <v>10</v>
      </c>
      <c r="M157" s="7">
        <v>0</v>
      </c>
      <c r="N157" s="6">
        <v>7</v>
      </c>
      <c r="O157" s="7">
        <v>-1</v>
      </c>
      <c r="P157" s="6"/>
      <c r="R157" s="6">
        <v>3</v>
      </c>
      <c r="S157" s="7">
        <v>5.5</v>
      </c>
      <c r="V157" s="6">
        <v>42</v>
      </c>
      <c r="W157" s="6">
        <v>52</v>
      </c>
      <c r="X157" s="7">
        <f>V157-W157</f>
        <v>-10</v>
      </c>
      <c r="Y157" s="6"/>
      <c r="Z157" s="6"/>
      <c r="AB157" s="6"/>
      <c r="AC157" s="6"/>
      <c r="AJ157" s="6">
        <v>37</v>
      </c>
      <c r="AK157" s="6">
        <v>51</v>
      </c>
      <c r="AL157" s="7">
        <f>AJ157-AK157</f>
        <v>-14</v>
      </c>
      <c r="AM157" s="4" t="s">
        <v>292</v>
      </c>
    </row>
    <row r="158" spans="1:39" x14ac:dyDescent="0.25">
      <c r="B158" t="s">
        <v>269</v>
      </c>
      <c r="C158" s="9"/>
      <c r="E158">
        <v>5</v>
      </c>
      <c r="F158" t="s">
        <v>664</v>
      </c>
      <c r="G158" s="2"/>
      <c r="H158" s="6">
        <v>39.1</v>
      </c>
      <c r="I158" s="7">
        <v>0.2</v>
      </c>
      <c r="J158" s="6">
        <v>38.4</v>
      </c>
      <c r="K158" s="7">
        <v>0.7</v>
      </c>
      <c r="L158" s="6">
        <v>10.4</v>
      </c>
      <c r="M158" s="7">
        <v>-0.4</v>
      </c>
      <c r="N158" s="6">
        <v>6.6</v>
      </c>
      <c r="O158" s="7">
        <v>-0.5</v>
      </c>
      <c r="P158" s="6">
        <v>2.1</v>
      </c>
      <c r="R158" s="6">
        <v>0.7</v>
      </c>
      <c r="S158" s="7">
        <v>-0.5</v>
      </c>
      <c r="V158" s="6">
        <v>40.6</v>
      </c>
      <c r="W158" s="6">
        <v>53.7</v>
      </c>
      <c r="X158" s="7">
        <f>V158-W158</f>
        <v>-13.100000000000001</v>
      </c>
      <c r="Y158" s="6">
        <v>31.7</v>
      </c>
      <c r="Z158" s="6">
        <v>55.7</v>
      </c>
      <c r="AA158" s="7">
        <f>Y158-Z158</f>
        <v>-24.000000000000004</v>
      </c>
      <c r="AB158" s="6">
        <v>28.2</v>
      </c>
      <c r="AC158" s="6">
        <v>31.2</v>
      </c>
      <c r="AD158" s="7">
        <f>AB158-AC158</f>
        <v>-3</v>
      </c>
      <c r="AJ158" s="6">
        <v>34.6</v>
      </c>
      <c r="AK158" s="6">
        <v>52.1</v>
      </c>
      <c r="AL158" s="7">
        <f>AJ158-AK158</f>
        <v>-17.5</v>
      </c>
      <c r="AM158" s="4" t="s">
        <v>292</v>
      </c>
    </row>
    <row r="159" spans="1:39" x14ac:dyDescent="0.25">
      <c r="B159" s="3" t="s">
        <v>270</v>
      </c>
      <c r="C159" s="52" t="s">
        <v>615</v>
      </c>
      <c r="D159" s="97">
        <v>32631</v>
      </c>
      <c r="F159" s="3" t="s">
        <v>357</v>
      </c>
      <c r="G159" s="2"/>
      <c r="H159" s="6">
        <v>42</v>
      </c>
      <c r="I159" s="7">
        <f>H159-H154</f>
        <v>-1</v>
      </c>
      <c r="J159" s="6">
        <v>39</v>
      </c>
      <c r="K159" s="7">
        <f>J159-J154</f>
        <v>2</v>
      </c>
      <c r="L159" s="6">
        <v>9</v>
      </c>
      <c r="M159" s="7">
        <f>L159-L154</f>
        <v>0</v>
      </c>
      <c r="N159" s="6">
        <v>4</v>
      </c>
      <c r="O159" s="7">
        <f>N159-N154</f>
        <v>0</v>
      </c>
      <c r="P159" s="6"/>
      <c r="R159" s="6">
        <f>H159-J159</f>
        <v>3</v>
      </c>
      <c r="S159" s="7">
        <f>R159-R154</f>
        <v>-3</v>
      </c>
      <c r="U159" s="3"/>
      <c r="V159" s="6">
        <v>40</v>
      </c>
      <c r="W159" s="6">
        <v>46</v>
      </c>
      <c r="X159" s="7">
        <f>V159-W159</f>
        <v>-6</v>
      </c>
      <c r="Y159" s="6">
        <v>29</v>
      </c>
      <c r="Z159" s="6">
        <v>46</v>
      </c>
      <c r="AA159" s="7">
        <f>Y159-Z159</f>
        <v>-17</v>
      </c>
      <c r="AB159" s="6">
        <v>19</v>
      </c>
      <c r="AC159" s="6">
        <v>28</v>
      </c>
      <c r="AD159" s="7">
        <f>AB159-AC159</f>
        <v>-9</v>
      </c>
      <c r="AE159" s="4" t="s">
        <v>1672</v>
      </c>
      <c r="AJ159" s="6">
        <v>34</v>
      </c>
      <c r="AK159" s="6">
        <v>45</v>
      </c>
      <c r="AL159" s="7">
        <f>AJ159-AK159</f>
        <v>-11</v>
      </c>
      <c r="AM159" s="4" t="s">
        <v>536</v>
      </c>
    </row>
    <row r="160" spans="1:39" x14ac:dyDescent="0.25">
      <c r="B160" t="s">
        <v>270</v>
      </c>
      <c r="C160" s="9" t="s">
        <v>340</v>
      </c>
      <c r="D160" s="97">
        <v>32640</v>
      </c>
      <c r="E160">
        <v>18</v>
      </c>
      <c r="F160" t="s">
        <v>678</v>
      </c>
      <c r="G160" s="2" t="s">
        <v>672</v>
      </c>
      <c r="H160" s="6">
        <v>43</v>
      </c>
      <c r="I160" s="7">
        <v>-1</v>
      </c>
      <c r="J160" s="6">
        <v>43</v>
      </c>
      <c r="K160" s="7">
        <v>3</v>
      </c>
      <c r="L160" s="6">
        <v>8</v>
      </c>
      <c r="M160" s="7">
        <v>1</v>
      </c>
      <c r="N160" s="6">
        <v>3</v>
      </c>
      <c r="O160" s="7">
        <v>-3</v>
      </c>
      <c r="P160" s="6">
        <v>2</v>
      </c>
      <c r="R160" s="6">
        <v>0</v>
      </c>
      <c r="S160" s="7">
        <v>-4</v>
      </c>
      <c r="V160" s="6"/>
      <c r="W160" s="6"/>
      <c r="Y160" s="6"/>
      <c r="Z160" s="6"/>
      <c r="AB160" s="6"/>
      <c r="AC160" s="6"/>
      <c r="AJ160" s="6"/>
      <c r="AK160" s="6"/>
    </row>
    <row r="161" spans="1:39" x14ac:dyDescent="0.25">
      <c r="A161" s="3"/>
      <c r="B161" t="s">
        <v>270</v>
      </c>
      <c r="C161" s="52" t="s">
        <v>516</v>
      </c>
      <c r="D161" s="97">
        <v>32646</v>
      </c>
      <c r="E161">
        <v>23</v>
      </c>
      <c r="F161" t="s">
        <v>357</v>
      </c>
      <c r="G161" s="2"/>
      <c r="H161" s="6">
        <v>42</v>
      </c>
      <c r="I161" s="7">
        <f>H161-H159</f>
        <v>0</v>
      </c>
      <c r="J161" s="6">
        <v>41</v>
      </c>
      <c r="K161" s="7">
        <f>J161-J159</f>
        <v>2</v>
      </c>
      <c r="L161" s="6">
        <v>8</v>
      </c>
      <c r="M161" s="7">
        <f>L161-L159</f>
        <v>-1</v>
      </c>
      <c r="N161" s="6">
        <v>3</v>
      </c>
      <c r="O161" s="7">
        <f>N161-N159</f>
        <v>-1</v>
      </c>
      <c r="P161" s="6"/>
      <c r="R161" s="6">
        <f>H161-J161</f>
        <v>1</v>
      </c>
      <c r="S161" s="7">
        <f>R161-R159</f>
        <v>-2</v>
      </c>
      <c r="V161" s="6"/>
      <c r="W161" s="6"/>
      <c r="Y161" s="6"/>
      <c r="Z161" s="6"/>
      <c r="AB161" s="6"/>
      <c r="AC161" s="6"/>
      <c r="AJ161" s="6"/>
      <c r="AK161" s="6"/>
    </row>
    <row r="162" spans="1:39" x14ac:dyDescent="0.25">
      <c r="B162" t="s">
        <v>270</v>
      </c>
      <c r="C162" s="9" t="s">
        <v>516</v>
      </c>
      <c r="D162" s="97">
        <v>32646</v>
      </c>
      <c r="E162">
        <v>28</v>
      </c>
      <c r="F162" t="s">
        <v>577</v>
      </c>
      <c r="G162" s="2" t="s">
        <v>192</v>
      </c>
      <c r="H162" s="6">
        <v>41</v>
      </c>
      <c r="I162" s="7">
        <v>0</v>
      </c>
      <c r="J162" s="6">
        <v>43</v>
      </c>
      <c r="K162" s="7">
        <v>2</v>
      </c>
      <c r="L162" s="6">
        <v>7</v>
      </c>
      <c r="M162" s="7">
        <v>-2</v>
      </c>
      <c r="N162" s="6">
        <v>4</v>
      </c>
      <c r="O162" s="7">
        <v>-2</v>
      </c>
      <c r="P162" s="6"/>
      <c r="R162" s="6">
        <v>-2</v>
      </c>
      <c r="S162" s="7">
        <v>-2</v>
      </c>
      <c r="V162" s="6"/>
      <c r="W162" s="6"/>
      <c r="Y162" s="6"/>
      <c r="Z162" s="6"/>
      <c r="AB162" s="6"/>
      <c r="AC162" s="6"/>
      <c r="AJ162" s="6"/>
      <c r="AK162" s="6"/>
    </row>
    <row r="163" spans="1:39" x14ac:dyDescent="0.25">
      <c r="B163" t="s">
        <v>270</v>
      </c>
      <c r="C163" s="52" t="s">
        <v>675</v>
      </c>
      <c r="D163" s="97">
        <v>32650</v>
      </c>
      <c r="E163">
        <v>28</v>
      </c>
      <c r="F163" t="s">
        <v>521</v>
      </c>
      <c r="G163" s="2" t="s">
        <v>138</v>
      </c>
      <c r="H163" s="6">
        <v>46</v>
      </c>
      <c r="I163" s="7">
        <v>4</v>
      </c>
      <c r="J163" s="6">
        <v>41</v>
      </c>
      <c r="K163" s="7">
        <v>2</v>
      </c>
      <c r="L163" s="6">
        <v>7</v>
      </c>
      <c r="M163" s="7">
        <v>-4</v>
      </c>
      <c r="N163" s="6">
        <v>2</v>
      </c>
      <c r="O163" s="7">
        <v>-2</v>
      </c>
      <c r="P163" s="6">
        <v>1</v>
      </c>
      <c r="R163" s="6">
        <v>5</v>
      </c>
      <c r="S163" s="7">
        <v>2</v>
      </c>
      <c r="V163" s="6"/>
      <c r="W163" s="6"/>
      <c r="Y163" s="6"/>
      <c r="Z163" s="6"/>
      <c r="AB163" s="6"/>
      <c r="AC163" s="6"/>
      <c r="AJ163" s="6"/>
      <c r="AK163" s="6"/>
    </row>
    <row r="164" spans="1:39" x14ac:dyDescent="0.25">
      <c r="B164" t="s">
        <v>270</v>
      </c>
      <c r="C164" s="9" t="s">
        <v>681</v>
      </c>
      <c r="D164" s="97">
        <v>32654</v>
      </c>
      <c r="E164">
        <v>29</v>
      </c>
      <c r="F164" t="s">
        <v>638</v>
      </c>
      <c r="G164" s="2"/>
      <c r="H164" s="6">
        <v>41</v>
      </c>
      <c r="I164" s="7">
        <v>-1</v>
      </c>
      <c r="J164" s="6">
        <v>45</v>
      </c>
      <c r="K164" s="7">
        <v>7</v>
      </c>
      <c r="L164" s="6">
        <v>6</v>
      </c>
      <c r="M164" s="7">
        <v>-1</v>
      </c>
      <c r="N164" s="6">
        <v>4</v>
      </c>
      <c r="O164" s="7">
        <v>-5</v>
      </c>
      <c r="P164" s="6"/>
      <c r="R164" s="6">
        <v>-4</v>
      </c>
      <c r="S164" s="7">
        <v>-8</v>
      </c>
      <c r="T164" t="s">
        <v>639</v>
      </c>
      <c r="V164" s="6"/>
      <c r="W164" s="6"/>
      <c r="Y164" s="6"/>
      <c r="Z164" s="6"/>
      <c r="AB164" s="6"/>
      <c r="AC164" s="6"/>
      <c r="AJ164" s="6"/>
      <c r="AK164" s="6"/>
    </row>
    <row r="165" spans="1:39" x14ac:dyDescent="0.25">
      <c r="B165" t="s">
        <v>270</v>
      </c>
      <c r="C165" s="9" t="s">
        <v>440</v>
      </c>
      <c r="D165" s="97">
        <v>32659</v>
      </c>
      <c r="E165">
        <v>9</v>
      </c>
      <c r="F165" t="s">
        <v>264</v>
      </c>
      <c r="G165" s="2" t="s">
        <v>54</v>
      </c>
      <c r="H165" s="6">
        <v>36.5</v>
      </c>
      <c r="I165" s="7">
        <v>-4</v>
      </c>
      <c r="J165" s="6">
        <v>43.5</v>
      </c>
      <c r="K165" s="7">
        <v>6</v>
      </c>
      <c r="L165" s="6">
        <v>8</v>
      </c>
      <c r="M165" s="7">
        <v>-2</v>
      </c>
      <c r="N165" s="6">
        <v>3</v>
      </c>
      <c r="O165" s="7">
        <v>-4</v>
      </c>
      <c r="P165" s="6">
        <v>5.5</v>
      </c>
      <c r="R165" s="6">
        <v>-7</v>
      </c>
      <c r="S165" s="7">
        <v>-10</v>
      </c>
      <c r="V165" s="6">
        <v>40</v>
      </c>
      <c r="W165" s="6">
        <v>54</v>
      </c>
      <c r="X165" s="7">
        <f>V165-W165</f>
        <v>-14</v>
      </c>
      <c r="Y165" s="6"/>
      <c r="Z165" s="6"/>
      <c r="AB165" s="6"/>
      <c r="AC165" s="6"/>
      <c r="AJ165" s="6">
        <v>33</v>
      </c>
      <c r="AK165" s="6">
        <v>54</v>
      </c>
      <c r="AL165" s="7">
        <f>AJ165-AK165</f>
        <v>-21</v>
      </c>
      <c r="AM165" s="4" t="s">
        <v>292</v>
      </c>
    </row>
    <row r="166" spans="1:39" x14ac:dyDescent="0.25">
      <c r="B166" t="s">
        <v>270</v>
      </c>
      <c r="C166" s="9"/>
      <c r="E166">
        <v>9</v>
      </c>
      <c r="F166" t="s">
        <v>664</v>
      </c>
      <c r="G166" s="2"/>
      <c r="H166" s="6">
        <v>40.9</v>
      </c>
      <c r="I166" s="7">
        <v>1.8</v>
      </c>
      <c r="J166" s="6">
        <v>40.799999999999997</v>
      </c>
      <c r="K166" s="7">
        <v>2.4</v>
      </c>
      <c r="L166" s="6">
        <v>8.8000000000000007</v>
      </c>
      <c r="M166" s="7">
        <v>-1.6</v>
      </c>
      <c r="N166" s="6">
        <v>4</v>
      </c>
      <c r="O166" s="7">
        <v>-2.6</v>
      </c>
      <c r="P166" s="6">
        <v>2.6</v>
      </c>
      <c r="Q166" s="7">
        <v>0.5</v>
      </c>
      <c r="R166" s="6">
        <v>0.1</v>
      </c>
      <c r="S166" s="7">
        <v>-0.6</v>
      </c>
      <c r="V166" s="6">
        <v>40.9</v>
      </c>
      <c r="W166" s="6">
        <v>53.5</v>
      </c>
      <c r="X166" s="7">
        <f>V166-W166</f>
        <v>-12.600000000000001</v>
      </c>
      <c r="Y166" s="6">
        <v>35</v>
      </c>
      <c r="Z166" s="6">
        <v>52.1</v>
      </c>
      <c r="AA166" s="7">
        <f>Y166-Z166</f>
        <v>-17.100000000000001</v>
      </c>
      <c r="AB166" s="6">
        <v>23.3</v>
      </c>
      <c r="AC166" s="6">
        <v>38.5</v>
      </c>
      <c r="AD166" s="7">
        <f>AB166-AC166</f>
        <v>-15.2</v>
      </c>
      <c r="AJ166" s="6">
        <v>35.799999999999997</v>
      </c>
      <c r="AK166" s="6">
        <v>50.2</v>
      </c>
      <c r="AL166" s="7">
        <f>AJ166-AK166</f>
        <v>-14.400000000000006</v>
      </c>
      <c r="AM166" s="4" t="s">
        <v>292</v>
      </c>
    </row>
    <row r="167" spans="1:39" x14ac:dyDescent="0.25">
      <c r="A167" s="3"/>
      <c r="B167" t="s">
        <v>263</v>
      </c>
      <c r="C167" s="52" t="s">
        <v>365</v>
      </c>
      <c r="D167" s="97">
        <v>32666</v>
      </c>
      <c r="E167">
        <v>13</v>
      </c>
      <c r="F167" t="s">
        <v>357</v>
      </c>
      <c r="G167" s="2"/>
      <c r="H167" s="6">
        <v>40</v>
      </c>
      <c r="I167" s="7">
        <v>-2</v>
      </c>
      <c r="J167" s="6">
        <v>42</v>
      </c>
      <c r="K167" s="7">
        <v>1</v>
      </c>
      <c r="L167" s="6">
        <v>8</v>
      </c>
      <c r="M167" s="7">
        <v>0</v>
      </c>
      <c r="N167" s="6">
        <v>4</v>
      </c>
      <c r="O167" s="7">
        <v>1</v>
      </c>
      <c r="P167" s="6">
        <v>5</v>
      </c>
      <c r="R167" s="6">
        <f>H167-J167</f>
        <v>-2</v>
      </c>
      <c r="S167" s="7">
        <v>-3</v>
      </c>
      <c r="U167" s="3"/>
      <c r="V167" s="6">
        <v>38</v>
      </c>
      <c r="W167" s="6">
        <v>48</v>
      </c>
      <c r="X167" s="7">
        <f>V167-W167</f>
        <v>-10</v>
      </c>
      <c r="Y167" s="6">
        <v>31</v>
      </c>
      <c r="Z167" s="6">
        <v>43</v>
      </c>
      <c r="AA167" s="7">
        <f>Y167-Z167</f>
        <v>-12</v>
      </c>
      <c r="AB167" s="6">
        <v>18</v>
      </c>
      <c r="AC167" s="6">
        <v>28</v>
      </c>
      <c r="AD167" s="7">
        <f>AB167-AC167</f>
        <v>-10</v>
      </c>
      <c r="AE167" s="4" t="s">
        <v>1672</v>
      </c>
      <c r="AJ167" s="6">
        <v>30</v>
      </c>
      <c r="AK167" s="6">
        <v>50</v>
      </c>
      <c r="AL167" s="7">
        <f>AJ167-AK167</f>
        <v>-20</v>
      </c>
      <c r="AM167" s="4" t="s">
        <v>536</v>
      </c>
    </row>
    <row r="168" spans="1:39" x14ac:dyDescent="0.25">
      <c r="B168" t="s">
        <v>263</v>
      </c>
      <c r="C168" s="9" t="s">
        <v>669</v>
      </c>
      <c r="D168" s="97">
        <v>32668</v>
      </c>
      <c r="E168">
        <v>15</v>
      </c>
      <c r="F168" t="s">
        <v>678</v>
      </c>
      <c r="G168" s="2" t="s">
        <v>672</v>
      </c>
      <c r="H168" s="6">
        <v>38</v>
      </c>
      <c r="I168" s="7">
        <v>-5</v>
      </c>
      <c r="J168" s="6">
        <v>42</v>
      </c>
      <c r="K168" s="7">
        <v>-1</v>
      </c>
      <c r="L168" s="6">
        <v>8</v>
      </c>
      <c r="M168" s="7">
        <v>0</v>
      </c>
      <c r="N168" s="6">
        <v>4</v>
      </c>
      <c r="O168" s="7">
        <v>1</v>
      </c>
      <c r="P168" s="6">
        <v>5</v>
      </c>
      <c r="Q168" s="7">
        <v>3</v>
      </c>
      <c r="R168" s="6">
        <v>-4</v>
      </c>
      <c r="S168" s="7">
        <v>-4</v>
      </c>
      <c r="V168" s="6"/>
      <c r="W168" s="6"/>
      <c r="Y168" s="6"/>
      <c r="Z168" s="6"/>
      <c r="AB168" s="6"/>
      <c r="AC168" s="6"/>
      <c r="AJ168" s="6"/>
      <c r="AK168" s="6"/>
    </row>
    <row r="169" spans="1:39" x14ac:dyDescent="0.25">
      <c r="B169" t="s">
        <v>263</v>
      </c>
      <c r="C169" s="52" t="s">
        <v>434</v>
      </c>
      <c r="D169" s="97">
        <v>32680</v>
      </c>
      <c r="E169">
        <v>25</v>
      </c>
      <c r="F169" t="s">
        <v>521</v>
      </c>
      <c r="G169" s="2" t="s">
        <v>138</v>
      </c>
      <c r="H169" s="6">
        <v>34</v>
      </c>
      <c r="I169" s="7">
        <v>-12</v>
      </c>
      <c r="J169" s="6">
        <v>48</v>
      </c>
      <c r="K169" s="7">
        <v>7</v>
      </c>
      <c r="L169" s="6">
        <v>6</v>
      </c>
      <c r="M169" s="7">
        <v>-1</v>
      </c>
      <c r="N169" s="6">
        <v>2</v>
      </c>
      <c r="O169" s="7">
        <v>0</v>
      </c>
      <c r="P169" s="6">
        <v>8</v>
      </c>
      <c r="Q169" s="7">
        <v>7</v>
      </c>
      <c r="R169" s="6">
        <v>-14</v>
      </c>
      <c r="S169" s="7">
        <v>-19</v>
      </c>
      <c r="V169" s="6"/>
      <c r="W169" s="6"/>
      <c r="Y169" s="6"/>
      <c r="Z169" s="6"/>
      <c r="AB169" s="6"/>
      <c r="AC169" s="6"/>
      <c r="AJ169" s="6"/>
      <c r="AK169" s="6"/>
    </row>
    <row r="170" spans="1:39" x14ac:dyDescent="0.25">
      <c r="B170" t="s">
        <v>263</v>
      </c>
      <c r="C170" s="9" t="s">
        <v>431</v>
      </c>
      <c r="D170" s="97">
        <v>32681</v>
      </c>
      <c r="E170">
        <v>2</v>
      </c>
      <c r="F170" t="s">
        <v>577</v>
      </c>
      <c r="G170" s="2" t="s">
        <v>192</v>
      </c>
      <c r="H170" s="6">
        <v>37</v>
      </c>
      <c r="I170" s="7">
        <v>-4</v>
      </c>
      <c r="J170" s="6">
        <v>47</v>
      </c>
      <c r="K170" s="7">
        <v>4</v>
      </c>
      <c r="L170" s="6">
        <v>4</v>
      </c>
      <c r="M170" s="7">
        <v>-3</v>
      </c>
      <c r="N170" s="6">
        <v>3</v>
      </c>
      <c r="O170" s="7">
        <v>-1</v>
      </c>
      <c r="P170" s="6">
        <v>7</v>
      </c>
      <c r="R170" s="6">
        <v>-10</v>
      </c>
      <c r="S170" s="7">
        <v>-8</v>
      </c>
      <c r="V170" s="6"/>
      <c r="W170" s="6"/>
      <c r="Y170" s="6"/>
      <c r="Z170" s="6"/>
      <c r="AB170" s="6"/>
      <c r="AC170" s="6"/>
      <c r="AJ170" s="6"/>
      <c r="AK170" s="6"/>
    </row>
    <row r="171" spans="1:39" x14ac:dyDescent="0.25">
      <c r="B171" t="s">
        <v>263</v>
      </c>
      <c r="C171" s="9" t="s">
        <v>569</v>
      </c>
      <c r="D171" s="97">
        <v>32687</v>
      </c>
      <c r="E171">
        <v>8</v>
      </c>
      <c r="F171" t="s">
        <v>264</v>
      </c>
      <c r="G171" s="2" t="s">
        <v>54</v>
      </c>
      <c r="H171" s="6">
        <v>34</v>
      </c>
      <c r="I171" s="7">
        <v>-2.5</v>
      </c>
      <c r="J171" s="6">
        <v>47</v>
      </c>
      <c r="K171" s="7">
        <v>3.5</v>
      </c>
      <c r="L171" s="6">
        <v>6</v>
      </c>
      <c r="M171" s="7">
        <v>-2</v>
      </c>
      <c r="N171" s="6">
        <v>3.5</v>
      </c>
      <c r="O171" s="7">
        <v>0.5</v>
      </c>
      <c r="P171" s="6">
        <v>6.5</v>
      </c>
      <c r="Q171" s="7">
        <v>1</v>
      </c>
      <c r="R171" s="6">
        <v>-13</v>
      </c>
      <c r="S171" s="7">
        <v>-6</v>
      </c>
      <c r="V171" s="6">
        <v>37</v>
      </c>
      <c r="W171" s="6">
        <v>58</v>
      </c>
      <c r="X171" s="7">
        <f>V171-W171</f>
        <v>-21</v>
      </c>
      <c r="Y171" s="6"/>
      <c r="Z171" s="6"/>
      <c r="AB171" s="6"/>
      <c r="AC171" s="6"/>
      <c r="AJ171" s="6">
        <v>35</v>
      </c>
      <c r="AK171" s="6">
        <v>53</v>
      </c>
      <c r="AL171" s="7">
        <f>AJ171-AK171</f>
        <v>-18</v>
      </c>
      <c r="AM171" s="4" t="s">
        <v>292</v>
      </c>
    </row>
    <row r="172" spans="1:39" x14ac:dyDescent="0.25">
      <c r="B172" t="s">
        <v>263</v>
      </c>
      <c r="C172" s="9" t="s">
        <v>352</v>
      </c>
      <c r="D172" s="97">
        <v>32689</v>
      </c>
      <c r="E172">
        <v>3</v>
      </c>
      <c r="F172" t="s">
        <v>638</v>
      </c>
      <c r="G172" s="2"/>
      <c r="H172" s="6">
        <v>35</v>
      </c>
      <c r="I172" s="7">
        <v>-6</v>
      </c>
      <c r="J172" s="6">
        <v>43</v>
      </c>
      <c r="K172" s="7">
        <v>-2</v>
      </c>
      <c r="L172" s="6">
        <v>4</v>
      </c>
      <c r="M172" s="7">
        <v>-2</v>
      </c>
      <c r="N172" s="6">
        <v>3</v>
      </c>
      <c r="O172" s="7">
        <v>-1</v>
      </c>
      <c r="P172" s="6">
        <v>13</v>
      </c>
      <c r="R172" s="6">
        <v>-8</v>
      </c>
      <c r="S172" s="7">
        <v>-4</v>
      </c>
      <c r="T172" t="s">
        <v>639</v>
      </c>
      <c r="V172" s="6"/>
      <c r="W172" s="6"/>
      <c r="Y172" s="6"/>
      <c r="Z172" s="6"/>
      <c r="AB172" s="6"/>
      <c r="AC172" s="6"/>
      <c r="AJ172" s="6"/>
      <c r="AK172" s="6"/>
    </row>
    <row r="173" spans="1:39" x14ac:dyDescent="0.25">
      <c r="B173" t="s">
        <v>263</v>
      </c>
      <c r="C173" s="9"/>
      <c r="E173">
        <v>8</v>
      </c>
      <c r="F173" t="s">
        <v>664</v>
      </c>
      <c r="G173" s="2"/>
      <c r="H173" s="6">
        <v>38.200000000000003</v>
      </c>
      <c r="I173" s="7">
        <v>-2.7</v>
      </c>
      <c r="J173" s="6">
        <v>41.3</v>
      </c>
      <c r="K173" s="7">
        <v>0.5</v>
      </c>
      <c r="L173" s="6">
        <v>7.3</v>
      </c>
      <c r="M173" s="7">
        <v>-1.5</v>
      </c>
      <c r="N173" s="6">
        <v>3.7</v>
      </c>
      <c r="O173" s="7">
        <v>-0.3</v>
      </c>
      <c r="P173" s="6">
        <v>6.4</v>
      </c>
      <c r="Q173" s="7">
        <v>3.8</v>
      </c>
      <c r="R173" s="6">
        <v>-3.1</v>
      </c>
      <c r="S173" s="7">
        <v>-3.2</v>
      </c>
      <c r="V173" s="6">
        <v>37.700000000000003</v>
      </c>
      <c r="W173" s="6">
        <v>56.8</v>
      </c>
      <c r="X173" s="7">
        <f>V173-W173</f>
        <v>-19.099999999999994</v>
      </c>
      <c r="Y173" s="6">
        <v>37.5</v>
      </c>
      <c r="Z173" s="6">
        <v>50.3</v>
      </c>
      <c r="AA173" s="7">
        <f>Y173-Z173</f>
        <v>-12.799999999999997</v>
      </c>
      <c r="AB173" s="6">
        <v>25.7</v>
      </c>
      <c r="AC173" s="6">
        <v>39.6</v>
      </c>
      <c r="AD173" s="7">
        <f>AB173-AC173</f>
        <v>-13.900000000000002</v>
      </c>
      <c r="AJ173" s="6">
        <v>32.1</v>
      </c>
      <c r="AK173" s="6">
        <v>54.3</v>
      </c>
      <c r="AL173" s="7">
        <f>AJ173-AK173</f>
        <v>-22.199999999999996</v>
      </c>
      <c r="AM173" s="4" t="s">
        <v>292</v>
      </c>
    </row>
    <row r="174" spans="1:39" x14ac:dyDescent="0.25">
      <c r="B174" t="s">
        <v>263</v>
      </c>
      <c r="C174" s="9"/>
      <c r="E174">
        <v>10</v>
      </c>
      <c r="F174" t="s">
        <v>676</v>
      </c>
      <c r="G174" s="2" t="s">
        <v>224</v>
      </c>
      <c r="H174" s="6">
        <v>39</v>
      </c>
      <c r="I174" s="7">
        <v>-4</v>
      </c>
      <c r="J174" s="6">
        <v>44</v>
      </c>
      <c r="K174" s="7">
        <v>5</v>
      </c>
      <c r="L174" s="6">
        <v>7</v>
      </c>
      <c r="M174" s="7">
        <v>-1</v>
      </c>
      <c r="N174" s="6">
        <v>4</v>
      </c>
      <c r="O174" s="7">
        <v>-2</v>
      </c>
      <c r="P174" s="6">
        <v>4</v>
      </c>
      <c r="R174" s="6">
        <v>-5</v>
      </c>
      <c r="S174" s="7">
        <v>-9</v>
      </c>
      <c r="V174" s="6"/>
      <c r="W174" s="6"/>
      <c r="Y174" s="6"/>
      <c r="Z174" s="6"/>
      <c r="AB174" s="6"/>
      <c r="AC174" s="6"/>
      <c r="AJ174" s="6"/>
      <c r="AK174" s="6"/>
    </row>
    <row r="175" spans="1:39" x14ac:dyDescent="0.25">
      <c r="A175" s="3"/>
      <c r="B175" t="s">
        <v>265</v>
      </c>
      <c r="C175" s="52" t="s">
        <v>425</v>
      </c>
      <c r="D175" s="97">
        <v>32694</v>
      </c>
      <c r="E175">
        <v>11</v>
      </c>
      <c r="F175" t="s">
        <v>357</v>
      </c>
      <c r="G175" s="2"/>
      <c r="H175" s="6">
        <v>36</v>
      </c>
      <c r="I175" s="7">
        <v>-4</v>
      </c>
      <c r="J175" s="6">
        <v>42</v>
      </c>
      <c r="K175" s="7">
        <v>0</v>
      </c>
      <c r="L175" s="6">
        <v>7</v>
      </c>
      <c r="M175" s="7">
        <v>-1</v>
      </c>
      <c r="N175" s="6">
        <v>2</v>
      </c>
      <c r="O175" s="7">
        <v>-2</v>
      </c>
      <c r="P175" s="6">
        <v>10</v>
      </c>
      <c r="Q175" s="7">
        <v>5</v>
      </c>
      <c r="R175" s="6">
        <f>H175-J175</f>
        <v>-6</v>
      </c>
      <c r="S175" s="7">
        <v>-4</v>
      </c>
      <c r="U175" s="3"/>
      <c r="V175" s="6">
        <v>34</v>
      </c>
      <c r="W175" s="6">
        <v>51</v>
      </c>
      <c r="X175" s="7">
        <f>V175-W175</f>
        <v>-17</v>
      </c>
      <c r="Y175" s="6">
        <v>34</v>
      </c>
      <c r="Z175" s="6">
        <v>41</v>
      </c>
      <c r="AA175" s="7">
        <f>Y175-Z175</f>
        <v>-7</v>
      </c>
      <c r="AB175" s="6">
        <v>13</v>
      </c>
      <c r="AC175" s="6">
        <v>33</v>
      </c>
      <c r="AD175" s="7">
        <f>AB175-AC175</f>
        <v>-20</v>
      </c>
      <c r="AE175" s="4" t="s">
        <v>1672</v>
      </c>
      <c r="AJ175" s="6">
        <v>26</v>
      </c>
      <c r="AK175" s="6">
        <v>54</v>
      </c>
      <c r="AL175" s="7">
        <f>AJ175-AK175</f>
        <v>-28</v>
      </c>
      <c r="AM175" s="4" t="s">
        <v>536</v>
      </c>
    </row>
    <row r="176" spans="1:39" x14ac:dyDescent="0.25">
      <c r="B176" t="s">
        <v>265</v>
      </c>
      <c r="C176" s="9" t="s">
        <v>647</v>
      </c>
      <c r="D176" s="97">
        <v>32696</v>
      </c>
      <c r="E176">
        <v>13</v>
      </c>
      <c r="F176" t="s">
        <v>678</v>
      </c>
      <c r="G176" s="2" t="s">
        <v>672</v>
      </c>
      <c r="H176" s="6">
        <v>38</v>
      </c>
      <c r="I176" s="7">
        <v>0</v>
      </c>
      <c r="J176" s="6">
        <v>42</v>
      </c>
      <c r="K176" s="7">
        <v>0</v>
      </c>
      <c r="L176" s="6">
        <v>5</v>
      </c>
      <c r="M176" s="7">
        <v>-3</v>
      </c>
      <c r="N176" s="6">
        <v>4</v>
      </c>
      <c r="O176" s="7">
        <v>0</v>
      </c>
      <c r="P176" s="6">
        <v>8</v>
      </c>
      <c r="Q176" s="7">
        <v>3</v>
      </c>
      <c r="R176" s="6">
        <v>-4</v>
      </c>
      <c r="S176" s="7"/>
      <c r="V176" s="6"/>
      <c r="W176" s="6"/>
      <c r="Y176" s="6"/>
      <c r="Z176" s="6"/>
      <c r="AB176" s="6"/>
      <c r="AC176" s="6"/>
      <c r="AJ176" s="6"/>
      <c r="AK176" s="6"/>
    </row>
    <row r="177" spans="1:39" x14ac:dyDescent="0.25">
      <c r="B177" t="s">
        <v>265</v>
      </c>
      <c r="C177" s="52" t="s">
        <v>641</v>
      </c>
      <c r="D177" s="97">
        <v>32708</v>
      </c>
      <c r="E177">
        <v>23</v>
      </c>
      <c r="F177" t="s">
        <v>521</v>
      </c>
      <c r="G177" s="2" t="s">
        <v>138</v>
      </c>
      <c r="H177" s="6">
        <v>37</v>
      </c>
      <c r="I177" s="7">
        <v>3</v>
      </c>
      <c r="J177" s="6">
        <v>44</v>
      </c>
      <c r="K177" s="7">
        <v>-4</v>
      </c>
      <c r="L177" s="6">
        <v>6</v>
      </c>
      <c r="M177" s="7">
        <v>0</v>
      </c>
      <c r="N177" s="6">
        <v>3</v>
      </c>
      <c r="O177" s="7">
        <v>1</v>
      </c>
      <c r="P177" s="6">
        <v>7</v>
      </c>
      <c r="Q177" s="7">
        <v>-1</v>
      </c>
      <c r="R177" s="6">
        <v>-7</v>
      </c>
      <c r="S177" s="7">
        <v>7</v>
      </c>
      <c r="V177" s="6"/>
      <c r="W177" s="6"/>
      <c r="Y177" s="6"/>
      <c r="Z177" s="6"/>
      <c r="AB177" s="6"/>
      <c r="AC177" s="6"/>
      <c r="AJ177" s="6"/>
      <c r="AK177" s="6"/>
    </row>
    <row r="178" spans="1:39" x14ac:dyDescent="0.25">
      <c r="B178" t="s">
        <v>265</v>
      </c>
      <c r="C178" s="9" t="s">
        <v>411</v>
      </c>
      <c r="D178" s="97">
        <v>32709</v>
      </c>
      <c r="E178">
        <v>30</v>
      </c>
      <c r="F178" t="s">
        <v>577</v>
      </c>
      <c r="G178" s="2" t="s">
        <v>192</v>
      </c>
      <c r="H178" s="6">
        <v>36</v>
      </c>
      <c r="I178" s="7">
        <v>-1</v>
      </c>
      <c r="J178" s="6">
        <v>45</v>
      </c>
      <c r="K178" s="7">
        <v>-2</v>
      </c>
      <c r="L178" s="6">
        <v>4</v>
      </c>
      <c r="M178" s="7">
        <v>0</v>
      </c>
      <c r="N178" s="6">
        <v>4</v>
      </c>
      <c r="O178" s="7">
        <v>1</v>
      </c>
      <c r="P178" s="6">
        <v>8</v>
      </c>
      <c r="Q178" s="7">
        <v>1</v>
      </c>
      <c r="R178" s="6">
        <v>-9</v>
      </c>
      <c r="S178" s="7">
        <v>1</v>
      </c>
      <c r="V178" s="6"/>
      <c r="W178" s="6"/>
      <c r="Y178" s="6"/>
      <c r="Z178" s="6"/>
      <c r="AB178" s="6"/>
      <c r="AC178" s="6"/>
      <c r="AJ178" s="6"/>
      <c r="AK178" s="6"/>
    </row>
    <row r="179" spans="1:39" x14ac:dyDescent="0.25">
      <c r="B179" t="s">
        <v>265</v>
      </c>
      <c r="C179" s="9" t="s">
        <v>677</v>
      </c>
      <c r="D179" s="97">
        <v>32717</v>
      </c>
      <c r="E179">
        <v>31</v>
      </c>
      <c r="F179" t="s">
        <v>638</v>
      </c>
      <c r="G179" s="2"/>
      <c r="H179" s="6">
        <v>38</v>
      </c>
      <c r="I179" s="7">
        <v>3</v>
      </c>
      <c r="J179" s="6">
        <v>41</v>
      </c>
      <c r="K179" s="7">
        <v>-2</v>
      </c>
      <c r="L179" s="6">
        <v>4</v>
      </c>
      <c r="M179" s="7">
        <v>0</v>
      </c>
      <c r="N179" s="6">
        <v>5</v>
      </c>
      <c r="O179" s="7">
        <v>2</v>
      </c>
      <c r="P179" s="6">
        <v>11</v>
      </c>
      <c r="Q179" s="7">
        <v>-2</v>
      </c>
      <c r="R179" s="6">
        <v>-3</v>
      </c>
      <c r="S179" s="7">
        <v>5</v>
      </c>
      <c r="T179" t="s">
        <v>639</v>
      </c>
      <c r="V179" s="6"/>
      <c r="W179" s="6"/>
      <c r="Y179" s="6"/>
      <c r="Z179" s="6"/>
      <c r="AB179" s="6"/>
      <c r="AC179" s="6"/>
      <c r="AJ179" s="6"/>
      <c r="AK179" s="6"/>
    </row>
    <row r="180" spans="1:39" x14ac:dyDescent="0.25">
      <c r="B180" t="s">
        <v>265</v>
      </c>
      <c r="C180" s="9"/>
      <c r="F180" t="s">
        <v>264</v>
      </c>
      <c r="G180" s="2"/>
      <c r="H180" s="6"/>
      <c r="I180" s="7"/>
      <c r="J180" s="6"/>
      <c r="K180" s="7"/>
      <c r="L180" s="6"/>
      <c r="M180" s="7"/>
      <c r="N180" s="6"/>
      <c r="O180" s="7"/>
      <c r="P180" s="6"/>
      <c r="Q180" s="7"/>
      <c r="R180" s="6"/>
      <c r="S180" s="7"/>
      <c r="V180" s="6">
        <v>34</v>
      </c>
      <c r="W180" s="6">
        <v>60</v>
      </c>
      <c r="X180" s="7">
        <f>V180-W180</f>
        <v>-26</v>
      </c>
      <c r="Y180" s="6"/>
      <c r="Z180" s="6"/>
      <c r="AB180" s="6"/>
      <c r="AC180" s="6"/>
      <c r="AJ180" s="6">
        <v>28</v>
      </c>
      <c r="AK180" s="6">
        <v>59</v>
      </c>
      <c r="AL180" s="7">
        <f>AJ180-AK180</f>
        <v>-31</v>
      </c>
      <c r="AM180" s="4" t="s">
        <v>292</v>
      </c>
    </row>
    <row r="181" spans="1:39" x14ac:dyDescent="0.25">
      <c r="B181" t="s">
        <v>265</v>
      </c>
      <c r="C181" s="9"/>
      <c r="E181">
        <v>11</v>
      </c>
      <c r="F181" t="s">
        <v>664</v>
      </c>
      <c r="G181" s="2"/>
      <c r="H181" s="6">
        <v>35.5</v>
      </c>
      <c r="I181" s="7">
        <v>-2.7</v>
      </c>
      <c r="J181" s="6">
        <v>43.3</v>
      </c>
      <c r="K181" s="7">
        <v>2</v>
      </c>
      <c r="L181" s="6">
        <v>6.9</v>
      </c>
      <c r="M181" s="7">
        <v>-0.4</v>
      </c>
      <c r="N181" s="6">
        <v>3.1</v>
      </c>
      <c r="O181" s="7">
        <v>-0.6</v>
      </c>
      <c r="P181" s="6">
        <v>8.6</v>
      </c>
      <c r="Q181" s="7">
        <v>2.2000000000000002</v>
      </c>
      <c r="R181" s="6">
        <v>-7.8</v>
      </c>
      <c r="S181" s="7">
        <v>-4.7</v>
      </c>
      <c r="V181" s="6">
        <v>34.799999999999997</v>
      </c>
      <c r="W181" s="6">
        <v>60.1</v>
      </c>
      <c r="X181" s="7">
        <f>V181-W181</f>
        <v>-25.300000000000004</v>
      </c>
      <c r="Y181" s="6">
        <v>37.9</v>
      </c>
      <c r="Z181" s="6">
        <v>49.9</v>
      </c>
      <c r="AA181" s="7">
        <f>Y181-Z181</f>
        <v>-12</v>
      </c>
      <c r="AB181" s="6">
        <v>21.7</v>
      </c>
      <c r="AC181" s="6">
        <v>44.4</v>
      </c>
      <c r="AD181" s="7">
        <f>AB181-AC181</f>
        <v>-22.7</v>
      </c>
      <c r="AJ181" s="6">
        <v>29.9</v>
      </c>
      <c r="AK181" s="6">
        <v>57.6</v>
      </c>
      <c r="AL181" s="7">
        <f>AJ181-AK181</f>
        <v>-27.700000000000003</v>
      </c>
      <c r="AM181" s="4" t="s">
        <v>292</v>
      </c>
    </row>
    <row r="182" spans="1:39" x14ac:dyDescent="0.25">
      <c r="B182" t="s">
        <v>293</v>
      </c>
      <c r="C182" s="9" t="s">
        <v>399</v>
      </c>
      <c r="D182" s="97">
        <v>32722</v>
      </c>
      <c r="E182">
        <v>11</v>
      </c>
      <c r="F182" t="s">
        <v>264</v>
      </c>
      <c r="G182" s="2" t="s">
        <v>54</v>
      </c>
      <c r="H182" s="6">
        <v>34</v>
      </c>
      <c r="I182" s="7">
        <v>0</v>
      </c>
      <c r="J182" s="6">
        <v>44.5</v>
      </c>
      <c r="K182" s="7">
        <v>-2.5</v>
      </c>
      <c r="L182" s="6">
        <v>5.5</v>
      </c>
      <c r="M182" s="7">
        <v>-0.5</v>
      </c>
      <c r="N182" s="6">
        <v>4.5</v>
      </c>
      <c r="O182" s="7">
        <v>1</v>
      </c>
      <c r="P182" s="6">
        <v>9</v>
      </c>
      <c r="Q182" s="7">
        <v>2.5</v>
      </c>
      <c r="R182" s="6">
        <v>-10.5</v>
      </c>
      <c r="S182" s="7">
        <v>2.5</v>
      </c>
      <c r="V182" s="6">
        <v>34</v>
      </c>
      <c r="W182" s="6">
        <v>62</v>
      </c>
      <c r="X182" s="7">
        <f>V182-W182</f>
        <v>-28</v>
      </c>
      <c r="Y182" s="6"/>
      <c r="Z182" s="6"/>
      <c r="AB182" s="6"/>
      <c r="AC182" s="6"/>
      <c r="AJ182" s="6">
        <v>31</v>
      </c>
      <c r="AK182" s="6">
        <v>56</v>
      </c>
      <c r="AL182" s="7">
        <f>AJ182-AK182</f>
        <v>-25</v>
      </c>
      <c r="AM182" s="4" t="s">
        <v>292</v>
      </c>
    </row>
    <row r="183" spans="1:39" x14ac:dyDescent="0.25">
      <c r="B183" s="3" t="s">
        <v>293</v>
      </c>
      <c r="C183" s="52" t="s">
        <v>529</v>
      </c>
      <c r="D183" s="97">
        <v>32729</v>
      </c>
      <c r="F183" s="3" t="s">
        <v>357</v>
      </c>
      <c r="G183" s="2"/>
      <c r="H183" s="6">
        <v>39</v>
      </c>
      <c r="I183" s="7">
        <f>H183-H175</f>
        <v>3</v>
      </c>
      <c r="J183" s="6">
        <v>42</v>
      </c>
      <c r="K183" s="7">
        <f>J183-J175</f>
        <v>0</v>
      </c>
      <c r="L183" s="6">
        <v>7</v>
      </c>
      <c r="M183" s="7">
        <f>L183-L175</f>
        <v>0</v>
      </c>
      <c r="N183" s="6"/>
      <c r="O183" s="7"/>
      <c r="P183" s="6">
        <v>8</v>
      </c>
      <c r="Q183" s="7">
        <f>P183-P175</f>
        <v>-2</v>
      </c>
      <c r="R183" s="6">
        <f>H183-J183</f>
        <v>-3</v>
      </c>
      <c r="S183" s="7">
        <f>R183-R175</f>
        <v>3</v>
      </c>
      <c r="U183" s="3"/>
      <c r="V183" s="6">
        <v>33</v>
      </c>
      <c r="W183" s="6">
        <v>50</v>
      </c>
      <c r="X183" s="7">
        <f>V183-W183</f>
        <v>-17</v>
      </c>
      <c r="Y183" s="6">
        <v>30</v>
      </c>
      <c r="Z183" s="6">
        <v>43</v>
      </c>
      <c r="AA183" s="7">
        <f>Y183-Z183</f>
        <v>-13</v>
      </c>
      <c r="AB183" s="6">
        <v>15</v>
      </c>
      <c r="AC183" s="6">
        <v>30</v>
      </c>
      <c r="AD183" s="7">
        <f>AB183-AC183</f>
        <v>-15</v>
      </c>
      <c r="AE183" s="4" t="s">
        <v>1672</v>
      </c>
      <c r="AJ183" s="6">
        <v>27</v>
      </c>
      <c r="AK183" s="6">
        <v>53</v>
      </c>
      <c r="AL183" s="7">
        <f>AJ183-AK183</f>
        <v>-26</v>
      </c>
      <c r="AM183" s="4" t="s">
        <v>536</v>
      </c>
    </row>
    <row r="184" spans="1:39" x14ac:dyDescent="0.25">
      <c r="B184" t="s">
        <v>293</v>
      </c>
      <c r="C184" s="9" t="s">
        <v>562</v>
      </c>
      <c r="D184" s="97">
        <v>32731</v>
      </c>
      <c r="E184">
        <v>17</v>
      </c>
      <c r="F184" t="s">
        <v>678</v>
      </c>
      <c r="G184" s="2" t="s">
        <v>672</v>
      </c>
      <c r="H184" s="6">
        <v>36</v>
      </c>
      <c r="I184" s="7">
        <v>-2</v>
      </c>
      <c r="J184" s="6">
        <v>44</v>
      </c>
      <c r="K184" s="7">
        <v>2</v>
      </c>
      <c r="L184" s="6">
        <v>6</v>
      </c>
      <c r="M184" s="7">
        <v>1</v>
      </c>
      <c r="N184" s="6">
        <v>3</v>
      </c>
      <c r="O184" s="7">
        <v>-1</v>
      </c>
      <c r="P184" s="6">
        <v>8</v>
      </c>
      <c r="Q184" s="7">
        <v>0</v>
      </c>
      <c r="R184" s="6">
        <v>-8</v>
      </c>
      <c r="S184" s="7">
        <v>-4</v>
      </c>
      <c r="V184" s="6"/>
      <c r="W184" s="6"/>
      <c r="Y184" s="6"/>
      <c r="Z184" s="6"/>
      <c r="AB184" s="6"/>
      <c r="AC184" s="6"/>
      <c r="AJ184" s="6"/>
      <c r="AK184" s="6"/>
    </row>
    <row r="185" spans="1:39" x14ac:dyDescent="0.25">
      <c r="A185" s="3"/>
      <c r="B185" t="s">
        <v>293</v>
      </c>
      <c r="C185" s="52" t="s">
        <v>446</v>
      </c>
      <c r="D185" s="97">
        <v>32736</v>
      </c>
      <c r="E185">
        <v>22</v>
      </c>
      <c r="F185" t="s">
        <v>357</v>
      </c>
      <c r="G185" s="2"/>
      <c r="H185" s="6">
        <v>40</v>
      </c>
      <c r="I185" s="7">
        <f>H185-H183</f>
        <v>1</v>
      </c>
      <c r="J185" s="6">
        <v>41</v>
      </c>
      <c r="K185" s="7">
        <f>J185-J183</f>
        <v>-1</v>
      </c>
      <c r="L185" s="6">
        <v>7</v>
      </c>
      <c r="M185" s="7">
        <f>L185-L183</f>
        <v>0</v>
      </c>
      <c r="N185" s="6">
        <v>1</v>
      </c>
      <c r="O185" s="7"/>
      <c r="P185" s="6">
        <v>8</v>
      </c>
      <c r="Q185" s="7">
        <f>P185-P183</f>
        <v>0</v>
      </c>
      <c r="R185" s="6">
        <f>H185-J185</f>
        <v>-1</v>
      </c>
      <c r="S185" s="7">
        <f>R185-R183</f>
        <v>2</v>
      </c>
      <c r="V185" s="6"/>
      <c r="W185" s="6"/>
      <c r="Y185" s="6"/>
      <c r="Z185" s="6"/>
      <c r="AB185" s="6"/>
      <c r="AC185" s="6"/>
      <c r="AJ185" s="6"/>
      <c r="AK185" s="6"/>
    </row>
    <row r="186" spans="1:39" x14ac:dyDescent="0.25">
      <c r="B186" t="s">
        <v>293</v>
      </c>
      <c r="C186" s="9" t="s">
        <v>301</v>
      </c>
      <c r="D186" s="97">
        <v>32737</v>
      </c>
      <c r="E186">
        <v>27</v>
      </c>
      <c r="F186" t="s">
        <v>577</v>
      </c>
      <c r="G186" s="2" t="s">
        <v>192</v>
      </c>
      <c r="H186" s="6">
        <v>40</v>
      </c>
      <c r="I186" s="7">
        <v>4</v>
      </c>
      <c r="J186" s="6">
        <v>45</v>
      </c>
      <c r="K186" s="7">
        <v>0</v>
      </c>
      <c r="L186" s="6">
        <v>4</v>
      </c>
      <c r="M186" s="7">
        <v>0</v>
      </c>
      <c r="N186" s="6">
        <v>3</v>
      </c>
      <c r="O186" s="7">
        <v>-1</v>
      </c>
      <c r="P186" s="6">
        <v>6</v>
      </c>
      <c r="Q186" s="7">
        <v>-2</v>
      </c>
      <c r="R186" s="6">
        <v>-5</v>
      </c>
      <c r="S186" s="7">
        <v>4</v>
      </c>
      <c r="V186" s="6"/>
      <c r="W186" s="6"/>
      <c r="Y186" s="6"/>
      <c r="Z186" s="6"/>
      <c r="AB186" s="6"/>
      <c r="AC186" s="6"/>
      <c r="AJ186" s="6"/>
      <c r="AK186" s="6"/>
    </row>
    <row r="187" spans="1:39" x14ac:dyDescent="0.25">
      <c r="B187" s="3" t="s">
        <v>293</v>
      </c>
      <c r="C187" s="52" t="s">
        <v>625</v>
      </c>
      <c r="D187" s="97">
        <v>32743</v>
      </c>
      <c r="E187">
        <v>3</v>
      </c>
      <c r="F187" t="s">
        <v>521</v>
      </c>
      <c r="G187" s="2" t="s">
        <v>138</v>
      </c>
      <c r="H187" s="6">
        <v>37</v>
      </c>
      <c r="I187" s="7">
        <v>0</v>
      </c>
      <c r="J187" s="6">
        <v>45</v>
      </c>
      <c r="K187" s="7">
        <v>1</v>
      </c>
      <c r="L187" s="6">
        <v>7</v>
      </c>
      <c r="M187" s="7">
        <v>1</v>
      </c>
      <c r="N187" s="6">
        <v>2</v>
      </c>
      <c r="O187" s="7">
        <v>-1</v>
      </c>
      <c r="P187" s="6">
        <v>5</v>
      </c>
      <c r="Q187" s="7">
        <v>-2</v>
      </c>
      <c r="R187" s="6">
        <v>-8</v>
      </c>
      <c r="S187" s="7">
        <v>-1</v>
      </c>
      <c r="V187" s="6"/>
      <c r="W187" s="6"/>
      <c r="Y187" s="6"/>
      <c r="Z187" s="6"/>
      <c r="AB187" s="6"/>
      <c r="AC187" s="6"/>
      <c r="AJ187" s="6"/>
      <c r="AK187" s="6"/>
    </row>
    <row r="188" spans="1:39" x14ac:dyDescent="0.25">
      <c r="B188" t="s">
        <v>293</v>
      </c>
      <c r="C188" s="9" t="s">
        <v>579</v>
      </c>
      <c r="D188" s="97">
        <v>32745</v>
      </c>
      <c r="E188">
        <v>27</v>
      </c>
      <c r="F188" t="s">
        <v>678</v>
      </c>
      <c r="G188" s="2" t="s">
        <v>176</v>
      </c>
      <c r="H188" s="6">
        <v>38</v>
      </c>
      <c r="I188" s="7">
        <v>2</v>
      </c>
      <c r="J188" s="6">
        <v>46</v>
      </c>
      <c r="K188" s="7">
        <v>2</v>
      </c>
      <c r="L188" s="6">
        <v>6</v>
      </c>
      <c r="M188" s="7">
        <v>0</v>
      </c>
      <c r="N188" s="6">
        <v>3</v>
      </c>
      <c r="O188" s="7">
        <v>0</v>
      </c>
      <c r="P188" s="6">
        <v>6</v>
      </c>
      <c r="Q188" s="7">
        <v>-2</v>
      </c>
      <c r="R188" s="6">
        <v>-8</v>
      </c>
      <c r="S188" s="7">
        <v>0</v>
      </c>
      <c r="V188" s="6"/>
      <c r="W188" s="6"/>
      <c r="Y188" s="6"/>
      <c r="Z188" s="6"/>
      <c r="AB188" s="6"/>
      <c r="AC188" s="6"/>
      <c r="AJ188" s="6"/>
      <c r="AK188" s="6"/>
    </row>
    <row r="189" spans="1:39" x14ac:dyDescent="0.25">
      <c r="B189" t="s">
        <v>293</v>
      </c>
      <c r="C189" s="9" t="s">
        <v>566</v>
      </c>
      <c r="D189" s="97">
        <v>32745</v>
      </c>
      <c r="E189">
        <v>28</v>
      </c>
      <c r="F189" t="s">
        <v>638</v>
      </c>
      <c r="G189" s="2"/>
      <c r="H189" s="6">
        <v>37</v>
      </c>
      <c r="I189" s="7">
        <v>-1</v>
      </c>
      <c r="J189" s="6">
        <v>42</v>
      </c>
      <c r="K189" s="7">
        <v>1</v>
      </c>
      <c r="L189" s="6">
        <v>5</v>
      </c>
      <c r="M189" s="7">
        <v>1</v>
      </c>
      <c r="N189" s="6">
        <v>4</v>
      </c>
      <c r="O189" s="7">
        <v>-1</v>
      </c>
      <c r="P189" s="6">
        <v>10</v>
      </c>
      <c r="Q189" s="7">
        <v>-1</v>
      </c>
      <c r="R189" s="6">
        <v>-5</v>
      </c>
      <c r="S189" s="7">
        <v>-2</v>
      </c>
      <c r="T189" t="s">
        <v>639</v>
      </c>
      <c r="V189" s="6"/>
      <c r="W189" s="6"/>
      <c r="Y189" s="6"/>
      <c r="Z189" s="6"/>
      <c r="AB189" s="6"/>
      <c r="AC189" s="6"/>
      <c r="AJ189" s="6"/>
      <c r="AK189" s="6"/>
    </row>
    <row r="190" spans="1:39" x14ac:dyDescent="0.25">
      <c r="B190" t="s">
        <v>293</v>
      </c>
      <c r="C190" s="9" t="s">
        <v>501</v>
      </c>
      <c r="D190" s="97">
        <v>32751</v>
      </c>
      <c r="E190">
        <v>8</v>
      </c>
      <c r="F190" t="s">
        <v>264</v>
      </c>
      <c r="G190" s="2" t="s">
        <v>54</v>
      </c>
      <c r="H190" s="6">
        <v>36.5</v>
      </c>
      <c r="I190" s="7">
        <v>2.5</v>
      </c>
      <c r="J190" s="6">
        <v>43</v>
      </c>
      <c r="K190" s="7">
        <v>-1.5</v>
      </c>
      <c r="L190" s="6">
        <v>6.5</v>
      </c>
      <c r="M190" s="7">
        <v>1</v>
      </c>
      <c r="N190" s="6">
        <v>3</v>
      </c>
      <c r="O190" s="7">
        <v>-1.5</v>
      </c>
      <c r="P190" s="6">
        <v>8</v>
      </c>
      <c r="Q190" s="7">
        <v>-1</v>
      </c>
      <c r="R190" s="6">
        <v>-6.5</v>
      </c>
      <c r="S190" s="7">
        <v>4</v>
      </c>
      <c r="V190" s="6">
        <v>36</v>
      </c>
      <c r="W190" s="6">
        <v>59</v>
      </c>
      <c r="X190" s="7">
        <f>V190-W190</f>
        <v>-23</v>
      </c>
      <c r="Y190" s="6"/>
      <c r="Z190" s="6"/>
      <c r="AB190" s="6"/>
      <c r="AC190" s="6"/>
      <c r="AJ190" s="6">
        <v>31</v>
      </c>
      <c r="AK190" s="6">
        <v>58</v>
      </c>
      <c r="AL190" s="7">
        <f>AJ190-AK190</f>
        <v>-27</v>
      </c>
      <c r="AM190" s="4" t="s">
        <v>292</v>
      </c>
    </row>
    <row r="191" spans="1:39" x14ac:dyDescent="0.25">
      <c r="B191" t="s">
        <v>293</v>
      </c>
      <c r="C191" s="9"/>
      <c r="E191">
        <v>8</v>
      </c>
      <c r="F191" t="s">
        <v>664</v>
      </c>
      <c r="G191" s="2"/>
      <c r="H191" s="6">
        <v>36.799999999999997</v>
      </c>
      <c r="I191" s="7">
        <v>1.3</v>
      </c>
      <c r="J191" s="6">
        <v>42.6</v>
      </c>
      <c r="K191" s="7">
        <v>-0.7</v>
      </c>
      <c r="L191" s="6">
        <v>5.8</v>
      </c>
      <c r="M191" s="7">
        <v>-1.1000000000000001</v>
      </c>
      <c r="N191" s="6">
        <v>3.5</v>
      </c>
      <c r="O191" s="7">
        <v>0.4</v>
      </c>
      <c r="P191" s="6">
        <v>8.6</v>
      </c>
      <c r="Q191" s="7">
        <v>0</v>
      </c>
      <c r="R191" s="6">
        <v>-5.8</v>
      </c>
      <c r="S191" s="7">
        <v>2</v>
      </c>
      <c r="V191" s="6">
        <v>35.6</v>
      </c>
      <c r="W191" s="6">
        <v>59.4</v>
      </c>
      <c r="X191" s="7">
        <f>V191-W191</f>
        <v>-23.799999999999997</v>
      </c>
      <c r="Y191" s="6">
        <v>36.200000000000003</v>
      </c>
      <c r="Z191" s="6">
        <v>51.2</v>
      </c>
      <c r="AA191" s="7">
        <f>Y191-Z191</f>
        <v>-15</v>
      </c>
      <c r="AB191" s="6">
        <v>20.9</v>
      </c>
      <c r="AC191" s="6">
        <v>43.3</v>
      </c>
      <c r="AD191" s="7">
        <f>AB191-AC191</f>
        <v>-22.4</v>
      </c>
      <c r="AJ191" s="6">
        <v>31.8</v>
      </c>
      <c r="AK191" s="6">
        <v>56</v>
      </c>
      <c r="AL191" s="7">
        <f>AJ191-AK191</f>
        <v>-24.2</v>
      </c>
      <c r="AM191" s="4" t="s">
        <v>292</v>
      </c>
    </row>
    <row r="192" spans="1:39" x14ac:dyDescent="0.25">
      <c r="A192" s="3"/>
      <c r="B192" t="s">
        <v>295</v>
      </c>
      <c r="C192" s="52" t="s">
        <v>366</v>
      </c>
      <c r="D192" s="97">
        <v>32755</v>
      </c>
      <c r="E192">
        <v>8</v>
      </c>
      <c r="F192" t="s">
        <v>357</v>
      </c>
      <c r="G192" s="2" t="s">
        <v>96</v>
      </c>
      <c r="H192" s="6">
        <v>38</v>
      </c>
      <c r="I192" s="7">
        <f>H192-H185</f>
        <v>-2</v>
      </c>
      <c r="J192" s="6">
        <v>40</v>
      </c>
      <c r="K192" s="7">
        <f>J192-J185</f>
        <v>-1</v>
      </c>
      <c r="L192" s="6">
        <v>8</v>
      </c>
      <c r="M192" s="7">
        <f>L192-L185</f>
        <v>1</v>
      </c>
      <c r="N192" s="6">
        <v>2</v>
      </c>
      <c r="O192" s="7">
        <f>N192-N185</f>
        <v>1</v>
      </c>
      <c r="P192" s="6">
        <v>9</v>
      </c>
      <c r="Q192" s="7">
        <f>P192-P185</f>
        <v>1</v>
      </c>
      <c r="R192" s="6">
        <f>H192-J192</f>
        <v>-2</v>
      </c>
      <c r="S192" s="7">
        <f>R192-R185</f>
        <v>-1</v>
      </c>
      <c r="V192" s="6"/>
      <c r="W192" s="6"/>
      <c r="Y192" s="6"/>
      <c r="Z192" s="6"/>
      <c r="AB192" s="6"/>
      <c r="AC192" s="6"/>
      <c r="AJ192" s="6"/>
      <c r="AK192" s="6"/>
    </row>
    <row r="193" spans="1:39" x14ac:dyDescent="0.25">
      <c r="A193" s="3"/>
      <c r="B193" s="3" t="s">
        <v>295</v>
      </c>
      <c r="C193" s="52" t="s">
        <v>616</v>
      </c>
      <c r="D193" s="97">
        <v>32757</v>
      </c>
      <c r="F193" s="3" t="s">
        <v>357</v>
      </c>
      <c r="G193" s="2"/>
      <c r="H193" s="6">
        <v>38</v>
      </c>
      <c r="I193" s="7">
        <f>H193-H192</f>
        <v>0</v>
      </c>
      <c r="J193" s="6">
        <v>42</v>
      </c>
      <c r="K193" s="7">
        <f>J193-J192</f>
        <v>2</v>
      </c>
      <c r="L193" s="6">
        <v>7</v>
      </c>
      <c r="M193" s="7">
        <f>L193-L192</f>
        <v>-1</v>
      </c>
      <c r="N193" s="6"/>
      <c r="O193" s="7"/>
      <c r="P193" s="6">
        <v>9</v>
      </c>
      <c r="Q193" s="7">
        <f>P193-P192</f>
        <v>0</v>
      </c>
      <c r="R193" s="6">
        <f>H193-J193</f>
        <v>-4</v>
      </c>
      <c r="S193" s="7">
        <f>R193-R192</f>
        <v>-2</v>
      </c>
      <c r="U193" s="3"/>
      <c r="V193" s="6">
        <v>38</v>
      </c>
      <c r="W193" s="6">
        <v>48</v>
      </c>
      <c r="X193" s="7">
        <f>V193-W193</f>
        <v>-10</v>
      </c>
      <c r="Y193" s="6">
        <v>34</v>
      </c>
      <c r="Z193" s="6">
        <v>39</v>
      </c>
      <c r="AA193" s="7">
        <f>Y193-Z193</f>
        <v>-5</v>
      </c>
      <c r="AB193" s="6">
        <v>15</v>
      </c>
      <c r="AC193" s="6">
        <v>30</v>
      </c>
      <c r="AD193" s="7">
        <f>AB193-AC193</f>
        <v>-15</v>
      </c>
      <c r="AE193" s="4" t="s">
        <v>1672</v>
      </c>
      <c r="AJ193" s="6">
        <v>29</v>
      </c>
      <c r="AK193" s="6">
        <v>51</v>
      </c>
      <c r="AL193" s="7">
        <f>AJ193-AK193</f>
        <v>-22</v>
      </c>
      <c r="AM193" s="4" t="s">
        <v>536</v>
      </c>
    </row>
    <row r="194" spans="1:39" x14ac:dyDescent="0.25">
      <c r="B194" t="s">
        <v>295</v>
      </c>
      <c r="C194" s="52" t="s">
        <v>419</v>
      </c>
      <c r="D194" s="97">
        <v>32759</v>
      </c>
      <c r="E194">
        <v>14</v>
      </c>
      <c r="F194" t="s">
        <v>678</v>
      </c>
      <c r="G194" s="2" t="s">
        <v>672</v>
      </c>
      <c r="H194" s="6">
        <v>36</v>
      </c>
      <c r="I194" s="7">
        <v>-2</v>
      </c>
      <c r="J194" s="6">
        <v>46</v>
      </c>
      <c r="K194" s="7">
        <v>0</v>
      </c>
      <c r="L194" s="6">
        <v>7</v>
      </c>
      <c r="M194" s="7">
        <v>-1</v>
      </c>
      <c r="N194" s="6">
        <v>4</v>
      </c>
      <c r="O194" s="7">
        <v>1</v>
      </c>
      <c r="P194" s="6">
        <v>5</v>
      </c>
      <c r="Q194" s="7">
        <v>-1</v>
      </c>
      <c r="R194" s="6">
        <v>-10</v>
      </c>
      <c r="S194" s="7">
        <v>-2</v>
      </c>
      <c r="V194" s="6"/>
      <c r="W194" s="6"/>
      <c r="Y194" s="6"/>
      <c r="Z194" s="6"/>
      <c r="AB194" s="6"/>
      <c r="AC194" s="6"/>
      <c r="AJ194" s="6"/>
      <c r="AK194" s="6"/>
    </row>
    <row r="195" spans="1:39" x14ac:dyDescent="0.25">
      <c r="B195" t="s">
        <v>295</v>
      </c>
      <c r="C195" s="52" t="s">
        <v>555</v>
      </c>
      <c r="D195" s="97">
        <v>32763</v>
      </c>
      <c r="E195">
        <v>17</v>
      </c>
      <c r="F195" t="s">
        <v>521</v>
      </c>
      <c r="G195" s="2" t="s">
        <v>138</v>
      </c>
      <c r="H195" s="6">
        <v>37</v>
      </c>
      <c r="I195" s="7">
        <v>0</v>
      </c>
      <c r="J195" s="6">
        <v>45</v>
      </c>
      <c r="K195" s="7">
        <v>0</v>
      </c>
      <c r="L195" s="6">
        <v>6</v>
      </c>
      <c r="M195" s="7">
        <v>-1</v>
      </c>
      <c r="N195" s="6">
        <v>3</v>
      </c>
      <c r="O195" s="7">
        <v>1</v>
      </c>
      <c r="P195" s="6">
        <v>6</v>
      </c>
      <c r="Q195" s="7">
        <v>1</v>
      </c>
      <c r="R195" s="6">
        <v>-8</v>
      </c>
      <c r="S195" s="7">
        <v>0</v>
      </c>
      <c r="V195" s="6"/>
      <c r="W195" s="6"/>
      <c r="Y195" s="6"/>
      <c r="Z195" s="6"/>
      <c r="AB195" s="6"/>
      <c r="AC195" s="6"/>
      <c r="AJ195" s="6"/>
      <c r="AK195" s="6"/>
    </row>
    <row r="196" spans="1:39" x14ac:dyDescent="0.25">
      <c r="B196" t="s">
        <v>295</v>
      </c>
      <c r="C196" s="52" t="s">
        <v>641</v>
      </c>
      <c r="D196" s="97">
        <v>32770</v>
      </c>
      <c r="E196">
        <v>24</v>
      </c>
      <c r="F196" t="s">
        <v>521</v>
      </c>
      <c r="G196" s="2" t="s">
        <v>138</v>
      </c>
      <c r="H196" s="6">
        <v>39</v>
      </c>
      <c r="I196" s="7">
        <v>2</v>
      </c>
      <c r="J196" s="6">
        <v>42</v>
      </c>
      <c r="K196" s="7">
        <v>-3</v>
      </c>
      <c r="L196" s="6">
        <v>6</v>
      </c>
      <c r="M196" s="7">
        <v>0</v>
      </c>
      <c r="N196" s="6">
        <v>3</v>
      </c>
      <c r="O196" s="7">
        <v>0</v>
      </c>
      <c r="P196" s="6">
        <v>7</v>
      </c>
      <c r="Q196" s="7">
        <v>1</v>
      </c>
      <c r="R196" s="6">
        <v>-3</v>
      </c>
      <c r="S196" s="7">
        <v>5</v>
      </c>
      <c r="V196" s="6"/>
      <c r="W196" s="6"/>
      <c r="Y196" s="6"/>
      <c r="Z196" s="6"/>
      <c r="AB196" s="6"/>
      <c r="AC196" s="6"/>
      <c r="AJ196" s="6"/>
      <c r="AK196" s="6"/>
    </row>
    <row r="197" spans="1:39" x14ac:dyDescent="0.25">
      <c r="B197" t="s">
        <v>295</v>
      </c>
      <c r="C197" s="9" t="s">
        <v>353</v>
      </c>
      <c r="D197" s="97">
        <v>32771</v>
      </c>
      <c r="E197">
        <v>1</v>
      </c>
      <c r="F197" t="s">
        <v>264</v>
      </c>
      <c r="G197" s="2" t="s">
        <v>194</v>
      </c>
      <c r="H197" s="6">
        <v>36.5</v>
      </c>
      <c r="I197" s="7">
        <v>0</v>
      </c>
      <c r="J197" s="6">
        <v>42</v>
      </c>
      <c r="K197" s="7">
        <v>-1</v>
      </c>
      <c r="L197" s="6">
        <v>7.5</v>
      </c>
      <c r="M197" s="7">
        <v>1</v>
      </c>
      <c r="N197" s="6">
        <v>2</v>
      </c>
      <c r="O197" s="7">
        <v>-1</v>
      </c>
      <c r="P197" s="6">
        <v>9.5</v>
      </c>
      <c r="Q197" s="7">
        <v>1.5</v>
      </c>
      <c r="R197" s="6">
        <v>-5.5</v>
      </c>
      <c r="S197" s="7">
        <v>1</v>
      </c>
      <c r="V197" s="6"/>
      <c r="W197" s="6"/>
      <c r="Y197" s="6"/>
      <c r="Z197" s="6"/>
      <c r="AB197" s="6"/>
      <c r="AC197" s="6"/>
      <c r="AJ197" s="6"/>
      <c r="AK197" s="6"/>
    </row>
    <row r="198" spans="1:39" x14ac:dyDescent="0.25">
      <c r="B198" t="s">
        <v>295</v>
      </c>
      <c r="C198" s="9" t="s">
        <v>392</v>
      </c>
      <c r="D198" s="97">
        <v>32772</v>
      </c>
      <c r="E198">
        <v>1</v>
      </c>
      <c r="F198" t="s">
        <v>577</v>
      </c>
      <c r="G198" s="2" t="s">
        <v>192</v>
      </c>
      <c r="H198" s="6">
        <v>38</v>
      </c>
      <c r="I198" s="7">
        <v>-2</v>
      </c>
      <c r="J198" s="6">
        <v>43</v>
      </c>
      <c r="K198" s="7">
        <v>-2</v>
      </c>
      <c r="L198" s="6">
        <v>6</v>
      </c>
      <c r="M198" s="7">
        <v>2</v>
      </c>
      <c r="N198" s="6">
        <v>3</v>
      </c>
      <c r="O198" s="7">
        <v>0</v>
      </c>
      <c r="P198" s="6">
        <v>7</v>
      </c>
      <c r="Q198" s="7">
        <v>1</v>
      </c>
      <c r="R198" s="6">
        <v>-5</v>
      </c>
      <c r="S198" s="7">
        <v>0</v>
      </c>
      <c r="V198" s="6"/>
      <c r="W198" s="6"/>
      <c r="Y198" s="6"/>
      <c r="Z198" s="6"/>
      <c r="AB198" s="6"/>
      <c r="AC198" s="6"/>
      <c r="AJ198" s="6"/>
      <c r="AK198" s="6"/>
    </row>
    <row r="199" spans="1:39" x14ac:dyDescent="0.25">
      <c r="B199" t="s">
        <v>295</v>
      </c>
      <c r="C199" s="52" t="s">
        <v>675</v>
      </c>
      <c r="D199" s="97">
        <v>32773</v>
      </c>
      <c r="E199">
        <v>1</v>
      </c>
      <c r="F199" t="s">
        <v>678</v>
      </c>
      <c r="G199" s="2" t="s">
        <v>176</v>
      </c>
      <c r="H199" s="6">
        <v>39</v>
      </c>
      <c r="I199" s="7">
        <v>3</v>
      </c>
      <c r="J199" s="6">
        <v>45</v>
      </c>
      <c r="K199" s="7">
        <v>-1</v>
      </c>
      <c r="L199" s="6">
        <v>4</v>
      </c>
      <c r="M199" s="7">
        <v>-3</v>
      </c>
      <c r="N199" s="6">
        <v>2</v>
      </c>
      <c r="O199" s="7">
        <v>-2</v>
      </c>
      <c r="P199" s="6">
        <v>7</v>
      </c>
      <c r="Q199" s="7">
        <v>2</v>
      </c>
      <c r="R199" s="6">
        <v>-6</v>
      </c>
      <c r="S199" s="7">
        <v>4</v>
      </c>
      <c r="V199" s="6"/>
      <c r="W199" s="6"/>
      <c r="Y199" s="6"/>
      <c r="Z199" s="6"/>
      <c r="AB199" s="6"/>
      <c r="AC199" s="6"/>
      <c r="AJ199" s="6"/>
      <c r="AK199" s="6"/>
    </row>
    <row r="200" spans="1:39" x14ac:dyDescent="0.25">
      <c r="A200" s="3"/>
      <c r="B200" t="s">
        <v>295</v>
      </c>
      <c r="C200" s="52" t="s">
        <v>565</v>
      </c>
      <c r="D200" s="97">
        <v>32776</v>
      </c>
      <c r="E200">
        <v>1</v>
      </c>
      <c r="F200" t="s">
        <v>357</v>
      </c>
      <c r="G200" s="2" t="s">
        <v>124</v>
      </c>
      <c r="H200" s="6">
        <v>34</v>
      </c>
      <c r="I200" s="7">
        <f>H200-H193</f>
        <v>-4</v>
      </c>
      <c r="J200" s="6">
        <v>46</v>
      </c>
      <c r="K200" s="7">
        <f>J200-J193</f>
        <v>4</v>
      </c>
      <c r="L200" s="6">
        <v>7</v>
      </c>
      <c r="M200" s="7">
        <f>L200-L193</f>
        <v>0</v>
      </c>
      <c r="N200" s="6"/>
      <c r="O200" s="7"/>
      <c r="P200" s="6">
        <v>10</v>
      </c>
      <c r="Q200" s="7">
        <f>P200-P193</f>
        <v>1</v>
      </c>
      <c r="R200" s="6">
        <f>H200-J200</f>
        <v>-12</v>
      </c>
      <c r="S200" s="7">
        <f>R200-R193</f>
        <v>-8</v>
      </c>
      <c r="V200" s="6"/>
      <c r="W200" s="6"/>
      <c r="Y200" s="6"/>
      <c r="Z200" s="6"/>
      <c r="AB200" s="6"/>
      <c r="AC200" s="6"/>
      <c r="AJ200" s="6"/>
      <c r="AK200" s="6"/>
    </row>
    <row r="201" spans="1:39" x14ac:dyDescent="0.25">
      <c r="B201" s="3" t="s">
        <v>295</v>
      </c>
      <c r="C201" s="52" t="s">
        <v>667</v>
      </c>
      <c r="D201" s="97">
        <v>32777</v>
      </c>
      <c r="E201">
        <v>3</v>
      </c>
      <c r="F201" t="s">
        <v>678</v>
      </c>
      <c r="G201" s="2" t="s">
        <v>144</v>
      </c>
      <c r="H201" s="6">
        <v>37</v>
      </c>
      <c r="I201" s="7">
        <v>-2</v>
      </c>
      <c r="J201" s="6">
        <v>45</v>
      </c>
      <c r="K201" s="7">
        <v>0</v>
      </c>
      <c r="L201" s="6">
        <v>4</v>
      </c>
      <c r="M201" s="7">
        <v>0</v>
      </c>
      <c r="N201" s="6">
        <v>3</v>
      </c>
      <c r="O201" s="7">
        <v>1</v>
      </c>
      <c r="P201" s="6">
        <v>8</v>
      </c>
      <c r="Q201" s="7">
        <v>1</v>
      </c>
      <c r="R201" s="6">
        <v>-8</v>
      </c>
      <c r="S201" s="7">
        <v>-2</v>
      </c>
      <c r="V201" s="6"/>
      <c r="W201" s="6"/>
      <c r="Y201" s="6"/>
      <c r="Z201" s="6"/>
      <c r="AB201" s="6"/>
      <c r="AC201" s="6"/>
      <c r="AJ201" s="6"/>
      <c r="AK201" s="6"/>
    </row>
    <row r="202" spans="1:39" x14ac:dyDescent="0.25">
      <c r="B202" t="s">
        <v>295</v>
      </c>
      <c r="C202" s="52" t="s">
        <v>602</v>
      </c>
      <c r="D202" s="97">
        <v>32778</v>
      </c>
      <c r="E202">
        <v>1</v>
      </c>
      <c r="F202" t="s">
        <v>521</v>
      </c>
      <c r="G202" s="2" t="s">
        <v>138</v>
      </c>
      <c r="H202" s="6">
        <v>38</v>
      </c>
      <c r="I202" s="7">
        <v>-1</v>
      </c>
      <c r="J202" s="6">
        <v>45</v>
      </c>
      <c r="K202" s="7">
        <v>3</v>
      </c>
      <c r="L202" s="6">
        <v>5</v>
      </c>
      <c r="M202" s="7">
        <v>-1</v>
      </c>
      <c r="N202" s="6">
        <v>3</v>
      </c>
      <c r="O202" s="7">
        <v>0</v>
      </c>
      <c r="P202" s="6">
        <v>7</v>
      </c>
      <c r="Q202" s="7">
        <v>0</v>
      </c>
      <c r="R202" s="6">
        <v>-7</v>
      </c>
      <c r="S202" s="7">
        <v>-4</v>
      </c>
      <c r="V202" s="6"/>
      <c r="W202" s="6"/>
      <c r="Y202" s="6"/>
      <c r="Z202" s="6"/>
      <c r="AB202" s="6"/>
      <c r="AC202" s="6"/>
      <c r="AJ202" s="6"/>
      <c r="AK202" s="6"/>
    </row>
    <row r="203" spans="1:39" x14ac:dyDescent="0.25">
      <c r="B203" t="s">
        <v>295</v>
      </c>
      <c r="C203" s="9" t="s">
        <v>458</v>
      </c>
      <c r="D203" s="97">
        <v>32778</v>
      </c>
      <c r="E203">
        <v>7</v>
      </c>
      <c r="F203" t="s">
        <v>264</v>
      </c>
      <c r="G203" s="2" t="s">
        <v>54</v>
      </c>
      <c r="H203" s="6">
        <v>35</v>
      </c>
      <c r="I203" s="7">
        <v>-1.5</v>
      </c>
      <c r="J203" s="6">
        <v>41.5</v>
      </c>
      <c r="K203" s="7">
        <v>-0.5</v>
      </c>
      <c r="L203" s="6">
        <v>8.5</v>
      </c>
      <c r="M203" s="7">
        <v>1</v>
      </c>
      <c r="N203" s="6">
        <v>5</v>
      </c>
      <c r="O203" s="7">
        <v>3</v>
      </c>
      <c r="P203" s="6">
        <v>7.5</v>
      </c>
      <c r="Q203" s="7">
        <v>-2</v>
      </c>
      <c r="R203" s="6">
        <v>-6.5</v>
      </c>
      <c r="S203" s="7">
        <v>-1</v>
      </c>
      <c r="V203" s="6"/>
      <c r="W203" s="6"/>
      <c r="Y203" s="6"/>
      <c r="Z203" s="6"/>
      <c r="AB203" s="6"/>
      <c r="AC203" s="6"/>
      <c r="AJ203" s="6"/>
      <c r="AK203" s="6"/>
    </row>
    <row r="204" spans="1:39" x14ac:dyDescent="0.25">
      <c r="B204" t="s">
        <v>295</v>
      </c>
      <c r="C204" s="9" t="s">
        <v>668</v>
      </c>
      <c r="D204" s="97">
        <v>32781</v>
      </c>
      <c r="E204">
        <v>3</v>
      </c>
      <c r="F204" t="s">
        <v>638</v>
      </c>
      <c r="G204" s="2"/>
      <c r="H204" s="6">
        <v>37</v>
      </c>
      <c r="I204" s="7">
        <v>0</v>
      </c>
      <c r="J204" s="6">
        <v>39</v>
      </c>
      <c r="K204" s="7">
        <v>-3</v>
      </c>
      <c r="L204" s="6">
        <v>6</v>
      </c>
      <c r="M204" s="7">
        <v>1</v>
      </c>
      <c r="N204" s="6">
        <v>3</v>
      </c>
      <c r="O204" s="7">
        <v>-1</v>
      </c>
      <c r="P204" s="6">
        <v>12</v>
      </c>
      <c r="Q204" s="7">
        <v>2</v>
      </c>
      <c r="R204" s="6">
        <v>-2</v>
      </c>
      <c r="S204" s="7">
        <v>3</v>
      </c>
      <c r="T204" t="s">
        <v>639</v>
      </c>
      <c r="V204" s="6"/>
      <c r="W204" s="6"/>
      <c r="Y204" s="6"/>
      <c r="Z204" s="6"/>
      <c r="AB204" s="6"/>
      <c r="AC204" s="6"/>
      <c r="AJ204" s="6"/>
      <c r="AK204" s="6"/>
    </row>
    <row r="205" spans="1:39" x14ac:dyDescent="0.25">
      <c r="B205" t="s">
        <v>295</v>
      </c>
      <c r="C205" s="9"/>
      <c r="E205">
        <v>7</v>
      </c>
      <c r="F205" t="s">
        <v>664</v>
      </c>
      <c r="G205" s="2"/>
      <c r="H205" s="6">
        <v>36.4</v>
      </c>
      <c r="I205" s="7">
        <v>-0.4</v>
      </c>
      <c r="J205" s="6">
        <v>41.2</v>
      </c>
      <c r="K205" s="7">
        <v>-1.4</v>
      </c>
      <c r="L205" s="6">
        <v>7.9</v>
      </c>
      <c r="M205" s="7">
        <v>2.1</v>
      </c>
      <c r="N205" s="6">
        <v>3.6</v>
      </c>
      <c r="O205" s="7">
        <v>0.1</v>
      </c>
      <c r="P205" s="6">
        <v>8</v>
      </c>
      <c r="Q205" s="7">
        <v>-0.6</v>
      </c>
      <c r="R205" s="6">
        <v>-4.8</v>
      </c>
      <c r="S205" s="7">
        <v>1</v>
      </c>
      <c r="V205" s="6">
        <v>35.799999999999997</v>
      </c>
      <c r="W205" s="6">
        <v>58.6</v>
      </c>
      <c r="X205" s="7">
        <f>V205-W205</f>
        <v>-22.800000000000004</v>
      </c>
      <c r="Y205" s="6">
        <v>37.200000000000003</v>
      </c>
      <c r="Z205" s="6">
        <v>50</v>
      </c>
      <c r="AA205" s="7">
        <f>Y205-Z205</f>
        <v>-12.799999999999997</v>
      </c>
      <c r="AB205" s="6">
        <v>23.5</v>
      </c>
      <c r="AC205" s="6">
        <v>44.4</v>
      </c>
      <c r="AD205" s="7">
        <f>AB205-AC205</f>
        <v>-20.9</v>
      </c>
      <c r="AJ205" s="6">
        <v>31.1</v>
      </c>
      <c r="AK205" s="6">
        <v>55.9</v>
      </c>
      <c r="AL205" s="7">
        <f>AJ205-AK205</f>
        <v>-24.799999999999997</v>
      </c>
      <c r="AM205" s="4" t="s">
        <v>292</v>
      </c>
    </row>
    <row r="206" spans="1:39" x14ac:dyDescent="0.25">
      <c r="B206" t="s">
        <v>295</v>
      </c>
      <c r="C206" s="9"/>
      <c r="E206">
        <v>10</v>
      </c>
      <c r="F206" t="s">
        <v>676</v>
      </c>
      <c r="G206" s="2" t="s">
        <v>224</v>
      </c>
      <c r="R206" s="6"/>
      <c r="V206" s="6"/>
      <c r="W206" s="6"/>
      <c r="Y206" s="6"/>
      <c r="Z206" s="6"/>
      <c r="AB206" s="6"/>
      <c r="AC206" s="6"/>
      <c r="AJ206" s="6"/>
      <c r="AK206" s="6"/>
    </row>
    <row r="207" spans="1:39" x14ac:dyDescent="0.25">
      <c r="B207" t="s">
        <v>297</v>
      </c>
      <c r="C207" s="52" t="s">
        <v>584</v>
      </c>
      <c r="D207" s="97">
        <v>32784</v>
      </c>
      <c r="E207">
        <v>8</v>
      </c>
      <c r="F207" t="s">
        <v>521</v>
      </c>
      <c r="G207" s="2" t="s">
        <v>138</v>
      </c>
      <c r="H207" s="6">
        <v>38</v>
      </c>
      <c r="I207" s="7">
        <v>0</v>
      </c>
      <c r="J207" s="6">
        <v>49</v>
      </c>
      <c r="K207" s="7">
        <v>4</v>
      </c>
      <c r="L207" s="6">
        <v>5</v>
      </c>
      <c r="M207" s="7">
        <v>0</v>
      </c>
      <c r="N207" s="6">
        <v>2</v>
      </c>
      <c r="O207" s="7">
        <v>-1</v>
      </c>
      <c r="P207" s="6">
        <v>5</v>
      </c>
      <c r="Q207" s="7">
        <v>-2</v>
      </c>
      <c r="R207" s="6">
        <v>-11</v>
      </c>
      <c r="S207" s="7">
        <v>-4</v>
      </c>
      <c r="V207" s="6"/>
      <c r="W207" s="6"/>
      <c r="Y207" s="6"/>
      <c r="Z207" s="6"/>
      <c r="AB207" s="6"/>
      <c r="AC207" s="6"/>
      <c r="AJ207" s="6"/>
      <c r="AK207" s="6"/>
    </row>
    <row r="208" spans="1:39" x14ac:dyDescent="0.25">
      <c r="A208" s="3"/>
      <c r="B208" t="s">
        <v>297</v>
      </c>
      <c r="C208" s="52" t="s">
        <v>366</v>
      </c>
      <c r="D208" s="97">
        <v>32785</v>
      </c>
      <c r="E208">
        <v>6</v>
      </c>
      <c r="F208" t="s">
        <v>357</v>
      </c>
      <c r="G208" s="2" t="s">
        <v>60</v>
      </c>
      <c r="H208" s="6">
        <v>37</v>
      </c>
      <c r="I208" s="7">
        <v>3</v>
      </c>
      <c r="J208" s="6">
        <v>46</v>
      </c>
      <c r="K208" s="7">
        <v>0</v>
      </c>
      <c r="L208" s="6">
        <v>5</v>
      </c>
      <c r="M208" s="7">
        <v>-2</v>
      </c>
      <c r="N208" s="6"/>
      <c r="O208" s="7"/>
      <c r="P208" s="6">
        <v>7</v>
      </c>
      <c r="Q208" s="7">
        <v>-3</v>
      </c>
      <c r="R208" s="6">
        <f>H208-J208</f>
        <v>-9</v>
      </c>
      <c r="S208" s="7">
        <v>3</v>
      </c>
      <c r="V208" s="6"/>
      <c r="W208" s="6"/>
      <c r="Y208" s="6"/>
      <c r="Z208" s="6"/>
      <c r="AB208" s="6"/>
      <c r="AC208" s="6"/>
      <c r="AD208" s="7"/>
      <c r="AE208" s="4"/>
      <c r="AJ208" s="6"/>
      <c r="AK208" s="6"/>
    </row>
    <row r="209" spans="1:39" x14ac:dyDescent="0.25">
      <c r="A209" s="3"/>
      <c r="B209" s="3" t="s">
        <v>297</v>
      </c>
      <c r="C209" s="52" t="s">
        <v>615</v>
      </c>
      <c r="D209" s="97">
        <v>32784</v>
      </c>
      <c r="F209" s="3" t="s">
        <v>357</v>
      </c>
      <c r="G209" s="2"/>
      <c r="H209" s="6">
        <v>36</v>
      </c>
      <c r="I209" s="7">
        <f>H209-H208</f>
        <v>-1</v>
      </c>
      <c r="J209" s="6">
        <v>46</v>
      </c>
      <c r="K209" s="7">
        <f>J209-J208</f>
        <v>0</v>
      </c>
      <c r="L209" s="6">
        <v>6</v>
      </c>
      <c r="M209" s="7">
        <f>L209-L208</f>
        <v>1</v>
      </c>
      <c r="N209" s="6"/>
      <c r="O209" s="7"/>
      <c r="P209" s="6">
        <v>7</v>
      </c>
      <c r="Q209" s="7">
        <f>P209-P208</f>
        <v>0</v>
      </c>
      <c r="R209" s="6">
        <f>H209-J209</f>
        <v>-10</v>
      </c>
      <c r="S209" s="7">
        <f>R209-R208</f>
        <v>-1</v>
      </c>
      <c r="V209" s="6">
        <v>32</v>
      </c>
      <c r="W209" s="6">
        <v>55</v>
      </c>
      <c r="X209" s="7">
        <f>V209-W209</f>
        <v>-23</v>
      </c>
      <c r="Y209" s="6">
        <v>38</v>
      </c>
      <c r="Z209" s="6">
        <v>37</v>
      </c>
      <c r="AA209" s="7">
        <f>Y209-Z209</f>
        <v>1</v>
      </c>
      <c r="AB209" s="6">
        <v>15</v>
      </c>
      <c r="AC209" s="6">
        <v>32</v>
      </c>
      <c r="AD209" s="7">
        <f>AB209-AC209</f>
        <v>-17</v>
      </c>
      <c r="AE209" s="4" t="s">
        <v>1672</v>
      </c>
      <c r="AJ209" s="6">
        <v>22</v>
      </c>
      <c r="AK209" s="6">
        <v>59</v>
      </c>
      <c r="AL209" s="7">
        <f>AJ209-AK209</f>
        <v>-37</v>
      </c>
      <c r="AM209" s="4" t="s">
        <v>536</v>
      </c>
    </row>
    <row r="210" spans="1:39" x14ac:dyDescent="0.25">
      <c r="A210" s="3"/>
      <c r="B210" s="3" t="s">
        <v>297</v>
      </c>
      <c r="C210" s="52" t="s">
        <v>611</v>
      </c>
      <c r="D210" s="97">
        <v>32785</v>
      </c>
      <c r="F210" s="3" t="s">
        <v>357</v>
      </c>
      <c r="G210" s="2"/>
      <c r="H210" s="6">
        <v>37</v>
      </c>
      <c r="I210" s="7">
        <f>H210-H209</f>
        <v>1</v>
      </c>
      <c r="J210" s="6">
        <v>47</v>
      </c>
      <c r="K210" s="7">
        <f>J210-J209</f>
        <v>1</v>
      </c>
      <c r="L210" s="6">
        <v>6</v>
      </c>
      <c r="M210" s="7">
        <f>L210-L209</f>
        <v>0</v>
      </c>
      <c r="N210" s="7"/>
      <c r="O210" s="7"/>
      <c r="P210" s="6">
        <v>7</v>
      </c>
      <c r="Q210" s="7">
        <f>P210-P209</f>
        <v>0</v>
      </c>
      <c r="R210" s="6">
        <f>H210-J210</f>
        <v>-10</v>
      </c>
      <c r="S210" s="7">
        <f>R210-R209</f>
        <v>0</v>
      </c>
      <c r="V210" s="6">
        <v>33</v>
      </c>
      <c r="W210" s="6">
        <v>53</v>
      </c>
      <c r="X210" s="7">
        <f>V210-W210</f>
        <v>-20</v>
      </c>
      <c r="Y210" s="6">
        <v>42</v>
      </c>
      <c r="Z210" s="6">
        <v>34</v>
      </c>
      <c r="AA210" s="7">
        <f>Y210-Z210</f>
        <v>8</v>
      </c>
      <c r="AB210" s="6">
        <v>16</v>
      </c>
      <c r="AC210" s="6">
        <v>31</v>
      </c>
      <c r="AD210" s="7">
        <f>AB210-AC210</f>
        <v>-15</v>
      </c>
      <c r="AE210" s="4" t="s">
        <v>1672</v>
      </c>
      <c r="AJ210" s="6">
        <v>24</v>
      </c>
      <c r="AK210" s="6">
        <v>57</v>
      </c>
      <c r="AL210" s="7">
        <f>AJ210-AK210</f>
        <v>-33</v>
      </c>
      <c r="AM210" s="4" t="s">
        <v>536</v>
      </c>
    </row>
    <row r="211" spans="1:39" x14ac:dyDescent="0.25">
      <c r="B211" t="s">
        <v>297</v>
      </c>
      <c r="C211" s="52" t="s">
        <v>593</v>
      </c>
      <c r="D211" s="97">
        <v>32787</v>
      </c>
      <c r="E211">
        <v>12</v>
      </c>
      <c r="F211" t="s">
        <v>678</v>
      </c>
      <c r="G211" s="2" t="s">
        <v>672</v>
      </c>
      <c r="H211" s="6">
        <v>39</v>
      </c>
      <c r="I211" s="7">
        <v>2</v>
      </c>
      <c r="J211" s="6">
        <v>49</v>
      </c>
      <c r="K211" s="7">
        <v>4</v>
      </c>
      <c r="L211" s="6">
        <v>4</v>
      </c>
      <c r="M211" s="7">
        <v>0</v>
      </c>
      <c r="N211" s="6">
        <v>2</v>
      </c>
      <c r="O211" s="7">
        <v>-1</v>
      </c>
      <c r="P211" s="6">
        <v>5</v>
      </c>
      <c r="Q211" s="7">
        <v>-3</v>
      </c>
      <c r="R211" s="6">
        <v>-10</v>
      </c>
      <c r="S211" s="7">
        <v>-2</v>
      </c>
      <c r="V211" s="6"/>
      <c r="W211" s="6"/>
      <c r="Y211" s="6"/>
      <c r="Z211" s="6"/>
      <c r="AB211" s="6"/>
      <c r="AC211" s="6"/>
      <c r="AJ211" s="6"/>
      <c r="AK211" s="6"/>
    </row>
    <row r="212" spans="1:39" x14ac:dyDescent="0.25">
      <c r="B212" t="s">
        <v>297</v>
      </c>
      <c r="C212" s="9" t="s">
        <v>483</v>
      </c>
      <c r="D212" s="97">
        <v>32786</v>
      </c>
      <c r="E212">
        <v>13</v>
      </c>
      <c r="F212" t="s">
        <v>264</v>
      </c>
      <c r="G212" s="2" t="s">
        <v>54</v>
      </c>
      <c r="H212" s="6">
        <v>38</v>
      </c>
      <c r="I212" s="7">
        <v>3</v>
      </c>
      <c r="J212" s="6">
        <v>47.5</v>
      </c>
      <c r="K212" s="7">
        <v>6</v>
      </c>
      <c r="L212" s="6">
        <v>4.5</v>
      </c>
      <c r="M212" s="7">
        <v>-4</v>
      </c>
      <c r="N212" s="6">
        <v>2.5</v>
      </c>
      <c r="O212" s="7">
        <v>-2</v>
      </c>
      <c r="P212" s="6">
        <v>5.5</v>
      </c>
      <c r="Q212" s="7">
        <v>-2</v>
      </c>
      <c r="R212" s="6">
        <v>-9.5</v>
      </c>
      <c r="S212" s="7">
        <v>-3</v>
      </c>
      <c r="V212" s="6"/>
      <c r="W212" s="6"/>
      <c r="Y212" s="6"/>
      <c r="Z212" s="6"/>
      <c r="AB212" s="6"/>
      <c r="AC212" s="6"/>
      <c r="AJ212" s="6">
        <v>29</v>
      </c>
      <c r="AK212" s="6">
        <v>58</v>
      </c>
      <c r="AL212" s="7">
        <f>AJ212-AK212</f>
        <v>-29</v>
      </c>
      <c r="AM212" s="4" t="s">
        <v>292</v>
      </c>
    </row>
    <row r="213" spans="1:39" x14ac:dyDescent="0.25">
      <c r="B213" t="s">
        <v>297</v>
      </c>
      <c r="C213" s="52" t="s">
        <v>523</v>
      </c>
      <c r="D213" s="97">
        <v>32798</v>
      </c>
      <c r="E213">
        <v>22</v>
      </c>
      <c r="F213" t="s">
        <v>521</v>
      </c>
      <c r="G213" s="2" t="s">
        <v>138</v>
      </c>
      <c r="H213" s="6">
        <v>38</v>
      </c>
      <c r="I213" s="7">
        <v>0</v>
      </c>
      <c r="J213" s="6">
        <v>48</v>
      </c>
      <c r="K213" s="7">
        <v>-1</v>
      </c>
      <c r="L213" s="6">
        <v>6</v>
      </c>
      <c r="M213" s="7">
        <v>1</v>
      </c>
      <c r="N213" s="6">
        <v>1</v>
      </c>
      <c r="O213" s="7">
        <v>0</v>
      </c>
      <c r="P213" s="6">
        <v>5</v>
      </c>
      <c r="Q213" s="7">
        <v>0</v>
      </c>
      <c r="R213" s="6">
        <v>-10</v>
      </c>
      <c r="S213" s="7">
        <v>1</v>
      </c>
      <c r="V213" s="6"/>
      <c r="W213" s="6"/>
      <c r="Y213" s="6"/>
      <c r="Z213" s="6"/>
      <c r="AB213" s="6"/>
      <c r="AC213" s="6"/>
      <c r="AJ213" s="6"/>
      <c r="AK213" s="6"/>
    </row>
    <row r="214" spans="1:39" x14ac:dyDescent="0.25">
      <c r="B214" t="s">
        <v>297</v>
      </c>
      <c r="C214" s="9" t="s">
        <v>307</v>
      </c>
      <c r="D214" s="97">
        <v>32800</v>
      </c>
      <c r="E214">
        <v>29</v>
      </c>
      <c r="F214" t="s">
        <v>682</v>
      </c>
      <c r="G214" s="2" t="s">
        <v>192</v>
      </c>
      <c r="H214" s="6">
        <v>38</v>
      </c>
      <c r="I214" s="7">
        <v>0</v>
      </c>
      <c r="J214" s="6">
        <v>48</v>
      </c>
      <c r="K214" s="7">
        <v>5</v>
      </c>
      <c r="L214" s="6">
        <v>5</v>
      </c>
      <c r="M214" s="7">
        <v>-1</v>
      </c>
      <c r="N214" s="6">
        <v>3</v>
      </c>
      <c r="O214" s="7">
        <v>-2</v>
      </c>
      <c r="P214" s="6">
        <v>5</v>
      </c>
      <c r="Q214" s="7">
        <v>-2</v>
      </c>
      <c r="R214" s="6">
        <v>-10</v>
      </c>
      <c r="S214" s="7">
        <v>-5</v>
      </c>
      <c r="V214" s="6"/>
      <c r="W214" s="6"/>
      <c r="Y214" s="6"/>
      <c r="Z214" s="6"/>
      <c r="AB214" s="6"/>
      <c r="AC214" s="6"/>
      <c r="AJ214" s="6"/>
      <c r="AK214" s="6"/>
    </row>
    <row r="215" spans="1:39" x14ac:dyDescent="0.25">
      <c r="A215" s="3"/>
      <c r="B215" t="s">
        <v>297</v>
      </c>
      <c r="C215" s="9"/>
      <c r="D215" s="97">
        <v>32800</v>
      </c>
      <c r="E215">
        <v>29</v>
      </c>
      <c r="F215" t="s">
        <v>577</v>
      </c>
      <c r="G215" s="2" t="s">
        <v>192</v>
      </c>
      <c r="H215" s="6">
        <v>39</v>
      </c>
      <c r="J215" s="6">
        <v>46</v>
      </c>
      <c r="K215" s="7"/>
      <c r="L215" s="6"/>
      <c r="R215" s="6">
        <v>-7</v>
      </c>
      <c r="T215" t="s">
        <v>639</v>
      </c>
      <c r="V215" s="6"/>
      <c r="W215" s="6"/>
      <c r="Y215" s="6"/>
      <c r="Z215" s="6"/>
      <c r="AB215" s="6"/>
      <c r="AC215" s="6"/>
      <c r="AJ215" s="6"/>
      <c r="AK215" s="6"/>
    </row>
    <row r="216" spans="1:39" x14ac:dyDescent="0.25">
      <c r="B216" t="s">
        <v>297</v>
      </c>
      <c r="C216" s="52" t="s">
        <v>598</v>
      </c>
      <c r="D216" s="97">
        <v>32801</v>
      </c>
      <c r="E216">
        <v>29</v>
      </c>
      <c r="F216" t="s">
        <v>678</v>
      </c>
      <c r="G216" s="2" t="s">
        <v>176</v>
      </c>
      <c r="H216" s="6">
        <v>35</v>
      </c>
      <c r="I216" s="7">
        <v>-4</v>
      </c>
      <c r="J216" s="6">
        <v>50</v>
      </c>
      <c r="K216" s="7">
        <v>1</v>
      </c>
      <c r="L216" s="6">
        <v>4</v>
      </c>
      <c r="M216" s="7">
        <v>0</v>
      </c>
      <c r="N216" s="6">
        <v>3</v>
      </c>
      <c r="O216" s="7">
        <v>-1</v>
      </c>
      <c r="P216" s="6">
        <v>4</v>
      </c>
      <c r="Q216" s="7">
        <v>-1</v>
      </c>
      <c r="R216" s="6">
        <v>-15</v>
      </c>
      <c r="S216" s="7">
        <v>-5</v>
      </c>
      <c r="V216" s="6"/>
      <c r="W216" s="6"/>
      <c r="Y216" s="6"/>
      <c r="Z216" s="6"/>
      <c r="AB216" s="6"/>
      <c r="AC216" s="6"/>
      <c r="AJ216" s="6"/>
      <c r="AK216" s="6"/>
    </row>
    <row r="217" spans="1:39" x14ac:dyDescent="0.25">
      <c r="B217" t="s">
        <v>297</v>
      </c>
      <c r="C217" s="9" t="s">
        <v>430</v>
      </c>
      <c r="D217" s="97">
        <v>32806</v>
      </c>
      <c r="E217">
        <v>3</v>
      </c>
      <c r="F217" t="s">
        <v>264</v>
      </c>
      <c r="G217" s="2" t="s">
        <v>54</v>
      </c>
      <c r="H217" s="6">
        <v>35</v>
      </c>
      <c r="I217" s="7">
        <v>-3</v>
      </c>
      <c r="J217" s="6">
        <v>44</v>
      </c>
      <c r="K217" s="7">
        <v>-3.5</v>
      </c>
      <c r="L217" s="6">
        <v>8</v>
      </c>
      <c r="M217" s="7">
        <v>3.5</v>
      </c>
      <c r="N217" s="6">
        <v>2.5</v>
      </c>
      <c r="O217" s="7">
        <v>0</v>
      </c>
      <c r="P217" s="6">
        <v>7.5</v>
      </c>
      <c r="Q217" s="7">
        <v>2</v>
      </c>
      <c r="R217" s="6">
        <v>-9</v>
      </c>
      <c r="S217" s="7">
        <v>0.5</v>
      </c>
      <c r="V217" s="6">
        <v>35</v>
      </c>
      <c r="W217" s="6">
        <v>60</v>
      </c>
      <c r="X217" s="7">
        <f>V217-W217</f>
        <v>-25</v>
      </c>
      <c r="Y217" s="6"/>
      <c r="Z217" s="6"/>
      <c r="AB217" s="6"/>
      <c r="AC217" s="6"/>
      <c r="AJ217" s="6"/>
      <c r="AK217" s="6"/>
    </row>
    <row r="218" spans="1:39" x14ac:dyDescent="0.25">
      <c r="B218" t="s">
        <v>297</v>
      </c>
      <c r="C218" s="9" t="s">
        <v>488</v>
      </c>
      <c r="D218" s="97">
        <v>32808</v>
      </c>
      <c r="E218">
        <v>30</v>
      </c>
      <c r="F218" t="s">
        <v>638</v>
      </c>
      <c r="G218" s="2"/>
      <c r="H218" s="6">
        <v>33</v>
      </c>
      <c r="I218" s="7">
        <v>-4</v>
      </c>
      <c r="J218" s="6">
        <v>50</v>
      </c>
      <c r="K218" s="7">
        <v>11</v>
      </c>
      <c r="L218" s="6">
        <v>4</v>
      </c>
      <c r="M218" s="7">
        <v>-2</v>
      </c>
      <c r="N218" s="6">
        <v>2</v>
      </c>
      <c r="O218" s="7">
        <v>-1</v>
      </c>
      <c r="P218" s="6">
        <v>7</v>
      </c>
      <c r="Q218" s="7">
        <v>-5</v>
      </c>
      <c r="R218" s="6">
        <v>-17</v>
      </c>
      <c r="S218" s="7">
        <v>-15</v>
      </c>
      <c r="T218" t="s">
        <v>639</v>
      </c>
      <c r="V218" s="6"/>
      <c r="W218" s="6"/>
      <c r="Y218" s="6"/>
      <c r="Z218" s="6"/>
      <c r="AB218" s="6"/>
      <c r="AC218" s="6"/>
      <c r="AJ218" s="6"/>
      <c r="AK218" s="6"/>
    </row>
    <row r="219" spans="1:39" x14ac:dyDescent="0.25">
      <c r="B219" t="s">
        <v>297</v>
      </c>
      <c r="C219" s="9" t="s">
        <v>488</v>
      </c>
      <c r="D219" s="97">
        <v>32808</v>
      </c>
      <c r="F219" s="3" t="s">
        <v>357</v>
      </c>
      <c r="G219" s="2"/>
      <c r="H219" s="6"/>
      <c r="I219" s="7"/>
      <c r="J219" s="6"/>
      <c r="K219" s="7"/>
      <c r="L219" s="6"/>
      <c r="M219" s="7"/>
      <c r="N219" s="6"/>
      <c r="O219" s="7"/>
      <c r="P219" s="6"/>
      <c r="Q219" s="7"/>
      <c r="R219" s="6"/>
      <c r="S219" s="7"/>
      <c r="V219" s="6">
        <v>24</v>
      </c>
      <c r="W219" s="6">
        <v>65</v>
      </c>
      <c r="X219" s="7">
        <f>V219-W219</f>
        <v>-41</v>
      </c>
      <c r="Y219" s="6"/>
      <c r="Z219" s="6"/>
      <c r="AB219" s="6"/>
      <c r="AC219" s="6"/>
      <c r="AE219" s="4" t="s">
        <v>1672</v>
      </c>
      <c r="AJ219" s="6"/>
      <c r="AK219" s="6"/>
    </row>
    <row r="220" spans="1:39" x14ac:dyDescent="0.25">
      <c r="A220" s="3"/>
      <c r="B220" t="s">
        <v>297</v>
      </c>
      <c r="C220" s="52" t="s">
        <v>314</v>
      </c>
      <c r="D220" s="97">
        <v>32809</v>
      </c>
      <c r="E220">
        <v>29</v>
      </c>
      <c r="F220" t="s">
        <v>357</v>
      </c>
      <c r="G220" s="2" t="s">
        <v>124</v>
      </c>
      <c r="H220" s="6">
        <v>41</v>
      </c>
      <c r="I220" s="7">
        <f>H220-H210</f>
        <v>4</v>
      </c>
      <c r="J220" s="6">
        <v>47</v>
      </c>
      <c r="K220" s="7">
        <f>J220-J210</f>
        <v>0</v>
      </c>
      <c r="L220" s="6">
        <v>6</v>
      </c>
      <c r="M220" s="7">
        <f>L220-L210</f>
        <v>0</v>
      </c>
      <c r="N220" s="6"/>
      <c r="O220" s="7"/>
      <c r="P220" s="6">
        <v>3</v>
      </c>
      <c r="Q220" s="7">
        <f>P220-P210</f>
        <v>-4</v>
      </c>
      <c r="R220" s="6">
        <f>H220-J220</f>
        <v>-6</v>
      </c>
      <c r="S220" s="7">
        <f>R220-R210</f>
        <v>4</v>
      </c>
      <c r="V220" s="6"/>
      <c r="W220" s="6"/>
      <c r="Y220" s="6"/>
      <c r="Z220" s="6"/>
      <c r="AB220" s="6"/>
      <c r="AC220" s="6"/>
      <c r="AJ220" s="6"/>
      <c r="AK220" s="6"/>
    </row>
    <row r="221" spans="1:39" x14ac:dyDescent="0.25">
      <c r="B221" t="s">
        <v>297</v>
      </c>
      <c r="C221" s="9" t="s">
        <v>660</v>
      </c>
      <c r="D221" s="97">
        <v>32809</v>
      </c>
      <c r="E221">
        <v>31</v>
      </c>
      <c r="F221" t="s">
        <v>521</v>
      </c>
      <c r="G221" s="2" t="s">
        <v>8</v>
      </c>
      <c r="H221" s="6">
        <v>37</v>
      </c>
      <c r="I221" s="7">
        <v>-1</v>
      </c>
      <c r="J221" s="6">
        <v>50</v>
      </c>
      <c r="K221" s="7">
        <v>2</v>
      </c>
      <c r="L221" s="6">
        <v>6</v>
      </c>
      <c r="M221" s="7">
        <v>0</v>
      </c>
      <c r="N221" s="6">
        <v>2</v>
      </c>
      <c r="O221" s="7">
        <v>1</v>
      </c>
      <c r="P221" s="6">
        <v>4</v>
      </c>
      <c r="Q221" s="7">
        <v>-1</v>
      </c>
      <c r="R221" s="6">
        <v>-13</v>
      </c>
      <c r="S221" s="7">
        <v>-3</v>
      </c>
      <c r="V221" s="6"/>
      <c r="W221" s="6"/>
      <c r="Y221" s="6"/>
      <c r="Z221" s="6"/>
      <c r="AB221" s="6"/>
      <c r="AC221" s="6"/>
      <c r="AJ221" s="6"/>
      <c r="AK221" s="6"/>
    </row>
    <row r="222" spans="1:39" x14ac:dyDescent="0.25">
      <c r="B222" t="s">
        <v>297</v>
      </c>
      <c r="C222" s="9"/>
      <c r="E222">
        <v>3</v>
      </c>
      <c r="F222" t="s">
        <v>664</v>
      </c>
      <c r="G222" s="2"/>
      <c r="H222" s="6">
        <v>36.200000000000003</v>
      </c>
      <c r="I222" s="7">
        <v>-0.2</v>
      </c>
      <c r="J222" s="6">
        <v>47</v>
      </c>
      <c r="K222" s="7">
        <v>5.8</v>
      </c>
      <c r="L222" s="6">
        <v>6.1</v>
      </c>
      <c r="M222" s="7">
        <v>-1.8</v>
      </c>
      <c r="N222" s="6">
        <v>2.2000000000000002</v>
      </c>
      <c r="O222" s="7">
        <v>-1.4</v>
      </c>
      <c r="P222" s="6">
        <v>6.1</v>
      </c>
      <c r="Q222" s="7">
        <v>-1.9</v>
      </c>
      <c r="R222" s="6">
        <v>-10.8</v>
      </c>
      <c r="S222" s="7">
        <v>-6</v>
      </c>
      <c r="V222" s="6">
        <v>33.1</v>
      </c>
      <c r="W222" s="6">
        <v>61.9</v>
      </c>
      <c r="X222" s="7">
        <f>V222-W222</f>
        <v>-28.799999999999997</v>
      </c>
      <c r="Y222" s="6">
        <v>45.1</v>
      </c>
      <c r="Z222" s="6">
        <v>42.2</v>
      </c>
      <c r="AA222" s="7">
        <f>Y222-Z222</f>
        <v>2.8999999999999986</v>
      </c>
      <c r="AB222" s="6">
        <v>23.3</v>
      </c>
      <c r="AC222" s="6">
        <v>45.4</v>
      </c>
      <c r="AD222" s="7">
        <f>AB222-AC222</f>
        <v>-22.099999999999998</v>
      </c>
      <c r="AJ222" s="6">
        <v>29</v>
      </c>
      <c r="AK222" s="6">
        <v>59.5</v>
      </c>
      <c r="AL222" s="7">
        <f>AJ222-AK222</f>
        <v>-30.5</v>
      </c>
      <c r="AM222" s="4" t="s">
        <v>292</v>
      </c>
    </row>
    <row r="223" spans="1:39" x14ac:dyDescent="0.25">
      <c r="A223" s="3"/>
      <c r="B223" s="3" t="s">
        <v>296</v>
      </c>
      <c r="C223" s="52" t="s">
        <v>608</v>
      </c>
      <c r="D223" s="97">
        <v>32813</v>
      </c>
      <c r="F223" s="3" t="s">
        <v>357</v>
      </c>
      <c r="G223" s="2"/>
      <c r="H223" s="6">
        <v>36</v>
      </c>
      <c r="I223" s="7">
        <f>H223-H220</f>
        <v>-5</v>
      </c>
      <c r="J223" s="6">
        <v>47</v>
      </c>
      <c r="K223" s="7">
        <f>J223-J220</f>
        <v>0</v>
      </c>
      <c r="L223" s="6">
        <v>7</v>
      </c>
      <c r="M223" s="7">
        <f>L223-L220</f>
        <v>1</v>
      </c>
      <c r="N223" s="6"/>
      <c r="P223" s="6">
        <v>5</v>
      </c>
      <c r="Q223" s="7">
        <f>P223-P220</f>
        <v>2</v>
      </c>
      <c r="R223" s="6">
        <f>H223-J223</f>
        <v>-11</v>
      </c>
      <c r="S223" s="7">
        <f>R223-R220</f>
        <v>-5</v>
      </c>
      <c r="V223" s="6">
        <v>26</v>
      </c>
      <c r="W223" s="6">
        <v>60</v>
      </c>
      <c r="X223" s="7">
        <f>V223-W223</f>
        <v>-34</v>
      </c>
      <c r="Y223" s="6">
        <v>32</v>
      </c>
      <c r="Z223" s="6">
        <v>39</v>
      </c>
      <c r="AA223" s="7">
        <f>Y223-Z223</f>
        <v>-7</v>
      </c>
      <c r="AB223" s="6">
        <v>16</v>
      </c>
      <c r="AC223" s="6">
        <v>31</v>
      </c>
      <c r="AD223" s="7">
        <f>AB223-AC223</f>
        <v>-15</v>
      </c>
      <c r="AE223" s="4" t="s">
        <v>1672</v>
      </c>
      <c r="AJ223" s="6">
        <v>22</v>
      </c>
      <c r="AK223" s="6">
        <v>59</v>
      </c>
      <c r="AL223" s="7">
        <f>AJ223-AK223</f>
        <v>-37</v>
      </c>
      <c r="AM223" s="4" t="s">
        <v>536</v>
      </c>
    </row>
    <row r="224" spans="1:39" x14ac:dyDescent="0.25">
      <c r="A224" s="3"/>
      <c r="B224" t="s">
        <v>296</v>
      </c>
      <c r="C224" s="52" t="s">
        <v>522</v>
      </c>
      <c r="D224" s="97">
        <v>32820</v>
      </c>
      <c r="E224">
        <v>14</v>
      </c>
      <c r="F224" t="s">
        <v>357</v>
      </c>
      <c r="G224" s="2"/>
      <c r="H224" s="6">
        <v>34</v>
      </c>
      <c r="I224" s="7">
        <f>H224-H223</f>
        <v>-2</v>
      </c>
      <c r="J224" s="6">
        <v>46</v>
      </c>
      <c r="K224" s="7">
        <f>J224-J223</f>
        <v>-1</v>
      </c>
      <c r="L224" s="6">
        <v>9</v>
      </c>
      <c r="M224" s="7">
        <f>L224-L223</f>
        <v>2</v>
      </c>
      <c r="N224" s="6"/>
      <c r="P224" s="6">
        <v>6</v>
      </c>
      <c r="Q224" s="7">
        <f>P224-P223</f>
        <v>1</v>
      </c>
      <c r="R224" s="6">
        <f>H224-J224</f>
        <v>-12</v>
      </c>
      <c r="S224" s="7">
        <f>R224-R223</f>
        <v>-1</v>
      </c>
      <c r="V224" s="6"/>
      <c r="W224" s="6"/>
      <c r="Y224" s="6"/>
      <c r="Z224" s="6"/>
      <c r="AB224" s="6"/>
      <c r="AC224" s="6"/>
      <c r="AJ224" s="6"/>
      <c r="AK224" s="6"/>
    </row>
    <row r="225" spans="2:39" x14ac:dyDescent="0.25">
      <c r="B225" t="s">
        <v>296</v>
      </c>
      <c r="C225" s="52" t="s">
        <v>337</v>
      </c>
      <c r="D225" s="97">
        <v>32822</v>
      </c>
      <c r="E225">
        <v>12</v>
      </c>
      <c r="F225" t="s">
        <v>678</v>
      </c>
      <c r="G225" s="2" t="s">
        <v>672</v>
      </c>
      <c r="H225" s="6">
        <v>36</v>
      </c>
      <c r="I225" s="7">
        <v>1</v>
      </c>
      <c r="J225" s="6">
        <v>49</v>
      </c>
      <c r="K225" s="7">
        <v>-1</v>
      </c>
      <c r="L225" s="6">
        <v>6</v>
      </c>
      <c r="M225" s="7">
        <v>2</v>
      </c>
      <c r="N225" s="6">
        <v>3</v>
      </c>
      <c r="O225" s="7">
        <v>0</v>
      </c>
      <c r="P225" s="6">
        <v>3</v>
      </c>
      <c r="Q225" s="7">
        <v>-1</v>
      </c>
      <c r="R225" s="6">
        <v>-13</v>
      </c>
      <c r="S225" s="7">
        <v>-2</v>
      </c>
      <c r="V225" s="6"/>
      <c r="W225" s="6"/>
      <c r="Y225" s="6"/>
      <c r="Z225" s="6"/>
      <c r="AB225" s="6"/>
      <c r="AC225" s="6"/>
      <c r="AJ225" s="6"/>
      <c r="AK225" s="6"/>
    </row>
    <row r="226" spans="2:39" x14ac:dyDescent="0.25">
      <c r="B226" t="s">
        <v>296</v>
      </c>
      <c r="C226" s="52" t="s">
        <v>675</v>
      </c>
      <c r="D226" s="97">
        <v>32834</v>
      </c>
      <c r="E226">
        <v>26</v>
      </c>
      <c r="F226" t="s">
        <v>521</v>
      </c>
      <c r="G226" s="2" t="s">
        <v>138</v>
      </c>
      <c r="H226" s="6">
        <v>36</v>
      </c>
      <c r="I226" s="7">
        <v>-1</v>
      </c>
      <c r="J226" s="6">
        <v>47</v>
      </c>
      <c r="K226" s="7">
        <v>-3</v>
      </c>
      <c r="L226" s="6">
        <v>9</v>
      </c>
      <c r="M226" s="7">
        <v>3</v>
      </c>
      <c r="N226" s="6">
        <v>1</v>
      </c>
      <c r="O226" s="7">
        <v>-1</v>
      </c>
      <c r="P226" s="6">
        <v>4</v>
      </c>
      <c r="Q226" s="7">
        <v>0</v>
      </c>
      <c r="R226" s="6">
        <v>-11</v>
      </c>
      <c r="S226" s="7">
        <v>2</v>
      </c>
      <c r="V226" s="6"/>
      <c r="W226" s="6"/>
      <c r="Y226" s="6"/>
      <c r="Z226" s="6"/>
      <c r="AB226" s="6"/>
      <c r="AC226" s="6"/>
      <c r="AJ226" s="6"/>
      <c r="AK226" s="6"/>
    </row>
    <row r="227" spans="2:39" x14ac:dyDescent="0.25">
      <c r="B227" t="s">
        <v>296</v>
      </c>
      <c r="C227" s="9" t="s">
        <v>625</v>
      </c>
      <c r="D227" s="97">
        <v>32835</v>
      </c>
      <c r="E227">
        <v>26</v>
      </c>
      <c r="F227" t="s">
        <v>577</v>
      </c>
      <c r="G227" s="2" t="s">
        <v>192</v>
      </c>
      <c r="H227" s="6">
        <v>37</v>
      </c>
      <c r="I227" s="7">
        <v>-1</v>
      </c>
      <c r="J227" s="6">
        <v>51</v>
      </c>
      <c r="K227" s="7">
        <v>3</v>
      </c>
      <c r="L227" s="6">
        <v>4</v>
      </c>
      <c r="M227" s="7">
        <v>-1</v>
      </c>
      <c r="N227" s="6">
        <v>3</v>
      </c>
      <c r="O227" s="7">
        <v>0</v>
      </c>
      <c r="P227" s="6">
        <v>4</v>
      </c>
      <c r="Q227" s="7">
        <v>-1</v>
      </c>
      <c r="R227" s="6">
        <v>-14</v>
      </c>
      <c r="S227" s="7">
        <v>-4</v>
      </c>
      <c r="V227" s="6"/>
      <c r="W227" s="6"/>
      <c r="Y227" s="6"/>
      <c r="Z227" s="6"/>
      <c r="AB227" s="6"/>
      <c r="AC227" s="6"/>
      <c r="AJ227" s="6"/>
      <c r="AK227" s="6"/>
    </row>
    <row r="228" spans="2:39" x14ac:dyDescent="0.25">
      <c r="B228" t="s">
        <v>296</v>
      </c>
      <c r="C228" s="9" t="s">
        <v>364</v>
      </c>
      <c r="D228" s="97">
        <v>32835</v>
      </c>
      <c r="F228" t="s">
        <v>577</v>
      </c>
      <c r="G228" s="2"/>
      <c r="H228" s="6">
        <v>42</v>
      </c>
      <c r="I228" s="7">
        <v>5</v>
      </c>
      <c r="J228" s="6">
        <v>46</v>
      </c>
      <c r="K228" s="7">
        <v>-5</v>
      </c>
      <c r="L228" s="6">
        <v>5</v>
      </c>
      <c r="M228" s="7">
        <v>1</v>
      </c>
      <c r="N228" s="6">
        <v>3</v>
      </c>
      <c r="O228" s="7">
        <v>0</v>
      </c>
      <c r="P228" s="6">
        <v>3</v>
      </c>
      <c r="Q228" s="7">
        <v>-1</v>
      </c>
      <c r="R228" s="6">
        <v>-4</v>
      </c>
      <c r="S228" s="7">
        <v>10</v>
      </c>
      <c r="V228" s="6"/>
      <c r="W228" s="6"/>
      <c r="Y228" s="6"/>
      <c r="Z228" s="6"/>
      <c r="AB228" s="6"/>
      <c r="AC228" s="6"/>
      <c r="AJ228" s="6"/>
      <c r="AK228" s="6"/>
    </row>
    <row r="229" spans="2:39" x14ac:dyDescent="0.25">
      <c r="B229" s="3" t="s">
        <v>296</v>
      </c>
      <c r="C229" s="52" t="s">
        <v>432</v>
      </c>
      <c r="D229" s="97">
        <v>32836</v>
      </c>
      <c r="E229">
        <v>3</v>
      </c>
      <c r="F229" t="s">
        <v>678</v>
      </c>
      <c r="G229" s="2" t="s">
        <v>176</v>
      </c>
      <c r="H229" s="6">
        <v>38</v>
      </c>
      <c r="I229" s="7">
        <v>2</v>
      </c>
      <c r="J229" s="6">
        <v>48</v>
      </c>
      <c r="K229" s="7">
        <v>-1</v>
      </c>
      <c r="L229" s="6">
        <v>3</v>
      </c>
      <c r="M229" s="7">
        <v>-3</v>
      </c>
      <c r="N229" s="6">
        <v>4</v>
      </c>
      <c r="O229" s="7">
        <v>1</v>
      </c>
      <c r="P229" s="6">
        <v>5</v>
      </c>
      <c r="Q229" s="7">
        <v>2</v>
      </c>
      <c r="R229" s="6">
        <v>-10</v>
      </c>
      <c r="S229" s="7">
        <v>3</v>
      </c>
      <c r="V229" s="6"/>
      <c r="W229" s="6"/>
      <c r="Y229" s="6"/>
      <c r="Z229" s="6"/>
      <c r="AB229" s="6"/>
      <c r="AC229" s="6"/>
      <c r="AJ229" s="6"/>
      <c r="AK229" s="6"/>
    </row>
    <row r="230" spans="2:39" x14ac:dyDescent="0.25">
      <c r="B230" t="s">
        <v>296</v>
      </c>
      <c r="C230" s="9" t="s">
        <v>601</v>
      </c>
      <c r="D230" s="97">
        <v>32836</v>
      </c>
      <c r="E230">
        <v>27</v>
      </c>
      <c r="F230" t="s">
        <v>638</v>
      </c>
      <c r="G230" s="2"/>
      <c r="H230" s="6">
        <v>37</v>
      </c>
      <c r="I230" s="7">
        <v>4</v>
      </c>
      <c r="J230" s="6">
        <v>44</v>
      </c>
      <c r="K230" s="7">
        <v>-6</v>
      </c>
      <c r="L230" s="6">
        <v>4</v>
      </c>
      <c r="M230" s="7">
        <v>0</v>
      </c>
      <c r="N230" s="6">
        <v>3</v>
      </c>
      <c r="O230" s="7">
        <v>1</v>
      </c>
      <c r="P230" s="6">
        <v>8</v>
      </c>
      <c r="Q230" s="7">
        <v>1</v>
      </c>
      <c r="R230" s="6">
        <v>-7</v>
      </c>
      <c r="S230" s="7">
        <v>10</v>
      </c>
      <c r="T230" t="s">
        <v>639</v>
      </c>
      <c r="V230" s="6"/>
      <c r="W230" s="6"/>
      <c r="Y230" s="6"/>
      <c r="Z230" s="6"/>
      <c r="AB230" s="6"/>
      <c r="AC230" s="6"/>
      <c r="AJ230" s="6"/>
      <c r="AK230" s="6"/>
    </row>
    <row r="231" spans="2:39" x14ac:dyDescent="0.25">
      <c r="B231" s="3" t="s">
        <v>296</v>
      </c>
      <c r="C231" s="52" t="s">
        <v>408</v>
      </c>
      <c r="D231" s="97">
        <v>32841</v>
      </c>
      <c r="E231">
        <v>5</v>
      </c>
      <c r="F231" t="s">
        <v>357</v>
      </c>
      <c r="G231" s="2"/>
      <c r="H231" s="6">
        <v>38</v>
      </c>
      <c r="I231" s="7">
        <f>H231-H224</f>
        <v>4</v>
      </c>
      <c r="J231" s="6">
        <v>45</v>
      </c>
      <c r="K231" s="7">
        <f>J231-J224</f>
        <v>-1</v>
      </c>
      <c r="L231" s="6">
        <v>7</v>
      </c>
      <c r="M231" s="7">
        <f>L231-L224</f>
        <v>-2</v>
      </c>
      <c r="N231" s="6"/>
      <c r="P231" s="6">
        <v>5</v>
      </c>
      <c r="Q231" s="7">
        <f>P231-P224</f>
        <v>-1</v>
      </c>
      <c r="R231" s="6">
        <f>H231-J231</f>
        <v>-7</v>
      </c>
      <c r="S231" s="7">
        <f>R231-R224</f>
        <v>5</v>
      </c>
      <c r="V231" s="6"/>
      <c r="W231" s="6"/>
      <c r="Y231" s="6"/>
      <c r="Z231" s="6"/>
      <c r="AB231" s="6"/>
      <c r="AC231" s="6"/>
      <c r="AJ231" s="6"/>
      <c r="AK231" s="6"/>
    </row>
    <row r="232" spans="2:39" x14ac:dyDescent="0.25">
      <c r="B232" t="s">
        <v>296</v>
      </c>
      <c r="C232" s="9" t="s">
        <v>408</v>
      </c>
      <c r="D232" s="97">
        <v>32841</v>
      </c>
      <c r="E232">
        <v>9</v>
      </c>
      <c r="F232" t="s">
        <v>264</v>
      </c>
      <c r="G232" s="2" t="s">
        <v>54</v>
      </c>
      <c r="H232" s="6">
        <v>37.5</v>
      </c>
      <c r="I232" s="7">
        <v>2.5</v>
      </c>
      <c r="J232" s="6">
        <v>43.5</v>
      </c>
      <c r="K232" s="7">
        <v>-0.5</v>
      </c>
      <c r="L232" s="6">
        <v>9</v>
      </c>
      <c r="M232" s="7">
        <v>1</v>
      </c>
      <c r="N232" s="6">
        <v>3</v>
      </c>
      <c r="O232" s="7">
        <v>0.5</v>
      </c>
      <c r="P232" s="6">
        <v>4</v>
      </c>
      <c r="Q232" s="7">
        <v>-3.5</v>
      </c>
      <c r="R232" s="6">
        <v>-6</v>
      </c>
      <c r="S232" s="7">
        <v>-3</v>
      </c>
      <c r="V232" s="6">
        <v>29</v>
      </c>
      <c r="W232" s="6">
        <v>66</v>
      </c>
      <c r="X232" s="7">
        <f>V232-W232</f>
        <v>-37</v>
      </c>
      <c r="Y232" s="6"/>
      <c r="Z232" s="6"/>
      <c r="AB232" s="6"/>
      <c r="AC232" s="6"/>
      <c r="AJ232" s="6">
        <v>28</v>
      </c>
      <c r="AK232" s="6">
        <v>60</v>
      </c>
      <c r="AL232" s="7">
        <f>AJ232-AK232</f>
        <v>-32</v>
      </c>
      <c r="AM232" s="4" t="s">
        <v>292</v>
      </c>
    </row>
    <row r="233" spans="2:39" x14ac:dyDescent="0.25">
      <c r="B233" t="s">
        <v>296</v>
      </c>
      <c r="C233" s="9"/>
      <c r="E233">
        <v>9</v>
      </c>
      <c r="F233" t="s">
        <v>664</v>
      </c>
      <c r="G233" s="2"/>
      <c r="H233" s="6">
        <v>36.299999999999997</v>
      </c>
      <c r="I233" s="7">
        <v>0.1</v>
      </c>
      <c r="J233" s="6">
        <v>46.5</v>
      </c>
      <c r="K233" s="7">
        <v>-0.5</v>
      </c>
      <c r="L233" s="6">
        <v>6.7</v>
      </c>
      <c r="M233" s="7">
        <v>0.6</v>
      </c>
      <c r="N233" s="6">
        <v>2.6</v>
      </c>
      <c r="O233" s="7">
        <v>0.4</v>
      </c>
      <c r="P233" s="6">
        <v>5.4</v>
      </c>
      <c r="Q233" s="7">
        <v>-0.7</v>
      </c>
      <c r="R233" s="6">
        <v>-10.199999999999999</v>
      </c>
      <c r="S233" s="7">
        <v>0.6</v>
      </c>
      <c r="V233" s="6">
        <v>29.6</v>
      </c>
      <c r="W233" s="6">
        <v>64.8</v>
      </c>
      <c r="X233" s="7">
        <f>V233-W233</f>
        <v>-35.199999999999996</v>
      </c>
      <c r="Y233" s="6">
        <v>40.9</v>
      </c>
      <c r="Z233" s="6">
        <v>45</v>
      </c>
      <c r="AA233" s="7">
        <f>Y233-Z233</f>
        <v>-4.1000000000000014</v>
      </c>
      <c r="AB233" s="6">
        <v>25.8</v>
      </c>
      <c r="AC233" s="6">
        <v>41.7</v>
      </c>
      <c r="AD233" s="7">
        <f>AB233-AC233</f>
        <v>-15.900000000000002</v>
      </c>
      <c r="AJ233" s="6">
        <v>28.1</v>
      </c>
      <c r="AK233" s="6">
        <v>59.4</v>
      </c>
      <c r="AL233" s="7">
        <f>AJ233-AK233</f>
        <v>-31.299999999999997</v>
      </c>
      <c r="AM233" s="4" t="s">
        <v>292</v>
      </c>
    </row>
    <row r="234" spans="2:39" x14ac:dyDescent="0.25">
      <c r="B234" s="3" t="s">
        <v>266</v>
      </c>
      <c r="C234" s="52" t="s">
        <v>615</v>
      </c>
      <c r="D234" s="97">
        <v>32845</v>
      </c>
      <c r="F234" s="3" t="s">
        <v>357</v>
      </c>
      <c r="G234" s="2"/>
      <c r="H234" s="6">
        <v>37</v>
      </c>
      <c r="I234" s="7">
        <f>H234-H231</f>
        <v>-1</v>
      </c>
      <c r="J234" s="6">
        <v>46</v>
      </c>
      <c r="K234" s="7">
        <f>J234-J231</f>
        <v>1</v>
      </c>
      <c r="L234" s="6">
        <v>8</v>
      </c>
      <c r="M234" s="7">
        <f>L234-L231</f>
        <v>1</v>
      </c>
      <c r="N234" s="6"/>
      <c r="O234" s="7"/>
      <c r="P234" s="6">
        <v>5</v>
      </c>
      <c r="Q234" s="7">
        <f>P234-P231</f>
        <v>0</v>
      </c>
      <c r="R234" s="6">
        <f>H234-J234</f>
        <v>-9</v>
      </c>
      <c r="S234" s="7">
        <f>R234-R231</f>
        <v>-2</v>
      </c>
      <c r="V234" s="6">
        <v>32</v>
      </c>
      <c r="W234" s="6">
        <v>53</v>
      </c>
      <c r="X234" s="7">
        <f>V234-W234</f>
        <v>-21</v>
      </c>
      <c r="Y234" s="6">
        <v>37</v>
      </c>
      <c r="Z234" s="6">
        <v>37</v>
      </c>
      <c r="AA234" s="7">
        <f>Y234-Z234</f>
        <v>0</v>
      </c>
      <c r="AB234" s="6">
        <v>19</v>
      </c>
      <c r="AC234" s="6">
        <v>28</v>
      </c>
      <c r="AD234" s="7">
        <f>AB234-AC234</f>
        <v>-9</v>
      </c>
      <c r="AE234" s="4" t="s">
        <v>1672</v>
      </c>
      <c r="AJ234" s="6">
        <v>30</v>
      </c>
      <c r="AK234" s="6">
        <v>51</v>
      </c>
      <c r="AL234" s="7">
        <f>AJ234-AK234</f>
        <v>-21</v>
      </c>
      <c r="AM234" s="4" t="s">
        <v>536</v>
      </c>
    </row>
    <row r="235" spans="2:39" x14ac:dyDescent="0.25">
      <c r="B235" t="s">
        <v>266</v>
      </c>
      <c r="C235" s="52" t="s">
        <v>647</v>
      </c>
      <c r="D235" s="97">
        <v>32849</v>
      </c>
      <c r="E235">
        <v>14</v>
      </c>
      <c r="F235" t="s">
        <v>678</v>
      </c>
      <c r="G235" s="2" t="s">
        <v>672</v>
      </c>
      <c r="H235" s="6">
        <v>37</v>
      </c>
      <c r="I235" s="7">
        <v>-1</v>
      </c>
      <c r="J235" s="6">
        <v>49</v>
      </c>
      <c r="K235" s="7">
        <v>1</v>
      </c>
      <c r="L235" s="6">
        <v>4</v>
      </c>
      <c r="M235" s="7">
        <v>1</v>
      </c>
      <c r="N235" s="6">
        <v>3</v>
      </c>
      <c r="O235" s="7">
        <v>-1</v>
      </c>
      <c r="P235" s="6">
        <v>4</v>
      </c>
      <c r="Q235" s="7">
        <v>-1</v>
      </c>
      <c r="R235" s="6">
        <v>-12</v>
      </c>
      <c r="S235" s="7">
        <v>-2</v>
      </c>
      <c r="V235" s="6"/>
      <c r="W235" s="6"/>
      <c r="Y235" s="6"/>
      <c r="Z235" s="6"/>
      <c r="AB235" s="6"/>
      <c r="AC235" s="6"/>
      <c r="AJ235" s="6"/>
      <c r="AK235" s="6"/>
    </row>
    <row r="236" spans="2:39" x14ac:dyDescent="0.25">
      <c r="B236" t="s">
        <v>266</v>
      </c>
      <c r="C236" s="52" t="s">
        <v>555</v>
      </c>
      <c r="D236" s="97">
        <v>32854</v>
      </c>
      <c r="E236">
        <v>17</v>
      </c>
      <c r="F236" t="s">
        <v>521</v>
      </c>
      <c r="G236" s="2" t="s">
        <v>138</v>
      </c>
      <c r="H236" s="6">
        <v>39</v>
      </c>
      <c r="I236" s="7">
        <v>3</v>
      </c>
      <c r="J236" s="6">
        <v>46</v>
      </c>
      <c r="K236" s="7">
        <v>-1</v>
      </c>
      <c r="L236" s="6">
        <v>6</v>
      </c>
      <c r="M236" s="7">
        <v>-3</v>
      </c>
      <c r="N236" s="6">
        <v>1</v>
      </c>
      <c r="O236" s="7">
        <v>0</v>
      </c>
      <c r="P236" s="6">
        <v>4</v>
      </c>
      <c r="Q236" s="7">
        <v>1</v>
      </c>
      <c r="R236" s="6">
        <v>-7</v>
      </c>
      <c r="S236" s="7">
        <v>4</v>
      </c>
      <c r="V236" s="6"/>
      <c r="W236" s="6"/>
      <c r="Y236" s="6"/>
      <c r="Z236" s="6"/>
      <c r="AB236" s="6"/>
      <c r="AC236" s="6"/>
      <c r="AJ236" s="6"/>
      <c r="AK236" s="6"/>
    </row>
    <row r="237" spans="2:39" x14ac:dyDescent="0.25">
      <c r="B237" t="s">
        <v>266</v>
      </c>
      <c r="C237" s="9" t="s">
        <v>319</v>
      </c>
      <c r="D237" s="97">
        <v>32857</v>
      </c>
      <c r="E237">
        <v>18</v>
      </c>
      <c r="F237" t="s">
        <v>638</v>
      </c>
      <c r="G237" s="2"/>
      <c r="H237" s="6">
        <v>40</v>
      </c>
      <c r="I237" s="7">
        <v>3</v>
      </c>
      <c r="J237" s="6">
        <v>42</v>
      </c>
      <c r="K237" s="7">
        <v>-2</v>
      </c>
      <c r="L237" s="6">
        <v>6</v>
      </c>
      <c r="M237" s="7">
        <v>2</v>
      </c>
      <c r="N237" s="6">
        <v>4</v>
      </c>
      <c r="O237" s="7">
        <v>1</v>
      </c>
      <c r="P237" s="6">
        <v>5</v>
      </c>
      <c r="Q237" s="7">
        <v>-3</v>
      </c>
      <c r="R237" s="6">
        <v>-2</v>
      </c>
      <c r="S237" s="7">
        <v>5</v>
      </c>
      <c r="T237" t="s">
        <v>639</v>
      </c>
      <c r="V237" s="6"/>
      <c r="W237" s="6"/>
      <c r="Y237" s="6"/>
      <c r="Z237" s="6"/>
      <c r="AB237" s="6"/>
      <c r="AC237" s="6"/>
      <c r="AJ237" s="6"/>
      <c r="AK237" s="6"/>
    </row>
    <row r="238" spans="2:39" x14ac:dyDescent="0.25">
      <c r="B238" t="s">
        <v>266</v>
      </c>
      <c r="C238" s="9" t="s">
        <v>602</v>
      </c>
      <c r="D238" s="97">
        <v>32869</v>
      </c>
      <c r="E238">
        <v>31</v>
      </c>
      <c r="F238" t="s">
        <v>577</v>
      </c>
      <c r="G238" s="2" t="s">
        <v>192</v>
      </c>
      <c r="H238" s="6">
        <v>39</v>
      </c>
      <c r="I238" s="7">
        <v>-3</v>
      </c>
      <c r="J238" s="6">
        <v>46</v>
      </c>
      <c r="K238" s="7">
        <v>0</v>
      </c>
      <c r="L238" s="6">
        <v>6</v>
      </c>
      <c r="M238" s="7">
        <v>1</v>
      </c>
      <c r="N238" s="6">
        <v>3</v>
      </c>
      <c r="O238" s="7">
        <v>0</v>
      </c>
      <c r="P238" s="6">
        <v>4</v>
      </c>
      <c r="Q238" s="7">
        <v>1</v>
      </c>
      <c r="R238" s="6">
        <v>-7</v>
      </c>
      <c r="S238" s="7">
        <v>-3</v>
      </c>
      <c r="V238" s="6"/>
      <c r="W238" s="6"/>
      <c r="Y238" s="6"/>
      <c r="Z238" s="6"/>
      <c r="AB238" s="6"/>
      <c r="AC238" s="6"/>
      <c r="AJ238" s="6"/>
      <c r="AK238" s="6"/>
    </row>
    <row r="239" spans="2:39" x14ac:dyDescent="0.25">
      <c r="B239" t="s">
        <v>266</v>
      </c>
      <c r="C239" s="52" t="s">
        <v>640</v>
      </c>
      <c r="D239" s="97">
        <v>32858</v>
      </c>
      <c r="E239">
        <v>31</v>
      </c>
      <c r="F239" t="s">
        <v>678</v>
      </c>
      <c r="G239" s="2" t="s">
        <v>176</v>
      </c>
      <c r="H239" s="6">
        <v>38</v>
      </c>
      <c r="I239" s="7">
        <v>1</v>
      </c>
      <c r="J239" s="6">
        <v>49</v>
      </c>
      <c r="K239" s="7">
        <v>0</v>
      </c>
      <c r="L239" s="6">
        <v>4</v>
      </c>
      <c r="M239" s="7">
        <v>0</v>
      </c>
      <c r="N239" s="6">
        <v>3</v>
      </c>
      <c r="O239" s="7">
        <v>0</v>
      </c>
      <c r="P239" s="6">
        <v>5</v>
      </c>
      <c r="Q239" s="7">
        <v>1</v>
      </c>
      <c r="R239" s="6">
        <v>-11</v>
      </c>
      <c r="S239" s="7">
        <v>1</v>
      </c>
      <c r="V239" s="6"/>
      <c r="W239" s="6"/>
      <c r="Y239" s="6"/>
      <c r="Z239" s="6"/>
      <c r="AB239" s="6"/>
      <c r="AC239" s="6"/>
      <c r="AJ239" s="6"/>
      <c r="AK239" s="6"/>
    </row>
    <row r="240" spans="2:39" x14ac:dyDescent="0.25">
      <c r="B240" t="s">
        <v>266</v>
      </c>
      <c r="C240" s="52"/>
      <c r="F240" t="s">
        <v>264</v>
      </c>
      <c r="G240" s="2"/>
      <c r="H240" s="6"/>
      <c r="I240" s="7"/>
      <c r="J240" s="6"/>
      <c r="K240" s="7"/>
      <c r="L240" s="6"/>
      <c r="M240" s="7"/>
      <c r="N240" s="6"/>
      <c r="O240" s="7"/>
      <c r="P240" s="6"/>
      <c r="Q240" s="7"/>
      <c r="R240" s="6"/>
      <c r="S240" s="7"/>
      <c r="V240" s="6">
        <v>33</v>
      </c>
      <c r="W240" s="6">
        <v>62</v>
      </c>
      <c r="X240" s="7">
        <f>V240-W240</f>
        <v>-29</v>
      </c>
      <c r="Y240" s="6"/>
      <c r="Z240" s="6"/>
      <c r="AB240" s="6"/>
      <c r="AC240" s="6"/>
      <c r="AJ240" s="6">
        <v>31</v>
      </c>
      <c r="AK240" s="6">
        <v>57</v>
      </c>
      <c r="AL240" s="7">
        <f>AJ240-AK240</f>
        <v>-26</v>
      </c>
      <c r="AM240" s="4" t="s">
        <v>292</v>
      </c>
    </row>
    <row r="241" spans="1:39" x14ac:dyDescent="0.25">
      <c r="A241" s="1"/>
      <c r="B241" t="s">
        <v>266</v>
      </c>
      <c r="C241" s="9"/>
      <c r="E241">
        <v>13</v>
      </c>
      <c r="F241" t="s">
        <v>664</v>
      </c>
      <c r="G241" s="2"/>
      <c r="H241" s="6">
        <v>37.299999999999997</v>
      </c>
      <c r="I241" s="7">
        <v>1</v>
      </c>
      <c r="J241" s="6">
        <v>46.2</v>
      </c>
      <c r="K241" s="7">
        <v>-0.3</v>
      </c>
      <c r="L241" s="6">
        <v>6.5</v>
      </c>
      <c r="M241" s="7">
        <v>-0.2</v>
      </c>
      <c r="N241" s="6">
        <v>2.9</v>
      </c>
      <c r="O241" s="7">
        <v>0.3</v>
      </c>
      <c r="P241" s="6">
        <v>4.4000000000000004</v>
      </c>
      <c r="Q241" s="7">
        <v>-1</v>
      </c>
      <c r="R241" s="6">
        <v>-8.9</v>
      </c>
      <c r="S241" s="7">
        <v>1.3</v>
      </c>
      <c r="V241" s="6">
        <v>32.200000000000003</v>
      </c>
      <c r="W241" s="6">
        <v>62.8</v>
      </c>
      <c r="X241" s="7">
        <f>V241-W241</f>
        <v>-30.599999999999994</v>
      </c>
      <c r="Y241" s="6">
        <v>42.7</v>
      </c>
      <c r="Z241" s="6">
        <v>43.3</v>
      </c>
      <c r="AA241" s="7">
        <f>Y241-Z241</f>
        <v>-0.59999999999999432</v>
      </c>
      <c r="AB241" s="6">
        <v>27.9</v>
      </c>
      <c r="AC241" s="6">
        <v>40.4</v>
      </c>
      <c r="AD241" s="7">
        <f>AB241-AC241</f>
        <v>-12.5</v>
      </c>
      <c r="AJ241" s="6">
        <v>30.1</v>
      </c>
      <c r="AK241" s="6">
        <v>58.2</v>
      </c>
      <c r="AL241" s="7">
        <f>AJ241-AK241</f>
        <v>-28.1</v>
      </c>
      <c r="AM241" s="4" t="s">
        <v>292</v>
      </c>
    </row>
    <row r="242" spans="1:39" x14ac:dyDescent="0.25">
      <c r="A242" s="1">
        <v>1990</v>
      </c>
      <c r="B242" s="3" t="s">
        <v>267</v>
      </c>
      <c r="C242" s="52" t="s">
        <v>615</v>
      </c>
      <c r="D242" s="97">
        <v>32876</v>
      </c>
      <c r="F242" s="3" t="s">
        <v>357</v>
      </c>
      <c r="G242" s="2"/>
      <c r="H242" s="6">
        <v>38</v>
      </c>
      <c r="I242" s="7">
        <f>H242-H234</f>
        <v>1</v>
      </c>
      <c r="J242" s="6">
        <v>45</v>
      </c>
      <c r="K242" s="7">
        <f>J242-J234</f>
        <v>-1</v>
      </c>
      <c r="L242" s="6">
        <v>7</v>
      </c>
      <c r="M242" s="7">
        <f>L242-L234</f>
        <v>-1</v>
      </c>
      <c r="N242" s="6"/>
      <c r="P242" s="6">
        <v>5</v>
      </c>
      <c r="Q242" s="7">
        <f>P242-P234</f>
        <v>0</v>
      </c>
      <c r="R242" s="6">
        <f>H242-J242</f>
        <v>-7</v>
      </c>
      <c r="S242" s="7">
        <f>R242-R234</f>
        <v>2</v>
      </c>
      <c r="V242" s="6">
        <v>32</v>
      </c>
      <c r="W242" s="6">
        <v>53</v>
      </c>
      <c r="X242" s="7">
        <f>V242-W242</f>
        <v>-21</v>
      </c>
      <c r="Y242" s="6">
        <v>33</v>
      </c>
      <c r="Z242" s="6">
        <v>38</v>
      </c>
      <c r="AA242" s="7">
        <f>Y242-Z242</f>
        <v>-5</v>
      </c>
      <c r="AB242" s="6">
        <v>17</v>
      </c>
      <c r="AC242" s="6">
        <v>29</v>
      </c>
      <c r="AD242" s="7">
        <f>AB242-AC242</f>
        <v>-12</v>
      </c>
      <c r="AE242" s="4" t="s">
        <v>1672</v>
      </c>
      <c r="AJ242" s="6">
        <v>27</v>
      </c>
      <c r="AK242" s="6">
        <v>53</v>
      </c>
      <c r="AL242" s="7">
        <f>AJ242-AK242</f>
        <v>-26</v>
      </c>
      <c r="AM242" s="4" t="s">
        <v>536</v>
      </c>
    </row>
    <row r="243" spans="1:39" x14ac:dyDescent="0.25">
      <c r="A243" s="1"/>
      <c r="B243" t="s">
        <v>267</v>
      </c>
      <c r="C243" s="9" t="s">
        <v>474</v>
      </c>
      <c r="D243" s="97">
        <v>32878</v>
      </c>
      <c r="E243">
        <v>13</v>
      </c>
      <c r="F243" t="s">
        <v>264</v>
      </c>
      <c r="G243" s="2" t="s">
        <v>54</v>
      </c>
      <c r="H243" s="6">
        <v>35</v>
      </c>
      <c r="I243">
        <v>-2.5</v>
      </c>
      <c r="J243" s="6">
        <v>45.5</v>
      </c>
      <c r="K243">
        <v>2</v>
      </c>
      <c r="L243" s="6">
        <v>7.5</v>
      </c>
      <c r="M243">
        <v>-1.5</v>
      </c>
      <c r="N243" s="6">
        <v>3.5</v>
      </c>
      <c r="O243">
        <v>0.5</v>
      </c>
      <c r="P243" s="6">
        <v>6.5</v>
      </c>
      <c r="Q243">
        <v>2.5</v>
      </c>
      <c r="R243" s="6">
        <v>-10.5</v>
      </c>
      <c r="S243">
        <v>-4.5</v>
      </c>
      <c r="V243" s="6">
        <v>33</v>
      </c>
      <c r="W243" s="6">
        <v>61</v>
      </c>
      <c r="X243" s="7">
        <f>V243-W243</f>
        <v>-28</v>
      </c>
      <c r="Y243" s="6"/>
      <c r="Z243" s="6"/>
      <c r="AB243" s="6"/>
      <c r="AC243" s="6"/>
      <c r="AJ243" s="6">
        <v>30</v>
      </c>
      <c r="AK243" s="6">
        <v>58</v>
      </c>
      <c r="AL243" s="7">
        <f>AJ243-AK243</f>
        <v>-28</v>
      </c>
      <c r="AM243" s="4" t="s">
        <v>292</v>
      </c>
    </row>
    <row r="244" spans="1:39" x14ac:dyDescent="0.25">
      <c r="B244" t="s">
        <v>267</v>
      </c>
      <c r="C244" s="52" t="s">
        <v>340</v>
      </c>
      <c r="D244" s="97">
        <v>32885</v>
      </c>
      <c r="E244">
        <v>18</v>
      </c>
      <c r="F244" t="s">
        <v>678</v>
      </c>
      <c r="G244" s="2" t="s">
        <v>672</v>
      </c>
      <c r="H244" s="6">
        <v>38</v>
      </c>
      <c r="I244" s="7">
        <v>0</v>
      </c>
      <c r="J244" s="6">
        <v>47</v>
      </c>
      <c r="K244" s="7">
        <v>-2</v>
      </c>
      <c r="L244" s="6">
        <v>5</v>
      </c>
      <c r="M244" s="7">
        <v>1</v>
      </c>
      <c r="N244" s="6">
        <v>3</v>
      </c>
      <c r="O244" s="7"/>
      <c r="P244" s="6">
        <v>5</v>
      </c>
      <c r="Q244" s="7"/>
      <c r="R244" s="6">
        <v>-9</v>
      </c>
      <c r="S244" s="7">
        <v>2</v>
      </c>
      <c r="V244" s="6"/>
      <c r="W244" s="6"/>
      <c r="Y244" s="6"/>
      <c r="Z244" s="6"/>
      <c r="AB244" s="6"/>
      <c r="AC244" s="6"/>
      <c r="AJ244" s="6"/>
      <c r="AK244" s="6"/>
    </row>
    <row r="245" spans="1:39" x14ac:dyDescent="0.25">
      <c r="A245" s="3"/>
      <c r="B245" t="s">
        <v>267</v>
      </c>
      <c r="C245" s="52" t="s">
        <v>507</v>
      </c>
      <c r="D245" s="97">
        <v>32885</v>
      </c>
      <c r="E245" s="5">
        <v>20</v>
      </c>
      <c r="F245" t="s">
        <v>357</v>
      </c>
      <c r="G245" s="2" t="s">
        <v>96</v>
      </c>
      <c r="H245" s="6">
        <v>40</v>
      </c>
      <c r="I245" s="7">
        <f>H245-H242</f>
        <v>2</v>
      </c>
      <c r="J245" s="6">
        <v>44</v>
      </c>
      <c r="K245" s="7">
        <f>J245-J242</f>
        <v>-1</v>
      </c>
      <c r="L245" s="6">
        <v>7</v>
      </c>
      <c r="M245" s="7">
        <f>L245-L242</f>
        <v>0</v>
      </c>
      <c r="N245" s="6"/>
      <c r="O245" s="7"/>
      <c r="P245" s="6">
        <v>6</v>
      </c>
      <c r="Q245" s="7">
        <f>P245-P242</f>
        <v>1</v>
      </c>
      <c r="R245" s="6">
        <f>H245-J245</f>
        <v>-4</v>
      </c>
      <c r="S245" s="7">
        <f>R245-R242</f>
        <v>3</v>
      </c>
      <c r="V245" s="6"/>
      <c r="W245" s="6"/>
      <c r="Y245" s="6"/>
      <c r="Z245" s="6"/>
      <c r="AB245" s="6"/>
      <c r="AC245" s="6"/>
      <c r="AJ245" s="6"/>
      <c r="AK245" s="6"/>
    </row>
    <row r="246" spans="1:39" x14ac:dyDescent="0.25">
      <c r="B246" t="s">
        <v>267</v>
      </c>
      <c r="C246" s="52" t="s">
        <v>596</v>
      </c>
      <c r="D246" s="97">
        <v>32890</v>
      </c>
      <c r="E246">
        <v>21</v>
      </c>
      <c r="F246" t="s">
        <v>521</v>
      </c>
      <c r="G246" s="2" t="s">
        <v>138</v>
      </c>
      <c r="H246" s="6">
        <v>37</v>
      </c>
      <c r="I246" s="7">
        <v>-2</v>
      </c>
      <c r="J246" s="6">
        <v>48</v>
      </c>
      <c r="K246" s="7">
        <v>2</v>
      </c>
      <c r="L246" s="6">
        <v>6</v>
      </c>
      <c r="M246" s="7"/>
      <c r="N246" s="6">
        <v>3</v>
      </c>
      <c r="O246" s="7">
        <v>2</v>
      </c>
      <c r="P246" s="6">
        <v>4</v>
      </c>
      <c r="Q246" s="7"/>
      <c r="R246" s="6">
        <v>-11</v>
      </c>
      <c r="S246" s="7">
        <v>-4</v>
      </c>
      <c r="V246" s="6"/>
      <c r="W246" s="6"/>
      <c r="Y246" s="6"/>
      <c r="Z246" s="6"/>
      <c r="AB246" s="6"/>
      <c r="AC246" s="6"/>
      <c r="AJ246" s="6"/>
      <c r="AK246" s="6"/>
    </row>
    <row r="247" spans="1:39" x14ac:dyDescent="0.25">
      <c r="B247" t="s">
        <v>267</v>
      </c>
      <c r="C247" s="52" t="s">
        <v>600</v>
      </c>
      <c r="D247" s="97">
        <v>32896</v>
      </c>
      <c r="E247">
        <v>28</v>
      </c>
      <c r="F247" t="s">
        <v>521</v>
      </c>
      <c r="G247" s="2" t="s">
        <v>138</v>
      </c>
      <c r="H247" s="6">
        <v>36</v>
      </c>
      <c r="I247" s="7">
        <v>-1</v>
      </c>
      <c r="J247" s="6">
        <v>49</v>
      </c>
      <c r="K247" s="7">
        <v>1</v>
      </c>
      <c r="L247" s="6">
        <v>6</v>
      </c>
      <c r="M247" s="7">
        <v>0</v>
      </c>
      <c r="N247" s="6">
        <v>2</v>
      </c>
      <c r="O247" s="7">
        <v>-1</v>
      </c>
      <c r="P247" s="6">
        <v>5</v>
      </c>
      <c r="Q247" s="7">
        <v>1</v>
      </c>
      <c r="R247" s="6">
        <v>-13</v>
      </c>
      <c r="S247" s="7">
        <v>-2</v>
      </c>
      <c r="V247" s="6"/>
      <c r="W247" s="6"/>
      <c r="Y247" s="6"/>
      <c r="Z247" s="6"/>
      <c r="AB247" s="6"/>
      <c r="AC247" s="6"/>
      <c r="AJ247" s="6"/>
      <c r="AK247" s="6"/>
    </row>
    <row r="248" spans="1:39" x14ac:dyDescent="0.25">
      <c r="B248" t="s">
        <v>267</v>
      </c>
      <c r="C248" s="9" t="s">
        <v>516</v>
      </c>
      <c r="D248" s="97">
        <v>32891</v>
      </c>
      <c r="E248">
        <v>28</v>
      </c>
      <c r="F248" t="s">
        <v>577</v>
      </c>
      <c r="G248" s="2" t="s">
        <v>192</v>
      </c>
      <c r="H248" s="6">
        <v>36</v>
      </c>
      <c r="I248" s="7">
        <v>-3</v>
      </c>
      <c r="J248" s="6">
        <v>48</v>
      </c>
      <c r="K248" s="7">
        <v>2</v>
      </c>
      <c r="L248" s="6">
        <v>5</v>
      </c>
      <c r="M248" s="7">
        <v>-1</v>
      </c>
      <c r="N248" s="6">
        <v>3</v>
      </c>
      <c r="O248" s="7">
        <v>0</v>
      </c>
      <c r="P248" s="6">
        <v>5</v>
      </c>
      <c r="Q248" s="7">
        <v>1</v>
      </c>
      <c r="R248" s="6">
        <v>-12</v>
      </c>
      <c r="S248" s="7">
        <v>-5</v>
      </c>
      <c r="V248" s="6"/>
      <c r="W248" s="6"/>
      <c r="Y248" s="6"/>
      <c r="Z248" s="6"/>
      <c r="AB248" s="6"/>
      <c r="AC248" s="6"/>
      <c r="AJ248" s="6"/>
      <c r="AK248" s="6"/>
    </row>
    <row r="249" spans="1:39" x14ac:dyDescent="0.25">
      <c r="B249" s="3" t="s">
        <v>267</v>
      </c>
      <c r="C249" s="9" t="s">
        <v>482</v>
      </c>
      <c r="D249" s="97">
        <v>32897</v>
      </c>
      <c r="E249">
        <v>2</v>
      </c>
      <c r="F249" t="s">
        <v>264</v>
      </c>
      <c r="G249" s="2" t="s">
        <v>54</v>
      </c>
      <c r="H249" s="6">
        <v>32.5</v>
      </c>
      <c r="I249" s="7">
        <v>-2.5</v>
      </c>
      <c r="J249" s="6">
        <v>48</v>
      </c>
      <c r="K249" s="7">
        <v>2.5</v>
      </c>
      <c r="L249" s="6">
        <v>8</v>
      </c>
      <c r="M249" s="7">
        <v>0.5</v>
      </c>
      <c r="N249" s="6">
        <v>3</v>
      </c>
      <c r="O249" s="7">
        <v>-0.5</v>
      </c>
      <c r="P249" s="6">
        <v>6</v>
      </c>
      <c r="Q249" s="7">
        <v>-0.5</v>
      </c>
      <c r="R249" s="6">
        <v>-15.5</v>
      </c>
      <c r="S249" s="7">
        <v>-5</v>
      </c>
      <c r="V249" s="6"/>
      <c r="W249" s="6"/>
      <c r="Y249" s="6"/>
      <c r="Z249" s="6"/>
      <c r="AB249" s="6"/>
      <c r="AC249" s="6"/>
      <c r="AJ249" s="6"/>
      <c r="AK249" s="6"/>
    </row>
    <row r="250" spans="1:39" x14ac:dyDescent="0.25">
      <c r="B250" t="s">
        <v>267</v>
      </c>
      <c r="C250" s="52" t="s">
        <v>558</v>
      </c>
      <c r="D250" s="97">
        <v>32899</v>
      </c>
      <c r="E250">
        <v>28</v>
      </c>
      <c r="F250" t="s">
        <v>678</v>
      </c>
      <c r="G250" s="2" t="s">
        <v>176</v>
      </c>
      <c r="H250" s="6">
        <v>37</v>
      </c>
      <c r="I250" s="7">
        <v>-1</v>
      </c>
      <c r="J250" s="6">
        <v>48</v>
      </c>
      <c r="K250" s="7">
        <v>1</v>
      </c>
      <c r="L250" s="6">
        <v>4</v>
      </c>
      <c r="M250" s="7">
        <v>-1</v>
      </c>
      <c r="N250" s="6">
        <v>3</v>
      </c>
      <c r="P250" s="6">
        <v>4</v>
      </c>
      <c r="Q250" s="7">
        <v>-1</v>
      </c>
      <c r="R250" s="6">
        <v>-11</v>
      </c>
      <c r="S250" s="7">
        <v>-2</v>
      </c>
      <c r="V250" s="6"/>
      <c r="W250" s="6"/>
      <c r="Y250" s="6"/>
      <c r="Z250" s="6"/>
      <c r="AB250" s="6"/>
      <c r="AC250" s="6"/>
      <c r="AJ250" s="6"/>
      <c r="AK250" s="6"/>
    </row>
    <row r="251" spans="1:39" x14ac:dyDescent="0.25">
      <c r="B251" t="s">
        <v>267</v>
      </c>
      <c r="C251" s="9" t="s">
        <v>681</v>
      </c>
      <c r="D251" s="97">
        <v>32899</v>
      </c>
      <c r="E251">
        <v>29</v>
      </c>
      <c r="F251" t="s">
        <v>683</v>
      </c>
      <c r="G251" s="2"/>
      <c r="H251" s="6">
        <v>38</v>
      </c>
      <c r="I251" s="7">
        <v>-2</v>
      </c>
      <c r="J251" s="6">
        <v>47</v>
      </c>
      <c r="K251" s="7">
        <v>5</v>
      </c>
      <c r="L251" s="6">
        <v>5</v>
      </c>
      <c r="M251" s="7">
        <v>-1</v>
      </c>
      <c r="N251" s="6">
        <v>4</v>
      </c>
      <c r="P251" s="6">
        <v>4</v>
      </c>
      <c r="Q251" s="7">
        <v>-1</v>
      </c>
      <c r="R251" s="6">
        <v>-9</v>
      </c>
      <c r="S251" s="7">
        <v>-7</v>
      </c>
      <c r="T251" t="s">
        <v>639</v>
      </c>
      <c r="V251" s="6"/>
      <c r="W251" s="6"/>
      <c r="Y251" s="6"/>
      <c r="Z251" s="6"/>
      <c r="AB251" s="6"/>
      <c r="AC251" s="6"/>
      <c r="AJ251" s="6"/>
      <c r="AK251" s="6"/>
    </row>
    <row r="252" spans="1:39" x14ac:dyDescent="0.25">
      <c r="B252" t="s">
        <v>268</v>
      </c>
      <c r="C252" s="9"/>
      <c r="E252">
        <v>2</v>
      </c>
      <c r="F252" t="s">
        <v>664</v>
      </c>
      <c r="G252" s="2"/>
      <c r="H252" s="6">
        <v>36.1</v>
      </c>
      <c r="I252" s="7">
        <v>-1.2</v>
      </c>
      <c r="J252" s="6">
        <v>45</v>
      </c>
      <c r="K252" s="7">
        <v>-1.2</v>
      </c>
      <c r="L252" s="6">
        <v>7.2</v>
      </c>
      <c r="M252" s="7">
        <v>0.7</v>
      </c>
      <c r="N252" s="6">
        <v>3.5</v>
      </c>
      <c r="O252" s="7">
        <v>0.6</v>
      </c>
      <c r="P252" s="6">
        <v>5.6</v>
      </c>
      <c r="Q252" s="7">
        <v>1.2</v>
      </c>
      <c r="R252" s="6">
        <v>-8.9</v>
      </c>
      <c r="S252" s="7">
        <v>0</v>
      </c>
      <c r="V252" s="6">
        <v>32.6</v>
      </c>
      <c r="W252" s="6">
        <v>62</v>
      </c>
      <c r="X252" s="7">
        <f>V252-W252</f>
        <v>-29.4</v>
      </c>
      <c r="Y252" s="6">
        <v>40.6</v>
      </c>
      <c r="Z252" s="6">
        <v>45.9</v>
      </c>
      <c r="AA252" s="7">
        <f>Y252-Z252</f>
        <v>-5.2999999999999972</v>
      </c>
      <c r="AB252" s="6">
        <v>25</v>
      </c>
      <c r="AC252" s="6">
        <v>41.2</v>
      </c>
      <c r="AD252" s="7">
        <f>AB252-AC252</f>
        <v>-16.200000000000003</v>
      </c>
      <c r="AJ252" s="6">
        <v>28.8</v>
      </c>
      <c r="AK252" s="6">
        <v>59.1</v>
      </c>
      <c r="AL252" s="7">
        <f>AJ252-AK252</f>
        <v>-30.3</v>
      </c>
      <c r="AM252" s="4" t="s">
        <v>292</v>
      </c>
    </row>
    <row r="253" spans="1:39" x14ac:dyDescent="0.25">
      <c r="B253" s="3" t="s">
        <v>268</v>
      </c>
      <c r="C253" s="52" t="s">
        <v>608</v>
      </c>
      <c r="D253" s="97">
        <v>32905</v>
      </c>
      <c r="F253" s="3" t="s">
        <v>357</v>
      </c>
      <c r="G253" s="2"/>
      <c r="H253" s="6">
        <v>38</v>
      </c>
      <c r="I253" s="7">
        <f>H253-H245</f>
        <v>-2</v>
      </c>
      <c r="J253" s="6">
        <v>45</v>
      </c>
      <c r="K253" s="7">
        <f>J253-J245</f>
        <v>1</v>
      </c>
      <c r="L253" s="6">
        <v>7</v>
      </c>
      <c r="M253" s="7">
        <f>L253-L245</f>
        <v>0</v>
      </c>
      <c r="N253" s="6">
        <v>1</v>
      </c>
      <c r="O253" s="7"/>
      <c r="P253" s="6">
        <v>5</v>
      </c>
      <c r="Q253" s="7">
        <f>P253-P245</f>
        <v>-1</v>
      </c>
      <c r="R253" s="6">
        <f>H253-J253</f>
        <v>-7</v>
      </c>
      <c r="S253" s="7">
        <f>R253-R245</f>
        <v>-3</v>
      </c>
      <c r="T253" s="3"/>
      <c r="V253" s="6">
        <v>32</v>
      </c>
      <c r="W253" s="6">
        <v>53</v>
      </c>
      <c r="X253" s="7">
        <f>V253-W253</f>
        <v>-21</v>
      </c>
      <c r="Y253" s="6">
        <v>33</v>
      </c>
      <c r="Z253" s="6">
        <v>39</v>
      </c>
      <c r="AA253" s="7">
        <f>Y253-Z253</f>
        <v>-6</v>
      </c>
      <c r="AB253" s="6">
        <v>18</v>
      </c>
      <c r="AC253" s="6">
        <v>30</v>
      </c>
      <c r="AD253" s="7">
        <f>AB253-AC253</f>
        <v>-12</v>
      </c>
      <c r="AE253" s="4" t="s">
        <v>1672</v>
      </c>
      <c r="AJ253" s="6">
        <v>25</v>
      </c>
      <c r="AK253" s="6">
        <v>55</v>
      </c>
      <c r="AL253" s="7">
        <f>AJ253-AK253</f>
        <v>-30</v>
      </c>
      <c r="AM253" s="4" t="s">
        <v>536</v>
      </c>
    </row>
    <row r="254" spans="1:39" x14ac:dyDescent="0.25">
      <c r="B254" t="s">
        <v>268</v>
      </c>
      <c r="C254" s="52" t="s">
        <v>669</v>
      </c>
      <c r="D254" s="97">
        <v>32913</v>
      </c>
      <c r="E254">
        <v>15</v>
      </c>
      <c r="F254" t="s">
        <v>678</v>
      </c>
      <c r="G254" s="2" t="s">
        <v>672</v>
      </c>
      <c r="H254" s="6">
        <v>36</v>
      </c>
      <c r="I254" s="7">
        <v>-1</v>
      </c>
      <c r="J254" s="6">
        <v>51</v>
      </c>
      <c r="K254" s="7">
        <v>3</v>
      </c>
      <c r="L254" s="6">
        <v>5</v>
      </c>
      <c r="M254" s="7">
        <v>1</v>
      </c>
      <c r="N254" s="6">
        <v>3</v>
      </c>
      <c r="O254" s="7">
        <v>0</v>
      </c>
      <c r="P254" s="6">
        <v>3</v>
      </c>
      <c r="Q254" s="7">
        <v>-1</v>
      </c>
      <c r="R254" s="6">
        <v>-15</v>
      </c>
      <c r="S254" s="7">
        <v>-4</v>
      </c>
      <c r="V254" s="6"/>
      <c r="W254" s="6"/>
      <c r="Y254" s="6"/>
      <c r="Z254" s="6"/>
      <c r="AB254" s="6"/>
      <c r="AC254" s="6"/>
      <c r="AJ254" s="6"/>
      <c r="AK254" s="6"/>
    </row>
    <row r="255" spans="1:39" x14ac:dyDescent="0.25">
      <c r="A255" s="3"/>
      <c r="B255" t="s">
        <v>268</v>
      </c>
      <c r="C255" s="52" t="s">
        <v>655</v>
      </c>
      <c r="D255" s="97">
        <v>32914</v>
      </c>
      <c r="E255">
        <v>17</v>
      </c>
      <c r="F255" t="s">
        <v>357</v>
      </c>
      <c r="G255" s="2" t="s">
        <v>96</v>
      </c>
      <c r="H255" s="6">
        <v>36</v>
      </c>
      <c r="I255" s="7">
        <f>H255-H253</f>
        <v>-2</v>
      </c>
      <c r="J255" s="6">
        <v>48</v>
      </c>
      <c r="K255" s="7">
        <f>J255-J253</f>
        <v>3</v>
      </c>
      <c r="L255" s="6">
        <v>6</v>
      </c>
      <c r="M255" s="7">
        <f>L255-L253</f>
        <v>-1</v>
      </c>
      <c r="N255" s="6">
        <v>3</v>
      </c>
      <c r="O255" s="7">
        <f>N255-N253</f>
        <v>2</v>
      </c>
      <c r="P255" s="6">
        <v>5</v>
      </c>
      <c r="Q255" s="7">
        <f>P255-P253</f>
        <v>0</v>
      </c>
      <c r="R255" s="6">
        <f>H255-J255</f>
        <v>-12</v>
      </c>
      <c r="S255" s="7">
        <f>R255-R253</f>
        <v>-5</v>
      </c>
      <c r="V255" s="6"/>
      <c r="W255" s="6"/>
      <c r="Y255" s="6"/>
      <c r="Z255" s="6"/>
      <c r="AB255" s="6"/>
      <c r="AC255" s="6"/>
      <c r="AJ255" s="6"/>
      <c r="AK255" s="6"/>
    </row>
    <row r="256" spans="1:39" x14ac:dyDescent="0.25">
      <c r="B256" t="s">
        <v>268</v>
      </c>
      <c r="C256" s="52" t="s">
        <v>434</v>
      </c>
      <c r="D256" s="97">
        <v>32925</v>
      </c>
      <c r="E256">
        <v>25</v>
      </c>
      <c r="F256" t="s">
        <v>521</v>
      </c>
      <c r="G256" s="2" t="s">
        <v>138</v>
      </c>
      <c r="H256" s="6">
        <v>36</v>
      </c>
      <c r="I256" s="7">
        <v>0</v>
      </c>
      <c r="J256" s="6">
        <v>48</v>
      </c>
      <c r="K256" s="7">
        <v>-1</v>
      </c>
      <c r="L256" s="6">
        <v>8</v>
      </c>
      <c r="M256" s="7">
        <v>2</v>
      </c>
      <c r="N256" s="6">
        <v>2</v>
      </c>
      <c r="O256" s="7">
        <v>0</v>
      </c>
      <c r="P256" s="6">
        <v>4</v>
      </c>
      <c r="Q256" s="7">
        <v>-1</v>
      </c>
      <c r="R256" s="6">
        <v>-12</v>
      </c>
      <c r="S256" s="7">
        <v>1</v>
      </c>
      <c r="V256" s="6"/>
      <c r="W256" s="6"/>
      <c r="Y256" s="6"/>
      <c r="Z256" s="6"/>
      <c r="AB256" s="6"/>
      <c r="AC256" s="6"/>
      <c r="AJ256" s="6"/>
      <c r="AK256" s="6"/>
    </row>
    <row r="257" spans="1:39" x14ac:dyDescent="0.25">
      <c r="B257" t="s">
        <v>268</v>
      </c>
      <c r="C257" s="9" t="s">
        <v>455</v>
      </c>
      <c r="D257" s="97">
        <v>32919</v>
      </c>
      <c r="E257">
        <v>25</v>
      </c>
      <c r="F257" t="s">
        <v>577</v>
      </c>
      <c r="G257" s="2" t="s">
        <v>192</v>
      </c>
      <c r="H257" s="6">
        <v>34</v>
      </c>
      <c r="I257" s="7">
        <v>-2</v>
      </c>
      <c r="J257" s="6">
        <v>51</v>
      </c>
      <c r="K257" s="7">
        <v>3</v>
      </c>
      <c r="L257" s="6">
        <v>5</v>
      </c>
      <c r="M257" s="7">
        <v>0</v>
      </c>
      <c r="N257" s="6">
        <v>4</v>
      </c>
      <c r="O257" s="7">
        <v>1</v>
      </c>
      <c r="P257" s="6">
        <v>4</v>
      </c>
      <c r="Q257" s="7">
        <v>-1</v>
      </c>
      <c r="R257" s="6">
        <v>-17</v>
      </c>
      <c r="S257" s="7">
        <v>-5</v>
      </c>
      <c r="V257" s="6"/>
      <c r="W257" s="6"/>
      <c r="Y257" s="6"/>
      <c r="Z257" s="6"/>
      <c r="AB257" s="6"/>
      <c r="AC257" s="6"/>
      <c r="AJ257" s="6"/>
      <c r="AK257" s="6"/>
    </row>
    <row r="258" spans="1:39" x14ac:dyDescent="0.25">
      <c r="B258" s="3" t="s">
        <v>268</v>
      </c>
      <c r="C258" s="9" t="s">
        <v>411</v>
      </c>
      <c r="D258" s="97">
        <v>32924</v>
      </c>
      <c r="E258">
        <v>2</v>
      </c>
      <c r="F258" t="s">
        <v>264</v>
      </c>
      <c r="G258" s="2" t="s">
        <v>54</v>
      </c>
      <c r="H258" s="6">
        <v>31</v>
      </c>
      <c r="I258" s="7">
        <v>-1.5</v>
      </c>
      <c r="J258" s="6">
        <v>49.5</v>
      </c>
      <c r="K258" s="7">
        <v>1.5</v>
      </c>
      <c r="L258" s="6">
        <v>7</v>
      </c>
      <c r="M258" s="7">
        <v>-1</v>
      </c>
      <c r="N258" s="6">
        <v>3.5</v>
      </c>
      <c r="O258" s="7">
        <v>0.5</v>
      </c>
      <c r="P258" s="6">
        <v>5.5</v>
      </c>
      <c r="Q258" s="7">
        <v>-0.5</v>
      </c>
      <c r="R258" s="6">
        <v>-18.5</v>
      </c>
      <c r="S258" s="7">
        <v>-3</v>
      </c>
      <c r="V258" s="6">
        <v>31</v>
      </c>
      <c r="W258" s="6">
        <v>64</v>
      </c>
      <c r="X258" s="7">
        <f>V258-W258</f>
        <v>-33</v>
      </c>
      <c r="Y258" s="6"/>
      <c r="Z258" s="6"/>
      <c r="AB258" s="6"/>
      <c r="AC258" s="6"/>
      <c r="AJ258" s="6">
        <v>26</v>
      </c>
      <c r="AK258" s="6">
        <v>60</v>
      </c>
      <c r="AL258" s="7">
        <f>AJ258-AK258</f>
        <v>-34</v>
      </c>
      <c r="AM258" s="4" t="s">
        <v>292</v>
      </c>
    </row>
    <row r="259" spans="1:39" x14ac:dyDescent="0.25">
      <c r="B259" t="s">
        <v>268</v>
      </c>
      <c r="C259" s="52" t="s">
        <v>625</v>
      </c>
      <c r="D259" s="97">
        <v>32927</v>
      </c>
      <c r="E259">
        <v>25</v>
      </c>
      <c r="F259" t="s">
        <v>678</v>
      </c>
      <c r="G259" s="2" t="s">
        <v>176</v>
      </c>
      <c r="H259" s="6">
        <v>33</v>
      </c>
      <c r="I259" s="7">
        <v>-3</v>
      </c>
      <c r="J259" s="6">
        <v>52</v>
      </c>
      <c r="K259" s="7">
        <v>1</v>
      </c>
      <c r="L259" s="6">
        <v>6</v>
      </c>
      <c r="M259" s="7">
        <v>1</v>
      </c>
      <c r="N259" s="6">
        <v>3</v>
      </c>
      <c r="O259" s="7">
        <v>0</v>
      </c>
      <c r="P259" s="6">
        <v>4</v>
      </c>
      <c r="Q259" s="7">
        <v>1</v>
      </c>
      <c r="R259" s="6">
        <v>-19</v>
      </c>
      <c r="S259" s="7">
        <v>-4</v>
      </c>
      <c r="V259" s="6"/>
      <c r="W259" s="6"/>
      <c r="Y259" s="6"/>
      <c r="Z259" s="6"/>
      <c r="AB259" s="6"/>
      <c r="AC259" s="6"/>
      <c r="AJ259" s="6"/>
      <c r="AK259" s="6"/>
    </row>
    <row r="260" spans="1:39" x14ac:dyDescent="0.25">
      <c r="B260" t="s">
        <v>268</v>
      </c>
      <c r="C260" s="9" t="s">
        <v>600</v>
      </c>
      <c r="D260" s="97">
        <v>32927</v>
      </c>
      <c r="E260">
        <v>26</v>
      </c>
      <c r="F260" t="s">
        <v>638</v>
      </c>
      <c r="G260" s="2"/>
      <c r="H260" s="6">
        <v>34</v>
      </c>
      <c r="I260" s="7">
        <v>-4</v>
      </c>
      <c r="J260" s="6">
        <v>46</v>
      </c>
      <c r="K260" s="7">
        <v>-1</v>
      </c>
      <c r="L260" s="6">
        <v>7</v>
      </c>
      <c r="M260" s="7">
        <v>2</v>
      </c>
      <c r="N260" s="6">
        <v>3</v>
      </c>
      <c r="O260" s="7">
        <v>-1</v>
      </c>
      <c r="P260" s="6">
        <v>8</v>
      </c>
      <c r="Q260" s="7">
        <v>4</v>
      </c>
      <c r="R260" s="6">
        <v>-12</v>
      </c>
      <c r="S260" s="7">
        <v>-3</v>
      </c>
      <c r="T260" s="5" t="s">
        <v>639</v>
      </c>
      <c r="V260" s="6"/>
      <c r="W260" s="6"/>
      <c r="Y260" s="6"/>
      <c r="Z260" s="6"/>
      <c r="AB260" s="6"/>
      <c r="AC260" s="6"/>
      <c r="AJ260" s="6"/>
      <c r="AK260" s="6"/>
    </row>
    <row r="261" spans="1:39" x14ac:dyDescent="0.25">
      <c r="B261" t="s">
        <v>294</v>
      </c>
      <c r="C261" s="9"/>
      <c r="E261">
        <v>2</v>
      </c>
      <c r="F261" t="s">
        <v>664</v>
      </c>
      <c r="G261" s="2"/>
      <c r="H261" s="6">
        <v>32.700000000000003</v>
      </c>
      <c r="I261" s="7">
        <v>-3.4</v>
      </c>
      <c r="J261" s="6">
        <v>47.3</v>
      </c>
      <c r="K261" s="7">
        <v>2.2999999999999998</v>
      </c>
      <c r="L261" s="6">
        <v>8</v>
      </c>
      <c r="M261" s="7">
        <v>0.8</v>
      </c>
      <c r="N261" s="6">
        <v>3.6</v>
      </c>
      <c r="O261" s="7">
        <v>0.1</v>
      </c>
      <c r="P261" s="6">
        <v>5.7</v>
      </c>
      <c r="Q261" s="7">
        <v>0.1</v>
      </c>
      <c r="R261" s="6">
        <v>-14.6</v>
      </c>
      <c r="S261" s="7">
        <v>-5.7</v>
      </c>
      <c r="V261" s="6">
        <v>29.2</v>
      </c>
      <c r="W261" s="6">
        <v>65.400000000000006</v>
      </c>
      <c r="X261" s="7">
        <f>V261-W261</f>
        <v>-36.200000000000003</v>
      </c>
      <c r="Y261" s="6">
        <v>39.6</v>
      </c>
      <c r="Z261" s="6">
        <v>46.7</v>
      </c>
      <c r="AA261" s="7">
        <f>Y261-Z261</f>
        <v>-7.1000000000000014</v>
      </c>
      <c r="AB261" s="6">
        <v>27.6</v>
      </c>
      <c r="AC261" s="6">
        <v>40.6</v>
      </c>
      <c r="AD261" s="7">
        <f>AB261-AC261</f>
        <v>-13</v>
      </c>
      <c r="AJ261" s="6">
        <v>24.9</v>
      </c>
      <c r="AK261" s="6">
        <v>63.2</v>
      </c>
      <c r="AL261" s="7">
        <f>AJ261-AK261</f>
        <v>-38.300000000000004</v>
      </c>
      <c r="AM261" s="4" t="s">
        <v>292</v>
      </c>
    </row>
    <row r="262" spans="1:39" x14ac:dyDescent="0.25">
      <c r="A262" s="3"/>
      <c r="B262" s="3" t="s">
        <v>294</v>
      </c>
      <c r="C262" s="52" t="s">
        <v>608</v>
      </c>
      <c r="D262" s="97">
        <v>32933</v>
      </c>
      <c r="F262" s="3" t="s">
        <v>357</v>
      </c>
      <c r="G262" s="2"/>
      <c r="H262" s="6">
        <v>31</v>
      </c>
      <c r="I262" s="7">
        <f>H262-H255</f>
        <v>-5</v>
      </c>
      <c r="J262" s="6">
        <v>48</v>
      </c>
      <c r="K262" s="7">
        <f>J262-J255</f>
        <v>0</v>
      </c>
      <c r="L262" s="6">
        <v>8</v>
      </c>
      <c r="M262" s="7">
        <f>L262-L255</f>
        <v>2</v>
      </c>
      <c r="N262" s="6">
        <v>1</v>
      </c>
      <c r="O262" s="7">
        <f>N262-N255</f>
        <v>-2</v>
      </c>
      <c r="P262" s="6">
        <v>7</v>
      </c>
      <c r="Q262" s="7">
        <f>P262-P255</f>
        <v>2</v>
      </c>
      <c r="R262" s="6">
        <f>H262-J262</f>
        <v>-17</v>
      </c>
      <c r="S262" s="7">
        <f>R262-R255</f>
        <v>-5</v>
      </c>
      <c r="T262" s="3"/>
      <c r="V262" s="6">
        <v>23</v>
      </c>
      <c r="W262" s="6">
        <v>65</v>
      </c>
      <c r="X262" s="7">
        <f>V262-W262</f>
        <v>-42</v>
      </c>
      <c r="Y262" s="6">
        <v>34</v>
      </c>
      <c r="Z262" s="6">
        <v>41</v>
      </c>
      <c r="AA262" s="7">
        <f>Y262-Z262</f>
        <v>-7</v>
      </c>
      <c r="AB262" s="6">
        <v>18</v>
      </c>
      <c r="AC262" s="6">
        <v>30</v>
      </c>
      <c r="AD262" s="7">
        <f>AB262-AC262</f>
        <v>-12</v>
      </c>
      <c r="AE262" s="4" t="s">
        <v>1672</v>
      </c>
      <c r="AJ262" s="6">
        <v>18</v>
      </c>
      <c r="AK262" s="6">
        <v>68</v>
      </c>
      <c r="AL262" s="7">
        <f>AJ262-AK262</f>
        <v>-50</v>
      </c>
      <c r="AM262" s="4" t="s">
        <v>536</v>
      </c>
    </row>
    <row r="263" spans="1:39" x14ac:dyDescent="0.25">
      <c r="B263" t="s">
        <v>294</v>
      </c>
      <c r="C263" s="52" t="s">
        <v>669</v>
      </c>
      <c r="D263" s="97">
        <v>32941</v>
      </c>
      <c r="E263">
        <v>15</v>
      </c>
      <c r="F263" t="s">
        <v>678</v>
      </c>
      <c r="G263" s="2" t="s">
        <v>672</v>
      </c>
      <c r="H263" s="6">
        <v>31</v>
      </c>
      <c r="I263" s="7">
        <v>-2</v>
      </c>
      <c r="J263" s="6">
        <v>52</v>
      </c>
      <c r="K263" s="7">
        <v>0</v>
      </c>
      <c r="L263" s="6">
        <v>5</v>
      </c>
      <c r="M263" s="7">
        <v>-1</v>
      </c>
      <c r="N263" s="6">
        <v>4</v>
      </c>
      <c r="O263" s="7">
        <v>1</v>
      </c>
      <c r="P263" s="6">
        <v>6</v>
      </c>
      <c r="Q263" s="7">
        <v>2</v>
      </c>
      <c r="R263" s="6">
        <v>-21</v>
      </c>
      <c r="S263" s="7">
        <v>-2</v>
      </c>
      <c r="V263" s="6"/>
      <c r="W263" s="6"/>
      <c r="Y263" s="6"/>
      <c r="Z263" s="6"/>
      <c r="AB263" s="6"/>
      <c r="AC263" s="6"/>
      <c r="AJ263" s="6"/>
      <c r="AK263" s="6"/>
    </row>
    <row r="264" spans="1:39" x14ac:dyDescent="0.25">
      <c r="A264" s="3"/>
      <c r="B264" t="s">
        <v>294</v>
      </c>
      <c r="C264" s="52" t="s">
        <v>655</v>
      </c>
      <c r="D264" s="97">
        <v>32942</v>
      </c>
      <c r="E264">
        <v>17</v>
      </c>
      <c r="F264" t="s">
        <v>357</v>
      </c>
      <c r="G264" s="2" t="s">
        <v>96</v>
      </c>
      <c r="H264" s="6">
        <v>33</v>
      </c>
      <c r="I264" s="7">
        <f>H264-H262</f>
        <v>2</v>
      </c>
      <c r="J264" s="6">
        <v>51</v>
      </c>
      <c r="K264" s="7">
        <f>J264-J262</f>
        <v>3</v>
      </c>
      <c r="L264" s="6">
        <v>6</v>
      </c>
      <c r="M264" s="7">
        <f>L264-L262</f>
        <v>-2</v>
      </c>
      <c r="N264" s="6">
        <v>3</v>
      </c>
      <c r="O264" s="7">
        <f>N264-N262</f>
        <v>2</v>
      </c>
      <c r="P264" s="6">
        <v>5</v>
      </c>
      <c r="Q264" s="7">
        <f>P264-P262</f>
        <v>-2</v>
      </c>
      <c r="R264" s="6">
        <f>H264-J264</f>
        <v>-18</v>
      </c>
      <c r="S264" s="7">
        <f>R264-R262</f>
        <v>-1</v>
      </c>
      <c r="V264" s="6"/>
      <c r="W264" s="6"/>
      <c r="Y264" s="6"/>
      <c r="Z264" s="6"/>
      <c r="AB264" s="6"/>
      <c r="AC264" s="6"/>
      <c r="AJ264" s="6"/>
      <c r="AK264" s="6"/>
      <c r="AL264" s="7"/>
      <c r="AM264" s="4"/>
    </row>
    <row r="265" spans="1:39" x14ac:dyDescent="0.25">
      <c r="B265" t="s">
        <v>294</v>
      </c>
      <c r="C265" s="9" t="s">
        <v>493</v>
      </c>
      <c r="D265" s="97">
        <v>32947</v>
      </c>
      <c r="E265">
        <v>25</v>
      </c>
      <c r="F265" t="s">
        <v>577</v>
      </c>
      <c r="G265" s="2" t="s">
        <v>192</v>
      </c>
      <c r="H265" s="6">
        <v>31</v>
      </c>
      <c r="I265" s="7">
        <v>-3</v>
      </c>
      <c r="J265" s="6">
        <v>54</v>
      </c>
      <c r="K265" s="7">
        <v>3</v>
      </c>
      <c r="L265" s="6">
        <v>6</v>
      </c>
      <c r="M265" s="7">
        <v>1</v>
      </c>
      <c r="N265" s="6">
        <v>2</v>
      </c>
      <c r="O265" s="7">
        <v>-2</v>
      </c>
      <c r="P265" s="6">
        <v>4</v>
      </c>
      <c r="Q265" s="7">
        <v>0</v>
      </c>
      <c r="R265" s="6">
        <v>-23</v>
      </c>
      <c r="S265" s="7">
        <v>-6</v>
      </c>
      <c r="V265" s="6"/>
      <c r="W265" s="6"/>
      <c r="Y265" s="6"/>
      <c r="Z265" s="6"/>
      <c r="AB265" s="6"/>
      <c r="AC265" s="6"/>
      <c r="AJ265" s="6"/>
      <c r="AK265" s="6"/>
    </row>
    <row r="266" spans="1:39" x14ac:dyDescent="0.25">
      <c r="B266" t="s">
        <v>294</v>
      </c>
      <c r="C266" s="52" t="s">
        <v>434</v>
      </c>
      <c r="D266" s="97">
        <v>32953</v>
      </c>
      <c r="E266">
        <v>25</v>
      </c>
      <c r="F266" t="s">
        <v>521</v>
      </c>
      <c r="G266" s="2" t="s">
        <v>138</v>
      </c>
      <c r="H266" s="6">
        <v>29</v>
      </c>
      <c r="I266" s="7">
        <v>-7</v>
      </c>
      <c r="J266" s="6">
        <v>57</v>
      </c>
      <c r="K266" s="7">
        <v>9</v>
      </c>
      <c r="L266" s="6">
        <v>6</v>
      </c>
      <c r="M266" s="7">
        <v>-2</v>
      </c>
      <c r="N266" s="6">
        <v>3</v>
      </c>
      <c r="O266" s="7">
        <v>1</v>
      </c>
      <c r="P266" s="6">
        <v>4</v>
      </c>
      <c r="Q266" s="7">
        <v>0</v>
      </c>
      <c r="R266" s="6">
        <v>-28</v>
      </c>
      <c r="S266" s="7">
        <v>-16</v>
      </c>
      <c r="V266" s="6"/>
      <c r="W266" s="6"/>
      <c r="Y266" s="6"/>
      <c r="Z266" s="6"/>
      <c r="AB266" s="6"/>
      <c r="AC266" s="6"/>
      <c r="AJ266" s="6"/>
      <c r="AK266" s="6"/>
    </row>
    <row r="267" spans="1:39" x14ac:dyDescent="0.25">
      <c r="B267" t="s">
        <v>294</v>
      </c>
      <c r="C267" s="52" t="s">
        <v>628</v>
      </c>
      <c r="D267" s="97">
        <v>32955</v>
      </c>
      <c r="E267">
        <v>25</v>
      </c>
      <c r="F267" t="s">
        <v>678</v>
      </c>
      <c r="G267" s="2" t="s">
        <v>176</v>
      </c>
      <c r="H267" s="6">
        <v>28</v>
      </c>
      <c r="I267" s="7">
        <v>-3</v>
      </c>
      <c r="J267" s="6">
        <v>55</v>
      </c>
      <c r="K267" s="7">
        <v>3</v>
      </c>
      <c r="L267" s="6">
        <v>7</v>
      </c>
      <c r="M267" s="7">
        <v>2</v>
      </c>
      <c r="N267" s="6">
        <v>2</v>
      </c>
      <c r="O267" s="7">
        <v>-2</v>
      </c>
      <c r="P267" s="6">
        <v>6</v>
      </c>
      <c r="Q267" s="7">
        <v>0</v>
      </c>
      <c r="R267" s="6">
        <v>-27</v>
      </c>
      <c r="S267" s="7">
        <v>-6</v>
      </c>
      <c r="V267" s="6"/>
      <c r="W267" s="6"/>
      <c r="Y267" s="6"/>
      <c r="Z267" s="6"/>
      <c r="AB267" s="6"/>
      <c r="AC267" s="6"/>
      <c r="AJ267" s="6"/>
      <c r="AK267" s="6"/>
    </row>
    <row r="268" spans="1:39" x14ac:dyDescent="0.25">
      <c r="B268" t="s">
        <v>294</v>
      </c>
      <c r="C268" s="9" t="s">
        <v>600</v>
      </c>
      <c r="D268" s="97">
        <v>32955</v>
      </c>
      <c r="E268">
        <v>26</v>
      </c>
      <c r="F268" t="s">
        <v>638</v>
      </c>
      <c r="G268" s="2"/>
      <c r="H268" s="6">
        <v>30</v>
      </c>
      <c r="I268" s="7">
        <v>-4</v>
      </c>
      <c r="J268" s="6">
        <v>51</v>
      </c>
      <c r="K268" s="7">
        <v>5</v>
      </c>
      <c r="L268" s="6">
        <v>6</v>
      </c>
      <c r="M268" s="7">
        <v>-1</v>
      </c>
      <c r="N268" s="6">
        <v>3</v>
      </c>
      <c r="O268" s="7">
        <v>0</v>
      </c>
      <c r="P268" s="6">
        <v>7</v>
      </c>
      <c r="Q268" s="7">
        <v>-1</v>
      </c>
      <c r="R268" s="6">
        <v>-21</v>
      </c>
      <c r="S268" s="7">
        <v>-9</v>
      </c>
      <c r="T268" s="5" t="s">
        <v>639</v>
      </c>
      <c r="V268" s="6"/>
      <c r="W268" s="6"/>
      <c r="Y268" s="6"/>
      <c r="Z268" s="6"/>
      <c r="AB268" s="6"/>
      <c r="AC268" s="6"/>
      <c r="AJ268" s="6"/>
      <c r="AK268" s="6"/>
    </row>
    <row r="269" spans="1:39" x14ac:dyDescent="0.25">
      <c r="A269" s="3"/>
      <c r="B269" t="s">
        <v>294</v>
      </c>
      <c r="C269" s="52" t="s">
        <v>321</v>
      </c>
      <c r="D269" s="97">
        <v>32956</v>
      </c>
      <c r="E269">
        <v>25</v>
      </c>
      <c r="F269" t="s">
        <v>357</v>
      </c>
      <c r="G269" s="2" t="s">
        <v>98</v>
      </c>
      <c r="H269" s="6">
        <v>33</v>
      </c>
      <c r="I269" s="7">
        <v>0</v>
      </c>
      <c r="J269" s="6">
        <v>52</v>
      </c>
      <c r="K269" s="7">
        <v>1</v>
      </c>
      <c r="L269" s="6">
        <v>6</v>
      </c>
      <c r="M269" s="7">
        <v>0</v>
      </c>
      <c r="N269" s="6">
        <v>3</v>
      </c>
      <c r="O269" s="7">
        <v>0</v>
      </c>
      <c r="P269" s="6">
        <v>4</v>
      </c>
      <c r="Q269" s="7">
        <v>-1</v>
      </c>
      <c r="R269" s="6">
        <f>H269-J269</f>
        <v>-19</v>
      </c>
      <c r="S269" s="7">
        <v>-9</v>
      </c>
      <c r="V269" s="6"/>
      <c r="W269" s="6"/>
      <c r="Y269" s="6"/>
      <c r="Z269" s="6"/>
      <c r="AB269" s="6"/>
      <c r="AC269" s="6"/>
      <c r="AJ269" s="6"/>
      <c r="AK269" s="6"/>
      <c r="AL269" s="7"/>
      <c r="AM269" s="4"/>
    </row>
    <row r="270" spans="1:39" x14ac:dyDescent="0.25">
      <c r="B270" t="s">
        <v>294</v>
      </c>
      <c r="C270" s="9" t="s">
        <v>424</v>
      </c>
      <c r="D270" s="97">
        <v>32960</v>
      </c>
      <c r="E270">
        <v>6</v>
      </c>
      <c r="F270" t="s">
        <v>264</v>
      </c>
      <c r="G270" s="2" t="s">
        <v>54</v>
      </c>
      <c r="H270" s="6">
        <v>28</v>
      </c>
      <c r="I270" s="7">
        <v>-3</v>
      </c>
      <c r="J270" s="6">
        <v>52.5</v>
      </c>
      <c r="K270" s="7">
        <v>3</v>
      </c>
      <c r="L270" s="6">
        <v>7.5</v>
      </c>
      <c r="M270" s="7">
        <v>0.5</v>
      </c>
      <c r="N270" s="6">
        <v>3.5</v>
      </c>
      <c r="O270" s="7">
        <v>0</v>
      </c>
      <c r="P270" s="6">
        <v>6</v>
      </c>
      <c r="Q270" s="7">
        <v>0.5</v>
      </c>
      <c r="R270" s="6">
        <v>-24.5</v>
      </c>
      <c r="S270" s="7">
        <v>-6</v>
      </c>
      <c r="V270" s="6">
        <v>26</v>
      </c>
      <c r="W270" s="6">
        <v>71</v>
      </c>
      <c r="X270" s="7">
        <f>V270-W270</f>
        <v>-45</v>
      </c>
      <c r="Y270" s="6"/>
      <c r="Z270" s="6"/>
      <c r="AJ270" s="6">
        <v>21</v>
      </c>
      <c r="AK270" s="6">
        <v>71</v>
      </c>
      <c r="AL270" s="7">
        <f>AJ270-AK270</f>
        <v>-50</v>
      </c>
      <c r="AM270" s="4" t="s">
        <v>292</v>
      </c>
    </row>
    <row r="271" spans="1:39" x14ac:dyDescent="0.25">
      <c r="B271" t="s">
        <v>294</v>
      </c>
      <c r="C271" s="9"/>
      <c r="E271">
        <v>6</v>
      </c>
      <c r="F271" t="s">
        <v>664</v>
      </c>
      <c r="G271" s="2"/>
      <c r="H271" s="6">
        <v>28.5</v>
      </c>
      <c r="I271" s="7">
        <v>-4.2</v>
      </c>
      <c r="J271" s="6">
        <v>52</v>
      </c>
      <c r="K271" s="7">
        <v>4.7</v>
      </c>
      <c r="L271" s="6">
        <v>7.8</v>
      </c>
      <c r="M271" s="7">
        <v>-0.2</v>
      </c>
      <c r="N271" s="6">
        <v>3.1</v>
      </c>
      <c r="O271" s="7">
        <v>-0.5</v>
      </c>
      <c r="P271" s="6">
        <v>5.6</v>
      </c>
      <c r="Q271" s="7">
        <v>-0.1</v>
      </c>
      <c r="R271" s="6">
        <v>-23.5</v>
      </c>
      <c r="S271" s="7">
        <v>-8.9</v>
      </c>
      <c r="V271" s="6">
        <v>24.3</v>
      </c>
      <c r="W271" s="6">
        <v>71.400000000000006</v>
      </c>
      <c r="X271" s="7">
        <f>V271-W271</f>
        <v>-47.100000000000009</v>
      </c>
      <c r="Y271" s="6">
        <v>40.4</v>
      </c>
      <c r="Z271" s="6">
        <v>45.3</v>
      </c>
      <c r="AA271" s="7">
        <f>Y271-Z271</f>
        <v>-4.8999999999999986</v>
      </c>
      <c r="AB271" s="6">
        <v>29.1</v>
      </c>
      <c r="AC271" s="6">
        <v>39.1</v>
      </c>
      <c r="AD271" s="7">
        <f>AB271-AC271</f>
        <v>-10</v>
      </c>
      <c r="AJ271" s="6">
        <v>21.6</v>
      </c>
      <c r="AK271" s="6">
        <v>68.7</v>
      </c>
      <c r="AL271" s="7">
        <f>AJ271-AK271</f>
        <v>-47.1</v>
      </c>
      <c r="AM271" s="4" t="s">
        <v>292</v>
      </c>
    </row>
    <row r="272" spans="1:39" x14ac:dyDescent="0.25">
      <c r="B272" t="s">
        <v>269</v>
      </c>
      <c r="C272" s="52" t="s">
        <v>636</v>
      </c>
      <c r="D272" s="97">
        <v>32969</v>
      </c>
      <c r="E272">
        <v>8</v>
      </c>
      <c r="F272" t="s">
        <v>678</v>
      </c>
      <c r="G272" s="2" t="s">
        <v>176</v>
      </c>
      <c r="H272" s="6">
        <v>32</v>
      </c>
      <c r="I272" s="7">
        <v>4</v>
      </c>
      <c r="J272" s="6">
        <v>54</v>
      </c>
      <c r="K272" s="7">
        <v>-1</v>
      </c>
      <c r="L272" s="6">
        <v>5</v>
      </c>
      <c r="M272" s="7">
        <v>-2</v>
      </c>
      <c r="N272" s="6">
        <v>2</v>
      </c>
      <c r="O272" s="7">
        <v>0</v>
      </c>
      <c r="P272" s="6">
        <v>5</v>
      </c>
      <c r="Q272" s="7">
        <v>-1</v>
      </c>
      <c r="R272" s="6">
        <v>-22</v>
      </c>
      <c r="S272" s="7">
        <v>5</v>
      </c>
      <c r="V272" s="6"/>
      <c r="W272" s="6"/>
      <c r="Y272" s="6"/>
      <c r="Z272" s="6"/>
      <c r="AJ272" s="6"/>
      <c r="AK272" s="6"/>
    </row>
    <row r="273" spans="1:39" x14ac:dyDescent="0.25">
      <c r="B273" t="s">
        <v>269</v>
      </c>
      <c r="C273" s="52" t="s">
        <v>593</v>
      </c>
      <c r="D273" s="97">
        <v>32969</v>
      </c>
      <c r="E273">
        <v>8</v>
      </c>
      <c r="F273" t="s">
        <v>684</v>
      </c>
      <c r="G273" s="2" t="s">
        <v>98</v>
      </c>
      <c r="H273" s="6">
        <v>30</v>
      </c>
      <c r="J273" s="6">
        <v>54</v>
      </c>
      <c r="L273" s="6">
        <v>5</v>
      </c>
      <c r="N273" s="6">
        <v>4</v>
      </c>
      <c r="P273" s="6">
        <v>4</v>
      </c>
      <c r="R273" s="6">
        <v>-24</v>
      </c>
      <c r="S273" s="7"/>
      <c r="V273" s="6"/>
      <c r="W273" s="6"/>
      <c r="Y273" s="6"/>
      <c r="Z273" s="6"/>
      <c r="AJ273" s="6"/>
      <c r="AK273" s="6"/>
    </row>
    <row r="274" spans="1:39" x14ac:dyDescent="0.25">
      <c r="B274" t="s">
        <v>269</v>
      </c>
      <c r="C274" s="10" t="s">
        <v>593</v>
      </c>
      <c r="D274" s="97">
        <v>32969</v>
      </c>
      <c r="E274">
        <v>12</v>
      </c>
      <c r="F274" t="s">
        <v>678</v>
      </c>
      <c r="G274" s="2" t="s">
        <v>672</v>
      </c>
      <c r="H274" s="6">
        <v>32</v>
      </c>
      <c r="I274" s="7">
        <v>0</v>
      </c>
      <c r="J274" s="6">
        <v>56</v>
      </c>
      <c r="K274" s="7">
        <v>2</v>
      </c>
      <c r="L274" s="6">
        <v>4</v>
      </c>
      <c r="M274" s="7">
        <v>-1</v>
      </c>
      <c r="N274" s="6">
        <v>2</v>
      </c>
      <c r="O274" s="7">
        <v>0</v>
      </c>
      <c r="P274" s="6">
        <v>4</v>
      </c>
      <c r="Q274" s="7">
        <v>-1</v>
      </c>
      <c r="R274" s="6">
        <v>-24</v>
      </c>
      <c r="S274" s="7">
        <v>-2</v>
      </c>
      <c r="V274" s="6"/>
      <c r="W274" s="6"/>
      <c r="Y274" s="6"/>
      <c r="Z274" s="6"/>
      <c r="AJ274" s="6"/>
      <c r="AK274" s="6"/>
    </row>
    <row r="275" spans="1:39" x14ac:dyDescent="0.25">
      <c r="B275" s="3" t="s">
        <v>269</v>
      </c>
      <c r="C275" s="85" t="s">
        <v>658</v>
      </c>
      <c r="D275" s="97">
        <v>32976</v>
      </c>
      <c r="F275" s="3" t="s">
        <v>357</v>
      </c>
      <c r="G275" s="2"/>
      <c r="H275" s="6">
        <v>31</v>
      </c>
      <c r="I275" s="7">
        <f>H275-H269</f>
        <v>-2</v>
      </c>
      <c r="J275" s="6">
        <v>49</v>
      </c>
      <c r="K275" s="7">
        <f>J275-J269</f>
        <v>-3</v>
      </c>
      <c r="L275" s="6">
        <v>10</v>
      </c>
      <c r="M275" s="7">
        <f>L275-L269</f>
        <v>4</v>
      </c>
      <c r="N275" s="6"/>
      <c r="O275" s="7"/>
      <c r="P275" s="6">
        <v>6</v>
      </c>
      <c r="Q275" s="7">
        <f>P275-P269</f>
        <v>2</v>
      </c>
      <c r="R275" s="6">
        <f>H275-J275</f>
        <v>-18</v>
      </c>
      <c r="S275" s="7">
        <f>R275-R269</f>
        <v>1</v>
      </c>
      <c r="T275" s="3"/>
      <c r="V275" s="6">
        <v>20</v>
      </c>
      <c r="W275" s="6">
        <v>66</v>
      </c>
      <c r="X275" s="7">
        <f>V275-W275</f>
        <v>-46</v>
      </c>
      <c r="Y275" s="6">
        <v>30</v>
      </c>
      <c r="Z275" s="6">
        <v>43</v>
      </c>
      <c r="AA275" s="7">
        <f>Y275-Z275</f>
        <v>-13</v>
      </c>
      <c r="AB275" s="6">
        <v>20</v>
      </c>
      <c r="AC275" s="6">
        <v>30</v>
      </c>
      <c r="AD275" s="7">
        <f>AB275-AC275</f>
        <v>-10</v>
      </c>
      <c r="AE275" s="4" t="s">
        <v>1672</v>
      </c>
      <c r="AJ275" s="6">
        <v>18</v>
      </c>
      <c r="AK275" s="6">
        <v>67</v>
      </c>
      <c r="AL275" s="7">
        <f>AJ275-AK275</f>
        <v>-49</v>
      </c>
      <c r="AM275" s="4" t="s">
        <v>536</v>
      </c>
    </row>
    <row r="276" spans="1:39" x14ac:dyDescent="0.25">
      <c r="B276" t="s">
        <v>269</v>
      </c>
      <c r="C276" s="52" t="s">
        <v>564</v>
      </c>
      <c r="D276" s="97">
        <v>32981</v>
      </c>
      <c r="E276">
        <v>22</v>
      </c>
      <c r="F276" t="s">
        <v>521</v>
      </c>
      <c r="G276" s="2" t="s">
        <v>138</v>
      </c>
      <c r="H276" s="6">
        <v>32</v>
      </c>
      <c r="I276" s="7">
        <v>3</v>
      </c>
      <c r="J276" s="6">
        <v>54</v>
      </c>
      <c r="K276" s="7">
        <v>-3</v>
      </c>
      <c r="L276" s="6">
        <v>7</v>
      </c>
      <c r="M276" s="7">
        <v>1</v>
      </c>
      <c r="N276" s="6">
        <v>1</v>
      </c>
      <c r="O276" s="7">
        <v>-2</v>
      </c>
      <c r="P276" s="6">
        <v>4</v>
      </c>
      <c r="Q276" s="7">
        <v>0</v>
      </c>
      <c r="R276" s="6">
        <v>-22</v>
      </c>
      <c r="S276" s="7">
        <v>6</v>
      </c>
      <c r="V276" s="6"/>
      <c r="W276" s="6"/>
      <c r="Y276" s="6"/>
      <c r="Z276" s="6"/>
      <c r="AB276" s="6"/>
      <c r="AC276" s="6"/>
      <c r="AJ276" s="6"/>
      <c r="AK276" s="6"/>
    </row>
    <row r="277" spans="1:39" x14ac:dyDescent="0.25">
      <c r="B277" t="s">
        <v>269</v>
      </c>
      <c r="C277" s="9" t="s">
        <v>453</v>
      </c>
      <c r="D277" s="97">
        <v>32982</v>
      </c>
      <c r="E277">
        <v>29</v>
      </c>
      <c r="F277" t="s">
        <v>577</v>
      </c>
      <c r="G277" s="2" t="s">
        <v>192</v>
      </c>
      <c r="H277" s="6">
        <v>31</v>
      </c>
      <c r="I277" s="7">
        <v>0</v>
      </c>
      <c r="J277" s="6">
        <v>54</v>
      </c>
      <c r="K277" s="7">
        <v>0</v>
      </c>
      <c r="L277" s="6">
        <v>6</v>
      </c>
      <c r="M277" s="7">
        <v>0</v>
      </c>
      <c r="N277" s="6">
        <v>3</v>
      </c>
      <c r="O277" s="7">
        <v>1</v>
      </c>
      <c r="P277" s="6">
        <v>4</v>
      </c>
      <c r="Q277" s="7">
        <v>0</v>
      </c>
      <c r="R277" s="6">
        <v>-23</v>
      </c>
      <c r="S277" s="7">
        <v>0</v>
      </c>
      <c r="V277" s="6"/>
      <c r="W277" s="6"/>
      <c r="Y277" s="6"/>
      <c r="Z277" s="6"/>
      <c r="AB277" s="6"/>
      <c r="AC277" s="6"/>
      <c r="AJ277" s="6"/>
      <c r="AK277" s="6"/>
    </row>
    <row r="278" spans="1:39" x14ac:dyDescent="0.25">
      <c r="A278" s="3"/>
      <c r="B278" t="s">
        <v>269</v>
      </c>
      <c r="C278" s="52" t="s">
        <v>427</v>
      </c>
      <c r="D278" s="97">
        <v>32983</v>
      </c>
      <c r="E278">
        <v>27</v>
      </c>
      <c r="F278" t="s">
        <v>357</v>
      </c>
      <c r="G278" s="2" t="s">
        <v>96</v>
      </c>
      <c r="H278" s="6">
        <v>29</v>
      </c>
      <c r="I278" s="7">
        <f>H278-H275</f>
        <v>-2</v>
      </c>
      <c r="J278" s="6">
        <v>54</v>
      </c>
      <c r="K278" s="7">
        <f>J278-J275</f>
        <v>5</v>
      </c>
      <c r="L278" s="6">
        <v>7</v>
      </c>
      <c r="M278" s="7">
        <f>L278-L275</f>
        <v>-3</v>
      </c>
      <c r="N278" s="6">
        <v>3</v>
      </c>
      <c r="O278" s="7"/>
      <c r="P278" s="6">
        <v>4</v>
      </c>
      <c r="Q278" s="7">
        <f>P278-P275</f>
        <v>-2</v>
      </c>
      <c r="R278" s="6">
        <f>H278-J278</f>
        <v>-25</v>
      </c>
      <c r="S278" s="7">
        <f>R278-R275</f>
        <v>-7</v>
      </c>
      <c r="V278" s="6"/>
      <c r="W278" s="6"/>
      <c r="X278" s="7"/>
      <c r="Y278" s="6"/>
      <c r="Z278" s="6"/>
      <c r="AA278" s="7"/>
      <c r="AB278" s="6"/>
      <c r="AC278" s="6"/>
      <c r="AE278" s="4"/>
      <c r="AJ278" s="6"/>
      <c r="AK278" s="6"/>
      <c r="AL278" s="7"/>
      <c r="AM278" s="4"/>
    </row>
    <row r="279" spans="1:39" x14ac:dyDescent="0.25">
      <c r="B279" t="s">
        <v>269</v>
      </c>
      <c r="C279" s="9" t="s">
        <v>430</v>
      </c>
      <c r="D279" s="97">
        <v>32988</v>
      </c>
      <c r="E279">
        <v>4</v>
      </c>
      <c r="F279" t="s">
        <v>264</v>
      </c>
      <c r="G279" s="2" t="s">
        <v>54</v>
      </c>
      <c r="H279" s="6">
        <v>32</v>
      </c>
      <c r="I279" s="7">
        <v>4</v>
      </c>
      <c r="J279" s="6">
        <v>47</v>
      </c>
      <c r="K279" s="7">
        <v>-5.5</v>
      </c>
      <c r="L279" s="6">
        <v>7.5</v>
      </c>
      <c r="M279" s="7">
        <v>0</v>
      </c>
      <c r="N279" s="6">
        <v>4</v>
      </c>
      <c r="O279" s="7">
        <v>0.5</v>
      </c>
      <c r="P279" s="6">
        <v>6</v>
      </c>
      <c r="Q279" s="7">
        <v>0</v>
      </c>
      <c r="R279" s="6">
        <v>-15</v>
      </c>
      <c r="S279" s="7">
        <v>9.5</v>
      </c>
      <c r="V279" s="6">
        <v>20</v>
      </c>
      <c r="W279" s="6">
        <v>75</v>
      </c>
      <c r="X279" s="7">
        <f>V279-W279</f>
        <v>-55</v>
      </c>
      <c r="Y279" s="6"/>
      <c r="Z279" s="6"/>
      <c r="AB279" s="6"/>
      <c r="AC279" s="6"/>
      <c r="AJ279" s="6">
        <v>23</v>
      </c>
      <c r="AK279" s="6">
        <v>69</v>
      </c>
      <c r="AL279" s="7">
        <f>AJ279-AK279</f>
        <v>-46</v>
      </c>
      <c r="AM279" s="4" t="s">
        <v>292</v>
      </c>
    </row>
    <row r="280" spans="1:39" x14ac:dyDescent="0.25">
      <c r="A280" s="3"/>
      <c r="B280" t="s">
        <v>269</v>
      </c>
      <c r="C280" s="52" t="s">
        <v>602</v>
      </c>
      <c r="D280" s="97">
        <v>32990</v>
      </c>
      <c r="E280">
        <v>29</v>
      </c>
      <c r="F280" t="s">
        <v>357</v>
      </c>
      <c r="G280" s="2" t="s">
        <v>98</v>
      </c>
      <c r="H280" s="6">
        <v>31</v>
      </c>
      <c r="I280" s="7">
        <v>2</v>
      </c>
      <c r="J280" s="6">
        <v>51</v>
      </c>
      <c r="K280" s="7">
        <v>-3</v>
      </c>
      <c r="L280" s="6">
        <v>7</v>
      </c>
      <c r="M280" s="7">
        <v>0</v>
      </c>
      <c r="N280" s="6">
        <v>3</v>
      </c>
      <c r="O280" s="7">
        <v>0</v>
      </c>
      <c r="P280" s="6">
        <v>5</v>
      </c>
      <c r="Q280" s="7">
        <v>1</v>
      </c>
      <c r="R280" s="6">
        <f>H280-J280</f>
        <v>-20</v>
      </c>
      <c r="S280" s="7">
        <v>5</v>
      </c>
      <c r="V280" s="6"/>
      <c r="W280" s="6"/>
      <c r="Y280" s="6"/>
      <c r="Z280" s="6"/>
      <c r="AB280" s="6"/>
      <c r="AC280" s="6"/>
      <c r="AJ280" s="6"/>
      <c r="AK280" s="6"/>
    </row>
    <row r="281" spans="1:39" x14ac:dyDescent="0.25">
      <c r="B281" t="s">
        <v>269</v>
      </c>
      <c r="C281" s="52" t="s">
        <v>602</v>
      </c>
      <c r="D281" s="97">
        <v>32990</v>
      </c>
      <c r="E281">
        <v>29</v>
      </c>
      <c r="F281" t="s">
        <v>678</v>
      </c>
      <c r="G281" s="2" t="s">
        <v>176</v>
      </c>
      <c r="H281" s="6">
        <v>30</v>
      </c>
      <c r="I281" s="7">
        <v>-2</v>
      </c>
      <c r="J281" s="6">
        <v>53</v>
      </c>
      <c r="K281" s="7">
        <v>-3</v>
      </c>
      <c r="L281" s="6">
        <v>8</v>
      </c>
      <c r="M281" s="7">
        <v>4</v>
      </c>
      <c r="N281" s="6">
        <v>2</v>
      </c>
      <c r="O281" s="7">
        <v>0</v>
      </c>
      <c r="P281" s="6">
        <v>5</v>
      </c>
      <c r="Q281" s="7">
        <v>1</v>
      </c>
      <c r="R281" s="6">
        <v>-23</v>
      </c>
      <c r="S281" s="7">
        <v>1</v>
      </c>
      <c r="V281" s="6"/>
      <c r="W281" s="6"/>
      <c r="Y281" s="6"/>
      <c r="Z281" s="6"/>
      <c r="AB281" s="6"/>
      <c r="AC281" s="6"/>
      <c r="AJ281" s="6"/>
      <c r="AK281" s="6"/>
    </row>
    <row r="282" spans="1:39" x14ac:dyDescent="0.25">
      <c r="B282" t="s">
        <v>269</v>
      </c>
      <c r="C282" s="9" t="s">
        <v>488</v>
      </c>
      <c r="D282" s="97">
        <v>32990</v>
      </c>
      <c r="E282">
        <v>30</v>
      </c>
      <c r="F282" t="s">
        <v>638</v>
      </c>
      <c r="G282" s="2"/>
      <c r="H282" s="6">
        <v>32</v>
      </c>
      <c r="I282" s="7">
        <v>2</v>
      </c>
      <c r="J282" s="6">
        <v>49</v>
      </c>
      <c r="K282" s="7">
        <v>-2</v>
      </c>
      <c r="L282" s="6">
        <v>6</v>
      </c>
      <c r="M282" s="7">
        <v>0</v>
      </c>
      <c r="N282" s="6">
        <v>4</v>
      </c>
      <c r="O282" s="7">
        <v>1</v>
      </c>
      <c r="P282" s="6">
        <v>7</v>
      </c>
      <c r="Q282" s="7">
        <v>0</v>
      </c>
      <c r="R282" s="6">
        <v>-17</v>
      </c>
      <c r="S282" s="7">
        <v>4</v>
      </c>
      <c r="T282" s="5" t="s">
        <v>639</v>
      </c>
      <c r="V282" s="6"/>
      <c r="W282" s="6"/>
      <c r="Y282" s="6"/>
      <c r="Z282" s="6"/>
      <c r="AB282" s="6"/>
      <c r="AC282" s="6"/>
      <c r="AJ282" s="6"/>
      <c r="AK282" s="6"/>
    </row>
    <row r="283" spans="1:39" x14ac:dyDescent="0.25">
      <c r="B283" s="3" t="s">
        <v>269</v>
      </c>
      <c r="C283" s="52" t="s">
        <v>547</v>
      </c>
      <c r="D283" s="97">
        <v>32992</v>
      </c>
      <c r="F283" s="3" t="s">
        <v>357</v>
      </c>
      <c r="G283" s="2"/>
      <c r="H283" s="6">
        <v>33</v>
      </c>
      <c r="I283" s="7">
        <f>H283-H280</f>
        <v>2</v>
      </c>
      <c r="J283" s="6">
        <v>48</v>
      </c>
      <c r="K283" s="7">
        <f>J283-J280</f>
        <v>-3</v>
      </c>
      <c r="L283" s="6">
        <v>10</v>
      </c>
      <c r="M283" s="7">
        <f>L283-L280</f>
        <v>3</v>
      </c>
      <c r="N283" s="6"/>
      <c r="O283" s="7"/>
      <c r="P283" s="6">
        <v>5</v>
      </c>
      <c r="Q283" s="7">
        <f>P283-P280</f>
        <v>0</v>
      </c>
      <c r="R283" s="6">
        <f>H283-J283</f>
        <v>-15</v>
      </c>
      <c r="S283" s="7">
        <f>R283-R280</f>
        <v>5</v>
      </c>
      <c r="T283" s="69"/>
      <c r="V283" s="6">
        <v>25</v>
      </c>
      <c r="W283" s="6">
        <v>63</v>
      </c>
      <c r="X283" s="7">
        <f>V283-W283</f>
        <v>-38</v>
      </c>
      <c r="Y283" s="6">
        <v>32</v>
      </c>
      <c r="Z283" s="6">
        <v>42</v>
      </c>
      <c r="AA283" s="7">
        <f>Y283-Z283</f>
        <v>-10</v>
      </c>
      <c r="AB283" s="6">
        <v>26</v>
      </c>
      <c r="AC283" s="6">
        <v>28</v>
      </c>
      <c r="AD283" s="7">
        <f>AB283-AC283</f>
        <v>-2</v>
      </c>
      <c r="AE283" s="4" t="s">
        <v>1672</v>
      </c>
      <c r="AJ283" s="6">
        <v>21</v>
      </c>
      <c r="AK283" s="6">
        <v>64</v>
      </c>
      <c r="AL283" s="7">
        <f>AJ283-AK283</f>
        <v>-43</v>
      </c>
      <c r="AM283" s="4" t="s">
        <v>536</v>
      </c>
    </row>
    <row r="284" spans="1:39" x14ac:dyDescent="0.25">
      <c r="B284" t="s">
        <v>269</v>
      </c>
      <c r="C284" s="9"/>
      <c r="E284">
        <v>4</v>
      </c>
      <c r="F284" t="s">
        <v>664</v>
      </c>
      <c r="G284" s="2"/>
      <c r="H284" s="6">
        <v>28.1</v>
      </c>
      <c r="I284" s="7">
        <v>-0.4</v>
      </c>
      <c r="J284" s="6">
        <v>51.8</v>
      </c>
      <c r="K284" s="7">
        <v>-0.2</v>
      </c>
      <c r="L284" s="6">
        <v>8.6</v>
      </c>
      <c r="M284" s="7">
        <v>0.8</v>
      </c>
      <c r="N284" s="6">
        <v>3</v>
      </c>
      <c r="O284" s="7">
        <v>-0.1</v>
      </c>
      <c r="P284" s="6">
        <v>5.8</v>
      </c>
      <c r="Q284" s="7">
        <v>0.2</v>
      </c>
      <c r="R284" s="6">
        <v>-23.7</v>
      </c>
      <c r="S284" s="7">
        <v>0.2</v>
      </c>
      <c r="V284" s="6">
        <v>23.2</v>
      </c>
      <c r="W284" s="6">
        <v>72.599999999999994</v>
      </c>
      <c r="X284" s="7">
        <f>V284-W284</f>
        <v>-49.399999999999991</v>
      </c>
      <c r="Y284" s="6">
        <v>40.1</v>
      </c>
      <c r="Z284" s="6">
        <v>44.7</v>
      </c>
      <c r="AA284" s="7">
        <f>Y284-Z284</f>
        <v>-4.6000000000000014</v>
      </c>
      <c r="AB284" s="6">
        <v>30.4</v>
      </c>
      <c r="AC284" s="6">
        <v>38.5</v>
      </c>
      <c r="AD284" s="7">
        <f>AB284-AC284</f>
        <v>-8.1000000000000014</v>
      </c>
      <c r="AJ284" s="6">
        <v>22.2</v>
      </c>
      <c r="AK284" s="6">
        <v>68.2</v>
      </c>
      <c r="AL284" s="7">
        <f>AJ284-AK284</f>
        <v>-46</v>
      </c>
      <c r="AM284" s="4" t="s">
        <v>292</v>
      </c>
    </row>
    <row r="285" spans="1:39" x14ac:dyDescent="0.25">
      <c r="A285" s="3"/>
      <c r="B285" t="s">
        <v>270</v>
      </c>
      <c r="C285" s="52" t="s">
        <v>366</v>
      </c>
      <c r="D285" s="97">
        <v>32997</v>
      </c>
      <c r="E285">
        <v>6</v>
      </c>
      <c r="F285" t="s">
        <v>357</v>
      </c>
      <c r="G285" s="2" t="s">
        <v>124</v>
      </c>
      <c r="H285" s="6">
        <v>34</v>
      </c>
      <c r="I285" s="7">
        <f>H285-H283</f>
        <v>1</v>
      </c>
      <c r="J285" s="6">
        <v>47</v>
      </c>
      <c r="K285" s="7">
        <f>J285-J283</f>
        <v>-1</v>
      </c>
      <c r="L285" s="6">
        <v>8</v>
      </c>
      <c r="M285" s="7">
        <f>L285-L283</f>
        <v>-2</v>
      </c>
      <c r="N285" s="6">
        <v>3</v>
      </c>
      <c r="O285" s="7"/>
      <c r="P285" s="6">
        <v>4</v>
      </c>
      <c r="Q285" s="7">
        <f>P285-P283</f>
        <v>-1</v>
      </c>
      <c r="R285" s="6">
        <f>H285-J285</f>
        <v>-13</v>
      </c>
      <c r="S285" s="7">
        <f>R285-R283</f>
        <v>2</v>
      </c>
      <c r="T285" s="3"/>
      <c r="V285" s="6"/>
      <c r="W285" s="6"/>
      <c r="Y285" s="6"/>
      <c r="Z285" s="6"/>
      <c r="AB285" s="6"/>
      <c r="AC285" s="6"/>
      <c r="AJ285" s="6"/>
      <c r="AK285" s="6"/>
    </row>
    <row r="286" spans="1:39" x14ac:dyDescent="0.25">
      <c r="B286" t="s">
        <v>270</v>
      </c>
      <c r="C286" s="9" t="s">
        <v>562</v>
      </c>
      <c r="D286" s="97">
        <v>33004</v>
      </c>
      <c r="E286">
        <v>17</v>
      </c>
      <c r="F286" t="s">
        <v>678</v>
      </c>
      <c r="G286" s="2" t="s">
        <v>672</v>
      </c>
      <c r="H286" s="6">
        <v>32</v>
      </c>
      <c r="I286" s="7">
        <v>2</v>
      </c>
      <c r="J286" s="6">
        <v>50</v>
      </c>
      <c r="K286" s="7">
        <v>-3</v>
      </c>
      <c r="L286" s="6">
        <v>8</v>
      </c>
      <c r="M286" s="7">
        <v>0</v>
      </c>
      <c r="N286" s="6">
        <v>4</v>
      </c>
      <c r="O286" s="7">
        <v>2</v>
      </c>
      <c r="P286" s="6">
        <v>4</v>
      </c>
      <c r="Q286" s="7">
        <v>-1</v>
      </c>
      <c r="R286" s="6">
        <v>-18</v>
      </c>
      <c r="S286" s="7">
        <v>5</v>
      </c>
      <c r="V286" s="6"/>
      <c r="W286" s="6"/>
      <c r="Y286" s="6"/>
      <c r="Z286" s="6"/>
      <c r="AB286" s="6"/>
      <c r="AC286" s="6"/>
      <c r="AJ286" s="6"/>
      <c r="AK286" s="6"/>
    </row>
    <row r="287" spans="1:39" x14ac:dyDescent="0.25">
      <c r="A287" s="3"/>
      <c r="B287" t="s">
        <v>270</v>
      </c>
      <c r="C287" s="52" t="s">
        <v>597</v>
      </c>
      <c r="D287" s="97">
        <v>33012</v>
      </c>
      <c r="E287">
        <v>26</v>
      </c>
      <c r="F287" t="s">
        <v>357</v>
      </c>
      <c r="G287" s="2" t="s">
        <v>96</v>
      </c>
      <c r="H287" s="6">
        <v>34</v>
      </c>
      <c r="I287" s="7">
        <v>0</v>
      </c>
      <c r="J287" s="6">
        <v>49</v>
      </c>
      <c r="K287" s="7">
        <v>2</v>
      </c>
      <c r="L287" s="6">
        <v>8</v>
      </c>
      <c r="M287" s="7">
        <v>0</v>
      </c>
      <c r="N287" s="6">
        <v>2</v>
      </c>
      <c r="O287" s="7">
        <v>-1</v>
      </c>
      <c r="P287" s="6">
        <v>4</v>
      </c>
      <c r="Q287" s="7">
        <v>0</v>
      </c>
      <c r="R287" s="6">
        <f>H287-J287</f>
        <v>-15</v>
      </c>
      <c r="S287" s="7">
        <v>-2</v>
      </c>
      <c r="V287" s="6"/>
      <c r="W287" s="6"/>
      <c r="X287" s="7"/>
      <c r="Y287" s="6"/>
      <c r="Z287" s="6"/>
      <c r="AA287" s="7"/>
      <c r="AB287" s="6"/>
      <c r="AC287" s="6"/>
      <c r="AE287" s="4"/>
      <c r="AJ287" s="6"/>
      <c r="AK287" s="6"/>
      <c r="AL287" s="7"/>
      <c r="AM287" s="4"/>
    </row>
    <row r="288" spans="1:39" x14ac:dyDescent="0.25">
      <c r="B288" t="s">
        <v>270</v>
      </c>
      <c r="C288" s="52" t="s">
        <v>625</v>
      </c>
      <c r="D288" s="97">
        <v>33016</v>
      </c>
      <c r="E288">
        <v>27</v>
      </c>
      <c r="F288" t="s">
        <v>521</v>
      </c>
      <c r="G288" s="2" t="s">
        <v>138</v>
      </c>
      <c r="H288" s="6">
        <v>32</v>
      </c>
      <c r="I288" s="7">
        <v>0</v>
      </c>
      <c r="J288" s="6">
        <v>50</v>
      </c>
      <c r="K288" s="7">
        <v>-4</v>
      </c>
      <c r="L288" s="6">
        <v>9</v>
      </c>
      <c r="M288" s="7">
        <v>2</v>
      </c>
      <c r="N288" s="6">
        <v>1</v>
      </c>
      <c r="O288" s="7">
        <v>0</v>
      </c>
      <c r="P288" s="6">
        <v>5</v>
      </c>
      <c r="Q288" s="7">
        <v>1</v>
      </c>
      <c r="R288" s="6">
        <v>-18</v>
      </c>
      <c r="S288" s="7">
        <v>4</v>
      </c>
      <c r="V288" s="6"/>
      <c r="W288" s="6"/>
      <c r="Y288" s="6"/>
      <c r="Z288" s="6"/>
      <c r="AB288" s="6"/>
      <c r="AC288" s="6"/>
      <c r="AJ288" s="6"/>
      <c r="AK288" s="6"/>
    </row>
    <row r="289" spans="1:39" x14ac:dyDescent="0.25">
      <c r="B289" t="s">
        <v>270</v>
      </c>
      <c r="C289" s="9" t="s">
        <v>301</v>
      </c>
      <c r="D289" s="97">
        <v>33010</v>
      </c>
      <c r="E289">
        <v>27</v>
      </c>
      <c r="F289" t="s">
        <v>577</v>
      </c>
      <c r="G289" s="2" t="s">
        <v>192</v>
      </c>
      <c r="H289" s="6">
        <v>35</v>
      </c>
      <c r="I289" s="7">
        <v>4</v>
      </c>
      <c r="J289" s="6">
        <v>48</v>
      </c>
      <c r="K289" s="7">
        <v>-6</v>
      </c>
      <c r="L289" s="6">
        <v>8</v>
      </c>
      <c r="M289" s="7">
        <v>2</v>
      </c>
      <c r="N289" s="6">
        <v>4</v>
      </c>
      <c r="O289" s="7">
        <v>1</v>
      </c>
      <c r="P289" s="6">
        <v>4</v>
      </c>
      <c r="Q289" s="7">
        <v>0</v>
      </c>
      <c r="R289" s="6">
        <v>-13</v>
      </c>
      <c r="S289" s="7">
        <v>10</v>
      </c>
      <c r="V289" s="6"/>
      <c r="W289" s="6"/>
      <c r="Y289" s="6"/>
      <c r="Z289" s="6"/>
      <c r="AB289" s="6"/>
      <c r="AC289" s="6"/>
      <c r="AJ289" s="6"/>
      <c r="AK289" s="6"/>
    </row>
    <row r="290" spans="1:39" x14ac:dyDescent="0.25">
      <c r="B290" t="s">
        <v>270</v>
      </c>
      <c r="C290" s="52" t="s">
        <v>579</v>
      </c>
      <c r="D290" s="97">
        <v>33018</v>
      </c>
      <c r="E290">
        <v>27</v>
      </c>
      <c r="F290" t="s">
        <v>678</v>
      </c>
      <c r="G290" s="2" t="s">
        <v>176</v>
      </c>
      <c r="H290" s="6">
        <v>36</v>
      </c>
      <c r="I290" s="7">
        <v>4</v>
      </c>
      <c r="J290" s="6">
        <v>50</v>
      </c>
      <c r="K290" s="7">
        <v>0</v>
      </c>
      <c r="L290" s="6">
        <v>5</v>
      </c>
      <c r="M290" s="7">
        <v>-3</v>
      </c>
      <c r="N290" s="6">
        <v>1</v>
      </c>
      <c r="O290" s="7">
        <v>-3</v>
      </c>
      <c r="P290" s="6">
        <v>4</v>
      </c>
      <c r="Q290" s="7">
        <v>0</v>
      </c>
      <c r="R290" s="6">
        <v>-14</v>
      </c>
      <c r="S290" s="7">
        <v>4</v>
      </c>
      <c r="V290" s="6"/>
      <c r="W290" s="6"/>
      <c r="Y290" s="6"/>
      <c r="Z290" s="6"/>
      <c r="AB290" s="6"/>
      <c r="AC290" s="6"/>
      <c r="AJ290" s="6"/>
      <c r="AK290" s="6"/>
    </row>
    <row r="291" spans="1:39" x14ac:dyDescent="0.25">
      <c r="B291" t="s">
        <v>270</v>
      </c>
      <c r="C291" s="9" t="s">
        <v>566</v>
      </c>
      <c r="D291" s="97">
        <v>33018</v>
      </c>
      <c r="E291">
        <v>28</v>
      </c>
      <c r="F291" t="s">
        <v>638</v>
      </c>
      <c r="G291" s="2"/>
      <c r="H291" s="6">
        <v>37</v>
      </c>
      <c r="I291" s="7">
        <v>5</v>
      </c>
      <c r="J291" s="6">
        <v>47</v>
      </c>
      <c r="K291" s="7">
        <v>-2</v>
      </c>
      <c r="L291" s="6">
        <v>5</v>
      </c>
      <c r="M291" s="7">
        <v>-1</v>
      </c>
      <c r="N291" s="6">
        <v>3</v>
      </c>
      <c r="O291" s="7">
        <v>-1</v>
      </c>
      <c r="P291" s="6">
        <v>6</v>
      </c>
      <c r="Q291" s="7">
        <v>-1</v>
      </c>
      <c r="R291" s="6">
        <v>-10</v>
      </c>
      <c r="S291" s="7">
        <v>7</v>
      </c>
      <c r="T291" s="5" t="s">
        <v>639</v>
      </c>
      <c r="V291" s="6"/>
      <c r="W291" s="6"/>
      <c r="Y291" s="6"/>
      <c r="Z291" s="6"/>
      <c r="AB291" s="6"/>
      <c r="AC291" s="6"/>
      <c r="AJ291" s="6"/>
      <c r="AK291" s="6"/>
    </row>
    <row r="292" spans="1:39" x14ac:dyDescent="0.25">
      <c r="B292" t="s">
        <v>270</v>
      </c>
      <c r="C292" s="9" t="s">
        <v>397</v>
      </c>
      <c r="D292" s="97">
        <v>33023</v>
      </c>
      <c r="E292">
        <v>8</v>
      </c>
      <c r="F292" t="s">
        <v>264</v>
      </c>
      <c r="G292" s="2" t="s">
        <v>54</v>
      </c>
      <c r="H292" s="6">
        <v>29.5</v>
      </c>
      <c r="I292" s="7">
        <v>-2.5</v>
      </c>
      <c r="J292" s="6">
        <v>53</v>
      </c>
      <c r="K292" s="7">
        <v>6</v>
      </c>
      <c r="L292" s="6">
        <v>7.5</v>
      </c>
      <c r="M292" s="7">
        <v>0</v>
      </c>
      <c r="N292" s="6">
        <v>2.5</v>
      </c>
      <c r="O292" s="7">
        <v>-1.5</v>
      </c>
      <c r="P292" s="6">
        <v>5.5</v>
      </c>
      <c r="Q292" s="7">
        <v>-0.5</v>
      </c>
      <c r="R292" s="6">
        <v>-23.5</v>
      </c>
      <c r="S292" s="7">
        <v>-8.5</v>
      </c>
      <c r="V292" s="6">
        <v>27</v>
      </c>
      <c r="W292" s="6">
        <v>69</v>
      </c>
      <c r="X292" s="7">
        <f>V292-W292</f>
        <v>-42</v>
      </c>
      <c r="Y292" s="6"/>
      <c r="Z292" s="6"/>
      <c r="AB292" s="6"/>
      <c r="AC292" s="6"/>
      <c r="AJ292" s="6">
        <v>25</v>
      </c>
      <c r="AK292" s="6">
        <v>64</v>
      </c>
      <c r="AL292" s="7">
        <f>AJ292-AK292</f>
        <v>-39</v>
      </c>
      <c r="AM292" s="4" t="s">
        <v>292</v>
      </c>
    </row>
    <row r="293" spans="1:39" x14ac:dyDescent="0.25">
      <c r="B293" t="s">
        <v>270</v>
      </c>
      <c r="C293" s="52" t="s">
        <v>387</v>
      </c>
      <c r="D293" s="97">
        <v>32996</v>
      </c>
      <c r="E293">
        <v>8</v>
      </c>
      <c r="F293" t="s">
        <v>664</v>
      </c>
      <c r="G293" s="2"/>
      <c r="H293" s="6">
        <v>32.700000000000003</v>
      </c>
      <c r="I293" s="7">
        <v>4.5999999999999996</v>
      </c>
      <c r="J293" s="6">
        <v>47.5</v>
      </c>
      <c r="K293" s="7">
        <v>-4.3</v>
      </c>
      <c r="L293" s="6">
        <v>10</v>
      </c>
      <c r="M293" s="7">
        <v>1.4</v>
      </c>
      <c r="N293" s="6">
        <v>2.2999999999999998</v>
      </c>
      <c r="O293" s="7">
        <v>-0.7</v>
      </c>
      <c r="P293" s="6">
        <v>4.9000000000000004</v>
      </c>
      <c r="Q293" s="7">
        <v>-0.9</v>
      </c>
      <c r="R293" s="6">
        <v>-14.8</v>
      </c>
      <c r="S293" s="7">
        <v>8.9</v>
      </c>
      <c r="V293" s="6">
        <v>26.1</v>
      </c>
      <c r="W293" s="6">
        <v>68.900000000000006</v>
      </c>
      <c r="X293" s="7">
        <f>V293-W293</f>
        <v>-42.800000000000004</v>
      </c>
      <c r="Y293" s="6">
        <v>37.9</v>
      </c>
      <c r="Z293" s="6">
        <v>47.4</v>
      </c>
      <c r="AA293" s="7">
        <f>Y293-Z293</f>
        <v>-9.5</v>
      </c>
      <c r="AB293" s="6">
        <v>34.4</v>
      </c>
      <c r="AC293" s="6">
        <v>35.1</v>
      </c>
      <c r="AD293" s="7">
        <f>AB293-AC293</f>
        <v>-0.70000000000000284</v>
      </c>
      <c r="AJ293" s="6">
        <v>25.6</v>
      </c>
      <c r="AK293" s="6">
        <v>63.5</v>
      </c>
      <c r="AL293" s="7">
        <f>AJ293-AK293</f>
        <v>-37.9</v>
      </c>
      <c r="AM293" s="4" t="s">
        <v>292</v>
      </c>
    </row>
    <row r="294" spans="1:39" x14ac:dyDescent="0.25">
      <c r="B294" s="3" t="s">
        <v>263</v>
      </c>
      <c r="C294" s="52" t="s">
        <v>610</v>
      </c>
      <c r="D294" s="97">
        <v>33025</v>
      </c>
      <c r="F294" s="3" t="s">
        <v>357</v>
      </c>
      <c r="G294" s="2"/>
      <c r="H294" s="6">
        <v>34</v>
      </c>
      <c r="I294" s="7">
        <f>H294-H287</f>
        <v>0</v>
      </c>
      <c r="J294" s="6">
        <v>49</v>
      </c>
      <c r="K294" s="7">
        <f>J294-J287</f>
        <v>0</v>
      </c>
      <c r="L294" s="6">
        <v>7</v>
      </c>
      <c r="M294" s="7">
        <f>L294-L287</f>
        <v>-1</v>
      </c>
      <c r="N294" s="6"/>
      <c r="P294" s="6">
        <v>6</v>
      </c>
      <c r="Q294" s="7">
        <f>P294-P287</f>
        <v>2</v>
      </c>
      <c r="R294" s="6">
        <f>H294-J294</f>
        <v>-15</v>
      </c>
      <c r="S294" s="7">
        <f>R294-R287</f>
        <v>0</v>
      </c>
      <c r="T294" s="3"/>
      <c r="V294" s="6">
        <v>26</v>
      </c>
      <c r="W294" s="6">
        <v>60</v>
      </c>
      <c r="X294" s="7">
        <f>V294-W294</f>
        <v>-34</v>
      </c>
      <c r="Y294" s="6">
        <v>32</v>
      </c>
      <c r="Z294" s="6">
        <v>39</v>
      </c>
      <c r="AA294" s="6">
        <f>Y294-Z294</f>
        <v>-7</v>
      </c>
      <c r="AB294" s="6">
        <v>18</v>
      </c>
      <c r="AC294" s="6">
        <v>30</v>
      </c>
      <c r="AD294" s="7">
        <f>AB294-AC294</f>
        <v>-12</v>
      </c>
      <c r="AE294" s="4" t="s">
        <v>1672</v>
      </c>
      <c r="AJ294" s="6">
        <v>21</v>
      </c>
      <c r="AK294" s="6">
        <v>60</v>
      </c>
      <c r="AL294" s="7">
        <f>AJ294-AK294</f>
        <v>-39</v>
      </c>
      <c r="AM294" s="4" t="s">
        <v>536</v>
      </c>
    </row>
    <row r="295" spans="1:39" x14ac:dyDescent="0.25">
      <c r="B295" t="s">
        <v>263</v>
      </c>
      <c r="C295" s="52" t="s">
        <v>377</v>
      </c>
      <c r="D295" s="97">
        <v>33032</v>
      </c>
      <c r="E295">
        <v>10</v>
      </c>
      <c r="F295" t="s">
        <v>684</v>
      </c>
      <c r="G295" s="2" t="s">
        <v>98</v>
      </c>
      <c r="H295" s="6">
        <v>36</v>
      </c>
      <c r="I295" s="7">
        <v>6</v>
      </c>
      <c r="J295" s="6">
        <v>49</v>
      </c>
      <c r="K295" s="7">
        <v>-7</v>
      </c>
      <c r="L295" s="6">
        <v>9</v>
      </c>
      <c r="M295" s="7">
        <v>4</v>
      </c>
      <c r="N295" s="6"/>
      <c r="P295" s="6">
        <v>4</v>
      </c>
      <c r="Q295" s="7">
        <v>0</v>
      </c>
      <c r="R295" s="6">
        <v>-13</v>
      </c>
      <c r="S295" s="7">
        <v>13</v>
      </c>
      <c r="V295" s="6"/>
      <c r="W295" s="6"/>
      <c r="Y295" s="6"/>
      <c r="Z295" s="6"/>
      <c r="AB295" s="6"/>
      <c r="AC295" s="6"/>
      <c r="AJ295" s="6"/>
      <c r="AK295" s="6"/>
    </row>
    <row r="296" spans="1:39" x14ac:dyDescent="0.25">
      <c r="B296" t="s">
        <v>263</v>
      </c>
      <c r="C296" s="9" t="s">
        <v>419</v>
      </c>
      <c r="D296" s="97">
        <v>33032</v>
      </c>
      <c r="E296">
        <v>14</v>
      </c>
      <c r="F296" t="s">
        <v>678</v>
      </c>
      <c r="G296" s="2" t="s">
        <v>672</v>
      </c>
      <c r="H296" s="6">
        <v>35</v>
      </c>
      <c r="I296" s="7">
        <v>-1</v>
      </c>
      <c r="J296" s="6">
        <v>54</v>
      </c>
      <c r="K296" s="7">
        <v>4</v>
      </c>
      <c r="L296" s="6">
        <v>5</v>
      </c>
      <c r="M296" s="7">
        <v>0</v>
      </c>
      <c r="N296" s="6"/>
      <c r="P296" s="6">
        <v>4</v>
      </c>
      <c r="Q296" s="7">
        <v>0</v>
      </c>
      <c r="R296" s="6">
        <v>-19</v>
      </c>
      <c r="S296" s="7">
        <v>-5</v>
      </c>
      <c r="V296" s="6"/>
      <c r="W296" s="6"/>
      <c r="Y296" s="6"/>
      <c r="Z296" s="6"/>
      <c r="AB296" s="6"/>
      <c r="AC296" s="6"/>
      <c r="AJ296" s="6"/>
      <c r="AK296" s="6"/>
    </row>
    <row r="297" spans="1:39" x14ac:dyDescent="0.25">
      <c r="A297" s="3"/>
      <c r="B297" t="s">
        <v>263</v>
      </c>
      <c r="C297" s="52" t="s">
        <v>538</v>
      </c>
      <c r="D297" s="97">
        <v>33040</v>
      </c>
      <c r="E297">
        <v>22</v>
      </c>
      <c r="F297" t="s">
        <v>357</v>
      </c>
      <c r="G297" s="2" t="s">
        <v>96</v>
      </c>
      <c r="H297" s="6">
        <v>37</v>
      </c>
      <c r="I297" s="7">
        <f>H297-H294</f>
        <v>3</v>
      </c>
      <c r="J297" s="6">
        <v>48</v>
      </c>
      <c r="K297" s="7">
        <f>J297-J294</f>
        <v>-1</v>
      </c>
      <c r="L297" s="6">
        <v>8</v>
      </c>
      <c r="M297" s="7">
        <f>L297-L294</f>
        <v>1</v>
      </c>
      <c r="N297" s="6"/>
      <c r="P297" s="6">
        <v>4</v>
      </c>
      <c r="Q297" s="7">
        <f>P297-P294</f>
        <v>-2</v>
      </c>
      <c r="R297" s="6">
        <f>H297-J297</f>
        <v>-11</v>
      </c>
      <c r="S297" s="7">
        <f>R297-R294</f>
        <v>4</v>
      </c>
      <c r="V297" s="6"/>
      <c r="W297" s="6"/>
      <c r="X297" s="7"/>
      <c r="Y297" s="6"/>
      <c r="Z297" s="6"/>
      <c r="AA297" s="7"/>
      <c r="AB297" s="6"/>
      <c r="AC297" s="6"/>
      <c r="AE297" s="4"/>
      <c r="AJ297" s="6"/>
      <c r="AK297" s="6"/>
      <c r="AL297" s="7"/>
      <c r="AM297" s="4"/>
    </row>
    <row r="298" spans="1:39" x14ac:dyDescent="0.25">
      <c r="B298" t="s">
        <v>263</v>
      </c>
      <c r="C298" s="52" t="s">
        <v>598</v>
      </c>
      <c r="D298" s="97">
        <v>33044</v>
      </c>
      <c r="E298">
        <v>24</v>
      </c>
      <c r="F298" t="s">
        <v>521</v>
      </c>
      <c r="G298" s="2" t="s">
        <v>138</v>
      </c>
      <c r="H298" s="6">
        <v>37</v>
      </c>
      <c r="I298" s="7">
        <v>5</v>
      </c>
      <c r="J298" s="6">
        <v>48</v>
      </c>
      <c r="K298" s="7">
        <v>-2</v>
      </c>
      <c r="L298" s="6">
        <v>8</v>
      </c>
      <c r="M298" s="7">
        <v>-1</v>
      </c>
      <c r="N298" s="6"/>
      <c r="P298" s="6">
        <v>5</v>
      </c>
      <c r="Q298" s="7">
        <v>0</v>
      </c>
      <c r="R298" s="6">
        <v>-11</v>
      </c>
      <c r="S298" s="7">
        <v>7</v>
      </c>
      <c r="V298" s="6"/>
      <c r="W298" s="6"/>
      <c r="Y298" s="6"/>
      <c r="Z298" s="6"/>
      <c r="AJ298" s="6"/>
      <c r="AK298" s="6"/>
    </row>
    <row r="299" spans="1:39" x14ac:dyDescent="0.25">
      <c r="B299" t="s">
        <v>263</v>
      </c>
      <c r="C299" s="9" t="s">
        <v>359</v>
      </c>
      <c r="D299" s="97">
        <v>33037</v>
      </c>
      <c r="E299">
        <v>24</v>
      </c>
      <c r="F299" t="s">
        <v>577</v>
      </c>
      <c r="G299" s="2" t="s">
        <v>192</v>
      </c>
      <c r="H299" s="6">
        <v>38</v>
      </c>
      <c r="I299" s="7">
        <v>3</v>
      </c>
      <c r="J299" s="6">
        <v>49</v>
      </c>
      <c r="K299" s="7">
        <v>1</v>
      </c>
      <c r="L299" s="6">
        <v>8</v>
      </c>
      <c r="M299" s="7">
        <v>0</v>
      </c>
      <c r="N299" s="6"/>
      <c r="P299" s="6">
        <v>3</v>
      </c>
      <c r="Q299" s="7">
        <v>-1</v>
      </c>
      <c r="R299" s="6">
        <v>-11</v>
      </c>
      <c r="S299" s="7">
        <v>2</v>
      </c>
      <c r="V299" s="6"/>
      <c r="W299" s="6"/>
      <c r="Y299" s="6"/>
      <c r="Z299" s="6"/>
      <c r="AJ299" s="6"/>
      <c r="AK299" s="6"/>
    </row>
    <row r="300" spans="1:39" x14ac:dyDescent="0.25">
      <c r="B300" s="3" t="s">
        <v>263</v>
      </c>
      <c r="C300" s="52" t="s">
        <v>675</v>
      </c>
      <c r="D300" s="97">
        <v>33046</v>
      </c>
      <c r="E300">
        <v>1</v>
      </c>
      <c r="F300" t="s">
        <v>678</v>
      </c>
      <c r="G300" s="2" t="s">
        <v>176</v>
      </c>
      <c r="H300" s="6">
        <v>36</v>
      </c>
      <c r="I300" s="7">
        <v>1</v>
      </c>
      <c r="J300" s="6">
        <v>53</v>
      </c>
      <c r="K300" s="7">
        <v>-1</v>
      </c>
      <c r="L300" s="6">
        <v>5</v>
      </c>
      <c r="M300" s="7">
        <v>0</v>
      </c>
      <c r="N300" s="6"/>
      <c r="P300" s="6">
        <v>3</v>
      </c>
      <c r="Q300" s="7">
        <v>-1</v>
      </c>
      <c r="R300" s="6">
        <v>-17</v>
      </c>
      <c r="S300" s="7">
        <v>2</v>
      </c>
      <c r="V300" s="6"/>
      <c r="W300" s="6"/>
      <c r="Y300" s="6"/>
      <c r="Z300" s="6"/>
      <c r="AJ300" s="6"/>
      <c r="AK300" s="6"/>
    </row>
    <row r="301" spans="1:39" x14ac:dyDescent="0.25">
      <c r="B301" t="s">
        <v>263</v>
      </c>
      <c r="C301" s="9" t="s">
        <v>458</v>
      </c>
      <c r="D301" s="97">
        <v>33051</v>
      </c>
      <c r="E301">
        <v>6</v>
      </c>
      <c r="F301" t="s">
        <v>264</v>
      </c>
      <c r="G301" s="2" t="s">
        <v>54</v>
      </c>
      <c r="H301" s="6">
        <v>36</v>
      </c>
      <c r="I301" s="7">
        <v>6.5</v>
      </c>
      <c r="J301" s="6">
        <v>47</v>
      </c>
      <c r="K301" s="7">
        <v>-6</v>
      </c>
      <c r="L301" s="6">
        <v>9</v>
      </c>
      <c r="M301" s="7">
        <v>1.5</v>
      </c>
      <c r="N301" s="6"/>
      <c r="P301" s="6">
        <v>4.5</v>
      </c>
      <c r="Q301" s="7">
        <v>-1</v>
      </c>
      <c r="R301" s="6">
        <v>-11</v>
      </c>
      <c r="S301" s="7">
        <v>12.5</v>
      </c>
      <c r="V301" s="6">
        <v>23</v>
      </c>
      <c r="W301" s="6">
        <v>73</v>
      </c>
      <c r="X301" s="7">
        <f>V301-W301</f>
        <v>-50</v>
      </c>
      <c r="Y301" s="6"/>
      <c r="Z301" s="6"/>
      <c r="AJ301" s="6">
        <v>24</v>
      </c>
      <c r="AK301" s="6">
        <v>67</v>
      </c>
      <c r="AL301" s="7">
        <f>AJ301-AK301</f>
        <v>-43</v>
      </c>
      <c r="AM301" s="4" t="s">
        <v>292</v>
      </c>
    </row>
    <row r="302" spans="1:39" x14ac:dyDescent="0.25">
      <c r="B302" t="s">
        <v>263</v>
      </c>
      <c r="C302" s="9" t="s">
        <v>604</v>
      </c>
      <c r="D302" s="97">
        <v>33053</v>
      </c>
      <c r="E302">
        <v>2</v>
      </c>
      <c r="F302" t="s">
        <v>638</v>
      </c>
      <c r="G302" s="2"/>
      <c r="H302" s="6">
        <v>39</v>
      </c>
      <c r="I302" s="7">
        <v>2</v>
      </c>
      <c r="J302" s="6">
        <v>44</v>
      </c>
      <c r="K302" s="7">
        <v>-3</v>
      </c>
      <c r="L302" s="6">
        <v>7</v>
      </c>
      <c r="M302" s="7">
        <v>2</v>
      </c>
      <c r="N302" s="6"/>
      <c r="P302" s="6">
        <v>7</v>
      </c>
      <c r="Q302" s="7">
        <v>1</v>
      </c>
      <c r="R302" s="6">
        <v>-5</v>
      </c>
      <c r="S302" s="7">
        <v>5</v>
      </c>
      <c r="T302" s="5" t="s">
        <v>639</v>
      </c>
      <c r="V302" s="6"/>
      <c r="W302" s="6"/>
      <c r="Y302" s="6"/>
      <c r="Z302" s="6"/>
      <c r="AJ302" s="6"/>
      <c r="AK302" s="6"/>
    </row>
    <row r="303" spans="1:39" x14ac:dyDescent="0.25">
      <c r="B303" t="s">
        <v>263</v>
      </c>
      <c r="C303" s="52" t="s">
        <v>685</v>
      </c>
      <c r="D303" s="97">
        <v>33025</v>
      </c>
      <c r="E303">
        <v>6</v>
      </c>
      <c r="F303" t="s">
        <v>664</v>
      </c>
      <c r="G303" s="2"/>
      <c r="H303" s="6">
        <v>33.700000000000003</v>
      </c>
      <c r="I303" s="7">
        <v>1</v>
      </c>
      <c r="J303" s="6">
        <v>49.5</v>
      </c>
      <c r="K303" s="7">
        <v>2</v>
      </c>
      <c r="L303" s="6">
        <v>8.8000000000000007</v>
      </c>
      <c r="M303" s="7">
        <v>0.8</v>
      </c>
      <c r="N303" s="6"/>
      <c r="P303" s="6">
        <v>5.3</v>
      </c>
      <c r="Q303" s="7">
        <v>-0.2</v>
      </c>
      <c r="R303" s="6">
        <v>-15.8</v>
      </c>
      <c r="S303" s="7">
        <v>-1</v>
      </c>
      <c r="V303" s="6">
        <v>27.7</v>
      </c>
      <c r="W303" s="6">
        <v>67.400000000000006</v>
      </c>
      <c r="X303" s="7">
        <f>V303-W303</f>
        <v>-39.700000000000003</v>
      </c>
      <c r="Y303" s="6">
        <v>38.200000000000003</v>
      </c>
      <c r="Z303" s="6">
        <v>49.3</v>
      </c>
      <c r="AA303" s="7">
        <f>Y303-Z303</f>
        <v>-11.099999999999994</v>
      </c>
      <c r="AB303" s="6">
        <v>28.9</v>
      </c>
      <c r="AC303" s="6">
        <v>41.1</v>
      </c>
      <c r="AD303" s="7">
        <f>AB303-AC303</f>
        <v>-12.200000000000003</v>
      </c>
      <c r="AJ303" s="6">
        <v>26.1</v>
      </c>
      <c r="AK303" s="6">
        <v>63.4</v>
      </c>
      <c r="AL303" s="7">
        <f>AJ303-AK303</f>
        <v>-37.299999999999997</v>
      </c>
      <c r="AM303" s="4" t="s">
        <v>292</v>
      </c>
    </row>
    <row r="304" spans="1:39" x14ac:dyDescent="0.25">
      <c r="B304" t="s">
        <v>265</v>
      </c>
      <c r="C304" s="9" t="s">
        <v>593</v>
      </c>
      <c r="D304" s="97">
        <v>33060</v>
      </c>
      <c r="E304">
        <v>12</v>
      </c>
      <c r="F304" t="s">
        <v>678</v>
      </c>
      <c r="G304" s="2" t="s">
        <v>672</v>
      </c>
      <c r="H304" s="6">
        <v>35</v>
      </c>
      <c r="I304" s="7">
        <v>-1</v>
      </c>
      <c r="J304" s="6">
        <v>51</v>
      </c>
      <c r="K304" s="7">
        <v>-2</v>
      </c>
      <c r="L304" s="6">
        <v>8</v>
      </c>
      <c r="M304" s="7">
        <v>3</v>
      </c>
      <c r="N304" s="6"/>
      <c r="P304" s="6">
        <v>4</v>
      </c>
      <c r="Q304" s="7">
        <v>1</v>
      </c>
      <c r="R304" s="6">
        <v>-16</v>
      </c>
      <c r="S304" s="7">
        <v>1</v>
      </c>
      <c r="V304" s="6"/>
      <c r="W304" s="6"/>
      <c r="Y304" s="6"/>
      <c r="Z304" s="6"/>
      <c r="AJ304" s="6"/>
      <c r="AK304" s="6"/>
    </row>
    <row r="305" spans="1:39" x14ac:dyDescent="0.25">
      <c r="A305" s="3"/>
      <c r="B305" t="s">
        <v>265</v>
      </c>
      <c r="C305" s="52" t="s">
        <v>514</v>
      </c>
      <c r="D305" s="97">
        <v>33068</v>
      </c>
      <c r="E305">
        <v>21</v>
      </c>
      <c r="F305" t="s">
        <v>357</v>
      </c>
      <c r="G305" s="2" t="s">
        <v>96</v>
      </c>
      <c r="H305" s="6">
        <v>37</v>
      </c>
      <c r="I305" s="7">
        <v>0</v>
      </c>
      <c r="J305" s="6">
        <v>50</v>
      </c>
      <c r="K305" s="7">
        <v>2</v>
      </c>
      <c r="L305" s="6">
        <v>7</v>
      </c>
      <c r="M305" s="7">
        <v>-1</v>
      </c>
      <c r="N305" s="6"/>
      <c r="P305" s="6">
        <v>3</v>
      </c>
      <c r="Q305" s="7">
        <v>-1</v>
      </c>
      <c r="R305" s="6">
        <f>H305-J305</f>
        <v>-13</v>
      </c>
      <c r="S305" s="7">
        <v>-2</v>
      </c>
      <c r="V305" s="6"/>
      <c r="W305" s="6"/>
      <c r="X305" s="7"/>
      <c r="Y305" s="6"/>
      <c r="Z305" s="6"/>
      <c r="AA305" s="7"/>
      <c r="AE305" s="4"/>
      <c r="AJ305" s="6"/>
      <c r="AK305" s="6"/>
      <c r="AL305" s="7"/>
      <c r="AM305" s="4"/>
    </row>
    <row r="306" spans="1:39" x14ac:dyDescent="0.25">
      <c r="B306" t="s">
        <v>265</v>
      </c>
      <c r="C306" s="52" t="s">
        <v>564</v>
      </c>
      <c r="D306" s="97">
        <v>33072</v>
      </c>
      <c r="E306">
        <v>22</v>
      </c>
      <c r="F306" t="s">
        <v>521</v>
      </c>
      <c r="G306" s="2" t="s">
        <v>138</v>
      </c>
      <c r="H306" s="6">
        <v>37</v>
      </c>
      <c r="I306" s="7">
        <v>0</v>
      </c>
      <c r="J306" s="6">
        <v>49</v>
      </c>
      <c r="K306" s="7">
        <v>1</v>
      </c>
      <c r="L306" s="6">
        <v>7</v>
      </c>
      <c r="M306" s="7">
        <v>-1</v>
      </c>
      <c r="N306" s="6"/>
      <c r="P306" s="6">
        <v>5</v>
      </c>
      <c r="Q306" s="7">
        <v>0</v>
      </c>
      <c r="R306" s="6">
        <v>-12</v>
      </c>
      <c r="S306" s="7">
        <v>-1</v>
      </c>
      <c r="V306" s="6"/>
      <c r="W306" s="6"/>
      <c r="Y306" s="6"/>
      <c r="Z306" s="6"/>
      <c r="AJ306" s="6"/>
      <c r="AK306" s="6"/>
    </row>
    <row r="307" spans="1:39" x14ac:dyDescent="0.25">
      <c r="B307" t="s">
        <v>265</v>
      </c>
      <c r="C307" s="9" t="s">
        <v>307</v>
      </c>
      <c r="D307" s="97">
        <v>33073</v>
      </c>
      <c r="E307">
        <v>29</v>
      </c>
      <c r="F307" t="s">
        <v>577</v>
      </c>
      <c r="G307" s="2" t="s">
        <v>192</v>
      </c>
      <c r="H307" s="6">
        <v>38</v>
      </c>
      <c r="I307" s="7">
        <v>0</v>
      </c>
      <c r="J307" s="6">
        <v>46</v>
      </c>
      <c r="K307" s="7">
        <v>-3</v>
      </c>
      <c r="L307" s="6">
        <v>10</v>
      </c>
      <c r="M307" s="7">
        <v>2</v>
      </c>
      <c r="N307" s="6"/>
      <c r="P307" s="6">
        <v>4</v>
      </c>
      <c r="Q307" s="7">
        <v>1</v>
      </c>
      <c r="R307" s="6">
        <v>-8</v>
      </c>
      <c r="S307" s="7">
        <v>3</v>
      </c>
      <c r="V307" s="6"/>
      <c r="W307" s="6"/>
      <c r="Y307" s="6"/>
      <c r="Z307" s="6"/>
      <c r="AJ307" s="6"/>
      <c r="AK307" s="6"/>
    </row>
    <row r="308" spans="1:39" x14ac:dyDescent="0.25">
      <c r="B308" t="s">
        <v>265</v>
      </c>
      <c r="C308" s="52" t="s">
        <v>598</v>
      </c>
      <c r="D308" s="97">
        <v>33074</v>
      </c>
      <c r="E308">
        <v>29</v>
      </c>
      <c r="F308" t="s">
        <v>678</v>
      </c>
      <c r="G308" s="2" t="s">
        <v>176</v>
      </c>
      <c r="H308" s="6">
        <v>36</v>
      </c>
      <c r="I308" s="7">
        <v>1</v>
      </c>
      <c r="J308" s="6">
        <v>52</v>
      </c>
      <c r="K308" s="7">
        <v>1</v>
      </c>
      <c r="L308" s="6">
        <v>7</v>
      </c>
      <c r="M308" s="7">
        <v>-1</v>
      </c>
      <c r="N308" s="6"/>
      <c r="P308" s="6">
        <v>3</v>
      </c>
      <c r="Q308" s="7">
        <v>-1</v>
      </c>
      <c r="R308" s="6">
        <v>-16</v>
      </c>
      <c r="S308" s="7">
        <v>0</v>
      </c>
      <c r="V308" s="6"/>
      <c r="W308" s="6"/>
      <c r="Y308" s="6"/>
      <c r="Z308" s="6"/>
      <c r="AJ308" s="6"/>
      <c r="AK308" s="6"/>
    </row>
    <row r="309" spans="1:39" x14ac:dyDescent="0.25">
      <c r="B309" s="3" t="s">
        <v>265</v>
      </c>
      <c r="C309" s="52" t="s">
        <v>1609</v>
      </c>
      <c r="D309" s="97">
        <v>33076</v>
      </c>
      <c r="F309" s="3" t="s">
        <v>357</v>
      </c>
      <c r="G309" s="2"/>
      <c r="H309" s="6">
        <v>35</v>
      </c>
      <c r="I309" s="7">
        <f>H309-H305</f>
        <v>-2</v>
      </c>
      <c r="J309" s="6">
        <v>47</v>
      </c>
      <c r="K309" s="7">
        <f>J309-J305</f>
        <v>-3</v>
      </c>
      <c r="L309" s="6">
        <v>8</v>
      </c>
      <c r="M309" s="7">
        <f>L309-L305</f>
        <v>1</v>
      </c>
      <c r="N309" s="6"/>
      <c r="P309" s="6">
        <v>5</v>
      </c>
      <c r="Q309" s="7">
        <f>P309-P305</f>
        <v>2</v>
      </c>
      <c r="R309" s="6">
        <f>H309-J309</f>
        <v>-12</v>
      </c>
      <c r="S309" s="7">
        <f>R309-R305</f>
        <v>1</v>
      </c>
      <c r="T309" s="3" t="s">
        <v>1741</v>
      </c>
      <c r="V309" s="6">
        <v>29</v>
      </c>
      <c r="W309" s="6">
        <v>57</v>
      </c>
      <c r="X309" s="7">
        <f>V309-W309</f>
        <v>-28</v>
      </c>
      <c r="Y309" s="6">
        <v>33</v>
      </c>
      <c r="Z309" s="6">
        <v>40</v>
      </c>
      <c r="AA309" s="7">
        <f>Y309-Z309</f>
        <v>-7</v>
      </c>
      <c r="AB309" s="6">
        <v>23</v>
      </c>
      <c r="AC309" s="6">
        <v>26</v>
      </c>
      <c r="AD309" s="7">
        <f>AB309-AC309</f>
        <v>-3</v>
      </c>
      <c r="AE309" s="4" t="s">
        <v>1672</v>
      </c>
      <c r="AJ309" s="6">
        <v>22</v>
      </c>
      <c r="AK309" s="6">
        <v>57</v>
      </c>
      <c r="AL309" s="7">
        <f>AJ309-AK309</f>
        <v>-35</v>
      </c>
      <c r="AM309" s="4" t="s">
        <v>536</v>
      </c>
    </row>
    <row r="310" spans="1:39" x14ac:dyDescent="0.25">
      <c r="B310" t="s">
        <v>265</v>
      </c>
      <c r="C310" s="9" t="s">
        <v>543</v>
      </c>
      <c r="D310" s="97">
        <v>33078</v>
      </c>
      <c r="E310">
        <v>3</v>
      </c>
      <c r="F310" t="s">
        <v>264</v>
      </c>
      <c r="G310" s="2" t="s">
        <v>54</v>
      </c>
      <c r="H310" s="6">
        <v>33.5</v>
      </c>
      <c r="I310" s="7">
        <v>-2.5</v>
      </c>
      <c r="J310" s="6">
        <v>48</v>
      </c>
      <c r="K310" s="7">
        <v>1</v>
      </c>
      <c r="L310" s="6">
        <v>11.5</v>
      </c>
      <c r="M310" s="7">
        <v>2.5</v>
      </c>
      <c r="N310" s="6"/>
      <c r="P310" s="6">
        <v>4.5</v>
      </c>
      <c r="Q310" s="7">
        <v>0</v>
      </c>
      <c r="R310" s="6">
        <v>-14.5</v>
      </c>
      <c r="S310" s="7">
        <v>-3.5</v>
      </c>
      <c r="V310" s="6">
        <v>30</v>
      </c>
      <c r="W310" s="6">
        <v>64</v>
      </c>
      <c r="X310" s="7">
        <f>V310-W310</f>
        <v>-34</v>
      </c>
      <c r="Y310" s="6"/>
      <c r="Z310" s="6"/>
      <c r="AJ310" s="6">
        <v>28</v>
      </c>
      <c r="AK310" s="6">
        <v>61</v>
      </c>
      <c r="AL310" s="7">
        <f>AJ310-AK310</f>
        <v>-33</v>
      </c>
      <c r="AM310" s="4" t="s">
        <v>292</v>
      </c>
    </row>
    <row r="311" spans="1:39" x14ac:dyDescent="0.25">
      <c r="B311" t="s">
        <v>265</v>
      </c>
      <c r="C311" s="9" t="s">
        <v>488</v>
      </c>
      <c r="D311" s="97">
        <v>33081</v>
      </c>
      <c r="E311">
        <v>30</v>
      </c>
      <c r="F311" t="s">
        <v>638</v>
      </c>
      <c r="G311" s="2"/>
      <c r="H311" s="6">
        <v>35</v>
      </c>
      <c r="I311" s="7">
        <v>-4</v>
      </c>
      <c r="J311" s="6">
        <v>46</v>
      </c>
      <c r="K311" s="7">
        <v>2</v>
      </c>
      <c r="L311" s="6">
        <v>9</v>
      </c>
      <c r="M311" s="7">
        <v>2</v>
      </c>
      <c r="N311" s="6"/>
      <c r="P311" s="6">
        <v>7</v>
      </c>
      <c r="Q311" s="7">
        <v>0</v>
      </c>
      <c r="R311" s="6">
        <v>-11</v>
      </c>
      <c r="S311" s="7">
        <v>-6</v>
      </c>
      <c r="T311" s="5" t="s">
        <v>639</v>
      </c>
      <c r="V311" s="6"/>
      <c r="W311" s="6"/>
      <c r="Y311" s="6"/>
      <c r="Z311" s="6"/>
      <c r="AJ311" s="6"/>
      <c r="AK311" s="6"/>
    </row>
    <row r="312" spans="1:39" x14ac:dyDescent="0.25">
      <c r="B312" t="s">
        <v>265</v>
      </c>
      <c r="C312" s="52" t="s">
        <v>686</v>
      </c>
      <c r="D312" s="97">
        <v>33055</v>
      </c>
      <c r="E312">
        <v>3</v>
      </c>
      <c r="F312" t="s">
        <v>664</v>
      </c>
      <c r="G312" s="2"/>
      <c r="H312" s="6">
        <v>34.4</v>
      </c>
      <c r="I312" s="7">
        <v>0.7</v>
      </c>
      <c r="J312" s="6">
        <v>47.9</v>
      </c>
      <c r="K312" s="7">
        <v>-1.6</v>
      </c>
      <c r="L312" s="6">
        <v>9.9</v>
      </c>
      <c r="M312" s="7">
        <v>1.1000000000000001</v>
      </c>
      <c r="N312" s="6"/>
      <c r="P312" s="6">
        <v>4.9000000000000004</v>
      </c>
      <c r="Q312" s="7">
        <v>-0.4</v>
      </c>
      <c r="R312" s="6">
        <v>-13.5</v>
      </c>
      <c r="S312" s="7">
        <v>2.2999999999999998</v>
      </c>
      <c r="V312" s="6">
        <v>30.1</v>
      </c>
      <c r="W312" s="6">
        <v>64.900000000000006</v>
      </c>
      <c r="X312" s="7">
        <f>V312-W312</f>
        <v>-34.800000000000004</v>
      </c>
      <c r="Y312" s="6">
        <v>39.4</v>
      </c>
      <c r="Z312" s="6">
        <v>47.6</v>
      </c>
      <c r="AA312" s="7">
        <f>Y312-Z312</f>
        <v>-8.2000000000000028</v>
      </c>
      <c r="AB312" s="6">
        <v>30.6</v>
      </c>
      <c r="AC312" s="6">
        <v>37.799999999999997</v>
      </c>
      <c r="AD312" s="7">
        <f>AB312-AC312</f>
        <v>-7.1999999999999957</v>
      </c>
      <c r="AJ312" s="6">
        <v>27.5</v>
      </c>
      <c r="AK312" s="6">
        <v>61.2</v>
      </c>
      <c r="AL312" s="7">
        <f>AJ312-AK312</f>
        <v>-33.700000000000003</v>
      </c>
      <c r="AM312" s="4" t="s">
        <v>292</v>
      </c>
    </row>
    <row r="313" spans="1:39" x14ac:dyDescent="0.25">
      <c r="A313" s="3"/>
      <c r="B313" t="s">
        <v>293</v>
      </c>
      <c r="C313" s="9"/>
      <c r="D313" s="97">
        <v>33095</v>
      </c>
      <c r="E313">
        <v>12</v>
      </c>
      <c r="F313" t="s">
        <v>678</v>
      </c>
      <c r="G313" s="2" t="s">
        <v>176</v>
      </c>
      <c r="H313" s="6"/>
      <c r="I313" s="7"/>
      <c r="J313" s="6"/>
      <c r="L313" s="6"/>
      <c r="N313" s="6"/>
      <c r="P313" s="6"/>
      <c r="R313" s="6">
        <v>-8</v>
      </c>
      <c r="S313" s="7">
        <v>8</v>
      </c>
      <c r="V313" s="6"/>
      <c r="W313" s="6"/>
      <c r="Y313" s="6"/>
      <c r="Z313" s="6"/>
      <c r="AJ313" s="6"/>
      <c r="AK313" s="6"/>
    </row>
    <row r="314" spans="1:39" x14ac:dyDescent="0.25">
      <c r="B314" t="s">
        <v>293</v>
      </c>
      <c r="C314" s="9" t="s">
        <v>337</v>
      </c>
      <c r="D314" s="97">
        <v>33095</v>
      </c>
      <c r="E314">
        <v>16</v>
      </c>
      <c r="F314" t="s">
        <v>678</v>
      </c>
      <c r="G314" s="2" t="s">
        <v>672</v>
      </c>
      <c r="H314" s="6">
        <v>38</v>
      </c>
      <c r="I314" s="7"/>
      <c r="J314" s="6">
        <v>49</v>
      </c>
      <c r="K314" s="7"/>
      <c r="L314" s="6">
        <v>9</v>
      </c>
      <c r="M314" s="7"/>
      <c r="N314" s="6"/>
      <c r="P314" s="6">
        <v>2</v>
      </c>
      <c r="Q314" s="7"/>
      <c r="R314" s="6">
        <v>-11</v>
      </c>
      <c r="S314" s="7">
        <v>-3</v>
      </c>
      <c r="V314" s="6"/>
      <c r="W314" s="6"/>
      <c r="Y314" s="6"/>
      <c r="Z314" s="6"/>
      <c r="AJ314" s="6"/>
      <c r="AK314" s="6"/>
    </row>
    <row r="315" spans="1:39" x14ac:dyDescent="0.25">
      <c r="A315" s="3"/>
      <c r="B315" t="s">
        <v>293</v>
      </c>
      <c r="C315" s="52" t="s">
        <v>673</v>
      </c>
      <c r="D315" s="97">
        <v>33096</v>
      </c>
      <c r="E315">
        <v>18</v>
      </c>
      <c r="F315" t="s">
        <v>357</v>
      </c>
      <c r="G315" s="2" t="s">
        <v>96</v>
      </c>
      <c r="H315" s="6">
        <v>36</v>
      </c>
      <c r="I315" s="7">
        <f>H315-H309</f>
        <v>1</v>
      </c>
      <c r="J315" s="6">
        <v>48</v>
      </c>
      <c r="K315" s="7">
        <f>J315-J309</f>
        <v>1</v>
      </c>
      <c r="L315" s="6">
        <v>7</v>
      </c>
      <c r="M315" s="7">
        <f>L315-L309</f>
        <v>-1</v>
      </c>
      <c r="N315" s="6"/>
      <c r="P315" s="6">
        <v>4</v>
      </c>
      <c r="Q315" s="7">
        <f>P315-P309</f>
        <v>-1</v>
      </c>
      <c r="R315" s="6">
        <f>H315-J315</f>
        <v>-12</v>
      </c>
      <c r="S315" s="7">
        <f>R315-R309</f>
        <v>0</v>
      </c>
      <c r="V315" s="6"/>
      <c r="W315" s="6"/>
      <c r="X315" s="7"/>
      <c r="Y315" s="6"/>
      <c r="Z315" s="6"/>
      <c r="AA315" s="7"/>
      <c r="AE315" s="4"/>
      <c r="AJ315" s="6"/>
      <c r="AK315" s="6"/>
      <c r="AL315" s="7"/>
      <c r="AM315" s="4"/>
    </row>
    <row r="316" spans="1:39" x14ac:dyDescent="0.25">
      <c r="A316" s="3"/>
      <c r="B316" s="3" t="s">
        <v>293</v>
      </c>
      <c r="C316" s="52" t="s">
        <v>1740</v>
      </c>
      <c r="D316" s="97">
        <v>33097</v>
      </c>
      <c r="F316" s="3" t="s">
        <v>357</v>
      </c>
      <c r="G316" s="2"/>
      <c r="H316" s="6">
        <v>34</v>
      </c>
      <c r="I316" s="7">
        <f>H316-H315</f>
        <v>-2</v>
      </c>
      <c r="J316" s="6">
        <v>45</v>
      </c>
      <c r="K316" s="7">
        <f>J316-J315</f>
        <v>-3</v>
      </c>
      <c r="L316" s="6">
        <v>8</v>
      </c>
      <c r="M316" s="7">
        <f>L316-L315</f>
        <v>1</v>
      </c>
      <c r="N316" s="6"/>
      <c r="P316" s="6">
        <v>5</v>
      </c>
      <c r="Q316" s="7">
        <f>P316-P315</f>
        <v>1</v>
      </c>
      <c r="R316" s="6">
        <f>H316-J316</f>
        <v>-11</v>
      </c>
      <c r="S316" s="7">
        <f>R316-R315</f>
        <v>1</v>
      </c>
      <c r="T316" s="3" t="s">
        <v>1739</v>
      </c>
      <c r="V316" s="6">
        <v>34</v>
      </c>
      <c r="W316" s="6">
        <v>54</v>
      </c>
      <c r="X316" s="7">
        <f>V316-W316</f>
        <v>-20</v>
      </c>
      <c r="Y316" s="6">
        <v>32</v>
      </c>
      <c r="Z316" s="6">
        <v>41</v>
      </c>
      <c r="AA316" s="7">
        <f>Y316-Z316</f>
        <v>-9</v>
      </c>
      <c r="AB316" s="6">
        <v>21</v>
      </c>
      <c r="AC316" s="6">
        <v>26</v>
      </c>
      <c r="AD316" s="7">
        <f>AB316-AC316</f>
        <v>-5</v>
      </c>
      <c r="AE316" s="4" t="s">
        <v>1672</v>
      </c>
      <c r="AJ316" s="6">
        <v>26</v>
      </c>
      <c r="AK316" s="6">
        <v>55</v>
      </c>
      <c r="AL316" s="7">
        <f>AJ316-AK316</f>
        <v>-29</v>
      </c>
      <c r="AM316" s="4" t="s">
        <v>536</v>
      </c>
    </row>
    <row r="317" spans="1:39" x14ac:dyDescent="0.25">
      <c r="B317" t="s">
        <v>293</v>
      </c>
      <c r="C317" s="9" t="s">
        <v>469</v>
      </c>
      <c r="D317" s="97">
        <v>33101</v>
      </c>
      <c r="E317">
        <v>26</v>
      </c>
      <c r="F317" t="s">
        <v>577</v>
      </c>
      <c r="G317" s="2" t="s">
        <v>192</v>
      </c>
      <c r="H317" s="6">
        <v>35</v>
      </c>
      <c r="I317" s="7">
        <v>-3</v>
      </c>
      <c r="J317" s="6">
        <v>50</v>
      </c>
      <c r="K317" s="7">
        <v>4</v>
      </c>
      <c r="L317" s="6">
        <v>10</v>
      </c>
      <c r="M317" s="7">
        <v>0</v>
      </c>
      <c r="N317" s="6"/>
      <c r="P317" s="6">
        <v>4</v>
      </c>
      <c r="Q317" s="7">
        <v>-1</v>
      </c>
      <c r="R317" s="6">
        <v>-15</v>
      </c>
      <c r="S317" s="7">
        <v>-7</v>
      </c>
      <c r="V317" s="6"/>
      <c r="W317" s="6"/>
      <c r="Y317" s="6"/>
      <c r="Z317" s="6"/>
      <c r="AJ317" s="6"/>
      <c r="AK317" s="6"/>
    </row>
    <row r="318" spans="1:39" x14ac:dyDescent="0.25">
      <c r="B318" t="s">
        <v>293</v>
      </c>
      <c r="C318" s="52" t="s">
        <v>675</v>
      </c>
      <c r="D318" s="97">
        <v>33107</v>
      </c>
      <c r="E318">
        <v>26</v>
      </c>
      <c r="F318" t="s">
        <v>521</v>
      </c>
      <c r="G318" s="2" t="s">
        <v>138</v>
      </c>
      <c r="H318" s="6">
        <v>38</v>
      </c>
      <c r="I318" s="7">
        <v>1</v>
      </c>
      <c r="J318" s="6">
        <v>46</v>
      </c>
      <c r="K318" s="7">
        <v>-3</v>
      </c>
      <c r="L318" s="6">
        <v>10</v>
      </c>
      <c r="M318" s="7">
        <v>3</v>
      </c>
      <c r="N318" s="6"/>
      <c r="P318" s="6"/>
      <c r="R318" s="6">
        <v>-8</v>
      </c>
      <c r="S318" s="7">
        <v>4</v>
      </c>
      <c r="V318" s="6"/>
      <c r="W318" s="6"/>
      <c r="Y318" s="6"/>
      <c r="Z318" s="6"/>
      <c r="AJ318" s="6"/>
      <c r="AK318" s="6"/>
    </row>
    <row r="319" spans="1:39" x14ac:dyDescent="0.25">
      <c r="B319" t="s">
        <v>293</v>
      </c>
      <c r="C319" s="52" t="s">
        <v>432</v>
      </c>
      <c r="D319" s="97">
        <v>33109</v>
      </c>
      <c r="E319">
        <v>26</v>
      </c>
      <c r="F319" t="s">
        <v>678</v>
      </c>
      <c r="G319" s="2" t="s">
        <v>176</v>
      </c>
      <c r="H319" s="6">
        <v>37</v>
      </c>
      <c r="I319" s="7">
        <v>-1</v>
      </c>
      <c r="J319" s="6">
        <v>51</v>
      </c>
      <c r="K319" s="7">
        <v>2</v>
      </c>
      <c r="L319" s="6">
        <v>6</v>
      </c>
      <c r="M319" s="7">
        <v>-3</v>
      </c>
      <c r="N319" s="6"/>
      <c r="P319" s="6">
        <v>3</v>
      </c>
      <c r="Q319" s="7">
        <v>1</v>
      </c>
      <c r="R319" s="6">
        <v>-14</v>
      </c>
      <c r="S319" s="7">
        <v>-3</v>
      </c>
      <c r="V319" s="6"/>
      <c r="W319" s="6"/>
      <c r="Y319" s="6"/>
      <c r="Z319" s="6"/>
      <c r="AJ319" s="6"/>
      <c r="AK319" s="6"/>
    </row>
    <row r="320" spans="1:39" x14ac:dyDescent="0.25">
      <c r="B320" t="s">
        <v>293</v>
      </c>
      <c r="C320" s="9" t="s">
        <v>433</v>
      </c>
      <c r="D320" s="97">
        <v>33114</v>
      </c>
      <c r="E320">
        <v>8</v>
      </c>
      <c r="F320" t="s">
        <v>264</v>
      </c>
      <c r="G320" s="2" t="s">
        <v>54</v>
      </c>
      <c r="H320" s="6">
        <v>35.5</v>
      </c>
      <c r="I320" s="7">
        <v>2</v>
      </c>
      <c r="J320" s="6">
        <v>48</v>
      </c>
      <c r="K320" s="7">
        <v>0</v>
      </c>
      <c r="L320" s="6">
        <v>8.5</v>
      </c>
      <c r="M320" s="7">
        <v>-3</v>
      </c>
      <c r="N320" s="6"/>
      <c r="P320" s="6">
        <v>4.5</v>
      </c>
      <c r="Q320" s="7">
        <v>0</v>
      </c>
      <c r="R320" s="6">
        <v>-12.5</v>
      </c>
      <c r="S320" s="7">
        <v>2</v>
      </c>
      <c r="V320" s="6">
        <v>32</v>
      </c>
      <c r="W320" s="6">
        <v>63</v>
      </c>
      <c r="X320" s="7">
        <f>V320-W320</f>
        <v>-31</v>
      </c>
      <c r="Y320" s="6"/>
      <c r="Z320" s="6"/>
      <c r="AJ320" s="6">
        <v>27</v>
      </c>
      <c r="AK320" s="6">
        <v>61</v>
      </c>
      <c r="AL320" s="7">
        <f>AJ320-AK320</f>
        <v>-34</v>
      </c>
      <c r="AM320" s="4" t="s">
        <v>292</v>
      </c>
    </row>
    <row r="321" spans="1:39" x14ac:dyDescent="0.25">
      <c r="B321" t="s">
        <v>293</v>
      </c>
      <c r="C321" s="9" t="s">
        <v>644</v>
      </c>
      <c r="D321" s="97">
        <v>33116</v>
      </c>
      <c r="E321">
        <v>3</v>
      </c>
      <c r="F321" t="s">
        <v>638</v>
      </c>
      <c r="G321" s="2"/>
      <c r="H321" s="6">
        <v>38</v>
      </c>
      <c r="I321" s="7">
        <v>3</v>
      </c>
      <c r="J321" s="6">
        <v>45</v>
      </c>
      <c r="K321" s="7">
        <v>-1</v>
      </c>
      <c r="L321" s="6">
        <v>6</v>
      </c>
      <c r="M321" s="7">
        <v>-3</v>
      </c>
      <c r="N321" s="6"/>
      <c r="P321" s="6">
        <v>6</v>
      </c>
      <c r="Q321" s="7">
        <v>-1</v>
      </c>
      <c r="R321" s="6">
        <v>-7</v>
      </c>
      <c r="S321" s="7">
        <v>4</v>
      </c>
      <c r="T321" s="5" t="s">
        <v>639</v>
      </c>
      <c r="V321" s="6"/>
      <c r="W321" s="6"/>
      <c r="Y321" s="6"/>
      <c r="Z321" s="6"/>
      <c r="AJ321" s="6"/>
      <c r="AK321" s="6"/>
    </row>
    <row r="322" spans="1:39" x14ac:dyDescent="0.25">
      <c r="B322" t="s">
        <v>293</v>
      </c>
      <c r="C322" s="52" t="s">
        <v>687</v>
      </c>
      <c r="D322" s="97">
        <v>33086</v>
      </c>
      <c r="E322">
        <v>8</v>
      </c>
      <c r="F322" t="s">
        <v>664</v>
      </c>
      <c r="G322" s="2"/>
      <c r="H322" s="6">
        <v>35.1</v>
      </c>
      <c r="I322" s="7">
        <v>0.7</v>
      </c>
      <c r="J322" s="6">
        <v>47.6</v>
      </c>
      <c r="K322" s="7">
        <v>-0.3</v>
      </c>
      <c r="L322" s="6">
        <v>9.3000000000000007</v>
      </c>
      <c r="M322" s="7">
        <v>-0.6</v>
      </c>
      <c r="N322" s="6"/>
      <c r="P322" s="6">
        <v>4.5</v>
      </c>
      <c r="Q322" s="7">
        <v>-0.4</v>
      </c>
      <c r="R322" s="6">
        <v>-12.5</v>
      </c>
      <c r="S322" s="7">
        <v>1</v>
      </c>
      <c r="V322" s="6">
        <v>31.8</v>
      </c>
      <c r="W322" s="6">
        <v>62.9</v>
      </c>
      <c r="X322" s="7">
        <f>V322-W322</f>
        <v>-31.099999999999998</v>
      </c>
      <c r="Y322" s="6">
        <v>38.799999999999997</v>
      </c>
      <c r="Z322" s="6">
        <v>47.9</v>
      </c>
      <c r="AA322" s="7">
        <f>Y322-Z322</f>
        <v>-9.1000000000000014</v>
      </c>
      <c r="AB322" s="6">
        <v>30.6</v>
      </c>
      <c r="AC322" s="6">
        <v>37.5</v>
      </c>
      <c r="AD322" s="7">
        <f>AB322-AC322</f>
        <v>-6.8999999999999986</v>
      </c>
      <c r="AJ322" s="6">
        <v>28.8</v>
      </c>
      <c r="AK322" s="6">
        <v>59.5</v>
      </c>
      <c r="AL322" s="7">
        <f>AJ322-AK322</f>
        <v>-30.7</v>
      </c>
      <c r="AM322" s="4" t="s">
        <v>292</v>
      </c>
    </row>
    <row r="323" spans="1:39" x14ac:dyDescent="0.25">
      <c r="B323" t="s">
        <v>295</v>
      </c>
      <c r="C323" s="9" t="s">
        <v>647</v>
      </c>
      <c r="D323" s="97">
        <v>33123</v>
      </c>
      <c r="E323">
        <v>13</v>
      </c>
      <c r="F323" t="s">
        <v>678</v>
      </c>
      <c r="G323" s="2" t="s">
        <v>672</v>
      </c>
      <c r="H323" s="6">
        <v>37</v>
      </c>
      <c r="I323" s="7">
        <v>0</v>
      </c>
      <c r="J323" s="6">
        <v>50</v>
      </c>
      <c r="K323" s="7">
        <v>-1</v>
      </c>
      <c r="L323" s="6">
        <v>8</v>
      </c>
      <c r="M323" s="7">
        <v>2</v>
      </c>
      <c r="N323" s="6"/>
      <c r="P323" s="6">
        <v>3</v>
      </c>
      <c r="Q323" s="7">
        <v>0</v>
      </c>
      <c r="R323" s="6">
        <v>-13</v>
      </c>
      <c r="S323" s="7">
        <v>1</v>
      </c>
      <c r="V323" s="6"/>
      <c r="W323" s="6"/>
      <c r="Y323" s="6"/>
      <c r="Z323" s="6"/>
      <c r="AJ323" s="6"/>
      <c r="AK323" s="6"/>
    </row>
    <row r="324" spans="1:39" x14ac:dyDescent="0.25">
      <c r="B324" s="3" t="s">
        <v>295</v>
      </c>
      <c r="C324" s="52" t="s">
        <v>662</v>
      </c>
      <c r="D324" s="97">
        <v>33132</v>
      </c>
      <c r="F324" s="3" t="s">
        <v>357</v>
      </c>
      <c r="G324" s="2"/>
      <c r="H324" s="6">
        <v>37</v>
      </c>
      <c r="I324" s="7">
        <f>H324-H316</f>
        <v>3</v>
      </c>
      <c r="J324" s="6">
        <v>44</v>
      </c>
      <c r="K324" s="7">
        <f>J324-J316</f>
        <v>-1</v>
      </c>
      <c r="L324" s="6">
        <v>11</v>
      </c>
      <c r="M324" s="7">
        <f>L324-L316</f>
        <v>3</v>
      </c>
      <c r="N324" s="6"/>
      <c r="P324" s="6">
        <v>4</v>
      </c>
      <c r="Q324" s="7">
        <f>P324-P316</f>
        <v>-1</v>
      </c>
      <c r="R324" s="6">
        <f>H324-J324</f>
        <v>-7</v>
      </c>
      <c r="S324" s="7">
        <f>R324-R316</f>
        <v>4</v>
      </c>
      <c r="T324" s="3" t="s">
        <v>1739</v>
      </c>
      <c r="V324" s="6">
        <v>32</v>
      </c>
      <c r="W324" s="6">
        <v>54</v>
      </c>
      <c r="X324" s="7">
        <f>V324-W324</f>
        <v>-22</v>
      </c>
      <c r="Y324" s="6">
        <v>34</v>
      </c>
      <c r="Z324" s="6">
        <v>40</v>
      </c>
      <c r="AA324" s="7">
        <f>Y324-Z324</f>
        <v>-6</v>
      </c>
      <c r="AB324" s="6">
        <v>28</v>
      </c>
      <c r="AC324" s="6">
        <v>24</v>
      </c>
      <c r="AD324" s="7">
        <f>AB324-AC324</f>
        <v>4</v>
      </c>
      <c r="AE324" s="4" t="s">
        <v>1672</v>
      </c>
      <c r="AJ324" s="6">
        <v>26</v>
      </c>
      <c r="AK324" s="6">
        <v>56</v>
      </c>
      <c r="AL324" s="7">
        <f>AJ324-AK324</f>
        <v>-30</v>
      </c>
      <c r="AM324" s="4" t="s">
        <v>536</v>
      </c>
    </row>
    <row r="325" spans="1:39" x14ac:dyDescent="0.25">
      <c r="B325" t="s">
        <v>295</v>
      </c>
      <c r="C325" s="52" t="s">
        <v>641</v>
      </c>
      <c r="D325" s="97">
        <v>33135</v>
      </c>
      <c r="E325">
        <v>23</v>
      </c>
      <c r="F325" t="s">
        <v>521</v>
      </c>
      <c r="G325" s="2" t="s">
        <v>138</v>
      </c>
      <c r="H325" s="6">
        <v>38</v>
      </c>
      <c r="I325" s="7">
        <v>0</v>
      </c>
      <c r="J325" s="6">
        <v>46</v>
      </c>
      <c r="K325" s="7">
        <v>0</v>
      </c>
      <c r="L325" s="6">
        <v>10</v>
      </c>
      <c r="M325" s="7">
        <v>0</v>
      </c>
      <c r="N325" s="6"/>
      <c r="P325" s="6">
        <v>3</v>
      </c>
      <c r="Q325" s="7"/>
      <c r="R325" s="6">
        <v>-8</v>
      </c>
      <c r="S325" s="7">
        <v>0</v>
      </c>
      <c r="V325" s="6"/>
      <c r="W325" s="6"/>
      <c r="Y325" s="6"/>
      <c r="Z325" s="6"/>
      <c r="AB325" s="6"/>
      <c r="AC325" s="6"/>
      <c r="AJ325" s="6"/>
      <c r="AK325" s="6"/>
    </row>
    <row r="326" spans="1:39" x14ac:dyDescent="0.25">
      <c r="B326" t="s">
        <v>295</v>
      </c>
      <c r="C326" s="9" t="s">
        <v>481</v>
      </c>
      <c r="D326" s="97">
        <v>33136</v>
      </c>
      <c r="E326">
        <v>30</v>
      </c>
      <c r="F326" t="s">
        <v>577</v>
      </c>
      <c r="G326" s="2" t="s">
        <v>192</v>
      </c>
      <c r="H326" s="6">
        <v>38</v>
      </c>
      <c r="I326" s="7">
        <v>3</v>
      </c>
      <c r="J326" s="6">
        <v>45</v>
      </c>
      <c r="K326" s="7">
        <v>-5</v>
      </c>
      <c r="L326" s="6">
        <v>12</v>
      </c>
      <c r="M326" s="7">
        <v>2</v>
      </c>
      <c r="N326" s="6"/>
      <c r="P326" s="6">
        <v>3</v>
      </c>
      <c r="Q326" s="7">
        <v>0</v>
      </c>
      <c r="R326" s="6">
        <v>-7</v>
      </c>
      <c r="S326" s="7">
        <v>8</v>
      </c>
      <c r="V326" s="6"/>
      <c r="W326" s="6"/>
      <c r="Y326" s="6"/>
      <c r="Z326" s="6"/>
      <c r="AB326" s="6"/>
      <c r="AC326" s="6"/>
      <c r="AJ326" s="6"/>
      <c r="AK326" s="6"/>
    </row>
    <row r="327" spans="1:39" x14ac:dyDescent="0.25">
      <c r="B327" t="s">
        <v>295</v>
      </c>
      <c r="C327" s="52" t="s">
        <v>434</v>
      </c>
      <c r="D327" s="97">
        <v>33137</v>
      </c>
      <c r="E327">
        <v>30</v>
      </c>
      <c r="F327" t="s">
        <v>678</v>
      </c>
      <c r="G327" s="2" t="s">
        <v>176</v>
      </c>
      <c r="H327" s="6">
        <v>35</v>
      </c>
      <c r="I327" s="7">
        <v>-2</v>
      </c>
      <c r="J327" s="6">
        <v>44</v>
      </c>
      <c r="K327" s="7">
        <v>-6</v>
      </c>
      <c r="L327" s="6">
        <v>12</v>
      </c>
      <c r="M327" s="7">
        <v>4</v>
      </c>
      <c r="N327" s="6"/>
      <c r="P327" s="6">
        <v>4</v>
      </c>
      <c r="Q327" s="7">
        <v>1</v>
      </c>
      <c r="R327" s="6">
        <v>-9</v>
      </c>
      <c r="S327" s="7">
        <v>4</v>
      </c>
      <c r="V327" s="6"/>
      <c r="W327" s="6"/>
      <c r="Y327" s="6"/>
      <c r="Z327" s="6"/>
      <c r="AB327" s="6"/>
      <c r="AC327" s="6"/>
      <c r="AJ327" s="6"/>
      <c r="AK327" s="6"/>
    </row>
    <row r="328" spans="1:39" x14ac:dyDescent="0.25">
      <c r="A328" s="3"/>
      <c r="B328" t="s">
        <v>295</v>
      </c>
      <c r="C328" s="52" t="s">
        <v>688</v>
      </c>
      <c r="D328" s="97">
        <v>33138</v>
      </c>
      <c r="E328">
        <v>29</v>
      </c>
      <c r="F328" t="s">
        <v>357</v>
      </c>
      <c r="G328" s="2" t="s">
        <v>96</v>
      </c>
      <c r="H328" s="6">
        <v>39</v>
      </c>
      <c r="I328" s="7">
        <f>H328-H324</f>
        <v>2</v>
      </c>
      <c r="J328" s="6">
        <v>44</v>
      </c>
      <c r="K328" s="7">
        <f>J328-J324</f>
        <v>0</v>
      </c>
      <c r="L328" s="6">
        <v>12</v>
      </c>
      <c r="M328" s="7">
        <f>L328-L324</f>
        <v>1</v>
      </c>
      <c r="N328" s="6"/>
      <c r="P328" s="6">
        <v>3</v>
      </c>
      <c r="Q328" s="7">
        <f>P328-P324</f>
        <v>-1</v>
      </c>
      <c r="R328" s="6">
        <f>H328-J328</f>
        <v>-5</v>
      </c>
      <c r="S328" s="7">
        <f>R328-R324</f>
        <v>2</v>
      </c>
      <c r="V328" s="6"/>
      <c r="W328" s="6"/>
      <c r="X328" s="7"/>
      <c r="Y328" s="6"/>
      <c r="Z328" s="6"/>
      <c r="AA328" s="7"/>
      <c r="AB328" s="6"/>
      <c r="AC328" s="6"/>
      <c r="AE328" s="4"/>
      <c r="AJ328" s="6"/>
      <c r="AK328" s="6"/>
      <c r="AL328" s="7"/>
      <c r="AM328" s="4"/>
    </row>
    <row r="329" spans="1:39" x14ac:dyDescent="0.25">
      <c r="B329" t="s">
        <v>295</v>
      </c>
      <c r="C329" s="52" t="s">
        <v>660</v>
      </c>
      <c r="D329" s="97">
        <v>33144</v>
      </c>
      <c r="E329">
        <v>30</v>
      </c>
      <c r="F329" t="s">
        <v>684</v>
      </c>
      <c r="G329" s="2" t="s">
        <v>98</v>
      </c>
      <c r="H329" s="6">
        <v>33</v>
      </c>
      <c r="I329" s="7">
        <v>-3</v>
      </c>
      <c r="J329" s="6">
        <v>52</v>
      </c>
      <c r="K329" s="7">
        <v>3</v>
      </c>
      <c r="L329" s="6">
        <v>10</v>
      </c>
      <c r="M329" s="7">
        <v>1</v>
      </c>
      <c r="N329" s="6"/>
      <c r="P329" s="6">
        <v>3</v>
      </c>
      <c r="Q329" s="7">
        <v>-1</v>
      </c>
      <c r="R329" s="6">
        <v>-19</v>
      </c>
      <c r="S329" s="7">
        <v>6</v>
      </c>
      <c r="V329" s="6"/>
      <c r="W329" s="6"/>
      <c r="Y329" s="6"/>
      <c r="Z329" s="6"/>
      <c r="AB329" s="6"/>
      <c r="AC329" s="6"/>
      <c r="AJ329" s="6"/>
      <c r="AK329" s="6"/>
    </row>
    <row r="330" spans="1:39" x14ac:dyDescent="0.25">
      <c r="B330" t="s">
        <v>295</v>
      </c>
      <c r="C330" s="9" t="s">
        <v>435</v>
      </c>
      <c r="D330" s="97">
        <v>33142</v>
      </c>
      <c r="E330">
        <v>7</v>
      </c>
      <c r="F330" t="s">
        <v>264</v>
      </c>
      <c r="G330" s="2" t="s">
        <v>194</v>
      </c>
      <c r="H330" s="6">
        <v>31.5</v>
      </c>
      <c r="I330" s="7">
        <v>-4</v>
      </c>
      <c r="J330" s="6">
        <v>46</v>
      </c>
      <c r="K330" s="7">
        <v>-2</v>
      </c>
      <c r="L330" s="6">
        <v>14</v>
      </c>
      <c r="M330" s="7">
        <v>5.5</v>
      </c>
      <c r="N330" s="6"/>
      <c r="P330" s="6">
        <v>4</v>
      </c>
      <c r="Q330" s="7">
        <v>-0.5</v>
      </c>
      <c r="R330" s="6">
        <v>-14.5</v>
      </c>
      <c r="S330" s="7">
        <v>-2</v>
      </c>
      <c r="V330" s="6">
        <v>31</v>
      </c>
      <c r="W330" s="6">
        <v>64</v>
      </c>
      <c r="X330" s="7">
        <f>V330-W330</f>
        <v>-33</v>
      </c>
      <c r="Y330" s="6"/>
      <c r="Z330" s="6"/>
      <c r="AB330" s="6"/>
      <c r="AC330" s="6"/>
      <c r="AJ330" s="6">
        <v>30</v>
      </c>
      <c r="AK330" s="6">
        <v>61</v>
      </c>
      <c r="AL330" s="7">
        <f>AJ330-AK330</f>
        <v>-31</v>
      </c>
      <c r="AM330" s="4" t="s">
        <v>292</v>
      </c>
    </row>
    <row r="331" spans="1:39" x14ac:dyDescent="0.25">
      <c r="A331" s="3"/>
      <c r="B331" t="s">
        <v>295</v>
      </c>
      <c r="C331" s="9"/>
      <c r="D331" s="97">
        <v>33144</v>
      </c>
      <c r="E331">
        <v>1</v>
      </c>
      <c r="F331" t="s">
        <v>638</v>
      </c>
      <c r="G331" s="2"/>
      <c r="H331" s="6">
        <v>32</v>
      </c>
      <c r="I331" s="7">
        <v>-6</v>
      </c>
      <c r="J331" s="6">
        <v>45</v>
      </c>
      <c r="K331" s="7">
        <v>0</v>
      </c>
      <c r="L331" s="6">
        <v>15</v>
      </c>
      <c r="M331" s="7">
        <v>9</v>
      </c>
      <c r="N331" s="6"/>
      <c r="P331" s="6">
        <v>5</v>
      </c>
      <c r="Q331" s="7">
        <v>-1</v>
      </c>
      <c r="R331" s="6">
        <v>-13</v>
      </c>
      <c r="S331" s="7">
        <v>-6</v>
      </c>
      <c r="T331" s="5" t="s">
        <v>639</v>
      </c>
      <c r="V331" s="6"/>
      <c r="W331" s="6"/>
      <c r="Y331" s="6"/>
      <c r="Z331" s="6"/>
      <c r="AB331" s="6"/>
      <c r="AC331" s="6"/>
      <c r="AJ331" s="6"/>
      <c r="AK331" s="6"/>
    </row>
    <row r="332" spans="1:39" x14ac:dyDescent="0.25">
      <c r="B332" t="s">
        <v>295</v>
      </c>
      <c r="C332" s="9"/>
      <c r="D332" s="97">
        <v>33154</v>
      </c>
      <c r="E332">
        <v>8</v>
      </c>
      <c r="F332" t="s">
        <v>264</v>
      </c>
      <c r="G332" s="2" t="s">
        <v>54</v>
      </c>
      <c r="H332" s="6">
        <v>31.5</v>
      </c>
      <c r="I332" s="7">
        <v>-4</v>
      </c>
      <c r="J332" s="6">
        <v>46</v>
      </c>
      <c r="K332" s="7">
        <v>-2</v>
      </c>
      <c r="L332" s="6">
        <v>14</v>
      </c>
      <c r="M332" s="7">
        <v>5.5</v>
      </c>
      <c r="N332" s="6"/>
      <c r="P332" s="6">
        <v>4</v>
      </c>
      <c r="Q332" s="7">
        <v>-0.5</v>
      </c>
      <c r="R332" s="6">
        <v>-14.5</v>
      </c>
      <c r="S332" s="7">
        <v>2</v>
      </c>
      <c r="V332" s="6"/>
      <c r="W332" s="6"/>
      <c r="Y332" s="6"/>
      <c r="Z332" s="6"/>
      <c r="AB332" s="6"/>
      <c r="AC332" s="6"/>
      <c r="AJ332" s="6"/>
      <c r="AK332" s="6"/>
    </row>
    <row r="333" spans="1:39" x14ac:dyDescent="0.25">
      <c r="B333" t="s">
        <v>295</v>
      </c>
      <c r="C333" s="52" t="s">
        <v>372</v>
      </c>
      <c r="D333" s="97">
        <v>33145</v>
      </c>
      <c r="E333">
        <v>8</v>
      </c>
      <c r="F333" t="s">
        <v>664</v>
      </c>
      <c r="G333" s="2"/>
      <c r="H333" s="6">
        <v>34.6</v>
      </c>
      <c r="I333" s="7">
        <v>-0.5</v>
      </c>
      <c r="J333" s="6">
        <v>46.6</v>
      </c>
      <c r="K333" s="7">
        <v>-1</v>
      </c>
      <c r="L333" s="6">
        <v>11.1</v>
      </c>
      <c r="M333" s="7">
        <v>1.8</v>
      </c>
      <c r="N333" s="6"/>
      <c r="P333" s="6">
        <v>4.5</v>
      </c>
      <c r="Q333" s="7">
        <v>0</v>
      </c>
      <c r="R333" s="6">
        <v>-12</v>
      </c>
      <c r="S333" s="7">
        <v>0.5</v>
      </c>
      <c r="V333" s="6">
        <v>32.5</v>
      </c>
      <c r="W333" s="6">
        <v>62.1</v>
      </c>
      <c r="X333" s="7">
        <f>V333-W333</f>
        <v>-29.6</v>
      </c>
      <c r="Y333" s="6">
        <v>42.4</v>
      </c>
      <c r="Z333" s="6">
        <v>43.7</v>
      </c>
      <c r="AA333" s="7">
        <f>Y333-Z333</f>
        <v>-1.3000000000000043</v>
      </c>
      <c r="AB333" s="6">
        <v>35.1</v>
      </c>
      <c r="AC333" s="6">
        <v>34.1</v>
      </c>
      <c r="AD333" s="7">
        <f>AB333-AC333</f>
        <v>1</v>
      </c>
      <c r="AJ333" s="6">
        <v>29.1</v>
      </c>
      <c r="AK333" s="6">
        <v>59.9</v>
      </c>
      <c r="AL333" s="7">
        <f>AJ333-AK333</f>
        <v>-30.799999999999997</v>
      </c>
      <c r="AM333" s="4" t="s">
        <v>292</v>
      </c>
    </row>
    <row r="334" spans="1:39" x14ac:dyDescent="0.25">
      <c r="A334" s="3"/>
      <c r="B334" t="s">
        <v>297</v>
      </c>
      <c r="C334" s="9"/>
      <c r="D334" s="97">
        <v>33151</v>
      </c>
      <c r="E334">
        <v>7</v>
      </c>
      <c r="F334" t="s">
        <v>678</v>
      </c>
      <c r="G334" s="2" t="s">
        <v>176</v>
      </c>
      <c r="H334" s="6"/>
      <c r="I334" s="7"/>
      <c r="J334" s="6"/>
      <c r="K334" s="7"/>
      <c r="L334" s="6"/>
      <c r="N334" s="6"/>
      <c r="P334" s="6"/>
      <c r="Q334" s="7"/>
      <c r="R334" s="6"/>
      <c r="S334" s="7"/>
      <c r="V334" s="6"/>
      <c r="W334" s="6"/>
      <c r="Y334" s="6"/>
      <c r="Z334" s="6"/>
      <c r="AB334" s="6"/>
      <c r="AC334" s="6"/>
      <c r="AJ334" s="6"/>
      <c r="AK334" s="6"/>
    </row>
    <row r="335" spans="1:39" x14ac:dyDescent="0.25">
      <c r="B335" t="s">
        <v>297</v>
      </c>
      <c r="C335" s="9" t="s">
        <v>340</v>
      </c>
      <c r="D335" s="97">
        <v>33158</v>
      </c>
      <c r="E335">
        <v>15</v>
      </c>
      <c r="F335" t="s">
        <v>678</v>
      </c>
      <c r="G335" s="2" t="s">
        <v>672</v>
      </c>
      <c r="H335" s="6">
        <v>36</v>
      </c>
      <c r="I335" s="7"/>
      <c r="J335" s="6">
        <v>49</v>
      </c>
      <c r="K335" s="7"/>
      <c r="L335" s="6">
        <v>9</v>
      </c>
      <c r="M335" s="7"/>
      <c r="N335" s="6"/>
      <c r="P335" s="6">
        <v>4</v>
      </c>
      <c r="Q335" s="7"/>
      <c r="R335" s="6">
        <v>-13</v>
      </c>
      <c r="S335" s="7"/>
      <c r="V335" s="6"/>
      <c r="W335" s="6"/>
      <c r="Y335" s="6"/>
      <c r="Z335" s="6"/>
      <c r="AB335" s="6"/>
      <c r="AC335" s="6"/>
      <c r="AJ335" s="6"/>
      <c r="AK335" s="6"/>
    </row>
    <row r="336" spans="1:39" x14ac:dyDescent="0.25">
      <c r="B336" s="3" t="s">
        <v>297</v>
      </c>
      <c r="C336" s="52" t="s">
        <v>1634</v>
      </c>
      <c r="D336" s="97">
        <v>33160</v>
      </c>
      <c r="F336" s="3" t="s">
        <v>357</v>
      </c>
      <c r="G336" s="2"/>
      <c r="H336" s="6">
        <v>34</v>
      </c>
      <c r="I336" s="7">
        <f>H336-H328</f>
        <v>-5</v>
      </c>
      <c r="J336" s="6">
        <v>47</v>
      </c>
      <c r="K336" s="7">
        <f>J336-J328</f>
        <v>3</v>
      </c>
      <c r="L336" s="6">
        <v>12</v>
      </c>
      <c r="M336" s="7">
        <f>L336-L328</f>
        <v>0</v>
      </c>
      <c r="N336" s="6"/>
      <c r="P336" s="6">
        <v>4</v>
      </c>
      <c r="Q336" s="7">
        <f>P336-P328</f>
        <v>1</v>
      </c>
      <c r="R336" s="6">
        <f>H336-J336</f>
        <v>-13</v>
      </c>
      <c r="S336" s="7">
        <f>R336-R328</f>
        <v>-8</v>
      </c>
      <c r="T336" s="3" t="s">
        <v>1739</v>
      </c>
      <c r="V336" s="6">
        <v>30</v>
      </c>
      <c r="W336" s="6">
        <v>58</v>
      </c>
      <c r="X336" s="7">
        <f>V336-W336</f>
        <v>-28</v>
      </c>
      <c r="Y336" s="6">
        <v>39</v>
      </c>
      <c r="Z336" s="6">
        <v>38</v>
      </c>
      <c r="AA336" s="7">
        <f>Y336-Z336</f>
        <v>1</v>
      </c>
      <c r="AB336" s="6">
        <v>32</v>
      </c>
      <c r="AC336" s="6">
        <v>24</v>
      </c>
      <c r="AD336" s="7">
        <f>AB336-AC336</f>
        <v>8</v>
      </c>
      <c r="AE336" s="4" t="s">
        <v>1672</v>
      </c>
      <c r="AJ336" s="6">
        <v>23</v>
      </c>
      <c r="AK336" s="6">
        <v>59</v>
      </c>
      <c r="AL336" s="7">
        <f>AJ336-AK336</f>
        <v>-36</v>
      </c>
      <c r="AM336" s="4" t="s">
        <v>536</v>
      </c>
    </row>
    <row r="337" spans="1:39" x14ac:dyDescent="0.25">
      <c r="A337" s="3"/>
      <c r="B337" t="s">
        <v>297</v>
      </c>
      <c r="C337" s="9" t="s">
        <v>516</v>
      </c>
      <c r="D337" s="97">
        <v>33164</v>
      </c>
      <c r="E337">
        <v>28</v>
      </c>
      <c r="F337" t="s">
        <v>577</v>
      </c>
      <c r="G337" s="2" t="s">
        <v>192</v>
      </c>
      <c r="H337" s="6">
        <v>33</v>
      </c>
      <c r="I337" s="7">
        <v>-5</v>
      </c>
      <c r="J337" s="6">
        <v>49</v>
      </c>
      <c r="K337" s="7">
        <v>4</v>
      </c>
      <c r="L337" s="6">
        <v>14</v>
      </c>
      <c r="M337" s="7">
        <v>2</v>
      </c>
      <c r="N337" s="6"/>
      <c r="P337" s="6">
        <v>2</v>
      </c>
      <c r="Q337" s="7">
        <v>-1</v>
      </c>
      <c r="R337" s="6">
        <v>-16</v>
      </c>
      <c r="S337" s="7">
        <v>-9</v>
      </c>
      <c r="V337" s="6"/>
      <c r="W337" s="6"/>
      <c r="Y337" s="6"/>
      <c r="Z337" s="6"/>
      <c r="AB337" s="6"/>
      <c r="AC337" s="6"/>
      <c r="AJ337" s="6"/>
      <c r="AK337" s="6"/>
    </row>
    <row r="338" spans="1:39" x14ac:dyDescent="0.25">
      <c r="A338" s="3"/>
      <c r="B338" t="s">
        <v>297</v>
      </c>
      <c r="C338" s="52" t="s">
        <v>427</v>
      </c>
      <c r="D338" s="97">
        <v>33166</v>
      </c>
      <c r="E338">
        <v>27</v>
      </c>
      <c r="F338" t="s">
        <v>357</v>
      </c>
      <c r="G338" s="2" t="s">
        <v>96</v>
      </c>
      <c r="H338" s="6">
        <v>35</v>
      </c>
      <c r="I338" s="7">
        <f>H338-H336</f>
        <v>1</v>
      </c>
      <c r="J338" s="6">
        <v>45</v>
      </c>
      <c r="K338" s="7">
        <f>J338-J336</f>
        <v>-2</v>
      </c>
      <c r="L338" s="6">
        <v>15</v>
      </c>
      <c r="M338" s="7">
        <f>L338-L336</f>
        <v>3</v>
      </c>
      <c r="N338" s="6"/>
      <c r="P338" s="6">
        <v>3</v>
      </c>
      <c r="Q338" s="7">
        <f>P338-P336</f>
        <v>-1</v>
      </c>
      <c r="R338" s="6">
        <f>H338-J338</f>
        <v>-10</v>
      </c>
      <c r="S338" s="7">
        <f>R338-R336</f>
        <v>3</v>
      </c>
      <c r="V338" s="6"/>
      <c r="W338" s="6"/>
      <c r="X338" s="7"/>
      <c r="Y338" s="6"/>
      <c r="Z338" s="6"/>
      <c r="AA338" s="7"/>
      <c r="AB338" s="6"/>
      <c r="AC338" s="6"/>
      <c r="AE338" s="4"/>
      <c r="AJ338" s="6"/>
      <c r="AK338" s="6"/>
      <c r="AL338" s="7"/>
      <c r="AM338" s="4"/>
    </row>
    <row r="339" spans="1:39" x14ac:dyDescent="0.25">
      <c r="B339" t="s">
        <v>297</v>
      </c>
      <c r="C339" s="9" t="s">
        <v>432</v>
      </c>
      <c r="D339" s="97">
        <v>33170</v>
      </c>
      <c r="E339">
        <v>28</v>
      </c>
      <c r="F339" t="s">
        <v>521</v>
      </c>
      <c r="G339" s="2" t="s">
        <v>138</v>
      </c>
      <c r="H339" s="6">
        <v>32</v>
      </c>
      <c r="I339" s="7">
        <v>-6</v>
      </c>
      <c r="J339" s="6">
        <v>48</v>
      </c>
      <c r="K339" s="7">
        <v>2</v>
      </c>
      <c r="L339" s="6">
        <v>14</v>
      </c>
      <c r="M339" s="7">
        <v>4</v>
      </c>
      <c r="N339" s="6"/>
      <c r="P339" s="6">
        <v>2</v>
      </c>
      <c r="Q339" s="7">
        <v>-1</v>
      </c>
      <c r="R339" s="6">
        <v>-16</v>
      </c>
      <c r="S339" s="7">
        <v>-8</v>
      </c>
      <c r="V339" s="6"/>
      <c r="W339" s="6"/>
      <c r="Y339" s="6"/>
      <c r="Z339" s="6"/>
      <c r="AB339" s="6"/>
      <c r="AC339" s="6"/>
      <c r="AJ339" s="6"/>
      <c r="AK339" s="6"/>
    </row>
    <row r="340" spans="1:39" x14ac:dyDescent="0.25">
      <c r="B340" t="s">
        <v>297</v>
      </c>
      <c r="C340" s="52" t="s">
        <v>558</v>
      </c>
      <c r="D340" s="97">
        <v>33172</v>
      </c>
      <c r="E340">
        <v>28</v>
      </c>
      <c r="F340" t="s">
        <v>678</v>
      </c>
      <c r="G340" s="2" t="s">
        <v>176</v>
      </c>
      <c r="H340" s="6">
        <v>34</v>
      </c>
      <c r="I340" s="7">
        <v>-2</v>
      </c>
      <c r="J340" s="6">
        <v>44</v>
      </c>
      <c r="K340" s="7">
        <v>-5</v>
      </c>
      <c r="L340" s="6">
        <v>14</v>
      </c>
      <c r="M340" s="7">
        <v>5</v>
      </c>
      <c r="N340" s="6"/>
      <c r="P340" s="6">
        <v>4</v>
      </c>
      <c r="Q340" s="7">
        <v>0</v>
      </c>
      <c r="R340" s="6">
        <v>-10</v>
      </c>
      <c r="S340" s="7">
        <v>3</v>
      </c>
      <c r="V340" s="6"/>
      <c r="W340" s="6"/>
      <c r="Y340" s="6"/>
      <c r="Z340" s="6"/>
      <c r="AB340" s="6"/>
      <c r="AC340" s="6"/>
      <c r="AJ340" s="6"/>
      <c r="AK340" s="6"/>
    </row>
    <row r="341" spans="1:39" x14ac:dyDescent="0.25">
      <c r="B341" t="s">
        <v>297</v>
      </c>
      <c r="C341" s="9" t="s">
        <v>681</v>
      </c>
      <c r="D341" s="97">
        <v>33172</v>
      </c>
      <c r="E341">
        <v>29</v>
      </c>
      <c r="F341" t="s">
        <v>638</v>
      </c>
      <c r="G341" s="2"/>
      <c r="H341" s="6">
        <v>36</v>
      </c>
      <c r="I341" s="7">
        <v>4</v>
      </c>
      <c r="J341" s="6">
        <v>40</v>
      </c>
      <c r="K341" s="7">
        <v>-5</v>
      </c>
      <c r="L341" s="6">
        <v>13</v>
      </c>
      <c r="M341" s="7">
        <v>-2</v>
      </c>
      <c r="N341" s="6"/>
      <c r="P341" s="6">
        <v>7</v>
      </c>
      <c r="Q341" s="7">
        <v>2</v>
      </c>
      <c r="R341" s="6">
        <v>-4</v>
      </c>
      <c r="S341" s="7">
        <v>9</v>
      </c>
      <c r="T341" s="5" t="s">
        <v>639</v>
      </c>
      <c r="V341" s="6"/>
      <c r="W341" s="6"/>
      <c r="Y341" s="6"/>
      <c r="Z341" s="6"/>
      <c r="AB341" s="6"/>
      <c r="AC341" s="6"/>
      <c r="AJ341" s="6"/>
      <c r="AK341" s="6"/>
    </row>
    <row r="342" spans="1:39" x14ac:dyDescent="0.25">
      <c r="B342" t="s">
        <v>297</v>
      </c>
      <c r="C342" s="9" t="s">
        <v>482</v>
      </c>
      <c r="D342" s="97">
        <v>33170</v>
      </c>
      <c r="F342" s="3" t="s">
        <v>264</v>
      </c>
      <c r="G342" s="2" t="s">
        <v>54</v>
      </c>
      <c r="H342" s="6">
        <v>31.5</v>
      </c>
      <c r="I342" s="7">
        <v>0</v>
      </c>
      <c r="J342" s="6">
        <v>46</v>
      </c>
      <c r="K342" s="7">
        <v>0</v>
      </c>
      <c r="L342" s="6">
        <v>15.5</v>
      </c>
      <c r="M342" s="7">
        <v>1.5</v>
      </c>
      <c r="N342" s="6"/>
      <c r="P342" s="6"/>
      <c r="Q342" s="7"/>
      <c r="R342" s="6">
        <v>-14.5</v>
      </c>
      <c r="S342" s="7">
        <v>0</v>
      </c>
      <c r="V342" s="6">
        <v>35</v>
      </c>
      <c r="W342" s="6">
        <v>57</v>
      </c>
      <c r="X342" s="7">
        <f>V342-W342</f>
        <v>-22</v>
      </c>
      <c r="Y342" s="6"/>
      <c r="Z342" s="6"/>
      <c r="AB342" s="6"/>
      <c r="AC342" s="6"/>
      <c r="AJ342" s="6">
        <v>29</v>
      </c>
      <c r="AK342" s="6">
        <v>60</v>
      </c>
      <c r="AL342" s="7">
        <f>AJ342-AK342</f>
        <v>-31</v>
      </c>
      <c r="AM342" s="4" t="s">
        <v>292</v>
      </c>
    </row>
    <row r="343" spans="1:39" x14ac:dyDescent="0.25">
      <c r="B343" t="s">
        <v>297</v>
      </c>
      <c r="C343" s="52" t="s">
        <v>689</v>
      </c>
      <c r="D343" s="97">
        <v>33149</v>
      </c>
      <c r="F343" t="s">
        <v>664</v>
      </c>
      <c r="G343" s="2"/>
      <c r="H343" s="6">
        <v>34.299999999999997</v>
      </c>
      <c r="I343" s="7">
        <v>-0.3</v>
      </c>
      <c r="J343" s="6">
        <v>46.4</v>
      </c>
      <c r="K343" s="7">
        <v>-0.2</v>
      </c>
      <c r="L343" s="6">
        <v>13</v>
      </c>
      <c r="M343" s="7">
        <v>1.9</v>
      </c>
      <c r="N343" s="6"/>
      <c r="P343" s="6"/>
      <c r="Q343" s="7"/>
      <c r="R343" s="6">
        <v>-12.1</v>
      </c>
      <c r="S343" s="7">
        <v>-0.1</v>
      </c>
      <c r="V343" s="6">
        <v>31.5</v>
      </c>
      <c r="W343" s="6">
        <v>63.2</v>
      </c>
      <c r="X343" s="7">
        <f>V343-W343</f>
        <v>-31.700000000000003</v>
      </c>
      <c r="Y343" s="6">
        <v>44.1</v>
      </c>
      <c r="Z343" s="6">
        <v>41.5</v>
      </c>
      <c r="AA343" s="7">
        <f>Y343-Z343</f>
        <v>2.6000000000000014</v>
      </c>
      <c r="AB343" s="6">
        <v>40.4</v>
      </c>
      <c r="AC343" s="6">
        <v>30.7</v>
      </c>
      <c r="AD343" s="7">
        <f>AB343-AC343</f>
        <v>9.6999999999999993</v>
      </c>
      <c r="AJ343" s="6">
        <v>28.1</v>
      </c>
      <c r="AK343" s="6">
        <v>60.7</v>
      </c>
      <c r="AL343" s="7">
        <f>AJ343-AK343</f>
        <v>-32.6</v>
      </c>
      <c r="AM343" s="4" t="s">
        <v>292</v>
      </c>
    </row>
    <row r="344" spans="1:39" x14ac:dyDescent="0.25">
      <c r="B344" t="s">
        <v>296</v>
      </c>
      <c r="C344" s="52" t="s">
        <v>571</v>
      </c>
      <c r="D344" s="97">
        <v>33179</v>
      </c>
      <c r="E344">
        <v>4</v>
      </c>
      <c r="F344" t="s">
        <v>684</v>
      </c>
      <c r="G344" s="2" t="s">
        <v>98</v>
      </c>
      <c r="H344" s="6">
        <v>32</v>
      </c>
      <c r="I344" s="7">
        <v>-1</v>
      </c>
      <c r="J344" s="6">
        <v>49</v>
      </c>
      <c r="K344" s="7">
        <v>-3</v>
      </c>
      <c r="L344" s="6">
        <v>13</v>
      </c>
      <c r="M344" s="7">
        <v>3</v>
      </c>
      <c r="N344" s="6"/>
      <c r="P344" s="6">
        <v>4</v>
      </c>
      <c r="Q344" s="7">
        <v>1</v>
      </c>
      <c r="R344" s="6">
        <v>-17</v>
      </c>
      <c r="S344" s="7">
        <v>2</v>
      </c>
      <c r="V344" s="6"/>
      <c r="W344" s="6"/>
      <c r="Y344" s="6"/>
      <c r="Z344" s="6"/>
      <c r="AB344" s="6"/>
      <c r="AC344" s="6"/>
      <c r="AJ344" s="6"/>
      <c r="AK344" s="6"/>
    </row>
    <row r="345" spans="1:39" x14ac:dyDescent="0.25">
      <c r="A345" s="3"/>
      <c r="B345" t="s">
        <v>296</v>
      </c>
      <c r="C345" s="52" t="s">
        <v>583</v>
      </c>
      <c r="D345" s="97">
        <v>33180</v>
      </c>
      <c r="E345">
        <v>4</v>
      </c>
      <c r="F345" t="s">
        <v>357</v>
      </c>
      <c r="G345" s="2" t="s">
        <v>124</v>
      </c>
      <c r="H345" s="6">
        <v>30</v>
      </c>
      <c r="I345" s="7">
        <v>-5</v>
      </c>
      <c r="J345" s="6">
        <v>51</v>
      </c>
      <c r="K345" s="7">
        <v>6</v>
      </c>
      <c r="L345" s="6">
        <v>12</v>
      </c>
      <c r="M345" s="7">
        <v>-3</v>
      </c>
      <c r="N345" s="6"/>
      <c r="P345" s="6">
        <v>4</v>
      </c>
      <c r="Q345" s="7">
        <v>1</v>
      </c>
      <c r="R345" s="6">
        <f>H345-J345</f>
        <v>-21</v>
      </c>
      <c r="S345" s="7">
        <v>-11</v>
      </c>
      <c r="V345" s="6"/>
      <c r="W345" s="6"/>
      <c r="Y345" s="6"/>
      <c r="Z345" s="6"/>
      <c r="AB345" s="6"/>
      <c r="AC345" s="6"/>
      <c r="AJ345" s="6"/>
      <c r="AK345" s="6"/>
    </row>
    <row r="346" spans="1:39" x14ac:dyDescent="0.25">
      <c r="B346" t="s">
        <v>296</v>
      </c>
      <c r="C346" s="9" t="s">
        <v>669</v>
      </c>
      <c r="D346" s="97">
        <v>33186</v>
      </c>
      <c r="E346">
        <v>15</v>
      </c>
      <c r="F346" t="s">
        <v>678</v>
      </c>
      <c r="G346" s="2" t="s">
        <v>672</v>
      </c>
      <c r="H346" s="6">
        <v>33</v>
      </c>
      <c r="I346" s="7">
        <v>-1</v>
      </c>
      <c r="J346" s="6">
        <v>49</v>
      </c>
      <c r="K346" s="7">
        <v>5</v>
      </c>
      <c r="L346" s="6">
        <v>13</v>
      </c>
      <c r="M346" s="7">
        <v>-1</v>
      </c>
      <c r="N346" s="6"/>
      <c r="P346" s="6">
        <v>2</v>
      </c>
      <c r="Q346" s="7">
        <v>-2</v>
      </c>
      <c r="R346" s="6">
        <v>-16</v>
      </c>
      <c r="S346" s="7">
        <v>-6</v>
      </c>
      <c r="V346" s="6"/>
      <c r="W346" s="6"/>
      <c r="Y346" s="6"/>
      <c r="Z346" s="6"/>
      <c r="AB346" s="6"/>
      <c r="AC346" s="6"/>
      <c r="AJ346" s="6"/>
      <c r="AK346" s="6"/>
    </row>
    <row r="347" spans="1:39" x14ac:dyDescent="0.25">
      <c r="B347" t="s">
        <v>296</v>
      </c>
      <c r="C347" s="9"/>
      <c r="D347" s="97">
        <v>33186</v>
      </c>
      <c r="E347">
        <v>15</v>
      </c>
      <c r="F347" t="s">
        <v>521</v>
      </c>
      <c r="G347" s="2" t="s">
        <v>102</v>
      </c>
      <c r="H347" s="6">
        <v>34</v>
      </c>
      <c r="I347" s="7">
        <v>2</v>
      </c>
      <c r="J347" s="6">
        <v>49</v>
      </c>
      <c r="K347" s="7">
        <v>1</v>
      </c>
      <c r="L347" s="6">
        <v>13</v>
      </c>
      <c r="M347" s="7">
        <v>-1</v>
      </c>
      <c r="N347" s="6"/>
      <c r="P347" s="6">
        <v>2</v>
      </c>
      <c r="Q347" s="7">
        <v>0</v>
      </c>
      <c r="R347" s="6">
        <v>-15</v>
      </c>
      <c r="S347" s="7">
        <v>1</v>
      </c>
      <c r="V347" s="6"/>
      <c r="W347" s="6"/>
      <c r="Y347" s="6"/>
      <c r="Z347" s="6"/>
      <c r="AB347" s="6"/>
      <c r="AC347" s="6"/>
      <c r="AJ347" s="6"/>
      <c r="AK347" s="6"/>
    </row>
    <row r="348" spans="1:39" x14ac:dyDescent="0.25">
      <c r="A348" s="3"/>
      <c r="B348" t="s">
        <v>296</v>
      </c>
      <c r="C348" s="52" t="s">
        <v>581</v>
      </c>
      <c r="D348" s="97">
        <v>33191</v>
      </c>
      <c r="E348">
        <v>15</v>
      </c>
      <c r="F348" t="s">
        <v>357</v>
      </c>
      <c r="G348" s="2" t="s">
        <v>96</v>
      </c>
      <c r="H348" s="6">
        <v>32</v>
      </c>
      <c r="I348" s="7">
        <v>2</v>
      </c>
      <c r="J348" s="6">
        <v>46</v>
      </c>
      <c r="K348" s="7">
        <v>-5</v>
      </c>
      <c r="L348" s="6">
        <v>15</v>
      </c>
      <c r="M348" s="7">
        <v>3</v>
      </c>
      <c r="N348" s="6"/>
      <c r="P348" s="6">
        <v>4</v>
      </c>
      <c r="Q348" s="7">
        <v>1</v>
      </c>
      <c r="R348" s="6">
        <f>H348-J348</f>
        <v>-14</v>
      </c>
      <c r="S348" s="7">
        <v>7</v>
      </c>
      <c r="V348" s="6"/>
      <c r="W348" s="6"/>
      <c r="X348" s="7"/>
      <c r="Y348" s="6"/>
      <c r="Z348" s="6"/>
      <c r="AB348" s="6"/>
      <c r="AC348" s="6"/>
      <c r="AJ348" s="6"/>
      <c r="AK348" s="6"/>
    </row>
    <row r="349" spans="1:39" x14ac:dyDescent="0.25">
      <c r="B349" t="s">
        <v>296</v>
      </c>
      <c r="C349" s="52" t="s">
        <v>690</v>
      </c>
      <c r="D349" s="97">
        <v>33192</v>
      </c>
      <c r="E349">
        <v>16</v>
      </c>
      <c r="F349" t="s">
        <v>577</v>
      </c>
      <c r="G349" s="2" t="s">
        <v>224</v>
      </c>
      <c r="H349" s="6">
        <v>41</v>
      </c>
      <c r="I349" s="7">
        <v>8</v>
      </c>
      <c r="J349" s="6">
        <v>45</v>
      </c>
      <c r="K349" s="7">
        <v>-4</v>
      </c>
      <c r="L349" s="6">
        <v>10</v>
      </c>
      <c r="M349" s="7">
        <v>-4</v>
      </c>
      <c r="N349" s="6"/>
      <c r="P349" s="6">
        <v>2</v>
      </c>
      <c r="Q349" s="7">
        <v>0</v>
      </c>
      <c r="R349" s="6">
        <v>-4</v>
      </c>
      <c r="S349" s="7">
        <v>12</v>
      </c>
      <c r="V349" s="6"/>
      <c r="W349" s="6"/>
      <c r="Y349" s="6"/>
      <c r="Z349" s="6"/>
      <c r="AB349" s="6"/>
      <c r="AC349" s="6"/>
      <c r="AJ349" s="6"/>
      <c r="AK349" s="6"/>
    </row>
    <row r="350" spans="1:39" x14ac:dyDescent="0.25">
      <c r="B350" t="s">
        <v>296</v>
      </c>
      <c r="C350" s="9"/>
      <c r="D350" s="97">
        <v>33188</v>
      </c>
      <c r="E350">
        <v>18</v>
      </c>
      <c r="F350" t="s">
        <v>691</v>
      </c>
      <c r="G350" s="2" t="s">
        <v>194</v>
      </c>
      <c r="H350" s="6">
        <v>35</v>
      </c>
      <c r="I350" s="7"/>
      <c r="J350" s="6">
        <v>48</v>
      </c>
      <c r="K350" s="7"/>
      <c r="L350" s="6">
        <v>11</v>
      </c>
      <c r="N350" s="6"/>
      <c r="P350" s="6">
        <v>2</v>
      </c>
      <c r="Q350" s="7"/>
      <c r="R350" s="6">
        <v>-13</v>
      </c>
      <c r="S350" s="7"/>
      <c r="T350" s="5" t="s">
        <v>639</v>
      </c>
      <c r="V350" s="6"/>
      <c r="W350" s="6"/>
      <c r="Y350" s="6"/>
      <c r="Z350" s="6"/>
      <c r="AB350" s="6"/>
      <c r="AC350" s="6"/>
      <c r="AJ350" s="6"/>
      <c r="AK350" s="6"/>
    </row>
    <row r="351" spans="1:39" x14ac:dyDescent="0.25">
      <c r="B351" s="3" t="s">
        <v>296</v>
      </c>
      <c r="C351" s="52" t="s">
        <v>661</v>
      </c>
      <c r="D351" s="97">
        <v>33188</v>
      </c>
      <c r="F351" s="3" t="s">
        <v>357</v>
      </c>
      <c r="G351" s="2"/>
      <c r="H351" s="6">
        <v>38</v>
      </c>
      <c r="I351" s="7">
        <f>H351-H348</f>
        <v>6</v>
      </c>
      <c r="J351" s="6">
        <v>46</v>
      </c>
      <c r="K351" s="7">
        <f>J351-J348</f>
        <v>0</v>
      </c>
      <c r="L351" s="6">
        <v>11</v>
      </c>
      <c r="M351" s="7">
        <f>L351-L348</f>
        <v>-4</v>
      </c>
      <c r="N351" s="6"/>
      <c r="P351" s="6">
        <v>3</v>
      </c>
      <c r="Q351" s="7">
        <f>P351-P348</f>
        <v>-1</v>
      </c>
      <c r="R351" s="6">
        <f>H351-J351</f>
        <v>-8</v>
      </c>
      <c r="S351" s="7">
        <f>R351-R348</f>
        <v>6</v>
      </c>
      <c r="T351" s="69" t="s">
        <v>1739</v>
      </c>
      <c r="V351" s="6">
        <v>25</v>
      </c>
      <c r="W351" s="6">
        <v>63</v>
      </c>
      <c r="X351" s="7">
        <f>V351-W351</f>
        <v>-38</v>
      </c>
      <c r="Y351" s="6">
        <v>36</v>
      </c>
      <c r="Z351" s="6">
        <v>38</v>
      </c>
      <c r="AA351" s="7">
        <f>Y351-Z351</f>
        <v>-2</v>
      </c>
      <c r="AB351" s="6">
        <v>30</v>
      </c>
      <c r="AC351" s="6">
        <v>22</v>
      </c>
      <c r="AD351" s="7">
        <f>AB351-AC351</f>
        <v>8</v>
      </c>
      <c r="AE351" s="4" t="s">
        <v>1672</v>
      </c>
      <c r="AJ351" s="6">
        <v>23</v>
      </c>
      <c r="AK351" s="6">
        <v>60</v>
      </c>
      <c r="AL351" s="7">
        <f>AJ351-AK351</f>
        <v>-37</v>
      </c>
      <c r="AM351" s="4" t="s">
        <v>536</v>
      </c>
    </row>
    <row r="352" spans="1:39" x14ac:dyDescent="0.25">
      <c r="B352" t="s">
        <v>296</v>
      </c>
      <c r="C352" s="52" t="s">
        <v>617</v>
      </c>
      <c r="D352" s="97">
        <v>33188</v>
      </c>
      <c r="E352">
        <v>18</v>
      </c>
      <c r="F352" t="s">
        <v>684</v>
      </c>
      <c r="G352" s="2" t="s">
        <v>98</v>
      </c>
      <c r="H352" s="6">
        <v>42</v>
      </c>
      <c r="I352" s="7">
        <v>10</v>
      </c>
      <c r="J352" s="6">
        <v>44</v>
      </c>
      <c r="K352" s="7">
        <v>-5</v>
      </c>
      <c r="L352" s="6">
        <v>11</v>
      </c>
      <c r="M352" s="7">
        <v>-2</v>
      </c>
      <c r="N352" s="6"/>
      <c r="P352" s="6">
        <v>4</v>
      </c>
      <c r="Q352" s="7">
        <v>0</v>
      </c>
      <c r="R352" s="6">
        <v>-2</v>
      </c>
      <c r="S352" s="7">
        <v>15</v>
      </c>
      <c r="V352" s="6"/>
      <c r="W352" s="6"/>
      <c r="Y352" s="6"/>
      <c r="Z352" s="6"/>
      <c r="AB352" s="6"/>
      <c r="AC352" s="6"/>
      <c r="AJ352" s="6"/>
      <c r="AK352" s="6"/>
    </row>
    <row r="353" spans="1:39" x14ac:dyDescent="0.25">
      <c r="B353" t="s">
        <v>296</v>
      </c>
      <c r="C353" s="52" t="s">
        <v>692</v>
      </c>
      <c r="D353" s="97">
        <v>33191</v>
      </c>
      <c r="E353">
        <v>18</v>
      </c>
      <c r="F353" t="s">
        <v>521</v>
      </c>
      <c r="G353" s="2" t="s">
        <v>138</v>
      </c>
      <c r="H353" s="6">
        <v>34</v>
      </c>
      <c r="I353" s="7">
        <v>0</v>
      </c>
      <c r="J353" s="6">
        <v>49</v>
      </c>
      <c r="K353" s="7">
        <v>0</v>
      </c>
      <c r="L353" s="6">
        <v>13</v>
      </c>
      <c r="M353" s="7">
        <v>0</v>
      </c>
      <c r="N353" s="6"/>
      <c r="P353" s="6">
        <v>2</v>
      </c>
      <c r="Q353" s="7">
        <v>0</v>
      </c>
      <c r="R353" s="6">
        <v>-15</v>
      </c>
      <c r="S353" s="7">
        <v>0</v>
      </c>
      <c r="V353" s="6"/>
      <c r="W353" s="6"/>
      <c r="Y353" s="6"/>
      <c r="Z353" s="6"/>
      <c r="AB353" s="6"/>
      <c r="AC353" s="6"/>
      <c r="AJ353" s="6"/>
      <c r="AK353" s="6"/>
    </row>
    <row r="354" spans="1:39" x14ac:dyDescent="0.25">
      <c r="A354" s="3"/>
      <c r="B354" t="s">
        <v>296</v>
      </c>
      <c r="C354" s="9" t="s">
        <v>455</v>
      </c>
      <c r="D354" s="97">
        <v>33192</v>
      </c>
      <c r="E354">
        <v>25</v>
      </c>
      <c r="F354" t="s">
        <v>577</v>
      </c>
      <c r="G354" s="2" t="s">
        <v>192</v>
      </c>
      <c r="H354" s="6">
        <v>38</v>
      </c>
      <c r="I354" s="7">
        <v>1</v>
      </c>
      <c r="J354" s="6">
        <v>46</v>
      </c>
      <c r="K354" s="7">
        <v>-2</v>
      </c>
      <c r="L354" s="6">
        <v>12</v>
      </c>
      <c r="M354" s="7">
        <v>1</v>
      </c>
      <c r="N354" s="6"/>
      <c r="P354" s="6">
        <v>2</v>
      </c>
      <c r="Q354" s="7">
        <v>0</v>
      </c>
      <c r="R354" s="6">
        <v>-8</v>
      </c>
      <c r="S354" s="7">
        <v>3</v>
      </c>
      <c r="V354" s="6"/>
      <c r="W354" s="6"/>
      <c r="Y354" s="6"/>
      <c r="Z354" s="6"/>
      <c r="AB354" s="6"/>
      <c r="AC354" s="6"/>
      <c r="AJ354" s="6"/>
      <c r="AK354" s="6"/>
    </row>
    <row r="355" spans="1:39" x14ac:dyDescent="0.25">
      <c r="A355" s="3"/>
      <c r="B355" t="s">
        <v>296</v>
      </c>
      <c r="C355" s="52" t="s">
        <v>627</v>
      </c>
      <c r="D355" s="97">
        <v>33193</v>
      </c>
      <c r="E355">
        <v>18</v>
      </c>
      <c r="F355" t="s">
        <v>577</v>
      </c>
      <c r="G355" s="2" t="s">
        <v>192</v>
      </c>
      <c r="H355" s="6">
        <v>37</v>
      </c>
      <c r="I355" s="7">
        <v>-4</v>
      </c>
      <c r="J355" s="6">
        <v>48</v>
      </c>
      <c r="K355" s="7">
        <v>3</v>
      </c>
      <c r="L355" s="6">
        <v>11</v>
      </c>
      <c r="M355" s="7">
        <v>1</v>
      </c>
      <c r="N355" s="6"/>
      <c r="P355" s="6">
        <v>2</v>
      </c>
      <c r="Q355" s="7">
        <v>0</v>
      </c>
      <c r="R355" s="6">
        <v>-11</v>
      </c>
      <c r="S355" s="7">
        <v>-7</v>
      </c>
      <c r="V355" s="6"/>
      <c r="W355" s="6"/>
      <c r="Y355" s="6"/>
      <c r="Z355" s="6"/>
      <c r="AB355" s="6"/>
      <c r="AC355" s="6"/>
      <c r="AJ355" s="6"/>
      <c r="AK355" s="6"/>
    </row>
    <row r="356" spans="1:39" x14ac:dyDescent="0.25">
      <c r="B356" t="s">
        <v>296</v>
      </c>
      <c r="C356" s="52" t="s">
        <v>627</v>
      </c>
      <c r="D356" s="97">
        <v>33193</v>
      </c>
      <c r="E356">
        <v>18</v>
      </c>
      <c r="F356" t="s">
        <v>678</v>
      </c>
      <c r="G356" s="2" t="s">
        <v>176</v>
      </c>
      <c r="H356" s="6">
        <v>37</v>
      </c>
      <c r="I356" s="7">
        <v>3</v>
      </c>
      <c r="J356" s="6">
        <v>49</v>
      </c>
      <c r="K356" s="7">
        <v>5</v>
      </c>
      <c r="L356" s="6">
        <v>9</v>
      </c>
      <c r="M356" s="7">
        <v>-6</v>
      </c>
      <c r="N356" s="6"/>
      <c r="P356" s="6">
        <v>3</v>
      </c>
      <c r="Q356" s="7">
        <v>-1</v>
      </c>
      <c r="R356" s="6">
        <v>-12</v>
      </c>
      <c r="S356" s="7">
        <v>-2</v>
      </c>
      <c r="V356" s="6"/>
      <c r="W356" s="6"/>
      <c r="Y356" s="6"/>
      <c r="Z356" s="6"/>
      <c r="AB356" s="6"/>
      <c r="AC356" s="6"/>
      <c r="AJ356" s="6"/>
      <c r="AK356" s="6"/>
    </row>
    <row r="357" spans="1:39" x14ac:dyDescent="0.25">
      <c r="B357" t="s">
        <v>296</v>
      </c>
      <c r="C357" s="9"/>
      <c r="E357">
        <v>21</v>
      </c>
      <c r="F357" t="s">
        <v>664</v>
      </c>
      <c r="G357" s="2"/>
      <c r="H357" s="6">
        <v>33.5</v>
      </c>
      <c r="I357" s="7">
        <v>-0.8</v>
      </c>
      <c r="J357" s="6">
        <v>44.4</v>
      </c>
      <c r="K357" s="7">
        <v>-2</v>
      </c>
      <c r="L357" s="6">
        <v>15.4</v>
      </c>
      <c r="M357" s="7">
        <v>2.4</v>
      </c>
      <c r="N357" s="6"/>
      <c r="P357" s="6"/>
      <c r="Q357" s="7"/>
      <c r="R357" s="6">
        <v>-10.9</v>
      </c>
      <c r="S357" s="7">
        <v>1.2</v>
      </c>
      <c r="V357" s="6">
        <v>54.4</v>
      </c>
      <c r="W357" s="6">
        <v>23.8</v>
      </c>
      <c r="X357" s="7">
        <f>V357-W357</f>
        <v>30.599999999999998</v>
      </c>
      <c r="Y357" s="6">
        <v>38.799999999999997</v>
      </c>
      <c r="Z357" s="6">
        <v>49.2</v>
      </c>
      <c r="AA357" s="7">
        <f>Y357-Z357</f>
        <v>-10.400000000000006</v>
      </c>
      <c r="AB357" s="6">
        <v>44</v>
      </c>
      <c r="AC357" s="6">
        <v>29.3</v>
      </c>
      <c r="AD357" s="7">
        <f>AB357-AC357</f>
        <v>14.7</v>
      </c>
      <c r="AJ357" s="6">
        <v>29.8</v>
      </c>
      <c r="AK357" s="6">
        <v>58.5</v>
      </c>
      <c r="AL357" s="7">
        <f>AJ357-AK357</f>
        <v>-28.7</v>
      </c>
      <c r="AM357" s="4" t="s">
        <v>292</v>
      </c>
    </row>
    <row r="358" spans="1:39" x14ac:dyDescent="0.25">
      <c r="A358" s="3"/>
      <c r="B358" t="s">
        <v>296</v>
      </c>
      <c r="C358" s="52" t="s">
        <v>523</v>
      </c>
      <c r="D358" s="97">
        <v>33194</v>
      </c>
      <c r="E358">
        <v>20</v>
      </c>
      <c r="F358" t="s">
        <v>264</v>
      </c>
      <c r="G358" s="2" t="s">
        <v>54</v>
      </c>
      <c r="H358" s="6">
        <v>36</v>
      </c>
      <c r="I358" s="7">
        <v>4.5</v>
      </c>
      <c r="J358" s="6">
        <v>44.5</v>
      </c>
      <c r="K358" s="7">
        <v>-1.5</v>
      </c>
      <c r="L358" s="6">
        <v>10.5</v>
      </c>
      <c r="M358" s="7">
        <v>-5.5</v>
      </c>
      <c r="N358" s="6"/>
      <c r="P358" s="6">
        <v>3</v>
      </c>
      <c r="Q358" s="7"/>
      <c r="R358" s="6">
        <v>-8.5</v>
      </c>
      <c r="S358" s="7">
        <v>6</v>
      </c>
      <c r="V358" s="6">
        <v>29</v>
      </c>
      <c r="W358" s="6">
        <v>66</v>
      </c>
      <c r="X358" s="7">
        <f>V358-W358</f>
        <v>-37</v>
      </c>
      <c r="Y358" s="6"/>
      <c r="Z358" s="6"/>
      <c r="AB358" s="6"/>
      <c r="AC358" s="6"/>
      <c r="AJ358" s="6"/>
      <c r="AK358" s="6"/>
    </row>
    <row r="359" spans="1:39" x14ac:dyDescent="0.25">
      <c r="A359" s="3"/>
      <c r="B359" t="s">
        <v>296</v>
      </c>
      <c r="C359" s="52" t="s">
        <v>523</v>
      </c>
      <c r="D359" s="97">
        <v>33194</v>
      </c>
      <c r="E359">
        <v>24</v>
      </c>
      <c r="F359" t="s">
        <v>357</v>
      </c>
      <c r="G359" s="2" t="s">
        <v>96</v>
      </c>
      <c r="H359" s="6">
        <v>40</v>
      </c>
      <c r="I359" s="7">
        <f>H359-H351</f>
        <v>2</v>
      </c>
      <c r="J359" s="6">
        <v>45</v>
      </c>
      <c r="K359" s="7">
        <f>J359-J351</f>
        <v>-1</v>
      </c>
      <c r="L359" s="6">
        <v>11</v>
      </c>
      <c r="M359" s="7">
        <f>L359-L351</f>
        <v>0</v>
      </c>
      <c r="N359" s="6"/>
      <c r="P359" s="6">
        <v>2</v>
      </c>
      <c r="Q359" s="7">
        <f>P359-P351</f>
        <v>-1</v>
      </c>
      <c r="R359" s="6">
        <f>H359-J359</f>
        <v>-5</v>
      </c>
      <c r="S359" s="7">
        <f>R359-R351</f>
        <v>3</v>
      </c>
      <c r="V359" s="6"/>
      <c r="W359" s="6"/>
      <c r="X359" s="7"/>
      <c r="Y359" s="6"/>
      <c r="Z359" s="6"/>
      <c r="AA359" s="7"/>
      <c r="AB359" s="6"/>
      <c r="AC359" s="6"/>
      <c r="AE359" s="4"/>
      <c r="AJ359" s="6"/>
      <c r="AK359" s="6"/>
      <c r="AL359" s="7"/>
      <c r="AM359" s="4"/>
    </row>
    <row r="360" spans="1:39" x14ac:dyDescent="0.25">
      <c r="A360" s="3"/>
      <c r="B360" t="s">
        <v>296</v>
      </c>
      <c r="C360" s="52" t="s">
        <v>628</v>
      </c>
      <c r="D360" s="97">
        <v>33200</v>
      </c>
      <c r="E360">
        <v>25</v>
      </c>
      <c r="F360" t="s">
        <v>264</v>
      </c>
      <c r="G360" s="2" t="s">
        <v>194</v>
      </c>
      <c r="H360" s="6">
        <v>43</v>
      </c>
      <c r="I360" s="7">
        <v>7</v>
      </c>
      <c r="J360" s="6">
        <v>41.5</v>
      </c>
      <c r="K360" s="7">
        <v>-3.5</v>
      </c>
      <c r="L360" s="6">
        <v>11</v>
      </c>
      <c r="M360" s="7">
        <v>0.5</v>
      </c>
      <c r="N360" s="6"/>
      <c r="P360" s="6">
        <v>2</v>
      </c>
      <c r="Q360" s="7">
        <v>-1</v>
      </c>
      <c r="R360" s="6">
        <v>2</v>
      </c>
      <c r="S360" s="7">
        <v>10.5</v>
      </c>
      <c r="V360" s="6"/>
      <c r="W360" s="6"/>
      <c r="Y360" s="6"/>
      <c r="Z360" s="6"/>
      <c r="AB360" s="6"/>
      <c r="AC360" s="6"/>
      <c r="AJ360" s="6"/>
      <c r="AK360" s="6"/>
    </row>
    <row r="361" spans="1:39" x14ac:dyDescent="0.25">
      <c r="B361" t="s">
        <v>296</v>
      </c>
      <c r="C361" s="52" t="s">
        <v>628</v>
      </c>
      <c r="D361" s="97">
        <v>33200</v>
      </c>
      <c r="E361">
        <v>25</v>
      </c>
      <c r="F361" t="s">
        <v>678</v>
      </c>
      <c r="G361" s="2" t="s">
        <v>176</v>
      </c>
      <c r="H361" s="6">
        <v>46</v>
      </c>
      <c r="I361" s="7">
        <v>9</v>
      </c>
      <c r="J361" s="6">
        <v>40</v>
      </c>
      <c r="K361" s="7">
        <v>-9</v>
      </c>
      <c r="L361" s="6">
        <v>10</v>
      </c>
      <c r="M361" s="7">
        <v>1</v>
      </c>
      <c r="N361" s="6"/>
      <c r="P361" s="6">
        <v>2</v>
      </c>
      <c r="Q361" s="7">
        <v>-1</v>
      </c>
      <c r="R361" s="6">
        <v>6</v>
      </c>
      <c r="S361" s="7">
        <v>18</v>
      </c>
      <c r="V361" s="6"/>
      <c r="W361" s="6"/>
      <c r="Y361" s="6"/>
      <c r="Z361" s="6"/>
      <c r="AB361" s="6"/>
      <c r="AC361" s="6"/>
      <c r="AJ361" s="6"/>
      <c r="AK361" s="6"/>
    </row>
    <row r="362" spans="1:39" x14ac:dyDescent="0.25">
      <c r="B362" t="s">
        <v>296</v>
      </c>
      <c r="C362" s="9" t="s">
        <v>600</v>
      </c>
      <c r="D362" s="97">
        <v>33200</v>
      </c>
      <c r="E362">
        <v>26</v>
      </c>
      <c r="F362" t="s">
        <v>638</v>
      </c>
      <c r="G362" s="2"/>
      <c r="H362" s="6">
        <v>44</v>
      </c>
      <c r="I362" s="7">
        <v>8</v>
      </c>
      <c r="J362" s="6">
        <v>37</v>
      </c>
      <c r="K362" s="7">
        <v>-3</v>
      </c>
      <c r="L362" s="6">
        <v>12</v>
      </c>
      <c r="M362" s="7">
        <v>-1</v>
      </c>
      <c r="N362" s="6"/>
      <c r="P362" s="6">
        <v>5</v>
      </c>
      <c r="Q362" s="7">
        <v>-2</v>
      </c>
      <c r="R362" s="6">
        <v>7</v>
      </c>
      <c r="S362" s="7">
        <v>11</v>
      </c>
      <c r="T362" s="5" t="s">
        <v>639</v>
      </c>
      <c r="V362" s="6"/>
      <c r="W362" s="6"/>
      <c r="Y362" s="6"/>
      <c r="Z362" s="6"/>
      <c r="AB362" s="6"/>
      <c r="AC362" s="6"/>
      <c r="AJ362" s="6"/>
      <c r="AK362" s="6"/>
    </row>
    <row r="363" spans="1:39" x14ac:dyDescent="0.25">
      <c r="B363" t="s">
        <v>296</v>
      </c>
      <c r="C363" s="9" t="s">
        <v>601</v>
      </c>
      <c r="D363" s="97">
        <v>33201</v>
      </c>
      <c r="E363">
        <v>26</v>
      </c>
      <c r="F363" t="s">
        <v>264</v>
      </c>
      <c r="G363" s="2" t="s">
        <v>54</v>
      </c>
      <c r="H363" s="6">
        <v>44</v>
      </c>
      <c r="I363" s="7">
        <v>1</v>
      </c>
      <c r="J363" s="6">
        <v>41</v>
      </c>
      <c r="K363" s="7">
        <v>-0.5</v>
      </c>
      <c r="L363" s="6">
        <v>10</v>
      </c>
      <c r="M363" s="7">
        <v>-1</v>
      </c>
      <c r="N363" s="6"/>
      <c r="P363" s="6">
        <v>2</v>
      </c>
      <c r="Q363" s="7">
        <v>0</v>
      </c>
      <c r="R363" s="6">
        <v>3</v>
      </c>
      <c r="S363" s="7">
        <v>1.5</v>
      </c>
      <c r="V363" s="6"/>
      <c r="W363" s="6"/>
      <c r="Y363" s="6"/>
      <c r="Z363" s="6"/>
      <c r="AB363" s="6"/>
      <c r="AC363" s="6"/>
      <c r="AJ363" s="6"/>
      <c r="AK363" s="6"/>
    </row>
    <row r="364" spans="1:39" x14ac:dyDescent="0.25">
      <c r="A364" s="3"/>
      <c r="B364" t="s">
        <v>296</v>
      </c>
      <c r="C364" s="52" t="s">
        <v>323</v>
      </c>
      <c r="D364" s="97">
        <v>33203</v>
      </c>
      <c r="E364">
        <v>27</v>
      </c>
      <c r="F364" t="s">
        <v>357</v>
      </c>
      <c r="G364" s="2" t="s">
        <v>96</v>
      </c>
      <c r="H364" s="6">
        <v>49</v>
      </c>
      <c r="I364" s="7">
        <v>9</v>
      </c>
      <c r="J364" s="6">
        <v>38</v>
      </c>
      <c r="K364" s="7">
        <v>-7</v>
      </c>
      <c r="L364" s="6">
        <v>9</v>
      </c>
      <c r="M364" s="7">
        <v>-2</v>
      </c>
      <c r="N364" s="6"/>
      <c r="P364" s="6"/>
      <c r="Q364" s="7"/>
      <c r="R364" s="6">
        <f>H364-J364</f>
        <v>11</v>
      </c>
      <c r="S364" s="7">
        <v>16</v>
      </c>
      <c r="V364" s="6"/>
      <c r="W364" s="6"/>
      <c r="X364" s="7"/>
      <c r="Y364" s="6"/>
      <c r="Z364" s="6"/>
      <c r="AA364" s="7"/>
      <c r="AB364" s="6"/>
      <c r="AC364" s="6"/>
      <c r="AJ364" s="6"/>
      <c r="AK364" s="6"/>
    </row>
    <row r="365" spans="1:39" x14ac:dyDescent="0.25">
      <c r="B365" t="s">
        <v>296</v>
      </c>
      <c r="C365" s="52" t="s">
        <v>602</v>
      </c>
      <c r="D365" s="97">
        <v>33204</v>
      </c>
      <c r="E365">
        <v>29</v>
      </c>
      <c r="F365" t="s">
        <v>521</v>
      </c>
      <c r="G365" s="2" t="s">
        <v>102</v>
      </c>
      <c r="H365" s="6">
        <v>49</v>
      </c>
      <c r="I365" s="7">
        <v>15</v>
      </c>
      <c r="J365" s="6">
        <v>38</v>
      </c>
      <c r="K365" s="7">
        <v>-11</v>
      </c>
      <c r="L365" s="6">
        <v>9</v>
      </c>
      <c r="M365" s="7">
        <v>-4</v>
      </c>
      <c r="N365" s="6"/>
      <c r="P365" s="6">
        <v>2</v>
      </c>
      <c r="Q365" s="7">
        <v>0</v>
      </c>
      <c r="R365" s="6">
        <v>11</v>
      </c>
      <c r="S365" s="7">
        <v>26</v>
      </c>
      <c r="V365" s="6"/>
      <c r="W365" s="6"/>
      <c r="Y365" s="6"/>
      <c r="Z365" s="6"/>
      <c r="AB365" s="6"/>
      <c r="AC365" s="6"/>
      <c r="AJ365" s="6"/>
      <c r="AK365" s="6"/>
    </row>
    <row r="366" spans="1:39" x14ac:dyDescent="0.25">
      <c r="B366" s="3" t="s">
        <v>296</v>
      </c>
      <c r="C366" s="52" t="s">
        <v>582</v>
      </c>
      <c r="D366" s="97">
        <v>33207</v>
      </c>
      <c r="E366">
        <v>2</v>
      </c>
      <c r="F366" t="s">
        <v>684</v>
      </c>
      <c r="G366" s="2" t="s">
        <v>98</v>
      </c>
      <c r="H366" s="6">
        <v>48</v>
      </c>
      <c r="I366" s="7">
        <v>6</v>
      </c>
      <c r="J366" s="6">
        <v>40</v>
      </c>
      <c r="K366" s="7">
        <v>-4</v>
      </c>
      <c r="L366" s="6">
        <v>8</v>
      </c>
      <c r="M366" s="7">
        <v>-3</v>
      </c>
      <c r="N366" s="6"/>
      <c r="P366" s="6">
        <v>2</v>
      </c>
      <c r="Q366" s="7">
        <v>-2</v>
      </c>
      <c r="R366" s="6">
        <v>8</v>
      </c>
      <c r="S366" s="7">
        <v>10</v>
      </c>
      <c r="V366" s="6"/>
      <c r="W366" s="6"/>
      <c r="Y366" s="6"/>
      <c r="Z366" s="6"/>
      <c r="AB366" s="6"/>
      <c r="AC366" s="6"/>
      <c r="AJ366" s="6"/>
      <c r="AK366" s="6"/>
    </row>
    <row r="367" spans="1:39" x14ac:dyDescent="0.25">
      <c r="B367" t="s">
        <v>296</v>
      </c>
      <c r="C367" s="9" t="s">
        <v>668</v>
      </c>
      <c r="D367" s="97">
        <v>33207</v>
      </c>
      <c r="E367">
        <v>3</v>
      </c>
      <c r="F367" t="s">
        <v>638</v>
      </c>
      <c r="G367" s="2"/>
      <c r="H367" s="6">
        <v>49</v>
      </c>
      <c r="I367" s="7">
        <v>5</v>
      </c>
      <c r="J367" s="6">
        <v>36</v>
      </c>
      <c r="K367" s="7">
        <v>-1</v>
      </c>
      <c r="L367" s="6">
        <v>9</v>
      </c>
      <c r="M367" s="7">
        <v>-3</v>
      </c>
      <c r="N367" s="6"/>
      <c r="P367" s="6">
        <v>3</v>
      </c>
      <c r="Q367" s="7">
        <v>-2</v>
      </c>
      <c r="R367" s="6">
        <v>13</v>
      </c>
      <c r="S367" s="7">
        <v>6</v>
      </c>
      <c r="T367" s="5" t="s">
        <v>639</v>
      </c>
      <c r="V367" s="6"/>
      <c r="W367" s="6"/>
      <c r="Y367" s="6"/>
      <c r="Z367" s="6"/>
      <c r="AB367" s="6"/>
      <c r="AC367" s="6"/>
      <c r="AJ367" s="6"/>
      <c r="AK367" s="6"/>
    </row>
    <row r="368" spans="1:39" x14ac:dyDescent="0.25">
      <c r="B368" t="s">
        <v>296</v>
      </c>
      <c r="C368" s="9"/>
      <c r="E368">
        <v>14</v>
      </c>
      <c r="F368" t="s">
        <v>664</v>
      </c>
      <c r="G368" s="2"/>
      <c r="H368" s="6">
        <v>48.4</v>
      </c>
      <c r="I368" s="7">
        <v>14.9</v>
      </c>
      <c r="J368" s="6">
        <v>36.9</v>
      </c>
      <c r="K368" s="7">
        <v>-7.5</v>
      </c>
      <c r="L368" s="6">
        <v>10</v>
      </c>
      <c r="M368" s="7">
        <v>-5.4</v>
      </c>
      <c r="N368" s="6"/>
      <c r="P368" s="6"/>
      <c r="Q368" s="7"/>
      <c r="R368" s="6">
        <v>11.5</v>
      </c>
      <c r="S368" s="7">
        <v>22.4</v>
      </c>
      <c r="V368" s="6"/>
      <c r="W368" s="6"/>
      <c r="Y368" s="6"/>
      <c r="Z368" s="6"/>
      <c r="AB368" s="6"/>
      <c r="AC368" s="6"/>
      <c r="AJ368" s="6"/>
      <c r="AK368" s="6"/>
    </row>
    <row r="369" spans="1:39" x14ac:dyDescent="0.25">
      <c r="B369" s="3" t="s">
        <v>266</v>
      </c>
      <c r="C369" s="52" t="s">
        <v>528</v>
      </c>
      <c r="D369" s="97">
        <v>33209</v>
      </c>
      <c r="F369" s="3" t="s">
        <v>357</v>
      </c>
      <c r="G369" s="2"/>
      <c r="H369" s="6">
        <v>43</v>
      </c>
      <c r="I369" s="7">
        <f>H369-H364</f>
        <v>-6</v>
      </c>
      <c r="J369" s="6">
        <v>41</v>
      </c>
      <c r="K369" s="7">
        <f>J369-J364</f>
        <v>3</v>
      </c>
      <c r="L369" s="6">
        <v>11</v>
      </c>
      <c r="M369" s="7">
        <f>L369-L364</f>
        <v>2</v>
      </c>
      <c r="N369" s="6"/>
      <c r="P369" s="6">
        <v>2</v>
      </c>
      <c r="Q369" s="7"/>
      <c r="R369" s="6">
        <f>H369-J369</f>
        <v>2</v>
      </c>
      <c r="S369" s="7">
        <f>R369-R364</f>
        <v>-9</v>
      </c>
      <c r="T369" s="3"/>
      <c r="V369" s="6"/>
      <c r="W369" s="6"/>
      <c r="Y369" s="6">
        <v>35</v>
      </c>
      <c r="Z369" s="6">
        <v>48</v>
      </c>
      <c r="AA369" s="7">
        <f>Y369-Z369</f>
        <v>-13</v>
      </c>
      <c r="AB369" s="6">
        <v>35</v>
      </c>
      <c r="AC369" s="6">
        <v>25</v>
      </c>
      <c r="AD369" s="7">
        <f>AB369-AC369</f>
        <v>10</v>
      </c>
      <c r="AE369" s="4" t="s">
        <v>1672</v>
      </c>
      <c r="AJ369" s="6">
        <v>30</v>
      </c>
      <c r="AK369" s="6">
        <v>50</v>
      </c>
      <c r="AL369" s="7">
        <f>AJ369-AK369</f>
        <v>-20</v>
      </c>
      <c r="AM369" s="4" t="s">
        <v>536</v>
      </c>
    </row>
    <row r="370" spans="1:39" x14ac:dyDescent="0.25">
      <c r="B370" t="s">
        <v>266</v>
      </c>
      <c r="C370" s="9" t="s">
        <v>614</v>
      </c>
      <c r="D370" s="97">
        <v>33211</v>
      </c>
      <c r="E370">
        <v>14</v>
      </c>
      <c r="F370" t="s">
        <v>264</v>
      </c>
      <c r="G370" s="2" t="s">
        <v>54</v>
      </c>
      <c r="H370" s="6">
        <v>43</v>
      </c>
      <c r="I370" s="7">
        <v>-1</v>
      </c>
      <c r="J370" s="6">
        <v>40.5</v>
      </c>
      <c r="K370" s="7">
        <v>-0.5</v>
      </c>
      <c r="L370" s="6">
        <v>10.5</v>
      </c>
      <c r="M370" s="7">
        <v>0.5</v>
      </c>
      <c r="N370" s="6"/>
      <c r="P370" s="6">
        <v>2</v>
      </c>
      <c r="Q370" s="7">
        <v>0</v>
      </c>
      <c r="R370" s="6">
        <v>2.5</v>
      </c>
      <c r="S370" s="7">
        <v>-0.5</v>
      </c>
      <c r="V370" s="6"/>
      <c r="W370" s="6"/>
      <c r="Y370" s="6"/>
      <c r="Z370" s="6"/>
      <c r="AB370" s="6"/>
      <c r="AC370" s="6"/>
      <c r="AJ370" s="6"/>
      <c r="AK370" s="6"/>
    </row>
    <row r="371" spans="1:39" x14ac:dyDescent="0.25">
      <c r="B371" t="s">
        <v>266</v>
      </c>
      <c r="C371" s="52" t="s">
        <v>647</v>
      </c>
      <c r="D371" s="97">
        <v>33214</v>
      </c>
      <c r="E371">
        <v>13</v>
      </c>
      <c r="F371" t="s">
        <v>678</v>
      </c>
      <c r="G371" s="2" t="s">
        <v>672</v>
      </c>
      <c r="H371" s="6">
        <v>45</v>
      </c>
      <c r="I371" s="7">
        <v>-1</v>
      </c>
      <c r="J371" s="6">
        <v>43</v>
      </c>
      <c r="K371" s="7">
        <v>3</v>
      </c>
      <c r="L371" s="6">
        <v>9</v>
      </c>
      <c r="M371" s="7">
        <v>-1</v>
      </c>
      <c r="N371" s="6"/>
      <c r="P371" s="6">
        <v>2</v>
      </c>
      <c r="Q371" s="7">
        <v>0</v>
      </c>
      <c r="R371" s="6">
        <v>2</v>
      </c>
      <c r="S371" s="7">
        <v>-4</v>
      </c>
      <c r="V371" s="6"/>
      <c r="W371" s="6"/>
      <c r="Y371" s="6"/>
      <c r="Z371" s="6"/>
      <c r="AB371" s="6"/>
      <c r="AC371" s="6"/>
      <c r="AJ371" s="6"/>
      <c r="AK371" s="6"/>
    </row>
    <row r="372" spans="1:39" x14ac:dyDescent="0.25">
      <c r="A372" s="3"/>
      <c r="B372" t="s">
        <v>266</v>
      </c>
      <c r="C372" s="52" t="s">
        <v>317</v>
      </c>
      <c r="D372" s="97">
        <v>33215</v>
      </c>
      <c r="E372">
        <v>13</v>
      </c>
      <c r="F372" t="s">
        <v>357</v>
      </c>
      <c r="G372" s="2" t="s">
        <v>96</v>
      </c>
      <c r="H372" s="6">
        <v>47</v>
      </c>
      <c r="I372" s="7">
        <f>H372-H369</f>
        <v>4</v>
      </c>
      <c r="J372" s="6">
        <v>42</v>
      </c>
      <c r="K372" s="7">
        <f>J372-J369</f>
        <v>1</v>
      </c>
      <c r="L372" s="6">
        <v>7</v>
      </c>
      <c r="M372" s="7">
        <f>L372-L369</f>
        <v>-4</v>
      </c>
      <c r="N372" s="6"/>
      <c r="P372" s="6">
        <v>2</v>
      </c>
      <c r="Q372" s="7">
        <f>P372-P369</f>
        <v>0</v>
      </c>
      <c r="R372" s="6">
        <f>H372-J372</f>
        <v>5</v>
      </c>
      <c r="S372" s="7">
        <f>R372-R369</f>
        <v>3</v>
      </c>
      <c r="V372" s="6">
        <v>39</v>
      </c>
      <c r="W372" s="6">
        <v>15</v>
      </c>
      <c r="X372" s="7">
        <f>V372-W372</f>
        <v>24</v>
      </c>
      <c r="Y372" s="6"/>
      <c r="Z372" s="6"/>
      <c r="AA372" s="7"/>
      <c r="AB372" s="6"/>
      <c r="AC372" s="6"/>
      <c r="AE372" s="4" t="s">
        <v>379</v>
      </c>
      <c r="AJ372" s="6"/>
      <c r="AK372" s="6"/>
      <c r="AL372" s="7"/>
      <c r="AM372" s="4"/>
    </row>
    <row r="373" spans="1:39" x14ac:dyDescent="0.25">
      <c r="B373" t="s">
        <v>266</v>
      </c>
      <c r="C373" s="52" t="s">
        <v>340</v>
      </c>
      <c r="D373" s="97">
        <v>33219</v>
      </c>
      <c r="E373">
        <v>16</v>
      </c>
      <c r="F373" t="s">
        <v>521</v>
      </c>
      <c r="G373" s="2" t="s">
        <v>138</v>
      </c>
      <c r="H373" s="6">
        <v>44</v>
      </c>
      <c r="I373" s="7">
        <v>-5</v>
      </c>
      <c r="J373" s="6">
        <v>40</v>
      </c>
      <c r="K373" s="7">
        <v>2</v>
      </c>
      <c r="L373" s="6">
        <v>10</v>
      </c>
      <c r="M373" s="7">
        <v>1</v>
      </c>
      <c r="N373" s="6"/>
      <c r="P373" s="6">
        <v>3</v>
      </c>
      <c r="Q373" s="7">
        <v>1</v>
      </c>
      <c r="R373" s="6">
        <v>4</v>
      </c>
      <c r="S373" s="7">
        <v>-7</v>
      </c>
      <c r="V373" s="6"/>
      <c r="W373" s="6"/>
      <c r="Y373" s="6"/>
      <c r="Z373" s="6"/>
      <c r="AB373" s="6"/>
      <c r="AC373" s="6"/>
      <c r="AJ373" s="6"/>
      <c r="AK373" s="6"/>
    </row>
    <row r="374" spans="1:39" x14ac:dyDescent="0.25">
      <c r="B374" t="s">
        <v>266</v>
      </c>
      <c r="C374" s="9" t="s">
        <v>602</v>
      </c>
      <c r="D374" s="97">
        <v>33234</v>
      </c>
      <c r="E374">
        <v>30</v>
      </c>
      <c r="F374" t="s">
        <v>577</v>
      </c>
      <c r="G374" s="2" t="s">
        <v>192</v>
      </c>
      <c r="H374" s="6">
        <v>41</v>
      </c>
      <c r="I374" s="7">
        <v>3</v>
      </c>
      <c r="J374" s="6">
        <v>45</v>
      </c>
      <c r="K374" s="7">
        <v>-1</v>
      </c>
      <c r="L374" s="6">
        <v>9</v>
      </c>
      <c r="M374" s="7">
        <v>-3</v>
      </c>
      <c r="N374" s="6"/>
      <c r="P374" s="6">
        <v>2</v>
      </c>
      <c r="Q374" s="7">
        <v>0</v>
      </c>
      <c r="R374" s="6">
        <v>-4</v>
      </c>
      <c r="S374" s="7">
        <v>4</v>
      </c>
      <c r="V374" s="6"/>
      <c r="W374" s="6"/>
      <c r="Y374" s="6"/>
      <c r="Z374" s="6"/>
      <c r="AB374" s="6"/>
      <c r="AC374" s="6"/>
      <c r="AJ374" s="6"/>
      <c r="AK374" s="6"/>
    </row>
    <row r="375" spans="1:39" x14ac:dyDescent="0.25">
      <c r="B375" t="s">
        <v>266</v>
      </c>
      <c r="C375" s="52" t="s">
        <v>693</v>
      </c>
      <c r="D375" s="97">
        <v>33208</v>
      </c>
      <c r="E375">
        <v>8</v>
      </c>
      <c r="F375" t="s">
        <v>664</v>
      </c>
      <c r="G375" s="2"/>
      <c r="H375" s="6">
        <v>44.6</v>
      </c>
      <c r="I375" s="7">
        <v>-3.8</v>
      </c>
      <c r="J375" s="6">
        <v>39.1</v>
      </c>
      <c r="K375" s="7">
        <v>2.2000000000000002</v>
      </c>
      <c r="L375" s="6">
        <v>10.5</v>
      </c>
      <c r="M375" s="7">
        <v>0.5</v>
      </c>
      <c r="P375" s="6"/>
      <c r="Q375" s="7"/>
      <c r="R375" s="6">
        <v>5.5</v>
      </c>
      <c r="S375" s="7">
        <v>-6</v>
      </c>
      <c r="V375" s="6">
        <v>49.3</v>
      </c>
      <c r="W375" s="6">
        <v>27.6</v>
      </c>
      <c r="X375" s="7">
        <f>V375-W375</f>
        <v>21.699999999999996</v>
      </c>
      <c r="Y375" s="6">
        <v>33.5</v>
      </c>
      <c r="Z375" s="6">
        <v>57.6</v>
      </c>
      <c r="AA375" s="7">
        <f>Y375-Z375</f>
        <v>-24.1</v>
      </c>
      <c r="AB375" s="6">
        <v>43.7</v>
      </c>
      <c r="AC375" s="6">
        <v>30.9</v>
      </c>
      <c r="AD375" s="7">
        <f>AB375-AC375</f>
        <v>12.800000000000004</v>
      </c>
      <c r="AJ375" s="6">
        <v>34.299999999999997</v>
      </c>
      <c r="AK375" s="6">
        <v>53.4</v>
      </c>
      <c r="AL375" s="7">
        <f>AJ375-AK375</f>
        <v>-19.100000000000001</v>
      </c>
      <c r="AM375" s="4" t="s">
        <v>292</v>
      </c>
    </row>
    <row r="376" spans="1:39" x14ac:dyDescent="0.25">
      <c r="A376" s="1">
        <v>1991</v>
      </c>
      <c r="B376" t="s">
        <v>267</v>
      </c>
      <c r="C376" s="9" t="s">
        <v>694</v>
      </c>
      <c r="D376" s="97">
        <v>33242</v>
      </c>
      <c r="E376">
        <v>6</v>
      </c>
      <c r="F376" t="s">
        <v>638</v>
      </c>
      <c r="G376" s="2"/>
      <c r="H376" s="6">
        <v>39</v>
      </c>
      <c r="I376" s="7">
        <v>-10</v>
      </c>
      <c r="J376" s="6">
        <v>43</v>
      </c>
      <c r="K376" s="7">
        <v>7</v>
      </c>
      <c r="L376" s="6">
        <v>11</v>
      </c>
      <c r="M376" s="7">
        <v>2</v>
      </c>
      <c r="P376" s="6">
        <v>4</v>
      </c>
      <c r="Q376" s="7">
        <v>1</v>
      </c>
      <c r="R376" s="6">
        <v>-4</v>
      </c>
      <c r="S376" s="7">
        <v>-17</v>
      </c>
      <c r="T376" s="5" t="s">
        <v>639</v>
      </c>
      <c r="V376" s="6"/>
      <c r="W376" s="6"/>
      <c r="Y376" s="6"/>
      <c r="Z376" s="6"/>
      <c r="AB376" s="6"/>
      <c r="AC376" s="6"/>
      <c r="AJ376" s="6"/>
      <c r="AK376" s="6"/>
    </row>
    <row r="377" spans="1:39" x14ac:dyDescent="0.25">
      <c r="A377" s="1"/>
      <c r="B377" t="s">
        <v>267</v>
      </c>
      <c r="C377" s="9" t="s">
        <v>362</v>
      </c>
      <c r="D377" s="97">
        <v>33242</v>
      </c>
      <c r="E377">
        <v>8</v>
      </c>
      <c r="F377" t="s">
        <v>264</v>
      </c>
      <c r="G377" s="2" t="s">
        <v>54</v>
      </c>
      <c r="H377" s="6">
        <v>43</v>
      </c>
      <c r="I377" s="7">
        <v>0</v>
      </c>
      <c r="J377" s="6">
        <v>41.5</v>
      </c>
      <c r="K377" s="7">
        <v>1</v>
      </c>
      <c r="L377" s="6">
        <v>10</v>
      </c>
      <c r="M377" s="7">
        <v>-0.5</v>
      </c>
      <c r="P377" s="6">
        <v>2.5</v>
      </c>
      <c r="Q377" s="7">
        <v>0.5</v>
      </c>
      <c r="R377" s="6">
        <v>1.5</v>
      </c>
      <c r="S377" s="7">
        <v>-1</v>
      </c>
      <c r="T377" s="5"/>
      <c r="V377" s="6"/>
      <c r="W377" s="6"/>
      <c r="Y377" s="6"/>
      <c r="Z377" s="6"/>
      <c r="AB377" s="6"/>
      <c r="AC377" s="6"/>
      <c r="AJ377" s="6"/>
      <c r="AK377" s="6"/>
    </row>
    <row r="378" spans="1:39" x14ac:dyDescent="0.25">
      <c r="A378" s="3"/>
      <c r="B378" t="s">
        <v>267</v>
      </c>
      <c r="C378" s="52" t="s">
        <v>669</v>
      </c>
      <c r="D378" s="97">
        <v>33247</v>
      </c>
      <c r="E378">
        <v>11</v>
      </c>
      <c r="F378" t="s">
        <v>577</v>
      </c>
      <c r="G378" s="2" t="s">
        <v>224</v>
      </c>
      <c r="H378" s="6">
        <v>44</v>
      </c>
      <c r="I378" s="7">
        <v>3</v>
      </c>
      <c r="J378" s="6">
        <v>42</v>
      </c>
      <c r="K378" s="7">
        <v>-3</v>
      </c>
      <c r="L378" s="6">
        <v>11</v>
      </c>
      <c r="M378" s="7">
        <v>2</v>
      </c>
      <c r="P378" s="6">
        <v>2</v>
      </c>
      <c r="Q378" s="7"/>
      <c r="R378" s="6">
        <v>2</v>
      </c>
      <c r="S378" s="7">
        <v>6</v>
      </c>
      <c r="V378" s="6"/>
      <c r="W378" s="6"/>
      <c r="Y378" s="6"/>
      <c r="Z378" s="6"/>
      <c r="AB378" s="6"/>
      <c r="AC378" s="6"/>
      <c r="AJ378" s="6"/>
      <c r="AK378" s="6"/>
    </row>
    <row r="379" spans="1:39" x14ac:dyDescent="0.25">
      <c r="B379" t="s">
        <v>267</v>
      </c>
      <c r="C379" s="52" t="s">
        <v>337</v>
      </c>
      <c r="D379" s="97">
        <v>33248</v>
      </c>
      <c r="E379">
        <v>12</v>
      </c>
      <c r="F379" t="s">
        <v>521</v>
      </c>
      <c r="G379" s="2" t="s">
        <v>102</v>
      </c>
      <c r="H379" s="6">
        <v>47</v>
      </c>
      <c r="I379" s="7">
        <v>3</v>
      </c>
      <c r="J379" s="6">
        <v>41</v>
      </c>
      <c r="K379" s="7">
        <v>1</v>
      </c>
      <c r="L379" s="6">
        <v>7</v>
      </c>
      <c r="M379" s="7">
        <v>-3</v>
      </c>
      <c r="P379" s="6">
        <v>2</v>
      </c>
      <c r="Q379" s="7">
        <v>-1</v>
      </c>
      <c r="R379" s="6">
        <v>6</v>
      </c>
      <c r="S379" s="7">
        <v>2</v>
      </c>
      <c r="V379" s="6"/>
      <c r="W379" s="6"/>
      <c r="Y379" s="6"/>
      <c r="Z379" s="6"/>
      <c r="AB379" s="6"/>
      <c r="AC379" s="6"/>
      <c r="AJ379" s="6"/>
      <c r="AK379" s="6"/>
    </row>
    <row r="380" spans="1:39" x14ac:dyDescent="0.25">
      <c r="B380" t="s">
        <v>267</v>
      </c>
      <c r="C380" s="9" t="s">
        <v>562</v>
      </c>
      <c r="D380" s="97">
        <v>33249</v>
      </c>
      <c r="E380">
        <v>17</v>
      </c>
      <c r="F380" t="s">
        <v>678</v>
      </c>
      <c r="G380" s="2" t="s">
        <v>672</v>
      </c>
      <c r="H380" s="6">
        <v>43</v>
      </c>
      <c r="I380" s="7">
        <v>-2</v>
      </c>
      <c r="J380" s="6">
        <v>43</v>
      </c>
      <c r="K380" s="7">
        <v>0</v>
      </c>
      <c r="L380" s="6">
        <v>10</v>
      </c>
      <c r="M380" s="7">
        <v>1</v>
      </c>
      <c r="P380" s="6">
        <v>2</v>
      </c>
      <c r="Q380" s="7"/>
      <c r="R380" s="6">
        <v>0</v>
      </c>
      <c r="S380" s="7">
        <v>-2</v>
      </c>
      <c r="V380" s="6"/>
      <c r="W380" s="6"/>
      <c r="Y380" s="6"/>
      <c r="Z380" s="6"/>
      <c r="AB380" s="6"/>
      <c r="AC380" s="6"/>
      <c r="AJ380" s="6"/>
      <c r="AK380" s="6"/>
    </row>
    <row r="381" spans="1:39" x14ac:dyDescent="0.25">
      <c r="A381" s="3"/>
      <c r="B381" t="s">
        <v>267</v>
      </c>
      <c r="C381" s="52" t="s">
        <v>555</v>
      </c>
      <c r="D381" s="97">
        <v>33250</v>
      </c>
      <c r="E381">
        <v>15</v>
      </c>
      <c r="F381" t="s">
        <v>357</v>
      </c>
      <c r="G381" s="2" t="s">
        <v>96</v>
      </c>
      <c r="H381" s="6">
        <v>43</v>
      </c>
      <c r="I381" s="7">
        <f>H381-H372</f>
        <v>-4</v>
      </c>
      <c r="J381" s="6">
        <v>44</v>
      </c>
      <c r="K381" s="7">
        <f>J381-J372</f>
        <v>2</v>
      </c>
      <c r="L381" s="6">
        <v>8</v>
      </c>
      <c r="M381" s="7">
        <f>L381-L372</f>
        <v>1</v>
      </c>
      <c r="P381" s="6">
        <v>2</v>
      </c>
      <c r="Q381" s="7">
        <f>P381-P372</f>
        <v>0</v>
      </c>
      <c r="R381" s="6">
        <f>H381-J381</f>
        <v>-1</v>
      </c>
      <c r="S381" s="7">
        <f>R381-R372</f>
        <v>-6</v>
      </c>
      <c r="V381" s="6">
        <v>48</v>
      </c>
      <c r="W381" s="6">
        <v>15</v>
      </c>
      <c r="X381" s="7">
        <f>V381-W381</f>
        <v>33</v>
      </c>
      <c r="Y381" s="6">
        <v>35</v>
      </c>
      <c r="Z381" s="6">
        <v>43</v>
      </c>
      <c r="AA381" s="7">
        <f>Y381-Z381</f>
        <v>-8</v>
      </c>
      <c r="AB381" s="6"/>
      <c r="AC381" s="6"/>
      <c r="AE381" s="4" t="s">
        <v>379</v>
      </c>
      <c r="AJ381" s="6">
        <v>33</v>
      </c>
      <c r="AK381" s="6">
        <v>46</v>
      </c>
      <c r="AL381" s="7">
        <f>AJ381-AK381</f>
        <v>-13</v>
      </c>
      <c r="AM381" s="4" t="s">
        <v>536</v>
      </c>
    </row>
    <row r="382" spans="1:39" x14ac:dyDescent="0.25">
      <c r="B382" t="s">
        <v>267</v>
      </c>
      <c r="C382" s="52" t="s">
        <v>640</v>
      </c>
      <c r="D382" s="97">
        <v>33254</v>
      </c>
      <c r="E382">
        <v>20</v>
      </c>
      <c r="F382" t="s">
        <v>521</v>
      </c>
      <c r="G382" s="2" t="s">
        <v>138</v>
      </c>
      <c r="H382" s="6">
        <v>46</v>
      </c>
      <c r="I382" s="7">
        <v>-1</v>
      </c>
      <c r="J382" s="6">
        <v>41</v>
      </c>
      <c r="K382" s="7">
        <v>0</v>
      </c>
      <c r="L382" s="6">
        <v>9</v>
      </c>
      <c r="M382" s="7">
        <v>2</v>
      </c>
      <c r="P382" s="6">
        <v>1</v>
      </c>
      <c r="Q382" s="7">
        <v>-1</v>
      </c>
      <c r="R382" s="6">
        <v>5</v>
      </c>
      <c r="S382" s="7">
        <v>-1</v>
      </c>
      <c r="V382" s="6"/>
      <c r="W382" s="6"/>
      <c r="Y382" s="6"/>
      <c r="Z382" s="6"/>
      <c r="AB382" s="6"/>
      <c r="AC382" s="6"/>
      <c r="AJ382" s="6"/>
      <c r="AK382" s="6"/>
    </row>
    <row r="383" spans="1:39" x14ac:dyDescent="0.25">
      <c r="B383" t="s">
        <v>267</v>
      </c>
      <c r="C383" s="9" t="s">
        <v>461</v>
      </c>
      <c r="D383" s="97">
        <v>33256</v>
      </c>
      <c r="E383">
        <v>27</v>
      </c>
      <c r="F383" t="s">
        <v>577</v>
      </c>
      <c r="G383" s="2" t="s">
        <v>192</v>
      </c>
      <c r="H383" s="6">
        <v>46</v>
      </c>
      <c r="I383" s="7">
        <v>2</v>
      </c>
      <c r="J383" s="6">
        <v>41</v>
      </c>
      <c r="K383" s="7">
        <v>-1</v>
      </c>
      <c r="L383" s="6">
        <v>9</v>
      </c>
      <c r="M383" s="7">
        <v>-2</v>
      </c>
      <c r="P383" s="6">
        <v>2</v>
      </c>
      <c r="Q383" s="7"/>
      <c r="R383" s="6">
        <v>5</v>
      </c>
      <c r="S383" s="7">
        <v>3</v>
      </c>
      <c r="V383" s="6"/>
      <c r="W383" s="6"/>
      <c r="Y383" s="6"/>
      <c r="Z383" s="6"/>
      <c r="AB383" s="6"/>
      <c r="AC383" s="6"/>
      <c r="AJ383" s="6"/>
      <c r="AK383" s="6"/>
    </row>
    <row r="384" spans="1:39" x14ac:dyDescent="0.25">
      <c r="B384" t="s">
        <v>267</v>
      </c>
      <c r="C384" s="9" t="s">
        <v>566</v>
      </c>
      <c r="D384" s="97">
        <v>33263</v>
      </c>
      <c r="E384">
        <v>28</v>
      </c>
      <c r="F384" t="s">
        <v>638</v>
      </c>
      <c r="G384" s="2"/>
      <c r="H384" s="6">
        <v>51</v>
      </c>
      <c r="I384" s="7">
        <v>12</v>
      </c>
      <c r="J384" s="6">
        <v>34</v>
      </c>
      <c r="K384" s="7">
        <v>-9</v>
      </c>
      <c r="L384" s="6">
        <v>8</v>
      </c>
      <c r="M384" s="7">
        <v>-3</v>
      </c>
      <c r="P384" s="6">
        <v>4</v>
      </c>
      <c r="Q384" s="7"/>
      <c r="R384" s="6">
        <v>17</v>
      </c>
      <c r="S384" s="7">
        <v>21</v>
      </c>
      <c r="T384" s="5" t="s">
        <v>639</v>
      </c>
      <c r="V384" s="6"/>
      <c r="W384" s="6"/>
      <c r="Y384" s="6"/>
      <c r="Z384" s="6"/>
      <c r="AB384" s="6"/>
      <c r="AC384" s="6"/>
      <c r="AJ384" s="6"/>
      <c r="AK384" s="6"/>
    </row>
    <row r="385" spans="1:39" x14ac:dyDescent="0.25">
      <c r="B385" t="s">
        <v>267</v>
      </c>
      <c r="C385" s="9" t="s">
        <v>397</v>
      </c>
      <c r="D385" s="97">
        <v>33268</v>
      </c>
      <c r="E385">
        <v>8</v>
      </c>
      <c r="F385" t="s">
        <v>264</v>
      </c>
      <c r="G385" s="2" t="s">
        <v>54</v>
      </c>
      <c r="H385" s="6">
        <v>42</v>
      </c>
      <c r="I385" s="7">
        <v>-1</v>
      </c>
      <c r="J385" s="6">
        <v>42.5</v>
      </c>
      <c r="K385" s="7">
        <v>1</v>
      </c>
      <c r="L385" s="6">
        <v>10</v>
      </c>
      <c r="M385" s="7">
        <v>0</v>
      </c>
      <c r="P385" s="6">
        <v>3</v>
      </c>
      <c r="Q385" s="7">
        <v>0.5</v>
      </c>
      <c r="R385" s="6">
        <v>-0.5</v>
      </c>
      <c r="S385" s="7">
        <v>-2</v>
      </c>
      <c r="V385" s="6"/>
      <c r="W385" s="6"/>
      <c r="Y385" s="6"/>
      <c r="Z385" s="6"/>
      <c r="AB385" s="6"/>
      <c r="AC385" s="6"/>
      <c r="AJ385" s="6"/>
      <c r="AK385" s="6"/>
    </row>
    <row r="386" spans="1:39" x14ac:dyDescent="0.25">
      <c r="B386" t="s">
        <v>267</v>
      </c>
      <c r="C386" s="52" t="s">
        <v>695</v>
      </c>
      <c r="D386" s="97">
        <v>33242</v>
      </c>
      <c r="E386">
        <v>8</v>
      </c>
      <c r="F386" t="s">
        <v>664</v>
      </c>
      <c r="G386" s="2"/>
      <c r="H386" s="6">
        <v>44.3</v>
      </c>
      <c r="I386" s="7">
        <v>0</v>
      </c>
      <c r="J386" s="6">
        <v>39.200000000000003</v>
      </c>
      <c r="K386" s="7">
        <v>0.1</v>
      </c>
      <c r="L386" s="6">
        <v>10.8</v>
      </c>
      <c r="M386" s="7">
        <v>0.3</v>
      </c>
      <c r="P386" s="6"/>
      <c r="Q386" s="7"/>
      <c r="R386" s="6">
        <v>5.0999999999999996</v>
      </c>
      <c r="S386" s="7">
        <v>-0.4</v>
      </c>
      <c r="V386" s="6">
        <v>50.1</v>
      </c>
      <c r="W386" s="6">
        <v>21.1</v>
      </c>
      <c r="X386" s="7">
        <f>V386-W386</f>
        <v>29</v>
      </c>
      <c r="Y386" s="6">
        <v>37.1</v>
      </c>
      <c r="Z386" s="6">
        <v>52.6</v>
      </c>
      <c r="AA386" s="7">
        <f>Y386-Z386</f>
        <v>-15.5</v>
      </c>
      <c r="AB386" s="6">
        <v>44.1</v>
      </c>
      <c r="AC386" s="6">
        <v>29.1</v>
      </c>
      <c r="AD386" s="7">
        <f>AB386-AC386</f>
        <v>15</v>
      </c>
      <c r="AJ386" s="6">
        <v>36.6</v>
      </c>
      <c r="AK386" s="6">
        <v>50</v>
      </c>
      <c r="AL386" s="7">
        <f>AJ386-AK386</f>
        <v>-13.399999999999999</v>
      </c>
      <c r="AM386" s="4" t="s">
        <v>292</v>
      </c>
    </row>
    <row r="387" spans="1:39" x14ac:dyDescent="0.25">
      <c r="B387" t="s">
        <v>268</v>
      </c>
      <c r="C387" s="9" t="s">
        <v>315</v>
      </c>
      <c r="D387" s="97">
        <v>33270</v>
      </c>
      <c r="E387">
        <v>4</v>
      </c>
      <c r="F387" t="s">
        <v>638</v>
      </c>
      <c r="G387" s="2"/>
      <c r="H387" s="6">
        <v>46</v>
      </c>
      <c r="I387" s="7">
        <v>-5</v>
      </c>
      <c r="J387" s="6">
        <v>39</v>
      </c>
      <c r="K387" s="7">
        <v>5</v>
      </c>
      <c r="L387" s="6">
        <v>8</v>
      </c>
      <c r="M387" s="7">
        <v>0</v>
      </c>
      <c r="P387" s="6">
        <v>5</v>
      </c>
      <c r="Q387" s="7">
        <v>1</v>
      </c>
      <c r="R387" s="6">
        <v>7</v>
      </c>
      <c r="S387" s="7">
        <v>-10</v>
      </c>
      <c r="T387" s="5" t="s">
        <v>639</v>
      </c>
      <c r="V387" s="6"/>
      <c r="W387" s="6"/>
      <c r="Y387" s="6"/>
      <c r="Z387" s="6"/>
      <c r="AB387" s="6"/>
      <c r="AC387" s="6"/>
      <c r="AJ387" s="6"/>
      <c r="AK387" s="6"/>
    </row>
    <row r="388" spans="1:39" x14ac:dyDescent="0.25">
      <c r="B388" t="s">
        <v>268</v>
      </c>
      <c r="C388" s="9" t="s">
        <v>419</v>
      </c>
      <c r="D388" s="97">
        <v>33277</v>
      </c>
      <c r="E388">
        <v>14</v>
      </c>
      <c r="F388" t="s">
        <v>678</v>
      </c>
      <c r="G388" s="2" t="s">
        <v>672</v>
      </c>
      <c r="H388" s="6">
        <v>44</v>
      </c>
      <c r="I388" s="7">
        <v>1</v>
      </c>
      <c r="J388" s="6">
        <v>42</v>
      </c>
      <c r="K388" s="7">
        <v>-1</v>
      </c>
      <c r="L388" s="6">
        <v>9</v>
      </c>
      <c r="M388" s="7">
        <v>-1</v>
      </c>
      <c r="P388" s="6">
        <v>2</v>
      </c>
      <c r="Q388" s="7">
        <v>0</v>
      </c>
      <c r="R388" s="6">
        <v>2</v>
      </c>
      <c r="S388" s="7">
        <v>2</v>
      </c>
      <c r="V388" s="6"/>
      <c r="W388" s="6"/>
      <c r="Y388" s="6"/>
      <c r="Z388" s="6"/>
      <c r="AB388" s="6"/>
      <c r="AC388" s="6"/>
      <c r="AJ388" s="6"/>
      <c r="AK388" s="6"/>
    </row>
    <row r="389" spans="1:39" x14ac:dyDescent="0.25">
      <c r="A389" s="3"/>
      <c r="B389" t="s">
        <v>268</v>
      </c>
      <c r="C389" s="52" t="s">
        <v>484</v>
      </c>
      <c r="D389" s="97">
        <v>33278</v>
      </c>
      <c r="E389">
        <v>16</v>
      </c>
      <c r="F389" t="s">
        <v>357</v>
      </c>
      <c r="G389" s="2" t="s">
        <v>96</v>
      </c>
      <c r="H389" s="6">
        <v>45</v>
      </c>
      <c r="I389" s="7">
        <v>2</v>
      </c>
      <c r="J389" s="6">
        <v>42</v>
      </c>
      <c r="K389" s="7">
        <v>-2</v>
      </c>
      <c r="L389" s="6">
        <v>9</v>
      </c>
      <c r="M389" s="7">
        <v>1</v>
      </c>
      <c r="P389" s="6">
        <v>2</v>
      </c>
      <c r="Q389" s="7">
        <v>0</v>
      </c>
      <c r="R389" s="6">
        <f>H389-J389</f>
        <v>3</v>
      </c>
      <c r="S389" s="7">
        <v>4</v>
      </c>
      <c r="V389" s="6">
        <v>61</v>
      </c>
      <c r="W389" s="6">
        <v>14</v>
      </c>
      <c r="X389" s="7">
        <f>V389-W389</f>
        <v>47</v>
      </c>
      <c r="Y389" s="6">
        <v>40</v>
      </c>
      <c r="Z389" s="6">
        <v>39</v>
      </c>
      <c r="AA389" s="7">
        <f>Y389-Z389</f>
        <v>1</v>
      </c>
      <c r="AB389" s="6"/>
      <c r="AC389" s="6"/>
      <c r="AE389" s="4" t="s">
        <v>379</v>
      </c>
      <c r="AJ389" s="6">
        <v>36</v>
      </c>
      <c r="AK389" s="6">
        <v>45</v>
      </c>
      <c r="AL389" s="7">
        <f>AJ389-AK389</f>
        <v>-9</v>
      </c>
      <c r="AM389" s="4" t="s">
        <v>536</v>
      </c>
    </row>
    <row r="390" spans="1:39" x14ac:dyDescent="0.25">
      <c r="B390" t="s">
        <v>268</v>
      </c>
      <c r="C390" s="52" t="s">
        <v>624</v>
      </c>
      <c r="D390" s="97">
        <v>33284</v>
      </c>
      <c r="E390">
        <v>17</v>
      </c>
      <c r="F390" t="s">
        <v>684</v>
      </c>
      <c r="G390" s="2" t="s">
        <v>98</v>
      </c>
      <c r="H390" s="6">
        <v>47</v>
      </c>
      <c r="I390" s="7">
        <v>-1</v>
      </c>
      <c r="J390" s="6">
        <v>40</v>
      </c>
      <c r="K390" s="7">
        <v>0</v>
      </c>
      <c r="L390" s="6">
        <v>8</v>
      </c>
      <c r="M390" s="7">
        <v>0</v>
      </c>
      <c r="P390" s="6"/>
      <c r="Q390" s="7"/>
      <c r="R390" s="6">
        <v>7</v>
      </c>
      <c r="S390" s="7">
        <v>-1</v>
      </c>
      <c r="V390" s="6"/>
      <c r="W390" s="6"/>
      <c r="Y390" s="6"/>
      <c r="Z390" s="6"/>
      <c r="AB390" s="6"/>
      <c r="AC390" s="6"/>
      <c r="AJ390" s="6"/>
      <c r="AK390" s="6"/>
    </row>
    <row r="391" spans="1:39" x14ac:dyDescent="0.25">
      <c r="B391" t="s">
        <v>268</v>
      </c>
      <c r="C391" s="52" t="s">
        <v>594</v>
      </c>
      <c r="D391" s="97">
        <v>33282</v>
      </c>
      <c r="E391">
        <v>17</v>
      </c>
      <c r="F391" t="s">
        <v>521</v>
      </c>
      <c r="G391" s="2" t="s">
        <v>138</v>
      </c>
      <c r="H391" s="6">
        <v>46</v>
      </c>
      <c r="I391" s="7">
        <v>0</v>
      </c>
      <c r="J391" s="6">
        <v>42</v>
      </c>
      <c r="K391" s="7">
        <v>1</v>
      </c>
      <c r="L391" s="6">
        <v>8</v>
      </c>
      <c r="M391" s="7">
        <v>-1</v>
      </c>
      <c r="P391" s="6">
        <v>2</v>
      </c>
      <c r="Q391" s="7">
        <v>1</v>
      </c>
      <c r="R391" s="6">
        <v>4</v>
      </c>
      <c r="S391" s="7">
        <v>-1</v>
      </c>
      <c r="V391" s="6"/>
      <c r="W391" s="6"/>
      <c r="Y391" s="6"/>
      <c r="Z391" s="6"/>
      <c r="AB391" s="6"/>
      <c r="AC391" s="6"/>
      <c r="AJ391" s="6"/>
      <c r="AK391" s="6"/>
    </row>
    <row r="392" spans="1:39" x14ac:dyDescent="0.25">
      <c r="A392" s="3"/>
      <c r="B392" t="s">
        <v>268</v>
      </c>
      <c r="C392" s="52" t="s">
        <v>675</v>
      </c>
      <c r="D392" s="97">
        <v>33291</v>
      </c>
      <c r="E392">
        <v>24</v>
      </c>
      <c r="F392" t="s">
        <v>678</v>
      </c>
      <c r="G392" s="2" t="s">
        <v>46</v>
      </c>
      <c r="H392" s="6">
        <v>44</v>
      </c>
      <c r="I392" s="7">
        <v>0</v>
      </c>
      <c r="J392" s="6">
        <v>43</v>
      </c>
      <c r="K392" s="7">
        <v>1</v>
      </c>
      <c r="L392" s="6">
        <v>9</v>
      </c>
      <c r="M392" s="7">
        <v>0</v>
      </c>
      <c r="P392" s="6">
        <v>2</v>
      </c>
      <c r="Q392" s="7">
        <v>0</v>
      </c>
      <c r="R392" s="6">
        <v>1</v>
      </c>
      <c r="S392" s="7">
        <v>-1</v>
      </c>
      <c r="V392" s="6"/>
      <c r="W392" s="6"/>
      <c r="Y392" s="6"/>
      <c r="Z392" s="6"/>
      <c r="AB392" s="6"/>
      <c r="AC392" s="6"/>
      <c r="AJ392" s="6"/>
      <c r="AK392" s="6"/>
    </row>
    <row r="393" spans="1:39" x14ac:dyDescent="0.25">
      <c r="B393" t="s">
        <v>268</v>
      </c>
      <c r="C393" s="9" t="s">
        <v>338</v>
      </c>
      <c r="D393" s="97">
        <v>33291</v>
      </c>
      <c r="E393">
        <v>3</v>
      </c>
      <c r="F393" t="s">
        <v>577</v>
      </c>
      <c r="G393" s="2" t="s">
        <v>192</v>
      </c>
      <c r="H393" s="6">
        <v>44</v>
      </c>
      <c r="I393" s="7">
        <v>-2</v>
      </c>
      <c r="J393" s="6">
        <v>41</v>
      </c>
      <c r="K393" s="7">
        <v>0</v>
      </c>
      <c r="L393" s="6">
        <v>11</v>
      </c>
      <c r="M393" s="7">
        <v>2</v>
      </c>
      <c r="P393" s="6">
        <v>1</v>
      </c>
      <c r="Q393" s="7">
        <v>-1</v>
      </c>
      <c r="R393" s="6">
        <v>3</v>
      </c>
      <c r="S393" s="7">
        <v>-2</v>
      </c>
      <c r="V393" s="6"/>
      <c r="W393" s="6"/>
      <c r="Y393" s="6"/>
      <c r="Z393" s="6"/>
      <c r="AB393" s="6"/>
      <c r="AC393" s="6"/>
      <c r="AJ393" s="6"/>
      <c r="AK393" s="6"/>
    </row>
    <row r="394" spans="1:39" ht="12" customHeight="1" x14ac:dyDescent="0.25">
      <c r="B394" t="s">
        <v>268</v>
      </c>
      <c r="C394" s="9" t="s">
        <v>659</v>
      </c>
      <c r="D394" s="97">
        <v>33294</v>
      </c>
      <c r="E394">
        <v>8</v>
      </c>
      <c r="F394" t="s">
        <v>264</v>
      </c>
      <c r="G394" s="2" t="s">
        <v>54</v>
      </c>
      <c r="H394" s="6">
        <v>45</v>
      </c>
      <c r="I394" s="7">
        <v>3</v>
      </c>
      <c r="J394" s="6">
        <v>36.5</v>
      </c>
      <c r="K394" s="7">
        <v>-6</v>
      </c>
      <c r="L394" s="6">
        <v>13</v>
      </c>
      <c r="M394" s="7">
        <v>3</v>
      </c>
      <c r="P394" s="6"/>
      <c r="Q394" s="7"/>
      <c r="R394" s="6">
        <v>8.5</v>
      </c>
      <c r="S394" s="7">
        <v>9</v>
      </c>
      <c r="V394" s="6"/>
      <c r="W394" s="6"/>
      <c r="Y394" s="6"/>
      <c r="Z394" s="6"/>
      <c r="AB394" s="6"/>
      <c r="AC394" s="6"/>
      <c r="AJ394" s="6"/>
      <c r="AK394" s="6"/>
    </row>
    <row r="395" spans="1:39" ht="12" customHeight="1" x14ac:dyDescent="0.25">
      <c r="B395" s="3" t="s">
        <v>268</v>
      </c>
      <c r="C395" s="9" t="s">
        <v>696</v>
      </c>
      <c r="D395" s="97">
        <v>33271</v>
      </c>
      <c r="E395">
        <v>3</v>
      </c>
      <c r="F395" t="s">
        <v>521</v>
      </c>
      <c r="G395" s="2" t="s">
        <v>138</v>
      </c>
      <c r="H395" s="6">
        <v>47</v>
      </c>
      <c r="I395" s="7">
        <v>1</v>
      </c>
      <c r="J395" s="6">
        <v>39</v>
      </c>
      <c r="K395" s="7">
        <v>-3</v>
      </c>
      <c r="L395" s="6">
        <v>9</v>
      </c>
      <c r="M395" s="7">
        <v>1</v>
      </c>
      <c r="P395" s="6">
        <v>3</v>
      </c>
      <c r="Q395" s="7">
        <v>1</v>
      </c>
      <c r="R395" s="6">
        <v>8</v>
      </c>
      <c r="S395" s="7">
        <v>4</v>
      </c>
      <c r="V395" s="6"/>
      <c r="W395" s="6"/>
      <c r="Y395" s="6"/>
      <c r="Z395" s="6"/>
      <c r="AB395" s="6"/>
      <c r="AC395" s="6"/>
      <c r="AJ395" s="6"/>
      <c r="AK395" s="6"/>
    </row>
    <row r="396" spans="1:39" x14ac:dyDescent="0.25">
      <c r="B396" t="s">
        <v>268</v>
      </c>
      <c r="C396" s="9" t="s">
        <v>687</v>
      </c>
      <c r="D396" s="97">
        <v>33270</v>
      </c>
      <c r="E396">
        <v>8</v>
      </c>
      <c r="F396" t="s">
        <v>664</v>
      </c>
      <c r="G396" s="2"/>
      <c r="H396" s="6">
        <v>44.3</v>
      </c>
      <c r="I396" s="7">
        <v>0</v>
      </c>
      <c r="J396" s="6">
        <v>39.299999999999997</v>
      </c>
      <c r="K396" s="7">
        <v>0.1</v>
      </c>
      <c r="L396" s="6">
        <v>11</v>
      </c>
      <c r="M396" s="7">
        <v>0.2</v>
      </c>
      <c r="P396" s="6"/>
      <c r="Q396" s="7"/>
      <c r="R396" s="6">
        <v>5</v>
      </c>
      <c r="S396" s="7">
        <v>-0.1</v>
      </c>
      <c r="V396" s="6">
        <v>59.3</v>
      </c>
      <c r="W396" s="6">
        <v>19.5</v>
      </c>
      <c r="X396" s="7">
        <f>V396-W396</f>
        <v>39.799999999999997</v>
      </c>
      <c r="Y396" s="6">
        <v>38.799999999999997</v>
      </c>
      <c r="Z396" s="6">
        <v>50.3</v>
      </c>
      <c r="AA396" s="7">
        <f>Y396-Z396</f>
        <v>-11.5</v>
      </c>
      <c r="AB396" s="6">
        <v>48.1</v>
      </c>
      <c r="AC396" s="6">
        <v>26.6</v>
      </c>
      <c r="AD396" s="7">
        <f>AB396-AC396</f>
        <v>21.5</v>
      </c>
      <c r="AJ396" s="6">
        <v>37</v>
      </c>
      <c r="AK396" s="6">
        <v>48.9</v>
      </c>
      <c r="AL396" s="7">
        <f>AJ396-AK396</f>
        <v>-11.899999999999999</v>
      </c>
      <c r="AM396" s="4" t="s">
        <v>292</v>
      </c>
    </row>
    <row r="397" spans="1:39" x14ac:dyDescent="0.25">
      <c r="B397" t="s">
        <v>294</v>
      </c>
      <c r="C397" s="52" t="s">
        <v>374</v>
      </c>
      <c r="D397" s="97">
        <v>33298</v>
      </c>
      <c r="E397">
        <v>5</v>
      </c>
      <c r="F397" t="s">
        <v>357</v>
      </c>
      <c r="G397" s="2" t="s">
        <v>156</v>
      </c>
      <c r="H397" s="6">
        <v>43</v>
      </c>
      <c r="I397" s="7">
        <v>-2</v>
      </c>
      <c r="J397" s="6">
        <v>38</v>
      </c>
      <c r="K397" s="7">
        <v>-4</v>
      </c>
      <c r="L397" s="6">
        <v>11</v>
      </c>
      <c r="M397" s="7">
        <v>2</v>
      </c>
      <c r="P397" s="6"/>
      <c r="Q397" s="7"/>
      <c r="R397" s="6">
        <f>H397-J397</f>
        <v>5</v>
      </c>
      <c r="S397" s="7">
        <v>2</v>
      </c>
      <c r="V397" s="6"/>
      <c r="W397" s="6"/>
      <c r="Y397" s="6"/>
      <c r="Z397" s="6"/>
      <c r="AB397" s="6"/>
      <c r="AC397" s="6"/>
      <c r="AJ397" s="6"/>
      <c r="AK397" s="6"/>
    </row>
    <row r="398" spans="1:39" x14ac:dyDescent="0.25">
      <c r="B398" t="s">
        <v>294</v>
      </c>
      <c r="C398" s="52" t="s">
        <v>697</v>
      </c>
      <c r="D398" s="97">
        <v>33299</v>
      </c>
      <c r="E398">
        <v>10</v>
      </c>
      <c r="F398" t="s">
        <v>521</v>
      </c>
      <c r="G398" s="2" t="s">
        <v>138</v>
      </c>
      <c r="H398" s="6">
        <v>47</v>
      </c>
      <c r="I398" s="7">
        <v>1</v>
      </c>
      <c r="J398" s="6">
        <v>39</v>
      </c>
      <c r="K398" s="7">
        <v>-3</v>
      </c>
      <c r="L398" s="6">
        <v>9</v>
      </c>
      <c r="M398" s="7">
        <v>1</v>
      </c>
      <c r="P398" s="6">
        <v>3</v>
      </c>
      <c r="Q398" s="7">
        <v>0</v>
      </c>
      <c r="R398" s="6">
        <v>8</v>
      </c>
      <c r="S398" s="7">
        <v>4</v>
      </c>
      <c r="V398" s="6"/>
      <c r="W398" s="6"/>
      <c r="Y398" s="6"/>
      <c r="Z398" s="6"/>
      <c r="AB398" s="6"/>
      <c r="AC398" s="6"/>
      <c r="AJ398" s="6"/>
      <c r="AK398" s="6"/>
    </row>
    <row r="399" spans="1:39" x14ac:dyDescent="0.25">
      <c r="B399" t="s">
        <v>294</v>
      </c>
      <c r="C399" s="52" t="s">
        <v>377</v>
      </c>
      <c r="D399" s="97">
        <v>33305</v>
      </c>
      <c r="E399">
        <v>10</v>
      </c>
      <c r="F399" t="s">
        <v>577</v>
      </c>
      <c r="G399" s="2" t="s">
        <v>180</v>
      </c>
      <c r="H399" s="6">
        <v>41</v>
      </c>
      <c r="I399" s="7">
        <v>-3</v>
      </c>
      <c r="J399" s="6">
        <v>37</v>
      </c>
      <c r="K399" s="7">
        <v>-4</v>
      </c>
      <c r="L399" s="6">
        <v>16</v>
      </c>
      <c r="M399" s="7">
        <v>5</v>
      </c>
      <c r="P399" s="6"/>
      <c r="Q399" s="7"/>
      <c r="R399" s="6">
        <v>4</v>
      </c>
      <c r="S399" s="7">
        <v>1</v>
      </c>
      <c r="V399" s="6"/>
      <c r="W399" s="6"/>
      <c r="Y399" s="6"/>
      <c r="Z399" s="6"/>
      <c r="AB399" s="6"/>
      <c r="AC399" s="6"/>
      <c r="AJ399" s="6"/>
      <c r="AK399" s="6"/>
    </row>
    <row r="400" spans="1:39" x14ac:dyDescent="0.25">
      <c r="B400" t="s">
        <v>294</v>
      </c>
      <c r="C400" s="9" t="s">
        <v>419</v>
      </c>
      <c r="D400" s="97">
        <v>33305</v>
      </c>
      <c r="E400">
        <v>13</v>
      </c>
      <c r="F400" t="s">
        <v>678</v>
      </c>
      <c r="G400" s="2" t="s">
        <v>672</v>
      </c>
      <c r="H400" s="6">
        <v>39</v>
      </c>
      <c r="I400" s="7">
        <v>-5</v>
      </c>
      <c r="J400" s="6">
        <v>40</v>
      </c>
      <c r="K400" s="7">
        <v>-3</v>
      </c>
      <c r="L400" s="6">
        <v>16</v>
      </c>
      <c r="M400" s="7">
        <v>7</v>
      </c>
      <c r="P400" s="6">
        <v>2</v>
      </c>
      <c r="Q400" s="7">
        <v>0</v>
      </c>
      <c r="R400" s="6">
        <v>-1</v>
      </c>
      <c r="S400" s="7">
        <v>-2</v>
      </c>
      <c r="V400" s="6"/>
      <c r="W400" s="6"/>
      <c r="Y400" s="6"/>
      <c r="Z400" s="6"/>
      <c r="AB400" s="6"/>
      <c r="AC400" s="6"/>
      <c r="AJ400" s="6"/>
      <c r="AK400" s="6"/>
    </row>
    <row r="401" spans="1:39" x14ac:dyDescent="0.25">
      <c r="B401" t="s">
        <v>294</v>
      </c>
      <c r="C401" s="9" t="s">
        <v>317</v>
      </c>
      <c r="D401" s="97">
        <v>33305</v>
      </c>
      <c r="E401">
        <v>12</v>
      </c>
      <c r="F401" t="s">
        <v>638</v>
      </c>
      <c r="G401" s="2"/>
      <c r="H401" s="6">
        <v>44</v>
      </c>
      <c r="I401" s="7">
        <v>-2</v>
      </c>
      <c r="J401" s="6">
        <v>32</v>
      </c>
      <c r="K401" s="7">
        <v>-7</v>
      </c>
      <c r="L401" s="6">
        <v>19</v>
      </c>
      <c r="M401" s="7">
        <v>11</v>
      </c>
      <c r="P401" s="6">
        <v>3</v>
      </c>
      <c r="Q401" s="7">
        <v>-2</v>
      </c>
      <c r="R401" s="6">
        <v>12</v>
      </c>
      <c r="S401" s="7">
        <v>-5</v>
      </c>
      <c r="T401" s="5" t="s">
        <v>639</v>
      </c>
      <c r="V401" s="6"/>
      <c r="W401" s="6"/>
      <c r="Y401" s="6"/>
      <c r="Z401" s="6"/>
      <c r="AB401" s="6"/>
      <c r="AC401" s="6"/>
      <c r="AJ401" s="6"/>
      <c r="AK401" s="6"/>
    </row>
    <row r="402" spans="1:39" x14ac:dyDescent="0.25">
      <c r="A402" s="3"/>
      <c r="B402" t="s">
        <v>294</v>
      </c>
      <c r="C402" s="52" t="s">
        <v>623</v>
      </c>
      <c r="D402" s="97">
        <v>33306</v>
      </c>
      <c r="E402">
        <v>15</v>
      </c>
      <c r="F402" t="s">
        <v>357</v>
      </c>
      <c r="G402" s="2" t="s">
        <v>96</v>
      </c>
      <c r="H402" s="6">
        <v>38</v>
      </c>
      <c r="I402" s="7">
        <v>-5</v>
      </c>
      <c r="J402" s="6">
        <v>39</v>
      </c>
      <c r="K402" s="7">
        <v>1</v>
      </c>
      <c r="L402" s="6">
        <v>18</v>
      </c>
      <c r="M402" s="7">
        <v>7</v>
      </c>
      <c r="P402" s="6">
        <v>2</v>
      </c>
      <c r="Q402" s="7">
        <v>0</v>
      </c>
      <c r="R402" s="6">
        <f>H402-J402</f>
        <v>-1</v>
      </c>
      <c r="S402" s="7">
        <v>-6</v>
      </c>
      <c r="V402" s="6">
        <v>59</v>
      </c>
      <c r="W402" s="6">
        <v>19</v>
      </c>
      <c r="X402" s="7">
        <f>V402-W402</f>
        <v>40</v>
      </c>
      <c r="Y402" s="6">
        <v>35</v>
      </c>
      <c r="Z402" s="6">
        <v>43</v>
      </c>
      <c r="AA402" s="7">
        <f>Y402-Z402</f>
        <v>-8</v>
      </c>
      <c r="AB402" s="6"/>
      <c r="AC402" s="6"/>
      <c r="AE402" s="4" t="s">
        <v>379</v>
      </c>
      <c r="AJ402" s="6">
        <v>31</v>
      </c>
      <c r="AK402" s="6">
        <v>49</v>
      </c>
      <c r="AL402" s="7">
        <f>AJ402-AK402</f>
        <v>-18</v>
      </c>
      <c r="AM402" s="4" t="s">
        <v>536</v>
      </c>
    </row>
    <row r="403" spans="1:39" x14ac:dyDescent="0.25">
      <c r="B403" t="s">
        <v>294</v>
      </c>
      <c r="C403" s="52" t="s">
        <v>594</v>
      </c>
      <c r="D403" s="97">
        <v>33310</v>
      </c>
      <c r="E403">
        <v>17</v>
      </c>
      <c r="F403" t="s">
        <v>521</v>
      </c>
      <c r="G403" s="2" t="s">
        <v>138</v>
      </c>
      <c r="H403" s="6">
        <v>40</v>
      </c>
      <c r="I403" s="7">
        <v>-7</v>
      </c>
      <c r="J403" s="6">
        <v>39</v>
      </c>
      <c r="K403" s="7">
        <v>0</v>
      </c>
      <c r="L403" s="6">
        <v>17</v>
      </c>
      <c r="M403" s="7">
        <v>8</v>
      </c>
      <c r="P403" s="6">
        <v>2</v>
      </c>
      <c r="Q403" s="7">
        <v>-1</v>
      </c>
      <c r="R403" s="6">
        <v>1</v>
      </c>
      <c r="S403" s="7">
        <v>-7</v>
      </c>
      <c r="V403" s="6"/>
      <c r="W403" s="6"/>
      <c r="Y403" s="6"/>
      <c r="Z403" s="6"/>
      <c r="AB403" s="6"/>
      <c r="AC403" s="6"/>
      <c r="AJ403" s="6"/>
      <c r="AK403" s="6"/>
    </row>
    <row r="404" spans="1:39" x14ac:dyDescent="0.25">
      <c r="A404" s="3"/>
      <c r="B404" t="s">
        <v>294</v>
      </c>
      <c r="C404" s="52" t="s">
        <v>369</v>
      </c>
      <c r="D404" s="97">
        <v>33318</v>
      </c>
      <c r="E404">
        <v>23</v>
      </c>
      <c r="F404" t="s">
        <v>678</v>
      </c>
      <c r="G404" s="2" t="s">
        <v>42</v>
      </c>
      <c r="H404" s="6">
        <v>37</v>
      </c>
      <c r="I404" s="7">
        <v>-2</v>
      </c>
      <c r="J404" s="6">
        <v>40</v>
      </c>
      <c r="K404" s="7">
        <v>0</v>
      </c>
      <c r="L404" s="6">
        <v>14</v>
      </c>
      <c r="M404" s="7">
        <v>-2</v>
      </c>
      <c r="P404" s="6">
        <v>2</v>
      </c>
      <c r="Q404" s="7">
        <v>0</v>
      </c>
      <c r="R404" s="6">
        <v>-3</v>
      </c>
      <c r="S404" s="7">
        <v>-2</v>
      </c>
      <c r="V404" s="6"/>
      <c r="W404" s="6"/>
      <c r="Y404" s="6"/>
      <c r="Z404" s="6"/>
      <c r="AB404" s="6"/>
      <c r="AC404" s="6"/>
      <c r="AJ404" s="6"/>
      <c r="AK404" s="6"/>
    </row>
    <row r="405" spans="1:39" x14ac:dyDescent="0.25">
      <c r="A405" s="3"/>
      <c r="B405" t="s">
        <v>294</v>
      </c>
      <c r="C405" s="9" t="s">
        <v>485</v>
      </c>
      <c r="D405" s="97">
        <v>33318</v>
      </c>
      <c r="E405">
        <v>31</v>
      </c>
      <c r="F405" t="s">
        <v>577</v>
      </c>
      <c r="G405" s="2" t="s">
        <v>192</v>
      </c>
      <c r="H405" s="6">
        <v>40</v>
      </c>
      <c r="I405" s="7">
        <v>2</v>
      </c>
      <c r="J405" s="6">
        <v>40</v>
      </c>
      <c r="K405" s="7">
        <v>-4</v>
      </c>
      <c r="L405" s="6">
        <v>16</v>
      </c>
      <c r="M405" s="7">
        <v>1</v>
      </c>
      <c r="P405" s="6">
        <v>2</v>
      </c>
      <c r="Q405" s="7">
        <v>0</v>
      </c>
      <c r="R405" s="6">
        <v>0</v>
      </c>
      <c r="S405" s="7">
        <v>6</v>
      </c>
      <c r="V405" s="6"/>
      <c r="W405" s="6"/>
      <c r="Y405" s="6"/>
      <c r="Z405" s="6"/>
      <c r="AB405" s="6"/>
      <c r="AC405" s="6"/>
      <c r="AJ405" s="6"/>
      <c r="AK405" s="6"/>
    </row>
    <row r="406" spans="1:39" x14ac:dyDescent="0.25">
      <c r="B406" t="s">
        <v>294</v>
      </c>
      <c r="C406" s="52" t="s">
        <v>698</v>
      </c>
      <c r="D406" s="97">
        <v>33319</v>
      </c>
      <c r="E406">
        <v>24</v>
      </c>
      <c r="F406" t="s">
        <v>577</v>
      </c>
      <c r="G406" s="2" t="s">
        <v>180</v>
      </c>
      <c r="H406" s="6">
        <v>38</v>
      </c>
      <c r="I406" s="7">
        <v>-3</v>
      </c>
      <c r="J406" s="6">
        <v>44</v>
      </c>
      <c r="K406" s="7">
        <v>7</v>
      </c>
      <c r="L406" s="6">
        <v>15</v>
      </c>
      <c r="M406" s="7">
        <v>-1</v>
      </c>
      <c r="P406" s="6"/>
      <c r="Q406" s="7"/>
      <c r="R406" s="6">
        <v>-6</v>
      </c>
      <c r="S406" s="7">
        <v>-10</v>
      </c>
      <c r="V406" s="6"/>
      <c r="W406" s="6"/>
      <c r="Y406" s="6"/>
      <c r="Z406" s="6"/>
      <c r="AB406" s="6"/>
      <c r="AC406" s="6"/>
      <c r="AJ406" s="6"/>
      <c r="AK406" s="6"/>
    </row>
    <row r="407" spans="1:39" x14ac:dyDescent="0.25">
      <c r="A407" s="3"/>
      <c r="B407" t="s">
        <v>294</v>
      </c>
      <c r="C407" s="52" t="s">
        <v>625</v>
      </c>
      <c r="D407" s="97">
        <v>33320</v>
      </c>
      <c r="E407">
        <v>27</v>
      </c>
      <c r="F407" t="s">
        <v>678</v>
      </c>
      <c r="G407" s="2" t="s">
        <v>46</v>
      </c>
      <c r="H407" s="6">
        <v>41</v>
      </c>
      <c r="I407" s="7">
        <v>4</v>
      </c>
      <c r="J407" s="6">
        <v>40</v>
      </c>
      <c r="K407" s="7">
        <v>0</v>
      </c>
      <c r="L407" s="6">
        <v>15</v>
      </c>
      <c r="M407" s="7">
        <v>1</v>
      </c>
      <c r="P407" s="6">
        <v>1</v>
      </c>
      <c r="Q407" s="7">
        <v>-1</v>
      </c>
      <c r="R407" s="6">
        <v>1</v>
      </c>
      <c r="S407" s="7">
        <v>4</v>
      </c>
      <c r="V407" s="6"/>
      <c r="W407" s="6"/>
      <c r="Y407" s="6"/>
      <c r="Z407" s="6"/>
      <c r="AB407" s="6"/>
      <c r="AC407" s="6"/>
      <c r="AJ407" s="6"/>
      <c r="AK407" s="6"/>
    </row>
    <row r="408" spans="1:39" x14ac:dyDescent="0.25">
      <c r="B408" t="s">
        <v>294</v>
      </c>
      <c r="C408" s="9" t="s">
        <v>430</v>
      </c>
      <c r="D408" s="97">
        <v>33322</v>
      </c>
      <c r="E408">
        <v>5</v>
      </c>
      <c r="F408" t="s">
        <v>264</v>
      </c>
      <c r="G408" s="2" t="s">
        <v>54</v>
      </c>
      <c r="H408" s="6">
        <v>39.5</v>
      </c>
      <c r="I408" s="7">
        <v>-5.5</v>
      </c>
      <c r="J408" s="6">
        <v>34.5</v>
      </c>
      <c r="K408" s="7">
        <v>-2</v>
      </c>
      <c r="L408" s="6">
        <v>18</v>
      </c>
      <c r="M408" s="7">
        <v>5</v>
      </c>
      <c r="P408" s="6"/>
      <c r="Q408" s="7"/>
      <c r="R408" s="6">
        <v>5</v>
      </c>
      <c r="S408" s="7">
        <v>-3.5</v>
      </c>
      <c r="V408" s="6"/>
      <c r="W408" s="6"/>
      <c r="Y408" s="6"/>
      <c r="Z408" s="6"/>
      <c r="AB408" s="6"/>
      <c r="AC408" s="6"/>
      <c r="AJ408" s="6"/>
      <c r="AK408" s="6"/>
    </row>
    <row r="409" spans="1:39" x14ac:dyDescent="0.25">
      <c r="B409" t="s">
        <v>294</v>
      </c>
      <c r="C409" s="52" t="s">
        <v>686</v>
      </c>
      <c r="D409" s="97">
        <v>33298</v>
      </c>
      <c r="E409">
        <v>5</v>
      </c>
      <c r="F409" t="s">
        <v>664</v>
      </c>
      <c r="G409" s="2"/>
      <c r="H409" s="6">
        <v>41.2</v>
      </c>
      <c r="I409" s="7">
        <v>-3.1</v>
      </c>
      <c r="J409" s="6">
        <v>36.200000000000003</v>
      </c>
      <c r="K409" s="7">
        <v>-3.1</v>
      </c>
      <c r="L409" s="6">
        <v>17.3</v>
      </c>
      <c r="M409" s="7">
        <v>6.3</v>
      </c>
      <c r="P409" s="6"/>
      <c r="Q409" s="7"/>
      <c r="R409" s="6">
        <v>5</v>
      </c>
      <c r="S409" s="7">
        <v>0</v>
      </c>
      <c r="V409" s="6">
        <v>56.9</v>
      </c>
      <c r="W409" s="6">
        <v>25</v>
      </c>
      <c r="X409" s="7">
        <f>V409-W409</f>
        <v>31.9</v>
      </c>
      <c r="Y409" s="6">
        <v>37.4</v>
      </c>
      <c r="Z409" s="6">
        <v>52.1</v>
      </c>
      <c r="AA409" s="7">
        <f>Y409-Z409</f>
        <v>-14.700000000000003</v>
      </c>
      <c r="AB409" s="6">
        <v>55.4</v>
      </c>
      <c r="AC409" s="6">
        <v>23.6</v>
      </c>
      <c r="AD409" s="7">
        <f>AB409-AC409</f>
        <v>31.799999999999997</v>
      </c>
      <c r="AJ409" s="6">
        <v>33</v>
      </c>
      <c r="AK409" s="6">
        <v>54</v>
      </c>
      <c r="AL409" s="7">
        <f>AJ409-AK409</f>
        <v>-21</v>
      </c>
      <c r="AM409" s="4" t="s">
        <v>292</v>
      </c>
    </row>
    <row r="410" spans="1:39" x14ac:dyDescent="0.25">
      <c r="B410" t="s">
        <v>269</v>
      </c>
      <c r="C410" s="9" t="s">
        <v>572</v>
      </c>
      <c r="D410" s="97">
        <v>33333</v>
      </c>
      <c r="E410">
        <v>11</v>
      </c>
      <c r="F410" t="s">
        <v>678</v>
      </c>
      <c r="G410" s="2" t="s">
        <v>672</v>
      </c>
      <c r="H410" s="6">
        <v>39</v>
      </c>
      <c r="I410" s="7">
        <v>-2</v>
      </c>
      <c r="J410" s="6">
        <v>43</v>
      </c>
      <c r="K410" s="7">
        <v>3</v>
      </c>
      <c r="L410" s="6">
        <v>13</v>
      </c>
      <c r="M410" s="7">
        <v>-2</v>
      </c>
      <c r="P410" s="6">
        <v>3</v>
      </c>
      <c r="Q410" s="7">
        <v>2</v>
      </c>
      <c r="R410" s="6">
        <v>-4</v>
      </c>
      <c r="S410" s="7">
        <v>-5</v>
      </c>
      <c r="V410" s="6"/>
      <c r="W410" s="6"/>
      <c r="Y410" s="6"/>
      <c r="Z410" s="6"/>
      <c r="AB410" s="6"/>
      <c r="AC410" s="6"/>
      <c r="AJ410" s="6"/>
      <c r="AK410" s="6"/>
    </row>
    <row r="411" spans="1:39" x14ac:dyDescent="0.25">
      <c r="B411" t="s">
        <v>269</v>
      </c>
      <c r="C411" s="52" t="s">
        <v>596</v>
      </c>
      <c r="D411" s="97">
        <v>33345</v>
      </c>
      <c r="E411">
        <v>21</v>
      </c>
      <c r="F411" t="s">
        <v>521</v>
      </c>
      <c r="G411" s="2" t="s">
        <v>138</v>
      </c>
      <c r="H411" s="6">
        <v>40</v>
      </c>
      <c r="I411" s="7">
        <v>0</v>
      </c>
      <c r="J411" s="6">
        <v>40</v>
      </c>
      <c r="K411" s="7">
        <v>1</v>
      </c>
      <c r="L411" s="6">
        <v>14</v>
      </c>
      <c r="M411" s="7">
        <v>-3</v>
      </c>
      <c r="P411" s="6">
        <v>2</v>
      </c>
      <c r="Q411" s="7">
        <v>0</v>
      </c>
      <c r="R411" s="6">
        <v>0</v>
      </c>
      <c r="S411" s="7">
        <v>-1</v>
      </c>
      <c r="V411" s="6"/>
      <c r="W411" s="6"/>
      <c r="Y411" s="6"/>
      <c r="Z411" s="6"/>
      <c r="AB411" s="6"/>
      <c r="AC411" s="6"/>
      <c r="AJ411" s="6"/>
      <c r="AK411" s="6"/>
    </row>
    <row r="412" spans="1:39" x14ac:dyDescent="0.25">
      <c r="B412" t="s">
        <v>269</v>
      </c>
      <c r="C412" s="9" t="s">
        <v>516</v>
      </c>
      <c r="D412" s="97">
        <v>33346</v>
      </c>
      <c r="E412">
        <v>28</v>
      </c>
      <c r="F412" t="s">
        <v>577</v>
      </c>
      <c r="G412" s="2" t="s">
        <v>192</v>
      </c>
      <c r="H412" s="6">
        <v>42</v>
      </c>
      <c r="I412" s="7">
        <v>2</v>
      </c>
      <c r="J412" s="6">
        <v>40</v>
      </c>
      <c r="K412" s="7">
        <v>0</v>
      </c>
      <c r="L412" s="6">
        <v>15</v>
      </c>
      <c r="M412" s="7">
        <v>-1</v>
      </c>
      <c r="P412" s="6">
        <v>1</v>
      </c>
      <c r="Q412" s="7">
        <v>-1</v>
      </c>
      <c r="R412" s="6">
        <v>2</v>
      </c>
      <c r="S412" s="7">
        <v>2</v>
      </c>
      <c r="V412" s="6"/>
      <c r="W412" s="6"/>
      <c r="Y412" s="6"/>
      <c r="Z412" s="6"/>
      <c r="AB412" s="6"/>
      <c r="AC412" s="6"/>
      <c r="AJ412" s="6"/>
      <c r="AK412" s="6"/>
    </row>
    <row r="413" spans="1:39" x14ac:dyDescent="0.25">
      <c r="A413" s="3"/>
      <c r="B413" t="s">
        <v>269</v>
      </c>
      <c r="C413" s="52" t="s">
        <v>427</v>
      </c>
      <c r="D413" s="97">
        <v>33348</v>
      </c>
      <c r="E413">
        <v>26</v>
      </c>
      <c r="F413" t="s">
        <v>357</v>
      </c>
      <c r="G413" s="2" t="s">
        <v>96</v>
      </c>
      <c r="H413" s="6">
        <v>41</v>
      </c>
      <c r="I413" s="7">
        <v>3</v>
      </c>
      <c r="J413" s="6">
        <v>41</v>
      </c>
      <c r="K413" s="7">
        <v>2</v>
      </c>
      <c r="L413" s="6">
        <v>13</v>
      </c>
      <c r="M413" s="7">
        <v>-5</v>
      </c>
      <c r="P413" s="6">
        <v>2</v>
      </c>
      <c r="Q413" s="7">
        <v>0</v>
      </c>
      <c r="R413" s="6">
        <f>H413-J413</f>
        <v>0</v>
      </c>
      <c r="S413" s="7">
        <v>1</v>
      </c>
      <c r="V413" s="6">
        <v>56</v>
      </c>
      <c r="W413" s="6">
        <v>21</v>
      </c>
      <c r="X413" s="7">
        <f>V413-W413</f>
        <v>35</v>
      </c>
      <c r="Y413" s="6">
        <v>33</v>
      </c>
      <c r="Z413" s="6">
        <v>45</v>
      </c>
      <c r="AA413" s="7">
        <f>Y413-Z413</f>
        <v>-12</v>
      </c>
      <c r="AB413" s="6"/>
      <c r="AC413" s="6"/>
      <c r="AE413" s="4" t="s">
        <v>379</v>
      </c>
      <c r="AJ413" s="6">
        <v>31</v>
      </c>
      <c r="AK413" s="6">
        <v>48</v>
      </c>
      <c r="AL413" s="7">
        <f>AJ413-AK413</f>
        <v>-17</v>
      </c>
      <c r="AM413" s="4" t="s">
        <v>536</v>
      </c>
    </row>
    <row r="414" spans="1:39" x14ac:dyDescent="0.25">
      <c r="B414" t="s">
        <v>269</v>
      </c>
      <c r="C414" s="52" t="s">
        <v>579</v>
      </c>
      <c r="D414" s="97">
        <v>33353</v>
      </c>
      <c r="E414">
        <v>28</v>
      </c>
      <c r="F414" t="s">
        <v>521</v>
      </c>
      <c r="G414" s="2" t="s">
        <v>180</v>
      </c>
      <c r="H414" s="6">
        <v>41</v>
      </c>
      <c r="I414" s="7">
        <v>1</v>
      </c>
      <c r="J414" s="6">
        <v>41</v>
      </c>
      <c r="K414" s="7">
        <v>1</v>
      </c>
      <c r="L414" s="6">
        <v>14</v>
      </c>
      <c r="M414" s="7">
        <v>0</v>
      </c>
      <c r="P414" s="6"/>
      <c r="Q414" s="7"/>
      <c r="R414" s="6">
        <v>0</v>
      </c>
      <c r="S414" s="7">
        <v>0</v>
      </c>
      <c r="V414" s="6"/>
      <c r="W414" s="6"/>
      <c r="Y414" s="6"/>
      <c r="Z414" s="6"/>
      <c r="AJ414" s="6"/>
      <c r="AK414" s="6"/>
    </row>
    <row r="415" spans="1:39" x14ac:dyDescent="0.25">
      <c r="A415" s="3"/>
      <c r="B415" t="s">
        <v>269</v>
      </c>
      <c r="C415" s="52" t="s">
        <v>323</v>
      </c>
      <c r="D415" s="97">
        <v>33354</v>
      </c>
      <c r="E415">
        <v>28</v>
      </c>
      <c r="F415" t="s">
        <v>264</v>
      </c>
      <c r="G415" s="2" t="s">
        <v>194</v>
      </c>
      <c r="H415" s="6">
        <v>42</v>
      </c>
      <c r="I415" s="7">
        <v>2.5</v>
      </c>
      <c r="J415" s="6">
        <v>39</v>
      </c>
      <c r="K415" s="7">
        <v>4.5</v>
      </c>
      <c r="L415" s="6">
        <v>14</v>
      </c>
      <c r="M415" s="7">
        <v>-4</v>
      </c>
      <c r="P415" s="6"/>
      <c r="Q415" s="7"/>
      <c r="R415" s="6">
        <v>3</v>
      </c>
      <c r="S415" s="7">
        <v>-2</v>
      </c>
      <c r="V415" s="6"/>
      <c r="W415" s="6"/>
      <c r="Y415" s="6"/>
      <c r="Z415" s="6"/>
      <c r="AJ415" s="6"/>
      <c r="AK415" s="6"/>
    </row>
    <row r="416" spans="1:39" x14ac:dyDescent="0.25">
      <c r="B416" t="s">
        <v>269</v>
      </c>
      <c r="C416" s="52" t="s">
        <v>558</v>
      </c>
      <c r="D416" s="97">
        <v>33354</v>
      </c>
      <c r="E416">
        <v>28</v>
      </c>
      <c r="F416" t="s">
        <v>684</v>
      </c>
      <c r="G416" s="2" t="s">
        <v>98</v>
      </c>
      <c r="H416" s="6">
        <v>47</v>
      </c>
      <c r="I416" s="7">
        <v>0</v>
      </c>
      <c r="J416" s="6">
        <v>37</v>
      </c>
      <c r="K416" s="7">
        <v>-3</v>
      </c>
      <c r="L416" s="6">
        <v>14</v>
      </c>
      <c r="M416" s="7">
        <v>6</v>
      </c>
      <c r="P416" s="6"/>
      <c r="Q416" s="7"/>
      <c r="R416" s="6">
        <v>10</v>
      </c>
      <c r="S416" s="7">
        <v>3</v>
      </c>
      <c r="V416" s="6"/>
      <c r="W416" s="6"/>
      <c r="Y416" s="6"/>
      <c r="Z416" s="6"/>
      <c r="AJ416" s="6"/>
      <c r="AK416" s="6"/>
    </row>
    <row r="417" spans="1:39" x14ac:dyDescent="0.25">
      <c r="A417" s="3"/>
      <c r="B417" t="s">
        <v>269</v>
      </c>
      <c r="C417" s="52" t="s">
        <v>558</v>
      </c>
      <c r="D417" s="97">
        <v>33354</v>
      </c>
      <c r="E417">
        <v>1</v>
      </c>
      <c r="F417" t="s">
        <v>678</v>
      </c>
      <c r="G417" s="2" t="s">
        <v>46</v>
      </c>
      <c r="H417" s="6">
        <v>39</v>
      </c>
      <c r="I417" s="7">
        <v>0</v>
      </c>
      <c r="J417" s="6">
        <v>41</v>
      </c>
      <c r="K417" s="7">
        <v>-2</v>
      </c>
      <c r="L417" s="6">
        <v>14</v>
      </c>
      <c r="M417" s="7">
        <v>1</v>
      </c>
      <c r="P417" s="6">
        <v>3</v>
      </c>
      <c r="Q417" s="7">
        <v>0</v>
      </c>
      <c r="R417" s="6">
        <v>-2</v>
      </c>
      <c r="S417" s="7">
        <v>2</v>
      </c>
      <c r="V417" s="6"/>
      <c r="W417" s="6"/>
      <c r="Y417" s="6"/>
      <c r="Z417" s="6"/>
      <c r="AJ417" s="6"/>
      <c r="AK417" s="6"/>
    </row>
    <row r="418" spans="1:39" x14ac:dyDescent="0.25">
      <c r="B418" t="s">
        <v>269</v>
      </c>
      <c r="C418" s="9" t="s">
        <v>681</v>
      </c>
      <c r="D418" s="97">
        <v>33354</v>
      </c>
      <c r="E418">
        <v>29</v>
      </c>
      <c r="F418" t="s">
        <v>638</v>
      </c>
      <c r="G418" s="2"/>
      <c r="H418" s="6">
        <v>43</v>
      </c>
      <c r="I418" s="7">
        <v>-1</v>
      </c>
      <c r="J418" s="6">
        <v>38</v>
      </c>
      <c r="K418" s="7">
        <v>6</v>
      </c>
      <c r="L418" s="6">
        <v>14</v>
      </c>
      <c r="M418" s="7">
        <v>-5</v>
      </c>
      <c r="P418" s="6">
        <v>2</v>
      </c>
      <c r="Q418" s="7">
        <v>-1</v>
      </c>
      <c r="R418" s="6">
        <v>5</v>
      </c>
      <c r="S418" s="7">
        <v>-7</v>
      </c>
      <c r="T418" s="5" t="s">
        <v>639</v>
      </c>
      <c r="V418" s="6"/>
      <c r="W418" s="6"/>
      <c r="Y418" s="6"/>
      <c r="Z418" s="6"/>
      <c r="AJ418" s="6"/>
      <c r="AK418" s="6"/>
    </row>
    <row r="419" spans="1:39" x14ac:dyDescent="0.25">
      <c r="B419" t="s">
        <v>269</v>
      </c>
      <c r="C419" s="9"/>
      <c r="D419" s="97">
        <v>33357</v>
      </c>
      <c r="E419">
        <v>3</v>
      </c>
      <c r="F419" t="s">
        <v>678</v>
      </c>
      <c r="G419" s="2" t="s">
        <v>42</v>
      </c>
      <c r="H419" s="6">
        <v>38</v>
      </c>
      <c r="I419" s="7">
        <v>-1</v>
      </c>
      <c r="J419" s="6">
        <v>40</v>
      </c>
      <c r="K419" s="7">
        <v>-1</v>
      </c>
      <c r="L419" s="6">
        <v>19</v>
      </c>
      <c r="M419" s="7">
        <v>5</v>
      </c>
      <c r="P419" s="6">
        <v>1</v>
      </c>
      <c r="Q419" s="7">
        <v>-2</v>
      </c>
      <c r="R419" s="6">
        <v>-2</v>
      </c>
      <c r="S419" s="7">
        <v>0</v>
      </c>
      <c r="V419" s="6"/>
      <c r="W419" s="6"/>
      <c r="Y419" s="6"/>
      <c r="Z419" s="6"/>
      <c r="AJ419" s="6"/>
      <c r="AK419" s="6"/>
    </row>
    <row r="420" spans="1:39" x14ac:dyDescent="0.25">
      <c r="B420" t="s">
        <v>269</v>
      </c>
      <c r="C420" s="9" t="s">
        <v>699</v>
      </c>
      <c r="D420" s="97">
        <v>33357</v>
      </c>
      <c r="E420">
        <v>9</v>
      </c>
      <c r="F420" t="s">
        <v>264</v>
      </c>
      <c r="G420" s="2" t="s">
        <v>54</v>
      </c>
      <c r="H420" s="6">
        <v>38.5</v>
      </c>
      <c r="I420" s="7">
        <v>-3.5</v>
      </c>
      <c r="J420" s="6">
        <v>38</v>
      </c>
      <c r="K420" s="7">
        <v>-1</v>
      </c>
      <c r="L420" s="6">
        <v>18</v>
      </c>
      <c r="M420" s="7">
        <v>4</v>
      </c>
      <c r="P420" s="6"/>
      <c r="Q420" s="7"/>
      <c r="R420" s="6">
        <v>0.5</v>
      </c>
      <c r="S420" s="7">
        <v>-2.5</v>
      </c>
      <c r="V420" s="6"/>
      <c r="W420" s="6"/>
      <c r="Y420" s="6"/>
      <c r="Z420" s="6"/>
      <c r="AJ420" s="6"/>
      <c r="AK420" s="6"/>
    </row>
    <row r="421" spans="1:39" x14ac:dyDescent="0.25">
      <c r="B421" t="s">
        <v>269</v>
      </c>
      <c r="C421" s="52" t="s">
        <v>689</v>
      </c>
      <c r="D421" s="97">
        <v>33331</v>
      </c>
      <c r="E421">
        <v>9</v>
      </c>
      <c r="F421" t="s">
        <v>664</v>
      </c>
      <c r="G421" s="2"/>
      <c r="H421" s="6">
        <v>40.9</v>
      </c>
      <c r="I421" s="7">
        <v>-0.3</v>
      </c>
      <c r="J421" s="6">
        <v>37.1</v>
      </c>
      <c r="K421" s="7">
        <v>0.9</v>
      </c>
      <c r="L421" s="6">
        <v>16.5</v>
      </c>
      <c r="M421" s="7">
        <v>-0.8</v>
      </c>
      <c r="P421" s="6"/>
      <c r="Q421" s="7"/>
      <c r="R421" s="6">
        <v>3.8</v>
      </c>
      <c r="S421" s="7">
        <v>-1.2</v>
      </c>
      <c r="V421" s="6">
        <v>53.9</v>
      </c>
      <c r="W421" s="6">
        <v>28.6</v>
      </c>
      <c r="X421" s="7">
        <f>V421-W421</f>
        <v>25.299999999999997</v>
      </c>
      <c r="Y421" s="6">
        <v>34.799999999999997</v>
      </c>
      <c r="Z421" s="6">
        <v>54.4</v>
      </c>
      <c r="AA421" s="7">
        <f>Y421-Z421</f>
        <v>-19.600000000000001</v>
      </c>
      <c r="AB421" s="6">
        <v>52.7</v>
      </c>
      <c r="AC421" s="6">
        <v>23.9</v>
      </c>
      <c r="AD421" s="7">
        <f>AB421-AC421</f>
        <v>28.800000000000004</v>
      </c>
      <c r="AJ421" s="6">
        <v>33.200000000000003</v>
      </c>
      <c r="AK421" s="6">
        <v>53.3</v>
      </c>
      <c r="AL421" s="7">
        <f>AJ421-AK421</f>
        <v>-20.099999999999994</v>
      </c>
      <c r="AM421" s="4" t="s">
        <v>292</v>
      </c>
    </row>
    <row r="422" spans="1:39" x14ac:dyDescent="0.25">
      <c r="B422" t="s">
        <v>270</v>
      </c>
      <c r="C422" s="9" t="s">
        <v>337</v>
      </c>
      <c r="D422" s="97">
        <v>33368</v>
      </c>
      <c r="E422">
        <v>15</v>
      </c>
      <c r="F422" t="s">
        <v>678</v>
      </c>
      <c r="G422" s="2" t="s">
        <v>672</v>
      </c>
      <c r="H422" s="6">
        <v>37</v>
      </c>
      <c r="I422" s="7">
        <v>-1</v>
      </c>
      <c r="J422" s="6">
        <v>43</v>
      </c>
      <c r="K422" s="7">
        <v>3</v>
      </c>
      <c r="L422" s="6">
        <v>16</v>
      </c>
      <c r="M422" s="7">
        <v>-3</v>
      </c>
      <c r="P422" s="6">
        <v>2</v>
      </c>
      <c r="Q422" s="7">
        <v>1</v>
      </c>
      <c r="R422" s="6">
        <v>-6</v>
      </c>
      <c r="S422" s="7">
        <v>-4</v>
      </c>
      <c r="V422" s="6"/>
      <c r="W422" s="6"/>
      <c r="Y422" s="6"/>
      <c r="Z422" s="6"/>
      <c r="AJ422" s="6"/>
      <c r="AK422" s="6"/>
    </row>
    <row r="423" spans="1:39" x14ac:dyDescent="0.25">
      <c r="B423" t="s">
        <v>270</v>
      </c>
      <c r="C423" s="9" t="s">
        <v>655</v>
      </c>
      <c r="D423" s="97">
        <v>33368</v>
      </c>
      <c r="E423">
        <v>18</v>
      </c>
      <c r="F423" t="s">
        <v>638</v>
      </c>
      <c r="G423" s="2"/>
      <c r="H423" s="6">
        <v>39</v>
      </c>
      <c r="I423" s="7">
        <v>-4</v>
      </c>
      <c r="J423" s="6">
        <v>39</v>
      </c>
      <c r="K423" s="7">
        <v>1</v>
      </c>
      <c r="L423" s="6">
        <v>19</v>
      </c>
      <c r="M423" s="7">
        <v>5</v>
      </c>
      <c r="P423" s="6">
        <v>2</v>
      </c>
      <c r="Q423" s="7">
        <v>0</v>
      </c>
      <c r="R423" s="6">
        <v>0</v>
      </c>
      <c r="S423" s="7">
        <v>-5</v>
      </c>
      <c r="T423" s="5" t="s">
        <v>639</v>
      </c>
      <c r="V423" s="6"/>
      <c r="W423" s="6"/>
      <c r="Y423" s="6"/>
      <c r="Z423" s="6"/>
      <c r="AJ423" s="6"/>
      <c r="AK423" s="6"/>
    </row>
    <row r="424" spans="1:39" x14ac:dyDescent="0.25">
      <c r="B424" t="s">
        <v>270</v>
      </c>
      <c r="C424" s="52" t="s">
        <v>624</v>
      </c>
      <c r="D424" s="97">
        <v>33373</v>
      </c>
      <c r="E424">
        <v>19</v>
      </c>
      <c r="F424" t="s">
        <v>521</v>
      </c>
      <c r="G424" s="2" t="s">
        <v>138</v>
      </c>
      <c r="H424" s="6">
        <v>38</v>
      </c>
      <c r="I424" s="7">
        <v>-3</v>
      </c>
      <c r="J424" s="6">
        <v>42</v>
      </c>
      <c r="K424" s="7">
        <v>1</v>
      </c>
      <c r="L424" s="6">
        <v>16</v>
      </c>
      <c r="M424" s="7">
        <v>2</v>
      </c>
      <c r="P424" s="6">
        <v>2</v>
      </c>
      <c r="Q424" s="7">
        <v>0</v>
      </c>
      <c r="R424" s="6">
        <v>-4</v>
      </c>
      <c r="S424" s="7">
        <v>-4</v>
      </c>
      <c r="V424" s="6"/>
      <c r="W424" s="6"/>
      <c r="Y424" s="6"/>
      <c r="Z424" s="6"/>
      <c r="AJ424" s="6"/>
      <c r="AK424" s="6"/>
    </row>
    <row r="425" spans="1:39" x14ac:dyDescent="0.25">
      <c r="A425" s="3"/>
      <c r="B425" t="s">
        <v>270</v>
      </c>
      <c r="C425" s="52" t="s">
        <v>437</v>
      </c>
      <c r="D425" s="97">
        <v>33376</v>
      </c>
      <c r="E425">
        <v>24</v>
      </c>
      <c r="F425" t="s">
        <v>357</v>
      </c>
      <c r="G425" s="2" t="s">
        <v>96</v>
      </c>
      <c r="H425" s="6">
        <v>36</v>
      </c>
      <c r="I425" s="7">
        <v>-5</v>
      </c>
      <c r="J425" s="6">
        <v>44</v>
      </c>
      <c r="K425" s="7">
        <v>3</v>
      </c>
      <c r="L425" s="6">
        <v>15</v>
      </c>
      <c r="M425" s="7">
        <v>2</v>
      </c>
      <c r="P425" s="6">
        <v>2</v>
      </c>
      <c r="Q425" s="7">
        <v>0</v>
      </c>
      <c r="R425" s="6">
        <v>-8</v>
      </c>
      <c r="S425" s="7">
        <v>-8</v>
      </c>
      <c r="V425" s="6">
        <v>50</v>
      </c>
      <c r="W425" s="6">
        <v>27</v>
      </c>
      <c r="X425" s="7">
        <f>V425-W425</f>
        <v>23</v>
      </c>
      <c r="Y425" s="6">
        <v>33</v>
      </c>
      <c r="Z425" s="6">
        <v>45</v>
      </c>
      <c r="AA425" s="7">
        <f>Y425-Z425</f>
        <v>-12</v>
      </c>
      <c r="AE425" s="4" t="s">
        <v>379</v>
      </c>
      <c r="AJ425" s="6">
        <v>28</v>
      </c>
      <c r="AK425" s="6">
        <v>52</v>
      </c>
      <c r="AL425" s="7">
        <f>AJ425-AK425</f>
        <v>-24</v>
      </c>
      <c r="AM425" s="4" t="s">
        <v>536</v>
      </c>
    </row>
    <row r="426" spans="1:39" x14ac:dyDescent="0.25">
      <c r="A426" s="3"/>
      <c r="B426" t="s">
        <v>270</v>
      </c>
      <c r="C426" s="52" t="s">
        <v>432</v>
      </c>
      <c r="D426" s="97">
        <v>33382</v>
      </c>
      <c r="E426">
        <v>30</v>
      </c>
      <c r="F426" t="s">
        <v>678</v>
      </c>
      <c r="G426" s="2" t="s">
        <v>46</v>
      </c>
      <c r="H426" s="6">
        <v>37</v>
      </c>
      <c r="I426" s="7">
        <v>0</v>
      </c>
      <c r="J426" s="6">
        <v>41</v>
      </c>
      <c r="K426" s="7">
        <v>-2</v>
      </c>
      <c r="L426" s="6">
        <v>16</v>
      </c>
      <c r="M426" s="7">
        <v>0</v>
      </c>
      <c r="P426" s="6"/>
      <c r="Q426" s="7"/>
      <c r="R426" s="6">
        <v>-4</v>
      </c>
      <c r="S426" s="7">
        <v>2</v>
      </c>
      <c r="V426" s="6"/>
      <c r="W426" s="6"/>
      <c r="Y426" s="6"/>
      <c r="Z426" s="6"/>
      <c r="AJ426" s="6"/>
      <c r="AK426" s="6"/>
    </row>
    <row r="427" spans="1:39" x14ac:dyDescent="0.25">
      <c r="B427" t="s">
        <v>270</v>
      </c>
      <c r="C427" s="9" t="s">
        <v>358</v>
      </c>
      <c r="D427" s="97">
        <v>33382</v>
      </c>
      <c r="E427">
        <v>2</v>
      </c>
      <c r="F427" t="s">
        <v>577</v>
      </c>
      <c r="G427" s="2" t="s">
        <v>192</v>
      </c>
      <c r="H427" s="6">
        <v>37</v>
      </c>
      <c r="I427" s="7">
        <v>-5</v>
      </c>
      <c r="J427" s="6">
        <v>43</v>
      </c>
      <c r="K427" s="7">
        <v>3</v>
      </c>
      <c r="L427" s="6">
        <v>16</v>
      </c>
      <c r="M427" s="7">
        <v>1</v>
      </c>
      <c r="P427" s="6">
        <v>2</v>
      </c>
      <c r="Q427" s="7">
        <v>1</v>
      </c>
      <c r="R427" s="6">
        <v>-6</v>
      </c>
      <c r="S427" s="7">
        <v>-8</v>
      </c>
      <c r="V427" s="6"/>
      <c r="W427" s="6"/>
      <c r="Y427" s="6"/>
      <c r="Z427" s="6"/>
      <c r="AJ427" s="6"/>
      <c r="AK427" s="6"/>
    </row>
    <row r="428" spans="1:39" x14ac:dyDescent="0.25">
      <c r="B428" t="s">
        <v>270</v>
      </c>
      <c r="C428" s="9" t="s">
        <v>449</v>
      </c>
      <c r="D428" s="97">
        <v>33385</v>
      </c>
      <c r="E428">
        <v>7</v>
      </c>
      <c r="F428" t="s">
        <v>264</v>
      </c>
      <c r="G428" s="2" t="s">
        <v>54</v>
      </c>
      <c r="H428" s="6">
        <v>33.5</v>
      </c>
      <c r="I428" s="7">
        <v>-5</v>
      </c>
      <c r="J428" s="6">
        <v>41.5</v>
      </c>
      <c r="K428" s="7">
        <v>3.5</v>
      </c>
      <c r="L428" s="6">
        <v>21</v>
      </c>
      <c r="M428" s="7">
        <v>3</v>
      </c>
      <c r="P428" s="6"/>
      <c r="Q428" s="7"/>
      <c r="R428" s="6">
        <v>-8</v>
      </c>
      <c r="S428" s="7">
        <v>-8.5</v>
      </c>
      <c r="V428" s="6"/>
      <c r="W428" s="6"/>
      <c r="Y428" s="6"/>
      <c r="Z428" s="6"/>
      <c r="AJ428" s="6"/>
      <c r="AK428" s="6"/>
    </row>
    <row r="429" spans="1:39" x14ac:dyDescent="0.25">
      <c r="B429" t="s">
        <v>270</v>
      </c>
      <c r="C429" s="52" t="s">
        <v>687</v>
      </c>
      <c r="D429" s="97">
        <v>33359</v>
      </c>
      <c r="E429">
        <v>7</v>
      </c>
      <c r="F429" t="s">
        <v>664</v>
      </c>
      <c r="G429" s="2"/>
      <c r="H429" s="6">
        <v>37.200000000000003</v>
      </c>
      <c r="I429" s="7">
        <v>-3.7</v>
      </c>
      <c r="J429" s="6">
        <v>38.299999999999997</v>
      </c>
      <c r="K429" s="7">
        <v>1.2</v>
      </c>
      <c r="L429" s="6">
        <v>19.399999999999999</v>
      </c>
      <c r="M429" s="7">
        <v>2.9</v>
      </c>
      <c r="P429" s="6"/>
      <c r="Q429" s="7"/>
      <c r="R429" s="6">
        <v>-1.1000000000000001</v>
      </c>
      <c r="S429" s="7">
        <v>-4.9000000000000004</v>
      </c>
      <c r="V429" s="6">
        <v>49.7</v>
      </c>
      <c r="W429" s="6">
        <v>34.5</v>
      </c>
      <c r="X429" s="7">
        <f>V429-W429</f>
        <v>15.200000000000003</v>
      </c>
      <c r="Y429" s="6">
        <v>37.4</v>
      </c>
      <c r="Z429" s="6">
        <v>51.6</v>
      </c>
      <c r="AA429" s="7">
        <f>Y429-Z429</f>
        <v>-14.200000000000003</v>
      </c>
      <c r="AB429" s="6">
        <v>57.7</v>
      </c>
      <c r="AC429" s="6">
        <v>21.5</v>
      </c>
      <c r="AD429" s="7">
        <f>AB429-AC429</f>
        <v>36.200000000000003</v>
      </c>
      <c r="AJ429" s="6">
        <v>29.7</v>
      </c>
      <c r="AK429" s="6">
        <v>56.9</v>
      </c>
      <c r="AL429" s="7">
        <f>AJ429-AK429</f>
        <v>-27.2</v>
      </c>
      <c r="AM429" s="4" t="s">
        <v>292</v>
      </c>
    </row>
    <row r="430" spans="1:39" x14ac:dyDescent="0.25">
      <c r="B430" t="s">
        <v>270</v>
      </c>
      <c r="C430" s="52" t="s">
        <v>643</v>
      </c>
      <c r="D430" s="97">
        <v>33389</v>
      </c>
      <c r="E430">
        <v>2</v>
      </c>
      <c r="F430" t="s">
        <v>684</v>
      </c>
      <c r="G430" s="2" t="s">
        <v>98</v>
      </c>
      <c r="H430" s="6">
        <v>37</v>
      </c>
      <c r="I430" s="7">
        <v>-10</v>
      </c>
      <c r="J430" s="6">
        <v>43</v>
      </c>
      <c r="K430" s="7">
        <v>6</v>
      </c>
      <c r="L430" s="6">
        <v>16</v>
      </c>
      <c r="M430" s="7">
        <v>2</v>
      </c>
      <c r="P430" s="6"/>
      <c r="Q430" s="7"/>
      <c r="R430" s="6">
        <v>-6</v>
      </c>
      <c r="S430" s="7">
        <v>-16</v>
      </c>
      <c r="V430" s="6"/>
      <c r="W430" s="6"/>
      <c r="Y430" s="6"/>
      <c r="Z430" s="6"/>
      <c r="AJ430" s="6"/>
      <c r="AK430" s="6"/>
    </row>
    <row r="431" spans="1:39" x14ac:dyDescent="0.25">
      <c r="B431" t="s">
        <v>263</v>
      </c>
      <c r="C431" s="52" t="s">
        <v>339</v>
      </c>
      <c r="D431" s="97">
        <v>33390</v>
      </c>
      <c r="E431">
        <v>3</v>
      </c>
      <c r="F431" t="s">
        <v>521</v>
      </c>
      <c r="G431" s="2" t="s">
        <v>228</v>
      </c>
      <c r="H431" s="6">
        <v>36</v>
      </c>
      <c r="I431" s="7">
        <v>-2</v>
      </c>
      <c r="J431" s="6">
        <v>43</v>
      </c>
      <c r="K431" s="7">
        <v>1</v>
      </c>
      <c r="L431" s="6">
        <v>15</v>
      </c>
      <c r="M431" s="7">
        <v>-1</v>
      </c>
      <c r="P431" s="6"/>
      <c r="Q431" s="7"/>
      <c r="R431" s="6">
        <v>-7</v>
      </c>
      <c r="S431" s="7">
        <v>-3</v>
      </c>
      <c r="V431" s="6"/>
      <c r="W431" s="6"/>
      <c r="Y431" s="6"/>
      <c r="Z431" s="6"/>
      <c r="AJ431" s="6"/>
      <c r="AK431" s="6"/>
    </row>
    <row r="432" spans="1:39" x14ac:dyDescent="0.25">
      <c r="B432" t="s">
        <v>263</v>
      </c>
      <c r="C432" s="9" t="s">
        <v>647</v>
      </c>
      <c r="D432" s="97">
        <v>33396</v>
      </c>
      <c r="E432">
        <v>11</v>
      </c>
      <c r="F432" t="s">
        <v>678</v>
      </c>
      <c r="G432" s="2" t="s">
        <v>672</v>
      </c>
      <c r="H432" s="6">
        <v>34</v>
      </c>
      <c r="I432" s="7">
        <v>-3</v>
      </c>
      <c r="J432" s="6">
        <v>44</v>
      </c>
      <c r="K432" s="7">
        <v>3</v>
      </c>
      <c r="L432" s="6">
        <v>17</v>
      </c>
      <c r="M432" s="7">
        <v>1</v>
      </c>
      <c r="P432" s="6">
        <v>1</v>
      </c>
      <c r="Q432" s="7">
        <v>0</v>
      </c>
      <c r="R432" s="6">
        <v>-10</v>
      </c>
      <c r="S432" s="7">
        <v>-6</v>
      </c>
      <c r="V432" s="6"/>
      <c r="W432" s="6"/>
      <c r="Y432" s="6"/>
      <c r="Z432" s="6"/>
      <c r="AJ432" s="6"/>
      <c r="AK432" s="6"/>
    </row>
    <row r="433" spans="1:39" x14ac:dyDescent="0.25">
      <c r="B433" t="s">
        <v>263</v>
      </c>
      <c r="C433" s="52" t="s">
        <v>340</v>
      </c>
      <c r="D433" s="97">
        <v>33401</v>
      </c>
      <c r="E433">
        <v>16</v>
      </c>
      <c r="F433" t="s">
        <v>521</v>
      </c>
      <c r="G433" s="2" t="s">
        <v>138</v>
      </c>
      <c r="H433" s="6">
        <v>35</v>
      </c>
      <c r="I433" s="7">
        <v>-1</v>
      </c>
      <c r="J433" s="6">
        <v>45</v>
      </c>
      <c r="K433" s="7">
        <v>2</v>
      </c>
      <c r="L433" s="6">
        <v>16</v>
      </c>
      <c r="M433" s="7">
        <v>1</v>
      </c>
      <c r="P433" s="6">
        <v>2</v>
      </c>
      <c r="Q433" s="7">
        <v>0</v>
      </c>
      <c r="R433" s="6">
        <v>-10</v>
      </c>
      <c r="S433" s="7">
        <v>-3</v>
      </c>
      <c r="V433" s="6"/>
      <c r="W433" s="6"/>
      <c r="Y433" s="6"/>
      <c r="Z433" s="6"/>
      <c r="AJ433" s="6"/>
      <c r="AK433" s="6"/>
    </row>
    <row r="434" spans="1:39" x14ac:dyDescent="0.25">
      <c r="A434" s="3"/>
      <c r="B434" t="s">
        <v>263</v>
      </c>
      <c r="C434" s="52" t="s">
        <v>319</v>
      </c>
      <c r="D434" s="97">
        <v>33404</v>
      </c>
      <c r="E434">
        <v>21</v>
      </c>
      <c r="F434" t="s">
        <v>357</v>
      </c>
      <c r="G434" s="2" t="s">
        <v>96</v>
      </c>
      <c r="H434" s="6">
        <v>37</v>
      </c>
      <c r="I434" s="7">
        <v>1</v>
      </c>
      <c r="J434" s="6">
        <v>45</v>
      </c>
      <c r="K434" s="7">
        <v>1</v>
      </c>
      <c r="L434" s="6">
        <v>14</v>
      </c>
      <c r="M434" s="7">
        <v>-1</v>
      </c>
      <c r="P434" s="6">
        <v>2</v>
      </c>
      <c r="Q434" s="7">
        <v>0</v>
      </c>
      <c r="R434" s="6">
        <v>-8</v>
      </c>
      <c r="S434" s="7">
        <v>0</v>
      </c>
      <c r="V434" s="6">
        <v>49</v>
      </c>
      <c r="W434" s="6">
        <v>29</v>
      </c>
      <c r="X434" s="7">
        <f>V434-W434</f>
        <v>20</v>
      </c>
      <c r="Y434" s="6">
        <v>34</v>
      </c>
      <c r="Z434" s="6">
        <v>44</v>
      </c>
      <c r="AA434" s="7">
        <f>Y434-Z434</f>
        <v>-10</v>
      </c>
      <c r="AE434" s="4" t="s">
        <v>379</v>
      </c>
      <c r="AF434" s="6"/>
      <c r="AG434" s="6"/>
      <c r="AH434" s="6"/>
      <c r="AJ434" s="6">
        <v>26</v>
      </c>
      <c r="AK434" s="6">
        <v>53</v>
      </c>
      <c r="AL434" s="7">
        <f>AJ434-AK434</f>
        <v>-27</v>
      </c>
      <c r="AM434" s="4" t="s">
        <v>536</v>
      </c>
    </row>
    <row r="435" spans="1:39" x14ac:dyDescent="0.25">
      <c r="A435" s="3"/>
      <c r="B435" t="s">
        <v>263</v>
      </c>
      <c r="C435" s="52" t="s">
        <v>598</v>
      </c>
      <c r="D435" s="97">
        <v>33409</v>
      </c>
      <c r="E435">
        <v>26</v>
      </c>
      <c r="F435" t="s">
        <v>678</v>
      </c>
      <c r="G435" s="2" t="s">
        <v>46</v>
      </c>
      <c r="H435" s="6">
        <v>35</v>
      </c>
      <c r="I435" s="7">
        <v>1</v>
      </c>
      <c r="J435" s="6">
        <v>44</v>
      </c>
      <c r="K435" s="7">
        <v>0</v>
      </c>
      <c r="L435" s="6">
        <v>17</v>
      </c>
      <c r="M435" s="7">
        <v>0</v>
      </c>
      <c r="P435" s="6">
        <v>1</v>
      </c>
      <c r="Q435" s="7">
        <v>0</v>
      </c>
      <c r="R435" s="6">
        <v>-9</v>
      </c>
      <c r="S435" s="7">
        <v>1</v>
      </c>
      <c r="V435" s="6"/>
      <c r="W435" s="6"/>
      <c r="Y435" s="6"/>
      <c r="Z435" s="6"/>
      <c r="AF435" s="6"/>
      <c r="AG435" s="6"/>
      <c r="AH435" s="6"/>
      <c r="AJ435" s="6"/>
      <c r="AK435" s="6"/>
    </row>
    <row r="436" spans="1:39" x14ac:dyDescent="0.25">
      <c r="B436" t="s">
        <v>263</v>
      </c>
      <c r="C436" s="52" t="s">
        <v>369</v>
      </c>
      <c r="D436" s="97">
        <v>33410</v>
      </c>
      <c r="E436">
        <v>23</v>
      </c>
      <c r="F436" t="s">
        <v>577</v>
      </c>
      <c r="G436" s="2" t="s">
        <v>180</v>
      </c>
      <c r="H436" s="6">
        <v>39</v>
      </c>
      <c r="I436" s="7">
        <v>2</v>
      </c>
      <c r="J436" s="6">
        <v>38</v>
      </c>
      <c r="K436" s="7">
        <v>-5</v>
      </c>
      <c r="L436" s="6">
        <v>17</v>
      </c>
      <c r="M436" s="7">
        <v>1</v>
      </c>
      <c r="P436" s="6"/>
      <c r="Q436" s="7"/>
      <c r="R436" s="6">
        <v>1</v>
      </c>
      <c r="S436" s="7">
        <v>7</v>
      </c>
      <c r="V436" s="6"/>
      <c r="W436" s="6"/>
      <c r="Y436" s="6"/>
      <c r="Z436" s="6"/>
      <c r="AF436" s="6"/>
      <c r="AG436" s="6"/>
      <c r="AH436" s="6"/>
      <c r="AJ436" s="6"/>
      <c r="AK436" s="6"/>
    </row>
    <row r="437" spans="1:39" x14ac:dyDescent="0.25">
      <c r="B437" t="s">
        <v>263</v>
      </c>
      <c r="C437" s="9" t="s">
        <v>322</v>
      </c>
      <c r="D437" s="97">
        <v>33410</v>
      </c>
      <c r="E437">
        <v>30</v>
      </c>
      <c r="F437" t="s">
        <v>577</v>
      </c>
      <c r="G437" s="2" t="s">
        <v>192</v>
      </c>
      <c r="H437" s="6">
        <v>39</v>
      </c>
      <c r="I437" s="7">
        <v>0</v>
      </c>
      <c r="J437" s="6">
        <v>41</v>
      </c>
      <c r="K437" s="7">
        <v>3</v>
      </c>
      <c r="L437" s="6">
        <v>15</v>
      </c>
      <c r="M437" s="7">
        <v>-2</v>
      </c>
      <c r="P437" s="6">
        <v>1</v>
      </c>
      <c r="Q437" s="7">
        <v>0</v>
      </c>
      <c r="R437" s="6">
        <v>-2</v>
      </c>
      <c r="S437" s="7">
        <v>-3</v>
      </c>
      <c r="V437" s="6"/>
      <c r="W437" s="6"/>
      <c r="Y437" s="6"/>
      <c r="Z437" s="6"/>
      <c r="AF437" s="6"/>
      <c r="AG437" s="6"/>
      <c r="AH437" s="6"/>
      <c r="AJ437" s="6"/>
      <c r="AK437" s="6"/>
    </row>
    <row r="438" spans="1:39" x14ac:dyDescent="0.25">
      <c r="B438" t="s">
        <v>263</v>
      </c>
      <c r="C438" s="9" t="s">
        <v>659</v>
      </c>
      <c r="D438" s="97">
        <v>33414</v>
      </c>
      <c r="E438">
        <v>5</v>
      </c>
      <c r="F438" t="s">
        <v>264</v>
      </c>
      <c r="G438" s="2" t="s">
        <v>54</v>
      </c>
      <c r="H438" s="6">
        <v>37</v>
      </c>
      <c r="I438" s="7">
        <v>3.5</v>
      </c>
      <c r="J438" s="6">
        <v>40.5</v>
      </c>
      <c r="K438" s="7">
        <v>-1</v>
      </c>
      <c r="L438" s="6">
        <v>17</v>
      </c>
      <c r="M438" s="7">
        <v>-4</v>
      </c>
      <c r="P438" s="6"/>
      <c r="Q438" s="7"/>
      <c r="R438" s="6">
        <v>-3.5</v>
      </c>
      <c r="S438" s="7">
        <v>4.5</v>
      </c>
      <c r="V438" s="6"/>
      <c r="W438" s="6"/>
      <c r="Y438" s="6"/>
      <c r="Z438" s="6"/>
      <c r="AF438" s="6"/>
      <c r="AG438" s="6"/>
      <c r="AH438" s="6"/>
      <c r="AJ438" s="6"/>
      <c r="AK438" s="6"/>
    </row>
    <row r="439" spans="1:39" x14ac:dyDescent="0.25">
      <c r="A439" s="3"/>
      <c r="B439" t="s">
        <v>263</v>
      </c>
      <c r="C439" s="52" t="s">
        <v>560</v>
      </c>
      <c r="D439" s="97">
        <v>33416</v>
      </c>
      <c r="E439">
        <v>30</v>
      </c>
      <c r="F439" t="s">
        <v>357</v>
      </c>
      <c r="G439" s="2" t="s">
        <v>124</v>
      </c>
      <c r="H439" s="6">
        <v>41</v>
      </c>
      <c r="I439" s="7">
        <v>4</v>
      </c>
      <c r="J439" s="6">
        <v>42</v>
      </c>
      <c r="K439" s="7">
        <v>-3</v>
      </c>
      <c r="L439" s="6">
        <v>13</v>
      </c>
      <c r="M439" s="7">
        <v>-1</v>
      </c>
      <c r="P439" s="6"/>
      <c r="Q439" s="7"/>
      <c r="R439" s="6">
        <v>-1</v>
      </c>
      <c r="S439" s="7">
        <v>7</v>
      </c>
      <c r="V439" s="6"/>
      <c r="W439" s="6"/>
      <c r="Y439" s="6"/>
      <c r="Z439" s="6"/>
      <c r="AE439" s="4"/>
      <c r="AF439" s="6"/>
      <c r="AG439" s="6"/>
      <c r="AH439" s="6"/>
      <c r="AJ439" s="6"/>
      <c r="AK439" s="6"/>
    </row>
    <row r="440" spans="1:39" x14ac:dyDescent="0.25">
      <c r="B440" t="s">
        <v>263</v>
      </c>
      <c r="C440" s="9" t="s">
        <v>677</v>
      </c>
      <c r="D440" s="97">
        <v>33417</v>
      </c>
      <c r="E440">
        <v>1</v>
      </c>
      <c r="F440" t="s">
        <v>638</v>
      </c>
      <c r="G440" s="2"/>
      <c r="H440" s="6">
        <v>41</v>
      </c>
      <c r="I440" s="7">
        <v>2</v>
      </c>
      <c r="J440" s="6">
        <v>42</v>
      </c>
      <c r="K440" s="7">
        <v>3</v>
      </c>
      <c r="L440" s="6">
        <v>13</v>
      </c>
      <c r="M440" s="7">
        <v>-6</v>
      </c>
      <c r="P440" s="6">
        <v>1</v>
      </c>
      <c r="Q440" s="7">
        <v>-1</v>
      </c>
      <c r="R440" s="6">
        <v>-1</v>
      </c>
      <c r="S440" s="7">
        <v>-1</v>
      </c>
      <c r="T440" s="5" t="s">
        <v>639</v>
      </c>
      <c r="V440" s="6"/>
      <c r="W440" s="6"/>
      <c r="Y440" s="6"/>
      <c r="Z440" s="6"/>
      <c r="AE440" s="4"/>
      <c r="AF440" s="6"/>
      <c r="AG440" s="6"/>
      <c r="AH440" s="6"/>
      <c r="AJ440" s="6"/>
      <c r="AK440" s="6"/>
    </row>
    <row r="441" spans="1:39" x14ac:dyDescent="0.25">
      <c r="B441" t="s">
        <v>263</v>
      </c>
      <c r="C441" s="52" t="s">
        <v>700</v>
      </c>
      <c r="D441" s="97">
        <v>33390</v>
      </c>
      <c r="E441">
        <v>5</v>
      </c>
      <c r="F441" t="s">
        <v>664</v>
      </c>
      <c r="G441" s="2"/>
      <c r="H441" s="6">
        <v>36.5</v>
      </c>
      <c r="I441" s="7">
        <v>-0.7</v>
      </c>
      <c r="J441" s="6">
        <v>39.700000000000003</v>
      </c>
      <c r="K441" s="7">
        <v>1.4</v>
      </c>
      <c r="L441" s="6">
        <v>18.7</v>
      </c>
      <c r="M441" s="7">
        <v>-0.7</v>
      </c>
      <c r="P441" s="6"/>
      <c r="Q441" s="7"/>
      <c r="R441" s="6">
        <v>-3.2</v>
      </c>
      <c r="S441" s="7">
        <v>-2.1</v>
      </c>
      <c r="V441" s="6">
        <v>47.8</v>
      </c>
      <c r="W441" s="6">
        <v>36.4</v>
      </c>
      <c r="X441" s="7">
        <f>V441-W441</f>
        <v>11.399999999999999</v>
      </c>
      <c r="Y441" s="6">
        <v>38.9</v>
      </c>
      <c r="Z441" s="6">
        <v>50.7</v>
      </c>
      <c r="AA441" s="7">
        <f>Y441-Z441</f>
        <v>-11.800000000000004</v>
      </c>
      <c r="AB441" s="6">
        <v>58.4</v>
      </c>
      <c r="AC441" s="6">
        <v>21.2</v>
      </c>
      <c r="AD441" s="7">
        <f>AB441-AC441</f>
        <v>37.200000000000003</v>
      </c>
      <c r="AE441" s="4"/>
      <c r="AF441" s="6"/>
      <c r="AG441" s="6"/>
      <c r="AH441" s="6"/>
      <c r="AJ441" s="6">
        <v>29.8</v>
      </c>
      <c r="AK441" s="6">
        <v>56.3</v>
      </c>
      <c r="AL441" s="7">
        <f>AJ441-AK441</f>
        <v>-26.499999999999996</v>
      </c>
      <c r="AM441" s="4" t="s">
        <v>292</v>
      </c>
    </row>
    <row r="442" spans="1:39" x14ac:dyDescent="0.25">
      <c r="B442" t="s">
        <v>265</v>
      </c>
      <c r="C442" s="9" t="s">
        <v>572</v>
      </c>
      <c r="D442" s="97">
        <v>33424</v>
      </c>
      <c r="E442">
        <v>10</v>
      </c>
      <c r="F442" t="s">
        <v>678</v>
      </c>
      <c r="G442" s="2" t="s">
        <v>672</v>
      </c>
      <c r="H442" s="6">
        <v>37</v>
      </c>
      <c r="I442" s="7">
        <v>2</v>
      </c>
      <c r="J442" s="6">
        <v>43</v>
      </c>
      <c r="K442" s="7">
        <v>-1</v>
      </c>
      <c r="L442" s="6">
        <v>16</v>
      </c>
      <c r="M442" s="7">
        <v>-1</v>
      </c>
      <c r="P442" s="6">
        <v>2</v>
      </c>
      <c r="Q442" s="7">
        <v>1</v>
      </c>
      <c r="R442" s="6">
        <v>-6</v>
      </c>
      <c r="S442" s="7">
        <v>3</v>
      </c>
      <c r="V442" s="6"/>
      <c r="W442" s="6"/>
      <c r="Y442" s="6"/>
      <c r="Z442" s="6"/>
      <c r="AE442" s="4"/>
      <c r="AF442" s="6"/>
      <c r="AG442" s="6"/>
      <c r="AH442" s="6"/>
      <c r="AJ442" s="6"/>
      <c r="AK442" s="6"/>
    </row>
    <row r="443" spans="1:39" x14ac:dyDescent="0.25">
      <c r="A443" s="3"/>
      <c r="B443" t="s">
        <v>265</v>
      </c>
      <c r="C443" s="52" t="s">
        <v>441</v>
      </c>
      <c r="D443" s="97">
        <v>33432</v>
      </c>
      <c r="E443">
        <v>19</v>
      </c>
      <c r="F443" t="s">
        <v>357</v>
      </c>
      <c r="G443" s="2" t="s">
        <v>96</v>
      </c>
      <c r="H443" s="6">
        <v>39</v>
      </c>
      <c r="I443" s="7">
        <v>-2</v>
      </c>
      <c r="J443" s="6">
        <v>43</v>
      </c>
      <c r="K443" s="7">
        <v>1</v>
      </c>
      <c r="L443" s="6">
        <v>13</v>
      </c>
      <c r="M443" s="7">
        <v>0</v>
      </c>
      <c r="P443" s="6">
        <v>2</v>
      </c>
      <c r="Q443" s="7">
        <v>0</v>
      </c>
      <c r="R443" s="6">
        <v>-4</v>
      </c>
      <c r="S443" s="7">
        <v>-3</v>
      </c>
      <c r="V443" s="6">
        <v>50</v>
      </c>
      <c r="W443" s="6">
        <v>27</v>
      </c>
      <c r="X443" s="7">
        <f>V443-W443</f>
        <v>23</v>
      </c>
      <c r="Y443" s="6">
        <v>33</v>
      </c>
      <c r="Z443" s="6">
        <v>44</v>
      </c>
      <c r="AA443" s="7">
        <f>Y443-Z443</f>
        <v>-11</v>
      </c>
      <c r="AE443" s="4" t="s">
        <v>379</v>
      </c>
      <c r="AF443" s="6"/>
      <c r="AG443" s="6"/>
      <c r="AH443" s="6"/>
      <c r="AJ443" s="6">
        <v>26</v>
      </c>
      <c r="AK443" s="6">
        <v>51</v>
      </c>
      <c r="AL443" s="7">
        <f>AJ443-AK443</f>
        <v>-25</v>
      </c>
      <c r="AM443" s="4" t="s">
        <v>536</v>
      </c>
    </row>
    <row r="444" spans="1:39" x14ac:dyDescent="0.25">
      <c r="B444" t="s">
        <v>265</v>
      </c>
      <c r="C444" s="52" t="s">
        <v>596</v>
      </c>
      <c r="D444" s="97">
        <v>33436</v>
      </c>
      <c r="E444">
        <v>21</v>
      </c>
      <c r="F444" t="s">
        <v>521</v>
      </c>
      <c r="G444" s="2" t="s">
        <v>138</v>
      </c>
      <c r="H444" s="6">
        <v>39</v>
      </c>
      <c r="I444" s="7">
        <v>4</v>
      </c>
      <c r="J444" s="6">
        <v>42</v>
      </c>
      <c r="K444" s="7">
        <v>-3</v>
      </c>
      <c r="L444" s="6">
        <v>14</v>
      </c>
      <c r="M444" s="7">
        <v>-2</v>
      </c>
      <c r="P444" s="6">
        <v>2</v>
      </c>
      <c r="Q444" s="7">
        <v>0</v>
      </c>
      <c r="R444" s="6">
        <v>-3</v>
      </c>
      <c r="S444" s="7">
        <v>7</v>
      </c>
      <c r="V444" s="6"/>
      <c r="W444" s="6"/>
      <c r="Y444" s="6"/>
      <c r="Z444" s="6"/>
      <c r="AE444" s="4"/>
      <c r="AF444" s="6"/>
      <c r="AG444" s="6"/>
      <c r="AH444" s="6"/>
      <c r="AJ444" s="6"/>
      <c r="AK444" s="6"/>
    </row>
    <row r="445" spans="1:39" x14ac:dyDescent="0.25">
      <c r="A445" s="3"/>
      <c r="B445" t="s">
        <v>265</v>
      </c>
      <c r="C445" s="52" t="s">
        <v>641</v>
      </c>
      <c r="D445" s="97">
        <v>33438</v>
      </c>
      <c r="E445">
        <v>23</v>
      </c>
      <c r="F445" t="s">
        <v>678</v>
      </c>
      <c r="G445" s="2" t="s">
        <v>46</v>
      </c>
      <c r="H445" s="6">
        <v>37</v>
      </c>
      <c r="I445" s="7">
        <v>0</v>
      </c>
      <c r="J445" s="6">
        <v>44</v>
      </c>
      <c r="K445" s="7">
        <v>1</v>
      </c>
      <c r="L445" s="6">
        <v>16</v>
      </c>
      <c r="M445" s="7">
        <v>0</v>
      </c>
      <c r="P445" s="6">
        <v>1</v>
      </c>
      <c r="Q445" s="7">
        <v>-1</v>
      </c>
      <c r="R445" s="6">
        <v>-7</v>
      </c>
      <c r="S445" s="7">
        <v>-1</v>
      </c>
      <c r="V445" s="6"/>
      <c r="W445" s="6"/>
      <c r="Y445" s="6"/>
      <c r="Z445" s="6"/>
      <c r="AE445" s="4"/>
      <c r="AF445" s="6"/>
      <c r="AG445" s="6"/>
      <c r="AH445" s="6"/>
      <c r="AJ445" s="6"/>
      <c r="AK445" s="6"/>
    </row>
    <row r="446" spans="1:39" x14ac:dyDescent="0.25">
      <c r="B446" t="s">
        <v>265</v>
      </c>
      <c r="C446" s="9" t="s">
        <v>452</v>
      </c>
      <c r="D446" s="97">
        <v>33438</v>
      </c>
      <c r="E446">
        <v>28</v>
      </c>
      <c r="F446" t="s">
        <v>577</v>
      </c>
      <c r="G446" s="2" t="s">
        <v>192</v>
      </c>
      <c r="H446" s="6">
        <v>38</v>
      </c>
      <c r="I446" s="7">
        <v>-1</v>
      </c>
      <c r="J446" s="6">
        <v>43</v>
      </c>
      <c r="K446" s="7">
        <v>2</v>
      </c>
      <c r="L446" s="6">
        <v>15</v>
      </c>
      <c r="M446" s="7">
        <v>0</v>
      </c>
      <c r="P446" s="6">
        <v>2</v>
      </c>
      <c r="Q446" s="7">
        <v>1</v>
      </c>
      <c r="R446" s="6">
        <v>-5</v>
      </c>
      <c r="S446" s="7">
        <v>3</v>
      </c>
      <c r="V446" s="6"/>
      <c r="W446" s="6"/>
      <c r="Y446" s="6"/>
      <c r="Z446" s="6"/>
      <c r="AE446" s="4"/>
      <c r="AF446" s="6"/>
      <c r="AG446" s="6"/>
      <c r="AH446" s="6"/>
      <c r="AJ446" s="6"/>
      <c r="AK446" s="6"/>
    </row>
    <row r="447" spans="1:39" x14ac:dyDescent="0.25">
      <c r="A447" s="3"/>
      <c r="B447" t="s">
        <v>265</v>
      </c>
      <c r="C447" s="52" t="s">
        <v>321</v>
      </c>
      <c r="D447" s="97">
        <v>33443</v>
      </c>
      <c r="E447">
        <v>26</v>
      </c>
      <c r="F447" t="s">
        <v>678</v>
      </c>
      <c r="G447" s="2" t="s">
        <v>42</v>
      </c>
      <c r="H447" s="6">
        <v>38</v>
      </c>
      <c r="I447" s="7">
        <v>1</v>
      </c>
      <c r="J447" s="6">
        <v>44</v>
      </c>
      <c r="K447" s="7">
        <v>0</v>
      </c>
      <c r="L447" s="6">
        <v>13</v>
      </c>
      <c r="M447" s="7">
        <v>-3</v>
      </c>
      <c r="P447" s="6">
        <v>2</v>
      </c>
      <c r="Q447" s="7">
        <v>1</v>
      </c>
      <c r="R447" s="6">
        <v>-6</v>
      </c>
      <c r="S447" s="7">
        <v>1</v>
      </c>
      <c r="V447" s="6"/>
      <c r="W447" s="6"/>
      <c r="Y447" s="6"/>
      <c r="Z447" s="6"/>
      <c r="AE447" s="4"/>
      <c r="AF447" s="6"/>
      <c r="AG447" s="6"/>
      <c r="AH447" s="6"/>
      <c r="AJ447" s="6"/>
      <c r="AK447" s="6"/>
    </row>
    <row r="448" spans="1:39" x14ac:dyDescent="0.25">
      <c r="B448" t="s">
        <v>265</v>
      </c>
      <c r="C448" s="9" t="s">
        <v>681</v>
      </c>
      <c r="D448" s="97">
        <v>33445</v>
      </c>
      <c r="E448">
        <v>29</v>
      </c>
      <c r="F448" t="s">
        <v>638</v>
      </c>
      <c r="G448" s="2"/>
      <c r="H448" s="6">
        <v>35</v>
      </c>
      <c r="I448" s="7">
        <v>-6</v>
      </c>
      <c r="J448" s="6">
        <v>43</v>
      </c>
      <c r="K448" s="7">
        <v>1</v>
      </c>
      <c r="L448" s="6">
        <v>15</v>
      </c>
      <c r="M448" s="7">
        <v>2</v>
      </c>
      <c r="P448" s="6">
        <v>4</v>
      </c>
      <c r="Q448" s="7">
        <v>3</v>
      </c>
      <c r="R448" s="6">
        <v>-8</v>
      </c>
      <c r="S448" s="7">
        <v>-7</v>
      </c>
      <c r="T448" s="5" t="s">
        <v>639</v>
      </c>
      <c r="V448" s="6"/>
      <c r="W448" s="6"/>
      <c r="Y448" s="6"/>
      <c r="Z448" s="6"/>
      <c r="AE448" s="4"/>
      <c r="AF448" s="6"/>
      <c r="AG448" s="6"/>
      <c r="AH448" s="6"/>
      <c r="AJ448" s="6"/>
      <c r="AK448" s="6"/>
    </row>
    <row r="449" spans="1:39" x14ac:dyDescent="0.25">
      <c r="B449" t="s">
        <v>265</v>
      </c>
      <c r="C449" s="9" t="s">
        <v>440</v>
      </c>
      <c r="D449" s="97">
        <v>33450</v>
      </c>
      <c r="E449">
        <v>9</v>
      </c>
      <c r="F449" t="s">
        <v>264</v>
      </c>
      <c r="G449" s="2" t="s">
        <v>54</v>
      </c>
      <c r="H449" s="6">
        <v>36</v>
      </c>
      <c r="I449" s="7">
        <v>-1</v>
      </c>
      <c r="J449" s="6">
        <v>41</v>
      </c>
      <c r="K449" s="7">
        <v>0.5</v>
      </c>
      <c r="L449" s="6">
        <v>16.5</v>
      </c>
      <c r="M449" s="7">
        <v>-0.5</v>
      </c>
      <c r="P449" s="6"/>
      <c r="Q449" s="7"/>
      <c r="R449" s="6">
        <v>-5</v>
      </c>
      <c r="S449" s="7">
        <v>-1.5</v>
      </c>
      <c r="V449" s="6"/>
      <c r="W449" s="6"/>
      <c r="Y449" s="6"/>
      <c r="Z449" s="6"/>
      <c r="AE449" s="4"/>
      <c r="AF449" s="6"/>
      <c r="AG449" s="6"/>
      <c r="AH449" s="6"/>
      <c r="AJ449" s="6"/>
      <c r="AK449" s="6"/>
    </row>
    <row r="450" spans="1:39" x14ac:dyDescent="0.25">
      <c r="B450" t="s">
        <v>265</v>
      </c>
      <c r="C450" s="52" t="s">
        <v>701</v>
      </c>
      <c r="D450" s="97">
        <v>33421</v>
      </c>
      <c r="E450">
        <v>9</v>
      </c>
      <c r="F450" t="s">
        <v>664</v>
      </c>
      <c r="G450" s="2"/>
      <c r="H450" s="6">
        <v>38.299999999999997</v>
      </c>
      <c r="I450" s="7">
        <v>1.8</v>
      </c>
      <c r="J450" s="6">
        <v>39.1</v>
      </c>
      <c r="K450" s="7">
        <v>-0.6</v>
      </c>
      <c r="L450" s="6">
        <v>17.600000000000001</v>
      </c>
      <c r="M450" s="7">
        <v>-1.1000000000000001</v>
      </c>
      <c r="P450" s="6"/>
      <c r="Q450" s="7"/>
      <c r="R450" s="6">
        <v>-0.8</v>
      </c>
      <c r="S450" s="7">
        <v>2.4</v>
      </c>
      <c r="V450" s="6">
        <v>50.2</v>
      </c>
      <c r="W450" s="6">
        <v>35.200000000000003</v>
      </c>
      <c r="X450" s="7">
        <f>V450-W450</f>
        <v>15</v>
      </c>
      <c r="Y450" s="6">
        <v>36.9</v>
      </c>
      <c r="Z450" s="6">
        <v>52.7</v>
      </c>
      <c r="AA450" s="7">
        <f>Y450-Z450</f>
        <v>-15.800000000000004</v>
      </c>
      <c r="AB450" s="6">
        <v>57.6</v>
      </c>
      <c r="AC450" s="6">
        <v>21</v>
      </c>
      <c r="AD450" s="7">
        <f>AB450-AC450</f>
        <v>36.6</v>
      </c>
      <c r="AE450" s="4"/>
      <c r="AF450" s="6"/>
      <c r="AG450" s="6"/>
      <c r="AH450" s="6"/>
      <c r="AJ450" s="6">
        <v>30.4</v>
      </c>
      <c r="AK450" s="6">
        <v>55.5</v>
      </c>
      <c r="AL450" s="7">
        <f>AJ450-AK450</f>
        <v>-25.1</v>
      </c>
      <c r="AM450" s="4" t="s">
        <v>292</v>
      </c>
    </row>
    <row r="451" spans="1:39" x14ac:dyDescent="0.25">
      <c r="B451" t="s">
        <v>293</v>
      </c>
      <c r="C451" s="9" t="s">
        <v>669</v>
      </c>
      <c r="D451" s="97">
        <v>33459</v>
      </c>
      <c r="E451">
        <v>14</v>
      </c>
      <c r="F451" t="s">
        <v>678</v>
      </c>
      <c r="G451" s="2" t="s">
        <v>672</v>
      </c>
      <c r="H451" s="6">
        <v>36</v>
      </c>
      <c r="I451" s="7">
        <v>-2</v>
      </c>
      <c r="J451" s="6">
        <v>45</v>
      </c>
      <c r="K451" s="7">
        <v>1</v>
      </c>
      <c r="L451" s="6">
        <v>16</v>
      </c>
      <c r="M451" s="7">
        <v>3</v>
      </c>
      <c r="P451" s="6">
        <v>2</v>
      </c>
      <c r="Q451" s="7">
        <v>0</v>
      </c>
      <c r="R451" s="6">
        <v>-9</v>
      </c>
      <c r="S451" s="7">
        <v>-3</v>
      </c>
      <c r="V451" s="6"/>
      <c r="W451" s="6"/>
      <c r="Y451" s="6"/>
      <c r="Z451" s="6"/>
      <c r="AE451" s="4"/>
      <c r="AF451" s="6"/>
      <c r="AG451" s="6"/>
      <c r="AH451" s="6"/>
      <c r="AJ451" s="6"/>
      <c r="AK451" s="6"/>
    </row>
    <row r="452" spans="1:39" x14ac:dyDescent="0.25">
      <c r="B452" t="s">
        <v>293</v>
      </c>
      <c r="C452" s="52" t="s">
        <v>692</v>
      </c>
      <c r="D452" s="97">
        <v>33464</v>
      </c>
      <c r="E452">
        <v>18</v>
      </c>
      <c r="F452" t="s">
        <v>521</v>
      </c>
      <c r="G452" s="2" t="s">
        <v>138</v>
      </c>
      <c r="H452" s="6">
        <v>40</v>
      </c>
      <c r="I452" s="7">
        <v>1</v>
      </c>
      <c r="J452" s="6">
        <v>41</v>
      </c>
      <c r="K452" s="7">
        <v>-1</v>
      </c>
      <c r="L452" s="6">
        <v>14</v>
      </c>
      <c r="M452" s="7">
        <v>0</v>
      </c>
      <c r="P452" s="6">
        <v>3</v>
      </c>
      <c r="Q452" s="7">
        <v>1</v>
      </c>
      <c r="R452" s="6">
        <v>-1</v>
      </c>
      <c r="S452" s="7">
        <v>2</v>
      </c>
      <c r="V452" s="6"/>
      <c r="W452" s="6"/>
      <c r="Y452" s="6"/>
      <c r="Z452" s="6"/>
      <c r="AE452" s="4"/>
      <c r="AF452" s="6"/>
      <c r="AG452" s="6"/>
      <c r="AH452" s="6"/>
      <c r="AJ452" s="6"/>
      <c r="AK452" s="6"/>
    </row>
    <row r="453" spans="1:39" x14ac:dyDescent="0.25">
      <c r="A453" s="3"/>
      <c r="B453" t="s">
        <v>293</v>
      </c>
      <c r="C453" s="52" t="s">
        <v>523</v>
      </c>
      <c r="D453" s="97">
        <v>33467</v>
      </c>
      <c r="E453">
        <v>23</v>
      </c>
      <c r="F453" t="s">
        <v>357</v>
      </c>
      <c r="G453" s="2" t="s">
        <v>96</v>
      </c>
      <c r="H453" s="6">
        <v>38</v>
      </c>
      <c r="I453" s="7">
        <v>-1</v>
      </c>
      <c r="J453" s="6">
        <v>44</v>
      </c>
      <c r="K453" s="7">
        <v>1</v>
      </c>
      <c r="L453" s="6">
        <v>12</v>
      </c>
      <c r="M453" s="7">
        <v>-1</v>
      </c>
      <c r="P453" s="6">
        <v>2</v>
      </c>
      <c r="Q453" s="7">
        <v>0</v>
      </c>
      <c r="R453" s="6">
        <v>-6</v>
      </c>
      <c r="S453" s="7">
        <v>-2</v>
      </c>
      <c r="V453" s="6"/>
      <c r="W453" s="6"/>
      <c r="Y453" s="6"/>
      <c r="Z453" s="6"/>
      <c r="AE453" s="4"/>
      <c r="AF453" s="6"/>
      <c r="AG453" s="6"/>
      <c r="AH453" s="6"/>
      <c r="AJ453" s="6"/>
      <c r="AK453" s="6"/>
    </row>
    <row r="454" spans="1:39" x14ac:dyDescent="0.25">
      <c r="A454" s="3"/>
      <c r="B454" t="s">
        <v>293</v>
      </c>
      <c r="C454" s="52" t="s">
        <v>625</v>
      </c>
      <c r="D454" s="97">
        <v>33473</v>
      </c>
      <c r="E454">
        <v>29</v>
      </c>
      <c r="F454" t="s">
        <v>678</v>
      </c>
      <c r="G454" s="2" t="s">
        <v>46</v>
      </c>
      <c r="H454" s="6">
        <v>40</v>
      </c>
      <c r="I454" s="7">
        <v>4</v>
      </c>
      <c r="J454" s="6">
        <v>43</v>
      </c>
      <c r="K454" s="7">
        <v>-2</v>
      </c>
      <c r="L454" s="6">
        <v>12</v>
      </c>
      <c r="M454" s="7">
        <v>-4</v>
      </c>
      <c r="P454" s="6">
        <v>1</v>
      </c>
      <c r="Q454" s="7">
        <v>-1</v>
      </c>
      <c r="R454" s="6">
        <v>-3</v>
      </c>
      <c r="S454" s="7">
        <v>6</v>
      </c>
      <c r="V454" s="6"/>
      <c r="W454" s="6"/>
      <c r="Y454" s="6"/>
      <c r="Z454" s="6"/>
      <c r="AE454" s="4"/>
      <c r="AF454" s="6"/>
      <c r="AG454" s="6"/>
      <c r="AH454" s="6"/>
      <c r="AJ454" s="6"/>
      <c r="AK454" s="6"/>
    </row>
    <row r="455" spans="1:39" x14ac:dyDescent="0.25">
      <c r="B455" t="s">
        <v>293</v>
      </c>
      <c r="C455" s="9" t="s">
        <v>364</v>
      </c>
      <c r="D455" s="97">
        <v>33473</v>
      </c>
      <c r="E455">
        <v>1</v>
      </c>
      <c r="F455" t="s">
        <v>577</v>
      </c>
      <c r="G455" s="2" t="s">
        <v>192</v>
      </c>
      <c r="H455" s="6">
        <v>42</v>
      </c>
      <c r="I455" s="7">
        <v>4</v>
      </c>
      <c r="J455" s="6">
        <v>40</v>
      </c>
      <c r="K455" s="7">
        <v>-3</v>
      </c>
      <c r="L455" s="6">
        <v>14</v>
      </c>
      <c r="M455" s="7">
        <v>-1</v>
      </c>
      <c r="P455" s="6">
        <v>2</v>
      </c>
      <c r="Q455" s="7">
        <v>0</v>
      </c>
      <c r="R455" s="6">
        <v>2</v>
      </c>
      <c r="S455" s="7">
        <v>7</v>
      </c>
      <c r="V455" s="6"/>
      <c r="W455" s="6"/>
      <c r="Y455" s="6"/>
      <c r="Z455" s="6"/>
      <c r="AE455" s="4"/>
      <c r="AF455" s="6"/>
      <c r="AG455" s="6"/>
      <c r="AH455" s="6"/>
      <c r="AJ455" s="6"/>
      <c r="AK455" s="6"/>
    </row>
    <row r="456" spans="1:39" x14ac:dyDescent="0.25">
      <c r="B456" t="s">
        <v>293</v>
      </c>
      <c r="C456" s="9" t="s">
        <v>702</v>
      </c>
      <c r="D456" s="97">
        <v>33479</v>
      </c>
      <c r="E456">
        <v>1</v>
      </c>
      <c r="F456" t="s">
        <v>638</v>
      </c>
      <c r="G456" s="2"/>
      <c r="H456" s="6">
        <v>39</v>
      </c>
      <c r="I456" s="7">
        <v>4</v>
      </c>
      <c r="J456" s="6">
        <v>40</v>
      </c>
      <c r="K456" s="7">
        <v>-3</v>
      </c>
      <c r="L456" s="6">
        <v>15</v>
      </c>
      <c r="M456" s="7">
        <v>0</v>
      </c>
      <c r="P456" s="6">
        <v>3</v>
      </c>
      <c r="Q456" s="7">
        <v>-1</v>
      </c>
      <c r="R456" s="6">
        <v>-1</v>
      </c>
      <c r="S456" s="7">
        <v>7</v>
      </c>
      <c r="T456" s="5" t="s">
        <v>639</v>
      </c>
      <c r="V456" s="6"/>
      <c r="W456" s="6"/>
      <c r="Y456" s="6"/>
      <c r="Z456" s="6"/>
      <c r="AE456" s="4"/>
      <c r="AF456" s="6"/>
      <c r="AG456" s="6"/>
      <c r="AH456" s="6"/>
      <c r="AJ456" s="6"/>
      <c r="AK456" s="6"/>
    </row>
    <row r="457" spans="1:39" x14ac:dyDescent="0.25">
      <c r="B457" t="s">
        <v>293</v>
      </c>
      <c r="C457" s="9" t="s">
        <v>398</v>
      </c>
      <c r="D457" s="97">
        <v>33474</v>
      </c>
      <c r="E457">
        <v>6</v>
      </c>
      <c r="F457" t="s">
        <v>264</v>
      </c>
      <c r="G457" s="2" t="s">
        <v>54</v>
      </c>
      <c r="H457" s="6">
        <v>39.5</v>
      </c>
      <c r="I457" s="7">
        <v>3.5</v>
      </c>
      <c r="J457" s="6">
        <v>35</v>
      </c>
      <c r="K457" s="7">
        <v>-6</v>
      </c>
      <c r="L457" s="6">
        <v>19.5</v>
      </c>
      <c r="M457" s="7">
        <v>3</v>
      </c>
      <c r="P457" s="6"/>
      <c r="Q457" s="7"/>
      <c r="R457" s="6">
        <v>4.5</v>
      </c>
      <c r="S457" s="7">
        <v>9</v>
      </c>
      <c r="V457" s="6"/>
      <c r="W457" s="6"/>
      <c r="Y457" s="6"/>
      <c r="Z457" s="6"/>
      <c r="AE457" s="4"/>
      <c r="AF457" s="6"/>
      <c r="AG457" s="6"/>
      <c r="AH457" s="6"/>
      <c r="AJ457" s="6"/>
      <c r="AK457" s="6"/>
    </row>
    <row r="458" spans="1:39" x14ac:dyDescent="0.25">
      <c r="B458" t="s">
        <v>293</v>
      </c>
      <c r="C458" s="52" t="s">
        <v>495</v>
      </c>
      <c r="D458" s="97">
        <v>33480</v>
      </c>
      <c r="E458">
        <v>6</v>
      </c>
      <c r="F458" t="s">
        <v>664</v>
      </c>
      <c r="G458" s="2"/>
      <c r="H458" s="6">
        <v>38.5</v>
      </c>
      <c r="I458" s="7">
        <v>0.2</v>
      </c>
      <c r="J458" s="6">
        <v>38.799999999999997</v>
      </c>
      <c r="K458" s="7">
        <v>-0.3</v>
      </c>
      <c r="L458" s="6">
        <v>17.100000000000001</v>
      </c>
      <c r="M458" s="7">
        <v>-0.5</v>
      </c>
      <c r="P458" s="6"/>
      <c r="Q458" s="7"/>
      <c r="R458" s="6">
        <v>-0.3</v>
      </c>
      <c r="S458" s="7">
        <v>0.5</v>
      </c>
      <c r="V458" s="6">
        <v>52.1</v>
      </c>
      <c r="W458" s="6">
        <v>34.6</v>
      </c>
      <c r="X458" s="7">
        <f>V458-W458</f>
        <v>17.5</v>
      </c>
      <c r="Y458" s="6">
        <v>35.799999999999997</v>
      </c>
      <c r="Z458" s="6">
        <v>53.6</v>
      </c>
      <c r="AA458" s="7">
        <f>Y458-Z458</f>
        <v>-17.800000000000004</v>
      </c>
      <c r="AB458" s="6">
        <v>56.2</v>
      </c>
      <c r="AC458" s="6">
        <v>21.9</v>
      </c>
      <c r="AD458" s="7">
        <f>AB458-AC458</f>
        <v>34.300000000000004</v>
      </c>
      <c r="AE458" s="4"/>
      <c r="AF458" s="6"/>
      <c r="AG458" s="6"/>
      <c r="AH458" s="6"/>
      <c r="AJ458" s="6">
        <v>31.4</v>
      </c>
      <c r="AK458" s="6">
        <v>54.4</v>
      </c>
      <c r="AL458" s="7">
        <f>AJ458-AK458</f>
        <v>-23</v>
      </c>
      <c r="AM458" s="4" t="s">
        <v>292</v>
      </c>
    </row>
    <row r="459" spans="1:39" x14ac:dyDescent="0.25">
      <c r="A459" s="3"/>
      <c r="B459" t="s">
        <v>295</v>
      </c>
      <c r="C459" s="52" t="s">
        <v>593</v>
      </c>
      <c r="D459" s="97">
        <v>33487</v>
      </c>
      <c r="E459">
        <v>8</v>
      </c>
      <c r="F459" t="s">
        <v>357</v>
      </c>
      <c r="G459" s="2" t="s">
        <v>98</v>
      </c>
      <c r="H459" s="6">
        <v>41</v>
      </c>
      <c r="I459" s="7">
        <v>3</v>
      </c>
      <c r="J459" s="6">
        <v>39</v>
      </c>
      <c r="K459" s="7">
        <v>-5</v>
      </c>
      <c r="L459" s="6">
        <v>15</v>
      </c>
      <c r="M459" s="7">
        <v>3</v>
      </c>
      <c r="P459" s="6"/>
      <c r="Q459" s="7"/>
      <c r="R459" s="6">
        <v>2</v>
      </c>
      <c r="S459" s="7">
        <v>8</v>
      </c>
      <c r="V459" s="6"/>
      <c r="W459" s="6"/>
      <c r="Y459" s="6"/>
      <c r="Z459" s="6"/>
      <c r="AE459" s="4"/>
      <c r="AF459" s="6"/>
      <c r="AG459" s="6"/>
      <c r="AH459" s="6"/>
      <c r="AJ459" s="6"/>
      <c r="AK459" s="6"/>
    </row>
    <row r="460" spans="1:39" x14ac:dyDescent="0.25">
      <c r="B460" t="s">
        <v>295</v>
      </c>
      <c r="C460" s="52" t="s">
        <v>562</v>
      </c>
      <c r="D460" s="97">
        <v>33492</v>
      </c>
      <c r="E460">
        <v>15</v>
      </c>
      <c r="F460" t="s">
        <v>521</v>
      </c>
      <c r="G460" s="2" t="s">
        <v>138</v>
      </c>
      <c r="H460" s="6">
        <v>43</v>
      </c>
      <c r="I460" s="7">
        <v>3</v>
      </c>
      <c r="J460" s="6">
        <v>38</v>
      </c>
      <c r="K460" s="7">
        <v>-3</v>
      </c>
      <c r="L460" s="6">
        <v>16</v>
      </c>
      <c r="M460" s="7">
        <v>2</v>
      </c>
      <c r="P460" s="6">
        <v>1</v>
      </c>
      <c r="Q460" s="7">
        <v>-2</v>
      </c>
      <c r="R460" s="6">
        <v>5</v>
      </c>
      <c r="S460" s="7">
        <v>6</v>
      </c>
      <c r="V460" s="6"/>
      <c r="W460" s="6"/>
      <c r="Y460" s="6"/>
      <c r="Z460" s="6"/>
      <c r="AE460" s="4"/>
      <c r="AF460" s="6"/>
      <c r="AG460" s="6"/>
      <c r="AH460" s="6"/>
      <c r="AJ460" s="6"/>
      <c r="AK460" s="6"/>
    </row>
    <row r="461" spans="1:39" x14ac:dyDescent="0.25">
      <c r="A461" s="3"/>
      <c r="B461" t="s">
        <v>295</v>
      </c>
      <c r="C461" s="52" t="s">
        <v>340</v>
      </c>
      <c r="D461" s="97">
        <v>33493</v>
      </c>
      <c r="E461">
        <v>15</v>
      </c>
      <c r="F461" t="s">
        <v>678</v>
      </c>
      <c r="G461" s="2" t="s">
        <v>180</v>
      </c>
      <c r="H461" s="6">
        <v>41</v>
      </c>
      <c r="I461" s="7">
        <v>1</v>
      </c>
      <c r="J461" s="6">
        <v>37</v>
      </c>
      <c r="K461" s="7">
        <v>-6</v>
      </c>
      <c r="L461" s="6">
        <v>17</v>
      </c>
      <c r="M461" s="7">
        <v>5</v>
      </c>
      <c r="P461" s="6">
        <v>2</v>
      </c>
      <c r="Q461" s="7">
        <v>1</v>
      </c>
      <c r="R461" s="6">
        <v>4</v>
      </c>
      <c r="S461" s="7">
        <v>8</v>
      </c>
      <c r="V461" s="6"/>
      <c r="W461" s="6"/>
      <c r="Y461" s="6"/>
      <c r="Z461" s="6"/>
      <c r="AE461" s="4"/>
      <c r="AF461" s="6"/>
      <c r="AG461" s="6"/>
      <c r="AH461" s="6"/>
      <c r="AJ461" s="6"/>
      <c r="AK461" s="6"/>
    </row>
    <row r="462" spans="1:39" x14ac:dyDescent="0.25">
      <c r="B462" t="s">
        <v>295</v>
      </c>
      <c r="C462" s="9" t="s">
        <v>594</v>
      </c>
      <c r="D462" s="97">
        <v>33494</v>
      </c>
      <c r="E462">
        <v>18</v>
      </c>
      <c r="F462" t="s">
        <v>678</v>
      </c>
      <c r="G462" s="2" t="s">
        <v>672</v>
      </c>
      <c r="H462" s="6">
        <v>39</v>
      </c>
      <c r="I462" s="7">
        <v>-2</v>
      </c>
      <c r="J462" s="6">
        <v>39</v>
      </c>
      <c r="K462" s="7">
        <v>2</v>
      </c>
      <c r="L462" s="6">
        <v>17</v>
      </c>
      <c r="M462" s="7">
        <v>0</v>
      </c>
      <c r="P462" s="6">
        <v>1</v>
      </c>
      <c r="Q462" s="7">
        <v>-1</v>
      </c>
      <c r="R462" s="6">
        <v>0</v>
      </c>
      <c r="S462" s="7">
        <v>-4</v>
      </c>
      <c r="V462" s="6"/>
      <c r="W462" s="6"/>
      <c r="Y462" s="6"/>
      <c r="Z462" s="6"/>
      <c r="AE462" s="4"/>
      <c r="AF462" s="6"/>
      <c r="AG462" s="6"/>
      <c r="AH462" s="6"/>
      <c r="AJ462" s="6"/>
      <c r="AK462" s="6"/>
    </row>
    <row r="463" spans="1:39" x14ac:dyDescent="0.25">
      <c r="A463" s="3"/>
      <c r="B463" t="s">
        <v>295</v>
      </c>
      <c r="C463" s="52" t="s">
        <v>426</v>
      </c>
      <c r="D463" s="97">
        <v>33499</v>
      </c>
      <c r="E463">
        <v>29</v>
      </c>
      <c r="F463" t="s">
        <v>264</v>
      </c>
      <c r="G463" s="2" t="s">
        <v>194</v>
      </c>
      <c r="H463" s="6">
        <v>40</v>
      </c>
      <c r="I463" s="7">
        <v>0.5</v>
      </c>
      <c r="J463" s="6">
        <v>38.5</v>
      </c>
      <c r="K463" s="7">
        <v>3.5</v>
      </c>
      <c r="L463" s="6">
        <v>16</v>
      </c>
      <c r="M463" s="7">
        <v>-3.5</v>
      </c>
      <c r="P463" s="6"/>
      <c r="Q463" s="7"/>
      <c r="R463" s="6">
        <v>1.5</v>
      </c>
      <c r="S463" s="7">
        <v>-3</v>
      </c>
      <c r="V463" s="6"/>
      <c r="W463" s="6"/>
      <c r="Y463" s="6"/>
      <c r="Z463" s="6"/>
      <c r="AE463" s="4"/>
      <c r="AF463" s="6"/>
      <c r="AG463" s="6"/>
      <c r="AH463" s="6"/>
      <c r="AJ463" s="6"/>
      <c r="AK463" s="6"/>
    </row>
    <row r="464" spans="1:39" x14ac:dyDescent="0.25">
      <c r="A464" s="3"/>
      <c r="B464" t="s">
        <v>295</v>
      </c>
      <c r="C464" s="52" t="s">
        <v>641</v>
      </c>
      <c r="D464" s="97">
        <v>33500</v>
      </c>
      <c r="E464">
        <v>22</v>
      </c>
      <c r="F464" t="s">
        <v>577</v>
      </c>
      <c r="G464" s="2" t="s">
        <v>192</v>
      </c>
      <c r="H464" s="6">
        <v>39</v>
      </c>
      <c r="I464" s="7">
        <v>-3</v>
      </c>
      <c r="J464" s="6">
        <v>43</v>
      </c>
      <c r="K464" s="7">
        <v>3</v>
      </c>
      <c r="L464" s="6">
        <v>14</v>
      </c>
      <c r="M464" s="7">
        <v>0</v>
      </c>
      <c r="P464" s="6">
        <v>2</v>
      </c>
      <c r="Q464" s="7">
        <v>0</v>
      </c>
      <c r="R464" s="6">
        <v>-4</v>
      </c>
      <c r="S464" s="7">
        <v>-6</v>
      </c>
      <c r="V464" s="6"/>
      <c r="W464" s="6"/>
      <c r="Y464" s="6"/>
      <c r="Z464" s="6"/>
      <c r="AE464" s="4"/>
      <c r="AF464" s="6"/>
      <c r="AG464" s="6"/>
      <c r="AH464" s="6"/>
      <c r="AJ464" s="6"/>
      <c r="AK464" s="6"/>
    </row>
    <row r="465" spans="1:39" x14ac:dyDescent="0.25">
      <c r="B465" t="s">
        <v>295</v>
      </c>
      <c r="C465" s="9" t="s">
        <v>481</v>
      </c>
      <c r="D465" s="97">
        <v>33501</v>
      </c>
      <c r="E465">
        <v>29</v>
      </c>
      <c r="F465" t="s">
        <v>577</v>
      </c>
      <c r="G465" s="2" t="s">
        <v>192</v>
      </c>
      <c r="H465" s="6">
        <v>39</v>
      </c>
      <c r="I465" s="7">
        <v>0</v>
      </c>
      <c r="J465" s="6">
        <v>39</v>
      </c>
      <c r="K465" s="7">
        <v>-4</v>
      </c>
      <c r="L465" s="6">
        <v>17</v>
      </c>
      <c r="M465" s="7">
        <v>3</v>
      </c>
      <c r="P465" s="6">
        <v>1</v>
      </c>
      <c r="Q465" s="7">
        <v>-1</v>
      </c>
      <c r="R465" s="6">
        <v>0</v>
      </c>
      <c r="S465" s="7">
        <v>4</v>
      </c>
      <c r="V465" s="6"/>
      <c r="W465" s="6"/>
      <c r="Y465" s="6"/>
      <c r="Z465" s="6"/>
      <c r="AE465" s="4"/>
      <c r="AF465" s="6"/>
      <c r="AG465" s="6"/>
      <c r="AH465" s="6"/>
      <c r="AJ465" s="6"/>
      <c r="AK465" s="6"/>
    </row>
    <row r="466" spans="1:39" x14ac:dyDescent="0.25">
      <c r="A466" s="3"/>
      <c r="B466" t="s">
        <v>295</v>
      </c>
      <c r="C466" s="52" t="s">
        <v>599</v>
      </c>
      <c r="D466" s="97">
        <v>33502</v>
      </c>
      <c r="E466">
        <v>27</v>
      </c>
      <c r="F466" t="s">
        <v>357</v>
      </c>
      <c r="G466" s="2" t="s">
        <v>96</v>
      </c>
      <c r="H466" s="6">
        <v>39</v>
      </c>
      <c r="I466" s="7">
        <v>-2</v>
      </c>
      <c r="J466" s="6">
        <v>42</v>
      </c>
      <c r="K466" s="7">
        <v>3</v>
      </c>
      <c r="L466" s="6">
        <v>14</v>
      </c>
      <c r="M466" s="7">
        <v>-1</v>
      </c>
      <c r="P466" s="6"/>
      <c r="Q466" s="7"/>
      <c r="R466" s="6">
        <v>-3</v>
      </c>
      <c r="S466" s="7">
        <v>-5</v>
      </c>
      <c r="V466" s="6"/>
      <c r="W466" s="6"/>
      <c r="Y466" s="6"/>
      <c r="Z466" s="6"/>
      <c r="AE466" s="4"/>
      <c r="AF466" s="6"/>
      <c r="AG466" s="6"/>
      <c r="AH466" s="6"/>
      <c r="AJ466" s="6"/>
      <c r="AK466" s="6"/>
    </row>
    <row r="467" spans="1:39" x14ac:dyDescent="0.25">
      <c r="B467" t="s">
        <v>295</v>
      </c>
      <c r="C467" s="9" t="s">
        <v>543</v>
      </c>
      <c r="D467" s="97">
        <v>33505</v>
      </c>
      <c r="E467">
        <v>30</v>
      </c>
      <c r="F467" t="s">
        <v>264</v>
      </c>
      <c r="G467" s="2" t="s">
        <v>703</v>
      </c>
      <c r="H467" s="6">
        <v>42</v>
      </c>
      <c r="I467" s="7">
        <v>2</v>
      </c>
      <c r="J467" s="6">
        <v>38</v>
      </c>
      <c r="K467" s="7">
        <v>-0.5</v>
      </c>
      <c r="L467" s="6">
        <v>15</v>
      </c>
      <c r="M467" s="7">
        <v>-1</v>
      </c>
      <c r="P467" s="6"/>
      <c r="Q467" s="7"/>
      <c r="R467" s="6">
        <v>4</v>
      </c>
      <c r="S467" s="7">
        <v>2.5</v>
      </c>
      <c r="V467" s="6"/>
      <c r="W467" s="6"/>
      <c r="Y467" s="6"/>
      <c r="Z467" s="6"/>
      <c r="AE467" s="4"/>
      <c r="AF467" s="6"/>
      <c r="AG467" s="6"/>
      <c r="AH467" s="6"/>
      <c r="AJ467" s="6"/>
      <c r="AK467" s="6"/>
    </row>
    <row r="468" spans="1:39" x14ac:dyDescent="0.25">
      <c r="B468" t="s">
        <v>295</v>
      </c>
      <c r="C468" s="52" t="s">
        <v>579</v>
      </c>
      <c r="D468" s="97">
        <v>33506</v>
      </c>
      <c r="E468">
        <v>29</v>
      </c>
      <c r="F468" t="s">
        <v>521</v>
      </c>
      <c r="G468" s="2" t="s">
        <v>138</v>
      </c>
      <c r="H468" s="6">
        <v>40</v>
      </c>
      <c r="I468" s="7">
        <v>-3</v>
      </c>
      <c r="J468" s="6">
        <v>41</v>
      </c>
      <c r="K468" s="7">
        <v>3</v>
      </c>
      <c r="L468" s="6">
        <v>13</v>
      </c>
      <c r="M468" s="7">
        <v>-3</v>
      </c>
      <c r="P468" s="6">
        <v>2</v>
      </c>
      <c r="Q468" s="7">
        <v>1</v>
      </c>
      <c r="R468" s="6">
        <v>-1</v>
      </c>
      <c r="S468" s="7">
        <v>-6</v>
      </c>
      <c r="V468" s="6"/>
      <c r="W468" s="6"/>
      <c r="Y468" s="6"/>
      <c r="Z468" s="6"/>
      <c r="AE468" s="4"/>
      <c r="AF468" s="6"/>
      <c r="AG468" s="6"/>
      <c r="AH468" s="6"/>
      <c r="AJ468" s="6"/>
      <c r="AK468" s="6"/>
    </row>
    <row r="469" spans="1:39" x14ac:dyDescent="0.25">
      <c r="A469" s="3"/>
      <c r="B469" t="s">
        <v>295</v>
      </c>
      <c r="C469" s="52" t="s">
        <v>579</v>
      </c>
      <c r="D469" s="97">
        <v>33506</v>
      </c>
      <c r="E469">
        <v>29</v>
      </c>
      <c r="F469" t="s">
        <v>357</v>
      </c>
      <c r="G469" s="2" t="s">
        <v>124</v>
      </c>
      <c r="H469" s="6">
        <v>40</v>
      </c>
      <c r="I469" s="7">
        <v>1</v>
      </c>
      <c r="J469" s="6">
        <v>39</v>
      </c>
      <c r="K469" s="7">
        <v>-3</v>
      </c>
      <c r="L469" s="6">
        <v>16</v>
      </c>
      <c r="M469" s="7">
        <v>2</v>
      </c>
      <c r="P469" s="6"/>
      <c r="Q469" s="7"/>
      <c r="R469" s="6">
        <v>1</v>
      </c>
      <c r="S469" s="7">
        <v>4</v>
      </c>
      <c r="V469" s="6"/>
      <c r="W469" s="6"/>
      <c r="Y469" s="6"/>
      <c r="Z469" s="6"/>
      <c r="AE469" s="4"/>
      <c r="AF469" s="6"/>
      <c r="AG469" s="6"/>
      <c r="AH469" s="6"/>
      <c r="AJ469" s="6"/>
      <c r="AK469" s="6"/>
    </row>
    <row r="470" spans="1:39" x14ac:dyDescent="0.25">
      <c r="A470" s="3"/>
      <c r="B470" t="s">
        <v>295</v>
      </c>
      <c r="C470" s="52" t="s">
        <v>602</v>
      </c>
      <c r="D470" s="97">
        <v>33508</v>
      </c>
      <c r="E470">
        <v>2</v>
      </c>
      <c r="F470" t="s">
        <v>678</v>
      </c>
      <c r="G470" s="2" t="s">
        <v>46</v>
      </c>
      <c r="H470" s="6">
        <v>40</v>
      </c>
      <c r="I470" s="7">
        <v>1</v>
      </c>
      <c r="J470" s="6">
        <v>42</v>
      </c>
      <c r="K470" s="7">
        <v>3</v>
      </c>
      <c r="L470" s="6">
        <v>14</v>
      </c>
      <c r="M470" s="7">
        <v>-3</v>
      </c>
      <c r="P470" s="6"/>
      <c r="Q470" s="7"/>
      <c r="R470" s="6">
        <v>-2</v>
      </c>
      <c r="S470" s="7">
        <v>-2</v>
      </c>
      <c r="V470" s="6"/>
      <c r="W470" s="6"/>
      <c r="Y470" s="6"/>
      <c r="Z470" s="6"/>
      <c r="AE470" s="4"/>
      <c r="AF470" s="6"/>
      <c r="AG470" s="6"/>
      <c r="AH470" s="6"/>
      <c r="AJ470" s="6"/>
      <c r="AK470" s="6"/>
    </row>
    <row r="471" spans="1:39" x14ac:dyDescent="0.25">
      <c r="B471" t="s">
        <v>295</v>
      </c>
      <c r="C471" s="9" t="s">
        <v>488</v>
      </c>
      <c r="D471" s="97">
        <v>33508</v>
      </c>
      <c r="E471">
        <v>30</v>
      </c>
      <c r="F471" t="s">
        <v>638</v>
      </c>
      <c r="G471" s="2"/>
      <c r="H471" s="6">
        <v>41</v>
      </c>
      <c r="I471" s="7">
        <v>2</v>
      </c>
      <c r="J471" s="6">
        <v>37</v>
      </c>
      <c r="K471" s="7">
        <v>-3</v>
      </c>
      <c r="L471" s="6">
        <v>14</v>
      </c>
      <c r="M471" s="7">
        <v>-1</v>
      </c>
      <c r="P471" s="6">
        <v>3</v>
      </c>
      <c r="Q471" s="7">
        <v>0</v>
      </c>
      <c r="R471" s="6">
        <v>4</v>
      </c>
      <c r="S471" s="7">
        <v>5</v>
      </c>
      <c r="T471" s="5" t="s">
        <v>639</v>
      </c>
      <c r="V471" s="6"/>
      <c r="W471" s="6"/>
      <c r="Y471" s="6"/>
      <c r="Z471" s="6"/>
      <c r="AE471" s="4"/>
      <c r="AF471" s="6"/>
      <c r="AG471" s="6"/>
      <c r="AH471" s="6"/>
      <c r="AJ471" s="6"/>
      <c r="AK471" s="6"/>
    </row>
    <row r="472" spans="1:39" x14ac:dyDescent="0.25">
      <c r="A472" s="3"/>
      <c r="B472" s="3" t="s">
        <v>295</v>
      </c>
      <c r="C472" s="52" t="s">
        <v>495</v>
      </c>
      <c r="D472" s="97">
        <v>33511</v>
      </c>
      <c r="E472">
        <v>7</v>
      </c>
      <c r="F472" t="s">
        <v>678</v>
      </c>
      <c r="G472" s="2" t="s">
        <v>144</v>
      </c>
      <c r="H472" s="6">
        <v>40</v>
      </c>
      <c r="I472" s="7">
        <v>0</v>
      </c>
      <c r="J472" s="6">
        <v>42</v>
      </c>
      <c r="K472" s="7">
        <v>0</v>
      </c>
      <c r="L472" s="6">
        <v>13</v>
      </c>
      <c r="M472" s="7">
        <v>-1</v>
      </c>
      <c r="P472" s="6">
        <v>2</v>
      </c>
      <c r="Q472" s="7">
        <v>1</v>
      </c>
      <c r="R472" s="6">
        <v>-2</v>
      </c>
      <c r="S472" s="7">
        <v>0</v>
      </c>
      <c r="V472" s="6"/>
      <c r="W472" s="6"/>
      <c r="Y472" s="6"/>
      <c r="Z472" s="6"/>
      <c r="AE472" s="4"/>
      <c r="AF472" s="6"/>
      <c r="AG472" s="6"/>
      <c r="AH472" s="6"/>
      <c r="AJ472" s="6"/>
      <c r="AK472" s="6"/>
    </row>
    <row r="473" spans="1:39" x14ac:dyDescent="0.25">
      <c r="B473" t="s">
        <v>295</v>
      </c>
      <c r="C473" s="52" t="s">
        <v>701</v>
      </c>
      <c r="D473" s="97">
        <v>33483</v>
      </c>
      <c r="E473">
        <v>5</v>
      </c>
      <c r="F473" t="s">
        <v>664</v>
      </c>
      <c r="G473" s="2"/>
      <c r="H473" s="6">
        <v>40.5</v>
      </c>
      <c r="I473" s="7">
        <v>2</v>
      </c>
      <c r="J473" s="6">
        <v>36.9</v>
      </c>
      <c r="K473" s="7">
        <v>-1.9</v>
      </c>
      <c r="L473" s="6">
        <v>17.100000000000001</v>
      </c>
      <c r="M473" s="7">
        <v>0</v>
      </c>
      <c r="P473" s="6"/>
      <c r="Q473" s="7"/>
      <c r="R473" s="6">
        <v>3.6</v>
      </c>
      <c r="S473" s="7">
        <v>3.9</v>
      </c>
      <c r="V473" s="6">
        <v>54.1</v>
      </c>
      <c r="W473" s="6">
        <v>33.4</v>
      </c>
      <c r="X473" s="7">
        <f>V473-W473</f>
        <v>20.700000000000003</v>
      </c>
      <c r="Y473" s="6">
        <v>33.9</v>
      </c>
      <c r="Z473" s="6">
        <v>55.2</v>
      </c>
      <c r="AA473" s="7">
        <f>Y473-Z473</f>
        <v>-21.300000000000004</v>
      </c>
      <c r="AB473" s="6">
        <v>56.8</v>
      </c>
      <c r="AC473" s="6">
        <v>22.5</v>
      </c>
      <c r="AD473" s="7">
        <f>AB473-AC473</f>
        <v>34.299999999999997</v>
      </c>
      <c r="AE473" s="4"/>
      <c r="AF473" s="6"/>
      <c r="AG473" s="6"/>
      <c r="AH473" s="6"/>
      <c r="AJ473" s="6">
        <v>33.9</v>
      </c>
      <c r="AK473" s="6">
        <v>51.9</v>
      </c>
      <c r="AL473" s="7">
        <f>AJ473-AK473</f>
        <v>-18</v>
      </c>
      <c r="AM473" s="4" t="s">
        <v>292</v>
      </c>
    </row>
    <row r="474" spans="1:39" x14ac:dyDescent="0.25">
      <c r="B474" t="s">
        <v>297</v>
      </c>
      <c r="C474" s="9" t="s">
        <v>589</v>
      </c>
      <c r="D474" s="97">
        <v>33514</v>
      </c>
      <c r="E474">
        <v>5</v>
      </c>
      <c r="F474" t="s">
        <v>264</v>
      </c>
      <c r="G474" s="2" t="s">
        <v>54</v>
      </c>
      <c r="H474" s="6">
        <v>39.5</v>
      </c>
      <c r="I474" s="7">
        <v>-2.5</v>
      </c>
      <c r="J474" s="6">
        <v>41.5</v>
      </c>
      <c r="K474" s="7">
        <v>3.5</v>
      </c>
      <c r="L474" s="6">
        <v>15</v>
      </c>
      <c r="M474" s="7">
        <v>0</v>
      </c>
      <c r="P474" s="6"/>
      <c r="Q474" s="7"/>
      <c r="R474" s="6">
        <v>-2</v>
      </c>
      <c r="S474" s="7">
        <v>-6</v>
      </c>
      <c r="V474" s="6"/>
      <c r="W474" s="6"/>
      <c r="Y474" s="6"/>
      <c r="Z474" s="6"/>
      <c r="AE474" s="4"/>
      <c r="AF474" s="6"/>
      <c r="AG474" s="6"/>
      <c r="AH474" s="6"/>
      <c r="AJ474" s="6"/>
      <c r="AK474" s="6"/>
    </row>
    <row r="475" spans="1:39" x14ac:dyDescent="0.25">
      <c r="A475" s="3"/>
      <c r="B475" t="s">
        <v>297</v>
      </c>
      <c r="C475" s="52" t="s">
        <v>694</v>
      </c>
      <c r="D475" s="97">
        <v>33515</v>
      </c>
      <c r="E475">
        <v>6</v>
      </c>
      <c r="F475" t="s">
        <v>357</v>
      </c>
      <c r="G475" s="2" t="s">
        <v>98</v>
      </c>
      <c r="H475" s="6">
        <v>39</v>
      </c>
      <c r="I475" s="7">
        <v>-1</v>
      </c>
      <c r="J475" s="6">
        <v>46</v>
      </c>
      <c r="K475" s="7">
        <v>7</v>
      </c>
      <c r="L475" s="6">
        <v>13</v>
      </c>
      <c r="M475" s="7">
        <v>-3</v>
      </c>
      <c r="P475" s="6"/>
      <c r="Q475" s="7"/>
      <c r="R475" s="6">
        <v>-7</v>
      </c>
      <c r="S475" s="7">
        <v>-8</v>
      </c>
      <c r="V475" s="6"/>
      <c r="W475" s="6"/>
      <c r="Y475" s="6"/>
      <c r="Z475" s="6"/>
      <c r="AE475" s="4"/>
      <c r="AF475" s="6"/>
      <c r="AG475" s="6"/>
      <c r="AH475" s="6"/>
      <c r="AJ475" s="6"/>
      <c r="AK475" s="6"/>
    </row>
    <row r="476" spans="1:39" x14ac:dyDescent="0.25">
      <c r="B476" t="s">
        <v>297</v>
      </c>
      <c r="C476" s="9" t="s">
        <v>562</v>
      </c>
      <c r="D476" s="97">
        <v>33522</v>
      </c>
      <c r="E476">
        <v>16</v>
      </c>
      <c r="F476" t="s">
        <v>678</v>
      </c>
      <c r="G476" s="2" t="s">
        <v>672</v>
      </c>
      <c r="H476" s="6">
        <v>41</v>
      </c>
      <c r="I476" s="7">
        <v>1</v>
      </c>
      <c r="J476" s="6">
        <v>43</v>
      </c>
      <c r="K476" s="7">
        <v>1</v>
      </c>
      <c r="L476" s="6">
        <v>12</v>
      </c>
      <c r="M476" s="7">
        <v>-1</v>
      </c>
      <c r="P476" s="6">
        <v>1</v>
      </c>
      <c r="Q476" s="7">
        <v>-1</v>
      </c>
      <c r="R476" s="6">
        <v>-2</v>
      </c>
      <c r="S476" s="7">
        <v>0</v>
      </c>
      <c r="V476" s="6"/>
      <c r="W476" s="6"/>
      <c r="Y476" s="6"/>
      <c r="Z476" s="6"/>
      <c r="AE476" s="4"/>
      <c r="AF476" s="6"/>
      <c r="AG476" s="6"/>
      <c r="AH476" s="6"/>
      <c r="AJ476" s="6"/>
      <c r="AK476" s="6"/>
    </row>
    <row r="477" spans="1:39" x14ac:dyDescent="0.25">
      <c r="B477" t="s">
        <v>297</v>
      </c>
      <c r="C477" s="52" t="s">
        <v>640</v>
      </c>
      <c r="D477" s="97">
        <v>33527</v>
      </c>
      <c r="E477">
        <v>20</v>
      </c>
      <c r="F477" t="s">
        <v>521</v>
      </c>
      <c r="G477" s="2" t="s">
        <v>138</v>
      </c>
      <c r="H477" s="6">
        <v>39</v>
      </c>
      <c r="I477" s="7">
        <v>-1</v>
      </c>
      <c r="J477" s="6">
        <v>46</v>
      </c>
      <c r="K477" s="7">
        <v>5</v>
      </c>
      <c r="L477" s="6">
        <v>12</v>
      </c>
      <c r="M477" s="7">
        <v>-1</v>
      </c>
      <c r="P477" s="6">
        <v>1</v>
      </c>
      <c r="Q477" s="7">
        <v>-1</v>
      </c>
      <c r="R477" s="6">
        <v>-7</v>
      </c>
      <c r="S477" s="7">
        <v>-6</v>
      </c>
      <c r="V477" s="6"/>
      <c r="W477" s="6"/>
      <c r="Y477" s="6"/>
      <c r="Z477" s="6"/>
      <c r="AE477" s="4"/>
      <c r="AF477" s="6"/>
      <c r="AG477" s="6"/>
      <c r="AH477" s="6"/>
      <c r="AJ477" s="6"/>
      <c r="AK477" s="6"/>
    </row>
    <row r="478" spans="1:39" x14ac:dyDescent="0.25">
      <c r="B478" t="s">
        <v>297</v>
      </c>
      <c r="C478" s="52" t="s">
        <v>461</v>
      </c>
      <c r="D478" s="97">
        <v>33529</v>
      </c>
      <c r="E478">
        <v>27</v>
      </c>
      <c r="F478" t="s">
        <v>577</v>
      </c>
      <c r="G478" s="2" t="s">
        <v>192</v>
      </c>
      <c r="H478" s="6">
        <v>39</v>
      </c>
      <c r="I478" s="7">
        <v>0</v>
      </c>
      <c r="J478" s="6">
        <v>45</v>
      </c>
      <c r="K478" s="7">
        <v>6</v>
      </c>
      <c r="L478" s="6">
        <v>12</v>
      </c>
      <c r="M478" s="7">
        <v>-5</v>
      </c>
      <c r="P478" s="6">
        <v>2</v>
      </c>
      <c r="Q478" s="7">
        <v>1</v>
      </c>
      <c r="R478" s="6">
        <v>-6</v>
      </c>
      <c r="S478" s="7">
        <v>-6</v>
      </c>
      <c r="V478" s="6"/>
      <c r="W478" s="6"/>
      <c r="Y478" s="6"/>
      <c r="Z478" s="6"/>
      <c r="AE478" s="4"/>
      <c r="AF478" s="6"/>
      <c r="AG478" s="6"/>
      <c r="AH478" s="6"/>
      <c r="AJ478" s="6"/>
      <c r="AK478" s="6"/>
    </row>
    <row r="479" spans="1:39" x14ac:dyDescent="0.25">
      <c r="A479" s="3"/>
      <c r="B479" t="s">
        <v>297</v>
      </c>
      <c r="C479" s="52" t="s">
        <v>597</v>
      </c>
      <c r="D479" s="97">
        <v>33530</v>
      </c>
      <c r="E479">
        <v>25</v>
      </c>
      <c r="F479" t="s">
        <v>357</v>
      </c>
      <c r="G479" s="2" t="s">
        <v>96</v>
      </c>
      <c r="H479" s="6">
        <v>39</v>
      </c>
      <c r="I479" s="7">
        <v>0</v>
      </c>
      <c r="J479" s="6">
        <v>45</v>
      </c>
      <c r="K479" s="7">
        <v>-1</v>
      </c>
      <c r="L479" s="6">
        <v>12</v>
      </c>
      <c r="M479" s="7">
        <v>-1</v>
      </c>
      <c r="P479" s="6"/>
      <c r="Q479" s="7"/>
      <c r="R479" s="6">
        <v>-6</v>
      </c>
      <c r="S479" s="7">
        <v>1</v>
      </c>
      <c r="V479" s="6"/>
      <c r="W479" s="6"/>
      <c r="Y479" s="6"/>
      <c r="Z479" s="6"/>
      <c r="AE479" s="4"/>
      <c r="AF479" s="6"/>
      <c r="AG479" s="6"/>
      <c r="AH479" s="6"/>
      <c r="AJ479" s="6"/>
      <c r="AK479" s="6"/>
    </row>
    <row r="480" spans="1:39" x14ac:dyDescent="0.25">
      <c r="A480" s="3"/>
      <c r="B480" t="s">
        <v>297</v>
      </c>
      <c r="C480" s="9"/>
      <c r="D480" s="97">
        <v>33532</v>
      </c>
      <c r="E480">
        <v>27</v>
      </c>
      <c r="F480" t="s">
        <v>521</v>
      </c>
      <c r="G480" s="2" t="s">
        <v>138</v>
      </c>
      <c r="H480" s="6">
        <v>39</v>
      </c>
      <c r="I480" s="7">
        <v>0</v>
      </c>
      <c r="J480" s="6">
        <v>45</v>
      </c>
      <c r="K480" s="7">
        <v>-1</v>
      </c>
      <c r="L480" s="6">
        <v>12</v>
      </c>
      <c r="M480" s="7">
        <v>0</v>
      </c>
      <c r="P480" s="6">
        <v>2</v>
      </c>
      <c r="Q480" s="7">
        <v>1</v>
      </c>
      <c r="R480" s="6">
        <v>-6</v>
      </c>
      <c r="S480" s="7">
        <v>1</v>
      </c>
      <c r="V480" s="6"/>
      <c r="W480" s="6"/>
      <c r="Y480" s="6"/>
      <c r="Z480" s="6"/>
      <c r="AE480" s="4"/>
      <c r="AF480" s="6"/>
      <c r="AG480" s="6"/>
      <c r="AH480" s="6"/>
      <c r="AJ480" s="6"/>
      <c r="AK480" s="6"/>
    </row>
    <row r="481" spans="1:39" x14ac:dyDescent="0.25">
      <c r="A481" s="3"/>
      <c r="B481" t="s">
        <v>297</v>
      </c>
      <c r="C481" s="52" t="s">
        <v>579</v>
      </c>
      <c r="D481" s="97">
        <v>33536</v>
      </c>
      <c r="E481">
        <v>28</v>
      </c>
      <c r="F481" t="s">
        <v>678</v>
      </c>
      <c r="G481" s="2" t="s">
        <v>46</v>
      </c>
      <c r="H481" s="6">
        <v>40</v>
      </c>
      <c r="I481" s="7">
        <v>-1</v>
      </c>
      <c r="J481" s="6">
        <v>42</v>
      </c>
      <c r="K481" s="7">
        <v>-1</v>
      </c>
      <c r="L481" s="6">
        <v>13</v>
      </c>
      <c r="M481" s="7">
        <v>1</v>
      </c>
      <c r="P481" s="6">
        <v>1</v>
      </c>
      <c r="Q481" s="7">
        <v>0</v>
      </c>
      <c r="R481" s="6">
        <v>-2</v>
      </c>
      <c r="S481" s="7">
        <v>0</v>
      </c>
      <c r="V481" s="6"/>
      <c r="W481" s="6"/>
      <c r="Y481" s="6"/>
      <c r="Z481" s="6"/>
      <c r="AE481" s="4"/>
      <c r="AF481" s="6"/>
      <c r="AG481" s="6"/>
      <c r="AH481" s="6"/>
      <c r="AJ481" s="6"/>
      <c r="AK481" s="6"/>
    </row>
    <row r="482" spans="1:39" x14ac:dyDescent="0.25">
      <c r="B482" t="s">
        <v>297</v>
      </c>
      <c r="C482" s="9" t="s">
        <v>566</v>
      </c>
      <c r="D482" s="97">
        <v>33536</v>
      </c>
      <c r="E482">
        <v>28</v>
      </c>
      <c r="F482" t="s">
        <v>638</v>
      </c>
      <c r="G482" s="2"/>
      <c r="H482" s="6">
        <v>37</v>
      </c>
      <c r="I482" s="7">
        <v>-4</v>
      </c>
      <c r="J482" s="6">
        <v>42</v>
      </c>
      <c r="K482" s="7">
        <v>5</v>
      </c>
      <c r="L482" s="6">
        <v>16</v>
      </c>
      <c r="M482" s="7">
        <v>2</v>
      </c>
      <c r="P482" s="6">
        <v>2</v>
      </c>
      <c r="Q482" s="7">
        <v>-1</v>
      </c>
      <c r="R482" s="6">
        <v>-5</v>
      </c>
      <c r="S482" s="7">
        <v>-9</v>
      </c>
      <c r="T482" s="5" t="s">
        <v>639</v>
      </c>
      <c r="V482" s="6"/>
      <c r="W482" s="6"/>
      <c r="Y482" s="6"/>
      <c r="Z482" s="6"/>
      <c r="AE482" s="4"/>
      <c r="AF482" s="6"/>
      <c r="AG482" s="6"/>
      <c r="AH482" s="6"/>
      <c r="AJ482" s="6"/>
      <c r="AK482" s="6"/>
    </row>
    <row r="483" spans="1:39" x14ac:dyDescent="0.25">
      <c r="B483" s="3" t="s">
        <v>297</v>
      </c>
      <c r="C483" s="9" t="s">
        <v>408</v>
      </c>
      <c r="D483" s="97">
        <v>33540</v>
      </c>
      <c r="E483">
        <v>8</v>
      </c>
      <c r="F483" t="s">
        <v>264</v>
      </c>
      <c r="G483" s="2" t="s">
        <v>54</v>
      </c>
      <c r="H483" s="6">
        <v>36</v>
      </c>
      <c r="I483" s="7">
        <v>-3.5</v>
      </c>
      <c r="J483" s="6">
        <v>44</v>
      </c>
      <c r="K483" s="7">
        <v>2.5</v>
      </c>
      <c r="L483" s="6">
        <v>15.5</v>
      </c>
      <c r="M483" s="7">
        <v>0.5</v>
      </c>
      <c r="P483" s="6"/>
      <c r="Q483" s="7"/>
      <c r="R483" s="6">
        <v>-8</v>
      </c>
      <c r="S483" s="7">
        <v>-6</v>
      </c>
      <c r="V483" s="6"/>
      <c r="W483" s="6"/>
      <c r="Y483" s="6"/>
      <c r="Z483" s="6"/>
      <c r="AE483" s="4"/>
      <c r="AF483" s="6"/>
      <c r="AG483" s="6"/>
      <c r="AH483" s="6"/>
      <c r="AJ483" s="6"/>
      <c r="AK483" s="6"/>
    </row>
    <row r="484" spans="1:39" x14ac:dyDescent="0.25">
      <c r="A484" s="3"/>
      <c r="B484" s="3" t="s">
        <v>297</v>
      </c>
      <c r="C484" s="85" t="s">
        <v>704</v>
      </c>
      <c r="D484" s="97">
        <v>33513</v>
      </c>
      <c r="E484">
        <v>8</v>
      </c>
      <c r="F484" t="s">
        <v>664</v>
      </c>
      <c r="G484" s="2"/>
      <c r="H484" s="6">
        <v>41</v>
      </c>
      <c r="I484" s="7">
        <v>0.5</v>
      </c>
      <c r="J484" s="6">
        <v>40.4</v>
      </c>
      <c r="K484" s="7">
        <v>3.5</v>
      </c>
      <c r="L484" s="6">
        <v>13.8</v>
      </c>
      <c r="M484" s="7">
        <v>-3.3</v>
      </c>
      <c r="P484" s="6"/>
      <c r="Q484" s="7"/>
      <c r="R484" s="6">
        <v>0.6</v>
      </c>
      <c r="S484" s="7">
        <v>0</v>
      </c>
      <c r="V484" s="6">
        <v>52</v>
      </c>
      <c r="W484" s="6">
        <v>36.299999999999997</v>
      </c>
      <c r="X484" s="7">
        <f>V484-W484</f>
        <v>15.700000000000003</v>
      </c>
      <c r="Y484" s="6">
        <v>39.299999999999997</v>
      </c>
      <c r="Z484" s="6">
        <v>50.5</v>
      </c>
      <c r="AA484" s="7">
        <f>Y484-Z484</f>
        <v>-11.200000000000003</v>
      </c>
      <c r="AB484" s="6">
        <v>56.3</v>
      </c>
      <c r="AC484" s="6">
        <v>22.4</v>
      </c>
      <c r="AD484" s="7">
        <f>AB484-AC484</f>
        <v>33.9</v>
      </c>
      <c r="AE484" s="4"/>
      <c r="AF484" s="6"/>
      <c r="AG484" s="6"/>
      <c r="AH484" s="6"/>
      <c r="AJ484" s="6">
        <v>33.200000000000003</v>
      </c>
      <c r="AK484" s="6">
        <v>52.6</v>
      </c>
      <c r="AL484" s="7">
        <f>AJ484-AK484</f>
        <v>-19.399999999999999</v>
      </c>
      <c r="AM484" s="4" t="s">
        <v>292</v>
      </c>
    </row>
    <row r="485" spans="1:39" x14ac:dyDescent="0.25">
      <c r="A485" s="3"/>
      <c r="B485" t="s">
        <v>296</v>
      </c>
      <c r="C485" s="52" t="s">
        <v>605</v>
      </c>
      <c r="D485" s="97">
        <v>33543</v>
      </c>
      <c r="E485">
        <v>3</v>
      </c>
      <c r="F485" t="s">
        <v>577</v>
      </c>
      <c r="G485" s="2" t="s">
        <v>192</v>
      </c>
      <c r="H485" s="6">
        <v>42</v>
      </c>
      <c r="I485" s="7">
        <v>3</v>
      </c>
      <c r="J485" s="6">
        <v>41</v>
      </c>
      <c r="K485" s="7">
        <v>-4</v>
      </c>
      <c r="L485" s="6">
        <v>13</v>
      </c>
      <c r="M485" s="7">
        <v>1</v>
      </c>
      <c r="P485" s="6"/>
      <c r="Q485" s="7"/>
      <c r="R485" s="6">
        <v>1</v>
      </c>
      <c r="S485" s="7">
        <v>7</v>
      </c>
      <c r="V485" s="6"/>
      <c r="W485" s="6"/>
      <c r="Y485" s="6"/>
      <c r="Z485" s="6"/>
      <c r="AE485" s="4"/>
      <c r="AF485" s="6"/>
      <c r="AG485" s="6"/>
      <c r="AH485" s="6"/>
      <c r="AJ485" s="6"/>
      <c r="AK485" s="6"/>
    </row>
    <row r="486" spans="1:39" x14ac:dyDescent="0.25">
      <c r="B486" t="s">
        <v>296</v>
      </c>
      <c r="C486" s="9" t="s">
        <v>419</v>
      </c>
      <c r="D486" s="97">
        <v>33550</v>
      </c>
      <c r="E486">
        <v>13</v>
      </c>
      <c r="F486" t="s">
        <v>678</v>
      </c>
      <c r="G486" s="2" t="s">
        <v>672</v>
      </c>
      <c r="H486" s="6">
        <v>41</v>
      </c>
      <c r="I486" s="7">
        <v>1</v>
      </c>
      <c r="J486" s="6">
        <v>43</v>
      </c>
      <c r="K486" s="7">
        <v>1</v>
      </c>
      <c r="L486" s="6">
        <v>13</v>
      </c>
      <c r="M486" s="7">
        <v>0</v>
      </c>
      <c r="P486" s="6">
        <v>2</v>
      </c>
      <c r="Q486" s="7">
        <v>1</v>
      </c>
      <c r="R486" s="6">
        <v>-2</v>
      </c>
      <c r="S486" s="7">
        <v>0</v>
      </c>
      <c r="V486" s="6"/>
      <c r="W486" s="6"/>
      <c r="Y486" s="6"/>
      <c r="Z486" s="6"/>
      <c r="AE486" s="4"/>
      <c r="AF486" s="6"/>
      <c r="AG486" s="6"/>
      <c r="AH486" s="6"/>
      <c r="AJ486" s="6"/>
      <c r="AK486" s="6"/>
    </row>
    <row r="487" spans="1:39" x14ac:dyDescent="0.25">
      <c r="B487" t="s">
        <v>296</v>
      </c>
      <c r="C487" s="52" t="s">
        <v>594</v>
      </c>
      <c r="D487" s="97">
        <v>33555</v>
      </c>
      <c r="E487">
        <v>17</v>
      </c>
      <c r="F487" t="s">
        <v>521</v>
      </c>
      <c r="G487" s="2" t="s">
        <v>138</v>
      </c>
      <c r="H487" s="6">
        <v>39</v>
      </c>
      <c r="I487" s="7">
        <v>0</v>
      </c>
      <c r="J487" s="6">
        <v>44</v>
      </c>
      <c r="K487" s="7">
        <v>-1</v>
      </c>
      <c r="L487" s="6">
        <v>13</v>
      </c>
      <c r="M487" s="7">
        <v>1</v>
      </c>
      <c r="P487" s="6"/>
      <c r="Q487" s="7"/>
      <c r="R487" s="6">
        <v>-5</v>
      </c>
      <c r="S487" s="7">
        <v>1</v>
      </c>
      <c r="V487" s="6"/>
      <c r="W487" s="6"/>
      <c r="Y487" s="6"/>
      <c r="Z487" s="6"/>
      <c r="AE487" s="4"/>
      <c r="AF487" s="6"/>
      <c r="AG487" s="6"/>
      <c r="AH487" s="6"/>
      <c r="AJ487" s="6"/>
      <c r="AK487" s="6"/>
    </row>
    <row r="488" spans="1:39" x14ac:dyDescent="0.25">
      <c r="A488" s="3"/>
      <c r="B488" t="s">
        <v>296</v>
      </c>
      <c r="C488" s="52" t="s">
        <v>675</v>
      </c>
      <c r="D488" s="97">
        <v>33564</v>
      </c>
      <c r="E488">
        <v>24</v>
      </c>
      <c r="F488" t="s">
        <v>577</v>
      </c>
      <c r="G488" s="2" t="s">
        <v>192</v>
      </c>
      <c r="H488" s="6">
        <v>41</v>
      </c>
      <c r="I488" s="7">
        <v>-1</v>
      </c>
      <c r="J488" s="6">
        <v>43</v>
      </c>
      <c r="K488" s="7">
        <v>2</v>
      </c>
      <c r="L488" s="6">
        <v>13</v>
      </c>
      <c r="M488" s="7">
        <v>0</v>
      </c>
      <c r="P488" s="6"/>
      <c r="Q488" s="7"/>
      <c r="R488" s="6">
        <v>-2</v>
      </c>
      <c r="S488" s="7">
        <v>-3</v>
      </c>
      <c r="V488" s="6"/>
      <c r="W488" s="6"/>
      <c r="Y488" s="6"/>
      <c r="Z488" s="6"/>
      <c r="AE488" s="4"/>
      <c r="AF488" s="6"/>
      <c r="AG488" s="6"/>
      <c r="AH488" s="6"/>
      <c r="AJ488" s="6"/>
      <c r="AK488" s="6"/>
    </row>
    <row r="489" spans="1:39" x14ac:dyDescent="0.25">
      <c r="A489" s="3"/>
      <c r="B489" t="s">
        <v>296</v>
      </c>
      <c r="C489" s="52" t="s">
        <v>675</v>
      </c>
      <c r="D489" s="97">
        <v>33564</v>
      </c>
      <c r="E489">
        <v>27</v>
      </c>
      <c r="F489" t="s">
        <v>678</v>
      </c>
      <c r="G489" s="2" t="s">
        <v>46</v>
      </c>
      <c r="H489" s="6">
        <v>39</v>
      </c>
      <c r="I489" s="7">
        <v>-2</v>
      </c>
      <c r="J489" s="6">
        <v>41</v>
      </c>
      <c r="K489" s="7">
        <v>-2</v>
      </c>
      <c r="L489" s="6">
        <v>16</v>
      </c>
      <c r="M489" s="7">
        <v>3</v>
      </c>
      <c r="P489" s="6">
        <v>1</v>
      </c>
      <c r="Q489" s="7">
        <v>-1</v>
      </c>
      <c r="R489" s="6">
        <v>-2</v>
      </c>
      <c r="S489" s="7">
        <v>0</v>
      </c>
      <c r="V489" s="6"/>
      <c r="W489" s="6"/>
      <c r="Y489" s="6"/>
      <c r="Z489" s="6"/>
      <c r="AE489" s="4"/>
      <c r="AF489" s="6"/>
      <c r="AG489" s="6"/>
      <c r="AH489" s="6"/>
      <c r="AJ489" s="6"/>
      <c r="AK489" s="6"/>
    </row>
    <row r="490" spans="1:39" x14ac:dyDescent="0.25">
      <c r="B490" t="s">
        <v>296</v>
      </c>
      <c r="C490" s="9" t="s">
        <v>338</v>
      </c>
      <c r="D490" s="97">
        <v>33564</v>
      </c>
      <c r="E490">
        <v>1</v>
      </c>
      <c r="F490" t="s">
        <v>577</v>
      </c>
      <c r="G490" s="2" t="s">
        <v>192</v>
      </c>
      <c r="H490" s="6">
        <v>40</v>
      </c>
      <c r="I490" s="7">
        <v>-1</v>
      </c>
      <c r="J490" s="6">
        <v>42</v>
      </c>
      <c r="K490" s="7">
        <v>-1</v>
      </c>
      <c r="L490" s="6">
        <v>15</v>
      </c>
      <c r="M490" s="7">
        <v>2</v>
      </c>
      <c r="P490" s="6">
        <v>1</v>
      </c>
      <c r="Q490" s="7">
        <v>0</v>
      </c>
      <c r="R490" s="6">
        <v>-2</v>
      </c>
      <c r="S490" s="7">
        <v>0</v>
      </c>
      <c r="V490" s="6"/>
      <c r="W490" s="6"/>
      <c r="Y490" s="6"/>
      <c r="Z490" s="6"/>
      <c r="AE490" s="4"/>
      <c r="AF490" s="6"/>
      <c r="AG490" s="6"/>
      <c r="AH490" s="6"/>
      <c r="AJ490" s="6"/>
      <c r="AK490" s="6"/>
    </row>
    <row r="491" spans="1:39" x14ac:dyDescent="0.25">
      <c r="A491" s="3"/>
      <c r="B491" t="s">
        <v>296</v>
      </c>
      <c r="C491" s="52" t="s">
        <v>600</v>
      </c>
      <c r="D491" s="97">
        <v>33565</v>
      </c>
      <c r="E491">
        <v>29</v>
      </c>
      <c r="F491" t="s">
        <v>357</v>
      </c>
      <c r="G491" s="2" t="s">
        <v>96</v>
      </c>
      <c r="H491" s="6">
        <v>40</v>
      </c>
      <c r="I491" s="7">
        <v>1</v>
      </c>
      <c r="J491" s="6">
        <v>41</v>
      </c>
      <c r="K491" s="7">
        <v>-4</v>
      </c>
      <c r="L491" s="6">
        <v>15</v>
      </c>
      <c r="M491" s="7">
        <v>3</v>
      </c>
      <c r="P491" s="6"/>
      <c r="Q491" s="7"/>
      <c r="R491" s="6">
        <v>-1</v>
      </c>
      <c r="S491" s="7">
        <v>5</v>
      </c>
      <c r="V491" s="6"/>
      <c r="W491" s="6"/>
      <c r="Y491" s="6"/>
      <c r="Z491" s="6"/>
      <c r="AE491" s="4"/>
      <c r="AF491" s="6"/>
      <c r="AG491" s="6"/>
      <c r="AH491" s="6"/>
      <c r="AJ491" s="6"/>
      <c r="AK491" s="6"/>
    </row>
    <row r="492" spans="1:39" x14ac:dyDescent="0.25">
      <c r="B492" s="3" t="s">
        <v>296</v>
      </c>
      <c r="C492" s="9" t="s">
        <v>458</v>
      </c>
      <c r="D492" s="97">
        <v>33569</v>
      </c>
      <c r="E492">
        <v>6</v>
      </c>
      <c r="F492" t="s">
        <v>264</v>
      </c>
      <c r="G492" s="2" t="s">
        <v>54</v>
      </c>
      <c r="H492" s="6">
        <v>39.5</v>
      </c>
      <c r="I492" s="7">
        <v>3.5</v>
      </c>
      <c r="J492" s="6">
        <v>37</v>
      </c>
      <c r="K492" s="7">
        <v>-7</v>
      </c>
      <c r="L492" s="6">
        <v>19</v>
      </c>
      <c r="M492" s="7">
        <v>3.5</v>
      </c>
      <c r="P492" s="6"/>
      <c r="Q492" s="7"/>
      <c r="R492" s="6">
        <v>2.5</v>
      </c>
      <c r="S492" s="7">
        <v>10.5</v>
      </c>
      <c r="V492" s="6"/>
      <c r="W492" s="6"/>
      <c r="Y492" s="6"/>
      <c r="Z492" s="6"/>
      <c r="AE492" s="4"/>
      <c r="AF492" s="6"/>
      <c r="AG492" s="6"/>
      <c r="AH492" s="6"/>
      <c r="AJ492" s="6"/>
      <c r="AK492" s="6"/>
    </row>
    <row r="493" spans="1:39" x14ac:dyDescent="0.25">
      <c r="A493" s="3"/>
      <c r="B493" s="3" t="s">
        <v>296</v>
      </c>
      <c r="C493" s="52" t="s">
        <v>705</v>
      </c>
      <c r="D493" s="97">
        <v>33543</v>
      </c>
      <c r="E493">
        <v>6</v>
      </c>
      <c r="F493" t="s">
        <v>664</v>
      </c>
      <c r="G493" s="2"/>
      <c r="H493" s="6">
        <v>39.5</v>
      </c>
      <c r="I493" s="7">
        <v>-1.5</v>
      </c>
      <c r="J493" s="6">
        <v>38.9</v>
      </c>
      <c r="K493" s="7">
        <v>-1.5</v>
      </c>
      <c r="L493" s="6">
        <v>16.600000000000001</v>
      </c>
      <c r="M493" s="7">
        <v>2.8</v>
      </c>
      <c r="P493" s="6"/>
      <c r="Q493" s="7"/>
      <c r="R493" s="6">
        <v>0.6</v>
      </c>
      <c r="S493" s="7">
        <v>0</v>
      </c>
      <c r="V493" s="6">
        <v>50</v>
      </c>
      <c r="W493" s="6">
        <v>38.5</v>
      </c>
      <c r="X493" s="7">
        <f>V493-W493</f>
        <v>11.5</v>
      </c>
      <c r="Y493" s="6">
        <v>36</v>
      </c>
      <c r="Z493" s="6">
        <v>53.8</v>
      </c>
      <c r="AA493" s="7">
        <f>Y493-Z493</f>
        <v>-17.799999999999997</v>
      </c>
      <c r="AB493" s="6">
        <v>58.6</v>
      </c>
      <c r="AC493" s="6">
        <v>21.8</v>
      </c>
      <c r="AD493" s="7">
        <f>AB493-AC493</f>
        <v>36.799999999999997</v>
      </c>
      <c r="AE493" s="4"/>
      <c r="AF493" s="6"/>
      <c r="AG493" s="6"/>
      <c r="AH493" s="6"/>
      <c r="AJ493" s="6">
        <v>32.299999999999997</v>
      </c>
      <c r="AK493" s="6">
        <v>54.2</v>
      </c>
      <c r="AL493" s="7">
        <f>AJ493-AK493</f>
        <v>-21.900000000000006</v>
      </c>
      <c r="AM493" s="4" t="s">
        <v>292</v>
      </c>
    </row>
    <row r="494" spans="1:39" x14ac:dyDescent="0.25">
      <c r="B494" t="s">
        <v>266</v>
      </c>
      <c r="C494" s="9" t="s">
        <v>604</v>
      </c>
      <c r="D494" s="97">
        <v>33571</v>
      </c>
      <c r="E494">
        <v>2</v>
      </c>
      <c r="F494" t="s">
        <v>638</v>
      </c>
      <c r="G494" s="2"/>
      <c r="H494" s="6">
        <v>39</v>
      </c>
      <c r="I494" s="7">
        <v>2</v>
      </c>
      <c r="J494" s="6">
        <v>40</v>
      </c>
      <c r="K494" s="7">
        <v>-2</v>
      </c>
      <c r="L494" s="6">
        <v>16</v>
      </c>
      <c r="M494" s="7">
        <v>0</v>
      </c>
      <c r="P494" s="6">
        <v>3</v>
      </c>
      <c r="Q494" s="7">
        <v>1</v>
      </c>
      <c r="R494" s="6">
        <v>-1</v>
      </c>
      <c r="S494" s="7">
        <v>4</v>
      </c>
      <c r="T494" s="5" t="s">
        <v>639</v>
      </c>
      <c r="V494" s="6"/>
      <c r="W494" s="6"/>
      <c r="Y494" s="6"/>
      <c r="Z494" s="6"/>
      <c r="AE494" s="4"/>
      <c r="AF494" s="6"/>
      <c r="AG494" s="6"/>
      <c r="AH494" s="6"/>
      <c r="AJ494" s="6"/>
      <c r="AK494" s="6"/>
    </row>
    <row r="495" spans="1:39" x14ac:dyDescent="0.25">
      <c r="A495" s="3"/>
      <c r="B495" t="s">
        <v>266</v>
      </c>
      <c r="C495" s="52" t="s">
        <v>694</v>
      </c>
      <c r="D495" s="97">
        <v>33576</v>
      </c>
      <c r="E495">
        <v>7</v>
      </c>
      <c r="F495" t="s">
        <v>577</v>
      </c>
      <c r="G495" s="2" t="s">
        <v>224</v>
      </c>
      <c r="H495" s="6">
        <v>40</v>
      </c>
      <c r="I495" s="7">
        <v>0</v>
      </c>
      <c r="J495" s="6">
        <v>43</v>
      </c>
      <c r="K495" s="7">
        <v>1</v>
      </c>
      <c r="L495" s="6">
        <v>12</v>
      </c>
      <c r="M495" s="7">
        <v>-3</v>
      </c>
      <c r="P495" s="6"/>
      <c r="Q495" s="7"/>
      <c r="R495" s="6">
        <v>-3</v>
      </c>
      <c r="S495" s="7">
        <v>-1</v>
      </c>
      <c r="V495" s="6"/>
      <c r="W495" s="6"/>
      <c r="Y495" s="6"/>
      <c r="Z495" s="6"/>
      <c r="AE495" s="4"/>
      <c r="AF495" s="6"/>
      <c r="AG495" s="6"/>
      <c r="AH495" s="6"/>
      <c r="AJ495" s="6"/>
      <c r="AK495" s="6"/>
    </row>
    <row r="496" spans="1:39" x14ac:dyDescent="0.25">
      <c r="A496" s="3"/>
      <c r="B496" t="s">
        <v>266</v>
      </c>
      <c r="C496" s="52" t="s">
        <v>593</v>
      </c>
      <c r="D496" s="97">
        <v>33578</v>
      </c>
      <c r="E496">
        <v>11</v>
      </c>
      <c r="F496" t="s">
        <v>678</v>
      </c>
      <c r="G496" s="2" t="s">
        <v>672</v>
      </c>
      <c r="H496" s="6">
        <v>39</v>
      </c>
      <c r="I496" s="7">
        <v>0</v>
      </c>
      <c r="J496" s="6">
        <v>42</v>
      </c>
      <c r="K496" s="7">
        <v>1</v>
      </c>
      <c r="L496" s="6">
        <v>14</v>
      </c>
      <c r="M496" s="7">
        <v>-2</v>
      </c>
      <c r="P496" s="6">
        <v>1</v>
      </c>
      <c r="Q496" s="7">
        <v>-1</v>
      </c>
      <c r="R496" s="6">
        <v>-3</v>
      </c>
      <c r="S496" s="7">
        <v>1</v>
      </c>
      <c r="V496" s="6"/>
      <c r="W496" s="6"/>
      <c r="Y496" s="6"/>
      <c r="Z496" s="6"/>
      <c r="AE496" s="4"/>
      <c r="AF496" s="6"/>
      <c r="AG496" s="6"/>
      <c r="AH496" s="6"/>
      <c r="AJ496" s="6"/>
      <c r="AK496" s="6"/>
    </row>
    <row r="497" spans="1:39" x14ac:dyDescent="0.25">
      <c r="B497" t="s">
        <v>266</v>
      </c>
      <c r="C497" s="9"/>
      <c r="D497" s="97">
        <v>33585</v>
      </c>
      <c r="E497">
        <v>15</v>
      </c>
      <c r="F497" t="s">
        <v>264</v>
      </c>
      <c r="G497" s="2" t="s">
        <v>194</v>
      </c>
      <c r="H497" s="6">
        <v>42</v>
      </c>
      <c r="I497" s="7">
        <v>2.5</v>
      </c>
      <c r="J497" s="6">
        <v>41.5</v>
      </c>
      <c r="K497" s="7">
        <v>4.5</v>
      </c>
      <c r="L497" s="6">
        <v>13</v>
      </c>
      <c r="M497" s="7">
        <v>-6</v>
      </c>
      <c r="P497" s="6"/>
      <c r="Q497" s="7"/>
      <c r="R497" s="6">
        <v>0.5</v>
      </c>
      <c r="S497" s="7">
        <v>-2</v>
      </c>
      <c r="T497" s="5" t="s">
        <v>639</v>
      </c>
      <c r="V497" s="6"/>
      <c r="W497" s="6"/>
      <c r="Y497" s="6"/>
      <c r="Z497" s="6"/>
      <c r="AE497" s="4"/>
      <c r="AF497" s="6"/>
      <c r="AG497" s="6"/>
      <c r="AH497" s="6"/>
      <c r="AJ497" s="6"/>
      <c r="AK497" s="6"/>
    </row>
    <row r="498" spans="1:39" x14ac:dyDescent="0.25">
      <c r="A498" s="3"/>
      <c r="B498" t="s">
        <v>266</v>
      </c>
      <c r="C498" s="52" t="s">
        <v>550</v>
      </c>
      <c r="D498" s="97">
        <v>33585</v>
      </c>
      <c r="E498">
        <v>15</v>
      </c>
      <c r="F498" t="s">
        <v>357</v>
      </c>
      <c r="G498" s="2" t="s">
        <v>98</v>
      </c>
      <c r="H498" s="6">
        <v>41</v>
      </c>
      <c r="I498" s="7">
        <v>1</v>
      </c>
      <c r="J498" s="6">
        <v>40</v>
      </c>
      <c r="K498" s="7">
        <v>-1</v>
      </c>
      <c r="L498" s="6">
        <v>14</v>
      </c>
      <c r="M498" s="7">
        <v>-1</v>
      </c>
      <c r="P498" s="6"/>
      <c r="Q498" s="7"/>
      <c r="R498" s="6">
        <v>1</v>
      </c>
      <c r="S498" s="7">
        <v>2</v>
      </c>
      <c r="V498" s="6"/>
      <c r="W498" s="6"/>
      <c r="Y498" s="6"/>
      <c r="Z498" s="6"/>
      <c r="AE498" s="4"/>
      <c r="AF498" s="6"/>
      <c r="AG498" s="6"/>
      <c r="AH498" s="6"/>
      <c r="AJ498" s="6"/>
      <c r="AK498" s="6"/>
    </row>
    <row r="499" spans="1:39" x14ac:dyDescent="0.25">
      <c r="B499" t="s">
        <v>266</v>
      </c>
      <c r="C499" s="9" t="s">
        <v>560</v>
      </c>
      <c r="D499" s="97">
        <v>33599</v>
      </c>
      <c r="E499">
        <v>29</v>
      </c>
      <c r="F499" t="s">
        <v>577</v>
      </c>
      <c r="G499" s="2" t="s">
        <v>192</v>
      </c>
      <c r="H499" s="6">
        <v>38</v>
      </c>
      <c r="I499" s="7">
        <v>-2</v>
      </c>
      <c r="J499" s="6">
        <v>44</v>
      </c>
      <c r="K499" s="7">
        <v>1</v>
      </c>
      <c r="L499" s="6">
        <v>14</v>
      </c>
      <c r="M499" s="7">
        <v>2</v>
      </c>
      <c r="P499" s="6">
        <v>2</v>
      </c>
      <c r="Q499" s="7">
        <v>1</v>
      </c>
      <c r="R499" s="6">
        <v>-6</v>
      </c>
      <c r="S499" s="7">
        <v>-3</v>
      </c>
      <c r="V499" s="6"/>
      <c r="W499" s="6"/>
      <c r="Y499" s="6"/>
      <c r="Z499" s="6"/>
      <c r="AE499" s="4"/>
      <c r="AF499" s="6"/>
      <c r="AG499" s="6"/>
      <c r="AH499" s="6"/>
      <c r="AJ499" s="6"/>
      <c r="AK499" s="6"/>
    </row>
    <row r="500" spans="1:39" x14ac:dyDescent="0.25">
      <c r="B500" t="s">
        <v>266</v>
      </c>
      <c r="C500" s="52" t="s">
        <v>706</v>
      </c>
      <c r="D500" s="97">
        <v>33576</v>
      </c>
      <c r="F500" t="s">
        <v>664</v>
      </c>
      <c r="G500" s="2"/>
      <c r="H500" s="6">
        <v>40.6</v>
      </c>
      <c r="I500" s="7">
        <v>1.1000000000000001</v>
      </c>
      <c r="J500" s="6">
        <v>38.799999999999997</v>
      </c>
      <c r="K500" s="7">
        <v>-0.1</v>
      </c>
      <c r="L500" s="6">
        <v>15</v>
      </c>
      <c r="M500" s="7">
        <v>-1.6</v>
      </c>
      <c r="P500" s="6"/>
      <c r="Q500" s="7"/>
      <c r="R500" s="6">
        <v>1.8</v>
      </c>
      <c r="S500" s="7">
        <v>1.2</v>
      </c>
      <c r="V500" s="6">
        <v>49.6</v>
      </c>
      <c r="W500" s="6">
        <v>39.799999999999997</v>
      </c>
      <c r="X500" s="7">
        <f>V500-W500</f>
        <v>9.8000000000000043</v>
      </c>
      <c r="Y500" s="6">
        <v>33.4</v>
      </c>
      <c r="Z500" s="6">
        <v>56.3</v>
      </c>
      <c r="AA500" s="7">
        <f>Y500-Z500</f>
        <v>-22.9</v>
      </c>
      <c r="AB500" s="6">
        <v>54.5</v>
      </c>
      <c r="AC500" s="6">
        <v>25.3</v>
      </c>
      <c r="AD500" s="7">
        <f>AB500-AC500</f>
        <v>29.2</v>
      </c>
      <c r="AE500" s="4"/>
      <c r="AF500" s="6"/>
      <c r="AG500" s="6"/>
      <c r="AH500" s="6"/>
      <c r="AJ500" s="6">
        <v>33.200000000000003</v>
      </c>
      <c r="AK500" s="6">
        <v>54.2</v>
      </c>
      <c r="AL500" s="7">
        <f>AJ500-AK500</f>
        <v>-21</v>
      </c>
      <c r="AM500" s="4" t="s">
        <v>292</v>
      </c>
    </row>
    <row r="501" spans="1:39" x14ac:dyDescent="0.25">
      <c r="A501" s="1">
        <v>1992</v>
      </c>
      <c r="B501" s="3" t="s">
        <v>267</v>
      </c>
      <c r="C501" s="9" t="s">
        <v>647</v>
      </c>
      <c r="D501" s="97">
        <v>33610</v>
      </c>
      <c r="E501">
        <v>12</v>
      </c>
      <c r="F501" t="s">
        <v>357</v>
      </c>
      <c r="G501" s="2" t="s">
        <v>98</v>
      </c>
      <c r="H501" s="6">
        <v>40</v>
      </c>
      <c r="I501" s="7">
        <v>-1</v>
      </c>
      <c r="J501" s="6">
        <v>45</v>
      </c>
      <c r="K501" s="7">
        <v>5</v>
      </c>
      <c r="L501" s="6">
        <v>12</v>
      </c>
      <c r="M501" s="7">
        <v>-2</v>
      </c>
      <c r="R501" s="6">
        <f>H501-J501</f>
        <v>-5</v>
      </c>
      <c r="S501" s="7">
        <v>-6</v>
      </c>
      <c r="V501" s="6"/>
      <c r="W501" s="6"/>
      <c r="Y501" s="6"/>
      <c r="Z501" s="6"/>
      <c r="AE501" s="4"/>
      <c r="AF501" s="6">
        <v>50</v>
      </c>
      <c r="AG501" s="6">
        <v>31</v>
      </c>
      <c r="AH501" s="6"/>
      <c r="AI501" s="4" t="s">
        <v>1576</v>
      </c>
      <c r="AJ501" s="6"/>
      <c r="AK501" s="6"/>
    </row>
    <row r="502" spans="1:39" x14ac:dyDescent="0.25">
      <c r="A502" s="1"/>
      <c r="B502" s="3" t="s">
        <v>267</v>
      </c>
      <c r="C502" s="9" t="s">
        <v>522</v>
      </c>
      <c r="D502" s="97">
        <v>33611</v>
      </c>
      <c r="E502">
        <v>17</v>
      </c>
      <c r="F502" t="s">
        <v>264</v>
      </c>
      <c r="G502" s="2" t="s">
        <v>54</v>
      </c>
      <c r="H502" s="6">
        <v>42</v>
      </c>
      <c r="I502" s="7">
        <v>0</v>
      </c>
      <c r="J502" s="6">
        <v>37.5</v>
      </c>
      <c r="K502" s="7">
        <v>-4</v>
      </c>
      <c r="L502" s="6">
        <v>16</v>
      </c>
      <c r="M502" s="7">
        <v>3</v>
      </c>
      <c r="R502" s="6">
        <v>4.5</v>
      </c>
      <c r="S502" s="7">
        <v>4</v>
      </c>
      <c r="V502" s="6"/>
      <c r="W502" s="6"/>
      <c r="Y502" s="6"/>
      <c r="Z502" s="6"/>
      <c r="AE502" s="4"/>
      <c r="AF502" s="6"/>
      <c r="AG502" s="6"/>
      <c r="AH502" s="6"/>
      <c r="AJ502" s="6"/>
      <c r="AK502" s="6"/>
    </row>
    <row r="503" spans="1:39" x14ac:dyDescent="0.25">
      <c r="A503" s="1"/>
      <c r="B503" s="3" t="s">
        <v>267</v>
      </c>
      <c r="C503" s="10" t="s">
        <v>337</v>
      </c>
      <c r="D503" s="97">
        <v>33613</v>
      </c>
      <c r="E503">
        <v>15</v>
      </c>
      <c r="F503" t="s">
        <v>678</v>
      </c>
      <c r="G503" s="2" t="s">
        <v>672</v>
      </c>
      <c r="H503" s="6">
        <v>42</v>
      </c>
      <c r="I503" s="7">
        <v>3</v>
      </c>
      <c r="J503" s="6">
        <v>41</v>
      </c>
      <c r="K503" s="7">
        <v>-1</v>
      </c>
      <c r="L503" s="6">
        <v>12</v>
      </c>
      <c r="M503" s="7">
        <v>-2</v>
      </c>
      <c r="R503" s="6">
        <v>1</v>
      </c>
      <c r="S503" s="7">
        <v>4</v>
      </c>
      <c r="V503" s="6"/>
      <c r="W503" s="6"/>
      <c r="Y503" s="6"/>
      <c r="Z503" s="6"/>
      <c r="AE503" s="4"/>
      <c r="AF503" s="6"/>
      <c r="AG503" s="6"/>
      <c r="AH503" s="6"/>
      <c r="AJ503" s="6"/>
      <c r="AK503" s="6"/>
    </row>
    <row r="504" spans="1:39" x14ac:dyDescent="0.25">
      <c r="A504" s="1"/>
      <c r="B504" s="3" t="s">
        <v>267</v>
      </c>
      <c r="C504" s="10" t="s">
        <v>673</v>
      </c>
      <c r="D504" s="97">
        <v>33614</v>
      </c>
      <c r="E504">
        <v>17</v>
      </c>
      <c r="F504" t="s">
        <v>357</v>
      </c>
      <c r="G504" s="2" t="s">
        <v>96</v>
      </c>
      <c r="H504" s="6">
        <v>40</v>
      </c>
      <c r="I504" s="7">
        <v>0</v>
      </c>
      <c r="J504" s="6">
        <v>43</v>
      </c>
      <c r="K504" s="7">
        <v>-2</v>
      </c>
      <c r="L504" s="6">
        <v>13</v>
      </c>
      <c r="M504" s="7">
        <v>1</v>
      </c>
      <c r="R504" s="6">
        <f>H504-J504</f>
        <v>-3</v>
      </c>
      <c r="S504" s="7">
        <v>2</v>
      </c>
      <c r="V504" s="6"/>
      <c r="W504" s="6"/>
      <c r="Y504" s="6"/>
      <c r="Z504" s="6"/>
      <c r="AE504" s="4"/>
      <c r="AF504" s="6"/>
      <c r="AG504" s="6"/>
      <c r="AH504" s="6"/>
      <c r="AJ504" s="6"/>
      <c r="AK504" s="6"/>
    </row>
    <row r="505" spans="1:39" x14ac:dyDescent="0.25">
      <c r="A505" s="1"/>
      <c r="B505" s="3" t="s">
        <v>267</v>
      </c>
      <c r="C505" s="10" t="s">
        <v>403</v>
      </c>
      <c r="D505" s="97">
        <v>33617</v>
      </c>
      <c r="E505">
        <v>25</v>
      </c>
      <c r="F505" t="s">
        <v>264</v>
      </c>
      <c r="G505" s="2" t="s">
        <v>54</v>
      </c>
      <c r="H505" s="6">
        <v>40</v>
      </c>
      <c r="I505" s="7">
        <v>-2</v>
      </c>
      <c r="J505" s="6">
        <v>38</v>
      </c>
      <c r="K505" s="7">
        <v>0.5</v>
      </c>
      <c r="L505" s="6">
        <v>16.5</v>
      </c>
      <c r="M505" s="7">
        <v>0.5</v>
      </c>
      <c r="R505" s="6">
        <v>2</v>
      </c>
      <c r="S505" s="7">
        <v>-2.5</v>
      </c>
      <c r="V505" s="6"/>
      <c r="W505" s="6"/>
      <c r="Y505" s="6"/>
      <c r="Z505" s="6"/>
      <c r="AE505" s="4"/>
      <c r="AF505" s="6"/>
      <c r="AG505" s="6"/>
      <c r="AH505" s="6"/>
      <c r="AJ505" s="6"/>
      <c r="AK505" s="6"/>
    </row>
    <row r="506" spans="1:39" x14ac:dyDescent="0.25">
      <c r="A506" s="1"/>
      <c r="B506" s="3" t="s">
        <v>267</v>
      </c>
      <c r="C506" s="10" t="s">
        <v>624</v>
      </c>
      <c r="D506" s="97">
        <v>33618</v>
      </c>
      <c r="E506">
        <v>19</v>
      </c>
      <c r="F506" t="s">
        <v>521</v>
      </c>
      <c r="G506" s="2" t="s">
        <v>138</v>
      </c>
      <c r="H506" s="6">
        <v>42</v>
      </c>
      <c r="I506" s="7">
        <v>3</v>
      </c>
      <c r="J506" s="6">
        <v>43</v>
      </c>
      <c r="K506" s="7">
        <v>-1</v>
      </c>
      <c r="L506" s="6">
        <v>13</v>
      </c>
      <c r="M506" s="7">
        <v>0</v>
      </c>
      <c r="R506" s="6">
        <v>-1</v>
      </c>
      <c r="S506" s="7">
        <v>4</v>
      </c>
      <c r="V506" s="6"/>
      <c r="W506" s="6"/>
      <c r="Y506" s="6"/>
      <c r="Z506" s="6"/>
      <c r="AE506" s="4"/>
      <c r="AF506" s="6"/>
      <c r="AG506" s="6"/>
      <c r="AH506" s="6"/>
      <c r="AJ506" s="6"/>
      <c r="AK506" s="6"/>
    </row>
    <row r="507" spans="1:39" x14ac:dyDescent="0.25">
      <c r="A507" s="1"/>
      <c r="B507" s="3" t="s">
        <v>267</v>
      </c>
      <c r="C507" s="9" t="s">
        <v>595</v>
      </c>
      <c r="D507" s="97">
        <v>33620</v>
      </c>
      <c r="E507">
        <v>19</v>
      </c>
      <c r="F507" t="s">
        <v>678</v>
      </c>
      <c r="G507" s="2" t="s">
        <v>180</v>
      </c>
      <c r="H507" s="6">
        <v>41</v>
      </c>
      <c r="I507" s="7">
        <v>-1</v>
      </c>
      <c r="J507" s="6">
        <v>42</v>
      </c>
      <c r="K507" s="7">
        <v>1</v>
      </c>
      <c r="L507" s="6">
        <v>14</v>
      </c>
      <c r="M507" s="7">
        <v>2</v>
      </c>
      <c r="R507" s="6">
        <v>-1</v>
      </c>
      <c r="S507" s="7">
        <v>-2</v>
      </c>
      <c r="V507" s="6"/>
      <c r="W507" s="6"/>
      <c r="Y507" s="6"/>
      <c r="Z507" s="6"/>
      <c r="AE507" s="4"/>
      <c r="AF507" s="6"/>
      <c r="AG507" s="6"/>
      <c r="AH507" s="6"/>
      <c r="AJ507" s="6"/>
      <c r="AK507" s="6"/>
    </row>
    <row r="508" spans="1:39" x14ac:dyDescent="0.25">
      <c r="A508" s="1"/>
      <c r="B508" s="3" t="s">
        <v>267</v>
      </c>
      <c r="C508" s="10" t="s">
        <v>301</v>
      </c>
      <c r="D508" s="97">
        <v>33620</v>
      </c>
      <c r="E508">
        <v>26</v>
      </c>
      <c r="F508" t="s">
        <v>577</v>
      </c>
      <c r="G508" s="2" t="s">
        <v>192</v>
      </c>
      <c r="H508" s="6">
        <v>42</v>
      </c>
      <c r="I508" s="7">
        <v>4</v>
      </c>
      <c r="J508" s="6">
        <v>39</v>
      </c>
      <c r="K508" s="7">
        <v>-5</v>
      </c>
      <c r="L508" s="6">
        <v>16</v>
      </c>
      <c r="M508" s="7">
        <v>2</v>
      </c>
      <c r="R508" s="6">
        <v>3</v>
      </c>
      <c r="S508" s="7">
        <v>9</v>
      </c>
      <c r="V508" s="6"/>
      <c r="W508" s="6"/>
      <c r="Y508" s="6"/>
      <c r="Z508" s="6"/>
      <c r="AE508" s="4"/>
      <c r="AF508" s="6"/>
      <c r="AG508" s="6"/>
      <c r="AH508" s="6"/>
      <c r="AJ508" s="6"/>
      <c r="AK508" s="6"/>
    </row>
    <row r="509" spans="1:39" x14ac:dyDescent="0.25">
      <c r="A509" s="1"/>
      <c r="B509" s="3" t="s">
        <v>267</v>
      </c>
      <c r="C509" s="10" t="s">
        <v>599</v>
      </c>
      <c r="D509" s="97">
        <v>33624</v>
      </c>
      <c r="E509">
        <v>25</v>
      </c>
      <c r="F509" t="s">
        <v>521</v>
      </c>
      <c r="G509" s="2" t="s">
        <v>42</v>
      </c>
      <c r="H509" s="6">
        <v>41</v>
      </c>
      <c r="I509" s="7">
        <v>-1</v>
      </c>
      <c r="J509" s="6">
        <v>40</v>
      </c>
      <c r="K509" s="7">
        <v>-3</v>
      </c>
      <c r="L509" s="6">
        <v>14</v>
      </c>
      <c r="M509" s="7">
        <v>1</v>
      </c>
      <c r="R509" s="6">
        <v>1</v>
      </c>
      <c r="S509" s="7">
        <v>2</v>
      </c>
      <c r="V509" s="6"/>
      <c r="W509" s="6"/>
      <c r="Y509" s="6"/>
      <c r="Z509" s="6"/>
      <c r="AE509" s="4"/>
      <c r="AF509" s="6"/>
      <c r="AG509" s="6"/>
      <c r="AH509" s="6"/>
      <c r="AJ509" s="6"/>
      <c r="AK509" s="6"/>
    </row>
    <row r="510" spans="1:39" x14ac:dyDescent="0.25">
      <c r="A510" s="1"/>
      <c r="B510" s="3" t="s">
        <v>267</v>
      </c>
      <c r="C510" s="10" t="s">
        <v>585</v>
      </c>
      <c r="D510" s="97">
        <v>33624</v>
      </c>
      <c r="E510">
        <v>1</v>
      </c>
      <c r="F510" t="s">
        <v>264</v>
      </c>
      <c r="G510" s="2" t="s">
        <v>54</v>
      </c>
      <c r="H510" s="6">
        <v>38</v>
      </c>
      <c r="I510" s="7">
        <v>-2</v>
      </c>
      <c r="J510" s="6">
        <v>39.5</v>
      </c>
      <c r="K510" s="7">
        <v>1.5</v>
      </c>
      <c r="L510" s="6">
        <v>17.5</v>
      </c>
      <c r="M510" s="7">
        <v>1</v>
      </c>
      <c r="R510" s="6">
        <v>-1.5</v>
      </c>
      <c r="S510" s="7">
        <v>-3.5</v>
      </c>
      <c r="V510" s="6"/>
      <c r="W510" s="6"/>
      <c r="Y510" s="6"/>
      <c r="Z510" s="6"/>
      <c r="AE510" s="4"/>
      <c r="AF510" s="6"/>
      <c r="AG510" s="6"/>
      <c r="AH510" s="6"/>
      <c r="AJ510" s="6"/>
      <c r="AK510" s="6"/>
    </row>
    <row r="511" spans="1:39" x14ac:dyDescent="0.25">
      <c r="A511" s="1"/>
      <c r="B511" s="3" t="s">
        <v>267</v>
      </c>
      <c r="C511" s="10" t="s">
        <v>432</v>
      </c>
      <c r="D511" s="97">
        <v>33627</v>
      </c>
      <c r="E511">
        <v>29</v>
      </c>
      <c r="F511" t="s">
        <v>678</v>
      </c>
      <c r="G511" s="2" t="s">
        <v>46</v>
      </c>
      <c r="H511" s="6">
        <v>41</v>
      </c>
      <c r="I511" s="7">
        <v>0</v>
      </c>
      <c r="J511" s="6">
        <v>40</v>
      </c>
      <c r="K511" s="7">
        <v>-2</v>
      </c>
      <c r="L511" s="6">
        <v>13</v>
      </c>
      <c r="M511" s="7">
        <v>-1</v>
      </c>
      <c r="R511" s="6">
        <v>1</v>
      </c>
      <c r="S511" s="7">
        <v>2</v>
      </c>
      <c r="V511" s="6"/>
      <c r="W511" s="6"/>
      <c r="Y511" s="6"/>
      <c r="Z511" s="6"/>
      <c r="AE511" s="4"/>
      <c r="AF511" s="6"/>
      <c r="AG511" s="6"/>
      <c r="AH511" s="6"/>
      <c r="AJ511" s="6"/>
      <c r="AK511" s="6"/>
    </row>
    <row r="512" spans="1:39" x14ac:dyDescent="0.25">
      <c r="A512" s="1"/>
      <c r="B512" s="3" t="s">
        <v>267</v>
      </c>
      <c r="C512" s="10" t="s">
        <v>601</v>
      </c>
      <c r="D512" s="97">
        <v>33627</v>
      </c>
      <c r="F512" t="s">
        <v>638</v>
      </c>
      <c r="G512" s="2"/>
      <c r="H512" s="6">
        <v>40</v>
      </c>
      <c r="I512" s="7">
        <v>1</v>
      </c>
      <c r="J512" s="6">
        <v>40</v>
      </c>
      <c r="K512" s="7">
        <v>0</v>
      </c>
      <c r="L512" s="6">
        <v>15</v>
      </c>
      <c r="M512" s="7">
        <v>-1</v>
      </c>
      <c r="R512" s="6">
        <v>0</v>
      </c>
      <c r="S512" s="7">
        <v>1</v>
      </c>
      <c r="T512" t="s">
        <v>639</v>
      </c>
      <c r="V512" s="6"/>
      <c r="W512" s="6"/>
      <c r="Y512" s="6"/>
      <c r="Z512" s="6"/>
      <c r="AE512" s="4"/>
      <c r="AF512" s="6"/>
      <c r="AG512" s="6"/>
      <c r="AH512" s="6"/>
      <c r="AJ512" s="6"/>
      <c r="AK512" s="6"/>
    </row>
    <row r="513" spans="1:39" x14ac:dyDescent="0.25">
      <c r="A513" s="1"/>
      <c r="B513" s="3" t="s">
        <v>267</v>
      </c>
      <c r="C513" s="52" t="s">
        <v>433</v>
      </c>
      <c r="D513" s="97">
        <v>33632</v>
      </c>
      <c r="E513">
        <v>7</v>
      </c>
      <c r="F513" t="s">
        <v>264</v>
      </c>
      <c r="G513" s="2" t="s">
        <v>54</v>
      </c>
      <c r="H513" s="6">
        <v>42.5</v>
      </c>
      <c r="I513" s="7">
        <v>4.5</v>
      </c>
      <c r="J513" s="6">
        <v>37.5</v>
      </c>
      <c r="K513" s="7">
        <v>-2</v>
      </c>
      <c r="L513" s="6">
        <v>14</v>
      </c>
      <c r="M513" s="7">
        <v>-3.5</v>
      </c>
      <c r="R513" s="6">
        <v>5</v>
      </c>
      <c r="S513" s="7">
        <v>6.5</v>
      </c>
      <c r="V513" s="6"/>
      <c r="W513" s="6"/>
      <c r="Y513" s="6"/>
      <c r="Z513" s="6"/>
      <c r="AE513" s="4"/>
      <c r="AF513" s="6"/>
      <c r="AG513" s="6"/>
      <c r="AH513" s="6"/>
      <c r="AJ513" s="6"/>
      <c r="AK513" s="6"/>
    </row>
    <row r="514" spans="1:39" x14ac:dyDescent="0.25">
      <c r="A514" s="1"/>
      <c r="B514" s="3" t="s">
        <v>267</v>
      </c>
      <c r="C514" s="52" t="s">
        <v>707</v>
      </c>
      <c r="D514" s="97">
        <v>33606</v>
      </c>
      <c r="F514" t="s">
        <v>664</v>
      </c>
      <c r="G514" s="2"/>
      <c r="H514" s="6">
        <v>39</v>
      </c>
      <c r="I514" s="7">
        <v>-1.6</v>
      </c>
      <c r="J514" s="6">
        <v>39.200000000000003</v>
      </c>
      <c r="K514" s="7">
        <v>0.4</v>
      </c>
      <c r="L514" s="6">
        <v>16.8</v>
      </c>
      <c r="M514" s="7">
        <v>1.8</v>
      </c>
      <c r="R514" s="6">
        <v>-0.2</v>
      </c>
      <c r="S514" s="7">
        <v>-2</v>
      </c>
      <c r="V514" s="6">
        <v>48.4</v>
      </c>
      <c r="W514" s="6">
        <v>41.2</v>
      </c>
      <c r="X514" s="7">
        <f>V514-W514</f>
        <v>7.1999999999999957</v>
      </c>
      <c r="Y514" s="6">
        <v>33</v>
      </c>
      <c r="Z514" s="6">
        <v>56.6</v>
      </c>
      <c r="AA514" s="7">
        <f>Y514-Z514</f>
        <v>-23.6</v>
      </c>
      <c r="AB514" s="6">
        <v>56.2</v>
      </c>
      <c r="AC514" s="6">
        <v>23.2</v>
      </c>
      <c r="AD514" s="7">
        <f>AB514-AC514</f>
        <v>33</v>
      </c>
      <c r="AE514" s="4"/>
      <c r="AF514" s="6"/>
      <c r="AG514" s="6"/>
      <c r="AH514" s="6"/>
      <c r="AJ514" s="6">
        <v>30.1</v>
      </c>
      <c r="AK514" s="6">
        <v>56.4</v>
      </c>
      <c r="AL514" s="7">
        <f>AJ514-AK514</f>
        <v>-26.299999999999997</v>
      </c>
      <c r="AM514" s="4" t="s">
        <v>292</v>
      </c>
    </row>
    <row r="515" spans="1:39" x14ac:dyDescent="0.25">
      <c r="A515" s="1"/>
      <c r="B515" s="3" t="s">
        <v>268</v>
      </c>
      <c r="C515" s="10" t="s">
        <v>572</v>
      </c>
      <c r="D515" s="97">
        <v>33639</v>
      </c>
      <c r="E515">
        <v>7</v>
      </c>
      <c r="F515" t="s">
        <v>521</v>
      </c>
      <c r="G515" s="2" t="s">
        <v>42</v>
      </c>
      <c r="H515" s="6">
        <v>39</v>
      </c>
      <c r="I515" s="7">
        <v>-2</v>
      </c>
      <c r="J515" s="6">
        <v>40</v>
      </c>
      <c r="K515" s="7">
        <v>0</v>
      </c>
      <c r="L515" s="6">
        <v>17</v>
      </c>
      <c r="M515" s="7">
        <v>3</v>
      </c>
      <c r="R515" s="6">
        <v>-1</v>
      </c>
      <c r="S515" s="7">
        <v>-2</v>
      </c>
      <c r="V515" s="6"/>
      <c r="W515" s="6"/>
      <c r="Y515" s="6"/>
      <c r="Z515" s="6"/>
      <c r="AE515" s="4"/>
      <c r="AF515" s="6"/>
      <c r="AG515" s="6"/>
      <c r="AH515" s="6"/>
      <c r="AJ515" s="6"/>
      <c r="AK515" s="6"/>
    </row>
    <row r="516" spans="1:39" x14ac:dyDescent="0.25">
      <c r="A516" s="1"/>
      <c r="B516" s="3" t="s">
        <v>268</v>
      </c>
      <c r="C516" s="10" t="s">
        <v>299</v>
      </c>
      <c r="D516" s="97">
        <v>33639</v>
      </c>
      <c r="E516">
        <v>15</v>
      </c>
      <c r="F516" t="s">
        <v>264</v>
      </c>
      <c r="G516" s="2" t="s">
        <v>54</v>
      </c>
      <c r="H516" s="6">
        <v>40</v>
      </c>
      <c r="I516" s="7">
        <v>-2.5</v>
      </c>
      <c r="J516" s="6">
        <v>37.5</v>
      </c>
      <c r="K516" s="7">
        <v>0</v>
      </c>
      <c r="L516" s="6">
        <v>17.5</v>
      </c>
      <c r="M516" s="7">
        <v>3.5</v>
      </c>
      <c r="R516" s="6">
        <v>2.5</v>
      </c>
      <c r="S516" s="7">
        <v>-2.5</v>
      </c>
      <c r="V516" s="6"/>
      <c r="W516" s="6"/>
      <c r="Y516" s="6"/>
      <c r="Z516" s="6"/>
      <c r="AE516" s="4"/>
      <c r="AF516" s="6"/>
      <c r="AG516" s="6"/>
      <c r="AH516" s="6"/>
      <c r="AJ516" s="6"/>
      <c r="AK516" s="6"/>
    </row>
    <row r="517" spans="1:39" x14ac:dyDescent="0.25">
      <c r="A517" s="1"/>
      <c r="B517" s="3" t="s">
        <v>268</v>
      </c>
      <c r="C517" s="9" t="s">
        <v>553</v>
      </c>
      <c r="D517" s="97">
        <v>33641</v>
      </c>
      <c r="E517">
        <v>9</v>
      </c>
      <c r="F517" t="s">
        <v>357</v>
      </c>
      <c r="G517" s="2" t="s">
        <v>98</v>
      </c>
      <c r="H517" s="6">
        <v>38</v>
      </c>
      <c r="I517" s="7">
        <v>-2</v>
      </c>
      <c r="J517" s="6">
        <v>42</v>
      </c>
      <c r="K517" s="7">
        <v>-1</v>
      </c>
      <c r="L517" s="6">
        <v>15</v>
      </c>
      <c r="M517" s="7">
        <v>2</v>
      </c>
      <c r="R517" s="6">
        <f>H517-J517</f>
        <v>-4</v>
      </c>
      <c r="S517" s="7">
        <v>-1</v>
      </c>
      <c r="V517" s="6">
        <v>56</v>
      </c>
      <c r="W517" s="6">
        <v>24</v>
      </c>
      <c r="X517" s="7">
        <f>V517-W517</f>
        <v>32</v>
      </c>
      <c r="Y517" s="6"/>
      <c r="Z517" s="6"/>
      <c r="AE517" s="4" t="s">
        <v>1578</v>
      </c>
      <c r="AF517" s="6"/>
      <c r="AG517" s="6"/>
      <c r="AH517" s="6"/>
      <c r="AJ517" s="6"/>
      <c r="AK517" s="6"/>
    </row>
    <row r="518" spans="1:39" x14ac:dyDescent="0.25">
      <c r="A518" s="1"/>
      <c r="B518" s="3" t="s">
        <v>268</v>
      </c>
      <c r="C518" s="10" t="s">
        <v>647</v>
      </c>
      <c r="D518" s="97">
        <v>33641</v>
      </c>
      <c r="E518">
        <v>12</v>
      </c>
      <c r="F518" t="s">
        <v>678</v>
      </c>
      <c r="G518" s="2" t="s">
        <v>672</v>
      </c>
      <c r="H518" s="6">
        <v>40</v>
      </c>
      <c r="I518" s="7">
        <v>-1</v>
      </c>
      <c r="J518" s="6">
        <v>40</v>
      </c>
      <c r="K518" s="7">
        <v>0</v>
      </c>
      <c r="L518" s="6">
        <v>16</v>
      </c>
      <c r="M518" s="7">
        <v>3</v>
      </c>
      <c r="R518" s="6">
        <v>0</v>
      </c>
      <c r="S518" s="7">
        <v>-1</v>
      </c>
      <c r="V518" s="6"/>
      <c r="W518" s="6"/>
      <c r="Y518" s="6"/>
      <c r="Z518" s="6"/>
      <c r="AE518" s="4"/>
      <c r="AF518" s="6"/>
      <c r="AG518" s="6"/>
      <c r="AH518" s="6"/>
      <c r="AJ518" s="6"/>
      <c r="AK518" s="6"/>
    </row>
    <row r="519" spans="1:39" x14ac:dyDescent="0.25">
      <c r="A519" s="1"/>
      <c r="B519" s="3" t="s">
        <v>268</v>
      </c>
      <c r="C519" s="52" t="s">
        <v>340</v>
      </c>
      <c r="D519" s="97">
        <v>33646</v>
      </c>
      <c r="E519">
        <v>16</v>
      </c>
      <c r="F519" t="s">
        <v>521</v>
      </c>
      <c r="G519" s="2" t="s">
        <v>138</v>
      </c>
      <c r="H519" s="6">
        <v>39</v>
      </c>
      <c r="I519" s="7">
        <v>0</v>
      </c>
      <c r="J519" s="6">
        <v>40</v>
      </c>
      <c r="K519" s="7">
        <v>0</v>
      </c>
      <c r="L519" s="6">
        <v>15</v>
      </c>
      <c r="M519" s="7">
        <v>-2</v>
      </c>
      <c r="R519" s="6">
        <v>-1</v>
      </c>
      <c r="S519" s="7">
        <v>0</v>
      </c>
      <c r="V519" s="6"/>
      <c r="W519" s="6"/>
      <c r="Y519" s="6"/>
      <c r="Z519" s="6"/>
      <c r="AE519" s="4"/>
      <c r="AF519" s="6"/>
      <c r="AG519" s="6"/>
      <c r="AH519" s="6"/>
      <c r="AJ519" s="6"/>
      <c r="AK519" s="6"/>
    </row>
    <row r="520" spans="1:39" x14ac:dyDescent="0.25">
      <c r="A520" s="1"/>
      <c r="B520" s="3" t="s">
        <v>268</v>
      </c>
      <c r="C520" s="10" t="s">
        <v>539</v>
      </c>
      <c r="D520" s="97">
        <v>33646</v>
      </c>
      <c r="E520">
        <v>22</v>
      </c>
      <c r="F520" t="s">
        <v>264</v>
      </c>
      <c r="G520" s="2" t="s">
        <v>54</v>
      </c>
      <c r="H520" s="6">
        <v>39</v>
      </c>
      <c r="I520" s="7">
        <v>-1</v>
      </c>
      <c r="J520" s="6">
        <v>37</v>
      </c>
      <c r="K520" s="7">
        <v>-0.5</v>
      </c>
      <c r="L520" s="6">
        <v>19</v>
      </c>
      <c r="M520" s="7">
        <v>1.5</v>
      </c>
      <c r="R520" s="6">
        <v>2</v>
      </c>
      <c r="S520" s="7">
        <v>-0.5</v>
      </c>
      <c r="V520" s="6"/>
      <c r="W520" s="6"/>
      <c r="Y520" s="6"/>
      <c r="Z520" s="6"/>
      <c r="AE520" s="4"/>
      <c r="AF520" s="6"/>
      <c r="AG520" s="6"/>
      <c r="AH520" s="6"/>
      <c r="AJ520" s="6"/>
      <c r="AK520" s="6"/>
    </row>
    <row r="521" spans="1:39" x14ac:dyDescent="0.25">
      <c r="A521" s="1"/>
      <c r="B521" s="3" t="s">
        <v>268</v>
      </c>
      <c r="C521" s="9" t="s">
        <v>581</v>
      </c>
      <c r="D521" s="97">
        <v>33648</v>
      </c>
      <c r="E521">
        <v>17</v>
      </c>
      <c r="F521" t="s">
        <v>678</v>
      </c>
      <c r="G521" s="2" t="s">
        <v>180</v>
      </c>
      <c r="H521" s="6">
        <v>40</v>
      </c>
      <c r="I521" s="7">
        <v>0</v>
      </c>
      <c r="J521" s="6">
        <v>39</v>
      </c>
      <c r="K521" s="7">
        <v>-1</v>
      </c>
      <c r="L521" s="6">
        <v>16</v>
      </c>
      <c r="M521" s="7">
        <v>0</v>
      </c>
      <c r="R521" s="6">
        <v>1</v>
      </c>
      <c r="S521" s="7">
        <v>1</v>
      </c>
      <c r="V521" s="6"/>
      <c r="W521" s="6"/>
      <c r="Y521" s="6"/>
      <c r="Z521" s="6"/>
      <c r="AE521" s="4"/>
      <c r="AF521" s="6"/>
      <c r="AG521" s="6"/>
      <c r="AH521" s="6"/>
      <c r="AJ521" s="6"/>
      <c r="AK521" s="6"/>
    </row>
    <row r="522" spans="1:39" x14ac:dyDescent="0.25">
      <c r="A522" s="1"/>
      <c r="B522" s="3" t="s">
        <v>268</v>
      </c>
      <c r="C522" s="52" t="s">
        <v>319</v>
      </c>
      <c r="D522" s="97">
        <v>33649</v>
      </c>
      <c r="E522">
        <v>21</v>
      </c>
      <c r="F522" t="s">
        <v>357</v>
      </c>
      <c r="G522" s="2" t="s">
        <v>96</v>
      </c>
      <c r="H522" s="6">
        <v>38</v>
      </c>
      <c r="I522" s="7">
        <v>0</v>
      </c>
      <c r="J522" s="6">
        <v>42</v>
      </c>
      <c r="K522" s="7">
        <v>0</v>
      </c>
      <c r="L522" s="6">
        <v>15</v>
      </c>
      <c r="M522" s="7">
        <v>0</v>
      </c>
      <c r="R522" s="6">
        <f>H522-J522</f>
        <v>-4</v>
      </c>
      <c r="S522" s="7">
        <v>0</v>
      </c>
      <c r="V522" s="6"/>
      <c r="W522" s="6"/>
      <c r="Y522" s="6"/>
      <c r="Z522" s="6"/>
      <c r="AE522" s="4"/>
      <c r="AF522" s="6"/>
      <c r="AG522" s="6"/>
      <c r="AH522" s="6"/>
      <c r="AJ522" s="6"/>
      <c r="AK522" s="6"/>
    </row>
    <row r="523" spans="1:39" x14ac:dyDescent="0.25">
      <c r="A523" s="1"/>
      <c r="B523" s="3" t="s">
        <v>268</v>
      </c>
      <c r="C523" s="52" t="s">
        <v>345</v>
      </c>
      <c r="D523" s="97">
        <v>33653</v>
      </c>
      <c r="E523">
        <v>29</v>
      </c>
      <c r="F523" t="s">
        <v>264</v>
      </c>
      <c r="G523" s="2" t="s">
        <v>54</v>
      </c>
      <c r="H523" s="6">
        <v>37</v>
      </c>
      <c r="I523" s="7">
        <v>-2</v>
      </c>
      <c r="J523" s="6">
        <v>37.5</v>
      </c>
      <c r="K523" s="7">
        <v>0.5</v>
      </c>
      <c r="L523" s="6">
        <v>20</v>
      </c>
      <c r="M523" s="7">
        <v>1</v>
      </c>
      <c r="R523" s="6">
        <v>-0.5</v>
      </c>
      <c r="S523" s="7">
        <v>-2.5</v>
      </c>
      <c r="V523" s="6"/>
      <c r="W523" s="6"/>
      <c r="Y523" s="6"/>
      <c r="Z523" s="6"/>
      <c r="AE523" s="4"/>
      <c r="AF523" s="6"/>
      <c r="AG523" s="6"/>
      <c r="AH523" s="6"/>
      <c r="AJ523" s="6"/>
      <c r="AK523" s="6"/>
    </row>
    <row r="524" spans="1:39" x14ac:dyDescent="0.25">
      <c r="A524" s="1"/>
      <c r="B524" s="3" t="s">
        <v>268</v>
      </c>
      <c r="C524" s="52" t="s">
        <v>434</v>
      </c>
      <c r="D524" s="97">
        <v>33655</v>
      </c>
      <c r="E524">
        <v>26</v>
      </c>
      <c r="F524" t="s">
        <v>678</v>
      </c>
      <c r="G524" s="2" t="s">
        <v>46</v>
      </c>
      <c r="H524" s="6">
        <v>38</v>
      </c>
      <c r="I524" s="7">
        <v>-2</v>
      </c>
      <c r="J524" s="6">
        <v>41</v>
      </c>
      <c r="K524" s="7">
        <v>2</v>
      </c>
      <c r="L524" s="6">
        <v>17</v>
      </c>
      <c r="M524" s="7">
        <v>1</v>
      </c>
      <c r="R524" s="6">
        <v>-3</v>
      </c>
      <c r="S524" s="7">
        <v>-4</v>
      </c>
      <c r="V524" s="6"/>
      <c r="W524" s="6"/>
      <c r="Y524" s="6"/>
      <c r="Z524" s="6"/>
      <c r="AE524" s="4"/>
      <c r="AF524" s="6"/>
      <c r="AG524" s="6"/>
      <c r="AH524" s="6"/>
      <c r="AJ524" s="6"/>
      <c r="AK524" s="6"/>
    </row>
    <row r="525" spans="1:39" x14ac:dyDescent="0.25">
      <c r="A525" s="1"/>
      <c r="B525" s="3" t="s">
        <v>268</v>
      </c>
      <c r="C525" s="9" t="s">
        <v>599</v>
      </c>
      <c r="D525" s="97">
        <v>33655</v>
      </c>
      <c r="F525" t="s">
        <v>638</v>
      </c>
      <c r="G525" s="2"/>
      <c r="H525" s="6">
        <v>36</v>
      </c>
      <c r="I525" s="7">
        <v>-4</v>
      </c>
      <c r="J525" s="6">
        <v>38</v>
      </c>
      <c r="K525" s="7">
        <v>-2</v>
      </c>
      <c r="L525" s="6">
        <v>18</v>
      </c>
      <c r="M525" s="7">
        <v>3</v>
      </c>
      <c r="R525" s="6">
        <v>-2</v>
      </c>
      <c r="S525" s="7">
        <v>-2</v>
      </c>
      <c r="T525" t="s">
        <v>639</v>
      </c>
      <c r="V525" s="6"/>
      <c r="W525" s="6"/>
      <c r="Y525" s="6"/>
      <c r="Z525" s="6"/>
      <c r="AE525" s="4"/>
      <c r="AF525" s="6"/>
      <c r="AG525" s="6"/>
      <c r="AH525" s="6"/>
      <c r="AJ525" s="6"/>
      <c r="AK525" s="6"/>
    </row>
    <row r="526" spans="1:39" x14ac:dyDescent="0.25">
      <c r="A526" s="1"/>
      <c r="B526" s="3" t="s">
        <v>268</v>
      </c>
      <c r="C526" s="52" t="s">
        <v>485</v>
      </c>
      <c r="D526" s="97">
        <v>33655</v>
      </c>
      <c r="E526">
        <v>1</v>
      </c>
      <c r="F526" t="s">
        <v>577</v>
      </c>
      <c r="G526" s="2" t="s">
        <v>192</v>
      </c>
      <c r="H526" s="6">
        <v>39</v>
      </c>
      <c r="I526" s="7">
        <v>-3</v>
      </c>
      <c r="J526" s="6">
        <v>40</v>
      </c>
      <c r="K526" s="7">
        <v>1</v>
      </c>
      <c r="L526" s="6">
        <v>18</v>
      </c>
      <c r="M526" s="7">
        <v>2</v>
      </c>
      <c r="R526" s="6">
        <v>-1</v>
      </c>
      <c r="S526" s="7">
        <v>-4</v>
      </c>
      <c r="V526" s="6"/>
      <c r="W526" s="6"/>
      <c r="Y526" s="6"/>
      <c r="Z526" s="6"/>
      <c r="AE526" s="4"/>
      <c r="AF526" s="6"/>
      <c r="AG526" s="6"/>
      <c r="AH526" s="6"/>
      <c r="AJ526" s="6"/>
      <c r="AK526" s="6"/>
    </row>
    <row r="527" spans="1:39" x14ac:dyDescent="0.25">
      <c r="A527" s="1"/>
      <c r="B527" s="3" t="s">
        <v>268</v>
      </c>
      <c r="C527" s="52" t="s">
        <v>667</v>
      </c>
      <c r="D527" s="97">
        <v>33660</v>
      </c>
      <c r="E527">
        <v>6</v>
      </c>
      <c r="F527" t="s">
        <v>264</v>
      </c>
      <c r="G527" s="2" t="s">
        <v>54</v>
      </c>
      <c r="H527" s="6">
        <v>38.5</v>
      </c>
      <c r="I527" s="7">
        <v>1.5</v>
      </c>
      <c r="J527" s="6">
        <v>38.5</v>
      </c>
      <c r="K527" s="7">
        <v>1</v>
      </c>
      <c r="L527" s="6">
        <v>18.5</v>
      </c>
      <c r="M527" s="7">
        <v>-1.5</v>
      </c>
      <c r="R527" s="6">
        <v>0</v>
      </c>
      <c r="S527" s="7">
        <v>0.5</v>
      </c>
      <c r="V527" s="6"/>
      <c r="W527" s="6"/>
      <c r="Y527" s="6"/>
      <c r="Z527" s="6"/>
      <c r="AE527" s="4"/>
      <c r="AF527" s="6"/>
      <c r="AG527" s="6"/>
      <c r="AH527" s="6"/>
      <c r="AJ527" s="6"/>
      <c r="AK527" s="6"/>
    </row>
    <row r="528" spans="1:39" x14ac:dyDescent="0.25">
      <c r="A528" s="1"/>
      <c r="B528" s="3" t="s">
        <v>268</v>
      </c>
      <c r="C528" s="9" t="s">
        <v>708</v>
      </c>
      <c r="D528" s="97">
        <v>33632</v>
      </c>
      <c r="F528" t="s">
        <v>664</v>
      </c>
      <c r="G528" s="2"/>
      <c r="H528" s="6">
        <v>38.9</v>
      </c>
      <c r="I528" s="7">
        <v>-0.1</v>
      </c>
      <c r="J528" s="6">
        <v>37.6</v>
      </c>
      <c r="K528" s="7">
        <v>-1.6</v>
      </c>
      <c r="L528" s="6">
        <v>18.3</v>
      </c>
      <c r="M528" s="7">
        <v>1.5</v>
      </c>
      <c r="R528" s="6">
        <v>1.3</v>
      </c>
      <c r="S528" s="7">
        <v>1.5</v>
      </c>
      <c r="V528" s="6">
        <v>48.5</v>
      </c>
      <c r="W528" s="6">
        <v>42.2</v>
      </c>
      <c r="X528" s="7">
        <f>V528-W528</f>
        <v>6.2999999999999972</v>
      </c>
      <c r="Y528" s="6">
        <v>33.6</v>
      </c>
      <c r="Z528" s="6">
        <v>56.2</v>
      </c>
      <c r="AA528" s="7">
        <f>Y528-Z528</f>
        <v>-22.6</v>
      </c>
      <c r="AB528" s="6">
        <v>60</v>
      </c>
      <c r="AC528" s="6">
        <v>22.9</v>
      </c>
      <c r="AD528" s="7">
        <f>AB528-AC528</f>
        <v>37.1</v>
      </c>
      <c r="AE528" s="4"/>
      <c r="AF528" s="6"/>
      <c r="AG528" s="6"/>
      <c r="AH528" s="6"/>
      <c r="AJ528" s="6">
        <v>29.7</v>
      </c>
      <c r="AK528" s="6">
        <v>56.6</v>
      </c>
      <c r="AL528" s="7">
        <f>AJ528-AK528</f>
        <v>-26.900000000000002</v>
      </c>
      <c r="AM528" s="4" t="s">
        <v>292</v>
      </c>
    </row>
    <row r="529" spans="1:37" x14ac:dyDescent="0.25">
      <c r="A529" s="1"/>
      <c r="B529" s="3" t="s">
        <v>294</v>
      </c>
      <c r="C529" s="52" t="s">
        <v>614</v>
      </c>
      <c r="D529" s="97">
        <v>33667</v>
      </c>
      <c r="E529">
        <v>14</v>
      </c>
      <c r="F529" t="s">
        <v>264</v>
      </c>
      <c r="G529" s="2" t="s">
        <v>54</v>
      </c>
      <c r="H529" s="6">
        <v>37</v>
      </c>
      <c r="I529" s="7">
        <v>-1.5</v>
      </c>
      <c r="J529" s="6">
        <v>38</v>
      </c>
      <c r="K529" s="7">
        <v>-0.5</v>
      </c>
      <c r="L529" s="6">
        <v>20</v>
      </c>
      <c r="M529" s="7">
        <v>1.5</v>
      </c>
      <c r="R529" s="6">
        <v>-1</v>
      </c>
      <c r="S529" s="7">
        <v>-1</v>
      </c>
      <c r="V529" s="6"/>
      <c r="W529" s="6"/>
      <c r="Y529" s="6"/>
      <c r="Z529" s="6"/>
      <c r="AE529" s="4"/>
      <c r="AF529" s="6"/>
      <c r="AG529" s="6"/>
      <c r="AH529" s="6"/>
      <c r="AJ529" s="6"/>
      <c r="AK529" s="6"/>
    </row>
    <row r="530" spans="1:37" x14ac:dyDescent="0.25">
      <c r="A530" s="1"/>
      <c r="B530" s="3" t="s">
        <v>294</v>
      </c>
      <c r="C530" s="52" t="s">
        <v>572</v>
      </c>
      <c r="D530" s="97">
        <v>33668</v>
      </c>
      <c r="E530">
        <v>8</v>
      </c>
      <c r="F530" t="s">
        <v>521</v>
      </c>
      <c r="G530" s="2" t="s">
        <v>138</v>
      </c>
      <c r="H530" s="6">
        <v>39</v>
      </c>
      <c r="I530" s="7">
        <v>0</v>
      </c>
      <c r="J530" s="6">
        <v>40</v>
      </c>
      <c r="K530" s="7">
        <v>0</v>
      </c>
      <c r="L530" s="6">
        <v>14</v>
      </c>
      <c r="M530" s="7">
        <v>-1</v>
      </c>
      <c r="R530" s="6">
        <v>-1</v>
      </c>
      <c r="S530" s="7">
        <v>0</v>
      </c>
      <c r="V530" s="6"/>
      <c r="W530" s="6"/>
      <c r="Y530" s="6"/>
      <c r="Z530" s="6"/>
      <c r="AE530" s="4"/>
      <c r="AF530" s="6"/>
      <c r="AG530" s="6"/>
      <c r="AH530" s="6"/>
      <c r="AJ530" s="6"/>
      <c r="AK530" s="6"/>
    </row>
    <row r="531" spans="1:37" x14ac:dyDescent="0.25">
      <c r="A531" s="1"/>
      <c r="B531" s="3" t="s">
        <v>294</v>
      </c>
      <c r="C531" s="52" t="s">
        <v>593</v>
      </c>
      <c r="D531" s="97">
        <v>33669</v>
      </c>
      <c r="E531">
        <v>8</v>
      </c>
      <c r="F531" s="3" t="s">
        <v>357</v>
      </c>
      <c r="G531" s="2" t="s">
        <v>124</v>
      </c>
      <c r="H531" s="6">
        <v>38</v>
      </c>
      <c r="I531" s="7">
        <v>0</v>
      </c>
      <c r="J531" s="6">
        <v>41</v>
      </c>
      <c r="K531" s="7">
        <v>0</v>
      </c>
      <c r="L531" s="6">
        <v>16</v>
      </c>
      <c r="M531" s="7">
        <v>-1</v>
      </c>
      <c r="R531" s="6">
        <f>H531-J531</f>
        <v>-3</v>
      </c>
      <c r="S531" s="7">
        <v>0</v>
      </c>
      <c r="V531" s="6"/>
      <c r="W531" s="6"/>
      <c r="Y531" s="6"/>
      <c r="Z531" s="6"/>
      <c r="AE531" s="4"/>
      <c r="AF531" s="6"/>
      <c r="AG531" s="6"/>
      <c r="AH531" s="6"/>
      <c r="AJ531" s="6"/>
      <c r="AK531" s="6"/>
    </row>
    <row r="532" spans="1:37" x14ac:dyDescent="0.25">
      <c r="A532" s="1"/>
      <c r="B532" s="3" t="s">
        <v>294</v>
      </c>
      <c r="C532" s="52" t="s">
        <v>593</v>
      </c>
      <c r="D532" s="97">
        <v>33669</v>
      </c>
      <c r="E532">
        <v>11</v>
      </c>
      <c r="F532" t="s">
        <v>678</v>
      </c>
      <c r="G532" s="2" t="s">
        <v>672</v>
      </c>
      <c r="H532" s="6">
        <v>39</v>
      </c>
      <c r="I532" s="7">
        <v>1</v>
      </c>
      <c r="J532" s="6">
        <v>42</v>
      </c>
      <c r="K532" s="7">
        <v>1</v>
      </c>
      <c r="L532" s="6">
        <v>15</v>
      </c>
      <c r="M532" s="7">
        <v>-2</v>
      </c>
      <c r="R532" s="6">
        <v>-3</v>
      </c>
      <c r="S532" s="7">
        <v>0</v>
      </c>
      <c r="V532" s="6"/>
      <c r="W532" s="6"/>
      <c r="Y532" s="6"/>
      <c r="Z532" s="6"/>
      <c r="AE532" s="4"/>
      <c r="AF532" s="6"/>
      <c r="AG532" s="6"/>
      <c r="AH532" s="6"/>
      <c r="AJ532" s="6"/>
      <c r="AK532" s="6"/>
    </row>
    <row r="533" spans="1:37" x14ac:dyDescent="0.25">
      <c r="A533" s="1"/>
      <c r="B533" s="3" t="s">
        <v>294</v>
      </c>
      <c r="C533" s="9" t="s">
        <v>709</v>
      </c>
      <c r="D533" s="97">
        <v>33673</v>
      </c>
      <c r="E533">
        <v>15</v>
      </c>
      <c r="F533" t="s">
        <v>264</v>
      </c>
      <c r="G533" s="2" t="s">
        <v>178</v>
      </c>
      <c r="H533" s="6">
        <v>41</v>
      </c>
      <c r="I533" s="7"/>
      <c r="J533" s="6">
        <v>38.5</v>
      </c>
      <c r="K533" s="7"/>
      <c r="L533" s="6">
        <v>15</v>
      </c>
      <c r="M533" s="7"/>
      <c r="R533" s="6">
        <v>2.5</v>
      </c>
      <c r="S533" s="7"/>
      <c r="T533" t="s">
        <v>639</v>
      </c>
      <c r="V533" s="6"/>
      <c r="W533" s="6"/>
      <c r="Y533" s="6"/>
      <c r="Z533" s="6"/>
      <c r="AE533" s="4"/>
      <c r="AF533" s="6"/>
      <c r="AG533" s="6"/>
      <c r="AH533" s="6"/>
      <c r="AJ533" s="6"/>
      <c r="AK533" s="6"/>
    </row>
    <row r="534" spans="1:37" x14ac:dyDescent="0.25">
      <c r="A534" s="1"/>
      <c r="B534" s="3" t="s">
        <v>294</v>
      </c>
      <c r="C534" s="9" t="s">
        <v>580</v>
      </c>
      <c r="D534" s="97">
        <v>33674</v>
      </c>
      <c r="E534">
        <v>15</v>
      </c>
      <c r="F534" t="s">
        <v>357</v>
      </c>
      <c r="G534" s="2" t="s">
        <v>124</v>
      </c>
      <c r="H534" s="6">
        <v>41</v>
      </c>
      <c r="I534" s="7">
        <v>3</v>
      </c>
      <c r="J534" s="6">
        <v>40</v>
      </c>
      <c r="K534" s="7">
        <v>-1</v>
      </c>
      <c r="L534" s="6">
        <v>15</v>
      </c>
      <c r="M534" s="7">
        <v>-1</v>
      </c>
      <c r="R534" s="6">
        <f>H534-J534</f>
        <v>1</v>
      </c>
      <c r="S534" s="7">
        <v>4</v>
      </c>
      <c r="V534" s="6">
        <v>57</v>
      </c>
      <c r="W534" s="6">
        <v>30</v>
      </c>
      <c r="X534" s="7">
        <f>V534-W534</f>
        <v>27</v>
      </c>
      <c r="Y534" s="6"/>
      <c r="Z534" s="6"/>
      <c r="AE534" s="4" t="s">
        <v>1577</v>
      </c>
      <c r="AF534" s="6"/>
      <c r="AG534" s="6"/>
      <c r="AH534" s="6"/>
      <c r="AJ534" s="6"/>
      <c r="AK534" s="6"/>
    </row>
    <row r="535" spans="1:37" x14ac:dyDescent="0.25">
      <c r="A535" s="1"/>
      <c r="B535" s="3" t="s">
        <v>294</v>
      </c>
      <c r="C535" s="52" t="s">
        <v>562</v>
      </c>
      <c r="D535" s="97">
        <v>33674</v>
      </c>
      <c r="E535">
        <v>13</v>
      </c>
      <c r="F535" t="s">
        <v>577</v>
      </c>
      <c r="G535" s="2" t="s">
        <v>224</v>
      </c>
      <c r="H535" s="6">
        <v>38</v>
      </c>
      <c r="I535" s="7">
        <v>-1</v>
      </c>
      <c r="J535" s="6">
        <v>41</v>
      </c>
      <c r="K535" s="7">
        <v>1</v>
      </c>
      <c r="L535" s="6">
        <v>16</v>
      </c>
      <c r="M535" s="7">
        <v>-2</v>
      </c>
      <c r="R535" s="6">
        <v>-3</v>
      </c>
      <c r="S535" s="7">
        <v>-2</v>
      </c>
      <c r="V535" s="6"/>
      <c r="W535" s="6"/>
      <c r="Y535" s="6"/>
      <c r="Z535" s="6"/>
      <c r="AE535" s="4"/>
      <c r="AF535" s="6"/>
      <c r="AG535" s="6"/>
      <c r="AH535" s="6"/>
      <c r="AJ535" s="6"/>
      <c r="AK535" s="6"/>
    </row>
    <row r="536" spans="1:37" x14ac:dyDescent="0.25">
      <c r="A536" s="1"/>
      <c r="B536" s="3" t="s">
        <v>294</v>
      </c>
      <c r="C536" s="52" t="s">
        <v>562</v>
      </c>
      <c r="D536" s="97">
        <v>33674</v>
      </c>
      <c r="E536">
        <v>15</v>
      </c>
      <c r="F536" t="s">
        <v>521</v>
      </c>
      <c r="G536" s="2" t="s">
        <v>138</v>
      </c>
      <c r="H536" s="6">
        <v>40</v>
      </c>
      <c r="I536" s="7">
        <v>1</v>
      </c>
      <c r="J536" s="6">
        <v>43</v>
      </c>
      <c r="K536" s="7">
        <v>3</v>
      </c>
      <c r="L536" s="6">
        <v>12</v>
      </c>
      <c r="M536" s="7">
        <v>-2</v>
      </c>
      <c r="R536" s="6">
        <v>-3</v>
      </c>
      <c r="S536" s="7">
        <v>-2</v>
      </c>
      <c r="V536" s="6"/>
      <c r="W536" s="6"/>
      <c r="Y536" s="6"/>
      <c r="Z536" s="6"/>
      <c r="AE536" s="4"/>
      <c r="AF536" s="6"/>
      <c r="AG536" s="6"/>
      <c r="AH536" s="6"/>
      <c r="AJ536" s="6"/>
      <c r="AK536" s="6"/>
    </row>
    <row r="537" spans="1:37" x14ac:dyDescent="0.25">
      <c r="A537" s="1"/>
      <c r="B537" s="3" t="s">
        <v>294</v>
      </c>
      <c r="C537" s="52" t="s">
        <v>673</v>
      </c>
      <c r="D537" s="97">
        <v>33674</v>
      </c>
      <c r="E537">
        <v>14</v>
      </c>
      <c r="F537" t="s">
        <v>521</v>
      </c>
      <c r="G537" s="2" t="s">
        <v>42</v>
      </c>
      <c r="H537" s="6">
        <v>39</v>
      </c>
      <c r="I537" s="7">
        <v>-1</v>
      </c>
      <c r="J537" s="6">
        <v>40</v>
      </c>
      <c r="K537" s="7">
        <v>-3</v>
      </c>
      <c r="L537" s="6">
        <v>16</v>
      </c>
      <c r="M537" s="7">
        <v>4</v>
      </c>
      <c r="R537" s="6">
        <v>-1</v>
      </c>
      <c r="S537" s="7">
        <v>2</v>
      </c>
      <c r="V537" s="6"/>
      <c r="W537" s="6"/>
      <c r="Y537" s="6"/>
      <c r="Z537" s="6"/>
      <c r="AE537" s="4"/>
      <c r="AF537" s="6"/>
      <c r="AG537" s="6"/>
      <c r="AH537" s="6"/>
      <c r="AJ537" s="6"/>
      <c r="AK537" s="6"/>
    </row>
    <row r="538" spans="1:37" x14ac:dyDescent="0.25">
      <c r="A538" s="1"/>
      <c r="B538" s="3" t="s">
        <v>294</v>
      </c>
      <c r="C538" s="52" t="s">
        <v>673</v>
      </c>
      <c r="D538" s="97">
        <v>33675</v>
      </c>
      <c r="E538">
        <v>15</v>
      </c>
      <c r="F538" t="s">
        <v>521</v>
      </c>
      <c r="G538" s="2" t="s">
        <v>114</v>
      </c>
      <c r="H538" s="6">
        <v>37</v>
      </c>
      <c r="I538" s="7">
        <v>-2</v>
      </c>
      <c r="J538" s="6">
        <v>41</v>
      </c>
      <c r="K538" s="7">
        <v>1</v>
      </c>
      <c r="L538" s="6">
        <v>17</v>
      </c>
      <c r="M538" s="7">
        <v>1</v>
      </c>
      <c r="R538" s="6">
        <v>-4</v>
      </c>
      <c r="S538" s="7">
        <v>-3</v>
      </c>
      <c r="V538" s="6"/>
      <c r="W538" s="6"/>
      <c r="Y538" s="6"/>
      <c r="Z538" s="6"/>
      <c r="AE538" s="4"/>
      <c r="AF538" s="6"/>
      <c r="AG538" s="6"/>
      <c r="AH538" s="6"/>
      <c r="AJ538" s="6"/>
      <c r="AK538" s="6"/>
    </row>
    <row r="539" spans="1:37" x14ac:dyDescent="0.25">
      <c r="A539" s="1"/>
      <c r="B539" s="3" t="s">
        <v>294</v>
      </c>
      <c r="C539" s="52" t="s">
        <v>340</v>
      </c>
      <c r="D539" s="97">
        <v>33675</v>
      </c>
      <c r="E539">
        <v>15</v>
      </c>
      <c r="F539" t="s">
        <v>577</v>
      </c>
      <c r="G539" s="2" t="s">
        <v>192</v>
      </c>
      <c r="H539" s="6">
        <v>40</v>
      </c>
      <c r="I539" s="7">
        <v>2</v>
      </c>
      <c r="J539" s="6">
        <v>39</v>
      </c>
      <c r="K539" s="7">
        <v>-2</v>
      </c>
      <c r="L539" s="6">
        <v>16</v>
      </c>
      <c r="M539" s="7">
        <v>0</v>
      </c>
      <c r="R539" s="6">
        <v>1</v>
      </c>
      <c r="S539" s="7">
        <v>4</v>
      </c>
      <c r="T539" t="s">
        <v>710</v>
      </c>
      <c r="V539" s="6"/>
      <c r="W539" s="6"/>
      <c r="Y539" s="6"/>
      <c r="Z539" s="6"/>
      <c r="AE539" s="4"/>
      <c r="AF539" s="6"/>
      <c r="AG539" s="6"/>
      <c r="AH539" s="6"/>
      <c r="AJ539" s="6"/>
      <c r="AK539" s="6"/>
    </row>
    <row r="540" spans="1:37" x14ac:dyDescent="0.25">
      <c r="A540" s="1"/>
      <c r="B540" s="3" t="s">
        <v>294</v>
      </c>
      <c r="C540" s="52" t="s">
        <v>340</v>
      </c>
      <c r="D540" s="97">
        <v>33675</v>
      </c>
      <c r="E540">
        <v>15</v>
      </c>
      <c r="F540" t="s">
        <v>357</v>
      </c>
      <c r="G540" s="2" t="s">
        <v>98</v>
      </c>
      <c r="H540" s="6">
        <v>40</v>
      </c>
      <c r="I540" s="7"/>
      <c r="J540" s="6">
        <v>41</v>
      </c>
      <c r="K540" s="7"/>
      <c r="L540" s="6">
        <v>14</v>
      </c>
      <c r="M540" s="7"/>
      <c r="R540" s="6">
        <v>-1</v>
      </c>
      <c r="S540" s="7">
        <v>-2</v>
      </c>
      <c r="T540" t="s">
        <v>639</v>
      </c>
      <c r="V540" s="6"/>
      <c r="W540" s="6"/>
      <c r="Y540" s="6"/>
      <c r="Z540" s="6"/>
      <c r="AE540" s="4"/>
      <c r="AF540" s="6"/>
      <c r="AG540" s="6"/>
      <c r="AH540" s="6"/>
      <c r="AJ540" s="6"/>
      <c r="AK540" s="6"/>
    </row>
    <row r="541" spans="1:37" x14ac:dyDescent="0.25">
      <c r="A541" s="1"/>
      <c r="B541" s="3" t="s">
        <v>294</v>
      </c>
      <c r="C541" s="52" t="s">
        <v>340</v>
      </c>
      <c r="D541" s="97">
        <v>33675</v>
      </c>
      <c r="E541">
        <v>15</v>
      </c>
      <c r="F541" t="s">
        <v>357</v>
      </c>
      <c r="G541" s="2" t="s">
        <v>98</v>
      </c>
      <c r="H541" s="6">
        <v>40</v>
      </c>
      <c r="I541" s="7">
        <v>-1</v>
      </c>
      <c r="J541" s="6">
        <v>41</v>
      </c>
      <c r="K541" s="7">
        <v>1</v>
      </c>
      <c r="L541" s="6">
        <v>14</v>
      </c>
      <c r="M541" s="7">
        <v>-1</v>
      </c>
      <c r="R541" s="6">
        <f>H541-J541</f>
        <v>-1</v>
      </c>
      <c r="S541" s="7">
        <v>-2</v>
      </c>
      <c r="V541" s="6"/>
      <c r="W541" s="6"/>
      <c r="Y541" s="6"/>
      <c r="Z541" s="6"/>
      <c r="AE541" s="4"/>
      <c r="AF541" s="6"/>
      <c r="AG541" s="6"/>
      <c r="AH541" s="6"/>
      <c r="AJ541" s="6"/>
      <c r="AK541" s="6"/>
    </row>
    <row r="542" spans="1:37" x14ac:dyDescent="0.25">
      <c r="A542" s="1"/>
      <c r="B542" s="3" t="s">
        <v>294</v>
      </c>
      <c r="C542" s="9" t="s">
        <v>550</v>
      </c>
      <c r="D542" s="97">
        <v>33676</v>
      </c>
      <c r="E542">
        <v>15</v>
      </c>
      <c r="F542" t="s">
        <v>678</v>
      </c>
      <c r="G542" s="2" t="s">
        <v>180</v>
      </c>
      <c r="H542" s="6">
        <v>39</v>
      </c>
      <c r="I542" s="7">
        <v>0</v>
      </c>
      <c r="J542" s="6">
        <v>40</v>
      </c>
      <c r="K542" s="7">
        <v>-2</v>
      </c>
      <c r="L542" s="6">
        <v>16</v>
      </c>
      <c r="M542" s="7">
        <v>1</v>
      </c>
      <c r="R542" s="6">
        <v>-1</v>
      </c>
      <c r="S542" s="7">
        <v>2</v>
      </c>
      <c r="V542" s="6"/>
      <c r="W542" s="6"/>
      <c r="Y542" s="6"/>
      <c r="Z542" s="6"/>
      <c r="AE542" s="4"/>
      <c r="AF542" s="6"/>
      <c r="AG542" s="6"/>
      <c r="AH542" s="6"/>
      <c r="AJ542" s="6"/>
      <c r="AK542" s="6"/>
    </row>
    <row r="543" spans="1:37" x14ac:dyDescent="0.25">
      <c r="A543" s="1"/>
      <c r="B543" s="3" t="s">
        <v>294</v>
      </c>
      <c r="C543" s="52" t="s">
        <v>624</v>
      </c>
      <c r="D543" s="97">
        <v>33678</v>
      </c>
      <c r="E543">
        <v>17</v>
      </c>
      <c r="F543" t="s">
        <v>521</v>
      </c>
      <c r="G543" s="2" t="s">
        <v>42</v>
      </c>
      <c r="H543" s="6">
        <v>41</v>
      </c>
      <c r="I543" s="7">
        <v>4</v>
      </c>
      <c r="J543" s="6">
        <v>38</v>
      </c>
      <c r="K543" s="7">
        <v>-3</v>
      </c>
      <c r="L543" s="6">
        <v>17</v>
      </c>
      <c r="M543" s="7">
        <v>0</v>
      </c>
      <c r="R543" s="6">
        <v>3</v>
      </c>
      <c r="S543" s="7">
        <v>7</v>
      </c>
      <c r="V543" s="6"/>
      <c r="W543" s="6"/>
      <c r="Y543" s="6"/>
      <c r="Z543" s="6"/>
      <c r="AE543" s="4"/>
      <c r="AF543" s="6"/>
      <c r="AG543" s="6"/>
      <c r="AH543" s="6"/>
      <c r="AJ543" s="6"/>
      <c r="AK543" s="6"/>
    </row>
    <row r="544" spans="1:37" x14ac:dyDescent="0.25">
      <c r="A544" s="1"/>
      <c r="B544" s="3" t="s">
        <v>294</v>
      </c>
      <c r="C544" s="9" t="s">
        <v>627</v>
      </c>
      <c r="D544" s="97">
        <v>33679</v>
      </c>
      <c r="E544">
        <v>18</v>
      </c>
      <c r="F544" t="s">
        <v>577</v>
      </c>
      <c r="G544" s="2" t="s">
        <v>224</v>
      </c>
      <c r="H544" s="6">
        <v>38</v>
      </c>
      <c r="I544" s="7">
        <v>-2</v>
      </c>
      <c r="J544" s="6">
        <v>43</v>
      </c>
      <c r="K544" s="7">
        <v>4</v>
      </c>
      <c r="L544" s="6">
        <v>16</v>
      </c>
      <c r="M544" s="7">
        <v>0</v>
      </c>
      <c r="R544" s="6">
        <v>-5</v>
      </c>
      <c r="S544" s="7">
        <v>-6</v>
      </c>
      <c r="V544" s="6"/>
      <c r="W544" s="6"/>
      <c r="Y544" s="6"/>
      <c r="Z544" s="6"/>
      <c r="AE544" s="4"/>
      <c r="AF544" s="6"/>
      <c r="AG544" s="6"/>
      <c r="AH544" s="6"/>
      <c r="AJ544" s="6"/>
      <c r="AK544" s="6"/>
    </row>
    <row r="545" spans="1:37" x14ac:dyDescent="0.25">
      <c r="A545" s="1"/>
      <c r="B545" s="3" t="s">
        <v>294</v>
      </c>
      <c r="C545" s="9" t="s">
        <v>595</v>
      </c>
      <c r="D545" s="97">
        <v>33680</v>
      </c>
      <c r="E545">
        <v>18</v>
      </c>
      <c r="F545" t="s">
        <v>678</v>
      </c>
      <c r="G545" s="2" t="s">
        <v>672</v>
      </c>
      <c r="H545" s="6">
        <v>38</v>
      </c>
      <c r="I545" s="7">
        <v>-1</v>
      </c>
      <c r="J545" s="6">
        <v>43</v>
      </c>
      <c r="K545" s="7">
        <v>3</v>
      </c>
      <c r="L545" s="6">
        <v>16</v>
      </c>
      <c r="M545" s="7">
        <v>0</v>
      </c>
      <c r="R545" s="6">
        <v>-5</v>
      </c>
      <c r="S545" s="7">
        <v>-4</v>
      </c>
      <c r="V545" s="6"/>
      <c r="W545" s="6"/>
      <c r="Y545" s="6"/>
      <c r="Z545" s="6"/>
      <c r="AE545" s="4"/>
      <c r="AF545" s="6"/>
      <c r="AG545" s="6"/>
      <c r="AH545" s="6"/>
      <c r="AJ545" s="6"/>
      <c r="AK545" s="6"/>
    </row>
    <row r="546" spans="1:37" x14ac:dyDescent="0.25">
      <c r="A546" s="1"/>
      <c r="B546" s="3" t="s">
        <v>294</v>
      </c>
      <c r="C546" s="52" t="s">
        <v>596</v>
      </c>
      <c r="D546" s="97">
        <v>33680</v>
      </c>
      <c r="E546">
        <v>19</v>
      </c>
      <c r="F546" t="s">
        <v>264</v>
      </c>
      <c r="G546" s="2" t="s">
        <v>54</v>
      </c>
      <c r="H546" s="6">
        <v>40.5</v>
      </c>
      <c r="I546" s="7">
        <v>3.5</v>
      </c>
      <c r="J546" s="6">
        <v>38.5</v>
      </c>
      <c r="K546" s="7">
        <v>0.5</v>
      </c>
      <c r="L546" s="6">
        <v>18</v>
      </c>
      <c r="M546" s="7">
        <v>-2</v>
      </c>
      <c r="R546" s="6">
        <v>2</v>
      </c>
      <c r="S546" s="7">
        <v>3</v>
      </c>
      <c r="V546" s="6"/>
      <c r="W546" s="6"/>
      <c r="Y546" s="6"/>
      <c r="Z546" s="6"/>
      <c r="AE546" s="4"/>
      <c r="AF546" s="6"/>
      <c r="AG546" s="6"/>
      <c r="AH546" s="6"/>
      <c r="AJ546" s="6"/>
      <c r="AK546" s="6"/>
    </row>
    <row r="547" spans="1:37" x14ac:dyDescent="0.25">
      <c r="A547" s="1"/>
      <c r="B547" s="3" t="s">
        <v>294</v>
      </c>
      <c r="C547" s="52" t="s">
        <v>596</v>
      </c>
      <c r="D547" s="97">
        <v>33680</v>
      </c>
      <c r="E547">
        <v>19</v>
      </c>
      <c r="F547" t="s">
        <v>357</v>
      </c>
      <c r="G547" s="2" t="s">
        <v>96</v>
      </c>
      <c r="H547" s="6">
        <v>38</v>
      </c>
      <c r="I547" s="7">
        <v>-2</v>
      </c>
      <c r="J547" s="6">
        <v>42</v>
      </c>
      <c r="K547" s="7">
        <v>1</v>
      </c>
      <c r="L547" s="6">
        <v>17</v>
      </c>
      <c r="M547" s="7">
        <v>3</v>
      </c>
      <c r="R547" s="6">
        <f>H547-J547</f>
        <v>-4</v>
      </c>
      <c r="S547" s="7">
        <v>-3</v>
      </c>
      <c r="V547" s="6"/>
      <c r="W547" s="6"/>
      <c r="Y547" s="6"/>
      <c r="Z547" s="6"/>
      <c r="AE547" s="4"/>
      <c r="AF547" s="6"/>
      <c r="AG547" s="6"/>
      <c r="AH547" s="6"/>
      <c r="AJ547" s="6"/>
      <c r="AK547" s="6"/>
    </row>
    <row r="548" spans="1:37" x14ac:dyDescent="0.25">
      <c r="A548" s="1"/>
      <c r="B548" s="3" t="s">
        <v>294</v>
      </c>
      <c r="C548" s="52" t="s">
        <v>437</v>
      </c>
      <c r="D548" s="97">
        <v>33681</v>
      </c>
      <c r="E548">
        <v>22</v>
      </c>
      <c r="F548" t="s">
        <v>577</v>
      </c>
      <c r="G548" s="2" t="s">
        <v>192</v>
      </c>
      <c r="H548" s="6">
        <v>38</v>
      </c>
      <c r="I548" s="7">
        <v>-2</v>
      </c>
      <c r="J548" s="6">
        <v>41</v>
      </c>
      <c r="K548" s="7">
        <v>2</v>
      </c>
      <c r="L548" s="6">
        <v>19</v>
      </c>
      <c r="M548" s="7">
        <v>1</v>
      </c>
      <c r="R548" s="6">
        <v>-3</v>
      </c>
      <c r="S548" s="7">
        <v>-4</v>
      </c>
      <c r="T548" t="s">
        <v>639</v>
      </c>
      <c r="V548" s="6"/>
      <c r="W548" s="6"/>
      <c r="Y548" s="6"/>
      <c r="Z548" s="6"/>
      <c r="AE548" s="4"/>
      <c r="AF548" s="6"/>
      <c r="AG548" s="6"/>
      <c r="AH548" s="6"/>
      <c r="AJ548" s="6"/>
      <c r="AK548" s="6"/>
    </row>
    <row r="549" spans="1:37" x14ac:dyDescent="0.25">
      <c r="A549" s="1"/>
      <c r="B549" s="3" t="s">
        <v>294</v>
      </c>
      <c r="C549" s="52" t="s">
        <v>641</v>
      </c>
      <c r="D549" s="97">
        <v>33682</v>
      </c>
      <c r="E549">
        <v>22</v>
      </c>
      <c r="F549" t="s">
        <v>521</v>
      </c>
      <c r="G549" s="2" t="s">
        <v>138</v>
      </c>
      <c r="H549" s="6">
        <v>40</v>
      </c>
      <c r="I549" s="7">
        <v>-1</v>
      </c>
      <c r="J549" s="6">
        <v>39</v>
      </c>
      <c r="K549" s="7">
        <v>1</v>
      </c>
      <c r="L549" s="6">
        <v>17</v>
      </c>
      <c r="M549" s="7">
        <v>0</v>
      </c>
      <c r="R549" s="6">
        <v>1</v>
      </c>
      <c r="S549" s="7">
        <v>-2</v>
      </c>
      <c r="V549" s="6"/>
      <c r="W549" s="6"/>
      <c r="Y549" s="6"/>
      <c r="Z549" s="6"/>
      <c r="AE549" s="4"/>
      <c r="AF549" s="6"/>
      <c r="AG549" s="6"/>
      <c r="AH549" s="6"/>
      <c r="AJ549" s="6"/>
      <c r="AK549" s="6"/>
    </row>
    <row r="550" spans="1:37" x14ac:dyDescent="0.25">
      <c r="A550" s="1"/>
      <c r="B550" s="3" t="s">
        <v>294</v>
      </c>
      <c r="C550" s="52" t="s">
        <v>597</v>
      </c>
      <c r="D550" s="97">
        <v>33682</v>
      </c>
      <c r="E550">
        <v>22</v>
      </c>
      <c r="F550" t="s">
        <v>357</v>
      </c>
      <c r="G550" s="2" t="s">
        <v>98</v>
      </c>
      <c r="H550" s="6">
        <v>38</v>
      </c>
      <c r="I550" s="7">
        <v>-2</v>
      </c>
      <c r="J550" s="6">
        <v>40</v>
      </c>
      <c r="K550" s="7">
        <v>-1</v>
      </c>
      <c r="L550" s="6">
        <v>16</v>
      </c>
      <c r="M550" s="7">
        <v>2</v>
      </c>
      <c r="R550" s="6">
        <v>-2</v>
      </c>
      <c r="S550" s="7">
        <v>-1</v>
      </c>
      <c r="T550" t="s">
        <v>639</v>
      </c>
      <c r="V550" s="6"/>
      <c r="W550" s="6"/>
      <c r="Y550" s="6"/>
      <c r="Z550" s="6"/>
      <c r="AE550" s="4"/>
      <c r="AF550" s="6"/>
      <c r="AG550" s="6"/>
      <c r="AH550" s="6"/>
      <c r="AJ550" s="6"/>
      <c r="AK550" s="6"/>
    </row>
    <row r="551" spans="1:37" x14ac:dyDescent="0.25">
      <c r="A551" s="1"/>
      <c r="B551" s="3" t="s">
        <v>294</v>
      </c>
      <c r="C551" s="52" t="s">
        <v>597</v>
      </c>
      <c r="D551" s="97">
        <v>33682</v>
      </c>
      <c r="E551">
        <v>22</v>
      </c>
      <c r="F551" t="s">
        <v>357</v>
      </c>
      <c r="G551" s="2" t="s">
        <v>98</v>
      </c>
      <c r="H551" s="6">
        <v>38</v>
      </c>
      <c r="I551" s="7">
        <v>0</v>
      </c>
      <c r="J551" s="6">
        <v>40</v>
      </c>
      <c r="K551" s="7">
        <v>-2</v>
      </c>
      <c r="L551" s="6">
        <v>16</v>
      </c>
      <c r="M551" s="7">
        <v>-1</v>
      </c>
      <c r="R551" s="6">
        <f>H551-J551</f>
        <v>-2</v>
      </c>
      <c r="S551" s="7">
        <v>2</v>
      </c>
      <c r="V551" s="6"/>
      <c r="W551" s="6"/>
      <c r="Y551" s="6"/>
      <c r="Z551" s="6"/>
      <c r="AE551" s="4"/>
      <c r="AF551" s="6"/>
      <c r="AG551" s="6"/>
      <c r="AH551" s="6"/>
      <c r="AJ551" s="6"/>
      <c r="AK551" s="6"/>
    </row>
    <row r="552" spans="1:37" x14ac:dyDescent="0.25">
      <c r="A552" s="1"/>
      <c r="B552" s="3" t="s">
        <v>294</v>
      </c>
      <c r="C552" s="9" t="s">
        <v>642</v>
      </c>
      <c r="D552" s="97">
        <v>33683</v>
      </c>
      <c r="E552">
        <v>22</v>
      </c>
      <c r="F552" t="s">
        <v>678</v>
      </c>
      <c r="G552" s="2" t="s">
        <v>180</v>
      </c>
      <c r="H552" s="6">
        <v>37</v>
      </c>
      <c r="I552" s="7">
        <v>-1</v>
      </c>
      <c r="J552" s="6">
        <v>42</v>
      </c>
      <c r="K552" s="7">
        <v>-1</v>
      </c>
      <c r="L552" s="6">
        <v>16</v>
      </c>
      <c r="M552" s="7">
        <v>0</v>
      </c>
      <c r="R552" s="6">
        <v>-5</v>
      </c>
      <c r="S552" s="7">
        <v>0</v>
      </c>
      <c r="V552" s="6"/>
      <c r="W552" s="6"/>
      <c r="Y552" s="6"/>
      <c r="Z552" s="6"/>
      <c r="AE552" s="4"/>
      <c r="AF552" s="6"/>
      <c r="AG552" s="6"/>
      <c r="AH552" s="6"/>
      <c r="AJ552" s="6"/>
      <c r="AK552" s="6"/>
    </row>
    <row r="553" spans="1:37" x14ac:dyDescent="0.25">
      <c r="A553" s="1"/>
      <c r="B553" s="3" t="s">
        <v>294</v>
      </c>
      <c r="C553" s="52" t="s">
        <v>598</v>
      </c>
      <c r="D553" s="97">
        <v>33683</v>
      </c>
      <c r="E553">
        <v>22</v>
      </c>
      <c r="F553" t="s">
        <v>357</v>
      </c>
      <c r="G553" s="2" t="s">
        <v>124</v>
      </c>
      <c r="H553" s="6">
        <v>39</v>
      </c>
      <c r="I553" s="7">
        <v>1</v>
      </c>
      <c r="J553" s="6">
        <v>41</v>
      </c>
      <c r="K553" s="7">
        <v>1</v>
      </c>
      <c r="L553" s="6">
        <v>15</v>
      </c>
      <c r="M553" s="7">
        <v>-1</v>
      </c>
      <c r="R553" s="6">
        <f>H553-J553</f>
        <v>-2</v>
      </c>
      <c r="S553" s="7">
        <v>0</v>
      </c>
      <c r="V553" s="6"/>
      <c r="W553" s="6"/>
      <c r="Y553" s="6"/>
      <c r="Z553" s="6"/>
      <c r="AE553" s="4"/>
      <c r="AF553" s="6"/>
      <c r="AG553" s="6"/>
      <c r="AH553" s="6"/>
      <c r="AJ553" s="6"/>
      <c r="AK553" s="6"/>
    </row>
    <row r="554" spans="1:37" x14ac:dyDescent="0.25">
      <c r="A554" s="1"/>
      <c r="B554" s="3" t="s">
        <v>294</v>
      </c>
      <c r="C554" s="52" t="s">
        <v>481</v>
      </c>
      <c r="D554" s="97">
        <v>33683</v>
      </c>
      <c r="F554" t="s">
        <v>577</v>
      </c>
      <c r="G554" s="2"/>
      <c r="H554" s="6">
        <v>38</v>
      </c>
      <c r="I554" s="7">
        <v>0</v>
      </c>
      <c r="J554" s="6">
        <v>41</v>
      </c>
      <c r="K554" s="7">
        <v>0</v>
      </c>
      <c r="L554" s="6">
        <v>17</v>
      </c>
      <c r="M554" s="7">
        <v>-2</v>
      </c>
      <c r="R554" s="6">
        <v>-3</v>
      </c>
      <c r="S554" s="7">
        <v>0</v>
      </c>
      <c r="V554" s="6"/>
      <c r="W554" s="6"/>
      <c r="Y554" s="6"/>
      <c r="Z554" s="6"/>
      <c r="AE554" s="4"/>
      <c r="AF554" s="6"/>
      <c r="AG554" s="6"/>
      <c r="AH554" s="6"/>
      <c r="AJ554" s="6"/>
      <c r="AK554" s="6"/>
    </row>
    <row r="555" spans="1:37" x14ac:dyDescent="0.25">
      <c r="A555" s="1"/>
      <c r="B555" s="3" t="s">
        <v>294</v>
      </c>
      <c r="C555" s="52" t="s">
        <v>599</v>
      </c>
      <c r="D555" s="97">
        <v>33684</v>
      </c>
      <c r="E555">
        <v>24</v>
      </c>
      <c r="F555" t="s">
        <v>521</v>
      </c>
      <c r="G555" s="2" t="s">
        <v>42</v>
      </c>
      <c r="H555" s="6">
        <v>43</v>
      </c>
      <c r="I555" s="7">
        <v>3</v>
      </c>
      <c r="J555" s="6">
        <v>38</v>
      </c>
      <c r="K555" s="7">
        <v>-1</v>
      </c>
      <c r="L555" s="6">
        <v>15</v>
      </c>
      <c r="M555" s="7">
        <v>-2</v>
      </c>
      <c r="R555" s="6">
        <v>5</v>
      </c>
      <c r="S555" s="7">
        <v>4</v>
      </c>
      <c r="V555" s="6"/>
      <c r="W555" s="6"/>
      <c r="Y555" s="6"/>
      <c r="Z555" s="6"/>
      <c r="AE555" s="4"/>
      <c r="AF555" s="6"/>
      <c r="AG555" s="6"/>
      <c r="AH555" s="6"/>
      <c r="AJ555" s="6"/>
      <c r="AK555" s="6"/>
    </row>
    <row r="556" spans="1:37" x14ac:dyDescent="0.25">
      <c r="A556" s="1"/>
      <c r="B556" s="3" t="s">
        <v>294</v>
      </c>
      <c r="C556" s="9"/>
      <c r="D556" s="97">
        <v>33685</v>
      </c>
      <c r="F556" t="s">
        <v>638</v>
      </c>
      <c r="G556" s="2"/>
      <c r="H556" s="6"/>
      <c r="I556" s="7"/>
      <c r="J556" s="6"/>
      <c r="K556" s="7"/>
      <c r="L556" s="6"/>
      <c r="M556" s="7"/>
      <c r="R556" s="6">
        <v>2</v>
      </c>
      <c r="S556" s="7"/>
      <c r="T556" t="s">
        <v>639</v>
      </c>
      <c r="V556" s="6"/>
      <c r="W556" s="6"/>
      <c r="Y556" s="6"/>
      <c r="Z556" s="6"/>
      <c r="AE556" s="4"/>
      <c r="AF556" s="6"/>
      <c r="AG556" s="6"/>
      <c r="AH556" s="6"/>
      <c r="AJ556" s="6"/>
      <c r="AK556" s="6"/>
    </row>
    <row r="557" spans="1:37" x14ac:dyDescent="0.25">
      <c r="A557" s="1"/>
      <c r="B557" s="3" t="s">
        <v>294</v>
      </c>
      <c r="C557" s="9"/>
      <c r="D557" s="97">
        <v>33685</v>
      </c>
      <c r="F557" t="s">
        <v>711</v>
      </c>
      <c r="G557" s="2"/>
      <c r="H557" s="6"/>
      <c r="I557" s="7"/>
      <c r="J557" s="6"/>
      <c r="K557" s="7"/>
      <c r="L557" s="6"/>
      <c r="M557" s="7"/>
      <c r="R557" s="6">
        <v>2.5</v>
      </c>
      <c r="S557" s="7"/>
      <c r="T557" t="s">
        <v>639</v>
      </c>
      <c r="V557" s="6"/>
      <c r="W557" s="6"/>
      <c r="Y557" s="6"/>
      <c r="Z557" s="6"/>
      <c r="AE557" s="4"/>
      <c r="AF557" s="6"/>
      <c r="AG557" s="6"/>
      <c r="AH557" s="6"/>
      <c r="AJ557" s="6"/>
      <c r="AK557" s="6"/>
    </row>
    <row r="558" spans="1:37" x14ac:dyDescent="0.25">
      <c r="A558" s="1"/>
      <c r="B558" s="3" t="s">
        <v>294</v>
      </c>
      <c r="C558" s="52" t="s">
        <v>675</v>
      </c>
      <c r="D558" s="97">
        <v>33685</v>
      </c>
      <c r="E558">
        <v>25</v>
      </c>
      <c r="F558" t="s">
        <v>521</v>
      </c>
      <c r="G558" s="2" t="s">
        <v>102</v>
      </c>
      <c r="H558" s="6">
        <v>38</v>
      </c>
      <c r="I558" s="7">
        <v>-5</v>
      </c>
      <c r="J558" s="6">
        <v>42</v>
      </c>
      <c r="K558" s="7">
        <v>4</v>
      </c>
      <c r="L558" s="6">
        <v>16</v>
      </c>
      <c r="M558" s="7">
        <v>1</v>
      </c>
      <c r="R558" s="6">
        <v>-4</v>
      </c>
      <c r="S558" s="7">
        <v>-9</v>
      </c>
      <c r="V558" s="6"/>
      <c r="W558" s="6"/>
      <c r="Y558" s="6"/>
      <c r="Z558" s="6"/>
      <c r="AE558" s="4"/>
      <c r="AF558" s="6"/>
      <c r="AG558" s="6"/>
      <c r="AH558" s="6"/>
      <c r="AJ558" s="6"/>
      <c r="AK558" s="6"/>
    </row>
    <row r="559" spans="1:37" x14ac:dyDescent="0.25">
      <c r="A559" s="1"/>
      <c r="B559" s="3" t="s">
        <v>294</v>
      </c>
      <c r="C559" s="9" t="s">
        <v>628</v>
      </c>
      <c r="D559" s="97">
        <v>33686</v>
      </c>
      <c r="E559">
        <v>25</v>
      </c>
      <c r="F559" t="s">
        <v>577</v>
      </c>
      <c r="G559" s="2" t="s">
        <v>224</v>
      </c>
      <c r="H559" s="6">
        <v>38</v>
      </c>
      <c r="I559" s="7">
        <v>0</v>
      </c>
      <c r="J559" s="6">
        <v>41</v>
      </c>
      <c r="K559" s="7">
        <v>0</v>
      </c>
      <c r="L559" s="6">
        <v>17</v>
      </c>
      <c r="M559" s="7">
        <v>0</v>
      </c>
      <c r="R559" s="6">
        <v>-3</v>
      </c>
      <c r="S559" s="7">
        <v>0</v>
      </c>
      <c r="V559" s="6"/>
      <c r="W559" s="6"/>
      <c r="Y559" s="6"/>
      <c r="Z559" s="6"/>
      <c r="AE559" s="4"/>
      <c r="AF559" s="6"/>
      <c r="AG559" s="6"/>
      <c r="AH559" s="6"/>
      <c r="AJ559" s="6"/>
      <c r="AK559" s="6"/>
    </row>
    <row r="560" spans="1:37" x14ac:dyDescent="0.25">
      <c r="A560" s="1"/>
      <c r="B560" s="3" t="s">
        <v>294</v>
      </c>
      <c r="C560" s="9" t="s">
        <v>321</v>
      </c>
      <c r="D560" s="97">
        <v>33687</v>
      </c>
      <c r="E560">
        <v>25</v>
      </c>
      <c r="F560" t="s">
        <v>678</v>
      </c>
      <c r="G560" s="2" t="s">
        <v>672</v>
      </c>
      <c r="H560" s="6">
        <v>39</v>
      </c>
      <c r="I560" s="7">
        <v>2</v>
      </c>
      <c r="J560" s="6">
        <v>40</v>
      </c>
      <c r="K560" s="7">
        <v>-2</v>
      </c>
      <c r="L560" s="6">
        <v>17</v>
      </c>
      <c r="M560" s="7">
        <v>1</v>
      </c>
      <c r="R560" s="6">
        <v>-1</v>
      </c>
      <c r="S560" s="7">
        <v>4</v>
      </c>
      <c r="V560" s="6"/>
      <c r="W560" s="6"/>
      <c r="Y560" s="6"/>
      <c r="Z560" s="6"/>
      <c r="AE560" s="4"/>
      <c r="AF560" s="6"/>
      <c r="AG560" s="6"/>
      <c r="AH560" s="6"/>
      <c r="AJ560" s="6"/>
      <c r="AK560" s="6"/>
    </row>
    <row r="561" spans="1:37" x14ac:dyDescent="0.25">
      <c r="A561" s="1"/>
      <c r="B561" s="3" t="s">
        <v>294</v>
      </c>
      <c r="C561" s="9" t="s">
        <v>321</v>
      </c>
      <c r="D561" s="97">
        <v>33687</v>
      </c>
      <c r="E561">
        <v>26</v>
      </c>
      <c r="F561" t="s">
        <v>684</v>
      </c>
      <c r="G561" s="2" t="s">
        <v>200</v>
      </c>
      <c r="H561" s="6">
        <v>38</v>
      </c>
      <c r="I561" s="7"/>
      <c r="J561" s="6">
        <v>39</v>
      </c>
      <c r="K561" s="7"/>
      <c r="L561" s="6">
        <v>19</v>
      </c>
      <c r="M561" s="7"/>
      <c r="R561" s="6">
        <v>-1</v>
      </c>
      <c r="S561" s="7"/>
      <c r="V561" s="6"/>
      <c r="W561" s="6"/>
      <c r="Y561" s="6"/>
      <c r="Z561" s="6"/>
      <c r="AE561" s="4"/>
      <c r="AF561" s="6"/>
      <c r="AG561" s="6"/>
      <c r="AH561" s="6"/>
      <c r="AJ561" s="6"/>
      <c r="AK561" s="6"/>
    </row>
    <row r="562" spans="1:37" x14ac:dyDescent="0.25">
      <c r="A562" s="1"/>
      <c r="B562" s="3" t="s">
        <v>294</v>
      </c>
      <c r="C562" s="52" t="s">
        <v>432</v>
      </c>
      <c r="D562" s="97">
        <v>33687</v>
      </c>
      <c r="E562">
        <v>26</v>
      </c>
      <c r="F562" t="s">
        <v>357</v>
      </c>
      <c r="G562" s="2" t="s">
        <v>96</v>
      </c>
      <c r="H562" s="6">
        <v>39</v>
      </c>
      <c r="I562" s="7">
        <v>0</v>
      </c>
      <c r="J562" s="6">
        <v>42</v>
      </c>
      <c r="K562" s="7">
        <v>1</v>
      </c>
      <c r="L562" s="6">
        <v>14</v>
      </c>
      <c r="M562" s="7">
        <v>-1</v>
      </c>
      <c r="R562" s="6">
        <f>H562-J562</f>
        <v>-3</v>
      </c>
      <c r="S562" s="7">
        <v>-1</v>
      </c>
      <c r="V562" s="6"/>
      <c r="W562" s="6"/>
      <c r="Y562" s="6"/>
      <c r="Z562" s="6"/>
      <c r="AE562" s="4"/>
      <c r="AF562" s="6"/>
      <c r="AG562" s="6"/>
      <c r="AH562" s="6"/>
      <c r="AJ562" s="6"/>
      <c r="AK562" s="6"/>
    </row>
    <row r="563" spans="1:37" x14ac:dyDescent="0.25">
      <c r="A563" s="1"/>
      <c r="B563" s="3" t="s">
        <v>294</v>
      </c>
      <c r="C563" s="52" t="s">
        <v>432</v>
      </c>
      <c r="D563" s="97">
        <v>33687</v>
      </c>
      <c r="E563">
        <v>26</v>
      </c>
      <c r="F563" t="s">
        <v>264</v>
      </c>
      <c r="G563" s="2" t="s">
        <v>54</v>
      </c>
      <c r="H563" s="6">
        <v>40</v>
      </c>
      <c r="I563" s="7">
        <v>-0.5</v>
      </c>
      <c r="J563" s="6">
        <v>40.5</v>
      </c>
      <c r="K563" s="7">
        <v>2</v>
      </c>
      <c r="L563" s="6">
        <v>16.5</v>
      </c>
      <c r="M563" s="7">
        <v>-1.5</v>
      </c>
      <c r="R563" s="6">
        <v>-0.5</v>
      </c>
      <c r="S563" s="7">
        <v>-2.5</v>
      </c>
      <c r="V563" s="6"/>
      <c r="W563" s="6"/>
      <c r="Y563" s="6"/>
      <c r="Z563" s="6"/>
      <c r="AE563" s="4"/>
      <c r="AF563" s="6"/>
      <c r="AG563" s="6"/>
      <c r="AH563" s="6"/>
      <c r="AJ563" s="6"/>
      <c r="AK563" s="6"/>
    </row>
    <row r="564" spans="1:37" x14ac:dyDescent="0.25">
      <c r="A564" s="1"/>
      <c r="B564" s="3" t="s">
        <v>294</v>
      </c>
      <c r="C564" s="52" t="s">
        <v>566</v>
      </c>
      <c r="D564" s="97">
        <v>33688</v>
      </c>
      <c r="E564">
        <v>29</v>
      </c>
      <c r="F564" t="s">
        <v>577</v>
      </c>
      <c r="G564" s="2" t="s">
        <v>192</v>
      </c>
      <c r="H564" s="6">
        <v>38</v>
      </c>
      <c r="I564" s="7">
        <v>0</v>
      </c>
      <c r="J564" s="6">
        <v>40</v>
      </c>
      <c r="K564" s="7">
        <v>-1</v>
      </c>
      <c r="L564" s="6">
        <v>20</v>
      </c>
      <c r="M564" s="7">
        <v>1</v>
      </c>
      <c r="R564" s="6">
        <v>-2</v>
      </c>
      <c r="S564" s="7">
        <v>1</v>
      </c>
      <c r="T564" t="s">
        <v>639</v>
      </c>
      <c r="V564" s="6"/>
      <c r="W564" s="6"/>
      <c r="Y564" s="6"/>
      <c r="Z564" s="6"/>
      <c r="AE564" s="4"/>
      <c r="AF564" s="6"/>
      <c r="AG564" s="6"/>
      <c r="AH564" s="6"/>
      <c r="AJ564" s="6"/>
      <c r="AK564" s="6"/>
    </row>
    <row r="565" spans="1:37" x14ac:dyDescent="0.25">
      <c r="A565" s="1"/>
      <c r="B565" s="3" t="s">
        <v>294</v>
      </c>
      <c r="C565" s="52" t="s">
        <v>558</v>
      </c>
      <c r="D565" s="97">
        <v>33689</v>
      </c>
      <c r="E565">
        <v>29</v>
      </c>
      <c r="F565" t="s">
        <v>521</v>
      </c>
      <c r="G565" s="2" t="s">
        <v>138</v>
      </c>
      <c r="H565" s="6">
        <v>40</v>
      </c>
      <c r="I565" s="7">
        <v>2</v>
      </c>
      <c r="J565" s="6">
        <v>38</v>
      </c>
      <c r="K565" s="7">
        <v>-4</v>
      </c>
      <c r="L565" s="6">
        <v>17</v>
      </c>
      <c r="M565" s="7">
        <v>1</v>
      </c>
      <c r="R565" s="6">
        <v>2</v>
      </c>
      <c r="S565" s="7">
        <v>6</v>
      </c>
      <c r="V565" s="6"/>
      <c r="W565" s="6"/>
      <c r="Y565" s="6"/>
      <c r="Z565" s="6"/>
      <c r="AE565" s="4"/>
      <c r="AF565" s="6"/>
      <c r="AG565" s="6"/>
      <c r="AH565" s="6"/>
      <c r="AJ565" s="6"/>
      <c r="AK565" s="6"/>
    </row>
    <row r="566" spans="1:37" x14ac:dyDescent="0.25">
      <c r="A566" s="1"/>
      <c r="B566" s="3" t="s">
        <v>294</v>
      </c>
      <c r="C566" s="52" t="s">
        <v>681</v>
      </c>
      <c r="D566" s="97">
        <v>33689</v>
      </c>
      <c r="E566">
        <v>29</v>
      </c>
      <c r="F566" t="s">
        <v>357</v>
      </c>
      <c r="G566" s="2" t="s">
        <v>98</v>
      </c>
      <c r="H566" s="6">
        <v>39</v>
      </c>
      <c r="I566" s="7">
        <v>1</v>
      </c>
      <c r="J566" s="6">
        <v>40</v>
      </c>
      <c r="K566" s="7">
        <v>0</v>
      </c>
      <c r="L566" s="6">
        <v>16</v>
      </c>
      <c r="M566" s="7">
        <v>0</v>
      </c>
      <c r="R566" s="6">
        <v>-1</v>
      </c>
      <c r="S566" s="7">
        <v>1</v>
      </c>
      <c r="T566" t="s">
        <v>639</v>
      </c>
      <c r="V566" s="6"/>
      <c r="W566" s="6"/>
      <c r="Y566" s="6"/>
      <c r="Z566" s="6"/>
      <c r="AE566" s="4"/>
      <c r="AF566" s="6"/>
      <c r="AG566" s="6"/>
      <c r="AH566" s="6"/>
      <c r="AJ566" s="6"/>
      <c r="AK566" s="6"/>
    </row>
    <row r="567" spans="1:37" x14ac:dyDescent="0.25">
      <c r="A567" s="1"/>
      <c r="B567" s="3" t="s">
        <v>294</v>
      </c>
      <c r="C567" s="52" t="s">
        <v>681</v>
      </c>
      <c r="D567" s="97">
        <v>33689</v>
      </c>
      <c r="E567">
        <v>29</v>
      </c>
      <c r="F567" t="s">
        <v>357</v>
      </c>
      <c r="G567" s="2" t="s">
        <v>98</v>
      </c>
      <c r="H567" s="6">
        <v>39</v>
      </c>
      <c r="I567" s="7">
        <v>0</v>
      </c>
      <c r="J567" s="6">
        <v>40</v>
      </c>
      <c r="K567" s="7">
        <v>-2</v>
      </c>
      <c r="L567" s="6">
        <v>16</v>
      </c>
      <c r="M567" s="7">
        <v>2</v>
      </c>
      <c r="R567" s="6">
        <f>H567-J567</f>
        <v>-1</v>
      </c>
      <c r="S567" s="7">
        <v>2</v>
      </c>
      <c r="V567" s="6"/>
      <c r="W567" s="6"/>
      <c r="Y567" s="6"/>
      <c r="Z567" s="6"/>
      <c r="AE567" s="4"/>
      <c r="AF567" s="6"/>
      <c r="AG567" s="6"/>
      <c r="AH567" s="6"/>
      <c r="AJ567" s="6"/>
      <c r="AK567" s="6"/>
    </row>
    <row r="568" spans="1:37" x14ac:dyDescent="0.25">
      <c r="A568" s="1"/>
      <c r="B568" s="3" t="s">
        <v>294</v>
      </c>
      <c r="C568" s="9" t="s">
        <v>560</v>
      </c>
      <c r="D568" s="97">
        <v>33690</v>
      </c>
      <c r="E568">
        <v>29</v>
      </c>
      <c r="F568" t="s">
        <v>678</v>
      </c>
      <c r="G568" s="2" t="s">
        <v>180</v>
      </c>
      <c r="H568" s="6">
        <v>36</v>
      </c>
      <c r="I568" s="7">
        <v>-3</v>
      </c>
      <c r="J568" s="6">
        <v>38</v>
      </c>
      <c r="K568" s="7">
        <v>-2</v>
      </c>
      <c r="L568" s="6">
        <v>20</v>
      </c>
      <c r="M568" s="7">
        <v>3</v>
      </c>
      <c r="R568" s="6">
        <v>-2</v>
      </c>
      <c r="S568" s="7">
        <v>-1</v>
      </c>
      <c r="V568" s="6"/>
      <c r="W568" s="6"/>
      <c r="Y568" s="6"/>
      <c r="Z568" s="6"/>
      <c r="AE568" s="4"/>
      <c r="AF568" s="6"/>
      <c r="AG568" s="6"/>
      <c r="AH568" s="6"/>
      <c r="AJ568" s="6"/>
      <c r="AK568" s="6"/>
    </row>
    <row r="569" spans="1:37" x14ac:dyDescent="0.25">
      <c r="A569" s="1"/>
      <c r="B569" s="3" t="s">
        <v>294</v>
      </c>
      <c r="C569" s="52" t="s">
        <v>602</v>
      </c>
      <c r="D569" s="97">
        <v>33690</v>
      </c>
      <c r="E569">
        <v>29</v>
      </c>
      <c r="F569" t="s">
        <v>357</v>
      </c>
      <c r="G569" s="2" t="s">
        <v>124</v>
      </c>
      <c r="H569" s="6">
        <v>37</v>
      </c>
      <c r="I569" s="7">
        <v>-2</v>
      </c>
      <c r="J569" s="6">
        <v>41</v>
      </c>
      <c r="K569" s="7">
        <v>1</v>
      </c>
      <c r="L569" s="6">
        <v>18</v>
      </c>
      <c r="M569" s="7">
        <v>2</v>
      </c>
      <c r="R569" s="6">
        <f>H569-J569</f>
        <v>-4</v>
      </c>
      <c r="S569" s="7">
        <v>-3</v>
      </c>
      <c r="V569" s="6"/>
      <c r="W569" s="6"/>
      <c r="Y569" s="6"/>
      <c r="Z569" s="6"/>
      <c r="AE569" s="4"/>
      <c r="AF569" s="6"/>
      <c r="AG569" s="6"/>
      <c r="AH569" s="6"/>
      <c r="AJ569" s="6"/>
      <c r="AK569" s="6"/>
    </row>
    <row r="570" spans="1:37" x14ac:dyDescent="0.25">
      <c r="A570" s="1"/>
      <c r="B570" s="3" t="s">
        <v>294</v>
      </c>
      <c r="C570" s="9" t="s">
        <v>488</v>
      </c>
      <c r="D570" s="97">
        <v>33690</v>
      </c>
      <c r="F570" t="s">
        <v>638</v>
      </c>
      <c r="G570" s="2"/>
      <c r="H570" s="6">
        <v>37</v>
      </c>
      <c r="I570" s="7">
        <v>1</v>
      </c>
      <c r="J570" s="6">
        <v>39</v>
      </c>
      <c r="K570" s="7">
        <v>1</v>
      </c>
      <c r="L570" s="6">
        <v>19</v>
      </c>
      <c r="M570" s="7">
        <v>1</v>
      </c>
      <c r="R570" s="6">
        <v>-2</v>
      </c>
      <c r="S570" s="7">
        <v>-4</v>
      </c>
      <c r="T570" t="s">
        <v>639</v>
      </c>
      <c r="V570" s="6"/>
      <c r="W570" s="6"/>
      <c r="Y570" s="6"/>
      <c r="Z570" s="6"/>
      <c r="AE570" s="4"/>
      <c r="AF570" s="6"/>
      <c r="AG570" s="6"/>
      <c r="AH570" s="6"/>
      <c r="AJ570" s="6"/>
      <c r="AK570" s="6"/>
    </row>
    <row r="571" spans="1:37" x14ac:dyDescent="0.25">
      <c r="A571" s="1"/>
      <c r="B571" s="3" t="s">
        <v>294</v>
      </c>
      <c r="C571" s="52" t="s">
        <v>677</v>
      </c>
      <c r="D571" s="97">
        <v>33691</v>
      </c>
      <c r="E571">
        <v>31</v>
      </c>
      <c r="F571" t="s">
        <v>521</v>
      </c>
      <c r="G571" s="2" t="s">
        <v>42</v>
      </c>
      <c r="H571" s="6">
        <v>40</v>
      </c>
      <c r="I571" s="7">
        <v>0</v>
      </c>
      <c r="J571" s="6">
        <v>39</v>
      </c>
      <c r="K571" s="7">
        <v>1</v>
      </c>
      <c r="L571" s="6">
        <v>17</v>
      </c>
      <c r="M571" s="7">
        <v>0</v>
      </c>
      <c r="R571" s="6">
        <v>1</v>
      </c>
      <c r="S571" s="7">
        <v>-1</v>
      </c>
      <c r="V571" s="6"/>
      <c r="W571" s="6"/>
      <c r="Y571" s="6"/>
      <c r="Z571" s="6"/>
      <c r="AE571" s="4"/>
      <c r="AF571" s="6"/>
      <c r="AG571" s="6"/>
      <c r="AH571" s="6"/>
      <c r="AJ571" s="6"/>
      <c r="AK571" s="6"/>
    </row>
    <row r="572" spans="1:37" x14ac:dyDescent="0.25">
      <c r="A572" s="1"/>
      <c r="B572" s="3" t="s">
        <v>294</v>
      </c>
      <c r="C572" s="9"/>
      <c r="D572" s="97">
        <v>33691</v>
      </c>
      <c r="E572">
        <v>31</v>
      </c>
      <c r="F572" t="s">
        <v>711</v>
      </c>
      <c r="G572" s="2"/>
      <c r="H572" s="6">
        <v>39.799999999999997</v>
      </c>
      <c r="I572" s="7"/>
      <c r="J572" s="6">
        <v>39.6</v>
      </c>
      <c r="K572" s="7"/>
      <c r="L572" s="6">
        <v>17.2</v>
      </c>
      <c r="M572" s="7"/>
      <c r="R572" s="6">
        <v>0.2</v>
      </c>
      <c r="S572" s="7">
        <v>-2.2999999999999998</v>
      </c>
      <c r="T572" t="s">
        <v>639</v>
      </c>
      <c r="V572" s="6"/>
      <c r="W572" s="6"/>
      <c r="Y572" s="6"/>
      <c r="Z572" s="6"/>
      <c r="AE572" s="4"/>
      <c r="AF572" s="6"/>
      <c r="AG572" s="6"/>
      <c r="AH572" s="6"/>
      <c r="AJ572" s="6"/>
      <c r="AK572" s="6"/>
    </row>
    <row r="573" spans="1:37" x14ac:dyDescent="0.25">
      <c r="A573" s="1"/>
      <c r="B573" s="3" t="s">
        <v>294</v>
      </c>
      <c r="C573" s="52" t="s">
        <v>712</v>
      </c>
      <c r="D573" s="97">
        <v>33691</v>
      </c>
      <c r="E573">
        <v>1</v>
      </c>
      <c r="F573" t="s">
        <v>521</v>
      </c>
      <c r="G573" s="2" t="s">
        <v>102</v>
      </c>
      <c r="H573" s="6">
        <v>35</v>
      </c>
      <c r="I573" s="7">
        <v>-5</v>
      </c>
      <c r="J573" s="6">
        <v>41</v>
      </c>
      <c r="K573" s="7">
        <v>2</v>
      </c>
      <c r="L573" s="6">
        <v>19</v>
      </c>
      <c r="M573" s="7">
        <v>2</v>
      </c>
      <c r="R573" s="6">
        <v>-6</v>
      </c>
      <c r="S573" s="7">
        <v>-7</v>
      </c>
      <c r="V573" s="6"/>
      <c r="W573" s="6"/>
      <c r="Y573" s="6"/>
      <c r="Z573" s="6"/>
      <c r="AE573" s="4"/>
      <c r="AF573" s="6"/>
      <c r="AG573" s="6"/>
      <c r="AH573" s="6"/>
      <c r="AJ573" s="6"/>
      <c r="AK573" s="6"/>
    </row>
    <row r="574" spans="1:37" x14ac:dyDescent="0.25">
      <c r="A574" s="1"/>
      <c r="B574" s="3" t="s">
        <v>294</v>
      </c>
      <c r="C574" s="9" t="s">
        <v>626</v>
      </c>
      <c r="D574" s="97">
        <v>33693</v>
      </c>
      <c r="E574">
        <v>1</v>
      </c>
      <c r="F574" t="s">
        <v>577</v>
      </c>
      <c r="G574" s="2" t="s">
        <v>224</v>
      </c>
      <c r="H574" s="6">
        <v>35</v>
      </c>
      <c r="I574" s="7">
        <v>-3</v>
      </c>
      <c r="J574" s="6">
        <v>42</v>
      </c>
      <c r="K574" s="7">
        <v>1</v>
      </c>
      <c r="L574" s="6">
        <v>19</v>
      </c>
      <c r="M574" s="7">
        <v>2</v>
      </c>
      <c r="R574" s="6">
        <v>-7</v>
      </c>
      <c r="S574" s="7">
        <v>-4</v>
      </c>
      <c r="V574" s="6"/>
      <c r="W574" s="6"/>
      <c r="Y574" s="6"/>
      <c r="Z574" s="6"/>
      <c r="AE574" s="4"/>
      <c r="AF574" s="6"/>
      <c r="AG574" s="6"/>
      <c r="AH574" s="6"/>
      <c r="AJ574" s="6"/>
      <c r="AK574" s="6"/>
    </row>
    <row r="575" spans="1:37" x14ac:dyDescent="0.25">
      <c r="A575" s="1"/>
      <c r="B575" s="3" t="s">
        <v>294</v>
      </c>
      <c r="C575" s="9" t="s">
        <v>312</v>
      </c>
      <c r="D575" s="97">
        <v>33694</v>
      </c>
      <c r="E575">
        <v>1</v>
      </c>
      <c r="F575" t="s">
        <v>678</v>
      </c>
      <c r="G575" s="2" t="s">
        <v>672</v>
      </c>
      <c r="H575" s="6">
        <v>37</v>
      </c>
      <c r="I575" s="7">
        <v>1</v>
      </c>
      <c r="J575" s="6">
        <v>41</v>
      </c>
      <c r="K575" s="7">
        <v>3</v>
      </c>
      <c r="L575" s="6">
        <v>18</v>
      </c>
      <c r="M575" s="7">
        <v>-2</v>
      </c>
      <c r="R575" s="6">
        <v>-4</v>
      </c>
      <c r="S575" s="7">
        <v>-2</v>
      </c>
      <c r="V575" s="6"/>
      <c r="W575" s="6"/>
      <c r="Y575" s="6"/>
      <c r="Z575" s="6"/>
      <c r="AE575" s="4"/>
      <c r="AF575" s="6"/>
      <c r="AG575" s="6"/>
      <c r="AH575" s="6"/>
      <c r="AJ575" s="6"/>
      <c r="AK575" s="6"/>
    </row>
    <row r="576" spans="1:37" x14ac:dyDescent="0.25">
      <c r="A576" s="1"/>
      <c r="B576" s="3" t="s">
        <v>294</v>
      </c>
      <c r="C576" s="52" t="s">
        <v>643</v>
      </c>
      <c r="D576" s="97">
        <v>33694</v>
      </c>
      <c r="E576">
        <v>2</v>
      </c>
      <c r="F576" t="s">
        <v>264</v>
      </c>
      <c r="G576" s="2" t="s">
        <v>54</v>
      </c>
      <c r="H576" s="6">
        <v>38</v>
      </c>
      <c r="I576" s="7">
        <v>-2</v>
      </c>
      <c r="J576" s="6">
        <v>37.5</v>
      </c>
      <c r="K576" s="7">
        <v>-3</v>
      </c>
      <c r="L576" s="6">
        <v>20.5</v>
      </c>
      <c r="M576" s="7">
        <v>4</v>
      </c>
      <c r="R576" s="6">
        <v>0.5</v>
      </c>
      <c r="S576" s="7">
        <v>1</v>
      </c>
      <c r="V576" s="6"/>
      <c r="W576" s="6"/>
      <c r="Y576" s="6"/>
      <c r="Z576" s="6"/>
      <c r="AE576" s="4"/>
      <c r="AF576" s="6"/>
      <c r="AG576" s="6"/>
      <c r="AH576" s="6"/>
      <c r="AJ576" s="6"/>
      <c r="AK576" s="6"/>
    </row>
    <row r="577" spans="1:39" x14ac:dyDescent="0.25">
      <c r="A577" s="1"/>
      <c r="B577" s="3" t="s">
        <v>294</v>
      </c>
      <c r="C577" s="52" t="s">
        <v>643</v>
      </c>
      <c r="D577" s="97">
        <v>33694</v>
      </c>
      <c r="E577">
        <v>2</v>
      </c>
      <c r="F577" t="s">
        <v>357</v>
      </c>
      <c r="G577" s="2" t="s">
        <v>96</v>
      </c>
      <c r="H577" s="6">
        <v>37</v>
      </c>
      <c r="I577" s="7">
        <v>0</v>
      </c>
      <c r="J577" s="6">
        <v>39</v>
      </c>
      <c r="K577" s="7">
        <v>-2</v>
      </c>
      <c r="L577" s="6">
        <v>19</v>
      </c>
      <c r="M577" s="7">
        <v>1</v>
      </c>
      <c r="R577" s="6">
        <f>H577-J577</f>
        <v>-2</v>
      </c>
      <c r="S577" s="7">
        <v>2</v>
      </c>
      <c r="V577" s="6"/>
      <c r="W577" s="6"/>
      <c r="Y577" s="6"/>
      <c r="Z577" s="6"/>
      <c r="AE577" s="4"/>
      <c r="AF577" s="6"/>
      <c r="AG577" s="6"/>
      <c r="AH577" s="6"/>
      <c r="AJ577" s="6"/>
      <c r="AK577" s="6"/>
    </row>
    <row r="578" spans="1:39" x14ac:dyDescent="0.25">
      <c r="A578" s="1"/>
      <c r="B578" s="3" t="s">
        <v>294</v>
      </c>
      <c r="C578" s="52" t="s">
        <v>713</v>
      </c>
      <c r="D578" s="97">
        <v>33694</v>
      </c>
      <c r="E578">
        <v>7</v>
      </c>
      <c r="F578" t="s">
        <v>678</v>
      </c>
      <c r="G578" s="2" t="s">
        <v>144</v>
      </c>
      <c r="H578" s="6">
        <v>36.200000000000003</v>
      </c>
      <c r="I578" s="7"/>
      <c r="J578" s="6">
        <v>38.700000000000003</v>
      </c>
      <c r="K578" s="7"/>
      <c r="L578" s="6">
        <v>20.399999999999999</v>
      </c>
      <c r="M578" s="7"/>
      <c r="R578" s="6">
        <v>-2.5</v>
      </c>
      <c r="S578" s="7"/>
      <c r="T578" t="s">
        <v>714</v>
      </c>
      <c r="V578" s="6"/>
      <c r="W578" s="6"/>
      <c r="Y578" s="6"/>
      <c r="Z578" s="6"/>
      <c r="AE578" s="4"/>
      <c r="AF578" s="6"/>
      <c r="AG578" s="6"/>
      <c r="AH578" s="6"/>
      <c r="AJ578" s="6"/>
      <c r="AK578" s="6"/>
    </row>
    <row r="579" spans="1:39" x14ac:dyDescent="0.25">
      <c r="A579" s="1"/>
      <c r="B579" s="3" t="s">
        <v>294</v>
      </c>
      <c r="C579" s="52" t="s">
        <v>713</v>
      </c>
      <c r="D579" s="97">
        <v>33694</v>
      </c>
      <c r="E579">
        <v>7</v>
      </c>
      <c r="F579" t="s">
        <v>678</v>
      </c>
      <c r="G579" s="2" t="s">
        <v>144</v>
      </c>
      <c r="H579" s="6">
        <v>36.200000000000003</v>
      </c>
      <c r="I579" s="7"/>
      <c r="J579" s="6">
        <v>38.700000000000003</v>
      </c>
      <c r="K579" s="7"/>
      <c r="L579" s="6">
        <v>20.399999999999999</v>
      </c>
      <c r="M579" s="7"/>
      <c r="R579" s="6">
        <v>-2.5</v>
      </c>
      <c r="S579" s="7"/>
      <c r="T579" t="s">
        <v>714</v>
      </c>
      <c r="V579" s="6"/>
      <c r="W579" s="6"/>
      <c r="Y579" s="6"/>
      <c r="Z579" s="6"/>
      <c r="AE579" s="4"/>
      <c r="AF579" s="6"/>
      <c r="AG579" s="6"/>
      <c r="AH579" s="6"/>
      <c r="AJ579" s="6"/>
      <c r="AK579" s="6"/>
    </row>
    <row r="580" spans="1:39" x14ac:dyDescent="0.25">
      <c r="A580" s="1"/>
      <c r="B580" s="3" t="s">
        <v>294</v>
      </c>
      <c r="C580" s="52" t="s">
        <v>715</v>
      </c>
      <c r="D580" s="97">
        <v>33666</v>
      </c>
      <c r="F580" t="s">
        <v>664</v>
      </c>
      <c r="G580" s="2"/>
      <c r="H580" s="6"/>
      <c r="I580" s="7"/>
      <c r="J580" s="6"/>
      <c r="K580" s="7"/>
      <c r="L580" s="6"/>
      <c r="M580" s="7"/>
      <c r="R580" s="6"/>
      <c r="S580" s="7"/>
      <c r="V580" s="6">
        <v>46.4</v>
      </c>
      <c r="W580" s="6">
        <v>44.7</v>
      </c>
      <c r="X580" s="7">
        <f>V580-W580</f>
        <v>1.6999999999999957</v>
      </c>
      <c r="Y580" s="6">
        <v>35.4</v>
      </c>
      <c r="Z580" s="6">
        <v>54.5</v>
      </c>
      <c r="AA580" s="7">
        <f>Y580-Z580</f>
        <v>-19.100000000000001</v>
      </c>
      <c r="AB580" s="6">
        <v>62.7</v>
      </c>
      <c r="AC580" s="6">
        <v>22.2</v>
      </c>
      <c r="AD580" s="7">
        <f>AB580-AC580</f>
        <v>40.5</v>
      </c>
      <c r="AE580" s="4"/>
      <c r="AF580" s="6"/>
      <c r="AG580" s="6"/>
      <c r="AH580" s="6"/>
      <c r="AJ580" s="6">
        <v>29.4</v>
      </c>
      <c r="AK580" s="6">
        <v>57</v>
      </c>
      <c r="AL580" s="7">
        <f>AJ580-AK580</f>
        <v>-27.6</v>
      </c>
      <c r="AM580" s="4" t="s">
        <v>292</v>
      </c>
    </row>
    <row r="581" spans="1:39" x14ac:dyDescent="0.25">
      <c r="A581" s="1"/>
      <c r="B581" s="3" t="s">
        <v>269</v>
      </c>
      <c r="C581" s="52" t="s">
        <v>571</v>
      </c>
      <c r="D581" s="97">
        <v>33696</v>
      </c>
      <c r="E581">
        <v>5</v>
      </c>
      <c r="F581" t="s">
        <v>264</v>
      </c>
      <c r="G581" s="2" t="s">
        <v>194</v>
      </c>
      <c r="H581" s="6">
        <v>37.5</v>
      </c>
      <c r="I581" s="7">
        <v>-0.5</v>
      </c>
      <c r="J581" s="6">
        <v>37.5</v>
      </c>
      <c r="K581" s="7">
        <v>0</v>
      </c>
      <c r="L581" s="6">
        <v>21</v>
      </c>
      <c r="M581" s="7">
        <v>0.5</v>
      </c>
      <c r="R581" s="6">
        <v>0</v>
      </c>
      <c r="S581" s="7">
        <v>-0.5</v>
      </c>
      <c r="V581" s="6"/>
      <c r="W581" s="6"/>
      <c r="AE581" s="4"/>
      <c r="AF581" s="6"/>
      <c r="AG581" s="6"/>
      <c r="AH581" s="6"/>
      <c r="AJ581" s="6"/>
      <c r="AK581" s="6"/>
    </row>
    <row r="582" spans="1:39" x14ac:dyDescent="0.25">
      <c r="A582" s="1"/>
      <c r="B582" s="3" t="s">
        <v>269</v>
      </c>
      <c r="C582" s="52" t="s">
        <v>571</v>
      </c>
      <c r="D582" s="97">
        <v>33696</v>
      </c>
      <c r="E582">
        <v>5</v>
      </c>
      <c r="F582" t="s">
        <v>357</v>
      </c>
      <c r="G582" s="2" t="s">
        <v>98</v>
      </c>
      <c r="H582" s="6">
        <v>38</v>
      </c>
      <c r="I582" s="7">
        <v>-1</v>
      </c>
      <c r="J582" s="6">
        <v>41</v>
      </c>
      <c r="K582" s="7">
        <v>1</v>
      </c>
      <c r="L582" s="6">
        <v>17</v>
      </c>
      <c r="M582" s="7">
        <v>1</v>
      </c>
      <c r="R582" s="6">
        <v>-3</v>
      </c>
      <c r="S582" s="7">
        <v>-2</v>
      </c>
      <c r="T582" t="s">
        <v>639</v>
      </c>
      <c r="V582" s="6"/>
      <c r="W582" s="6"/>
      <c r="AE582" s="4"/>
      <c r="AF582" s="6"/>
      <c r="AG582" s="6"/>
      <c r="AH582" s="6"/>
      <c r="AJ582" s="6"/>
      <c r="AK582" s="6"/>
    </row>
    <row r="583" spans="1:39" x14ac:dyDescent="0.25">
      <c r="A583" s="1"/>
      <c r="B583" s="3" t="s">
        <v>269</v>
      </c>
      <c r="C583" s="52" t="s">
        <v>571</v>
      </c>
      <c r="D583" s="97">
        <v>33696</v>
      </c>
      <c r="E583">
        <v>5</v>
      </c>
      <c r="F583" t="s">
        <v>357</v>
      </c>
      <c r="G583" s="2" t="s">
        <v>98</v>
      </c>
      <c r="H583" s="6">
        <v>38</v>
      </c>
      <c r="I583" s="7">
        <v>1</v>
      </c>
      <c r="J583" s="6">
        <v>41</v>
      </c>
      <c r="K583" s="7">
        <v>2</v>
      </c>
      <c r="L583" s="6">
        <v>17</v>
      </c>
      <c r="M583" s="7">
        <v>-2</v>
      </c>
      <c r="R583" s="6">
        <f>H583-J583</f>
        <v>-3</v>
      </c>
      <c r="S583" s="7">
        <v>-1</v>
      </c>
      <c r="V583" s="6"/>
      <c r="W583" s="6"/>
      <c r="AE583" s="4"/>
      <c r="AF583" s="6"/>
      <c r="AG583" s="6"/>
      <c r="AH583" s="6"/>
      <c r="AJ583" s="6"/>
      <c r="AK583" s="6"/>
    </row>
    <row r="584" spans="1:39" x14ac:dyDescent="0.25">
      <c r="A584" s="1"/>
      <c r="B584" s="3" t="s">
        <v>269</v>
      </c>
      <c r="C584" s="9" t="s">
        <v>583</v>
      </c>
      <c r="D584" s="97">
        <v>33697</v>
      </c>
      <c r="E584">
        <v>5</v>
      </c>
      <c r="F584" t="s">
        <v>678</v>
      </c>
      <c r="G584" s="2" t="s">
        <v>180</v>
      </c>
      <c r="H584" s="6">
        <v>37</v>
      </c>
      <c r="I584" s="7"/>
      <c r="J584" s="6">
        <v>39</v>
      </c>
      <c r="K584" s="7">
        <v>-2</v>
      </c>
      <c r="L584" s="6">
        <v>19</v>
      </c>
      <c r="M584" s="7">
        <v>1</v>
      </c>
      <c r="R584" s="6">
        <v>-2</v>
      </c>
      <c r="S584" s="7">
        <v>2</v>
      </c>
      <c r="V584" s="6"/>
      <c r="W584" s="6"/>
      <c r="AE584" s="4"/>
      <c r="AF584" s="6"/>
      <c r="AG584" s="6"/>
      <c r="AH584" s="6"/>
      <c r="AJ584" s="6"/>
      <c r="AK584" s="6"/>
    </row>
    <row r="585" spans="1:39" x14ac:dyDescent="0.25">
      <c r="A585" s="1"/>
      <c r="B585" s="3" t="s">
        <v>269</v>
      </c>
      <c r="C585" s="9" t="s">
        <v>589</v>
      </c>
      <c r="D585" s="97">
        <v>33697</v>
      </c>
      <c r="F585" t="s">
        <v>638</v>
      </c>
      <c r="G585" s="2"/>
      <c r="H585" s="6">
        <v>35</v>
      </c>
      <c r="I585" s="7">
        <v>-2</v>
      </c>
      <c r="J585" s="6">
        <v>38</v>
      </c>
      <c r="K585" s="7">
        <v>-1</v>
      </c>
      <c r="L585" s="6">
        <v>23</v>
      </c>
      <c r="M585" s="7">
        <v>4</v>
      </c>
      <c r="R585" s="6">
        <v>-3</v>
      </c>
      <c r="S585" s="7">
        <v>-1</v>
      </c>
      <c r="T585" t="s">
        <v>639</v>
      </c>
      <c r="V585" s="6"/>
      <c r="W585" s="6"/>
      <c r="AE585" s="4"/>
      <c r="AF585" s="6"/>
      <c r="AG585" s="6"/>
      <c r="AH585" s="6"/>
      <c r="AJ585" s="6"/>
      <c r="AK585" s="6"/>
    </row>
    <row r="586" spans="1:39" x14ac:dyDescent="0.25">
      <c r="A586" s="1"/>
      <c r="B586" s="3" t="s">
        <v>269</v>
      </c>
      <c r="C586" s="52" t="s">
        <v>589</v>
      </c>
      <c r="D586" s="97">
        <v>33697</v>
      </c>
      <c r="E586">
        <v>5</v>
      </c>
      <c r="F586" t="s">
        <v>521</v>
      </c>
      <c r="G586" s="2" t="s">
        <v>138</v>
      </c>
      <c r="H586" s="6">
        <v>38</v>
      </c>
      <c r="I586" s="7">
        <v>3</v>
      </c>
      <c r="J586" s="6">
        <v>40</v>
      </c>
      <c r="K586" s="7">
        <v>-1</v>
      </c>
      <c r="L586" s="6">
        <v>17</v>
      </c>
      <c r="M586" s="7">
        <v>-2</v>
      </c>
      <c r="R586" s="6">
        <v>-2</v>
      </c>
      <c r="S586" s="7">
        <v>4</v>
      </c>
      <c r="V586" s="6"/>
      <c r="W586" s="6"/>
      <c r="AE586" s="4"/>
      <c r="AF586" s="6"/>
      <c r="AG586" s="6"/>
      <c r="AH586" s="6"/>
      <c r="AJ586" s="6"/>
      <c r="AK586" s="6"/>
    </row>
    <row r="587" spans="1:39" x14ac:dyDescent="0.25">
      <c r="A587" s="1"/>
      <c r="B587" s="3" t="s">
        <v>269</v>
      </c>
      <c r="C587" s="52" t="s">
        <v>589</v>
      </c>
      <c r="D587" s="97">
        <v>33697</v>
      </c>
      <c r="E587">
        <v>5</v>
      </c>
      <c r="F587" t="s">
        <v>357</v>
      </c>
      <c r="G587" s="2" t="s">
        <v>124</v>
      </c>
      <c r="H587" s="6">
        <v>35</v>
      </c>
      <c r="I587" s="7">
        <v>-3</v>
      </c>
      <c r="J587" s="6">
        <v>41</v>
      </c>
      <c r="K587" s="7">
        <v>0</v>
      </c>
      <c r="L587" s="6">
        <v>20</v>
      </c>
      <c r="M587" s="7">
        <v>3</v>
      </c>
      <c r="R587" s="6">
        <f>H587-J587</f>
        <v>-6</v>
      </c>
      <c r="S587" s="7">
        <v>-3</v>
      </c>
      <c r="V587" s="6"/>
      <c r="W587" s="6"/>
      <c r="AE587" s="4"/>
      <c r="AF587" s="6"/>
      <c r="AG587" s="6"/>
      <c r="AH587" s="6"/>
      <c r="AJ587" s="6"/>
      <c r="AK587" s="6"/>
    </row>
    <row r="588" spans="1:39" x14ac:dyDescent="0.25">
      <c r="A588" s="1"/>
      <c r="B588" s="3" t="s">
        <v>269</v>
      </c>
      <c r="C588" s="9" t="s">
        <v>591</v>
      </c>
      <c r="D588" s="97">
        <v>33698</v>
      </c>
      <c r="E588">
        <v>7</v>
      </c>
      <c r="F588" t="s">
        <v>521</v>
      </c>
      <c r="G588" s="2" t="s">
        <v>42</v>
      </c>
      <c r="H588" s="6">
        <v>37</v>
      </c>
      <c r="I588" s="7">
        <v>-1</v>
      </c>
      <c r="J588" s="6">
        <v>38</v>
      </c>
      <c r="K588" s="7">
        <v>-2</v>
      </c>
      <c r="L588" s="6">
        <v>21</v>
      </c>
      <c r="M588" s="7">
        <v>4</v>
      </c>
      <c r="R588" s="6">
        <v>-1</v>
      </c>
      <c r="S588" s="7">
        <v>-1</v>
      </c>
      <c r="V588" s="6"/>
      <c r="W588" s="6"/>
      <c r="AE588" s="4"/>
      <c r="AF588" s="6"/>
      <c r="AG588" s="6"/>
      <c r="AH588" s="6"/>
      <c r="AJ588" s="6"/>
      <c r="AK588" s="6"/>
    </row>
    <row r="589" spans="1:39" x14ac:dyDescent="0.25">
      <c r="A589" s="1"/>
      <c r="B589" s="3" t="s">
        <v>269</v>
      </c>
      <c r="C589" s="9" t="s">
        <v>362</v>
      </c>
      <c r="D589" s="97">
        <v>33698</v>
      </c>
      <c r="E589">
        <v>8</v>
      </c>
      <c r="F589" t="s">
        <v>521</v>
      </c>
      <c r="G589" s="2" t="s">
        <v>102</v>
      </c>
      <c r="H589" s="6">
        <v>38</v>
      </c>
      <c r="I589" s="7">
        <v>1</v>
      </c>
      <c r="J589" s="6">
        <v>40</v>
      </c>
      <c r="K589" s="7">
        <v>2</v>
      </c>
      <c r="L589" s="6">
        <v>18</v>
      </c>
      <c r="M589" s="7">
        <v>-3</v>
      </c>
      <c r="R589" s="6">
        <v>-2</v>
      </c>
      <c r="S589" s="7">
        <v>-1</v>
      </c>
      <c r="V589" s="6"/>
      <c r="W589" s="6"/>
      <c r="AE589" s="4"/>
      <c r="AF589" s="6"/>
      <c r="AG589" s="6"/>
      <c r="AH589" s="6"/>
      <c r="AJ589" s="6"/>
      <c r="AK589" s="6"/>
    </row>
    <row r="590" spans="1:39" x14ac:dyDescent="0.25">
      <c r="A590" s="1"/>
      <c r="B590" s="3" t="s">
        <v>269</v>
      </c>
      <c r="C590" s="52" t="s">
        <v>593</v>
      </c>
      <c r="D590" s="97">
        <v>33700</v>
      </c>
      <c r="E590">
        <v>8</v>
      </c>
      <c r="F590" t="s">
        <v>577</v>
      </c>
      <c r="G590" s="2" t="s">
        <v>250</v>
      </c>
      <c r="H590" s="6">
        <v>37</v>
      </c>
      <c r="I590" s="7">
        <v>2</v>
      </c>
      <c r="J590" s="6">
        <v>40</v>
      </c>
      <c r="K590" s="7">
        <v>-2</v>
      </c>
      <c r="L590" s="6">
        <v>20</v>
      </c>
      <c r="M590" s="7">
        <v>1</v>
      </c>
      <c r="R590" s="6">
        <v>-3</v>
      </c>
      <c r="S590" s="7">
        <v>4</v>
      </c>
      <c r="V590" s="6"/>
      <c r="W590" s="6"/>
      <c r="AE590" s="4"/>
      <c r="AF590" s="6"/>
      <c r="AG590" s="6"/>
      <c r="AH590" s="6"/>
      <c r="AJ590" s="6"/>
      <c r="AK590" s="6"/>
    </row>
    <row r="591" spans="1:39" x14ac:dyDescent="0.25">
      <c r="A591" s="1"/>
      <c r="B591" s="3" t="s">
        <v>269</v>
      </c>
      <c r="C591" s="52" t="s">
        <v>716</v>
      </c>
      <c r="D591" s="97">
        <v>33700</v>
      </c>
      <c r="F591" s="3" t="s">
        <v>717</v>
      </c>
      <c r="G591" s="2" t="s">
        <v>100</v>
      </c>
      <c r="H591" s="6">
        <v>42</v>
      </c>
      <c r="I591" s="7"/>
      <c r="J591" s="6">
        <v>33</v>
      </c>
      <c r="K591" s="7"/>
      <c r="L591" s="6">
        <v>22</v>
      </c>
      <c r="M591" s="7"/>
      <c r="R591" s="6">
        <v>9</v>
      </c>
      <c r="S591" s="7"/>
      <c r="T591" s="3" t="s">
        <v>718</v>
      </c>
      <c r="V591" s="6"/>
      <c r="W591" s="6"/>
      <c r="AE591" s="4"/>
      <c r="AF591" s="6"/>
      <c r="AG591" s="6"/>
      <c r="AH591" s="6"/>
      <c r="AJ591" s="6"/>
      <c r="AK591" s="6"/>
    </row>
    <row r="592" spans="1:39" x14ac:dyDescent="0.25">
      <c r="A592" s="1"/>
      <c r="B592" s="3" t="s">
        <v>269</v>
      </c>
      <c r="C592" s="52" t="s">
        <v>647</v>
      </c>
      <c r="D592" s="97">
        <v>33701</v>
      </c>
      <c r="E592">
        <v>9</v>
      </c>
      <c r="F592" t="s">
        <v>357</v>
      </c>
      <c r="G592" s="2" t="s">
        <v>96</v>
      </c>
      <c r="H592" s="6">
        <v>39</v>
      </c>
      <c r="I592" s="7">
        <v>4</v>
      </c>
      <c r="J592" s="6">
        <v>42</v>
      </c>
      <c r="K592" s="7">
        <v>1</v>
      </c>
      <c r="L592" s="6">
        <v>17</v>
      </c>
      <c r="M592" s="7">
        <v>-3</v>
      </c>
      <c r="R592" s="6">
        <f>H592-J592</f>
        <v>-3</v>
      </c>
      <c r="S592" s="7">
        <v>3</v>
      </c>
      <c r="V592" s="6"/>
      <c r="W592" s="6"/>
      <c r="AE592" s="4"/>
      <c r="AF592" s="6"/>
      <c r="AG592" s="6"/>
      <c r="AH592" s="6"/>
      <c r="AJ592" s="6"/>
      <c r="AK592" s="6"/>
    </row>
    <row r="593" spans="1:37" x14ac:dyDescent="0.25">
      <c r="A593" s="1"/>
      <c r="B593" s="3" t="s">
        <v>269</v>
      </c>
      <c r="C593" s="52" t="s">
        <v>647</v>
      </c>
      <c r="D593" s="97">
        <v>33701</v>
      </c>
      <c r="E593">
        <v>9</v>
      </c>
      <c r="F593" t="s">
        <v>264</v>
      </c>
      <c r="G593" s="2" t="s">
        <v>54</v>
      </c>
      <c r="H593" s="6">
        <v>38.5</v>
      </c>
      <c r="I593" s="7">
        <v>1</v>
      </c>
      <c r="J593" s="6">
        <v>38</v>
      </c>
      <c r="K593" s="7">
        <v>0.5</v>
      </c>
      <c r="L593" s="6">
        <v>20</v>
      </c>
      <c r="M593" s="7">
        <v>-1</v>
      </c>
      <c r="R593" s="6">
        <v>0.5</v>
      </c>
      <c r="S593" s="7">
        <v>0.5</v>
      </c>
      <c r="V593" s="6"/>
      <c r="W593" s="6"/>
      <c r="AE593" s="4"/>
      <c r="AJ593" s="6"/>
      <c r="AK593" s="6"/>
    </row>
    <row r="594" spans="1:37" x14ac:dyDescent="0.25">
      <c r="A594" s="1"/>
      <c r="B594" s="3" t="s">
        <v>269</v>
      </c>
      <c r="C594" s="52" t="s">
        <v>647</v>
      </c>
      <c r="D594" s="97">
        <v>33701</v>
      </c>
      <c r="E594">
        <v>9</v>
      </c>
      <c r="F594" t="s">
        <v>577</v>
      </c>
      <c r="G594" s="2" t="s">
        <v>224</v>
      </c>
      <c r="H594" s="6">
        <v>38</v>
      </c>
      <c r="I594" s="7">
        <v>1</v>
      </c>
      <c r="J594" s="6">
        <v>39</v>
      </c>
      <c r="K594" s="7">
        <v>-1</v>
      </c>
      <c r="L594" s="6">
        <v>20</v>
      </c>
      <c r="M594" s="7"/>
      <c r="R594" s="6">
        <v>-1</v>
      </c>
      <c r="S594" s="7">
        <v>2</v>
      </c>
      <c r="V594" s="6"/>
      <c r="W594" s="6"/>
      <c r="AE594" s="4"/>
      <c r="AJ594" s="6"/>
      <c r="AK594" s="6"/>
    </row>
    <row r="595" spans="1:37" x14ac:dyDescent="0.25">
      <c r="A595" s="1"/>
      <c r="B595" s="3" t="s">
        <v>269</v>
      </c>
      <c r="C595" s="9" t="s">
        <v>377</v>
      </c>
      <c r="D595" s="97">
        <v>33702</v>
      </c>
      <c r="E595">
        <v>9</v>
      </c>
      <c r="F595" t="s">
        <v>678</v>
      </c>
      <c r="G595" s="2" t="s">
        <v>672</v>
      </c>
      <c r="H595" s="6">
        <v>38</v>
      </c>
      <c r="I595" s="7">
        <v>1</v>
      </c>
      <c r="J595" s="6">
        <v>38</v>
      </c>
      <c r="K595" s="7">
        <v>-1</v>
      </c>
      <c r="L595" s="6">
        <v>20</v>
      </c>
      <c r="M595" s="7">
        <v>1</v>
      </c>
      <c r="R595" s="6">
        <v>0</v>
      </c>
      <c r="S595" s="7">
        <v>2</v>
      </c>
      <c r="V595" s="6"/>
      <c r="W595" s="6"/>
      <c r="AE595" s="4"/>
      <c r="AJ595" s="6"/>
      <c r="AK595" s="6"/>
    </row>
    <row r="596" spans="1:37" x14ac:dyDescent="0.25">
      <c r="A596" s="1"/>
      <c r="B596" s="3"/>
      <c r="C596" s="9"/>
      <c r="G596" s="2"/>
      <c r="H596" s="6"/>
      <c r="I596" s="7"/>
      <c r="J596" s="6"/>
      <c r="K596" s="7"/>
      <c r="L596" s="6"/>
      <c r="M596" s="7"/>
      <c r="R596" s="6"/>
      <c r="S596" s="7"/>
      <c r="V596" s="6"/>
      <c r="W596" s="6"/>
      <c r="AE596" s="4"/>
      <c r="AJ596" s="6"/>
      <c r="AK596" s="6"/>
    </row>
    <row r="597" spans="1:37" x14ac:dyDescent="0.25">
      <c r="A597" s="1"/>
      <c r="B597" s="3"/>
      <c r="C597" s="9" t="s">
        <v>649</v>
      </c>
      <c r="F597" t="s">
        <v>678</v>
      </c>
      <c r="G597" s="2" t="s">
        <v>196</v>
      </c>
      <c r="H597" s="6">
        <v>38</v>
      </c>
      <c r="J597" s="6">
        <v>41</v>
      </c>
      <c r="L597" s="6">
        <v>18</v>
      </c>
      <c r="N597" s="7"/>
      <c r="P597" s="6"/>
      <c r="R597" s="6">
        <v>-3</v>
      </c>
      <c r="S597" s="7"/>
      <c r="AE597" s="4"/>
    </row>
    <row r="598" spans="1:37" x14ac:dyDescent="0.25">
      <c r="A598" s="1"/>
      <c r="B598" s="3"/>
      <c r="F598" t="s">
        <v>521</v>
      </c>
      <c r="G598" s="2" t="s">
        <v>102</v>
      </c>
      <c r="H598" s="6">
        <v>41.1</v>
      </c>
      <c r="I598" s="7"/>
      <c r="J598" s="6">
        <v>36.299999999999997</v>
      </c>
      <c r="K598" s="7"/>
      <c r="L598" s="6">
        <v>18</v>
      </c>
      <c r="M598" s="7"/>
      <c r="R598" s="6">
        <v>4.8</v>
      </c>
      <c r="S598" s="7"/>
      <c r="AE598" s="4"/>
    </row>
    <row r="599" spans="1:37" x14ac:dyDescent="0.25">
      <c r="A599" s="1"/>
      <c r="B599" s="3"/>
      <c r="C599" s="9"/>
      <c r="F599" t="s">
        <v>357</v>
      </c>
      <c r="G599" s="2" t="s">
        <v>8</v>
      </c>
      <c r="H599" s="6">
        <v>40</v>
      </c>
      <c r="I599" s="7"/>
      <c r="J599" s="6">
        <v>36.299999999999997</v>
      </c>
      <c r="K599" s="7"/>
      <c r="L599" s="6">
        <v>18.3</v>
      </c>
      <c r="M599" s="7"/>
      <c r="R599" s="6">
        <v>3.7</v>
      </c>
      <c r="S599" s="7"/>
      <c r="AE599" s="4"/>
    </row>
    <row r="600" spans="1:37" x14ac:dyDescent="0.25">
      <c r="A600" s="1"/>
      <c r="B600" s="3"/>
      <c r="C600" s="9"/>
      <c r="G600" s="2"/>
      <c r="H600" s="6"/>
      <c r="J600" s="6"/>
      <c r="L600" s="6"/>
      <c r="N600" s="7"/>
      <c r="R600" s="6"/>
      <c r="AE600" s="4"/>
    </row>
    <row r="601" spans="1:37" x14ac:dyDescent="0.25">
      <c r="A601" s="1"/>
      <c r="C601" s="9"/>
      <c r="E601">
        <v>9</v>
      </c>
      <c r="F601" t="s">
        <v>274</v>
      </c>
      <c r="G601" s="2"/>
      <c r="H601" s="6">
        <v>42.8</v>
      </c>
      <c r="J601" s="6">
        <v>35.200000000000003</v>
      </c>
      <c r="L601" s="6">
        <v>18.3</v>
      </c>
      <c r="N601" s="7"/>
      <c r="R601" s="6">
        <v>7.6</v>
      </c>
    </row>
  </sheetData>
  <autoFilter ref="A1:T595" xr:uid="{00000000-0009-0000-0000-00000E000000}"/>
  <phoneticPr fontId="5" type="noConversion"/>
  <conditionalFormatting sqref="I2:I77 K2:K77 M2:M121 S2:S205 O50:O55 O57:O77 I79:I110 K79:K110 O79:O205 I112:I121 K112:K205 I123:I205 M123:M205 Q166 Q168:Q169 Q171:Q173 Q175:Q205 I207:I214 M207:M214 O207:O214 Q207:Q214 S207:S214 K207:K272 O216:O222 I216:I272 M216:M272 Q216:Q272 S216:S599 O225:O249 O252:O272 O274:O293 I274:I312 K274:K312 M274:M312 Q274:Q312 Q314:Q317 I314:I332 M314:M333 K314:K596 Q319:Q500 M335:M349 I338:I339 I341:I596 M351:M596 I598:I599 K598:K599 M598:M599">
    <cfRule type="cellIs" dxfId="2495" priority="818" stopIfTrue="1" operator="lessThan">
      <formula>0</formula>
    </cfRule>
    <cfRule type="cellIs" dxfId="2494" priority="817" stopIfTrue="1" operator="greaterThan">
      <formula>0</formula>
    </cfRule>
  </conditionalFormatting>
  <conditionalFormatting sqref="I336">
    <cfRule type="cellIs" dxfId="2493" priority="36" stopIfTrue="1" operator="lessThan">
      <formula>0</formula>
    </cfRule>
    <cfRule type="cellIs" dxfId="2492" priority="35" stopIfTrue="1" operator="greaterThan">
      <formula>0</formula>
    </cfRule>
  </conditionalFormatting>
  <conditionalFormatting sqref="N210">
    <cfRule type="cellIs" dxfId="2491" priority="108" stopIfTrue="1" operator="lessThan">
      <formula>0</formula>
    </cfRule>
    <cfRule type="cellIs" dxfId="2490" priority="107" stopIfTrue="1" operator="greaterThan">
      <formula>0</formula>
    </cfRule>
  </conditionalFormatting>
  <conditionalFormatting sqref="P62">
    <cfRule type="cellIs" dxfId="2489" priority="261" stopIfTrue="1" operator="greaterThan">
      <formula>0</formula>
    </cfRule>
    <cfRule type="cellIs" dxfId="2488" priority="262" stopIfTrue="1" operator="lessThan">
      <formula>0</formula>
    </cfRule>
  </conditionalFormatting>
  <conditionalFormatting sqref="R2:R601 P597">
    <cfRule type="cellIs" dxfId="2487" priority="816" stopIfTrue="1" operator="greaterThan">
      <formula>0</formula>
    </cfRule>
    <cfRule type="cellIs" dxfId="2486" priority="815" stopIfTrue="1" operator="lessThan">
      <formula>0</formula>
    </cfRule>
  </conditionalFormatting>
  <conditionalFormatting sqref="X4:X5 AD208:AD210">
    <cfRule type="cellIs" dxfId="2485" priority="329" stopIfTrue="1" operator="greaterThan">
      <formula>0</formula>
    </cfRule>
    <cfRule type="cellIs" dxfId="2484" priority="330" stopIfTrue="1" operator="lessThan">
      <formula>0</formula>
    </cfRule>
  </conditionalFormatting>
  <conditionalFormatting sqref="X8:X9">
    <cfRule type="cellIs" dxfId="2483" priority="327" stopIfTrue="1" operator="greaterThan">
      <formula>0</formula>
    </cfRule>
    <cfRule type="cellIs" dxfId="2482" priority="328" stopIfTrue="1" operator="lessThan">
      <formula>0</formula>
    </cfRule>
  </conditionalFormatting>
  <conditionalFormatting sqref="X12:X13">
    <cfRule type="cellIs" dxfId="2481" priority="326" stopIfTrue="1" operator="lessThan">
      <formula>0</formula>
    </cfRule>
    <cfRule type="cellIs" dxfId="2480" priority="325" stopIfTrue="1" operator="greaterThan">
      <formula>0</formula>
    </cfRule>
  </conditionalFormatting>
  <conditionalFormatting sqref="X18">
    <cfRule type="cellIs" dxfId="2479" priority="309" stopIfTrue="1" operator="greaterThan">
      <formula>0</formula>
    </cfRule>
    <cfRule type="cellIs" dxfId="2478" priority="310" stopIfTrue="1" operator="lessThan">
      <formula>0</formula>
    </cfRule>
  </conditionalFormatting>
  <conditionalFormatting sqref="X20">
    <cfRule type="cellIs" dxfId="2477" priority="748" stopIfTrue="1" operator="lessThan">
      <formula>0</formula>
    </cfRule>
    <cfRule type="cellIs" dxfId="2476" priority="747" stopIfTrue="1" operator="greaterThan">
      <formula>0</formula>
    </cfRule>
  </conditionalFormatting>
  <conditionalFormatting sqref="X24:X25">
    <cfRule type="cellIs" dxfId="2475" priority="297" stopIfTrue="1" operator="greaterThan">
      <formula>0</formula>
    </cfRule>
    <cfRule type="cellIs" dxfId="2474" priority="298" stopIfTrue="1" operator="lessThan">
      <formula>0</formula>
    </cfRule>
  </conditionalFormatting>
  <conditionalFormatting sqref="X28:X29">
    <cfRule type="cellIs" dxfId="2473" priority="295" stopIfTrue="1" operator="greaterThan">
      <formula>0</formula>
    </cfRule>
    <cfRule type="cellIs" dxfId="2472" priority="296" stopIfTrue="1" operator="lessThan">
      <formula>0</formula>
    </cfRule>
  </conditionalFormatting>
  <conditionalFormatting sqref="X33">
    <cfRule type="cellIs" dxfId="2471" priority="293" stopIfTrue="1" operator="greaterThan">
      <formula>0</formula>
    </cfRule>
    <cfRule type="cellIs" dxfId="2470" priority="294" stopIfTrue="1" operator="lessThan">
      <formula>0</formula>
    </cfRule>
  </conditionalFormatting>
  <conditionalFormatting sqref="X36">
    <cfRule type="cellIs" dxfId="2469" priority="664" stopIfTrue="1" operator="lessThan">
      <formula>0</formula>
    </cfRule>
    <cfRule type="cellIs" dxfId="2468" priority="663" stopIfTrue="1" operator="greaterThan">
      <formula>0</formula>
    </cfRule>
  </conditionalFormatting>
  <conditionalFormatting sqref="X38">
    <cfRule type="cellIs" dxfId="2467" priority="276" stopIfTrue="1" operator="lessThan">
      <formula>0</formula>
    </cfRule>
    <cfRule type="cellIs" dxfId="2466" priority="275" stopIfTrue="1" operator="greaterThan">
      <formula>0</formula>
    </cfRule>
  </conditionalFormatting>
  <conditionalFormatting sqref="X40">
    <cfRule type="cellIs" dxfId="2465" priority="665" stopIfTrue="1" operator="greaterThan">
      <formula>0</formula>
    </cfRule>
    <cfRule type="cellIs" dxfId="2464" priority="666" stopIfTrue="1" operator="lessThan">
      <formula>0</formula>
    </cfRule>
  </conditionalFormatting>
  <conditionalFormatting sqref="X46">
    <cfRule type="cellIs" dxfId="2463" priority="273" stopIfTrue="1" operator="greaterThan">
      <formula>0</formula>
    </cfRule>
    <cfRule type="cellIs" dxfId="2462" priority="274" stopIfTrue="1" operator="lessThan">
      <formula>0</formula>
    </cfRule>
  </conditionalFormatting>
  <conditionalFormatting sqref="X49">
    <cfRule type="cellIs" dxfId="2461" priority="667" stopIfTrue="1" operator="greaterThan">
      <formula>0</formula>
    </cfRule>
    <cfRule type="cellIs" dxfId="2460" priority="668" stopIfTrue="1" operator="lessThan">
      <formula>0</formula>
    </cfRule>
  </conditionalFormatting>
  <conditionalFormatting sqref="X52">
    <cfRule type="cellIs" dxfId="2459" priority="260" stopIfTrue="1" operator="lessThan">
      <formula>0</formula>
    </cfRule>
    <cfRule type="cellIs" dxfId="2458" priority="259" stopIfTrue="1" operator="greaterThan">
      <formula>0</formula>
    </cfRule>
  </conditionalFormatting>
  <conditionalFormatting sqref="X54">
    <cfRule type="cellIs" dxfId="2457" priority="670" stopIfTrue="1" operator="lessThan">
      <formula>0</formula>
    </cfRule>
    <cfRule type="cellIs" dxfId="2456" priority="669" stopIfTrue="1" operator="greaterThan">
      <formula>0</formula>
    </cfRule>
  </conditionalFormatting>
  <conditionalFormatting sqref="X58">
    <cfRule type="cellIs" dxfId="2455" priority="258" stopIfTrue="1" operator="lessThan">
      <formula>0</formula>
    </cfRule>
    <cfRule type="cellIs" dxfId="2454" priority="257" stopIfTrue="1" operator="greaterThan">
      <formula>0</formula>
    </cfRule>
  </conditionalFormatting>
  <conditionalFormatting sqref="X60">
    <cfRule type="cellIs" dxfId="2453" priority="671" stopIfTrue="1" operator="greaterThan">
      <formula>0</formula>
    </cfRule>
    <cfRule type="cellIs" dxfId="2452" priority="672" stopIfTrue="1" operator="lessThan">
      <formula>0</formula>
    </cfRule>
  </conditionalFormatting>
  <conditionalFormatting sqref="X66">
    <cfRule type="cellIs" dxfId="2451" priority="238" stopIfTrue="1" operator="lessThan">
      <formula>0</formula>
    </cfRule>
    <cfRule type="cellIs" dxfId="2450" priority="237" stopIfTrue="1" operator="greaterThan">
      <formula>0</formula>
    </cfRule>
  </conditionalFormatting>
  <conditionalFormatting sqref="X70">
    <cfRule type="cellIs" dxfId="2449" priority="674" stopIfTrue="1" operator="lessThan">
      <formula>0</formula>
    </cfRule>
    <cfRule type="cellIs" dxfId="2448" priority="673" stopIfTrue="1" operator="greaterThan">
      <formula>0</formula>
    </cfRule>
  </conditionalFormatting>
  <conditionalFormatting sqref="X76">
    <cfRule type="cellIs" dxfId="2447" priority="228" stopIfTrue="1" operator="lessThan">
      <formula>0</formula>
    </cfRule>
    <cfRule type="cellIs" dxfId="2446" priority="227" stopIfTrue="1" operator="greaterThan">
      <formula>0</formula>
    </cfRule>
  </conditionalFormatting>
  <conditionalFormatting sqref="X80">
    <cfRule type="cellIs" dxfId="2445" priority="675" stopIfTrue="1" operator="greaterThan">
      <formula>0</formula>
    </cfRule>
    <cfRule type="cellIs" dxfId="2444" priority="676" stopIfTrue="1" operator="lessThan">
      <formula>0</formula>
    </cfRule>
  </conditionalFormatting>
  <conditionalFormatting sqref="X84:X85">
    <cfRule type="cellIs" dxfId="2443" priority="226" stopIfTrue="1" operator="lessThan">
      <formula>0</formula>
    </cfRule>
    <cfRule type="cellIs" dxfId="2442" priority="225" stopIfTrue="1" operator="greaterThan">
      <formula>0</formula>
    </cfRule>
  </conditionalFormatting>
  <conditionalFormatting sqref="X88:X89">
    <cfRule type="cellIs" dxfId="2441" priority="215" stopIfTrue="1" operator="greaterThan">
      <formula>0</formula>
    </cfRule>
    <cfRule type="cellIs" dxfId="2440" priority="216" stopIfTrue="1" operator="lessThan">
      <formula>0</formula>
    </cfRule>
  </conditionalFormatting>
  <conditionalFormatting sqref="X99">
    <cfRule type="cellIs" dxfId="2439" priority="214" stopIfTrue="1" operator="lessThan">
      <formula>0</formula>
    </cfRule>
    <cfRule type="cellIs" dxfId="2438" priority="213" stopIfTrue="1" operator="greaterThan">
      <formula>0</formula>
    </cfRule>
  </conditionalFormatting>
  <conditionalFormatting sqref="X101">
    <cfRule type="cellIs" dxfId="2437" priority="682" stopIfTrue="1" operator="lessThan">
      <formula>0</formula>
    </cfRule>
    <cfRule type="cellIs" dxfId="2436" priority="681" stopIfTrue="1" operator="greaterThan">
      <formula>0</formula>
    </cfRule>
  </conditionalFormatting>
  <conditionalFormatting sqref="X106">
    <cfRule type="cellIs" dxfId="2435" priority="684" stopIfTrue="1" operator="lessThan">
      <formula>0</formula>
    </cfRule>
    <cfRule type="cellIs" dxfId="2434" priority="683" stopIfTrue="1" operator="greaterThan">
      <formula>0</formula>
    </cfRule>
  </conditionalFormatting>
  <conditionalFormatting sqref="X110">
    <cfRule type="cellIs" dxfId="2433" priority="206" stopIfTrue="1" operator="lessThan">
      <formula>0</formula>
    </cfRule>
    <cfRule type="cellIs" dxfId="2432" priority="205" stopIfTrue="1" operator="greaterThan">
      <formula>0</formula>
    </cfRule>
  </conditionalFormatting>
  <conditionalFormatting sqref="X113:X114">
    <cfRule type="cellIs" dxfId="2431" priority="686" stopIfTrue="1" operator="lessThan">
      <formula>0</formula>
    </cfRule>
    <cfRule type="cellIs" dxfId="2430" priority="685" stopIfTrue="1" operator="greaterThan">
      <formula>0</formula>
    </cfRule>
  </conditionalFormatting>
  <conditionalFormatting sqref="X119:X120">
    <cfRule type="cellIs" dxfId="2429" priority="190" stopIfTrue="1" operator="lessThan">
      <formula>0</formula>
    </cfRule>
    <cfRule type="cellIs" dxfId="2428" priority="189" stopIfTrue="1" operator="greaterThan">
      <formula>0</formula>
    </cfRule>
  </conditionalFormatting>
  <conditionalFormatting sqref="X128:X130">
    <cfRule type="cellIs" dxfId="2427" priority="188" stopIfTrue="1" operator="lessThan">
      <formula>0</formula>
    </cfRule>
    <cfRule type="cellIs" dxfId="2426" priority="187" stopIfTrue="1" operator="greaterThan">
      <formula>0</formula>
    </cfRule>
  </conditionalFormatting>
  <conditionalFormatting sqref="X140">
    <cfRule type="cellIs" dxfId="2425" priority="593" stopIfTrue="1" operator="greaterThan">
      <formula>0</formula>
    </cfRule>
    <cfRule type="cellIs" dxfId="2424" priority="594" stopIfTrue="1" operator="lessThan">
      <formula>0</formula>
    </cfRule>
  </conditionalFormatting>
  <conditionalFormatting sqref="X142">
    <cfRule type="cellIs" dxfId="2423" priority="186" stopIfTrue="1" operator="lessThan">
      <formula>0</formula>
    </cfRule>
    <cfRule type="cellIs" dxfId="2422" priority="185" stopIfTrue="1" operator="greaterThan">
      <formula>0</formula>
    </cfRule>
  </conditionalFormatting>
  <conditionalFormatting sqref="X149:X151">
    <cfRule type="cellIs" dxfId="2421" priority="168" stopIfTrue="1" operator="lessThan">
      <formula>0</formula>
    </cfRule>
    <cfRule type="cellIs" dxfId="2420" priority="167" stopIfTrue="1" operator="greaterThan">
      <formula>0</formula>
    </cfRule>
  </conditionalFormatting>
  <conditionalFormatting sqref="X157:X159">
    <cfRule type="cellIs" dxfId="2419" priority="166" stopIfTrue="1" operator="lessThan">
      <formula>0</formula>
    </cfRule>
    <cfRule type="cellIs" dxfId="2418" priority="165" stopIfTrue="1" operator="greaterThan">
      <formula>0</formula>
    </cfRule>
  </conditionalFormatting>
  <conditionalFormatting sqref="X165:X167">
    <cfRule type="cellIs" dxfId="2417" priority="151" stopIfTrue="1" operator="greaterThan">
      <formula>0</formula>
    </cfRule>
    <cfRule type="cellIs" dxfId="2416" priority="152" stopIfTrue="1" operator="lessThan">
      <formula>0</formula>
    </cfRule>
  </conditionalFormatting>
  <conditionalFormatting sqref="X171">
    <cfRule type="cellIs" dxfId="2415" priority="651" stopIfTrue="1" operator="greaterThan">
      <formula>0</formula>
    </cfRule>
    <cfRule type="cellIs" dxfId="2414" priority="652" stopIfTrue="1" operator="lessThan">
      <formula>0</formula>
    </cfRule>
  </conditionalFormatting>
  <conditionalFormatting sqref="X173">
    <cfRule type="cellIs" dxfId="2413" priority="586" stopIfTrue="1" operator="lessThan">
      <formula>0</formula>
    </cfRule>
    <cfRule type="cellIs" dxfId="2412" priority="585" stopIfTrue="1" operator="greaterThan">
      <formula>0</formula>
    </cfRule>
  </conditionalFormatting>
  <conditionalFormatting sqref="X175">
    <cfRule type="cellIs" dxfId="2411" priority="150" stopIfTrue="1" operator="lessThan">
      <formula>0</formula>
    </cfRule>
    <cfRule type="cellIs" dxfId="2410" priority="149" stopIfTrue="1" operator="greaterThan">
      <formula>0</formula>
    </cfRule>
  </conditionalFormatting>
  <conditionalFormatting sqref="X180:X183">
    <cfRule type="cellIs" dxfId="2409" priority="136" stopIfTrue="1" operator="lessThan">
      <formula>0</formula>
    </cfRule>
    <cfRule type="cellIs" dxfId="2408" priority="135" stopIfTrue="1" operator="greaterThan">
      <formula>0</formula>
    </cfRule>
  </conditionalFormatting>
  <conditionalFormatting sqref="X190:X191">
    <cfRule type="cellIs" dxfId="2407" priority="582" stopIfTrue="1" operator="lessThan">
      <formula>0</formula>
    </cfRule>
    <cfRule type="cellIs" dxfId="2406" priority="581" stopIfTrue="1" operator="greaterThan">
      <formula>0</formula>
    </cfRule>
  </conditionalFormatting>
  <conditionalFormatting sqref="X193">
    <cfRule type="cellIs" dxfId="2405" priority="134" stopIfTrue="1" operator="lessThan">
      <formula>0</formula>
    </cfRule>
    <cfRule type="cellIs" dxfId="2404" priority="133" stopIfTrue="1" operator="greaterThan">
      <formula>0</formula>
    </cfRule>
  </conditionalFormatting>
  <conditionalFormatting sqref="X205">
    <cfRule type="cellIs" dxfId="2403" priority="580" stopIfTrue="1" operator="lessThan">
      <formula>0</formula>
    </cfRule>
    <cfRule type="cellIs" dxfId="2402" priority="579" stopIfTrue="1" operator="greaterThan">
      <formula>0</formula>
    </cfRule>
  </conditionalFormatting>
  <conditionalFormatting sqref="X209:X210">
    <cfRule type="cellIs" dxfId="2401" priority="122" stopIfTrue="1" operator="lessThan">
      <formula>0</formula>
    </cfRule>
    <cfRule type="cellIs" dxfId="2400" priority="121" stopIfTrue="1" operator="greaterThan">
      <formula>0</formula>
    </cfRule>
  </conditionalFormatting>
  <conditionalFormatting sqref="X217">
    <cfRule type="cellIs" dxfId="2399" priority="643" stopIfTrue="1" operator="greaterThan">
      <formula>0</formula>
    </cfRule>
    <cfRule type="cellIs" dxfId="2398" priority="644" stopIfTrue="1" operator="lessThan">
      <formula>0</formula>
    </cfRule>
  </conditionalFormatting>
  <conditionalFormatting sqref="X219">
    <cfRule type="cellIs" dxfId="2397" priority="87" stopIfTrue="1" operator="greaterThan">
      <formula>0</formula>
    </cfRule>
    <cfRule type="cellIs" dxfId="2396" priority="88" stopIfTrue="1" operator="lessThan">
      <formula>0</formula>
    </cfRule>
  </conditionalFormatting>
  <conditionalFormatting sqref="X222:X223">
    <cfRule type="cellIs" dxfId="2395" priority="106" stopIfTrue="1" operator="lessThan">
      <formula>0</formula>
    </cfRule>
    <cfRule type="cellIs" dxfId="2394" priority="105" stopIfTrue="1" operator="greaterThan">
      <formula>0</formula>
    </cfRule>
  </conditionalFormatting>
  <conditionalFormatting sqref="X232:X234">
    <cfRule type="cellIs" dxfId="2393" priority="103" stopIfTrue="1" operator="greaterThan">
      <formula>0</formula>
    </cfRule>
    <cfRule type="cellIs" dxfId="2392" priority="104" stopIfTrue="1" operator="lessThan">
      <formula>0</formula>
    </cfRule>
  </conditionalFormatting>
  <conditionalFormatting sqref="X240:X243">
    <cfRule type="cellIs" dxfId="2391" priority="102" stopIfTrue="1" operator="lessThan">
      <formula>0</formula>
    </cfRule>
    <cfRule type="cellIs" dxfId="2390" priority="101" stopIfTrue="1" operator="greaterThan">
      <formula>0</formula>
    </cfRule>
  </conditionalFormatting>
  <conditionalFormatting sqref="X252:X253">
    <cfRule type="cellIs" dxfId="2389" priority="82" stopIfTrue="1" operator="lessThan">
      <formula>0</formula>
    </cfRule>
    <cfRule type="cellIs" dxfId="2388" priority="81" stopIfTrue="1" operator="greaterThan">
      <formula>0</formula>
    </cfRule>
  </conditionalFormatting>
  <conditionalFormatting sqref="X258">
    <cfRule type="cellIs" dxfId="2387" priority="636" stopIfTrue="1" operator="lessThan">
      <formula>0</formula>
    </cfRule>
    <cfRule type="cellIs" dxfId="2386" priority="635" stopIfTrue="1" operator="greaterThan">
      <formula>0</formula>
    </cfRule>
  </conditionalFormatting>
  <conditionalFormatting sqref="X261:X262">
    <cfRule type="cellIs" dxfId="2385" priority="80" stopIfTrue="1" operator="lessThan">
      <formula>0</formula>
    </cfRule>
    <cfRule type="cellIs" dxfId="2384" priority="79" stopIfTrue="1" operator="greaterThan">
      <formula>0</formula>
    </cfRule>
  </conditionalFormatting>
  <conditionalFormatting sqref="X270:X271">
    <cfRule type="cellIs" dxfId="2383" priority="504" stopIfTrue="1" operator="lessThan">
      <formula>0</formula>
    </cfRule>
    <cfRule type="cellIs" dxfId="2382" priority="503" stopIfTrue="1" operator="greaterThan">
      <formula>0</formula>
    </cfRule>
  </conditionalFormatting>
  <conditionalFormatting sqref="X275">
    <cfRule type="cellIs" dxfId="2381" priority="53" stopIfTrue="1" operator="greaterThan">
      <formula>0</formula>
    </cfRule>
    <cfRule type="cellIs" dxfId="2380" priority="54" stopIfTrue="1" operator="lessThan">
      <formula>0</formula>
    </cfRule>
  </conditionalFormatting>
  <conditionalFormatting sqref="X278:X279">
    <cfRule type="cellIs" dxfId="2379" priority="391" stopIfTrue="1" operator="greaterThan">
      <formula>0</formula>
    </cfRule>
    <cfRule type="cellIs" dxfId="2378" priority="392" stopIfTrue="1" operator="lessThan">
      <formula>0</formula>
    </cfRule>
  </conditionalFormatting>
  <conditionalFormatting sqref="X283:X284">
    <cfRule type="cellIs" dxfId="2377" priority="55" stopIfTrue="1" operator="greaterThan">
      <formula>0</formula>
    </cfRule>
    <cfRule type="cellIs" dxfId="2376" priority="56" stopIfTrue="1" operator="lessThan">
      <formula>0</formula>
    </cfRule>
  </conditionalFormatting>
  <conditionalFormatting sqref="X287 X297 X305 X315:X316 X328 X338 X348 X357:X359 X364 X372 X381 X389 X402">
    <cfRule type="cellIs" dxfId="2375" priority="365" stopIfTrue="1" operator="greaterThan">
      <formula>0</formula>
    </cfRule>
    <cfRule type="cellIs" dxfId="2374" priority="366" stopIfTrue="1" operator="lessThan">
      <formula>0</formula>
    </cfRule>
  </conditionalFormatting>
  <conditionalFormatting sqref="X292:X294">
    <cfRule type="cellIs" dxfId="2373" priority="57" stopIfTrue="1" operator="greaterThan">
      <formula>0</formula>
    </cfRule>
    <cfRule type="cellIs" dxfId="2372" priority="58" stopIfTrue="1" operator="lessThan">
      <formula>0</formula>
    </cfRule>
  </conditionalFormatting>
  <conditionalFormatting sqref="X301">
    <cfRule type="cellIs" dxfId="2371" priority="628" stopIfTrue="1" operator="lessThan">
      <formula>0</formula>
    </cfRule>
    <cfRule type="cellIs" dxfId="2370" priority="627" stopIfTrue="1" operator="greaterThan">
      <formula>0</formula>
    </cfRule>
  </conditionalFormatting>
  <conditionalFormatting sqref="X303">
    <cfRule type="cellIs" dxfId="2369" priority="498" stopIfTrue="1" operator="lessThan">
      <formula>0</formula>
    </cfRule>
    <cfRule type="cellIs" dxfId="2368" priority="497" stopIfTrue="1" operator="greaterThan">
      <formula>0</formula>
    </cfRule>
  </conditionalFormatting>
  <conditionalFormatting sqref="X309:X310">
    <cfRule type="cellIs" dxfId="2367" priority="59" stopIfTrue="1" operator="greaterThan">
      <formula>0</formula>
    </cfRule>
    <cfRule type="cellIs" dxfId="2366" priority="60" stopIfTrue="1" operator="lessThan">
      <formula>0</formula>
    </cfRule>
  </conditionalFormatting>
  <conditionalFormatting sqref="X312">
    <cfRule type="cellIs" dxfId="2365" priority="496" stopIfTrue="1" operator="lessThan">
      <formula>0</formula>
    </cfRule>
    <cfRule type="cellIs" dxfId="2364" priority="495" stopIfTrue="1" operator="greaterThan">
      <formula>0</formula>
    </cfRule>
  </conditionalFormatting>
  <conditionalFormatting sqref="X320">
    <cfRule type="cellIs" dxfId="2363" priority="624" stopIfTrue="1" operator="lessThan">
      <formula>0</formula>
    </cfRule>
    <cfRule type="cellIs" dxfId="2362" priority="623" stopIfTrue="1" operator="greaterThan">
      <formula>0</formula>
    </cfRule>
  </conditionalFormatting>
  <conditionalFormatting sqref="X322">
    <cfRule type="cellIs" dxfId="2361" priority="494" stopIfTrue="1" operator="lessThan">
      <formula>0</formula>
    </cfRule>
    <cfRule type="cellIs" dxfId="2360" priority="493" stopIfTrue="1" operator="greaterThan">
      <formula>0</formula>
    </cfRule>
  </conditionalFormatting>
  <conditionalFormatting sqref="X324">
    <cfRule type="cellIs" dxfId="2359" priority="26" stopIfTrue="1" operator="lessThan">
      <formula>0</formula>
    </cfRule>
    <cfRule type="cellIs" dxfId="2358" priority="25" stopIfTrue="1" operator="greaterThan">
      <formula>0</formula>
    </cfRule>
  </conditionalFormatting>
  <conditionalFormatting sqref="X330">
    <cfRule type="cellIs" dxfId="2357" priority="622" stopIfTrue="1" operator="lessThan">
      <formula>0</formula>
    </cfRule>
    <cfRule type="cellIs" dxfId="2356" priority="621" stopIfTrue="1" operator="greaterThan">
      <formula>0</formula>
    </cfRule>
  </conditionalFormatting>
  <conditionalFormatting sqref="X333">
    <cfRule type="cellIs" dxfId="2355" priority="492" stopIfTrue="1" operator="lessThan">
      <formula>0</formula>
    </cfRule>
    <cfRule type="cellIs" dxfId="2354" priority="491" stopIfTrue="1" operator="greaterThan">
      <formula>0</formula>
    </cfRule>
  </conditionalFormatting>
  <conditionalFormatting sqref="X336">
    <cfRule type="cellIs" dxfId="2353" priority="15" stopIfTrue="1" operator="greaterThan">
      <formula>0</formula>
    </cfRule>
    <cfRule type="cellIs" dxfId="2352" priority="16" stopIfTrue="1" operator="lessThan">
      <formula>0</formula>
    </cfRule>
  </conditionalFormatting>
  <conditionalFormatting sqref="X342:X343">
    <cfRule type="cellIs" dxfId="2351" priority="490" stopIfTrue="1" operator="lessThan">
      <formula>0</formula>
    </cfRule>
    <cfRule type="cellIs" dxfId="2350" priority="489" stopIfTrue="1" operator="greaterThan">
      <formula>0</formula>
    </cfRule>
  </conditionalFormatting>
  <conditionalFormatting sqref="X351">
    <cfRule type="cellIs" dxfId="2349" priority="9" stopIfTrue="1" operator="greaterThan">
      <formula>0</formula>
    </cfRule>
    <cfRule type="cellIs" dxfId="2348" priority="10" stopIfTrue="1" operator="lessThan">
      <formula>0</formula>
    </cfRule>
  </conditionalFormatting>
  <conditionalFormatting sqref="X375">
    <cfRule type="cellIs" dxfId="2347" priority="486" stopIfTrue="1" operator="lessThan">
      <formula>0</formula>
    </cfRule>
    <cfRule type="cellIs" dxfId="2346" priority="485" stopIfTrue="1" operator="greaterThan">
      <formula>0</formula>
    </cfRule>
  </conditionalFormatting>
  <conditionalFormatting sqref="X386">
    <cfRule type="cellIs" dxfId="2345" priority="456" stopIfTrue="1" operator="lessThan">
      <formula>0</formula>
    </cfRule>
    <cfRule type="cellIs" dxfId="2344" priority="455" stopIfTrue="1" operator="greaterThan">
      <formula>0</formula>
    </cfRule>
  </conditionalFormatting>
  <conditionalFormatting sqref="X396">
    <cfRule type="cellIs" dxfId="2343" priority="454" stopIfTrue="1" operator="lessThan">
      <formula>0</formula>
    </cfRule>
    <cfRule type="cellIs" dxfId="2342" priority="453" stopIfTrue="1" operator="greaterThan">
      <formula>0</formula>
    </cfRule>
  </conditionalFormatting>
  <conditionalFormatting sqref="X409">
    <cfRule type="cellIs" dxfId="2341" priority="452" stopIfTrue="1" operator="lessThan">
      <formula>0</formula>
    </cfRule>
    <cfRule type="cellIs" dxfId="2340" priority="451" stopIfTrue="1" operator="greaterThan">
      <formula>0</formula>
    </cfRule>
  </conditionalFormatting>
  <conditionalFormatting sqref="X413">
    <cfRule type="cellIs" dxfId="2339" priority="363" stopIfTrue="1" operator="greaterThan">
      <formula>0</formula>
    </cfRule>
    <cfRule type="cellIs" dxfId="2338" priority="364" stopIfTrue="1" operator="lessThan">
      <formula>0</formula>
    </cfRule>
  </conditionalFormatting>
  <conditionalFormatting sqref="X421">
    <cfRule type="cellIs" dxfId="2337" priority="450" stopIfTrue="1" operator="lessThan">
      <formula>0</formula>
    </cfRule>
    <cfRule type="cellIs" dxfId="2336" priority="449" stopIfTrue="1" operator="greaterThan">
      <formula>0</formula>
    </cfRule>
  </conditionalFormatting>
  <conditionalFormatting sqref="X425">
    <cfRule type="cellIs" dxfId="2335" priority="361" stopIfTrue="1" operator="greaterThan">
      <formula>0</formula>
    </cfRule>
    <cfRule type="cellIs" dxfId="2334" priority="362" stopIfTrue="1" operator="lessThan">
      <formula>0</formula>
    </cfRule>
  </conditionalFormatting>
  <conditionalFormatting sqref="X429">
    <cfRule type="cellIs" dxfId="2333" priority="447" stopIfTrue="1" operator="greaterThan">
      <formula>0</formula>
    </cfRule>
    <cfRule type="cellIs" dxfId="2332" priority="448" stopIfTrue="1" operator="lessThan">
      <formula>0</formula>
    </cfRule>
  </conditionalFormatting>
  <conditionalFormatting sqref="X434">
    <cfRule type="cellIs" dxfId="2331" priority="359" stopIfTrue="1" operator="greaterThan">
      <formula>0</formula>
    </cfRule>
    <cfRule type="cellIs" dxfId="2330" priority="360" stopIfTrue="1" operator="lessThan">
      <formula>0</formula>
    </cfRule>
  </conditionalFormatting>
  <conditionalFormatting sqref="X441">
    <cfRule type="cellIs" dxfId="2329" priority="445" stopIfTrue="1" operator="greaterThan">
      <formula>0</formula>
    </cfRule>
    <cfRule type="cellIs" dxfId="2328" priority="446" stopIfTrue="1" operator="lessThan">
      <formula>0</formula>
    </cfRule>
  </conditionalFormatting>
  <conditionalFormatting sqref="X443">
    <cfRule type="cellIs" dxfId="2327" priority="356" stopIfTrue="1" operator="lessThan">
      <formula>0</formula>
    </cfRule>
    <cfRule type="cellIs" dxfId="2326" priority="355" stopIfTrue="1" operator="greaterThan">
      <formula>0</formula>
    </cfRule>
  </conditionalFormatting>
  <conditionalFormatting sqref="X450">
    <cfRule type="cellIs" dxfId="2325" priority="444" stopIfTrue="1" operator="lessThan">
      <formula>0</formula>
    </cfRule>
    <cfRule type="cellIs" dxfId="2324" priority="443" stopIfTrue="1" operator="greaterThan">
      <formula>0</formula>
    </cfRule>
  </conditionalFormatting>
  <conditionalFormatting sqref="X458">
    <cfRule type="cellIs" dxfId="2323" priority="441" stopIfTrue="1" operator="greaterThan">
      <formula>0</formula>
    </cfRule>
    <cfRule type="cellIs" dxfId="2322" priority="442" stopIfTrue="1" operator="lessThan">
      <formula>0</formula>
    </cfRule>
  </conditionalFormatting>
  <conditionalFormatting sqref="X473">
    <cfRule type="cellIs" dxfId="2321" priority="439" stopIfTrue="1" operator="greaterThan">
      <formula>0</formula>
    </cfRule>
    <cfRule type="cellIs" dxfId="2320" priority="440" stopIfTrue="1" operator="lessThan">
      <formula>0</formula>
    </cfRule>
  </conditionalFormatting>
  <conditionalFormatting sqref="X484">
    <cfRule type="cellIs" dxfId="2319" priority="438" stopIfTrue="1" operator="lessThan">
      <formula>0</formula>
    </cfRule>
    <cfRule type="cellIs" dxfId="2318" priority="437" stopIfTrue="1" operator="greaterThan">
      <formula>0</formula>
    </cfRule>
  </conditionalFormatting>
  <conditionalFormatting sqref="X493">
    <cfRule type="cellIs" dxfId="2317" priority="436" stopIfTrue="1" operator="lessThan">
      <formula>0</formula>
    </cfRule>
    <cfRule type="cellIs" dxfId="2316" priority="435" stopIfTrue="1" operator="greaterThan">
      <formula>0</formula>
    </cfRule>
  </conditionalFormatting>
  <conditionalFormatting sqref="X500">
    <cfRule type="cellIs" dxfId="2315" priority="434" stopIfTrue="1" operator="lessThan">
      <formula>0</formula>
    </cfRule>
    <cfRule type="cellIs" dxfId="2314" priority="433" stopIfTrue="1" operator="greaterThan">
      <formula>0</formula>
    </cfRule>
  </conditionalFormatting>
  <conditionalFormatting sqref="X514">
    <cfRule type="cellIs" dxfId="2313" priority="431" stopIfTrue="1" operator="greaterThan">
      <formula>0</formula>
    </cfRule>
    <cfRule type="cellIs" dxfId="2312" priority="432" stopIfTrue="1" operator="lessThan">
      <formula>0</formula>
    </cfRule>
  </conditionalFormatting>
  <conditionalFormatting sqref="X517">
    <cfRule type="cellIs" dxfId="2311" priority="420" stopIfTrue="1" operator="lessThan">
      <formula>0</formula>
    </cfRule>
    <cfRule type="cellIs" dxfId="2310" priority="419" stopIfTrue="1" operator="greaterThan">
      <formula>0</formula>
    </cfRule>
  </conditionalFormatting>
  <conditionalFormatting sqref="X528">
    <cfRule type="cellIs" dxfId="2309" priority="429" stopIfTrue="1" operator="greaterThan">
      <formula>0</formula>
    </cfRule>
    <cfRule type="cellIs" dxfId="2308" priority="430" stopIfTrue="1" operator="lessThan">
      <formula>0</formula>
    </cfRule>
  </conditionalFormatting>
  <conditionalFormatting sqref="X534">
    <cfRule type="cellIs" dxfId="2307" priority="421" stopIfTrue="1" operator="greaterThan">
      <formula>0</formula>
    </cfRule>
    <cfRule type="cellIs" dxfId="2306" priority="422" stopIfTrue="1" operator="lessThan">
      <formula>0</formula>
    </cfRule>
  </conditionalFormatting>
  <conditionalFormatting sqref="X580">
    <cfRule type="cellIs" dxfId="2305" priority="428" stopIfTrue="1" operator="lessThan">
      <formula>0</formula>
    </cfRule>
    <cfRule type="cellIs" dxfId="2304" priority="427" stopIfTrue="1" operator="greaterThan">
      <formula>0</formula>
    </cfRule>
  </conditionalFormatting>
  <conditionalFormatting sqref="AA4">
    <cfRule type="cellIs" dxfId="2303" priority="324" stopIfTrue="1" operator="lessThan">
      <formula>0</formula>
    </cfRule>
    <cfRule type="cellIs" dxfId="2302" priority="323" stopIfTrue="1" operator="greaterThan">
      <formula>0</formula>
    </cfRule>
  </conditionalFormatting>
  <conditionalFormatting sqref="AA8">
    <cfRule type="cellIs" dxfId="2301" priority="321" stopIfTrue="1" operator="greaterThan">
      <formula>0</formula>
    </cfRule>
    <cfRule type="cellIs" dxfId="2300" priority="322" stopIfTrue="1" operator="lessThan">
      <formula>0</formula>
    </cfRule>
  </conditionalFormatting>
  <conditionalFormatting sqref="AA12">
    <cfRule type="cellIs" dxfId="2299" priority="319" stopIfTrue="1" operator="greaterThan">
      <formula>0</formula>
    </cfRule>
    <cfRule type="cellIs" dxfId="2298" priority="320" stopIfTrue="1" operator="lessThan">
      <formula>0</formula>
    </cfRule>
  </conditionalFormatting>
  <conditionalFormatting sqref="AA18">
    <cfRule type="cellIs" dxfId="2297" priority="307" stopIfTrue="1" operator="greaterThan">
      <formula>0</formula>
    </cfRule>
    <cfRule type="cellIs" dxfId="2296" priority="308" stopIfTrue="1" operator="lessThan">
      <formula>0</formula>
    </cfRule>
  </conditionalFormatting>
  <conditionalFormatting sqref="AA24">
    <cfRule type="cellIs" dxfId="2295" priority="287" stopIfTrue="1" operator="greaterThan">
      <formula>0</formula>
    </cfRule>
    <cfRule type="cellIs" dxfId="2294" priority="288" stopIfTrue="1" operator="lessThan">
      <formula>0</formula>
    </cfRule>
  </conditionalFormatting>
  <conditionalFormatting sqref="AA28">
    <cfRule type="cellIs" dxfId="2293" priority="289" stopIfTrue="1" operator="greaterThan">
      <formula>0</formula>
    </cfRule>
    <cfRule type="cellIs" dxfId="2292" priority="290" stopIfTrue="1" operator="lessThan">
      <formula>0</formula>
    </cfRule>
  </conditionalFormatting>
  <conditionalFormatting sqref="AA33">
    <cfRule type="cellIs" dxfId="2291" priority="291" stopIfTrue="1" operator="greaterThan">
      <formula>0</formula>
    </cfRule>
    <cfRule type="cellIs" dxfId="2290" priority="292" stopIfTrue="1" operator="lessThan">
      <formula>0</formula>
    </cfRule>
  </conditionalFormatting>
  <conditionalFormatting sqref="AA38">
    <cfRule type="cellIs" dxfId="2289" priority="268" stopIfTrue="1" operator="lessThan">
      <formula>0</formula>
    </cfRule>
    <cfRule type="cellIs" dxfId="2288" priority="267" stopIfTrue="1" operator="greaterThan">
      <formula>0</formula>
    </cfRule>
  </conditionalFormatting>
  <conditionalFormatting sqref="AA46">
    <cfRule type="cellIs" dxfId="2287" priority="270" stopIfTrue="1" operator="lessThan">
      <formula>0</formula>
    </cfRule>
    <cfRule type="cellIs" dxfId="2286" priority="269" stopIfTrue="1" operator="greaterThan">
      <formula>0</formula>
    </cfRule>
  </conditionalFormatting>
  <conditionalFormatting sqref="AA52">
    <cfRule type="cellIs" dxfId="2285" priority="250" stopIfTrue="1" operator="lessThan">
      <formula>0</formula>
    </cfRule>
    <cfRule type="cellIs" dxfId="2284" priority="249" stopIfTrue="1" operator="greaterThan">
      <formula>0</formula>
    </cfRule>
  </conditionalFormatting>
  <conditionalFormatting sqref="AA58">
    <cfRule type="cellIs" dxfId="2283" priority="248" stopIfTrue="1" operator="lessThan">
      <formula>0</formula>
    </cfRule>
    <cfRule type="cellIs" dxfId="2282" priority="247" stopIfTrue="1" operator="greaterThan">
      <formula>0</formula>
    </cfRule>
  </conditionalFormatting>
  <conditionalFormatting sqref="AA66">
    <cfRule type="cellIs" dxfId="2281" priority="236" stopIfTrue="1" operator="lessThan">
      <formula>0</formula>
    </cfRule>
    <cfRule type="cellIs" dxfId="2280" priority="235" stopIfTrue="1" operator="greaterThan">
      <formula>0</formula>
    </cfRule>
  </conditionalFormatting>
  <conditionalFormatting sqref="AA76">
    <cfRule type="cellIs" dxfId="2279" priority="223" stopIfTrue="1" operator="greaterThan">
      <formula>0</formula>
    </cfRule>
    <cfRule type="cellIs" dxfId="2278" priority="224" stopIfTrue="1" operator="lessThan">
      <formula>0</formula>
    </cfRule>
  </conditionalFormatting>
  <conditionalFormatting sqref="AA84">
    <cfRule type="cellIs" dxfId="2277" priority="221" stopIfTrue="1" operator="greaterThan">
      <formula>0</formula>
    </cfRule>
    <cfRule type="cellIs" dxfId="2276" priority="222" stopIfTrue="1" operator="lessThan">
      <formula>0</formula>
    </cfRule>
  </conditionalFormatting>
  <conditionalFormatting sqref="AA88">
    <cfRule type="cellIs" dxfId="2275" priority="212" stopIfTrue="1" operator="lessThan">
      <formula>0</formula>
    </cfRule>
    <cfRule type="cellIs" dxfId="2274" priority="211" stopIfTrue="1" operator="greaterThan">
      <formula>0</formula>
    </cfRule>
  </conditionalFormatting>
  <conditionalFormatting sqref="AA99">
    <cfRule type="cellIs" dxfId="2273" priority="209" stopIfTrue="1" operator="greaterThan">
      <formula>0</formula>
    </cfRule>
    <cfRule type="cellIs" dxfId="2272" priority="210" stopIfTrue="1" operator="lessThan">
      <formula>0</formula>
    </cfRule>
  </conditionalFormatting>
  <conditionalFormatting sqref="AA110">
    <cfRule type="cellIs" dxfId="2271" priority="204" stopIfTrue="1" operator="lessThan">
      <formula>0</formula>
    </cfRule>
    <cfRule type="cellIs" dxfId="2270" priority="203" stopIfTrue="1" operator="greaterThan">
      <formula>0</formula>
    </cfRule>
  </conditionalFormatting>
  <conditionalFormatting sqref="AA119">
    <cfRule type="cellIs" dxfId="2269" priority="183" stopIfTrue="1" operator="greaterThan">
      <formula>0</formula>
    </cfRule>
    <cfRule type="cellIs" dxfId="2268" priority="184" stopIfTrue="1" operator="lessThan">
      <formula>0</formula>
    </cfRule>
  </conditionalFormatting>
  <conditionalFormatting sqref="AA128:AA129">
    <cfRule type="cellIs" dxfId="2267" priority="182" stopIfTrue="1" operator="lessThan">
      <formula>0</formula>
    </cfRule>
    <cfRule type="cellIs" dxfId="2266" priority="181" stopIfTrue="1" operator="greaterThan">
      <formula>0</formula>
    </cfRule>
  </conditionalFormatting>
  <conditionalFormatting sqref="AA140">
    <cfRule type="cellIs" dxfId="2265" priority="572" stopIfTrue="1" operator="lessThan">
      <formula>0</formula>
    </cfRule>
    <cfRule type="cellIs" dxfId="2264" priority="571" stopIfTrue="1" operator="greaterThan">
      <formula>0</formula>
    </cfRule>
  </conditionalFormatting>
  <conditionalFormatting sqref="AA142">
    <cfRule type="cellIs" dxfId="2263" priority="180" stopIfTrue="1" operator="lessThan">
      <formula>0</formula>
    </cfRule>
    <cfRule type="cellIs" dxfId="2262" priority="179" stopIfTrue="1" operator="greaterThan">
      <formula>0</formula>
    </cfRule>
  </conditionalFormatting>
  <conditionalFormatting sqref="AA150:AA151">
    <cfRule type="cellIs" dxfId="2261" priority="164" stopIfTrue="1" operator="lessThan">
      <formula>0</formula>
    </cfRule>
    <cfRule type="cellIs" dxfId="2260" priority="163" stopIfTrue="1" operator="greaterThan">
      <formula>0</formula>
    </cfRule>
  </conditionalFormatting>
  <conditionalFormatting sqref="AA158:AA159">
    <cfRule type="cellIs" dxfId="2259" priority="162" stopIfTrue="1" operator="lessThan">
      <formula>0</formula>
    </cfRule>
    <cfRule type="cellIs" dxfId="2258" priority="161" stopIfTrue="1" operator="greaterThan">
      <formula>0</formula>
    </cfRule>
  </conditionalFormatting>
  <conditionalFormatting sqref="AA166:AA167">
    <cfRule type="cellIs" dxfId="2257" priority="145" stopIfTrue="1" operator="greaterThan">
      <formula>0</formula>
    </cfRule>
    <cfRule type="cellIs" dxfId="2256" priority="146" stopIfTrue="1" operator="lessThan">
      <formula>0</formula>
    </cfRule>
  </conditionalFormatting>
  <conditionalFormatting sqref="AA173">
    <cfRule type="cellIs" dxfId="2255" priority="563" stopIfTrue="1" operator="greaterThan">
      <formula>0</formula>
    </cfRule>
    <cfRule type="cellIs" dxfId="2254" priority="564" stopIfTrue="1" operator="lessThan">
      <formula>0</formula>
    </cfRule>
  </conditionalFormatting>
  <conditionalFormatting sqref="AA175">
    <cfRule type="cellIs" dxfId="2253" priority="147" stopIfTrue="1" operator="greaterThan">
      <formula>0</formula>
    </cfRule>
    <cfRule type="cellIs" dxfId="2252" priority="148" stopIfTrue="1" operator="lessThan">
      <formula>0</formula>
    </cfRule>
  </conditionalFormatting>
  <conditionalFormatting sqref="AA181">
    <cfRule type="cellIs" dxfId="2251" priority="561" stopIfTrue="1" operator="greaterThan">
      <formula>0</formula>
    </cfRule>
    <cfRule type="cellIs" dxfId="2250" priority="562" stopIfTrue="1" operator="lessThan">
      <formula>0</formula>
    </cfRule>
  </conditionalFormatting>
  <conditionalFormatting sqref="AA183">
    <cfRule type="cellIs" dxfId="2249" priority="131" stopIfTrue="1" operator="greaterThan">
      <formula>0</formula>
    </cfRule>
    <cfRule type="cellIs" dxfId="2248" priority="132" stopIfTrue="1" operator="lessThan">
      <formula>0</formula>
    </cfRule>
  </conditionalFormatting>
  <conditionalFormatting sqref="AA191">
    <cfRule type="cellIs" dxfId="2247" priority="560" stopIfTrue="1" operator="lessThan">
      <formula>0</formula>
    </cfRule>
    <cfRule type="cellIs" dxfId="2246" priority="559" stopIfTrue="1" operator="greaterThan">
      <formula>0</formula>
    </cfRule>
  </conditionalFormatting>
  <conditionalFormatting sqref="AA193">
    <cfRule type="cellIs" dxfId="2245" priority="129" stopIfTrue="1" operator="greaterThan">
      <formula>0</formula>
    </cfRule>
    <cfRule type="cellIs" dxfId="2244" priority="130" stopIfTrue="1" operator="lessThan">
      <formula>0</formula>
    </cfRule>
  </conditionalFormatting>
  <conditionalFormatting sqref="AA205">
    <cfRule type="cellIs" dxfId="2243" priority="557" stopIfTrue="1" operator="greaterThan">
      <formula>0</formula>
    </cfRule>
    <cfRule type="cellIs" dxfId="2242" priority="558" stopIfTrue="1" operator="lessThan">
      <formula>0</formula>
    </cfRule>
  </conditionalFormatting>
  <conditionalFormatting sqref="AA209:AA210">
    <cfRule type="cellIs" dxfId="2241" priority="120" stopIfTrue="1" operator="lessThan">
      <formula>0</formula>
    </cfRule>
    <cfRule type="cellIs" dxfId="2240" priority="119" stopIfTrue="1" operator="greaterThan">
      <formula>0</formula>
    </cfRule>
  </conditionalFormatting>
  <conditionalFormatting sqref="AA222:AA223">
    <cfRule type="cellIs" dxfId="2239" priority="95" stopIfTrue="1" operator="greaterThan">
      <formula>0</formula>
    </cfRule>
    <cfRule type="cellIs" dxfId="2238" priority="96" stopIfTrue="1" operator="lessThan">
      <formula>0</formula>
    </cfRule>
  </conditionalFormatting>
  <conditionalFormatting sqref="AA233:AA234">
    <cfRule type="cellIs" dxfId="2237" priority="97" stopIfTrue="1" operator="greaterThan">
      <formula>0</formula>
    </cfRule>
    <cfRule type="cellIs" dxfId="2236" priority="98" stopIfTrue="1" operator="lessThan">
      <formula>0</formula>
    </cfRule>
  </conditionalFormatting>
  <conditionalFormatting sqref="AA241:AA242">
    <cfRule type="cellIs" dxfId="2235" priority="100" stopIfTrue="1" operator="lessThan">
      <formula>0</formula>
    </cfRule>
    <cfRule type="cellIs" dxfId="2234" priority="99" stopIfTrue="1" operator="greaterThan">
      <formula>0</formula>
    </cfRule>
  </conditionalFormatting>
  <conditionalFormatting sqref="AA252:AA253">
    <cfRule type="cellIs" dxfId="2233" priority="76" stopIfTrue="1" operator="lessThan">
      <formula>0</formula>
    </cfRule>
    <cfRule type="cellIs" dxfId="2232" priority="75" stopIfTrue="1" operator="greaterThan">
      <formula>0</formula>
    </cfRule>
  </conditionalFormatting>
  <conditionalFormatting sqref="AA261:AA262">
    <cfRule type="cellIs" dxfId="2231" priority="78" stopIfTrue="1" operator="lessThan">
      <formula>0</formula>
    </cfRule>
    <cfRule type="cellIs" dxfId="2230" priority="77" stopIfTrue="1" operator="greaterThan">
      <formula>0</formula>
    </cfRule>
  </conditionalFormatting>
  <conditionalFormatting sqref="AA271">
    <cfRule type="cellIs" dxfId="2229" priority="466" stopIfTrue="1" operator="lessThan">
      <formula>0</formula>
    </cfRule>
    <cfRule type="cellIs" dxfId="2228" priority="465" stopIfTrue="1" operator="greaterThan">
      <formula>0</formula>
    </cfRule>
  </conditionalFormatting>
  <conditionalFormatting sqref="AA275">
    <cfRule type="cellIs" dxfId="2227" priority="52" stopIfTrue="1" operator="lessThan">
      <formula>0</formula>
    </cfRule>
    <cfRule type="cellIs" dxfId="2226" priority="51" stopIfTrue="1" operator="greaterThan">
      <formula>0</formula>
    </cfRule>
  </conditionalFormatting>
  <conditionalFormatting sqref="AA278">
    <cfRule type="cellIs" dxfId="2225" priority="389" stopIfTrue="1" operator="greaterThan">
      <formula>0</formula>
    </cfRule>
    <cfRule type="cellIs" dxfId="2224" priority="390" stopIfTrue="1" operator="lessThan">
      <formula>0</formula>
    </cfRule>
  </conditionalFormatting>
  <conditionalFormatting sqref="AA283:AA284">
    <cfRule type="cellIs" dxfId="2223" priority="50" stopIfTrue="1" operator="lessThan">
      <formula>0</formula>
    </cfRule>
    <cfRule type="cellIs" dxfId="2222" priority="49" stopIfTrue="1" operator="greaterThan">
      <formula>0</formula>
    </cfRule>
  </conditionalFormatting>
  <conditionalFormatting sqref="AA287">
    <cfRule type="cellIs" dxfId="2221" priority="387" stopIfTrue="1" operator="greaterThan">
      <formula>0</formula>
    </cfRule>
    <cfRule type="cellIs" dxfId="2220" priority="388" stopIfTrue="1" operator="lessThan">
      <formula>0</formula>
    </cfRule>
  </conditionalFormatting>
  <conditionalFormatting sqref="AA293:AA294">
    <cfRule type="cellIs" dxfId="2219" priority="48" stopIfTrue="1" operator="lessThan">
      <formula>0</formula>
    </cfRule>
    <cfRule type="cellIs" dxfId="2218" priority="47" stopIfTrue="1" operator="greaterThan">
      <formula>0</formula>
    </cfRule>
  </conditionalFormatting>
  <conditionalFormatting sqref="AA297">
    <cfRule type="cellIs" dxfId="2217" priority="386" stopIfTrue="1" operator="lessThan">
      <formula>0</formula>
    </cfRule>
    <cfRule type="cellIs" dxfId="2216" priority="385" stopIfTrue="1" operator="greaterThan">
      <formula>0</formula>
    </cfRule>
  </conditionalFormatting>
  <conditionalFormatting sqref="AA303">
    <cfRule type="cellIs" dxfId="2215" priority="471" stopIfTrue="1" operator="greaterThan">
      <formula>0</formula>
    </cfRule>
    <cfRule type="cellIs" dxfId="2214" priority="472" stopIfTrue="1" operator="lessThan">
      <formula>0</formula>
    </cfRule>
  </conditionalFormatting>
  <conditionalFormatting sqref="AA305">
    <cfRule type="cellIs" dxfId="2213" priority="383" stopIfTrue="1" operator="greaterThan">
      <formula>0</formula>
    </cfRule>
    <cfRule type="cellIs" dxfId="2212" priority="384" stopIfTrue="1" operator="lessThan">
      <formula>0</formula>
    </cfRule>
  </conditionalFormatting>
  <conditionalFormatting sqref="AA309">
    <cfRule type="cellIs" dxfId="2211" priority="45" stopIfTrue="1" operator="greaterThan">
      <formula>0</formula>
    </cfRule>
    <cfRule type="cellIs" dxfId="2210" priority="46" stopIfTrue="1" operator="lessThan">
      <formula>0</formula>
    </cfRule>
  </conditionalFormatting>
  <conditionalFormatting sqref="AA312">
    <cfRule type="cellIs" dxfId="2209" priority="473" stopIfTrue="1" operator="greaterThan">
      <formula>0</formula>
    </cfRule>
    <cfRule type="cellIs" dxfId="2208" priority="474" stopIfTrue="1" operator="lessThan">
      <formula>0</formula>
    </cfRule>
  </conditionalFormatting>
  <conditionalFormatting sqref="AA315:AA316">
    <cfRule type="cellIs" dxfId="2207" priority="382" stopIfTrue="1" operator="lessThan">
      <formula>0</formula>
    </cfRule>
    <cfRule type="cellIs" dxfId="2206" priority="381" stopIfTrue="1" operator="greaterThan">
      <formula>0</formula>
    </cfRule>
  </conditionalFormatting>
  <conditionalFormatting sqref="AA322">
    <cfRule type="cellIs" dxfId="2205" priority="475" stopIfTrue="1" operator="greaterThan">
      <formula>0</formula>
    </cfRule>
    <cfRule type="cellIs" dxfId="2204" priority="476" stopIfTrue="1" operator="lessThan">
      <formula>0</formula>
    </cfRule>
  </conditionalFormatting>
  <conditionalFormatting sqref="AA324">
    <cfRule type="cellIs" dxfId="2203" priority="24" stopIfTrue="1" operator="lessThan">
      <formula>0</formula>
    </cfRule>
    <cfRule type="cellIs" dxfId="2202" priority="23" stopIfTrue="1" operator="greaterThan">
      <formula>0</formula>
    </cfRule>
  </conditionalFormatting>
  <conditionalFormatting sqref="AA328">
    <cfRule type="cellIs" dxfId="2201" priority="379" stopIfTrue="1" operator="greaterThan">
      <formula>0</formula>
    </cfRule>
    <cfRule type="cellIs" dxfId="2200" priority="380" stopIfTrue="1" operator="lessThan">
      <formula>0</formula>
    </cfRule>
  </conditionalFormatting>
  <conditionalFormatting sqref="AA333">
    <cfRule type="cellIs" dxfId="2199" priority="478" stopIfTrue="1" operator="lessThan">
      <formula>0</formula>
    </cfRule>
    <cfRule type="cellIs" dxfId="2198" priority="477" stopIfTrue="1" operator="greaterThan">
      <formula>0</formula>
    </cfRule>
  </conditionalFormatting>
  <conditionalFormatting sqref="AA336">
    <cfRule type="cellIs" dxfId="2197" priority="17" stopIfTrue="1" operator="greaterThan">
      <formula>0</formula>
    </cfRule>
    <cfRule type="cellIs" dxfId="2196" priority="18" stopIfTrue="1" operator="lessThan">
      <formula>0</formula>
    </cfRule>
  </conditionalFormatting>
  <conditionalFormatting sqref="AA338">
    <cfRule type="cellIs" dxfId="2195" priority="377" stopIfTrue="1" operator="greaterThan">
      <formula>0</formula>
    </cfRule>
    <cfRule type="cellIs" dxfId="2194" priority="378" stopIfTrue="1" operator="lessThan">
      <formula>0</formula>
    </cfRule>
  </conditionalFormatting>
  <conditionalFormatting sqref="AA343">
    <cfRule type="cellIs" dxfId="2193" priority="479" stopIfTrue="1" operator="greaterThan">
      <formula>0</formula>
    </cfRule>
    <cfRule type="cellIs" dxfId="2192" priority="480" stopIfTrue="1" operator="lessThan">
      <formula>0</formula>
    </cfRule>
  </conditionalFormatting>
  <conditionalFormatting sqref="AA351">
    <cfRule type="cellIs" dxfId="2191" priority="11" stopIfTrue="1" operator="greaterThan">
      <formula>0</formula>
    </cfRule>
    <cfRule type="cellIs" dxfId="2190" priority="12" stopIfTrue="1" operator="lessThan">
      <formula>0</formula>
    </cfRule>
  </conditionalFormatting>
  <conditionalFormatting sqref="AA357">
    <cfRule type="cellIs" dxfId="2189" priority="481" stopIfTrue="1" operator="greaterThan">
      <formula>0</formula>
    </cfRule>
    <cfRule type="cellIs" dxfId="2188" priority="482" stopIfTrue="1" operator="lessThan">
      <formula>0</formula>
    </cfRule>
  </conditionalFormatting>
  <conditionalFormatting sqref="AA359">
    <cfRule type="cellIs" dxfId="2187" priority="375" stopIfTrue="1" operator="greaterThan">
      <formula>0</formula>
    </cfRule>
    <cfRule type="cellIs" dxfId="2186" priority="376" stopIfTrue="1" operator="lessThan">
      <formula>0</formula>
    </cfRule>
  </conditionalFormatting>
  <conditionalFormatting sqref="AA364">
    <cfRule type="cellIs" dxfId="2185" priority="5" stopIfTrue="1" operator="greaterThan">
      <formula>0</formula>
    </cfRule>
    <cfRule type="cellIs" dxfId="2184" priority="6" stopIfTrue="1" operator="lessThan">
      <formula>0</formula>
    </cfRule>
  </conditionalFormatting>
  <conditionalFormatting sqref="AA369">
    <cfRule type="cellIs" dxfId="2183" priority="3" stopIfTrue="1" operator="greaterThan">
      <formula>0</formula>
    </cfRule>
    <cfRule type="cellIs" dxfId="2182" priority="4" stopIfTrue="1" operator="lessThan">
      <formula>0</formula>
    </cfRule>
  </conditionalFormatting>
  <conditionalFormatting sqref="AA372">
    <cfRule type="cellIs" dxfId="2181" priority="373" stopIfTrue="1" operator="greaterThan">
      <formula>0</formula>
    </cfRule>
    <cfRule type="cellIs" dxfId="2180" priority="374" stopIfTrue="1" operator="lessThan">
      <formula>0</formula>
    </cfRule>
  </conditionalFormatting>
  <conditionalFormatting sqref="AA375">
    <cfRule type="cellIs" dxfId="2179" priority="484" stopIfTrue="1" operator="lessThan">
      <formula>0</formula>
    </cfRule>
    <cfRule type="cellIs" dxfId="2178" priority="483" stopIfTrue="1" operator="greaterThan">
      <formula>0</formula>
    </cfRule>
  </conditionalFormatting>
  <conditionalFormatting sqref="AA381">
    <cfRule type="cellIs" dxfId="2177" priority="371" stopIfTrue="1" operator="greaterThan">
      <formula>0</formula>
    </cfRule>
    <cfRule type="cellIs" dxfId="2176" priority="372" stopIfTrue="1" operator="lessThan">
      <formula>0</formula>
    </cfRule>
  </conditionalFormatting>
  <conditionalFormatting sqref="AA386 AA396 AA409 AA421 AA429 AA441 AA450 AA458 AA473 AA484 AA493 AA500 AA514 AA528 AA580">
    <cfRule type="cellIs" dxfId="2175" priority="425" stopIfTrue="1" operator="greaterThan">
      <formula>0</formula>
    </cfRule>
    <cfRule type="cellIs" dxfId="2174" priority="426" stopIfTrue="1" operator="lessThan">
      <formula>0</formula>
    </cfRule>
  </conditionalFormatting>
  <conditionalFormatting sqref="AA389">
    <cfRule type="cellIs" dxfId="2173" priority="369" stopIfTrue="1" operator="greaterThan">
      <formula>0</formula>
    </cfRule>
    <cfRule type="cellIs" dxfId="2172" priority="370" stopIfTrue="1" operator="lessThan">
      <formula>0</formula>
    </cfRule>
  </conditionalFormatting>
  <conditionalFormatting sqref="AA402">
    <cfRule type="cellIs" dxfId="2171" priority="368" stopIfTrue="1" operator="lessThan">
      <formula>0</formula>
    </cfRule>
    <cfRule type="cellIs" dxfId="2170" priority="367" stopIfTrue="1" operator="greaterThan">
      <formula>0</formula>
    </cfRule>
  </conditionalFormatting>
  <conditionalFormatting sqref="AA413">
    <cfRule type="cellIs" dxfId="2169" priority="353" stopIfTrue="1" operator="greaterThan">
      <formula>0</formula>
    </cfRule>
    <cfRule type="cellIs" dxfId="2168" priority="354" stopIfTrue="1" operator="lessThan">
      <formula>0</formula>
    </cfRule>
  </conditionalFormatting>
  <conditionalFormatting sqref="AA425">
    <cfRule type="cellIs" dxfId="2167" priority="352" stopIfTrue="1" operator="lessThan">
      <formula>0</formula>
    </cfRule>
    <cfRule type="cellIs" dxfId="2166" priority="351" stopIfTrue="1" operator="greaterThan">
      <formula>0</formula>
    </cfRule>
  </conditionalFormatting>
  <conditionalFormatting sqref="AA434">
    <cfRule type="cellIs" dxfId="2165" priority="349" stopIfTrue="1" operator="greaterThan">
      <formula>0</formula>
    </cfRule>
    <cfRule type="cellIs" dxfId="2164" priority="350" stopIfTrue="1" operator="lessThan">
      <formula>0</formula>
    </cfRule>
  </conditionalFormatting>
  <conditionalFormatting sqref="AA443">
    <cfRule type="cellIs" dxfId="2163" priority="348" stopIfTrue="1" operator="lessThan">
      <formula>0</formula>
    </cfRule>
    <cfRule type="cellIs" dxfId="2162" priority="347" stopIfTrue="1" operator="greaterThan">
      <formula>0</formula>
    </cfRule>
  </conditionalFormatting>
  <conditionalFormatting sqref="AD4">
    <cfRule type="cellIs" dxfId="2161" priority="317" stopIfTrue="1" operator="greaterThan">
      <formula>0</formula>
    </cfRule>
    <cfRule type="cellIs" dxfId="2160" priority="318" stopIfTrue="1" operator="lessThan">
      <formula>0</formula>
    </cfRule>
  </conditionalFormatting>
  <conditionalFormatting sqref="AD8">
    <cfRule type="cellIs" dxfId="2159" priority="315" stopIfTrue="1" operator="greaterThan">
      <formula>0</formula>
    </cfRule>
    <cfRule type="cellIs" dxfId="2158" priority="316" stopIfTrue="1" operator="lessThan">
      <formula>0</formula>
    </cfRule>
  </conditionalFormatting>
  <conditionalFormatting sqref="AD12">
    <cfRule type="cellIs" dxfId="2157" priority="314" stopIfTrue="1" operator="lessThan">
      <formula>0</formula>
    </cfRule>
    <cfRule type="cellIs" dxfId="2156" priority="313" stopIfTrue="1" operator="greaterThan">
      <formula>0</formula>
    </cfRule>
  </conditionalFormatting>
  <conditionalFormatting sqref="AD18">
    <cfRule type="cellIs" dxfId="2155" priority="306" stopIfTrue="1" operator="lessThan">
      <formula>0</formula>
    </cfRule>
    <cfRule type="cellIs" dxfId="2154" priority="305" stopIfTrue="1" operator="greaterThan">
      <formula>0</formula>
    </cfRule>
  </conditionalFormatting>
  <conditionalFormatting sqref="AD24">
    <cfRule type="cellIs" dxfId="2153" priority="286" stopIfTrue="1" operator="lessThan">
      <formula>0</formula>
    </cfRule>
    <cfRule type="cellIs" dxfId="2152" priority="285" stopIfTrue="1" operator="greaterThan">
      <formula>0</formula>
    </cfRule>
  </conditionalFormatting>
  <conditionalFormatting sqref="AD28">
    <cfRule type="cellIs" dxfId="2151" priority="283" stopIfTrue="1" operator="greaterThan">
      <formula>0</formula>
    </cfRule>
    <cfRule type="cellIs" dxfId="2150" priority="284" stopIfTrue="1" operator="lessThan">
      <formula>0</formula>
    </cfRule>
  </conditionalFormatting>
  <conditionalFormatting sqref="AD33">
    <cfRule type="cellIs" dxfId="2149" priority="282" stopIfTrue="1" operator="lessThan">
      <formula>0</formula>
    </cfRule>
    <cfRule type="cellIs" dxfId="2148" priority="281" stopIfTrue="1" operator="greaterThan">
      <formula>0</formula>
    </cfRule>
  </conditionalFormatting>
  <conditionalFormatting sqref="AD38">
    <cfRule type="cellIs" dxfId="2147" priority="266" stopIfTrue="1" operator="lessThan">
      <formula>0</formula>
    </cfRule>
    <cfRule type="cellIs" dxfId="2146" priority="265" stopIfTrue="1" operator="greaterThan">
      <formula>0</formula>
    </cfRule>
  </conditionalFormatting>
  <conditionalFormatting sqref="AD46">
    <cfRule type="cellIs" dxfId="2145" priority="263" stopIfTrue="1" operator="greaterThan">
      <formula>0</formula>
    </cfRule>
    <cfRule type="cellIs" dxfId="2144" priority="264" stopIfTrue="1" operator="lessThan">
      <formula>0</formula>
    </cfRule>
  </conditionalFormatting>
  <conditionalFormatting sqref="AD88">
    <cfRule type="cellIs" dxfId="2143" priority="201" stopIfTrue="1" operator="greaterThan">
      <formula>0</formula>
    </cfRule>
    <cfRule type="cellIs" dxfId="2142" priority="202" stopIfTrue="1" operator="lessThan">
      <formula>0</formula>
    </cfRule>
  </conditionalFormatting>
  <conditionalFormatting sqref="AD99">
    <cfRule type="cellIs" dxfId="2141" priority="200" stopIfTrue="1" operator="lessThan">
      <formula>0</formula>
    </cfRule>
    <cfRule type="cellIs" dxfId="2140" priority="199" stopIfTrue="1" operator="greaterThan">
      <formula>0</formula>
    </cfRule>
  </conditionalFormatting>
  <conditionalFormatting sqref="AD110">
    <cfRule type="cellIs" dxfId="2139" priority="197" stopIfTrue="1" operator="greaterThan">
      <formula>0</formula>
    </cfRule>
    <cfRule type="cellIs" dxfId="2138" priority="198" stopIfTrue="1" operator="lessThan">
      <formula>0</formula>
    </cfRule>
  </conditionalFormatting>
  <conditionalFormatting sqref="AD119">
    <cfRule type="cellIs" dxfId="2137" priority="178" stopIfTrue="1" operator="lessThan">
      <formula>0</formula>
    </cfRule>
    <cfRule type="cellIs" dxfId="2136" priority="177" stopIfTrue="1" operator="greaterThan">
      <formula>0</formula>
    </cfRule>
  </conditionalFormatting>
  <conditionalFormatting sqref="AD128:AD129">
    <cfRule type="cellIs" dxfId="2135" priority="176" stopIfTrue="1" operator="lessThan">
      <formula>0</formula>
    </cfRule>
    <cfRule type="cellIs" dxfId="2134" priority="175" stopIfTrue="1" operator="greaterThan">
      <formula>0</formula>
    </cfRule>
  </conditionalFormatting>
  <conditionalFormatting sqref="AD140">
    <cfRule type="cellIs" dxfId="2133" priority="549" stopIfTrue="1" operator="greaterThan">
      <formula>0</formula>
    </cfRule>
    <cfRule type="cellIs" dxfId="2132" priority="550" stopIfTrue="1" operator="lessThan">
      <formula>0</formula>
    </cfRule>
  </conditionalFormatting>
  <conditionalFormatting sqref="AD142">
    <cfRule type="cellIs" dxfId="2131" priority="174" stopIfTrue="1" operator="lessThan">
      <formula>0</formula>
    </cfRule>
    <cfRule type="cellIs" dxfId="2130" priority="173" stopIfTrue="1" operator="greaterThan">
      <formula>0</formula>
    </cfRule>
  </conditionalFormatting>
  <conditionalFormatting sqref="AD150:AD151">
    <cfRule type="cellIs" dxfId="2129" priority="160" stopIfTrue="1" operator="lessThan">
      <formula>0</formula>
    </cfRule>
    <cfRule type="cellIs" dxfId="2128" priority="159" stopIfTrue="1" operator="greaterThan">
      <formula>0</formula>
    </cfRule>
  </conditionalFormatting>
  <conditionalFormatting sqref="AD158:AD159">
    <cfRule type="cellIs" dxfId="2127" priority="158" stopIfTrue="1" operator="lessThan">
      <formula>0</formula>
    </cfRule>
    <cfRule type="cellIs" dxfId="2126" priority="157" stopIfTrue="1" operator="greaterThan">
      <formula>0</formula>
    </cfRule>
  </conditionalFormatting>
  <conditionalFormatting sqref="AD166:AD167">
    <cfRule type="cellIs" dxfId="2125" priority="144" stopIfTrue="1" operator="lessThan">
      <formula>0</formula>
    </cfRule>
    <cfRule type="cellIs" dxfId="2124" priority="143" stopIfTrue="1" operator="greaterThan">
      <formula>0</formula>
    </cfRule>
  </conditionalFormatting>
  <conditionalFormatting sqref="AD173">
    <cfRule type="cellIs" dxfId="2123" priority="542" stopIfTrue="1" operator="lessThan">
      <formula>0</formula>
    </cfRule>
    <cfRule type="cellIs" dxfId="2122" priority="541" stopIfTrue="1" operator="greaterThan">
      <formula>0</formula>
    </cfRule>
  </conditionalFormatting>
  <conditionalFormatting sqref="AD175">
    <cfRule type="cellIs" dxfId="2121" priority="141" stopIfTrue="1" operator="greaterThan">
      <formula>0</formula>
    </cfRule>
    <cfRule type="cellIs" dxfId="2120" priority="142" stopIfTrue="1" operator="lessThan">
      <formula>0</formula>
    </cfRule>
  </conditionalFormatting>
  <conditionalFormatting sqref="AD181">
    <cfRule type="cellIs" dxfId="2119" priority="540" stopIfTrue="1" operator="lessThan">
      <formula>0</formula>
    </cfRule>
    <cfRule type="cellIs" dxfId="2118" priority="539" stopIfTrue="1" operator="greaterThan">
      <formula>0</formula>
    </cfRule>
  </conditionalFormatting>
  <conditionalFormatting sqref="AD183">
    <cfRule type="cellIs" dxfId="2117" priority="127" stopIfTrue="1" operator="greaterThan">
      <formula>0</formula>
    </cfRule>
    <cfRule type="cellIs" dxfId="2116" priority="128" stopIfTrue="1" operator="lessThan">
      <formula>0</formula>
    </cfRule>
  </conditionalFormatting>
  <conditionalFormatting sqref="AD191">
    <cfRule type="cellIs" dxfId="2115" priority="537" stopIfTrue="1" operator="greaterThan">
      <formula>0</formula>
    </cfRule>
    <cfRule type="cellIs" dxfId="2114" priority="538" stopIfTrue="1" operator="lessThan">
      <formula>0</formula>
    </cfRule>
  </conditionalFormatting>
  <conditionalFormatting sqref="AD193">
    <cfRule type="cellIs" dxfId="2113" priority="125" stopIfTrue="1" operator="greaterThan">
      <formula>0</formula>
    </cfRule>
    <cfRule type="cellIs" dxfId="2112" priority="126" stopIfTrue="1" operator="lessThan">
      <formula>0</formula>
    </cfRule>
  </conditionalFormatting>
  <conditionalFormatting sqref="AD205">
    <cfRule type="cellIs" dxfId="2111" priority="535" stopIfTrue="1" operator="greaterThan">
      <formula>0</formula>
    </cfRule>
    <cfRule type="cellIs" dxfId="2110" priority="536" stopIfTrue="1" operator="lessThan">
      <formula>0</formula>
    </cfRule>
  </conditionalFormatting>
  <conditionalFormatting sqref="AD222:AD223">
    <cfRule type="cellIs" dxfId="2109" priority="93" stopIfTrue="1" operator="greaterThan">
      <formula>0</formula>
    </cfRule>
    <cfRule type="cellIs" dxfId="2108" priority="94" stopIfTrue="1" operator="lessThan">
      <formula>0</formula>
    </cfRule>
  </conditionalFormatting>
  <conditionalFormatting sqref="AD233:AD234">
    <cfRule type="cellIs" dxfId="2107" priority="92" stopIfTrue="1" operator="lessThan">
      <formula>0</formula>
    </cfRule>
    <cfRule type="cellIs" dxfId="2106" priority="91" stopIfTrue="1" operator="greaterThan">
      <formula>0</formula>
    </cfRule>
  </conditionalFormatting>
  <conditionalFormatting sqref="AD241:AD242">
    <cfRule type="cellIs" dxfId="2105" priority="90" stopIfTrue="1" operator="lessThan">
      <formula>0</formula>
    </cfRule>
    <cfRule type="cellIs" dxfId="2104" priority="89" stopIfTrue="1" operator="greaterThan">
      <formula>0</formula>
    </cfRule>
  </conditionalFormatting>
  <conditionalFormatting sqref="AD252:AD253">
    <cfRule type="cellIs" dxfId="2103" priority="74" stopIfTrue="1" operator="lessThan">
      <formula>0</formula>
    </cfRule>
    <cfRule type="cellIs" dxfId="2102" priority="73" stopIfTrue="1" operator="greaterThan">
      <formula>0</formula>
    </cfRule>
  </conditionalFormatting>
  <conditionalFormatting sqref="AD261:AD262">
    <cfRule type="cellIs" dxfId="2101" priority="72" stopIfTrue="1" operator="lessThan">
      <formula>0</formula>
    </cfRule>
    <cfRule type="cellIs" dxfId="2100" priority="71" stopIfTrue="1" operator="greaterThan">
      <formula>0</formula>
    </cfRule>
  </conditionalFormatting>
  <conditionalFormatting sqref="AD271 AD303 AD312 AD322 AD333 AD343 AD357">
    <cfRule type="cellIs" dxfId="2099" priority="460" stopIfTrue="1" operator="lessThan">
      <formula>0</formula>
    </cfRule>
    <cfRule type="cellIs" dxfId="2098" priority="459" stopIfTrue="1" operator="greaterThan">
      <formula>0</formula>
    </cfRule>
  </conditionalFormatting>
  <conditionalFormatting sqref="AD275">
    <cfRule type="cellIs" dxfId="2097" priority="44" stopIfTrue="1" operator="lessThan">
      <formula>0</formula>
    </cfRule>
    <cfRule type="cellIs" dxfId="2096" priority="43" stopIfTrue="1" operator="greaterThan">
      <formula>0</formula>
    </cfRule>
  </conditionalFormatting>
  <conditionalFormatting sqref="AD283:AD284">
    <cfRule type="cellIs" dxfId="2095" priority="42" stopIfTrue="1" operator="lessThan">
      <formula>0</formula>
    </cfRule>
    <cfRule type="cellIs" dxfId="2094" priority="41" stopIfTrue="1" operator="greaterThan">
      <formula>0</formula>
    </cfRule>
  </conditionalFormatting>
  <conditionalFormatting sqref="AD293:AD294">
    <cfRule type="cellIs" dxfId="2093" priority="40" stopIfTrue="1" operator="lessThan">
      <formula>0</formula>
    </cfRule>
    <cfRule type="cellIs" dxfId="2092" priority="39" stopIfTrue="1" operator="greaterThan">
      <formula>0</formula>
    </cfRule>
  </conditionalFormatting>
  <conditionalFormatting sqref="AD309">
    <cfRule type="cellIs" dxfId="2091" priority="38" stopIfTrue="1" operator="lessThan">
      <formula>0</formula>
    </cfRule>
    <cfRule type="cellIs" dxfId="2090" priority="37" stopIfTrue="1" operator="greaterThan">
      <formula>0</formula>
    </cfRule>
  </conditionalFormatting>
  <conditionalFormatting sqref="AD316">
    <cfRule type="cellIs" dxfId="2089" priority="22" stopIfTrue="1" operator="lessThan">
      <formula>0</formula>
    </cfRule>
    <cfRule type="cellIs" dxfId="2088" priority="21" stopIfTrue="1" operator="greaterThan">
      <formula>0</formula>
    </cfRule>
  </conditionalFormatting>
  <conditionalFormatting sqref="AD324">
    <cfRule type="cellIs" dxfId="2087" priority="19" stopIfTrue="1" operator="greaterThan">
      <formula>0</formula>
    </cfRule>
    <cfRule type="cellIs" dxfId="2086" priority="20" stopIfTrue="1" operator="lessThan">
      <formula>0</formula>
    </cfRule>
  </conditionalFormatting>
  <conditionalFormatting sqref="AD336">
    <cfRule type="cellIs" dxfId="2085" priority="13" stopIfTrue="1" operator="greaterThan">
      <formula>0</formula>
    </cfRule>
    <cfRule type="cellIs" dxfId="2084" priority="14" stopIfTrue="1" operator="lessThan">
      <formula>0</formula>
    </cfRule>
  </conditionalFormatting>
  <conditionalFormatting sqref="AD351">
    <cfRule type="cellIs" dxfId="2083" priority="7" stopIfTrue="1" operator="greaterThan">
      <formula>0</formula>
    </cfRule>
    <cfRule type="cellIs" dxfId="2082" priority="8" stopIfTrue="1" operator="lessThan">
      <formula>0</formula>
    </cfRule>
  </conditionalFormatting>
  <conditionalFormatting sqref="AD369">
    <cfRule type="cellIs" dxfId="2081" priority="1" stopIfTrue="1" operator="greaterThan">
      <formula>0</formula>
    </cfRule>
    <cfRule type="cellIs" dxfId="2080" priority="2" stopIfTrue="1" operator="lessThan">
      <formula>0</formula>
    </cfRule>
  </conditionalFormatting>
  <conditionalFormatting sqref="AD375">
    <cfRule type="cellIs" dxfId="2079" priority="458" stopIfTrue="1" operator="lessThan">
      <formula>0</formula>
    </cfRule>
    <cfRule type="cellIs" dxfId="2078" priority="457" stopIfTrue="1" operator="greaterThan">
      <formula>0</formula>
    </cfRule>
  </conditionalFormatting>
  <conditionalFormatting sqref="AD386 AD396 AD409 AD421 AD429 AD441 AD450 AD458 AD473 AD484 AD493 AD500 AD514 AD528 AD580">
    <cfRule type="cellIs" dxfId="2077" priority="423" stopIfTrue="1" operator="greaterThan">
      <formula>0</formula>
    </cfRule>
    <cfRule type="cellIs" dxfId="2076" priority="424" stopIfTrue="1" operator="lessThan">
      <formula>0</formula>
    </cfRule>
  </conditionalFormatting>
  <conditionalFormatting sqref="AL4:AL5">
    <cfRule type="cellIs" dxfId="2075" priority="338" stopIfTrue="1" operator="lessThan">
      <formula>0</formula>
    </cfRule>
    <cfRule type="cellIs" dxfId="2074" priority="337" stopIfTrue="1" operator="greaterThan">
      <formula>0</formula>
    </cfRule>
  </conditionalFormatting>
  <conditionalFormatting sqref="AL8:AL10">
    <cfRule type="cellIs" dxfId="2073" priority="333" stopIfTrue="1" operator="greaterThan">
      <formula>0</formula>
    </cfRule>
    <cfRule type="cellIs" dxfId="2072" priority="334" stopIfTrue="1" operator="lessThan">
      <formula>0</formula>
    </cfRule>
  </conditionalFormatting>
  <conditionalFormatting sqref="AL12:AL13">
    <cfRule type="cellIs" dxfId="2071" priority="332" stopIfTrue="1" operator="lessThan">
      <formula>0</formula>
    </cfRule>
    <cfRule type="cellIs" dxfId="2070" priority="331" stopIfTrue="1" operator="greaterThan">
      <formula>0</formula>
    </cfRule>
  </conditionalFormatting>
  <conditionalFormatting sqref="AL18">
    <cfRule type="cellIs" dxfId="2069" priority="311" stopIfTrue="1" operator="greaterThan">
      <formula>0</formula>
    </cfRule>
    <cfRule type="cellIs" dxfId="2068" priority="312" stopIfTrue="1" operator="lessThan">
      <formula>0</formula>
    </cfRule>
  </conditionalFormatting>
  <conditionalFormatting sqref="AL20">
    <cfRule type="cellIs" dxfId="2067" priority="807" stopIfTrue="1" operator="greaterThan">
      <formula>0</formula>
    </cfRule>
    <cfRule type="cellIs" dxfId="2066" priority="808" stopIfTrue="1" operator="lessThan">
      <formula>0</formula>
    </cfRule>
  </conditionalFormatting>
  <conditionalFormatting sqref="AL24:AL25">
    <cfRule type="cellIs" dxfId="2065" priority="304" stopIfTrue="1" operator="lessThan">
      <formula>0</formula>
    </cfRule>
    <cfRule type="cellIs" dxfId="2064" priority="303" stopIfTrue="1" operator="greaterThan">
      <formula>0</formula>
    </cfRule>
  </conditionalFormatting>
  <conditionalFormatting sqref="AL28:AL29">
    <cfRule type="cellIs" dxfId="2063" priority="302" stopIfTrue="1" operator="lessThan">
      <formula>0</formula>
    </cfRule>
    <cfRule type="cellIs" dxfId="2062" priority="301" stopIfTrue="1" operator="greaterThan">
      <formula>0</formula>
    </cfRule>
  </conditionalFormatting>
  <conditionalFormatting sqref="AL33">
    <cfRule type="cellIs" dxfId="2061" priority="299" stopIfTrue="1" operator="greaterThan">
      <formula>0</formula>
    </cfRule>
    <cfRule type="cellIs" dxfId="2060" priority="300" stopIfTrue="1" operator="lessThan">
      <formula>0</formula>
    </cfRule>
  </conditionalFormatting>
  <conditionalFormatting sqref="AL36">
    <cfRule type="cellIs" dxfId="2059" priority="802" stopIfTrue="1" operator="lessThan">
      <formula>0</formula>
    </cfRule>
    <cfRule type="cellIs" dxfId="2058" priority="801" stopIfTrue="1" operator="greaterThan">
      <formula>0</formula>
    </cfRule>
  </conditionalFormatting>
  <conditionalFormatting sqref="AL38">
    <cfRule type="cellIs" dxfId="2057" priority="279" stopIfTrue="1" operator="greaterThan">
      <formula>0</formula>
    </cfRule>
    <cfRule type="cellIs" dxfId="2056" priority="280" stopIfTrue="1" operator="lessThan">
      <formula>0</formula>
    </cfRule>
  </conditionalFormatting>
  <conditionalFormatting sqref="AL40">
    <cfRule type="cellIs" dxfId="2055" priority="800" stopIfTrue="1" operator="lessThan">
      <formula>0</formula>
    </cfRule>
    <cfRule type="cellIs" dxfId="2054" priority="799" stopIfTrue="1" operator="greaterThan">
      <formula>0</formula>
    </cfRule>
  </conditionalFormatting>
  <conditionalFormatting sqref="AL46">
    <cfRule type="cellIs" dxfId="2053" priority="277" stopIfTrue="1" operator="greaterThan">
      <formula>0</formula>
    </cfRule>
    <cfRule type="cellIs" dxfId="2052" priority="278" stopIfTrue="1" operator="lessThan">
      <formula>0</formula>
    </cfRule>
  </conditionalFormatting>
  <conditionalFormatting sqref="AL49">
    <cfRule type="cellIs" dxfId="2051" priority="798" stopIfTrue="1" operator="lessThan">
      <formula>0</formula>
    </cfRule>
    <cfRule type="cellIs" dxfId="2050" priority="797" stopIfTrue="1" operator="greaterThan">
      <formula>0</formula>
    </cfRule>
  </conditionalFormatting>
  <conditionalFormatting sqref="AL52">
    <cfRule type="cellIs" dxfId="2049" priority="244" stopIfTrue="1" operator="lessThan">
      <formula>0</formula>
    </cfRule>
    <cfRule type="cellIs" dxfId="2048" priority="243" stopIfTrue="1" operator="greaterThan">
      <formula>0</formula>
    </cfRule>
  </conditionalFormatting>
  <conditionalFormatting sqref="AL54">
    <cfRule type="cellIs" dxfId="2047" priority="795" stopIfTrue="1" operator="greaterThan">
      <formula>0</formula>
    </cfRule>
    <cfRule type="cellIs" dxfId="2046" priority="796" stopIfTrue="1" operator="lessThan">
      <formula>0</formula>
    </cfRule>
  </conditionalFormatting>
  <conditionalFormatting sqref="AL58">
    <cfRule type="cellIs" dxfId="2045" priority="241" stopIfTrue="1" operator="greaterThan">
      <formula>0</formula>
    </cfRule>
    <cfRule type="cellIs" dxfId="2044" priority="242" stopIfTrue="1" operator="lessThan">
      <formula>0</formula>
    </cfRule>
  </conditionalFormatting>
  <conditionalFormatting sqref="AL60">
    <cfRule type="cellIs" dxfId="2043" priority="793" stopIfTrue="1" operator="greaterThan">
      <formula>0</formula>
    </cfRule>
    <cfRule type="cellIs" dxfId="2042" priority="794" stopIfTrue="1" operator="lessThan">
      <formula>0</formula>
    </cfRule>
  </conditionalFormatting>
  <conditionalFormatting sqref="AL66">
    <cfRule type="cellIs" dxfId="2041" priority="234" stopIfTrue="1" operator="lessThan">
      <formula>0</formula>
    </cfRule>
    <cfRule type="cellIs" dxfId="2040" priority="233" stopIfTrue="1" operator="greaterThan">
      <formula>0</formula>
    </cfRule>
  </conditionalFormatting>
  <conditionalFormatting sqref="AL70">
    <cfRule type="cellIs" dxfId="2039" priority="791" stopIfTrue="1" operator="greaterThan">
      <formula>0</formula>
    </cfRule>
    <cfRule type="cellIs" dxfId="2038" priority="792" stopIfTrue="1" operator="lessThan">
      <formula>0</formula>
    </cfRule>
  </conditionalFormatting>
  <conditionalFormatting sqref="AL76">
    <cfRule type="cellIs" dxfId="2037" priority="231" stopIfTrue="1" operator="greaterThan">
      <formula>0</formula>
    </cfRule>
    <cfRule type="cellIs" dxfId="2036" priority="232" stopIfTrue="1" operator="lessThan">
      <formula>0</formula>
    </cfRule>
  </conditionalFormatting>
  <conditionalFormatting sqref="AL80">
    <cfRule type="cellIs" dxfId="2035" priority="789" stopIfTrue="1" operator="greaterThan">
      <formula>0</formula>
    </cfRule>
    <cfRule type="cellIs" dxfId="2034" priority="790" stopIfTrue="1" operator="lessThan">
      <formula>0</formula>
    </cfRule>
  </conditionalFormatting>
  <conditionalFormatting sqref="AL84:AL85">
    <cfRule type="cellIs" dxfId="2033" priority="230" stopIfTrue="1" operator="lessThan">
      <formula>0</formula>
    </cfRule>
    <cfRule type="cellIs" dxfId="2032" priority="229" stopIfTrue="1" operator="greaterThan">
      <formula>0</formula>
    </cfRule>
  </conditionalFormatting>
  <conditionalFormatting sqref="AL88:AL89">
    <cfRule type="cellIs" dxfId="2031" priority="220" stopIfTrue="1" operator="lessThan">
      <formula>0</formula>
    </cfRule>
    <cfRule type="cellIs" dxfId="2030" priority="219" stopIfTrue="1" operator="greaterThan">
      <formula>0</formula>
    </cfRule>
  </conditionalFormatting>
  <conditionalFormatting sqref="AL99">
    <cfRule type="cellIs" dxfId="2029" priority="218" stopIfTrue="1" operator="lessThan">
      <formula>0</formula>
    </cfRule>
    <cfRule type="cellIs" dxfId="2028" priority="217" stopIfTrue="1" operator="greaterThan">
      <formula>0</formula>
    </cfRule>
  </conditionalFormatting>
  <conditionalFormatting sqref="AL101">
    <cfRule type="cellIs" dxfId="2027" priority="783" stopIfTrue="1" operator="greaterThan">
      <formula>0</formula>
    </cfRule>
    <cfRule type="cellIs" dxfId="2026" priority="784" stopIfTrue="1" operator="lessThan">
      <formula>0</formula>
    </cfRule>
  </conditionalFormatting>
  <conditionalFormatting sqref="AL106">
    <cfRule type="cellIs" dxfId="2025" priority="782" stopIfTrue="1" operator="lessThan">
      <formula>0</formula>
    </cfRule>
    <cfRule type="cellIs" dxfId="2024" priority="781" stopIfTrue="1" operator="greaterThan">
      <formula>0</formula>
    </cfRule>
  </conditionalFormatting>
  <conditionalFormatting sqref="AL110">
    <cfRule type="cellIs" dxfId="2023" priority="207" stopIfTrue="1" operator="greaterThan">
      <formula>0</formula>
    </cfRule>
    <cfRule type="cellIs" dxfId="2022" priority="208" stopIfTrue="1" operator="lessThan">
      <formula>0</formula>
    </cfRule>
  </conditionalFormatting>
  <conditionalFormatting sqref="AL113:AL114">
    <cfRule type="cellIs" dxfId="2021" priority="779" stopIfTrue="1" operator="greaterThan">
      <formula>0</formula>
    </cfRule>
    <cfRule type="cellIs" dxfId="2020" priority="780" stopIfTrue="1" operator="lessThan">
      <formula>0</formula>
    </cfRule>
  </conditionalFormatting>
  <conditionalFormatting sqref="AL119:AL120">
    <cfRule type="cellIs" dxfId="2019" priority="195" stopIfTrue="1" operator="greaterThan">
      <formula>0</formula>
    </cfRule>
    <cfRule type="cellIs" dxfId="2018" priority="196" stopIfTrue="1" operator="lessThan">
      <formula>0</formula>
    </cfRule>
  </conditionalFormatting>
  <conditionalFormatting sqref="AL128:AL130">
    <cfRule type="cellIs" dxfId="2017" priority="194" stopIfTrue="1" operator="lessThan">
      <formula>0</formula>
    </cfRule>
    <cfRule type="cellIs" dxfId="2016" priority="193" stopIfTrue="1" operator="greaterThan">
      <formula>0</formula>
    </cfRule>
  </conditionalFormatting>
  <conditionalFormatting sqref="AL140">
    <cfRule type="cellIs" dxfId="2015" priority="616" stopIfTrue="1" operator="lessThan">
      <formula>0</formula>
    </cfRule>
    <cfRule type="cellIs" dxfId="2014" priority="615" stopIfTrue="1" operator="greaterThan">
      <formula>0</formula>
    </cfRule>
  </conditionalFormatting>
  <conditionalFormatting sqref="AL142">
    <cfRule type="cellIs" dxfId="2013" priority="191" stopIfTrue="1" operator="greaterThan">
      <formula>0</formula>
    </cfRule>
    <cfRule type="cellIs" dxfId="2012" priority="192" stopIfTrue="1" operator="lessThan">
      <formula>0</formula>
    </cfRule>
  </conditionalFormatting>
  <conditionalFormatting sqref="AL149:AL151">
    <cfRule type="cellIs" dxfId="2011" priority="171" stopIfTrue="1" operator="greaterThan">
      <formula>0</formula>
    </cfRule>
    <cfRule type="cellIs" dxfId="2010" priority="172" stopIfTrue="1" operator="lessThan">
      <formula>0</formula>
    </cfRule>
  </conditionalFormatting>
  <conditionalFormatting sqref="AL157:AL159">
    <cfRule type="cellIs" dxfId="2009" priority="169" stopIfTrue="1" operator="greaterThan">
      <formula>0</formula>
    </cfRule>
    <cfRule type="cellIs" dxfId="2008" priority="170" stopIfTrue="1" operator="lessThan">
      <formula>0</formula>
    </cfRule>
  </conditionalFormatting>
  <conditionalFormatting sqref="AL165:AL167">
    <cfRule type="cellIs" dxfId="2007" priority="155" stopIfTrue="1" operator="greaterThan">
      <formula>0</formula>
    </cfRule>
    <cfRule type="cellIs" dxfId="2006" priority="156" stopIfTrue="1" operator="lessThan">
      <formula>0</formula>
    </cfRule>
  </conditionalFormatting>
  <conditionalFormatting sqref="AL171">
    <cfRule type="cellIs" dxfId="2005" priority="767" stopIfTrue="1" operator="greaterThan">
      <formula>0</formula>
    </cfRule>
    <cfRule type="cellIs" dxfId="2004" priority="768" stopIfTrue="1" operator="lessThan">
      <formula>0</formula>
    </cfRule>
  </conditionalFormatting>
  <conditionalFormatting sqref="AL173">
    <cfRule type="cellIs" dxfId="2003" priority="607" stopIfTrue="1" operator="greaterThan">
      <formula>0</formula>
    </cfRule>
    <cfRule type="cellIs" dxfId="2002" priority="608" stopIfTrue="1" operator="lessThan">
      <formula>0</formula>
    </cfRule>
  </conditionalFormatting>
  <conditionalFormatting sqref="AL175">
    <cfRule type="cellIs" dxfId="2001" priority="154" stopIfTrue="1" operator="lessThan">
      <formula>0</formula>
    </cfRule>
    <cfRule type="cellIs" dxfId="2000" priority="153" stopIfTrue="1" operator="greaterThan">
      <formula>0</formula>
    </cfRule>
  </conditionalFormatting>
  <conditionalFormatting sqref="AL180:AL183">
    <cfRule type="cellIs" dxfId="1999" priority="139" stopIfTrue="1" operator="greaterThan">
      <formula>0</formula>
    </cfRule>
    <cfRule type="cellIs" dxfId="1998" priority="140" stopIfTrue="1" operator="lessThan">
      <formula>0</formula>
    </cfRule>
  </conditionalFormatting>
  <conditionalFormatting sqref="AL190:AL191">
    <cfRule type="cellIs" dxfId="1997" priority="603" stopIfTrue="1" operator="greaterThan">
      <formula>0</formula>
    </cfRule>
    <cfRule type="cellIs" dxfId="1996" priority="604" stopIfTrue="1" operator="lessThan">
      <formula>0</formula>
    </cfRule>
  </conditionalFormatting>
  <conditionalFormatting sqref="AL193">
    <cfRule type="cellIs" dxfId="1995" priority="137" stopIfTrue="1" operator="greaterThan">
      <formula>0</formula>
    </cfRule>
    <cfRule type="cellIs" dxfId="1994" priority="138" stopIfTrue="1" operator="lessThan">
      <formula>0</formula>
    </cfRule>
  </conditionalFormatting>
  <conditionalFormatting sqref="AL205">
    <cfRule type="cellIs" dxfId="1993" priority="601" stopIfTrue="1" operator="greaterThan">
      <formula>0</formula>
    </cfRule>
    <cfRule type="cellIs" dxfId="1992" priority="602" stopIfTrue="1" operator="lessThan">
      <formula>0</formula>
    </cfRule>
  </conditionalFormatting>
  <conditionalFormatting sqref="AL209:AL210">
    <cfRule type="cellIs" dxfId="1991" priority="124" stopIfTrue="1" operator="lessThan">
      <formula>0</formula>
    </cfRule>
    <cfRule type="cellIs" dxfId="1990" priority="123" stopIfTrue="1" operator="greaterThan">
      <formula>0</formula>
    </cfRule>
  </conditionalFormatting>
  <conditionalFormatting sqref="AL212">
    <cfRule type="cellIs" dxfId="1989" priority="759" stopIfTrue="1" operator="greaterThan">
      <formula>0</formula>
    </cfRule>
    <cfRule type="cellIs" dxfId="1988" priority="760" stopIfTrue="1" operator="lessThan">
      <formula>0</formula>
    </cfRule>
  </conditionalFormatting>
  <conditionalFormatting sqref="AL222:AL223">
    <cfRule type="cellIs" dxfId="1987" priority="110" stopIfTrue="1" operator="lessThan">
      <formula>0</formula>
    </cfRule>
    <cfRule type="cellIs" dxfId="1986" priority="109" stopIfTrue="1" operator="greaterThan">
      <formula>0</formula>
    </cfRule>
  </conditionalFormatting>
  <conditionalFormatting sqref="AL232:AL234">
    <cfRule type="cellIs" dxfId="1985" priority="113" stopIfTrue="1" operator="greaterThan">
      <formula>0</formula>
    </cfRule>
    <cfRule type="cellIs" dxfId="1984" priority="114" stopIfTrue="1" operator="lessThan">
      <formula>0</formula>
    </cfRule>
  </conditionalFormatting>
  <conditionalFormatting sqref="AL240:AL243">
    <cfRule type="cellIs" dxfId="1983" priority="111" stopIfTrue="1" operator="greaterThan">
      <formula>0</formula>
    </cfRule>
    <cfRule type="cellIs" dxfId="1982" priority="112" stopIfTrue="1" operator="lessThan">
      <formula>0</formula>
    </cfRule>
  </conditionalFormatting>
  <conditionalFormatting sqref="AL252:AL253">
    <cfRule type="cellIs" dxfId="1981" priority="86" stopIfTrue="1" operator="lessThan">
      <formula>0</formula>
    </cfRule>
    <cfRule type="cellIs" dxfId="1980" priority="85" stopIfTrue="1" operator="greaterThan">
      <formula>0</formula>
    </cfRule>
  </conditionalFormatting>
  <conditionalFormatting sqref="AL258">
    <cfRule type="cellIs" dxfId="1979" priority="742" stopIfTrue="1" operator="lessThan">
      <formula>0</formula>
    </cfRule>
    <cfRule type="cellIs" dxfId="1978" priority="741" stopIfTrue="1" operator="greaterThan">
      <formula>0</formula>
    </cfRule>
  </conditionalFormatting>
  <conditionalFormatting sqref="AL261:AL262">
    <cfRule type="cellIs" dxfId="1977" priority="84" stopIfTrue="1" operator="lessThan">
      <formula>0</formula>
    </cfRule>
    <cfRule type="cellIs" dxfId="1976" priority="83" stopIfTrue="1" operator="greaterThan">
      <formula>0</formula>
    </cfRule>
  </conditionalFormatting>
  <conditionalFormatting sqref="AL264">
    <cfRule type="cellIs" dxfId="1975" priority="417" stopIfTrue="1" operator="greaterThan">
      <formula>0</formula>
    </cfRule>
    <cfRule type="cellIs" dxfId="1974" priority="418" stopIfTrue="1" operator="lessThan">
      <formula>0</formula>
    </cfRule>
  </conditionalFormatting>
  <conditionalFormatting sqref="AL269:AL271">
    <cfRule type="cellIs" dxfId="1973" priority="69" stopIfTrue="1" operator="greaterThan">
      <formula>0</formula>
    </cfRule>
    <cfRule type="cellIs" dxfId="1972" priority="70" stopIfTrue="1" operator="lessThan">
      <formula>0</formula>
    </cfRule>
  </conditionalFormatting>
  <conditionalFormatting sqref="AL275">
    <cfRule type="cellIs" dxfId="1971" priority="67" stopIfTrue="1" operator="greaterThan">
      <formula>0</formula>
    </cfRule>
    <cfRule type="cellIs" dxfId="1970" priority="68" stopIfTrue="1" operator="lessThan">
      <formula>0</formula>
    </cfRule>
  </conditionalFormatting>
  <conditionalFormatting sqref="AL278:AL279">
    <cfRule type="cellIs" dxfId="1969" priority="415" stopIfTrue="1" operator="greaterThan">
      <formula>0</formula>
    </cfRule>
    <cfRule type="cellIs" dxfId="1968" priority="416" stopIfTrue="1" operator="lessThan">
      <formula>0</formula>
    </cfRule>
  </conditionalFormatting>
  <conditionalFormatting sqref="AL283:AL284">
    <cfRule type="cellIs" dxfId="1967" priority="65" stopIfTrue="1" operator="greaterThan">
      <formula>0</formula>
    </cfRule>
    <cfRule type="cellIs" dxfId="1966" priority="66" stopIfTrue="1" operator="lessThan">
      <formula>0</formula>
    </cfRule>
  </conditionalFormatting>
  <conditionalFormatting sqref="AL287">
    <cfRule type="cellIs" dxfId="1965" priority="414" stopIfTrue="1" operator="lessThan">
      <formula>0</formula>
    </cfRule>
    <cfRule type="cellIs" dxfId="1964" priority="413" stopIfTrue="1" operator="greaterThan">
      <formula>0</formula>
    </cfRule>
  </conditionalFormatting>
  <conditionalFormatting sqref="AL292:AL294">
    <cfRule type="cellIs" dxfId="1963" priority="63" stopIfTrue="1" operator="greaterThan">
      <formula>0</formula>
    </cfRule>
    <cfRule type="cellIs" dxfId="1962" priority="64" stopIfTrue="1" operator="lessThan">
      <formula>0</formula>
    </cfRule>
  </conditionalFormatting>
  <conditionalFormatting sqref="AL297">
    <cfRule type="cellIs" dxfId="1961" priority="412" stopIfTrue="1" operator="lessThan">
      <formula>0</formula>
    </cfRule>
    <cfRule type="cellIs" dxfId="1960" priority="411" stopIfTrue="1" operator="greaterThan">
      <formula>0</formula>
    </cfRule>
  </conditionalFormatting>
  <conditionalFormatting sqref="AL301">
    <cfRule type="cellIs" dxfId="1959" priority="734" stopIfTrue="1" operator="lessThan">
      <formula>0</formula>
    </cfRule>
    <cfRule type="cellIs" dxfId="1958" priority="733" stopIfTrue="1" operator="greaterThan">
      <formula>0</formula>
    </cfRule>
  </conditionalFormatting>
  <conditionalFormatting sqref="AL303">
    <cfRule type="cellIs" dxfId="1957" priority="520" stopIfTrue="1" operator="lessThan">
      <formula>0</formula>
    </cfRule>
    <cfRule type="cellIs" dxfId="1956" priority="519" stopIfTrue="1" operator="greaterThan">
      <formula>0</formula>
    </cfRule>
  </conditionalFormatting>
  <conditionalFormatting sqref="AL305">
    <cfRule type="cellIs" dxfId="1955" priority="410" stopIfTrue="1" operator="lessThan">
      <formula>0</formula>
    </cfRule>
    <cfRule type="cellIs" dxfId="1954" priority="409" stopIfTrue="1" operator="greaterThan">
      <formula>0</formula>
    </cfRule>
  </conditionalFormatting>
  <conditionalFormatting sqref="AL309:AL310">
    <cfRule type="cellIs" dxfId="1953" priority="62" stopIfTrue="1" operator="lessThan">
      <formula>0</formula>
    </cfRule>
    <cfRule type="cellIs" dxfId="1952" priority="61" stopIfTrue="1" operator="greaterThan">
      <formula>0</formula>
    </cfRule>
  </conditionalFormatting>
  <conditionalFormatting sqref="AL312">
    <cfRule type="cellIs" dxfId="1951" priority="521" stopIfTrue="1" operator="greaterThan">
      <formula>0</formula>
    </cfRule>
    <cfRule type="cellIs" dxfId="1950" priority="522" stopIfTrue="1" operator="lessThan">
      <formula>0</formula>
    </cfRule>
  </conditionalFormatting>
  <conditionalFormatting sqref="AL315:AL316">
    <cfRule type="cellIs" dxfId="1949" priority="408" stopIfTrue="1" operator="lessThan">
      <formula>0</formula>
    </cfRule>
    <cfRule type="cellIs" dxfId="1948" priority="407" stopIfTrue="1" operator="greaterThan">
      <formula>0</formula>
    </cfRule>
  </conditionalFormatting>
  <conditionalFormatting sqref="AL320">
    <cfRule type="cellIs" dxfId="1947" priority="729" stopIfTrue="1" operator="greaterThan">
      <formula>0</formula>
    </cfRule>
    <cfRule type="cellIs" dxfId="1946" priority="730" stopIfTrue="1" operator="lessThan">
      <formula>0</formula>
    </cfRule>
  </conditionalFormatting>
  <conditionalFormatting sqref="AL322">
    <cfRule type="cellIs" dxfId="1945" priority="523" stopIfTrue="1" operator="greaterThan">
      <formula>0</formula>
    </cfRule>
    <cfRule type="cellIs" dxfId="1944" priority="524" stopIfTrue="1" operator="lessThan">
      <formula>0</formula>
    </cfRule>
  </conditionalFormatting>
  <conditionalFormatting sqref="AL324">
    <cfRule type="cellIs" dxfId="1943" priority="27" stopIfTrue="1" operator="greaterThan">
      <formula>0</formula>
    </cfRule>
    <cfRule type="cellIs" dxfId="1942" priority="28" stopIfTrue="1" operator="lessThan">
      <formula>0</formula>
    </cfRule>
  </conditionalFormatting>
  <conditionalFormatting sqref="AL328">
    <cfRule type="cellIs" dxfId="1941" priority="406" stopIfTrue="1" operator="lessThan">
      <formula>0</formula>
    </cfRule>
    <cfRule type="cellIs" dxfId="1940" priority="405" stopIfTrue="1" operator="greaterThan">
      <formula>0</formula>
    </cfRule>
  </conditionalFormatting>
  <conditionalFormatting sqref="AL330">
    <cfRule type="cellIs" dxfId="1939" priority="728" stopIfTrue="1" operator="lessThan">
      <formula>0</formula>
    </cfRule>
    <cfRule type="cellIs" dxfId="1938" priority="727" stopIfTrue="1" operator="greaterThan">
      <formula>0</formula>
    </cfRule>
  </conditionalFormatting>
  <conditionalFormatting sqref="AL333">
    <cfRule type="cellIs" dxfId="1937" priority="525" stopIfTrue="1" operator="greaterThan">
      <formula>0</formula>
    </cfRule>
    <cfRule type="cellIs" dxfId="1936" priority="526" stopIfTrue="1" operator="lessThan">
      <formula>0</formula>
    </cfRule>
  </conditionalFormatting>
  <conditionalFormatting sqref="AL336">
    <cfRule type="cellIs" dxfId="1935" priority="30" stopIfTrue="1" operator="lessThan">
      <formula>0</formula>
    </cfRule>
    <cfRule type="cellIs" dxfId="1934" priority="29" stopIfTrue="1" operator="greaterThan">
      <formula>0</formula>
    </cfRule>
  </conditionalFormatting>
  <conditionalFormatting sqref="AL338">
    <cfRule type="cellIs" dxfId="1933" priority="403" stopIfTrue="1" operator="greaterThan">
      <formula>0</formula>
    </cfRule>
    <cfRule type="cellIs" dxfId="1932" priority="404" stopIfTrue="1" operator="lessThan">
      <formula>0</formula>
    </cfRule>
  </conditionalFormatting>
  <conditionalFormatting sqref="AL342:AL343">
    <cfRule type="cellIs" dxfId="1931" priority="527" stopIfTrue="1" operator="greaterThan">
      <formula>0</formula>
    </cfRule>
    <cfRule type="cellIs" dxfId="1930" priority="528" stopIfTrue="1" operator="lessThan">
      <formula>0</formula>
    </cfRule>
  </conditionalFormatting>
  <conditionalFormatting sqref="AL351">
    <cfRule type="cellIs" dxfId="1929" priority="31" stopIfTrue="1" operator="greaterThan">
      <formula>0</formula>
    </cfRule>
    <cfRule type="cellIs" dxfId="1928" priority="32" stopIfTrue="1" operator="lessThan">
      <formula>0</formula>
    </cfRule>
  </conditionalFormatting>
  <conditionalFormatting sqref="AL357">
    <cfRule type="cellIs" dxfId="1927" priority="724" stopIfTrue="1" operator="lessThan">
      <formula>0</formula>
    </cfRule>
    <cfRule type="cellIs" dxfId="1926" priority="723" stopIfTrue="1" operator="greaterThan">
      <formula>0</formula>
    </cfRule>
  </conditionalFormatting>
  <conditionalFormatting sqref="AL359">
    <cfRule type="cellIs" dxfId="1925" priority="402" stopIfTrue="1" operator="lessThan">
      <formula>0</formula>
    </cfRule>
    <cfRule type="cellIs" dxfId="1924" priority="401" stopIfTrue="1" operator="greaterThan">
      <formula>0</formula>
    </cfRule>
  </conditionalFormatting>
  <conditionalFormatting sqref="AL369">
    <cfRule type="cellIs" dxfId="1923" priority="33" stopIfTrue="1" operator="greaterThan">
      <formula>0</formula>
    </cfRule>
    <cfRule type="cellIs" dxfId="1922" priority="34" stopIfTrue="1" operator="lessThan">
      <formula>0</formula>
    </cfRule>
  </conditionalFormatting>
  <conditionalFormatting sqref="AL372">
    <cfRule type="cellIs" dxfId="1921" priority="399" stopIfTrue="1" operator="greaterThan">
      <formula>0</formula>
    </cfRule>
    <cfRule type="cellIs" dxfId="1920" priority="400" stopIfTrue="1" operator="lessThan">
      <formula>0</formula>
    </cfRule>
  </conditionalFormatting>
  <conditionalFormatting sqref="AL375">
    <cfRule type="cellIs" dxfId="1919" priority="721" stopIfTrue="1" operator="greaterThan">
      <formula>0</formula>
    </cfRule>
    <cfRule type="cellIs" dxfId="1918" priority="722" stopIfTrue="1" operator="lessThan">
      <formula>0</formula>
    </cfRule>
  </conditionalFormatting>
  <conditionalFormatting sqref="AL381">
    <cfRule type="cellIs" dxfId="1917" priority="397" stopIfTrue="1" operator="greaterThan">
      <formula>0</formula>
    </cfRule>
    <cfRule type="cellIs" dxfId="1916" priority="398" stopIfTrue="1" operator="lessThan">
      <formula>0</formula>
    </cfRule>
  </conditionalFormatting>
  <conditionalFormatting sqref="AL386">
    <cfRule type="cellIs" dxfId="1915" priority="719" stopIfTrue="1" operator="greaterThan">
      <formula>0</formula>
    </cfRule>
    <cfRule type="cellIs" dxfId="1914" priority="720" stopIfTrue="1" operator="lessThan">
      <formula>0</formula>
    </cfRule>
  </conditionalFormatting>
  <conditionalFormatting sqref="AL389">
    <cfRule type="cellIs" dxfId="1913" priority="395" stopIfTrue="1" operator="greaterThan">
      <formula>0</formula>
    </cfRule>
    <cfRule type="cellIs" dxfId="1912" priority="396" stopIfTrue="1" operator="lessThan">
      <formula>0</formula>
    </cfRule>
  </conditionalFormatting>
  <conditionalFormatting sqref="AL396">
    <cfRule type="cellIs" dxfId="1911" priority="717" stopIfTrue="1" operator="greaterThan">
      <formula>0</formula>
    </cfRule>
    <cfRule type="cellIs" dxfId="1910" priority="718" stopIfTrue="1" operator="lessThan">
      <formula>0</formula>
    </cfRule>
  </conditionalFormatting>
  <conditionalFormatting sqref="AL402">
    <cfRule type="cellIs" dxfId="1909" priority="393" stopIfTrue="1" operator="greaterThan">
      <formula>0</formula>
    </cfRule>
    <cfRule type="cellIs" dxfId="1908" priority="394" stopIfTrue="1" operator="lessThan">
      <formula>0</formula>
    </cfRule>
  </conditionalFormatting>
  <conditionalFormatting sqref="AL409">
    <cfRule type="cellIs" dxfId="1907" priority="715" stopIfTrue="1" operator="greaterThan">
      <formula>0</formula>
    </cfRule>
    <cfRule type="cellIs" dxfId="1906" priority="716" stopIfTrue="1" operator="lessThan">
      <formula>0</formula>
    </cfRule>
  </conditionalFormatting>
  <conditionalFormatting sqref="AL413">
    <cfRule type="cellIs" dxfId="1905" priority="346" stopIfTrue="1" operator="lessThan">
      <formula>0</formula>
    </cfRule>
    <cfRule type="cellIs" dxfId="1904" priority="345" stopIfTrue="1" operator="greaterThan">
      <formula>0</formula>
    </cfRule>
  </conditionalFormatting>
  <conditionalFormatting sqref="AL421">
    <cfRule type="cellIs" dxfId="1903" priority="713" stopIfTrue="1" operator="greaterThan">
      <formula>0</formula>
    </cfRule>
    <cfRule type="cellIs" dxfId="1902" priority="714" stopIfTrue="1" operator="lessThan">
      <formula>0</formula>
    </cfRule>
  </conditionalFormatting>
  <conditionalFormatting sqref="AL425">
    <cfRule type="cellIs" dxfId="1901" priority="343" stopIfTrue="1" operator="greaterThan">
      <formula>0</formula>
    </cfRule>
    <cfRule type="cellIs" dxfId="1900" priority="344" stopIfTrue="1" operator="lessThan">
      <formula>0</formula>
    </cfRule>
  </conditionalFormatting>
  <conditionalFormatting sqref="AL429">
    <cfRule type="cellIs" dxfId="1899" priority="712" stopIfTrue="1" operator="lessThan">
      <formula>0</formula>
    </cfRule>
    <cfRule type="cellIs" dxfId="1898" priority="711" stopIfTrue="1" operator="greaterThan">
      <formula>0</formula>
    </cfRule>
  </conditionalFormatting>
  <conditionalFormatting sqref="AL434">
    <cfRule type="cellIs" dxfId="1897" priority="341" stopIfTrue="1" operator="greaterThan">
      <formula>0</formula>
    </cfRule>
    <cfRule type="cellIs" dxfId="1896" priority="342" stopIfTrue="1" operator="lessThan">
      <formula>0</formula>
    </cfRule>
  </conditionalFormatting>
  <conditionalFormatting sqref="AL441">
    <cfRule type="cellIs" dxfId="1895" priority="710" stopIfTrue="1" operator="lessThan">
      <formula>0</formula>
    </cfRule>
    <cfRule type="cellIs" dxfId="1894" priority="709" stopIfTrue="1" operator="greaterThan">
      <formula>0</formula>
    </cfRule>
  </conditionalFormatting>
  <conditionalFormatting sqref="AL443">
    <cfRule type="cellIs" dxfId="1893" priority="339" stopIfTrue="1" operator="greaterThan">
      <formula>0</formula>
    </cfRule>
    <cfRule type="cellIs" dxfId="1892" priority="340" stopIfTrue="1" operator="lessThan">
      <formula>0</formula>
    </cfRule>
  </conditionalFormatting>
  <conditionalFormatting sqref="AL450">
    <cfRule type="cellIs" dxfId="1891" priority="707" stopIfTrue="1" operator="greaterThan">
      <formula>0</formula>
    </cfRule>
    <cfRule type="cellIs" dxfId="1890" priority="708" stopIfTrue="1" operator="lessThan">
      <formula>0</formula>
    </cfRule>
  </conditionalFormatting>
  <conditionalFormatting sqref="AL458">
    <cfRule type="cellIs" dxfId="1889" priority="705" stopIfTrue="1" operator="greaterThan">
      <formula>0</formula>
    </cfRule>
    <cfRule type="cellIs" dxfId="1888" priority="706" stopIfTrue="1" operator="lessThan">
      <formula>0</formula>
    </cfRule>
  </conditionalFormatting>
  <conditionalFormatting sqref="AL473">
    <cfRule type="cellIs" dxfId="1887" priority="703" stopIfTrue="1" operator="greaterThan">
      <formula>0</formula>
    </cfRule>
    <cfRule type="cellIs" dxfId="1886" priority="704" stopIfTrue="1" operator="lessThan">
      <formula>0</formula>
    </cfRule>
  </conditionalFormatting>
  <conditionalFormatting sqref="AL484">
    <cfRule type="cellIs" dxfId="1885" priority="701" stopIfTrue="1" operator="greaterThan">
      <formula>0</formula>
    </cfRule>
    <cfRule type="cellIs" dxfId="1884" priority="702" stopIfTrue="1" operator="lessThan">
      <formula>0</formula>
    </cfRule>
  </conditionalFormatting>
  <conditionalFormatting sqref="AL493">
    <cfRule type="cellIs" dxfId="1883" priority="699" stopIfTrue="1" operator="greaterThan">
      <formula>0</formula>
    </cfRule>
    <cfRule type="cellIs" dxfId="1882" priority="700" stopIfTrue="1" operator="lessThan">
      <formula>0</formula>
    </cfRule>
  </conditionalFormatting>
  <conditionalFormatting sqref="AL500">
    <cfRule type="cellIs" dxfId="1881" priority="697" stopIfTrue="1" operator="greaterThan">
      <formula>0</formula>
    </cfRule>
    <cfRule type="cellIs" dxfId="1880" priority="698" stopIfTrue="1" operator="lessThan">
      <formula>0</formula>
    </cfRule>
  </conditionalFormatting>
  <conditionalFormatting sqref="AL514">
    <cfRule type="cellIs" dxfId="1879" priority="695" stopIfTrue="1" operator="greaterThan">
      <formula>0</formula>
    </cfRule>
    <cfRule type="cellIs" dxfId="1878" priority="696" stopIfTrue="1" operator="lessThan">
      <formula>0</formula>
    </cfRule>
  </conditionalFormatting>
  <conditionalFormatting sqref="AL528">
    <cfRule type="cellIs" dxfId="1877" priority="694" stopIfTrue="1" operator="lessThan">
      <formula>0</formula>
    </cfRule>
    <cfRule type="cellIs" dxfId="1876" priority="693" stopIfTrue="1" operator="greaterThan">
      <formula>0</formula>
    </cfRule>
  </conditionalFormatting>
  <conditionalFormatting sqref="AL580">
    <cfRule type="cellIs" dxfId="1875" priority="692" stopIfTrue="1" operator="lessThan">
      <formula>0</formula>
    </cfRule>
    <cfRule type="cellIs" dxfId="1874" priority="691" stopIfTrue="1" operator="greaterThan">
      <formula>0</formula>
    </cfRule>
  </conditionalFormatting>
  <pageMargins left="0.75" right="0.75" top="1" bottom="1" header="0.5" footer="0.5"/>
  <pageSetup paperSize="9" orientation="portrait" r:id="rId1"/>
  <headerFooter alignWithMargins="0"/>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K412"/>
  <sheetViews>
    <sheetView zoomScale="70" zoomScaleNormal="70" workbookViewId="0">
      <pane xSplit="7" ySplit="1" topLeftCell="H2" activePane="bottomRight" state="frozen"/>
      <selection pane="topRight" activeCell="G1" sqref="G1"/>
      <selection pane="bottomLeft" activeCell="A2" sqref="A2"/>
      <selection pane="bottomRight" activeCell="A2" sqref="A2"/>
    </sheetView>
  </sheetViews>
  <sheetFormatPr defaultRowHeight="13.2" x14ac:dyDescent="0.25"/>
  <cols>
    <col min="1" max="1" width="8.88671875" style="1" customWidth="1"/>
    <col min="2" max="2" width="8.88671875" style="3" customWidth="1"/>
    <col min="3" max="3" width="8.88671875" customWidth="1"/>
    <col min="5" max="5" width="8.88671875" customWidth="1"/>
    <col min="7" max="7" width="9.44140625" style="2" bestFit="1" customWidth="1"/>
    <col min="8" max="8" width="8.88671875" style="6" customWidth="1"/>
    <col min="9" max="9" width="8.88671875" customWidth="1"/>
    <col min="10" max="10" width="8.88671875" style="6" customWidth="1"/>
    <col min="12" max="12" width="8.88671875" style="6" customWidth="1"/>
    <col min="13" max="13" width="8.88671875" customWidth="1"/>
    <col min="14" max="14" width="8.6640625" style="7" customWidth="1"/>
  </cols>
  <sheetData>
    <row r="1" spans="1:37" ht="18" thickBot="1" x14ac:dyDescent="0.35">
      <c r="A1" s="24" t="s">
        <v>254</v>
      </c>
      <c r="B1" s="58" t="s">
        <v>255</v>
      </c>
      <c r="C1" s="58" t="s">
        <v>256</v>
      </c>
      <c r="D1" s="38"/>
      <c r="E1" s="58" t="s">
        <v>257</v>
      </c>
      <c r="F1" s="58" t="s">
        <v>258</v>
      </c>
      <c r="G1" s="58" t="s">
        <v>259</v>
      </c>
      <c r="H1" s="24" t="s">
        <v>32</v>
      </c>
      <c r="I1" s="24"/>
      <c r="J1" s="24" t="s">
        <v>260</v>
      </c>
      <c r="K1" s="24"/>
      <c r="L1" s="24" t="s">
        <v>261</v>
      </c>
      <c r="M1" s="24"/>
      <c r="N1" s="24" t="s">
        <v>719</v>
      </c>
      <c r="O1" s="24"/>
      <c r="P1" s="25" t="s">
        <v>262</v>
      </c>
      <c r="Q1" s="24"/>
      <c r="S1" s="27" t="s">
        <v>275</v>
      </c>
      <c r="T1" s="27" t="s">
        <v>276</v>
      </c>
      <c r="U1" s="27" t="s">
        <v>277</v>
      </c>
      <c r="V1" s="27" t="s">
        <v>278</v>
      </c>
      <c r="W1" s="27" t="s">
        <v>279</v>
      </c>
      <c r="X1" s="27" t="s">
        <v>280</v>
      </c>
      <c r="Y1" s="27" t="s">
        <v>281</v>
      </c>
      <c r="Z1" s="27" t="s">
        <v>282</v>
      </c>
      <c r="AA1" s="27" t="s">
        <v>283</v>
      </c>
      <c r="AB1" s="27" t="s">
        <v>284</v>
      </c>
      <c r="AC1" s="72" t="s">
        <v>285</v>
      </c>
      <c r="AD1" s="73" t="s">
        <v>286</v>
      </c>
      <c r="AE1" s="73" t="s">
        <v>287</v>
      </c>
      <c r="AF1" s="73" t="s">
        <v>288</v>
      </c>
      <c r="AG1" s="73" t="s">
        <v>285</v>
      </c>
      <c r="AH1" s="73" t="s">
        <v>289</v>
      </c>
      <c r="AI1" s="73" t="s">
        <v>290</v>
      </c>
      <c r="AJ1" s="73" t="s">
        <v>291</v>
      </c>
      <c r="AK1" s="72" t="s">
        <v>285</v>
      </c>
    </row>
    <row r="2" spans="1:37" ht="12.75" customHeight="1" x14ac:dyDescent="0.25">
      <c r="A2" s="1">
        <v>1992</v>
      </c>
      <c r="B2" s="3" t="s">
        <v>269</v>
      </c>
      <c r="C2" s="9" t="s">
        <v>337</v>
      </c>
      <c r="D2" s="97">
        <v>33704</v>
      </c>
      <c r="F2" t="s">
        <v>638</v>
      </c>
      <c r="H2" s="6">
        <v>42</v>
      </c>
      <c r="I2" s="7"/>
      <c r="J2" s="6">
        <v>36</v>
      </c>
      <c r="K2" s="7"/>
      <c r="L2" s="6">
        <v>18</v>
      </c>
      <c r="M2" s="7"/>
      <c r="O2" s="7"/>
      <c r="P2" s="6">
        <v>6</v>
      </c>
      <c r="Q2" s="7"/>
      <c r="R2" t="s">
        <v>639</v>
      </c>
    </row>
    <row r="3" spans="1:37" x14ac:dyDescent="0.25">
      <c r="B3" s="3" t="s">
        <v>269</v>
      </c>
      <c r="C3" s="9" t="s">
        <v>655</v>
      </c>
      <c r="D3" s="97">
        <v>33704</v>
      </c>
      <c r="F3" t="s">
        <v>264</v>
      </c>
      <c r="H3" s="6">
        <v>39</v>
      </c>
      <c r="I3" s="7"/>
      <c r="J3" s="6">
        <v>38</v>
      </c>
      <c r="K3" s="7"/>
      <c r="L3" s="6">
        <v>19</v>
      </c>
      <c r="M3" s="7"/>
      <c r="O3" s="7"/>
      <c r="P3" s="6">
        <v>1</v>
      </c>
      <c r="Q3" s="7"/>
      <c r="AH3" s="6"/>
      <c r="AI3" s="6"/>
    </row>
    <row r="4" spans="1:37" ht="12.75" customHeight="1" x14ac:dyDescent="0.25">
      <c r="B4" s="3" t="s">
        <v>269</v>
      </c>
      <c r="C4" t="s">
        <v>720</v>
      </c>
      <c r="D4" s="97">
        <v>33719</v>
      </c>
      <c r="E4" s="22">
        <v>3</v>
      </c>
      <c r="F4" t="s">
        <v>577</v>
      </c>
      <c r="G4" s="2" t="s">
        <v>192</v>
      </c>
      <c r="H4" s="6">
        <v>43</v>
      </c>
      <c r="I4" s="7"/>
      <c r="J4" s="6">
        <v>38</v>
      </c>
      <c r="K4" s="7"/>
      <c r="L4" s="6">
        <v>16</v>
      </c>
      <c r="M4" s="7"/>
      <c r="O4" s="7"/>
      <c r="P4" s="6">
        <v>5</v>
      </c>
      <c r="Q4" s="7"/>
      <c r="AH4" s="6"/>
      <c r="AI4" s="6"/>
    </row>
    <row r="5" spans="1:37" ht="12.75" customHeight="1" x14ac:dyDescent="0.25">
      <c r="B5" s="3" t="s">
        <v>269</v>
      </c>
      <c r="C5" s="9" t="s">
        <v>624</v>
      </c>
      <c r="D5" s="97">
        <v>33709</v>
      </c>
      <c r="E5">
        <v>19</v>
      </c>
      <c r="F5" t="s">
        <v>521</v>
      </c>
      <c r="G5" s="2" t="s">
        <v>138</v>
      </c>
      <c r="H5" s="6">
        <v>44</v>
      </c>
      <c r="I5" s="7"/>
      <c r="J5" s="6">
        <v>36</v>
      </c>
      <c r="K5" s="7"/>
      <c r="L5" s="6">
        <v>17</v>
      </c>
      <c r="M5" s="7"/>
      <c r="O5" s="7"/>
      <c r="P5" s="6">
        <v>8</v>
      </c>
      <c r="Q5" s="7"/>
      <c r="AH5" s="6"/>
      <c r="AI5" s="6"/>
    </row>
    <row r="6" spans="1:37" ht="12.75" customHeight="1" x14ac:dyDescent="0.25">
      <c r="B6" s="3" t="s">
        <v>269</v>
      </c>
      <c r="C6" s="9" t="s">
        <v>371</v>
      </c>
      <c r="D6" s="97">
        <v>33719</v>
      </c>
      <c r="F6" t="s">
        <v>577</v>
      </c>
      <c r="H6" s="6">
        <v>39</v>
      </c>
      <c r="I6" s="7">
        <v>-4</v>
      </c>
      <c r="J6" s="6">
        <v>37</v>
      </c>
      <c r="K6" s="7">
        <v>-1</v>
      </c>
      <c r="L6" s="6">
        <v>18</v>
      </c>
      <c r="M6" s="7">
        <v>2</v>
      </c>
      <c r="O6" s="7"/>
      <c r="P6" s="6">
        <v>2</v>
      </c>
      <c r="Q6" s="7">
        <v>-3</v>
      </c>
      <c r="AH6" s="6"/>
      <c r="AI6" s="6"/>
    </row>
    <row r="7" spans="1:37" x14ac:dyDescent="0.25">
      <c r="B7" t="s">
        <v>269</v>
      </c>
      <c r="C7" s="9" t="s">
        <v>408</v>
      </c>
      <c r="D7" s="97">
        <v>33723</v>
      </c>
      <c r="F7" t="s">
        <v>264</v>
      </c>
      <c r="H7" s="6">
        <v>41.5</v>
      </c>
      <c r="I7" s="7">
        <v>2.5</v>
      </c>
      <c r="J7" s="6">
        <v>39</v>
      </c>
      <c r="K7" s="7">
        <v>1</v>
      </c>
      <c r="L7" s="6">
        <v>16.5</v>
      </c>
      <c r="M7" s="7">
        <v>-2.5</v>
      </c>
      <c r="O7" s="7"/>
      <c r="P7" s="6">
        <f>H7-J7</f>
        <v>2.5</v>
      </c>
      <c r="Q7" s="7">
        <v>1.5</v>
      </c>
      <c r="AH7" s="6"/>
      <c r="AI7" s="6"/>
    </row>
    <row r="8" spans="1:37" ht="12.75" customHeight="1" x14ac:dyDescent="0.25">
      <c r="B8" s="3" t="s">
        <v>270</v>
      </c>
      <c r="C8" s="9" t="s">
        <v>419</v>
      </c>
      <c r="D8" s="97">
        <v>33732</v>
      </c>
      <c r="E8">
        <v>13</v>
      </c>
      <c r="F8" t="s">
        <v>678</v>
      </c>
      <c r="G8" s="2" t="s">
        <v>82</v>
      </c>
      <c r="H8" s="6">
        <v>46</v>
      </c>
      <c r="I8" s="7"/>
      <c r="J8" s="6">
        <v>36</v>
      </c>
      <c r="K8" s="7"/>
      <c r="L8" s="6">
        <v>14</v>
      </c>
      <c r="M8" s="7"/>
      <c r="O8" s="7"/>
      <c r="P8" s="6">
        <v>10</v>
      </c>
      <c r="Q8" s="7"/>
      <c r="AH8" s="6"/>
      <c r="AI8" s="6"/>
    </row>
    <row r="9" spans="1:37" ht="12.75" customHeight="1" x14ac:dyDescent="0.25">
      <c r="B9" s="3" t="s">
        <v>270</v>
      </c>
      <c r="C9" s="9" t="s">
        <v>594</v>
      </c>
      <c r="D9" s="97">
        <v>33737</v>
      </c>
      <c r="E9">
        <v>17</v>
      </c>
      <c r="F9" t="s">
        <v>521</v>
      </c>
      <c r="G9" s="2" t="s">
        <v>138</v>
      </c>
      <c r="H9" s="6">
        <v>46</v>
      </c>
      <c r="I9" s="7">
        <v>2</v>
      </c>
      <c r="J9" s="6">
        <v>37</v>
      </c>
      <c r="K9" s="7">
        <v>1</v>
      </c>
      <c r="L9" s="6">
        <v>13</v>
      </c>
      <c r="M9" s="7">
        <v>-4</v>
      </c>
      <c r="O9" s="7"/>
      <c r="P9" s="6">
        <v>9</v>
      </c>
      <c r="Q9" s="7">
        <v>1</v>
      </c>
      <c r="AH9" s="6"/>
      <c r="AI9" s="6"/>
    </row>
    <row r="10" spans="1:37" ht="12.75" customHeight="1" x14ac:dyDescent="0.25">
      <c r="B10" s="3" t="s">
        <v>270</v>
      </c>
      <c r="C10" s="9" t="s">
        <v>319</v>
      </c>
      <c r="D10" s="97">
        <v>33739</v>
      </c>
      <c r="E10">
        <v>29</v>
      </c>
      <c r="F10" t="s">
        <v>638</v>
      </c>
      <c r="H10" s="6">
        <v>45</v>
      </c>
      <c r="I10" s="7">
        <v>3</v>
      </c>
      <c r="J10" s="6">
        <v>37</v>
      </c>
      <c r="K10" s="7">
        <v>1</v>
      </c>
      <c r="L10" s="6">
        <v>13</v>
      </c>
      <c r="M10" s="7">
        <v>-6</v>
      </c>
      <c r="O10" s="7"/>
      <c r="P10" s="6">
        <v>8</v>
      </c>
      <c r="Q10" s="7">
        <v>10</v>
      </c>
      <c r="R10" t="s">
        <v>639</v>
      </c>
      <c r="AH10" s="6"/>
      <c r="AI10" s="6"/>
    </row>
    <row r="11" spans="1:37" ht="12.75" customHeight="1" x14ac:dyDescent="0.25">
      <c r="B11" s="3" t="s">
        <v>270</v>
      </c>
      <c r="C11" s="9" t="s">
        <v>392</v>
      </c>
      <c r="D11" s="97">
        <v>33745</v>
      </c>
      <c r="E11">
        <v>31</v>
      </c>
      <c r="F11" t="s">
        <v>577</v>
      </c>
      <c r="G11" s="2" t="s">
        <v>192</v>
      </c>
      <c r="H11" s="6">
        <v>43</v>
      </c>
      <c r="I11" s="7">
        <v>4</v>
      </c>
      <c r="J11" s="6">
        <v>38</v>
      </c>
      <c r="K11" s="7">
        <v>1</v>
      </c>
      <c r="L11" s="6">
        <v>16</v>
      </c>
      <c r="M11" s="7">
        <v>-2</v>
      </c>
      <c r="O11" s="7"/>
      <c r="P11" s="6">
        <v>5</v>
      </c>
      <c r="Q11" s="7">
        <v>3</v>
      </c>
      <c r="AH11" s="6"/>
      <c r="AI11" s="6"/>
    </row>
    <row r="12" spans="1:37" x14ac:dyDescent="0.25">
      <c r="B12" t="s">
        <v>270</v>
      </c>
      <c r="C12" s="9" t="s">
        <v>721</v>
      </c>
      <c r="D12" s="97">
        <v>33752</v>
      </c>
      <c r="F12" t="s">
        <v>264</v>
      </c>
      <c r="H12" s="6">
        <v>44.5</v>
      </c>
      <c r="I12" s="7">
        <v>3</v>
      </c>
      <c r="J12" s="6">
        <v>36.5</v>
      </c>
      <c r="K12" s="7">
        <v>-2.5</v>
      </c>
      <c r="L12" s="6">
        <v>16.5</v>
      </c>
      <c r="M12" s="7">
        <v>0</v>
      </c>
      <c r="O12" s="7"/>
      <c r="P12" s="6">
        <f>H12-J12</f>
        <v>8</v>
      </c>
      <c r="Q12" s="7">
        <v>5.5</v>
      </c>
      <c r="AH12" s="6"/>
      <c r="AI12" s="6"/>
      <c r="AJ12" s="7"/>
      <c r="AK12" s="4"/>
    </row>
    <row r="13" spans="1:37" x14ac:dyDescent="0.25">
      <c r="B13" s="3" t="s">
        <v>270</v>
      </c>
      <c r="C13" s="52" t="s">
        <v>722</v>
      </c>
      <c r="D13" s="97">
        <v>33723</v>
      </c>
      <c r="F13" s="3" t="s">
        <v>664</v>
      </c>
      <c r="I13" s="7"/>
      <c r="K13" s="7"/>
      <c r="M13" s="7"/>
      <c r="O13" s="7"/>
      <c r="P13" s="6"/>
      <c r="Q13" s="7"/>
      <c r="T13" s="6">
        <v>54.3</v>
      </c>
      <c r="U13" s="6">
        <v>35.4</v>
      </c>
      <c r="V13" s="7">
        <f>T13-U13</f>
        <v>18.899999999999999</v>
      </c>
      <c r="W13" s="6">
        <v>48.6</v>
      </c>
      <c r="X13" s="6">
        <v>22.8</v>
      </c>
      <c r="Y13" s="7">
        <f>W13-X13</f>
        <v>25.8</v>
      </c>
      <c r="Z13" s="6">
        <v>65.5</v>
      </c>
      <c r="AA13" s="6">
        <v>20.8</v>
      </c>
      <c r="AB13" s="7">
        <f>Z13-AA13</f>
        <v>44.7</v>
      </c>
      <c r="AD13" s="6">
        <v>51</v>
      </c>
      <c r="AE13" s="6">
        <v>18</v>
      </c>
      <c r="AF13" s="6">
        <v>19</v>
      </c>
      <c r="AG13" s="6"/>
      <c r="AH13" s="6">
        <v>36.700000000000003</v>
      </c>
      <c r="AI13" s="6">
        <v>48.7</v>
      </c>
      <c r="AJ13" s="7">
        <f>AH13-AI13</f>
        <v>-12</v>
      </c>
      <c r="AK13" s="4" t="s">
        <v>292</v>
      </c>
    </row>
    <row r="14" spans="1:37" ht="12.75" customHeight="1" x14ac:dyDescent="0.25">
      <c r="B14" s="3" t="s">
        <v>263</v>
      </c>
      <c r="C14" s="9" t="s">
        <v>572</v>
      </c>
      <c r="D14" s="97">
        <v>33760</v>
      </c>
      <c r="E14">
        <v>10</v>
      </c>
      <c r="F14" t="s">
        <v>678</v>
      </c>
      <c r="G14" s="2" t="s">
        <v>82</v>
      </c>
      <c r="H14" s="6">
        <v>44</v>
      </c>
      <c r="I14" s="7">
        <v>-2</v>
      </c>
      <c r="J14" s="6">
        <v>36</v>
      </c>
      <c r="K14" s="7">
        <v>0</v>
      </c>
      <c r="L14" s="6">
        <v>13</v>
      </c>
      <c r="M14" s="7">
        <v>-1</v>
      </c>
      <c r="O14" s="7"/>
      <c r="P14" s="6">
        <v>8</v>
      </c>
      <c r="Q14" s="7">
        <v>-2</v>
      </c>
      <c r="V14" s="7"/>
      <c r="Y14" s="7"/>
      <c r="AB14" s="7"/>
      <c r="AD14" s="6"/>
      <c r="AE14" s="6"/>
      <c r="AF14" s="6"/>
      <c r="AG14" s="6"/>
      <c r="AH14" s="6"/>
      <c r="AI14" s="6"/>
    </row>
    <row r="15" spans="1:37" ht="12.75" customHeight="1" x14ac:dyDescent="0.25">
      <c r="B15" s="3" t="s">
        <v>263</v>
      </c>
      <c r="C15" s="9" t="s">
        <v>596</v>
      </c>
      <c r="D15" s="97">
        <v>33772</v>
      </c>
      <c r="E15">
        <v>21</v>
      </c>
      <c r="F15" t="s">
        <v>521</v>
      </c>
      <c r="G15" s="2" t="s">
        <v>138</v>
      </c>
      <c r="H15" s="6">
        <v>46</v>
      </c>
      <c r="I15" s="7">
        <v>0</v>
      </c>
      <c r="J15" s="6">
        <v>36</v>
      </c>
      <c r="K15" s="7">
        <v>-1</v>
      </c>
      <c r="L15" s="6">
        <v>15</v>
      </c>
      <c r="M15" s="7">
        <v>2</v>
      </c>
      <c r="O15" s="7"/>
      <c r="P15" s="6">
        <v>10</v>
      </c>
      <c r="Q15" s="7">
        <v>1</v>
      </c>
      <c r="V15" s="7"/>
      <c r="Y15" s="7"/>
      <c r="AB15" s="7"/>
      <c r="AD15" s="6"/>
      <c r="AE15" s="6"/>
      <c r="AF15" s="6"/>
      <c r="AG15" s="6"/>
      <c r="AH15" s="6"/>
      <c r="AI15" s="6"/>
    </row>
    <row r="16" spans="1:37" ht="12.75" customHeight="1" x14ac:dyDescent="0.25">
      <c r="B16" s="3" t="s">
        <v>263</v>
      </c>
      <c r="C16" s="9" t="s">
        <v>307</v>
      </c>
      <c r="D16" s="97">
        <v>33774</v>
      </c>
      <c r="E16">
        <v>28</v>
      </c>
      <c r="F16" t="s">
        <v>577</v>
      </c>
      <c r="G16" s="2" t="s">
        <v>192</v>
      </c>
      <c r="H16" s="6">
        <v>42</v>
      </c>
      <c r="I16" s="7">
        <v>-1</v>
      </c>
      <c r="J16" s="6">
        <v>39</v>
      </c>
      <c r="K16" s="7">
        <v>1</v>
      </c>
      <c r="L16" s="6">
        <v>16</v>
      </c>
      <c r="M16" s="7">
        <v>0</v>
      </c>
      <c r="O16" s="7"/>
      <c r="P16" s="6">
        <v>3</v>
      </c>
      <c r="Q16" s="7">
        <v>-2</v>
      </c>
      <c r="V16" s="7"/>
      <c r="Y16" s="7"/>
      <c r="AB16" s="7"/>
      <c r="AD16" s="6"/>
      <c r="AE16" s="6"/>
      <c r="AF16" s="6"/>
      <c r="AG16" s="6"/>
      <c r="AH16" s="6"/>
      <c r="AI16" s="6"/>
    </row>
    <row r="17" spans="2:37" ht="12.75" customHeight="1" x14ac:dyDescent="0.25">
      <c r="B17" s="3" t="s">
        <v>263</v>
      </c>
      <c r="C17" s="52" t="s">
        <v>689</v>
      </c>
      <c r="D17" s="97">
        <v>33758</v>
      </c>
      <c r="F17" s="3" t="s">
        <v>664</v>
      </c>
      <c r="I17" s="7"/>
      <c r="K17" s="7"/>
      <c r="M17" s="7"/>
      <c r="O17" s="7"/>
      <c r="P17" s="6"/>
      <c r="Q17" s="7"/>
      <c r="T17" s="6">
        <v>51.7</v>
      </c>
      <c r="U17" s="6">
        <v>38.799999999999997</v>
      </c>
      <c r="V17" s="7">
        <f>T17-U17</f>
        <v>12.900000000000006</v>
      </c>
      <c r="W17" s="6">
        <v>47</v>
      </c>
      <c r="X17" s="6">
        <v>22.6</v>
      </c>
      <c r="Y17" s="7">
        <f>W17-X17</f>
        <v>24.4</v>
      </c>
      <c r="Z17" s="6">
        <v>61.5</v>
      </c>
      <c r="AA17" s="6">
        <v>23.5</v>
      </c>
      <c r="AB17" s="7">
        <f>Z17-AA17</f>
        <v>38</v>
      </c>
      <c r="AD17" s="6"/>
      <c r="AE17" s="6"/>
      <c r="AF17" s="6"/>
      <c r="AG17" s="6"/>
      <c r="AH17" s="6">
        <v>34</v>
      </c>
      <c r="AI17" s="6">
        <v>52.1</v>
      </c>
      <c r="AJ17" s="7">
        <f>AH17-AI17</f>
        <v>-18.100000000000001</v>
      </c>
      <c r="AK17" s="4" t="s">
        <v>292</v>
      </c>
    </row>
    <row r="18" spans="2:37" x14ac:dyDescent="0.25">
      <c r="B18" s="3" t="s">
        <v>265</v>
      </c>
      <c r="C18" s="9" t="s">
        <v>354</v>
      </c>
      <c r="D18" s="97">
        <v>33786</v>
      </c>
      <c r="F18" t="s">
        <v>264</v>
      </c>
      <c r="H18" s="6">
        <v>42</v>
      </c>
      <c r="I18" s="7">
        <v>-2.5</v>
      </c>
      <c r="J18" s="6">
        <v>37.5</v>
      </c>
      <c r="K18" s="7">
        <v>1</v>
      </c>
      <c r="L18" s="6">
        <v>15.5</v>
      </c>
      <c r="M18" s="7">
        <v>-1</v>
      </c>
      <c r="O18" s="7"/>
      <c r="P18" s="6">
        <f>H18-J18</f>
        <v>4.5</v>
      </c>
      <c r="Q18" s="7">
        <v>-3.5</v>
      </c>
      <c r="V18" s="7"/>
      <c r="Y18" s="7"/>
      <c r="AB18" s="7"/>
      <c r="AD18" s="6"/>
      <c r="AE18" s="6"/>
      <c r="AF18" s="6"/>
      <c r="AG18" s="6"/>
      <c r="AH18" s="6"/>
      <c r="AI18" s="6"/>
    </row>
    <row r="19" spans="2:37" ht="12.75" customHeight="1" x14ac:dyDescent="0.25">
      <c r="B19" s="3" t="s">
        <v>265</v>
      </c>
      <c r="C19" s="9" t="s">
        <v>589</v>
      </c>
      <c r="D19" s="97">
        <v>33788</v>
      </c>
      <c r="E19">
        <v>8</v>
      </c>
      <c r="F19" t="s">
        <v>678</v>
      </c>
      <c r="G19" s="2" t="s">
        <v>82</v>
      </c>
      <c r="H19" s="6">
        <v>45</v>
      </c>
      <c r="I19" s="7">
        <v>1</v>
      </c>
      <c r="J19" s="6">
        <v>39</v>
      </c>
      <c r="K19" s="7">
        <v>3</v>
      </c>
      <c r="L19" s="6">
        <v>12</v>
      </c>
      <c r="M19" s="7">
        <v>-1</v>
      </c>
      <c r="O19" s="7"/>
      <c r="P19" s="6">
        <v>6</v>
      </c>
      <c r="Q19" s="7">
        <v>-2</v>
      </c>
      <c r="V19" s="7"/>
      <c r="Y19" s="7"/>
      <c r="AB19" s="7"/>
      <c r="AD19" s="6"/>
      <c r="AE19" s="6"/>
      <c r="AF19" s="6"/>
      <c r="AG19" s="6"/>
      <c r="AH19" s="6"/>
      <c r="AI19" s="6"/>
    </row>
    <row r="20" spans="2:37" ht="12.75" customHeight="1" x14ac:dyDescent="0.25">
      <c r="B20" s="3" t="s">
        <v>265</v>
      </c>
      <c r="C20" s="9" t="s">
        <v>624</v>
      </c>
      <c r="D20" s="97">
        <v>33800</v>
      </c>
      <c r="E20">
        <v>19</v>
      </c>
      <c r="F20" t="s">
        <v>521</v>
      </c>
      <c r="G20" s="2" t="s">
        <v>138</v>
      </c>
      <c r="H20" s="6">
        <v>44</v>
      </c>
      <c r="I20" s="7">
        <v>-2</v>
      </c>
      <c r="J20" s="6">
        <v>38</v>
      </c>
      <c r="K20" s="7">
        <v>2</v>
      </c>
      <c r="L20" s="6">
        <v>15</v>
      </c>
      <c r="M20" s="7">
        <v>0</v>
      </c>
      <c r="O20" s="7"/>
      <c r="P20" s="6">
        <v>6</v>
      </c>
      <c r="Q20" s="7">
        <v>-4</v>
      </c>
      <c r="V20" s="7"/>
      <c r="Y20" s="7"/>
      <c r="AB20" s="7"/>
      <c r="AD20" s="6"/>
      <c r="AE20" s="6"/>
      <c r="AF20" s="6"/>
      <c r="AG20" s="6"/>
      <c r="AH20" s="6"/>
      <c r="AI20" s="6"/>
    </row>
    <row r="21" spans="2:37" ht="12.75" customHeight="1" x14ac:dyDescent="0.25">
      <c r="B21" s="3" t="s">
        <v>265</v>
      </c>
      <c r="C21" s="9" t="s">
        <v>447</v>
      </c>
      <c r="D21" s="97">
        <v>33808</v>
      </c>
      <c r="E21">
        <v>2</v>
      </c>
      <c r="F21" t="s">
        <v>577</v>
      </c>
      <c r="G21" s="2" t="s">
        <v>192</v>
      </c>
      <c r="H21" s="6">
        <v>39</v>
      </c>
      <c r="I21" s="7">
        <v>-3</v>
      </c>
      <c r="J21" s="6">
        <v>43</v>
      </c>
      <c r="K21" s="7">
        <v>4</v>
      </c>
      <c r="L21" s="6">
        <v>15</v>
      </c>
      <c r="M21" s="7">
        <v>-1</v>
      </c>
      <c r="O21" s="7"/>
      <c r="P21" s="6">
        <v>-4</v>
      </c>
      <c r="Q21" s="7">
        <v>-7</v>
      </c>
      <c r="V21" s="7"/>
      <c r="Y21" s="7"/>
      <c r="AB21" s="7"/>
      <c r="AD21" s="6"/>
      <c r="AE21" s="6"/>
      <c r="AF21" s="6"/>
      <c r="AG21" s="6"/>
      <c r="AH21" s="6"/>
      <c r="AI21" s="6"/>
    </row>
    <row r="22" spans="2:37" x14ac:dyDescent="0.25">
      <c r="B22" t="s">
        <v>265</v>
      </c>
      <c r="C22" s="9" t="s">
        <v>433</v>
      </c>
      <c r="D22" s="97">
        <v>33814</v>
      </c>
      <c r="F22" t="s">
        <v>264</v>
      </c>
      <c r="H22" s="6">
        <v>40.5</v>
      </c>
      <c r="I22" s="7">
        <v>-1.5</v>
      </c>
      <c r="J22" s="6">
        <v>45</v>
      </c>
      <c r="K22" s="7">
        <v>7.5</v>
      </c>
      <c r="L22" s="6">
        <v>12</v>
      </c>
      <c r="M22" s="7">
        <v>-3.5</v>
      </c>
      <c r="O22" s="7"/>
      <c r="P22" s="6">
        <f>H22-J22</f>
        <v>-4.5</v>
      </c>
      <c r="Q22" s="7">
        <v>-9</v>
      </c>
      <c r="V22" s="7"/>
      <c r="Y22" s="7"/>
      <c r="AB22" s="7"/>
      <c r="AD22" s="6"/>
      <c r="AE22" s="6"/>
      <c r="AF22" s="6"/>
      <c r="AG22" s="6"/>
      <c r="AH22" s="6"/>
      <c r="AI22" s="6"/>
    </row>
    <row r="23" spans="2:37" ht="12.75" customHeight="1" x14ac:dyDescent="0.25">
      <c r="B23" s="3" t="s">
        <v>265</v>
      </c>
      <c r="D23" s="97">
        <v>33790</v>
      </c>
      <c r="F23" t="s">
        <v>664</v>
      </c>
      <c r="H23" s="6">
        <v>39.1</v>
      </c>
      <c r="I23" s="7"/>
      <c r="J23" s="6">
        <v>41.4</v>
      </c>
      <c r="K23" s="7"/>
      <c r="L23" s="6">
        <v>14.8</v>
      </c>
      <c r="M23" s="7"/>
      <c r="O23" s="7"/>
      <c r="P23" s="6">
        <v>-2.2999999999999998</v>
      </c>
      <c r="Q23" s="7"/>
      <c r="T23" s="6">
        <v>49.2</v>
      </c>
      <c r="U23" s="6">
        <v>41.4</v>
      </c>
      <c r="V23" s="7">
        <f>T23-U23</f>
        <v>7.8000000000000043</v>
      </c>
      <c r="W23" s="6">
        <v>48.5</v>
      </c>
      <c r="X23" s="6">
        <v>20.2</v>
      </c>
      <c r="Y23" s="7">
        <f>W23-X23</f>
        <v>28.3</v>
      </c>
      <c r="Z23" s="6">
        <v>57.4</v>
      </c>
      <c r="AA23" s="6">
        <v>24.8</v>
      </c>
      <c r="AB23" s="7">
        <f>Z23-AA23</f>
        <v>32.599999999999994</v>
      </c>
      <c r="AD23" s="6">
        <v>43</v>
      </c>
      <c r="AE23" s="6">
        <v>27</v>
      </c>
      <c r="AF23" s="6">
        <v>17</v>
      </c>
      <c r="AG23" s="6"/>
      <c r="AH23" s="6">
        <v>30.4</v>
      </c>
      <c r="AI23" s="6">
        <v>55.5</v>
      </c>
      <c r="AJ23" s="7">
        <f>AH23-AI23</f>
        <v>-25.1</v>
      </c>
      <c r="AK23" s="4" t="s">
        <v>292</v>
      </c>
    </row>
    <row r="24" spans="2:37" ht="12.75" customHeight="1" x14ac:dyDescent="0.25">
      <c r="B24" s="3" t="s">
        <v>293</v>
      </c>
      <c r="C24" s="9" t="s">
        <v>647</v>
      </c>
      <c r="D24" s="97">
        <v>33823</v>
      </c>
      <c r="E24">
        <v>9</v>
      </c>
      <c r="F24" t="s">
        <v>678</v>
      </c>
      <c r="G24" s="2" t="s">
        <v>82</v>
      </c>
      <c r="H24" s="6">
        <v>41</v>
      </c>
      <c r="I24" s="7">
        <v>-4</v>
      </c>
      <c r="J24" s="6">
        <v>40</v>
      </c>
      <c r="K24" s="7">
        <v>1</v>
      </c>
      <c r="L24" s="6">
        <v>14</v>
      </c>
      <c r="M24" s="7">
        <v>2</v>
      </c>
      <c r="O24" s="7"/>
      <c r="P24" s="6">
        <v>1</v>
      </c>
      <c r="Q24" s="7">
        <v>-5</v>
      </c>
      <c r="V24" s="7"/>
      <c r="Y24" s="7"/>
      <c r="AB24" s="7"/>
      <c r="AD24" s="6"/>
      <c r="AE24" s="6"/>
      <c r="AF24" s="6"/>
      <c r="AG24" s="6"/>
      <c r="AH24" s="6"/>
      <c r="AI24" s="6"/>
    </row>
    <row r="25" spans="2:37" ht="12.75" customHeight="1" x14ac:dyDescent="0.25">
      <c r="B25" s="3" t="s">
        <v>293</v>
      </c>
      <c r="C25" s="9" t="s">
        <v>581</v>
      </c>
      <c r="D25" s="97">
        <v>33830</v>
      </c>
      <c r="E25">
        <v>15</v>
      </c>
      <c r="F25" t="s">
        <v>357</v>
      </c>
      <c r="G25" s="2" t="s">
        <v>98</v>
      </c>
      <c r="H25" s="6">
        <v>43</v>
      </c>
      <c r="I25" s="7"/>
      <c r="J25" s="6">
        <v>39</v>
      </c>
      <c r="K25" s="7"/>
      <c r="L25" s="6">
        <v>14</v>
      </c>
      <c r="M25" s="7"/>
      <c r="O25" s="7"/>
      <c r="P25" s="6">
        <v>4</v>
      </c>
      <c r="Q25" s="7"/>
      <c r="V25" s="7"/>
      <c r="Y25" s="7"/>
      <c r="AB25" s="7"/>
      <c r="AD25" s="6"/>
      <c r="AE25" s="6"/>
      <c r="AF25" s="6"/>
      <c r="AG25" s="6"/>
      <c r="AH25" s="6"/>
      <c r="AI25" s="6"/>
    </row>
    <row r="26" spans="2:37" ht="12.75" customHeight="1" x14ac:dyDescent="0.25">
      <c r="B26" s="3" t="s">
        <v>293</v>
      </c>
      <c r="C26" s="9" t="s">
        <v>369</v>
      </c>
      <c r="D26" s="97">
        <v>33837</v>
      </c>
      <c r="F26" t="s">
        <v>577</v>
      </c>
      <c r="H26" s="6">
        <v>38</v>
      </c>
      <c r="I26" s="7">
        <v>-1</v>
      </c>
      <c r="J26" s="6">
        <v>44</v>
      </c>
      <c r="K26" s="7">
        <v>1</v>
      </c>
      <c r="L26" s="6">
        <v>14</v>
      </c>
      <c r="M26" s="7">
        <v>-1</v>
      </c>
      <c r="O26" s="7"/>
      <c r="P26" s="6">
        <v>-6</v>
      </c>
      <c r="Q26" s="7">
        <v>-2</v>
      </c>
      <c r="V26" s="7"/>
      <c r="Y26" s="7"/>
      <c r="AB26" s="7"/>
      <c r="AD26" s="6"/>
      <c r="AE26" s="6"/>
      <c r="AF26" s="6"/>
      <c r="AG26" s="6"/>
      <c r="AH26" s="6"/>
      <c r="AI26" s="6"/>
    </row>
    <row r="27" spans="2:37" ht="12.75" customHeight="1" x14ac:dyDescent="0.25">
      <c r="B27" t="s">
        <v>293</v>
      </c>
      <c r="C27" s="9" t="s">
        <v>466</v>
      </c>
      <c r="D27" s="97">
        <v>33843</v>
      </c>
      <c r="E27">
        <v>7</v>
      </c>
      <c r="F27" t="s">
        <v>577</v>
      </c>
      <c r="G27" s="2" t="s">
        <v>224</v>
      </c>
      <c r="H27" s="6">
        <v>41</v>
      </c>
      <c r="I27" s="7">
        <v>3</v>
      </c>
      <c r="J27" s="6">
        <v>44</v>
      </c>
      <c r="K27" s="7">
        <v>0</v>
      </c>
      <c r="L27" s="6">
        <v>13</v>
      </c>
      <c r="M27" s="7">
        <v>-1</v>
      </c>
      <c r="O27" s="7"/>
      <c r="P27" s="6">
        <v>-3</v>
      </c>
      <c r="Q27" s="7">
        <v>3</v>
      </c>
      <c r="V27" s="7"/>
      <c r="Y27" s="7"/>
      <c r="AB27" s="7"/>
      <c r="AD27" s="6"/>
      <c r="AE27" s="6"/>
      <c r="AF27" s="6"/>
      <c r="AG27" s="6"/>
      <c r="AH27" s="6"/>
      <c r="AI27" s="6"/>
    </row>
    <row r="28" spans="2:37" ht="12.75" customHeight="1" x14ac:dyDescent="0.25">
      <c r="B28" s="3" t="s">
        <v>293</v>
      </c>
      <c r="C28" s="9" t="s">
        <v>723</v>
      </c>
      <c r="D28" s="97">
        <v>33814</v>
      </c>
      <c r="F28" t="s">
        <v>664</v>
      </c>
      <c r="H28" s="6">
        <v>38.4</v>
      </c>
      <c r="I28" s="7">
        <v>-0.7</v>
      </c>
      <c r="J28" s="6">
        <v>42.6</v>
      </c>
      <c r="K28" s="7">
        <v>1.2</v>
      </c>
      <c r="L28" s="6">
        <v>14.1</v>
      </c>
      <c r="M28" s="7">
        <v>-0.7</v>
      </c>
      <c r="O28" s="7"/>
      <c r="P28" s="6">
        <v>-4.2</v>
      </c>
      <c r="Q28" s="7">
        <v>-1.9</v>
      </c>
      <c r="T28" s="6">
        <v>45.2</v>
      </c>
      <c r="U28" s="6">
        <v>44.8</v>
      </c>
      <c r="V28" s="7">
        <f>T28-U28</f>
        <v>0.40000000000000568</v>
      </c>
      <c r="W28" s="6">
        <v>38.799999999999997</v>
      </c>
      <c r="X28" s="6">
        <v>17.399999999999999</v>
      </c>
      <c r="Y28" s="7">
        <f>W28-X28</f>
        <v>21.4</v>
      </c>
      <c r="Z28" s="6">
        <v>57</v>
      </c>
      <c r="AA28" s="6">
        <v>23.6</v>
      </c>
      <c r="AB28" s="7">
        <f>Z28-AA28</f>
        <v>33.4</v>
      </c>
      <c r="AD28" s="6">
        <v>41</v>
      </c>
      <c r="AE28" s="6">
        <v>30</v>
      </c>
      <c r="AF28" s="6">
        <v>15</v>
      </c>
      <c r="AG28" s="6"/>
      <c r="AH28" s="6">
        <v>26.2</v>
      </c>
      <c r="AI28" s="6">
        <v>60.7</v>
      </c>
      <c r="AJ28" s="7">
        <f>AH28-AI28</f>
        <v>-34.5</v>
      </c>
      <c r="AK28" s="4" t="s">
        <v>292</v>
      </c>
    </row>
    <row r="29" spans="2:37" x14ac:dyDescent="0.25">
      <c r="B29" s="3" t="s">
        <v>295</v>
      </c>
      <c r="C29" s="9" t="s">
        <v>399</v>
      </c>
      <c r="D29" s="97">
        <v>33849</v>
      </c>
      <c r="F29" t="s">
        <v>264</v>
      </c>
      <c r="H29" s="6">
        <v>43</v>
      </c>
      <c r="I29" s="7">
        <v>2.5</v>
      </c>
      <c r="J29" s="6">
        <v>40.5</v>
      </c>
      <c r="K29" s="7">
        <v>-4.5</v>
      </c>
      <c r="L29" s="6">
        <v>12</v>
      </c>
      <c r="M29" s="7">
        <v>0</v>
      </c>
      <c r="O29" s="7"/>
      <c r="P29" s="6">
        <f>H29-J29</f>
        <v>2.5</v>
      </c>
      <c r="Q29" s="7">
        <v>7</v>
      </c>
      <c r="V29" s="7"/>
      <c r="Y29" s="7"/>
      <c r="AB29" s="7"/>
      <c r="AD29" s="6"/>
      <c r="AE29" s="6"/>
      <c r="AF29" s="6"/>
      <c r="AG29" s="6"/>
      <c r="AH29" s="6"/>
      <c r="AI29" s="6"/>
    </row>
    <row r="30" spans="2:37" ht="12.75" customHeight="1" x14ac:dyDescent="0.25">
      <c r="B30" s="3" t="s">
        <v>295</v>
      </c>
      <c r="C30" s="9" t="s">
        <v>572</v>
      </c>
      <c r="D30" s="97">
        <v>33852</v>
      </c>
      <c r="E30">
        <v>10</v>
      </c>
      <c r="F30" t="s">
        <v>678</v>
      </c>
      <c r="G30" s="2" t="s">
        <v>82</v>
      </c>
      <c r="H30" s="6">
        <v>38</v>
      </c>
      <c r="I30" s="7">
        <v>-3</v>
      </c>
      <c r="J30" s="6">
        <v>38</v>
      </c>
      <c r="K30" s="7">
        <v>-1</v>
      </c>
      <c r="L30" s="6">
        <v>18</v>
      </c>
      <c r="M30" s="7">
        <v>4</v>
      </c>
      <c r="O30" s="7"/>
      <c r="P30" s="6">
        <v>0</v>
      </c>
      <c r="Q30" s="7">
        <v>-1</v>
      </c>
      <c r="V30" s="7"/>
      <c r="Y30" s="7"/>
      <c r="AB30" s="7"/>
      <c r="AD30" s="6"/>
      <c r="AE30" s="6"/>
      <c r="AF30" s="6"/>
      <c r="AG30" s="6"/>
      <c r="AH30" s="6"/>
      <c r="AI30" s="6"/>
    </row>
    <row r="31" spans="2:37" ht="12.75" customHeight="1" x14ac:dyDescent="0.25">
      <c r="B31" s="3" t="s">
        <v>295</v>
      </c>
      <c r="C31" s="9" t="s">
        <v>640</v>
      </c>
      <c r="D31" s="97">
        <v>33863</v>
      </c>
      <c r="E31">
        <v>20</v>
      </c>
      <c r="F31" t="s">
        <v>521</v>
      </c>
      <c r="G31" s="2" t="s">
        <v>138</v>
      </c>
      <c r="H31" s="6">
        <v>36</v>
      </c>
      <c r="I31" s="7">
        <v>-8</v>
      </c>
      <c r="J31" s="6">
        <v>44</v>
      </c>
      <c r="K31" s="7">
        <v>6</v>
      </c>
      <c r="L31" s="6">
        <v>16</v>
      </c>
      <c r="M31" s="7">
        <v>1</v>
      </c>
      <c r="O31" s="7"/>
      <c r="P31" s="6">
        <v>-8</v>
      </c>
      <c r="Q31" s="7">
        <v>-14</v>
      </c>
      <c r="V31" s="7"/>
      <c r="Y31" s="7"/>
      <c r="AB31" s="7"/>
      <c r="AD31" s="6"/>
      <c r="AE31" s="6"/>
      <c r="AF31" s="6"/>
      <c r="AG31" s="6"/>
      <c r="AH31" s="6"/>
      <c r="AI31" s="6"/>
    </row>
    <row r="32" spans="2:37" x14ac:dyDescent="0.25">
      <c r="B32" s="3" t="s">
        <v>295</v>
      </c>
      <c r="C32" s="9" t="s">
        <v>446</v>
      </c>
      <c r="D32" s="97">
        <v>33863</v>
      </c>
      <c r="E32">
        <v>28</v>
      </c>
      <c r="F32" t="s">
        <v>264</v>
      </c>
      <c r="G32" s="2" t="s">
        <v>54</v>
      </c>
      <c r="H32" s="6">
        <v>37</v>
      </c>
      <c r="I32" s="7">
        <v>-6</v>
      </c>
      <c r="J32" s="6">
        <v>42</v>
      </c>
      <c r="K32" s="7">
        <v>1.5</v>
      </c>
      <c r="L32" s="6">
        <v>17</v>
      </c>
      <c r="M32" s="7">
        <v>5</v>
      </c>
      <c r="O32" s="7"/>
      <c r="P32" s="6">
        <f>H32-J32</f>
        <v>-5</v>
      </c>
      <c r="Q32" s="7">
        <v>-7.5</v>
      </c>
      <c r="V32" s="7"/>
      <c r="Y32" s="7"/>
      <c r="AB32" s="7"/>
      <c r="AD32" s="6"/>
      <c r="AE32" s="6"/>
      <c r="AF32" s="6"/>
      <c r="AG32" s="6"/>
      <c r="AH32" s="6"/>
      <c r="AI32" s="6"/>
    </row>
    <row r="33" spans="2:37" ht="12.75" customHeight="1" x14ac:dyDescent="0.25">
      <c r="B33" s="3" t="s">
        <v>295</v>
      </c>
      <c r="C33" s="9" t="s">
        <v>551</v>
      </c>
      <c r="D33" s="97">
        <v>33865</v>
      </c>
      <c r="E33">
        <v>20</v>
      </c>
      <c r="F33" t="s">
        <v>357</v>
      </c>
      <c r="G33" s="2" t="s">
        <v>98</v>
      </c>
      <c r="H33" s="6">
        <v>39</v>
      </c>
      <c r="I33" s="7">
        <v>-4</v>
      </c>
      <c r="J33" s="6">
        <v>41</v>
      </c>
      <c r="K33" s="7">
        <v>2</v>
      </c>
      <c r="L33" s="6">
        <v>16</v>
      </c>
      <c r="M33" s="7">
        <v>2</v>
      </c>
      <c r="O33" s="7"/>
      <c r="P33" s="6">
        <v>-2</v>
      </c>
      <c r="Q33" s="7">
        <v>-6</v>
      </c>
      <c r="V33" s="7"/>
      <c r="Y33" s="7"/>
      <c r="AB33" s="7"/>
      <c r="AD33" s="6"/>
      <c r="AE33" s="6"/>
      <c r="AF33" s="6"/>
      <c r="AG33" s="6"/>
      <c r="AH33" s="6"/>
      <c r="AI33" s="6"/>
    </row>
    <row r="34" spans="2:37" ht="12.75" customHeight="1" x14ac:dyDescent="0.25">
      <c r="B34" s="3" t="s">
        <v>295</v>
      </c>
      <c r="C34" s="9" t="s">
        <v>564</v>
      </c>
      <c r="D34" s="97">
        <v>33865</v>
      </c>
      <c r="E34">
        <v>20</v>
      </c>
      <c r="F34" t="s">
        <v>577</v>
      </c>
      <c r="G34" s="2" t="s">
        <v>192</v>
      </c>
      <c r="H34" s="6">
        <v>39</v>
      </c>
      <c r="I34" s="7"/>
      <c r="J34" s="6">
        <v>43</v>
      </c>
      <c r="K34" s="7"/>
      <c r="L34" s="6">
        <v>15</v>
      </c>
      <c r="M34" s="7"/>
      <c r="O34" s="7"/>
      <c r="P34" s="6">
        <v>-4</v>
      </c>
      <c r="Q34" s="7"/>
      <c r="R34" t="s">
        <v>639</v>
      </c>
      <c r="V34" s="7"/>
      <c r="Y34" s="7"/>
      <c r="AB34" s="7"/>
      <c r="AD34" s="6"/>
      <c r="AE34" s="6"/>
      <c r="AF34" s="6"/>
      <c r="AG34" s="6"/>
      <c r="AH34" s="6"/>
      <c r="AI34" s="6"/>
    </row>
    <row r="35" spans="2:37" x14ac:dyDescent="0.25">
      <c r="B35" s="3" t="s">
        <v>295</v>
      </c>
      <c r="C35" s="9" t="s">
        <v>447</v>
      </c>
      <c r="D35" s="97">
        <v>33870</v>
      </c>
      <c r="E35">
        <v>4</v>
      </c>
      <c r="F35" t="s">
        <v>264</v>
      </c>
      <c r="G35" s="2" t="s">
        <v>54</v>
      </c>
      <c r="H35" s="6">
        <v>37</v>
      </c>
      <c r="I35" s="7">
        <v>0</v>
      </c>
      <c r="J35" s="6">
        <v>44</v>
      </c>
      <c r="K35" s="7">
        <v>2</v>
      </c>
      <c r="L35" s="6">
        <v>15</v>
      </c>
      <c r="M35" s="7">
        <v>-2</v>
      </c>
      <c r="O35" s="7"/>
      <c r="P35" s="6">
        <v>-7</v>
      </c>
      <c r="Q35" s="7">
        <v>-2</v>
      </c>
      <c r="V35" s="7"/>
      <c r="Y35" s="7"/>
      <c r="AB35" s="7"/>
      <c r="AD35" s="6"/>
      <c r="AE35" s="6"/>
      <c r="AF35" s="6"/>
      <c r="AG35" s="6"/>
      <c r="AH35" s="6"/>
      <c r="AI35" s="6"/>
    </row>
    <row r="36" spans="2:37" ht="12.75" customHeight="1" x14ac:dyDescent="0.25">
      <c r="B36" s="3" t="s">
        <v>295</v>
      </c>
      <c r="C36" s="9" t="s">
        <v>479</v>
      </c>
      <c r="D36" s="97">
        <v>33872</v>
      </c>
      <c r="E36">
        <v>5</v>
      </c>
      <c r="F36" t="s">
        <v>577</v>
      </c>
      <c r="G36" s="2" t="s">
        <v>224</v>
      </c>
      <c r="H36" s="6">
        <v>37</v>
      </c>
      <c r="I36" s="7">
        <v>-4</v>
      </c>
      <c r="J36" s="6">
        <v>43</v>
      </c>
      <c r="K36" s="7">
        <v>-1</v>
      </c>
      <c r="L36" s="6">
        <v>16</v>
      </c>
      <c r="M36" s="7">
        <v>3</v>
      </c>
      <c r="O36" s="7"/>
      <c r="P36" s="6">
        <v>-6</v>
      </c>
      <c r="Q36" s="7">
        <v>-3</v>
      </c>
      <c r="V36" s="7"/>
      <c r="Y36" s="7"/>
      <c r="AB36" s="7"/>
      <c r="AD36" s="6"/>
      <c r="AE36" s="6"/>
      <c r="AF36" s="6"/>
      <c r="AG36" s="6"/>
      <c r="AH36" s="6"/>
      <c r="AI36" s="6"/>
    </row>
    <row r="37" spans="2:37" ht="12.75" customHeight="1" x14ac:dyDescent="0.25">
      <c r="B37" s="3" t="s">
        <v>295</v>
      </c>
      <c r="C37" s="88" t="s">
        <v>704</v>
      </c>
      <c r="D37" s="97">
        <v>33849</v>
      </c>
      <c r="F37" t="s">
        <v>664</v>
      </c>
      <c r="H37" s="6">
        <v>36.9</v>
      </c>
      <c r="I37" s="7">
        <v>-1.5</v>
      </c>
      <c r="J37" s="6">
        <v>44.5</v>
      </c>
      <c r="K37" s="7">
        <v>1.9</v>
      </c>
      <c r="L37" s="6">
        <v>14.2</v>
      </c>
      <c r="M37" s="7">
        <v>0.1</v>
      </c>
      <c r="O37" s="7"/>
      <c r="P37" s="6">
        <v>-7.6</v>
      </c>
      <c r="Q37" s="7">
        <v>-3.4</v>
      </c>
      <c r="T37" s="6">
        <v>38.700000000000003</v>
      </c>
      <c r="U37" s="6">
        <v>52.1</v>
      </c>
      <c r="V37" s="7">
        <f>T37-U37</f>
        <v>-13.399999999999999</v>
      </c>
      <c r="W37" s="6">
        <v>33.6</v>
      </c>
      <c r="X37" s="6">
        <v>22.1</v>
      </c>
      <c r="Y37" s="7">
        <f>W37-X37</f>
        <v>11.5</v>
      </c>
      <c r="Z37" s="6">
        <v>55.2</v>
      </c>
      <c r="AA37" s="6">
        <v>26</v>
      </c>
      <c r="AB37" s="7">
        <f>Z37-AA37</f>
        <v>29.200000000000003</v>
      </c>
      <c r="AD37" s="6">
        <v>40</v>
      </c>
      <c r="AE37" s="6">
        <v>29</v>
      </c>
      <c r="AF37" s="6">
        <v>16</v>
      </c>
      <c r="AG37" s="6"/>
      <c r="AH37" s="6">
        <v>22.4</v>
      </c>
      <c r="AI37" s="6">
        <v>64.5</v>
      </c>
      <c r="AJ37" s="7">
        <f>AH37-AI37</f>
        <v>-42.1</v>
      </c>
      <c r="AK37" s="4" t="s">
        <v>292</v>
      </c>
    </row>
    <row r="38" spans="2:37" x14ac:dyDescent="0.25">
      <c r="B38" s="3" t="s">
        <v>297</v>
      </c>
      <c r="C38" s="9" t="s">
        <v>365</v>
      </c>
      <c r="D38" s="97">
        <v>33884</v>
      </c>
      <c r="F38" t="s">
        <v>264</v>
      </c>
      <c r="H38" s="6">
        <v>36</v>
      </c>
      <c r="I38" s="7">
        <v>-1</v>
      </c>
      <c r="J38" s="6">
        <v>45</v>
      </c>
      <c r="K38" s="7">
        <v>1</v>
      </c>
      <c r="L38" s="6">
        <v>14</v>
      </c>
      <c r="M38" s="7">
        <v>-1</v>
      </c>
      <c r="O38" s="7"/>
      <c r="P38" s="6">
        <v>-9</v>
      </c>
      <c r="Q38" s="7">
        <v>-2</v>
      </c>
      <c r="V38" s="7"/>
      <c r="Y38" s="7"/>
      <c r="AB38" s="7"/>
      <c r="AD38" s="6"/>
      <c r="AE38" s="6"/>
      <c r="AF38" s="6"/>
      <c r="AG38" s="6"/>
      <c r="AH38" s="6"/>
      <c r="AI38" s="6"/>
    </row>
    <row r="39" spans="2:37" ht="12.75" customHeight="1" x14ac:dyDescent="0.25">
      <c r="B39" s="3" t="s">
        <v>297</v>
      </c>
      <c r="C39" s="9" t="s">
        <v>669</v>
      </c>
      <c r="D39" s="97">
        <v>33886</v>
      </c>
      <c r="E39">
        <v>14</v>
      </c>
      <c r="F39" t="s">
        <v>678</v>
      </c>
      <c r="G39" s="2" t="s">
        <v>82</v>
      </c>
      <c r="H39" s="6">
        <v>38</v>
      </c>
      <c r="I39" s="7">
        <v>0</v>
      </c>
      <c r="J39" s="6">
        <v>42</v>
      </c>
      <c r="K39" s="7">
        <v>4</v>
      </c>
      <c r="L39" s="6">
        <v>16</v>
      </c>
      <c r="M39" s="7">
        <v>-2</v>
      </c>
      <c r="O39" s="7"/>
      <c r="P39" s="6">
        <v>-4</v>
      </c>
      <c r="Q39" s="7">
        <v>-4</v>
      </c>
      <c r="V39" s="7"/>
      <c r="Y39" s="7"/>
      <c r="AB39" s="7"/>
      <c r="AD39" s="6"/>
      <c r="AE39" s="6"/>
      <c r="AF39" s="6"/>
      <c r="AG39" s="6"/>
      <c r="AH39" s="6"/>
      <c r="AI39" s="6"/>
    </row>
    <row r="40" spans="2:37" x14ac:dyDescent="0.25">
      <c r="B40" s="3" t="s">
        <v>297</v>
      </c>
      <c r="C40" s="9" t="s">
        <v>350</v>
      </c>
      <c r="D40" s="97">
        <v>33891</v>
      </c>
      <c r="F40" t="s">
        <v>264</v>
      </c>
      <c r="H40" s="6">
        <v>29</v>
      </c>
      <c r="I40" s="7">
        <v>-7</v>
      </c>
      <c r="J40" s="6">
        <v>51</v>
      </c>
      <c r="K40" s="7">
        <v>6</v>
      </c>
      <c r="L40" s="6">
        <v>14</v>
      </c>
      <c r="M40" s="7">
        <v>0</v>
      </c>
      <c r="O40" s="7"/>
      <c r="P40" s="6">
        <v>-22</v>
      </c>
      <c r="Q40" s="7">
        <v>-13</v>
      </c>
      <c r="V40" s="7"/>
      <c r="Y40" s="7"/>
      <c r="AB40" s="7"/>
      <c r="AD40" s="6"/>
      <c r="AE40" s="6"/>
      <c r="AF40" s="6"/>
      <c r="AG40" s="6"/>
      <c r="AH40" s="6"/>
      <c r="AI40" s="6"/>
    </row>
    <row r="41" spans="2:37" ht="12.75" customHeight="1" x14ac:dyDescent="0.25">
      <c r="B41" s="3" t="s">
        <v>297</v>
      </c>
      <c r="C41" s="9" t="s">
        <v>364</v>
      </c>
      <c r="D41" s="97">
        <v>33900</v>
      </c>
      <c r="E41">
        <v>1</v>
      </c>
      <c r="F41" t="s">
        <v>577</v>
      </c>
      <c r="G41" s="2" t="s">
        <v>192</v>
      </c>
      <c r="H41" s="6">
        <v>35</v>
      </c>
      <c r="I41" s="7">
        <v>-2</v>
      </c>
      <c r="J41" s="6">
        <v>45</v>
      </c>
      <c r="K41" s="7">
        <v>2</v>
      </c>
      <c r="L41" s="6">
        <v>15</v>
      </c>
      <c r="M41" s="7">
        <v>-1</v>
      </c>
      <c r="O41" s="7"/>
      <c r="P41" s="6">
        <v>-10</v>
      </c>
      <c r="Q41" s="7">
        <v>-4</v>
      </c>
      <c r="V41" s="7"/>
      <c r="Y41" s="7"/>
      <c r="AB41" s="7"/>
      <c r="AD41" s="6"/>
      <c r="AE41" s="6"/>
      <c r="AF41" s="6"/>
      <c r="AG41" s="6"/>
      <c r="AH41" s="6"/>
      <c r="AI41" s="6"/>
    </row>
    <row r="42" spans="2:37" x14ac:dyDescent="0.25">
      <c r="B42" s="3" t="s">
        <v>297</v>
      </c>
      <c r="C42" s="9" t="s">
        <v>424</v>
      </c>
      <c r="D42" s="97">
        <v>33905</v>
      </c>
      <c r="E42">
        <v>6</v>
      </c>
      <c r="F42" t="s">
        <v>264</v>
      </c>
      <c r="G42" s="2" t="s">
        <v>54</v>
      </c>
      <c r="H42" s="6">
        <v>32.5</v>
      </c>
      <c r="I42" s="7">
        <v>3.5</v>
      </c>
      <c r="J42" s="6">
        <v>50</v>
      </c>
      <c r="K42" s="7">
        <v>-1</v>
      </c>
      <c r="L42" s="6">
        <v>13</v>
      </c>
      <c r="M42" s="7">
        <v>-1</v>
      </c>
      <c r="O42" s="7"/>
      <c r="P42" s="6">
        <v>-17.5</v>
      </c>
      <c r="Q42" s="7">
        <v>4.5</v>
      </c>
      <c r="V42" s="7"/>
      <c r="Y42" s="7"/>
      <c r="AB42" s="7"/>
      <c r="AD42" s="6"/>
      <c r="AE42" s="6"/>
      <c r="AF42" s="6"/>
      <c r="AG42" s="6"/>
      <c r="AH42" s="6"/>
      <c r="AI42" s="6"/>
    </row>
    <row r="43" spans="2:37" ht="12.75" customHeight="1" x14ac:dyDescent="0.25">
      <c r="B43" s="3" t="s">
        <v>297</v>
      </c>
      <c r="C43" s="9" t="s">
        <v>626</v>
      </c>
      <c r="D43" s="97">
        <v>33907</v>
      </c>
      <c r="E43">
        <v>1</v>
      </c>
      <c r="F43" t="s">
        <v>357</v>
      </c>
      <c r="G43" s="2" t="s">
        <v>98</v>
      </c>
      <c r="H43" s="6">
        <v>34</v>
      </c>
      <c r="I43" s="7">
        <v>-5</v>
      </c>
      <c r="J43" s="6">
        <v>47</v>
      </c>
      <c r="K43" s="7">
        <v>6</v>
      </c>
      <c r="L43" s="6">
        <v>14</v>
      </c>
      <c r="M43" s="7">
        <v>-2</v>
      </c>
      <c r="O43" s="7"/>
      <c r="P43" s="6">
        <v>-13</v>
      </c>
      <c r="Q43" s="7">
        <v>-11</v>
      </c>
      <c r="V43" s="7"/>
      <c r="Y43" s="7"/>
      <c r="AB43" s="7"/>
      <c r="AD43" s="6"/>
      <c r="AE43" s="6"/>
      <c r="AF43" s="6"/>
      <c r="AG43" s="6"/>
      <c r="AH43" s="6"/>
      <c r="AI43" s="6"/>
    </row>
    <row r="44" spans="2:37" ht="12.75" customHeight="1" x14ac:dyDescent="0.25">
      <c r="B44" s="3" t="s">
        <v>297</v>
      </c>
      <c r="C44" s="9" t="s">
        <v>724</v>
      </c>
      <c r="D44" s="97">
        <v>33877</v>
      </c>
      <c r="F44" t="s">
        <v>664</v>
      </c>
      <c r="H44" s="6">
        <v>32</v>
      </c>
      <c r="I44" s="7">
        <v>-4.9000000000000004</v>
      </c>
      <c r="J44" s="6">
        <v>48.4</v>
      </c>
      <c r="K44" s="7">
        <v>3.9</v>
      </c>
      <c r="L44" s="6">
        <v>14.4</v>
      </c>
      <c r="M44" s="7">
        <v>0.2</v>
      </c>
      <c r="O44" s="7"/>
      <c r="P44" s="6">
        <v>-16.399999999999999</v>
      </c>
      <c r="Q44" s="7">
        <v>-8.8000000000000007</v>
      </c>
      <c r="T44" s="6">
        <v>25.6</v>
      </c>
      <c r="U44" s="6">
        <v>67</v>
      </c>
      <c r="V44" s="7">
        <f>T44-U44</f>
        <v>-41.4</v>
      </c>
      <c r="W44" s="6">
        <v>45.1</v>
      </c>
      <c r="X44" s="6">
        <v>18.600000000000001</v>
      </c>
      <c r="Y44" s="7">
        <f>W44-X44</f>
        <v>26.5</v>
      </c>
      <c r="Z44" s="6">
        <v>54.5</v>
      </c>
      <c r="AA44" s="6">
        <v>26.1</v>
      </c>
      <c r="AB44" s="7">
        <f>Z44-AA44</f>
        <v>28.4</v>
      </c>
      <c r="AD44" s="6">
        <v>26</v>
      </c>
      <c r="AE44" s="6">
        <v>35</v>
      </c>
      <c r="AF44" s="6">
        <v>21</v>
      </c>
      <c r="AG44" s="6"/>
      <c r="AH44" s="6">
        <v>14</v>
      </c>
      <c r="AI44" s="6">
        <v>75.599999999999994</v>
      </c>
      <c r="AJ44" s="7">
        <f>AH44-AI44</f>
        <v>-61.599999999999994</v>
      </c>
      <c r="AK44" s="4" t="s">
        <v>292</v>
      </c>
    </row>
    <row r="45" spans="2:37" ht="12.75" customHeight="1" x14ac:dyDescent="0.25">
      <c r="B45" s="3" t="s">
        <v>296</v>
      </c>
      <c r="C45" s="9" t="s">
        <v>593</v>
      </c>
      <c r="D45" s="97">
        <v>33914</v>
      </c>
      <c r="E45">
        <v>12</v>
      </c>
      <c r="F45" t="s">
        <v>678</v>
      </c>
      <c r="G45" s="2" t="s">
        <v>82</v>
      </c>
      <c r="H45" s="6">
        <v>34</v>
      </c>
      <c r="I45" s="7">
        <v>-4</v>
      </c>
      <c r="J45" s="6">
        <v>43</v>
      </c>
      <c r="K45" s="7">
        <v>1</v>
      </c>
      <c r="L45" s="6">
        <v>17</v>
      </c>
      <c r="M45" s="7">
        <v>1</v>
      </c>
      <c r="O45" s="7"/>
      <c r="P45" s="6">
        <v>-9</v>
      </c>
      <c r="Q45" s="7">
        <v>-5</v>
      </c>
      <c r="V45" s="7"/>
      <c r="Y45" s="7"/>
      <c r="AB45" s="7"/>
      <c r="AD45" s="6"/>
      <c r="AE45" s="6"/>
      <c r="AF45" s="6"/>
      <c r="AG45" s="6"/>
      <c r="AH45" s="6"/>
      <c r="AI45" s="6"/>
    </row>
    <row r="46" spans="2:37" ht="12.75" customHeight="1" x14ac:dyDescent="0.25">
      <c r="B46" s="3" t="s">
        <v>296</v>
      </c>
      <c r="C46" s="9" t="s">
        <v>647</v>
      </c>
      <c r="D46" s="97">
        <v>33915</v>
      </c>
      <c r="E46">
        <v>16</v>
      </c>
      <c r="F46" t="s">
        <v>521</v>
      </c>
      <c r="G46" s="2" t="s">
        <v>244</v>
      </c>
      <c r="H46" s="6">
        <v>30</v>
      </c>
      <c r="I46" s="7">
        <v>-6</v>
      </c>
      <c r="J46" s="6">
        <v>53</v>
      </c>
      <c r="K46" s="7">
        <v>9</v>
      </c>
      <c r="L46" s="6">
        <v>13</v>
      </c>
      <c r="M46" s="7">
        <v>-3</v>
      </c>
      <c r="O46" s="7"/>
      <c r="P46" s="6">
        <v>-23</v>
      </c>
      <c r="Q46" s="7">
        <v>-15</v>
      </c>
      <c r="V46" s="7"/>
      <c r="Y46" s="7"/>
      <c r="AB46" s="7"/>
      <c r="AD46" s="6"/>
      <c r="AE46" s="6"/>
      <c r="AF46" s="6"/>
      <c r="AG46" s="6"/>
      <c r="AH46" s="6"/>
      <c r="AI46" s="6"/>
    </row>
    <row r="47" spans="2:37" ht="12.75" customHeight="1" x14ac:dyDescent="0.25">
      <c r="B47" s="3" t="s">
        <v>296</v>
      </c>
      <c r="C47" s="9" t="s">
        <v>562</v>
      </c>
      <c r="D47" s="97">
        <v>33919</v>
      </c>
      <c r="E47">
        <v>15</v>
      </c>
      <c r="F47" t="s">
        <v>521</v>
      </c>
      <c r="G47" s="2" t="s">
        <v>138</v>
      </c>
      <c r="H47" s="6">
        <v>32</v>
      </c>
      <c r="I47" s="7">
        <v>2</v>
      </c>
      <c r="J47" s="6">
        <v>51</v>
      </c>
      <c r="K47" s="7">
        <v>-2</v>
      </c>
      <c r="L47" s="6">
        <v>14</v>
      </c>
      <c r="M47" s="7">
        <v>1</v>
      </c>
      <c r="O47" s="7"/>
      <c r="P47" s="6">
        <v>-19</v>
      </c>
      <c r="Q47" s="7">
        <v>4</v>
      </c>
      <c r="V47" s="7"/>
      <c r="Y47" s="7"/>
      <c r="AB47" s="7"/>
      <c r="AD47" s="6"/>
      <c r="AE47" s="6"/>
      <c r="AF47" s="6"/>
      <c r="AG47" s="6"/>
      <c r="AH47" s="6"/>
      <c r="AI47" s="6"/>
    </row>
    <row r="48" spans="2:37" ht="12.75" customHeight="1" x14ac:dyDescent="0.25">
      <c r="B48" s="3" t="s">
        <v>296</v>
      </c>
      <c r="C48" s="9" t="s">
        <v>641</v>
      </c>
      <c r="D48" s="97">
        <v>33927</v>
      </c>
      <c r="E48">
        <v>22</v>
      </c>
      <c r="F48" t="s">
        <v>678</v>
      </c>
      <c r="G48" s="2" t="s">
        <v>42</v>
      </c>
      <c r="H48" s="6">
        <v>33</v>
      </c>
      <c r="I48" s="7">
        <v>-1</v>
      </c>
      <c r="J48" s="6">
        <v>49</v>
      </c>
      <c r="K48" s="7">
        <v>6</v>
      </c>
      <c r="L48" s="6">
        <v>14</v>
      </c>
      <c r="M48" s="7">
        <v>-3</v>
      </c>
      <c r="O48" s="7"/>
      <c r="P48" s="6">
        <v>-16</v>
      </c>
      <c r="Q48" s="7">
        <v>-7</v>
      </c>
      <c r="V48" s="7"/>
      <c r="Y48" s="7"/>
      <c r="AB48" s="7"/>
      <c r="AD48" s="6"/>
      <c r="AE48" s="6"/>
      <c r="AF48" s="6"/>
      <c r="AG48" s="6"/>
      <c r="AH48" s="6"/>
      <c r="AI48" s="6"/>
    </row>
    <row r="49" spans="1:37" x14ac:dyDescent="0.25">
      <c r="B49" s="3" t="s">
        <v>296</v>
      </c>
      <c r="C49" s="9" t="s">
        <v>430</v>
      </c>
      <c r="D49" s="97">
        <v>33933</v>
      </c>
      <c r="E49">
        <v>4</v>
      </c>
      <c r="F49" t="s">
        <v>264</v>
      </c>
      <c r="G49" s="2" t="s">
        <v>54</v>
      </c>
      <c r="H49" s="6">
        <v>29</v>
      </c>
      <c r="I49" s="7">
        <v>-3.5</v>
      </c>
      <c r="J49" s="6">
        <v>52</v>
      </c>
      <c r="K49" s="7">
        <v>2</v>
      </c>
      <c r="L49" s="6">
        <v>14</v>
      </c>
      <c r="M49" s="7">
        <v>1</v>
      </c>
      <c r="O49" s="7"/>
      <c r="P49" s="6">
        <v>-23</v>
      </c>
      <c r="Q49" s="7">
        <v>-5.5</v>
      </c>
      <c r="V49" s="7"/>
      <c r="Y49" s="7"/>
      <c r="AB49" s="7"/>
      <c r="AD49" s="6"/>
      <c r="AE49" s="6"/>
      <c r="AF49" s="6"/>
      <c r="AG49" s="6"/>
      <c r="AH49" s="6"/>
      <c r="AI49" s="6"/>
    </row>
    <row r="50" spans="1:37" ht="12.75" customHeight="1" x14ac:dyDescent="0.25">
      <c r="B50" t="s">
        <v>296</v>
      </c>
      <c r="C50" s="9" t="s">
        <v>466</v>
      </c>
      <c r="D50" s="97">
        <v>33935</v>
      </c>
      <c r="E50">
        <v>8</v>
      </c>
      <c r="F50" t="s">
        <v>577</v>
      </c>
      <c r="G50" s="2" t="s">
        <v>192</v>
      </c>
      <c r="H50" s="6">
        <v>34</v>
      </c>
      <c r="I50" s="7">
        <v>-1</v>
      </c>
      <c r="J50" s="6">
        <v>47</v>
      </c>
      <c r="K50" s="7">
        <v>2</v>
      </c>
      <c r="L50" s="6">
        <v>15</v>
      </c>
      <c r="M50" s="7">
        <v>0</v>
      </c>
      <c r="O50" s="7"/>
      <c r="P50" s="6">
        <v>-13</v>
      </c>
      <c r="Q50" s="7">
        <v>-3</v>
      </c>
      <c r="V50" s="7"/>
      <c r="Y50" s="7"/>
      <c r="AB50" s="7"/>
      <c r="AD50" s="6"/>
      <c r="AE50" s="6"/>
      <c r="AF50" s="6"/>
      <c r="AG50" s="6"/>
      <c r="AH50" s="6"/>
      <c r="AI50" s="6"/>
    </row>
    <row r="51" spans="1:37" ht="12.75" customHeight="1" x14ac:dyDescent="0.25">
      <c r="B51" s="3" t="s">
        <v>296</v>
      </c>
      <c r="C51" s="9" t="s">
        <v>725</v>
      </c>
      <c r="D51" s="97">
        <v>33912</v>
      </c>
      <c r="F51" t="s">
        <v>664</v>
      </c>
      <c r="H51" s="6">
        <v>30.2</v>
      </c>
      <c r="I51" s="7">
        <v>-1.8</v>
      </c>
      <c r="J51" s="6">
        <v>51.5</v>
      </c>
      <c r="K51" s="7">
        <v>3.1</v>
      </c>
      <c r="L51" s="6">
        <v>13.5</v>
      </c>
      <c r="M51" s="7">
        <v>-0.9</v>
      </c>
      <c r="O51" s="7"/>
      <c r="P51" s="6">
        <v>-21.3</v>
      </c>
      <c r="Q51" s="7">
        <v>-4.9000000000000004</v>
      </c>
      <c r="T51" s="6">
        <v>23.3</v>
      </c>
      <c r="U51" s="6">
        <v>69</v>
      </c>
      <c r="V51" s="7">
        <f>T51-U51</f>
        <v>-45.7</v>
      </c>
      <c r="W51" s="6">
        <v>48.9</v>
      </c>
      <c r="X51" s="6">
        <v>21.3</v>
      </c>
      <c r="Y51" s="7">
        <f>W51-X51</f>
        <v>27.599999999999998</v>
      </c>
      <c r="Z51" s="6">
        <v>56.3</v>
      </c>
      <c r="AA51" s="6">
        <v>26.7</v>
      </c>
      <c r="AB51" s="7">
        <f>Z51-AA51</f>
        <v>29.599999999999998</v>
      </c>
      <c r="AD51" s="6">
        <v>21</v>
      </c>
      <c r="AE51" s="6">
        <v>38</v>
      </c>
      <c r="AF51" s="6">
        <v>16</v>
      </c>
      <c r="AG51" s="6"/>
      <c r="AH51" s="6">
        <v>13.9</v>
      </c>
      <c r="AI51" s="6">
        <v>77.400000000000006</v>
      </c>
      <c r="AJ51" s="7">
        <f>AH51-AI51</f>
        <v>-63.500000000000007</v>
      </c>
      <c r="AK51" s="4" t="s">
        <v>292</v>
      </c>
    </row>
    <row r="52" spans="1:37" ht="12.75" customHeight="1" x14ac:dyDescent="0.25">
      <c r="B52" s="3" t="s">
        <v>266</v>
      </c>
      <c r="C52" s="9" t="s">
        <v>694</v>
      </c>
      <c r="D52" s="97">
        <v>33942</v>
      </c>
      <c r="E52">
        <v>9</v>
      </c>
      <c r="F52" t="s">
        <v>678</v>
      </c>
      <c r="G52" s="2" t="s">
        <v>82</v>
      </c>
      <c r="H52" s="6">
        <v>33</v>
      </c>
      <c r="I52" s="7">
        <v>0</v>
      </c>
      <c r="J52" s="6">
        <v>45</v>
      </c>
      <c r="K52" s="7">
        <v>-4</v>
      </c>
      <c r="L52" s="6">
        <v>16</v>
      </c>
      <c r="M52" s="7">
        <v>2</v>
      </c>
      <c r="O52" s="7"/>
      <c r="P52" s="6">
        <v>-12</v>
      </c>
      <c r="Q52" s="7">
        <v>-4</v>
      </c>
      <c r="V52" s="7"/>
      <c r="Y52" s="7"/>
      <c r="AB52" s="7"/>
      <c r="AD52" s="6"/>
      <c r="AE52" s="6"/>
      <c r="AF52" s="6"/>
      <c r="AG52" s="6"/>
      <c r="AH52" s="6"/>
      <c r="AI52" s="6"/>
    </row>
    <row r="53" spans="1:37" ht="12.75" customHeight="1" x14ac:dyDescent="0.25">
      <c r="B53" s="3" t="s">
        <v>266</v>
      </c>
      <c r="C53" s="9" t="s">
        <v>368</v>
      </c>
      <c r="D53" s="97">
        <v>33949</v>
      </c>
      <c r="E53">
        <v>27</v>
      </c>
      <c r="F53" t="s">
        <v>577</v>
      </c>
      <c r="G53" s="2" t="s">
        <v>192</v>
      </c>
      <c r="H53" s="6">
        <v>34</v>
      </c>
      <c r="I53" s="7">
        <v>0</v>
      </c>
      <c r="J53" s="6">
        <v>47</v>
      </c>
      <c r="K53" s="7">
        <v>0</v>
      </c>
      <c r="L53" s="6">
        <v>16</v>
      </c>
      <c r="M53" s="7">
        <v>1</v>
      </c>
      <c r="O53" s="7"/>
      <c r="P53" s="6">
        <v>-13</v>
      </c>
      <c r="Q53" s="7">
        <v>0</v>
      </c>
      <c r="V53" s="7"/>
      <c r="Y53" s="7"/>
      <c r="AB53" s="7"/>
      <c r="AD53" s="6"/>
      <c r="AE53" s="6"/>
      <c r="AF53" s="6"/>
      <c r="AG53" s="6"/>
      <c r="AH53" s="6"/>
      <c r="AI53" s="6"/>
    </row>
    <row r="54" spans="1:37" ht="12.75" customHeight="1" x14ac:dyDescent="0.25">
      <c r="B54" s="3" t="s">
        <v>266</v>
      </c>
      <c r="C54" s="10" t="s">
        <v>726</v>
      </c>
      <c r="D54" s="97">
        <v>33939</v>
      </c>
      <c r="F54" t="s">
        <v>664</v>
      </c>
      <c r="H54" s="6">
        <v>32.200000000000003</v>
      </c>
      <c r="I54" s="7">
        <v>2</v>
      </c>
      <c r="J54" s="6">
        <v>48.1</v>
      </c>
      <c r="K54" s="7">
        <v>-3.4</v>
      </c>
      <c r="L54" s="6">
        <v>14.6</v>
      </c>
      <c r="M54" s="7">
        <v>1.1000000000000001</v>
      </c>
      <c r="O54" s="7"/>
      <c r="P54" s="6">
        <v>-15.9</v>
      </c>
      <c r="Q54" s="7">
        <v>5.4</v>
      </c>
      <c r="T54" s="6">
        <v>27</v>
      </c>
      <c r="U54" s="6">
        <v>65.7</v>
      </c>
      <c r="V54" s="7">
        <f>T54-U54</f>
        <v>-38.700000000000003</v>
      </c>
      <c r="W54" s="6">
        <v>46.3</v>
      </c>
      <c r="X54" s="6">
        <v>25.5</v>
      </c>
      <c r="Y54" s="7">
        <f>W54-X54</f>
        <v>20.799999999999997</v>
      </c>
      <c r="Z54" s="6">
        <v>55.1</v>
      </c>
      <c r="AA54" s="6">
        <v>28.2</v>
      </c>
      <c r="AB54" s="7">
        <f>Z54-AA54</f>
        <v>26.900000000000002</v>
      </c>
      <c r="AD54" s="6">
        <v>25.5</v>
      </c>
      <c r="AE54" s="6">
        <v>34</v>
      </c>
      <c r="AF54" s="6">
        <v>15.7</v>
      </c>
      <c r="AG54" s="6"/>
      <c r="AH54" s="6">
        <v>15.9</v>
      </c>
      <c r="AI54" s="6">
        <v>74.900000000000006</v>
      </c>
      <c r="AJ54" s="7">
        <f>AH54-AI54</f>
        <v>-59.000000000000007</v>
      </c>
      <c r="AK54" s="4" t="s">
        <v>292</v>
      </c>
    </row>
    <row r="55" spans="1:37" x14ac:dyDescent="0.25">
      <c r="A55" s="1">
        <v>1993</v>
      </c>
      <c r="B55" s="3" t="s">
        <v>267</v>
      </c>
      <c r="C55" s="10" t="s">
        <v>409</v>
      </c>
      <c r="D55" s="97">
        <v>33975</v>
      </c>
      <c r="E55">
        <v>15</v>
      </c>
      <c r="F55" t="s">
        <v>264</v>
      </c>
      <c r="G55" s="2" t="s">
        <v>54</v>
      </c>
      <c r="H55" s="6">
        <v>33.5</v>
      </c>
      <c r="I55" s="7">
        <v>4.5</v>
      </c>
      <c r="J55" s="6">
        <v>45.5</v>
      </c>
      <c r="K55" s="7">
        <v>-6.5</v>
      </c>
      <c r="L55" s="6">
        <v>14.5</v>
      </c>
      <c r="M55" s="7">
        <v>0.5</v>
      </c>
      <c r="O55" s="7"/>
      <c r="P55" s="6">
        <v>-12</v>
      </c>
      <c r="Q55" s="7">
        <v>11</v>
      </c>
      <c r="V55" s="7"/>
      <c r="Y55" s="7"/>
      <c r="AB55" s="7"/>
      <c r="AD55" s="6"/>
      <c r="AE55" s="6"/>
      <c r="AF55" s="6"/>
      <c r="AG55" s="6"/>
      <c r="AH55" s="6"/>
      <c r="AI55" s="6"/>
    </row>
    <row r="56" spans="1:37" ht="12.75" customHeight="1" x14ac:dyDescent="0.25">
      <c r="B56" s="3" t="s">
        <v>267</v>
      </c>
      <c r="C56" s="10" t="s">
        <v>419</v>
      </c>
      <c r="D56" s="97">
        <v>33977</v>
      </c>
      <c r="E56">
        <v>14</v>
      </c>
      <c r="F56" t="s">
        <v>678</v>
      </c>
      <c r="G56" s="2" t="s">
        <v>82</v>
      </c>
      <c r="H56" s="6">
        <v>38</v>
      </c>
      <c r="I56" s="7">
        <v>5</v>
      </c>
      <c r="J56" s="6">
        <v>42</v>
      </c>
      <c r="K56" s="7">
        <v>-3</v>
      </c>
      <c r="L56" s="6">
        <v>15</v>
      </c>
      <c r="M56" s="7">
        <v>-1</v>
      </c>
      <c r="O56" s="7"/>
      <c r="P56" s="6">
        <v>-4</v>
      </c>
      <c r="Q56" s="7">
        <v>8</v>
      </c>
      <c r="V56" s="7"/>
      <c r="Y56" s="7"/>
      <c r="AB56" s="7"/>
      <c r="AD56" s="6"/>
      <c r="AE56" s="6"/>
      <c r="AF56" s="6"/>
      <c r="AG56" s="6"/>
      <c r="AH56" s="6"/>
      <c r="AI56" s="6"/>
    </row>
    <row r="57" spans="1:37" ht="12.75" customHeight="1" x14ac:dyDescent="0.25">
      <c r="B57" s="3" t="s">
        <v>267</v>
      </c>
      <c r="C57" s="5" t="s">
        <v>485</v>
      </c>
      <c r="D57" s="97">
        <v>33990</v>
      </c>
      <c r="E57">
        <v>31</v>
      </c>
      <c r="F57" t="s">
        <v>577</v>
      </c>
      <c r="G57" s="2" t="s">
        <v>192</v>
      </c>
      <c r="H57" s="6">
        <v>37</v>
      </c>
      <c r="I57" s="7">
        <v>3</v>
      </c>
      <c r="J57" s="6">
        <v>45</v>
      </c>
      <c r="K57" s="7">
        <v>-2</v>
      </c>
      <c r="L57" s="6">
        <v>14</v>
      </c>
      <c r="M57" s="7">
        <v>-2</v>
      </c>
      <c r="O57" s="7"/>
      <c r="P57" s="6">
        <v>-8</v>
      </c>
      <c r="Q57" s="7">
        <v>5</v>
      </c>
      <c r="V57" s="7"/>
      <c r="Y57" s="7"/>
      <c r="AB57" s="7"/>
      <c r="AD57" s="6"/>
      <c r="AE57" s="6"/>
      <c r="AF57" s="6"/>
      <c r="AG57" s="6"/>
      <c r="AH57" s="6"/>
      <c r="AI57" s="6"/>
    </row>
    <row r="58" spans="1:37" ht="12.75" customHeight="1" x14ac:dyDescent="0.25">
      <c r="B58" s="3" t="s">
        <v>267</v>
      </c>
      <c r="C58" s="10" t="s">
        <v>579</v>
      </c>
      <c r="D58" s="97">
        <v>33994</v>
      </c>
      <c r="F58" t="s">
        <v>577</v>
      </c>
      <c r="G58" s="2" t="s">
        <v>25</v>
      </c>
      <c r="H58" s="6">
        <v>38</v>
      </c>
      <c r="I58" s="7">
        <v>1</v>
      </c>
      <c r="J58" s="6">
        <v>44</v>
      </c>
      <c r="K58" s="7">
        <v>-1</v>
      </c>
      <c r="L58" s="6">
        <v>13</v>
      </c>
      <c r="M58" s="7">
        <v>-1</v>
      </c>
      <c r="O58" s="7"/>
      <c r="P58" s="6">
        <v>-6</v>
      </c>
      <c r="Q58" s="7">
        <v>2</v>
      </c>
      <c r="V58" s="7"/>
      <c r="Y58" s="7"/>
      <c r="AB58" s="7"/>
      <c r="AD58" s="6"/>
      <c r="AE58" s="6"/>
      <c r="AF58" s="6"/>
      <c r="AG58" s="6"/>
      <c r="AH58" s="6"/>
      <c r="AI58" s="6"/>
    </row>
    <row r="59" spans="1:37" x14ac:dyDescent="0.25">
      <c r="B59" t="s">
        <v>267</v>
      </c>
      <c r="C59" s="10" t="s">
        <v>466</v>
      </c>
      <c r="D59" s="97">
        <v>33996</v>
      </c>
      <c r="E59">
        <v>5</v>
      </c>
      <c r="F59" t="s">
        <v>264</v>
      </c>
      <c r="G59" s="2" t="s">
        <v>54</v>
      </c>
      <c r="H59" s="6">
        <v>33.5</v>
      </c>
      <c r="I59" s="7">
        <v>0</v>
      </c>
      <c r="J59" s="6">
        <v>46</v>
      </c>
      <c r="K59" s="7">
        <v>0.5</v>
      </c>
      <c r="L59" s="6">
        <v>15.5</v>
      </c>
      <c r="M59" s="7">
        <v>1</v>
      </c>
      <c r="O59" s="7"/>
      <c r="P59" s="6">
        <v>-12.5</v>
      </c>
      <c r="Q59" s="7">
        <v>-0.5</v>
      </c>
      <c r="V59" s="7"/>
      <c r="Y59" s="7"/>
      <c r="AB59" s="7"/>
      <c r="AD59" s="6"/>
      <c r="AE59" s="6"/>
      <c r="AF59" s="6"/>
      <c r="AG59" s="6"/>
      <c r="AH59" s="6"/>
      <c r="AI59" s="6"/>
    </row>
    <row r="60" spans="1:37" ht="12.75" customHeight="1" x14ac:dyDescent="0.25">
      <c r="B60" s="3" t="s">
        <v>267</v>
      </c>
      <c r="C60" s="9" t="s">
        <v>727</v>
      </c>
      <c r="D60" s="97">
        <v>33975</v>
      </c>
      <c r="F60" t="s">
        <v>664</v>
      </c>
      <c r="H60" s="6">
        <v>33</v>
      </c>
      <c r="I60" s="7">
        <v>0.8</v>
      </c>
      <c r="J60" s="6">
        <v>47.9</v>
      </c>
      <c r="K60" s="7">
        <v>-0.2</v>
      </c>
      <c r="L60" s="6">
        <v>13.9</v>
      </c>
      <c r="M60" s="7">
        <v>-0.7</v>
      </c>
      <c r="O60" s="7"/>
      <c r="P60" s="6">
        <v>-14.9</v>
      </c>
      <c r="Q60" s="7">
        <v>1</v>
      </c>
      <c r="T60" s="6">
        <v>31.2</v>
      </c>
      <c r="U60" s="6">
        <v>61.2</v>
      </c>
      <c r="V60" s="7">
        <f>T60-U60</f>
        <v>-30.000000000000004</v>
      </c>
      <c r="W60" s="6">
        <v>43</v>
      </c>
      <c r="X60" s="6">
        <v>29.5</v>
      </c>
      <c r="Y60" s="7">
        <f>W60-X60</f>
        <v>13.5</v>
      </c>
      <c r="Z60" s="6">
        <v>56.1</v>
      </c>
      <c r="AA60" s="6">
        <v>26.1</v>
      </c>
      <c r="AB60" s="7">
        <f>Z60-AA60</f>
        <v>30</v>
      </c>
      <c r="AD60" s="6">
        <v>27.6</v>
      </c>
      <c r="AE60" s="6">
        <v>32</v>
      </c>
      <c r="AF60" s="6">
        <v>16.399999999999999</v>
      </c>
      <c r="AG60" s="6"/>
      <c r="AH60" s="6">
        <v>17.399999999999999</v>
      </c>
      <c r="AI60" s="6">
        <v>72.099999999999994</v>
      </c>
      <c r="AJ60" s="7">
        <f>AH60-AI60</f>
        <v>-54.699999999999996</v>
      </c>
      <c r="AK60" s="4" t="s">
        <v>292</v>
      </c>
    </row>
    <row r="61" spans="1:37" ht="12.75" customHeight="1" x14ac:dyDescent="0.25">
      <c r="B61" s="3" t="s">
        <v>268</v>
      </c>
      <c r="C61" s="10" t="s">
        <v>694</v>
      </c>
      <c r="D61" s="97">
        <v>34004</v>
      </c>
      <c r="E61">
        <v>10</v>
      </c>
      <c r="F61" t="s">
        <v>678</v>
      </c>
      <c r="G61" s="2" t="s">
        <v>82</v>
      </c>
      <c r="H61" s="6">
        <v>37</v>
      </c>
      <c r="I61" s="7">
        <v>-1</v>
      </c>
      <c r="J61" s="6">
        <v>45</v>
      </c>
      <c r="K61" s="7">
        <v>3</v>
      </c>
      <c r="L61" s="6">
        <v>13</v>
      </c>
      <c r="M61" s="7">
        <v>-2</v>
      </c>
      <c r="O61" s="7"/>
      <c r="P61" s="6">
        <v>-8</v>
      </c>
      <c r="Q61" s="7">
        <v>-4</v>
      </c>
      <c r="V61" s="7"/>
      <c r="Y61" s="7"/>
      <c r="AB61" s="7"/>
      <c r="AD61" s="6"/>
      <c r="AE61" s="6"/>
      <c r="AF61" s="6"/>
      <c r="AG61" s="6"/>
      <c r="AH61" s="6"/>
      <c r="AI61" s="6"/>
    </row>
    <row r="62" spans="1:37" ht="12.75" customHeight="1" x14ac:dyDescent="0.25">
      <c r="B62" s="3" t="s">
        <v>268</v>
      </c>
      <c r="C62" s="10" t="s">
        <v>516</v>
      </c>
      <c r="D62" s="97">
        <v>34018</v>
      </c>
      <c r="E62">
        <v>26</v>
      </c>
      <c r="F62" t="s">
        <v>577</v>
      </c>
      <c r="G62" s="2" t="s">
        <v>224</v>
      </c>
      <c r="H62" s="6">
        <v>34</v>
      </c>
      <c r="I62" s="7">
        <v>-4</v>
      </c>
      <c r="J62" s="6">
        <v>46</v>
      </c>
      <c r="K62" s="7">
        <v>2</v>
      </c>
      <c r="L62" s="6">
        <v>16</v>
      </c>
      <c r="M62" s="7">
        <v>3</v>
      </c>
      <c r="O62" s="7"/>
      <c r="P62" s="6">
        <v>-12</v>
      </c>
      <c r="Q62" s="7">
        <v>-6</v>
      </c>
      <c r="V62" s="7"/>
      <c r="Y62" s="7"/>
      <c r="AB62" s="7"/>
      <c r="AD62" s="6"/>
      <c r="AE62" s="6"/>
      <c r="AF62" s="6"/>
      <c r="AG62" s="6"/>
      <c r="AH62" s="6"/>
      <c r="AI62" s="6"/>
    </row>
    <row r="63" spans="1:37" x14ac:dyDescent="0.25">
      <c r="B63" t="s">
        <v>268</v>
      </c>
      <c r="C63" s="10" t="s">
        <v>343</v>
      </c>
      <c r="D63" s="97">
        <v>34024</v>
      </c>
      <c r="E63">
        <v>5</v>
      </c>
      <c r="F63" t="s">
        <v>264</v>
      </c>
      <c r="G63" s="2" t="s">
        <v>54</v>
      </c>
      <c r="H63" s="6">
        <v>32</v>
      </c>
      <c r="I63" s="7">
        <v>-1.5</v>
      </c>
      <c r="J63" s="6">
        <v>49</v>
      </c>
      <c r="K63" s="7">
        <v>3</v>
      </c>
      <c r="L63" s="6">
        <v>14</v>
      </c>
      <c r="M63" s="7">
        <v>-1.5</v>
      </c>
      <c r="O63" s="7"/>
      <c r="P63" s="6">
        <v>-17</v>
      </c>
      <c r="Q63" s="7">
        <v>-4.5</v>
      </c>
      <c r="V63" s="7"/>
      <c r="Y63" s="7"/>
      <c r="AB63" s="7"/>
      <c r="AD63" s="6"/>
      <c r="AE63" s="6"/>
      <c r="AF63" s="6"/>
      <c r="AG63" s="6"/>
      <c r="AH63" s="6"/>
      <c r="AI63" s="6"/>
    </row>
    <row r="64" spans="1:37" ht="12.75" customHeight="1" x14ac:dyDescent="0.25">
      <c r="B64" s="3" t="s">
        <v>268</v>
      </c>
      <c r="C64" s="9" t="s">
        <v>728</v>
      </c>
      <c r="D64" s="97">
        <v>34002</v>
      </c>
      <c r="F64" t="s">
        <v>664</v>
      </c>
      <c r="H64" s="6">
        <v>31.9</v>
      </c>
      <c r="I64" s="7">
        <v>-1.1000000000000001</v>
      </c>
      <c r="J64" s="6">
        <v>47.4</v>
      </c>
      <c r="K64" s="7">
        <v>-0.5</v>
      </c>
      <c r="L64" s="6">
        <v>15.4</v>
      </c>
      <c r="M64" s="7">
        <v>1.5</v>
      </c>
      <c r="O64" s="7"/>
      <c r="P64" s="6">
        <v>-15.5</v>
      </c>
      <c r="Q64" s="7">
        <v>-0.6</v>
      </c>
      <c r="T64" s="6">
        <v>27.9</v>
      </c>
      <c r="U64" s="6">
        <v>65.3</v>
      </c>
      <c r="V64" s="7">
        <f>T64-U64</f>
        <v>-37.4</v>
      </c>
      <c r="W64" s="6">
        <v>45.1</v>
      </c>
      <c r="X64" s="6">
        <v>28.6</v>
      </c>
      <c r="Y64" s="7">
        <f>W64-X64</f>
        <v>16.5</v>
      </c>
      <c r="Z64" s="6">
        <v>56.2</v>
      </c>
      <c r="AA64" s="6">
        <v>25.3</v>
      </c>
      <c r="AB64" s="7">
        <f>Z64-AA64</f>
        <v>30.900000000000002</v>
      </c>
      <c r="AD64" s="6">
        <v>25.4</v>
      </c>
      <c r="AE64" s="6">
        <v>31.6</v>
      </c>
      <c r="AF64" s="6">
        <v>16.899999999999999</v>
      </c>
      <c r="AG64" s="6"/>
      <c r="AH64" s="6">
        <v>16</v>
      </c>
      <c r="AI64" s="6">
        <v>74.3</v>
      </c>
      <c r="AJ64" s="7">
        <f>AH64-AI64</f>
        <v>-58.3</v>
      </c>
      <c r="AK64" s="4" t="s">
        <v>292</v>
      </c>
    </row>
    <row r="65" spans="2:37" ht="12.75" customHeight="1" x14ac:dyDescent="0.25">
      <c r="B65" s="3" t="s">
        <v>294</v>
      </c>
      <c r="C65" s="12" t="s">
        <v>572</v>
      </c>
      <c r="D65" s="97">
        <v>34033</v>
      </c>
      <c r="E65">
        <v>13</v>
      </c>
      <c r="F65" t="s">
        <v>678</v>
      </c>
      <c r="G65" s="2" t="s">
        <v>82</v>
      </c>
      <c r="H65" s="6">
        <v>34</v>
      </c>
      <c r="I65" s="7">
        <v>-3</v>
      </c>
      <c r="J65" s="6">
        <v>45</v>
      </c>
      <c r="K65" s="7">
        <v>0</v>
      </c>
      <c r="L65" s="6">
        <v>16</v>
      </c>
      <c r="M65" s="7">
        <v>3</v>
      </c>
      <c r="O65" s="7"/>
      <c r="P65" s="6">
        <v>-11</v>
      </c>
      <c r="Q65" s="7">
        <v>-3</v>
      </c>
      <c r="V65" s="7"/>
      <c r="Y65" s="7"/>
      <c r="AB65" s="7"/>
      <c r="AD65" s="6"/>
      <c r="AE65" s="6"/>
      <c r="AF65" s="6"/>
      <c r="AG65" s="6"/>
      <c r="AH65" s="6"/>
      <c r="AI65" s="6"/>
    </row>
    <row r="66" spans="2:37" ht="12.75" customHeight="1" x14ac:dyDescent="0.25">
      <c r="B66" s="3" t="s">
        <v>294</v>
      </c>
      <c r="C66" s="9" t="s">
        <v>479</v>
      </c>
      <c r="D66" s="97">
        <v>34053</v>
      </c>
      <c r="E66">
        <v>2</v>
      </c>
      <c r="F66" t="s">
        <v>577</v>
      </c>
      <c r="G66" s="2" t="s">
        <v>224</v>
      </c>
      <c r="H66" s="6">
        <v>32</v>
      </c>
      <c r="I66" s="7">
        <v>-2</v>
      </c>
      <c r="J66" s="6">
        <v>47</v>
      </c>
      <c r="K66" s="7">
        <v>1</v>
      </c>
      <c r="L66" s="6">
        <v>17</v>
      </c>
      <c r="M66" s="7">
        <v>1</v>
      </c>
      <c r="O66" s="7"/>
      <c r="P66" s="6">
        <v>-15</v>
      </c>
      <c r="Q66" s="7">
        <v>-3</v>
      </c>
      <c r="V66" s="7"/>
      <c r="Y66" s="7"/>
      <c r="AB66" s="7"/>
      <c r="AD66" s="6"/>
      <c r="AE66" s="6"/>
      <c r="AF66" s="6"/>
      <c r="AG66" s="6"/>
      <c r="AH66" s="6"/>
      <c r="AI66" s="6"/>
    </row>
    <row r="67" spans="2:37" x14ac:dyDescent="0.25">
      <c r="B67" t="s">
        <v>294</v>
      </c>
      <c r="C67" s="10" t="s">
        <v>517</v>
      </c>
      <c r="D67" s="97">
        <v>34058</v>
      </c>
      <c r="E67">
        <v>8</v>
      </c>
      <c r="F67" t="s">
        <v>264</v>
      </c>
      <c r="G67" s="2" t="s">
        <v>54</v>
      </c>
      <c r="H67" s="6">
        <v>30.5</v>
      </c>
      <c r="I67" s="7">
        <v>-1.5</v>
      </c>
      <c r="J67" s="6">
        <v>49</v>
      </c>
      <c r="K67" s="7">
        <v>0</v>
      </c>
      <c r="L67" s="6">
        <v>15.5</v>
      </c>
      <c r="M67" s="7">
        <v>1.5</v>
      </c>
      <c r="O67" s="7"/>
      <c r="P67" s="6">
        <v>-18.5</v>
      </c>
      <c r="Q67" s="7">
        <v>-1.5</v>
      </c>
      <c r="V67" s="7"/>
      <c r="Y67" s="7"/>
      <c r="AB67" s="7"/>
      <c r="AD67" s="6"/>
      <c r="AE67" s="6"/>
      <c r="AF67" s="6"/>
      <c r="AG67" s="6"/>
      <c r="AH67" s="6"/>
      <c r="AI67" s="6"/>
    </row>
    <row r="68" spans="2:37" ht="12.75" customHeight="1" x14ac:dyDescent="0.25">
      <c r="B68" s="3" t="s">
        <v>294</v>
      </c>
      <c r="C68" s="85" t="s">
        <v>689</v>
      </c>
      <c r="D68" s="97">
        <v>34031</v>
      </c>
      <c r="F68" t="s">
        <v>664</v>
      </c>
      <c r="H68" s="6">
        <v>30</v>
      </c>
      <c r="I68" s="7">
        <v>-1.9</v>
      </c>
      <c r="J68" s="6">
        <v>48.3</v>
      </c>
      <c r="K68" s="7">
        <v>0.9</v>
      </c>
      <c r="L68" s="6">
        <v>15.8</v>
      </c>
      <c r="M68" s="7">
        <v>0.4</v>
      </c>
      <c r="O68" s="7"/>
      <c r="P68" s="6">
        <v>-18.3</v>
      </c>
      <c r="Q68" s="7">
        <v>-2.8</v>
      </c>
      <c r="T68" s="6">
        <v>24.9</v>
      </c>
      <c r="U68" s="6">
        <v>68.3</v>
      </c>
      <c r="V68" s="7">
        <f>T68-U68</f>
        <v>-43.4</v>
      </c>
      <c r="W68" s="6">
        <v>47.2</v>
      </c>
      <c r="X68" s="6">
        <v>27.7</v>
      </c>
      <c r="Y68" s="7">
        <f>W68-X68</f>
        <v>19.500000000000004</v>
      </c>
      <c r="Z68" s="6">
        <v>55.6</v>
      </c>
      <c r="AA68" s="6">
        <v>25</v>
      </c>
      <c r="AB68" s="7">
        <f>Z68-AA68</f>
        <v>30.6</v>
      </c>
      <c r="AD68" s="6">
        <v>23</v>
      </c>
      <c r="AE68" s="6">
        <v>32.6</v>
      </c>
      <c r="AF68" s="6">
        <v>17.899999999999999</v>
      </c>
      <c r="AG68" s="6"/>
      <c r="AH68" s="6">
        <v>14.4</v>
      </c>
      <c r="AI68" s="6">
        <v>76</v>
      </c>
      <c r="AJ68" s="7">
        <f>AH68-AI68</f>
        <v>-61.6</v>
      </c>
      <c r="AK68" s="4" t="s">
        <v>292</v>
      </c>
    </row>
    <row r="69" spans="2:37" ht="12.75" customHeight="1" x14ac:dyDescent="0.25">
      <c r="B69" s="3" t="s">
        <v>269</v>
      </c>
      <c r="C69" s="10" t="s">
        <v>571</v>
      </c>
      <c r="D69" s="97">
        <v>34061</v>
      </c>
      <c r="E69">
        <v>7</v>
      </c>
      <c r="F69" t="s">
        <v>678</v>
      </c>
      <c r="G69" s="2" t="s">
        <v>82</v>
      </c>
      <c r="H69" s="6">
        <v>34</v>
      </c>
      <c r="I69" s="7">
        <v>0</v>
      </c>
      <c r="J69" s="6">
        <v>46</v>
      </c>
      <c r="K69" s="7">
        <v>1</v>
      </c>
      <c r="L69" s="6">
        <v>15</v>
      </c>
      <c r="M69" s="7">
        <v>-1</v>
      </c>
      <c r="O69" s="7"/>
      <c r="P69" s="6">
        <v>-12</v>
      </c>
      <c r="Q69" s="7">
        <v>-1</v>
      </c>
      <c r="V69" s="7"/>
      <c r="Y69" s="7"/>
      <c r="AB69" s="7"/>
      <c r="AD69" s="6"/>
      <c r="AE69" s="6"/>
      <c r="AF69" s="6"/>
      <c r="AG69" s="6"/>
      <c r="AH69" s="6"/>
      <c r="AI69" s="6"/>
    </row>
    <row r="70" spans="2:37" ht="12.75" customHeight="1" x14ac:dyDescent="0.25">
      <c r="B70" s="3" t="s">
        <v>269</v>
      </c>
      <c r="C70" s="10" t="s">
        <v>348</v>
      </c>
      <c r="D70" s="97">
        <v>34081</v>
      </c>
      <c r="E70">
        <v>30</v>
      </c>
      <c r="F70" t="s">
        <v>577</v>
      </c>
      <c r="G70" s="2" t="s">
        <v>224</v>
      </c>
      <c r="H70" s="6">
        <v>32</v>
      </c>
      <c r="I70" s="7">
        <v>0</v>
      </c>
      <c r="J70" s="6">
        <v>46</v>
      </c>
      <c r="K70" s="7">
        <v>-1</v>
      </c>
      <c r="L70" s="6">
        <v>20</v>
      </c>
      <c r="M70" s="7">
        <v>3</v>
      </c>
      <c r="O70" s="7"/>
      <c r="P70" s="6">
        <v>-14</v>
      </c>
      <c r="Q70" s="7">
        <v>1</v>
      </c>
      <c r="V70" s="7"/>
      <c r="Y70" s="7"/>
      <c r="AB70" s="7"/>
      <c r="AD70" s="6"/>
      <c r="AE70" s="6"/>
      <c r="AF70" s="6"/>
      <c r="AG70" s="6"/>
      <c r="AH70" s="6"/>
      <c r="AI70" s="6"/>
    </row>
    <row r="71" spans="2:37" x14ac:dyDescent="0.25">
      <c r="B71" t="s">
        <v>269</v>
      </c>
      <c r="C71" s="10" t="s">
        <v>449</v>
      </c>
      <c r="D71" s="97">
        <v>34086</v>
      </c>
      <c r="E71">
        <v>7</v>
      </c>
      <c r="F71" t="s">
        <v>264</v>
      </c>
      <c r="G71" s="2" t="s">
        <v>54</v>
      </c>
      <c r="H71" s="6">
        <v>30</v>
      </c>
      <c r="I71" s="7">
        <v>-0.5</v>
      </c>
      <c r="J71" s="6">
        <v>47</v>
      </c>
      <c r="K71" s="7">
        <v>-2</v>
      </c>
      <c r="L71" s="6">
        <v>17.5</v>
      </c>
      <c r="M71" s="7">
        <v>2</v>
      </c>
      <c r="O71" s="7"/>
      <c r="P71" s="6">
        <v>-17</v>
      </c>
      <c r="Q71" s="7">
        <v>1.5</v>
      </c>
      <c r="V71" s="7"/>
      <c r="Y71" s="7"/>
      <c r="AB71" s="7"/>
      <c r="AD71" s="6"/>
      <c r="AE71" s="6"/>
      <c r="AF71" s="6"/>
      <c r="AG71" s="6"/>
      <c r="AH71" s="6"/>
      <c r="AI71" s="6"/>
    </row>
    <row r="72" spans="2:37" ht="12.75" customHeight="1" x14ac:dyDescent="0.25">
      <c r="B72" s="3" t="s">
        <v>269</v>
      </c>
      <c r="C72" s="9" t="s">
        <v>729</v>
      </c>
      <c r="D72" s="97">
        <v>34089</v>
      </c>
      <c r="F72" t="s">
        <v>664</v>
      </c>
      <c r="H72" s="6">
        <v>30.9</v>
      </c>
      <c r="I72" s="7">
        <v>0.9</v>
      </c>
      <c r="J72" s="6">
        <v>47.4</v>
      </c>
      <c r="K72" s="7">
        <v>-0.9</v>
      </c>
      <c r="L72" s="6">
        <v>16</v>
      </c>
      <c r="M72" s="7">
        <v>0.2</v>
      </c>
      <c r="O72" s="7"/>
      <c r="P72" s="6">
        <v>-16.5</v>
      </c>
      <c r="Q72" s="7">
        <v>1.8</v>
      </c>
      <c r="T72" s="6">
        <v>26</v>
      </c>
      <c r="U72" s="6">
        <v>67.5</v>
      </c>
      <c r="V72" s="7">
        <f>T72-U72</f>
        <v>-41.5</v>
      </c>
      <c r="W72" s="6">
        <v>47</v>
      </c>
      <c r="X72" s="6">
        <v>29.7</v>
      </c>
      <c r="Y72" s="7">
        <f>W72-X72</f>
        <v>17.3</v>
      </c>
      <c r="Z72" s="6">
        <v>55.9</v>
      </c>
      <c r="AA72" s="6">
        <v>24.2</v>
      </c>
      <c r="AB72" s="7">
        <f>Z72-AA72</f>
        <v>31.7</v>
      </c>
      <c r="AD72" s="6">
        <v>23.2</v>
      </c>
      <c r="AE72" s="6">
        <v>31.5</v>
      </c>
      <c r="AF72" s="6">
        <v>17.5</v>
      </c>
      <c r="AG72" s="6"/>
      <c r="AH72" s="6">
        <v>16</v>
      </c>
      <c r="AI72" s="6">
        <v>74.400000000000006</v>
      </c>
      <c r="AJ72" s="7">
        <f>AH72-AI72</f>
        <v>-58.400000000000006</v>
      </c>
      <c r="AK72" s="4" t="s">
        <v>292</v>
      </c>
    </row>
    <row r="73" spans="2:37" ht="12.75" customHeight="1" x14ac:dyDescent="0.25">
      <c r="B73" s="3" t="s">
        <v>270</v>
      </c>
      <c r="C73" s="10" t="s">
        <v>647</v>
      </c>
      <c r="D73" s="97">
        <v>34096</v>
      </c>
      <c r="E73">
        <v>12</v>
      </c>
      <c r="F73" t="s">
        <v>678</v>
      </c>
      <c r="G73" s="2" t="s">
        <v>82</v>
      </c>
      <c r="H73" s="6">
        <v>29</v>
      </c>
      <c r="I73" s="7">
        <v>-5</v>
      </c>
      <c r="J73" s="6">
        <v>43</v>
      </c>
      <c r="K73" s="7">
        <v>-3</v>
      </c>
      <c r="L73" s="6">
        <v>23</v>
      </c>
      <c r="M73" s="7">
        <v>8</v>
      </c>
      <c r="O73" s="7"/>
      <c r="P73" s="6">
        <v>-14</v>
      </c>
      <c r="Q73" s="7">
        <v>-2</v>
      </c>
      <c r="V73" s="7"/>
      <c r="Y73" s="7"/>
      <c r="AB73" s="7"/>
      <c r="AD73" s="6"/>
      <c r="AE73" s="6"/>
      <c r="AF73" s="6"/>
      <c r="AG73" s="6"/>
      <c r="AH73" s="6"/>
      <c r="AI73" s="6"/>
    </row>
    <row r="74" spans="2:37" ht="12.75" customHeight="1" x14ac:dyDescent="0.25">
      <c r="B74" s="3" t="s">
        <v>270</v>
      </c>
      <c r="C74" s="10" t="s">
        <v>481</v>
      </c>
      <c r="D74" s="97">
        <v>34109</v>
      </c>
      <c r="E74">
        <v>28</v>
      </c>
      <c r="F74" t="s">
        <v>577</v>
      </c>
      <c r="G74" s="2" t="s">
        <v>224</v>
      </c>
      <c r="H74" s="6">
        <v>28</v>
      </c>
      <c r="I74" s="7">
        <v>-4</v>
      </c>
      <c r="J74" s="6">
        <v>44</v>
      </c>
      <c r="K74" s="7">
        <v>-2</v>
      </c>
      <c r="L74" s="6">
        <v>24</v>
      </c>
      <c r="M74" s="7">
        <v>4</v>
      </c>
      <c r="O74" s="7"/>
      <c r="P74" s="6">
        <v>-16</v>
      </c>
      <c r="Q74" s="7">
        <v>-2</v>
      </c>
      <c r="V74" s="7"/>
      <c r="Y74" s="7"/>
      <c r="AB74" s="7"/>
      <c r="AD74" s="6"/>
      <c r="AE74" s="6"/>
      <c r="AF74" s="6"/>
      <c r="AG74" s="6"/>
      <c r="AH74" s="6"/>
      <c r="AI74" s="6"/>
    </row>
    <row r="75" spans="2:37" x14ac:dyDescent="0.25">
      <c r="B75" s="3" t="s">
        <v>270</v>
      </c>
      <c r="C75" s="10" t="s">
        <v>515</v>
      </c>
      <c r="D75" s="97">
        <v>34115</v>
      </c>
      <c r="E75">
        <v>1</v>
      </c>
      <c r="F75" t="s">
        <v>264</v>
      </c>
      <c r="G75" s="2" t="s">
        <v>54</v>
      </c>
      <c r="H75" s="6">
        <v>25</v>
      </c>
      <c r="I75" s="7">
        <v>-5</v>
      </c>
      <c r="J75" s="6">
        <v>49</v>
      </c>
      <c r="K75" s="7">
        <v>2</v>
      </c>
      <c r="L75" s="6">
        <v>23</v>
      </c>
      <c r="M75" s="7">
        <v>5.5</v>
      </c>
      <c r="O75" s="7"/>
      <c r="P75" s="6">
        <v>-24</v>
      </c>
      <c r="Q75" s="7">
        <v>-7</v>
      </c>
      <c r="V75" s="7"/>
      <c r="Y75" s="7"/>
      <c r="AB75" s="7"/>
      <c r="AD75" s="6"/>
      <c r="AE75" s="6"/>
      <c r="AF75" s="6"/>
      <c r="AG75" s="6"/>
      <c r="AH75" s="6"/>
      <c r="AI75" s="6"/>
    </row>
    <row r="76" spans="2:37" ht="12.75" customHeight="1" x14ac:dyDescent="0.25">
      <c r="B76" s="3" t="s">
        <v>270</v>
      </c>
      <c r="C76" s="9" t="s">
        <v>730</v>
      </c>
      <c r="D76" s="97">
        <v>34086</v>
      </c>
      <c r="F76" t="s">
        <v>664</v>
      </c>
      <c r="H76" s="6">
        <v>26.8</v>
      </c>
      <c r="I76" s="7">
        <v>-4.0999999999999996</v>
      </c>
      <c r="J76" s="6">
        <v>44.2</v>
      </c>
      <c r="K76" s="7">
        <v>-3.2</v>
      </c>
      <c r="L76" s="6">
        <v>23.6</v>
      </c>
      <c r="M76" s="7">
        <v>7.6</v>
      </c>
      <c r="O76" s="7"/>
      <c r="P76" s="6">
        <v>-17.399999999999999</v>
      </c>
      <c r="Q76" s="7">
        <v>-0.9</v>
      </c>
      <c r="T76" s="6">
        <v>23.1</v>
      </c>
      <c r="U76" s="6">
        <v>70.400000000000006</v>
      </c>
      <c r="V76" s="7">
        <f>T76-U76</f>
        <v>-47.300000000000004</v>
      </c>
      <c r="W76" s="6">
        <v>44.4</v>
      </c>
      <c r="X76" s="6">
        <v>32.200000000000003</v>
      </c>
      <c r="Y76" s="7">
        <f>W76-X76</f>
        <v>12.199999999999996</v>
      </c>
      <c r="Z76" s="6">
        <v>61.9</v>
      </c>
      <c r="AA76" s="6">
        <v>20.6</v>
      </c>
      <c r="AB76" s="7">
        <f>Z76-AA76</f>
        <v>41.3</v>
      </c>
      <c r="AD76" s="6">
        <v>20.399999999999999</v>
      </c>
      <c r="AE76" s="6">
        <v>30.3</v>
      </c>
      <c r="AF76" s="6">
        <v>21.6</v>
      </c>
      <c r="AG76" s="6"/>
      <c r="AH76" s="6">
        <v>13.8</v>
      </c>
      <c r="AI76" s="6">
        <v>77.400000000000006</v>
      </c>
      <c r="AJ76" s="7">
        <f>AH76-AI76</f>
        <v>-63.600000000000009</v>
      </c>
      <c r="AK76" s="4" t="s">
        <v>292</v>
      </c>
    </row>
    <row r="77" spans="2:37" ht="12.75" customHeight="1" x14ac:dyDescent="0.25">
      <c r="B77" s="3" t="s">
        <v>263</v>
      </c>
      <c r="C77" s="10" t="s">
        <v>694</v>
      </c>
      <c r="D77" s="97">
        <v>34124</v>
      </c>
      <c r="E77">
        <v>9</v>
      </c>
      <c r="F77" t="s">
        <v>678</v>
      </c>
      <c r="G77" s="2" t="s">
        <v>82</v>
      </c>
      <c r="H77" s="6">
        <v>27</v>
      </c>
      <c r="I77" s="7">
        <v>-2</v>
      </c>
      <c r="J77" s="6">
        <v>43</v>
      </c>
      <c r="K77" s="7">
        <v>0</v>
      </c>
      <c r="L77" s="6">
        <v>25</v>
      </c>
      <c r="M77" s="7">
        <v>2</v>
      </c>
      <c r="O77" s="7"/>
      <c r="P77" s="6">
        <v>-16</v>
      </c>
      <c r="Q77" s="7">
        <v>2</v>
      </c>
      <c r="V77" s="7"/>
      <c r="Y77" s="7"/>
      <c r="AB77" s="7"/>
      <c r="AD77" s="6"/>
      <c r="AE77" s="6"/>
      <c r="AF77" s="6"/>
      <c r="AG77" s="6"/>
      <c r="AH77" s="6"/>
      <c r="AI77" s="6"/>
    </row>
    <row r="78" spans="2:37" ht="12.75" customHeight="1" x14ac:dyDescent="0.25">
      <c r="B78" s="3" t="s">
        <v>263</v>
      </c>
      <c r="C78" s="9" t="s">
        <v>580</v>
      </c>
      <c r="D78" s="97">
        <v>34131</v>
      </c>
      <c r="E78">
        <v>13</v>
      </c>
      <c r="F78" t="s">
        <v>357</v>
      </c>
      <c r="G78" s="2" t="s">
        <v>98</v>
      </c>
      <c r="H78" s="6">
        <v>27</v>
      </c>
      <c r="I78" s="7"/>
      <c r="J78" s="6">
        <v>42</v>
      </c>
      <c r="K78" s="7"/>
      <c r="L78" s="6">
        <v>26</v>
      </c>
      <c r="M78" s="7"/>
      <c r="O78" s="7"/>
      <c r="P78" s="6">
        <v>-15</v>
      </c>
      <c r="Q78" s="7"/>
      <c r="V78" s="7"/>
      <c r="Y78" s="7"/>
      <c r="AB78" s="7"/>
      <c r="AD78" s="6"/>
      <c r="AE78" s="6"/>
      <c r="AF78" s="6"/>
      <c r="AG78" s="6"/>
      <c r="AH78" s="6"/>
      <c r="AI78" s="6"/>
    </row>
    <row r="79" spans="2:37" ht="12.75" customHeight="1" x14ac:dyDescent="0.25">
      <c r="B79" s="3" t="s">
        <v>263</v>
      </c>
      <c r="C79" s="10" t="s">
        <v>562</v>
      </c>
      <c r="D79" s="97">
        <v>34131</v>
      </c>
      <c r="E79">
        <v>13</v>
      </c>
      <c r="F79" t="s">
        <v>577</v>
      </c>
      <c r="G79" s="2" t="s">
        <v>192</v>
      </c>
      <c r="H79" s="6">
        <v>29</v>
      </c>
      <c r="I79" s="7">
        <v>1</v>
      </c>
      <c r="J79" s="6">
        <v>44</v>
      </c>
      <c r="K79" s="7">
        <v>0</v>
      </c>
      <c r="L79" s="6">
        <v>22</v>
      </c>
      <c r="M79" s="7">
        <v>-2</v>
      </c>
      <c r="O79" s="7"/>
      <c r="P79" s="6">
        <v>-15</v>
      </c>
      <c r="Q79" s="7">
        <v>1</v>
      </c>
      <c r="V79" s="7"/>
      <c r="Y79" s="7"/>
      <c r="AB79" s="7"/>
      <c r="AD79" s="6"/>
      <c r="AE79" s="6"/>
      <c r="AF79" s="6"/>
      <c r="AG79" s="6"/>
      <c r="AH79" s="6"/>
      <c r="AI79" s="6"/>
    </row>
    <row r="80" spans="2:37" ht="12.75" customHeight="1" x14ac:dyDescent="0.25">
      <c r="B80" s="3" t="s">
        <v>263</v>
      </c>
      <c r="C80" s="10" t="s">
        <v>358</v>
      </c>
      <c r="D80" s="97">
        <v>34144</v>
      </c>
      <c r="E80">
        <v>2</v>
      </c>
      <c r="F80" t="s">
        <v>577</v>
      </c>
      <c r="G80" s="2" t="s">
        <v>224</v>
      </c>
      <c r="H80" s="6">
        <v>28</v>
      </c>
      <c r="I80" s="7">
        <v>-1</v>
      </c>
      <c r="J80" s="6">
        <v>46</v>
      </c>
      <c r="K80" s="7">
        <v>2</v>
      </c>
      <c r="L80" s="6">
        <v>23</v>
      </c>
      <c r="M80" s="7">
        <v>1</v>
      </c>
      <c r="O80" s="7"/>
      <c r="P80" s="6">
        <v>-18</v>
      </c>
      <c r="Q80" s="7">
        <v>-3</v>
      </c>
      <c r="V80" s="7"/>
      <c r="Y80" s="7"/>
      <c r="AB80" s="7"/>
      <c r="AD80" s="6"/>
      <c r="AE80" s="6"/>
      <c r="AF80" s="6"/>
      <c r="AG80" s="6"/>
      <c r="AH80" s="6"/>
      <c r="AI80" s="6"/>
    </row>
    <row r="81" spans="2:37" x14ac:dyDescent="0.25">
      <c r="B81" t="s">
        <v>263</v>
      </c>
      <c r="C81" s="12" t="s">
        <v>517</v>
      </c>
      <c r="D81" s="97">
        <v>34150</v>
      </c>
      <c r="E81">
        <v>9</v>
      </c>
      <c r="F81" t="s">
        <v>264</v>
      </c>
      <c r="G81" s="2" t="s">
        <v>54</v>
      </c>
      <c r="H81" s="6">
        <v>24.5</v>
      </c>
      <c r="I81" s="7">
        <v>-0.5</v>
      </c>
      <c r="J81" s="6">
        <v>43</v>
      </c>
      <c r="K81" s="7">
        <v>-6</v>
      </c>
      <c r="L81" s="6">
        <v>26.5</v>
      </c>
      <c r="M81" s="7">
        <v>3.5</v>
      </c>
      <c r="O81" s="7"/>
      <c r="P81" s="6">
        <v>-18.5</v>
      </c>
      <c r="Q81" s="7">
        <v>5.5</v>
      </c>
      <c r="V81" s="7"/>
      <c r="Y81" s="7"/>
      <c r="AB81" s="7"/>
      <c r="AD81" s="6"/>
      <c r="AE81" s="6"/>
      <c r="AF81" s="6"/>
      <c r="AG81" s="6"/>
      <c r="AH81" s="6"/>
      <c r="AI81" s="6"/>
    </row>
    <row r="82" spans="2:37" ht="12.75" customHeight="1" x14ac:dyDescent="0.25">
      <c r="B82" s="3" t="s">
        <v>263</v>
      </c>
      <c r="C82" s="10" t="s">
        <v>731</v>
      </c>
      <c r="D82" s="97">
        <v>34122</v>
      </c>
      <c r="F82" t="s">
        <v>664</v>
      </c>
      <c r="H82" s="6">
        <v>24.2</v>
      </c>
      <c r="I82" s="7">
        <v>-2.6</v>
      </c>
      <c r="J82" s="6">
        <v>45.8</v>
      </c>
      <c r="K82" s="7">
        <v>1.6</v>
      </c>
      <c r="L82" s="6">
        <v>24.5</v>
      </c>
      <c r="M82" s="7">
        <v>0.9</v>
      </c>
      <c r="O82" s="7"/>
      <c r="P82" s="6">
        <v>-21.6</v>
      </c>
      <c r="Q82" s="7">
        <v>-4.2</v>
      </c>
      <c r="T82" s="6">
        <v>18.399999999999999</v>
      </c>
      <c r="U82" s="6">
        <v>75.5</v>
      </c>
      <c r="V82" s="7">
        <f>T82-U82</f>
        <v>-57.1</v>
      </c>
      <c r="W82" s="6">
        <v>43</v>
      </c>
      <c r="X82" s="6">
        <v>35.4</v>
      </c>
      <c r="Y82" s="7">
        <f>W82-X82</f>
        <v>7.6000000000000014</v>
      </c>
      <c r="Z82" s="6">
        <v>62.3</v>
      </c>
      <c r="AA82" s="6">
        <v>20.7</v>
      </c>
      <c r="AB82" s="7">
        <f>Z82-AA82</f>
        <v>41.599999999999994</v>
      </c>
      <c r="AD82" s="6">
        <v>15.8</v>
      </c>
      <c r="AE82" s="6">
        <v>29</v>
      </c>
      <c r="AF82" s="6">
        <v>24.9</v>
      </c>
      <c r="AG82" s="6"/>
      <c r="AH82" s="6">
        <v>11</v>
      </c>
      <c r="AI82" s="6">
        <v>80.400000000000006</v>
      </c>
      <c r="AJ82" s="7">
        <f>AH82-AI82</f>
        <v>-69.400000000000006</v>
      </c>
      <c r="AK82" s="4" t="s">
        <v>292</v>
      </c>
    </row>
    <row r="83" spans="2:37" ht="12.75" customHeight="1" x14ac:dyDescent="0.25">
      <c r="B83" s="3" t="s">
        <v>265</v>
      </c>
      <c r="C83" s="10" t="s">
        <v>571</v>
      </c>
      <c r="D83" s="97">
        <v>34152</v>
      </c>
      <c r="E83">
        <v>7</v>
      </c>
      <c r="F83" t="s">
        <v>678</v>
      </c>
      <c r="G83" s="2" t="s">
        <v>82</v>
      </c>
      <c r="H83" s="6">
        <v>28</v>
      </c>
      <c r="I83" s="7">
        <v>1</v>
      </c>
      <c r="J83" s="6">
        <v>42</v>
      </c>
      <c r="K83" s="7">
        <v>-1</v>
      </c>
      <c r="L83" s="6">
        <v>23</v>
      </c>
      <c r="M83" s="7">
        <v>-2</v>
      </c>
      <c r="O83" s="7"/>
      <c r="P83" s="6">
        <v>-14</v>
      </c>
      <c r="Q83" s="7">
        <v>-2</v>
      </c>
      <c r="V83" s="7"/>
      <c r="Y83" s="7"/>
      <c r="AB83" s="7"/>
      <c r="AD83" s="6"/>
      <c r="AE83" s="6"/>
      <c r="AF83" s="6"/>
      <c r="AG83" s="6"/>
      <c r="AH83" s="6"/>
      <c r="AI83" s="6"/>
    </row>
    <row r="84" spans="2:37" x14ac:dyDescent="0.25">
      <c r="B84" s="3" t="s">
        <v>265</v>
      </c>
      <c r="D84" s="97">
        <v>34170</v>
      </c>
      <c r="E84">
        <v>25</v>
      </c>
      <c r="F84" t="s">
        <v>264</v>
      </c>
      <c r="G84" s="2" t="s">
        <v>194</v>
      </c>
      <c r="H84" s="6">
        <v>31</v>
      </c>
      <c r="I84" s="7">
        <v>6.5</v>
      </c>
      <c r="J84" s="6">
        <v>46</v>
      </c>
      <c r="K84" s="7">
        <v>3</v>
      </c>
      <c r="L84" s="6">
        <v>20</v>
      </c>
      <c r="M84" s="7">
        <v>-6.5</v>
      </c>
      <c r="O84" s="7"/>
      <c r="P84" s="6">
        <v>-15</v>
      </c>
      <c r="Q84" s="7">
        <v>3.5</v>
      </c>
      <c r="V84" s="7"/>
      <c r="Y84" s="7"/>
      <c r="AB84" s="7"/>
      <c r="AD84" s="6"/>
      <c r="AE84" s="6"/>
      <c r="AF84" s="6"/>
      <c r="AG84" s="6"/>
      <c r="AH84" s="6"/>
      <c r="AI84" s="6"/>
    </row>
    <row r="85" spans="2:37" ht="12.75" customHeight="1" x14ac:dyDescent="0.25">
      <c r="B85" s="3" t="s">
        <v>265</v>
      </c>
      <c r="C85" s="10" t="s">
        <v>348</v>
      </c>
      <c r="D85" s="97">
        <v>34172</v>
      </c>
      <c r="E85">
        <v>29</v>
      </c>
      <c r="F85" t="s">
        <v>577</v>
      </c>
      <c r="G85" s="2" t="s">
        <v>224</v>
      </c>
      <c r="H85" s="6">
        <v>27</v>
      </c>
      <c r="I85" s="7">
        <v>-7</v>
      </c>
      <c r="J85" s="6">
        <v>44</v>
      </c>
      <c r="K85" s="7">
        <v>0</v>
      </c>
      <c r="L85" s="6">
        <v>25</v>
      </c>
      <c r="M85" s="7">
        <v>7</v>
      </c>
      <c r="O85" s="7"/>
      <c r="P85" s="6">
        <v>-17</v>
      </c>
      <c r="Q85" s="7">
        <v>-7</v>
      </c>
      <c r="V85" s="7"/>
      <c r="Y85" s="7"/>
      <c r="AB85" s="7"/>
      <c r="AD85" s="6"/>
      <c r="AE85" s="6"/>
      <c r="AF85" s="6"/>
      <c r="AG85" s="6"/>
      <c r="AH85" s="6"/>
      <c r="AI85" s="6"/>
    </row>
    <row r="86" spans="2:37" ht="12.75" customHeight="1" x14ac:dyDescent="0.25">
      <c r="B86" s="3" t="s">
        <v>265</v>
      </c>
      <c r="C86" s="9" t="s">
        <v>628</v>
      </c>
      <c r="D86" s="97">
        <v>34173</v>
      </c>
      <c r="E86">
        <v>25</v>
      </c>
      <c r="F86" t="s">
        <v>577</v>
      </c>
      <c r="G86" s="2" t="s">
        <v>192</v>
      </c>
      <c r="H86" s="6">
        <v>34</v>
      </c>
      <c r="I86" s="7">
        <v>6</v>
      </c>
      <c r="J86" s="6">
        <v>44</v>
      </c>
      <c r="K86" s="7">
        <v>-2</v>
      </c>
      <c r="L86" s="6">
        <v>18</v>
      </c>
      <c r="M86" s="7">
        <v>-5</v>
      </c>
      <c r="O86" s="7"/>
      <c r="P86" s="6">
        <v>-10</v>
      </c>
      <c r="Q86" s="7">
        <v>8</v>
      </c>
      <c r="V86" s="7"/>
      <c r="Y86" s="7"/>
      <c r="AB86" s="7"/>
      <c r="AD86" s="6"/>
      <c r="AE86" s="6"/>
      <c r="AF86" s="6"/>
      <c r="AG86" s="6"/>
      <c r="AH86" s="6"/>
      <c r="AI86" s="6"/>
    </row>
    <row r="87" spans="2:37" x14ac:dyDescent="0.25">
      <c r="B87" t="s">
        <v>265</v>
      </c>
      <c r="C87" s="10" t="s">
        <v>424</v>
      </c>
      <c r="D87" s="97">
        <v>34178</v>
      </c>
      <c r="E87">
        <v>6</v>
      </c>
      <c r="F87" t="s">
        <v>264</v>
      </c>
      <c r="G87" s="2" t="s">
        <v>54</v>
      </c>
      <c r="H87" s="6">
        <v>23</v>
      </c>
      <c r="I87" s="7">
        <v>-8</v>
      </c>
      <c r="J87" s="6">
        <v>44.5</v>
      </c>
      <c r="K87" s="7">
        <v>-1.5</v>
      </c>
      <c r="L87" s="6">
        <v>27</v>
      </c>
      <c r="M87" s="7">
        <v>7</v>
      </c>
      <c r="O87" s="7"/>
      <c r="P87" s="6">
        <v>-21.5</v>
      </c>
      <c r="Q87" s="7">
        <v>-6.5</v>
      </c>
      <c r="V87" s="7"/>
      <c r="Y87" s="7"/>
      <c r="AB87" s="7"/>
      <c r="AD87" s="6"/>
      <c r="AE87" s="6"/>
      <c r="AF87" s="6"/>
      <c r="AG87" s="6"/>
      <c r="AH87" s="6"/>
      <c r="AI87" s="6"/>
    </row>
    <row r="88" spans="2:37" ht="12.75" customHeight="1" x14ac:dyDescent="0.25">
      <c r="B88" s="3" t="s">
        <v>265</v>
      </c>
      <c r="C88" s="52" t="s">
        <v>626</v>
      </c>
      <c r="D88" s="97">
        <v>34180</v>
      </c>
      <c r="E88">
        <v>1</v>
      </c>
      <c r="F88" t="s">
        <v>577</v>
      </c>
      <c r="G88" s="2" t="s">
        <v>224</v>
      </c>
      <c r="H88" s="6">
        <v>27</v>
      </c>
      <c r="I88" s="7">
        <v>0</v>
      </c>
      <c r="J88" s="6">
        <v>41</v>
      </c>
      <c r="K88" s="7">
        <v>-3</v>
      </c>
      <c r="L88" s="6">
        <v>28</v>
      </c>
      <c r="M88" s="7">
        <v>3</v>
      </c>
      <c r="O88" s="7"/>
      <c r="P88" s="6">
        <v>-14</v>
      </c>
      <c r="Q88" s="7">
        <v>3</v>
      </c>
      <c r="V88" s="7"/>
      <c r="Y88" s="7"/>
      <c r="AB88" s="7"/>
      <c r="AD88" s="6"/>
      <c r="AE88" s="6"/>
      <c r="AF88" s="6"/>
      <c r="AG88" s="6"/>
      <c r="AH88" s="6"/>
      <c r="AI88" s="6"/>
    </row>
    <row r="89" spans="2:37" ht="12.75" customHeight="1" x14ac:dyDescent="0.25">
      <c r="B89" s="3" t="s">
        <v>265</v>
      </c>
      <c r="C89" s="9" t="s">
        <v>732</v>
      </c>
      <c r="D89" s="97">
        <v>34150</v>
      </c>
      <c r="F89" t="s">
        <v>664</v>
      </c>
      <c r="H89" s="6">
        <v>25.4</v>
      </c>
      <c r="I89" s="7">
        <v>1.2</v>
      </c>
      <c r="J89" s="6">
        <v>44.7</v>
      </c>
      <c r="K89" s="7">
        <v>-1.1000000000000001</v>
      </c>
      <c r="L89" s="6">
        <v>24.7</v>
      </c>
      <c r="M89" s="7">
        <v>0.2</v>
      </c>
      <c r="O89" s="7"/>
      <c r="P89" s="6">
        <v>-19.3</v>
      </c>
      <c r="Q89" s="7">
        <v>2.2999999999999998</v>
      </c>
      <c r="T89" s="6">
        <v>19.5</v>
      </c>
      <c r="U89" s="6">
        <v>74</v>
      </c>
      <c r="V89" s="7">
        <f>T89-U89</f>
        <v>-54.5</v>
      </c>
      <c r="W89" s="6">
        <v>45</v>
      </c>
      <c r="X89" s="6">
        <v>33.9</v>
      </c>
      <c r="Y89" s="7">
        <f>W89-X89</f>
        <v>11.100000000000001</v>
      </c>
      <c r="Z89" s="6">
        <v>63.3</v>
      </c>
      <c r="AA89" s="6">
        <v>20.5</v>
      </c>
      <c r="AB89" s="7">
        <f>Z89-AA89</f>
        <v>42.8</v>
      </c>
      <c r="AD89" s="6">
        <v>17.7</v>
      </c>
      <c r="AE89" s="6">
        <v>30.2</v>
      </c>
      <c r="AF89" s="6">
        <v>25</v>
      </c>
      <c r="AG89" s="6"/>
      <c r="AH89" s="6">
        <v>12.2</v>
      </c>
      <c r="AI89" s="6">
        <v>79</v>
      </c>
      <c r="AJ89" s="7">
        <f>AH89-AI89</f>
        <v>-66.8</v>
      </c>
      <c r="AK89" s="4" t="s">
        <v>292</v>
      </c>
    </row>
    <row r="90" spans="2:37" ht="12.75" customHeight="1" x14ac:dyDescent="0.25">
      <c r="B90" s="3" t="s">
        <v>293</v>
      </c>
      <c r="C90" s="10" t="s">
        <v>593</v>
      </c>
      <c r="D90" s="97">
        <v>34187</v>
      </c>
      <c r="E90">
        <v>12</v>
      </c>
      <c r="F90" t="s">
        <v>678</v>
      </c>
      <c r="G90" s="2" t="s">
        <v>82</v>
      </c>
      <c r="H90" s="6">
        <v>28</v>
      </c>
      <c r="I90" s="7">
        <v>0</v>
      </c>
      <c r="J90" s="6">
        <v>40</v>
      </c>
      <c r="K90" s="7">
        <v>-2</v>
      </c>
      <c r="L90" s="6">
        <v>28</v>
      </c>
      <c r="M90" s="7">
        <v>5</v>
      </c>
      <c r="O90" s="7"/>
      <c r="P90" s="6">
        <v>-12</v>
      </c>
      <c r="Q90" s="7">
        <v>2</v>
      </c>
      <c r="V90" s="7"/>
      <c r="Y90" s="7"/>
      <c r="AB90" s="7"/>
      <c r="AD90" s="6"/>
      <c r="AE90" s="6"/>
      <c r="AF90" s="6"/>
      <c r="AG90" s="6"/>
      <c r="AH90" s="6"/>
      <c r="AI90" s="6"/>
    </row>
    <row r="91" spans="2:37" ht="12.75" customHeight="1" x14ac:dyDescent="0.25">
      <c r="B91" s="3" t="s">
        <v>293</v>
      </c>
      <c r="C91" s="10" t="s">
        <v>307</v>
      </c>
      <c r="D91" s="97">
        <v>34200</v>
      </c>
      <c r="E91">
        <v>27</v>
      </c>
      <c r="F91" t="s">
        <v>577</v>
      </c>
      <c r="G91" s="2" t="s">
        <v>224</v>
      </c>
      <c r="H91" s="6">
        <v>28</v>
      </c>
      <c r="I91" s="7">
        <v>1</v>
      </c>
      <c r="J91" s="6">
        <v>42</v>
      </c>
      <c r="K91" s="7">
        <v>1</v>
      </c>
      <c r="L91" s="6">
        <v>25</v>
      </c>
      <c r="M91" s="7">
        <v>-3</v>
      </c>
      <c r="O91" s="7"/>
      <c r="P91" s="6">
        <v>-14</v>
      </c>
      <c r="Q91" s="7">
        <v>0</v>
      </c>
      <c r="V91" s="7"/>
      <c r="Y91" s="7"/>
      <c r="AB91" s="7"/>
      <c r="AD91" s="6"/>
      <c r="AE91" s="6"/>
      <c r="AF91" s="6"/>
      <c r="AG91" s="6"/>
      <c r="AH91" s="6"/>
      <c r="AI91" s="6"/>
    </row>
    <row r="92" spans="2:37" ht="12.75" customHeight="1" x14ac:dyDescent="0.25">
      <c r="B92" s="3" t="s">
        <v>293</v>
      </c>
      <c r="C92" s="9" t="s">
        <v>733</v>
      </c>
      <c r="D92" s="97">
        <v>34184</v>
      </c>
      <c r="F92" t="s">
        <v>664</v>
      </c>
      <c r="H92" s="6">
        <v>23.7</v>
      </c>
      <c r="I92" s="7">
        <v>-1.7</v>
      </c>
      <c r="J92" s="6">
        <v>42.9</v>
      </c>
      <c r="K92" s="7">
        <v>-1.8</v>
      </c>
      <c r="L92" s="6">
        <v>28.3</v>
      </c>
      <c r="M92" s="7">
        <v>3.6</v>
      </c>
      <c r="O92" s="7"/>
      <c r="P92" s="6">
        <v>-19.2</v>
      </c>
      <c r="Q92" s="7">
        <v>0.1</v>
      </c>
      <c r="T92" s="6">
        <v>19.5</v>
      </c>
      <c r="U92" s="6">
        <v>74.400000000000006</v>
      </c>
      <c r="V92" s="7">
        <f>T92-U92</f>
        <v>-54.900000000000006</v>
      </c>
      <c r="W92" s="6">
        <v>43.7</v>
      </c>
      <c r="X92" s="6">
        <v>34.299999999999997</v>
      </c>
      <c r="Y92" s="7">
        <f>W92-X92</f>
        <v>9.4000000000000057</v>
      </c>
      <c r="Z92" s="6">
        <v>63.7</v>
      </c>
      <c r="AA92" s="6">
        <v>20</v>
      </c>
      <c r="AB92" s="7">
        <f>Z92-AA92</f>
        <v>43.7</v>
      </c>
      <c r="AD92" s="6">
        <v>16.100000000000001</v>
      </c>
      <c r="AE92" s="6">
        <v>27.9</v>
      </c>
      <c r="AF92" s="6">
        <v>25.8</v>
      </c>
      <c r="AG92" s="6"/>
      <c r="AH92" s="6">
        <v>12</v>
      </c>
      <c r="AI92" s="6">
        <v>79</v>
      </c>
      <c r="AJ92" s="7">
        <f>AH92-AI92</f>
        <v>-67</v>
      </c>
      <c r="AK92" s="4" t="s">
        <v>292</v>
      </c>
    </row>
    <row r="93" spans="2:37" x14ac:dyDescent="0.25">
      <c r="B93" s="3" t="s">
        <v>295</v>
      </c>
      <c r="C93" s="10" t="s">
        <v>347</v>
      </c>
      <c r="D93" s="97">
        <v>34214</v>
      </c>
      <c r="F93" t="s">
        <v>264</v>
      </c>
      <c r="G93" s="2" t="s">
        <v>54</v>
      </c>
      <c r="H93" s="6">
        <v>25.5</v>
      </c>
      <c r="I93" s="7">
        <v>2.5</v>
      </c>
      <c r="J93" s="6">
        <v>46.5</v>
      </c>
      <c r="K93" s="7">
        <v>2</v>
      </c>
      <c r="L93" s="6">
        <v>23</v>
      </c>
      <c r="M93" s="7">
        <v>-4</v>
      </c>
      <c r="O93" s="7"/>
      <c r="P93" s="6">
        <v>-21</v>
      </c>
      <c r="Q93" s="7">
        <v>0.5</v>
      </c>
      <c r="V93" s="7"/>
      <c r="Y93" s="7"/>
      <c r="AB93" s="7"/>
      <c r="AD93" s="6"/>
      <c r="AE93" s="6"/>
      <c r="AF93" s="6"/>
      <c r="AG93" s="6"/>
      <c r="AH93" s="6"/>
      <c r="AI93" s="6"/>
    </row>
    <row r="94" spans="2:37" ht="12.75" customHeight="1" x14ac:dyDescent="0.25">
      <c r="B94" s="3" t="s">
        <v>295</v>
      </c>
      <c r="C94" s="12" t="s">
        <v>337</v>
      </c>
      <c r="D94" s="97">
        <v>34222</v>
      </c>
      <c r="E94">
        <v>17</v>
      </c>
      <c r="F94" t="s">
        <v>678</v>
      </c>
      <c r="G94" s="2" t="s">
        <v>82</v>
      </c>
      <c r="H94" s="6">
        <v>27</v>
      </c>
      <c r="I94" s="7">
        <v>-1</v>
      </c>
      <c r="J94" s="6">
        <v>45</v>
      </c>
      <c r="K94" s="7">
        <v>5</v>
      </c>
      <c r="L94" s="6">
        <v>24</v>
      </c>
      <c r="M94" s="7">
        <v>-4</v>
      </c>
      <c r="O94" s="7"/>
      <c r="P94" s="6">
        <v>-18</v>
      </c>
      <c r="Q94" s="7">
        <v>-6</v>
      </c>
      <c r="V94" s="7"/>
      <c r="Y94" s="7"/>
      <c r="AB94" s="7"/>
      <c r="AD94" s="6"/>
      <c r="AE94" s="6"/>
      <c r="AF94" s="6"/>
      <c r="AG94" s="6"/>
      <c r="AH94" s="6"/>
      <c r="AI94" s="6"/>
    </row>
    <row r="95" spans="2:37" ht="12.75" customHeight="1" x14ac:dyDescent="0.25">
      <c r="B95" s="3" t="s">
        <v>295</v>
      </c>
      <c r="C95" s="12" t="s">
        <v>469</v>
      </c>
      <c r="D95" s="97">
        <v>34228</v>
      </c>
      <c r="E95">
        <v>23</v>
      </c>
      <c r="F95" t="s">
        <v>577</v>
      </c>
      <c r="G95" s="2" t="s">
        <v>224</v>
      </c>
      <c r="H95" s="6">
        <v>29</v>
      </c>
      <c r="I95" s="7">
        <v>1</v>
      </c>
      <c r="J95" s="6">
        <v>43</v>
      </c>
      <c r="K95" s="7">
        <v>1</v>
      </c>
      <c r="L95" s="6">
        <v>25</v>
      </c>
      <c r="M95" s="7">
        <v>0</v>
      </c>
      <c r="O95" s="7"/>
      <c r="P95" s="6">
        <v>-14</v>
      </c>
      <c r="Q95" s="7">
        <v>0</v>
      </c>
      <c r="V95" s="7"/>
      <c r="Y95" s="7"/>
      <c r="AB95" s="7"/>
      <c r="AD95" s="6"/>
      <c r="AE95" s="6"/>
      <c r="AF95" s="6"/>
      <c r="AG95" s="6"/>
      <c r="AH95" s="6"/>
      <c r="AI95" s="6"/>
    </row>
    <row r="96" spans="2:37" ht="12.75" customHeight="1" x14ac:dyDescent="0.25">
      <c r="B96" s="3" t="s">
        <v>295</v>
      </c>
      <c r="C96" s="54" t="s">
        <v>446</v>
      </c>
      <c r="D96" s="97">
        <v>34228</v>
      </c>
      <c r="E96">
        <v>26</v>
      </c>
      <c r="F96" s="3" t="s">
        <v>264</v>
      </c>
      <c r="G96" s="2" t="s">
        <v>54</v>
      </c>
      <c r="H96" s="6">
        <v>23.5</v>
      </c>
      <c r="I96" s="7">
        <v>-2</v>
      </c>
      <c r="J96" s="6">
        <v>44</v>
      </c>
      <c r="K96" s="7">
        <v>-2.5</v>
      </c>
      <c r="L96" s="6">
        <v>26.5</v>
      </c>
      <c r="M96" s="7">
        <v>3.5</v>
      </c>
      <c r="O96" s="7"/>
      <c r="P96" s="6">
        <f>H96-J96</f>
        <v>-20.5</v>
      </c>
      <c r="Q96" s="7">
        <v>0.5</v>
      </c>
      <c r="V96" s="7"/>
      <c r="Y96" s="7"/>
      <c r="AB96" s="7"/>
      <c r="AD96" s="6"/>
      <c r="AE96" s="6"/>
      <c r="AF96" s="6"/>
      <c r="AG96" s="6"/>
      <c r="AH96" s="6"/>
      <c r="AI96" s="6"/>
    </row>
    <row r="97" spans="2:37" ht="12.75" customHeight="1" x14ac:dyDescent="0.25">
      <c r="B97" s="3" t="s">
        <v>295</v>
      </c>
      <c r="D97" s="97">
        <v>34231</v>
      </c>
      <c r="E97">
        <v>26</v>
      </c>
      <c r="F97" t="s">
        <v>678</v>
      </c>
      <c r="G97" s="2" t="s">
        <v>180</v>
      </c>
      <c r="H97" s="6">
        <v>27</v>
      </c>
      <c r="I97" s="7"/>
      <c r="J97" s="6">
        <v>41</v>
      </c>
      <c r="K97" s="7"/>
      <c r="L97" s="6">
        <v>26</v>
      </c>
      <c r="M97" s="7"/>
      <c r="O97" s="7"/>
      <c r="P97" s="6">
        <v>-14</v>
      </c>
      <c r="Q97" s="7"/>
      <c r="R97" t="s">
        <v>639</v>
      </c>
      <c r="V97" s="7"/>
      <c r="Y97" s="7"/>
      <c r="AB97" s="7"/>
      <c r="AD97" s="6"/>
      <c r="AE97" s="6"/>
      <c r="AF97" s="6"/>
      <c r="AG97" s="6"/>
      <c r="AH97" s="6"/>
      <c r="AI97" s="6"/>
    </row>
    <row r="98" spans="2:37" x14ac:dyDescent="0.25">
      <c r="B98" s="3" t="s">
        <v>295</v>
      </c>
      <c r="C98" s="10" t="s">
        <v>431</v>
      </c>
      <c r="D98" s="97">
        <v>34234</v>
      </c>
      <c r="E98">
        <v>4</v>
      </c>
      <c r="F98" t="s">
        <v>264</v>
      </c>
      <c r="G98" s="2" t="s">
        <v>54</v>
      </c>
      <c r="H98" s="6">
        <v>23</v>
      </c>
      <c r="I98" s="7">
        <v>-0.5</v>
      </c>
      <c r="J98" s="6">
        <v>44.5</v>
      </c>
      <c r="K98" s="7">
        <v>0.5</v>
      </c>
      <c r="L98" s="6">
        <v>27</v>
      </c>
      <c r="M98" s="7">
        <v>0.5</v>
      </c>
      <c r="O98" s="7"/>
      <c r="P98" s="6">
        <v>-21.5</v>
      </c>
      <c r="Q98" s="7">
        <v>-1</v>
      </c>
      <c r="V98" s="7"/>
      <c r="Y98" s="7"/>
      <c r="AB98" s="7"/>
      <c r="AD98" s="6"/>
      <c r="AE98" s="6"/>
      <c r="AF98" s="6"/>
      <c r="AG98" s="6"/>
      <c r="AH98" s="6"/>
      <c r="AI98" s="6"/>
    </row>
    <row r="99" spans="2:37" ht="12.75" customHeight="1" x14ac:dyDescent="0.25">
      <c r="B99" s="3" t="s">
        <v>295</v>
      </c>
      <c r="C99" s="9" t="s">
        <v>734</v>
      </c>
      <c r="D99" s="97">
        <v>34214</v>
      </c>
      <c r="F99" t="s">
        <v>664</v>
      </c>
      <c r="H99" s="6">
        <v>24.3</v>
      </c>
      <c r="I99" s="7">
        <v>0.6</v>
      </c>
      <c r="J99" s="6">
        <v>45</v>
      </c>
      <c r="K99" s="7">
        <v>2.1</v>
      </c>
      <c r="L99" s="6">
        <v>24.7</v>
      </c>
      <c r="M99" s="7">
        <v>-3.6</v>
      </c>
      <c r="O99" s="7"/>
      <c r="P99" s="6">
        <v>-20.7</v>
      </c>
      <c r="Q99" s="7">
        <v>-1.5</v>
      </c>
      <c r="T99" s="6">
        <v>19.399999999999999</v>
      </c>
      <c r="U99" s="6">
        <v>73.7</v>
      </c>
      <c r="V99" s="7">
        <f>T99-U99</f>
        <v>-54.300000000000004</v>
      </c>
      <c r="W99" s="6">
        <v>44.2</v>
      </c>
      <c r="X99" s="6">
        <v>34.5</v>
      </c>
      <c r="Y99" s="7">
        <f>W99-X99</f>
        <v>9.7000000000000028</v>
      </c>
      <c r="Z99" s="6">
        <v>62.9</v>
      </c>
      <c r="AA99" s="6">
        <v>20.7</v>
      </c>
      <c r="AB99" s="7">
        <f>Z99-AA99</f>
        <v>42.2</v>
      </c>
      <c r="AD99" s="6">
        <v>16.7</v>
      </c>
      <c r="AE99" s="6">
        <v>29.8</v>
      </c>
      <c r="AF99" s="6">
        <v>24.5</v>
      </c>
      <c r="AG99" s="6"/>
      <c r="AH99" s="6">
        <v>11.9</v>
      </c>
      <c r="AI99" s="6">
        <v>79.5</v>
      </c>
      <c r="AJ99" s="7">
        <f>AH99-AI99</f>
        <v>-67.599999999999994</v>
      </c>
      <c r="AK99" s="4" t="s">
        <v>292</v>
      </c>
    </row>
    <row r="100" spans="2:37" ht="12.75" customHeight="1" x14ac:dyDescent="0.25">
      <c r="B100" s="3" t="s">
        <v>297</v>
      </c>
      <c r="C100" s="10" t="s">
        <v>419</v>
      </c>
      <c r="D100" s="97">
        <v>34250</v>
      </c>
      <c r="E100">
        <v>10</v>
      </c>
      <c r="F100" t="s">
        <v>678</v>
      </c>
      <c r="G100" s="2" t="s">
        <v>180</v>
      </c>
      <c r="H100" s="6">
        <v>30</v>
      </c>
      <c r="I100" s="7">
        <v>3</v>
      </c>
      <c r="J100" s="6">
        <v>40</v>
      </c>
      <c r="K100" s="7">
        <v>-1</v>
      </c>
      <c r="L100" s="6">
        <v>26</v>
      </c>
      <c r="M100" s="7">
        <v>0</v>
      </c>
      <c r="O100" s="7"/>
      <c r="P100" s="6">
        <v>-10</v>
      </c>
      <c r="Q100" s="7">
        <v>4</v>
      </c>
      <c r="R100" t="s">
        <v>639</v>
      </c>
      <c r="V100" s="7"/>
      <c r="Y100" s="7"/>
      <c r="AB100" s="7"/>
      <c r="AD100" s="6"/>
      <c r="AE100" s="6"/>
      <c r="AF100" s="6"/>
      <c r="AG100" s="6"/>
      <c r="AH100" s="6"/>
      <c r="AI100" s="6"/>
    </row>
    <row r="101" spans="2:37" ht="12.75" customHeight="1" x14ac:dyDescent="0.25">
      <c r="B101" s="3" t="s">
        <v>297</v>
      </c>
      <c r="D101" s="97">
        <v>34251</v>
      </c>
      <c r="E101">
        <v>13</v>
      </c>
      <c r="F101" t="s">
        <v>678</v>
      </c>
      <c r="G101" s="2" t="s">
        <v>82</v>
      </c>
      <c r="H101" s="6">
        <v>31</v>
      </c>
      <c r="I101" s="7">
        <v>1</v>
      </c>
      <c r="J101" s="6">
        <v>46</v>
      </c>
      <c r="K101" s="7">
        <v>6</v>
      </c>
      <c r="L101" s="6">
        <v>19</v>
      </c>
      <c r="M101" s="7">
        <v>-7</v>
      </c>
      <c r="O101" s="7"/>
      <c r="P101" s="6">
        <v>-15</v>
      </c>
      <c r="Q101" s="7">
        <v>-5</v>
      </c>
      <c r="V101" s="7"/>
      <c r="Y101" s="7"/>
      <c r="AB101" s="7"/>
      <c r="AD101" s="6"/>
      <c r="AE101" s="6"/>
      <c r="AF101" s="6"/>
      <c r="AG101" s="6"/>
      <c r="AH101" s="6"/>
      <c r="AI101" s="6"/>
    </row>
    <row r="102" spans="2:37" ht="12.75" customHeight="1" x14ac:dyDescent="0.25">
      <c r="B102" s="3" t="s">
        <v>297</v>
      </c>
      <c r="D102" s="97">
        <v>34262</v>
      </c>
      <c r="E102">
        <v>24</v>
      </c>
      <c r="F102" t="s">
        <v>577</v>
      </c>
      <c r="G102" s="2" t="s">
        <v>192</v>
      </c>
      <c r="H102" s="6">
        <v>29</v>
      </c>
      <c r="I102" s="7">
        <v>0</v>
      </c>
      <c r="J102" s="6">
        <v>43</v>
      </c>
      <c r="K102" s="7">
        <v>0</v>
      </c>
      <c r="L102" s="6">
        <v>25</v>
      </c>
      <c r="M102" s="7">
        <v>0</v>
      </c>
      <c r="O102" s="7"/>
      <c r="P102" s="6">
        <v>-14</v>
      </c>
      <c r="Q102" s="7">
        <v>0</v>
      </c>
      <c r="V102" s="7"/>
      <c r="Y102" s="7"/>
      <c r="AB102" s="7"/>
      <c r="AD102" s="6"/>
      <c r="AE102" s="6"/>
      <c r="AF102" s="6"/>
      <c r="AG102" s="6"/>
      <c r="AH102" s="6"/>
      <c r="AI102" s="6"/>
    </row>
    <row r="103" spans="2:37" ht="12.75" customHeight="1" x14ac:dyDescent="0.25">
      <c r="B103" s="3" t="s">
        <v>297</v>
      </c>
      <c r="C103" s="5" t="s">
        <v>485</v>
      </c>
      <c r="D103" s="97">
        <v>34263</v>
      </c>
      <c r="E103">
        <v>29</v>
      </c>
      <c r="F103" t="s">
        <v>577</v>
      </c>
      <c r="G103" s="2" t="s">
        <v>224</v>
      </c>
      <c r="H103" s="6">
        <v>29</v>
      </c>
      <c r="I103" s="7">
        <v>0</v>
      </c>
      <c r="J103" s="6">
        <v>45</v>
      </c>
      <c r="K103" s="7">
        <v>2</v>
      </c>
      <c r="L103" s="6">
        <v>23</v>
      </c>
      <c r="M103" s="7">
        <v>-2</v>
      </c>
      <c r="O103" s="7"/>
      <c r="P103" s="6">
        <v>-16</v>
      </c>
      <c r="Q103" s="7">
        <v>-2</v>
      </c>
      <c r="V103" s="7"/>
      <c r="Y103" s="7"/>
      <c r="AB103" s="7"/>
      <c r="AD103" s="6"/>
      <c r="AE103" s="6"/>
      <c r="AF103" s="6"/>
      <c r="AG103" s="6"/>
      <c r="AH103" s="6"/>
      <c r="AI103" s="6"/>
    </row>
    <row r="104" spans="2:37" x14ac:dyDescent="0.25">
      <c r="B104" t="s">
        <v>297</v>
      </c>
      <c r="C104" s="10" t="s">
        <v>466</v>
      </c>
      <c r="D104" s="97">
        <v>34269</v>
      </c>
      <c r="E104">
        <v>5</v>
      </c>
      <c r="F104" t="s">
        <v>264</v>
      </c>
      <c r="G104" s="2" t="s">
        <v>54</v>
      </c>
      <c r="H104" s="6">
        <v>24</v>
      </c>
      <c r="I104" s="7">
        <v>1</v>
      </c>
      <c r="J104" s="6">
        <v>46.5</v>
      </c>
      <c r="K104" s="7">
        <v>2</v>
      </c>
      <c r="L104" s="6">
        <v>25.5</v>
      </c>
      <c r="M104" s="7">
        <v>-1.5</v>
      </c>
      <c r="O104" s="7"/>
      <c r="P104" s="6">
        <v>-22.5</v>
      </c>
      <c r="Q104" s="7">
        <v>-1</v>
      </c>
      <c r="V104" s="7"/>
      <c r="Y104" s="7"/>
      <c r="AB104" s="7"/>
      <c r="AD104" s="6"/>
      <c r="AE104" s="6"/>
      <c r="AF104" s="6"/>
      <c r="AG104" s="6"/>
      <c r="AH104" s="6"/>
      <c r="AI104" s="6"/>
    </row>
    <row r="105" spans="2:37" ht="12.75" customHeight="1" x14ac:dyDescent="0.25">
      <c r="B105" s="3" t="s">
        <v>297</v>
      </c>
      <c r="C105" s="9" t="s">
        <v>735</v>
      </c>
      <c r="D105" s="97">
        <v>34241</v>
      </c>
      <c r="F105" t="s">
        <v>664</v>
      </c>
      <c r="H105" s="6">
        <v>26.2</v>
      </c>
      <c r="I105" s="7">
        <v>1.9</v>
      </c>
      <c r="J105" s="6">
        <v>45.6</v>
      </c>
      <c r="K105" s="7">
        <v>0.6</v>
      </c>
      <c r="L105" s="6">
        <v>22.6</v>
      </c>
      <c r="M105" s="7">
        <v>-2.1</v>
      </c>
      <c r="O105" s="7"/>
      <c r="P105" s="6">
        <v>-19.399999999999999</v>
      </c>
      <c r="Q105" s="7">
        <v>-1.3</v>
      </c>
      <c r="T105" s="6">
        <v>22.6</v>
      </c>
      <c r="U105" s="6">
        <v>70.2</v>
      </c>
      <c r="V105" s="7">
        <f>T105-U105</f>
        <v>-47.6</v>
      </c>
      <c r="W105" s="6">
        <v>53.1</v>
      </c>
      <c r="X105" s="6">
        <v>27.5</v>
      </c>
      <c r="Y105" s="7">
        <f>W105-X105</f>
        <v>25.6</v>
      </c>
      <c r="Z105" s="6">
        <v>60.3</v>
      </c>
      <c r="AA105" s="6">
        <v>22.7</v>
      </c>
      <c r="AB105" s="7">
        <f>Z105-AA105</f>
        <v>37.599999999999994</v>
      </c>
      <c r="AD105" s="6">
        <v>19.100000000000001</v>
      </c>
      <c r="AE105" s="6">
        <v>31.3</v>
      </c>
      <c r="AF105" s="6">
        <v>21</v>
      </c>
      <c r="AG105" s="6"/>
      <c r="AH105" s="6">
        <v>13.1</v>
      </c>
      <c r="AI105" s="6">
        <v>77.3</v>
      </c>
      <c r="AJ105" s="7">
        <f>AH105-AI105</f>
        <v>-64.2</v>
      </c>
      <c r="AK105" s="4" t="s">
        <v>292</v>
      </c>
    </row>
    <row r="106" spans="2:37" ht="12.75" customHeight="1" x14ac:dyDescent="0.25">
      <c r="B106" s="3" t="s">
        <v>296</v>
      </c>
      <c r="C106" s="10" t="s">
        <v>572</v>
      </c>
      <c r="D106" s="97">
        <v>34278</v>
      </c>
      <c r="E106">
        <v>11</v>
      </c>
      <c r="F106" t="s">
        <v>678</v>
      </c>
      <c r="G106" s="2" t="s">
        <v>82</v>
      </c>
      <c r="H106" s="6">
        <v>29</v>
      </c>
      <c r="I106" s="7">
        <v>-2</v>
      </c>
      <c r="J106" s="6">
        <v>45</v>
      </c>
      <c r="K106" s="7">
        <v>-1</v>
      </c>
      <c r="L106" s="6">
        <v>23</v>
      </c>
      <c r="M106" s="7">
        <v>4</v>
      </c>
      <c r="O106" s="7"/>
      <c r="P106" s="6">
        <v>-16</v>
      </c>
      <c r="Q106" s="7">
        <v>-1</v>
      </c>
      <c r="V106" s="7"/>
      <c r="Y106" s="7"/>
      <c r="AB106" s="7"/>
      <c r="AD106" s="6"/>
      <c r="AE106" s="6"/>
      <c r="AF106" s="6"/>
      <c r="AG106" s="6"/>
      <c r="AH106" s="6"/>
      <c r="AI106" s="6"/>
    </row>
    <row r="107" spans="2:37" ht="12.75" customHeight="1" x14ac:dyDescent="0.25">
      <c r="B107" s="3" t="s">
        <v>296</v>
      </c>
      <c r="C107" s="10" t="s">
        <v>340</v>
      </c>
      <c r="D107" s="97">
        <v>34285</v>
      </c>
      <c r="F107" t="s">
        <v>357</v>
      </c>
      <c r="H107" s="6">
        <v>27</v>
      </c>
      <c r="I107" s="7"/>
      <c r="J107" s="6">
        <v>47</v>
      </c>
      <c r="K107" s="7"/>
      <c r="L107" s="6">
        <v>21</v>
      </c>
      <c r="M107" s="7"/>
      <c r="O107" s="7"/>
      <c r="P107" s="6">
        <v>-20</v>
      </c>
      <c r="Q107" s="7"/>
      <c r="V107" s="7"/>
      <c r="Y107" s="7"/>
      <c r="AB107" s="7"/>
      <c r="AD107" s="6"/>
      <c r="AE107" s="6"/>
      <c r="AF107" s="6"/>
      <c r="AG107" s="6"/>
      <c r="AH107" s="6"/>
      <c r="AI107" s="6"/>
    </row>
    <row r="108" spans="2:37" ht="12.75" customHeight="1" x14ac:dyDescent="0.25">
      <c r="B108" s="3" t="s">
        <v>296</v>
      </c>
      <c r="C108" s="10" t="s">
        <v>516</v>
      </c>
      <c r="D108" s="97">
        <v>34291</v>
      </c>
      <c r="E108">
        <v>26</v>
      </c>
      <c r="F108" t="s">
        <v>577</v>
      </c>
      <c r="G108" s="2" t="s">
        <v>224</v>
      </c>
      <c r="H108" s="6">
        <v>29</v>
      </c>
      <c r="I108" s="7">
        <v>0</v>
      </c>
      <c r="J108" s="6">
        <v>47</v>
      </c>
      <c r="K108" s="7">
        <v>2</v>
      </c>
      <c r="L108" s="6">
        <v>22</v>
      </c>
      <c r="M108" s="7">
        <v>-1</v>
      </c>
      <c r="O108" s="7"/>
      <c r="P108" s="6">
        <v>-18</v>
      </c>
      <c r="Q108" s="7">
        <v>-2</v>
      </c>
      <c r="V108" s="7"/>
      <c r="Y108" s="7"/>
      <c r="AB108" s="7"/>
      <c r="AD108" s="6"/>
      <c r="AE108" s="6"/>
      <c r="AF108" s="6"/>
      <c r="AG108" s="6"/>
      <c r="AH108" s="6"/>
      <c r="AI108" s="6"/>
    </row>
    <row r="109" spans="2:37" ht="12.75" customHeight="1" x14ac:dyDescent="0.25">
      <c r="B109" s="3" t="s">
        <v>296</v>
      </c>
      <c r="C109" s="10" t="s">
        <v>689</v>
      </c>
      <c r="D109" s="97">
        <v>34276</v>
      </c>
      <c r="F109" t="s">
        <v>664</v>
      </c>
      <c r="H109" s="6">
        <v>25.4</v>
      </c>
      <c r="I109" s="7">
        <v>-0.8</v>
      </c>
      <c r="J109" s="6">
        <v>46.2</v>
      </c>
      <c r="K109" s="7">
        <v>0.6</v>
      </c>
      <c r="L109" s="6">
        <v>22.4</v>
      </c>
      <c r="M109" s="7">
        <v>-0.2</v>
      </c>
      <c r="O109" s="7"/>
      <c r="P109" s="6">
        <v>-20.8</v>
      </c>
      <c r="Q109" s="7">
        <v>-1.4</v>
      </c>
      <c r="T109" s="6">
        <v>20.2</v>
      </c>
      <c r="U109" s="6">
        <v>73.3</v>
      </c>
      <c r="V109" s="7">
        <f>T109-U109</f>
        <v>-53.099999999999994</v>
      </c>
      <c r="W109" s="6">
        <v>49.6</v>
      </c>
      <c r="X109" s="6">
        <v>29.6</v>
      </c>
      <c r="Y109" s="7">
        <f>W109-X109</f>
        <v>20</v>
      </c>
      <c r="Z109" s="6">
        <v>57.8</v>
      </c>
      <c r="AA109" s="6">
        <v>24.1</v>
      </c>
      <c r="AB109" s="7">
        <f>Z109-AA109</f>
        <v>33.699999999999996</v>
      </c>
      <c r="AD109" s="6">
        <v>17.600000000000001</v>
      </c>
      <c r="AE109" s="6">
        <v>32</v>
      </c>
      <c r="AF109" s="6">
        <v>21.7</v>
      </c>
      <c r="AG109" s="6"/>
      <c r="AH109" s="6">
        <v>12.3</v>
      </c>
      <c r="AI109" s="6">
        <v>78.900000000000006</v>
      </c>
      <c r="AJ109" s="7">
        <f>AH109-AI109</f>
        <v>-66.600000000000009</v>
      </c>
      <c r="AK109" s="4" t="s">
        <v>292</v>
      </c>
    </row>
    <row r="110" spans="2:37" x14ac:dyDescent="0.25">
      <c r="B110" s="3" t="s">
        <v>266</v>
      </c>
      <c r="C110" s="10" t="s">
        <v>354</v>
      </c>
      <c r="D110" s="97">
        <v>34304</v>
      </c>
      <c r="E110">
        <v>10</v>
      </c>
      <c r="F110" t="s">
        <v>264</v>
      </c>
      <c r="G110" s="2" t="s">
        <v>54</v>
      </c>
      <c r="H110" s="6">
        <v>27</v>
      </c>
      <c r="I110" s="7">
        <v>3</v>
      </c>
      <c r="J110" s="6">
        <v>48.5</v>
      </c>
      <c r="K110" s="7">
        <v>2</v>
      </c>
      <c r="L110" s="6">
        <v>20</v>
      </c>
      <c r="M110" s="7">
        <v>-5.5</v>
      </c>
      <c r="O110" s="7"/>
      <c r="P110" s="6">
        <v>-21.5</v>
      </c>
      <c r="Q110" s="7">
        <v>1</v>
      </c>
      <c r="V110" s="7"/>
      <c r="Y110" s="7"/>
      <c r="AB110" s="7"/>
      <c r="AD110" s="6"/>
      <c r="AE110" s="6"/>
      <c r="AF110" s="6"/>
      <c r="AG110" s="6"/>
      <c r="AH110" s="6"/>
      <c r="AI110" s="6"/>
    </row>
    <row r="111" spans="2:37" ht="12.75" customHeight="1" x14ac:dyDescent="0.25">
      <c r="B111" s="3" t="s">
        <v>266</v>
      </c>
      <c r="C111" s="10" t="s">
        <v>589</v>
      </c>
      <c r="D111" s="97">
        <v>34306</v>
      </c>
      <c r="E111">
        <v>8</v>
      </c>
      <c r="F111" t="s">
        <v>678</v>
      </c>
      <c r="G111" s="2" t="s">
        <v>82</v>
      </c>
      <c r="H111" s="6">
        <v>26</v>
      </c>
      <c r="I111" s="7">
        <v>-3</v>
      </c>
      <c r="J111" s="6">
        <v>47</v>
      </c>
      <c r="K111" s="7">
        <v>2</v>
      </c>
      <c r="L111" s="6">
        <v>23</v>
      </c>
      <c r="M111" s="7">
        <v>0</v>
      </c>
      <c r="O111" s="7"/>
      <c r="P111" s="6">
        <v>-21</v>
      </c>
      <c r="Q111" s="7">
        <v>-5</v>
      </c>
      <c r="V111" s="7"/>
      <c r="Y111" s="7"/>
      <c r="AB111" s="7"/>
      <c r="AD111" s="6"/>
      <c r="AE111" s="6"/>
      <c r="AF111" s="6"/>
      <c r="AG111" s="6"/>
      <c r="AH111" s="6"/>
      <c r="AI111" s="6"/>
    </row>
    <row r="112" spans="2:37" ht="12.75" customHeight="1" x14ac:dyDescent="0.25">
      <c r="B112" s="3" t="s">
        <v>266</v>
      </c>
      <c r="C112" s="10" t="s">
        <v>484</v>
      </c>
      <c r="D112" s="97">
        <v>34312</v>
      </c>
      <c r="E112">
        <v>17</v>
      </c>
      <c r="F112" t="s">
        <v>577</v>
      </c>
      <c r="G112" s="2" t="s">
        <v>224</v>
      </c>
      <c r="H112" s="6">
        <v>29</v>
      </c>
      <c r="I112" s="7">
        <v>0</v>
      </c>
      <c r="J112" s="6">
        <v>47</v>
      </c>
      <c r="K112" s="7">
        <v>0</v>
      </c>
      <c r="L112" s="6">
        <v>20</v>
      </c>
      <c r="M112" s="7">
        <v>-2</v>
      </c>
      <c r="O112" s="7"/>
      <c r="P112" s="6">
        <v>-18</v>
      </c>
      <c r="Q112" s="7">
        <v>0</v>
      </c>
      <c r="V112" s="7"/>
      <c r="Y112" s="7"/>
      <c r="AB112" s="7"/>
      <c r="AD112" s="6"/>
      <c r="AE112" s="6"/>
      <c r="AF112" s="6"/>
      <c r="AG112" s="6"/>
      <c r="AH112" s="6"/>
      <c r="AI112" s="6"/>
    </row>
    <row r="113" spans="1:37" ht="12.75" customHeight="1" x14ac:dyDescent="0.25">
      <c r="B113" s="3" t="s">
        <v>266</v>
      </c>
      <c r="C113" s="10" t="s">
        <v>594</v>
      </c>
      <c r="D113" s="97">
        <v>34316</v>
      </c>
      <c r="E113">
        <v>19</v>
      </c>
      <c r="F113" t="s">
        <v>678</v>
      </c>
      <c r="G113" s="2" t="s">
        <v>138</v>
      </c>
      <c r="H113" s="6">
        <v>26</v>
      </c>
      <c r="I113" s="7">
        <v>0</v>
      </c>
      <c r="J113" s="6">
        <v>48</v>
      </c>
      <c r="K113" s="7">
        <v>1</v>
      </c>
      <c r="L113" s="6">
        <v>23</v>
      </c>
      <c r="M113" s="7">
        <v>0</v>
      </c>
      <c r="O113" s="7"/>
      <c r="P113" s="6">
        <v>-22</v>
      </c>
      <c r="Q113" s="7">
        <v>-1</v>
      </c>
      <c r="V113" s="7"/>
      <c r="Y113" s="7"/>
      <c r="AB113" s="7"/>
      <c r="AD113" s="6"/>
      <c r="AE113" s="6"/>
      <c r="AF113" s="6"/>
      <c r="AG113" s="6"/>
      <c r="AH113" s="6"/>
      <c r="AI113" s="6"/>
    </row>
    <row r="114" spans="1:37" ht="12.75" customHeight="1" x14ac:dyDescent="0.25">
      <c r="B114" s="3" t="s">
        <v>266</v>
      </c>
      <c r="C114" s="10" t="s">
        <v>736</v>
      </c>
      <c r="D114" s="97">
        <v>34304</v>
      </c>
      <c r="F114" t="s">
        <v>664</v>
      </c>
      <c r="H114" s="6">
        <v>26.8</v>
      </c>
      <c r="I114" s="7">
        <v>1.4</v>
      </c>
      <c r="J114" s="6">
        <v>46.4</v>
      </c>
      <c r="K114" s="7">
        <v>0.2</v>
      </c>
      <c r="L114" s="6">
        <v>21.3</v>
      </c>
      <c r="M114" s="7">
        <v>-1.1000000000000001</v>
      </c>
      <c r="O114" s="7"/>
      <c r="P114" s="6">
        <v>-19.600000000000001</v>
      </c>
      <c r="Q114" s="7">
        <v>1.2</v>
      </c>
      <c r="T114" s="6">
        <v>22.9</v>
      </c>
      <c r="U114" s="6">
        <v>70.2</v>
      </c>
      <c r="V114" s="7">
        <f>T114-U114</f>
        <v>-47.300000000000004</v>
      </c>
      <c r="W114" s="6">
        <v>50.1</v>
      </c>
      <c r="X114" s="6">
        <v>30.6</v>
      </c>
      <c r="Y114" s="7">
        <f>W114-X114</f>
        <v>19.5</v>
      </c>
      <c r="Z114" s="6">
        <v>57.4</v>
      </c>
      <c r="AA114" s="6">
        <v>24.5</v>
      </c>
      <c r="AB114" s="7">
        <f>Z114-AA114</f>
        <v>32.9</v>
      </c>
      <c r="AD114" s="6">
        <v>19.3</v>
      </c>
      <c r="AE114" s="6">
        <v>31.5</v>
      </c>
      <c r="AF114" s="6">
        <v>20</v>
      </c>
      <c r="AG114" s="6"/>
      <c r="AH114" s="6">
        <v>14</v>
      </c>
      <c r="AI114" s="6">
        <v>76.5</v>
      </c>
      <c r="AJ114" s="7">
        <f>AH114-AI114</f>
        <v>-62.5</v>
      </c>
      <c r="AK114" s="4" t="s">
        <v>292</v>
      </c>
    </row>
    <row r="115" spans="1:37" x14ac:dyDescent="0.25">
      <c r="A115" s="1">
        <v>1994</v>
      </c>
      <c r="B115" s="3" t="s">
        <v>267</v>
      </c>
      <c r="C115" s="9" t="s">
        <v>409</v>
      </c>
      <c r="D115" s="97">
        <v>34340</v>
      </c>
      <c r="E115">
        <v>14</v>
      </c>
      <c r="F115" t="s">
        <v>264</v>
      </c>
      <c r="G115" s="2" t="s">
        <v>54</v>
      </c>
      <c r="H115" s="6">
        <v>25.5</v>
      </c>
      <c r="I115" s="7">
        <v>-1.5</v>
      </c>
      <c r="J115" s="6">
        <v>46.5</v>
      </c>
      <c r="K115" s="7">
        <v>-2</v>
      </c>
      <c r="L115" s="6">
        <v>20.5</v>
      </c>
      <c r="M115" s="7">
        <v>0.5</v>
      </c>
      <c r="O115" s="7"/>
      <c r="P115" s="6">
        <v>-21</v>
      </c>
      <c r="Q115" s="7">
        <v>0.5</v>
      </c>
      <c r="V115" s="7"/>
      <c r="Y115" s="7"/>
      <c r="AB115" s="7"/>
      <c r="AD115" s="6"/>
      <c r="AE115" s="6"/>
      <c r="AF115" s="6"/>
      <c r="AG115" s="6"/>
      <c r="AH115" s="6"/>
      <c r="AI115" s="6"/>
    </row>
    <row r="116" spans="1:37" ht="12.75" customHeight="1" x14ac:dyDescent="0.25">
      <c r="B116" s="3" t="s">
        <v>267</v>
      </c>
      <c r="C116" s="9" t="s">
        <v>647</v>
      </c>
      <c r="D116" s="97">
        <v>34341</v>
      </c>
      <c r="E116">
        <v>12</v>
      </c>
      <c r="F116" t="s">
        <v>678</v>
      </c>
      <c r="G116" s="2" t="s">
        <v>82</v>
      </c>
      <c r="H116" s="6">
        <v>26</v>
      </c>
      <c r="I116" s="7">
        <v>0</v>
      </c>
      <c r="J116" s="6">
        <v>50</v>
      </c>
      <c r="K116" s="7">
        <v>2</v>
      </c>
      <c r="L116" s="6">
        <v>20</v>
      </c>
      <c r="M116" s="7">
        <v>-3</v>
      </c>
      <c r="O116" s="7"/>
      <c r="P116" s="6">
        <v>-24</v>
      </c>
      <c r="Q116" s="7">
        <v>-2</v>
      </c>
      <c r="V116" s="7"/>
      <c r="Y116" s="7"/>
      <c r="AB116" s="7"/>
      <c r="AD116" s="6"/>
      <c r="AE116" s="6"/>
      <c r="AF116" s="6"/>
      <c r="AG116" s="6"/>
      <c r="AH116" s="6"/>
      <c r="AI116" s="6"/>
    </row>
    <row r="117" spans="1:37" ht="12.75" customHeight="1" x14ac:dyDescent="0.25">
      <c r="B117" s="3" t="s">
        <v>267</v>
      </c>
      <c r="C117" s="9" t="s">
        <v>337</v>
      </c>
      <c r="D117" s="97">
        <v>34344</v>
      </c>
      <c r="F117" t="s">
        <v>577</v>
      </c>
      <c r="G117" s="2" t="s">
        <v>196</v>
      </c>
      <c r="H117" s="6">
        <v>30</v>
      </c>
      <c r="I117" s="7"/>
      <c r="J117" s="6">
        <v>46</v>
      </c>
      <c r="K117" s="7"/>
      <c r="L117" s="6">
        <v>20</v>
      </c>
      <c r="M117" s="7"/>
      <c r="O117" s="7"/>
      <c r="P117" s="6">
        <v>-16</v>
      </c>
      <c r="Q117" s="7"/>
      <c r="R117" t="s">
        <v>639</v>
      </c>
      <c r="V117" s="7"/>
      <c r="Y117" s="7"/>
      <c r="AB117" s="7"/>
      <c r="AD117" s="6"/>
      <c r="AE117" s="6"/>
      <c r="AF117" s="6"/>
      <c r="AG117" s="6"/>
      <c r="AH117" s="6"/>
      <c r="AI117" s="6"/>
    </row>
    <row r="118" spans="1:37" ht="12.75" customHeight="1" x14ac:dyDescent="0.25">
      <c r="B118" s="3" t="s">
        <v>267</v>
      </c>
      <c r="C118" s="9" t="s">
        <v>481</v>
      </c>
      <c r="D118" s="97">
        <v>34354</v>
      </c>
      <c r="E118">
        <v>28</v>
      </c>
      <c r="F118" t="s">
        <v>577</v>
      </c>
      <c r="G118" s="2" t="s">
        <v>224</v>
      </c>
      <c r="H118" s="6">
        <v>28</v>
      </c>
      <c r="I118" s="7">
        <v>-1</v>
      </c>
      <c r="J118" s="6">
        <v>48</v>
      </c>
      <c r="K118" s="7">
        <v>1</v>
      </c>
      <c r="L118" s="6">
        <v>20</v>
      </c>
      <c r="M118" s="7">
        <v>0</v>
      </c>
      <c r="O118" s="7"/>
      <c r="P118" s="6">
        <v>-20</v>
      </c>
      <c r="Q118" s="7">
        <v>2</v>
      </c>
      <c r="V118" s="7"/>
      <c r="Y118" s="7"/>
      <c r="AB118" s="7"/>
      <c r="AD118" s="6"/>
      <c r="AE118" s="6"/>
      <c r="AF118" s="6"/>
      <c r="AG118" s="6"/>
      <c r="AH118" s="6"/>
      <c r="AI118" s="6"/>
    </row>
    <row r="119" spans="1:37" x14ac:dyDescent="0.25">
      <c r="B119" s="3" t="s">
        <v>267</v>
      </c>
      <c r="C119" s="9" t="s">
        <v>435</v>
      </c>
      <c r="D119" s="97">
        <v>34360</v>
      </c>
      <c r="E119">
        <v>4</v>
      </c>
      <c r="F119" t="s">
        <v>264</v>
      </c>
      <c r="G119" s="2" t="s">
        <v>54</v>
      </c>
      <c r="H119" s="6">
        <v>26</v>
      </c>
      <c r="I119" s="7">
        <v>0.5</v>
      </c>
      <c r="J119" s="6">
        <v>45.5</v>
      </c>
      <c r="K119" s="7">
        <v>-1</v>
      </c>
      <c r="L119" s="6">
        <v>23</v>
      </c>
      <c r="M119" s="7">
        <v>2.5</v>
      </c>
      <c r="O119" s="7"/>
      <c r="P119" s="6">
        <v>-19.5</v>
      </c>
      <c r="Q119" s="7">
        <v>1.5</v>
      </c>
      <c r="V119" s="7"/>
      <c r="Y119" s="7"/>
      <c r="AB119" s="7"/>
      <c r="AD119" s="6"/>
      <c r="AE119" s="6"/>
      <c r="AF119" s="6"/>
      <c r="AG119" s="6"/>
      <c r="AH119" s="6"/>
      <c r="AI119" s="6"/>
    </row>
    <row r="120" spans="1:37" ht="12.75" customHeight="1" x14ac:dyDescent="0.25">
      <c r="B120" s="3" t="s">
        <v>267</v>
      </c>
      <c r="C120" s="9" t="s">
        <v>560</v>
      </c>
      <c r="D120" s="97">
        <v>34361</v>
      </c>
      <c r="E120">
        <v>30</v>
      </c>
      <c r="F120" t="s">
        <v>638</v>
      </c>
      <c r="G120" s="2" t="s">
        <v>184</v>
      </c>
      <c r="H120" s="6">
        <v>28</v>
      </c>
      <c r="I120" s="7"/>
      <c r="J120" s="6">
        <v>41</v>
      </c>
      <c r="K120" s="7"/>
      <c r="L120" s="6">
        <v>24</v>
      </c>
      <c r="M120" s="7"/>
      <c r="O120" s="7"/>
      <c r="P120" s="6">
        <v>-13</v>
      </c>
      <c r="Q120" s="7"/>
      <c r="R120" t="s">
        <v>639</v>
      </c>
      <c r="V120" s="7"/>
      <c r="Y120" s="7"/>
      <c r="AB120" s="7"/>
      <c r="AD120" s="6"/>
      <c r="AE120" s="6"/>
      <c r="AF120" s="6"/>
      <c r="AG120" s="6"/>
      <c r="AH120" s="6"/>
      <c r="AI120" s="6"/>
    </row>
    <row r="121" spans="1:37" ht="12.75" customHeight="1" x14ac:dyDescent="0.25">
      <c r="B121" s="3" t="s">
        <v>267</v>
      </c>
      <c r="C121" s="9" t="s">
        <v>737</v>
      </c>
      <c r="D121" s="97">
        <v>34340</v>
      </c>
      <c r="F121" t="s">
        <v>664</v>
      </c>
      <c r="H121" s="6">
        <v>25.5</v>
      </c>
      <c r="I121" s="7">
        <v>-1.3</v>
      </c>
      <c r="J121" s="6">
        <v>48.2</v>
      </c>
      <c r="K121" s="7">
        <v>1.8</v>
      </c>
      <c r="L121" s="6">
        <v>20.8</v>
      </c>
      <c r="M121" s="7">
        <v>-0.5</v>
      </c>
      <c r="O121" s="7"/>
      <c r="P121" s="6">
        <v>-22.7</v>
      </c>
      <c r="Q121" s="7">
        <v>-3.1</v>
      </c>
      <c r="T121" s="6">
        <v>21.6</v>
      </c>
      <c r="U121" s="6">
        <v>71.900000000000006</v>
      </c>
      <c r="V121" s="7">
        <f>T121-U121</f>
        <v>-50.300000000000004</v>
      </c>
      <c r="W121" s="6">
        <v>50.5</v>
      </c>
      <c r="X121" s="6">
        <v>30</v>
      </c>
      <c r="Y121" s="7">
        <f>W121-X121</f>
        <v>20.5</v>
      </c>
      <c r="Z121" s="6">
        <v>56.6</v>
      </c>
      <c r="AA121" s="6">
        <v>24.1</v>
      </c>
      <c r="AB121" s="7">
        <f>Z121-AA121</f>
        <v>32.5</v>
      </c>
      <c r="AD121" s="6">
        <v>17.8</v>
      </c>
      <c r="AE121" s="6">
        <v>34</v>
      </c>
      <c r="AF121" s="6">
        <v>20.100000000000001</v>
      </c>
      <c r="AG121" s="6"/>
      <c r="AH121" s="6">
        <v>13.8</v>
      </c>
      <c r="AI121" s="6">
        <v>77.2</v>
      </c>
      <c r="AJ121" s="7">
        <f>AH121-AI121</f>
        <v>-63.400000000000006</v>
      </c>
      <c r="AK121" s="4" t="s">
        <v>292</v>
      </c>
    </row>
    <row r="122" spans="1:37" ht="12.75" customHeight="1" x14ac:dyDescent="0.25">
      <c r="B122" s="3" t="s">
        <v>268</v>
      </c>
      <c r="C122" s="9" t="s">
        <v>562</v>
      </c>
      <c r="D122" s="97">
        <v>34376</v>
      </c>
      <c r="E122">
        <v>16</v>
      </c>
      <c r="F122" t="s">
        <v>678</v>
      </c>
      <c r="G122" s="2" t="s">
        <v>82</v>
      </c>
      <c r="H122" s="6">
        <v>26</v>
      </c>
      <c r="I122" s="7"/>
      <c r="J122" s="6">
        <v>51</v>
      </c>
      <c r="K122" s="7">
        <v>1</v>
      </c>
      <c r="L122" s="6">
        <v>20</v>
      </c>
      <c r="M122" s="7"/>
      <c r="O122" s="7"/>
      <c r="P122" s="6">
        <v>-25</v>
      </c>
      <c r="Q122" s="7">
        <v>-1</v>
      </c>
      <c r="V122" s="7"/>
      <c r="Y122" s="7"/>
      <c r="AB122" s="7"/>
      <c r="AD122" s="6"/>
      <c r="AE122" s="6"/>
      <c r="AF122" s="6"/>
      <c r="AG122" s="6"/>
      <c r="AH122" s="6"/>
      <c r="AI122" s="6"/>
    </row>
    <row r="123" spans="1:37" x14ac:dyDescent="0.25">
      <c r="B123" s="3" t="s">
        <v>268</v>
      </c>
      <c r="C123" s="9" t="s">
        <v>464</v>
      </c>
      <c r="D123" s="97">
        <v>34387</v>
      </c>
      <c r="E123">
        <v>4</v>
      </c>
      <c r="F123" t="s">
        <v>264</v>
      </c>
      <c r="G123" s="2" t="s">
        <v>54</v>
      </c>
      <c r="H123" s="6">
        <v>25</v>
      </c>
      <c r="I123" s="7">
        <v>-1</v>
      </c>
      <c r="J123" s="6">
        <v>48.5</v>
      </c>
      <c r="K123" s="7">
        <v>3</v>
      </c>
      <c r="L123" s="6">
        <v>21</v>
      </c>
      <c r="M123" s="7">
        <v>-2</v>
      </c>
      <c r="O123" s="7"/>
      <c r="P123" s="6">
        <v>-23.5</v>
      </c>
      <c r="Q123" s="7">
        <v>-4</v>
      </c>
      <c r="V123" s="7"/>
      <c r="Y123" s="7"/>
      <c r="AB123" s="7"/>
      <c r="AD123" s="6"/>
      <c r="AE123" s="6"/>
      <c r="AF123" s="6"/>
      <c r="AG123" s="6"/>
      <c r="AH123" s="6"/>
      <c r="AI123" s="6"/>
    </row>
    <row r="124" spans="1:37" ht="12.75" customHeight="1" x14ac:dyDescent="0.25">
      <c r="B124" s="3" t="s">
        <v>268</v>
      </c>
      <c r="C124" s="9" t="s">
        <v>358</v>
      </c>
      <c r="D124" s="97">
        <v>34389</v>
      </c>
      <c r="E124">
        <v>4</v>
      </c>
      <c r="F124" t="s">
        <v>577</v>
      </c>
      <c r="G124" s="2" t="s">
        <v>224</v>
      </c>
      <c r="H124" s="6">
        <v>28</v>
      </c>
      <c r="I124" s="7"/>
      <c r="J124" s="6">
        <v>47</v>
      </c>
      <c r="K124" s="7">
        <v>-1</v>
      </c>
      <c r="L124" s="6">
        <v>21</v>
      </c>
      <c r="M124" s="7">
        <v>1</v>
      </c>
      <c r="O124" s="7"/>
      <c r="P124" s="6">
        <v>-19</v>
      </c>
      <c r="Q124" s="7">
        <v>1</v>
      </c>
      <c r="V124" s="7"/>
      <c r="Y124" s="7"/>
      <c r="AB124" s="7"/>
      <c r="AD124" s="6"/>
      <c r="AE124" s="6"/>
      <c r="AF124" s="6"/>
      <c r="AG124" s="6"/>
      <c r="AH124" s="6"/>
      <c r="AI124" s="6"/>
    </row>
    <row r="125" spans="1:37" ht="12.75" customHeight="1" x14ac:dyDescent="0.25">
      <c r="B125" s="3" t="s">
        <v>268</v>
      </c>
      <c r="C125" s="9" t="s">
        <v>738</v>
      </c>
      <c r="D125" s="97">
        <v>34367</v>
      </c>
      <c r="F125" t="s">
        <v>664</v>
      </c>
      <c r="H125" s="6">
        <v>26.3</v>
      </c>
      <c r="I125" s="7">
        <v>0.8</v>
      </c>
      <c r="J125" s="6">
        <v>47.6</v>
      </c>
      <c r="K125" s="7">
        <v>-0.6</v>
      </c>
      <c r="L125" s="6">
        <v>21</v>
      </c>
      <c r="M125" s="7">
        <v>0.2</v>
      </c>
      <c r="O125" s="7"/>
      <c r="P125" s="6">
        <v>-21.3</v>
      </c>
      <c r="Q125" s="7">
        <v>1.4</v>
      </c>
      <c r="T125" s="6">
        <v>23.2</v>
      </c>
      <c r="U125" s="6">
        <v>70.5</v>
      </c>
      <c r="V125" s="7">
        <f>T125-U125</f>
        <v>-47.3</v>
      </c>
      <c r="W125" s="6">
        <v>52.5</v>
      </c>
      <c r="X125" s="6">
        <v>29.8</v>
      </c>
      <c r="Y125" s="7">
        <f>W125-X125</f>
        <v>22.7</v>
      </c>
      <c r="Z125" s="6">
        <v>59.1</v>
      </c>
      <c r="AA125" s="6">
        <v>23.1</v>
      </c>
      <c r="AB125" s="7">
        <f>Z125-AA125</f>
        <v>36</v>
      </c>
      <c r="AD125" s="6">
        <v>19.2</v>
      </c>
      <c r="AE125" s="6">
        <v>34.200000000000003</v>
      </c>
      <c r="AF125" s="6">
        <v>20.5</v>
      </c>
      <c r="AG125" s="6"/>
      <c r="AH125" s="6">
        <v>14</v>
      </c>
      <c r="AI125" s="6">
        <v>77.3</v>
      </c>
      <c r="AJ125" s="7">
        <f>AH125-AI125</f>
        <v>-63.3</v>
      </c>
      <c r="AK125" s="4" t="s">
        <v>292</v>
      </c>
    </row>
    <row r="126" spans="1:37" ht="12.75" customHeight="1" x14ac:dyDescent="0.25">
      <c r="B126" s="3" t="s">
        <v>294</v>
      </c>
      <c r="C126" s="9" t="s">
        <v>562</v>
      </c>
      <c r="D126" s="97">
        <v>34404</v>
      </c>
      <c r="E126">
        <v>16</v>
      </c>
      <c r="F126" t="s">
        <v>678</v>
      </c>
      <c r="G126" s="2" t="s">
        <v>82</v>
      </c>
      <c r="H126" s="6">
        <v>24</v>
      </c>
      <c r="I126" s="7">
        <v>-2</v>
      </c>
      <c r="J126" s="6">
        <v>49</v>
      </c>
      <c r="K126" s="7">
        <v>-2</v>
      </c>
      <c r="L126" s="6">
        <v>22</v>
      </c>
      <c r="M126" s="7">
        <v>2</v>
      </c>
      <c r="O126" s="7"/>
      <c r="P126" s="6">
        <v>-25</v>
      </c>
      <c r="Q126" s="7">
        <v>0</v>
      </c>
      <c r="R126" t="s">
        <v>739</v>
      </c>
      <c r="V126" s="7"/>
      <c r="Y126" s="7"/>
      <c r="AB126" s="7"/>
      <c r="AD126" s="6"/>
      <c r="AE126" s="6"/>
      <c r="AF126" s="6"/>
      <c r="AG126" s="6"/>
      <c r="AH126" s="6"/>
      <c r="AI126" s="6"/>
    </row>
    <row r="127" spans="1:37" ht="12.75" customHeight="1" x14ac:dyDescent="0.25">
      <c r="B127" s="3" t="s">
        <v>294</v>
      </c>
      <c r="C127" s="9"/>
      <c r="D127" s="97">
        <v>34417</v>
      </c>
      <c r="F127" t="s">
        <v>678</v>
      </c>
      <c r="G127" s="2" t="s">
        <v>82</v>
      </c>
      <c r="H127" s="6">
        <v>28</v>
      </c>
      <c r="I127" s="7"/>
      <c r="J127" s="6">
        <v>47</v>
      </c>
      <c r="K127" s="7"/>
      <c r="L127" s="6">
        <v>21</v>
      </c>
      <c r="M127" s="7"/>
      <c r="O127" s="7"/>
      <c r="P127" s="6">
        <v>-19</v>
      </c>
      <c r="Q127" s="7"/>
      <c r="R127" t="s">
        <v>740</v>
      </c>
      <c r="V127" s="7"/>
      <c r="Y127" s="7"/>
      <c r="AB127" s="7"/>
      <c r="AD127" s="6"/>
      <c r="AE127" s="6"/>
      <c r="AF127" s="6"/>
      <c r="AG127" s="6"/>
      <c r="AH127" s="6"/>
      <c r="AI127" s="6"/>
    </row>
    <row r="128" spans="1:37" ht="12.75" customHeight="1" x14ac:dyDescent="0.25">
      <c r="B128" s="3" t="s">
        <v>294</v>
      </c>
      <c r="C128" s="9" t="s">
        <v>358</v>
      </c>
      <c r="D128" s="97">
        <v>34422</v>
      </c>
      <c r="E128">
        <v>31</v>
      </c>
      <c r="F128" t="s">
        <v>577</v>
      </c>
      <c r="G128" s="2" t="s">
        <v>224</v>
      </c>
      <c r="H128" s="6">
        <v>28</v>
      </c>
      <c r="I128" s="7"/>
      <c r="J128" s="6">
        <v>49</v>
      </c>
      <c r="K128" s="7">
        <v>2</v>
      </c>
      <c r="L128" s="6">
        <v>20</v>
      </c>
      <c r="M128" s="7">
        <v>-1</v>
      </c>
      <c r="O128" s="7"/>
      <c r="P128" s="6">
        <v>-21</v>
      </c>
      <c r="Q128" s="7">
        <v>-2</v>
      </c>
      <c r="V128" s="7"/>
      <c r="Y128" s="7"/>
      <c r="AB128" s="7"/>
      <c r="AD128" s="6"/>
      <c r="AE128" s="6"/>
      <c r="AF128" s="6"/>
      <c r="AG128" s="6"/>
      <c r="AH128" s="6"/>
      <c r="AI128" s="6"/>
    </row>
    <row r="129" spans="2:37" x14ac:dyDescent="0.25">
      <c r="B129" s="3" t="s">
        <v>294</v>
      </c>
      <c r="C129" s="9" t="s">
        <v>408</v>
      </c>
      <c r="D129" s="97">
        <v>34422</v>
      </c>
      <c r="E129">
        <v>8</v>
      </c>
      <c r="F129" t="s">
        <v>264</v>
      </c>
      <c r="G129" s="2" t="s">
        <v>54</v>
      </c>
      <c r="H129" s="6">
        <v>26.5</v>
      </c>
      <c r="I129" s="7">
        <v>1.5</v>
      </c>
      <c r="J129" s="6">
        <v>51.5</v>
      </c>
      <c r="K129" s="7">
        <v>3</v>
      </c>
      <c r="L129" s="6">
        <v>17.5</v>
      </c>
      <c r="M129" s="7">
        <v>-2.5</v>
      </c>
      <c r="O129" s="7"/>
      <c r="P129" s="6">
        <v>-25</v>
      </c>
      <c r="Q129" s="7">
        <v>-1.5</v>
      </c>
      <c r="V129" s="7"/>
      <c r="Y129" s="7"/>
      <c r="AB129" s="7"/>
      <c r="AD129" s="6"/>
      <c r="AE129" s="6"/>
      <c r="AF129" s="6"/>
      <c r="AG129" s="6"/>
      <c r="AH129" s="6"/>
      <c r="AI129" s="6"/>
    </row>
    <row r="130" spans="2:37" ht="12.75" customHeight="1" x14ac:dyDescent="0.25">
      <c r="B130" s="3" t="s">
        <v>294</v>
      </c>
      <c r="C130" s="9" t="s">
        <v>312</v>
      </c>
      <c r="D130" s="97">
        <v>34424</v>
      </c>
      <c r="E130">
        <v>3</v>
      </c>
      <c r="F130" t="s">
        <v>357</v>
      </c>
      <c r="G130" s="2" t="s">
        <v>98</v>
      </c>
      <c r="H130" s="6">
        <v>26</v>
      </c>
      <c r="I130" s="7"/>
      <c r="J130" s="6">
        <v>50</v>
      </c>
      <c r="K130" s="7"/>
      <c r="L130" s="6">
        <v>20</v>
      </c>
      <c r="M130" s="7"/>
      <c r="O130" s="7"/>
      <c r="P130" s="6">
        <v>-24</v>
      </c>
      <c r="Q130" s="7"/>
      <c r="V130" s="7"/>
      <c r="Y130" s="7"/>
      <c r="AB130" s="7"/>
      <c r="AD130" s="6"/>
      <c r="AE130" s="6"/>
      <c r="AF130" s="6"/>
      <c r="AG130" s="6"/>
      <c r="AH130" s="6"/>
      <c r="AI130" s="6"/>
    </row>
    <row r="131" spans="2:37" ht="12.75" customHeight="1" x14ac:dyDescent="0.25">
      <c r="B131" s="3" t="s">
        <v>294</v>
      </c>
      <c r="C131" s="88" t="s">
        <v>386</v>
      </c>
      <c r="D131" s="97">
        <v>34425</v>
      </c>
      <c r="F131" t="s">
        <v>664</v>
      </c>
      <c r="H131" s="6">
        <v>25.9</v>
      </c>
      <c r="I131" s="7">
        <v>-0.4</v>
      </c>
      <c r="J131" s="6">
        <v>47.7</v>
      </c>
      <c r="K131" s="7">
        <v>0.1</v>
      </c>
      <c r="L131" s="6">
        <v>20.399999999999999</v>
      </c>
      <c r="M131" s="7">
        <v>-0.6</v>
      </c>
      <c r="O131" s="7"/>
      <c r="P131" s="6">
        <v>-21.8</v>
      </c>
      <c r="Q131" s="7">
        <v>-0.5</v>
      </c>
      <c r="T131" s="6">
        <v>22.5</v>
      </c>
      <c r="U131" s="6">
        <v>70.599999999999994</v>
      </c>
      <c r="V131" s="7">
        <f>T131-U131</f>
        <v>-48.099999999999994</v>
      </c>
      <c r="W131" s="6">
        <v>50.3</v>
      </c>
      <c r="X131" s="6">
        <v>28.8</v>
      </c>
      <c r="Y131" s="7">
        <f>W131-X131</f>
        <v>21.499999999999996</v>
      </c>
      <c r="Z131" s="6">
        <v>54.6</v>
      </c>
      <c r="AA131" s="6">
        <v>23.6</v>
      </c>
      <c r="AB131" s="7">
        <f>Z131-AA131</f>
        <v>31</v>
      </c>
      <c r="AD131" s="6">
        <v>19</v>
      </c>
      <c r="AE131" s="6">
        <v>30.8</v>
      </c>
      <c r="AF131" s="6">
        <v>19.3</v>
      </c>
      <c r="AG131" s="6"/>
      <c r="AH131" s="6">
        <v>13.9</v>
      </c>
      <c r="AI131" s="6">
        <v>76.599999999999994</v>
      </c>
      <c r="AJ131" s="7">
        <f>AH131-AI131</f>
        <v>-62.699999999999996</v>
      </c>
      <c r="AK131" s="4" t="s">
        <v>292</v>
      </c>
    </row>
    <row r="132" spans="2:37" ht="12.75" customHeight="1" x14ac:dyDescent="0.25">
      <c r="B132" s="3" t="s">
        <v>269</v>
      </c>
      <c r="C132" s="5" t="s">
        <v>636</v>
      </c>
      <c r="D132" s="97">
        <v>34430</v>
      </c>
      <c r="E132">
        <v>8</v>
      </c>
      <c r="F132" t="s">
        <v>577</v>
      </c>
      <c r="G132" s="2" t="s">
        <v>60</v>
      </c>
      <c r="H132" s="6">
        <v>28</v>
      </c>
      <c r="I132" s="7">
        <v>0</v>
      </c>
      <c r="J132" s="6">
        <v>46</v>
      </c>
      <c r="K132" s="7">
        <v>-3</v>
      </c>
      <c r="L132" s="6">
        <v>22</v>
      </c>
      <c r="M132" s="7">
        <v>2</v>
      </c>
      <c r="O132" s="7"/>
      <c r="P132" s="6">
        <v>-18</v>
      </c>
      <c r="Q132" s="7">
        <v>3</v>
      </c>
      <c r="V132" s="7"/>
      <c r="Y132" s="7"/>
      <c r="AB132" s="7"/>
      <c r="AD132" s="6"/>
      <c r="AE132" s="6"/>
      <c r="AF132" s="6"/>
      <c r="AG132" s="6"/>
      <c r="AH132" s="6"/>
      <c r="AI132" s="6"/>
    </row>
    <row r="133" spans="2:37" ht="12.75" customHeight="1" x14ac:dyDescent="0.25">
      <c r="B133" s="3" t="s">
        <v>269</v>
      </c>
      <c r="C133" s="12" t="s">
        <v>419</v>
      </c>
      <c r="D133" s="97">
        <v>34432</v>
      </c>
      <c r="E133">
        <v>13</v>
      </c>
      <c r="F133" t="s">
        <v>678</v>
      </c>
      <c r="G133" s="2" t="s">
        <v>82</v>
      </c>
      <c r="H133" s="6">
        <v>29</v>
      </c>
      <c r="I133" s="7">
        <v>1</v>
      </c>
      <c r="J133" s="6">
        <v>46</v>
      </c>
      <c r="K133" s="7">
        <v>-1</v>
      </c>
      <c r="L133" s="6">
        <v>22</v>
      </c>
      <c r="M133" s="7">
        <v>1</v>
      </c>
      <c r="O133" s="7"/>
      <c r="P133" s="6">
        <v>-17</v>
      </c>
      <c r="Q133" s="7">
        <v>2</v>
      </c>
      <c r="V133" s="7"/>
      <c r="Y133" s="7"/>
      <c r="AB133" s="7"/>
      <c r="AD133" s="6"/>
      <c r="AE133" s="6"/>
      <c r="AF133" s="6"/>
      <c r="AG133" s="6"/>
      <c r="AH133" s="6"/>
      <c r="AI133" s="6"/>
    </row>
    <row r="134" spans="2:37" ht="12.75" customHeight="1" x14ac:dyDescent="0.25">
      <c r="B134" s="3" t="s">
        <v>269</v>
      </c>
      <c r="C134" s="15">
        <v>20</v>
      </c>
      <c r="D134" s="97">
        <v>34444</v>
      </c>
      <c r="E134">
        <v>23</v>
      </c>
      <c r="F134" t="s">
        <v>357</v>
      </c>
      <c r="G134" s="2" t="s">
        <v>96</v>
      </c>
      <c r="H134" s="6">
        <v>26</v>
      </c>
      <c r="I134" s="7">
        <v>0</v>
      </c>
      <c r="J134" s="6">
        <v>48</v>
      </c>
      <c r="K134" s="7">
        <v>-2</v>
      </c>
      <c r="L134" s="6">
        <v>21</v>
      </c>
      <c r="M134" s="7">
        <v>1</v>
      </c>
      <c r="O134" s="7"/>
      <c r="P134" s="6">
        <v>-22</v>
      </c>
      <c r="Q134" s="7">
        <v>2</v>
      </c>
      <c r="V134" s="7"/>
      <c r="Y134" s="7"/>
      <c r="AB134" s="7"/>
      <c r="AD134" s="6"/>
      <c r="AE134" s="6"/>
      <c r="AF134" s="6"/>
      <c r="AG134" s="6"/>
      <c r="AH134" s="6"/>
      <c r="AI134" s="6"/>
    </row>
    <row r="135" spans="2:37" ht="12.75" customHeight="1" x14ac:dyDescent="0.25">
      <c r="B135" s="3" t="s">
        <v>269</v>
      </c>
      <c r="C135" s="9" t="s">
        <v>485</v>
      </c>
      <c r="D135" s="97">
        <v>34445</v>
      </c>
      <c r="E135">
        <v>28</v>
      </c>
      <c r="F135" t="s">
        <v>577</v>
      </c>
      <c r="G135" s="2" t="s">
        <v>224</v>
      </c>
      <c r="H135" s="6">
        <v>26</v>
      </c>
      <c r="I135" s="7">
        <v>-2</v>
      </c>
      <c r="J135" s="6">
        <v>47</v>
      </c>
      <c r="K135" s="7">
        <v>-2</v>
      </c>
      <c r="L135" s="6">
        <v>23</v>
      </c>
      <c r="M135" s="7">
        <v>3</v>
      </c>
      <c r="O135" s="7"/>
      <c r="P135" s="6">
        <v>-21</v>
      </c>
      <c r="Q135" s="7">
        <v>0</v>
      </c>
      <c r="V135" s="7"/>
      <c r="Y135" s="7"/>
      <c r="AB135" s="7"/>
      <c r="AD135" s="6"/>
      <c r="AE135" s="6"/>
      <c r="AF135" s="6"/>
      <c r="AG135" s="6"/>
      <c r="AH135" s="6"/>
      <c r="AI135" s="6"/>
    </row>
    <row r="136" spans="2:37" ht="12.75" customHeight="1" x14ac:dyDescent="0.25">
      <c r="B136" s="3" t="s">
        <v>269</v>
      </c>
      <c r="C136" s="3" t="s">
        <v>741</v>
      </c>
      <c r="D136" s="97">
        <v>34453</v>
      </c>
      <c r="F136" t="s">
        <v>664</v>
      </c>
      <c r="H136" s="6">
        <v>24.4</v>
      </c>
      <c r="I136" s="7">
        <v>-1.5</v>
      </c>
      <c r="J136" s="6">
        <v>48.3</v>
      </c>
      <c r="K136" s="7">
        <v>0.6</v>
      </c>
      <c r="L136" s="6">
        <v>22.3</v>
      </c>
      <c r="M136" s="7">
        <v>1.9</v>
      </c>
      <c r="O136" s="7"/>
      <c r="P136" s="6">
        <v>-23.9</v>
      </c>
      <c r="Q136" s="7">
        <v>-2.1</v>
      </c>
      <c r="T136" s="6">
        <v>19.3</v>
      </c>
      <c r="U136" s="6">
        <v>73.900000000000006</v>
      </c>
      <c r="V136" s="7">
        <f>T136-U136</f>
        <v>-54.600000000000009</v>
      </c>
      <c r="W136" s="6">
        <v>48.5</v>
      </c>
      <c r="X136" s="6">
        <v>31.1</v>
      </c>
      <c r="Y136" s="7">
        <f>W136-X136</f>
        <v>17.399999999999999</v>
      </c>
      <c r="Z136" s="6">
        <v>56.9</v>
      </c>
      <c r="AA136" s="6">
        <v>24.7</v>
      </c>
      <c r="AB136" s="7">
        <f>Z136-AA136</f>
        <v>32.200000000000003</v>
      </c>
      <c r="AD136" s="6">
        <v>15.2</v>
      </c>
      <c r="AE136" s="6">
        <v>32.200000000000003</v>
      </c>
      <c r="AF136" s="6">
        <v>21.1</v>
      </c>
      <c r="AG136" s="6"/>
      <c r="AH136" s="6">
        <v>12</v>
      </c>
      <c r="AI136" s="6">
        <v>78.900000000000006</v>
      </c>
      <c r="AJ136" s="7">
        <f>AH136-AI136</f>
        <v>-66.900000000000006</v>
      </c>
      <c r="AK136" s="4" t="s">
        <v>292</v>
      </c>
    </row>
    <row r="137" spans="2:37" x14ac:dyDescent="0.25">
      <c r="B137" s="3" t="s">
        <v>270</v>
      </c>
      <c r="C137" s="9" t="s">
        <v>459</v>
      </c>
      <c r="D137" s="97">
        <v>34458</v>
      </c>
      <c r="E137">
        <v>14</v>
      </c>
      <c r="F137" t="s">
        <v>264</v>
      </c>
      <c r="G137" s="2" t="s">
        <v>54</v>
      </c>
      <c r="H137" s="6">
        <v>24.5</v>
      </c>
      <c r="I137" s="7">
        <v>-2</v>
      </c>
      <c r="J137" s="6">
        <v>45.5</v>
      </c>
      <c r="K137" s="7">
        <v>-6</v>
      </c>
      <c r="L137" s="6">
        <v>25</v>
      </c>
      <c r="M137" s="7">
        <v>7.5</v>
      </c>
      <c r="O137" s="7"/>
      <c r="P137" s="6">
        <v>-21</v>
      </c>
      <c r="Q137" s="7">
        <v>4</v>
      </c>
      <c r="V137" s="7"/>
      <c r="Y137" s="7"/>
      <c r="AB137" s="7"/>
      <c r="AD137" s="6"/>
      <c r="AE137" s="6"/>
      <c r="AF137" s="6"/>
      <c r="AG137" s="6"/>
      <c r="AH137" s="6"/>
      <c r="AI137" s="6"/>
    </row>
    <row r="138" spans="2:37" ht="12.75" customHeight="1" x14ac:dyDescent="0.25">
      <c r="B138" s="3" t="s">
        <v>270</v>
      </c>
      <c r="C138" s="9" t="s">
        <v>593</v>
      </c>
      <c r="D138" s="97">
        <v>34460</v>
      </c>
      <c r="E138">
        <v>11</v>
      </c>
      <c r="F138" t="s">
        <v>678</v>
      </c>
      <c r="G138" s="2" t="s">
        <v>82</v>
      </c>
      <c r="H138" s="6">
        <v>27</v>
      </c>
      <c r="I138" s="7">
        <v>-2</v>
      </c>
      <c r="J138" s="6">
        <v>43</v>
      </c>
      <c r="K138" s="7">
        <v>-3</v>
      </c>
      <c r="L138" s="6">
        <v>25</v>
      </c>
      <c r="M138" s="7">
        <v>3</v>
      </c>
      <c r="O138" s="7"/>
      <c r="P138" s="6">
        <v>-16</v>
      </c>
      <c r="Q138" s="7">
        <v>1</v>
      </c>
      <c r="V138" s="7"/>
      <c r="Y138" s="7"/>
      <c r="AB138" s="7"/>
      <c r="AD138" s="6"/>
      <c r="AE138" s="6"/>
      <c r="AF138" s="6"/>
      <c r="AG138" s="6"/>
      <c r="AH138" s="6"/>
      <c r="AI138" s="6"/>
    </row>
    <row r="139" spans="2:37" ht="12.75" customHeight="1" x14ac:dyDescent="0.25">
      <c r="B139" s="3" t="s">
        <v>270</v>
      </c>
      <c r="C139" t="s">
        <v>594</v>
      </c>
      <c r="D139" s="97">
        <v>34467</v>
      </c>
      <c r="F139" t="s">
        <v>682</v>
      </c>
      <c r="H139" s="6">
        <v>26</v>
      </c>
      <c r="I139" s="7"/>
      <c r="J139" s="6">
        <v>49</v>
      </c>
      <c r="K139" s="7"/>
      <c r="L139" s="6">
        <v>20</v>
      </c>
      <c r="M139" s="7"/>
      <c r="O139" s="7"/>
      <c r="P139" s="6">
        <v>-23</v>
      </c>
      <c r="Q139" s="7">
        <v>-2</v>
      </c>
      <c r="R139" t="s">
        <v>639</v>
      </c>
      <c r="V139" s="7"/>
      <c r="Y139" s="7"/>
      <c r="AB139" s="7"/>
      <c r="AD139" s="6"/>
      <c r="AE139" s="6"/>
      <c r="AF139" s="6"/>
      <c r="AG139" s="6"/>
      <c r="AH139" s="6"/>
      <c r="AI139" s="6"/>
    </row>
    <row r="140" spans="2:37" ht="12.75" customHeight="1" x14ac:dyDescent="0.25">
      <c r="B140" s="3" t="s">
        <v>270</v>
      </c>
      <c r="C140" s="33">
        <v>17</v>
      </c>
      <c r="D140" s="97">
        <v>34471</v>
      </c>
      <c r="E140">
        <v>23</v>
      </c>
      <c r="F140" t="s">
        <v>678</v>
      </c>
      <c r="G140" s="2" t="s">
        <v>42</v>
      </c>
      <c r="H140" s="6">
        <v>27</v>
      </c>
      <c r="I140" s="7">
        <v>0</v>
      </c>
      <c r="J140" s="6">
        <v>46</v>
      </c>
      <c r="K140" s="7">
        <v>3</v>
      </c>
      <c r="L140" s="6">
        <v>22</v>
      </c>
      <c r="M140" s="7">
        <v>-3</v>
      </c>
      <c r="O140" s="7"/>
      <c r="P140" s="6">
        <v>-19</v>
      </c>
      <c r="Q140" s="7">
        <v>-3</v>
      </c>
      <c r="V140" s="7"/>
      <c r="Y140" s="7"/>
      <c r="AB140" s="7"/>
      <c r="AD140" s="6"/>
      <c r="AE140" s="6"/>
      <c r="AF140" s="6"/>
      <c r="AG140" s="6"/>
      <c r="AH140" s="6"/>
      <c r="AI140" s="6"/>
    </row>
    <row r="141" spans="2:37" ht="12.75" customHeight="1" x14ac:dyDescent="0.25">
      <c r="B141" s="3" t="s">
        <v>270</v>
      </c>
      <c r="C141" s="9" t="s">
        <v>307</v>
      </c>
      <c r="D141" s="97">
        <v>34473</v>
      </c>
      <c r="E141">
        <v>26</v>
      </c>
      <c r="F141" t="s">
        <v>577</v>
      </c>
      <c r="G141" s="2" t="s">
        <v>224</v>
      </c>
      <c r="H141" s="6">
        <v>27</v>
      </c>
      <c r="I141" s="7">
        <v>1</v>
      </c>
      <c r="J141" s="6">
        <v>46</v>
      </c>
      <c r="K141" s="7">
        <v>-1</v>
      </c>
      <c r="L141" s="6">
        <v>23</v>
      </c>
      <c r="M141" s="7">
        <v>0</v>
      </c>
      <c r="O141" s="7"/>
      <c r="P141" s="6">
        <v>-19</v>
      </c>
      <c r="Q141" s="7">
        <v>2</v>
      </c>
      <c r="V141" s="7"/>
      <c r="Y141" s="7"/>
      <c r="AB141" s="7"/>
      <c r="AD141" s="6"/>
      <c r="AE141" s="6"/>
      <c r="AF141" s="6"/>
      <c r="AG141" s="6"/>
      <c r="AH141" s="6"/>
      <c r="AI141" s="6"/>
    </row>
    <row r="142" spans="2:37" ht="12.75" customHeight="1" x14ac:dyDescent="0.25">
      <c r="B142" s="3" t="s">
        <v>270</v>
      </c>
      <c r="C142" s="9" t="s">
        <v>598</v>
      </c>
      <c r="D142" s="97">
        <v>34474</v>
      </c>
      <c r="E142">
        <v>25</v>
      </c>
      <c r="F142" t="s">
        <v>678</v>
      </c>
      <c r="G142" s="2" t="s">
        <v>82</v>
      </c>
      <c r="H142" s="6">
        <v>30</v>
      </c>
      <c r="I142" s="7">
        <v>3</v>
      </c>
      <c r="J142" s="6">
        <v>44</v>
      </c>
      <c r="K142" s="7">
        <v>-1</v>
      </c>
      <c r="L142" s="6">
        <v>20</v>
      </c>
      <c r="M142" s="7">
        <v>-2</v>
      </c>
      <c r="O142" s="7"/>
      <c r="P142" s="6">
        <v>-14</v>
      </c>
      <c r="Q142" s="7">
        <v>4</v>
      </c>
      <c r="V142" s="7"/>
      <c r="Y142" s="7"/>
      <c r="AB142" s="7"/>
      <c r="AD142" s="6"/>
      <c r="AE142" s="6"/>
      <c r="AF142" s="6"/>
      <c r="AG142" s="6"/>
      <c r="AH142" s="6"/>
      <c r="AI142" s="6"/>
    </row>
    <row r="143" spans="2:37" x14ac:dyDescent="0.25">
      <c r="B143" s="3" t="s">
        <v>270</v>
      </c>
      <c r="C143" s="9" t="s">
        <v>430</v>
      </c>
      <c r="D143" s="97">
        <v>34479</v>
      </c>
      <c r="E143">
        <v>6</v>
      </c>
      <c r="F143" t="s">
        <v>264</v>
      </c>
      <c r="G143" s="2" t="s">
        <v>54</v>
      </c>
      <c r="H143" s="6">
        <v>23</v>
      </c>
      <c r="I143" s="7">
        <v>-1.5</v>
      </c>
      <c r="J143" s="6">
        <v>53.5</v>
      </c>
      <c r="K143" s="7">
        <v>8</v>
      </c>
      <c r="L143" s="6">
        <v>19</v>
      </c>
      <c r="M143" s="7">
        <v>-6</v>
      </c>
      <c r="O143" s="7"/>
      <c r="P143" s="6">
        <v>-30.5</v>
      </c>
      <c r="Q143" s="7">
        <v>-9.5</v>
      </c>
      <c r="V143" s="7"/>
      <c r="Y143" s="7"/>
      <c r="AB143" s="7"/>
      <c r="AD143" s="6"/>
      <c r="AE143" s="6"/>
      <c r="AF143" s="6"/>
      <c r="AG143" s="6"/>
      <c r="AH143" s="6"/>
      <c r="AI143" s="6"/>
    </row>
    <row r="144" spans="2:37" ht="12.75" customHeight="1" x14ac:dyDescent="0.25">
      <c r="B144" s="3" t="s">
        <v>270</v>
      </c>
      <c r="C144" s="88" t="s">
        <v>742</v>
      </c>
      <c r="D144" s="97">
        <v>34458</v>
      </c>
      <c r="F144" t="s">
        <v>664</v>
      </c>
      <c r="H144" s="6">
        <v>22.8</v>
      </c>
      <c r="I144" s="7">
        <v>-1.6</v>
      </c>
      <c r="J144" s="6">
        <v>49.2</v>
      </c>
      <c r="K144" s="7">
        <v>0.9</v>
      </c>
      <c r="L144" s="6">
        <v>23.1</v>
      </c>
      <c r="M144" s="7">
        <v>0.8</v>
      </c>
      <c r="O144" s="7"/>
      <c r="P144" s="6">
        <v>-26.4</v>
      </c>
      <c r="Q144" s="7">
        <v>-2.5</v>
      </c>
      <c r="T144" s="6">
        <v>18.600000000000001</v>
      </c>
      <c r="U144" s="6">
        <v>74.3</v>
      </c>
      <c r="V144" s="7">
        <f>T144-U144</f>
        <v>-55.699999999999996</v>
      </c>
      <c r="W144" s="6"/>
      <c r="X144" s="6"/>
      <c r="Y144" s="7"/>
      <c r="Z144" s="6">
        <v>59.4</v>
      </c>
      <c r="AA144" s="6">
        <v>21.3</v>
      </c>
      <c r="AB144" s="7">
        <f>Z144-AA144</f>
        <v>38.099999999999994</v>
      </c>
      <c r="AD144" s="6"/>
      <c r="AE144" s="6"/>
      <c r="AF144" s="6"/>
      <c r="AG144" s="6"/>
      <c r="AH144" s="6">
        <v>11.1</v>
      </c>
      <c r="AI144" s="6">
        <v>79.5</v>
      </c>
      <c r="AJ144" s="7">
        <f>AH144-AI144</f>
        <v>-68.400000000000006</v>
      </c>
      <c r="AK144" s="4" t="s">
        <v>292</v>
      </c>
    </row>
    <row r="145" spans="2:37" ht="12.75" customHeight="1" x14ac:dyDescent="0.25">
      <c r="B145" s="3" t="s">
        <v>263</v>
      </c>
      <c r="C145" s="9" t="s">
        <v>347</v>
      </c>
      <c r="D145" s="97">
        <v>34487</v>
      </c>
      <c r="E145">
        <v>9</v>
      </c>
      <c r="F145" t="s">
        <v>577</v>
      </c>
      <c r="G145" s="2" t="s">
        <v>224</v>
      </c>
      <c r="H145" s="6">
        <v>23</v>
      </c>
      <c r="I145" s="7">
        <v>-4</v>
      </c>
      <c r="J145" s="6">
        <v>51</v>
      </c>
      <c r="K145" s="7">
        <v>5</v>
      </c>
      <c r="L145" s="6">
        <v>21</v>
      </c>
      <c r="M145" s="7">
        <v>-2</v>
      </c>
      <c r="O145" s="7"/>
      <c r="P145" s="6">
        <v>-28</v>
      </c>
      <c r="Q145" s="7">
        <v>-9</v>
      </c>
      <c r="V145" s="7"/>
      <c r="Y145" s="7"/>
      <c r="AB145" s="7"/>
      <c r="AD145" s="6"/>
      <c r="AE145" s="6"/>
      <c r="AF145" s="6"/>
      <c r="AG145" s="6"/>
      <c r="AH145" s="6"/>
      <c r="AI145" s="6"/>
    </row>
    <row r="146" spans="2:37" ht="12.75" customHeight="1" x14ac:dyDescent="0.25">
      <c r="B146" s="3" t="s">
        <v>263</v>
      </c>
      <c r="C146" s="9" t="s">
        <v>366</v>
      </c>
      <c r="D146" s="97">
        <v>34489</v>
      </c>
      <c r="E146">
        <v>8</v>
      </c>
      <c r="F146" t="s">
        <v>678</v>
      </c>
      <c r="G146" s="2" t="s">
        <v>42</v>
      </c>
      <c r="H146" s="6">
        <v>27</v>
      </c>
      <c r="I146" s="7">
        <v>0</v>
      </c>
      <c r="J146" s="6">
        <v>45</v>
      </c>
      <c r="K146" s="7">
        <v>-1</v>
      </c>
      <c r="L146" s="6">
        <v>22</v>
      </c>
      <c r="M146" s="7">
        <v>0</v>
      </c>
      <c r="O146" s="7"/>
      <c r="P146" s="6">
        <v>-18</v>
      </c>
      <c r="Q146" s="7">
        <v>1</v>
      </c>
      <c r="V146" s="7"/>
      <c r="Y146" s="7"/>
      <c r="AB146" s="7"/>
      <c r="AD146" s="6"/>
      <c r="AE146" s="6"/>
      <c r="AF146" s="6"/>
      <c r="AG146" s="6"/>
      <c r="AH146" s="6"/>
      <c r="AI146" s="6"/>
    </row>
    <row r="147" spans="2:37" ht="12.75" customHeight="1" x14ac:dyDescent="0.25">
      <c r="B147" s="3" t="s">
        <v>263</v>
      </c>
      <c r="D147" s="97">
        <v>34492</v>
      </c>
      <c r="E147">
        <v>12</v>
      </c>
      <c r="F147" t="s">
        <v>682</v>
      </c>
      <c r="G147" s="2" t="s">
        <v>76</v>
      </c>
      <c r="H147" s="6">
        <v>22</v>
      </c>
      <c r="I147" s="7">
        <v>-1</v>
      </c>
      <c r="J147" s="6">
        <v>46</v>
      </c>
      <c r="K147" s="7">
        <v>-5</v>
      </c>
      <c r="L147" s="6">
        <v>22</v>
      </c>
      <c r="M147" s="7">
        <v>1</v>
      </c>
      <c r="O147" s="7"/>
      <c r="P147" s="6">
        <v>-24</v>
      </c>
      <c r="Q147" s="7">
        <v>4</v>
      </c>
      <c r="R147" t="s">
        <v>639</v>
      </c>
      <c r="V147" s="7"/>
      <c r="Y147" s="7"/>
      <c r="AB147" s="7"/>
      <c r="AD147" s="6"/>
      <c r="AE147" s="6"/>
      <c r="AF147" s="6"/>
      <c r="AG147" s="6"/>
      <c r="AH147" s="6"/>
      <c r="AI147" s="6"/>
    </row>
    <row r="148" spans="2:37" ht="12.75" customHeight="1" x14ac:dyDescent="0.25">
      <c r="B148" s="3" t="s">
        <v>263</v>
      </c>
      <c r="C148" s="15">
        <v>10</v>
      </c>
      <c r="D148" s="97">
        <v>34495</v>
      </c>
      <c r="E148">
        <v>12</v>
      </c>
      <c r="F148" t="s">
        <v>678</v>
      </c>
      <c r="G148" s="2" t="s">
        <v>180</v>
      </c>
      <c r="H148" s="6">
        <v>26.5</v>
      </c>
      <c r="I148" s="7">
        <v>-3.5</v>
      </c>
      <c r="J148" s="6">
        <v>45.5</v>
      </c>
      <c r="K148" s="7">
        <v>1.5</v>
      </c>
      <c r="L148" s="6">
        <v>19</v>
      </c>
      <c r="M148" s="7">
        <v>-1</v>
      </c>
      <c r="O148" s="7"/>
      <c r="P148" s="6">
        <v>-19</v>
      </c>
      <c r="Q148" s="7">
        <v>-5</v>
      </c>
      <c r="V148" s="7"/>
      <c r="Y148" s="7"/>
      <c r="AB148" s="7"/>
      <c r="AD148" s="6"/>
      <c r="AE148" s="6"/>
      <c r="AF148" s="6"/>
      <c r="AG148" s="6"/>
      <c r="AH148" s="6"/>
      <c r="AI148" s="6"/>
    </row>
    <row r="149" spans="2:37" ht="12.75" customHeight="1" x14ac:dyDescent="0.25">
      <c r="B149" s="3" t="s">
        <v>263</v>
      </c>
      <c r="C149" s="9" t="s">
        <v>469</v>
      </c>
      <c r="D149" s="97">
        <v>34501</v>
      </c>
      <c r="E149">
        <v>24</v>
      </c>
      <c r="F149" t="s">
        <v>577</v>
      </c>
      <c r="G149" s="2" t="s">
        <v>224</v>
      </c>
      <c r="H149" s="6">
        <v>24</v>
      </c>
      <c r="I149" s="7">
        <v>2</v>
      </c>
      <c r="J149" s="6">
        <v>52</v>
      </c>
      <c r="K149" s="7">
        <v>6</v>
      </c>
      <c r="L149" s="6">
        <v>20</v>
      </c>
      <c r="M149" s="7">
        <v>-2</v>
      </c>
      <c r="O149" s="7"/>
      <c r="P149" s="6">
        <v>-28</v>
      </c>
      <c r="Q149" s="7">
        <v>-4</v>
      </c>
      <c r="V149" s="7"/>
      <c r="Y149" s="7"/>
      <c r="AB149" s="7"/>
      <c r="AD149" s="6"/>
      <c r="AE149" s="6"/>
      <c r="AF149" s="6"/>
      <c r="AG149" s="6"/>
      <c r="AH149" s="6"/>
      <c r="AI149" s="6"/>
    </row>
    <row r="150" spans="2:37" x14ac:dyDescent="0.25">
      <c r="B150" s="3" t="s">
        <v>263</v>
      </c>
      <c r="C150" s="9" t="s">
        <v>582</v>
      </c>
      <c r="D150" s="97">
        <v>34515</v>
      </c>
      <c r="E150">
        <v>8</v>
      </c>
      <c r="F150" t="s">
        <v>264</v>
      </c>
      <c r="G150" s="2" t="s">
        <v>54</v>
      </c>
      <c r="H150" s="6">
        <v>26.5</v>
      </c>
      <c r="I150" s="7">
        <v>3.5</v>
      </c>
      <c r="J150" s="6">
        <v>51</v>
      </c>
      <c r="K150" s="7">
        <v>-2.5</v>
      </c>
      <c r="L150" s="6">
        <v>17.5</v>
      </c>
      <c r="M150" s="7">
        <v>-1.5</v>
      </c>
      <c r="O150" s="7"/>
      <c r="P150" s="6">
        <v>-24.5</v>
      </c>
      <c r="Q150" s="7">
        <v>6</v>
      </c>
      <c r="V150" s="7"/>
      <c r="Y150" s="7"/>
      <c r="AB150" s="7"/>
      <c r="AD150" s="6"/>
      <c r="AE150" s="6"/>
      <c r="AF150" s="6"/>
      <c r="AG150" s="6"/>
      <c r="AH150" s="6"/>
      <c r="AI150" s="6"/>
    </row>
    <row r="151" spans="2:37" ht="12.75" customHeight="1" x14ac:dyDescent="0.25">
      <c r="B151" s="3" t="s">
        <v>263</v>
      </c>
      <c r="C151" s="69" t="s">
        <v>388</v>
      </c>
      <c r="D151" s="97">
        <v>34486</v>
      </c>
      <c r="F151" t="s">
        <v>664</v>
      </c>
      <c r="H151" s="6">
        <v>21.6</v>
      </c>
      <c r="I151" s="7">
        <v>-1.2</v>
      </c>
      <c r="J151" s="6">
        <v>51.8</v>
      </c>
      <c r="K151" s="7">
        <v>2.6</v>
      </c>
      <c r="L151" s="6">
        <v>20.3</v>
      </c>
      <c r="M151" s="7">
        <v>-2.8</v>
      </c>
      <c r="O151" s="7"/>
      <c r="P151" s="6">
        <v>-30.2</v>
      </c>
      <c r="Q151" s="7">
        <v>-3.8</v>
      </c>
      <c r="T151" s="6">
        <v>18.8</v>
      </c>
      <c r="U151" s="6">
        <v>73.8</v>
      </c>
      <c r="V151" s="7">
        <f>T151-U151</f>
        <v>-55</v>
      </c>
      <c r="W151" s="6"/>
      <c r="X151" s="6"/>
      <c r="Y151" s="7"/>
      <c r="Z151" s="6">
        <v>53.8</v>
      </c>
      <c r="AA151" s="6">
        <v>23.5</v>
      </c>
      <c r="AB151" s="7">
        <f>Z151-AA151</f>
        <v>30.299999999999997</v>
      </c>
      <c r="AD151" s="6"/>
      <c r="AE151" s="6"/>
      <c r="AF151" s="6"/>
      <c r="AG151" s="6"/>
      <c r="AH151" s="6">
        <v>10.7</v>
      </c>
      <c r="AI151" s="6">
        <v>78.900000000000006</v>
      </c>
      <c r="AJ151" s="7">
        <f>AH151-AI151</f>
        <v>-68.2</v>
      </c>
      <c r="AK151" s="4" t="s">
        <v>292</v>
      </c>
    </row>
    <row r="152" spans="2:37" ht="12.75" customHeight="1" x14ac:dyDescent="0.25">
      <c r="B152" s="3" t="s">
        <v>265</v>
      </c>
      <c r="C152" s="9" t="s">
        <v>419</v>
      </c>
      <c r="D152" s="97">
        <v>34523</v>
      </c>
      <c r="E152">
        <v>13</v>
      </c>
      <c r="F152" t="s">
        <v>678</v>
      </c>
      <c r="G152" s="2" t="s">
        <v>82</v>
      </c>
      <c r="H152" s="6">
        <v>31</v>
      </c>
      <c r="I152" s="7">
        <v>1</v>
      </c>
      <c r="J152" s="6">
        <v>44</v>
      </c>
      <c r="K152" s="7">
        <v>0</v>
      </c>
      <c r="L152" s="6">
        <v>21</v>
      </c>
      <c r="M152" s="7">
        <v>1</v>
      </c>
      <c r="O152" s="7"/>
      <c r="P152" s="6">
        <v>-13</v>
      </c>
      <c r="Q152" s="7">
        <v>1</v>
      </c>
      <c r="Y152" s="7"/>
      <c r="AB152" s="7"/>
      <c r="AD152" s="6"/>
      <c r="AE152" s="6"/>
      <c r="AF152" s="6"/>
      <c r="AG152" s="6"/>
      <c r="AH152" s="6"/>
      <c r="AI152" s="6"/>
    </row>
    <row r="153" spans="2:37" ht="12.75" customHeight="1" x14ac:dyDescent="0.25">
      <c r="B153" s="3" t="s">
        <v>265</v>
      </c>
      <c r="C153" s="9" t="s">
        <v>552</v>
      </c>
      <c r="D153" s="97">
        <v>34529</v>
      </c>
      <c r="E153">
        <v>22</v>
      </c>
      <c r="F153" t="s">
        <v>577</v>
      </c>
      <c r="G153" s="2" t="s">
        <v>224</v>
      </c>
      <c r="H153" s="6">
        <v>23</v>
      </c>
      <c r="I153" s="7">
        <v>-1</v>
      </c>
      <c r="J153" s="6">
        <v>51</v>
      </c>
      <c r="K153" s="7">
        <v>-1</v>
      </c>
      <c r="L153" s="6">
        <v>21</v>
      </c>
      <c r="M153" s="7">
        <v>1</v>
      </c>
      <c r="O153" s="7"/>
      <c r="P153" s="6">
        <v>-28</v>
      </c>
      <c r="Q153" s="7">
        <v>0</v>
      </c>
      <c r="Y153" s="7"/>
      <c r="AB153" s="7"/>
      <c r="AD153" s="6"/>
      <c r="AE153" s="6"/>
      <c r="AF153" s="6"/>
      <c r="AG153" s="6"/>
      <c r="AH153" s="6"/>
      <c r="AI153" s="6"/>
    </row>
    <row r="154" spans="2:37" x14ac:dyDescent="0.25">
      <c r="B154" s="3" t="s">
        <v>265</v>
      </c>
      <c r="C154" s="9" t="s">
        <v>466</v>
      </c>
      <c r="D154" s="97">
        <v>34542</v>
      </c>
      <c r="E154">
        <v>5</v>
      </c>
      <c r="F154" t="s">
        <v>264</v>
      </c>
      <c r="G154" s="2" t="s">
        <v>54</v>
      </c>
      <c r="H154" s="6">
        <v>23</v>
      </c>
      <c r="I154" s="7">
        <v>-3.5</v>
      </c>
      <c r="J154" s="6">
        <v>56.5</v>
      </c>
      <c r="K154" s="7">
        <v>5.5</v>
      </c>
      <c r="L154" s="6">
        <v>14.5</v>
      </c>
      <c r="M154" s="7">
        <v>-3</v>
      </c>
      <c r="O154" s="7"/>
      <c r="P154" s="6">
        <v>-33.5</v>
      </c>
      <c r="Q154" s="7">
        <v>-9</v>
      </c>
      <c r="Y154" s="7"/>
      <c r="AB154" s="7"/>
      <c r="AD154" s="6"/>
      <c r="AE154" s="6"/>
      <c r="AF154" s="6"/>
      <c r="AG154" s="6"/>
      <c r="AH154" s="6"/>
      <c r="AI154" s="6"/>
    </row>
    <row r="155" spans="2:37" ht="12.75" customHeight="1" x14ac:dyDescent="0.25">
      <c r="B155" s="3" t="s">
        <v>265</v>
      </c>
      <c r="C155" s="3" t="s">
        <v>743</v>
      </c>
      <c r="D155" s="97">
        <v>34515</v>
      </c>
      <c r="F155" t="s">
        <v>664</v>
      </c>
      <c r="H155" s="6">
        <v>22</v>
      </c>
      <c r="I155" s="7">
        <v>0.4</v>
      </c>
      <c r="J155" s="6">
        <v>54.7</v>
      </c>
      <c r="K155" s="7">
        <v>2.9</v>
      </c>
      <c r="L155" s="6">
        <v>17.399999999999999</v>
      </c>
      <c r="M155" s="7">
        <v>-2.9</v>
      </c>
      <c r="O155" s="7"/>
      <c r="P155" s="6">
        <v>-32.700000000000003</v>
      </c>
      <c r="Q155" s="7">
        <v>-2.5</v>
      </c>
      <c r="T155" s="6">
        <v>19.600000000000001</v>
      </c>
      <c r="U155" s="6">
        <v>73.400000000000006</v>
      </c>
      <c r="V155" s="7">
        <f>T155-U155</f>
        <v>-53.800000000000004</v>
      </c>
      <c r="W155" s="6">
        <v>50</v>
      </c>
      <c r="X155" s="6">
        <v>17</v>
      </c>
      <c r="Y155" s="7">
        <f>W155-X155</f>
        <v>33</v>
      </c>
      <c r="Z155" s="6">
        <v>56.6</v>
      </c>
      <c r="AA155" s="6">
        <v>23.2</v>
      </c>
      <c r="AB155" s="7">
        <f>Z155-AA155</f>
        <v>33.400000000000006</v>
      </c>
      <c r="AD155" s="6">
        <v>15</v>
      </c>
      <c r="AE155" s="6">
        <v>45</v>
      </c>
      <c r="AF155" s="6">
        <v>15</v>
      </c>
      <c r="AG155" s="6"/>
      <c r="AH155" s="6">
        <v>11.3</v>
      </c>
      <c r="AI155" s="6">
        <v>78.3</v>
      </c>
      <c r="AJ155" s="7">
        <f>AH155-AI155</f>
        <v>-67</v>
      </c>
      <c r="AK155" s="4" t="s">
        <v>292</v>
      </c>
    </row>
    <row r="156" spans="2:37" ht="12.75" customHeight="1" x14ac:dyDescent="0.25">
      <c r="B156" s="3" t="s">
        <v>293</v>
      </c>
      <c r="C156" s="9" t="s">
        <v>572</v>
      </c>
      <c r="D156" s="97">
        <v>34551</v>
      </c>
      <c r="E156">
        <v>10</v>
      </c>
      <c r="F156" t="s">
        <v>678</v>
      </c>
      <c r="G156" s="2" t="s">
        <v>82</v>
      </c>
      <c r="H156" s="6">
        <v>28</v>
      </c>
      <c r="I156" s="7">
        <v>-3</v>
      </c>
      <c r="J156" s="6">
        <v>49</v>
      </c>
      <c r="K156" s="7">
        <v>5</v>
      </c>
      <c r="L156" s="6">
        <v>19</v>
      </c>
      <c r="M156" s="7">
        <v>-2</v>
      </c>
      <c r="O156" s="7"/>
      <c r="P156" s="6">
        <v>-21</v>
      </c>
      <c r="Q156" s="7">
        <v>8</v>
      </c>
      <c r="V156" s="7"/>
      <c r="Y156" s="7"/>
      <c r="AB156" s="7"/>
      <c r="AD156" s="6"/>
      <c r="AE156" s="6"/>
      <c r="AF156" s="6"/>
      <c r="AG156" s="6"/>
      <c r="AH156" s="6"/>
      <c r="AI156" s="6"/>
    </row>
    <row r="157" spans="2:37" ht="12.75" customHeight="1" x14ac:dyDescent="0.25">
      <c r="B157" s="3" t="s">
        <v>293</v>
      </c>
      <c r="C157" s="9" t="s">
        <v>598</v>
      </c>
      <c r="D157" s="97">
        <v>34566</v>
      </c>
      <c r="E157">
        <v>26</v>
      </c>
      <c r="F157" t="s">
        <v>577</v>
      </c>
      <c r="G157" s="2" t="s">
        <v>224</v>
      </c>
      <c r="H157" s="6">
        <v>23</v>
      </c>
      <c r="I157" s="7">
        <v>0</v>
      </c>
      <c r="J157" s="6">
        <v>56</v>
      </c>
      <c r="K157" s="7">
        <v>5</v>
      </c>
      <c r="L157" s="6">
        <v>18</v>
      </c>
      <c r="M157" s="7">
        <v>-3</v>
      </c>
      <c r="O157" s="7"/>
      <c r="P157" s="6">
        <v>-33</v>
      </c>
      <c r="Q157" s="7">
        <v>-5</v>
      </c>
      <c r="V157" s="7"/>
      <c r="Y157" s="7"/>
      <c r="AB157" s="7"/>
      <c r="AD157" s="6"/>
      <c r="AE157" s="6"/>
      <c r="AF157" s="6"/>
      <c r="AG157" s="6"/>
      <c r="AH157" s="6"/>
      <c r="AI157" s="6"/>
    </row>
    <row r="158" spans="2:37" ht="12.75" customHeight="1" x14ac:dyDescent="0.25">
      <c r="B158" s="3" t="s">
        <v>293</v>
      </c>
      <c r="C158" s="52" t="s">
        <v>323</v>
      </c>
      <c r="D158" s="97">
        <v>34572</v>
      </c>
      <c r="E158">
        <v>28</v>
      </c>
      <c r="F158" s="3" t="s">
        <v>357</v>
      </c>
      <c r="G158" s="2" t="s">
        <v>98</v>
      </c>
      <c r="H158" s="6">
        <v>26</v>
      </c>
      <c r="I158" s="7"/>
      <c r="J158" s="6">
        <v>54</v>
      </c>
      <c r="K158" s="7"/>
      <c r="L158" s="6">
        <v>16</v>
      </c>
      <c r="M158" s="7"/>
      <c r="O158" s="7"/>
      <c r="P158" s="6">
        <f>H158-J158</f>
        <v>-28</v>
      </c>
      <c r="Q158" s="7"/>
      <c r="V158" s="7"/>
      <c r="Y158" s="7"/>
      <c r="AB158" s="7"/>
      <c r="AD158" s="6"/>
      <c r="AE158" s="6"/>
      <c r="AF158" s="6"/>
      <c r="AG158" s="6"/>
      <c r="AH158" s="6"/>
      <c r="AI158" s="6"/>
    </row>
    <row r="159" spans="2:37" ht="12.75" customHeight="1" x14ac:dyDescent="0.25">
      <c r="B159" s="3" t="s">
        <v>293</v>
      </c>
      <c r="C159" s="69" t="s">
        <v>689</v>
      </c>
      <c r="D159" s="97">
        <v>34549</v>
      </c>
      <c r="F159" t="s">
        <v>664</v>
      </c>
      <c r="H159" s="6">
        <v>23</v>
      </c>
      <c r="I159" s="7">
        <v>1</v>
      </c>
      <c r="J159" s="6">
        <v>55.5</v>
      </c>
      <c r="K159" s="7">
        <v>0.8</v>
      </c>
      <c r="L159" s="6">
        <v>16.600000000000001</v>
      </c>
      <c r="M159" s="7">
        <v>-0.8</v>
      </c>
      <c r="O159" s="7"/>
      <c r="P159" s="6">
        <v>-32.5</v>
      </c>
      <c r="Q159" s="7">
        <v>0.2</v>
      </c>
      <c r="T159" s="6">
        <v>19.7</v>
      </c>
      <c r="U159" s="6">
        <v>73</v>
      </c>
      <c r="V159" s="7">
        <f>T159-U159</f>
        <v>-53.3</v>
      </c>
      <c r="W159" s="6">
        <v>58.3</v>
      </c>
      <c r="X159" s="6">
        <v>13.5</v>
      </c>
      <c r="Y159" s="7">
        <f>W159-X159</f>
        <v>44.8</v>
      </c>
      <c r="Z159" s="6">
        <v>55.5</v>
      </c>
      <c r="AA159" s="6">
        <v>24.1</v>
      </c>
      <c r="AB159" s="7">
        <f>Z159-AA159</f>
        <v>31.4</v>
      </c>
      <c r="AD159" s="6">
        <v>15.6</v>
      </c>
      <c r="AE159" s="6">
        <v>41.5</v>
      </c>
      <c r="AF159" s="6">
        <v>14.5</v>
      </c>
      <c r="AG159" s="6"/>
      <c r="AH159" s="6">
        <v>11.9</v>
      </c>
      <c r="AI159" s="6">
        <v>77.900000000000006</v>
      </c>
      <c r="AJ159" s="7">
        <f>AH159-AI159</f>
        <v>-66</v>
      </c>
      <c r="AK159" s="4" t="s">
        <v>292</v>
      </c>
    </row>
    <row r="160" spans="2:37" x14ac:dyDescent="0.25">
      <c r="B160" s="3" t="s">
        <v>295</v>
      </c>
      <c r="C160" s="9" t="s">
        <v>417</v>
      </c>
      <c r="D160" s="97">
        <v>34578</v>
      </c>
      <c r="E160">
        <v>9</v>
      </c>
      <c r="F160" t="s">
        <v>264</v>
      </c>
      <c r="G160" s="2" t="s">
        <v>54</v>
      </c>
      <c r="H160" s="6">
        <v>22</v>
      </c>
      <c r="I160" s="7">
        <v>-1</v>
      </c>
      <c r="J160" s="6">
        <v>56.5</v>
      </c>
      <c r="K160" s="7">
        <v>0</v>
      </c>
      <c r="L160" s="6">
        <v>17</v>
      </c>
      <c r="M160" s="7">
        <v>2.5</v>
      </c>
      <c r="O160" s="7"/>
      <c r="P160" s="6">
        <v>-34.5</v>
      </c>
      <c r="Q160" s="7">
        <v>-1</v>
      </c>
      <c r="V160" s="7"/>
      <c r="Y160" s="7"/>
      <c r="AB160" s="7"/>
      <c r="AD160" s="6"/>
      <c r="AE160" s="6"/>
      <c r="AF160" s="6"/>
      <c r="AG160" s="6"/>
      <c r="AH160" s="6"/>
      <c r="AI160" s="6"/>
    </row>
    <row r="161" spans="2:37" ht="12.75" customHeight="1" x14ac:dyDescent="0.25">
      <c r="B161" s="3" t="s">
        <v>295</v>
      </c>
      <c r="C161" s="9" t="s">
        <v>669</v>
      </c>
      <c r="D161" s="97">
        <v>34586</v>
      </c>
      <c r="E161">
        <v>15</v>
      </c>
      <c r="F161" t="s">
        <v>678</v>
      </c>
      <c r="G161" s="2" t="s">
        <v>82</v>
      </c>
      <c r="H161" s="6">
        <v>33</v>
      </c>
      <c r="I161" s="7">
        <v>5</v>
      </c>
      <c r="J161" s="6">
        <v>45</v>
      </c>
      <c r="K161" s="7">
        <v>-4</v>
      </c>
      <c r="L161" s="6">
        <v>18</v>
      </c>
      <c r="M161" s="7">
        <v>-1</v>
      </c>
      <c r="O161" s="7"/>
      <c r="P161" s="6">
        <v>-12</v>
      </c>
      <c r="Q161" s="7">
        <v>9</v>
      </c>
      <c r="V161" s="7"/>
      <c r="Y161" s="7"/>
      <c r="AB161" s="7"/>
      <c r="AD161" s="6"/>
      <c r="AE161" s="6"/>
      <c r="AF161" s="6"/>
      <c r="AG161" s="6"/>
      <c r="AH161" s="6"/>
      <c r="AI161" s="6"/>
    </row>
    <row r="162" spans="2:37" ht="12.75" customHeight="1" x14ac:dyDescent="0.25">
      <c r="B162" s="3" t="s">
        <v>295</v>
      </c>
      <c r="C162" s="9" t="s">
        <v>624</v>
      </c>
      <c r="D162" s="97">
        <v>34592</v>
      </c>
      <c r="E162">
        <v>20</v>
      </c>
      <c r="F162" t="s">
        <v>357</v>
      </c>
      <c r="G162" s="2" t="s">
        <v>96</v>
      </c>
      <c r="H162" s="6">
        <v>30</v>
      </c>
      <c r="I162" s="7">
        <v>4</v>
      </c>
      <c r="J162" s="6">
        <v>48</v>
      </c>
      <c r="K162" s="7">
        <v>-6</v>
      </c>
      <c r="L162" s="6">
        <v>17</v>
      </c>
      <c r="M162" s="7">
        <v>1</v>
      </c>
      <c r="O162" s="7"/>
      <c r="P162" s="6">
        <v>-18</v>
      </c>
      <c r="Q162" s="7">
        <v>10</v>
      </c>
      <c r="V162" s="7"/>
      <c r="Y162" s="7"/>
      <c r="AB162" s="7"/>
      <c r="AD162" s="6"/>
      <c r="AE162" s="6"/>
      <c r="AF162" s="6"/>
      <c r="AG162" s="6"/>
      <c r="AH162" s="6"/>
      <c r="AI162" s="6"/>
    </row>
    <row r="163" spans="2:37" ht="12.75" customHeight="1" x14ac:dyDescent="0.25">
      <c r="B163" s="3" t="s">
        <v>295</v>
      </c>
      <c r="C163" s="9" t="s">
        <v>348</v>
      </c>
      <c r="D163" s="97">
        <v>34599</v>
      </c>
      <c r="E163">
        <v>30</v>
      </c>
      <c r="F163" t="s">
        <v>577</v>
      </c>
      <c r="G163" s="2" t="s">
        <v>224</v>
      </c>
      <c r="H163" s="6">
        <v>25</v>
      </c>
      <c r="I163" s="7">
        <v>2</v>
      </c>
      <c r="J163" s="6">
        <v>54</v>
      </c>
      <c r="K163" s="7">
        <v>-2</v>
      </c>
      <c r="L163" s="6">
        <v>17</v>
      </c>
      <c r="M163" s="7">
        <v>-1</v>
      </c>
      <c r="O163" s="7"/>
      <c r="P163" s="6">
        <v>-29</v>
      </c>
      <c r="Q163" s="7">
        <v>4</v>
      </c>
      <c r="V163" s="7"/>
      <c r="Y163" s="7"/>
      <c r="AB163" s="7"/>
      <c r="AD163" s="6"/>
      <c r="AE163" s="6"/>
      <c r="AF163" s="6"/>
      <c r="AG163" s="6"/>
      <c r="AH163" s="6"/>
      <c r="AI163" s="6"/>
    </row>
    <row r="164" spans="2:37" ht="12.75" customHeight="1" x14ac:dyDescent="0.25">
      <c r="B164" s="3" t="s">
        <v>295</v>
      </c>
      <c r="C164" s="52" t="s">
        <v>431</v>
      </c>
      <c r="D164" s="97">
        <v>34599</v>
      </c>
      <c r="E164">
        <v>2</v>
      </c>
      <c r="F164" s="3" t="s">
        <v>264</v>
      </c>
      <c r="G164" s="2" t="s">
        <v>54</v>
      </c>
      <c r="H164" s="6">
        <v>21</v>
      </c>
      <c r="I164" s="7">
        <v>-1</v>
      </c>
      <c r="J164" s="6">
        <v>57.5</v>
      </c>
      <c r="K164" s="7">
        <v>1</v>
      </c>
      <c r="L164" s="6">
        <v>15.5</v>
      </c>
      <c r="M164" s="7">
        <v>-1.5</v>
      </c>
      <c r="O164" s="7"/>
      <c r="P164" s="6">
        <f>H164-J164</f>
        <v>-36.5</v>
      </c>
      <c r="Q164" s="7">
        <v>-2</v>
      </c>
      <c r="V164" s="7"/>
      <c r="Y164" s="7"/>
      <c r="AB164" s="7"/>
      <c r="AD164" s="6"/>
      <c r="AE164" s="6"/>
      <c r="AF164" s="6"/>
      <c r="AG164" s="6"/>
      <c r="AH164" s="6"/>
      <c r="AI164" s="6"/>
    </row>
    <row r="165" spans="2:37" ht="12.75" customHeight="1" x14ac:dyDescent="0.25">
      <c r="B165" s="3" t="s">
        <v>295</v>
      </c>
      <c r="C165" s="9" t="s">
        <v>601</v>
      </c>
      <c r="D165" s="97">
        <v>34601</v>
      </c>
      <c r="E165">
        <v>30</v>
      </c>
      <c r="F165" t="s">
        <v>577</v>
      </c>
      <c r="G165" s="2" t="s">
        <v>56</v>
      </c>
      <c r="H165" s="6">
        <v>25</v>
      </c>
      <c r="I165" s="7">
        <v>0</v>
      </c>
      <c r="J165" s="6">
        <v>52</v>
      </c>
      <c r="K165" s="7">
        <v>-2</v>
      </c>
      <c r="L165" s="6">
        <v>18</v>
      </c>
      <c r="M165" s="7">
        <v>1</v>
      </c>
      <c r="O165" s="7"/>
      <c r="P165" s="6">
        <v>-27</v>
      </c>
      <c r="Q165" s="7">
        <v>2</v>
      </c>
      <c r="V165" s="7"/>
      <c r="Y165" s="7"/>
      <c r="AB165" s="7"/>
      <c r="AD165" s="6"/>
      <c r="AE165" s="6"/>
      <c r="AF165" s="6"/>
      <c r="AG165" s="6"/>
      <c r="AH165" s="6"/>
      <c r="AI165" s="6"/>
    </row>
    <row r="166" spans="2:37" x14ac:dyDescent="0.25">
      <c r="B166" s="3" t="s">
        <v>295</v>
      </c>
      <c r="C166" s="9" t="s">
        <v>569</v>
      </c>
      <c r="D166" s="97">
        <v>34605</v>
      </c>
      <c r="E166">
        <v>10</v>
      </c>
      <c r="F166" t="s">
        <v>264</v>
      </c>
      <c r="G166" s="2" t="s">
        <v>54</v>
      </c>
      <c r="H166" s="6">
        <v>25.5</v>
      </c>
      <c r="I166" s="7">
        <v>4.5</v>
      </c>
      <c r="J166" s="6">
        <v>54</v>
      </c>
      <c r="K166" s="7">
        <v>-3.5</v>
      </c>
      <c r="L166" s="6">
        <v>16.5</v>
      </c>
      <c r="M166" s="7">
        <v>1</v>
      </c>
      <c r="O166" s="7"/>
      <c r="P166" s="6">
        <v>-28.5</v>
      </c>
      <c r="Q166" s="7">
        <v>8</v>
      </c>
      <c r="V166" s="7"/>
      <c r="Y166" s="7"/>
      <c r="AB166" s="7"/>
      <c r="AD166" s="6"/>
      <c r="AE166" s="6"/>
      <c r="AF166" s="6"/>
      <c r="AG166" s="6"/>
      <c r="AH166" s="6"/>
      <c r="AI166" s="6"/>
    </row>
    <row r="167" spans="2:37" ht="12.75" customHeight="1" x14ac:dyDescent="0.25">
      <c r="B167" s="3" t="s">
        <v>295</v>
      </c>
      <c r="C167" s="3" t="s">
        <v>744</v>
      </c>
      <c r="D167" s="97">
        <v>34578</v>
      </c>
      <c r="F167" t="s">
        <v>664</v>
      </c>
      <c r="H167" s="6">
        <v>22.8</v>
      </c>
      <c r="I167" s="7">
        <v>-0.2</v>
      </c>
      <c r="J167" s="6">
        <v>55.5</v>
      </c>
      <c r="K167" s="7">
        <v>0</v>
      </c>
      <c r="L167" s="6">
        <v>16.7</v>
      </c>
      <c r="M167" s="7">
        <v>0.1</v>
      </c>
      <c r="O167" s="7"/>
      <c r="P167" s="6">
        <v>-32.700000000000003</v>
      </c>
      <c r="Q167" s="7">
        <v>-0.2</v>
      </c>
      <c r="T167" s="6">
        <v>21.2</v>
      </c>
      <c r="U167" s="6">
        <v>71.7</v>
      </c>
      <c r="V167" s="7">
        <f>T167-U167</f>
        <v>-50.5</v>
      </c>
      <c r="W167" s="6">
        <v>46.3</v>
      </c>
      <c r="X167" s="6">
        <v>14</v>
      </c>
      <c r="Y167" s="7">
        <f>W167-X167</f>
        <v>32.299999999999997</v>
      </c>
      <c r="Z167" s="6">
        <v>53.2</v>
      </c>
      <c r="AA167" s="6">
        <v>27.4</v>
      </c>
      <c r="AB167" s="7">
        <f>Z167-AA167</f>
        <v>25.800000000000004</v>
      </c>
      <c r="AD167" s="6">
        <v>16.5</v>
      </c>
      <c r="AE167" s="6">
        <v>39.4</v>
      </c>
      <c r="AF167" s="6">
        <v>14.7</v>
      </c>
      <c r="AG167" s="6"/>
      <c r="AH167" s="6">
        <v>12.4</v>
      </c>
      <c r="AI167" s="6">
        <v>77.099999999999994</v>
      </c>
      <c r="AJ167" s="7">
        <f>AH167-AI167</f>
        <v>-64.699999999999989</v>
      </c>
      <c r="AK167" s="4" t="s">
        <v>292</v>
      </c>
    </row>
    <row r="168" spans="2:37" ht="12.75" customHeight="1" x14ac:dyDescent="0.25">
      <c r="B168" s="3" t="s">
        <v>297</v>
      </c>
      <c r="C168" s="9" t="s">
        <v>647</v>
      </c>
      <c r="D168" s="97">
        <v>34614</v>
      </c>
      <c r="E168">
        <v>12</v>
      </c>
      <c r="F168" t="s">
        <v>678</v>
      </c>
      <c r="G168" s="2" t="s">
        <v>82</v>
      </c>
      <c r="H168" s="6">
        <v>32</v>
      </c>
      <c r="I168" s="7">
        <v>-1</v>
      </c>
      <c r="J168" s="6">
        <v>49</v>
      </c>
      <c r="K168" s="7">
        <v>4</v>
      </c>
      <c r="L168" s="6">
        <v>15</v>
      </c>
      <c r="M168" s="7">
        <v>-3</v>
      </c>
      <c r="O168" s="7"/>
      <c r="P168" s="6">
        <v>-17</v>
      </c>
      <c r="Q168" s="7">
        <v>-5</v>
      </c>
      <c r="V168" s="7"/>
      <c r="Y168" s="7"/>
      <c r="AB168" s="7"/>
      <c r="AD168" s="6"/>
      <c r="AE168" s="6"/>
      <c r="AF168" s="6"/>
      <c r="AG168" s="6"/>
      <c r="AH168" s="6"/>
      <c r="AI168" s="6"/>
    </row>
    <row r="169" spans="2:37" ht="12.75" customHeight="1" x14ac:dyDescent="0.25">
      <c r="B169" s="3" t="s">
        <v>297</v>
      </c>
      <c r="C169" s="9" t="s">
        <v>481</v>
      </c>
      <c r="D169" s="97">
        <v>34627</v>
      </c>
      <c r="E169">
        <v>28</v>
      </c>
      <c r="F169" t="s">
        <v>577</v>
      </c>
      <c r="G169" s="2" t="s">
        <v>224</v>
      </c>
      <c r="H169" s="6">
        <v>25</v>
      </c>
      <c r="I169" s="7">
        <v>0</v>
      </c>
      <c r="J169" s="6">
        <v>57</v>
      </c>
      <c r="K169" s="7">
        <v>5</v>
      </c>
      <c r="L169" s="6">
        <v>14</v>
      </c>
      <c r="M169" s="7">
        <v>-4</v>
      </c>
      <c r="O169" s="7"/>
      <c r="P169" s="6">
        <v>-32</v>
      </c>
      <c r="Q169" s="7">
        <v>-5</v>
      </c>
      <c r="V169" s="7"/>
      <c r="Y169" s="7"/>
      <c r="AB169" s="7"/>
      <c r="AD169" s="6"/>
      <c r="AE169" s="6"/>
      <c r="AF169" s="6"/>
      <c r="AG169" s="6"/>
      <c r="AH169" s="6"/>
      <c r="AI169" s="6"/>
    </row>
    <row r="170" spans="2:37" x14ac:dyDescent="0.25">
      <c r="B170" s="3" t="s">
        <v>297</v>
      </c>
      <c r="C170" s="9" t="s">
        <v>486</v>
      </c>
      <c r="D170" s="97">
        <v>34634</v>
      </c>
      <c r="E170">
        <v>4</v>
      </c>
      <c r="F170" t="s">
        <v>264</v>
      </c>
      <c r="G170" s="2" t="s">
        <v>54</v>
      </c>
      <c r="H170" s="6">
        <v>21.5</v>
      </c>
      <c r="I170" s="7">
        <v>-4</v>
      </c>
      <c r="J170" s="6">
        <v>56.5</v>
      </c>
      <c r="K170" s="7">
        <v>2.5</v>
      </c>
      <c r="L170" s="6">
        <v>17</v>
      </c>
      <c r="M170" s="7">
        <v>0.5</v>
      </c>
      <c r="O170" s="7"/>
      <c r="P170" s="6">
        <v>-35</v>
      </c>
      <c r="Q170" s="7">
        <v>-6.5</v>
      </c>
      <c r="V170" s="7"/>
      <c r="Y170" s="7"/>
      <c r="AB170" s="7"/>
      <c r="AD170" s="6"/>
      <c r="AE170" s="6"/>
      <c r="AF170" s="6"/>
      <c r="AG170" s="6"/>
      <c r="AH170" s="6"/>
      <c r="AI170" s="6"/>
    </row>
    <row r="171" spans="2:37" ht="12.75" customHeight="1" x14ac:dyDescent="0.25">
      <c r="B171" s="3" t="s">
        <v>297</v>
      </c>
      <c r="C171" s="59" t="s">
        <v>745</v>
      </c>
      <c r="D171" s="97">
        <v>34612</v>
      </c>
      <c r="F171" t="s">
        <v>664</v>
      </c>
      <c r="H171" s="6">
        <v>22.8</v>
      </c>
      <c r="I171" s="7">
        <v>0</v>
      </c>
      <c r="J171" s="6">
        <v>56.7</v>
      </c>
      <c r="K171" s="7">
        <v>1.2</v>
      </c>
      <c r="L171" s="6">
        <v>15.5</v>
      </c>
      <c r="M171" s="7">
        <v>-1.2</v>
      </c>
      <c r="O171" s="7"/>
      <c r="P171" s="6">
        <v>-33.9</v>
      </c>
      <c r="Q171" s="7">
        <v>-1.2</v>
      </c>
      <c r="T171" s="6">
        <v>21.9</v>
      </c>
      <c r="U171" s="6">
        <v>70.2</v>
      </c>
      <c r="V171" s="7">
        <f>T171-U171</f>
        <v>-48.300000000000004</v>
      </c>
      <c r="W171" s="6">
        <v>50.6</v>
      </c>
      <c r="X171" s="6">
        <v>15.4</v>
      </c>
      <c r="Y171" s="7">
        <f>W171-X171</f>
        <v>35.200000000000003</v>
      </c>
      <c r="Z171" s="6">
        <v>50.6</v>
      </c>
      <c r="AA171" s="6">
        <v>28.9</v>
      </c>
      <c r="AB171" s="7">
        <f>Z171-AA171</f>
        <v>21.700000000000003</v>
      </c>
      <c r="AD171" s="6">
        <v>17.2</v>
      </c>
      <c r="AE171" s="6">
        <v>40.799999999999997</v>
      </c>
      <c r="AF171" s="6">
        <v>13.7</v>
      </c>
      <c r="AG171" s="6"/>
      <c r="AH171" s="6">
        <v>12.7</v>
      </c>
      <c r="AI171" s="6">
        <v>76.400000000000006</v>
      </c>
      <c r="AJ171" s="7">
        <f>AH171-AI171</f>
        <v>-63.7</v>
      </c>
      <c r="AK171" s="4" t="s">
        <v>292</v>
      </c>
    </row>
    <row r="172" spans="2:37" ht="12.75" customHeight="1" x14ac:dyDescent="0.25">
      <c r="B172" s="3" t="s">
        <v>296</v>
      </c>
      <c r="C172" s="9" t="s">
        <v>694</v>
      </c>
      <c r="D172" s="97">
        <v>34642</v>
      </c>
      <c r="E172">
        <v>9</v>
      </c>
      <c r="F172" t="s">
        <v>678</v>
      </c>
      <c r="G172" s="2" t="s">
        <v>82</v>
      </c>
      <c r="H172" s="6">
        <v>31</v>
      </c>
      <c r="I172" s="7">
        <v>-1</v>
      </c>
      <c r="J172" s="6">
        <v>49</v>
      </c>
      <c r="K172" s="7">
        <v>0</v>
      </c>
      <c r="L172" s="6">
        <v>16</v>
      </c>
      <c r="M172" s="7">
        <v>1</v>
      </c>
      <c r="O172" s="7"/>
      <c r="P172" s="6">
        <v>-18</v>
      </c>
      <c r="Q172" s="7">
        <v>-1</v>
      </c>
      <c r="V172" s="7"/>
      <c r="Y172" s="7"/>
      <c r="AB172" s="7"/>
      <c r="AD172" s="6"/>
      <c r="AE172" s="6"/>
      <c r="AF172" s="6"/>
      <c r="AG172" s="6"/>
      <c r="AH172" s="6"/>
      <c r="AI172" s="6"/>
    </row>
    <row r="173" spans="2:37" ht="12.75" customHeight="1" x14ac:dyDescent="0.25">
      <c r="B173" s="3" t="s">
        <v>296</v>
      </c>
      <c r="C173" s="9" t="s">
        <v>301</v>
      </c>
      <c r="D173" s="97">
        <v>34655</v>
      </c>
      <c r="E173">
        <v>24</v>
      </c>
      <c r="F173" t="s">
        <v>577</v>
      </c>
      <c r="G173" s="2" t="s">
        <v>224</v>
      </c>
      <c r="H173" s="6">
        <v>24</v>
      </c>
      <c r="I173" s="7">
        <v>-1</v>
      </c>
      <c r="J173" s="6">
        <v>55</v>
      </c>
      <c r="K173" s="7">
        <v>-2</v>
      </c>
      <c r="L173" s="6">
        <v>17</v>
      </c>
      <c r="M173" s="7">
        <v>3</v>
      </c>
      <c r="O173" s="7"/>
      <c r="P173" s="6">
        <v>-31</v>
      </c>
      <c r="Q173" s="7">
        <v>1</v>
      </c>
      <c r="V173" s="7"/>
      <c r="Y173" s="7"/>
      <c r="AB173" s="7"/>
      <c r="AD173" s="6"/>
      <c r="AE173" s="6"/>
      <c r="AF173" s="6"/>
      <c r="AG173" s="6"/>
      <c r="AH173" s="6"/>
      <c r="AI173" s="6"/>
    </row>
    <row r="174" spans="2:37" x14ac:dyDescent="0.25">
      <c r="B174" s="3" t="s">
        <v>296</v>
      </c>
      <c r="C174" s="9" t="s">
        <v>517</v>
      </c>
      <c r="D174" s="97">
        <v>34668</v>
      </c>
      <c r="E174">
        <v>9</v>
      </c>
      <c r="F174" t="s">
        <v>264</v>
      </c>
      <c r="G174" s="2" t="s">
        <v>54</v>
      </c>
      <c r="H174" s="6">
        <v>21.5</v>
      </c>
      <c r="I174" s="7">
        <v>0</v>
      </c>
      <c r="J174" s="6">
        <v>61</v>
      </c>
      <c r="K174" s="7">
        <v>4.5</v>
      </c>
      <c r="L174" s="6">
        <v>13.5</v>
      </c>
      <c r="M174" s="7">
        <v>-3.5</v>
      </c>
      <c r="O174" s="7"/>
      <c r="P174" s="6">
        <v>-39.5</v>
      </c>
      <c r="Q174" s="7">
        <v>-4.5</v>
      </c>
      <c r="V174" s="7"/>
      <c r="Y174" s="7"/>
      <c r="AB174" s="7"/>
      <c r="AD174" s="6"/>
      <c r="AE174" s="6"/>
      <c r="AF174" s="6"/>
      <c r="AG174" s="6"/>
      <c r="AH174" s="6"/>
      <c r="AI174" s="6"/>
    </row>
    <row r="175" spans="2:37" ht="12.75" customHeight="1" x14ac:dyDescent="0.25">
      <c r="B175" s="3" t="s">
        <v>296</v>
      </c>
      <c r="C175" s="3" t="s">
        <v>746</v>
      </c>
      <c r="D175" s="97">
        <v>34659</v>
      </c>
      <c r="F175" t="s">
        <v>664</v>
      </c>
      <c r="H175" s="6">
        <v>23.2</v>
      </c>
      <c r="I175" s="7">
        <v>0.4</v>
      </c>
      <c r="J175" s="6">
        <v>57.4</v>
      </c>
      <c r="K175" s="7">
        <v>0.7</v>
      </c>
      <c r="L175" s="6">
        <v>15</v>
      </c>
      <c r="M175" s="7">
        <v>-0.5</v>
      </c>
      <c r="O175" s="7"/>
      <c r="P175" s="6">
        <v>-34.200000000000003</v>
      </c>
      <c r="Q175" s="7">
        <v>-0.3</v>
      </c>
      <c r="T175" s="6">
        <v>21.3</v>
      </c>
      <c r="U175" s="6">
        <v>71.400000000000006</v>
      </c>
      <c r="V175" s="7">
        <f>T175-U175</f>
        <v>-50.100000000000009</v>
      </c>
      <c r="W175" s="6">
        <v>49.6</v>
      </c>
      <c r="X175" s="6">
        <v>16.600000000000001</v>
      </c>
      <c r="Y175" s="7">
        <f>W175-X175</f>
        <v>33</v>
      </c>
      <c r="Z175" s="6">
        <v>50.1</v>
      </c>
      <c r="AA175" s="6">
        <v>28.4</v>
      </c>
      <c r="AB175" s="7">
        <f>Z175-AA175</f>
        <v>21.700000000000003</v>
      </c>
      <c r="AD175" s="6">
        <v>15.9</v>
      </c>
      <c r="AE175" s="6">
        <v>40.4</v>
      </c>
      <c r="AF175" s="6">
        <v>12.8</v>
      </c>
      <c r="AG175" s="6"/>
      <c r="AH175" s="6">
        <v>11.1</v>
      </c>
      <c r="AI175" s="6">
        <v>78.099999999999994</v>
      </c>
      <c r="AJ175" s="7">
        <f>AH175-AI175</f>
        <v>-67</v>
      </c>
      <c r="AK175" s="4" t="s">
        <v>292</v>
      </c>
    </row>
    <row r="176" spans="2:37" ht="12.75" customHeight="1" x14ac:dyDescent="0.25">
      <c r="B176" s="3" t="s">
        <v>266</v>
      </c>
      <c r="C176" s="9" t="s">
        <v>571</v>
      </c>
      <c r="D176" s="97">
        <v>34670</v>
      </c>
      <c r="E176">
        <v>8</v>
      </c>
      <c r="F176" t="s">
        <v>678</v>
      </c>
      <c r="G176" s="2" t="s">
        <v>82</v>
      </c>
      <c r="H176" s="6">
        <v>31</v>
      </c>
      <c r="I176" s="7">
        <v>0</v>
      </c>
      <c r="J176" s="6">
        <v>49</v>
      </c>
      <c r="K176" s="7">
        <v>0</v>
      </c>
      <c r="L176" s="6">
        <v>17</v>
      </c>
      <c r="M176" s="7">
        <v>1</v>
      </c>
      <c r="O176" s="7"/>
      <c r="P176" s="6">
        <v>-18</v>
      </c>
      <c r="Q176" s="7">
        <v>0</v>
      </c>
      <c r="V176" s="7"/>
      <c r="Y176" s="7"/>
      <c r="AB176" s="7"/>
      <c r="AD176" s="6"/>
      <c r="AE176" s="6"/>
      <c r="AF176" s="6"/>
      <c r="AG176" s="6"/>
      <c r="AH176" s="6"/>
      <c r="AI176" s="6"/>
    </row>
    <row r="177" spans="1:37" ht="12.75" customHeight="1" x14ac:dyDescent="0.25">
      <c r="B177" s="3" t="s">
        <v>266</v>
      </c>
      <c r="C177" s="9" t="s">
        <v>574</v>
      </c>
      <c r="D177" s="97">
        <v>34677</v>
      </c>
      <c r="E177">
        <v>10</v>
      </c>
      <c r="F177" t="s">
        <v>678</v>
      </c>
      <c r="G177" s="2" t="s">
        <v>138</v>
      </c>
      <c r="H177" s="6">
        <v>26</v>
      </c>
      <c r="I177" s="7">
        <v>-5</v>
      </c>
      <c r="J177" s="6">
        <v>53</v>
      </c>
      <c r="K177" s="7">
        <v>4</v>
      </c>
      <c r="L177" s="6">
        <v>17</v>
      </c>
      <c r="M177" s="7">
        <v>0</v>
      </c>
      <c r="O177" s="7"/>
      <c r="P177" s="6">
        <v>-27</v>
      </c>
      <c r="Q177" s="7">
        <v>-9</v>
      </c>
      <c r="V177" s="7"/>
      <c r="Y177" s="7"/>
      <c r="AB177" s="7"/>
      <c r="AD177" s="6"/>
      <c r="AE177" s="6"/>
      <c r="AF177" s="6"/>
      <c r="AG177" s="6"/>
      <c r="AH177" s="6"/>
      <c r="AI177" s="6"/>
    </row>
    <row r="178" spans="1:37" ht="12.75" customHeight="1" x14ac:dyDescent="0.25">
      <c r="B178" s="3" t="s">
        <v>266</v>
      </c>
      <c r="C178" s="9" t="s">
        <v>455</v>
      </c>
      <c r="D178" s="97">
        <v>34683</v>
      </c>
      <c r="E178">
        <v>22</v>
      </c>
      <c r="F178" t="s">
        <v>577</v>
      </c>
      <c r="G178" s="2" t="s">
        <v>224</v>
      </c>
      <c r="H178" s="6">
        <v>22</v>
      </c>
      <c r="I178" s="7">
        <v>-2</v>
      </c>
      <c r="J178" s="6">
        <v>61</v>
      </c>
      <c r="K178" s="7">
        <v>6</v>
      </c>
      <c r="L178" s="6">
        <v>13</v>
      </c>
      <c r="M178" s="7">
        <v>-4</v>
      </c>
      <c r="O178" s="7"/>
      <c r="P178" s="6">
        <v>-39</v>
      </c>
      <c r="Q178" s="7">
        <v>-8</v>
      </c>
      <c r="V178" s="7"/>
      <c r="Y178" s="7"/>
      <c r="AB178" s="7"/>
      <c r="AD178" s="6"/>
      <c r="AE178" s="6"/>
      <c r="AF178" s="6"/>
      <c r="AG178" s="6"/>
      <c r="AH178" s="6"/>
      <c r="AI178" s="6"/>
    </row>
    <row r="179" spans="1:37" ht="12.75" customHeight="1" x14ac:dyDescent="0.25">
      <c r="B179" s="3" t="s">
        <v>266</v>
      </c>
      <c r="C179" s="3" t="s">
        <v>747</v>
      </c>
      <c r="D179" s="97">
        <v>34698</v>
      </c>
      <c r="F179" t="s">
        <v>664</v>
      </c>
      <c r="H179" s="6">
        <v>20.399999999999999</v>
      </c>
      <c r="I179" s="7">
        <v>-2.8</v>
      </c>
      <c r="J179" s="6">
        <v>60.9</v>
      </c>
      <c r="K179" s="7">
        <v>3.5</v>
      </c>
      <c r="L179" s="6">
        <v>14.3</v>
      </c>
      <c r="M179" s="7">
        <v>-0.7</v>
      </c>
      <c r="O179" s="7"/>
      <c r="P179" s="6">
        <v>-40.5</v>
      </c>
      <c r="Q179" s="7">
        <v>-6.3</v>
      </c>
      <c r="T179" s="6">
        <v>18.100000000000001</v>
      </c>
      <c r="U179" s="6">
        <v>75.5</v>
      </c>
      <c r="V179" s="7">
        <f>T179-U179</f>
        <v>-57.4</v>
      </c>
      <c r="W179" s="6">
        <v>55.3</v>
      </c>
      <c r="X179" s="6">
        <v>17</v>
      </c>
      <c r="Y179" s="7">
        <f>W179-X179</f>
        <v>38.299999999999997</v>
      </c>
      <c r="Z179" s="6">
        <v>50.8</v>
      </c>
      <c r="AA179" s="6">
        <v>28.4</v>
      </c>
      <c r="AB179" s="7">
        <f>Z179-AA179</f>
        <v>22.4</v>
      </c>
      <c r="AD179" s="6">
        <v>13.8</v>
      </c>
      <c r="AE179" s="6">
        <v>43.9</v>
      </c>
      <c r="AF179" s="6">
        <v>13.2</v>
      </c>
      <c r="AG179" s="6"/>
      <c r="AH179" s="6">
        <v>9.6999999999999993</v>
      </c>
      <c r="AI179" s="6">
        <v>81.099999999999994</v>
      </c>
      <c r="AJ179" s="7">
        <f>AH179-AI179</f>
        <v>-71.399999999999991</v>
      </c>
      <c r="AK179" s="4" t="s">
        <v>292</v>
      </c>
    </row>
    <row r="180" spans="1:37" x14ac:dyDescent="0.25">
      <c r="A180" s="1">
        <v>1995</v>
      </c>
      <c r="B180" s="3" t="s">
        <v>267</v>
      </c>
      <c r="C180" s="9" t="s">
        <v>459</v>
      </c>
      <c r="D180" s="97">
        <v>34703</v>
      </c>
      <c r="E180">
        <v>13</v>
      </c>
      <c r="F180" t="s">
        <v>264</v>
      </c>
      <c r="G180" s="2" t="s">
        <v>54</v>
      </c>
      <c r="H180" s="6">
        <v>18.5</v>
      </c>
      <c r="I180" s="7">
        <v>-3</v>
      </c>
      <c r="J180" s="6">
        <v>62</v>
      </c>
      <c r="K180" s="7">
        <v>1</v>
      </c>
      <c r="L180" s="6">
        <v>14</v>
      </c>
      <c r="M180" s="7">
        <v>0.5</v>
      </c>
      <c r="O180" s="7"/>
      <c r="P180" s="6">
        <v>-43.5</v>
      </c>
      <c r="Q180" s="7">
        <v>-4</v>
      </c>
      <c r="V180" s="7"/>
      <c r="Y180" s="7"/>
      <c r="AB180" s="7"/>
      <c r="AD180" s="6"/>
      <c r="AE180" s="6"/>
      <c r="AF180" s="6"/>
      <c r="AG180" s="6"/>
      <c r="AH180" s="6"/>
      <c r="AI180" s="6"/>
    </row>
    <row r="181" spans="1:37" ht="12.75" customHeight="1" x14ac:dyDescent="0.25">
      <c r="B181" s="3" t="s">
        <v>267</v>
      </c>
      <c r="C181" s="9" t="s">
        <v>340</v>
      </c>
      <c r="D181" s="97">
        <v>34711</v>
      </c>
      <c r="E181">
        <v>15</v>
      </c>
      <c r="F181" t="s">
        <v>521</v>
      </c>
      <c r="G181" s="2" t="s">
        <v>192</v>
      </c>
      <c r="H181" s="6">
        <v>25</v>
      </c>
      <c r="I181" s="7"/>
      <c r="J181" s="6">
        <v>60</v>
      </c>
      <c r="K181" s="7"/>
      <c r="L181" s="6">
        <v>12</v>
      </c>
      <c r="M181" s="7"/>
      <c r="O181" s="7"/>
      <c r="P181" s="6">
        <v>-35</v>
      </c>
      <c r="Q181" s="7"/>
      <c r="V181" s="7"/>
      <c r="Y181" s="7"/>
      <c r="AB181" s="7"/>
      <c r="AD181" s="6"/>
      <c r="AE181" s="6"/>
      <c r="AF181" s="6"/>
      <c r="AG181" s="6"/>
      <c r="AH181" s="6"/>
      <c r="AI181" s="6"/>
    </row>
    <row r="182" spans="1:37" ht="12.75" customHeight="1" x14ac:dyDescent="0.25">
      <c r="B182" s="3" t="s">
        <v>267</v>
      </c>
      <c r="C182" s="9" t="s">
        <v>594</v>
      </c>
      <c r="D182" s="97">
        <v>34712</v>
      </c>
      <c r="E182">
        <v>18</v>
      </c>
      <c r="F182" t="s">
        <v>678</v>
      </c>
      <c r="G182" s="2" t="s">
        <v>82</v>
      </c>
      <c r="H182" s="6">
        <v>30</v>
      </c>
      <c r="I182" s="7">
        <v>4</v>
      </c>
      <c r="J182" s="6">
        <v>48</v>
      </c>
      <c r="K182" s="7">
        <v>-5</v>
      </c>
      <c r="L182" s="6">
        <v>18</v>
      </c>
      <c r="M182" s="7">
        <v>1</v>
      </c>
      <c r="O182" s="7"/>
      <c r="P182" s="6">
        <v>-18</v>
      </c>
      <c r="Q182" s="7">
        <v>9</v>
      </c>
      <c r="V182" s="7"/>
      <c r="Y182" s="7"/>
      <c r="AB182" s="7"/>
      <c r="AD182" s="6"/>
      <c r="AE182" s="6"/>
      <c r="AF182" s="6"/>
      <c r="AG182" s="6"/>
      <c r="AH182" s="6"/>
      <c r="AI182" s="6"/>
    </row>
    <row r="183" spans="1:37" ht="12.75" customHeight="1" x14ac:dyDescent="0.25">
      <c r="B183" s="3" t="s">
        <v>267</v>
      </c>
      <c r="C183" s="9" t="s">
        <v>465</v>
      </c>
      <c r="D183" s="97">
        <v>34719</v>
      </c>
      <c r="E183">
        <v>26</v>
      </c>
      <c r="F183" t="s">
        <v>577</v>
      </c>
      <c r="G183" s="2" t="s">
        <v>224</v>
      </c>
      <c r="H183" s="6">
        <v>27</v>
      </c>
      <c r="I183" s="7">
        <v>5</v>
      </c>
      <c r="J183" s="6">
        <v>56</v>
      </c>
      <c r="K183" s="7">
        <v>-5</v>
      </c>
      <c r="L183" s="6">
        <v>14</v>
      </c>
      <c r="M183" s="7">
        <v>1</v>
      </c>
      <c r="O183" s="7"/>
      <c r="P183" s="6">
        <v>-29</v>
      </c>
      <c r="Q183" s="7">
        <v>10</v>
      </c>
      <c r="V183" s="7"/>
      <c r="Y183" s="7"/>
      <c r="AB183" s="7"/>
      <c r="AD183" s="6"/>
      <c r="AE183" s="6"/>
      <c r="AF183" s="6"/>
      <c r="AG183" s="6"/>
      <c r="AH183" s="6"/>
      <c r="AI183" s="6"/>
    </row>
    <row r="184" spans="1:37" x14ac:dyDescent="0.25">
      <c r="B184" s="3" t="s">
        <v>267</v>
      </c>
      <c r="C184" s="9" t="s">
        <v>430</v>
      </c>
      <c r="D184" s="97">
        <v>34724</v>
      </c>
      <c r="E184">
        <v>3</v>
      </c>
      <c r="F184" t="s">
        <v>264</v>
      </c>
      <c r="G184" s="2" t="s">
        <v>54</v>
      </c>
      <c r="H184" s="6">
        <v>23.5</v>
      </c>
      <c r="I184" s="7">
        <v>5</v>
      </c>
      <c r="J184" s="6">
        <v>59.5</v>
      </c>
      <c r="K184" s="7">
        <v>-2.5</v>
      </c>
      <c r="L184" s="6">
        <v>13</v>
      </c>
      <c r="M184" s="7">
        <v>-1</v>
      </c>
      <c r="O184" s="7"/>
      <c r="P184" s="6">
        <v>-36</v>
      </c>
      <c r="Q184" s="7">
        <v>7.5</v>
      </c>
      <c r="V184" s="7"/>
      <c r="Y184" s="7"/>
      <c r="AB184" s="7"/>
      <c r="AD184" s="6"/>
      <c r="AE184" s="6"/>
      <c r="AF184" s="6"/>
      <c r="AG184" s="6"/>
      <c r="AH184" s="6"/>
      <c r="AI184" s="6"/>
    </row>
    <row r="185" spans="1:37" ht="12.75" customHeight="1" x14ac:dyDescent="0.25">
      <c r="B185" s="3" t="s">
        <v>267</v>
      </c>
      <c r="C185" s="88" t="s">
        <v>742</v>
      </c>
      <c r="D185" s="97">
        <v>34703</v>
      </c>
      <c r="F185" t="s">
        <v>664</v>
      </c>
      <c r="H185" s="6">
        <v>22.7</v>
      </c>
      <c r="I185" s="7">
        <v>2.2999999999999998</v>
      </c>
      <c r="J185" s="6">
        <v>59</v>
      </c>
      <c r="K185" s="7">
        <v>-1.9</v>
      </c>
      <c r="L185" s="6">
        <v>13.7</v>
      </c>
      <c r="M185" s="7">
        <v>-0.6</v>
      </c>
      <c r="O185" s="7"/>
      <c r="P185" s="6">
        <v>-36.299999999999997</v>
      </c>
      <c r="Q185" s="7">
        <v>4.2</v>
      </c>
      <c r="T185" s="6">
        <v>18.399999999999999</v>
      </c>
      <c r="U185" s="6">
        <v>74.599999999999994</v>
      </c>
      <c r="V185" s="7">
        <f>T185-U185</f>
        <v>-56.199999999999996</v>
      </c>
      <c r="W185" s="6">
        <v>56.2</v>
      </c>
      <c r="X185" s="6">
        <v>18.100000000000001</v>
      </c>
      <c r="Y185" s="7">
        <f>W185-X185</f>
        <v>38.1</v>
      </c>
      <c r="Z185" s="6">
        <v>51.8</v>
      </c>
      <c r="AA185" s="6">
        <v>26.6</v>
      </c>
      <c r="AB185" s="7">
        <f>Z185-AA185</f>
        <v>25.199999999999996</v>
      </c>
      <c r="AD185" s="6">
        <v>14.7</v>
      </c>
      <c r="AE185" s="6">
        <v>43.5</v>
      </c>
      <c r="AF185" s="6">
        <v>12.5</v>
      </c>
      <c r="AG185" s="6"/>
      <c r="AH185" s="6">
        <v>10.5</v>
      </c>
      <c r="AI185" s="6">
        <v>80</v>
      </c>
      <c r="AJ185" s="7">
        <f>AH185-AI185</f>
        <v>-69.5</v>
      </c>
      <c r="AK185" s="4" t="s">
        <v>292</v>
      </c>
    </row>
    <row r="186" spans="1:37" ht="12.75" customHeight="1" x14ac:dyDescent="0.25">
      <c r="B186" s="3" t="s">
        <v>268</v>
      </c>
      <c r="C186" s="9" t="s">
        <v>337</v>
      </c>
      <c r="D186" s="97">
        <v>34740</v>
      </c>
      <c r="E186">
        <v>17</v>
      </c>
      <c r="F186" t="s">
        <v>678</v>
      </c>
      <c r="G186" s="2" t="s">
        <v>82</v>
      </c>
      <c r="H186" s="6">
        <v>31</v>
      </c>
      <c r="I186" s="7">
        <v>1</v>
      </c>
      <c r="J186" s="6">
        <v>49</v>
      </c>
      <c r="K186" s="7">
        <v>1</v>
      </c>
      <c r="L186" s="6">
        <v>17</v>
      </c>
      <c r="M186" s="7">
        <v>-1</v>
      </c>
      <c r="O186" s="7"/>
      <c r="P186" s="6">
        <v>-18</v>
      </c>
      <c r="Q186" s="7">
        <v>0</v>
      </c>
      <c r="V186" s="7"/>
      <c r="Y186" s="7"/>
      <c r="AB186" s="7"/>
      <c r="AD186" s="6"/>
      <c r="AE186" s="6"/>
      <c r="AF186" s="6"/>
      <c r="AG186" s="6"/>
      <c r="AH186" s="6"/>
      <c r="AI186" s="6"/>
    </row>
    <row r="187" spans="1:37" ht="12.75" customHeight="1" x14ac:dyDescent="0.25">
      <c r="B187" s="3" t="s">
        <v>268</v>
      </c>
      <c r="C187" s="9" t="s">
        <v>300</v>
      </c>
      <c r="D187" s="97">
        <v>34747</v>
      </c>
      <c r="E187">
        <v>24</v>
      </c>
      <c r="F187" t="s">
        <v>577</v>
      </c>
      <c r="G187" s="2" t="s">
        <v>224</v>
      </c>
      <c r="H187" s="6">
        <v>24</v>
      </c>
      <c r="I187" s="7">
        <v>-3</v>
      </c>
      <c r="J187" s="6">
        <v>58</v>
      </c>
      <c r="K187" s="7">
        <v>2</v>
      </c>
      <c r="L187" s="6">
        <v>14</v>
      </c>
      <c r="M187" s="7">
        <v>0</v>
      </c>
      <c r="O187" s="7"/>
      <c r="P187" s="6">
        <v>-34</v>
      </c>
      <c r="Q187" s="7">
        <v>-5</v>
      </c>
      <c r="V187" s="7"/>
      <c r="Y187" s="7"/>
      <c r="AB187" s="7"/>
      <c r="AD187" s="6"/>
      <c r="AE187" s="6"/>
      <c r="AF187" s="6"/>
      <c r="AG187" s="6"/>
      <c r="AH187" s="6"/>
      <c r="AI187" s="6"/>
    </row>
    <row r="188" spans="1:37" x14ac:dyDescent="0.25">
      <c r="B188" s="3" t="s">
        <v>268</v>
      </c>
      <c r="C188" s="9" t="s">
        <v>431</v>
      </c>
      <c r="D188" s="97">
        <v>34752</v>
      </c>
      <c r="E188">
        <v>3</v>
      </c>
      <c r="F188" t="s">
        <v>264</v>
      </c>
      <c r="G188" s="2" t="s">
        <v>54</v>
      </c>
      <c r="H188" s="6">
        <v>20.5</v>
      </c>
      <c r="I188" s="7">
        <v>-3</v>
      </c>
      <c r="J188" s="6">
        <v>60.5</v>
      </c>
      <c r="K188" s="7">
        <v>1</v>
      </c>
      <c r="L188" s="6">
        <v>15</v>
      </c>
      <c r="M188" s="7">
        <v>2</v>
      </c>
      <c r="O188" s="7"/>
      <c r="P188" s="6">
        <v>-40</v>
      </c>
      <c r="Q188" s="7">
        <v>-4</v>
      </c>
      <c r="V188" s="7"/>
      <c r="Y188" s="7"/>
      <c r="AB188" s="7"/>
      <c r="AD188" s="6"/>
      <c r="AE188" s="6"/>
      <c r="AF188" s="6"/>
      <c r="AG188" s="6"/>
      <c r="AH188" s="6"/>
      <c r="AI188" s="6"/>
    </row>
    <row r="189" spans="1:37" ht="12.75" customHeight="1" x14ac:dyDescent="0.25">
      <c r="B189" s="3" t="s">
        <v>268</v>
      </c>
      <c r="C189" s="69" t="s">
        <v>687</v>
      </c>
      <c r="D189" s="97">
        <v>34731</v>
      </c>
      <c r="F189" t="s">
        <v>664</v>
      </c>
      <c r="H189" s="6">
        <v>21.8</v>
      </c>
      <c r="I189" s="7">
        <v>-0.9</v>
      </c>
      <c r="J189" s="6">
        <v>59.5</v>
      </c>
      <c r="K189" s="7">
        <v>0.5</v>
      </c>
      <c r="L189" s="6">
        <v>13.7</v>
      </c>
      <c r="M189" s="7">
        <v>0</v>
      </c>
      <c r="O189" s="7"/>
      <c r="P189" s="6">
        <v>-37.700000000000003</v>
      </c>
      <c r="Q189" s="7">
        <v>-1.4</v>
      </c>
      <c r="T189" s="6">
        <v>19.100000000000001</v>
      </c>
      <c r="U189" s="6">
        <v>74.099999999999994</v>
      </c>
      <c r="V189" s="7">
        <f>T189-U189</f>
        <v>-54.999999999999993</v>
      </c>
      <c r="W189" s="6">
        <v>58</v>
      </c>
      <c r="X189" s="6">
        <v>18.5</v>
      </c>
      <c r="Y189" s="7">
        <f>W189-X189</f>
        <v>39.5</v>
      </c>
      <c r="Z189" s="6">
        <v>51.6</v>
      </c>
      <c r="AA189" s="6">
        <v>26.4</v>
      </c>
      <c r="AB189" s="7">
        <f>Z189-AA189</f>
        <v>25.200000000000003</v>
      </c>
      <c r="AD189" s="6">
        <v>14.8</v>
      </c>
      <c r="AE189" s="6">
        <v>43.4</v>
      </c>
      <c r="AF189" s="6">
        <v>12.9</v>
      </c>
      <c r="AG189" s="6"/>
      <c r="AH189" s="6">
        <v>10.5</v>
      </c>
      <c r="AI189" s="6">
        <v>80</v>
      </c>
      <c r="AJ189" s="7">
        <f>AH189-AI189</f>
        <v>-69.5</v>
      </c>
      <c r="AK189" s="4" t="s">
        <v>292</v>
      </c>
    </row>
    <row r="190" spans="1:37" ht="12.75" customHeight="1" x14ac:dyDescent="0.25">
      <c r="B190" s="3" t="s">
        <v>294</v>
      </c>
      <c r="C190" s="9" t="s">
        <v>337</v>
      </c>
      <c r="D190" s="97">
        <v>34768</v>
      </c>
      <c r="E190">
        <v>15</v>
      </c>
      <c r="F190" t="s">
        <v>678</v>
      </c>
      <c r="G190" s="2" t="s">
        <v>82</v>
      </c>
      <c r="H190" s="6">
        <v>27</v>
      </c>
      <c r="I190" s="7">
        <v>-4</v>
      </c>
      <c r="J190" s="6">
        <v>52</v>
      </c>
      <c r="K190" s="7">
        <v>3</v>
      </c>
      <c r="L190" s="6">
        <v>17</v>
      </c>
      <c r="M190" s="7">
        <v>0</v>
      </c>
      <c r="O190" s="7"/>
      <c r="P190" s="6">
        <v>-25</v>
      </c>
      <c r="Q190" s="7">
        <v>-7</v>
      </c>
      <c r="V190" s="7"/>
      <c r="Y190" s="7"/>
      <c r="AB190" s="7"/>
      <c r="AD190" s="6"/>
      <c r="AE190" s="6"/>
      <c r="AF190" s="6"/>
      <c r="AG190" s="6"/>
      <c r="AH190" s="6"/>
      <c r="AI190" s="6"/>
    </row>
    <row r="191" spans="1:37" ht="12.75" customHeight="1" x14ac:dyDescent="0.25">
      <c r="B191" s="3" t="s">
        <v>294</v>
      </c>
      <c r="C191" s="9" t="s">
        <v>300</v>
      </c>
      <c r="D191" s="97">
        <v>34775</v>
      </c>
      <c r="E191">
        <v>23</v>
      </c>
      <c r="F191" t="s">
        <v>577</v>
      </c>
      <c r="G191" s="2" t="s">
        <v>224</v>
      </c>
      <c r="H191" s="6">
        <v>25</v>
      </c>
      <c r="I191" s="7">
        <v>1</v>
      </c>
      <c r="J191" s="6">
        <v>57</v>
      </c>
      <c r="K191" s="7">
        <v>-1</v>
      </c>
      <c r="L191" s="6">
        <v>13</v>
      </c>
      <c r="M191" s="7">
        <v>-1</v>
      </c>
      <c r="O191" s="7"/>
      <c r="P191" s="6">
        <v>-32</v>
      </c>
      <c r="Q191" s="7">
        <v>2</v>
      </c>
      <c r="V191" s="7"/>
      <c r="Y191" s="7"/>
      <c r="AB191" s="7"/>
      <c r="AD191" s="6"/>
      <c r="AE191" s="6"/>
      <c r="AF191" s="6"/>
      <c r="AG191" s="6"/>
      <c r="AH191" s="6"/>
      <c r="AI191" s="6"/>
    </row>
    <row r="192" spans="1:37" ht="12.75" customHeight="1" x14ac:dyDescent="0.25">
      <c r="B192" s="3" t="s">
        <v>294</v>
      </c>
      <c r="C192" s="9" t="s">
        <v>321</v>
      </c>
      <c r="D192" s="97">
        <v>34782</v>
      </c>
      <c r="E192">
        <v>26</v>
      </c>
      <c r="F192" t="s">
        <v>577</v>
      </c>
      <c r="G192" s="2" t="s">
        <v>192</v>
      </c>
      <c r="H192" s="6">
        <v>25</v>
      </c>
      <c r="I192" s="7">
        <v>0</v>
      </c>
      <c r="J192" s="6">
        <v>59</v>
      </c>
      <c r="K192" s="7">
        <v>2</v>
      </c>
      <c r="L192" s="6">
        <v>12</v>
      </c>
      <c r="M192" s="7">
        <v>-1</v>
      </c>
      <c r="O192" s="7"/>
      <c r="P192" s="6">
        <f>H192-J192</f>
        <v>-34</v>
      </c>
      <c r="Q192" s="7">
        <v>-2</v>
      </c>
      <c r="V192" s="7"/>
      <c r="Y192" s="7"/>
      <c r="AB192" s="7"/>
      <c r="AD192" s="6"/>
      <c r="AE192" s="6"/>
      <c r="AF192" s="6"/>
      <c r="AG192" s="6"/>
      <c r="AH192" s="6"/>
      <c r="AI192" s="6"/>
    </row>
    <row r="193" spans="2:37" x14ac:dyDescent="0.25">
      <c r="B193" s="3" t="s">
        <v>294</v>
      </c>
      <c r="C193" s="9" t="s">
        <v>433</v>
      </c>
      <c r="D193" s="97">
        <v>34787</v>
      </c>
      <c r="E193">
        <v>7</v>
      </c>
      <c r="F193" t="s">
        <v>264</v>
      </c>
      <c r="G193" s="2" t="s">
        <v>54</v>
      </c>
      <c r="H193" s="6">
        <v>23</v>
      </c>
      <c r="I193" s="7">
        <v>2.5</v>
      </c>
      <c r="J193" s="6">
        <v>57.5</v>
      </c>
      <c r="K193" s="7">
        <v>-3</v>
      </c>
      <c r="L193" s="6">
        <v>15</v>
      </c>
      <c r="M193" s="7">
        <v>0</v>
      </c>
      <c r="O193" s="7"/>
      <c r="P193" s="6">
        <v>-34.5</v>
      </c>
      <c r="Q193" s="7">
        <v>5.5</v>
      </c>
      <c r="V193" s="7"/>
      <c r="Y193" s="7"/>
      <c r="AB193" s="7"/>
      <c r="AD193" s="6"/>
      <c r="AE193" s="6"/>
      <c r="AF193" s="6"/>
      <c r="AG193" s="6"/>
      <c r="AH193" s="6"/>
      <c r="AI193" s="6"/>
    </row>
    <row r="194" spans="2:37" ht="12.75" customHeight="1" x14ac:dyDescent="0.25">
      <c r="B194" s="3" t="s">
        <v>294</v>
      </c>
      <c r="C194" s="69" t="s">
        <v>687</v>
      </c>
      <c r="D194" s="97">
        <v>34759</v>
      </c>
      <c r="F194" t="s">
        <v>664</v>
      </c>
      <c r="H194" s="6">
        <v>23.4</v>
      </c>
      <c r="I194" s="7">
        <v>1.6</v>
      </c>
      <c r="J194" s="6">
        <v>58</v>
      </c>
      <c r="K194" s="7">
        <v>-1.5</v>
      </c>
      <c r="L194" s="6">
        <v>13.9</v>
      </c>
      <c r="M194" s="7">
        <v>0.2</v>
      </c>
      <c r="O194" s="7"/>
      <c r="P194" s="6">
        <v>-34.6</v>
      </c>
      <c r="Q194" s="7">
        <v>3.1</v>
      </c>
      <c r="T194" s="6">
        <v>20.8</v>
      </c>
      <c r="U194" s="6">
        <v>71.7</v>
      </c>
      <c r="V194" s="7">
        <f>T194-U194</f>
        <v>-50.900000000000006</v>
      </c>
      <c r="W194" s="6">
        <v>58.5</v>
      </c>
      <c r="X194" s="6">
        <v>18.5</v>
      </c>
      <c r="Y194" s="7">
        <f>W194-X194</f>
        <v>40</v>
      </c>
      <c r="Z194" s="6">
        <v>50.6</v>
      </c>
      <c r="AA194" s="6">
        <v>26.9</v>
      </c>
      <c r="AB194" s="7">
        <f>Z194-AA194</f>
        <v>23.700000000000003</v>
      </c>
      <c r="AD194" s="6">
        <v>15.5</v>
      </c>
      <c r="AE194" s="6">
        <v>42.5</v>
      </c>
      <c r="AF194" s="6">
        <v>12.3</v>
      </c>
      <c r="AG194" s="6"/>
      <c r="AH194" s="6">
        <v>11.2</v>
      </c>
      <c r="AI194" s="6">
        <v>78.599999999999994</v>
      </c>
      <c r="AJ194" s="7">
        <f>AH194-AI194</f>
        <v>-67.399999999999991</v>
      </c>
      <c r="AK194" s="4" t="s">
        <v>292</v>
      </c>
    </row>
    <row r="195" spans="2:37" ht="12.75" customHeight="1" x14ac:dyDescent="0.25">
      <c r="B195" s="3" t="s">
        <v>269</v>
      </c>
      <c r="C195" s="9" t="s">
        <v>647</v>
      </c>
      <c r="D195" s="97">
        <v>34796</v>
      </c>
      <c r="E195">
        <v>13</v>
      </c>
      <c r="F195" t="s">
        <v>678</v>
      </c>
      <c r="G195" s="2" t="s">
        <v>82</v>
      </c>
      <c r="H195" s="6">
        <v>26</v>
      </c>
      <c r="I195" s="7">
        <v>-1</v>
      </c>
      <c r="J195" s="6">
        <v>51</v>
      </c>
      <c r="K195" s="7">
        <v>-1</v>
      </c>
      <c r="L195" s="6">
        <v>18</v>
      </c>
      <c r="M195" s="7">
        <v>1</v>
      </c>
      <c r="O195" s="7"/>
      <c r="P195" s="6">
        <v>-25</v>
      </c>
      <c r="Q195" s="7">
        <v>0</v>
      </c>
      <c r="V195" s="7"/>
      <c r="AB195" s="7"/>
      <c r="AD195" s="6"/>
      <c r="AE195" s="6"/>
      <c r="AF195" s="6"/>
      <c r="AG195" s="6"/>
      <c r="AH195" s="6"/>
      <c r="AI195" s="6"/>
    </row>
    <row r="196" spans="2:37" ht="12.75" customHeight="1" x14ac:dyDescent="0.25">
      <c r="B196" s="3" t="s">
        <v>269</v>
      </c>
      <c r="C196" s="9" t="s">
        <v>322</v>
      </c>
      <c r="D196" s="97">
        <v>34810</v>
      </c>
      <c r="E196">
        <v>27</v>
      </c>
      <c r="F196" t="s">
        <v>577</v>
      </c>
      <c r="G196" s="2" t="s">
        <v>224</v>
      </c>
      <c r="H196" s="6">
        <v>26</v>
      </c>
      <c r="I196" s="7">
        <v>1</v>
      </c>
      <c r="J196" s="6">
        <v>56</v>
      </c>
      <c r="K196" s="7">
        <v>-3</v>
      </c>
      <c r="L196" s="6">
        <v>15</v>
      </c>
      <c r="M196" s="7">
        <v>3</v>
      </c>
      <c r="O196" s="7"/>
      <c r="P196" s="6">
        <v>-30</v>
      </c>
      <c r="Q196" s="7">
        <v>4</v>
      </c>
      <c r="V196" s="7"/>
      <c r="AB196" s="7"/>
      <c r="AD196" s="6"/>
      <c r="AE196" s="6"/>
      <c r="AF196" s="6"/>
      <c r="AG196" s="6"/>
      <c r="AH196" s="6"/>
      <c r="AI196" s="6"/>
    </row>
    <row r="197" spans="2:37" ht="12.75" customHeight="1" x14ac:dyDescent="0.25">
      <c r="B197" s="3" t="s">
        <v>269</v>
      </c>
      <c r="C197" s="3" t="s">
        <v>748</v>
      </c>
      <c r="D197" s="97">
        <v>34787</v>
      </c>
      <c r="F197" t="s">
        <v>664</v>
      </c>
      <c r="H197" s="6">
        <v>22.5</v>
      </c>
      <c r="I197" s="7">
        <v>-0.9</v>
      </c>
      <c r="J197" s="6">
        <v>57.2</v>
      </c>
      <c r="K197" s="7">
        <v>-0.8</v>
      </c>
      <c r="L197" s="6">
        <v>15.3</v>
      </c>
      <c r="M197" s="7">
        <v>1.4</v>
      </c>
      <c r="O197" s="7"/>
      <c r="P197" s="6">
        <v>-34.700000000000003</v>
      </c>
      <c r="Q197" s="7">
        <v>-0.1</v>
      </c>
      <c r="T197" s="6">
        <v>20.6</v>
      </c>
      <c r="U197" s="6">
        <v>71.900000000000006</v>
      </c>
      <c r="V197" s="7">
        <f>T197-U197</f>
        <v>-51.300000000000004</v>
      </c>
      <c r="W197" s="6">
        <v>60.6</v>
      </c>
      <c r="X197" s="6">
        <v>18.2</v>
      </c>
      <c r="Y197" s="7">
        <f>W197-X197</f>
        <v>42.400000000000006</v>
      </c>
      <c r="Z197" s="6">
        <v>52.3</v>
      </c>
      <c r="AA197" s="6">
        <v>25.5</v>
      </c>
      <c r="AB197" s="7">
        <f>Z197-AA197</f>
        <v>26.799999999999997</v>
      </c>
      <c r="AD197" s="6">
        <v>15.3</v>
      </c>
      <c r="AE197" s="6">
        <v>42</v>
      </c>
      <c r="AF197" s="6">
        <v>13.8</v>
      </c>
      <c r="AG197" s="6"/>
      <c r="AH197" s="6">
        <v>11.5</v>
      </c>
      <c r="AI197" s="6">
        <v>79</v>
      </c>
      <c r="AJ197" s="7">
        <f>AH197-AI197</f>
        <v>-67.5</v>
      </c>
      <c r="AK197" s="4" t="s">
        <v>292</v>
      </c>
    </row>
    <row r="198" spans="2:37" x14ac:dyDescent="0.25">
      <c r="B198" s="3" t="s">
        <v>270</v>
      </c>
      <c r="C198" s="9" t="s">
        <v>436</v>
      </c>
      <c r="D198" s="97">
        <v>34822</v>
      </c>
      <c r="E198">
        <v>12</v>
      </c>
      <c r="F198" t="s">
        <v>264</v>
      </c>
      <c r="G198" s="2" t="s">
        <v>54</v>
      </c>
      <c r="H198" s="6">
        <v>23</v>
      </c>
      <c r="I198" s="7">
        <v>0</v>
      </c>
      <c r="J198" s="6">
        <v>55.5</v>
      </c>
      <c r="K198" s="7">
        <v>-2</v>
      </c>
      <c r="L198" s="6">
        <v>16.5</v>
      </c>
      <c r="M198" s="7">
        <v>1.5</v>
      </c>
      <c r="O198" s="7"/>
      <c r="P198" s="6">
        <v>-32.5</v>
      </c>
      <c r="Q198" s="7">
        <v>2</v>
      </c>
      <c r="V198" s="7"/>
      <c r="Y198" s="7"/>
      <c r="AB198" s="7"/>
      <c r="AD198" s="6"/>
      <c r="AE198" s="6"/>
      <c r="AF198" s="6"/>
      <c r="AG198" s="6"/>
      <c r="AH198" s="6"/>
      <c r="AI198" s="6"/>
    </row>
    <row r="199" spans="2:37" ht="12.75" customHeight="1" x14ac:dyDescent="0.25">
      <c r="B199" s="3" t="s">
        <v>270</v>
      </c>
      <c r="C199" s="9" t="s">
        <v>340</v>
      </c>
      <c r="D199" s="97">
        <v>34831</v>
      </c>
      <c r="E199">
        <v>20</v>
      </c>
      <c r="F199" t="s">
        <v>678</v>
      </c>
      <c r="G199" s="2" t="s">
        <v>82</v>
      </c>
      <c r="H199" s="6">
        <v>29</v>
      </c>
      <c r="I199" s="7">
        <v>3</v>
      </c>
      <c r="J199" s="6">
        <v>48</v>
      </c>
      <c r="K199" s="7">
        <v>-3</v>
      </c>
      <c r="L199" s="6">
        <v>19</v>
      </c>
      <c r="M199" s="7">
        <v>1</v>
      </c>
      <c r="O199" s="7"/>
      <c r="P199" s="6">
        <v>-19</v>
      </c>
      <c r="Q199" s="7">
        <v>6</v>
      </c>
      <c r="V199" s="7"/>
      <c r="Y199" s="7"/>
      <c r="AB199" s="7"/>
      <c r="AD199" s="6"/>
      <c r="AE199" s="6"/>
      <c r="AF199" s="6"/>
      <c r="AG199" s="6"/>
      <c r="AH199" s="6"/>
      <c r="AI199" s="6"/>
    </row>
    <row r="200" spans="2:37" ht="12.75" customHeight="1" x14ac:dyDescent="0.25">
      <c r="B200" s="3" t="s">
        <v>270</v>
      </c>
      <c r="C200" s="9" t="s">
        <v>452</v>
      </c>
      <c r="D200" s="97">
        <v>34838</v>
      </c>
      <c r="E200">
        <v>25</v>
      </c>
      <c r="F200" t="s">
        <v>577</v>
      </c>
      <c r="G200" s="2" t="s">
        <v>224</v>
      </c>
      <c r="H200" s="6">
        <v>22</v>
      </c>
      <c r="I200" s="7">
        <v>-4</v>
      </c>
      <c r="J200" s="6">
        <v>58</v>
      </c>
      <c r="K200" s="7">
        <v>2</v>
      </c>
      <c r="L200" s="6">
        <v>16</v>
      </c>
      <c r="M200" s="7">
        <v>1</v>
      </c>
      <c r="O200" s="7"/>
      <c r="P200" s="6">
        <v>-36</v>
      </c>
      <c r="Q200" s="7">
        <v>-6</v>
      </c>
      <c r="V200" s="7"/>
      <c r="Y200" s="7"/>
      <c r="AB200" s="7"/>
      <c r="AD200" s="6"/>
      <c r="AE200" s="6"/>
      <c r="AF200" s="6"/>
      <c r="AG200" s="6"/>
      <c r="AH200" s="6"/>
      <c r="AI200" s="6"/>
    </row>
    <row r="201" spans="2:37" x14ac:dyDescent="0.25">
      <c r="B201" s="3" t="s">
        <v>270</v>
      </c>
      <c r="C201" s="9" t="s">
        <v>440</v>
      </c>
      <c r="D201" s="97">
        <v>34850</v>
      </c>
      <c r="E201">
        <v>9</v>
      </c>
      <c r="F201" t="s">
        <v>264</v>
      </c>
      <c r="G201" s="2" t="s">
        <v>54</v>
      </c>
      <c r="H201" s="6">
        <v>20</v>
      </c>
      <c r="I201" s="7">
        <v>-3</v>
      </c>
      <c r="J201" s="6">
        <v>59.5</v>
      </c>
      <c r="K201" s="7">
        <v>4</v>
      </c>
      <c r="L201" s="6">
        <v>14.5</v>
      </c>
      <c r="M201" s="7">
        <v>-2</v>
      </c>
      <c r="O201" s="7"/>
      <c r="P201" s="6">
        <v>-39.5</v>
      </c>
      <c r="Q201" s="7">
        <v>-7</v>
      </c>
      <c r="V201" s="7"/>
      <c r="Y201" s="7"/>
      <c r="AB201" s="7"/>
      <c r="AD201" s="6"/>
      <c r="AE201" s="6"/>
      <c r="AF201" s="6"/>
      <c r="AG201" s="6"/>
      <c r="AH201" s="6"/>
      <c r="AI201" s="6"/>
    </row>
    <row r="202" spans="2:37" ht="12.75" customHeight="1" x14ac:dyDescent="0.25">
      <c r="B202" s="3" t="s">
        <v>270</v>
      </c>
      <c r="C202" s="69" t="s">
        <v>689</v>
      </c>
      <c r="D202" s="97">
        <v>34822</v>
      </c>
      <c r="F202" t="s">
        <v>664</v>
      </c>
      <c r="H202" s="6">
        <v>21.3</v>
      </c>
      <c r="I202" s="7">
        <v>-1.2</v>
      </c>
      <c r="J202" s="6">
        <v>57.4</v>
      </c>
      <c r="K202" s="7">
        <v>0.2</v>
      </c>
      <c r="L202" s="6">
        <v>16.600000000000001</v>
      </c>
      <c r="M202" s="7">
        <v>1.3</v>
      </c>
      <c r="O202" s="7"/>
      <c r="P202" s="6">
        <v>-36.1</v>
      </c>
      <c r="Q202" s="7">
        <v>-1.4</v>
      </c>
      <c r="T202" s="6">
        <v>20.5</v>
      </c>
      <c r="U202" s="6">
        <v>72.2</v>
      </c>
      <c r="V202" s="7">
        <f>T202-U202</f>
        <v>-51.7</v>
      </c>
      <c r="W202" s="6">
        <v>64.7</v>
      </c>
      <c r="X202" s="6">
        <v>15.8</v>
      </c>
      <c r="Y202" s="7">
        <f>W202-X202</f>
        <v>48.900000000000006</v>
      </c>
      <c r="Z202" s="6">
        <v>55.1</v>
      </c>
      <c r="AA202" s="6">
        <v>23.2</v>
      </c>
      <c r="AB202" s="7">
        <f>Z202-AA202</f>
        <v>31.900000000000002</v>
      </c>
      <c r="AD202" s="6">
        <v>14.7</v>
      </c>
      <c r="AE202" s="6">
        <v>44.1</v>
      </c>
      <c r="AF202" s="6">
        <v>12.7</v>
      </c>
      <c r="AG202" s="6"/>
      <c r="AH202" s="6">
        <v>10.4</v>
      </c>
      <c r="AI202" s="6">
        <v>79.3</v>
      </c>
      <c r="AJ202" s="7">
        <f>AH202-AI202</f>
        <v>-68.899999999999991</v>
      </c>
      <c r="AK202" s="4" t="s">
        <v>292</v>
      </c>
    </row>
    <row r="203" spans="2:37" ht="12.75" customHeight="1" x14ac:dyDescent="0.25">
      <c r="B203" s="3" t="s">
        <v>263</v>
      </c>
      <c r="C203" s="9" t="s">
        <v>669</v>
      </c>
      <c r="D203" s="97">
        <v>34859</v>
      </c>
      <c r="E203">
        <v>16</v>
      </c>
      <c r="F203" t="s">
        <v>678</v>
      </c>
      <c r="G203" s="2" t="s">
        <v>82</v>
      </c>
      <c r="H203" s="6">
        <v>24</v>
      </c>
      <c r="I203" s="7">
        <v>-5</v>
      </c>
      <c r="J203" s="6">
        <v>53</v>
      </c>
      <c r="K203" s="7">
        <v>5</v>
      </c>
      <c r="L203" s="6">
        <v>19</v>
      </c>
      <c r="M203" s="7">
        <v>0</v>
      </c>
      <c r="O203" s="7"/>
      <c r="P203" s="6">
        <v>-29</v>
      </c>
      <c r="Q203" s="7">
        <v>-10</v>
      </c>
      <c r="V203" s="7"/>
      <c r="Y203" s="7"/>
      <c r="AB203" s="7"/>
      <c r="AD203" s="6"/>
      <c r="AE203" s="6"/>
      <c r="AF203" s="6"/>
      <c r="AG203" s="6"/>
      <c r="AH203" s="6"/>
      <c r="AI203" s="6"/>
    </row>
    <row r="204" spans="2:37" ht="12.75" customHeight="1" x14ac:dyDescent="0.25">
      <c r="B204" s="3" t="s">
        <v>263</v>
      </c>
      <c r="C204" s="9" t="s">
        <v>625</v>
      </c>
      <c r="D204" s="97">
        <v>34873</v>
      </c>
      <c r="F204" t="s">
        <v>577</v>
      </c>
      <c r="H204" s="6">
        <v>32</v>
      </c>
      <c r="I204" s="7"/>
      <c r="J204" s="6">
        <v>54</v>
      </c>
      <c r="K204" s="7"/>
      <c r="L204" s="6">
        <v>11</v>
      </c>
      <c r="M204" s="7"/>
      <c r="O204" s="7"/>
      <c r="P204" s="6">
        <v>-22</v>
      </c>
      <c r="Q204" s="7"/>
      <c r="R204" t="s">
        <v>639</v>
      </c>
      <c r="V204" s="7"/>
      <c r="Y204" s="7"/>
      <c r="AB204" s="7"/>
      <c r="AD204" s="6"/>
      <c r="AE204" s="6"/>
      <c r="AF204" s="6"/>
      <c r="AG204" s="6"/>
      <c r="AH204" s="6"/>
      <c r="AI204" s="6"/>
    </row>
    <row r="205" spans="2:37" ht="12.75" customHeight="1" x14ac:dyDescent="0.25">
      <c r="B205" s="3" t="s">
        <v>263</v>
      </c>
      <c r="C205" s="9" t="s">
        <v>527</v>
      </c>
      <c r="D205" s="97">
        <v>34873</v>
      </c>
      <c r="E205">
        <v>29</v>
      </c>
      <c r="F205" t="s">
        <v>577</v>
      </c>
      <c r="G205" s="2" t="s">
        <v>224</v>
      </c>
      <c r="H205" s="6">
        <v>29</v>
      </c>
      <c r="I205" s="7">
        <v>7</v>
      </c>
      <c r="J205" s="6">
        <v>56</v>
      </c>
      <c r="K205" s="7">
        <v>-2</v>
      </c>
      <c r="L205" s="6">
        <v>13</v>
      </c>
      <c r="M205" s="7">
        <v>-3</v>
      </c>
      <c r="O205" s="7"/>
      <c r="P205" s="6">
        <v>-27</v>
      </c>
      <c r="Q205" s="7">
        <v>9</v>
      </c>
      <c r="V205" s="7"/>
      <c r="Y205" s="7"/>
      <c r="AB205" s="7"/>
      <c r="AD205" s="6"/>
      <c r="AE205" s="6"/>
      <c r="AF205" s="6"/>
      <c r="AG205" s="6"/>
      <c r="AH205" s="6"/>
      <c r="AI205" s="6"/>
    </row>
    <row r="206" spans="2:37" ht="12.75" customHeight="1" x14ac:dyDescent="0.25">
      <c r="B206" s="3" t="s">
        <v>263</v>
      </c>
      <c r="C206" s="9" t="s">
        <v>558</v>
      </c>
      <c r="D206" s="97">
        <v>34876</v>
      </c>
      <c r="E206">
        <v>30</v>
      </c>
      <c r="F206" t="s">
        <v>577</v>
      </c>
      <c r="G206" s="2" t="s">
        <v>56</v>
      </c>
      <c r="H206" s="6">
        <v>31</v>
      </c>
      <c r="I206" s="7">
        <v>2</v>
      </c>
      <c r="J206" s="6">
        <v>55</v>
      </c>
      <c r="K206" s="7">
        <v>-1</v>
      </c>
      <c r="L206" s="6">
        <v>11</v>
      </c>
      <c r="M206" s="7">
        <v>-2</v>
      </c>
      <c r="O206" s="7"/>
      <c r="P206" s="6">
        <f>H206-J206</f>
        <v>-24</v>
      </c>
      <c r="Q206" s="7">
        <v>3</v>
      </c>
      <c r="V206" s="7"/>
      <c r="Y206" s="7"/>
      <c r="AB206" s="7"/>
      <c r="AD206" s="6"/>
      <c r="AE206" s="6"/>
      <c r="AF206" s="6"/>
      <c r="AG206" s="6"/>
      <c r="AH206" s="6"/>
      <c r="AI206" s="6"/>
    </row>
    <row r="207" spans="2:37" x14ac:dyDescent="0.25">
      <c r="B207" s="3" t="s">
        <v>263</v>
      </c>
      <c r="C207" s="9" t="s">
        <v>569</v>
      </c>
      <c r="D207" s="97">
        <v>34878</v>
      </c>
      <c r="E207">
        <v>7</v>
      </c>
      <c r="F207" t="s">
        <v>264</v>
      </c>
      <c r="G207" s="2" t="s">
        <v>54</v>
      </c>
      <c r="H207" s="6">
        <v>25.5</v>
      </c>
      <c r="I207" s="7">
        <v>5.5</v>
      </c>
      <c r="J207" s="6">
        <v>57</v>
      </c>
      <c r="K207" s="7">
        <v>-2.5</v>
      </c>
      <c r="L207" s="6">
        <v>13</v>
      </c>
      <c r="M207" s="7">
        <v>-1.5</v>
      </c>
      <c r="O207" s="7"/>
      <c r="P207" s="6">
        <v>-31.5</v>
      </c>
      <c r="Q207" s="7">
        <v>8</v>
      </c>
      <c r="V207" s="7"/>
      <c r="Y207" s="7"/>
      <c r="AB207" s="7"/>
      <c r="AD207" s="6"/>
      <c r="AE207" s="6"/>
      <c r="AF207" s="6"/>
      <c r="AG207" s="6"/>
      <c r="AH207" s="6"/>
      <c r="AI207" s="6"/>
    </row>
    <row r="208" spans="2:37" ht="12.75" customHeight="1" x14ac:dyDescent="0.25">
      <c r="B208" s="3" t="s">
        <v>263</v>
      </c>
      <c r="C208" s="3" t="s">
        <v>749</v>
      </c>
      <c r="D208" s="97">
        <v>34850</v>
      </c>
      <c r="F208" t="s">
        <v>664</v>
      </c>
      <c r="H208" s="6">
        <v>22.6</v>
      </c>
      <c r="I208" s="7">
        <v>1.3</v>
      </c>
      <c r="J208" s="6">
        <v>58.2</v>
      </c>
      <c r="K208" s="7">
        <v>0.8</v>
      </c>
      <c r="L208" s="6">
        <v>14.8</v>
      </c>
      <c r="M208" s="7">
        <v>-1.8</v>
      </c>
      <c r="O208" s="7"/>
      <c r="P208" s="6">
        <v>-35.6</v>
      </c>
      <c r="Q208" s="7">
        <v>0.5</v>
      </c>
      <c r="T208" s="6">
        <v>21.8</v>
      </c>
      <c r="U208" s="6">
        <v>70.599999999999994</v>
      </c>
      <c r="V208" s="7">
        <f>T208-U208</f>
        <v>-48.8</v>
      </c>
      <c r="W208" s="6">
        <v>65.8</v>
      </c>
      <c r="X208" s="6">
        <v>14.8</v>
      </c>
      <c r="Y208" s="7">
        <f>W208-X208</f>
        <v>51</v>
      </c>
      <c r="Z208" s="6">
        <v>53.4</v>
      </c>
      <c r="AA208" s="6">
        <v>24.5</v>
      </c>
      <c r="AB208" s="7">
        <f>Z208-AA208</f>
        <v>28.9</v>
      </c>
      <c r="AD208" s="6">
        <v>15.7</v>
      </c>
      <c r="AE208" s="6">
        <v>46</v>
      </c>
      <c r="AF208" s="6">
        <v>11.5</v>
      </c>
      <c r="AG208" s="6"/>
      <c r="AH208" s="6">
        <v>11.9</v>
      </c>
      <c r="AI208" s="6">
        <v>77.8</v>
      </c>
      <c r="AJ208" s="7">
        <f>AH208-AI208</f>
        <v>-65.899999999999991</v>
      </c>
      <c r="AK208" s="4" t="s">
        <v>292</v>
      </c>
    </row>
    <row r="209" spans="2:37" ht="12.75" customHeight="1" x14ac:dyDescent="0.25">
      <c r="B209" s="3" t="s">
        <v>265</v>
      </c>
      <c r="C209" s="9" t="s">
        <v>583</v>
      </c>
      <c r="D209" s="97">
        <v>34883</v>
      </c>
      <c r="F209" t="s">
        <v>577</v>
      </c>
      <c r="H209" s="6">
        <v>33</v>
      </c>
      <c r="I209" s="7">
        <v>1</v>
      </c>
      <c r="J209" s="6">
        <v>52</v>
      </c>
      <c r="K209" s="7">
        <v>-2</v>
      </c>
      <c r="L209" s="6">
        <v>10</v>
      </c>
      <c r="M209" s="7">
        <v>-1</v>
      </c>
      <c r="O209" s="7"/>
      <c r="P209" s="6">
        <v>-19</v>
      </c>
      <c r="Q209" s="7">
        <v>3</v>
      </c>
      <c r="R209" t="s">
        <v>639</v>
      </c>
      <c r="V209" s="7"/>
      <c r="Y209" s="7"/>
      <c r="AB209" s="7"/>
      <c r="AD209" s="6"/>
      <c r="AE209" s="6"/>
      <c r="AF209" s="6"/>
      <c r="AG209" s="6"/>
      <c r="AH209" s="6"/>
      <c r="AI209" s="6"/>
    </row>
    <row r="210" spans="2:37" ht="12.75" customHeight="1" x14ac:dyDescent="0.25">
      <c r="B210" s="3" t="s">
        <v>265</v>
      </c>
      <c r="C210" s="9" t="s">
        <v>647</v>
      </c>
      <c r="D210" s="97">
        <v>34887</v>
      </c>
      <c r="E210">
        <v>13</v>
      </c>
      <c r="F210" t="s">
        <v>678</v>
      </c>
      <c r="G210" s="2" t="s">
        <v>82</v>
      </c>
      <c r="H210" s="6">
        <v>32</v>
      </c>
      <c r="I210" s="7">
        <v>6</v>
      </c>
      <c r="J210" s="6">
        <v>47</v>
      </c>
      <c r="K210" s="7">
        <v>-6</v>
      </c>
      <c r="L210" s="6">
        <v>17</v>
      </c>
      <c r="M210" s="7">
        <v>-2</v>
      </c>
      <c r="O210" s="7"/>
      <c r="P210" s="6">
        <v>-15</v>
      </c>
      <c r="Q210" s="7">
        <v>12</v>
      </c>
      <c r="V210" s="7"/>
      <c r="Y210" s="7"/>
      <c r="AB210" s="7"/>
      <c r="AD210" s="6"/>
      <c r="AE210" s="6"/>
      <c r="AF210" s="6"/>
      <c r="AG210" s="6"/>
      <c r="AH210" s="6"/>
      <c r="AI210" s="6"/>
    </row>
    <row r="211" spans="2:37" ht="12.75" customHeight="1" x14ac:dyDescent="0.25">
      <c r="B211" s="3" t="s">
        <v>265</v>
      </c>
      <c r="C211" s="52" t="s">
        <v>598</v>
      </c>
      <c r="D211" s="97">
        <v>34900</v>
      </c>
      <c r="E211">
        <v>23</v>
      </c>
      <c r="F211" s="3" t="s">
        <v>357</v>
      </c>
      <c r="G211" s="2" t="s">
        <v>192</v>
      </c>
      <c r="H211" s="6">
        <v>27</v>
      </c>
      <c r="I211" s="7"/>
      <c r="J211" s="6">
        <v>54</v>
      </c>
      <c r="K211" s="7"/>
      <c r="L211" s="6">
        <v>14</v>
      </c>
      <c r="M211" s="7"/>
      <c r="O211" s="7"/>
      <c r="P211" s="6">
        <f>H211-J211</f>
        <v>-27</v>
      </c>
      <c r="Q211" s="7"/>
      <c r="V211" s="7"/>
      <c r="Y211" s="7"/>
      <c r="AB211" s="7"/>
      <c r="AD211" s="6"/>
      <c r="AE211" s="6"/>
      <c r="AF211" s="6"/>
      <c r="AG211" s="6"/>
      <c r="AH211" s="6"/>
      <c r="AI211" s="6"/>
    </row>
    <row r="212" spans="2:37" ht="12.75" customHeight="1" x14ac:dyDescent="0.25">
      <c r="B212" s="3" t="s">
        <v>265</v>
      </c>
      <c r="C212" s="9" t="s">
        <v>369</v>
      </c>
      <c r="D212" s="97">
        <v>34901</v>
      </c>
      <c r="F212" t="s">
        <v>577</v>
      </c>
      <c r="H212" s="6">
        <v>30</v>
      </c>
      <c r="I212" s="7">
        <v>-1</v>
      </c>
      <c r="J212" s="6">
        <v>52</v>
      </c>
      <c r="K212" s="7">
        <v>-3</v>
      </c>
      <c r="L212" s="6">
        <v>13</v>
      </c>
      <c r="M212" s="7">
        <v>2</v>
      </c>
      <c r="O212" s="7"/>
      <c r="P212" s="6">
        <v>-22</v>
      </c>
      <c r="Q212" s="7">
        <v>2</v>
      </c>
      <c r="V212" s="7"/>
      <c r="Y212" s="7"/>
      <c r="AB212" s="7"/>
      <c r="AD212" s="6"/>
      <c r="AE212" s="6"/>
      <c r="AF212" s="6"/>
      <c r="AG212" s="6"/>
      <c r="AH212" s="6"/>
      <c r="AI212" s="6"/>
    </row>
    <row r="213" spans="2:37" ht="12.75" customHeight="1" x14ac:dyDescent="0.25">
      <c r="B213" s="3" t="s">
        <v>265</v>
      </c>
      <c r="C213" s="9" t="s">
        <v>322</v>
      </c>
      <c r="D213" s="97">
        <v>34901</v>
      </c>
      <c r="E213">
        <v>27</v>
      </c>
      <c r="F213" t="s">
        <v>577</v>
      </c>
      <c r="G213" s="2" t="s">
        <v>224</v>
      </c>
      <c r="H213" s="6">
        <v>26</v>
      </c>
      <c r="I213" s="7">
        <v>-4</v>
      </c>
      <c r="J213" s="6">
        <v>59</v>
      </c>
      <c r="K213" s="7">
        <v>7</v>
      </c>
      <c r="L213" s="6">
        <v>12</v>
      </c>
      <c r="M213" s="7">
        <v>-1</v>
      </c>
      <c r="O213" s="7"/>
      <c r="P213" s="6">
        <v>-33</v>
      </c>
      <c r="Q213" s="7">
        <v>-11</v>
      </c>
      <c r="V213" s="7"/>
      <c r="Y213" s="7"/>
      <c r="AB213" s="7"/>
      <c r="AD213" s="6"/>
      <c r="AE213" s="6"/>
      <c r="AF213" s="6"/>
      <c r="AG213" s="6"/>
      <c r="AH213" s="6"/>
      <c r="AI213" s="6"/>
    </row>
    <row r="214" spans="2:37" x14ac:dyDescent="0.25">
      <c r="B214" s="3" t="s">
        <v>265</v>
      </c>
      <c r="C214" s="9" t="s">
        <v>454</v>
      </c>
      <c r="D214" s="97">
        <v>34905</v>
      </c>
      <c r="E214">
        <v>4</v>
      </c>
      <c r="F214" t="s">
        <v>264</v>
      </c>
      <c r="G214" s="2" t="s">
        <v>54</v>
      </c>
      <c r="H214" s="6">
        <v>22.5</v>
      </c>
      <c r="I214" s="7">
        <v>-3</v>
      </c>
      <c r="J214" s="6">
        <v>57.5</v>
      </c>
      <c r="K214" s="7">
        <v>0.5</v>
      </c>
      <c r="L214" s="6">
        <v>14.5</v>
      </c>
      <c r="M214" s="7">
        <v>1.5</v>
      </c>
      <c r="O214" s="7"/>
      <c r="P214" s="6">
        <v>-35</v>
      </c>
      <c r="Q214" s="7">
        <v>-3.5</v>
      </c>
      <c r="V214" s="7"/>
      <c r="Y214" s="7"/>
      <c r="AB214" s="7"/>
      <c r="AD214" s="6"/>
      <c r="AE214" s="6"/>
      <c r="AF214" s="6"/>
      <c r="AG214" s="6"/>
      <c r="AH214" s="6"/>
      <c r="AI214" s="6"/>
    </row>
    <row r="215" spans="2:37" ht="12.75" customHeight="1" x14ac:dyDescent="0.25">
      <c r="B215" s="3" t="s">
        <v>265</v>
      </c>
      <c r="C215" s="52" t="s">
        <v>712</v>
      </c>
      <c r="D215" s="97">
        <v>34908</v>
      </c>
      <c r="E215">
        <v>4</v>
      </c>
      <c r="F215" s="3" t="s">
        <v>678</v>
      </c>
      <c r="G215" s="2" t="s">
        <v>42</v>
      </c>
      <c r="H215" s="6">
        <v>33</v>
      </c>
      <c r="I215" s="7">
        <v>1</v>
      </c>
      <c r="J215" s="6">
        <v>46</v>
      </c>
      <c r="K215" s="7">
        <v>-1</v>
      </c>
      <c r="L215" s="6">
        <v>16</v>
      </c>
      <c r="M215" s="7">
        <v>-1</v>
      </c>
      <c r="O215" s="7"/>
      <c r="P215" s="6">
        <v>-13</v>
      </c>
      <c r="Q215" s="7">
        <v>2</v>
      </c>
      <c r="V215" s="7"/>
      <c r="Y215" s="7"/>
      <c r="AB215" s="7"/>
      <c r="AD215" s="6"/>
      <c r="AE215" s="6"/>
      <c r="AF215" s="6"/>
      <c r="AG215" s="6"/>
      <c r="AH215" s="6"/>
      <c r="AI215" s="6"/>
    </row>
    <row r="216" spans="2:37" ht="12.75" customHeight="1" x14ac:dyDescent="0.25">
      <c r="B216" s="3" t="s">
        <v>265</v>
      </c>
      <c r="C216" s="3" t="s">
        <v>750</v>
      </c>
      <c r="D216" s="97">
        <v>34885</v>
      </c>
      <c r="F216" t="s">
        <v>664</v>
      </c>
      <c r="H216" s="6">
        <v>25.5</v>
      </c>
      <c r="I216" s="7">
        <v>2.9</v>
      </c>
      <c r="J216" s="6">
        <v>57.2</v>
      </c>
      <c r="K216" s="7">
        <v>-1</v>
      </c>
      <c r="L216" s="6">
        <v>12.9</v>
      </c>
      <c r="M216" s="7">
        <v>-1.9</v>
      </c>
      <c r="O216" s="7"/>
      <c r="P216" s="6">
        <v>-31.7</v>
      </c>
      <c r="Q216" s="7">
        <v>3.9</v>
      </c>
      <c r="T216" s="6">
        <v>26.4</v>
      </c>
      <c r="U216" s="6">
        <v>64.7</v>
      </c>
      <c r="V216" s="7">
        <f>T216-U216</f>
        <v>-38.300000000000004</v>
      </c>
      <c r="W216" s="6">
        <v>62.4</v>
      </c>
      <c r="X216" s="6">
        <v>18.2</v>
      </c>
      <c r="Y216" s="7">
        <f>W216-X216</f>
        <v>44.2</v>
      </c>
      <c r="Z216" s="6">
        <v>50.7</v>
      </c>
      <c r="AA216" s="6">
        <v>26</v>
      </c>
      <c r="AB216" s="7">
        <f>Z216-AA216</f>
        <v>24.700000000000003</v>
      </c>
      <c r="AD216" s="6">
        <v>20.8</v>
      </c>
      <c r="AE216" s="6">
        <v>41.8</v>
      </c>
      <c r="AF216" s="6">
        <v>10.8</v>
      </c>
      <c r="AG216" s="6"/>
      <c r="AH216" s="6">
        <v>13.9</v>
      </c>
      <c r="AI216" s="6">
        <v>74.400000000000006</v>
      </c>
      <c r="AJ216" s="7">
        <f>AH216-AI216</f>
        <v>-60.500000000000007</v>
      </c>
      <c r="AK216" s="4" t="s">
        <v>292</v>
      </c>
    </row>
    <row r="217" spans="2:37" ht="12.75" customHeight="1" x14ac:dyDescent="0.25">
      <c r="B217" s="3" t="s">
        <v>293</v>
      </c>
      <c r="C217" s="9" t="s">
        <v>694</v>
      </c>
      <c r="D217" s="97">
        <v>34915</v>
      </c>
      <c r="E217">
        <v>10</v>
      </c>
      <c r="F217" t="s">
        <v>678</v>
      </c>
      <c r="G217" s="2" t="s">
        <v>82</v>
      </c>
      <c r="H217" s="6">
        <v>31</v>
      </c>
      <c r="I217" s="7">
        <v>-2</v>
      </c>
      <c r="J217" s="6">
        <v>48</v>
      </c>
      <c r="K217" s="7">
        <v>2</v>
      </c>
      <c r="L217" s="6">
        <v>17</v>
      </c>
      <c r="M217" s="7">
        <v>1</v>
      </c>
      <c r="O217" s="7"/>
      <c r="P217" s="6">
        <v>-17</v>
      </c>
      <c r="Q217" s="7">
        <v>-4</v>
      </c>
      <c r="V217" s="7"/>
      <c r="Y217" s="7"/>
      <c r="AB217" s="7"/>
      <c r="AH217" s="6"/>
      <c r="AI217" s="6"/>
    </row>
    <row r="218" spans="2:37" ht="12.75" customHeight="1" x14ac:dyDescent="0.25">
      <c r="B218" s="3" t="s">
        <v>293</v>
      </c>
      <c r="C218" s="9" t="s">
        <v>596</v>
      </c>
      <c r="D218" s="97">
        <v>34928</v>
      </c>
      <c r="E218">
        <v>20</v>
      </c>
      <c r="F218" t="s">
        <v>357</v>
      </c>
      <c r="G218" s="2" t="s">
        <v>192</v>
      </c>
      <c r="H218" s="6">
        <v>25</v>
      </c>
      <c r="I218" s="7">
        <v>-2</v>
      </c>
      <c r="J218" s="6">
        <v>54</v>
      </c>
      <c r="K218" s="7">
        <v>0</v>
      </c>
      <c r="L218" s="6">
        <v>17</v>
      </c>
      <c r="M218" s="7">
        <v>3</v>
      </c>
      <c r="O218" s="7"/>
      <c r="P218" s="6">
        <v>-29</v>
      </c>
      <c r="Q218" s="7">
        <v>-2</v>
      </c>
      <c r="V218" s="7"/>
      <c r="Y218" s="7"/>
      <c r="AB218" s="7"/>
      <c r="AH218" s="6"/>
      <c r="AI218" s="6"/>
    </row>
    <row r="219" spans="2:37" ht="12.75" customHeight="1" x14ac:dyDescent="0.25">
      <c r="B219" s="3" t="s">
        <v>293</v>
      </c>
      <c r="C219" s="9" t="s">
        <v>371</v>
      </c>
      <c r="D219" s="97">
        <v>34936</v>
      </c>
      <c r="E219">
        <v>31</v>
      </c>
      <c r="F219" t="s">
        <v>577</v>
      </c>
      <c r="G219" s="2" t="s">
        <v>224</v>
      </c>
      <c r="H219" s="6">
        <v>25</v>
      </c>
      <c r="I219" s="7">
        <v>-1</v>
      </c>
      <c r="J219" s="6">
        <v>56</v>
      </c>
      <c r="K219" s="7">
        <v>-3</v>
      </c>
      <c r="L219" s="6">
        <v>15</v>
      </c>
      <c r="M219" s="7">
        <v>3</v>
      </c>
      <c r="O219" s="7"/>
      <c r="P219" s="6">
        <v>-31</v>
      </c>
      <c r="Q219" s="7">
        <v>2</v>
      </c>
      <c r="V219" s="7"/>
      <c r="Y219" s="7"/>
      <c r="AB219" s="7"/>
      <c r="AH219" s="6"/>
      <c r="AI219" s="6"/>
    </row>
    <row r="220" spans="2:37" x14ac:dyDescent="0.25">
      <c r="B220" s="3" t="s">
        <v>293</v>
      </c>
      <c r="C220" s="9" t="s">
        <v>501</v>
      </c>
      <c r="D220" s="97">
        <v>34942</v>
      </c>
      <c r="E220">
        <v>8</v>
      </c>
      <c r="F220" t="s">
        <v>264</v>
      </c>
      <c r="G220" s="2" t="s">
        <v>54</v>
      </c>
      <c r="H220" s="6">
        <v>26.5</v>
      </c>
      <c r="I220" s="7">
        <v>4</v>
      </c>
      <c r="J220" s="6">
        <v>54.5</v>
      </c>
      <c r="K220" s="7">
        <v>-3</v>
      </c>
      <c r="L220" s="6">
        <v>14</v>
      </c>
      <c r="M220" s="7">
        <v>-0.5</v>
      </c>
      <c r="O220" s="7"/>
      <c r="P220" s="6">
        <v>-28</v>
      </c>
      <c r="Q220" s="7">
        <v>7</v>
      </c>
      <c r="V220" s="7"/>
      <c r="Y220" s="7"/>
      <c r="AB220" s="7"/>
      <c r="AH220" s="6"/>
      <c r="AI220" s="6"/>
    </row>
    <row r="221" spans="2:37" ht="12.75" customHeight="1" x14ac:dyDescent="0.25">
      <c r="B221" s="3" t="s">
        <v>293</v>
      </c>
      <c r="C221" s="69" t="s">
        <v>704</v>
      </c>
      <c r="D221" s="97">
        <v>34913</v>
      </c>
      <c r="F221" t="s">
        <v>664</v>
      </c>
      <c r="H221" s="6">
        <v>24.7</v>
      </c>
      <c r="I221" s="7">
        <v>-0.8</v>
      </c>
      <c r="J221" s="6">
        <v>55.5</v>
      </c>
      <c r="K221" s="7">
        <v>-1.7</v>
      </c>
      <c r="L221" s="6">
        <v>15</v>
      </c>
      <c r="M221" s="7">
        <v>2.1</v>
      </c>
      <c r="O221" s="7"/>
      <c r="P221" s="6">
        <v>-30.8</v>
      </c>
      <c r="Q221" s="7">
        <v>0.9</v>
      </c>
      <c r="T221" s="6">
        <v>25.6</v>
      </c>
      <c r="U221" s="6">
        <v>66.400000000000006</v>
      </c>
      <c r="V221" s="7">
        <f>T221-U221</f>
        <v>-40.800000000000004</v>
      </c>
      <c r="W221" s="6">
        <v>58.8</v>
      </c>
      <c r="X221" s="6">
        <v>21</v>
      </c>
      <c r="Y221" s="7">
        <f>W221-X221</f>
        <v>37.799999999999997</v>
      </c>
      <c r="Z221" s="6">
        <v>53.6</v>
      </c>
      <c r="AA221" s="6">
        <v>24</v>
      </c>
      <c r="AB221" s="7">
        <f>Z221-AA221</f>
        <v>29.6</v>
      </c>
      <c r="AD221" s="6">
        <v>18.5</v>
      </c>
      <c r="AE221" s="6">
        <v>39.4</v>
      </c>
      <c r="AF221" s="6">
        <v>13</v>
      </c>
      <c r="AH221" s="6">
        <v>13.8</v>
      </c>
      <c r="AI221" s="6">
        <v>74.400000000000006</v>
      </c>
      <c r="AJ221" s="7">
        <f>AH221-AI221</f>
        <v>-60.600000000000009</v>
      </c>
      <c r="AK221" s="4" t="s">
        <v>292</v>
      </c>
    </row>
    <row r="222" spans="2:37" ht="12.75" customHeight="1" x14ac:dyDescent="0.25">
      <c r="B222" s="3" t="s">
        <v>295</v>
      </c>
      <c r="C222" s="9" t="s">
        <v>419</v>
      </c>
      <c r="D222" s="97">
        <v>34950</v>
      </c>
      <c r="E222">
        <v>14</v>
      </c>
      <c r="F222" t="s">
        <v>678</v>
      </c>
      <c r="G222" s="2" t="s">
        <v>82</v>
      </c>
      <c r="H222" s="6">
        <v>31</v>
      </c>
      <c r="I222" s="7">
        <v>0</v>
      </c>
      <c r="J222" s="6">
        <v>48</v>
      </c>
      <c r="K222" s="7">
        <v>0</v>
      </c>
      <c r="L222" s="6">
        <v>17</v>
      </c>
      <c r="M222" s="7">
        <v>0</v>
      </c>
      <c r="O222" s="7"/>
      <c r="P222" s="6">
        <v>-17</v>
      </c>
      <c r="Q222" s="7">
        <v>0</v>
      </c>
      <c r="V222" s="7"/>
      <c r="Y222" s="7"/>
      <c r="AB222" s="7"/>
      <c r="AH222" s="6"/>
      <c r="AI222" s="6"/>
    </row>
    <row r="223" spans="2:37" ht="12.75" customHeight="1" x14ac:dyDescent="0.25">
      <c r="B223" s="3" t="s">
        <v>295</v>
      </c>
      <c r="C223" s="9" t="s">
        <v>692</v>
      </c>
      <c r="D223" s="97">
        <v>34956</v>
      </c>
      <c r="E223">
        <v>17</v>
      </c>
      <c r="F223" t="s">
        <v>357</v>
      </c>
      <c r="G223" s="2" t="s">
        <v>192</v>
      </c>
      <c r="H223" s="6">
        <v>27</v>
      </c>
      <c r="I223" s="7">
        <v>2</v>
      </c>
      <c r="J223" s="6">
        <v>53</v>
      </c>
      <c r="K223" s="7">
        <v>-1</v>
      </c>
      <c r="L223" s="6">
        <v>17</v>
      </c>
      <c r="M223" s="7">
        <v>0</v>
      </c>
      <c r="O223" s="7"/>
      <c r="P223" s="6">
        <v>-26</v>
      </c>
      <c r="Q223" s="7">
        <v>3</v>
      </c>
      <c r="V223" s="7"/>
      <c r="Y223" s="7"/>
      <c r="AB223" s="7"/>
      <c r="AH223" s="6"/>
      <c r="AI223" s="6"/>
    </row>
    <row r="224" spans="2:37" ht="12.75" customHeight="1" x14ac:dyDescent="0.25">
      <c r="B224" s="3" t="s">
        <v>295</v>
      </c>
      <c r="C224" s="9" t="s">
        <v>338</v>
      </c>
      <c r="D224" s="97">
        <v>34964</v>
      </c>
      <c r="E224">
        <v>28</v>
      </c>
      <c r="F224" t="s">
        <v>577</v>
      </c>
      <c r="G224" s="2" t="s">
        <v>224</v>
      </c>
      <c r="H224" s="6">
        <v>28</v>
      </c>
      <c r="I224" s="7">
        <v>3</v>
      </c>
      <c r="J224" s="6">
        <v>51</v>
      </c>
      <c r="K224" s="7">
        <v>-5</v>
      </c>
      <c r="L224" s="6">
        <v>16</v>
      </c>
      <c r="M224" s="7">
        <v>1</v>
      </c>
      <c r="O224" s="7"/>
      <c r="P224" s="6">
        <v>-23</v>
      </c>
      <c r="Q224" s="7">
        <v>8</v>
      </c>
      <c r="V224" s="7"/>
      <c r="Y224" s="7"/>
      <c r="AB224" s="7"/>
      <c r="AH224" s="6"/>
      <c r="AI224" s="6"/>
    </row>
    <row r="225" spans="2:37" x14ac:dyDescent="0.25">
      <c r="B225" s="3" t="s">
        <v>295</v>
      </c>
      <c r="C225" s="9" t="s">
        <v>458</v>
      </c>
      <c r="D225" s="97">
        <v>34969</v>
      </c>
      <c r="E225">
        <v>9</v>
      </c>
      <c r="F225" t="s">
        <v>264</v>
      </c>
      <c r="G225" s="2" t="s">
        <v>54</v>
      </c>
      <c r="H225" s="6">
        <v>25.5</v>
      </c>
      <c r="I225" s="7">
        <v>-1</v>
      </c>
      <c r="J225" s="6">
        <v>55.5</v>
      </c>
      <c r="K225" s="7">
        <v>1</v>
      </c>
      <c r="L225" s="6">
        <v>14</v>
      </c>
      <c r="M225" s="7">
        <v>0</v>
      </c>
      <c r="O225" s="7"/>
      <c r="P225" s="6">
        <v>-30</v>
      </c>
      <c r="Q225" s="7">
        <v>-2</v>
      </c>
      <c r="V225" s="7"/>
      <c r="Y225" s="7"/>
      <c r="AB225" s="7"/>
      <c r="AH225" s="6"/>
      <c r="AI225" s="6"/>
    </row>
    <row r="226" spans="2:37" ht="12.75" customHeight="1" x14ac:dyDescent="0.25">
      <c r="B226" s="3" t="s">
        <v>295</v>
      </c>
      <c r="C226" s="3" t="s">
        <v>751</v>
      </c>
      <c r="D226" s="97">
        <v>34942</v>
      </c>
      <c r="F226" t="s">
        <v>664</v>
      </c>
      <c r="H226" s="6">
        <v>26.2</v>
      </c>
      <c r="I226" s="7">
        <v>1.5</v>
      </c>
      <c r="J226" s="6">
        <v>54.4</v>
      </c>
      <c r="K226" s="7">
        <v>-1.1000000000000001</v>
      </c>
      <c r="L226" s="6">
        <v>14.6</v>
      </c>
      <c r="M226" s="7">
        <v>-0.4</v>
      </c>
      <c r="O226" s="7"/>
      <c r="P226" s="6">
        <v>-28.2</v>
      </c>
      <c r="Q226" s="7">
        <v>2.6</v>
      </c>
      <c r="T226" s="6">
        <v>25.7</v>
      </c>
      <c r="U226" s="6">
        <v>66.3</v>
      </c>
      <c r="V226" s="7">
        <f>T226-U226</f>
        <v>-40.599999999999994</v>
      </c>
      <c r="W226" s="6">
        <v>55.5</v>
      </c>
      <c r="X226" s="6">
        <v>23.6</v>
      </c>
      <c r="Y226" s="7">
        <f>W226-X226</f>
        <v>31.9</v>
      </c>
      <c r="Z226" s="6">
        <v>54.2</v>
      </c>
      <c r="AA226" s="6">
        <v>23.4</v>
      </c>
      <c r="AB226" s="7">
        <f>Z226-AA226</f>
        <v>30.800000000000004</v>
      </c>
      <c r="AD226" s="6">
        <v>19.399999999999999</v>
      </c>
      <c r="AE226" s="6">
        <v>38.700000000000003</v>
      </c>
      <c r="AF226" s="6">
        <v>13.5</v>
      </c>
      <c r="AH226" s="6">
        <v>13.2</v>
      </c>
      <c r="AI226" s="6">
        <v>75.599999999999994</v>
      </c>
      <c r="AJ226" s="7">
        <f>AH226-AI226</f>
        <v>-62.399999999999991</v>
      </c>
      <c r="AK226" s="4" t="s">
        <v>292</v>
      </c>
    </row>
    <row r="227" spans="2:37" ht="12.75" customHeight="1" x14ac:dyDescent="0.25">
      <c r="B227" s="3" t="s">
        <v>297</v>
      </c>
      <c r="C227" s="9" t="s">
        <v>593</v>
      </c>
      <c r="D227" s="97">
        <v>34978</v>
      </c>
      <c r="E227">
        <v>13</v>
      </c>
      <c r="F227" t="s">
        <v>678</v>
      </c>
      <c r="G227" s="2" t="s">
        <v>82</v>
      </c>
      <c r="H227" s="6">
        <v>29</v>
      </c>
      <c r="I227" s="7">
        <v>-2</v>
      </c>
      <c r="J227" s="6">
        <v>49</v>
      </c>
      <c r="K227" s="7">
        <v>1</v>
      </c>
      <c r="L227" s="6">
        <v>17</v>
      </c>
      <c r="M227" s="7">
        <v>0</v>
      </c>
      <c r="O227" s="7"/>
      <c r="P227" s="6">
        <v>-20</v>
      </c>
      <c r="Q227" s="7">
        <v>-3</v>
      </c>
      <c r="V227" s="7"/>
      <c r="Y227" s="7"/>
      <c r="AB227" s="7"/>
      <c r="AH227" s="6"/>
      <c r="AI227" s="6"/>
    </row>
    <row r="228" spans="2:37" ht="12.75" customHeight="1" x14ac:dyDescent="0.25">
      <c r="B228" s="3" t="s">
        <v>297</v>
      </c>
      <c r="C228" s="9" t="s">
        <v>641</v>
      </c>
      <c r="D228" s="97">
        <v>34991</v>
      </c>
      <c r="E228">
        <v>22</v>
      </c>
      <c r="F228" t="s">
        <v>357</v>
      </c>
      <c r="G228" s="2" t="s">
        <v>192</v>
      </c>
      <c r="H228" s="6">
        <v>26</v>
      </c>
      <c r="I228" s="7">
        <v>-1</v>
      </c>
      <c r="J228" s="6">
        <v>56</v>
      </c>
      <c r="K228" s="7">
        <v>3</v>
      </c>
      <c r="L228" s="6">
        <v>15</v>
      </c>
      <c r="M228" s="7">
        <v>-2</v>
      </c>
      <c r="O228" s="7"/>
      <c r="P228" s="6">
        <v>-30</v>
      </c>
      <c r="Q228" s="7">
        <v>-4</v>
      </c>
      <c r="V228" s="7"/>
      <c r="Y228" s="7"/>
      <c r="AB228" s="7"/>
      <c r="AH228" s="6"/>
      <c r="AI228" s="6"/>
    </row>
    <row r="229" spans="2:37" ht="12.75" customHeight="1" x14ac:dyDescent="0.25">
      <c r="B229" s="3" t="s">
        <v>297</v>
      </c>
      <c r="C229" s="9" t="s">
        <v>599</v>
      </c>
      <c r="D229" s="97">
        <v>34993</v>
      </c>
      <c r="E229">
        <v>26</v>
      </c>
      <c r="F229" t="s">
        <v>577</v>
      </c>
      <c r="G229" s="2" t="s">
        <v>224</v>
      </c>
      <c r="H229" s="6">
        <v>27</v>
      </c>
      <c r="I229" s="7">
        <v>-1</v>
      </c>
      <c r="J229" s="6">
        <v>56</v>
      </c>
      <c r="K229" s="7">
        <v>5</v>
      </c>
      <c r="L229" s="6">
        <v>13</v>
      </c>
      <c r="M229" s="7">
        <v>-3</v>
      </c>
      <c r="O229" s="7"/>
      <c r="P229" s="6">
        <v>-29</v>
      </c>
      <c r="Q229" s="7">
        <v>-6</v>
      </c>
      <c r="R229" t="s">
        <v>639</v>
      </c>
      <c r="V229" s="7"/>
      <c r="Y229" s="7"/>
      <c r="AB229" s="7"/>
      <c r="AH229" s="6"/>
      <c r="AI229" s="6"/>
    </row>
    <row r="230" spans="2:37" x14ac:dyDescent="0.25">
      <c r="B230" s="3" t="s">
        <v>297</v>
      </c>
      <c r="C230" s="9" t="s">
        <v>430</v>
      </c>
      <c r="D230" s="97">
        <v>34997</v>
      </c>
      <c r="E230">
        <v>3</v>
      </c>
      <c r="F230" t="s">
        <v>264</v>
      </c>
      <c r="G230" s="2" t="s">
        <v>54</v>
      </c>
      <c r="H230" s="6">
        <v>21.5</v>
      </c>
      <c r="I230" s="7">
        <v>-4</v>
      </c>
      <c r="J230" s="6">
        <v>61</v>
      </c>
      <c r="K230" s="7">
        <v>5.5</v>
      </c>
      <c r="L230" s="6">
        <v>14.5</v>
      </c>
      <c r="M230" s="7">
        <v>0.5</v>
      </c>
      <c r="O230" s="7"/>
      <c r="P230" s="6">
        <v>-39</v>
      </c>
      <c r="Q230" s="7">
        <v>-9.5</v>
      </c>
      <c r="V230" s="7"/>
      <c r="Y230" s="7"/>
      <c r="AB230" s="7"/>
      <c r="AH230" s="6"/>
      <c r="AI230" s="6"/>
    </row>
    <row r="231" spans="2:37" ht="12.75" customHeight="1" x14ac:dyDescent="0.25">
      <c r="B231" s="3" t="s">
        <v>297</v>
      </c>
      <c r="C231" s="69" t="s">
        <v>742</v>
      </c>
      <c r="D231" s="97">
        <v>34976</v>
      </c>
      <c r="F231" t="s">
        <v>664</v>
      </c>
      <c r="H231" s="6">
        <v>24.3</v>
      </c>
      <c r="I231" s="7">
        <v>-1.9</v>
      </c>
      <c r="J231" s="6">
        <v>58.9</v>
      </c>
      <c r="K231" s="7">
        <v>4.5</v>
      </c>
      <c r="L231" s="6">
        <v>13</v>
      </c>
      <c r="M231" s="7">
        <v>-1.6</v>
      </c>
      <c r="O231" s="7"/>
      <c r="P231" s="6">
        <v>-34.6</v>
      </c>
      <c r="Q231" s="7">
        <v>-6.4</v>
      </c>
      <c r="T231" s="6">
        <v>25.3</v>
      </c>
      <c r="U231" s="6">
        <v>67.3</v>
      </c>
      <c r="V231" s="7">
        <f>T231-U231</f>
        <v>-42</v>
      </c>
      <c r="W231" s="6">
        <v>63.1</v>
      </c>
      <c r="X231" s="6">
        <v>19.2</v>
      </c>
      <c r="Y231" s="7">
        <f>W231-X231</f>
        <v>43.900000000000006</v>
      </c>
      <c r="Z231" s="6">
        <v>53.7</v>
      </c>
      <c r="AA231" s="6">
        <v>24.4</v>
      </c>
      <c r="AB231" s="7">
        <f>Z231-AA231</f>
        <v>29.300000000000004</v>
      </c>
      <c r="AD231" s="6">
        <v>18.8</v>
      </c>
      <c r="AE231" s="6">
        <v>42.6</v>
      </c>
      <c r="AF231" s="6">
        <v>12.9</v>
      </c>
      <c r="AH231" s="6">
        <v>14.7</v>
      </c>
      <c r="AI231" s="6">
        <v>73.900000000000006</v>
      </c>
      <c r="AJ231" s="7">
        <f>AH231-AI231</f>
        <v>-59.2</v>
      </c>
      <c r="AK231" s="4" t="s">
        <v>292</v>
      </c>
    </row>
    <row r="232" spans="2:37" ht="12.75" customHeight="1" x14ac:dyDescent="0.25">
      <c r="B232" s="3" t="s">
        <v>296</v>
      </c>
      <c r="C232" s="9" t="s">
        <v>589</v>
      </c>
      <c r="D232" s="97">
        <v>35006</v>
      </c>
      <c r="E232">
        <v>9</v>
      </c>
      <c r="F232" t="s">
        <v>678</v>
      </c>
      <c r="G232" s="2" t="s">
        <v>82</v>
      </c>
      <c r="H232" s="6">
        <v>30</v>
      </c>
      <c r="I232" s="7">
        <v>1</v>
      </c>
      <c r="J232" s="6">
        <v>47</v>
      </c>
      <c r="K232" s="7">
        <v>-2</v>
      </c>
      <c r="L232" s="6">
        <v>19</v>
      </c>
      <c r="M232" s="7">
        <v>2</v>
      </c>
      <c r="O232" s="7"/>
      <c r="P232" s="6">
        <v>-17</v>
      </c>
      <c r="Q232" s="7">
        <v>3</v>
      </c>
      <c r="V232" s="7"/>
      <c r="Y232" s="7"/>
      <c r="AB232" s="7"/>
      <c r="AH232" s="6"/>
      <c r="AI232" s="6"/>
    </row>
    <row r="233" spans="2:37" ht="12.75" customHeight="1" x14ac:dyDescent="0.25">
      <c r="B233" s="3" t="s">
        <v>296</v>
      </c>
      <c r="C233" s="9" t="s">
        <v>640</v>
      </c>
      <c r="D233" s="97">
        <v>35019</v>
      </c>
      <c r="E233">
        <v>19</v>
      </c>
      <c r="F233" t="s">
        <v>357</v>
      </c>
      <c r="G233" s="2" t="s">
        <v>192</v>
      </c>
      <c r="H233" s="6">
        <v>27</v>
      </c>
      <c r="I233" s="7">
        <v>1</v>
      </c>
      <c r="J233" s="6">
        <v>55</v>
      </c>
      <c r="K233" s="7">
        <v>-1</v>
      </c>
      <c r="L233" s="6">
        <v>14</v>
      </c>
      <c r="M233" s="7">
        <v>-1</v>
      </c>
      <c r="O233" s="7"/>
      <c r="P233" s="6">
        <v>-28</v>
      </c>
      <c r="Q233" s="7">
        <v>2</v>
      </c>
      <c r="V233" s="7"/>
      <c r="Y233" s="7"/>
      <c r="AB233" s="7"/>
      <c r="AH233" s="6"/>
      <c r="AI233" s="6"/>
    </row>
    <row r="234" spans="2:37" ht="12.75" customHeight="1" x14ac:dyDescent="0.25">
      <c r="B234" s="3" t="s">
        <v>296</v>
      </c>
      <c r="C234" s="9" t="s">
        <v>300</v>
      </c>
      <c r="D234" s="97">
        <v>35020</v>
      </c>
      <c r="E234">
        <v>23</v>
      </c>
      <c r="F234" t="s">
        <v>577</v>
      </c>
      <c r="G234" s="2" t="s">
        <v>224</v>
      </c>
      <c r="H234" s="6">
        <v>26</v>
      </c>
      <c r="I234" s="7">
        <v>-1</v>
      </c>
      <c r="J234" s="6">
        <v>56</v>
      </c>
      <c r="K234" s="7">
        <v>0</v>
      </c>
      <c r="L234" s="6">
        <v>14</v>
      </c>
      <c r="M234" s="7">
        <v>1</v>
      </c>
      <c r="O234" s="7"/>
      <c r="P234" s="6">
        <v>-30</v>
      </c>
      <c r="Q234" s="7">
        <v>-1</v>
      </c>
      <c r="V234" s="7"/>
      <c r="Y234" s="7"/>
      <c r="AB234" s="7"/>
      <c r="AH234" s="6"/>
      <c r="AI234" s="6"/>
    </row>
    <row r="235" spans="2:37" x14ac:dyDescent="0.25">
      <c r="B235" s="3" t="s">
        <v>296</v>
      </c>
      <c r="C235" s="9" t="s">
        <v>408</v>
      </c>
      <c r="D235" s="97">
        <v>35032</v>
      </c>
      <c r="E235">
        <v>8</v>
      </c>
      <c r="F235" t="s">
        <v>264</v>
      </c>
      <c r="G235" s="2" t="s">
        <v>54</v>
      </c>
      <c r="H235" s="6">
        <v>23</v>
      </c>
      <c r="I235" s="7">
        <v>1.5</v>
      </c>
      <c r="J235" s="6">
        <v>62</v>
      </c>
      <c r="K235" s="7">
        <v>1</v>
      </c>
      <c r="L235" s="6">
        <v>12</v>
      </c>
      <c r="M235" s="7">
        <v>-2.5</v>
      </c>
      <c r="O235" s="7"/>
      <c r="P235" s="6">
        <v>-39</v>
      </c>
      <c r="Q235" s="7">
        <v>0.5</v>
      </c>
      <c r="V235" s="7"/>
      <c r="Y235" s="7"/>
      <c r="AB235" s="7"/>
      <c r="AH235" s="6"/>
      <c r="AI235" s="6"/>
    </row>
    <row r="236" spans="2:37" ht="12.75" customHeight="1" x14ac:dyDescent="0.25">
      <c r="B236" s="3" t="s">
        <v>296</v>
      </c>
      <c r="C236" s="9" t="s">
        <v>582</v>
      </c>
      <c r="D236" s="97">
        <v>35033</v>
      </c>
      <c r="E236">
        <v>2</v>
      </c>
      <c r="F236" t="s">
        <v>357</v>
      </c>
      <c r="G236" s="2" t="s">
        <v>192</v>
      </c>
      <c r="H236" s="6">
        <v>25</v>
      </c>
      <c r="I236" s="7">
        <v>-2</v>
      </c>
      <c r="J236" s="6">
        <v>57</v>
      </c>
      <c r="K236" s="7">
        <v>2</v>
      </c>
      <c r="L236" s="6">
        <v>15</v>
      </c>
      <c r="M236" s="7">
        <v>1</v>
      </c>
      <c r="O236" s="7"/>
      <c r="P236" s="6">
        <v>-32</v>
      </c>
      <c r="Q236" s="7">
        <v>-4</v>
      </c>
      <c r="V236" s="7"/>
      <c r="Y236" s="7"/>
      <c r="AB236" s="7"/>
      <c r="AH236" s="6"/>
      <c r="AI236" s="6"/>
    </row>
    <row r="237" spans="2:37" ht="12.75" customHeight="1" x14ac:dyDescent="0.25">
      <c r="B237" s="3" t="s">
        <v>296</v>
      </c>
      <c r="C237" s="69" t="s">
        <v>687</v>
      </c>
      <c r="D237" s="97">
        <v>35004</v>
      </c>
      <c r="F237" t="s">
        <v>664</v>
      </c>
      <c r="H237" s="6">
        <v>24.3</v>
      </c>
      <c r="I237" s="7"/>
      <c r="J237" s="6">
        <v>59.5</v>
      </c>
      <c r="K237" s="7">
        <v>0.6</v>
      </c>
      <c r="L237" s="6">
        <v>12.3</v>
      </c>
      <c r="M237" s="7">
        <v>-0.7</v>
      </c>
      <c r="O237" s="7"/>
      <c r="P237" s="6">
        <v>-35.200000000000003</v>
      </c>
      <c r="Q237" s="7">
        <v>-0.6</v>
      </c>
      <c r="T237" s="6">
        <v>25.1</v>
      </c>
      <c r="U237" s="6">
        <v>66.8</v>
      </c>
      <c r="V237" s="7">
        <f>T237-U237</f>
        <v>-41.699999999999996</v>
      </c>
      <c r="W237" s="6">
        <v>62.2</v>
      </c>
      <c r="X237" s="6">
        <v>20.2</v>
      </c>
      <c r="Y237" s="7">
        <f>W237-X237</f>
        <v>42</v>
      </c>
      <c r="Z237" s="6">
        <v>52.7</v>
      </c>
      <c r="AA237" s="6">
        <v>24.3</v>
      </c>
      <c r="AB237" s="7">
        <f>Z237-AA237</f>
        <v>28.400000000000002</v>
      </c>
      <c r="AD237" s="6">
        <v>17.899999999999999</v>
      </c>
      <c r="AE237" s="6">
        <v>42</v>
      </c>
      <c r="AF237" s="6">
        <v>12.6</v>
      </c>
      <c r="AH237" s="6">
        <v>13.5</v>
      </c>
      <c r="AI237" s="6">
        <v>74.2</v>
      </c>
      <c r="AJ237" s="7">
        <f>AH237-AI237</f>
        <v>-60.7</v>
      </c>
      <c r="AK237" s="4" t="s">
        <v>292</v>
      </c>
    </row>
    <row r="238" spans="2:37" ht="12.75" customHeight="1" x14ac:dyDescent="0.25">
      <c r="B238" s="3" t="s">
        <v>266</v>
      </c>
      <c r="C238" s="9" t="s">
        <v>374</v>
      </c>
      <c r="D238" s="97">
        <v>35034</v>
      </c>
      <c r="E238">
        <v>8</v>
      </c>
      <c r="F238" t="s">
        <v>577</v>
      </c>
      <c r="G238" s="2" t="s">
        <v>224</v>
      </c>
      <c r="H238" s="6">
        <v>28</v>
      </c>
      <c r="I238" s="7">
        <v>2</v>
      </c>
      <c r="J238" s="6">
        <v>55</v>
      </c>
      <c r="K238" s="7">
        <v>-1</v>
      </c>
      <c r="L238" s="6">
        <v>13</v>
      </c>
      <c r="M238" s="7">
        <v>-1</v>
      </c>
      <c r="O238" s="7"/>
      <c r="P238" s="6">
        <v>-27</v>
      </c>
      <c r="Q238" s="7">
        <v>3</v>
      </c>
      <c r="V238" s="7"/>
      <c r="Y238" s="7"/>
      <c r="AB238" s="7"/>
      <c r="AH238" s="6"/>
      <c r="AI238" s="6"/>
    </row>
    <row r="239" spans="2:37" ht="12.75" customHeight="1" x14ac:dyDescent="0.25">
      <c r="B239" s="3" t="s">
        <v>266</v>
      </c>
      <c r="C239" s="9" t="s">
        <v>419</v>
      </c>
      <c r="D239" s="97">
        <v>35041</v>
      </c>
      <c r="E239">
        <v>15</v>
      </c>
      <c r="F239" t="s">
        <v>678</v>
      </c>
      <c r="G239" s="2" t="s">
        <v>82</v>
      </c>
      <c r="H239" s="6">
        <v>31</v>
      </c>
      <c r="I239" s="7">
        <v>1</v>
      </c>
      <c r="J239" s="6">
        <v>48</v>
      </c>
      <c r="K239" s="7">
        <v>1</v>
      </c>
      <c r="L239" s="6">
        <v>16</v>
      </c>
      <c r="M239" s="7">
        <v>-3</v>
      </c>
      <c r="O239" s="7"/>
      <c r="P239" s="6">
        <v>-17</v>
      </c>
      <c r="Q239" s="7">
        <v>0</v>
      </c>
      <c r="V239" s="7"/>
      <c r="Y239" s="7"/>
      <c r="AB239" s="7"/>
      <c r="AH239" s="6"/>
      <c r="AI239" s="6"/>
    </row>
    <row r="240" spans="2:37" ht="12.75" customHeight="1" x14ac:dyDescent="0.25">
      <c r="B240" s="3" t="s">
        <v>266</v>
      </c>
      <c r="C240" s="52" t="s">
        <v>594</v>
      </c>
      <c r="D240" s="97">
        <v>35046</v>
      </c>
      <c r="E240">
        <v>7</v>
      </c>
      <c r="F240" s="3" t="s">
        <v>678</v>
      </c>
      <c r="G240" s="2" t="s">
        <v>138</v>
      </c>
      <c r="H240" s="6">
        <v>30</v>
      </c>
      <c r="I240" s="7">
        <v>-1</v>
      </c>
      <c r="J240" s="6">
        <v>50</v>
      </c>
      <c r="K240" s="7">
        <v>2</v>
      </c>
      <c r="L240" s="6">
        <v>14</v>
      </c>
      <c r="M240" s="7">
        <v>-2</v>
      </c>
      <c r="O240" s="7"/>
      <c r="P240" s="6">
        <v>-20</v>
      </c>
      <c r="Q240" s="7">
        <v>-3</v>
      </c>
      <c r="V240" s="7"/>
      <c r="Y240" s="7"/>
      <c r="AB240" s="7"/>
      <c r="AH240" s="6"/>
      <c r="AI240" s="6"/>
    </row>
    <row r="241" spans="1:37" ht="12.75" customHeight="1" x14ac:dyDescent="0.25">
      <c r="B241" s="3" t="s">
        <v>266</v>
      </c>
      <c r="C241" s="52" t="s">
        <v>692</v>
      </c>
      <c r="D241" s="97">
        <v>35047</v>
      </c>
      <c r="E241">
        <v>17</v>
      </c>
      <c r="F241" s="3" t="s">
        <v>357</v>
      </c>
      <c r="G241" s="2" t="s">
        <v>192</v>
      </c>
      <c r="H241" s="6">
        <v>25</v>
      </c>
      <c r="I241" s="7">
        <v>0</v>
      </c>
      <c r="J241" s="6">
        <v>55</v>
      </c>
      <c r="K241" s="7">
        <v>-2</v>
      </c>
      <c r="L241" s="6">
        <v>16</v>
      </c>
      <c r="M241" s="7">
        <v>1</v>
      </c>
      <c r="O241" s="7"/>
      <c r="P241" s="6">
        <v>-30</v>
      </c>
      <c r="Q241" s="7">
        <v>2</v>
      </c>
      <c r="V241" s="7"/>
      <c r="Y241" s="7"/>
      <c r="AB241" s="7"/>
      <c r="AH241" s="6"/>
      <c r="AI241" s="6"/>
    </row>
    <row r="242" spans="1:37" ht="12.75" customHeight="1" x14ac:dyDescent="0.25">
      <c r="B242" s="3" t="s">
        <v>266</v>
      </c>
      <c r="C242" s="3" t="s">
        <v>752</v>
      </c>
      <c r="D242" s="97">
        <v>35032</v>
      </c>
      <c r="F242" t="s">
        <v>664</v>
      </c>
      <c r="H242" s="6">
        <v>24.7</v>
      </c>
      <c r="I242" s="7">
        <v>0.4</v>
      </c>
      <c r="J242" s="6">
        <v>58</v>
      </c>
      <c r="K242" s="7">
        <v>-1.5</v>
      </c>
      <c r="L242" s="6">
        <v>13</v>
      </c>
      <c r="M242" s="7">
        <v>0.7</v>
      </c>
      <c r="O242" s="7"/>
      <c r="P242" s="6">
        <v>-33.299999999999997</v>
      </c>
      <c r="Q242" s="7">
        <v>1.9</v>
      </c>
      <c r="T242" s="6">
        <v>26.6</v>
      </c>
      <c r="U242" s="6">
        <v>65.400000000000006</v>
      </c>
      <c r="V242" s="7">
        <f>T242-U242</f>
        <v>-38.800000000000004</v>
      </c>
      <c r="W242" s="6">
        <v>63.5</v>
      </c>
      <c r="X242" s="6">
        <v>19.399999999999999</v>
      </c>
      <c r="Y242" s="7">
        <f>W242-X242</f>
        <v>44.1</v>
      </c>
      <c r="Z242" s="6">
        <v>52.6</v>
      </c>
      <c r="AA242" s="6">
        <v>24.7</v>
      </c>
      <c r="AB242" s="7">
        <f>Z242-AA242</f>
        <v>27.900000000000002</v>
      </c>
      <c r="AD242" s="6">
        <v>18.5</v>
      </c>
      <c r="AE242" s="6">
        <v>42.2</v>
      </c>
      <c r="AF242" s="6">
        <v>12</v>
      </c>
      <c r="AH242" s="6">
        <v>14.7</v>
      </c>
      <c r="AI242" s="6">
        <v>74.5</v>
      </c>
      <c r="AJ242" s="7">
        <f>AH242-AI242</f>
        <v>-59.8</v>
      </c>
      <c r="AK242" s="4" t="s">
        <v>292</v>
      </c>
    </row>
    <row r="243" spans="1:37" x14ac:dyDescent="0.25">
      <c r="A243" s="1">
        <v>1996</v>
      </c>
      <c r="B243" t="s">
        <v>267</v>
      </c>
      <c r="C243" s="52" t="s">
        <v>583</v>
      </c>
      <c r="D243" s="97">
        <v>35067</v>
      </c>
      <c r="E243" s="56" t="s">
        <v>753</v>
      </c>
      <c r="F243" s="3" t="s">
        <v>357</v>
      </c>
      <c r="G243" s="2" t="s">
        <v>192</v>
      </c>
      <c r="H243" s="6">
        <v>29</v>
      </c>
      <c r="I243" s="7">
        <v>4</v>
      </c>
      <c r="J243" s="6">
        <v>52</v>
      </c>
      <c r="K243" s="7">
        <v>-3</v>
      </c>
      <c r="L243" s="6">
        <v>13</v>
      </c>
      <c r="M243" s="7">
        <v>-3</v>
      </c>
      <c r="O243" s="7"/>
      <c r="P243" s="6">
        <f>H243-J243</f>
        <v>-23</v>
      </c>
      <c r="Q243" s="7">
        <v>7</v>
      </c>
      <c r="V243" s="7"/>
      <c r="Y243" s="7"/>
      <c r="AB243" s="7"/>
      <c r="AH243" s="6"/>
      <c r="AI243" s="6"/>
    </row>
    <row r="244" spans="1:37" x14ac:dyDescent="0.25">
      <c r="B244" t="s">
        <v>267</v>
      </c>
      <c r="C244" s="10" t="s">
        <v>436</v>
      </c>
      <c r="D244" s="97">
        <v>35067</v>
      </c>
      <c r="E244" s="28" t="s">
        <v>318</v>
      </c>
      <c r="F244" t="s">
        <v>264</v>
      </c>
      <c r="G244" s="2" t="s">
        <v>54</v>
      </c>
      <c r="H244" s="6">
        <v>21</v>
      </c>
      <c r="I244" s="7">
        <v>-2</v>
      </c>
      <c r="J244" s="6">
        <v>60.5</v>
      </c>
      <c r="K244" s="7">
        <v>-1.5</v>
      </c>
      <c r="L244" s="6">
        <v>14.5</v>
      </c>
      <c r="M244" s="7">
        <v>2.5</v>
      </c>
      <c r="O244" s="7"/>
      <c r="P244" s="6">
        <v>-39.5</v>
      </c>
      <c r="Q244" s="7">
        <v>-0.5</v>
      </c>
      <c r="V244" s="7"/>
      <c r="Y244" s="7"/>
      <c r="AB244" s="7"/>
      <c r="AH244" s="6"/>
      <c r="AI244" s="6"/>
    </row>
    <row r="245" spans="1:37" ht="12.75" customHeight="1" x14ac:dyDescent="0.25">
      <c r="B245" s="3" t="s">
        <v>267</v>
      </c>
      <c r="C245" s="10" t="s">
        <v>572</v>
      </c>
      <c r="D245" s="97">
        <v>35069</v>
      </c>
      <c r="E245" s="28" t="s">
        <v>580</v>
      </c>
      <c r="F245" t="s">
        <v>678</v>
      </c>
      <c r="G245" s="2" t="s">
        <v>82</v>
      </c>
      <c r="H245" s="6">
        <v>26</v>
      </c>
      <c r="I245" s="7">
        <v>-4</v>
      </c>
      <c r="J245" s="6">
        <v>48</v>
      </c>
      <c r="K245" s="7">
        <v>-2</v>
      </c>
      <c r="L245" s="6">
        <v>22</v>
      </c>
      <c r="M245" s="7">
        <v>8</v>
      </c>
      <c r="O245" s="7"/>
      <c r="P245" s="6">
        <v>-22</v>
      </c>
      <c r="Q245" s="7">
        <v>-2</v>
      </c>
      <c r="V245" s="7"/>
      <c r="Y245" s="7"/>
      <c r="AB245" s="7"/>
      <c r="AH245" s="6"/>
      <c r="AI245" s="6"/>
    </row>
    <row r="246" spans="1:37" ht="12.75" customHeight="1" x14ac:dyDescent="0.25">
      <c r="B246" t="s">
        <v>267</v>
      </c>
      <c r="C246" s="52" t="s">
        <v>595</v>
      </c>
      <c r="D246" s="97">
        <v>35081</v>
      </c>
      <c r="E246" s="56" t="s">
        <v>754</v>
      </c>
      <c r="F246" s="3" t="s">
        <v>357</v>
      </c>
      <c r="G246" s="2" t="s">
        <v>192</v>
      </c>
      <c r="H246" s="6">
        <v>33</v>
      </c>
      <c r="I246" s="7">
        <v>4</v>
      </c>
      <c r="J246" s="6">
        <v>47</v>
      </c>
      <c r="K246" s="7">
        <v>-5</v>
      </c>
      <c r="L246" s="6">
        <v>14</v>
      </c>
      <c r="M246" s="7">
        <v>1</v>
      </c>
      <c r="O246" s="7"/>
      <c r="P246" s="6">
        <f>H246-J246</f>
        <v>-14</v>
      </c>
      <c r="Q246" s="7">
        <v>9</v>
      </c>
      <c r="V246" s="7"/>
      <c r="Y246" s="7"/>
      <c r="AB246" s="7"/>
      <c r="AH246" s="6"/>
      <c r="AI246" s="6"/>
    </row>
    <row r="247" spans="1:37" ht="12.75" customHeight="1" x14ac:dyDescent="0.25">
      <c r="B247" s="3" t="s">
        <v>267</v>
      </c>
      <c r="C247" s="10" t="s">
        <v>564</v>
      </c>
      <c r="D247" s="97">
        <v>35082</v>
      </c>
      <c r="E247" s="28" t="s">
        <v>369</v>
      </c>
      <c r="F247" t="s">
        <v>357</v>
      </c>
      <c r="G247" s="2" t="s">
        <v>192</v>
      </c>
      <c r="H247" s="6">
        <v>28</v>
      </c>
      <c r="I247" s="7">
        <v>-5</v>
      </c>
      <c r="J247" s="6">
        <v>52</v>
      </c>
      <c r="K247" s="7">
        <v>5</v>
      </c>
      <c r="L247" s="6">
        <v>17</v>
      </c>
      <c r="M247" s="7">
        <v>3</v>
      </c>
      <c r="O247" s="7"/>
      <c r="P247" s="6">
        <f>H247-J247</f>
        <v>-24</v>
      </c>
      <c r="Q247" s="7">
        <v>-10</v>
      </c>
      <c r="V247" s="7"/>
      <c r="Y247" s="7"/>
      <c r="AB247" s="7"/>
      <c r="AH247" s="6"/>
      <c r="AI247" s="6"/>
    </row>
    <row r="248" spans="1:37" ht="12.75" customHeight="1" x14ac:dyDescent="0.25">
      <c r="B248" s="3" t="s">
        <v>267</v>
      </c>
      <c r="C248" s="10" t="s">
        <v>452</v>
      </c>
      <c r="D248" s="97">
        <v>35083</v>
      </c>
      <c r="E248" s="22">
        <v>25</v>
      </c>
      <c r="F248" t="s">
        <v>577</v>
      </c>
      <c r="G248" s="2" t="s">
        <v>224</v>
      </c>
      <c r="H248" s="6">
        <v>29</v>
      </c>
      <c r="I248" s="7">
        <v>1</v>
      </c>
      <c r="J248" s="6">
        <v>55</v>
      </c>
      <c r="K248" s="7">
        <v>0</v>
      </c>
      <c r="L248" s="6">
        <v>13</v>
      </c>
      <c r="M248" s="7">
        <v>0</v>
      </c>
      <c r="O248" s="7"/>
      <c r="P248" s="6">
        <v>-26</v>
      </c>
      <c r="Q248" s="7">
        <v>1</v>
      </c>
      <c r="V248" s="7"/>
      <c r="Y248" s="7"/>
      <c r="AB248" s="7"/>
      <c r="AH248" s="6"/>
      <c r="AI248" s="6"/>
    </row>
    <row r="249" spans="1:37" ht="12.75" customHeight="1" x14ac:dyDescent="0.25">
      <c r="B249" s="3" t="s">
        <v>267</v>
      </c>
      <c r="C249" s="9" t="s">
        <v>567</v>
      </c>
      <c r="D249" s="97">
        <v>35090</v>
      </c>
      <c r="E249" s="22"/>
      <c r="F249" t="s">
        <v>577</v>
      </c>
      <c r="H249" s="6">
        <v>28</v>
      </c>
      <c r="I249" s="7">
        <v>-1</v>
      </c>
      <c r="J249" s="6">
        <v>54</v>
      </c>
      <c r="K249" s="7">
        <v>-1</v>
      </c>
      <c r="L249" s="6">
        <v>15</v>
      </c>
      <c r="M249" s="7">
        <v>2</v>
      </c>
      <c r="O249" s="7"/>
      <c r="P249" s="6">
        <v>-26</v>
      </c>
      <c r="Q249" s="7">
        <v>0</v>
      </c>
      <c r="V249" s="7"/>
      <c r="Y249" s="7"/>
      <c r="AB249" s="7"/>
      <c r="AH249" s="6"/>
      <c r="AI249" s="6"/>
    </row>
    <row r="250" spans="1:37" ht="12.75" customHeight="1" x14ac:dyDescent="0.25">
      <c r="B250" s="3" t="s">
        <v>267</v>
      </c>
      <c r="C250" s="85" t="s">
        <v>689</v>
      </c>
      <c r="D250" s="97">
        <v>35067</v>
      </c>
      <c r="E250" s="22"/>
      <c r="F250" t="s">
        <v>664</v>
      </c>
      <c r="H250" s="6">
        <v>23.1</v>
      </c>
      <c r="I250" s="7">
        <v>-1.6</v>
      </c>
      <c r="J250" s="6">
        <v>55.6</v>
      </c>
      <c r="K250" s="7">
        <v>-2.4</v>
      </c>
      <c r="L250" s="6">
        <v>16.8</v>
      </c>
      <c r="M250" s="7">
        <v>3.8</v>
      </c>
      <c r="O250" s="7"/>
      <c r="P250" s="6">
        <v>-32.5</v>
      </c>
      <c r="Q250" s="7">
        <v>0.8</v>
      </c>
      <c r="T250" s="6">
        <v>24.4</v>
      </c>
      <c r="U250" s="6">
        <v>67.7</v>
      </c>
      <c r="V250" s="7">
        <f>T250-U250</f>
        <v>-43.300000000000004</v>
      </c>
      <c r="W250" s="6">
        <v>60.4</v>
      </c>
      <c r="X250" s="6">
        <v>21.5</v>
      </c>
      <c r="Y250" s="7">
        <f>W250-X250</f>
        <v>38.9</v>
      </c>
      <c r="Z250" s="6">
        <v>55.1</v>
      </c>
      <c r="AA250" s="6">
        <v>22.2</v>
      </c>
      <c r="AB250" s="7">
        <f>Z250-AA250</f>
        <v>32.900000000000006</v>
      </c>
      <c r="AD250" s="6">
        <v>17.2</v>
      </c>
      <c r="AE250" s="6">
        <v>40.6</v>
      </c>
      <c r="AF250" s="6">
        <v>14.2</v>
      </c>
      <c r="AH250" s="6">
        <v>13.8</v>
      </c>
      <c r="AI250" s="6">
        <v>74.7</v>
      </c>
      <c r="AJ250" s="7">
        <f>AH250-AI250</f>
        <v>-60.900000000000006</v>
      </c>
      <c r="AK250" s="4" t="s">
        <v>292</v>
      </c>
    </row>
    <row r="251" spans="1:37" x14ac:dyDescent="0.25">
      <c r="B251" t="s">
        <v>268</v>
      </c>
      <c r="C251" s="10" t="s">
        <v>417</v>
      </c>
      <c r="D251" s="97">
        <v>35096</v>
      </c>
      <c r="E251" s="28" t="s">
        <v>574</v>
      </c>
      <c r="F251" t="s">
        <v>264</v>
      </c>
      <c r="G251" s="2" t="s">
        <v>54</v>
      </c>
      <c r="H251" s="6">
        <v>28</v>
      </c>
      <c r="I251" s="7">
        <v>7</v>
      </c>
      <c r="J251" s="6">
        <v>54.5</v>
      </c>
      <c r="K251" s="7">
        <v>-6</v>
      </c>
      <c r="L251" s="6">
        <v>14.5</v>
      </c>
      <c r="M251" s="7">
        <v>0</v>
      </c>
      <c r="O251" s="7"/>
      <c r="P251" s="6">
        <v>-26.5</v>
      </c>
      <c r="Q251" s="7">
        <v>13</v>
      </c>
      <c r="V251" s="7"/>
      <c r="Y251" s="7"/>
      <c r="AB251" s="7"/>
      <c r="AH251" s="6"/>
      <c r="AI251" s="6"/>
    </row>
    <row r="252" spans="1:37" ht="12.75" customHeight="1" x14ac:dyDescent="0.25">
      <c r="B252" t="s">
        <v>268</v>
      </c>
      <c r="C252" s="10" t="s">
        <v>697</v>
      </c>
      <c r="D252" s="97">
        <v>35097</v>
      </c>
      <c r="E252" s="28" t="s">
        <v>553</v>
      </c>
      <c r="F252" t="s">
        <v>678</v>
      </c>
      <c r="G252" s="2" t="s">
        <v>82</v>
      </c>
      <c r="H252" s="6">
        <v>31</v>
      </c>
      <c r="I252" s="7">
        <v>5</v>
      </c>
      <c r="J252" s="6">
        <v>47</v>
      </c>
      <c r="K252" s="7">
        <v>-1</v>
      </c>
      <c r="L252" s="6">
        <v>19</v>
      </c>
      <c r="M252" s="7">
        <v>-3</v>
      </c>
      <c r="O252" s="7"/>
      <c r="P252" s="6">
        <v>-16</v>
      </c>
      <c r="Q252" s="7">
        <v>6</v>
      </c>
      <c r="V252" s="7"/>
      <c r="Y252" s="7"/>
      <c r="AB252" s="7"/>
      <c r="AH252" s="6"/>
      <c r="AI252" s="6"/>
    </row>
    <row r="253" spans="1:37" ht="12.75" customHeight="1" x14ac:dyDescent="0.25">
      <c r="B253" t="s">
        <v>268</v>
      </c>
      <c r="C253" s="9" t="s">
        <v>444</v>
      </c>
      <c r="D253" s="97">
        <v>35104</v>
      </c>
      <c r="E253" s="28"/>
      <c r="F253" t="s">
        <v>577</v>
      </c>
      <c r="H253" s="6">
        <v>26</v>
      </c>
      <c r="I253" s="7">
        <v>-2</v>
      </c>
      <c r="J253" s="6">
        <v>57</v>
      </c>
      <c r="K253" s="7">
        <v>3</v>
      </c>
      <c r="L253" s="6">
        <v>14</v>
      </c>
      <c r="M253" s="7">
        <v>-1</v>
      </c>
      <c r="O253" s="7"/>
      <c r="P253" s="6">
        <v>-31</v>
      </c>
      <c r="Q253" s="7">
        <v>-5</v>
      </c>
      <c r="V253" s="7"/>
      <c r="Y253" s="7"/>
      <c r="AB253" s="7"/>
      <c r="AH253" s="6"/>
      <c r="AI253" s="6"/>
    </row>
    <row r="254" spans="1:37" ht="12.75" customHeight="1" x14ac:dyDescent="0.25">
      <c r="B254" t="s">
        <v>268</v>
      </c>
      <c r="C254" s="10" t="s">
        <v>624</v>
      </c>
      <c r="D254" s="97">
        <v>35110</v>
      </c>
      <c r="E254" s="28" t="s">
        <v>551</v>
      </c>
      <c r="F254" t="s">
        <v>357</v>
      </c>
      <c r="G254" s="2" t="s">
        <v>192</v>
      </c>
      <c r="H254" s="6">
        <v>28</v>
      </c>
      <c r="I254" s="7">
        <v>0</v>
      </c>
      <c r="J254" s="6">
        <v>50</v>
      </c>
      <c r="K254" s="7">
        <v>-2</v>
      </c>
      <c r="L254" s="6">
        <v>17</v>
      </c>
      <c r="M254" s="7">
        <v>0</v>
      </c>
      <c r="O254" s="7"/>
      <c r="P254" s="6">
        <f>H254-J254</f>
        <v>-22</v>
      </c>
      <c r="Q254" s="7">
        <v>2</v>
      </c>
      <c r="V254" s="7"/>
      <c r="Y254" s="7"/>
      <c r="AB254" s="7"/>
      <c r="AH254" s="6"/>
      <c r="AI254" s="6"/>
    </row>
    <row r="255" spans="1:37" ht="12.75" customHeight="1" x14ac:dyDescent="0.25">
      <c r="B255" t="s">
        <v>268</v>
      </c>
      <c r="C255" s="9" t="s">
        <v>527</v>
      </c>
      <c r="D255" s="97">
        <v>35118</v>
      </c>
      <c r="E255" s="22">
        <v>29</v>
      </c>
      <c r="F255" t="s">
        <v>577</v>
      </c>
      <c r="G255" s="2" t="s">
        <v>224</v>
      </c>
      <c r="H255" s="6">
        <v>26</v>
      </c>
      <c r="I255" s="7">
        <v>0</v>
      </c>
      <c r="J255" s="6">
        <v>57</v>
      </c>
      <c r="K255" s="7">
        <v>0</v>
      </c>
      <c r="L255" s="6">
        <v>14</v>
      </c>
      <c r="M255" s="7">
        <v>0</v>
      </c>
      <c r="O255" s="7"/>
      <c r="P255" s="6">
        <v>-31</v>
      </c>
      <c r="Q255" s="7">
        <v>0</v>
      </c>
      <c r="V255" s="7"/>
      <c r="Y255" s="7"/>
      <c r="AB255" s="7"/>
      <c r="AH255" s="6"/>
      <c r="AI255" s="6"/>
    </row>
    <row r="256" spans="1:37" x14ac:dyDescent="0.25">
      <c r="B256" s="3" t="s">
        <v>268</v>
      </c>
      <c r="C256" s="10" t="s">
        <v>408</v>
      </c>
      <c r="D256" s="97">
        <v>35124</v>
      </c>
      <c r="E256">
        <v>8</v>
      </c>
      <c r="F256" t="s">
        <v>264</v>
      </c>
      <c r="G256" s="2" t="s">
        <v>54</v>
      </c>
      <c r="H256" s="6">
        <v>23</v>
      </c>
      <c r="I256" s="7">
        <v>-5</v>
      </c>
      <c r="J256" s="6">
        <v>57.5</v>
      </c>
      <c r="K256" s="7">
        <v>3</v>
      </c>
      <c r="L256" s="6">
        <v>16</v>
      </c>
      <c r="M256" s="7">
        <v>1.5</v>
      </c>
      <c r="O256" s="7"/>
      <c r="P256" s="6">
        <v>-34.5</v>
      </c>
      <c r="Q256" s="7">
        <v>-8</v>
      </c>
      <c r="V256" s="7"/>
      <c r="Y256" s="7"/>
      <c r="AB256" s="7"/>
      <c r="AH256" s="6"/>
      <c r="AI256" s="6"/>
    </row>
    <row r="257" spans="2:37" ht="12.75" customHeight="1" x14ac:dyDescent="0.25">
      <c r="B257" t="s">
        <v>268</v>
      </c>
      <c r="C257" s="85" t="s">
        <v>388</v>
      </c>
      <c r="D257" s="97">
        <v>35096</v>
      </c>
      <c r="F257" t="s">
        <v>664</v>
      </c>
      <c r="H257" s="6">
        <v>25.4</v>
      </c>
      <c r="I257" s="7">
        <v>2.2999999999999998</v>
      </c>
      <c r="J257" s="6">
        <v>55.4</v>
      </c>
      <c r="K257" s="7">
        <v>-0.2</v>
      </c>
      <c r="L257" s="6">
        <v>14.9</v>
      </c>
      <c r="M257" s="7">
        <v>-1.9</v>
      </c>
      <c r="O257" s="7"/>
      <c r="P257" s="6">
        <v>-30</v>
      </c>
      <c r="Q257" s="7">
        <v>2.5</v>
      </c>
      <c r="T257" s="6">
        <v>24.5</v>
      </c>
      <c r="U257" s="6">
        <v>67.7</v>
      </c>
      <c r="V257" s="7">
        <f>T257-U257</f>
        <v>-43.2</v>
      </c>
      <c r="W257" s="6">
        <v>58.5</v>
      </c>
      <c r="X257" s="6">
        <v>23.5</v>
      </c>
      <c r="Y257" s="7">
        <f>W257-X257</f>
        <v>35</v>
      </c>
      <c r="Z257" s="6">
        <v>57</v>
      </c>
      <c r="AA257" s="6">
        <v>21.1</v>
      </c>
      <c r="AB257" s="7">
        <f>Z257-AA257</f>
        <v>35.9</v>
      </c>
      <c r="AD257" s="6">
        <v>18.3</v>
      </c>
      <c r="AE257" s="6">
        <v>38.200000000000003</v>
      </c>
      <c r="AF257" s="6">
        <v>14.9</v>
      </c>
      <c r="AH257" s="6">
        <v>14.4</v>
      </c>
      <c r="AI257" s="6">
        <v>74.7</v>
      </c>
      <c r="AJ257" s="7">
        <f>AH257-AI257</f>
        <v>-60.300000000000004</v>
      </c>
      <c r="AK257" s="4" t="s">
        <v>292</v>
      </c>
    </row>
    <row r="258" spans="2:37" ht="12.75" customHeight="1" x14ac:dyDescent="0.25">
      <c r="B258" s="3" t="s">
        <v>294</v>
      </c>
      <c r="C258" s="9" t="s">
        <v>697</v>
      </c>
      <c r="D258" s="97">
        <v>35126</v>
      </c>
      <c r="E258">
        <v>7</v>
      </c>
      <c r="F258" t="s">
        <v>678</v>
      </c>
      <c r="G258" s="2" t="s">
        <v>82</v>
      </c>
      <c r="H258" s="6">
        <v>31</v>
      </c>
      <c r="I258" s="7">
        <v>0</v>
      </c>
      <c r="J258" s="6">
        <v>45</v>
      </c>
      <c r="K258" s="7">
        <v>-2</v>
      </c>
      <c r="L258" s="6">
        <v>20</v>
      </c>
      <c r="M258" s="7">
        <v>1</v>
      </c>
      <c r="O258" s="7"/>
      <c r="P258" s="6">
        <v>-14</v>
      </c>
      <c r="Q258" s="7">
        <v>2</v>
      </c>
      <c r="V258" s="7"/>
      <c r="Y258" s="7"/>
      <c r="AB258" s="7"/>
      <c r="AH258" s="6"/>
      <c r="AI258" s="6"/>
    </row>
    <row r="259" spans="2:37" ht="12.75" customHeight="1" x14ac:dyDescent="0.25">
      <c r="B259" s="3" t="s">
        <v>294</v>
      </c>
      <c r="C259" s="9" t="s">
        <v>544</v>
      </c>
      <c r="D259" s="97">
        <v>35132</v>
      </c>
      <c r="F259" t="s">
        <v>577</v>
      </c>
      <c r="H259" s="6">
        <v>29</v>
      </c>
      <c r="I259" s="7">
        <v>3</v>
      </c>
      <c r="J259" s="6">
        <v>55</v>
      </c>
      <c r="K259" s="7">
        <v>-2</v>
      </c>
      <c r="L259" s="6">
        <v>13</v>
      </c>
      <c r="M259" s="7">
        <v>-1</v>
      </c>
      <c r="O259" s="7"/>
      <c r="P259" s="6">
        <v>-26</v>
      </c>
      <c r="Q259" s="7">
        <v>5</v>
      </c>
      <c r="V259" s="7"/>
      <c r="Y259" s="7"/>
      <c r="AB259" s="7"/>
      <c r="AH259" s="6"/>
      <c r="AI259" s="6"/>
    </row>
    <row r="260" spans="2:37" ht="12.75" customHeight="1" x14ac:dyDescent="0.25">
      <c r="B260" s="3" t="s">
        <v>294</v>
      </c>
      <c r="C260" s="10" t="s">
        <v>581</v>
      </c>
      <c r="D260" s="97">
        <v>35138</v>
      </c>
      <c r="E260">
        <v>17</v>
      </c>
      <c r="F260" t="s">
        <v>357</v>
      </c>
      <c r="G260" s="2" t="s">
        <v>192</v>
      </c>
      <c r="H260" s="6">
        <v>29</v>
      </c>
      <c r="I260" s="7">
        <v>1</v>
      </c>
      <c r="J260" s="6">
        <v>53</v>
      </c>
      <c r="K260" s="7">
        <v>3</v>
      </c>
      <c r="L260" s="6">
        <v>14</v>
      </c>
      <c r="M260" s="7">
        <v>-3</v>
      </c>
      <c r="O260" s="7"/>
      <c r="P260" s="6">
        <f>H260-J260</f>
        <v>-24</v>
      </c>
      <c r="Q260" s="7">
        <v>-2</v>
      </c>
      <c r="V260" s="7"/>
      <c r="Y260" s="7"/>
      <c r="AB260" s="7"/>
      <c r="AH260" s="6"/>
      <c r="AI260" s="6"/>
    </row>
    <row r="261" spans="2:37" ht="12.75" customHeight="1" x14ac:dyDescent="0.25">
      <c r="B261" s="3" t="s">
        <v>294</v>
      </c>
      <c r="C261" s="10" t="s">
        <v>338</v>
      </c>
      <c r="D261" s="97">
        <v>35146</v>
      </c>
      <c r="F261" t="s">
        <v>577</v>
      </c>
      <c r="G261" s="2" t="s">
        <v>224</v>
      </c>
      <c r="H261" s="6">
        <v>28</v>
      </c>
      <c r="I261" s="7">
        <v>-1</v>
      </c>
      <c r="J261" s="6">
        <v>57</v>
      </c>
      <c r="K261" s="7">
        <v>2</v>
      </c>
      <c r="L261" s="6">
        <v>13</v>
      </c>
      <c r="M261" s="7">
        <v>0</v>
      </c>
      <c r="O261" s="7"/>
      <c r="P261" s="6">
        <v>-29</v>
      </c>
      <c r="Q261" s="7">
        <v>-3</v>
      </c>
      <c r="V261" s="7"/>
      <c r="Y261" s="7"/>
      <c r="AB261" s="7"/>
      <c r="AH261" s="6"/>
      <c r="AI261" s="6"/>
    </row>
    <row r="262" spans="2:37" x14ac:dyDescent="0.25">
      <c r="B262" s="3" t="s">
        <v>294</v>
      </c>
      <c r="C262" s="9" t="s">
        <v>466</v>
      </c>
      <c r="D262" s="97">
        <v>35151</v>
      </c>
      <c r="E262">
        <v>5</v>
      </c>
      <c r="F262" t="s">
        <v>264</v>
      </c>
      <c r="G262" s="2" t="s">
        <v>54</v>
      </c>
      <c r="H262" s="6">
        <v>26</v>
      </c>
      <c r="I262" s="7">
        <v>3</v>
      </c>
      <c r="J262" s="6">
        <v>55.5</v>
      </c>
      <c r="K262" s="7">
        <v>-2</v>
      </c>
      <c r="L262" s="6">
        <v>15.5</v>
      </c>
      <c r="M262" s="7">
        <v>-0.5</v>
      </c>
      <c r="O262" s="7"/>
      <c r="P262" s="6">
        <v>-29.5</v>
      </c>
      <c r="Q262" s="7">
        <v>5</v>
      </c>
      <c r="V262" s="7"/>
      <c r="Y262" s="7"/>
      <c r="AB262" s="7"/>
      <c r="AH262" s="6"/>
      <c r="AI262" s="6"/>
    </row>
    <row r="263" spans="2:37" ht="12.75" customHeight="1" x14ac:dyDescent="0.25">
      <c r="B263" s="3" t="s">
        <v>294</v>
      </c>
      <c r="C263" s="52" t="s">
        <v>755</v>
      </c>
      <c r="D263" s="97">
        <v>35153</v>
      </c>
      <c r="F263" t="s">
        <v>664</v>
      </c>
      <c r="H263" s="6">
        <v>23.9</v>
      </c>
      <c r="I263" s="7">
        <v>-1.5</v>
      </c>
      <c r="J263" s="6">
        <v>57.3</v>
      </c>
      <c r="K263" s="7">
        <v>1.9</v>
      </c>
      <c r="L263" s="6">
        <v>15.1</v>
      </c>
      <c r="M263" s="7">
        <v>0.2</v>
      </c>
      <c r="O263" s="7"/>
      <c r="P263" s="6">
        <v>-33.4</v>
      </c>
      <c r="Q263" s="7">
        <v>-3.4</v>
      </c>
      <c r="T263" s="6">
        <v>25.2</v>
      </c>
      <c r="U263" s="6">
        <v>67.099999999999994</v>
      </c>
      <c r="V263" s="7">
        <f>T263-U263</f>
        <v>-41.899999999999991</v>
      </c>
      <c r="W263" s="6">
        <v>61.5</v>
      </c>
      <c r="X263" s="6">
        <v>20.8</v>
      </c>
      <c r="Y263" s="7">
        <f>W263-X263</f>
        <v>40.700000000000003</v>
      </c>
      <c r="Z263" s="6">
        <v>56.5</v>
      </c>
      <c r="AA263" s="6">
        <v>21.5</v>
      </c>
      <c r="AB263" s="7">
        <f>Z263-AA263</f>
        <v>35</v>
      </c>
      <c r="AD263" s="6">
        <v>17.8</v>
      </c>
      <c r="AE263" s="6">
        <v>41.8</v>
      </c>
      <c r="AF263" s="6">
        <v>13.9</v>
      </c>
      <c r="AH263" s="6">
        <v>13.3</v>
      </c>
      <c r="AI263" s="6">
        <v>75.3</v>
      </c>
      <c r="AJ263" s="7">
        <f>AH263-AI263</f>
        <v>-62</v>
      </c>
      <c r="AK263" s="4" t="s">
        <v>292</v>
      </c>
    </row>
    <row r="264" spans="2:37" ht="12.75" customHeight="1" x14ac:dyDescent="0.25">
      <c r="B264" s="3" t="s">
        <v>269</v>
      </c>
      <c r="C264" s="10" t="s">
        <v>340</v>
      </c>
      <c r="D264" s="97">
        <v>35167</v>
      </c>
      <c r="E264">
        <v>18</v>
      </c>
      <c r="F264" t="s">
        <v>678</v>
      </c>
      <c r="G264" s="2" t="s">
        <v>82</v>
      </c>
      <c r="H264" s="6">
        <v>29</v>
      </c>
      <c r="I264" s="7">
        <v>-2</v>
      </c>
      <c r="J264" s="6">
        <v>50</v>
      </c>
      <c r="K264" s="7">
        <v>5</v>
      </c>
      <c r="L264" s="6">
        <v>17</v>
      </c>
      <c r="M264" s="7">
        <v>-3</v>
      </c>
      <c r="O264" s="7"/>
      <c r="P264" s="6">
        <v>-21</v>
      </c>
      <c r="Q264" s="7">
        <v>-7</v>
      </c>
      <c r="V264" s="7"/>
      <c r="Y264" s="7"/>
      <c r="AB264" s="7"/>
      <c r="AH264" s="6"/>
      <c r="AI264" s="6"/>
    </row>
    <row r="265" spans="2:37" ht="12.75" customHeight="1" x14ac:dyDescent="0.25">
      <c r="B265" s="3" t="s">
        <v>269</v>
      </c>
      <c r="C265" s="9" t="s">
        <v>452</v>
      </c>
      <c r="D265" s="97">
        <v>35174</v>
      </c>
      <c r="E265">
        <v>25</v>
      </c>
      <c r="F265" t="s">
        <v>577</v>
      </c>
      <c r="G265" s="2" t="s">
        <v>224</v>
      </c>
      <c r="H265" s="6">
        <v>28</v>
      </c>
      <c r="I265" s="7">
        <v>0</v>
      </c>
      <c r="J265" s="6">
        <v>54</v>
      </c>
      <c r="K265" s="7">
        <v>-3</v>
      </c>
      <c r="L265" s="6">
        <v>14</v>
      </c>
      <c r="M265" s="7">
        <v>1</v>
      </c>
      <c r="O265" s="7"/>
      <c r="P265" s="6">
        <v>-26</v>
      </c>
      <c r="Q265" s="7">
        <v>3</v>
      </c>
      <c r="V265" s="7"/>
      <c r="Y265" s="7"/>
      <c r="AB265" s="7"/>
      <c r="AH265" s="6"/>
      <c r="AI265" s="6"/>
    </row>
    <row r="266" spans="2:37" ht="12.75" customHeight="1" x14ac:dyDescent="0.25">
      <c r="B266" s="3" t="s">
        <v>269</v>
      </c>
      <c r="C266" s="10" t="s">
        <v>565</v>
      </c>
      <c r="D266" s="97">
        <v>35180</v>
      </c>
      <c r="E266">
        <v>28</v>
      </c>
      <c r="F266" t="s">
        <v>357</v>
      </c>
      <c r="G266" s="2" t="s">
        <v>192</v>
      </c>
      <c r="H266" s="6">
        <v>29</v>
      </c>
      <c r="I266" s="7">
        <v>0</v>
      </c>
      <c r="J266" s="6">
        <v>51</v>
      </c>
      <c r="K266" s="7">
        <v>-2</v>
      </c>
      <c r="L266" s="6">
        <v>14</v>
      </c>
      <c r="M266" s="7">
        <v>1</v>
      </c>
      <c r="O266" s="7"/>
      <c r="P266" s="6">
        <f>H266-J266</f>
        <v>-22</v>
      </c>
      <c r="Q266" s="7">
        <v>2</v>
      </c>
      <c r="V266" s="7"/>
      <c r="Y266" s="7"/>
      <c r="AB266" s="7"/>
      <c r="AH266" s="6"/>
      <c r="AI266" s="6"/>
    </row>
    <row r="267" spans="2:37" ht="12.75" customHeight="1" x14ac:dyDescent="0.25">
      <c r="B267" s="3" t="s">
        <v>269</v>
      </c>
      <c r="C267" s="9" t="s">
        <v>560</v>
      </c>
      <c r="D267" s="97">
        <v>35182</v>
      </c>
      <c r="F267" t="s">
        <v>577</v>
      </c>
      <c r="H267" s="6">
        <v>29</v>
      </c>
      <c r="I267" s="7">
        <v>1</v>
      </c>
      <c r="J267" s="6">
        <v>54</v>
      </c>
      <c r="K267" s="7">
        <v>0</v>
      </c>
      <c r="L267" s="6">
        <v>13</v>
      </c>
      <c r="M267" s="7">
        <v>-1</v>
      </c>
      <c r="O267" s="7"/>
      <c r="P267" s="6">
        <f>H267-J267</f>
        <v>-25</v>
      </c>
      <c r="Q267" s="7">
        <v>1</v>
      </c>
      <c r="V267" s="7"/>
      <c r="Y267" s="7"/>
      <c r="AB267" s="7"/>
      <c r="AH267" s="6"/>
      <c r="AI267" s="6"/>
    </row>
    <row r="268" spans="2:37" ht="12.75" customHeight="1" x14ac:dyDescent="0.25">
      <c r="B268" s="3" t="s">
        <v>269</v>
      </c>
      <c r="C268" s="85" t="s">
        <v>689</v>
      </c>
      <c r="D268" s="97">
        <v>35158</v>
      </c>
      <c r="F268" t="s">
        <v>664</v>
      </c>
      <c r="H268" s="6">
        <v>23.8</v>
      </c>
      <c r="I268" s="7">
        <v>-0.1</v>
      </c>
      <c r="J268" s="6">
        <v>57.2</v>
      </c>
      <c r="K268" s="7">
        <v>-0.1</v>
      </c>
      <c r="L268" s="6">
        <v>14.3</v>
      </c>
      <c r="M268" s="7">
        <v>-0.8</v>
      </c>
      <c r="O268" s="7"/>
      <c r="P268" s="6">
        <v>-33.4</v>
      </c>
      <c r="Q268" s="7">
        <v>0</v>
      </c>
      <c r="T268" s="6">
        <v>24.1</v>
      </c>
      <c r="U268" s="6">
        <v>67.900000000000006</v>
      </c>
      <c r="V268" s="7">
        <f>T268-U268</f>
        <v>-43.800000000000004</v>
      </c>
      <c r="W268" s="6">
        <v>62.6</v>
      </c>
      <c r="X268" s="6">
        <v>21.1</v>
      </c>
      <c r="Y268" s="7">
        <f>W268-X268</f>
        <v>41.5</v>
      </c>
      <c r="Z268" s="6">
        <v>58.1</v>
      </c>
      <c r="AA268" s="6">
        <v>21</v>
      </c>
      <c r="AB268" s="7">
        <f>Z268-AA268</f>
        <v>37.1</v>
      </c>
      <c r="AD268" s="6">
        <v>17.2</v>
      </c>
      <c r="AE268" s="6">
        <v>42.1</v>
      </c>
      <c r="AF268" s="6">
        <v>13.8</v>
      </c>
      <c r="AH268" s="6">
        <v>14</v>
      </c>
      <c r="AI268" s="6">
        <v>73.599999999999994</v>
      </c>
      <c r="AJ268" s="7">
        <f>AH268-AI268</f>
        <v>-59.599999999999994</v>
      </c>
      <c r="AK268" s="4" t="s">
        <v>292</v>
      </c>
    </row>
    <row r="269" spans="2:37" ht="12.75" customHeight="1" x14ac:dyDescent="0.25">
      <c r="B269" t="s">
        <v>270</v>
      </c>
      <c r="C269" s="52" t="s">
        <v>315</v>
      </c>
      <c r="D269" s="97">
        <v>35186</v>
      </c>
      <c r="E269">
        <v>5</v>
      </c>
      <c r="F269" s="3" t="s">
        <v>678</v>
      </c>
      <c r="G269" s="2" t="s">
        <v>180</v>
      </c>
      <c r="H269" s="6">
        <v>31</v>
      </c>
      <c r="I269" s="7">
        <v>2</v>
      </c>
      <c r="J269" s="6">
        <v>45</v>
      </c>
      <c r="K269" s="7">
        <v>-5</v>
      </c>
      <c r="L269" s="6">
        <v>21</v>
      </c>
      <c r="M269" s="7">
        <v>4</v>
      </c>
      <c r="O269" s="7"/>
      <c r="P269" s="6">
        <v>-14</v>
      </c>
      <c r="Q269" s="7">
        <v>7</v>
      </c>
      <c r="V269" s="7"/>
      <c r="Y269" s="7"/>
      <c r="AB269" s="7"/>
      <c r="AH269" s="6"/>
      <c r="AI269" s="6"/>
    </row>
    <row r="270" spans="2:37" x14ac:dyDescent="0.25">
      <c r="B270" t="s">
        <v>270</v>
      </c>
      <c r="C270" s="10" t="s">
        <v>354</v>
      </c>
      <c r="D270" s="97">
        <v>35186</v>
      </c>
      <c r="E270">
        <v>10</v>
      </c>
      <c r="F270" t="s">
        <v>264</v>
      </c>
      <c r="G270" s="2" t="s">
        <v>54</v>
      </c>
      <c r="H270" s="6">
        <v>24.5</v>
      </c>
      <c r="I270" s="7">
        <v>-1.5</v>
      </c>
      <c r="J270" s="6">
        <v>55.5</v>
      </c>
      <c r="K270" s="7">
        <v>0</v>
      </c>
      <c r="L270" s="6">
        <v>15.5</v>
      </c>
      <c r="M270" s="7">
        <v>0</v>
      </c>
      <c r="O270" s="7"/>
      <c r="P270" s="6">
        <v>-31</v>
      </c>
      <c r="Q270" s="7">
        <v>-1.5</v>
      </c>
      <c r="V270" s="7"/>
      <c r="Y270" s="7"/>
      <c r="AB270" s="7"/>
      <c r="AH270" s="6"/>
      <c r="AI270" s="6"/>
    </row>
    <row r="271" spans="2:37" ht="12.75" customHeight="1" x14ac:dyDescent="0.25">
      <c r="B271" t="s">
        <v>270</v>
      </c>
      <c r="C271" s="10" t="s">
        <v>584</v>
      </c>
      <c r="D271" s="97">
        <v>35188</v>
      </c>
      <c r="E271">
        <v>9</v>
      </c>
      <c r="F271" t="s">
        <v>678</v>
      </c>
      <c r="G271" s="2" t="s">
        <v>82</v>
      </c>
      <c r="H271" s="6">
        <v>28</v>
      </c>
      <c r="I271" s="7">
        <v>-3</v>
      </c>
      <c r="J271" s="6">
        <v>45</v>
      </c>
      <c r="K271" s="7">
        <v>0</v>
      </c>
      <c r="L271" s="6">
        <v>21</v>
      </c>
      <c r="M271" s="7">
        <v>0</v>
      </c>
      <c r="O271" s="7"/>
      <c r="P271" s="6">
        <v>-17</v>
      </c>
      <c r="Q271" s="7">
        <v>-3</v>
      </c>
      <c r="V271" s="7"/>
      <c r="Y271" s="7"/>
      <c r="AB271" s="7"/>
      <c r="AH271" s="6"/>
      <c r="AI271" s="6"/>
    </row>
    <row r="272" spans="2:37" ht="12.75" customHeight="1" x14ac:dyDescent="0.25">
      <c r="B272" t="s">
        <v>270</v>
      </c>
      <c r="C272" s="9" t="s">
        <v>468</v>
      </c>
      <c r="D272" s="97">
        <v>35195</v>
      </c>
      <c r="F272" t="s">
        <v>577</v>
      </c>
      <c r="H272" s="6">
        <v>27</v>
      </c>
      <c r="I272" s="7">
        <v>-2</v>
      </c>
      <c r="J272" s="6">
        <v>56</v>
      </c>
      <c r="K272" s="7">
        <v>2</v>
      </c>
      <c r="L272" s="6">
        <v>13</v>
      </c>
      <c r="M272" s="7">
        <v>0</v>
      </c>
      <c r="O272" s="7"/>
      <c r="P272" s="6">
        <f>H272-J272</f>
        <v>-29</v>
      </c>
      <c r="Q272" s="7">
        <v>-4</v>
      </c>
      <c r="V272" s="7"/>
      <c r="Y272" s="7"/>
      <c r="AB272" s="7"/>
      <c r="AH272" s="6"/>
      <c r="AI272" s="6"/>
    </row>
    <row r="273" spans="2:37" ht="12.75" customHeight="1" x14ac:dyDescent="0.25">
      <c r="B273" t="s">
        <v>270</v>
      </c>
      <c r="C273" s="52" t="s">
        <v>627</v>
      </c>
      <c r="D273" s="97">
        <v>35201</v>
      </c>
      <c r="E273">
        <v>19</v>
      </c>
      <c r="F273" t="s">
        <v>357</v>
      </c>
      <c r="G273" s="2" t="s">
        <v>192</v>
      </c>
      <c r="H273" s="6">
        <v>27</v>
      </c>
      <c r="I273" s="7">
        <v>-2</v>
      </c>
      <c r="J273" s="6">
        <v>52</v>
      </c>
      <c r="K273" s="7">
        <v>1</v>
      </c>
      <c r="L273" s="6">
        <v>17</v>
      </c>
      <c r="M273" s="7">
        <v>3</v>
      </c>
      <c r="O273" s="7"/>
      <c r="P273" s="6">
        <v>-25</v>
      </c>
      <c r="Q273" s="7">
        <v>-3</v>
      </c>
      <c r="V273" s="7"/>
      <c r="Y273" s="7"/>
      <c r="AB273" s="7"/>
      <c r="AH273" s="6"/>
      <c r="AI273" s="6"/>
    </row>
    <row r="274" spans="2:37" ht="12.75" customHeight="1" x14ac:dyDescent="0.25">
      <c r="B274" t="s">
        <v>270</v>
      </c>
      <c r="C274" s="10" t="s">
        <v>527</v>
      </c>
      <c r="D274" s="97">
        <v>35208</v>
      </c>
      <c r="E274">
        <v>30</v>
      </c>
      <c r="F274" t="s">
        <v>577</v>
      </c>
      <c r="G274" s="2" t="s">
        <v>224</v>
      </c>
      <c r="H274" s="6">
        <v>27</v>
      </c>
      <c r="I274" s="7">
        <v>0</v>
      </c>
      <c r="J274" s="6">
        <v>54</v>
      </c>
      <c r="K274" s="7">
        <v>-2</v>
      </c>
      <c r="L274" s="6">
        <v>15</v>
      </c>
      <c r="M274" s="7">
        <v>2</v>
      </c>
      <c r="O274" s="7"/>
      <c r="P274" s="6">
        <f>H274-J274</f>
        <v>-27</v>
      </c>
      <c r="Q274" s="7">
        <v>2</v>
      </c>
      <c r="V274" s="7"/>
      <c r="Y274" s="7"/>
      <c r="AB274" s="7"/>
      <c r="AH274" s="6"/>
      <c r="AI274" s="6"/>
    </row>
    <row r="275" spans="2:37" x14ac:dyDescent="0.25">
      <c r="B275" s="3" t="s">
        <v>270</v>
      </c>
      <c r="C275" s="10" t="s">
        <v>495</v>
      </c>
      <c r="D275" s="97">
        <v>35215</v>
      </c>
      <c r="E275">
        <v>7</v>
      </c>
      <c r="F275" t="s">
        <v>264</v>
      </c>
      <c r="G275" s="2" t="s">
        <v>54</v>
      </c>
      <c r="H275" s="6">
        <v>22.5</v>
      </c>
      <c r="I275" s="7">
        <v>-2</v>
      </c>
      <c r="J275" s="6">
        <v>57</v>
      </c>
      <c r="K275" s="7">
        <v>1.5</v>
      </c>
      <c r="L275" s="6">
        <v>16</v>
      </c>
      <c r="M275" s="7">
        <v>0.5</v>
      </c>
      <c r="O275" s="7"/>
      <c r="P275" s="6">
        <v>-34.5</v>
      </c>
      <c r="Q275" s="7">
        <v>-3.5</v>
      </c>
      <c r="V275" s="7"/>
      <c r="Y275" s="7"/>
      <c r="AB275" s="7"/>
      <c r="AH275" s="6"/>
      <c r="AI275" s="6"/>
    </row>
    <row r="276" spans="2:37" ht="12.75" customHeight="1" x14ac:dyDescent="0.25">
      <c r="B276" s="3" t="s">
        <v>270</v>
      </c>
      <c r="C276" s="52" t="s">
        <v>644</v>
      </c>
      <c r="D276" s="97">
        <v>35216</v>
      </c>
      <c r="E276">
        <v>4</v>
      </c>
      <c r="F276" s="3" t="s">
        <v>678</v>
      </c>
      <c r="G276" s="2" t="s">
        <v>82</v>
      </c>
      <c r="H276" s="6">
        <v>30</v>
      </c>
      <c r="I276" s="7">
        <v>2</v>
      </c>
      <c r="J276" s="6">
        <v>46</v>
      </c>
      <c r="K276" s="7">
        <v>1</v>
      </c>
      <c r="L276" s="6">
        <v>19</v>
      </c>
      <c r="M276" s="7">
        <v>-2</v>
      </c>
      <c r="O276" s="7"/>
      <c r="P276" s="6">
        <v>-16</v>
      </c>
      <c r="Q276" s="7">
        <v>1</v>
      </c>
      <c r="V276" s="7"/>
      <c r="Y276" s="7"/>
      <c r="AB276" s="7"/>
      <c r="AH276" s="6"/>
      <c r="AI276" s="6"/>
    </row>
    <row r="277" spans="2:37" ht="12.75" customHeight="1" x14ac:dyDescent="0.25">
      <c r="B277" t="s">
        <v>270</v>
      </c>
      <c r="C277" s="85" t="s">
        <v>687</v>
      </c>
      <c r="D277" s="97">
        <v>35186</v>
      </c>
      <c r="F277" t="s">
        <v>664</v>
      </c>
      <c r="H277" s="6">
        <v>24.3</v>
      </c>
      <c r="I277" s="7">
        <v>0.5</v>
      </c>
      <c r="J277" s="6">
        <v>54.8</v>
      </c>
      <c r="K277" s="7">
        <v>-2.4</v>
      </c>
      <c r="L277" s="6">
        <v>16</v>
      </c>
      <c r="M277" s="7">
        <v>1.7</v>
      </c>
      <c r="O277" s="7"/>
      <c r="P277" s="6">
        <v>-30.5</v>
      </c>
      <c r="Q277" s="7">
        <v>2.9</v>
      </c>
      <c r="T277" s="6">
        <v>24.2</v>
      </c>
      <c r="U277" s="6">
        <v>68.3</v>
      </c>
      <c r="V277" s="7">
        <f>T277-U277</f>
        <v>-44.099999999999994</v>
      </c>
      <c r="W277" s="6">
        <v>60.2</v>
      </c>
      <c r="X277" s="6">
        <v>22.3</v>
      </c>
      <c r="Y277" s="7">
        <f>W277-X277</f>
        <v>37.900000000000006</v>
      </c>
      <c r="Z277" s="6">
        <v>58.7</v>
      </c>
      <c r="AA277" s="6">
        <v>20.2</v>
      </c>
      <c r="AB277" s="7">
        <f>Z277-AA277</f>
        <v>38.5</v>
      </c>
      <c r="AD277" s="6">
        <v>17.5</v>
      </c>
      <c r="AE277" s="6">
        <v>39.200000000000003</v>
      </c>
      <c r="AF277" s="6">
        <v>15.6</v>
      </c>
      <c r="AH277" s="6">
        <v>13.8</v>
      </c>
      <c r="AI277" s="6">
        <v>73.8</v>
      </c>
      <c r="AJ277" s="7">
        <f>AH277-AI277</f>
        <v>-60</v>
      </c>
      <c r="AK277" s="4" t="s">
        <v>292</v>
      </c>
    </row>
    <row r="278" spans="2:37" ht="12.75" customHeight="1" x14ac:dyDescent="0.25">
      <c r="B278" s="3" t="s">
        <v>263</v>
      </c>
      <c r="C278" s="9" t="s">
        <v>572</v>
      </c>
      <c r="D278" s="97">
        <v>35221</v>
      </c>
      <c r="E278">
        <v>5</v>
      </c>
      <c r="F278" t="s">
        <v>678</v>
      </c>
      <c r="G278" s="2" t="s">
        <v>82</v>
      </c>
      <c r="H278" s="6">
        <v>30</v>
      </c>
      <c r="I278" s="7"/>
      <c r="J278" s="6">
        <v>46</v>
      </c>
      <c r="K278" s="7"/>
      <c r="L278" s="6">
        <v>19</v>
      </c>
      <c r="M278" s="7"/>
      <c r="O278" s="7"/>
      <c r="P278" s="6">
        <v>-16</v>
      </c>
      <c r="Q278" s="7"/>
      <c r="R278" t="s">
        <v>639</v>
      </c>
      <c r="V278" s="7"/>
      <c r="Y278" s="7"/>
      <c r="AB278" s="7"/>
      <c r="AH278" s="6"/>
      <c r="AI278" s="6"/>
    </row>
    <row r="279" spans="2:37" ht="12.75" customHeight="1" x14ac:dyDescent="0.25">
      <c r="B279" s="3" t="s">
        <v>263</v>
      </c>
      <c r="C279" s="9" t="s">
        <v>511</v>
      </c>
      <c r="D279" s="97">
        <v>35223</v>
      </c>
      <c r="F279" t="s">
        <v>577</v>
      </c>
      <c r="H279" s="6">
        <v>27</v>
      </c>
      <c r="I279" s="7">
        <v>0</v>
      </c>
      <c r="J279" s="6">
        <v>56</v>
      </c>
      <c r="K279" s="7">
        <v>2</v>
      </c>
      <c r="L279" s="6">
        <v>13</v>
      </c>
      <c r="M279" s="7">
        <v>-2</v>
      </c>
      <c r="O279" s="7"/>
      <c r="P279" s="6">
        <f>H279-J279</f>
        <v>-29</v>
      </c>
      <c r="Q279" s="7">
        <v>-2</v>
      </c>
      <c r="V279" s="7"/>
      <c r="Y279" s="7"/>
      <c r="AB279" s="7"/>
      <c r="AH279" s="6"/>
      <c r="AI279" s="6"/>
    </row>
    <row r="280" spans="2:37" ht="12.75" customHeight="1" x14ac:dyDescent="0.25">
      <c r="B280" s="3" t="s">
        <v>263</v>
      </c>
      <c r="C280" s="10" t="s">
        <v>642</v>
      </c>
      <c r="D280" s="97">
        <v>35236</v>
      </c>
      <c r="E280">
        <v>23</v>
      </c>
      <c r="F280" t="s">
        <v>357</v>
      </c>
      <c r="G280" s="2" t="s">
        <v>192</v>
      </c>
      <c r="H280" s="6">
        <v>31</v>
      </c>
      <c r="I280" s="7">
        <v>4</v>
      </c>
      <c r="J280" s="6">
        <v>50</v>
      </c>
      <c r="K280" s="7">
        <v>-2</v>
      </c>
      <c r="L280" s="6">
        <v>15</v>
      </c>
      <c r="M280" s="7">
        <v>-2</v>
      </c>
      <c r="O280" s="7"/>
      <c r="P280" s="6">
        <v>-19</v>
      </c>
      <c r="Q280" s="7">
        <v>6</v>
      </c>
      <c r="V280" s="7"/>
      <c r="Y280" s="7"/>
      <c r="AB280" s="7"/>
      <c r="AH280" s="6"/>
      <c r="AI280" s="6"/>
    </row>
    <row r="281" spans="2:37" ht="12.75" customHeight="1" x14ac:dyDescent="0.25">
      <c r="B281" s="3" t="s">
        <v>263</v>
      </c>
      <c r="C281" s="9" t="s">
        <v>322</v>
      </c>
      <c r="D281" s="97">
        <v>35237</v>
      </c>
      <c r="E281">
        <v>27</v>
      </c>
      <c r="F281" t="s">
        <v>577</v>
      </c>
      <c r="G281" s="2" t="s">
        <v>224</v>
      </c>
      <c r="H281" s="6">
        <v>31</v>
      </c>
      <c r="I281" s="7">
        <v>4</v>
      </c>
      <c r="J281" s="6">
        <v>52</v>
      </c>
      <c r="K281" s="7">
        <v>-4</v>
      </c>
      <c r="L281" s="6">
        <v>12</v>
      </c>
      <c r="M281" s="7">
        <v>-1</v>
      </c>
      <c r="O281" s="7"/>
      <c r="P281" s="6">
        <f>H281-J281</f>
        <v>-21</v>
      </c>
      <c r="Q281" s="7">
        <v>8</v>
      </c>
      <c r="V281" s="7"/>
      <c r="Y281" s="7"/>
      <c r="AB281" s="7"/>
      <c r="AH281" s="6"/>
      <c r="AI281" s="6"/>
    </row>
    <row r="282" spans="2:37" ht="12.75" customHeight="1" x14ac:dyDescent="0.25">
      <c r="B282" s="3" t="s">
        <v>263</v>
      </c>
      <c r="C282" s="52" t="s">
        <v>466</v>
      </c>
      <c r="D282" s="97">
        <v>35243</v>
      </c>
      <c r="E282">
        <v>4</v>
      </c>
      <c r="F282" t="s">
        <v>264</v>
      </c>
      <c r="G282" s="2" t="s">
        <v>54</v>
      </c>
      <c r="H282" s="6">
        <v>26</v>
      </c>
      <c r="I282" s="7">
        <v>3.5</v>
      </c>
      <c r="J282" s="6">
        <v>54.5</v>
      </c>
      <c r="K282" s="7">
        <v>-2.5</v>
      </c>
      <c r="L282" s="6">
        <v>14.5</v>
      </c>
      <c r="M282" s="7">
        <v>-1.5</v>
      </c>
      <c r="O282" s="7"/>
      <c r="P282" s="6">
        <v>-28.5</v>
      </c>
      <c r="Q282" s="7">
        <v>6</v>
      </c>
      <c r="V282" s="7"/>
      <c r="Y282" s="7"/>
      <c r="AB282" s="7"/>
      <c r="AH282" s="6"/>
      <c r="AI282" s="6"/>
    </row>
    <row r="283" spans="2:37" ht="12.75" customHeight="1" x14ac:dyDescent="0.25">
      <c r="B283" s="3" t="s">
        <v>263</v>
      </c>
      <c r="C283" s="9" t="s">
        <v>721</v>
      </c>
      <c r="D283" s="97">
        <v>35244</v>
      </c>
      <c r="F283" t="s">
        <v>577</v>
      </c>
      <c r="H283" s="6">
        <v>32</v>
      </c>
      <c r="I283" s="7">
        <v>1</v>
      </c>
      <c r="J283" s="6">
        <v>52</v>
      </c>
      <c r="K283" s="7">
        <v>0</v>
      </c>
      <c r="L283" s="6">
        <v>12</v>
      </c>
      <c r="M283" s="7">
        <v>0</v>
      </c>
      <c r="O283" s="7"/>
      <c r="P283" s="6">
        <f>H283-J283</f>
        <v>-20</v>
      </c>
      <c r="Q283" s="7">
        <v>1</v>
      </c>
      <c r="V283" s="7"/>
      <c r="Y283" s="7"/>
      <c r="AB283" s="7"/>
      <c r="AH283" s="6"/>
      <c r="AI283" s="6"/>
    </row>
    <row r="284" spans="2:37" ht="12.75" customHeight="1" x14ac:dyDescent="0.25">
      <c r="B284" s="3" t="s">
        <v>263</v>
      </c>
      <c r="C284" s="85" t="s">
        <v>756</v>
      </c>
      <c r="D284" s="97">
        <v>35214</v>
      </c>
      <c r="F284" t="s">
        <v>664</v>
      </c>
      <c r="H284" s="6">
        <v>26.1</v>
      </c>
      <c r="I284" s="7">
        <v>1.8</v>
      </c>
      <c r="J284" s="6">
        <v>54.9</v>
      </c>
      <c r="K284" s="7">
        <v>0.1</v>
      </c>
      <c r="L284" s="6">
        <v>14.5</v>
      </c>
      <c r="M284" s="7">
        <v>-1.5</v>
      </c>
      <c r="O284" s="7"/>
      <c r="P284" s="6">
        <v>-28.8</v>
      </c>
      <c r="Q284" s="7">
        <v>1.7</v>
      </c>
      <c r="T284" s="6">
        <v>25.1</v>
      </c>
      <c r="U284" s="6">
        <v>66.900000000000006</v>
      </c>
      <c r="V284" s="7">
        <f>T284-U284</f>
        <v>-41.800000000000004</v>
      </c>
      <c r="W284" s="6">
        <v>59.6</v>
      </c>
      <c r="X284" s="6">
        <v>22.6</v>
      </c>
      <c r="Y284" s="7">
        <f>W284-X284</f>
        <v>37</v>
      </c>
      <c r="Z284" s="6">
        <v>56.7</v>
      </c>
      <c r="AA284" s="6">
        <v>22.1</v>
      </c>
      <c r="AB284" s="7">
        <f>Z284-AA284</f>
        <v>34.6</v>
      </c>
      <c r="AD284" s="6">
        <v>18.899999999999999</v>
      </c>
      <c r="AE284" s="6">
        <v>38.4</v>
      </c>
      <c r="AF284" s="6">
        <v>14.7</v>
      </c>
      <c r="AH284" s="6">
        <v>15</v>
      </c>
      <c r="AI284" s="6">
        <v>72.2</v>
      </c>
      <c r="AJ284" s="7">
        <f>AH284-AI284</f>
        <v>-57.2</v>
      </c>
      <c r="AK284" s="4" t="s">
        <v>292</v>
      </c>
    </row>
    <row r="285" spans="2:37" ht="12.75" customHeight="1" x14ac:dyDescent="0.25">
      <c r="B285" s="3" t="s">
        <v>265</v>
      </c>
      <c r="C285" s="9" t="s">
        <v>572</v>
      </c>
      <c r="D285" s="97">
        <v>35251</v>
      </c>
      <c r="E285">
        <v>11</v>
      </c>
      <c r="F285" t="s">
        <v>678</v>
      </c>
      <c r="G285" s="2" t="s">
        <v>82</v>
      </c>
      <c r="H285" s="6">
        <v>30</v>
      </c>
      <c r="I285" s="7">
        <v>0</v>
      </c>
      <c r="J285" s="6">
        <v>45</v>
      </c>
      <c r="K285" s="7">
        <v>-1</v>
      </c>
      <c r="L285" s="6">
        <v>21</v>
      </c>
      <c r="M285" s="7">
        <v>2</v>
      </c>
      <c r="O285" s="7"/>
      <c r="P285" s="6">
        <v>-15</v>
      </c>
      <c r="Q285" s="7">
        <v>1</v>
      </c>
      <c r="R285" t="s">
        <v>639</v>
      </c>
      <c r="V285" s="7"/>
      <c r="Y285" s="7"/>
      <c r="AB285" s="7"/>
      <c r="AH285" s="6"/>
      <c r="AI285" s="6"/>
    </row>
    <row r="286" spans="2:37" ht="12.75" customHeight="1" x14ac:dyDescent="0.25">
      <c r="B286" s="3" t="s">
        <v>265</v>
      </c>
      <c r="C286" s="9" t="s">
        <v>447</v>
      </c>
      <c r="D286" s="97">
        <v>35269</v>
      </c>
      <c r="E286">
        <v>1</v>
      </c>
      <c r="F286" t="s">
        <v>577</v>
      </c>
      <c r="G286" s="2" t="s">
        <v>224</v>
      </c>
      <c r="H286" s="6">
        <v>29</v>
      </c>
      <c r="I286" s="7">
        <v>-3</v>
      </c>
      <c r="J286" s="6">
        <v>53</v>
      </c>
      <c r="K286" s="7">
        <v>1</v>
      </c>
      <c r="L286" s="6">
        <v>12</v>
      </c>
      <c r="M286" s="7">
        <v>0</v>
      </c>
      <c r="O286" s="7"/>
      <c r="P286" s="6">
        <f>H286-J286</f>
        <v>-24</v>
      </c>
      <c r="Q286" s="7">
        <v>-7</v>
      </c>
      <c r="V286" s="7"/>
      <c r="Y286" s="7"/>
      <c r="AB286" s="7"/>
      <c r="AH286" s="6"/>
      <c r="AI286" s="6"/>
    </row>
    <row r="287" spans="2:37" ht="12.75" customHeight="1" x14ac:dyDescent="0.25">
      <c r="B287" s="3" t="s">
        <v>265</v>
      </c>
      <c r="C287" s="9" t="s">
        <v>565</v>
      </c>
      <c r="D287" s="97">
        <v>35271</v>
      </c>
      <c r="E287">
        <v>28</v>
      </c>
      <c r="F287" t="s">
        <v>357</v>
      </c>
      <c r="G287" s="2" t="s">
        <v>192</v>
      </c>
      <c r="H287" s="6">
        <v>31</v>
      </c>
      <c r="I287" s="7">
        <v>0</v>
      </c>
      <c r="J287" s="6">
        <v>48</v>
      </c>
      <c r="K287" s="7">
        <v>-2</v>
      </c>
      <c r="L287" s="6">
        <v>16</v>
      </c>
      <c r="M287" s="7">
        <v>1</v>
      </c>
      <c r="O287" s="7"/>
      <c r="P287" s="6">
        <v>-17</v>
      </c>
      <c r="Q287" s="7">
        <v>2</v>
      </c>
      <c r="V287" s="7"/>
      <c r="Y287" s="7"/>
      <c r="AB287" s="7"/>
      <c r="AH287" s="6"/>
      <c r="AI287" s="6"/>
    </row>
    <row r="288" spans="2:37" x14ac:dyDescent="0.25">
      <c r="B288" s="3" t="s">
        <v>265</v>
      </c>
      <c r="C288" s="12" t="s">
        <v>440</v>
      </c>
      <c r="D288" s="97">
        <v>35277</v>
      </c>
      <c r="E288">
        <v>9</v>
      </c>
      <c r="F288" t="s">
        <v>264</v>
      </c>
      <c r="G288" s="2" t="s">
        <v>54</v>
      </c>
      <c r="H288" s="6">
        <v>25</v>
      </c>
      <c r="I288" s="7">
        <v>-1</v>
      </c>
      <c r="J288" s="6">
        <v>59</v>
      </c>
      <c r="K288" s="7">
        <v>4.5</v>
      </c>
      <c r="L288" s="6">
        <v>11</v>
      </c>
      <c r="M288" s="7">
        <v>-3.5</v>
      </c>
      <c r="O288" s="7"/>
      <c r="P288" s="6">
        <v>-34</v>
      </c>
      <c r="Q288" s="7">
        <v>-5.5</v>
      </c>
      <c r="V288" s="7"/>
      <c r="Y288" s="7"/>
      <c r="AB288" s="7"/>
      <c r="AH288" s="6"/>
      <c r="AI288" s="6"/>
    </row>
    <row r="289" spans="2:37" ht="12.75" customHeight="1" x14ac:dyDescent="0.25">
      <c r="B289" s="3" t="s">
        <v>265</v>
      </c>
      <c r="C289" s="85" t="s">
        <v>715</v>
      </c>
      <c r="D289" s="97">
        <v>35249</v>
      </c>
      <c r="F289" t="s">
        <v>664</v>
      </c>
      <c r="H289" s="6">
        <v>27</v>
      </c>
      <c r="I289" s="7">
        <v>0.9</v>
      </c>
      <c r="J289" s="6">
        <v>54.1</v>
      </c>
      <c r="K289" s="7">
        <v>-0.8</v>
      </c>
      <c r="L289" s="6">
        <v>14</v>
      </c>
      <c r="M289" s="7">
        <v>-0.5</v>
      </c>
      <c r="O289" s="7"/>
      <c r="P289" s="6">
        <v>-27.1</v>
      </c>
      <c r="Q289" s="7">
        <v>1.7</v>
      </c>
      <c r="T289" s="6">
        <v>26.1</v>
      </c>
      <c r="U289" s="6">
        <v>65.7</v>
      </c>
      <c r="V289" s="7">
        <f>T289-U289</f>
        <v>-39.6</v>
      </c>
      <c r="W289" s="6">
        <v>56.8</v>
      </c>
      <c r="X289" s="6">
        <v>24.9</v>
      </c>
      <c r="Y289" s="7">
        <f>W289-X289</f>
        <v>31.9</v>
      </c>
      <c r="Z289" s="6">
        <v>56.5</v>
      </c>
      <c r="AA289" s="6">
        <v>22</v>
      </c>
      <c r="AB289" s="7">
        <f>Z289-AA289</f>
        <v>34.5</v>
      </c>
      <c r="AD289" s="6">
        <v>18.399999999999999</v>
      </c>
      <c r="AE289" s="6">
        <v>37.700000000000003</v>
      </c>
      <c r="AF289" s="6">
        <v>14.8</v>
      </c>
      <c r="AH289" s="6">
        <v>15</v>
      </c>
      <c r="AI289" s="6">
        <v>71.5</v>
      </c>
      <c r="AJ289" s="7">
        <f>AH289-AI289</f>
        <v>-56.5</v>
      </c>
      <c r="AK289" s="4" t="s">
        <v>292</v>
      </c>
    </row>
    <row r="290" spans="2:37" ht="12.75" customHeight="1" x14ac:dyDescent="0.25">
      <c r="B290" s="3" t="s">
        <v>293</v>
      </c>
      <c r="C290" s="9" t="s">
        <v>571</v>
      </c>
      <c r="D290" s="97">
        <v>35279</v>
      </c>
      <c r="E290">
        <v>7</v>
      </c>
      <c r="F290" t="s">
        <v>678</v>
      </c>
      <c r="G290" s="2" t="s">
        <v>82</v>
      </c>
      <c r="H290" s="6">
        <v>33</v>
      </c>
      <c r="I290" s="7">
        <v>3</v>
      </c>
      <c r="J290" s="6">
        <v>45</v>
      </c>
      <c r="K290" s="7">
        <v>-1</v>
      </c>
      <c r="L290" s="6">
        <v>19</v>
      </c>
      <c r="M290" s="7">
        <v>0</v>
      </c>
      <c r="O290" s="7"/>
      <c r="P290" s="6">
        <v>-12</v>
      </c>
      <c r="Q290" s="7">
        <v>4</v>
      </c>
      <c r="V290" s="7"/>
      <c r="Y290" s="7"/>
      <c r="AB290" s="7"/>
      <c r="AH290" s="6"/>
      <c r="AI290" s="6"/>
    </row>
    <row r="291" spans="2:37" ht="12.75" customHeight="1" x14ac:dyDescent="0.25">
      <c r="B291" s="3" t="s">
        <v>293</v>
      </c>
      <c r="C291" s="9" t="s">
        <v>444</v>
      </c>
      <c r="D291" s="97">
        <v>35286</v>
      </c>
      <c r="F291" t="s">
        <v>577</v>
      </c>
      <c r="H291" s="6">
        <v>30</v>
      </c>
      <c r="I291" s="7">
        <v>1</v>
      </c>
      <c r="J291" s="6">
        <v>52</v>
      </c>
      <c r="K291" s="7">
        <v>-1</v>
      </c>
      <c r="L291" s="6">
        <v>13</v>
      </c>
      <c r="M291" s="7">
        <v>1</v>
      </c>
      <c r="O291" s="7"/>
      <c r="P291" s="6">
        <f>H291-J291</f>
        <v>-22</v>
      </c>
      <c r="Q291" s="7">
        <v>2</v>
      </c>
      <c r="V291" s="7"/>
      <c r="Y291" s="7"/>
      <c r="AB291" s="7"/>
      <c r="AH291" s="6"/>
      <c r="AI291" s="6"/>
    </row>
    <row r="292" spans="2:37" ht="12.75" customHeight="1" x14ac:dyDescent="0.25">
      <c r="B292" s="3" t="s">
        <v>293</v>
      </c>
      <c r="C292" s="52" t="s">
        <v>690</v>
      </c>
      <c r="D292" s="97">
        <v>35292</v>
      </c>
      <c r="E292">
        <v>18</v>
      </c>
      <c r="F292" t="s">
        <v>357</v>
      </c>
      <c r="G292" s="2" t="s">
        <v>192</v>
      </c>
      <c r="H292" s="6">
        <v>30</v>
      </c>
      <c r="I292" s="7">
        <v>-1</v>
      </c>
      <c r="J292" s="6">
        <v>51</v>
      </c>
      <c r="K292" s="7">
        <v>3</v>
      </c>
      <c r="L292" s="6">
        <v>15</v>
      </c>
      <c r="M292" s="7">
        <v>-1</v>
      </c>
      <c r="O292" s="7"/>
      <c r="P292" s="6">
        <v>-21</v>
      </c>
      <c r="Q292" s="7">
        <v>-4</v>
      </c>
      <c r="V292" s="7"/>
      <c r="Y292" s="7"/>
      <c r="AB292" s="7"/>
      <c r="AH292" s="6"/>
      <c r="AI292" s="6"/>
    </row>
    <row r="293" spans="2:37" ht="12.75" customHeight="1" x14ac:dyDescent="0.25">
      <c r="B293" s="3" t="s">
        <v>293</v>
      </c>
      <c r="C293" s="9" t="s">
        <v>353</v>
      </c>
      <c r="D293" s="97">
        <v>35297</v>
      </c>
      <c r="E293">
        <v>29</v>
      </c>
      <c r="F293" t="s">
        <v>577</v>
      </c>
      <c r="G293" s="2" t="s">
        <v>224</v>
      </c>
      <c r="H293" s="6">
        <v>30</v>
      </c>
      <c r="I293" s="7">
        <v>0</v>
      </c>
      <c r="J293" s="6">
        <v>51</v>
      </c>
      <c r="K293" s="7">
        <v>-1</v>
      </c>
      <c r="L293" s="6">
        <v>13</v>
      </c>
      <c r="M293" s="7">
        <v>0</v>
      </c>
      <c r="O293" s="7"/>
      <c r="P293" s="6">
        <f>H293-J293</f>
        <v>-21</v>
      </c>
      <c r="Q293" s="7">
        <v>1</v>
      </c>
      <c r="V293" s="7"/>
      <c r="Y293" s="7"/>
      <c r="AB293" s="7"/>
      <c r="AH293" s="6"/>
      <c r="AI293" s="6"/>
    </row>
    <row r="294" spans="2:37" x14ac:dyDescent="0.25">
      <c r="B294" s="3" t="s">
        <v>293</v>
      </c>
      <c r="C294" s="9" t="s">
        <v>569</v>
      </c>
      <c r="D294" s="97">
        <v>35305</v>
      </c>
      <c r="E294">
        <v>6</v>
      </c>
      <c r="F294" t="s">
        <v>264</v>
      </c>
      <c r="G294" s="2" t="s">
        <v>54</v>
      </c>
      <c r="H294" s="6">
        <v>25.5</v>
      </c>
      <c r="I294" s="7">
        <v>0.5</v>
      </c>
      <c r="J294" s="6">
        <v>58.5</v>
      </c>
      <c r="K294" s="7">
        <v>-0.5</v>
      </c>
      <c r="L294" s="6">
        <v>11</v>
      </c>
      <c r="M294" s="7">
        <v>0</v>
      </c>
      <c r="O294" s="7"/>
      <c r="P294" s="6">
        <f>H294-J294</f>
        <v>-33</v>
      </c>
      <c r="Q294" s="7">
        <v>1</v>
      </c>
      <c r="V294" s="7"/>
      <c r="Y294" s="7"/>
      <c r="AB294" s="7"/>
      <c r="AH294" s="6"/>
      <c r="AI294" s="6"/>
    </row>
    <row r="295" spans="2:37" ht="12.75" customHeight="1" x14ac:dyDescent="0.25">
      <c r="B295" s="3" t="s">
        <v>293</v>
      </c>
      <c r="C295" s="52" t="s">
        <v>757</v>
      </c>
      <c r="D295" s="97">
        <v>35277</v>
      </c>
      <c r="F295" t="s">
        <v>664</v>
      </c>
      <c r="H295" s="6">
        <v>26.9</v>
      </c>
      <c r="I295" s="7">
        <v>-0.1</v>
      </c>
      <c r="J295" s="6">
        <v>53.3</v>
      </c>
      <c r="K295" s="7">
        <v>-0.8</v>
      </c>
      <c r="L295" s="6">
        <v>13.8</v>
      </c>
      <c r="M295" s="7">
        <v>-0.2</v>
      </c>
      <c r="O295" s="7"/>
      <c r="P295" s="6">
        <v>-26.4</v>
      </c>
      <c r="Q295" s="7">
        <v>0.7</v>
      </c>
      <c r="T295" s="6">
        <v>26.5</v>
      </c>
      <c r="U295" s="6">
        <v>65.5</v>
      </c>
      <c r="V295" s="7">
        <f>T295-U295</f>
        <v>-39</v>
      </c>
      <c r="W295" s="6">
        <v>53.4</v>
      </c>
      <c r="X295" s="6">
        <v>28.5</v>
      </c>
      <c r="Y295" s="7">
        <f>W295-X295</f>
        <v>24.9</v>
      </c>
      <c r="Z295" s="6">
        <v>54.8</v>
      </c>
      <c r="AA295" s="6">
        <v>22.8</v>
      </c>
      <c r="AB295" s="7">
        <f>Z295-AA295</f>
        <v>31.999999999999996</v>
      </c>
      <c r="AD295" s="6">
        <v>19.399999999999999</v>
      </c>
      <c r="AE295" s="6">
        <v>36.1</v>
      </c>
      <c r="AF295" s="6">
        <v>14.6</v>
      </c>
      <c r="AH295" s="6">
        <v>16.3</v>
      </c>
      <c r="AI295" s="6">
        <v>71.099999999999994</v>
      </c>
      <c r="AJ295" s="7">
        <f>AH295-AI295</f>
        <v>-54.8</v>
      </c>
      <c r="AK295" s="4" t="s">
        <v>292</v>
      </c>
    </row>
    <row r="296" spans="2:37" ht="12.75" customHeight="1" x14ac:dyDescent="0.25">
      <c r="B296" s="3" t="s">
        <v>295</v>
      </c>
      <c r="C296" s="9" t="s">
        <v>593</v>
      </c>
      <c r="D296" s="97">
        <v>35314</v>
      </c>
      <c r="E296">
        <v>13</v>
      </c>
      <c r="F296" t="s">
        <v>678</v>
      </c>
      <c r="G296" s="2" t="s">
        <v>82</v>
      </c>
      <c r="H296" s="6">
        <v>32</v>
      </c>
      <c r="I296" s="7">
        <v>-1</v>
      </c>
      <c r="J296" s="6">
        <v>47</v>
      </c>
      <c r="K296" s="7">
        <v>2</v>
      </c>
      <c r="L296" s="6">
        <v>16</v>
      </c>
      <c r="M296" s="7">
        <v>-3</v>
      </c>
      <c r="O296" s="7"/>
      <c r="P296" s="6">
        <f t="shared" ref="P296:P302" si="0">H296-J296</f>
        <v>-15</v>
      </c>
      <c r="Q296" s="7">
        <v>-3</v>
      </c>
      <c r="V296" s="7"/>
      <c r="Y296" s="7"/>
      <c r="AB296" s="7"/>
      <c r="AH296" s="6"/>
      <c r="AI296" s="6"/>
    </row>
    <row r="297" spans="2:37" ht="12.75" customHeight="1" x14ac:dyDescent="0.25">
      <c r="B297" s="3" t="s">
        <v>295</v>
      </c>
      <c r="C297" s="9" t="s">
        <v>450</v>
      </c>
      <c r="D297" s="97">
        <v>35314</v>
      </c>
      <c r="F297" t="s">
        <v>577</v>
      </c>
      <c r="H297" s="6">
        <v>28</v>
      </c>
      <c r="I297" s="7">
        <v>-2</v>
      </c>
      <c r="J297" s="6">
        <v>56</v>
      </c>
      <c r="K297" s="7">
        <v>5</v>
      </c>
      <c r="L297" s="6">
        <v>12</v>
      </c>
      <c r="M297" s="7">
        <v>-1</v>
      </c>
      <c r="O297" s="7"/>
      <c r="P297" s="6">
        <f t="shared" si="0"/>
        <v>-28</v>
      </c>
      <c r="Q297" s="7">
        <v>-7</v>
      </c>
      <c r="V297" s="7"/>
      <c r="Y297" s="7"/>
      <c r="AB297" s="7"/>
      <c r="AH297" s="6"/>
      <c r="AI297" s="6"/>
    </row>
    <row r="298" spans="2:37" ht="12.75" customHeight="1" x14ac:dyDescent="0.25">
      <c r="B298" s="3" t="s">
        <v>295</v>
      </c>
      <c r="C298" s="9" t="s">
        <v>465</v>
      </c>
      <c r="D298" s="97">
        <v>35328</v>
      </c>
      <c r="E298">
        <v>26</v>
      </c>
      <c r="F298" t="s">
        <v>577</v>
      </c>
      <c r="G298" s="2" t="s">
        <v>224</v>
      </c>
      <c r="H298" s="6">
        <v>29</v>
      </c>
      <c r="I298" s="7">
        <v>1</v>
      </c>
      <c r="J298" s="6">
        <v>52</v>
      </c>
      <c r="K298" s="7">
        <v>-4</v>
      </c>
      <c r="L298" s="6">
        <v>14</v>
      </c>
      <c r="M298" s="7">
        <v>2</v>
      </c>
      <c r="O298" s="7"/>
      <c r="P298" s="6">
        <f t="shared" si="0"/>
        <v>-23</v>
      </c>
      <c r="Q298" s="7">
        <v>5</v>
      </c>
      <c r="V298" s="7"/>
      <c r="Y298" s="7"/>
      <c r="AB298" s="7"/>
      <c r="AH298" s="6"/>
      <c r="AI298" s="6"/>
    </row>
    <row r="299" spans="2:37" ht="12.75" customHeight="1" x14ac:dyDescent="0.25">
      <c r="B299" s="3" t="s">
        <v>295</v>
      </c>
      <c r="C299" s="9" t="s">
        <v>320</v>
      </c>
      <c r="D299" s="97">
        <v>35327</v>
      </c>
      <c r="E299">
        <v>22</v>
      </c>
      <c r="F299" t="s">
        <v>357</v>
      </c>
      <c r="G299" s="2" t="s">
        <v>192</v>
      </c>
      <c r="H299" s="6">
        <v>31</v>
      </c>
      <c r="I299" s="7">
        <v>1</v>
      </c>
      <c r="J299" s="6">
        <v>50</v>
      </c>
      <c r="K299" s="7">
        <v>-1</v>
      </c>
      <c r="L299" s="6">
        <v>14</v>
      </c>
      <c r="M299" s="7">
        <v>-1</v>
      </c>
      <c r="O299" s="7"/>
      <c r="P299" s="6">
        <f t="shared" si="0"/>
        <v>-19</v>
      </c>
      <c r="Q299" s="7">
        <v>2</v>
      </c>
      <c r="V299" s="7"/>
      <c r="Y299" s="7"/>
      <c r="AB299" s="7"/>
      <c r="AH299" s="6"/>
      <c r="AI299" s="6"/>
    </row>
    <row r="300" spans="2:37" x14ac:dyDescent="0.25">
      <c r="B300" s="3" t="s">
        <v>295</v>
      </c>
      <c r="C300" s="9" t="s">
        <v>630</v>
      </c>
      <c r="D300" s="97">
        <v>35326</v>
      </c>
      <c r="E300">
        <v>30</v>
      </c>
      <c r="F300" t="s">
        <v>264</v>
      </c>
      <c r="G300" s="2" t="s">
        <v>54</v>
      </c>
      <c r="H300" s="6">
        <v>27</v>
      </c>
      <c r="I300" s="7">
        <v>1.5</v>
      </c>
      <c r="J300" s="6">
        <v>54</v>
      </c>
      <c r="K300" s="7">
        <v>-4.5</v>
      </c>
      <c r="L300" s="6">
        <v>13.5</v>
      </c>
      <c r="M300" s="7">
        <v>2.5</v>
      </c>
      <c r="O300" s="7"/>
      <c r="P300" s="6">
        <f t="shared" si="0"/>
        <v>-27</v>
      </c>
      <c r="Q300" s="7">
        <v>6</v>
      </c>
      <c r="V300" s="7"/>
      <c r="Y300" s="7"/>
      <c r="AB300" s="7"/>
      <c r="AH300" s="6"/>
      <c r="AI300" s="6"/>
    </row>
    <row r="301" spans="2:37" x14ac:dyDescent="0.25">
      <c r="B301" s="3" t="s">
        <v>295</v>
      </c>
      <c r="C301" s="9" t="s">
        <v>435</v>
      </c>
      <c r="D301" s="97">
        <v>35334</v>
      </c>
      <c r="E301">
        <v>5</v>
      </c>
      <c r="F301" t="s">
        <v>264</v>
      </c>
      <c r="G301" s="2" t="s">
        <v>54</v>
      </c>
      <c r="H301" s="6">
        <v>27.5</v>
      </c>
      <c r="I301" s="7">
        <v>0.5</v>
      </c>
      <c r="J301" s="6">
        <v>52</v>
      </c>
      <c r="K301" s="7">
        <v>-2</v>
      </c>
      <c r="L301" s="6">
        <v>15</v>
      </c>
      <c r="M301" s="7">
        <v>1.5</v>
      </c>
      <c r="O301" s="7"/>
      <c r="P301" s="6">
        <f>H301-J301</f>
        <v>-24.5</v>
      </c>
      <c r="Q301" s="7">
        <v>2.5</v>
      </c>
      <c r="V301" s="7"/>
      <c r="Y301" s="7"/>
      <c r="AB301" s="7"/>
      <c r="AH301" s="6"/>
      <c r="AI301" s="6"/>
    </row>
    <row r="302" spans="2:37" ht="12.75" customHeight="1" x14ac:dyDescent="0.25">
      <c r="B302" s="3" t="s">
        <v>295</v>
      </c>
      <c r="C302" s="52" t="s">
        <v>758</v>
      </c>
      <c r="D302" s="97">
        <v>35312</v>
      </c>
      <c r="F302" t="s">
        <v>664</v>
      </c>
      <c r="H302" s="6">
        <v>27</v>
      </c>
      <c r="I302" s="7">
        <v>0.1</v>
      </c>
      <c r="J302" s="6">
        <v>54.1</v>
      </c>
      <c r="K302" s="7">
        <v>0.8</v>
      </c>
      <c r="L302" s="6">
        <v>13.9</v>
      </c>
      <c r="M302" s="7">
        <v>0.1</v>
      </c>
      <c r="O302" s="7"/>
      <c r="P302" s="6">
        <f t="shared" si="0"/>
        <v>-27.1</v>
      </c>
      <c r="Q302" s="7">
        <v>-0.7</v>
      </c>
      <c r="T302" s="6">
        <v>27.8</v>
      </c>
      <c r="U302" s="6">
        <v>64.3</v>
      </c>
      <c r="V302" s="7">
        <f>T302-U302</f>
        <v>-36.5</v>
      </c>
      <c r="W302" s="6">
        <v>56.3</v>
      </c>
      <c r="X302" s="6">
        <v>25.4</v>
      </c>
      <c r="Y302" s="7">
        <f>W302-X302</f>
        <v>30.9</v>
      </c>
      <c r="Z302" s="6">
        <v>56.3</v>
      </c>
      <c r="AA302" s="6">
        <v>21.7</v>
      </c>
      <c r="AB302" s="7">
        <f>Z302-AA302</f>
        <v>34.599999999999994</v>
      </c>
      <c r="AD302" s="6">
        <v>20.5</v>
      </c>
      <c r="AE302" s="6">
        <v>37.700000000000003</v>
      </c>
      <c r="AF302" s="6">
        <v>14.3</v>
      </c>
      <c r="AH302" s="6">
        <v>17.399999999999999</v>
      </c>
      <c r="AI302" s="6">
        <v>70</v>
      </c>
      <c r="AJ302" s="7">
        <f>AH302-AI302</f>
        <v>-52.6</v>
      </c>
      <c r="AK302" s="4" t="s">
        <v>292</v>
      </c>
    </row>
    <row r="303" spans="2:37" ht="12.75" customHeight="1" x14ac:dyDescent="0.25">
      <c r="B303" s="3" t="s">
        <v>297</v>
      </c>
      <c r="C303" s="9">
        <v>3</v>
      </c>
      <c r="D303" s="97">
        <v>35341</v>
      </c>
      <c r="E303">
        <v>6</v>
      </c>
      <c r="F303" t="s">
        <v>357</v>
      </c>
      <c r="G303" s="2" t="s">
        <v>192</v>
      </c>
      <c r="H303" s="6">
        <v>29</v>
      </c>
      <c r="I303" s="7">
        <v>-2</v>
      </c>
      <c r="J303" s="6">
        <v>52</v>
      </c>
      <c r="K303" s="7">
        <v>2</v>
      </c>
      <c r="L303" s="6">
        <v>13</v>
      </c>
      <c r="M303" s="7">
        <v>-1</v>
      </c>
      <c r="O303" s="7"/>
      <c r="P303" s="6">
        <f>H303-J303</f>
        <v>-23</v>
      </c>
      <c r="Q303" s="7">
        <v>-4</v>
      </c>
      <c r="V303" s="7"/>
      <c r="Y303" s="7"/>
      <c r="AB303" s="7"/>
      <c r="AH303" s="6"/>
      <c r="AI303" s="6"/>
    </row>
    <row r="304" spans="2:37" x14ac:dyDescent="0.25">
      <c r="B304" s="3" t="s">
        <v>297</v>
      </c>
      <c r="C304" s="9" t="s">
        <v>589</v>
      </c>
      <c r="D304" s="97">
        <v>35341</v>
      </c>
      <c r="E304">
        <v>5</v>
      </c>
      <c r="F304" t="s">
        <v>264</v>
      </c>
      <c r="G304" s="2" t="s">
        <v>54</v>
      </c>
      <c r="H304" s="6">
        <v>24</v>
      </c>
      <c r="I304" s="7">
        <v>-3.5</v>
      </c>
      <c r="J304" s="6">
        <v>57</v>
      </c>
      <c r="K304" s="7">
        <v>5</v>
      </c>
      <c r="L304" s="6">
        <v>15</v>
      </c>
      <c r="M304" s="7">
        <v>0</v>
      </c>
      <c r="O304" s="7"/>
      <c r="P304" s="6">
        <f>H304-J304</f>
        <v>-33</v>
      </c>
      <c r="Q304" s="7">
        <v>-8.5</v>
      </c>
      <c r="V304" s="7"/>
      <c r="Y304" s="7"/>
      <c r="AB304" s="7"/>
      <c r="AH304" s="6"/>
      <c r="AI304" s="6"/>
    </row>
    <row r="305" spans="2:37" ht="12.75" customHeight="1" x14ac:dyDescent="0.25">
      <c r="B305" s="3" t="s">
        <v>297</v>
      </c>
      <c r="C305" s="9" t="s">
        <v>694</v>
      </c>
      <c r="D305" s="97">
        <v>35342</v>
      </c>
      <c r="E305">
        <v>8</v>
      </c>
      <c r="F305" t="s">
        <v>678</v>
      </c>
      <c r="G305" s="2" t="s">
        <v>82</v>
      </c>
      <c r="H305" s="6">
        <v>31</v>
      </c>
      <c r="I305" s="7">
        <v>-1</v>
      </c>
      <c r="J305" s="6">
        <v>49</v>
      </c>
      <c r="K305" s="7">
        <v>2</v>
      </c>
      <c r="L305" s="6">
        <v>16</v>
      </c>
      <c r="M305" s="7">
        <v>0</v>
      </c>
      <c r="O305" s="7"/>
      <c r="P305" s="6">
        <v>-18</v>
      </c>
      <c r="Q305" s="7">
        <v>-3</v>
      </c>
      <c r="V305" s="7"/>
      <c r="Y305" s="7"/>
      <c r="AB305" s="7"/>
      <c r="AH305" s="6"/>
      <c r="AI305" s="6"/>
    </row>
    <row r="306" spans="2:37" ht="12.75" customHeight="1" x14ac:dyDescent="0.25">
      <c r="B306" s="3" t="s">
        <v>297</v>
      </c>
      <c r="C306" s="9" t="s">
        <v>362</v>
      </c>
      <c r="D306" s="97">
        <v>35342</v>
      </c>
      <c r="F306" t="s">
        <v>577</v>
      </c>
      <c r="H306" s="6">
        <v>29</v>
      </c>
      <c r="I306" s="7">
        <v>0</v>
      </c>
      <c r="J306" s="6">
        <v>54</v>
      </c>
      <c r="K306" s="7">
        <v>2</v>
      </c>
      <c r="L306" s="6">
        <v>13</v>
      </c>
      <c r="M306" s="7">
        <v>-1</v>
      </c>
      <c r="O306" s="7"/>
      <c r="P306" s="6">
        <f>H306-J306</f>
        <v>-25</v>
      </c>
      <c r="Q306" s="7">
        <v>-2</v>
      </c>
      <c r="V306" s="7"/>
      <c r="Y306" s="7"/>
      <c r="AB306" s="7"/>
      <c r="AH306" s="6"/>
      <c r="AI306" s="6"/>
    </row>
    <row r="307" spans="2:37" ht="12.75" customHeight="1" x14ac:dyDescent="0.25">
      <c r="B307" s="3" t="s">
        <v>297</v>
      </c>
      <c r="C307" s="9" t="s">
        <v>520</v>
      </c>
      <c r="D307" s="97">
        <v>35349</v>
      </c>
      <c r="F307" t="s">
        <v>577</v>
      </c>
      <c r="H307" s="6">
        <v>30</v>
      </c>
      <c r="I307" s="7">
        <v>1</v>
      </c>
      <c r="J307" s="6">
        <v>53</v>
      </c>
      <c r="K307" s="7">
        <v>-1</v>
      </c>
      <c r="L307" s="6">
        <v>12</v>
      </c>
      <c r="M307" s="7">
        <v>-1</v>
      </c>
      <c r="O307" s="7"/>
      <c r="P307" s="6">
        <f>H307-J307</f>
        <v>-23</v>
      </c>
      <c r="Q307" s="7">
        <v>2</v>
      </c>
      <c r="V307" s="7"/>
      <c r="Y307" s="7"/>
      <c r="AB307" s="7"/>
      <c r="AH307" s="6"/>
      <c r="AI307" s="6"/>
    </row>
    <row r="308" spans="2:37" ht="12.75" customHeight="1" x14ac:dyDescent="0.25">
      <c r="B308" s="3" t="s">
        <v>297</v>
      </c>
      <c r="C308" s="9" t="s">
        <v>595</v>
      </c>
      <c r="D308" s="97">
        <v>35355</v>
      </c>
      <c r="E308">
        <v>20</v>
      </c>
      <c r="F308" t="s">
        <v>357</v>
      </c>
      <c r="G308" s="2" t="s">
        <v>192</v>
      </c>
      <c r="H308" s="6">
        <v>33</v>
      </c>
      <c r="I308" s="7">
        <v>4</v>
      </c>
      <c r="J308" s="6">
        <v>47</v>
      </c>
      <c r="K308" s="7">
        <v>-5</v>
      </c>
      <c r="L308" s="6">
        <v>14</v>
      </c>
      <c r="M308" s="7">
        <v>1</v>
      </c>
      <c r="O308" s="7"/>
      <c r="P308" s="6">
        <v>-14</v>
      </c>
      <c r="Q308" s="7">
        <v>9</v>
      </c>
      <c r="V308" s="7"/>
      <c r="Y308" s="7"/>
      <c r="AB308" s="7"/>
      <c r="AH308" s="6"/>
      <c r="AI308" s="6"/>
    </row>
    <row r="309" spans="2:37" ht="12.75" customHeight="1" x14ac:dyDescent="0.25">
      <c r="B309" s="3" t="s">
        <v>297</v>
      </c>
      <c r="C309" s="9" t="s">
        <v>461</v>
      </c>
      <c r="D309" s="97">
        <v>35356</v>
      </c>
      <c r="F309" t="s">
        <v>577</v>
      </c>
      <c r="H309" s="6">
        <v>27</v>
      </c>
      <c r="I309" s="7"/>
      <c r="J309" s="6">
        <v>54</v>
      </c>
      <c r="K309" s="7">
        <v>1</v>
      </c>
      <c r="L309" s="6">
        <v>12</v>
      </c>
      <c r="M309" s="7">
        <v>0</v>
      </c>
      <c r="O309" s="7"/>
      <c r="P309" s="6">
        <v>-27</v>
      </c>
      <c r="Q309" s="7"/>
      <c r="R309" t="s">
        <v>639</v>
      </c>
      <c r="V309" s="7"/>
      <c r="Y309" s="7"/>
      <c r="AB309" s="7"/>
      <c r="AH309" s="6"/>
      <c r="AI309" s="6"/>
    </row>
    <row r="310" spans="2:37" ht="12.75" customHeight="1" x14ac:dyDescent="0.25">
      <c r="B310" s="3" t="s">
        <v>297</v>
      </c>
      <c r="C310" s="9" t="s">
        <v>371</v>
      </c>
      <c r="D310" s="97">
        <v>35363</v>
      </c>
      <c r="E310">
        <v>31</v>
      </c>
      <c r="F310" t="s">
        <v>577</v>
      </c>
      <c r="G310" s="2" t="s">
        <v>224</v>
      </c>
      <c r="H310" s="6">
        <v>28</v>
      </c>
      <c r="I310" s="7">
        <v>-2</v>
      </c>
      <c r="J310" s="6">
        <v>56</v>
      </c>
      <c r="K310" s="7">
        <v>3</v>
      </c>
      <c r="L310" s="6">
        <v>12</v>
      </c>
      <c r="M310" s="7">
        <v>0</v>
      </c>
      <c r="O310" s="7"/>
      <c r="P310" s="6">
        <v>-28</v>
      </c>
      <c r="Q310" s="7">
        <v>-5</v>
      </c>
      <c r="V310" s="7"/>
      <c r="Y310" s="7"/>
      <c r="AB310" s="7"/>
      <c r="AH310" s="6"/>
      <c r="AI310" s="6"/>
    </row>
    <row r="311" spans="2:37" ht="12.75" customHeight="1" x14ac:dyDescent="0.25">
      <c r="B311" s="3" t="s">
        <v>297</v>
      </c>
      <c r="C311" s="9" t="s">
        <v>582</v>
      </c>
      <c r="D311" s="97">
        <v>35368</v>
      </c>
      <c r="F311" t="s">
        <v>577</v>
      </c>
      <c r="H311" s="6">
        <v>30</v>
      </c>
      <c r="I311" s="7">
        <v>3</v>
      </c>
      <c r="J311" s="6">
        <v>54</v>
      </c>
      <c r="K311" s="7">
        <v>0</v>
      </c>
      <c r="L311" s="6">
        <v>12</v>
      </c>
      <c r="M311" s="7">
        <v>0</v>
      </c>
      <c r="O311" s="7"/>
      <c r="P311" s="6">
        <v>-24</v>
      </c>
      <c r="Q311" s="7">
        <v>3</v>
      </c>
      <c r="R311" t="s">
        <v>639</v>
      </c>
      <c r="V311" s="7"/>
      <c r="Y311" s="7"/>
      <c r="AB311" s="7"/>
      <c r="AH311" s="6"/>
      <c r="AI311" s="6"/>
    </row>
    <row r="312" spans="2:37" x14ac:dyDescent="0.25">
      <c r="B312" s="3" t="s">
        <v>297</v>
      </c>
      <c r="C312" s="9" t="s">
        <v>517</v>
      </c>
      <c r="D312" s="97">
        <v>35368</v>
      </c>
      <c r="E312">
        <v>8</v>
      </c>
      <c r="F312" t="s">
        <v>264</v>
      </c>
      <c r="G312" s="2" t="s">
        <v>54</v>
      </c>
      <c r="H312" s="6">
        <v>28</v>
      </c>
      <c r="I312" s="7">
        <v>4</v>
      </c>
      <c r="J312" s="6">
        <v>55</v>
      </c>
      <c r="K312" s="7">
        <v>-2</v>
      </c>
      <c r="L312" s="6">
        <v>11</v>
      </c>
      <c r="M312" s="7">
        <v>-4</v>
      </c>
      <c r="O312" s="7"/>
      <c r="P312" s="6">
        <v>-27</v>
      </c>
      <c r="Q312" s="7">
        <v>6</v>
      </c>
      <c r="V312" s="7"/>
      <c r="Y312" s="7"/>
      <c r="AB312" s="7"/>
      <c r="AH312" s="6"/>
      <c r="AI312" s="6"/>
    </row>
    <row r="313" spans="2:37" ht="12.75" customHeight="1" x14ac:dyDescent="0.25">
      <c r="B313" s="3" t="s">
        <v>297</v>
      </c>
      <c r="C313" s="3" t="s">
        <v>746</v>
      </c>
      <c r="D313" s="97">
        <v>35359</v>
      </c>
      <c r="F313" t="s">
        <v>664</v>
      </c>
      <c r="H313" s="6">
        <v>25.8</v>
      </c>
      <c r="I313" s="7">
        <v>-1.2</v>
      </c>
      <c r="J313" s="6">
        <v>54.7</v>
      </c>
      <c r="K313" s="7">
        <v>0.6</v>
      </c>
      <c r="L313" s="6">
        <v>15</v>
      </c>
      <c r="M313" s="7">
        <v>1.1000000000000001</v>
      </c>
      <c r="O313" s="7"/>
      <c r="P313" s="6">
        <v>-28.9</v>
      </c>
      <c r="Q313" s="7">
        <v>-1.8</v>
      </c>
      <c r="T313" s="6">
        <v>27.5</v>
      </c>
      <c r="U313" s="6">
        <v>62.6</v>
      </c>
      <c r="V313" s="7">
        <f>T313-U313</f>
        <v>-35.1</v>
      </c>
      <c r="W313" s="6">
        <v>59.4</v>
      </c>
      <c r="X313" s="6">
        <v>22.4</v>
      </c>
      <c r="Y313" s="7">
        <f>W313-X313</f>
        <v>37</v>
      </c>
      <c r="Z313" s="6">
        <v>57.5</v>
      </c>
      <c r="AA313" s="6">
        <v>19.600000000000001</v>
      </c>
      <c r="AB313" s="7">
        <f>Z313-AA313</f>
        <v>37.9</v>
      </c>
      <c r="AD313" s="6">
        <v>20.5</v>
      </c>
      <c r="AE313" s="6">
        <v>37.9</v>
      </c>
      <c r="AF313" s="6">
        <v>14.2</v>
      </c>
      <c r="AH313" s="6">
        <v>16.8</v>
      </c>
      <c r="AI313" s="6">
        <v>69</v>
      </c>
      <c r="AJ313" s="7">
        <f>AH313-AI313</f>
        <v>-52.2</v>
      </c>
      <c r="AK313" s="4" t="s">
        <v>292</v>
      </c>
    </row>
    <row r="314" spans="2:37" ht="12.75" customHeight="1" x14ac:dyDescent="0.25">
      <c r="B314" s="3" t="s">
        <v>296</v>
      </c>
      <c r="C314" s="9" t="s">
        <v>339</v>
      </c>
      <c r="D314" s="97">
        <v>35370</v>
      </c>
      <c r="E314">
        <v>7</v>
      </c>
      <c r="F314" t="s">
        <v>678</v>
      </c>
      <c r="G314" s="2" t="s">
        <v>82</v>
      </c>
      <c r="H314" s="6">
        <v>34</v>
      </c>
      <c r="I314" s="7">
        <v>3</v>
      </c>
      <c r="J314" s="6">
        <v>47</v>
      </c>
      <c r="K314" s="7">
        <v>-2</v>
      </c>
      <c r="L314" s="6">
        <v>15</v>
      </c>
      <c r="M314" s="7">
        <v>-1</v>
      </c>
      <c r="O314" s="7"/>
      <c r="P314" s="6">
        <v>-13</v>
      </c>
      <c r="Q314" s="7">
        <v>5</v>
      </c>
      <c r="V314" s="7"/>
      <c r="Y314" s="7"/>
      <c r="AB314" s="7"/>
      <c r="AH314" s="6"/>
      <c r="AI314" s="6"/>
    </row>
    <row r="315" spans="2:37" ht="12.75" customHeight="1" x14ac:dyDescent="0.25">
      <c r="B315" s="3" t="s">
        <v>296</v>
      </c>
      <c r="C315" s="9" t="s">
        <v>544</v>
      </c>
      <c r="D315" s="97">
        <v>35377</v>
      </c>
      <c r="E315">
        <v>15</v>
      </c>
      <c r="F315" t="s">
        <v>577</v>
      </c>
      <c r="G315" s="2" t="s">
        <v>224</v>
      </c>
      <c r="H315" s="6">
        <v>33</v>
      </c>
      <c r="I315" s="7">
        <v>5</v>
      </c>
      <c r="J315" s="6">
        <v>50</v>
      </c>
      <c r="K315" s="7">
        <v>-6</v>
      </c>
      <c r="L315" s="6">
        <v>12</v>
      </c>
      <c r="M315" s="7">
        <v>0</v>
      </c>
      <c r="O315" s="7"/>
      <c r="P315" s="6">
        <v>-17</v>
      </c>
      <c r="Q315" s="7">
        <v>11</v>
      </c>
      <c r="V315" s="7"/>
      <c r="Y315" s="7"/>
      <c r="AB315" s="7"/>
      <c r="AH315" s="6"/>
      <c r="AI315" s="6"/>
    </row>
    <row r="316" spans="2:37" ht="12.75" customHeight="1" x14ac:dyDescent="0.25">
      <c r="B316" s="3" t="s">
        <v>296</v>
      </c>
      <c r="C316" s="52" t="s">
        <v>581</v>
      </c>
      <c r="D316" s="97">
        <v>35383</v>
      </c>
      <c r="E316">
        <v>17</v>
      </c>
      <c r="F316" t="s">
        <v>357</v>
      </c>
      <c r="G316" s="2" t="s">
        <v>192</v>
      </c>
      <c r="H316" s="6">
        <v>30</v>
      </c>
      <c r="I316" s="7">
        <v>-3</v>
      </c>
      <c r="J316" s="6">
        <v>50</v>
      </c>
      <c r="K316" s="7">
        <v>3</v>
      </c>
      <c r="L316" s="6">
        <v>15</v>
      </c>
      <c r="M316" s="7">
        <v>1</v>
      </c>
      <c r="O316" s="7"/>
      <c r="P316" s="6">
        <v>-20</v>
      </c>
      <c r="Q316" s="7">
        <v>-6</v>
      </c>
      <c r="V316" s="7"/>
      <c r="Y316" s="7"/>
      <c r="AB316" s="7"/>
      <c r="AH316" s="6"/>
      <c r="AI316" s="6"/>
    </row>
    <row r="317" spans="2:37" ht="12.75" customHeight="1" x14ac:dyDescent="0.25">
      <c r="B317" s="3" t="s">
        <v>296</v>
      </c>
      <c r="C317" s="9" t="s">
        <v>488</v>
      </c>
      <c r="D317" s="97">
        <v>35396</v>
      </c>
      <c r="F317" t="s">
        <v>577</v>
      </c>
      <c r="H317" s="6">
        <v>30</v>
      </c>
      <c r="I317" s="7">
        <v>-3</v>
      </c>
      <c r="J317" s="6">
        <v>52</v>
      </c>
      <c r="K317" s="7">
        <v>2</v>
      </c>
      <c r="L317" s="6">
        <v>13</v>
      </c>
      <c r="M317" s="7">
        <v>1</v>
      </c>
      <c r="O317" s="7"/>
      <c r="P317" s="6">
        <f>H317-J317</f>
        <v>-22</v>
      </c>
      <c r="Q317" s="7">
        <v>-5</v>
      </c>
      <c r="V317" s="7"/>
      <c r="Y317" s="7"/>
      <c r="AB317" s="7"/>
      <c r="AH317" s="6"/>
      <c r="AI317" s="6"/>
    </row>
    <row r="318" spans="2:37" ht="12.75" customHeight="1" x14ac:dyDescent="0.25">
      <c r="B318" s="3" t="s">
        <v>296</v>
      </c>
      <c r="C318" s="52" t="s">
        <v>759</v>
      </c>
      <c r="D318" s="97">
        <v>35368</v>
      </c>
      <c r="F318" t="s">
        <v>664</v>
      </c>
      <c r="H318" s="6">
        <v>25.8</v>
      </c>
      <c r="I318" s="7">
        <v>0</v>
      </c>
      <c r="J318" s="6">
        <v>55.8</v>
      </c>
      <c r="K318" s="7">
        <v>1.1000000000000001</v>
      </c>
      <c r="L318" s="6">
        <v>12.6</v>
      </c>
      <c r="M318" s="7">
        <v>-2.4</v>
      </c>
      <c r="O318" s="7"/>
      <c r="P318" s="6">
        <v>-30</v>
      </c>
      <c r="Q318" s="7">
        <v>-1.1000000000000001</v>
      </c>
      <c r="T318" s="6">
        <v>28.4</v>
      </c>
      <c r="U318" s="6">
        <v>63.2</v>
      </c>
      <c r="V318" s="7">
        <f>T318-U318</f>
        <v>-34.800000000000004</v>
      </c>
      <c r="W318" s="6">
        <v>60.5</v>
      </c>
      <c r="X318" s="6">
        <v>22.7</v>
      </c>
      <c r="Y318" s="7">
        <f>W318-X318</f>
        <v>37.799999999999997</v>
      </c>
      <c r="Z318" s="6">
        <v>56.5</v>
      </c>
      <c r="AA318" s="6">
        <v>21.4</v>
      </c>
      <c r="AB318" s="7">
        <f>Z318-AA318</f>
        <v>35.1</v>
      </c>
      <c r="AD318" s="6">
        <v>21.2</v>
      </c>
      <c r="AE318" s="6">
        <v>38.799999999999997</v>
      </c>
      <c r="AF318" s="6">
        <v>12.9</v>
      </c>
      <c r="AH318" s="6">
        <v>18.2</v>
      </c>
      <c r="AI318" s="6">
        <v>67.8</v>
      </c>
      <c r="AJ318" s="7">
        <f>AH318-AI318</f>
        <v>-49.599999999999994</v>
      </c>
      <c r="AK318" s="4" t="s">
        <v>292</v>
      </c>
    </row>
    <row r="319" spans="2:37" x14ac:dyDescent="0.25">
      <c r="B319" s="3" t="s">
        <v>296</v>
      </c>
      <c r="C319" s="9" t="s">
        <v>458</v>
      </c>
      <c r="D319" s="97">
        <v>35396</v>
      </c>
      <c r="E319">
        <v>6</v>
      </c>
      <c r="F319" t="s">
        <v>264</v>
      </c>
      <c r="G319" s="2" t="s">
        <v>54</v>
      </c>
      <c r="H319" s="6">
        <v>22</v>
      </c>
      <c r="I319" s="7">
        <v>-6</v>
      </c>
      <c r="J319" s="6">
        <v>59</v>
      </c>
      <c r="K319" s="7">
        <v>4</v>
      </c>
      <c r="L319" s="6">
        <v>12</v>
      </c>
      <c r="M319" s="7">
        <v>1</v>
      </c>
      <c r="O319" s="7"/>
      <c r="P319" s="6">
        <v>-37</v>
      </c>
      <c r="Q319" s="7">
        <v>-10</v>
      </c>
      <c r="V319" s="7"/>
      <c r="Y319" s="7"/>
      <c r="AB319" s="7"/>
      <c r="AH319" s="6"/>
      <c r="AI319" s="6"/>
    </row>
    <row r="320" spans="2:37" ht="12.75" customHeight="1" x14ac:dyDescent="0.25">
      <c r="B320" s="3" t="s">
        <v>296</v>
      </c>
      <c r="C320" s="9" t="s">
        <v>604</v>
      </c>
      <c r="D320" s="97">
        <v>35398</v>
      </c>
      <c r="E320">
        <v>3</v>
      </c>
      <c r="F320" t="s">
        <v>678</v>
      </c>
      <c r="G320" s="2" t="s">
        <v>82</v>
      </c>
      <c r="H320" s="6">
        <v>31</v>
      </c>
      <c r="I320" s="7">
        <v>-3</v>
      </c>
      <c r="J320" s="6">
        <v>50</v>
      </c>
      <c r="K320" s="7">
        <v>3</v>
      </c>
      <c r="L320" s="6">
        <v>15</v>
      </c>
      <c r="M320" s="7">
        <v>0</v>
      </c>
      <c r="O320" s="7"/>
      <c r="P320" s="6">
        <v>-19</v>
      </c>
      <c r="Q320" s="7">
        <v>-6</v>
      </c>
      <c r="V320" s="7"/>
      <c r="Y320" s="7"/>
      <c r="AB320" s="7"/>
      <c r="AH320" s="6"/>
      <c r="AI320" s="6"/>
    </row>
    <row r="321" spans="1:37" ht="12.75" customHeight="1" x14ac:dyDescent="0.25">
      <c r="B321" s="3" t="s">
        <v>266</v>
      </c>
      <c r="C321" s="9" t="s">
        <v>450</v>
      </c>
      <c r="D321" s="97">
        <v>35405</v>
      </c>
      <c r="E321">
        <v>12</v>
      </c>
      <c r="F321" t="s">
        <v>577</v>
      </c>
      <c r="G321" s="2" t="s">
        <v>224</v>
      </c>
      <c r="H321" s="6">
        <v>30</v>
      </c>
      <c r="I321" s="7">
        <v>0</v>
      </c>
      <c r="J321" s="6">
        <v>51</v>
      </c>
      <c r="K321" s="7">
        <v>-1</v>
      </c>
      <c r="L321" s="6">
        <v>13</v>
      </c>
      <c r="M321" s="7">
        <v>0</v>
      </c>
      <c r="N321" s="6">
        <v>2</v>
      </c>
      <c r="O321" s="7"/>
      <c r="P321" s="6">
        <v>-21</v>
      </c>
      <c r="Q321" s="7">
        <v>1</v>
      </c>
      <c r="V321" s="7"/>
      <c r="Y321" s="7"/>
      <c r="AB321" s="7"/>
      <c r="AH321" s="6"/>
      <c r="AI321" s="6"/>
    </row>
    <row r="322" spans="1:37" ht="12.75" customHeight="1" x14ac:dyDescent="0.25">
      <c r="B322" s="3" t="s">
        <v>266</v>
      </c>
      <c r="C322" s="52" t="s">
        <v>318</v>
      </c>
      <c r="D322" s="97">
        <v>35411</v>
      </c>
      <c r="E322">
        <v>15</v>
      </c>
      <c r="F322" t="s">
        <v>357</v>
      </c>
      <c r="G322" s="2" t="s">
        <v>192</v>
      </c>
      <c r="H322" s="6">
        <v>31</v>
      </c>
      <c r="I322" s="7">
        <v>1</v>
      </c>
      <c r="J322" s="6">
        <v>50</v>
      </c>
      <c r="K322" s="7">
        <v>0</v>
      </c>
      <c r="L322" s="6">
        <v>14</v>
      </c>
      <c r="M322" s="7">
        <v>-1</v>
      </c>
      <c r="N322" s="6">
        <v>1</v>
      </c>
      <c r="O322" s="7"/>
      <c r="P322" s="6">
        <v>-19</v>
      </c>
      <c r="Q322" s="7">
        <v>1</v>
      </c>
      <c r="V322" s="7"/>
      <c r="Y322" s="7"/>
      <c r="AB322" s="7"/>
      <c r="AH322" s="6"/>
      <c r="AI322" s="6"/>
    </row>
    <row r="323" spans="1:37" x14ac:dyDescent="0.25">
      <c r="B323" s="3" t="s">
        <v>266</v>
      </c>
      <c r="D323" s="97">
        <v>35414</v>
      </c>
      <c r="F323" t="s">
        <v>264</v>
      </c>
      <c r="G323"/>
      <c r="H323" s="6">
        <v>28.5</v>
      </c>
      <c r="I323" s="7"/>
      <c r="J323" s="6">
        <v>52.5</v>
      </c>
      <c r="K323" s="7"/>
      <c r="L323" s="6">
        <v>11.5</v>
      </c>
      <c r="M323" s="7"/>
      <c r="O323" s="7"/>
      <c r="P323" s="6">
        <v>-24</v>
      </c>
      <c r="Q323" s="7"/>
      <c r="R323" t="s">
        <v>760</v>
      </c>
      <c r="V323" s="7"/>
      <c r="Y323" s="7"/>
      <c r="AB323" s="7"/>
      <c r="AH323" s="6"/>
      <c r="AI323" s="6"/>
    </row>
    <row r="324" spans="1:37" ht="12.75" customHeight="1" x14ac:dyDescent="0.25">
      <c r="B324" s="3" t="s">
        <v>266</v>
      </c>
      <c r="C324" s="52" t="s">
        <v>761</v>
      </c>
      <c r="D324" s="97">
        <v>35396</v>
      </c>
      <c r="F324" t="s">
        <v>664</v>
      </c>
      <c r="H324" s="6">
        <v>30.5</v>
      </c>
      <c r="I324" s="7"/>
      <c r="J324" s="6">
        <v>51</v>
      </c>
      <c r="K324" s="7"/>
      <c r="L324" s="6">
        <v>12.7</v>
      </c>
      <c r="M324" s="7"/>
      <c r="O324" s="7"/>
      <c r="P324" s="6">
        <v>-20.5</v>
      </c>
      <c r="Q324" s="7"/>
      <c r="R324" t="s">
        <v>760</v>
      </c>
      <c r="T324" s="6">
        <v>29.7</v>
      </c>
      <c r="U324" s="6">
        <v>62.3</v>
      </c>
      <c r="V324" s="14">
        <f>T324-U324</f>
        <v>-32.599999999999994</v>
      </c>
      <c r="W324" s="6">
        <v>56.5</v>
      </c>
      <c r="X324" s="6">
        <v>26.7</v>
      </c>
      <c r="Y324" s="14">
        <f>W324-X324</f>
        <v>29.8</v>
      </c>
      <c r="Z324" s="6">
        <v>54.6</v>
      </c>
      <c r="AA324" s="6">
        <v>23.8</v>
      </c>
      <c r="AB324" s="7">
        <f>Z324-AA324</f>
        <v>30.8</v>
      </c>
      <c r="AC324" s="2"/>
      <c r="AD324" s="6">
        <v>23.7</v>
      </c>
      <c r="AE324" s="6">
        <v>36</v>
      </c>
      <c r="AF324" s="6">
        <v>13.8</v>
      </c>
      <c r="AH324" s="6">
        <v>19.3</v>
      </c>
      <c r="AI324" s="6">
        <v>67.8</v>
      </c>
      <c r="AJ324" s="7">
        <f>AH324-AI324</f>
        <v>-48.5</v>
      </c>
      <c r="AK324" s="4" t="s">
        <v>292</v>
      </c>
    </row>
    <row r="325" spans="1:37" ht="12.75" customHeight="1" x14ac:dyDescent="0.25">
      <c r="A325" s="1">
        <v>1997</v>
      </c>
      <c r="B325" s="3" t="s">
        <v>267</v>
      </c>
      <c r="C325" s="9" t="s">
        <v>584</v>
      </c>
      <c r="D325" s="97">
        <v>35433</v>
      </c>
      <c r="E325">
        <v>8</v>
      </c>
      <c r="F325" t="s">
        <v>678</v>
      </c>
      <c r="G325" s="2" t="s">
        <v>82</v>
      </c>
      <c r="H325" s="6">
        <v>31</v>
      </c>
      <c r="I325" s="7">
        <v>0</v>
      </c>
      <c r="J325" s="6">
        <v>48</v>
      </c>
      <c r="K325" s="7">
        <v>-2</v>
      </c>
      <c r="L325" s="6">
        <v>16</v>
      </c>
      <c r="M325" s="7">
        <v>1</v>
      </c>
      <c r="N325" s="6"/>
      <c r="O325" s="7"/>
      <c r="P325" s="6">
        <v>-17</v>
      </c>
      <c r="Q325" s="7">
        <v>2</v>
      </c>
      <c r="V325" s="7"/>
      <c r="Y325" s="7"/>
      <c r="AB325" s="7"/>
      <c r="AH325" s="6"/>
      <c r="AI325" s="6"/>
    </row>
    <row r="326" spans="1:37" x14ac:dyDescent="0.25">
      <c r="B326" s="3" t="s">
        <v>267</v>
      </c>
      <c r="C326" s="9" t="s">
        <v>368</v>
      </c>
      <c r="D326" s="97">
        <v>35441</v>
      </c>
      <c r="E326">
        <v>17</v>
      </c>
      <c r="F326" t="s">
        <v>264</v>
      </c>
      <c r="G326" s="2" t="s">
        <v>54</v>
      </c>
      <c r="H326" s="6">
        <v>32.5</v>
      </c>
      <c r="I326" s="7">
        <v>4</v>
      </c>
      <c r="J326" s="6">
        <v>50.5</v>
      </c>
      <c r="K326" s="7">
        <v>-2</v>
      </c>
      <c r="L326" s="6">
        <v>10.5</v>
      </c>
      <c r="M326" s="7">
        <v>-1</v>
      </c>
      <c r="N326" s="6"/>
      <c r="O326" s="7"/>
      <c r="P326" s="6">
        <v>-18</v>
      </c>
      <c r="Q326" s="7">
        <v>6</v>
      </c>
      <c r="V326" s="7"/>
      <c r="Y326" s="7"/>
      <c r="AB326" s="7"/>
      <c r="AH326" s="6"/>
      <c r="AI326" s="6"/>
    </row>
    <row r="327" spans="1:37" ht="12.75" customHeight="1" x14ac:dyDescent="0.25">
      <c r="B327" s="3" t="s">
        <v>267</v>
      </c>
      <c r="C327" s="9" t="s">
        <v>627</v>
      </c>
      <c r="D327" s="97">
        <v>35446</v>
      </c>
      <c r="E327">
        <v>19</v>
      </c>
      <c r="F327" t="s">
        <v>357</v>
      </c>
      <c r="G327" s="2" t="s">
        <v>192</v>
      </c>
      <c r="H327" s="6">
        <v>32</v>
      </c>
      <c r="I327" s="7">
        <v>1</v>
      </c>
      <c r="J327" s="6">
        <v>49</v>
      </c>
      <c r="K327" s="7">
        <v>-1</v>
      </c>
      <c r="L327" s="6">
        <v>13</v>
      </c>
      <c r="M327" s="7">
        <v>-1</v>
      </c>
      <c r="N327" s="6">
        <v>1</v>
      </c>
      <c r="O327" s="7">
        <v>0</v>
      </c>
      <c r="P327" s="6">
        <v>-17</v>
      </c>
      <c r="Q327" s="7">
        <v>2</v>
      </c>
      <c r="V327" s="7"/>
      <c r="Y327" s="7"/>
      <c r="AB327" s="7"/>
      <c r="AH327" s="6"/>
      <c r="AI327" s="6"/>
    </row>
    <row r="328" spans="1:37" ht="12.75" customHeight="1" x14ac:dyDescent="0.25">
      <c r="B328" s="3" t="s">
        <v>267</v>
      </c>
      <c r="C328" s="9" t="s">
        <v>358</v>
      </c>
      <c r="D328" s="97">
        <v>35454</v>
      </c>
      <c r="E328">
        <v>31</v>
      </c>
      <c r="F328" t="s">
        <v>577</v>
      </c>
      <c r="G328" s="2" t="s">
        <v>224</v>
      </c>
      <c r="H328" s="6">
        <v>30</v>
      </c>
      <c r="I328" s="7">
        <v>0</v>
      </c>
      <c r="J328" s="6">
        <v>55</v>
      </c>
      <c r="K328" s="7">
        <v>4</v>
      </c>
      <c r="L328" s="6">
        <v>11</v>
      </c>
      <c r="M328" s="7">
        <v>-2</v>
      </c>
      <c r="N328" s="6"/>
      <c r="O328" s="7"/>
      <c r="P328" s="6">
        <v>-25</v>
      </c>
      <c r="Q328" s="7">
        <v>-4</v>
      </c>
      <c r="V328" s="7"/>
      <c r="Y328" s="7"/>
      <c r="AB328" s="7"/>
      <c r="AH328" s="6"/>
      <c r="AI328" s="6"/>
    </row>
    <row r="329" spans="1:37" x14ac:dyDescent="0.25">
      <c r="B329" s="3" t="s">
        <v>267</v>
      </c>
      <c r="C329" s="9" t="s">
        <v>397</v>
      </c>
      <c r="D329" s="97">
        <v>35460</v>
      </c>
      <c r="E329">
        <v>7</v>
      </c>
      <c r="F329" t="s">
        <v>264</v>
      </c>
      <c r="G329" s="2" t="s">
        <v>54</v>
      </c>
      <c r="H329" s="6">
        <v>34</v>
      </c>
      <c r="I329" s="7">
        <v>1.5</v>
      </c>
      <c r="J329" s="6">
        <v>49</v>
      </c>
      <c r="K329" s="7">
        <v>-1.5</v>
      </c>
      <c r="L329" s="6">
        <v>12</v>
      </c>
      <c r="M329" s="7">
        <v>1.5</v>
      </c>
      <c r="N329" s="6">
        <v>1</v>
      </c>
      <c r="O329" s="7"/>
      <c r="P329" s="6">
        <v>-15</v>
      </c>
      <c r="Q329" s="7">
        <v>3</v>
      </c>
      <c r="V329" s="7"/>
      <c r="Y329" s="7"/>
      <c r="AB329" s="7"/>
      <c r="AH329" s="6"/>
      <c r="AI329" s="6"/>
    </row>
    <row r="330" spans="1:37" ht="12.75" customHeight="1" x14ac:dyDescent="0.25">
      <c r="B330" s="3" t="s">
        <v>267</v>
      </c>
      <c r="C330" s="9" t="s">
        <v>644</v>
      </c>
      <c r="D330" s="97">
        <v>35461</v>
      </c>
      <c r="E330">
        <v>4</v>
      </c>
      <c r="F330" t="s">
        <v>678</v>
      </c>
      <c r="G330" s="2" t="s">
        <v>82</v>
      </c>
      <c r="H330" s="6">
        <v>32</v>
      </c>
      <c r="I330" s="7">
        <v>1</v>
      </c>
      <c r="J330" s="6">
        <v>48</v>
      </c>
      <c r="K330" s="7">
        <v>0</v>
      </c>
      <c r="L330" s="6">
        <v>15</v>
      </c>
      <c r="M330" s="7">
        <v>-1</v>
      </c>
      <c r="N330" s="6"/>
      <c r="O330" s="7"/>
      <c r="P330" s="6">
        <v>-16</v>
      </c>
      <c r="Q330" s="7">
        <v>1</v>
      </c>
      <c r="V330" s="7"/>
      <c r="Y330" s="7"/>
      <c r="AB330" s="7"/>
      <c r="AH330" s="6"/>
      <c r="AI330" s="6"/>
    </row>
    <row r="331" spans="1:37" ht="12.75" customHeight="1" x14ac:dyDescent="0.25">
      <c r="B331" s="3" t="s">
        <v>267</v>
      </c>
      <c r="C331" s="85" t="s">
        <v>762</v>
      </c>
      <c r="D331" s="97">
        <v>35438</v>
      </c>
      <c r="F331" t="s">
        <v>664</v>
      </c>
      <c r="H331" s="6">
        <v>33</v>
      </c>
      <c r="I331" s="7">
        <v>2.5</v>
      </c>
      <c r="J331" s="6">
        <v>50.5</v>
      </c>
      <c r="K331" s="7">
        <v>-0.5</v>
      </c>
      <c r="L331" s="6">
        <v>11.3</v>
      </c>
      <c r="M331" s="7">
        <v>-1.4</v>
      </c>
      <c r="N331" s="6">
        <v>1.3</v>
      </c>
      <c r="O331" s="7"/>
      <c r="P331" s="6">
        <v>-17.5</v>
      </c>
      <c r="Q331" s="7">
        <v>3</v>
      </c>
      <c r="T331" s="6">
        <v>34.1</v>
      </c>
      <c r="U331" s="6">
        <v>60</v>
      </c>
      <c r="V331" s="7">
        <f>T331-U331</f>
        <v>-25.9</v>
      </c>
      <c r="W331" s="6">
        <v>61.7</v>
      </c>
      <c r="X331" s="6">
        <v>26.4</v>
      </c>
      <c r="Y331" s="7">
        <f>W331-X331</f>
        <v>35.300000000000004</v>
      </c>
      <c r="Z331" s="6">
        <v>60.8</v>
      </c>
      <c r="AA331" s="6">
        <v>22.5</v>
      </c>
      <c r="AB331" s="7">
        <f>Z331-AA331</f>
        <v>38.299999999999997</v>
      </c>
      <c r="AD331" s="6">
        <v>28.2</v>
      </c>
      <c r="AE331" s="6">
        <v>38.6</v>
      </c>
      <c r="AF331" s="6">
        <v>14.2</v>
      </c>
      <c r="AH331" s="6">
        <v>24</v>
      </c>
      <c r="AI331" s="6">
        <v>65.2</v>
      </c>
      <c r="AJ331" s="7">
        <f>AH331-AI331</f>
        <v>-41.2</v>
      </c>
      <c r="AK331" s="4" t="s">
        <v>292</v>
      </c>
    </row>
    <row r="332" spans="1:37" ht="12.75" customHeight="1" x14ac:dyDescent="0.25">
      <c r="B332" s="3" t="s">
        <v>268</v>
      </c>
      <c r="C332" s="9" t="s">
        <v>550</v>
      </c>
      <c r="D332" s="97">
        <v>35474</v>
      </c>
      <c r="E332">
        <v>16</v>
      </c>
      <c r="F332" t="s">
        <v>357</v>
      </c>
      <c r="G332" s="2" t="s">
        <v>192</v>
      </c>
      <c r="H332" s="6">
        <v>31</v>
      </c>
      <c r="I332" s="7">
        <v>-1</v>
      </c>
      <c r="J332" s="6">
        <v>49</v>
      </c>
      <c r="K332" s="7">
        <v>0</v>
      </c>
      <c r="L332" s="6">
        <v>13</v>
      </c>
      <c r="M332" s="7">
        <v>0</v>
      </c>
      <c r="N332" s="6"/>
      <c r="O332" s="7"/>
      <c r="P332" s="6">
        <v>-18</v>
      </c>
      <c r="Q332" s="7">
        <v>-1</v>
      </c>
      <c r="V332" s="7"/>
      <c r="Y332" s="7"/>
      <c r="AB332" s="7"/>
      <c r="AH332" s="6"/>
      <c r="AI332" s="6"/>
    </row>
    <row r="333" spans="1:37" ht="12.75" customHeight="1" x14ac:dyDescent="0.25">
      <c r="B333" s="3" t="s">
        <v>268</v>
      </c>
      <c r="C333" s="9" t="s">
        <v>369</v>
      </c>
      <c r="D333" s="97">
        <v>35482</v>
      </c>
      <c r="E333">
        <v>25</v>
      </c>
      <c r="F333" t="s">
        <v>357</v>
      </c>
      <c r="G333" s="2" t="s">
        <v>763</v>
      </c>
      <c r="H333" s="6">
        <v>30</v>
      </c>
      <c r="I333" s="7">
        <v>-1</v>
      </c>
      <c r="J333" s="6">
        <v>50</v>
      </c>
      <c r="K333" s="7">
        <v>1</v>
      </c>
      <c r="L333" s="6">
        <v>14</v>
      </c>
      <c r="M333" s="7">
        <v>1</v>
      </c>
      <c r="N333" s="6">
        <v>2</v>
      </c>
      <c r="O333" s="7"/>
      <c r="P333" s="6">
        <v>-20</v>
      </c>
      <c r="Q333" s="7">
        <v>2</v>
      </c>
      <c r="V333" s="7"/>
      <c r="Y333" s="7"/>
      <c r="AB333" s="7"/>
      <c r="AH333" s="6"/>
      <c r="AI333" s="6"/>
    </row>
    <row r="334" spans="1:37" ht="12.75" customHeight="1" x14ac:dyDescent="0.25">
      <c r="B334" s="3" t="s">
        <v>268</v>
      </c>
      <c r="C334" s="9" t="s">
        <v>322</v>
      </c>
      <c r="D334" s="97">
        <v>35482</v>
      </c>
      <c r="E334">
        <v>27</v>
      </c>
      <c r="F334" t="s">
        <v>577</v>
      </c>
      <c r="G334" s="2" t="s">
        <v>224</v>
      </c>
      <c r="H334" s="6">
        <v>31</v>
      </c>
      <c r="I334" s="7">
        <v>1</v>
      </c>
      <c r="J334" s="6">
        <v>52</v>
      </c>
      <c r="K334" s="7">
        <v>-3</v>
      </c>
      <c r="L334" s="6">
        <v>11</v>
      </c>
      <c r="M334" s="7">
        <v>0</v>
      </c>
      <c r="N334" s="6">
        <v>2</v>
      </c>
      <c r="O334" s="7"/>
      <c r="P334" s="6">
        <v>-21</v>
      </c>
      <c r="Q334" s="7">
        <v>4</v>
      </c>
      <c r="V334" s="7"/>
      <c r="Y334" s="7"/>
      <c r="AB334" s="7"/>
      <c r="AH334" s="6"/>
      <c r="AI334" s="6"/>
    </row>
    <row r="335" spans="1:37" ht="12.75" customHeight="1" x14ac:dyDescent="0.25">
      <c r="B335" s="3" t="s">
        <v>268</v>
      </c>
      <c r="C335" s="9" t="s">
        <v>424</v>
      </c>
      <c r="D335" s="97">
        <v>35489</v>
      </c>
      <c r="E335">
        <v>4</v>
      </c>
      <c r="F335" t="s">
        <v>678</v>
      </c>
      <c r="G335" s="2" t="s">
        <v>82</v>
      </c>
      <c r="H335" s="6">
        <v>30</v>
      </c>
      <c r="I335" s="7">
        <v>-2</v>
      </c>
      <c r="J335" s="6">
        <v>48</v>
      </c>
      <c r="K335" s="7">
        <v>0</v>
      </c>
      <c r="L335" s="6">
        <v>16</v>
      </c>
      <c r="M335" s="7">
        <v>1</v>
      </c>
      <c r="N335" s="6"/>
      <c r="O335" s="7"/>
      <c r="P335" s="6">
        <v>-18</v>
      </c>
      <c r="Q335" s="7">
        <v>-2</v>
      </c>
      <c r="V335" s="7"/>
      <c r="Y335" s="7"/>
      <c r="AB335" s="7"/>
      <c r="AH335" s="6"/>
      <c r="AI335" s="6"/>
    </row>
    <row r="336" spans="1:37" x14ac:dyDescent="0.25">
      <c r="B336" s="3" t="s">
        <v>268</v>
      </c>
      <c r="C336" s="9" t="s">
        <v>548</v>
      </c>
      <c r="D336" s="97">
        <v>35489</v>
      </c>
      <c r="E336">
        <v>7</v>
      </c>
      <c r="F336" t="s">
        <v>264</v>
      </c>
      <c r="G336" s="2" t="s">
        <v>54</v>
      </c>
      <c r="H336" s="6">
        <v>28</v>
      </c>
      <c r="I336" s="7">
        <v>-6</v>
      </c>
      <c r="J336" s="6">
        <v>54</v>
      </c>
      <c r="K336" s="7">
        <v>5</v>
      </c>
      <c r="L336" s="6">
        <v>12.5</v>
      </c>
      <c r="M336" s="7">
        <v>0.5</v>
      </c>
      <c r="N336" s="6">
        <v>2</v>
      </c>
      <c r="O336" s="7">
        <v>1</v>
      </c>
      <c r="P336" s="6">
        <v>-26</v>
      </c>
      <c r="Q336" s="7">
        <v>-11</v>
      </c>
      <c r="V336" s="7"/>
      <c r="Y336" s="7"/>
      <c r="AB336" s="7"/>
      <c r="AH336" s="6"/>
      <c r="AI336" s="6"/>
    </row>
    <row r="337" spans="1:37" ht="12.75" customHeight="1" x14ac:dyDescent="0.25">
      <c r="B337" s="3" t="s">
        <v>268</v>
      </c>
      <c r="C337" s="9" t="s">
        <v>569</v>
      </c>
      <c r="D337" s="97">
        <v>35489</v>
      </c>
      <c r="E337">
        <v>7</v>
      </c>
      <c r="F337" t="s">
        <v>521</v>
      </c>
      <c r="G337" s="2" t="s">
        <v>96</v>
      </c>
      <c r="H337" s="6">
        <v>32</v>
      </c>
      <c r="I337" s="7"/>
      <c r="J337" s="6">
        <v>53</v>
      </c>
      <c r="K337" s="7"/>
      <c r="L337" s="6">
        <v>10</v>
      </c>
      <c r="M337" s="7"/>
      <c r="N337" s="6"/>
      <c r="O337" s="7"/>
      <c r="P337" s="6">
        <v>-21</v>
      </c>
      <c r="Q337" s="7"/>
      <c r="V337" s="7"/>
      <c r="Y337" s="7"/>
      <c r="AB337" s="7"/>
      <c r="AH337" s="6"/>
      <c r="AI337" s="6"/>
    </row>
    <row r="338" spans="1:37" ht="12.75" customHeight="1" x14ac:dyDescent="0.25">
      <c r="B338" s="3" t="s">
        <v>268</v>
      </c>
      <c r="C338" s="52" t="s">
        <v>764</v>
      </c>
      <c r="D338" s="97">
        <v>35471</v>
      </c>
      <c r="F338" t="s">
        <v>664</v>
      </c>
      <c r="H338" s="6">
        <v>32.799999999999997</v>
      </c>
      <c r="I338" s="7">
        <v>-0.2</v>
      </c>
      <c r="J338" s="6">
        <v>50.9</v>
      </c>
      <c r="K338" s="7">
        <v>0.4</v>
      </c>
      <c r="L338" s="6">
        <v>10.8</v>
      </c>
      <c r="M338" s="7">
        <v>-0.5</v>
      </c>
      <c r="N338" s="6"/>
      <c r="O338" s="7"/>
      <c r="P338" s="6">
        <v>-18.100000000000001</v>
      </c>
      <c r="Q338" s="7">
        <v>-0.6</v>
      </c>
      <c r="T338" s="6">
        <v>34.9</v>
      </c>
      <c r="U338" s="6">
        <v>59</v>
      </c>
      <c r="V338" s="7">
        <f>T338-U338</f>
        <v>-24.1</v>
      </c>
      <c r="W338" s="6">
        <v>64.099999999999994</v>
      </c>
      <c r="X338" s="6">
        <v>24.5</v>
      </c>
      <c r="Y338" s="7">
        <f>W338-X338</f>
        <v>39.599999999999994</v>
      </c>
      <c r="Z338" s="6">
        <v>62.3</v>
      </c>
      <c r="AA338" s="6">
        <v>21.7</v>
      </c>
      <c r="AB338" s="7">
        <f>Z338-AA338</f>
        <v>40.599999999999994</v>
      </c>
      <c r="AD338" s="6">
        <v>28.1</v>
      </c>
      <c r="AE338" s="6">
        <v>38.9</v>
      </c>
      <c r="AF338" s="6">
        <v>13.3</v>
      </c>
      <c r="AH338" s="6">
        <v>25.5</v>
      </c>
      <c r="AI338" s="6">
        <v>63.3</v>
      </c>
      <c r="AJ338" s="7">
        <f>AH338-AI338</f>
        <v>-37.799999999999997</v>
      </c>
      <c r="AK338" s="4" t="s">
        <v>292</v>
      </c>
    </row>
    <row r="339" spans="1:37" ht="12.75" customHeight="1" x14ac:dyDescent="0.25">
      <c r="B339" s="3" t="s">
        <v>294</v>
      </c>
      <c r="C339" s="9" t="s">
        <v>511</v>
      </c>
      <c r="D339" s="97">
        <v>35496</v>
      </c>
      <c r="E339">
        <v>14</v>
      </c>
      <c r="F339" t="s">
        <v>521</v>
      </c>
      <c r="G339" s="2" t="s">
        <v>96</v>
      </c>
      <c r="H339" s="6">
        <v>27</v>
      </c>
      <c r="I339" s="7">
        <v>-5</v>
      </c>
      <c r="J339" s="6">
        <v>52</v>
      </c>
      <c r="K339" s="7">
        <v>-2</v>
      </c>
      <c r="L339" s="6">
        <v>14</v>
      </c>
      <c r="M339" s="7">
        <v>4</v>
      </c>
      <c r="N339" s="6"/>
      <c r="O339" s="7"/>
      <c r="P339" s="6">
        <v>-25</v>
      </c>
      <c r="Q339" s="7">
        <v>4</v>
      </c>
      <c r="V339" s="7"/>
      <c r="AB339" s="7"/>
      <c r="AH339" s="6"/>
      <c r="AI339" s="6"/>
    </row>
    <row r="340" spans="1:37" ht="12.75" customHeight="1" x14ac:dyDescent="0.25">
      <c r="B340" s="3" t="s">
        <v>294</v>
      </c>
      <c r="C340" s="9" t="s">
        <v>550</v>
      </c>
      <c r="D340" s="97">
        <v>35502</v>
      </c>
      <c r="E340">
        <v>15</v>
      </c>
      <c r="F340" t="s">
        <v>357</v>
      </c>
      <c r="G340" s="2" t="s">
        <v>192</v>
      </c>
      <c r="H340" s="6">
        <v>27</v>
      </c>
      <c r="I340" s="7">
        <v>-3</v>
      </c>
      <c r="J340" s="6">
        <v>52</v>
      </c>
      <c r="K340" s="7">
        <v>2</v>
      </c>
      <c r="L340" s="6">
        <v>13</v>
      </c>
      <c r="M340" s="7">
        <v>-1</v>
      </c>
      <c r="N340" s="6"/>
      <c r="O340" s="7"/>
      <c r="P340" s="6">
        <v>-25</v>
      </c>
      <c r="Q340" s="7">
        <v>-5</v>
      </c>
      <c r="V340" s="7"/>
      <c r="AB340" s="7"/>
      <c r="AH340" s="6"/>
      <c r="AI340" s="6"/>
    </row>
    <row r="341" spans="1:37" ht="12.75" customHeight="1" x14ac:dyDescent="0.25">
      <c r="A341"/>
      <c r="B341" s="3" t="s">
        <v>294</v>
      </c>
      <c r="C341" s="15">
        <v>14</v>
      </c>
      <c r="D341" s="97">
        <v>35503</v>
      </c>
      <c r="E341">
        <v>18</v>
      </c>
      <c r="F341" t="s">
        <v>357</v>
      </c>
      <c r="G341" s="2" t="s">
        <v>763</v>
      </c>
      <c r="H341" s="6">
        <v>29</v>
      </c>
      <c r="I341" s="7">
        <v>-1</v>
      </c>
      <c r="J341" s="6">
        <v>54</v>
      </c>
      <c r="K341" s="7">
        <v>4</v>
      </c>
      <c r="L341" s="6">
        <v>11</v>
      </c>
      <c r="M341" s="7">
        <v>-3</v>
      </c>
      <c r="N341"/>
      <c r="O341" s="7"/>
      <c r="P341" s="6">
        <v>-25</v>
      </c>
      <c r="Q341" s="7">
        <v>-5</v>
      </c>
      <c r="V341" s="7"/>
      <c r="AB341" s="7"/>
      <c r="AH341" s="6"/>
      <c r="AI341" s="6"/>
    </row>
    <row r="342" spans="1:37" ht="12.75" customHeight="1" x14ac:dyDescent="0.25">
      <c r="B342" s="3" t="s">
        <v>294</v>
      </c>
      <c r="C342" s="9" t="s">
        <v>519</v>
      </c>
      <c r="D342" s="97">
        <v>35503</v>
      </c>
      <c r="E342">
        <v>21</v>
      </c>
      <c r="F342" t="s">
        <v>521</v>
      </c>
      <c r="G342" s="2" t="s">
        <v>96</v>
      </c>
      <c r="H342" s="6">
        <v>29</v>
      </c>
      <c r="I342" s="7">
        <v>2</v>
      </c>
      <c r="J342" s="6">
        <v>56</v>
      </c>
      <c r="K342" s="7">
        <v>4</v>
      </c>
      <c r="L342" s="6">
        <v>10</v>
      </c>
      <c r="M342" s="7">
        <v>-4</v>
      </c>
      <c r="N342" s="6">
        <v>2</v>
      </c>
      <c r="O342" s="7"/>
      <c r="P342" s="6">
        <v>-27</v>
      </c>
      <c r="Q342" s="7">
        <v>-2</v>
      </c>
      <c r="V342" s="7"/>
      <c r="AB342" s="7"/>
      <c r="AH342" s="6"/>
      <c r="AI342" s="6"/>
    </row>
    <row r="343" spans="1:37" x14ac:dyDescent="0.25">
      <c r="B343" s="3" t="s">
        <v>294</v>
      </c>
      <c r="C343" s="9" t="s">
        <v>319</v>
      </c>
      <c r="D343" s="97">
        <v>35504</v>
      </c>
      <c r="E343">
        <v>18</v>
      </c>
      <c r="F343" t="s">
        <v>264</v>
      </c>
      <c r="G343" s="2" t="s">
        <v>54</v>
      </c>
      <c r="H343" s="6">
        <v>28.5</v>
      </c>
      <c r="I343" s="7">
        <v>0.5</v>
      </c>
      <c r="J343" s="6">
        <v>56.5</v>
      </c>
      <c r="K343" s="7">
        <v>2.5</v>
      </c>
      <c r="L343" s="6">
        <v>9.5</v>
      </c>
      <c r="M343" s="7">
        <v>-3</v>
      </c>
      <c r="N343" s="6">
        <v>1.5</v>
      </c>
      <c r="O343" s="7">
        <v>-0.5</v>
      </c>
      <c r="P343" s="6">
        <v>-28</v>
      </c>
      <c r="Q343" s="7">
        <v>-2</v>
      </c>
      <c r="V343" s="7"/>
      <c r="AB343" s="7"/>
      <c r="AH343" s="6"/>
      <c r="AI343" s="6"/>
    </row>
    <row r="344" spans="1:37" x14ac:dyDescent="0.25">
      <c r="B344" s="3" t="s">
        <v>294</v>
      </c>
      <c r="C344" s="9" t="s">
        <v>597</v>
      </c>
      <c r="D344" s="97">
        <v>35508</v>
      </c>
      <c r="E344">
        <v>23</v>
      </c>
      <c r="F344" t="s">
        <v>264</v>
      </c>
      <c r="G344" s="2" t="s">
        <v>192</v>
      </c>
      <c r="H344" s="6">
        <v>29</v>
      </c>
      <c r="I344" s="7">
        <v>0.5</v>
      </c>
      <c r="J344" s="6">
        <v>54.5</v>
      </c>
      <c r="K344" s="7">
        <v>-2</v>
      </c>
      <c r="L344" s="6">
        <v>10.5</v>
      </c>
      <c r="M344" s="7">
        <v>1</v>
      </c>
      <c r="N344" s="6"/>
      <c r="O344" s="7"/>
      <c r="P344" s="6">
        <v>-25.5</v>
      </c>
      <c r="Q344" s="7">
        <v>2.5</v>
      </c>
      <c r="V344" s="7"/>
      <c r="AB344" s="7"/>
      <c r="AH344" s="6"/>
      <c r="AI344" s="6"/>
    </row>
    <row r="345" spans="1:37" ht="12.75" customHeight="1" x14ac:dyDescent="0.25">
      <c r="B345" s="3" t="s">
        <v>294</v>
      </c>
      <c r="C345" s="9" t="s">
        <v>481</v>
      </c>
      <c r="D345" s="97">
        <v>35509</v>
      </c>
      <c r="E345">
        <v>28</v>
      </c>
      <c r="F345" t="s">
        <v>521</v>
      </c>
      <c r="G345" s="2" t="s">
        <v>96</v>
      </c>
      <c r="H345" s="6">
        <v>30</v>
      </c>
      <c r="I345" s="7">
        <v>1</v>
      </c>
      <c r="J345" s="6">
        <v>54</v>
      </c>
      <c r="K345" s="7">
        <v>-2</v>
      </c>
      <c r="L345" s="6">
        <v>11</v>
      </c>
      <c r="M345" s="7">
        <v>1</v>
      </c>
      <c r="N345" s="6">
        <v>2</v>
      </c>
      <c r="O345" s="7">
        <v>0</v>
      </c>
      <c r="P345" s="6">
        <v>-24</v>
      </c>
      <c r="Q345" s="7">
        <v>3</v>
      </c>
      <c r="V345" s="7"/>
      <c r="AB345" s="7"/>
      <c r="AH345" s="6"/>
      <c r="AI345" s="6"/>
    </row>
    <row r="346" spans="1:37" ht="12.75" customHeight="1" x14ac:dyDescent="0.25">
      <c r="B346" s="3" t="s">
        <v>294</v>
      </c>
      <c r="C346" s="9" t="s">
        <v>322</v>
      </c>
      <c r="D346" s="97">
        <v>35510</v>
      </c>
      <c r="E346">
        <v>27</v>
      </c>
      <c r="F346" t="s">
        <v>577</v>
      </c>
      <c r="G346" s="2" t="s">
        <v>224</v>
      </c>
      <c r="H346" s="6">
        <v>29</v>
      </c>
      <c r="I346" s="7">
        <v>-2</v>
      </c>
      <c r="J346" s="6">
        <v>50</v>
      </c>
      <c r="K346" s="7">
        <v>-2</v>
      </c>
      <c r="L346" s="6">
        <v>14</v>
      </c>
      <c r="M346" s="7">
        <v>3</v>
      </c>
      <c r="N346" s="6">
        <v>3</v>
      </c>
      <c r="O346" s="7">
        <v>1</v>
      </c>
      <c r="P346" s="6">
        <v>-21</v>
      </c>
      <c r="Q346" s="7">
        <v>0</v>
      </c>
      <c r="V346" s="7"/>
      <c r="AB346" s="7"/>
      <c r="AH346" s="6"/>
      <c r="AI346" s="6"/>
    </row>
    <row r="347" spans="1:37" x14ac:dyDescent="0.25">
      <c r="B347" s="3" t="s">
        <v>294</v>
      </c>
      <c r="C347" s="9" t="s">
        <v>667</v>
      </c>
      <c r="D347" s="97">
        <v>35515</v>
      </c>
      <c r="E347">
        <v>4</v>
      </c>
      <c r="F347" t="s">
        <v>264</v>
      </c>
      <c r="G347" s="2" t="s">
        <v>54</v>
      </c>
      <c r="H347" s="6">
        <v>31</v>
      </c>
      <c r="I347" s="7">
        <v>2</v>
      </c>
      <c r="J347" s="6">
        <v>52</v>
      </c>
      <c r="K347" s="7">
        <v>-2.5</v>
      </c>
      <c r="L347" s="6">
        <v>11</v>
      </c>
      <c r="M347" s="7">
        <v>0.5</v>
      </c>
      <c r="N347" s="6">
        <v>1</v>
      </c>
      <c r="O347" s="7">
        <v>-0.5</v>
      </c>
      <c r="P347" s="6">
        <v>-21</v>
      </c>
      <c r="Q347" s="7">
        <v>4.5</v>
      </c>
      <c r="V347" s="7"/>
      <c r="AB347" s="7"/>
      <c r="AH347" s="6"/>
      <c r="AI347" s="6"/>
    </row>
    <row r="348" spans="1:37" ht="12.75" customHeight="1" x14ac:dyDescent="0.25">
      <c r="B348" s="3" t="s">
        <v>294</v>
      </c>
      <c r="C348" t="s">
        <v>486</v>
      </c>
      <c r="D348" s="97">
        <v>35516</v>
      </c>
      <c r="E348">
        <v>4</v>
      </c>
      <c r="F348" t="s">
        <v>521</v>
      </c>
      <c r="G348" s="2" t="s">
        <v>96</v>
      </c>
      <c r="H348" s="6">
        <v>28</v>
      </c>
      <c r="I348" s="7">
        <v>-2</v>
      </c>
      <c r="J348" s="6">
        <v>52</v>
      </c>
      <c r="K348" s="7">
        <v>-2</v>
      </c>
      <c r="L348" s="6">
        <v>14</v>
      </c>
      <c r="M348" s="7">
        <v>3</v>
      </c>
      <c r="N348" s="6">
        <v>3</v>
      </c>
      <c r="O348" s="7">
        <v>1</v>
      </c>
      <c r="P348" s="6">
        <v>-24</v>
      </c>
      <c r="Q348" s="7">
        <v>0</v>
      </c>
      <c r="V348" s="7"/>
      <c r="AB348" s="7"/>
      <c r="AH348" s="6"/>
      <c r="AI348" s="6"/>
    </row>
    <row r="349" spans="1:37" ht="12.75" customHeight="1" x14ac:dyDescent="0.25">
      <c r="B349" s="3" t="s">
        <v>294</v>
      </c>
      <c r="C349" s="9" t="s">
        <v>702</v>
      </c>
      <c r="D349" s="97">
        <v>35518</v>
      </c>
      <c r="E349">
        <v>2</v>
      </c>
      <c r="F349" t="s">
        <v>678</v>
      </c>
      <c r="G349" s="2" t="s">
        <v>82</v>
      </c>
      <c r="H349" s="6">
        <v>32</v>
      </c>
      <c r="I349" s="7">
        <v>2</v>
      </c>
      <c r="J349" s="6">
        <v>46</v>
      </c>
      <c r="K349" s="7">
        <v>-2</v>
      </c>
      <c r="L349" s="6">
        <v>17</v>
      </c>
      <c r="M349" s="7">
        <v>1</v>
      </c>
      <c r="O349" s="7"/>
      <c r="P349" s="6">
        <v>-14</v>
      </c>
      <c r="Q349" s="7">
        <v>4</v>
      </c>
      <c r="V349" s="7"/>
      <c r="AB349" s="7"/>
      <c r="AH349" s="6"/>
      <c r="AI349" s="6"/>
    </row>
    <row r="350" spans="1:37" ht="12.75" customHeight="1" x14ac:dyDescent="0.25">
      <c r="B350" s="3" t="s">
        <v>294</v>
      </c>
      <c r="C350" s="52" t="s">
        <v>765</v>
      </c>
      <c r="D350" s="97">
        <v>35494</v>
      </c>
      <c r="F350" t="s">
        <v>664</v>
      </c>
      <c r="G350"/>
      <c r="H350" s="6">
        <v>29.8</v>
      </c>
      <c r="I350" s="7">
        <v>-3</v>
      </c>
      <c r="J350" s="6">
        <v>53.7</v>
      </c>
      <c r="K350" s="7">
        <v>2.8</v>
      </c>
      <c r="L350" s="6">
        <v>10.8</v>
      </c>
      <c r="M350" s="7">
        <v>0</v>
      </c>
      <c r="O350" s="7"/>
      <c r="P350" s="6">
        <v>-23.9</v>
      </c>
      <c r="Q350" s="7">
        <v>-5.8</v>
      </c>
      <c r="T350" s="6">
        <v>33.299999999999997</v>
      </c>
      <c r="U350" s="6">
        <v>60.7</v>
      </c>
      <c r="V350" s="7">
        <f>T350-U350</f>
        <v>-27.400000000000006</v>
      </c>
      <c r="W350" s="6">
        <v>68.3</v>
      </c>
      <c r="X350" s="6">
        <v>20.5</v>
      </c>
      <c r="Y350" s="7">
        <f>W350-X350</f>
        <v>47.8</v>
      </c>
      <c r="Z350" s="6">
        <v>64</v>
      </c>
      <c r="AA350" s="6">
        <v>20.9</v>
      </c>
      <c r="AB350" s="7">
        <f>Z350-AA350</f>
        <v>43.1</v>
      </c>
      <c r="AD350" s="6">
        <v>24.6</v>
      </c>
      <c r="AE350" s="6">
        <v>41.2</v>
      </c>
      <c r="AF350" s="6">
        <v>12.4</v>
      </c>
      <c r="AH350" s="6">
        <v>25.5</v>
      </c>
      <c r="AI350" s="6">
        <v>64</v>
      </c>
      <c r="AJ350" s="7">
        <f>AH350-AI350</f>
        <v>-38.5</v>
      </c>
      <c r="AK350" s="4" t="s">
        <v>292</v>
      </c>
    </row>
    <row r="351" spans="1:37" ht="12.75" customHeight="1" x14ac:dyDescent="0.25">
      <c r="B351" s="3" t="s">
        <v>269</v>
      </c>
      <c r="C351" s="9" t="s">
        <v>605</v>
      </c>
      <c r="D351" s="97">
        <v>35521</v>
      </c>
      <c r="E351">
        <v>3</v>
      </c>
      <c r="F351" t="s">
        <v>577</v>
      </c>
      <c r="G351" s="2" t="s">
        <v>224</v>
      </c>
      <c r="H351" s="6">
        <v>28</v>
      </c>
      <c r="I351" s="7">
        <v>-1</v>
      </c>
      <c r="J351" s="6">
        <v>55</v>
      </c>
      <c r="K351" s="7">
        <v>5</v>
      </c>
      <c r="L351" s="6">
        <v>11</v>
      </c>
      <c r="M351" s="7">
        <v>-3</v>
      </c>
      <c r="N351" s="6">
        <v>2</v>
      </c>
      <c r="O351" s="7">
        <v>-1</v>
      </c>
      <c r="P351" s="6">
        <v>-27</v>
      </c>
      <c r="Q351" s="7">
        <v>-6</v>
      </c>
      <c r="AB351" s="7"/>
      <c r="AH351" s="6"/>
      <c r="AI351" s="6"/>
    </row>
    <row r="352" spans="1:37" x14ac:dyDescent="0.25">
      <c r="B352" s="3" t="s">
        <v>269</v>
      </c>
      <c r="C352" s="9" t="s">
        <v>315</v>
      </c>
      <c r="D352" s="97">
        <v>35521</v>
      </c>
      <c r="E352">
        <v>9</v>
      </c>
      <c r="F352" t="s">
        <v>264</v>
      </c>
      <c r="G352" s="2" t="s">
        <v>23</v>
      </c>
      <c r="H352" s="6">
        <v>30</v>
      </c>
      <c r="I352" s="7">
        <v>-1</v>
      </c>
      <c r="J352" s="6">
        <v>54</v>
      </c>
      <c r="K352" s="7">
        <v>2</v>
      </c>
      <c r="L352" s="6">
        <v>11</v>
      </c>
      <c r="M352" s="7">
        <v>0</v>
      </c>
      <c r="N352" s="6"/>
      <c r="O352" s="7"/>
      <c r="P352" s="6">
        <v>-24</v>
      </c>
      <c r="Q352" s="7">
        <v>-3</v>
      </c>
      <c r="AB352" s="7"/>
      <c r="AH352" s="6"/>
      <c r="AI352" s="6"/>
    </row>
    <row r="353" spans="2:37" ht="12.75" customHeight="1" x14ac:dyDescent="0.25">
      <c r="B353" s="3" t="s">
        <v>269</v>
      </c>
      <c r="C353" s="9" t="s">
        <v>571</v>
      </c>
      <c r="D353" s="97">
        <v>35522</v>
      </c>
      <c r="E353">
        <v>6</v>
      </c>
      <c r="F353" t="s">
        <v>577</v>
      </c>
      <c r="G353" s="2" t="s">
        <v>98</v>
      </c>
      <c r="H353" s="6">
        <v>30</v>
      </c>
      <c r="I353" s="7"/>
      <c r="J353" s="6">
        <v>55</v>
      </c>
      <c r="K353" s="7"/>
      <c r="L353" s="6">
        <v>9</v>
      </c>
      <c r="M353" s="7"/>
      <c r="N353" s="6">
        <v>3</v>
      </c>
      <c r="O353" s="7"/>
      <c r="P353" s="6">
        <v>-25</v>
      </c>
      <c r="Q353" s="7"/>
      <c r="R353" t="s">
        <v>563</v>
      </c>
      <c r="AB353" s="7"/>
      <c r="AH353" s="6"/>
      <c r="AI353" s="6"/>
    </row>
    <row r="354" spans="2:37" ht="12.75" customHeight="1" x14ac:dyDescent="0.25">
      <c r="B354" s="3" t="s">
        <v>269</v>
      </c>
      <c r="C354" s="9" t="s">
        <v>697</v>
      </c>
      <c r="D354" s="97">
        <v>35522</v>
      </c>
      <c r="E354">
        <v>6</v>
      </c>
      <c r="F354" t="s">
        <v>678</v>
      </c>
      <c r="G354" s="2" t="s">
        <v>138</v>
      </c>
      <c r="H354" s="6">
        <v>33</v>
      </c>
      <c r="I354" s="7">
        <v>1</v>
      </c>
      <c r="J354" s="6">
        <v>48</v>
      </c>
      <c r="K354" s="7">
        <v>2</v>
      </c>
      <c r="L354" s="6">
        <v>14</v>
      </c>
      <c r="M354" s="7">
        <v>-3</v>
      </c>
      <c r="N354" s="6"/>
      <c r="O354" s="7"/>
      <c r="P354" s="6">
        <v>-15</v>
      </c>
      <c r="Q354" s="7">
        <v>-1</v>
      </c>
      <c r="AB354" s="7"/>
      <c r="AH354" s="6"/>
      <c r="AI354" s="6"/>
    </row>
    <row r="355" spans="2:37" ht="12.75" customHeight="1" x14ac:dyDescent="0.25">
      <c r="B355" s="3" t="s">
        <v>269</v>
      </c>
      <c r="C355" s="9" t="s">
        <v>583</v>
      </c>
      <c r="D355" s="97">
        <v>35523</v>
      </c>
      <c r="E355">
        <v>6</v>
      </c>
      <c r="F355" t="s">
        <v>357</v>
      </c>
      <c r="G355" s="2" t="s">
        <v>192</v>
      </c>
      <c r="H355" s="6">
        <v>28</v>
      </c>
      <c r="I355" s="7">
        <v>-1</v>
      </c>
      <c r="J355" s="6">
        <v>52</v>
      </c>
      <c r="K355" s="7">
        <v>-2</v>
      </c>
      <c r="L355" s="6">
        <v>12</v>
      </c>
      <c r="M355" s="7">
        <v>1</v>
      </c>
      <c r="N355" s="6"/>
      <c r="O355" s="7"/>
      <c r="P355" s="6">
        <v>-24</v>
      </c>
      <c r="Q355" s="7">
        <v>1</v>
      </c>
      <c r="AB355" s="7"/>
      <c r="AH355" s="6"/>
      <c r="AI355" s="6"/>
    </row>
    <row r="356" spans="2:37" ht="12.75" customHeight="1" x14ac:dyDescent="0.25">
      <c r="B356" s="3" t="s">
        <v>269</v>
      </c>
      <c r="C356" s="9" t="s">
        <v>366</v>
      </c>
      <c r="D356" s="97">
        <v>35524</v>
      </c>
      <c r="E356">
        <v>7</v>
      </c>
      <c r="F356" t="s">
        <v>357</v>
      </c>
      <c r="G356" s="2" t="s">
        <v>763</v>
      </c>
      <c r="H356" s="6">
        <v>30</v>
      </c>
      <c r="I356" s="7">
        <v>2</v>
      </c>
      <c r="J356" s="6">
        <v>51</v>
      </c>
      <c r="K356" s="7">
        <v>-1</v>
      </c>
      <c r="L356" s="6">
        <v>11</v>
      </c>
      <c r="M356" s="7">
        <v>-1</v>
      </c>
      <c r="N356" s="6"/>
      <c r="O356" s="7"/>
      <c r="P356" s="6">
        <v>-21</v>
      </c>
      <c r="Q356" s="7">
        <v>3</v>
      </c>
      <c r="AB356" s="7"/>
      <c r="AH356" s="6"/>
      <c r="AI356" s="6"/>
    </row>
    <row r="357" spans="2:37" x14ac:dyDescent="0.25">
      <c r="B357" s="3" t="s">
        <v>269</v>
      </c>
      <c r="C357" s="9" t="s">
        <v>591</v>
      </c>
      <c r="D357" s="97">
        <v>35524</v>
      </c>
      <c r="E357">
        <v>7</v>
      </c>
      <c r="F357" t="s">
        <v>264</v>
      </c>
      <c r="G357" s="2" t="s">
        <v>54</v>
      </c>
      <c r="H357" s="6">
        <v>32</v>
      </c>
      <c r="I357" s="7">
        <v>2</v>
      </c>
      <c r="J357" s="6">
        <v>53</v>
      </c>
      <c r="K357" s="7">
        <v>-1</v>
      </c>
      <c r="L357" s="6">
        <v>10</v>
      </c>
      <c r="M357" s="7">
        <v>-1</v>
      </c>
      <c r="N357" s="6"/>
      <c r="O357" s="7"/>
      <c r="P357" s="6">
        <v>-21</v>
      </c>
      <c r="Q357" s="7">
        <v>3</v>
      </c>
      <c r="AB357" s="7"/>
      <c r="AH357" s="6"/>
      <c r="AI357" s="6"/>
    </row>
    <row r="358" spans="2:37" ht="12.75" customHeight="1" x14ac:dyDescent="0.25">
      <c r="B358" s="3" t="s">
        <v>269</v>
      </c>
      <c r="C358" s="9" t="s">
        <v>362</v>
      </c>
      <c r="D358" s="97">
        <v>35524</v>
      </c>
      <c r="E358">
        <v>11</v>
      </c>
      <c r="F358" t="s">
        <v>521</v>
      </c>
      <c r="G358" s="2" t="s">
        <v>96</v>
      </c>
      <c r="H358" s="6">
        <v>30</v>
      </c>
      <c r="I358" s="7">
        <v>2</v>
      </c>
      <c r="J358" s="6">
        <v>52</v>
      </c>
      <c r="K358" s="7">
        <v>0</v>
      </c>
      <c r="L358" s="6">
        <v>12</v>
      </c>
      <c r="M358" s="7">
        <v>-2</v>
      </c>
      <c r="N358"/>
      <c r="O358" s="7"/>
      <c r="P358" s="6">
        <v>-22</v>
      </c>
      <c r="Q358" s="7">
        <v>2</v>
      </c>
      <c r="AB358" s="7"/>
      <c r="AH358" s="6"/>
      <c r="AI358" s="6"/>
    </row>
    <row r="359" spans="2:37" x14ac:dyDescent="0.25">
      <c r="B359" s="3" t="s">
        <v>269</v>
      </c>
      <c r="C359" s="9" t="s">
        <v>657</v>
      </c>
      <c r="D359" s="97">
        <v>35525</v>
      </c>
      <c r="E359">
        <v>8</v>
      </c>
      <c r="F359" t="s">
        <v>264</v>
      </c>
      <c r="G359" s="2" t="s">
        <v>54</v>
      </c>
      <c r="H359" s="6">
        <v>33</v>
      </c>
      <c r="I359" s="7">
        <v>1</v>
      </c>
      <c r="J359" s="6">
        <v>53</v>
      </c>
      <c r="K359" s="7">
        <v>0</v>
      </c>
      <c r="L359" s="6">
        <v>10</v>
      </c>
      <c r="M359" s="7">
        <v>0</v>
      </c>
      <c r="N359"/>
      <c r="O359" s="7"/>
      <c r="P359" s="6">
        <v>-20</v>
      </c>
      <c r="Q359" s="7">
        <v>1</v>
      </c>
      <c r="R359" t="s">
        <v>766</v>
      </c>
      <c r="AH359" s="6"/>
      <c r="AI359" s="6"/>
    </row>
    <row r="360" spans="2:37" ht="12.75" customHeight="1" x14ac:dyDescent="0.25">
      <c r="B360" s="3" t="s">
        <v>269</v>
      </c>
      <c r="C360" s="9" t="s">
        <v>593</v>
      </c>
      <c r="D360" s="97">
        <v>35526</v>
      </c>
      <c r="E360">
        <v>9</v>
      </c>
      <c r="F360" t="s">
        <v>678</v>
      </c>
      <c r="G360" s="2" t="s">
        <v>82</v>
      </c>
      <c r="H360" s="6">
        <v>34</v>
      </c>
      <c r="I360" s="7">
        <v>1</v>
      </c>
      <c r="J360" s="6">
        <v>46</v>
      </c>
      <c r="K360" s="7">
        <v>-2</v>
      </c>
      <c r="L360" s="6">
        <v>15</v>
      </c>
      <c r="M360" s="7">
        <v>1</v>
      </c>
      <c r="N360"/>
      <c r="O360" s="7"/>
      <c r="P360" s="6">
        <v>-12</v>
      </c>
      <c r="Q360" s="7">
        <v>3</v>
      </c>
      <c r="AH360" s="6"/>
      <c r="AI360" s="6"/>
    </row>
    <row r="361" spans="2:37" x14ac:dyDescent="0.25">
      <c r="B361" s="3" t="s">
        <v>269</v>
      </c>
      <c r="C361" s="9" t="s">
        <v>645</v>
      </c>
      <c r="D361" s="97">
        <v>35526</v>
      </c>
      <c r="E361">
        <v>9</v>
      </c>
      <c r="F361" t="s">
        <v>264</v>
      </c>
      <c r="G361" s="2" t="s">
        <v>54</v>
      </c>
      <c r="H361" s="6">
        <v>32</v>
      </c>
      <c r="I361" s="7">
        <v>-1</v>
      </c>
      <c r="J361" s="6">
        <v>51</v>
      </c>
      <c r="K361" s="7">
        <v>-2</v>
      </c>
      <c r="L361" s="6">
        <v>11</v>
      </c>
      <c r="M361" s="7">
        <v>1</v>
      </c>
      <c r="N361"/>
      <c r="O361" s="7"/>
      <c r="P361" s="6">
        <v>-19</v>
      </c>
      <c r="Q361" s="7">
        <v>1</v>
      </c>
      <c r="AH361" s="6"/>
      <c r="AI361" s="6"/>
    </row>
    <row r="362" spans="2:37" ht="12.75" customHeight="1" x14ac:dyDescent="0.25">
      <c r="B362" s="3" t="s">
        <v>269</v>
      </c>
      <c r="C362" s="9" t="s">
        <v>377</v>
      </c>
      <c r="D362" s="97">
        <v>35528</v>
      </c>
      <c r="E362">
        <v>10</v>
      </c>
      <c r="F362" t="s">
        <v>577</v>
      </c>
      <c r="G362" s="2" t="s">
        <v>224</v>
      </c>
      <c r="H362" s="6">
        <v>34</v>
      </c>
      <c r="I362" s="7">
        <v>6</v>
      </c>
      <c r="J362" s="6">
        <v>49</v>
      </c>
      <c r="K362" s="7">
        <v>-6</v>
      </c>
      <c r="L362" s="6">
        <v>12</v>
      </c>
      <c r="M362" s="7">
        <v>1</v>
      </c>
      <c r="N362" s="6">
        <v>1</v>
      </c>
      <c r="O362" s="7">
        <v>-1</v>
      </c>
      <c r="P362" s="6">
        <v>-15</v>
      </c>
      <c r="Q362" s="7">
        <v>12</v>
      </c>
      <c r="AH362" s="6"/>
      <c r="AI362" s="6"/>
    </row>
    <row r="363" spans="2:37" x14ac:dyDescent="0.25">
      <c r="B363" s="3" t="s">
        <v>269</v>
      </c>
      <c r="C363" s="9" t="s">
        <v>506</v>
      </c>
      <c r="D363" s="97">
        <v>35527</v>
      </c>
      <c r="E363">
        <v>10</v>
      </c>
      <c r="F363" t="s">
        <v>264</v>
      </c>
      <c r="G363" s="2" t="s">
        <v>54</v>
      </c>
      <c r="H363" s="6">
        <v>30</v>
      </c>
      <c r="I363" s="7">
        <v>-2</v>
      </c>
      <c r="J363" s="6">
        <v>53</v>
      </c>
      <c r="K363" s="7">
        <v>2</v>
      </c>
      <c r="L363" s="6">
        <v>11</v>
      </c>
      <c r="M363" s="7">
        <v>0</v>
      </c>
      <c r="N363"/>
      <c r="O363" s="7"/>
      <c r="P363" s="6">
        <v>-23</v>
      </c>
      <c r="Q363" s="7">
        <v>-4</v>
      </c>
      <c r="AH363" s="6"/>
      <c r="AI363" s="6"/>
    </row>
    <row r="364" spans="2:37" x14ac:dyDescent="0.25">
      <c r="B364" s="3" t="s">
        <v>269</v>
      </c>
      <c r="C364" s="9" t="s">
        <v>317</v>
      </c>
      <c r="D364" s="97">
        <v>35528</v>
      </c>
      <c r="E364">
        <v>11</v>
      </c>
      <c r="F364" t="s">
        <v>264</v>
      </c>
      <c r="G364" s="2" t="s">
        <v>54</v>
      </c>
      <c r="H364" s="6">
        <v>30</v>
      </c>
      <c r="I364" s="7">
        <v>0</v>
      </c>
      <c r="J364" s="6">
        <v>52</v>
      </c>
      <c r="K364" s="7">
        <v>-1</v>
      </c>
      <c r="L364" s="6">
        <v>11</v>
      </c>
      <c r="M364" s="7">
        <v>0</v>
      </c>
      <c r="N364"/>
      <c r="O364" s="7"/>
      <c r="P364" s="6">
        <v>-22</v>
      </c>
      <c r="Q364" s="7">
        <v>1</v>
      </c>
      <c r="AH364" s="6"/>
      <c r="AI364" s="6"/>
    </row>
    <row r="365" spans="2:37" x14ac:dyDescent="0.25">
      <c r="B365" s="3" t="s">
        <v>269</v>
      </c>
      <c r="C365" s="9" t="s">
        <v>623</v>
      </c>
      <c r="D365" s="97">
        <v>35529</v>
      </c>
      <c r="E365">
        <v>12</v>
      </c>
      <c r="F365" t="s">
        <v>264</v>
      </c>
      <c r="G365" s="2" t="s">
        <v>54</v>
      </c>
      <c r="H365" s="6">
        <v>32</v>
      </c>
      <c r="I365" s="7">
        <v>2</v>
      </c>
      <c r="J365" s="6">
        <v>52</v>
      </c>
      <c r="K365" s="7">
        <v>0</v>
      </c>
      <c r="L365" s="6">
        <v>11</v>
      </c>
      <c r="M365" s="7">
        <v>0</v>
      </c>
      <c r="N365"/>
      <c r="O365" s="7"/>
      <c r="P365" s="6">
        <v>-20</v>
      </c>
      <c r="Q365" s="7">
        <v>2</v>
      </c>
      <c r="AH365" s="6">
        <v>27</v>
      </c>
      <c r="AI365" s="6">
        <v>62</v>
      </c>
      <c r="AJ365" s="7">
        <f>AH365-AI365</f>
        <v>-35</v>
      </c>
      <c r="AK365" s="4" t="s">
        <v>292</v>
      </c>
    </row>
    <row r="366" spans="2:37" ht="12.75" customHeight="1" x14ac:dyDescent="0.25">
      <c r="B366" s="3" t="s">
        <v>269</v>
      </c>
      <c r="C366" s="9" t="s">
        <v>623</v>
      </c>
      <c r="D366" s="97">
        <v>35529</v>
      </c>
      <c r="E366">
        <v>13</v>
      </c>
      <c r="F366" t="s">
        <v>678</v>
      </c>
      <c r="G366" s="2" t="s">
        <v>138</v>
      </c>
      <c r="H366" s="6">
        <v>32</v>
      </c>
      <c r="I366" s="7">
        <v>-2</v>
      </c>
      <c r="J366" s="6">
        <v>48</v>
      </c>
      <c r="K366" s="7">
        <v>2</v>
      </c>
      <c r="L366" s="6">
        <v>15</v>
      </c>
      <c r="M366" s="7">
        <v>0</v>
      </c>
      <c r="N366"/>
      <c r="O366" s="7"/>
      <c r="P366" s="6">
        <v>-16</v>
      </c>
      <c r="Q366" s="7">
        <v>-4</v>
      </c>
      <c r="AH366" s="6"/>
      <c r="AI366" s="6"/>
    </row>
    <row r="367" spans="2:37" ht="12.75" customHeight="1" x14ac:dyDescent="0.25">
      <c r="B367" s="3" t="s">
        <v>269</v>
      </c>
      <c r="C367" s="9" t="s">
        <v>580</v>
      </c>
      <c r="D367" s="97">
        <v>35531</v>
      </c>
      <c r="E367">
        <v>13</v>
      </c>
      <c r="F367" t="s">
        <v>357</v>
      </c>
      <c r="G367" s="2" t="s">
        <v>192</v>
      </c>
      <c r="H367" s="6">
        <v>28</v>
      </c>
      <c r="I367" s="7">
        <v>-2</v>
      </c>
      <c r="J367" s="6">
        <v>48</v>
      </c>
      <c r="K367" s="7">
        <v>-3</v>
      </c>
      <c r="L367" s="6">
        <v>17</v>
      </c>
      <c r="M367" s="7">
        <v>6</v>
      </c>
      <c r="N367"/>
      <c r="O367" s="7"/>
      <c r="P367" s="6">
        <v>-20</v>
      </c>
      <c r="Q367" s="7">
        <v>1</v>
      </c>
      <c r="AH367" s="6"/>
      <c r="AI367" s="6"/>
    </row>
    <row r="368" spans="2:37" x14ac:dyDescent="0.25">
      <c r="B368" s="3" t="s">
        <v>269</v>
      </c>
      <c r="C368" s="9" t="s">
        <v>444</v>
      </c>
      <c r="D368" s="97">
        <v>35529</v>
      </c>
      <c r="E368">
        <v>13</v>
      </c>
      <c r="F368" t="s">
        <v>264</v>
      </c>
      <c r="G368" s="2" t="s">
        <v>194</v>
      </c>
      <c r="H368" s="6">
        <v>33</v>
      </c>
      <c r="I368" s="7">
        <v>1</v>
      </c>
      <c r="J368" s="6">
        <v>49</v>
      </c>
      <c r="K368" s="7">
        <v>-3</v>
      </c>
      <c r="L368" s="6">
        <v>12</v>
      </c>
      <c r="M368" s="7">
        <v>1</v>
      </c>
      <c r="N368"/>
      <c r="O368" s="7"/>
      <c r="P368" s="6">
        <v>-16</v>
      </c>
      <c r="Q368" s="7">
        <v>4</v>
      </c>
      <c r="AH368" s="6"/>
      <c r="AI368" s="6"/>
    </row>
    <row r="369" spans="2:35" x14ac:dyDescent="0.25">
      <c r="B369" s="3" t="s">
        <v>269</v>
      </c>
      <c r="C369" s="9" t="s">
        <v>655</v>
      </c>
      <c r="D369" s="97">
        <v>35530</v>
      </c>
      <c r="E369">
        <v>14</v>
      </c>
      <c r="F369" t="s">
        <v>264</v>
      </c>
      <c r="G369" s="2" t="s">
        <v>54</v>
      </c>
      <c r="H369" s="6">
        <v>32</v>
      </c>
      <c r="I369" s="7">
        <v>-1</v>
      </c>
      <c r="J369" s="6">
        <v>49</v>
      </c>
      <c r="K369" s="7">
        <v>0</v>
      </c>
      <c r="L369" s="6">
        <v>14</v>
      </c>
      <c r="M369" s="7">
        <v>2</v>
      </c>
      <c r="N369"/>
      <c r="O369" s="7"/>
      <c r="P369" s="6">
        <v>-17</v>
      </c>
      <c r="Q369" s="7">
        <v>-1</v>
      </c>
      <c r="AH369" s="6"/>
      <c r="AI369" s="6"/>
    </row>
    <row r="370" spans="2:35" ht="12.75" customHeight="1" x14ac:dyDescent="0.25">
      <c r="B370" s="3" t="s">
        <v>269</v>
      </c>
      <c r="C370" s="9" t="s">
        <v>520</v>
      </c>
      <c r="D370" s="97">
        <v>35531</v>
      </c>
      <c r="E370">
        <v>15</v>
      </c>
      <c r="F370" t="s">
        <v>577</v>
      </c>
      <c r="G370" s="2" t="s">
        <v>767</v>
      </c>
      <c r="H370" s="6">
        <v>29</v>
      </c>
      <c r="I370" s="7">
        <v>-5</v>
      </c>
      <c r="J370" s="6">
        <v>50</v>
      </c>
      <c r="K370" s="7">
        <v>1</v>
      </c>
      <c r="L370" s="6">
        <v>15</v>
      </c>
      <c r="M370" s="7">
        <v>3</v>
      </c>
      <c r="N370"/>
      <c r="O370" s="7"/>
      <c r="P370" s="6">
        <v>-21</v>
      </c>
      <c r="Q370" s="7">
        <v>-6</v>
      </c>
      <c r="AH370" s="6"/>
      <c r="AI370" s="6"/>
    </row>
    <row r="371" spans="2:35" ht="12.75" customHeight="1" x14ac:dyDescent="0.25">
      <c r="B371" s="3" t="s">
        <v>269</v>
      </c>
      <c r="C371" s="9" t="s">
        <v>520</v>
      </c>
      <c r="D371" s="97">
        <v>35531</v>
      </c>
      <c r="E371">
        <v>18</v>
      </c>
      <c r="F371" t="s">
        <v>521</v>
      </c>
      <c r="G371" s="2" t="s">
        <v>96</v>
      </c>
      <c r="H371" s="6">
        <v>31</v>
      </c>
      <c r="I371" s="7">
        <v>1</v>
      </c>
      <c r="J371" s="6">
        <v>49</v>
      </c>
      <c r="K371" s="7">
        <v>-3</v>
      </c>
      <c r="L371" s="6">
        <v>13</v>
      </c>
      <c r="M371" s="7">
        <v>1</v>
      </c>
      <c r="N371"/>
      <c r="O371" s="7"/>
      <c r="P371" s="6">
        <v>-18</v>
      </c>
      <c r="Q371" s="7">
        <v>4</v>
      </c>
      <c r="AH371" s="6"/>
      <c r="AI371" s="6"/>
    </row>
    <row r="372" spans="2:35" x14ac:dyDescent="0.25">
      <c r="B372" s="3" t="s">
        <v>269</v>
      </c>
      <c r="C372" s="9" t="s">
        <v>555</v>
      </c>
      <c r="D372" s="97">
        <v>35532</v>
      </c>
      <c r="E372">
        <v>15</v>
      </c>
      <c r="F372" t="s">
        <v>264</v>
      </c>
      <c r="G372" s="2" t="s">
        <v>54</v>
      </c>
      <c r="H372" s="6">
        <v>31</v>
      </c>
      <c r="I372" s="7">
        <v>-1</v>
      </c>
      <c r="J372" s="6">
        <v>49</v>
      </c>
      <c r="K372" s="7">
        <v>0</v>
      </c>
      <c r="L372" s="6">
        <v>13</v>
      </c>
      <c r="M372" s="7">
        <v>-1</v>
      </c>
      <c r="N372"/>
      <c r="O372" s="7"/>
      <c r="P372" s="6">
        <v>-18</v>
      </c>
      <c r="Q372" s="7">
        <v>1</v>
      </c>
      <c r="AH372" s="6"/>
      <c r="AI372" s="6"/>
    </row>
    <row r="373" spans="2:35" ht="12.75" customHeight="1" x14ac:dyDescent="0.25">
      <c r="B373" s="3" t="s">
        <v>269</v>
      </c>
      <c r="C373" s="9" t="s">
        <v>594</v>
      </c>
      <c r="D373" s="97">
        <v>35533</v>
      </c>
      <c r="E373">
        <v>16</v>
      </c>
      <c r="F373" t="s">
        <v>678</v>
      </c>
      <c r="G373" s="2" t="s">
        <v>82</v>
      </c>
      <c r="H373" s="6">
        <v>31</v>
      </c>
      <c r="I373" s="7">
        <v>-1</v>
      </c>
      <c r="J373" s="6">
        <v>45</v>
      </c>
      <c r="K373" s="7">
        <v>-3</v>
      </c>
      <c r="L373" s="6">
        <v>19</v>
      </c>
      <c r="M373" s="7">
        <v>4</v>
      </c>
      <c r="N373"/>
      <c r="O373" s="7"/>
      <c r="P373" s="6">
        <v>-14</v>
      </c>
      <c r="Q373" s="7">
        <v>2</v>
      </c>
      <c r="AH373" s="6"/>
      <c r="AI373" s="6"/>
    </row>
    <row r="374" spans="2:35" x14ac:dyDescent="0.25">
      <c r="B374" s="3" t="s">
        <v>269</v>
      </c>
      <c r="C374" s="9" t="s">
        <v>441</v>
      </c>
      <c r="D374" s="97">
        <v>35533</v>
      </c>
      <c r="E374">
        <v>16</v>
      </c>
      <c r="F374" t="s">
        <v>264</v>
      </c>
      <c r="G374" s="2" t="s">
        <v>54</v>
      </c>
      <c r="H374" s="6">
        <v>30</v>
      </c>
      <c r="I374" s="7">
        <v>-1</v>
      </c>
      <c r="J374" s="6">
        <v>51</v>
      </c>
      <c r="K374" s="7">
        <v>2</v>
      </c>
      <c r="L374" s="6">
        <v>12</v>
      </c>
      <c r="M374" s="7">
        <v>-1</v>
      </c>
      <c r="N374" s="6">
        <v>3</v>
      </c>
      <c r="O374" s="7"/>
      <c r="P374" s="6">
        <v>-21</v>
      </c>
      <c r="Q374" s="7">
        <v>-3</v>
      </c>
      <c r="AH374" s="6"/>
      <c r="AI374" s="6"/>
    </row>
    <row r="375" spans="2:35" ht="12.75" customHeight="1" x14ac:dyDescent="0.25">
      <c r="B375" s="3" t="s">
        <v>269</v>
      </c>
      <c r="C375" s="15">
        <v>15</v>
      </c>
      <c r="D375" s="97">
        <v>35535</v>
      </c>
      <c r="E375">
        <v>17</v>
      </c>
      <c r="F375" t="s">
        <v>577</v>
      </c>
      <c r="G375" s="2" t="s">
        <v>224</v>
      </c>
      <c r="H375" s="6">
        <v>32</v>
      </c>
      <c r="I375" s="7">
        <v>3</v>
      </c>
      <c r="J375" s="6">
        <v>49</v>
      </c>
      <c r="K375" s="7">
        <v>-1</v>
      </c>
      <c r="L375" s="6">
        <v>13</v>
      </c>
      <c r="M375" s="7">
        <v>-2</v>
      </c>
      <c r="N375" s="6">
        <v>2</v>
      </c>
      <c r="O375" s="7">
        <v>1</v>
      </c>
      <c r="P375" s="6">
        <v>-17</v>
      </c>
      <c r="Q375" s="7">
        <v>4</v>
      </c>
      <c r="AH375" s="6"/>
      <c r="AI375" s="6"/>
    </row>
    <row r="376" spans="2:35" x14ac:dyDescent="0.25">
      <c r="B376" s="3" t="s">
        <v>269</v>
      </c>
      <c r="C376" s="9" t="s">
        <v>514</v>
      </c>
      <c r="D376" s="97">
        <v>35534</v>
      </c>
      <c r="E376">
        <v>17</v>
      </c>
      <c r="F376" t="s">
        <v>264</v>
      </c>
      <c r="G376" s="2" t="s">
        <v>54</v>
      </c>
      <c r="H376" s="6">
        <v>31</v>
      </c>
      <c r="I376" s="7">
        <v>1</v>
      </c>
      <c r="J376" s="6">
        <v>50</v>
      </c>
      <c r="K376" s="7">
        <v>-1</v>
      </c>
      <c r="L376" s="6">
        <v>11</v>
      </c>
      <c r="M376" s="7">
        <v>-1</v>
      </c>
      <c r="N376" s="6"/>
      <c r="O376" s="7"/>
      <c r="P376" s="6">
        <v>-19</v>
      </c>
      <c r="Q376" s="7">
        <v>2</v>
      </c>
      <c r="AH376" s="6"/>
      <c r="AI376" s="6"/>
    </row>
    <row r="377" spans="2:35" x14ac:dyDescent="0.25">
      <c r="B377" s="3" t="s">
        <v>269</v>
      </c>
      <c r="C377" s="9" t="s">
        <v>319</v>
      </c>
      <c r="D377" s="97">
        <v>35535</v>
      </c>
      <c r="E377">
        <v>18</v>
      </c>
      <c r="F377" t="s">
        <v>264</v>
      </c>
      <c r="G377" s="2" t="s">
        <v>54</v>
      </c>
      <c r="H377" s="6">
        <v>31</v>
      </c>
      <c r="I377" s="7">
        <v>0</v>
      </c>
      <c r="J377" s="6">
        <v>50</v>
      </c>
      <c r="K377" s="7">
        <v>0</v>
      </c>
      <c r="L377" s="6">
        <v>12</v>
      </c>
      <c r="M377" s="7">
        <v>1</v>
      </c>
      <c r="N377" s="6"/>
      <c r="O377" s="7"/>
      <c r="P377" s="6">
        <v>-19</v>
      </c>
      <c r="Q377" s="7">
        <v>0</v>
      </c>
      <c r="AH377" s="6"/>
      <c r="AI377" s="6"/>
    </row>
    <row r="378" spans="2:35" x14ac:dyDescent="0.25">
      <c r="B378" s="3" t="s">
        <v>269</v>
      </c>
      <c r="C378" s="9" t="s">
        <v>538</v>
      </c>
      <c r="D378" s="97">
        <v>35536</v>
      </c>
      <c r="E378">
        <v>19</v>
      </c>
      <c r="F378" t="s">
        <v>264</v>
      </c>
      <c r="G378" s="2" t="s">
        <v>54</v>
      </c>
      <c r="H378" s="6">
        <v>32</v>
      </c>
      <c r="I378" s="7">
        <v>1</v>
      </c>
      <c r="J378" s="6">
        <v>50</v>
      </c>
      <c r="K378" s="7">
        <v>0</v>
      </c>
      <c r="L378" s="6">
        <v>13</v>
      </c>
      <c r="M378" s="7">
        <v>1</v>
      </c>
      <c r="N378" s="6">
        <v>2</v>
      </c>
      <c r="O378" s="7"/>
      <c r="P378" s="6">
        <v>-18</v>
      </c>
      <c r="Q378" s="7">
        <v>1</v>
      </c>
      <c r="AH378" s="6"/>
      <c r="AI378" s="6"/>
    </row>
    <row r="379" spans="2:35" ht="12.75" customHeight="1" x14ac:dyDescent="0.25">
      <c r="B379" s="3" t="s">
        <v>269</v>
      </c>
      <c r="C379" s="9" t="s">
        <v>538</v>
      </c>
      <c r="D379" s="97">
        <v>35536</v>
      </c>
      <c r="E379">
        <v>20</v>
      </c>
      <c r="F379" t="s">
        <v>678</v>
      </c>
      <c r="G379" s="2" t="s">
        <v>138</v>
      </c>
      <c r="H379" s="6">
        <v>32</v>
      </c>
      <c r="I379" s="7">
        <v>1</v>
      </c>
      <c r="J379" s="6">
        <v>47</v>
      </c>
      <c r="K379" s="7">
        <v>2</v>
      </c>
      <c r="L379" s="6">
        <v>16</v>
      </c>
      <c r="M379" s="7">
        <v>-3</v>
      </c>
      <c r="O379" s="7"/>
      <c r="P379" s="6">
        <v>-15</v>
      </c>
      <c r="Q379" s="7">
        <v>-1</v>
      </c>
      <c r="AH379" s="6"/>
      <c r="AI379" s="6"/>
    </row>
    <row r="380" spans="2:35" x14ac:dyDescent="0.25">
      <c r="B380" s="3" t="s">
        <v>269</v>
      </c>
      <c r="C380" s="9" t="s">
        <v>463</v>
      </c>
      <c r="D380" s="97">
        <v>35536</v>
      </c>
      <c r="E380">
        <v>20</v>
      </c>
      <c r="F380" t="s">
        <v>264</v>
      </c>
      <c r="G380" s="2" t="s">
        <v>194</v>
      </c>
      <c r="H380" s="6">
        <v>31</v>
      </c>
      <c r="I380" s="7">
        <v>-1</v>
      </c>
      <c r="J380" s="6">
        <v>50</v>
      </c>
      <c r="K380" s="7">
        <v>0</v>
      </c>
      <c r="L380" s="6">
        <v>13</v>
      </c>
      <c r="M380" s="7">
        <v>0</v>
      </c>
      <c r="O380" s="7"/>
      <c r="P380" s="6">
        <v>-19</v>
      </c>
      <c r="Q380" s="7">
        <v>-1</v>
      </c>
      <c r="AH380" s="6"/>
      <c r="AI380" s="6"/>
    </row>
    <row r="381" spans="2:35" x14ac:dyDescent="0.25">
      <c r="B381" s="3" t="s">
        <v>269</v>
      </c>
      <c r="C381" s="9"/>
      <c r="D381" s="97">
        <v>35537</v>
      </c>
      <c r="E381">
        <v>21</v>
      </c>
      <c r="F381" t="s">
        <v>264</v>
      </c>
      <c r="G381" s="2" t="s">
        <v>54</v>
      </c>
      <c r="H381" s="6">
        <v>32</v>
      </c>
      <c r="I381" s="7">
        <v>1</v>
      </c>
      <c r="J381" s="6">
        <v>48</v>
      </c>
      <c r="K381" s="7">
        <v>-2</v>
      </c>
      <c r="L381" s="6">
        <v>13</v>
      </c>
      <c r="M381" s="7">
        <v>0</v>
      </c>
      <c r="O381" s="7"/>
      <c r="P381" s="6">
        <v>-16</v>
      </c>
      <c r="Q381" s="7">
        <v>3</v>
      </c>
      <c r="AH381" s="6"/>
      <c r="AI381" s="6"/>
    </row>
    <row r="382" spans="2:35" ht="12.75" customHeight="1" x14ac:dyDescent="0.25">
      <c r="B382" s="3" t="s">
        <v>269</v>
      </c>
      <c r="C382" s="9" t="s">
        <v>551</v>
      </c>
      <c r="D382" s="97">
        <v>35538</v>
      </c>
      <c r="E382">
        <v>20</v>
      </c>
      <c r="F382" t="s">
        <v>357</v>
      </c>
      <c r="G382" s="2" t="s">
        <v>192</v>
      </c>
      <c r="H382" s="6">
        <v>31</v>
      </c>
      <c r="I382" s="7">
        <v>3</v>
      </c>
      <c r="J382" s="6">
        <v>45</v>
      </c>
      <c r="K382" s="7">
        <v>-3</v>
      </c>
      <c r="L382" s="6">
        <v>17</v>
      </c>
      <c r="M382" s="7">
        <v>0</v>
      </c>
      <c r="O382" s="7"/>
      <c r="P382" s="6">
        <v>-14</v>
      </c>
      <c r="Q382" s="7">
        <v>6</v>
      </c>
      <c r="AH382" s="6"/>
      <c r="AI382" s="6"/>
    </row>
    <row r="383" spans="2:35" x14ac:dyDescent="0.25">
      <c r="B383" s="3" t="s">
        <v>269</v>
      </c>
      <c r="C383" s="9" t="s">
        <v>461</v>
      </c>
      <c r="D383" s="97">
        <v>35538</v>
      </c>
      <c r="E383">
        <v>22</v>
      </c>
      <c r="F383" t="s">
        <v>264</v>
      </c>
      <c r="G383" s="2" t="s">
        <v>54</v>
      </c>
      <c r="H383" s="6">
        <v>32</v>
      </c>
      <c r="I383" s="7">
        <v>0</v>
      </c>
      <c r="J383" s="6">
        <v>48</v>
      </c>
      <c r="K383" s="7">
        <v>0</v>
      </c>
      <c r="L383" s="6">
        <v>12</v>
      </c>
      <c r="M383" s="7">
        <v>-1</v>
      </c>
      <c r="N383" s="6">
        <v>3</v>
      </c>
      <c r="O383" s="7"/>
      <c r="P383" s="6">
        <v>-16</v>
      </c>
      <c r="Q383" s="7">
        <v>0</v>
      </c>
      <c r="AH383" s="6"/>
      <c r="AI383" s="6"/>
    </row>
    <row r="384" spans="2:35" x14ac:dyDescent="0.25">
      <c r="B384" s="3" t="s">
        <v>269</v>
      </c>
      <c r="C384" s="9" t="s">
        <v>516</v>
      </c>
      <c r="D384" s="97">
        <v>35538</v>
      </c>
      <c r="E384">
        <v>23</v>
      </c>
      <c r="F384" t="s">
        <v>264</v>
      </c>
      <c r="G384" s="2" t="s">
        <v>23</v>
      </c>
      <c r="H384" s="6">
        <v>31</v>
      </c>
      <c r="I384" s="7">
        <v>-1</v>
      </c>
      <c r="J384" s="6">
        <v>50</v>
      </c>
      <c r="K384" s="7">
        <v>2</v>
      </c>
      <c r="L384" s="6">
        <v>13</v>
      </c>
      <c r="M384" s="7">
        <v>1</v>
      </c>
      <c r="N384" s="6"/>
      <c r="O384" s="7"/>
      <c r="P384" s="6">
        <v>-19</v>
      </c>
      <c r="Q384" s="7">
        <v>-3</v>
      </c>
      <c r="AH384" s="6"/>
      <c r="AI384" s="6"/>
    </row>
    <row r="385" spans="2:35" ht="12.75" customHeight="1" x14ac:dyDescent="0.25">
      <c r="B385" s="3" t="s">
        <v>269</v>
      </c>
      <c r="C385" s="9" t="s">
        <v>641</v>
      </c>
      <c r="D385" s="97">
        <v>35539</v>
      </c>
      <c r="E385">
        <v>25</v>
      </c>
      <c r="F385" t="s">
        <v>521</v>
      </c>
      <c r="G385" s="2" t="s">
        <v>96</v>
      </c>
      <c r="H385" s="6">
        <v>30</v>
      </c>
      <c r="I385" s="7">
        <v>-1</v>
      </c>
      <c r="J385" s="6">
        <v>48</v>
      </c>
      <c r="K385" s="7">
        <v>-1</v>
      </c>
      <c r="L385" s="6">
        <v>15</v>
      </c>
      <c r="M385" s="7">
        <v>2</v>
      </c>
      <c r="O385" s="7"/>
      <c r="P385" s="6">
        <v>-18</v>
      </c>
      <c r="Q385" s="7">
        <v>0</v>
      </c>
      <c r="AH385" s="6"/>
      <c r="AI385" s="6"/>
    </row>
    <row r="386" spans="2:35" ht="12.75" customHeight="1" x14ac:dyDescent="0.25">
      <c r="B386" s="3" t="s">
        <v>269</v>
      </c>
      <c r="C386" s="9" t="s">
        <v>598</v>
      </c>
      <c r="D386" s="97">
        <v>35540</v>
      </c>
      <c r="E386">
        <v>23</v>
      </c>
      <c r="F386" t="s">
        <v>678</v>
      </c>
      <c r="G386" s="2" t="s">
        <v>82</v>
      </c>
      <c r="H386" s="6">
        <v>37</v>
      </c>
      <c r="I386" s="7">
        <v>5</v>
      </c>
      <c r="J386" s="6">
        <v>42</v>
      </c>
      <c r="K386" s="7">
        <v>-5</v>
      </c>
      <c r="L386" s="6">
        <v>14</v>
      </c>
      <c r="M386" s="7">
        <v>-2</v>
      </c>
      <c r="N386" s="6"/>
      <c r="O386" s="7"/>
      <c r="P386" s="6">
        <v>-5</v>
      </c>
      <c r="Q386" s="7">
        <v>10</v>
      </c>
      <c r="AH386" s="6"/>
      <c r="AI386" s="6"/>
    </row>
    <row r="387" spans="2:35" x14ac:dyDescent="0.25">
      <c r="B387" s="3" t="s">
        <v>269</v>
      </c>
      <c r="C387" s="9" t="s">
        <v>427</v>
      </c>
      <c r="D387" s="97">
        <v>35540</v>
      </c>
      <c r="E387">
        <v>23</v>
      </c>
      <c r="F387" t="s">
        <v>264</v>
      </c>
      <c r="G387" s="2" t="s">
        <v>54</v>
      </c>
      <c r="H387" s="6">
        <v>30</v>
      </c>
      <c r="I387" s="7">
        <v>-1</v>
      </c>
      <c r="J387" s="6">
        <v>51</v>
      </c>
      <c r="K387" s="7">
        <v>1</v>
      </c>
      <c r="L387" s="6">
        <v>12</v>
      </c>
      <c r="M387" s="7">
        <v>-2</v>
      </c>
      <c r="N387" s="6">
        <v>4</v>
      </c>
      <c r="O387" s="7">
        <v>1</v>
      </c>
      <c r="P387" s="6">
        <v>-21</v>
      </c>
      <c r="Q387" s="7">
        <v>-2</v>
      </c>
      <c r="AH387" s="6"/>
      <c r="AI387" s="6"/>
    </row>
    <row r="388" spans="2:35" x14ac:dyDescent="0.25">
      <c r="B388" s="3" t="s">
        <v>269</v>
      </c>
      <c r="C388" s="9" t="s">
        <v>599</v>
      </c>
      <c r="D388" s="97">
        <v>35541</v>
      </c>
      <c r="E388">
        <v>24</v>
      </c>
      <c r="F388" t="s">
        <v>264</v>
      </c>
      <c r="G388" s="2" t="s">
        <v>54</v>
      </c>
      <c r="H388" s="6">
        <v>30</v>
      </c>
      <c r="I388" s="7">
        <v>0</v>
      </c>
      <c r="J388" s="6">
        <v>50</v>
      </c>
      <c r="K388" s="7">
        <v>-1</v>
      </c>
      <c r="L388" s="6">
        <v>12</v>
      </c>
      <c r="M388" s="7">
        <v>0</v>
      </c>
      <c r="N388" s="6"/>
      <c r="O388" s="7"/>
      <c r="P388" s="6">
        <v>-20</v>
      </c>
      <c r="Q388" s="7">
        <v>1</v>
      </c>
      <c r="AH388" s="6"/>
      <c r="AI388" s="6"/>
    </row>
    <row r="389" spans="2:35" ht="12.75" customHeight="1" x14ac:dyDescent="0.25">
      <c r="B389" s="3" t="s">
        <v>269</v>
      </c>
      <c r="C389" s="9" t="s">
        <v>698</v>
      </c>
      <c r="D389" s="97">
        <v>35542</v>
      </c>
      <c r="E389">
        <v>24</v>
      </c>
      <c r="F389" t="s">
        <v>577</v>
      </c>
      <c r="G389" s="2" t="s">
        <v>224</v>
      </c>
      <c r="H389" s="6">
        <v>27</v>
      </c>
      <c r="I389" s="7">
        <v>-5</v>
      </c>
      <c r="J389" s="6">
        <v>48</v>
      </c>
      <c r="K389" s="7">
        <v>-1</v>
      </c>
      <c r="L389" s="6">
        <v>17</v>
      </c>
      <c r="M389" s="7">
        <v>4</v>
      </c>
      <c r="N389" s="6">
        <v>3</v>
      </c>
      <c r="O389" s="7">
        <v>1</v>
      </c>
      <c r="P389" s="6">
        <v>-21</v>
      </c>
      <c r="Q389" s="7">
        <v>-4</v>
      </c>
      <c r="AH389" s="6"/>
      <c r="AI389" s="6"/>
    </row>
    <row r="390" spans="2:35" x14ac:dyDescent="0.25">
      <c r="B390" s="3" t="s">
        <v>269</v>
      </c>
      <c r="C390" s="9" t="s">
        <v>688</v>
      </c>
      <c r="D390" s="97">
        <v>35542</v>
      </c>
      <c r="E390">
        <v>25</v>
      </c>
      <c r="F390" t="s">
        <v>264</v>
      </c>
      <c r="G390" s="2" t="s">
        <v>54</v>
      </c>
      <c r="H390" s="6">
        <v>32</v>
      </c>
      <c r="I390" s="7">
        <v>2</v>
      </c>
      <c r="J390" s="6">
        <v>48</v>
      </c>
      <c r="K390" s="7">
        <v>-2</v>
      </c>
      <c r="L390" s="6">
        <v>12</v>
      </c>
      <c r="M390" s="7">
        <v>0</v>
      </c>
      <c r="N390"/>
      <c r="O390" s="7"/>
      <c r="P390" s="6">
        <v>-16</v>
      </c>
      <c r="Q390" s="7">
        <v>4</v>
      </c>
      <c r="AH390" s="6"/>
      <c r="AI390" s="6"/>
    </row>
    <row r="391" spans="2:35" ht="12.75" customHeight="1" x14ac:dyDescent="0.25">
      <c r="B391" s="3" t="s">
        <v>269</v>
      </c>
      <c r="C391" s="9" t="s">
        <v>625</v>
      </c>
      <c r="D391" s="97">
        <v>35543</v>
      </c>
      <c r="E391">
        <v>27</v>
      </c>
      <c r="F391" t="s">
        <v>577</v>
      </c>
      <c r="G391" s="2" t="s">
        <v>98</v>
      </c>
      <c r="H391" s="6">
        <v>29</v>
      </c>
      <c r="I391" s="7">
        <v>-1</v>
      </c>
      <c r="J391" s="6">
        <v>53</v>
      </c>
      <c r="K391" s="7">
        <v>-2</v>
      </c>
      <c r="L391" s="6">
        <v>12</v>
      </c>
      <c r="M391" s="7">
        <v>3</v>
      </c>
      <c r="N391" s="6">
        <v>3</v>
      </c>
      <c r="O391" s="7">
        <v>0</v>
      </c>
      <c r="P391" s="6">
        <v>-24</v>
      </c>
      <c r="Q391" s="7">
        <v>1</v>
      </c>
      <c r="R391" t="s">
        <v>563</v>
      </c>
      <c r="AH391" s="6"/>
      <c r="AI391" s="6"/>
    </row>
    <row r="392" spans="2:35" x14ac:dyDescent="0.25">
      <c r="B392" s="3" t="s">
        <v>269</v>
      </c>
      <c r="C392" s="9" t="s">
        <v>600</v>
      </c>
      <c r="D392" s="97">
        <v>35543</v>
      </c>
      <c r="E392">
        <v>26</v>
      </c>
      <c r="F392" t="s">
        <v>264</v>
      </c>
      <c r="G392" s="2" t="s">
        <v>54</v>
      </c>
      <c r="H392" s="6">
        <v>32</v>
      </c>
      <c r="I392" s="7">
        <v>0</v>
      </c>
      <c r="J392" s="6">
        <v>48</v>
      </c>
      <c r="K392" s="7">
        <v>0</v>
      </c>
      <c r="L392" s="6">
        <v>14</v>
      </c>
      <c r="M392" s="7">
        <v>2</v>
      </c>
      <c r="N392"/>
      <c r="O392" s="7"/>
      <c r="P392" s="6">
        <v>-16</v>
      </c>
      <c r="Q392" s="7">
        <v>0</v>
      </c>
      <c r="AH392" s="6"/>
      <c r="AI392" s="6"/>
    </row>
    <row r="393" spans="2:35" ht="12.75" customHeight="1" x14ac:dyDescent="0.25">
      <c r="B393" s="3" t="s">
        <v>269</v>
      </c>
      <c r="C393" s="9" t="s">
        <v>600</v>
      </c>
      <c r="D393" s="97">
        <v>35543</v>
      </c>
      <c r="E393">
        <v>27</v>
      </c>
      <c r="F393" t="s">
        <v>678</v>
      </c>
      <c r="G393" s="2" t="s">
        <v>138</v>
      </c>
      <c r="H393" s="6">
        <v>32</v>
      </c>
      <c r="I393" s="7">
        <v>-5</v>
      </c>
      <c r="J393" s="6">
        <v>47</v>
      </c>
      <c r="K393" s="7">
        <v>5</v>
      </c>
      <c r="L393" s="6">
        <v>16</v>
      </c>
      <c r="M393" s="7">
        <v>2</v>
      </c>
      <c r="N393" s="6"/>
      <c r="O393" s="7"/>
      <c r="P393" s="6">
        <v>-15</v>
      </c>
      <c r="Q393" s="7">
        <v>-10</v>
      </c>
      <c r="AH393" s="6"/>
      <c r="AI393" s="6"/>
    </row>
    <row r="394" spans="2:35" x14ac:dyDescent="0.25">
      <c r="B394" s="3" t="s">
        <v>269</v>
      </c>
      <c r="C394" s="9" t="s">
        <v>358</v>
      </c>
      <c r="D394" s="97">
        <v>35544</v>
      </c>
      <c r="E394">
        <v>29</v>
      </c>
      <c r="F394" t="s">
        <v>264</v>
      </c>
      <c r="G394" s="2" t="s">
        <v>23</v>
      </c>
      <c r="H394" s="6">
        <v>31</v>
      </c>
      <c r="I394" s="7">
        <v>-1</v>
      </c>
      <c r="J394" s="6">
        <v>49</v>
      </c>
      <c r="K394" s="7">
        <v>1</v>
      </c>
      <c r="L394" s="6">
        <v>14</v>
      </c>
      <c r="M394" s="7">
        <v>0</v>
      </c>
      <c r="N394" s="6"/>
      <c r="O394" s="7"/>
      <c r="P394" s="6">
        <v>-18</v>
      </c>
      <c r="Q394" s="7">
        <v>-2</v>
      </c>
      <c r="AH394" s="6"/>
      <c r="AI394" s="6"/>
    </row>
    <row r="395" spans="2:35" ht="12.75" customHeight="1" x14ac:dyDescent="0.25">
      <c r="B395" s="3" t="s">
        <v>269</v>
      </c>
      <c r="C395" s="9" t="s">
        <v>565</v>
      </c>
      <c r="D395" s="97">
        <v>35545</v>
      </c>
      <c r="E395">
        <v>27</v>
      </c>
      <c r="F395" t="s">
        <v>357</v>
      </c>
      <c r="G395" s="2" t="s">
        <v>192</v>
      </c>
      <c r="H395" s="6">
        <v>29</v>
      </c>
      <c r="I395" s="7">
        <v>-2</v>
      </c>
      <c r="J395" s="6">
        <v>47</v>
      </c>
      <c r="K395" s="7">
        <v>2</v>
      </c>
      <c r="L395" s="6">
        <v>16</v>
      </c>
      <c r="M395" s="7">
        <v>-1</v>
      </c>
      <c r="N395" s="6"/>
      <c r="O395" s="7"/>
      <c r="P395" s="6">
        <v>-18</v>
      </c>
      <c r="Q395" s="7">
        <v>-4</v>
      </c>
      <c r="AH395" s="6"/>
      <c r="AI395" s="6"/>
    </row>
    <row r="396" spans="2:35" x14ac:dyDescent="0.25">
      <c r="B396" s="3" t="s">
        <v>269</v>
      </c>
      <c r="C396" s="9" t="s">
        <v>601</v>
      </c>
      <c r="D396" s="97">
        <v>35544</v>
      </c>
      <c r="E396">
        <v>27</v>
      </c>
      <c r="F396" t="s">
        <v>264</v>
      </c>
      <c r="G396" s="2" t="s">
        <v>194</v>
      </c>
      <c r="H396" s="6">
        <v>31</v>
      </c>
      <c r="I396" s="7">
        <v>0</v>
      </c>
      <c r="J396" s="6">
        <v>48</v>
      </c>
      <c r="K396" s="7">
        <v>-1</v>
      </c>
      <c r="L396" s="6">
        <v>13</v>
      </c>
      <c r="M396" s="7">
        <v>-1</v>
      </c>
      <c r="N396" s="6"/>
      <c r="O396" s="7"/>
      <c r="P396" s="6">
        <v>-17</v>
      </c>
      <c r="Q396" s="7">
        <v>1</v>
      </c>
      <c r="AH396" s="6"/>
      <c r="AI396" s="6"/>
    </row>
    <row r="397" spans="2:35" x14ac:dyDescent="0.25">
      <c r="B397" s="3" t="s">
        <v>269</v>
      </c>
      <c r="C397" s="9" t="s">
        <v>566</v>
      </c>
      <c r="D397" s="97">
        <v>35545</v>
      </c>
      <c r="E397">
        <v>28</v>
      </c>
      <c r="F397" t="s">
        <v>264</v>
      </c>
      <c r="G397" s="2" t="s">
        <v>54</v>
      </c>
      <c r="H397" s="6">
        <v>30</v>
      </c>
      <c r="I397" s="7">
        <v>-1</v>
      </c>
      <c r="J397" s="6">
        <v>49</v>
      </c>
      <c r="K397" s="7">
        <v>1</v>
      </c>
      <c r="L397" s="6">
        <v>14</v>
      </c>
      <c r="M397" s="7">
        <v>1</v>
      </c>
      <c r="N397" s="6"/>
      <c r="O397" s="7"/>
      <c r="P397" s="6">
        <v>-19</v>
      </c>
      <c r="Q397" s="7">
        <v>-2</v>
      </c>
      <c r="AH397" s="6"/>
      <c r="AI397" s="6"/>
    </row>
    <row r="398" spans="2:35" x14ac:dyDescent="0.25">
      <c r="B398" s="3" t="s">
        <v>269</v>
      </c>
      <c r="C398" s="9" t="s">
        <v>681</v>
      </c>
      <c r="D398" s="97">
        <v>35546</v>
      </c>
      <c r="E398">
        <v>29</v>
      </c>
      <c r="F398" t="s">
        <v>264</v>
      </c>
      <c r="G398" s="2" t="s">
        <v>54</v>
      </c>
      <c r="H398" s="6">
        <v>29</v>
      </c>
      <c r="I398" s="7">
        <v>-1</v>
      </c>
      <c r="J398" s="6">
        <v>51</v>
      </c>
      <c r="K398" s="7">
        <v>2</v>
      </c>
      <c r="L398" s="6">
        <v>13</v>
      </c>
      <c r="M398" s="7">
        <v>-1</v>
      </c>
      <c r="N398" s="6"/>
      <c r="O398" s="7"/>
      <c r="P398" s="6">
        <v>-22</v>
      </c>
      <c r="Q398" s="7">
        <v>-3</v>
      </c>
      <c r="AH398" s="6"/>
      <c r="AI398" s="6"/>
    </row>
    <row r="399" spans="2:35" x14ac:dyDescent="0.25">
      <c r="B399" s="3" t="s">
        <v>269</v>
      </c>
      <c r="C399" s="9" t="s">
        <v>660</v>
      </c>
      <c r="D399" s="97">
        <v>35548</v>
      </c>
      <c r="E399">
        <v>30</v>
      </c>
      <c r="F399" t="s">
        <v>264</v>
      </c>
      <c r="G399" s="2" t="s">
        <v>54</v>
      </c>
      <c r="H399" s="6">
        <v>31</v>
      </c>
      <c r="I399" s="7">
        <v>2</v>
      </c>
      <c r="J399" s="6">
        <v>51</v>
      </c>
      <c r="K399" s="7">
        <v>0</v>
      </c>
      <c r="L399" s="6">
        <v>13</v>
      </c>
      <c r="M399" s="7">
        <v>0</v>
      </c>
      <c r="N399" s="6"/>
      <c r="O399" s="7"/>
      <c r="P399" s="6">
        <v>-20</v>
      </c>
      <c r="Q399" s="7">
        <v>2</v>
      </c>
      <c r="AH399" s="6"/>
      <c r="AI399" s="6"/>
    </row>
    <row r="400" spans="2:35" ht="12.75" customHeight="1" x14ac:dyDescent="0.25">
      <c r="B400" s="3" t="s">
        <v>269</v>
      </c>
      <c r="C400" s="9" t="s">
        <v>660</v>
      </c>
      <c r="D400" s="97">
        <v>35548</v>
      </c>
      <c r="E400">
        <v>1</v>
      </c>
      <c r="F400" t="s">
        <v>521</v>
      </c>
      <c r="G400" s="2" t="s">
        <v>96</v>
      </c>
      <c r="H400" s="6">
        <v>31</v>
      </c>
      <c r="I400" s="7">
        <v>1</v>
      </c>
      <c r="J400" s="6">
        <v>48</v>
      </c>
      <c r="K400" s="7">
        <v>0</v>
      </c>
      <c r="L400" s="6">
        <v>15</v>
      </c>
      <c r="M400" s="7">
        <v>0</v>
      </c>
      <c r="N400"/>
      <c r="O400" s="7"/>
      <c r="P400" s="6">
        <v>-17</v>
      </c>
      <c r="Q400" s="7">
        <v>1</v>
      </c>
      <c r="AH400" s="6"/>
      <c r="AI400" s="6"/>
    </row>
    <row r="401" spans="2:35" ht="12.75" customHeight="1" x14ac:dyDescent="0.25">
      <c r="B401" s="3" t="s">
        <v>269</v>
      </c>
      <c r="C401" s="9" t="s">
        <v>586</v>
      </c>
      <c r="D401" s="97">
        <v>35549</v>
      </c>
      <c r="E401">
        <v>1</v>
      </c>
      <c r="F401" t="s">
        <v>577</v>
      </c>
      <c r="G401" s="2" t="s">
        <v>224</v>
      </c>
      <c r="H401" s="6">
        <v>28</v>
      </c>
      <c r="I401" s="7">
        <v>-1</v>
      </c>
      <c r="J401" s="6">
        <v>48</v>
      </c>
      <c r="K401" s="7">
        <v>-5</v>
      </c>
      <c r="L401" s="6">
        <v>16</v>
      </c>
      <c r="M401" s="7">
        <v>4</v>
      </c>
      <c r="N401" s="6" t="s">
        <v>439</v>
      </c>
      <c r="O401" s="7">
        <v>-1</v>
      </c>
      <c r="P401" s="6">
        <v>-20</v>
      </c>
      <c r="Q401" s="7">
        <v>4</v>
      </c>
      <c r="AH401" s="6"/>
      <c r="AI401" s="6"/>
    </row>
    <row r="402" spans="2:35" ht="12.75" customHeight="1" x14ac:dyDescent="0.25">
      <c r="B402" s="3" t="s">
        <v>269</v>
      </c>
      <c r="C402" s="15">
        <v>29</v>
      </c>
      <c r="D402" s="97">
        <v>35549</v>
      </c>
      <c r="E402">
        <v>1</v>
      </c>
      <c r="F402" t="s">
        <v>357</v>
      </c>
      <c r="G402" s="2" t="s">
        <v>763</v>
      </c>
      <c r="H402" s="6">
        <v>28</v>
      </c>
      <c r="I402" s="7">
        <v>-1</v>
      </c>
      <c r="J402" s="6">
        <v>50</v>
      </c>
      <c r="K402" s="7">
        <v>3</v>
      </c>
      <c r="L402" s="6">
        <v>14</v>
      </c>
      <c r="M402" s="7">
        <v>-2</v>
      </c>
      <c r="N402" s="6"/>
      <c r="O402" s="7"/>
      <c r="P402" s="6">
        <v>-22</v>
      </c>
      <c r="Q402" s="7">
        <v>-4</v>
      </c>
      <c r="AH402" s="6"/>
      <c r="AI402" s="6"/>
    </row>
    <row r="403" spans="2:35" ht="12.75" customHeight="1" x14ac:dyDescent="0.25">
      <c r="B403" s="3" t="s">
        <v>269</v>
      </c>
      <c r="C403" s="9" t="s">
        <v>603</v>
      </c>
      <c r="D403" s="97">
        <v>35549</v>
      </c>
      <c r="E403">
        <v>1</v>
      </c>
      <c r="F403" t="s">
        <v>678</v>
      </c>
      <c r="G403" s="2" t="s">
        <v>82</v>
      </c>
      <c r="H403" s="6">
        <v>33</v>
      </c>
      <c r="I403" s="7">
        <v>1</v>
      </c>
      <c r="J403" s="6">
        <v>43</v>
      </c>
      <c r="K403" s="7">
        <v>-4</v>
      </c>
      <c r="L403" s="6">
        <v>18</v>
      </c>
      <c r="M403" s="7">
        <v>2</v>
      </c>
      <c r="N403"/>
      <c r="O403" s="7"/>
      <c r="P403" s="6">
        <v>-10</v>
      </c>
      <c r="Q403" s="7">
        <v>5</v>
      </c>
      <c r="AH403" s="6"/>
      <c r="AI403" s="6"/>
    </row>
    <row r="404" spans="2:35" x14ac:dyDescent="0.25">
      <c r="B404" s="3" t="s">
        <v>269</v>
      </c>
      <c r="C404" s="9" t="s">
        <v>603</v>
      </c>
      <c r="D404" s="97">
        <v>35549</v>
      </c>
      <c r="E404">
        <v>1</v>
      </c>
      <c r="F404" t="s">
        <v>264</v>
      </c>
      <c r="G404" s="2" t="s">
        <v>54</v>
      </c>
      <c r="H404" s="6">
        <v>33</v>
      </c>
      <c r="I404" s="7">
        <v>2</v>
      </c>
      <c r="J404" s="6">
        <v>46</v>
      </c>
      <c r="K404" s="7">
        <v>-5</v>
      </c>
      <c r="L404" s="6">
        <v>16</v>
      </c>
      <c r="M404" s="7">
        <v>3</v>
      </c>
      <c r="N404" s="6">
        <v>1</v>
      </c>
      <c r="O404" s="7"/>
      <c r="P404" s="6">
        <v>-13</v>
      </c>
      <c r="Q404" s="7">
        <v>7</v>
      </c>
      <c r="AH404" s="6"/>
      <c r="AI404" s="6"/>
    </row>
    <row r="405" spans="2:35" ht="12.75" customHeight="1" x14ac:dyDescent="0.25">
      <c r="B405" s="3" t="s">
        <v>269</v>
      </c>
      <c r="C405" s="15">
        <v>30</v>
      </c>
      <c r="D405" s="97">
        <v>35550</v>
      </c>
      <c r="E405">
        <v>1</v>
      </c>
      <c r="F405" t="s">
        <v>577</v>
      </c>
      <c r="G405" s="2" t="s">
        <v>767</v>
      </c>
      <c r="H405" s="6">
        <v>29</v>
      </c>
      <c r="I405" s="7"/>
      <c r="J405" s="6">
        <v>46</v>
      </c>
      <c r="K405" s="7"/>
      <c r="L405" s="6">
        <v>19</v>
      </c>
      <c r="M405" s="7"/>
      <c r="P405" s="6">
        <v>-17</v>
      </c>
      <c r="Q405" s="7">
        <v>3</v>
      </c>
      <c r="R405" t="s">
        <v>639</v>
      </c>
      <c r="AH405" s="6"/>
      <c r="AI405" s="6"/>
    </row>
    <row r="406" spans="2:35" x14ac:dyDescent="0.25">
      <c r="B406"/>
      <c r="C406" s="9"/>
      <c r="D406" s="9"/>
      <c r="G406"/>
      <c r="H406"/>
      <c r="I406" s="7"/>
      <c r="J406"/>
      <c r="K406" s="7"/>
      <c r="M406" s="7"/>
      <c r="P406" s="6"/>
      <c r="Q406" s="7"/>
      <c r="AH406" s="6"/>
      <c r="AI406" s="6"/>
    </row>
    <row r="407" spans="2:35" x14ac:dyDescent="0.25">
      <c r="B407"/>
      <c r="C407" s="9"/>
      <c r="D407" s="9"/>
      <c r="F407" t="s">
        <v>664</v>
      </c>
      <c r="H407" s="6">
        <v>31</v>
      </c>
      <c r="I407" s="7">
        <v>1.2</v>
      </c>
      <c r="J407" s="6">
        <v>50</v>
      </c>
      <c r="K407" s="7">
        <v>-3.7</v>
      </c>
      <c r="L407" s="6">
        <v>12.6</v>
      </c>
      <c r="M407" s="7">
        <v>1.8</v>
      </c>
      <c r="P407" s="6">
        <v>-19</v>
      </c>
      <c r="Q407" s="7">
        <v>4.9000000000000004</v>
      </c>
      <c r="R407" t="s">
        <v>768</v>
      </c>
      <c r="AH407" s="6"/>
      <c r="AI407" s="6"/>
    </row>
    <row r="408" spans="2:35" x14ac:dyDescent="0.25">
      <c r="B408"/>
      <c r="C408" s="9"/>
      <c r="D408" s="9"/>
      <c r="G408"/>
      <c r="H408"/>
      <c r="J408"/>
      <c r="L408"/>
      <c r="P408" s="6"/>
      <c r="Q408" s="7"/>
      <c r="AH408" s="6"/>
      <c r="AI408" s="6"/>
    </row>
    <row r="409" spans="2:35" x14ac:dyDescent="0.25">
      <c r="B409"/>
      <c r="C409" s="9" t="s">
        <v>649</v>
      </c>
      <c r="D409" s="9"/>
      <c r="F409" t="s">
        <v>577</v>
      </c>
      <c r="G409" s="2" t="s">
        <v>102</v>
      </c>
      <c r="H409" s="6">
        <v>30</v>
      </c>
      <c r="I409" s="7"/>
      <c r="J409" s="6">
        <v>46</v>
      </c>
      <c r="K409" s="7"/>
      <c r="L409" s="6">
        <v>18</v>
      </c>
      <c r="M409" s="7"/>
      <c r="P409" s="6">
        <v>-16</v>
      </c>
      <c r="Q409" s="7"/>
      <c r="AH409" s="6"/>
      <c r="AI409" s="6"/>
    </row>
    <row r="410" spans="2:35" x14ac:dyDescent="0.25">
      <c r="B410"/>
      <c r="C410" s="9"/>
      <c r="D410" s="9"/>
      <c r="F410" t="s">
        <v>357</v>
      </c>
      <c r="G410" s="2" t="s">
        <v>8</v>
      </c>
      <c r="H410" s="6">
        <v>29</v>
      </c>
      <c r="I410" s="7"/>
      <c r="J410" s="6">
        <v>47</v>
      </c>
      <c r="K410" s="7"/>
      <c r="L410" s="6">
        <v>17</v>
      </c>
      <c r="M410" s="7"/>
      <c r="P410" s="6">
        <v>-18</v>
      </c>
      <c r="Q410" s="7"/>
      <c r="AH410" s="6"/>
      <c r="AI410" s="6"/>
    </row>
    <row r="411" spans="2:35" x14ac:dyDescent="0.25">
      <c r="B411"/>
      <c r="C411" s="9"/>
      <c r="D411" s="9"/>
      <c r="I411" s="7"/>
      <c r="K411" s="7"/>
      <c r="M411" s="7"/>
      <c r="P411" s="6"/>
      <c r="Q411" s="7"/>
      <c r="AH411" s="6"/>
      <c r="AI411" s="6"/>
    </row>
    <row r="412" spans="2:35" x14ac:dyDescent="0.25">
      <c r="B412"/>
      <c r="C412" s="9"/>
      <c r="D412" s="9"/>
      <c r="E412">
        <v>1</v>
      </c>
      <c r="F412" t="s">
        <v>274</v>
      </c>
      <c r="H412" s="6">
        <v>31</v>
      </c>
      <c r="I412" s="7"/>
      <c r="J412" s="6">
        <v>44</v>
      </c>
      <c r="K412" s="7"/>
      <c r="L412" s="6">
        <v>17</v>
      </c>
      <c r="M412" s="7"/>
      <c r="P412" s="6">
        <v>-13</v>
      </c>
      <c r="Q412" s="7"/>
      <c r="AH412" s="6"/>
      <c r="AI412" s="6"/>
    </row>
  </sheetData>
  <autoFilter ref="A1:R405" xr:uid="{00000000-0001-0000-0F00-000000000000}"/>
  <phoneticPr fontId="5" type="noConversion"/>
  <conditionalFormatting sqref="O2:O404 I2:I407 K2:K407 M2:M407 Q2:Q407">
    <cfRule type="cellIs" dxfId="1873" priority="140" stopIfTrue="1" operator="lessThan">
      <formula>0</formula>
    </cfRule>
    <cfRule type="cellIs" dxfId="1872" priority="139" stopIfTrue="1" operator="greaterThan">
      <formula>0</formula>
    </cfRule>
  </conditionalFormatting>
  <conditionalFormatting sqref="P2:P412">
    <cfRule type="cellIs" dxfId="1871" priority="141" stopIfTrue="1" operator="lessThan">
      <formula>0</formula>
    </cfRule>
    <cfRule type="cellIs" dxfId="1870" priority="142" stopIfTrue="1" operator="greaterThan">
      <formula>0</formula>
    </cfRule>
  </conditionalFormatting>
  <conditionalFormatting sqref="V13:V151 Y13:Y194 AB13:AB358">
    <cfRule type="cellIs" dxfId="1869" priority="11" stopIfTrue="1" operator="greaterThan">
      <formula>0</formula>
    </cfRule>
    <cfRule type="cellIs" dxfId="1868" priority="12" stopIfTrue="1" operator="lessThan">
      <formula>0</formula>
    </cfRule>
  </conditionalFormatting>
  <conditionalFormatting sqref="V155:V350">
    <cfRule type="cellIs" dxfId="1867" priority="5" stopIfTrue="1" operator="greaterThan">
      <formula>0</formula>
    </cfRule>
    <cfRule type="cellIs" dxfId="1866" priority="6" stopIfTrue="1" operator="lessThan">
      <formula>0</formula>
    </cfRule>
  </conditionalFormatting>
  <conditionalFormatting sqref="Y197:Y338">
    <cfRule type="cellIs" dxfId="1865" priority="4" stopIfTrue="1" operator="lessThan">
      <formula>0</formula>
    </cfRule>
    <cfRule type="cellIs" dxfId="1864" priority="3" stopIfTrue="1" operator="greaterThan">
      <formula>0</formula>
    </cfRule>
  </conditionalFormatting>
  <conditionalFormatting sqref="AJ12:AJ13">
    <cfRule type="cellIs" dxfId="1863" priority="133" stopIfTrue="1" operator="greaterThan">
      <formula>0</formula>
    </cfRule>
    <cfRule type="cellIs" dxfId="1862" priority="134" stopIfTrue="1" operator="lessThan">
      <formula>0</formula>
    </cfRule>
  </conditionalFormatting>
  <conditionalFormatting sqref="AJ17">
    <cfRule type="cellIs" dxfId="1861" priority="128" stopIfTrue="1" operator="lessThan">
      <formula>0</formula>
    </cfRule>
    <cfRule type="cellIs" dxfId="1860" priority="127" stopIfTrue="1" operator="greaterThan">
      <formula>0</formula>
    </cfRule>
  </conditionalFormatting>
  <conditionalFormatting sqref="AJ23">
    <cfRule type="cellIs" dxfId="1859" priority="130" stopIfTrue="1" operator="lessThan">
      <formula>0</formula>
    </cfRule>
    <cfRule type="cellIs" dxfId="1858" priority="129" stopIfTrue="1" operator="greaterThan">
      <formula>0</formula>
    </cfRule>
  </conditionalFormatting>
  <conditionalFormatting sqref="AJ28">
    <cfRule type="cellIs" dxfId="1857" priority="126" stopIfTrue="1" operator="lessThan">
      <formula>0</formula>
    </cfRule>
    <cfRule type="cellIs" dxfId="1856" priority="125" stopIfTrue="1" operator="greaterThan">
      <formula>0</formula>
    </cfRule>
  </conditionalFormatting>
  <conditionalFormatting sqref="AJ37">
    <cfRule type="cellIs" dxfId="1855" priority="124" stopIfTrue="1" operator="lessThan">
      <formula>0</formula>
    </cfRule>
    <cfRule type="cellIs" dxfId="1854" priority="123" stopIfTrue="1" operator="greaterThan">
      <formula>0</formula>
    </cfRule>
  </conditionalFormatting>
  <conditionalFormatting sqref="AJ44">
    <cfRule type="cellIs" dxfId="1853" priority="122" stopIfTrue="1" operator="lessThan">
      <formula>0</formula>
    </cfRule>
    <cfRule type="cellIs" dxfId="1852" priority="121" stopIfTrue="1" operator="greaterThan">
      <formula>0</formula>
    </cfRule>
  </conditionalFormatting>
  <conditionalFormatting sqref="AJ51">
    <cfRule type="cellIs" dxfId="1851" priority="120" stopIfTrue="1" operator="lessThan">
      <formula>0</formula>
    </cfRule>
    <cfRule type="cellIs" dxfId="1850" priority="119" stopIfTrue="1" operator="greaterThan">
      <formula>0</formula>
    </cfRule>
  </conditionalFormatting>
  <conditionalFormatting sqref="AJ54">
    <cfRule type="cellIs" dxfId="1849" priority="117" stopIfTrue="1" operator="greaterThan">
      <formula>0</formula>
    </cfRule>
    <cfRule type="cellIs" dxfId="1848" priority="118" stopIfTrue="1" operator="lessThan">
      <formula>0</formula>
    </cfRule>
  </conditionalFormatting>
  <conditionalFormatting sqref="AJ60">
    <cfRule type="cellIs" dxfId="1847" priority="115" stopIfTrue="1" operator="greaterThan">
      <formula>0</formula>
    </cfRule>
    <cfRule type="cellIs" dxfId="1846" priority="116" stopIfTrue="1" operator="lessThan">
      <formula>0</formula>
    </cfRule>
  </conditionalFormatting>
  <conditionalFormatting sqref="AJ64">
    <cfRule type="cellIs" dxfId="1845" priority="114" stopIfTrue="1" operator="lessThan">
      <formula>0</formula>
    </cfRule>
    <cfRule type="cellIs" dxfId="1844" priority="113" stopIfTrue="1" operator="greaterThan">
      <formula>0</formula>
    </cfRule>
  </conditionalFormatting>
  <conditionalFormatting sqref="AJ68">
    <cfRule type="cellIs" dxfId="1843" priority="112" stopIfTrue="1" operator="lessThan">
      <formula>0</formula>
    </cfRule>
    <cfRule type="cellIs" dxfId="1842" priority="111" stopIfTrue="1" operator="greaterThan">
      <formula>0</formula>
    </cfRule>
  </conditionalFormatting>
  <conditionalFormatting sqref="AJ72">
    <cfRule type="cellIs" dxfId="1841" priority="110" stopIfTrue="1" operator="lessThan">
      <formula>0</formula>
    </cfRule>
    <cfRule type="cellIs" dxfId="1840" priority="109" stopIfTrue="1" operator="greaterThan">
      <formula>0</formula>
    </cfRule>
  </conditionalFormatting>
  <conditionalFormatting sqref="AJ76">
    <cfRule type="cellIs" dxfId="1839" priority="108" stopIfTrue="1" operator="lessThan">
      <formula>0</formula>
    </cfRule>
    <cfRule type="cellIs" dxfId="1838" priority="107" stopIfTrue="1" operator="greaterThan">
      <formula>0</formula>
    </cfRule>
  </conditionalFormatting>
  <conditionalFormatting sqref="AJ82">
    <cfRule type="cellIs" dxfId="1837" priority="106" stopIfTrue="1" operator="lessThan">
      <formula>0</formula>
    </cfRule>
    <cfRule type="cellIs" dxfId="1836" priority="105" stopIfTrue="1" operator="greaterThan">
      <formula>0</formula>
    </cfRule>
  </conditionalFormatting>
  <conditionalFormatting sqref="AJ89">
    <cfRule type="cellIs" dxfId="1835" priority="103" stopIfTrue="1" operator="greaterThan">
      <formula>0</formula>
    </cfRule>
    <cfRule type="cellIs" dxfId="1834" priority="104" stopIfTrue="1" operator="lessThan">
      <formula>0</formula>
    </cfRule>
  </conditionalFormatting>
  <conditionalFormatting sqref="AJ92">
    <cfRule type="cellIs" dxfId="1833" priority="102" stopIfTrue="1" operator="lessThan">
      <formula>0</formula>
    </cfRule>
    <cfRule type="cellIs" dxfId="1832" priority="101" stopIfTrue="1" operator="greaterThan">
      <formula>0</formula>
    </cfRule>
  </conditionalFormatting>
  <conditionalFormatting sqref="AJ99">
    <cfRule type="cellIs" dxfId="1831" priority="100" stopIfTrue="1" operator="lessThan">
      <formula>0</formula>
    </cfRule>
    <cfRule type="cellIs" dxfId="1830" priority="99" stopIfTrue="1" operator="greaterThan">
      <formula>0</formula>
    </cfRule>
  </conditionalFormatting>
  <conditionalFormatting sqref="AJ105">
    <cfRule type="cellIs" dxfId="1829" priority="98" stopIfTrue="1" operator="lessThan">
      <formula>0</formula>
    </cfRule>
    <cfRule type="cellIs" dxfId="1828" priority="97" stopIfTrue="1" operator="greaterThan">
      <formula>0</formula>
    </cfRule>
  </conditionalFormatting>
  <conditionalFormatting sqref="AJ109">
    <cfRule type="cellIs" dxfId="1827" priority="96" stopIfTrue="1" operator="lessThan">
      <formula>0</formula>
    </cfRule>
    <cfRule type="cellIs" dxfId="1826" priority="95" stopIfTrue="1" operator="greaterThan">
      <formula>0</formula>
    </cfRule>
  </conditionalFormatting>
  <conditionalFormatting sqref="AJ114">
    <cfRule type="cellIs" dxfId="1825" priority="94" stopIfTrue="1" operator="lessThan">
      <formula>0</formula>
    </cfRule>
    <cfRule type="cellIs" dxfId="1824" priority="93" stopIfTrue="1" operator="greaterThan">
      <formula>0</formula>
    </cfRule>
  </conditionalFormatting>
  <conditionalFormatting sqref="AJ121">
    <cfRule type="cellIs" dxfId="1823" priority="92" stopIfTrue="1" operator="lessThan">
      <formula>0</formula>
    </cfRule>
    <cfRule type="cellIs" dxfId="1822" priority="91" stopIfTrue="1" operator="greaterThan">
      <formula>0</formula>
    </cfRule>
  </conditionalFormatting>
  <conditionalFormatting sqref="AJ125">
    <cfRule type="cellIs" dxfId="1821" priority="90" stopIfTrue="1" operator="lessThan">
      <formula>0</formula>
    </cfRule>
    <cfRule type="cellIs" dxfId="1820" priority="89" stopIfTrue="1" operator="greaterThan">
      <formula>0</formula>
    </cfRule>
  </conditionalFormatting>
  <conditionalFormatting sqref="AJ131">
    <cfRule type="cellIs" dxfId="1819" priority="87" stopIfTrue="1" operator="greaterThan">
      <formula>0</formula>
    </cfRule>
    <cfRule type="cellIs" dxfId="1818" priority="88" stopIfTrue="1" operator="lessThan">
      <formula>0</formula>
    </cfRule>
  </conditionalFormatting>
  <conditionalFormatting sqref="AJ136">
    <cfRule type="cellIs" dxfId="1817" priority="86" stopIfTrue="1" operator="lessThan">
      <formula>0</formula>
    </cfRule>
    <cfRule type="cellIs" dxfId="1816" priority="85" stopIfTrue="1" operator="greaterThan">
      <formula>0</formula>
    </cfRule>
  </conditionalFormatting>
  <conditionalFormatting sqref="AJ144">
    <cfRule type="cellIs" dxfId="1815" priority="84" stopIfTrue="1" operator="lessThan">
      <formula>0</formula>
    </cfRule>
    <cfRule type="cellIs" dxfId="1814" priority="83" stopIfTrue="1" operator="greaterThan">
      <formula>0</formula>
    </cfRule>
  </conditionalFormatting>
  <conditionalFormatting sqref="AJ151">
    <cfRule type="cellIs" dxfId="1813" priority="82" stopIfTrue="1" operator="lessThan">
      <formula>0</formula>
    </cfRule>
    <cfRule type="cellIs" dxfId="1812" priority="81" stopIfTrue="1" operator="greaterThan">
      <formula>0</formula>
    </cfRule>
  </conditionalFormatting>
  <conditionalFormatting sqref="AJ155">
    <cfRule type="cellIs" dxfId="1811" priority="80" stopIfTrue="1" operator="lessThan">
      <formula>0</formula>
    </cfRule>
    <cfRule type="cellIs" dxfId="1810" priority="79" stopIfTrue="1" operator="greaterThan">
      <formula>0</formula>
    </cfRule>
  </conditionalFormatting>
  <conditionalFormatting sqref="AJ159">
    <cfRule type="cellIs" dxfId="1809" priority="78" stopIfTrue="1" operator="lessThan">
      <formula>0</formula>
    </cfRule>
    <cfRule type="cellIs" dxfId="1808" priority="77" stopIfTrue="1" operator="greaterThan">
      <formula>0</formula>
    </cfRule>
  </conditionalFormatting>
  <conditionalFormatting sqref="AJ167">
    <cfRule type="cellIs" dxfId="1807" priority="76" stopIfTrue="1" operator="lessThan">
      <formula>0</formula>
    </cfRule>
    <cfRule type="cellIs" dxfId="1806" priority="75" stopIfTrue="1" operator="greaterThan">
      <formula>0</formula>
    </cfRule>
  </conditionalFormatting>
  <conditionalFormatting sqref="AJ171">
    <cfRule type="cellIs" dxfId="1805" priority="74" stopIfTrue="1" operator="lessThan">
      <formula>0</formula>
    </cfRule>
    <cfRule type="cellIs" dxfId="1804" priority="73" stopIfTrue="1" operator="greaterThan">
      <formula>0</formula>
    </cfRule>
  </conditionalFormatting>
  <conditionalFormatting sqref="AJ175">
    <cfRule type="cellIs" dxfId="1803" priority="71" stopIfTrue="1" operator="greaterThan">
      <formula>0</formula>
    </cfRule>
    <cfRule type="cellIs" dxfId="1802" priority="72" stopIfTrue="1" operator="lessThan">
      <formula>0</formula>
    </cfRule>
  </conditionalFormatting>
  <conditionalFormatting sqref="AJ179">
    <cfRule type="cellIs" dxfId="1801" priority="69" stopIfTrue="1" operator="greaterThan">
      <formula>0</formula>
    </cfRule>
    <cfRule type="cellIs" dxfId="1800" priority="70" stopIfTrue="1" operator="lessThan">
      <formula>0</formula>
    </cfRule>
  </conditionalFormatting>
  <conditionalFormatting sqref="AJ185">
    <cfRule type="cellIs" dxfId="1799" priority="67" stopIfTrue="1" operator="greaterThan">
      <formula>0</formula>
    </cfRule>
    <cfRule type="cellIs" dxfId="1798" priority="68" stopIfTrue="1" operator="lessThan">
      <formula>0</formula>
    </cfRule>
  </conditionalFormatting>
  <conditionalFormatting sqref="AJ189">
    <cfRule type="cellIs" dxfId="1797" priority="66" stopIfTrue="1" operator="lessThan">
      <formula>0</formula>
    </cfRule>
    <cfRule type="cellIs" dxfId="1796" priority="65" stopIfTrue="1" operator="greaterThan">
      <formula>0</formula>
    </cfRule>
  </conditionalFormatting>
  <conditionalFormatting sqref="AJ194">
    <cfRule type="cellIs" dxfId="1795" priority="63" stopIfTrue="1" operator="greaterThan">
      <formula>0</formula>
    </cfRule>
    <cfRule type="cellIs" dxfId="1794" priority="64" stopIfTrue="1" operator="lessThan">
      <formula>0</formula>
    </cfRule>
  </conditionalFormatting>
  <conditionalFormatting sqref="AJ197">
    <cfRule type="cellIs" dxfId="1793" priority="62" stopIfTrue="1" operator="lessThan">
      <formula>0</formula>
    </cfRule>
    <cfRule type="cellIs" dxfId="1792" priority="61" stopIfTrue="1" operator="greaterThan">
      <formula>0</formula>
    </cfRule>
  </conditionalFormatting>
  <conditionalFormatting sqref="AJ202">
    <cfRule type="cellIs" dxfId="1791" priority="60" stopIfTrue="1" operator="lessThan">
      <formula>0</formula>
    </cfRule>
    <cfRule type="cellIs" dxfId="1790" priority="59" stopIfTrue="1" operator="greaterThan">
      <formula>0</formula>
    </cfRule>
  </conditionalFormatting>
  <conditionalFormatting sqref="AJ208">
    <cfRule type="cellIs" dxfId="1789" priority="58" stopIfTrue="1" operator="lessThan">
      <formula>0</formula>
    </cfRule>
    <cfRule type="cellIs" dxfId="1788" priority="57" stopIfTrue="1" operator="greaterThan">
      <formula>0</formula>
    </cfRule>
  </conditionalFormatting>
  <conditionalFormatting sqref="AJ216">
    <cfRule type="cellIs" dxfId="1787" priority="55" stopIfTrue="1" operator="greaterThan">
      <formula>0</formula>
    </cfRule>
    <cfRule type="cellIs" dxfId="1786" priority="56" stopIfTrue="1" operator="lessThan">
      <formula>0</formula>
    </cfRule>
  </conditionalFormatting>
  <conditionalFormatting sqref="AJ221">
    <cfRule type="cellIs" dxfId="1785" priority="54" stopIfTrue="1" operator="lessThan">
      <formula>0</formula>
    </cfRule>
    <cfRule type="cellIs" dxfId="1784" priority="53" stopIfTrue="1" operator="greaterThan">
      <formula>0</formula>
    </cfRule>
  </conditionalFormatting>
  <conditionalFormatting sqref="AJ226">
    <cfRule type="cellIs" dxfId="1783" priority="51" stopIfTrue="1" operator="greaterThan">
      <formula>0</formula>
    </cfRule>
    <cfRule type="cellIs" dxfId="1782" priority="52" stopIfTrue="1" operator="lessThan">
      <formula>0</formula>
    </cfRule>
  </conditionalFormatting>
  <conditionalFormatting sqref="AJ231">
    <cfRule type="cellIs" dxfId="1781" priority="49" stopIfTrue="1" operator="greaterThan">
      <formula>0</formula>
    </cfRule>
    <cfRule type="cellIs" dxfId="1780" priority="50" stopIfTrue="1" operator="lessThan">
      <formula>0</formula>
    </cfRule>
  </conditionalFormatting>
  <conditionalFormatting sqref="AJ237">
    <cfRule type="cellIs" dxfId="1779" priority="48" stopIfTrue="1" operator="lessThan">
      <formula>0</formula>
    </cfRule>
    <cfRule type="cellIs" dxfId="1778" priority="47" stopIfTrue="1" operator="greaterThan">
      <formula>0</formula>
    </cfRule>
  </conditionalFormatting>
  <conditionalFormatting sqref="AJ242">
    <cfRule type="cellIs" dxfId="1777" priority="46" stopIfTrue="1" operator="lessThan">
      <formula>0</formula>
    </cfRule>
    <cfRule type="cellIs" dxfId="1776" priority="45" stopIfTrue="1" operator="greaterThan">
      <formula>0</formula>
    </cfRule>
  </conditionalFormatting>
  <conditionalFormatting sqref="AJ250">
    <cfRule type="cellIs" dxfId="1775" priority="44" stopIfTrue="1" operator="lessThan">
      <formula>0</formula>
    </cfRule>
    <cfRule type="cellIs" dxfId="1774" priority="43" stopIfTrue="1" operator="greaterThan">
      <formula>0</formula>
    </cfRule>
  </conditionalFormatting>
  <conditionalFormatting sqref="AJ257">
    <cfRule type="cellIs" dxfId="1773" priority="42" stopIfTrue="1" operator="lessThan">
      <formula>0</formula>
    </cfRule>
    <cfRule type="cellIs" dxfId="1772" priority="41" stopIfTrue="1" operator="greaterThan">
      <formula>0</formula>
    </cfRule>
  </conditionalFormatting>
  <conditionalFormatting sqref="AJ263">
    <cfRule type="cellIs" dxfId="1771" priority="40" stopIfTrue="1" operator="lessThan">
      <formula>0</formula>
    </cfRule>
    <cfRule type="cellIs" dxfId="1770" priority="39" stopIfTrue="1" operator="greaterThan">
      <formula>0</formula>
    </cfRule>
  </conditionalFormatting>
  <conditionalFormatting sqref="AJ268">
    <cfRule type="cellIs" dxfId="1769" priority="38" stopIfTrue="1" operator="lessThan">
      <formula>0</formula>
    </cfRule>
    <cfRule type="cellIs" dxfId="1768" priority="37" stopIfTrue="1" operator="greaterThan">
      <formula>0</formula>
    </cfRule>
  </conditionalFormatting>
  <conditionalFormatting sqref="AJ277">
    <cfRule type="cellIs" dxfId="1767" priority="36" stopIfTrue="1" operator="lessThan">
      <formula>0</formula>
    </cfRule>
    <cfRule type="cellIs" dxfId="1766" priority="35" stopIfTrue="1" operator="greaterThan">
      <formula>0</formula>
    </cfRule>
  </conditionalFormatting>
  <conditionalFormatting sqref="AJ284">
    <cfRule type="cellIs" dxfId="1765" priority="34" stopIfTrue="1" operator="lessThan">
      <formula>0</formula>
    </cfRule>
    <cfRule type="cellIs" dxfId="1764" priority="33" stopIfTrue="1" operator="greaterThan">
      <formula>0</formula>
    </cfRule>
  </conditionalFormatting>
  <conditionalFormatting sqref="AJ289">
    <cfRule type="cellIs" dxfId="1763" priority="32" stopIfTrue="1" operator="lessThan">
      <formula>0</formula>
    </cfRule>
    <cfRule type="cellIs" dxfId="1762" priority="31" stopIfTrue="1" operator="greaterThan">
      <formula>0</formula>
    </cfRule>
  </conditionalFormatting>
  <conditionalFormatting sqref="AJ295">
    <cfRule type="cellIs" dxfId="1761" priority="30" stopIfTrue="1" operator="lessThan">
      <formula>0</formula>
    </cfRule>
    <cfRule type="cellIs" dxfId="1760" priority="29" stopIfTrue="1" operator="greaterThan">
      <formula>0</formula>
    </cfRule>
  </conditionalFormatting>
  <conditionalFormatting sqref="AJ302">
    <cfRule type="cellIs" dxfId="1759" priority="28" stopIfTrue="1" operator="lessThan">
      <formula>0</formula>
    </cfRule>
    <cfRule type="cellIs" dxfId="1758" priority="27" stopIfTrue="1" operator="greaterThan">
      <formula>0</formula>
    </cfRule>
  </conditionalFormatting>
  <conditionalFormatting sqref="AJ313">
    <cfRule type="cellIs" dxfId="1757" priority="26" stopIfTrue="1" operator="lessThan">
      <formula>0</formula>
    </cfRule>
    <cfRule type="cellIs" dxfId="1756" priority="25" stopIfTrue="1" operator="greaterThan">
      <formula>0</formula>
    </cfRule>
  </conditionalFormatting>
  <conditionalFormatting sqref="AJ318">
    <cfRule type="cellIs" dxfId="1755" priority="24" stopIfTrue="1" operator="lessThan">
      <formula>0</formula>
    </cfRule>
    <cfRule type="cellIs" dxfId="1754" priority="23" stopIfTrue="1" operator="greaterThan">
      <formula>0</formula>
    </cfRule>
  </conditionalFormatting>
  <conditionalFormatting sqref="AJ324">
    <cfRule type="cellIs" dxfId="1753" priority="22" stopIfTrue="1" operator="lessThan">
      <formula>0</formula>
    </cfRule>
    <cfRule type="cellIs" dxfId="1752" priority="21" stopIfTrue="1" operator="greaterThan">
      <formula>0</formula>
    </cfRule>
  </conditionalFormatting>
  <conditionalFormatting sqref="AJ331">
    <cfRule type="cellIs" dxfId="1751" priority="20" stopIfTrue="1" operator="lessThan">
      <formula>0</formula>
    </cfRule>
    <cfRule type="cellIs" dxfId="1750" priority="19" stopIfTrue="1" operator="greaterThan">
      <formula>0</formula>
    </cfRule>
  </conditionalFormatting>
  <conditionalFormatting sqref="AJ338">
    <cfRule type="cellIs" dxfId="1749" priority="18" stopIfTrue="1" operator="lessThan">
      <formula>0</formula>
    </cfRule>
    <cfRule type="cellIs" dxfId="1748" priority="17" stopIfTrue="1" operator="greaterThan">
      <formula>0</formula>
    </cfRule>
  </conditionalFormatting>
  <conditionalFormatting sqref="AJ350">
    <cfRule type="cellIs" dxfId="1747" priority="16" stopIfTrue="1" operator="lessThan">
      <formula>0</formula>
    </cfRule>
    <cfRule type="cellIs" dxfId="1746" priority="15" stopIfTrue="1" operator="greaterThan">
      <formula>0</formula>
    </cfRule>
  </conditionalFormatting>
  <conditionalFormatting sqref="AJ365">
    <cfRule type="cellIs" dxfId="1745" priority="13" stopIfTrue="1" operator="greaterThan">
      <formula>0</formula>
    </cfRule>
    <cfRule type="cellIs" dxfId="1744" priority="14" stopIfTrue="1" operator="lessThan">
      <formula>0</formula>
    </cfRule>
  </conditionalFormatting>
  <pageMargins left="0.75" right="0.75" top="1" bottom="1" header="0.5" footer="0.5"/>
  <pageSetup paperSize="9" orientation="portrait" horizontalDpi="360" verticalDpi="360" r:id="rId1"/>
  <headerFooter alignWithMargins="0">
    <oddHeader>&amp;A</oddHeader>
    <oddFooter>Page &amp;P</oddFoot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J287"/>
  <sheetViews>
    <sheetView zoomScale="70" zoomScaleNormal="70" workbookViewId="0">
      <pane xSplit="7" ySplit="1" topLeftCell="H2" activePane="bottomRight" state="frozen"/>
      <selection pane="topRight" activeCell="G1" sqref="G1"/>
      <selection pane="bottomLeft" activeCell="A2" sqref="A2"/>
      <selection pane="bottomRight" activeCell="A2" sqref="A2"/>
    </sheetView>
  </sheetViews>
  <sheetFormatPr defaultRowHeight="13.2" x14ac:dyDescent="0.25"/>
  <cols>
    <col min="2" max="2" width="9.5546875" customWidth="1"/>
    <col min="3" max="3" width="8.6640625" style="9" customWidth="1"/>
    <col min="5" max="5" width="8.88671875" customWidth="1"/>
    <col min="7" max="7" width="9.88671875" style="2" customWidth="1"/>
    <col min="8" max="8" width="8.88671875" style="6" customWidth="1"/>
    <col min="9" max="9" width="8.5546875" style="7" customWidth="1"/>
    <col min="10" max="10" width="8.6640625" style="6" customWidth="1"/>
    <col min="11" max="11" width="9.44140625" style="7" customWidth="1"/>
    <col min="12" max="12" width="8.88671875" style="6" customWidth="1"/>
    <col min="13" max="13" width="8" style="7" customWidth="1"/>
    <col min="14" max="14" width="9.109375" style="7" customWidth="1"/>
    <col min="15" max="15" width="7.44140625" style="7" customWidth="1"/>
    <col min="17" max="17" width="13.33203125" customWidth="1"/>
  </cols>
  <sheetData>
    <row r="1" spans="1:36" ht="18" thickBot="1" x14ac:dyDescent="0.35">
      <c r="A1" s="24" t="s">
        <v>254</v>
      </c>
      <c r="B1" s="58" t="s">
        <v>255</v>
      </c>
      <c r="C1" s="58" t="s">
        <v>256</v>
      </c>
      <c r="D1" s="38"/>
      <c r="E1" s="58" t="s">
        <v>257</v>
      </c>
      <c r="F1" s="58" t="s">
        <v>258</v>
      </c>
      <c r="G1" s="58" t="s">
        <v>259</v>
      </c>
      <c r="H1" s="24" t="s">
        <v>32</v>
      </c>
      <c r="I1" s="24"/>
      <c r="J1" s="24" t="s">
        <v>260</v>
      </c>
      <c r="K1" s="24"/>
      <c r="L1" s="24" t="s">
        <v>261</v>
      </c>
      <c r="M1" s="24"/>
      <c r="N1" s="25" t="s">
        <v>262</v>
      </c>
      <c r="O1" s="24"/>
      <c r="R1" s="27" t="s">
        <v>275</v>
      </c>
      <c r="S1" s="27" t="s">
        <v>276</v>
      </c>
      <c r="T1" s="27" t="s">
        <v>277</v>
      </c>
      <c r="U1" s="27" t="s">
        <v>278</v>
      </c>
      <c r="V1" s="27" t="s">
        <v>279</v>
      </c>
      <c r="W1" s="27" t="s">
        <v>280</v>
      </c>
      <c r="X1" s="27" t="s">
        <v>281</v>
      </c>
      <c r="Y1" s="27" t="s">
        <v>282</v>
      </c>
      <c r="Z1" s="27" t="s">
        <v>283</v>
      </c>
      <c r="AA1" s="27" t="s">
        <v>284</v>
      </c>
      <c r="AB1" s="72" t="s">
        <v>285</v>
      </c>
      <c r="AC1" s="73" t="s">
        <v>286</v>
      </c>
      <c r="AD1" s="73" t="s">
        <v>287</v>
      </c>
      <c r="AE1" s="73" t="s">
        <v>288</v>
      </c>
      <c r="AF1" s="73" t="s">
        <v>285</v>
      </c>
      <c r="AG1" s="72" t="s">
        <v>289</v>
      </c>
      <c r="AH1" s="72" t="s">
        <v>290</v>
      </c>
      <c r="AI1" s="72" t="s">
        <v>291</v>
      </c>
      <c r="AJ1" s="72" t="s">
        <v>285</v>
      </c>
    </row>
    <row r="2" spans="1:36" x14ac:dyDescent="0.25">
      <c r="A2" s="1">
        <v>1997</v>
      </c>
      <c r="B2" t="s">
        <v>270</v>
      </c>
      <c r="C2" t="s">
        <v>769</v>
      </c>
      <c r="D2" s="97">
        <v>35560</v>
      </c>
      <c r="F2" t="s">
        <v>664</v>
      </c>
      <c r="G2" s="2" t="s">
        <v>54</v>
      </c>
      <c r="H2" s="6">
        <v>23.3</v>
      </c>
      <c r="I2" s="7">
        <v>-7.7</v>
      </c>
      <c r="J2" s="6">
        <v>56.9</v>
      </c>
      <c r="K2" s="7">
        <v>6.9</v>
      </c>
      <c r="L2" s="6">
        <v>14.7</v>
      </c>
      <c r="M2" s="7">
        <v>2.1</v>
      </c>
      <c r="N2" s="6">
        <v>-33.6</v>
      </c>
      <c r="O2" s="7">
        <v>-14.6</v>
      </c>
      <c r="S2" s="6"/>
      <c r="T2" s="6"/>
      <c r="Y2" s="6"/>
      <c r="Z2" s="6"/>
      <c r="AC2" s="6">
        <v>26.6</v>
      </c>
      <c r="AD2" s="6">
        <v>36.700000000000003</v>
      </c>
      <c r="AE2" s="6">
        <v>14</v>
      </c>
      <c r="AF2" s="6"/>
      <c r="AG2" s="6">
        <v>76</v>
      </c>
      <c r="AH2" s="6">
        <v>13.1</v>
      </c>
      <c r="AI2" s="7">
        <f>AG2-AH2</f>
        <v>62.9</v>
      </c>
      <c r="AJ2" s="4" t="s">
        <v>292</v>
      </c>
    </row>
    <row r="3" spans="1:36" x14ac:dyDescent="0.25">
      <c r="B3" t="s">
        <v>270</v>
      </c>
      <c r="C3" s="9" t="s">
        <v>408</v>
      </c>
      <c r="D3" s="97">
        <v>35579</v>
      </c>
      <c r="E3">
        <v>5</v>
      </c>
      <c r="F3" t="s">
        <v>264</v>
      </c>
      <c r="G3" s="2" t="s">
        <v>54</v>
      </c>
      <c r="H3" s="6">
        <v>23</v>
      </c>
      <c r="I3" s="7">
        <v>-10</v>
      </c>
      <c r="J3" s="6">
        <v>59</v>
      </c>
      <c r="K3" s="7">
        <v>13</v>
      </c>
      <c r="L3" s="6">
        <v>13</v>
      </c>
      <c r="M3" s="7">
        <v>-3</v>
      </c>
      <c r="N3" s="6">
        <v>-36</v>
      </c>
      <c r="O3" s="7">
        <v>-23</v>
      </c>
      <c r="Q3" t="s">
        <v>770</v>
      </c>
      <c r="S3" s="6"/>
      <c r="T3" s="6"/>
      <c r="Y3" s="6"/>
      <c r="Z3" s="6"/>
      <c r="AC3" s="6"/>
      <c r="AD3" s="6"/>
      <c r="AE3" s="6"/>
      <c r="AF3" s="6"/>
      <c r="AG3" s="6"/>
      <c r="AH3" s="6"/>
      <c r="AI3" s="7"/>
    </row>
    <row r="4" spans="1:36" x14ac:dyDescent="0.25">
      <c r="B4" t="s">
        <v>263</v>
      </c>
      <c r="C4" s="9" t="s">
        <v>593</v>
      </c>
      <c r="D4" s="97">
        <v>35587</v>
      </c>
      <c r="E4" s="5">
        <v>10</v>
      </c>
      <c r="F4" t="s">
        <v>678</v>
      </c>
      <c r="G4" s="2" t="s">
        <v>82</v>
      </c>
      <c r="H4" s="6">
        <v>23</v>
      </c>
      <c r="I4" s="7">
        <v>-10</v>
      </c>
      <c r="J4" s="6">
        <v>62</v>
      </c>
      <c r="K4" s="7">
        <v>19</v>
      </c>
      <c r="L4" s="6">
        <v>14</v>
      </c>
      <c r="M4" s="7">
        <v>-4</v>
      </c>
      <c r="N4" s="6">
        <v>-39</v>
      </c>
      <c r="O4" s="7">
        <v>-29</v>
      </c>
      <c r="Q4" t="s">
        <v>771</v>
      </c>
      <c r="S4" s="6"/>
      <c r="T4" s="6"/>
      <c r="Y4" s="6"/>
      <c r="Z4" s="6"/>
      <c r="AC4" s="6"/>
      <c r="AD4" s="6"/>
      <c r="AE4" s="6"/>
      <c r="AF4" s="6"/>
      <c r="AG4" s="6"/>
      <c r="AH4" s="6"/>
    </row>
    <row r="5" spans="1:36" x14ac:dyDescent="0.25">
      <c r="B5" t="s">
        <v>263</v>
      </c>
      <c r="C5" s="9" t="s">
        <v>602</v>
      </c>
      <c r="D5" s="97">
        <v>35608</v>
      </c>
      <c r="E5">
        <v>1</v>
      </c>
      <c r="F5" t="s">
        <v>678</v>
      </c>
      <c r="G5" s="2" t="s">
        <v>82</v>
      </c>
      <c r="H5" s="6">
        <v>23</v>
      </c>
      <c r="I5" s="7">
        <v>0</v>
      </c>
      <c r="J5" s="6">
        <v>61</v>
      </c>
      <c r="K5" s="7">
        <v>-1</v>
      </c>
      <c r="L5" s="6">
        <v>12</v>
      </c>
      <c r="M5" s="7">
        <v>-2</v>
      </c>
      <c r="N5" s="6">
        <v>-38</v>
      </c>
      <c r="O5" s="7">
        <v>1</v>
      </c>
      <c r="Q5" t="s">
        <v>772</v>
      </c>
      <c r="S5" s="6"/>
      <c r="T5" s="6"/>
      <c r="Y5" s="6"/>
      <c r="Z5" s="6"/>
      <c r="AC5" s="6"/>
      <c r="AD5" s="6"/>
      <c r="AE5" s="6"/>
      <c r="AF5" s="6"/>
      <c r="AG5" s="6"/>
      <c r="AH5" s="6"/>
    </row>
    <row r="6" spans="1:36" x14ac:dyDescent="0.25">
      <c r="B6" t="s">
        <v>263</v>
      </c>
      <c r="C6" s="9" t="s">
        <v>465</v>
      </c>
      <c r="D6" s="97">
        <v>35601</v>
      </c>
      <c r="E6">
        <v>26</v>
      </c>
      <c r="F6" t="s">
        <v>577</v>
      </c>
      <c r="G6" s="2" t="s">
        <v>224</v>
      </c>
      <c r="H6" s="6">
        <v>24</v>
      </c>
      <c r="I6" s="7">
        <v>-5</v>
      </c>
      <c r="J6" s="6">
        <v>58</v>
      </c>
      <c r="K6" s="7">
        <v>12</v>
      </c>
      <c r="L6" s="6">
        <v>15</v>
      </c>
      <c r="M6" s="7">
        <v>-4</v>
      </c>
      <c r="N6" s="6">
        <v>-34</v>
      </c>
      <c r="O6" s="7">
        <v>-17</v>
      </c>
      <c r="S6" s="6"/>
      <c r="T6" s="6"/>
      <c r="Y6" s="6"/>
      <c r="Z6" s="6"/>
      <c r="AC6" s="6"/>
      <c r="AD6" s="6"/>
      <c r="AE6" s="6"/>
      <c r="AF6" s="6"/>
      <c r="AG6" s="6"/>
      <c r="AH6" s="6"/>
    </row>
    <row r="7" spans="1:36" x14ac:dyDescent="0.25">
      <c r="B7" t="s">
        <v>263</v>
      </c>
      <c r="C7" s="9" t="s">
        <v>773</v>
      </c>
      <c r="D7" s="97">
        <v>35587</v>
      </c>
      <c r="F7" t="s">
        <v>664</v>
      </c>
      <c r="G7" s="2" t="s">
        <v>54</v>
      </c>
      <c r="H7" s="6">
        <v>24.2</v>
      </c>
      <c r="I7" s="7">
        <v>0.9</v>
      </c>
      <c r="J7" s="6">
        <v>60.4</v>
      </c>
      <c r="K7" s="7">
        <v>3.5</v>
      </c>
      <c r="L7" s="6">
        <v>11.5</v>
      </c>
      <c r="M7" s="7">
        <v>-3.5</v>
      </c>
      <c r="N7" s="6">
        <v>-36.200000000000003</v>
      </c>
      <c r="O7" s="7">
        <v>-2.6</v>
      </c>
      <c r="S7" s="6"/>
      <c r="T7" s="6"/>
      <c r="V7" s="6"/>
      <c r="W7" s="6"/>
      <c r="Y7" s="6"/>
      <c r="Z7" s="6"/>
      <c r="AC7" s="6">
        <v>10.1</v>
      </c>
      <c r="AD7" s="6">
        <v>62.2</v>
      </c>
      <c r="AE7" s="6">
        <v>13.4</v>
      </c>
      <c r="AF7" s="6"/>
      <c r="AG7" s="6">
        <v>71.7</v>
      </c>
      <c r="AH7" s="6">
        <v>13.3</v>
      </c>
      <c r="AI7" s="7">
        <f>AG7-AH7</f>
        <v>58.400000000000006</v>
      </c>
      <c r="AJ7" s="4" t="s">
        <v>292</v>
      </c>
    </row>
    <row r="8" spans="1:36" x14ac:dyDescent="0.25">
      <c r="B8" t="s">
        <v>265</v>
      </c>
      <c r="C8" s="9" t="s">
        <v>571</v>
      </c>
      <c r="D8" s="97">
        <v>35613</v>
      </c>
      <c r="E8">
        <v>5</v>
      </c>
      <c r="F8" t="s">
        <v>264</v>
      </c>
      <c r="G8" s="2" t="s">
        <v>54</v>
      </c>
      <c r="H8" s="6">
        <v>23</v>
      </c>
      <c r="I8" s="7">
        <v>0</v>
      </c>
      <c r="J8" s="6">
        <v>61</v>
      </c>
      <c r="K8" s="7">
        <v>2</v>
      </c>
      <c r="L8" s="6">
        <v>13</v>
      </c>
      <c r="M8" s="7">
        <v>0</v>
      </c>
      <c r="N8" s="6">
        <v>-38</v>
      </c>
      <c r="O8" s="7">
        <v>-2</v>
      </c>
      <c r="S8" s="6"/>
      <c r="T8" s="6"/>
      <c r="V8" s="6"/>
      <c r="W8" s="6"/>
      <c r="Y8" s="6"/>
      <c r="Z8" s="6"/>
      <c r="AC8" s="6"/>
      <c r="AD8" s="6"/>
      <c r="AE8" s="6"/>
      <c r="AF8" s="6"/>
      <c r="AG8" s="6"/>
      <c r="AH8" s="6"/>
    </row>
    <row r="9" spans="1:36" x14ac:dyDescent="0.25">
      <c r="B9" t="s">
        <v>265</v>
      </c>
      <c r="C9" s="9" t="s">
        <v>371</v>
      </c>
      <c r="D9" s="97">
        <v>35636</v>
      </c>
      <c r="E9">
        <v>31</v>
      </c>
      <c r="F9" t="s">
        <v>577</v>
      </c>
      <c r="G9" s="2" t="s">
        <v>224</v>
      </c>
      <c r="H9" s="6">
        <v>23</v>
      </c>
      <c r="I9" s="7">
        <v>-1</v>
      </c>
      <c r="J9" s="6">
        <v>57</v>
      </c>
      <c r="K9" s="7">
        <v>-1</v>
      </c>
      <c r="L9" s="6">
        <v>15</v>
      </c>
      <c r="M9" s="7">
        <v>0</v>
      </c>
      <c r="N9" s="6">
        <v>-34</v>
      </c>
      <c r="O9" s="7">
        <v>0</v>
      </c>
      <c r="S9" s="6"/>
      <c r="T9" s="6"/>
      <c r="V9" s="6"/>
      <c r="W9" s="6"/>
      <c r="Y9" s="6"/>
      <c r="Z9" s="6"/>
      <c r="AC9" s="6"/>
      <c r="AD9" s="6"/>
      <c r="AE9" s="6"/>
      <c r="AF9" s="6"/>
      <c r="AG9" s="6"/>
      <c r="AH9" s="6"/>
    </row>
    <row r="10" spans="1:36" x14ac:dyDescent="0.25">
      <c r="B10" t="s">
        <v>265</v>
      </c>
      <c r="C10" s="9" t="s">
        <v>774</v>
      </c>
      <c r="D10" s="97">
        <v>35642</v>
      </c>
      <c r="F10" t="s">
        <v>264</v>
      </c>
      <c r="G10" s="2" t="s">
        <v>54</v>
      </c>
      <c r="H10" s="6">
        <v>25</v>
      </c>
      <c r="I10" s="7">
        <v>2</v>
      </c>
      <c r="J10" s="6">
        <v>58</v>
      </c>
      <c r="K10" s="7">
        <v>-3</v>
      </c>
      <c r="L10" s="6">
        <v>12</v>
      </c>
      <c r="M10" s="7">
        <v>-1</v>
      </c>
      <c r="N10" s="6">
        <v>-33</v>
      </c>
      <c r="O10" s="7">
        <v>5</v>
      </c>
      <c r="S10" s="6"/>
      <c r="T10" s="6"/>
      <c r="V10" s="6"/>
      <c r="W10" s="6"/>
      <c r="Y10" s="6"/>
      <c r="Z10" s="6"/>
      <c r="AC10" s="6"/>
      <c r="AD10" s="6"/>
      <c r="AE10" s="6"/>
      <c r="AF10" s="6"/>
      <c r="AG10" s="6"/>
      <c r="AH10" s="6"/>
    </row>
    <row r="11" spans="1:36" x14ac:dyDescent="0.25">
      <c r="B11" t="s">
        <v>265</v>
      </c>
      <c r="C11" s="9" t="s">
        <v>775</v>
      </c>
      <c r="D11" s="97">
        <v>35618</v>
      </c>
      <c r="F11" t="s">
        <v>664</v>
      </c>
      <c r="G11" s="2" t="s">
        <v>54</v>
      </c>
      <c r="H11" s="6">
        <v>25.3</v>
      </c>
      <c r="I11" s="7">
        <v>1.1000000000000001</v>
      </c>
      <c r="J11" s="6">
        <v>58.5</v>
      </c>
      <c r="K11" s="7">
        <v>-1.9</v>
      </c>
      <c r="L11" s="6">
        <v>12</v>
      </c>
      <c r="M11" s="7">
        <v>0.5</v>
      </c>
      <c r="N11" s="6">
        <v>-33.200000000000003</v>
      </c>
      <c r="O11" s="7">
        <v>3</v>
      </c>
      <c r="S11" s="6"/>
      <c r="T11" s="6"/>
      <c r="V11" s="6"/>
      <c r="W11" s="6"/>
      <c r="Y11" s="6"/>
      <c r="Z11" s="6"/>
      <c r="AC11" s="6">
        <v>10.5</v>
      </c>
      <c r="AD11" s="6">
        <v>60.7</v>
      </c>
      <c r="AE11" s="6">
        <v>14.9</v>
      </c>
      <c r="AF11" s="6"/>
      <c r="AG11" s="6">
        <v>67.599999999999994</v>
      </c>
      <c r="AH11" s="6">
        <v>21.8</v>
      </c>
      <c r="AI11" s="7">
        <f>AG11-AH11</f>
        <v>45.8</v>
      </c>
      <c r="AJ11" s="4" t="s">
        <v>292</v>
      </c>
    </row>
    <row r="12" spans="1:36" x14ac:dyDescent="0.25">
      <c r="B12" t="s">
        <v>293</v>
      </c>
      <c r="C12" s="9" t="s">
        <v>419</v>
      </c>
      <c r="D12" s="97">
        <v>35650</v>
      </c>
      <c r="E12">
        <v>12</v>
      </c>
      <c r="F12" t="s">
        <v>678</v>
      </c>
      <c r="G12" s="2" t="s">
        <v>82</v>
      </c>
      <c r="H12" s="6">
        <v>29</v>
      </c>
      <c r="I12" s="7">
        <v>6</v>
      </c>
      <c r="J12" s="6">
        <v>55</v>
      </c>
      <c r="K12" s="7">
        <v>-6</v>
      </c>
      <c r="L12" s="6">
        <v>12</v>
      </c>
      <c r="M12" s="7">
        <v>0</v>
      </c>
      <c r="N12" s="6">
        <v>-26</v>
      </c>
      <c r="O12" s="7">
        <v>12</v>
      </c>
      <c r="S12" s="6"/>
      <c r="T12" s="6"/>
      <c r="V12" s="6"/>
      <c r="W12" s="6"/>
      <c r="Y12" s="6"/>
      <c r="Z12" s="6"/>
      <c r="AC12" s="6"/>
      <c r="AD12" s="6"/>
      <c r="AE12" s="6"/>
      <c r="AF12" s="6"/>
      <c r="AG12" s="6"/>
      <c r="AH12" s="6"/>
    </row>
    <row r="13" spans="1:36" x14ac:dyDescent="0.25">
      <c r="B13" t="s">
        <v>293</v>
      </c>
      <c r="C13" s="9" t="s">
        <v>485</v>
      </c>
      <c r="D13" s="97">
        <v>35663</v>
      </c>
      <c r="E13">
        <v>28</v>
      </c>
      <c r="F13" t="s">
        <v>577</v>
      </c>
      <c r="G13" s="2" t="s">
        <v>224</v>
      </c>
      <c r="H13" s="6">
        <v>28</v>
      </c>
      <c r="I13" s="7">
        <v>5</v>
      </c>
      <c r="J13" s="6">
        <v>54</v>
      </c>
      <c r="K13" s="7">
        <v>-3</v>
      </c>
      <c r="L13" s="6">
        <v>15</v>
      </c>
      <c r="M13" s="7">
        <v>0</v>
      </c>
      <c r="N13" s="6">
        <v>-26</v>
      </c>
      <c r="O13" s="7">
        <v>8</v>
      </c>
      <c r="S13" s="6"/>
      <c r="T13" s="6"/>
      <c r="V13" s="6"/>
      <c r="W13" s="6"/>
      <c r="Y13" s="6"/>
      <c r="Z13" s="6"/>
      <c r="AC13" s="6"/>
      <c r="AD13" s="6"/>
      <c r="AE13" s="6"/>
      <c r="AF13" s="6"/>
      <c r="AG13" s="6"/>
      <c r="AH13" s="6"/>
    </row>
    <row r="14" spans="1:36" x14ac:dyDescent="0.25">
      <c r="B14" t="s">
        <v>293</v>
      </c>
      <c r="C14" s="9" t="s">
        <v>449</v>
      </c>
      <c r="D14" s="97">
        <v>35669</v>
      </c>
      <c r="E14">
        <v>12</v>
      </c>
      <c r="F14" t="s">
        <v>264</v>
      </c>
      <c r="G14" s="2" t="s">
        <v>54</v>
      </c>
      <c r="H14" s="6">
        <v>26</v>
      </c>
      <c r="I14" s="7">
        <v>1</v>
      </c>
      <c r="J14" s="6">
        <v>58</v>
      </c>
      <c r="K14" s="7">
        <v>0</v>
      </c>
      <c r="L14" s="6">
        <v>12</v>
      </c>
      <c r="M14" s="7">
        <v>0</v>
      </c>
      <c r="N14" s="6">
        <v>-32</v>
      </c>
      <c r="O14" s="7">
        <v>1</v>
      </c>
      <c r="S14" s="6"/>
      <c r="T14" s="6"/>
      <c r="V14" s="6"/>
      <c r="W14" s="6"/>
      <c r="Y14" s="6"/>
      <c r="Z14" s="6"/>
      <c r="AC14" s="6"/>
      <c r="AD14" s="6"/>
      <c r="AE14" s="6"/>
      <c r="AF14" s="6"/>
      <c r="AG14" s="6"/>
      <c r="AH14" s="6"/>
    </row>
    <row r="15" spans="1:36" x14ac:dyDescent="0.25">
      <c r="B15" t="s">
        <v>293</v>
      </c>
      <c r="C15" s="9" t="s">
        <v>776</v>
      </c>
      <c r="D15" s="97">
        <v>35648</v>
      </c>
      <c r="F15" t="s">
        <v>664</v>
      </c>
      <c r="G15" s="2" t="s">
        <v>54</v>
      </c>
      <c r="H15" s="6">
        <v>26.8</v>
      </c>
      <c r="I15" s="7">
        <v>1.5</v>
      </c>
      <c r="J15" s="6">
        <v>57.6</v>
      </c>
      <c r="K15" s="7">
        <v>-0.9</v>
      </c>
      <c r="L15" s="6">
        <v>11.4</v>
      </c>
      <c r="M15" s="7">
        <v>-0.6</v>
      </c>
      <c r="N15" s="6">
        <v>-30.8</v>
      </c>
      <c r="O15" s="7">
        <v>2.4</v>
      </c>
      <c r="S15" s="6"/>
      <c r="T15" s="6"/>
      <c r="V15" s="6"/>
      <c r="W15" s="6"/>
      <c r="Y15" s="6"/>
      <c r="Z15" s="6"/>
      <c r="AC15" s="6">
        <v>11.4</v>
      </c>
      <c r="AD15" s="6">
        <v>58.7</v>
      </c>
      <c r="AE15" s="6">
        <v>15</v>
      </c>
      <c r="AF15" s="6"/>
      <c r="AG15" s="6">
        <v>63.4</v>
      </c>
      <c r="AH15" s="6">
        <v>27</v>
      </c>
      <c r="AI15" s="7">
        <f>AG15-AH15</f>
        <v>36.4</v>
      </c>
      <c r="AJ15" s="4" t="s">
        <v>292</v>
      </c>
    </row>
    <row r="16" spans="1:36" x14ac:dyDescent="0.25">
      <c r="B16" t="s">
        <v>295</v>
      </c>
      <c r="C16" s="9" t="s">
        <v>346</v>
      </c>
      <c r="D16" s="97">
        <v>35677</v>
      </c>
      <c r="E16">
        <v>10</v>
      </c>
      <c r="F16" t="s">
        <v>678</v>
      </c>
      <c r="G16" s="2" t="s">
        <v>82</v>
      </c>
      <c r="H16" s="6">
        <v>24</v>
      </c>
      <c r="I16" s="7">
        <v>-5</v>
      </c>
      <c r="J16" s="6">
        <v>60</v>
      </c>
      <c r="K16" s="7">
        <v>5</v>
      </c>
      <c r="L16" s="6">
        <v>10</v>
      </c>
      <c r="M16" s="7">
        <v>-2</v>
      </c>
      <c r="N16" s="6">
        <v>-36</v>
      </c>
      <c r="O16" s="7">
        <v>-10</v>
      </c>
      <c r="S16" s="6"/>
      <c r="T16" s="6"/>
      <c r="V16" s="6"/>
      <c r="W16" s="6"/>
      <c r="Y16" s="6"/>
      <c r="Z16" s="6"/>
      <c r="AC16" s="6"/>
      <c r="AD16" s="6"/>
      <c r="AE16" s="6"/>
      <c r="AF16" s="6"/>
      <c r="AG16" s="6"/>
      <c r="AH16" s="6"/>
    </row>
    <row r="17" spans="2:36" x14ac:dyDescent="0.25">
      <c r="B17" t="s">
        <v>295</v>
      </c>
      <c r="C17" s="9" t="s">
        <v>659</v>
      </c>
      <c r="D17" s="97">
        <v>35698</v>
      </c>
      <c r="E17">
        <v>6</v>
      </c>
      <c r="F17" t="s">
        <v>264</v>
      </c>
      <c r="G17" s="2" t="s">
        <v>54</v>
      </c>
      <c r="H17" s="6">
        <v>22</v>
      </c>
      <c r="I17" s="7">
        <v>-4</v>
      </c>
      <c r="J17" s="6">
        <v>60</v>
      </c>
      <c r="K17" s="7">
        <v>2</v>
      </c>
      <c r="L17" s="6">
        <v>14</v>
      </c>
      <c r="M17" s="7">
        <v>2</v>
      </c>
      <c r="N17" s="6">
        <v>-38</v>
      </c>
      <c r="O17" s="7">
        <v>-6</v>
      </c>
      <c r="S17" s="6"/>
      <c r="T17" s="6"/>
      <c r="V17" s="6"/>
      <c r="W17" s="6"/>
      <c r="Y17" s="6"/>
      <c r="Z17" s="6"/>
      <c r="AC17" s="6"/>
      <c r="AD17" s="6"/>
      <c r="AE17" s="6"/>
      <c r="AF17" s="6"/>
      <c r="AG17" s="6"/>
      <c r="AH17" s="6"/>
    </row>
    <row r="18" spans="2:36" x14ac:dyDescent="0.25">
      <c r="B18" t="s">
        <v>295</v>
      </c>
      <c r="C18" s="9" t="s">
        <v>567</v>
      </c>
      <c r="D18" s="97">
        <v>35699</v>
      </c>
      <c r="E18">
        <v>2</v>
      </c>
      <c r="F18" t="s">
        <v>577</v>
      </c>
      <c r="G18" s="2" t="s">
        <v>224</v>
      </c>
      <c r="H18" s="6">
        <v>25</v>
      </c>
      <c r="I18" s="7">
        <v>-3</v>
      </c>
      <c r="J18" s="6">
        <v>59</v>
      </c>
      <c r="K18" s="7">
        <v>5</v>
      </c>
      <c r="L18" s="6">
        <v>13</v>
      </c>
      <c r="M18" s="7">
        <v>-2</v>
      </c>
      <c r="N18" s="6">
        <v>-34</v>
      </c>
      <c r="O18" s="7">
        <v>-8</v>
      </c>
      <c r="S18" s="6"/>
      <c r="T18" s="6"/>
      <c r="V18" s="6"/>
      <c r="W18" s="6"/>
      <c r="Y18" s="6"/>
      <c r="Z18" s="6"/>
      <c r="AC18" s="6"/>
      <c r="AD18" s="6"/>
      <c r="AE18" s="6"/>
      <c r="AF18" s="6"/>
      <c r="AG18" s="6"/>
      <c r="AH18" s="6"/>
    </row>
    <row r="19" spans="2:36" x14ac:dyDescent="0.25">
      <c r="B19" t="s">
        <v>295</v>
      </c>
      <c r="C19" s="9" t="s">
        <v>758</v>
      </c>
      <c r="D19" s="97">
        <v>35677</v>
      </c>
      <c r="F19" t="s">
        <v>664</v>
      </c>
      <c r="G19" s="2" t="s">
        <v>54</v>
      </c>
      <c r="H19" s="6">
        <v>23.1</v>
      </c>
      <c r="I19" s="7">
        <v>-3.7</v>
      </c>
      <c r="J19" s="6">
        <v>62</v>
      </c>
      <c r="K19" s="7">
        <v>4.4000000000000004</v>
      </c>
      <c r="L19" s="6">
        <v>11</v>
      </c>
      <c r="M19" s="7">
        <v>-0.4</v>
      </c>
      <c r="N19" s="6">
        <v>-38.9</v>
      </c>
      <c r="O19" s="7">
        <v>-8.1</v>
      </c>
      <c r="S19" s="6"/>
      <c r="T19" s="6"/>
      <c r="V19" s="6">
        <v>83</v>
      </c>
      <c r="W19" s="6"/>
      <c r="Y19" s="6"/>
      <c r="Z19" s="6"/>
      <c r="AC19" s="6">
        <v>12.2</v>
      </c>
      <c r="AD19" s="6">
        <v>63.4</v>
      </c>
      <c r="AE19" s="6">
        <v>13.2</v>
      </c>
      <c r="AF19" s="6"/>
      <c r="AG19" s="6">
        <v>71.099999999999994</v>
      </c>
      <c r="AH19" s="6">
        <v>17.5</v>
      </c>
      <c r="AI19" s="7">
        <f>AG19-AH19</f>
        <v>53.599999999999994</v>
      </c>
      <c r="AJ19" s="4" t="s">
        <v>292</v>
      </c>
    </row>
    <row r="20" spans="2:36" x14ac:dyDescent="0.25">
      <c r="B20" t="s">
        <v>297</v>
      </c>
      <c r="C20" s="9" t="s">
        <v>636</v>
      </c>
      <c r="D20" s="97">
        <v>35709</v>
      </c>
      <c r="E20">
        <v>8</v>
      </c>
      <c r="F20" t="s">
        <v>678</v>
      </c>
      <c r="G20" s="2" t="s">
        <v>82</v>
      </c>
      <c r="H20" s="6">
        <v>23</v>
      </c>
      <c r="I20" s="7">
        <v>-3</v>
      </c>
      <c r="J20" s="6">
        <v>59</v>
      </c>
      <c r="K20" s="7">
        <v>1</v>
      </c>
      <c r="L20" s="6">
        <v>13</v>
      </c>
      <c r="M20" s="7">
        <v>3</v>
      </c>
      <c r="N20" s="6">
        <v>-36</v>
      </c>
      <c r="O20" s="7">
        <v>-4</v>
      </c>
      <c r="S20" s="6"/>
      <c r="T20" s="6"/>
      <c r="V20" s="6"/>
      <c r="W20" s="6"/>
      <c r="Y20" s="6"/>
      <c r="Z20" s="6"/>
      <c r="AC20" s="6"/>
      <c r="AD20" s="6"/>
      <c r="AE20" s="6"/>
      <c r="AF20" s="6"/>
      <c r="AG20" s="6"/>
      <c r="AH20" s="6"/>
    </row>
    <row r="21" spans="2:36" x14ac:dyDescent="0.25">
      <c r="B21" t="s">
        <v>297</v>
      </c>
      <c r="C21" s="9" t="s">
        <v>273</v>
      </c>
      <c r="D21" s="97">
        <v>35727</v>
      </c>
      <c r="E21">
        <v>29</v>
      </c>
      <c r="F21" t="s">
        <v>577</v>
      </c>
      <c r="G21" s="2" t="s">
        <v>224</v>
      </c>
      <c r="H21" s="6">
        <v>24</v>
      </c>
      <c r="I21" s="7">
        <v>-1</v>
      </c>
      <c r="J21" s="6">
        <v>60</v>
      </c>
      <c r="K21" s="7">
        <v>1</v>
      </c>
      <c r="L21" s="6">
        <v>12</v>
      </c>
      <c r="M21" s="7">
        <v>-1</v>
      </c>
      <c r="N21" s="6">
        <v>-36</v>
      </c>
      <c r="O21" s="7">
        <v>-2</v>
      </c>
      <c r="S21" s="6"/>
      <c r="T21" s="6"/>
      <c r="V21" s="6"/>
      <c r="W21" s="6"/>
      <c r="Y21" s="6"/>
      <c r="Z21" s="6"/>
      <c r="AC21" s="6"/>
      <c r="AD21" s="6"/>
      <c r="AE21" s="6"/>
      <c r="AF21" s="6"/>
      <c r="AG21" s="6"/>
      <c r="AH21" s="6"/>
    </row>
    <row r="22" spans="2:36" x14ac:dyDescent="0.25">
      <c r="B22" t="s">
        <v>297</v>
      </c>
      <c r="C22" s="9" t="s">
        <v>397</v>
      </c>
      <c r="D22" s="97">
        <v>35733</v>
      </c>
      <c r="E22">
        <v>7</v>
      </c>
      <c r="F22" t="s">
        <v>264</v>
      </c>
      <c r="G22" s="2" t="s">
        <v>54</v>
      </c>
      <c r="H22" s="6">
        <v>23</v>
      </c>
      <c r="I22" s="7">
        <v>1</v>
      </c>
      <c r="J22" s="6">
        <v>63</v>
      </c>
      <c r="K22" s="7">
        <v>3</v>
      </c>
      <c r="L22" s="6">
        <v>11</v>
      </c>
      <c r="M22" s="7">
        <v>-3</v>
      </c>
      <c r="N22" s="6">
        <v>-40</v>
      </c>
      <c r="O22" s="7">
        <v>-2</v>
      </c>
      <c r="S22" s="6"/>
      <c r="T22" s="6"/>
      <c r="V22" s="6"/>
      <c r="W22" s="6"/>
      <c r="Y22" s="6"/>
      <c r="Z22" s="6"/>
      <c r="AC22" s="6"/>
      <c r="AD22" s="6"/>
      <c r="AE22" s="6"/>
      <c r="AF22" s="6"/>
      <c r="AG22" s="6"/>
      <c r="AH22" s="6"/>
    </row>
    <row r="23" spans="2:36" x14ac:dyDescent="0.25">
      <c r="B23" t="s">
        <v>297</v>
      </c>
      <c r="C23" s="52" t="s">
        <v>777</v>
      </c>
      <c r="D23" s="97">
        <v>35705</v>
      </c>
      <c r="F23" t="s">
        <v>664</v>
      </c>
      <c r="G23" s="2" t="s">
        <v>54</v>
      </c>
      <c r="H23" s="6">
        <v>23.2</v>
      </c>
      <c r="I23" s="7">
        <v>0.1</v>
      </c>
      <c r="J23" s="6">
        <v>63.2</v>
      </c>
      <c r="K23" s="7">
        <v>1.2</v>
      </c>
      <c r="L23" s="6">
        <v>9.6999999999999993</v>
      </c>
      <c r="M23" s="7">
        <v>-1.3</v>
      </c>
      <c r="N23" s="6">
        <v>-40</v>
      </c>
      <c r="O23" s="7">
        <v>-1.1000000000000001</v>
      </c>
      <c r="S23" s="6">
        <v>25</v>
      </c>
      <c r="T23" s="6">
        <v>58</v>
      </c>
      <c r="U23" s="7">
        <f>S23-T23</f>
        <v>-33</v>
      </c>
      <c r="V23" s="6">
        <v>78</v>
      </c>
      <c r="W23" s="6"/>
      <c r="Y23" s="6"/>
      <c r="Z23" s="6"/>
      <c r="AC23" s="6">
        <v>8.3000000000000007</v>
      </c>
      <c r="AD23" s="6">
        <v>66.8</v>
      </c>
      <c r="AE23" s="6">
        <v>11.1</v>
      </c>
      <c r="AF23" s="6"/>
      <c r="AG23" s="6">
        <v>69.599999999999994</v>
      </c>
      <c r="AH23" s="6">
        <v>19.899999999999999</v>
      </c>
      <c r="AI23" s="7">
        <f>AG23-AH23</f>
        <v>49.699999999999996</v>
      </c>
      <c r="AJ23" s="4" t="s">
        <v>292</v>
      </c>
    </row>
    <row r="24" spans="2:36" x14ac:dyDescent="0.25">
      <c r="B24" t="s">
        <v>296</v>
      </c>
      <c r="C24" s="9" t="s">
        <v>647</v>
      </c>
      <c r="D24" s="97">
        <v>35741</v>
      </c>
      <c r="E24">
        <v>12</v>
      </c>
      <c r="F24" t="s">
        <v>678</v>
      </c>
      <c r="G24" s="2" t="s">
        <v>82</v>
      </c>
      <c r="H24" s="6">
        <v>30</v>
      </c>
      <c r="I24" s="7">
        <v>7</v>
      </c>
      <c r="J24" s="6">
        <v>52</v>
      </c>
      <c r="K24" s="7">
        <v>-7</v>
      </c>
      <c r="L24" s="6">
        <v>14</v>
      </c>
      <c r="M24" s="7">
        <v>1</v>
      </c>
      <c r="N24" s="6">
        <v>-22</v>
      </c>
      <c r="O24" s="7">
        <v>14</v>
      </c>
      <c r="S24" s="6"/>
      <c r="T24" s="6"/>
      <c r="V24" s="6"/>
      <c r="W24" s="6"/>
      <c r="Y24" s="6"/>
      <c r="Z24" s="6"/>
      <c r="AC24" s="6"/>
      <c r="AD24" s="6"/>
      <c r="AE24" s="6"/>
      <c r="AF24" s="6"/>
      <c r="AG24" s="6"/>
      <c r="AH24" s="6"/>
    </row>
    <row r="25" spans="2:36" x14ac:dyDescent="0.25">
      <c r="B25" t="s">
        <v>296</v>
      </c>
      <c r="C25" s="9" t="s">
        <v>594</v>
      </c>
      <c r="D25" s="97">
        <v>35747</v>
      </c>
      <c r="E25">
        <v>17</v>
      </c>
      <c r="F25" t="s">
        <v>577</v>
      </c>
      <c r="G25" s="2" t="s">
        <v>196</v>
      </c>
      <c r="H25" s="6">
        <v>30</v>
      </c>
      <c r="J25" s="6">
        <v>56</v>
      </c>
      <c r="L25" s="6">
        <v>11</v>
      </c>
      <c r="N25" s="6">
        <v>-26</v>
      </c>
      <c r="P25" t="s">
        <v>639</v>
      </c>
      <c r="S25" s="6"/>
      <c r="T25" s="6"/>
      <c r="V25" s="6"/>
      <c r="W25" s="6"/>
      <c r="Y25" s="6"/>
      <c r="Z25" s="6"/>
      <c r="AC25" s="6"/>
      <c r="AD25" s="6"/>
      <c r="AE25" s="6"/>
      <c r="AF25" s="6"/>
      <c r="AG25" s="6"/>
      <c r="AH25" s="6"/>
    </row>
    <row r="26" spans="2:36" x14ac:dyDescent="0.25">
      <c r="B26" t="s">
        <v>296</v>
      </c>
      <c r="C26" s="9" t="s">
        <v>322</v>
      </c>
      <c r="D26" s="97">
        <v>35755</v>
      </c>
      <c r="E26">
        <v>27</v>
      </c>
      <c r="F26" t="s">
        <v>577</v>
      </c>
      <c r="G26" s="2" t="s">
        <v>224</v>
      </c>
      <c r="H26" s="6">
        <v>24</v>
      </c>
      <c r="I26" s="7">
        <v>0</v>
      </c>
      <c r="J26" s="6">
        <v>56</v>
      </c>
      <c r="K26" s="7">
        <v>-4</v>
      </c>
      <c r="L26" s="6">
        <v>16</v>
      </c>
      <c r="M26" s="7">
        <v>4</v>
      </c>
      <c r="N26" s="6">
        <v>-32</v>
      </c>
      <c r="O26" s="7">
        <v>4</v>
      </c>
      <c r="S26" s="6"/>
      <c r="T26" s="6"/>
      <c r="V26" s="6"/>
      <c r="W26" s="6"/>
      <c r="Y26" s="6"/>
      <c r="Z26" s="6"/>
      <c r="AC26" s="6"/>
      <c r="AD26" s="6"/>
      <c r="AE26" s="6"/>
      <c r="AF26" s="6"/>
      <c r="AG26" s="6"/>
      <c r="AH26" s="6"/>
    </row>
    <row r="27" spans="2:36" x14ac:dyDescent="0.25">
      <c r="B27" t="s">
        <v>296</v>
      </c>
      <c r="C27" s="9" t="s">
        <v>449</v>
      </c>
      <c r="D27" s="97">
        <v>35761</v>
      </c>
      <c r="E27">
        <v>5</v>
      </c>
      <c r="F27" t="s">
        <v>264</v>
      </c>
      <c r="G27" s="2" t="s">
        <v>54</v>
      </c>
      <c r="H27" s="6">
        <v>21</v>
      </c>
      <c r="I27" s="7">
        <v>-2</v>
      </c>
      <c r="J27" s="6">
        <v>57</v>
      </c>
      <c r="K27" s="7">
        <v>-6</v>
      </c>
      <c r="L27" s="6">
        <v>17</v>
      </c>
      <c r="M27" s="7">
        <v>6</v>
      </c>
      <c r="N27" s="6">
        <v>-36</v>
      </c>
      <c r="O27" s="7">
        <v>4</v>
      </c>
      <c r="S27" s="6"/>
      <c r="T27" s="6"/>
      <c r="V27" s="6"/>
      <c r="W27" s="6"/>
      <c r="Y27" s="6"/>
      <c r="Z27" s="6"/>
      <c r="AC27" s="6"/>
      <c r="AD27" s="6"/>
      <c r="AE27" s="6"/>
      <c r="AF27" s="6"/>
      <c r="AG27" s="6"/>
      <c r="AH27" s="6"/>
    </row>
    <row r="28" spans="2:36" x14ac:dyDescent="0.25">
      <c r="B28" t="s">
        <v>296</v>
      </c>
      <c r="C28" s="52" t="s">
        <v>778</v>
      </c>
      <c r="D28" s="97">
        <v>35739</v>
      </c>
      <c r="F28" t="s">
        <v>664</v>
      </c>
      <c r="G28" s="2" t="s">
        <v>54</v>
      </c>
      <c r="H28" s="6">
        <v>23.6</v>
      </c>
      <c r="I28" s="7">
        <v>0.4</v>
      </c>
      <c r="J28" s="6">
        <v>58.6</v>
      </c>
      <c r="K28" s="7">
        <v>-4.5999999999999996</v>
      </c>
      <c r="L28" s="6">
        <v>13</v>
      </c>
      <c r="M28" s="7">
        <v>3.3</v>
      </c>
      <c r="N28" s="6">
        <v>-35</v>
      </c>
      <c r="O28" s="7">
        <v>5</v>
      </c>
      <c r="S28" s="6">
        <v>24</v>
      </c>
      <c r="T28" s="6"/>
      <c r="V28" s="6">
        <v>74</v>
      </c>
      <c r="W28" s="6"/>
      <c r="Y28" s="6">
        <v>79</v>
      </c>
      <c r="Z28" s="6"/>
      <c r="AC28" s="6">
        <v>8.1999999999999993</v>
      </c>
      <c r="AD28" s="6">
        <v>60.1</v>
      </c>
      <c r="AE28" s="6">
        <v>15.4</v>
      </c>
      <c r="AF28" s="6"/>
      <c r="AG28" s="6">
        <v>61</v>
      </c>
      <c r="AH28" s="6">
        <v>27.4</v>
      </c>
      <c r="AI28" s="7">
        <f>AG28-AH28</f>
        <v>33.6</v>
      </c>
      <c r="AJ28" s="4" t="s">
        <v>292</v>
      </c>
    </row>
    <row r="29" spans="2:36" x14ac:dyDescent="0.25">
      <c r="B29" t="s">
        <v>266</v>
      </c>
      <c r="C29" s="9" t="s">
        <v>572</v>
      </c>
      <c r="D29" s="97">
        <v>35769</v>
      </c>
      <c r="E29">
        <v>9</v>
      </c>
      <c r="F29" t="s">
        <v>678</v>
      </c>
      <c r="G29" s="2" t="s">
        <v>82</v>
      </c>
      <c r="H29" s="6">
        <v>29</v>
      </c>
      <c r="I29" s="7">
        <v>-1</v>
      </c>
      <c r="J29" s="6">
        <v>50</v>
      </c>
      <c r="K29" s="7">
        <v>-2</v>
      </c>
      <c r="L29" s="6">
        <v>17</v>
      </c>
      <c r="M29" s="7">
        <v>3</v>
      </c>
      <c r="N29" s="6">
        <v>-21</v>
      </c>
      <c r="O29" s="7">
        <v>1</v>
      </c>
      <c r="S29" s="6"/>
      <c r="T29" s="6"/>
      <c r="V29" s="6"/>
      <c r="W29" s="6"/>
      <c r="Y29" s="6"/>
      <c r="Z29" s="6"/>
      <c r="AC29" s="6"/>
      <c r="AD29" s="6"/>
      <c r="AE29" s="6"/>
      <c r="AF29" s="6"/>
      <c r="AG29" s="6"/>
      <c r="AH29" s="6"/>
    </row>
    <row r="30" spans="2:36" x14ac:dyDescent="0.25">
      <c r="B30" t="s">
        <v>266</v>
      </c>
      <c r="C30" s="9" t="s">
        <v>595</v>
      </c>
      <c r="D30" s="97">
        <v>35781</v>
      </c>
      <c r="E30">
        <v>21</v>
      </c>
      <c r="F30" t="s">
        <v>357</v>
      </c>
      <c r="G30" s="2" t="s">
        <v>192</v>
      </c>
      <c r="H30" s="6">
        <v>28</v>
      </c>
      <c r="I30" s="16"/>
      <c r="J30" s="6">
        <v>48</v>
      </c>
      <c r="K30" s="16"/>
      <c r="N30" s="6">
        <v>-20</v>
      </c>
      <c r="O30" s="16"/>
      <c r="S30" s="6"/>
      <c r="T30" s="6"/>
      <c r="V30" s="6"/>
      <c r="W30" s="6"/>
      <c r="Y30" s="6"/>
      <c r="Z30" s="6"/>
      <c r="AC30" s="6"/>
      <c r="AD30" s="6"/>
      <c r="AE30" s="6"/>
      <c r="AF30" s="6"/>
      <c r="AG30" s="6"/>
      <c r="AH30" s="6"/>
    </row>
    <row r="31" spans="2:36" x14ac:dyDescent="0.25">
      <c r="B31" t="s">
        <v>266</v>
      </c>
      <c r="C31" s="9" t="s">
        <v>507</v>
      </c>
      <c r="D31" s="97">
        <v>35776</v>
      </c>
      <c r="E31">
        <v>18</v>
      </c>
      <c r="F31" t="s">
        <v>577</v>
      </c>
      <c r="G31" s="2" t="s">
        <v>224</v>
      </c>
      <c r="H31" s="6">
        <v>26</v>
      </c>
      <c r="I31" s="16">
        <v>2</v>
      </c>
      <c r="J31" s="6">
        <v>55</v>
      </c>
      <c r="K31" s="16">
        <v>-1</v>
      </c>
      <c r="L31" s="6">
        <v>15</v>
      </c>
      <c r="M31" s="7">
        <v>-1</v>
      </c>
      <c r="N31" s="6">
        <v>-29</v>
      </c>
      <c r="O31" s="16">
        <v>3</v>
      </c>
      <c r="S31" s="6"/>
      <c r="T31" s="6"/>
      <c r="V31" s="6"/>
      <c r="W31" s="6"/>
      <c r="Y31" s="6"/>
      <c r="Z31" s="6"/>
      <c r="AC31" s="6"/>
      <c r="AD31" s="6"/>
      <c r="AE31" s="6"/>
      <c r="AF31" s="6"/>
      <c r="AG31" s="6"/>
      <c r="AH31" s="6"/>
    </row>
    <row r="32" spans="2:36" x14ac:dyDescent="0.25">
      <c r="B32" t="s">
        <v>266</v>
      </c>
      <c r="C32" s="85" t="s">
        <v>779</v>
      </c>
      <c r="D32" s="97">
        <v>35767</v>
      </c>
      <c r="F32" t="s">
        <v>664</v>
      </c>
      <c r="G32" s="2" t="s">
        <v>54</v>
      </c>
      <c r="H32" s="6">
        <v>24.6</v>
      </c>
      <c r="I32" s="7">
        <v>1</v>
      </c>
      <c r="J32" s="6">
        <v>56.6</v>
      </c>
      <c r="K32" s="7">
        <v>-2</v>
      </c>
      <c r="L32" s="6">
        <v>13.8</v>
      </c>
      <c r="M32" s="7">
        <v>0.8</v>
      </c>
      <c r="N32" s="6">
        <v>-32</v>
      </c>
      <c r="O32" s="7">
        <v>3</v>
      </c>
      <c r="S32" s="6"/>
      <c r="T32" s="6"/>
      <c r="V32" s="6"/>
      <c r="W32" s="6"/>
      <c r="Y32" s="6"/>
      <c r="Z32" s="6"/>
      <c r="AC32" s="6">
        <v>8.4</v>
      </c>
      <c r="AD32" s="6">
        <v>58.6</v>
      </c>
      <c r="AE32" s="6">
        <v>16</v>
      </c>
      <c r="AF32" s="6"/>
      <c r="AG32" s="6">
        <v>54.3</v>
      </c>
      <c r="AH32" s="6">
        <v>35.6</v>
      </c>
      <c r="AI32" s="7">
        <f>AG32-AH32</f>
        <v>18.699999999999996</v>
      </c>
      <c r="AJ32" s="4" t="s">
        <v>292</v>
      </c>
    </row>
    <row r="33" spans="1:36" x14ac:dyDescent="0.25">
      <c r="A33" s="1">
        <v>1998</v>
      </c>
      <c r="B33" t="s">
        <v>267</v>
      </c>
      <c r="C33" s="9" t="s">
        <v>657</v>
      </c>
      <c r="D33" s="97">
        <v>35800</v>
      </c>
      <c r="E33">
        <v>9</v>
      </c>
      <c r="F33" t="s">
        <v>264</v>
      </c>
      <c r="G33" s="2" t="s">
        <v>54</v>
      </c>
      <c r="H33" s="6">
        <v>26</v>
      </c>
      <c r="I33" s="7">
        <v>5</v>
      </c>
      <c r="J33" s="6">
        <v>56</v>
      </c>
      <c r="K33" s="7">
        <v>1</v>
      </c>
      <c r="L33" s="6">
        <v>12</v>
      </c>
      <c r="M33" s="7">
        <v>-5</v>
      </c>
      <c r="N33" s="6">
        <v>-30</v>
      </c>
      <c r="O33" s="7">
        <v>6</v>
      </c>
      <c r="S33" s="6"/>
      <c r="T33" s="6"/>
      <c r="V33" s="6"/>
      <c r="W33" s="6"/>
      <c r="Y33" s="6"/>
      <c r="Z33" s="6"/>
      <c r="AC33" s="6"/>
      <c r="AD33" s="6"/>
      <c r="AE33" s="6"/>
      <c r="AF33" s="6"/>
      <c r="AG33" s="6"/>
      <c r="AH33" s="6"/>
    </row>
    <row r="34" spans="1:36" x14ac:dyDescent="0.25">
      <c r="B34" t="s">
        <v>267</v>
      </c>
      <c r="C34" s="9" t="s">
        <v>623</v>
      </c>
      <c r="D34" s="97">
        <v>35804</v>
      </c>
      <c r="E34">
        <v>13</v>
      </c>
      <c r="F34" t="s">
        <v>678</v>
      </c>
      <c r="G34" s="2" t="s">
        <v>82</v>
      </c>
      <c r="H34" s="6">
        <v>30</v>
      </c>
      <c r="I34" s="7">
        <v>1</v>
      </c>
      <c r="J34" s="6">
        <v>48</v>
      </c>
      <c r="K34" s="7">
        <v>-2</v>
      </c>
      <c r="L34" s="6">
        <v>17</v>
      </c>
      <c r="M34" s="7">
        <v>0</v>
      </c>
      <c r="N34" s="6">
        <v>-18</v>
      </c>
      <c r="O34" s="7">
        <v>3</v>
      </c>
      <c r="S34" s="6"/>
      <c r="T34" s="6"/>
      <c r="V34" s="6"/>
      <c r="W34" s="6"/>
      <c r="Y34" s="6"/>
      <c r="Z34" s="6"/>
      <c r="AC34" s="6"/>
      <c r="AD34" s="6"/>
      <c r="AE34" s="6"/>
      <c r="AF34" s="6"/>
      <c r="AG34" s="6"/>
      <c r="AH34" s="6"/>
    </row>
    <row r="35" spans="1:36" x14ac:dyDescent="0.25">
      <c r="B35" t="s">
        <v>267</v>
      </c>
      <c r="C35" s="9" t="s">
        <v>527</v>
      </c>
      <c r="D35" s="97">
        <v>35818</v>
      </c>
      <c r="E35">
        <v>29</v>
      </c>
      <c r="F35" t="s">
        <v>577</v>
      </c>
      <c r="G35" s="2" t="s">
        <v>224</v>
      </c>
      <c r="H35" s="6">
        <v>28</v>
      </c>
      <c r="I35" s="7">
        <v>2</v>
      </c>
      <c r="J35" s="6">
        <v>54</v>
      </c>
      <c r="K35" s="7">
        <v>-1</v>
      </c>
      <c r="L35" s="6">
        <v>14</v>
      </c>
      <c r="M35" s="7">
        <v>-1</v>
      </c>
      <c r="N35" s="6">
        <v>-26</v>
      </c>
      <c r="O35" s="7">
        <v>3</v>
      </c>
      <c r="S35" s="6"/>
      <c r="T35" s="6"/>
      <c r="V35" s="6"/>
      <c r="W35" s="6"/>
      <c r="Y35" s="6"/>
      <c r="Z35" s="6"/>
      <c r="AC35" s="6"/>
      <c r="AD35" s="6"/>
      <c r="AE35" s="6"/>
      <c r="AF35" s="6"/>
      <c r="AG35" s="6"/>
      <c r="AH35" s="6"/>
    </row>
    <row r="36" spans="1:36" x14ac:dyDescent="0.25">
      <c r="B36" t="s">
        <v>267</v>
      </c>
      <c r="C36" s="9" t="s">
        <v>548</v>
      </c>
      <c r="D36" s="97">
        <v>35823</v>
      </c>
      <c r="E36">
        <v>6</v>
      </c>
      <c r="F36" t="s">
        <v>264</v>
      </c>
      <c r="G36" s="2" t="s">
        <v>54</v>
      </c>
      <c r="H36" s="6">
        <v>29</v>
      </c>
      <c r="I36" s="7">
        <v>3</v>
      </c>
      <c r="J36" s="6">
        <v>54</v>
      </c>
      <c r="K36" s="7">
        <v>-2</v>
      </c>
      <c r="L36" s="6">
        <v>11</v>
      </c>
      <c r="M36" s="7">
        <v>-1</v>
      </c>
      <c r="N36" s="6">
        <v>-25</v>
      </c>
      <c r="O36" s="7">
        <v>5</v>
      </c>
      <c r="S36" s="6"/>
      <c r="T36" s="6"/>
      <c r="V36" s="6"/>
      <c r="W36" s="6"/>
      <c r="Y36" s="6"/>
      <c r="Z36" s="6"/>
      <c r="AC36" s="6"/>
      <c r="AD36" s="6"/>
      <c r="AE36" s="6"/>
      <c r="AF36" s="6"/>
      <c r="AG36" s="6"/>
      <c r="AH36" s="6"/>
    </row>
    <row r="37" spans="1:36" x14ac:dyDescent="0.25">
      <c r="B37" t="s">
        <v>267</v>
      </c>
      <c r="C37" s="85" t="s">
        <v>780</v>
      </c>
      <c r="D37" s="97">
        <v>35800</v>
      </c>
      <c r="F37" t="s">
        <v>664</v>
      </c>
      <c r="G37" s="2" t="s">
        <v>54</v>
      </c>
      <c r="H37" s="6">
        <v>26.8</v>
      </c>
      <c r="I37" s="7">
        <v>2.2000000000000002</v>
      </c>
      <c r="J37" s="6">
        <v>54.9</v>
      </c>
      <c r="K37" s="7">
        <v>-1.7</v>
      </c>
      <c r="L37" s="6">
        <v>13.1</v>
      </c>
      <c r="M37" s="7">
        <v>-0.7</v>
      </c>
      <c r="N37" s="6">
        <v>-28.1</v>
      </c>
      <c r="O37" s="7">
        <v>3.9</v>
      </c>
      <c r="S37" s="6">
        <v>31</v>
      </c>
      <c r="T37" s="6">
        <v>55</v>
      </c>
      <c r="U37" s="7">
        <f>S37-T37</f>
        <v>-24</v>
      </c>
      <c r="V37" s="6">
        <v>66</v>
      </c>
      <c r="W37" s="6">
        <v>31</v>
      </c>
      <c r="X37" s="7">
        <f>V37-W37</f>
        <v>35</v>
      </c>
      <c r="Y37" s="6"/>
      <c r="Z37" s="6"/>
      <c r="AC37" s="6">
        <v>10.7</v>
      </c>
      <c r="AD37" s="6">
        <v>55.7</v>
      </c>
      <c r="AE37" s="6">
        <v>19.399999999999999</v>
      </c>
      <c r="AF37" s="6"/>
      <c r="AG37" s="6">
        <v>52.5</v>
      </c>
      <c r="AH37" s="6">
        <v>37.6</v>
      </c>
      <c r="AI37" s="7">
        <f>AG37-AH37</f>
        <v>14.899999999999999</v>
      </c>
      <c r="AJ37" s="4" t="s">
        <v>292</v>
      </c>
    </row>
    <row r="38" spans="1:36" x14ac:dyDescent="0.25">
      <c r="B38" t="s">
        <v>268</v>
      </c>
      <c r="C38" s="9" t="s">
        <v>645</v>
      </c>
      <c r="D38" s="97">
        <v>35832</v>
      </c>
      <c r="E38">
        <v>10</v>
      </c>
      <c r="F38" t="s">
        <v>678</v>
      </c>
      <c r="G38" s="2" t="s">
        <v>82</v>
      </c>
      <c r="H38" s="6">
        <v>31</v>
      </c>
      <c r="I38" s="7">
        <v>1</v>
      </c>
      <c r="J38" s="6">
        <v>47</v>
      </c>
      <c r="K38" s="7">
        <v>-1</v>
      </c>
      <c r="L38" s="6">
        <v>18</v>
      </c>
      <c r="M38" s="7">
        <v>1</v>
      </c>
      <c r="N38" s="6">
        <v>-16</v>
      </c>
      <c r="O38" s="7">
        <v>2</v>
      </c>
      <c r="S38" s="6"/>
      <c r="T38" s="6"/>
      <c r="V38" s="6"/>
      <c r="W38" s="6"/>
      <c r="Y38" s="6"/>
      <c r="Z38" s="6"/>
      <c r="AC38" s="6"/>
      <c r="AD38" s="6"/>
      <c r="AE38" s="6"/>
      <c r="AF38" s="6"/>
      <c r="AG38" s="6"/>
      <c r="AH38" s="6"/>
    </row>
    <row r="39" spans="1:36" x14ac:dyDescent="0.25">
      <c r="B39" t="s">
        <v>268</v>
      </c>
      <c r="C39" s="9" t="s">
        <v>465</v>
      </c>
      <c r="D39" s="97">
        <v>35846</v>
      </c>
      <c r="E39">
        <v>26</v>
      </c>
      <c r="F39" t="s">
        <v>577</v>
      </c>
      <c r="G39" s="2" t="s">
        <v>224</v>
      </c>
      <c r="H39" s="6">
        <v>28</v>
      </c>
      <c r="I39" s="7">
        <v>0</v>
      </c>
      <c r="J39" s="6">
        <v>52</v>
      </c>
      <c r="K39" s="7">
        <v>-2</v>
      </c>
      <c r="L39" s="6">
        <v>15</v>
      </c>
      <c r="M39" s="7">
        <v>1</v>
      </c>
      <c r="N39" s="6">
        <v>-24</v>
      </c>
      <c r="O39" s="7">
        <v>2</v>
      </c>
      <c r="S39" s="6"/>
      <c r="T39" s="6"/>
      <c r="V39" s="6"/>
      <c r="W39" s="6"/>
      <c r="Y39" s="6"/>
      <c r="Z39" s="6"/>
      <c r="AC39" s="6"/>
      <c r="AD39" s="6"/>
      <c r="AE39" s="6"/>
      <c r="AF39" s="6"/>
      <c r="AG39" s="6"/>
      <c r="AH39" s="6"/>
    </row>
    <row r="40" spans="1:36" x14ac:dyDescent="0.25">
      <c r="B40" t="s">
        <v>268</v>
      </c>
      <c r="C40" s="9" t="s">
        <v>781</v>
      </c>
      <c r="D40" s="97">
        <v>35852</v>
      </c>
      <c r="E40">
        <v>6</v>
      </c>
      <c r="F40" t="s">
        <v>264</v>
      </c>
      <c r="G40" s="2" t="s">
        <v>54</v>
      </c>
      <c r="H40" s="6">
        <v>29</v>
      </c>
      <c r="I40" s="7">
        <v>0</v>
      </c>
      <c r="J40" s="6">
        <v>51</v>
      </c>
      <c r="K40" s="7">
        <v>-3</v>
      </c>
      <c r="L40" s="6">
        <v>14</v>
      </c>
      <c r="M40" s="7">
        <v>3</v>
      </c>
      <c r="N40" s="6">
        <v>-22</v>
      </c>
      <c r="O40" s="7">
        <v>3</v>
      </c>
      <c r="S40" s="6"/>
      <c r="T40" s="6"/>
      <c r="V40" s="6"/>
      <c r="W40" s="6"/>
      <c r="Y40" s="6"/>
      <c r="Z40" s="6"/>
      <c r="AC40" s="6"/>
      <c r="AD40" s="6"/>
      <c r="AE40" s="6"/>
      <c r="AF40" s="6"/>
      <c r="AG40" s="6"/>
      <c r="AH40" s="6"/>
    </row>
    <row r="41" spans="1:36" x14ac:dyDescent="0.25">
      <c r="B41" t="s">
        <v>268</v>
      </c>
      <c r="C41" s="52" t="s">
        <v>782</v>
      </c>
      <c r="D41" s="97">
        <v>35823</v>
      </c>
      <c r="F41" t="s">
        <v>664</v>
      </c>
      <c r="G41" s="2" t="s">
        <v>54</v>
      </c>
      <c r="H41" s="6">
        <v>28.1</v>
      </c>
      <c r="I41" s="7">
        <v>1.3</v>
      </c>
      <c r="J41" s="6">
        <v>54.4</v>
      </c>
      <c r="K41" s="7">
        <v>-0.5</v>
      </c>
      <c r="L41" s="6">
        <v>12.9</v>
      </c>
      <c r="M41" s="7">
        <v>-0.2</v>
      </c>
      <c r="N41" s="6">
        <v>-26.3</v>
      </c>
      <c r="O41" s="7">
        <v>1.8</v>
      </c>
      <c r="S41" s="6">
        <v>31</v>
      </c>
      <c r="T41" s="6">
        <v>50</v>
      </c>
      <c r="U41" s="7">
        <f>S41-T41</f>
        <v>-19</v>
      </c>
      <c r="V41" s="6">
        <v>62</v>
      </c>
      <c r="W41" s="6">
        <v>32</v>
      </c>
      <c r="X41" s="7">
        <f>V41-W41</f>
        <v>30</v>
      </c>
      <c r="Y41" s="6"/>
      <c r="Z41" s="6"/>
      <c r="AC41" s="6">
        <v>11.4</v>
      </c>
      <c r="AD41" s="6">
        <v>55.1</v>
      </c>
      <c r="AE41" s="6">
        <v>18.899999999999999</v>
      </c>
      <c r="AF41" s="6"/>
      <c r="AG41" s="6">
        <v>52.4</v>
      </c>
      <c r="AH41" s="6">
        <v>38.5</v>
      </c>
      <c r="AI41" s="7">
        <f>AG41-AH41</f>
        <v>13.899999999999999</v>
      </c>
      <c r="AJ41" s="4" t="s">
        <v>292</v>
      </c>
    </row>
    <row r="42" spans="1:36" x14ac:dyDescent="0.25">
      <c r="B42" t="s">
        <v>294</v>
      </c>
      <c r="C42" s="9" t="s">
        <v>645</v>
      </c>
      <c r="D42" s="97">
        <v>35860</v>
      </c>
      <c r="E42">
        <v>10</v>
      </c>
      <c r="F42" t="s">
        <v>678</v>
      </c>
      <c r="G42" s="2" t="s">
        <v>82</v>
      </c>
      <c r="H42" s="6">
        <v>33</v>
      </c>
      <c r="I42" s="7">
        <v>2</v>
      </c>
      <c r="J42" s="6">
        <v>46</v>
      </c>
      <c r="K42" s="7">
        <v>-1</v>
      </c>
      <c r="L42" s="6">
        <v>17</v>
      </c>
      <c r="M42" s="7">
        <v>-1</v>
      </c>
      <c r="N42" s="6">
        <v>-13</v>
      </c>
      <c r="O42" s="7">
        <v>3</v>
      </c>
      <c r="S42" s="6"/>
      <c r="T42" s="6"/>
      <c r="V42" s="6"/>
      <c r="W42" s="6"/>
      <c r="Y42" s="6"/>
      <c r="Z42" s="6"/>
      <c r="AC42" s="6"/>
      <c r="AD42" s="6"/>
      <c r="AE42" s="6"/>
      <c r="AF42" s="6"/>
      <c r="AG42" s="6"/>
      <c r="AH42" s="6"/>
    </row>
    <row r="43" spans="1:36" x14ac:dyDescent="0.25">
      <c r="B43" t="s">
        <v>294</v>
      </c>
      <c r="C43" s="9" t="s">
        <v>465</v>
      </c>
      <c r="D43" s="97">
        <v>35874</v>
      </c>
      <c r="E43">
        <v>26</v>
      </c>
      <c r="F43" t="s">
        <v>577</v>
      </c>
      <c r="G43" s="2" t="s">
        <v>224</v>
      </c>
      <c r="H43" s="6">
        <v>28</v>
      </c>
      <c r="I43" s="7">
        <v>0</v>
      </c>
      <c r="J43" s="6">
        <v>53</v>
      </c>
      <c r="K43" s="7">
        <v>1</v>
      </c>
      <c r="L43" s="6">
        <v>14</v>
      </c>
      <c r="M43" s="7">
        <v>-1</v>
      </c>
      <c r="N43" s="6">
        <v>-25</v>
      </c>
      <c r="O43" s="7">
        <v>-1</v>
      </c>
      <c r="S43" s="6"/>
      <c r="T43" s="6"/>
      <c r="V43" s="6"/>
      <c r="W43" s="6"/>
      <c r="Y43" s="6"/>
      <c r="Z43" s="6"/>
      <c r="AC43" s="6"/>
      <c r="AD43" s="6"/>
      <c r="AE43" s="6"/>
      <c r="AF43" s="6"/>
      <c r="AG43" s="6"/>
      <c r="AH43" s="6"/>
    </row>
    <row r="44" spans="1:36" x14ac:dyDescent="0.25">
      <c r="B44" t="s">
        <v>294</v>
      </c>
      <c r="C44" s="9" t="s">
        <v>435</v>
      </c>
      <c r="D44" s="97">
        <v>35880</v>
      </c>
      <c r="E44">
        <v>3</v>
      </c>
      <c r="F44" t="s">
        <v>264</v>
      </c>
      <c r="G44" s="2" t="s">
        <v>54</v>
      </c>
      <c r="H44" s="6">
        <v>26</v>
      </c>
      <c r="I44" s="7">
        <v>-3</v>
      </c>
      <c r="J44" s="6">
        <v>54</v>
      </c>
      <c r="K44" s="7">
        <v>3</v>
      </c>
      <c r="L44" s="6">
        <v>16</v>
      </c>
      <c r="M44" s="7">
        <v>2</v>
      </c>
      <c r="N44" s="6">
        <v>-28</v>
      </c>
      <c r="O44" s="7">
        <v>-6</v>
      </c>
      <c r="S44" s="6"/>
      <c r="T44" s="6"/>
      <c r="V44" s="6"/>
      <c r="W44" s="6"/>
      <c r="Y44" s="6"/>
      <c r="Z44" s="6"/>
      <c r="AC44" s="6"/>
      <c r="AD44" s="6"/>
      <c r="AE44" s="6"/>
      <c r="AF44" s="6"/>
      <c r="AG44" s="6"/>
      <c r="AH44" s="6"/>
    </row>
    <row r="45" spans="1:36" x14ac:dyDescent="0.25">
      <c r="B45" t="s">
        <v>294</v>
      </c>
      <c r="C45" s="52" t="s">
        <v>783</v>
      </c>
      <c r="D45" s="97">
        <v>35852</v>
      </c>
      <c r="F45" t="s">
        <v>664</v>
      </c>
      <c r="G45" s="2" t="s">
        <v>54</v>
      </c>
      <c r="H45" s="6">
        <v>29.3</v>
      </c>
      <c r="I45" s="7">
        <v>1.2</v>
      </c>
      <c r="J45" s="6">
        <v>51.1</v>
      </c>
      <c r="K45" s="7">
        <v>-3.3</v>
      </c>
      <c r="L45" s="6">
        <v>14</v>
      </c>
      <c r="M45" s="7">
        <v>1.1000000000000001</v>
      </c>
      <c r="N45" s="6">
        <v>-21.8</v>
      </c>
      <c r="O45" s="7">
        <v>4.5</v>
      </c>
      <c r="S45" s="6">
        <v>38</v>
      </c>
      <c r="T45" s="6">
        <v>49</v>
      </c>
      <c r="U45" s="7">
        <f>S45-T45</f>
        <v>-11</v>
      </c>
      <c r="V45" s="6">
        <v>69</v>
      </c>
      <c r="W45" s="6">
        <v>27</v>
      </c>
      <c r="X45" s="7">
        <f>V45-W45</f>
        <v>42</v>
      </c>
      <c r="Y45" s="6"/>
      <c r="Z45" s="6"/>
      <c r="AC45" s="6">
        <v>12.9</v>
      </c>
      <c r="AD45" s="6">
        <v>50.9</v>
      </c>
      <c r="AE45" s="6">
        <v>20</v>
      </c>
      <c r="AF45" s="6"/>
      <c r="AG45" s="6">
        <v>46.8</v>
      </c>
      <c r="AH45" s="6">
        <v>40.9</v>
      </c>
      <c r="AI45" s="7">
        <f>AG45-AH45</f>
        <v>5.8999999999999986</v>
      </c>
      <c r="AJ45" s="4" t="s">
        <v>292</v>
      </c>
    </row>
    <row r="46" spans="1:36" x14ac:dyDescent="0.25">
      <c r="B46" t="s">
        <v>269</v>
      </c>
      <c r="C46" s="9" t="s">
        <v>584</v>
      </c>
      <c r="D46" s="97">
        <v>35888</v>
      </c>
      <c r="E46">
        <v>8</v>
      </c>
      <c r="F46" t="s">
        <v>678</v>
      </c>
      <c r="G46" s="2" t="s">
        <v>82</v>
      </c>
      <c r="H46" s="6">
        <v>31</v>
      </c>
      <c r="I46" s="7">
        <v>-2</v>
      </c>
      <c r="J46" s="6">
        <v>48</v>
      </c>
      <c r="K46" s="7">
        <v>2</v>
      </c>
      <c r="L46" s="6">
        <v>16</v>
      </c>
      <c r="M46" s="7">
        <v>-1</v>
      </c>
      <c r="N46" s="6">
        <v>-17</v>
      </c>
      <c r="O46" s="7">
        <v>-4</v>
      </c>
      <c r="S46" s="6"/>
      <c r="T46" s="6"/>
      <c r="V46" s="6"/>
      <c r="W46" s="6"/>
      <c r="Y46" s="6"/>
      <c r="Z46" s="6"/>
      <c r="AC46" s="6"/>
      <c r="AD46" s="6"/>
      <c r="AE46" s="6"/>
      <c r="AF46" s="6"/>
      <c r="AG46" s="6"/>
      <c r="AH46" s="6"/>
    </row>
    <row r="47" spans="1:36" x14ac:dyDescent="0.25">
      <c r="B47" t="s">
        <v>269</v>
      </c>
      <c r="C47" s="9" t="s">
        <v>465</v>
      </c>
      <c r="D47" s="97">
        <v>35905</v>
      </c>
      <c r="E47">
        <v>26</v>
      </c>
      <c r="F47" t="s">
        <v>678</v>
      </c>
      <c r="G47" s="2" t="s">
        <v>138</v>
      </c>
      <c r="H47" s="6">
        <v>29</v>
      </c>
      <c r="I47" s="7">
        <v>-2</v>
      </c>
      <c r="J47" s="6">
        <v>52</v>
      </c>
      <c r="K47" s="7">
        <v>4</v>
      </c>
      <c r="L47" s="6">
        <v>16</v>
      </c>
      <c r="M47" s="7">
        <v>0</v>
      </c>
      <c r="N47" s="6">
        <v>-23</v>
      </c>
      <c r="O47" s="7">
        <v>-6</v>
      </c>
      <c r="S47" s="6"/>
      <c r="T47" s="6"/>
      <c r="V47" s="6"/>
      <c r="W47" s="6"/>
      <c r="Y47" s="6"/>
      <c r="Z47" s="6"/>
      <c r="AC47" s="6"/>
      <c r="AD47" s="6"/>
      <c r="AE47" s="6"/>
      <c r="AF47" s="6"/>
      <c r="AG47" s="6"/>
      <c r="AH47" s="6"/>
    </row>
    <row r="48" spans="1:36" x14ac:dyDescent="0.25">
      <c r="B48" t="s">
        <v>269</v>
      </c>
      <c r="C48" s="9" t="s">
        <v>542</v>
      </c>
      <c r="D48" s="97">
        <v>35908</v>
      </c>
      <c r="E48">
        <v>1</v>
      </c>
      <c r="F48" t="s">
        <v>264</v>
      </c>
      <c r="G48" s="2" t="s">
        <v>54</v>
      </c>
      <c r="H48" s="6">
        <v>25</v>
      </c>
      <c r="I48" s="7">
        <v>-1</v>
      </c>
      <c r="J48" s="6">
        <v>54</v>
      </c>
      <c r="K48" s="7">
        <v>0</v>
      </c>
      <c r="L48" s="6">
        <v>16</v>
      </c>
      <c r="M48" s="7">
        <v>0</v>
      </c>
      <c r="N48" s="6">
        <v>-29</v>
      </c>
      <c r="O48" s="7">
        <v>-1</v>
      </c>
      <c r="S48" s="6"/>
      <c r="T48" s="6"/>
      <c r="V48" s="6"/>
      <c r="W48" s="6"/>
      <c r="Y48" s="6"/>
      <c r="Z48" s="6"/>
      <c r="AC48" s="6"/>
      <c r="AD48" s="6"/>
      <c r="AE48" s="6"/>
      <c r="AF48" s="6"/>
      <c r="AG48" s="6"/>
      <c r="AH48" s="6"/>
    </row>
    <row r="49" spans="2:36" x14ac:dyDescent="0.25">
      <c r="B49" t="s">
        <v>269</v>
      </c>
      <c r="C49" s="9" t="s">
        <v>601</v>
      </c>
      <c r="D49" s="97">
        <v>35909</v>
      </c>
      <c r="E49">
        <v>29</v>
      </c>
      <c r="F49" t="s">
        <v>577</v>
      </c>
      <c r="G49" s="2" t="s">
        <v>196</v>
      </c>
      <c r="H49" s="6">
        <v>30</v>
      </c>
      <c r="J49" s="6">
        <v>54</v>
      </c>
      <c r="L49" s="6">
        <v>13</v>
      </c>
      <c r="N49" s="6">
        <v>-24</v>
      </c>
      <c r="P49" t="s">
        <v>639</v>
      </c>
      <c r="S49" s="6"/>
      <c r="T49" s="6"/>
      <c r="V49" s="6"/>
      <c r="W49" s="6"/>
      <c r="Y49" s="6"/>
      <c r="Z49" s="6"/>
      <c r="AC49" s="6"/>
      <c r="AD49" s="6"/>
      <c r="AE49" s="6"/>
      <c r="AF49" s="6"/>
      <c r="AG49" s="6"/>
      <c r="AH49" s="6"/>
    </row>
    <row r="50" spans="2:36" x14ac:dyDescent="0.25">
      <c r="B50" t="s">
        <v>269</v>
      </c>
      <c r="C50" s="9" t="s">
        <v>273</v>
      </c>
      <c r="D50" s="97">
        <v>35909</v>
      </c>
      <c r="E50">
        <v>30</v>
      </c>
      <c r="F50" t="s">
        <v>577</v>
      </c>
      <c r="G50" s="2" t="s">
        <v>224</v>
      </c>
      <c r="H50" s="6">
        <v>27</v>
      </c>
      <c r="I50" s="7">
        <v>-1</v>
      </c>
      <c r="J50" s="6">
        <v>55</v>
      </c>
      <c r="K50" s="7">
        <v>2</v>
      </c>
      <c r="L50" s="6">
        <v>14</v>
      </c>
      <c r="M50" s="7">
        <v>0</v>
      </c>
      <c r="N50" s="6">
        <v>-28</v>
      </c>
      <c r="O50" s="7">
        <v>-3</v>
      </c>
      <c r="S50" s="6"/>
      <c r="T50" s="6"/>
      <c r="V50" s="6"/>
      <c r="W50" s="6"/>
      <c r="Y50" s="6"/>
      <c r="Z50" s="6"/>
      <c r="AC50" s="6"/>
      <c r="AD50" s="6"/>
      <c r="AE50" s="6"/>
      <c r="AF50" s="6"/>
      <c r="AG50" s="6"/>
      <c r="AH50" s="6"/>
    </row>
    <row r="51" spans="2:36" x14ac:dyDescent="0.25">
      <c r="B51" t="s">
        <v>269</v>
      </c>
      <c r="C51" s="52" t="s">
        <v>784</v>
      </c>
      <c r="D51" s="97">
        <v>35880</v>
      </c>
      <c r="F51" t="s">
        <v>664</v>
      </c>
      <c r="G51" s="2" t="s">
        <v>54</v>
      </c>
      <c r="H51" s="6">
        <v>26.5</v>
      </c>
      <c r="I51" s="7">
        <v>-2.8</v>
      </c>
      <c r="J51" s="6">
        <v>53.8</v>
      </c>
      <c r="K51" s="7">
        <v>2.7</v>
      </c>
      <c r="L51" s="6">
        <v>15.3</v>
      </c>
      <c r="M51" s="7">
        <v>1.3</v>
      </c>
      <c r="N51" s="6">
        <v>-27.3</v>
      </c>
      <c r="O51" s="7">
        <v>-5.5</v>
      </c>
      <c r="S51" s="6">
        <v>29</v>
      </c>
      <c r="T51" s="6">
        <v>56</v>
      </c>
      <c r="U51" s="7">
        <f>S51-T51</f>
        <v>-27</v>
      </c>
      <c r="V51" s="6">
        <v>72</v>
      </c>
      <c r="W51" s="6">
        <v>25</v>
      </c>
      <c r="X51" s="7">
        <f>V51-W51</f>
        <v>47</v>
      </c>
      <c r="Y51" s="6"/>
      <c r="Z51" s="6"/>
      <c r="AC51" s="6">
        <v>12</v>
      </c>
      <c r="AD51" s="6">
        <v>55</v>
      </c>
      <c r="AE51" s="6">
        <v>17.399999999999999</v>
      </c>
      <c r="AF51" s="6"/>
      <c r="AG51" s="6">
        <v>54.9</v>
      </c>
      <c r="AH51" s="6">
        <v>34</v>
      </c>
      <c r="AI51" s="7">
        <f>AG51-AH51</f>
        <v>20.9</v>
      </c>
      <c r="AJ51" s="4" t="s">
        <v>292</v>
      </c>
    </row>
    <row r="52" spans="2:36" x14ac:dyDescent="0.25">
      <c r="B52" s="3" t="s">
        <v>270</v>
      </c>
      <c r="C52" s="52" t="s">
        <v>594</v>
      </c>
      <c r="D52" s="97">
        <v>35928</v>
      </c>
      <c r="E52">
        <v>17</v>
      </c>
      <c r="F52" s="3" t="s">
        <v>678</v>
      </c>
      <c r="G52" s="2" t="s">
        <v>138</v>
      </c>
      <c r="H52" s="6">
        <v>25</v>
      </c>
      <c r="I52" s="7">
        <v>-4</v>
      </c>
      <c r="J52" s="6">
        <v>47</v>
      </c>
      <c r="K52" s="7">
        <v>-5</v>
      </c>
      <c r="L52" s="6">
        <v>15</v>
      </c>
      <c r="M52" s="7">
        <v>-1</v>
      </c>
      <c r="N52" s="6">
        <f>H52-J52</f>
        <v>-22</v>
      </c>
      <c r="O52" s="7">
        <v>1</v>
      </c>
      <c r="S52" s="6"/>
      <c r="T52" s="6"/>
      <c r="V52" s="6"/>
      <c r="W52" s="6"/>
      <c r="Y52" s="6"/>
      <c r="Z52" s="6"/>
      <c r="AC52" s="6"/>
      <c r="AD52" s="6"/>
      <c r="AE52" s="6"/>
      <c r="AF52" s="6"/>
      <c r="AG52" s="6"/>
      <c r="AH52" s="6"/>
    </row>
    <row r="53" spans="2:36" x14ac:dyDescent="0.25">
      <c r="B53" t="s">
        <v>270</v>
      </c>
      <c r="C53" s="9" t="s">
        <v>455</v>
      </c>
      <c r="D53" s="97">
        <v>35930</v>
      </c>
      <c r="E53">
        <v>20</v>
      </c>
      <c r="F53" t="s">
        <v>678</v>
      </c>
      <c r="G53" s="2" t="s">
        <v>82</v>
      </c>
      <c r="H53" s="6">
        <v>29</v>
      </c>
      <c r="I53" s="7">
        <v>4</v>
      </c>
      <c r="J53" s="6">
        <v>50</v>
      </c>
      <c r="K53" s="7">
        <v>3</v>
      </c>
      <c r="L53" s="6">
        <v>16</v>
      </c>
      <c r="M53" s="7">
        <v>1</v>
      </c>
      <c r="N53" s="6">
        <v>-21</v>
      </c>
      <c r="O53" s="7">
        <v>1</v>
      </c>
      <c r="S53" s="6"/>
      <c r="T53" s="6"/>
      <c r="V53" s="6"/>
      <c r="W53" s="6"/>
      <c r="Y53" s="6"/>
      <c r="Z53" s="6"/>
      <c r="AC53" s="6"/>
      <c r="AD53" s="6"/>
      <c r="AE53" s="6"/>
      <c r="AF53" s="6"/>
      <c r="AG53" s="6"/>
      <c r="AH53" s="6"/>
    </row>
    <row r="54" spans="2:36" x14ac:dyDescent="0.25">
      <c r="B54" t="s">
        <v>270</v>
      </c>
      <c r="C54" s="9" t="s">
        <v>322</v>
      </c>
      <c r="D54" s="97">
        <v>35936</v>
      </c>
      <c r="E54">
        <v>28</v>
      </c>
      <c r="F54" t="s">
        <v>577</v>
      </c>
      <c r="G54" s="2" t="s">
        <v>224</v>
      </c>
      <c r="H54" s="6">
        <v>26</v>
      </c>
      <c r="I54" s="7">
        <v>-1</v>
      </c>
      <c r="J54" s="6">
        <v>55</v>
      </c>
      <c r="K54" s="7">
        <v>0</v>
      </c>
      <c r="L54" s="6">
        <v>14</v>
      </c>
      <c r="M54" s="7">
        <v>0</v>
      </c>
      <c r="N54" s="6">
        <v>-29</v>
      </c>
      <c r="O54" s="7">
        <v>-1</v>
      </c>
      <c r="S54" s="6"/>
      <c r="T54" s="6"/>
      <c r="V54" s="6"/>
      <c r="W54" s="6"/>
      <c r="Y54" s="6"/>
      <c r="Z54" s="6"/>
      <c r="AC54" s="6"/>
      <c r="AD54" s="6"/>
      <c r="AE54" s="6"/>
      <c r="AF54" s="6"/>
      <c r="AG54" s="6"/>
      <c r="AH54" s="6"/>
    </row>
    <row r="55" spans="2:36" x14ac:dyDescent="0.25">
      <c r="B55" t="s">
        <v>270</v>
      </c>
      <c r="C55" s="9" t="s">
        <v>569</v>
      </c>
      <c r="D55" s="97">
        <v>35943</v>
      </c>
      <c r="E55">
        <v>5</v>
      </c>
      <c r="F55" t="s">
        <v>264</v>
      </c>
      <c r="G55" s="2" t="s">
        <v>54</v>
      </c>
      <c r="H55" s="6">
        <v>28</v>
      </c>
      <c r="I55" s="7">
        <v>3</v>
      </c>
      <c r="J55" s="6">
        <v>54</v>
      </c>
      <c r="K55" s="7">
        <v>0</v>
      </c>
      <c r="L55" s="6">
        <v>12</v>
      </c>
      <c r="M55" s="7">
        <v>-4</v>
      </c>
      <c r="N55" s="6">
        <v>-26</v>
      </c>
      <c r="O55" s="7">
        <v>3</v>
      </c>
      <c r="S55" s="6"/>
      <c r="T55" s="6"/>
      <c r="V55" s="6"/>
      <c r="W55" s="6"/>
      <c r="Y55" s="6"/>
      <c r="Z55" s="6"/>
      <c r="AC55" s="6"/>
      <c r="AD55" s="6"/>
      <c r="AE55" s="6"/>
      <c r="AF55" s="6"/>
      <c r="AG55" s="6"/>
      <c r="AH55" s="6"/>
    </row>
    <row r="56" spans="2:36" x14ac:dyDescent="0.25">
      <c r="B56" t="s">
        <v>270</v>
      </c>
      <c r="C56" s="52" t="s">
        <v>785</v>
      </c>
      <c r="D56" s="97">
        <v>35908</v>
      </c>
      <c r="F56" t="s">
        <v>664</v>
      </c>
      <c r="G56" s="2" t="s">
        <v>54</v>
      </c>
      <c r="H56" s="6">
        <v>25.9</v>
      </c>
      <c r="I56" s="7">
        <v>-0.6</v>
      </c>
      <c r="J56" s="6">
        <v>55.2</v>
      </c>
      <c r="K56" s="7">
        <v>1.4</v>
      </c>
      <c r="L56" s="6">
        <v>13.8</v>
      </c>
      <c r="M56" s="7">
        <v>-1.5</v>
      </c>
      <c r="N56" s="6">
        <v>-29.3</v>
      </c>
      <c r="O56" s="7">
        <v>-2</v>
      </c>
      <c r="S56" s="6">
        <v>33</v>
      </c>
      <c r="T56" s="6">
        <v>52</v>
      </c>
      <c r="U56" s="7">
        <f>S56-T56</f>
        <v>-19</v>
      </c>
      <c r="V56" s="6">
        <v>70</v>
      </c>
      <c r="W56" s="6">
        <v>26</v>
      </c>
      <c r="X56" s="7">
        <f>V56-W56</f>
        <v>44</v>
      </c>
      <c r="Y56" s="6"/>
      <c r="Z56" s="6"/>
      <c r="AC56" s="6">
        <v>10.5</v>
      </c>
      <c r="AD56" s="6">
        <v>59.5</v>
      </c>
      <c r="AE56" s="6">
        <v>15.9</v>
      </c>
      <c r="AF56" s="6"/>
      <c r="AG56" s="6">
        <v>61.2</v>
      </c>
      <c r="AH56" s="6">
        <v>29</v>
      </c>
      <c r="AI56" s="7">
        <f>AG56-AH56</f>
        <v>32.200000000000003</v>
      </c>
      <c r="AJ56" s="4" t="s">
        <v>292</v>
      </c>
    </row>
    <row r="57" spans="2:36" x14ac:dyDescent="0.25">
      <c r="B57" t="s">
        <v>263</v>
      </c>
      <c r="C57" s="9" t="s">
        <v>572</v>
      </c>
      <c r="D57" s="97">
        <v>35951</v>
      </c>
      <c r="E57">
        <v>9</v>
      </c>
      <c r="F57" t="s">
        <v>678</v>
      </c>
      <c r="G57" s="2" t="s">
        <v>82</v>
      </c>
      <c r="H57" s="6">
        <v>29</v>
      </c>
      <c r="I57" s="7">
        <v>0</v>
      </c>
      <c r="J57" s="6">
        <v>51</v>
      </c>
      <c r="K57" s="7">
        <v>1</v>
      </c>
      <c r="L57" s="6">
        <v>16</v>
      </c>
      <c r="M57" s="7">
        <v>0</v>
      </c>
      <c r="N57" s="6">
        <v>-22</v>
      </c>
      <c r="O57" s="7">
        <v>-1</v>
      </c>
      <c r="S57" s="6"/>
      <c r="T57" s="6"/>
      <c r="V57" s="6"/>
      <c r="W57" s="6"/>
      <c r="Y57" s="6"/>
      <c r="Z57" s="6"/>
      <c r="AC57" s="6"/>
      <c r="AD57" s="6"/>
      <c r="AE57" s="6"/>
      <c r="AF57" s="6"/>
      <c r="AG57" s="6"/>
      <c r="AH57" s="6"/>
    </row>
    <row r="58" spans="2:36" x14ac:dyDescent="0.25">
      <c r="B58" t="s">
        <v>263</v>
      </c>
      <c r="C58" s="9" t="s">
        <v>601</v>
      </c>
      <c r="D58" s="97">
        <v>35970</v>
      </c>
      <c r="E58">
        <v>29</v>
      </c>
      <c r="F58" t="s">
        <v>577</v>
      </c>
      <c r="G58" s="2" t="s">
        <v>196</v>
      </c>
      <c r="H58" s="6">
        <v>28</v>
      </c>
      <c r="I58" s="7">
        <v>-2</v>
      </c>
      <c r="J58" s="6">
        <v>51</v>
      </c>
      <c r="K58" s="7">
        <v>-3</v>
      </c>
      <c r="L58" s="6">
        <v>15</v>
      </c>
      <c r="M58" s="7">
        <v>2</v>
      </c>
      <c r="N58" s="6">
        <v>-23</v>
      </c>
      <c r="O58" s="7">
        <v>1</v>
      </c>
      <c r="P58" t="s">
        <v>639</v>
      </c>
      <c r="S58" s="6"/>
      <c r="T58" s="6"/>
      <c r="V58" s="6"/>
      <c r="W58" s="6"/>
      <c r="Y58" s="6"/>
      <c r="Z58" s="6"/>
      <c r="AC58" s="6"/>
      <c r="AD58" s="6"/>
      <c r="AE58" s="6"/>
      <c r="AF58" s="6"/>
      <c r="AG58" s="6"/>
      <c r="AH58" s="6"/>
    </row>
    <row r="59" spans="2:36" x14ac:dyDescent="0.25">
      <c r="B59" t="s">
        <v>263</v>
      </c>
      <c r="C59" s="9" t="s">
        <v>430</v>
      </c>
      <c r="D59" s="97">
        <v>35971</v>
      </c>
      <c r="E59">
        <v>2</v>
      </c>
      <c r="F59" t="s">
        <v>577</v>
      </c>
      <c r="G59" s="2" t="s">
        <v>224</v>
      </c>
      <c r="H59" s="6">
        <v>27</v>
      </c>
      <c r="I59" s="7">
        <v>1</v>
      </c>
      <c r="J59" s="6">
        <v>56</v>
      </c>
      <c r="K59" s="7">
        <v>1</v>
      </c>
      <c r="L59" s="6">
        <v>13</v>
      </c>
      <c r="M59" s="7">
        <v>-1</v>
      </c>
      <c r="N59" s="6">
        <v>-29</v>
      </c>
      <c r="O59" s="7">
        <v>0</v>
      </c>
      <c r="S59" s="6"/>
      <c r="T59" s="6"/>
      <c r="V59" s="6"/>
      <c r="W59" s="6"/>
      <c r="Y59" s="6"/>
      <c r="Z59" s="6"/>
      <c r="AC59" s="6"/>
      <c r="AD59" s="6"/>
      <c r="AE59" s="6"/>
      <c r="AF59" s="6"/>
      <c r="AG59" s="6"/>
      <c r="AH59" s="6"/>
    </row>
    <row r="60" spans="2:36" x14ac:dyDescent="0.25">
      <c r="B60" t="s">
        <v>263</v>
      </c>
      <c r="C60" s="9" t="s">
        <v>659</v>
      </c>
      <c r="D60" s="97">
        <v>35971</v>
      </c>
      <c r="E60">
        <v>3</v>
      </c>
      <c r="F60" t="s">
        <v>264</v>
      </c>
      <c r="G60" s="2" t="s">
        <v>54</v>
      </c>
      <c r="H60" s="6">
        <v>28</v>
      </c>
      <c r="I60" s="7">
        <v>0</v>
      </c>
      <c r="J60" s="6">
        <v>52</v>
      </c>
      <c r="K60" s="7">
        <v>-2</v>
      </c>
      <c r="L60" s="6">
        <v>14</v>
      </c>
      <c r="M60" s="7">
        <v>2</v>
      </c>
      <c r="N60" s="6">
        <v>-24</v>
      </c>
      <c r="O60" s="7">
        <v>2</v>
      </c>
      <c r="S60" s="6"/>
      <c r="T60" s="6"/>
      <c r="V60" s="6"/>
      <c r="W60" s="6"/>
      <c r="Y60" s="6"/>
      <c r="Z60" s="6"/>
      <c r="AC60" s="6"/>
      <c r="AD60" s="6"/>
      <c r="AE60" s="6"/>
      <c r="AF60" s="6"/>
      <c r="AG60" s="6"/>
      <c r="AH60" s="6"/>
    </row>
    <row r="61" spans="2:36" x14ac:dyDescent="0.25">
      <c r="B61" t="s">
        <v>263</v>
      </c>
      <c r="C61" s="52" t="s">
        <v>786</v>
      </c>
      <c r="D61" s="97">
        <v>35943</v>
      </c>
      <c r="F61" t="s">
        <v>664</v>
      </c>
      <c r="G61" s="2" t="s">
        <v>54</v>
      </c>
      <c r="H61" s="6">
        <v>27.1</v>
      </c>
      <c r="I61" s="7">
        <v>1.2</v>
      </c>
      <c r="J61" s="6">
        <v>54.1</v>
      </c>
      <c r="K61" s="7">
        <v>-1.1000000000000001</v>
      </c>
      <c r="L61" s="6">
        <v>12.8</v>
      </c>
      <c r="M61" s="7">
        <v>-1</v>
      </c>
      <c r="N61" s="6">
        <v>-27</v>
      </c>
      <c r="O61" s="7">
        <v>2.2999999999999998</v>
      </c>
      <c r="S61" s="6">
        <v>29</v>
      </c>
      <c r="T61" s="6">
        <v>58</v>
      </c>
      <c r="U61" s="7">
        <f>S61-T61</f>
        <v>-29</v>
      </c>
      <c r="V61" s="6">
        <v>68</v>
      </c>
      <c r="W61" s="6">
        <v>28</v>
      </c>
      <c r="X61" s="7">
        <f>V61-W61</f>
        <v>40</v>
      </c>
      <c r="Y61" s="6"/>
      <c r="Z61" s="6"/>
      <c r="AC61" s="1">
        <v>12.2</v>
      </c>
      <c r="AD61" s="6">
        <v>58.6</v>
      </c>
      <c r="AE61" s="1">
        <v>15.3</v>
      </c>
      <c r="AF61" s="6"/>
      <c r="AG61" s="6">
        <v>54.8</v>
      </c>
      <c r="AH61" s="6">
        <v>36.9</v>
      </c>
      <c r="AI61" s="7">
        <f>AG61-AH61</f>
        <v>17.899999999999999</v>
      </c>
      <c r="AJ61" s="4" t="s">
        <v>292</v>
      </c>
    </row>
    <row r="62" spans="2:36" x14ac:dyDescent="0.25">
      <c r="B62" t="s">
        <v>265</v>
      </c>
      <c r="C62" s="9" t="s">
        <v>589</v>
      </c>
      <c r="D62" s="97">
        <v>35979</v>
      </c>
      <c r="E62">
        <v>7</v>
      </c>
      <c r="F62" t="s">
        <v>678</v>
      </c>
      <c r="G62" s="2" t="s">
        <v>82</v>
      </c>
      <c r="H62" s="6">
        <v>27</v>
      </c>
      <c r="I62" s="7">
        <v>-2</v>
      </c>
      <c r="J62" s="6">
        <v>52</v>
      </c>
      <c r="K62" s="7">
        <v>1</v>
      </c>
      <c r="L62" s="6">
        <v>17</v>
      </c>
      <c r="M62" s="7">
        <v>1</v>
      </c>
      <c r="N62" s="6">
        <v>-25</v>
      </c>
      <c r="O62" s="7">
        <v>-3</v>
      </c>
      <c r="S62" s="6"/>
      <c r="T62" s="6"/>
      <c r="V62" s="6"/>
      <c r="W62" s="6"/>
      <c r="Y62" s="6"/>
      <c r="Z62" s="6"/>
      <c r="AC62" s="6"/>
      <c r="AD62" s="6"/>
      <c r="AE62" s="6"/>
      <c r="AF62" s="6"/>
      <c r="AG62" s="6"/>
      <c r="AH62" s="6"/>
    </row>
    <row r="63" spans="2:36" x14ac:dyDescent="0.25">
      <c r="B63" t="s">
        <v>265</v>
      </c>
      <c r="C63" s="9" t="s">
        <v>301</v>
      </c>
      <c r="D63" s="97">
        <v>35993</v>
      </c>
      <c r="E63">
        <v>23</v>
      </c>
      <c r="F63" t="s">
        <v>577</v>
      </c>
      <c r="G63" s="2" t="s">
        <v>224</v>
      </c>
      <c r="H63" s="6">
        <v>28</v>
      </c>
      <c r="I63" s="7">
        <v>1</v>
      </c>
      <c r="J63" s="6">
        <v>53</v>
      </c>
      <c r="K63" s="7">
        <v>-3</v>
      </c>
      <c r="L63" s="6">
        <v>14</v>
      </c>
      <c r="M63" s="7">
        <v>0</v>
      </c>
      <c r="N63" s="6">
        <v>-25</v>
      </c>
      <c r="O63" s="7">
        <v>4</v>
      </c>
      <c r="S63" s="6"/>
      <c r="T63" s="6"/>
      <c r="V63" s="6"/>
      <c r="W63" s="6"/>
      <c r="Y63" s="6"/>
      <c r="Z63" s="6"/>
      <c r="AC63" s="6"/>
      <c r="AD63" s="6"/>
      <c r="AE63" s="6"/>
      <c r="AF63" s="6"/>
      <c r="AG63" s="6"/>
      <c r="AH63" s="6"/>
    </row>
    <row r="64" spans="2:36" x14ac:dyDescent="0.25">
      <c r="B64" t="s">
        <v>265</v>
      </c>
      <c r="C64" s="52" t="s">
        <v>787</v>
      </c>
      <c r="D64" s="97">
        <v>35971</v>
      </c>
      <c r="F64" t="s">
        <v>664</v>
      </c>
      <c r="G64" s="2" t="s">
        <v>54</v>
      </c>
      <c r="H64" s="6">
        <v>27.8</v>
      </c>
      <c r="I64" s="7">
        <v>0.7</v>
      </c>
      <c r="J64" s="6">
        <v>53.9</v>
      </c>
      <c r="K64" s="7">
        <v>-0.2</v>
      </c>
      <c r="L64" s="6">
        <v>12.7</v>
      </c>
      <c r="M64" s="7">
        <v>-0.1</v>
      </c>
      <c r="N64" s="6">
        <v>-26.1</v>
      </c>
      <c r="O64" s="7">
        <v>0.9</v>
      </c>
      <c r="S64" s="6">
        <v>29</v>
      </c>
      <c r="T64" s="6">
        <v>57</v>
      </c>
      <c r="U64" s="7">
        <f>S64-T64</f>
        <v>-28</v>
      </c>
      <c r="V64" s="6"/>
      <c r="W64" s="6"/>
      <c r="Y64" s="6"/>
      <c r="Z64" s="6"/>
      <c r="AC64" s="1">
        <v>11.7</v>
      </c>
      <c r="AD64" s="6">
        <v>56.6</v>
      </c>
      <c r="AE64" s="1">
        <v>17.899999999999999</v>
      </c>
      <c r="AF64" s="6"/>
      <c r="AG64" s="6">
        <v>55</v>
      </c>
      <c r="AH64" s="6">
        <v>36.9</v>
      </c>
      <c r="AI64" s="7">
        <f>AG64-AH64</f>
        <v>18.100000000000001</v>
      </c>
      <c r="AJ64" s="4" t="s">
        <v>292</v>
      </c>
    </row>
    <row r="65" spans="2:36" x14ac:dyDescent="0.25">
      <c r="B65" t="s">
        <v>293</v>
      </c>
      <c r="C65" s="9" t="s">
        <v>517</v>
      </c>
      <c r="D65" s="97">
        <v>36037</v>
      </c>
      <c r="E65">
        <v>7</v>
      </c>
      <c r="F65" t="s">
        <v>264</v>
      </c>
      <c r="G65" s="2" t="s">
        <v>54</v>
      </c>
      <c r="H65" s="6">
        <v>28</v>
      </c>
      <c r="I65" s="7">
        <v>0</v>
      </c>
      <c r="J65" s="6">
        <v>53</v>
      </c>
      <c r="K65" s="7">
        <v>1</v>
      </c>
      <c r="L65" s="6">
        <v>13</v>
      </c>
      <c r="M65" s="7">
        <v>-1</v>
      </c>
      <c r="N65" s="6">
        <v>-25</v>
      </c>
      <c r="O65" s="7">
        <v>-1</v>
      </c>
      <c r="S65" s="6"/>
      <c r="T65" s="6"/>
      <c r="V65" s="6"/>
      <c r="W65" s="6"/>
      <c r="Y65" s="6"/>
      <c r="Z65" s="6"/>
      <c r="AC65" s="6"/>
      <c r="AD65" s="6"/>
      <c r="AE65" s="6"/>
      <c r="AF65" s="6"/>
      <c r="AG65" s="6"/>
      <c r="AH65" s="6"/>
    </row>
    <row r="66" spans="2:36" x14ac:dyDescent="0.25">
      <c r="B66" t="s">
        <v>293</v>
      </c>
      <c r="C66" s="9" t="s">
        <v>506</v>
      </c>
      <c r="D66" s="97">
        <v>36014</v>
      </c>
      <c r="E66">
        <v>15</v>
      </c>
      <c r="F66" t="s">
        <v>678</v>
      </c>
      <c r="G66" s="2" t="s">
        <v>82</v>
      </c>
      <c r="H66" s="6">
        <v>31</v>
      </c>
      <c r="I66" s="7">
        <v>4</v>
      </c>
      <c r="J66" s="6">
        <v>47</v>
      </c>
      <c r="K66" s="7">
        <v>-5</v>
      </c>
      <c r="L66" s="6">
        <v>17</v>
      </c>
      <c r="M66" s="7">
        <v>0</v>
      </c>
      <c r="N66" s="6">
        <v>-16</v>
      </c>
      <c r="O66" s="7">
        <v>9</v>
      </c>
      <c r="S66" s="6"/>
      <c r="T66" s="6"/>
      <c r="V66" s="6"/>
      <c r="W66" s="6"/>
      <c r="Y66" s="6"/>
      <c r="Z66" s="6"/>
      <c r="AC66" s="6"/>
      <c r="AD66" s="6"/>
      <c r="AE66" s="6"/>
      <c r="AF66" s="6"/>
      <c r="AG66" s="6"/>
      <c r="AH66" s="6"/>
    </row>
    <row r="67" spans="2:36" x14ac:dyDescent="0.25">
      <c r="B67" t="s">
        <v>293</v>
      </c>
      <c r="C67" s="9" t="s">
        <v>322</v>
      </c>
      <c r="D67" s="97">
        <v>36028</v>
      </c>
      <c r="E67">
        <v>28</v>
      </c>
      <c r="F67" t="s">
        <v>577</v>
      </c>
      <c r="G67" s="2" t="s">
        <v>224</v>
      </c>
      <c r="H67" s="6">
        <v>28</v>
      </c>
      <c r="I67" s="7">
        <v>0</v>
      </c>
      <c r="J67" s="6">
        <v>52</v>
      </c>
      <c r="K67" s="7">
        <v>-1</v>
      </c>
      <c r="L67" s="6">
        <v>14</v>
      </c>
      <c r="M67" s="7">
        <v>0</v>
      </c>
      <c r="N67" s="6">
        <v>-24</v>
      </c>
      <c r="O67" s="7">
        <v>1</v>
      </c>
      <c r="S67" s="6"/>
      <c r="T67" s="6"/>
      <c r="V67" s="6"/>
      <c r="W67" s="6"/>
      <c r="Y67" s="6"/>
      <c r="Z67" s="6"/>
      <c r="AC67" s="6"/>
      <c r="AD67" s="6"/>
      <c r="AE67" s="6"/>
      <c r="AF67" s="6"/>
      <c r="AG67" s="6"/>
      <c r="AH67" s="6"/>
    </row>
    <row r="68" spans="2:36" x14ac:dyDescent="0.25">
      <c r="B68" t="s">
        <v>293</v>
      </c>
      <c r="C68" s="9" t="s">
        <v>788</v>
      </c>
      <c r="D68" s="97">
        <v>36033</v>
      </c>
      <c r="E68">
        <v>4</v>
      </c>
      <c r="F68" t="s">
        <v>264</v>
      </c>
      <c r="G68" s="2" t="s">
        <v>54</v>
      </c>
      <c r="H68" s="6">
        <v>28</v>
      </c>
      <c r="I68" s="7">
        <v>0</v>
      </c>
      <c r="J68" s="6">
        <v>54</v>
      </c>
      <c r="K68" s="7">
        <v>1</v>
      </c>
      <c r="L68" s="6">
        <v>12</v>
      </c>
      <c r="M68" s="7">
        <v>-1</v>
      </c>
      <c r="N68" s="6">
        <v>-26</v>
      </c>
      <c r="O68" s="7">
        <v>-1</v>
      </c>
      <c r="S68" s="6"/>
      <c r="T68" s="6"/>
      <c r="V68" s="6"/>
      <c r="W68" s="6"/>
      <c r="Y68" s="6"/>
      <c r="Z68" s="6"/>
      <c r="AC68" s="6"/>
      <c r="AD68" s="6"/>
      <c r="AE68" s="6"/>
      <c r="AF68" s="6"/>
      <c r="AG68" s="6"/>
      <c r="AH68" s="6"/>
    </row>
    <row r="69" spans="2:36" x14ac:dyDescent="0.25">
      <c r="B69" t="s">
        <v>293</v>
      </c>
      <c r="C69" s="52" t="s">
        <v>789</v>
      </c>
      <c r="D69" s="97">
        <v>36005</v>
      </c>
      <c r="F69" t="s">
        <v>664</v>
      </c>
      <c r="G69" s="2" t="s">
        <v>54</v>
      </c>
      <c r="H69" s="6">
        <v>28</v>
      </c>
      <c r="I69" s="7">
        <v>0.2</v>
      </c>
      <c r="J69" s="6">
        <v>54.9</v>
      </c>
      <c r="K69" s="7">
        <v>1</v>
      </c>
      <c r="L69" s="6">
        <v>12</v>
      </c>
      <c r="M69" s="7">
        <v>-0.7</v>
      </c>
      <c r="N69" s="6">
        <v>-26.9</v>
      </c>
      <c r="O69" s="7">
        <v>-0.8</v>
      </c>
      <c r="S69" s="6">
        <v>29</v>
      </c>
      <c r="T69" s="6">
        <v>57</v>
      </c>
      <c r="U69" s="7">
        <f>S69-T69</f>
        <v>-28</v>
      </c>
      <c r="V69" s="6">
        <v>67</v>
      </c>
      <c r="W69" s="6">
        <v>30</v>
      </c>
      <c r="X69" s="7">
        <f>V69-W69</f>
        <v>37</v>
      </c>
      <c r="Y69" s="6"/>
      <c r="Z69" s="6"/>
      <c r="AC69" s="1">
        <v>12.8</v>
      </c>
      <c r="AD69" s="6">
        <v>55.2</v>
      </c>
      <c r="AE69" s="1">
        <v>18.3</v>
      </c>
      <c r="AF69" s="6"/>
      <c r="AG69" s="6">
        <v>54.4</v>
      </c>
      <c r="AH69" s="6">
        <v>38.1</v>
      </c>
      <c r="AI69" s="7">
        <f>AG69-AH69</f>
        <v>16.299999999999997</v>
      </c>
      <c r="AJ69" s="4" t="s">
        <v>292</v>
      </c>
    </row>
    <row r="70" spans="2:36" x14ac:dyDescent="0.25">
      <c r="B70" t="s">
        <v>295</v>
      </c>
      <c r="C70" s="9" t="s">
        <v>591</v>
      </c>
      <c r="D70" s="97">
        <v>36042</v>
      </c>
      <c r="E70">
        <v>9</v>
      </c>
      <c r="F70" t="s">
        <v>678</v>
      </c>
      <c r="G70" s="2" t="s">
        <v>82</v>
      </c>
      <c r="H70" s="6">
        <v>29</v>
      </c>
      <c r="I70" s="7">
        <v>-2</v>
      </c>
      <c r="J70" s="6">
        <v>49</v>
      </c>
      <c r="K70" s="7">
        <v>2</v>
      </c>
      <c r="L70" s="6">
        <v>17</v>
      </c>
      <c r="M70" s="7">
        <v>0</v>
      </c>
      <c r="N70" s="6">
        <v>-20</v>
      </c>
      <c r="O70" s="7">
        <v>-4</v>
      </c>
      <c r="S70" s="6"/>
      <c r="T70" s="6"/>
      <c r="V70" s="6"/>
      <c r="W70" s="6"/>
      <c r="Y70" s="6"/>
      <c r="Z70" s="6"/>
      <c r="AC70" s="6"/>
      <c r="AD70" s="6"/>
      <c r="AE70" s="6"/>
      <c r="AF70" s="6"/>
      <c r="AG70" s="6"/>
      <c r="AH70" s="6"/>
    </row>
    <row r="71" spans="2:36" x14ac:dyDescent="0.25">
      <c r="B71" t="s">
        <v>295</v>
      </c>
      <c r="C71" s="9" t="s">
        <v>461</v>
      </c>
      <c r="D71" s="97">
        <v>36056</v>
      </c>
      <c r="E71">
        <v>24</v>
      </c>
      <c r="F71" t="s">
        <v>577</v>
      </c>
      <c r="G71" s="2" t="s">
        <v>224</v>
      </c>
      <c r="H71" s="6">
        <v>24</v>
      </c>
      <c r="I71" s="7">
        <v>-4</v>
      </c>
      <c r="J71" s="6">
        <v>56</v>
      </c>
      <c r="K71" s="7">
        <v>4</v>
      </c>
      <c r="L71" s="6">
        <v>15</v>
      </c>
      <c r="M71" s="7">
        <v>1</v>
      </c>
      <c r="N71" s="6">
        <v>-32</v>
      </c>
      <c r="O71" s="7">
        <v>-8</v>
      </c>
      <c r="S71" s="6"/>
      <c r="T71" s="6"/>
      <c r="V71" s="6"/>
      <c r="W71" s="6"/>
      <c r="Y71" s="6"/>
      <c r="Z71" s="6"/>
      <c r="AC71" s="6"/>
      <c r="AD71" s="6"/>
      <c r="AE71" s="6"/>
      <c r="AF71" s="6"/>
      <c r="AG71" s="6"/>
      <c r="AH71" s="6"/>
    </row>
    <row r="72" spans="2:36" x14ac:dyDescent="0.25">
      <c r="B72" t="s">
        <v>295</v>
      </c>
      <c r="C72" s="9" t="s">
        <v>543</v>
      </c>
      <c r="D72" s="97">
        <v>36062</v>
      </c>
      <c r="E72">
        <v>7</v>
      </c>
      <c r="F72" t="s">
        <v>264</v>
      </c>
      <c r="G72" s="2" t="s">
        <v>54</v>
      </c>
      <c r="H72" s="6">
        <v>23</v>
      </c>
      <c r="I72" s="7">
        <v>-5</v>
      </c>
      <c r="J72" s="6">
        <v>57</v>
      </c>
      <c r="K72" s="7">
        <v>3</v>
      </c>
      <c r="L72" s="6">
        <v>15</v>
      </c>
      <c r="M72" s="7">
        <v>3</v>
      </c>
      <c r="N72" s="6">
        <v>-34</v>
      </c>
      <c r="O72" s="7">
        <v>-8</v>
      </c>
      <c r="S72" s="6"/>
      <c r="T72" s="6"/>
      <c r="V72" s="6"/>
      <c r="W72" s="6"/>
      <c r="Y72" s="6"/>
      <c r="Z72" s="6"/>
      <c r="AC72" s="6"/>
      <c r="AD72" s="6"/>
      <c r="AE72" s="6"/>
      <c r="AF72" s="6"/>
      <c r="AG72" s="6"/>
      <c r="AH72" s="6"/>
    </row>
    <row r="73" spans="2:36" x14ac:dyDescent="0.25">
      <c r="B73" t="s">
        <v>295</v>
      </c>
      <c r="C73" s="52" t="s">
        <v>790</v>
      </c>
      <c r="D73" s="97">
        <v>36033</v>
      </c>
      <c r="F73" t="s">
        <v>664</v>
      </c>
      <c r="G73" s="2" t="s">
        <v>54</v>
      </c>
      <c r="H73" s="6">
        <v>28</v>
      </c>
      <c r="I73" s="7">
        <v>0</v>
      </c>
      <c r="J73" s="6">
        <v>54.1</v>
      </c>
      <c r="K73" s="7">
        <v>-0.8</v>
      </c>
      <c r="L73" s="6">
        <v>12.6</v>
      </c>
      <c r="M73" s="7">
        <v>0.6</v>
      </c>
      <c r="N73" s="6">
        <v>-26.1</v>
      </c>
      <c r="O73" s="7">
        <v>0.8</v>
      </c>
      <c r="S73" s="6">
        <v>28</v>
      </c>
      <c r="T73" s="6">
        <v>55</v>
      </c>
      <c r="U73" s="7">
        <f>S73-T73</f>
        <v>-27</v>
      </c>
      <c r="V73" s="6">
        <v>68</v>
      </c>
      <c r="W73" s="6">
        <v>27</v>
      </c>
      <c r="X73" s="7">
        <f>V73-W73</f>
        <v>41</v>
      </c>
      <c r="Y73" s="6"/>
      <c r="Z73" s="6"/>
      <c r="AC73" s="1">
        <v>12.4</v>
      </c>
      <c r="AD73" s="6">
        <v>55</v>
      </c>
      <c r="AE73" s="1">
        <v>17.3</v>
      </c>
      <c r="AF73" s="6"/>
      <c r="AG73" s="6">
        <v>53.3</v>
      </c>
      <c r="AH73" s="6">
        <v>35.799999999999997</v>
      </c>
      <c r="AI73" s="7">
        <f>AG73-AH73</f>
        <v>17.5</v>
      </c>
      <c r="AJ73" s="4" t="s">
        <v>292</v>
      </c>
    </row>
    <row r="74" spans="2:36" x14ac:dyDescent="0.25">
      <c r="B74" t="s">
        <v>297</v>
      </c>
      <c r="C74" s="9" t="s">
        <v>374</v>
      </c>
      <c r="D74" s="97">
        <v>36069</v>
      </c>
      <c r="E74">
        <v>6</v>
      </c>
      <c r="F74" t="s">
        <v>678</v>
      </c>
      <c r="G74" s="2" t="s">
        <v>82</v>
      </c>
      <c r="H74" s="6">
        <v>29</v>
      </c>
      <c r="I74" s="7">
        <v>0</v>
      </c>
      <c r="J74" s="6">
        <v>51</v>
      </c>
      <c r="K74" s="7">
        <v>2</v>
      </c>
      <c r="L74" s="6">
        <v>15</v>
      </c>
      <c r="M74" s="7">
        <v>-2</v>
      </c>
      <c r="N74" s="6">
        <v>-22</v>
      </c>
      <c r="O74" s="7">
        <v>-2</v>
      </c>
      <c r="S74" s="6"/>
      <c r="T74" s="6"/>
      <c r="V74" s="6"/>
      <c r="W74" s="6"/>
      <c r="Y74" s="6"/>
      <c r="Z74" s="6"/>
      <c r="AC74" s="6"/>
      <c r="AD74" s="6"/>
      <c r="AE74" s="6"/>
      <c r="AF74" s="6"/>
      <c r="AG74" s="6"/>
      <c r="AH74" s="6"/>
    </row>
    <row r="75" spans="2:36" x14ac:dyDescent="0.25">
      <c r="B75" t="s">
        <v>297</v>
      </c>
      <c r="C75" s="9" t="s">
        <v>527</v>
      </c>
      <c r="D75" s="97">
        <v>36091</v>
      </c>
      <c r="E75">
        <v>29</v>
      </c>
      <c r="F75" t="s">
        <v>577</v>
      </c>
      <c r="G75" s="2" t="s">
        <v>224</v>
      </c>
      <c r="H75" s="6">
        <v>26</v>
      </c>
      <c r="I75" s="7">
        <v>2</v>
      </c>
      <c r="J75" s="6">
        <v>53</v>
      </c>
      <c r="K75" s="7">
        <v>-3</v>
      </c>
      <c r="L75" s="6">
        <v>16</v>
      </c>
      <c r="M75" s="7">
        <v>1</v>
      </c>
      <c r="N75" s="6">
        <v>-27</v>
      </c>
      <c r="O75" s="7">
        <v>5</v>
      </c>
      <c r="S75" s="6"/>
      <c r="T75" s="6"/>
      <c r="V75" s="6"/>
      <c r="W75" s="6"/>
      <c r="Y75" s="6"/>
      <c r="Z75" s="6"/>
      <c r="AC75" s="6"/>
      <c r="AD75" s="6"/>
      <c r="AE75" s="6"/>
      <c r="AF75" s="6"/>
      <c r="AG75" s="6"/>
      <c r="AH75" s="6"/>
    </row>
    <row r="76" spans="2:36" x14ac:dyDescent="0.25">
      <c r="B76" t="s">
        <v>297</v>
      </c>
      <c r="C76" s="9" t="s">
        <v>408</v>
      </c>
      <c r="D76" s="97">
        <v>36097</v>
      </c>
      <c r="E76">
        <v>6</v>
      </c>
      <c r="F76" t="s">
        <v>264</v>
      </c>
      <c r="G76" s="2" t="s">
        <v>54</v>
      </c>
      <c r="H76" s="6">
        <v>28</v>
      </c>
      <c r="I76" s="7">
        <v>5</v>
      </c>
      <c r="J76" s="6">
        <v>54</v>
      </c>
      <c r="K76" s="7">
        <v>3</v>
      </c>
      <c r="L76" s="6">
        <v>14</v>
      </c>
      <c r="M76" s="7">
        <v>-1</v>
      </c>
      <c r="N76" s="6">
        <v>-26</v>
      </c>
      <c r="O76" s="7">
        <v>8</v>
      </c>
      <c r="S76" s="6"/>
      <c r="T76" s="6"/>
      <c r="V76" s="6"/>
      <c r="W76" s="6"/>
      <c r="Y76" s="6"/>
      <c r="Z76" s="6"/>
      <c r="AC76" s="6"/>
      <c r="AD76" s="6"/>
      <c r="AE76" s="6"/>
      <c r="AF76" s="6"/>
      <c r="AG76" s="6"/>
      <c r="AH76" s="6"/>
    </row>
    <row r="77" spans="2:36" x14ac:dyDescent="0.25">
      <c r="B77" t="s">
        <v>297</v>
      </c>
      <c r="C77" s="52" t="s">
        <v>791</v>
      </c>
      <c r="D77" s="97">
        <v>36062</v>
      </c>
      <c r="F77" t="s">
        <v>664</v>
      </c>
      <c r="G77" s="2" t="s">
        <v>54</v>
      </c>
      <c r="H77" s="6">
        <v>25.3</v>
      </c>
      <c r="I77" s="7">
        <v>-2.7</v>
      </c>
      <c r="J77" s="6">
        <v>56.5</v>
      </c>
      <c r="K77" s="7">
        <v>2.4</v>
      </c>
      <c r="L77" s="6">
        <v>13</v>
      </c>
      <c r="M77" s="7">
        <v>0.4</v>
      </c>
      <c r="N77" s="6">
        <v>-31.2</v>
      </c>
      <c r="O77" s="7">
        <v>-5.0999999999999996</v>
      </c>
      <c r="S77" s="6">
        <v>32</v>
      </c>
      <c r="T77" s="6">
        <v>56</v>
      </c>
      <c r="U77" s="7">
        <f>S77-T77</f>
        <v>-24</v>
      </c>
      <c r="V77" s="6">
        <v>67</v>
      </c>
      <c r="W77" s="6">
        <v>29</v>
      </c>
      <c r="X77" s="7">
        <f>V77-W77</f>
        <v>38</v>
      </c>
      <c r="Y77" s="6"/>
      <c r="Z77" s="6"/>
      <c r="AC77" s="1">
        <v>12.4</v>
      </c>
      <c r="AD77" s="6">
        <v>57.4</v>
      </c>
      <c r="AE77" s="6">
        <v>17</v>
      </c>
      <c r="AF77" s="6"/>
      <c r="AG77" s="6">
        <v>55.6</v>
      </c>
      <c r="AH77" s="6">
        <v>35.6</v>
      </c>
      <c r="AI77" s="7">
        <f>AG77-AH77</f>
        <v>20</v>
      </c>
      <c r="AJ77" s="4" t="s">
        <v>292</v>
      </c>
    </row>
    <row r="78" spans="2:36" x14ac:dyDescent="0.25">
      <c r="B78" t="s">
        <v>296</v>
      </c>
      <c r="C78" s="9" t="s">
        <v>593</v>
      </c>
      <c r="D78" s="97">
        <v>36105</v>
      </c>
      <c r="E78">
        <v>10</v>
      </c>
      <c r="F78" t="s">
        <v>678</v>
      </c>
      <c r="G78" s="2" t="s">
        <v>82</v>
      </c>
      <c r="H78" s="6">
        <v>27</v>
      </c>
      <c r="I78" s="7">
        <v>-2</v>
      </c>
      <c r="J78" s="6">
        <v>51</v>
      </c>
      <c r="K78" s="7">
        <v>0</v>
      </c>
      <c r="L78" s="6">
        <v>17</v>
      </c>
      <c r="M78" s="7">
        <v>2</v>
      </c>
      <c r="N78" s="6">
        <v>-24</v>
      </c>
      <c r="O78" s="7">
        <v>-2</v>
      </c>
      <c r="S78" s="6"/>
      <c r="T78" s="6"/>
      <c r="V78" s="6"/>
      <c r="W78" s="6"/>
      <c r="Y78" s="6"/>
      <c r="Z78" s="6"/>
      <c r="AC78" s="6"/>
      <c r="AD78" s="6"/>
      <c r="AE78" s="6"/>
      <c r="AF78" s="6"/>
      <c r="AG78" s="6"/>
      <c r="AH78" s="6"/>
    </row>
    <row r="79" spans="2:36" x14ac:dyDescent="0.25">
      <c r="B79" t="s">
        <v>296</v>
      </c>
      <c r="C79" s="9" t="s">
        <v>465</v>
      </c>
      <c r="D79" s="97">
        <v>36119</v>
      </c>
      <c r="E79">
        <v>26</v>
      </c>
      <c r="F79" t="s">
        <v>577</v>
      </c>
      <c r="G79" s="2" t="s">
        <v>224</v>
      </c>
      <c r="H79" s="6">
        <v>29</v>
      </c>
      <c r="I79" s="7">
        <v>3</v>
      </c>
      <c r="J79" s="6">
        <v>53</v>
      </c>
      <c r="K79" s="7">
        <v>0</v>
      </c>
      <c r="L79" s="6">
        <v>13</v>
      </c>
      <c r="M79" s="7">
        <v>-3</v>
      </c>
      <c r="N79" s="6">
        <v>-24</v>
      </c>
      <c r="O79" s="7">
        <v>3</v>
      </c>
      <c r="S79" s="6"/>
      <c r="T79" s="6"/>
      <c r="V79" s="6"/>
      <c r="W79" s="6"/>
      <c r="Y79" s="6"/>
      <c r="Z79" s="6"/>
      <c r="AC79" s="6"/>
      <c r="AD79" s="6"/>
      <c r="AE79" s="6"/>
      <c r="AF79" s="6"/>
      <c r="AG79" s="6"/>
      <c r="AH79" s="6"/>
    </row>
    <row r="80" spans="2:36" x14ac:dyDescent="0.25">
      <c r="B80" t="s">
        <v>296</v>
      </c>
      <c r="C80" s="9" t="s">
        <v>667</v>
      </c>
      <c r="D80" s="97">
        <v>36125</v>
      </c>
      <c r="E80">
        <v>4</v>
      </c>
      <c r="F80" t="s">
        <v>264</v>
      </c>
      <c r="G80" s="2" t="s">
        <v>54</v>
      </c>
      <c r="H80" s="6">
        <v>29</v>
      </c>
      <c r="I80" s="7">
        <v>1</v>
      </c>
      <c r="J80" s="6">
        <v>55</v>
      </c>
      <c r="K80" s="7">
        <v>1</v>
      </c>
      <c r="L80" s="6">
        <v>11</v>
      </c>
      <c r="M80" s="7">
        <v>-3</v>
      </c>
      <c r="N80" s="6">
        <v>-26</v>
      </c>
      <c r="O80" s="7">
        <v>0</v>
      </c>
      <c r="S80" s="6"/>
      <c r="T80" s="6"/>
      <c r="V80" s="6"/>
      <c r="W80" s="6"/>
      <c r="Y80" s="6"/>
      <c r="Z80" s="6"/>
      <c r="AC80" s="6"/>
      <c r="AD80" s="6"/>
      <c r="AE80" s="6"/>
      <c r="AF80" s="6"/>
      <c r="AG80" s="6"/>
      <c r="AH80" s="6"/>
    </row>
    <row r="81" spans="1:36" x14ac:dyDescent="0.25">
      <c r="B81" t="s">
        <v>296</v>
      </c>
      <c r="C81" s="52" t="s">
        <v>792</v>
      </c>
      <c r="D81" s="97">
        <v>36128</v>
      </c>
      <c r="F81" t="s">
        <v>664</v>
      </c>
      <c r="G81" s="2" t="s">
        <v>54</v>
      </c>
      <c r="H81" s="6">
        <v>27.2</v>
      </c>
      <c r="I81" s="7">
        <v>1.9</v>
      </c>
      <c r="J81" s="6">
        <v>54.3</v>
      </c>
      <c r="K81" s="7">
        <v>-2.2000000000000002</v>
      </c>
      <c r="L81" s="6">
        <v>13.1</v>
      </c>
      <c r="M81" s="7">
        <v>0.1</v>
      </c>
      <c r="N81" s="6">
        <v>-27.1</v>
      </c>
      <c r="O81" s="7">
        <v>4.0999999999999996</v>
      </c>
      <c r="S81" s="6">
        <v>33</v>
      </c>
      <c r="T81" s="6">
        <v>54</v>
      </c>
      <c r="U81" s="7">
        <f>S81-T81</f>
        <v>-21</v>
      </c>
      <c r="V81" s="6">
        <v>65</v>
      </c>
      <c r="W81" s="6">
        <v>30</v>
      </c>
      <c r="X81" s="7">
        <f>V81-W81</f>
        <v>35</v>
      </c>
      <c r="Y81" s="6"/>
      <c r="Z81" s="6"/>
      <c r="AC81" s="1">
        <v>12.7</v>
      </c>
      <c r="AD81" s="6">
        <v>57.4</v>
      </c>
      <c r="AE81" s="1">
        <v>17.5</v>
      </c>
      <c r="AF81" s="6"/>
      <c r="AG81" s="6">
        <v>54.7</v>
      </c>
      <c r="AH81" s="6">
        <v>36.200000000000003</v>
      </c>
      <c r="AI81" s="7">
        <f>AG81-AH81</f>
        <v>18.5</v>
      </c>
      <c r="AJ81" s="4" t="s">
        <v>292</v>
      </c>
    </row>
    <row r="82" spans="1:36" x14ac:dyDescent="0.25">
      <c r="B82" t="s">
        <v>266</v>
      </c>
      <c r="C82" s="9" t="s">
        <v>362</v>
      </c>
      <c r="D82" s="97">
        <v>36133</v>
      </c>
      <c r="E82">
        <v>9</v>
      </c>
      <c r="F82" t="s">
        <v>678</v>
      </c>
      <c r="G82" s="2" t="s">
        <v>82</v>
      </c>
      <c r="H82" s="6">
        <v>29</v>
      </c>
      <c r="I82" s="7">
        <v>2</v>
      </c>
      <c r="J82" s="6">
        <v>49</v>
      </c>
      <c r="K82" s="7">
        <v>-2</v>
      </c>
      <c r="L82" s="6">
        <v>16</v>
      </c>
      <c r="M82" s="7">
        <v>-1</v>
      </c>
      <c r="N82" s="6">
        <v>-20</v>
      </c>
      <c r="O82" s="7">
        <v>4</v>
      </c>
      <c r="S82" s="6"/>
      <c r="T82" s="6"/>
      <c r="V82" s="6"/>
      <c r="W82" s="6"/>
      <c r="Y82" s="6"/>
      <c r="Z82" s="6"/>
      <c r="AC82" s="6"/>
      <c r="AD82" s="6"/>
      <c r="AE82" s="6"/>
      <c r="AF82" s="6"/>
      <c r="AG82" s="6"/>
      <c r="AH82" s="6"/>
    </row>
    <row r="83" spans="1:36" x14ac:dyDescent="0.25">
      <c r="B83" t="s">
        <v>266</v>
      </c>
      <c r="C83" s="52" t="s">
        <v>492</v>
      </c>
      <c r="D83" s="97">
        <v>36138</v>
      </c>
      <c r="F83" t="s">
        <v>357</v>
      </c>
      <c r="G83" s="2" t="s">
        <v>60</v>
      </c>
      <c r="H83" s="6">
        <v>27</v>
      </c>
      <c r="I83" s="18"/>
      <c r="J83" s="6">
        <v>55</v>
      </c>
      <c r="K83" s="18"/>
      <c r="L83" s="6">
        <v>12</v>
      </c>
      <c r="M83" s="18"/>
      <c r="N83" s="6">
        <v>-28</v>
      </c>
      <c r="O83"/>
      <c r="S83" s="6"/>
      <c r="T83" s="6"/>
      <c r="V83" s="6"/>
      <c r="W83" s="6"/>
      <c r="Y83" s="6"/>
      <c r="Z83" s="6"/>
      <c r="AC83" s="6"/>
      <c r="AD83" s="6"/>
      <c r="AE83" s="6"/>
      <c r="AF83" s="6"/>
      <c r="AG83" s="6"/>
      <c r="AH83" s="6"/>
    </row>
    <row r="84" spans="1:36" x14ac:dyDescent="0.25">
      <c r="B84" t="s">
        <v>266</v>
      </c>
      <c r="C84" s="9" t="s">
        <v>520</v>
      </c>
      <c r="D84" s="97">
        <v>36140</v>
      </c>
      <c r="E84">
        <v>17</v>
      </c>
      <c r="F84" t="s">
        <v>577</v>
      </c>
      <c r="G84" s="2" t="s">
        <v>224</v>
      </c>
      <c r="H84" s="6">
        <v>27</v>
      </c>
      <c r="I84" s="7">
        <v>-2</v>
      </c>
      <c r="J84" s="6">
        <v>54</v>
      </c>
      <c r="K84" s="7">
        <v>1</v>
      </c>
      <c r="L84" s="6">
        <v>12</v>
      </c>
      <c r="M84" s="7">
        <v>-1</v>
      </c>
      <c r="N84" s="6">
        <v>-27</v>
      </c>
      <c r="O84" s="7">
        <v>-3</v>
      </c>
      <c r="S84" s="6"/>
      <c r="T84" s="6"/>
      <c r="V84" s="6"/>
      <c r="W84" s="6"/>
      <c r="Y84" s="6"/>
      <c r="Z84" s="6"/>
      <c r="AC84" s="6"/>
      <c r="AD84" s="6"/>
      <c r="AE84" s="6"/>
      <c r="AF84" s="6"/>
      <c r="AG84" s="6"/>
      <c r="AH84" s="6"/>
    </row>
    <row r="85" spans="1:36" x14ac:dyDescent="0.25">
      <c r="B85" t="s">
        <v>266</v>
      </c>
      <c r="C85" s="9" t="s">
        <v>495</v>
      </c>
      <c r="D85" s="97">
        <v>36159</v>
      </c>
      <c r="E85">
        <v>5</v>
      </c>
      <c r="F85" t="s">
        <v>678</v>
      </c>
      <c r="G85" s="2" t="s">
        <v>82</v>
      </c>
      <c r="H85" s="6">
        <v>30</v>
      </c>
      <c r="I85" s="7">
        <v>1</v>
      </c>
      <c r="J85" s="6">
        <v>50</v>
      </c>
      <c r="K85" s="7">
        <v>1</v>
      </c>
      <c r="L85" s="6">
        <v>15</v>
      </c>
      <c r="M85" s="7">
        <v>-1</v>
      </c>
      <c r="N85" s="6">
        <v>-20</v>
      </c>
      <c r="O85" s="7">
        <v>0</v>
      </c>
      <c r="S85" s="6"/>
      <c r="T85" s="6"/>
      <c r="V85" s="6"/>
      <c r="W85" s="6"/>
      <c r="Y85" s="6"/>
      <c r="Z85" s="6"/>
      <c r="AC85" s="6"/>
      <c r="AD85" s="6"/>
      <c r="AE85" s="6"/>
      <c r="AF85" s="6"/>
      <c r="AG85" s="6"/>
      <c r="AH85" s="6"/>
    </row>
    <row r="86" spans="1:36" x14ac:dyDescent="0.25">
      <c r="B86" t="s">
        <v>266</v>
      </c>
      <c r="C86" s="52" t="s">
        <v>793</v>
      </c>
      <c r="D86" s="97">
        <v>36125</v>
      </c>
      <c r="F86" t="s">
        <v>664</v>
      </c>
      <c r="G86" s="2" t="s">
        <v>54</v>
      </c>
      <c r="H86" s="6">
        <v>27.1</v>
      </c>
      <c r="I86" s="7">
        <v>-0.1</v>
      </c>
      <c r="J86" s="6">
        <v>55.5</v>
      </c>
      <c r="K86" s="7">
        <v>1.2</v>
      </c>
      <c r="L86" s="6">
        <v>12.3</v>
      </c>
      <c r="M86" s="7">
        <v>-0.8</v>
      </c>
      <c r="N86" s="6">
        <v>-28.4</v>
      </c>
      <c r="O86" s="7">
        <v>-1.3</v>
      </c>
      <c r="S86" s="6">
        <v>33</v>
      </c>
      <c r="T86" s="6">
        <v>56</v>
      </c>
      <c r="U86" s="7">
        <f>S86-T86</f>
        <v>-23</v>
      </c>
      <c r="V86" s="6">
        <v>66</v>
      </c>
      <c r="W86" s="6">
        <v>29</v>
      </c>
      <c r="X86" s="7">
        <f>V86-W86</f>
        <v>37</v>
      </c>
      <c r="Y86" s="6"/>
      <c r="Z86" s="6"/>
      <c r="AC86" s="1">
        <v>12.9</v>
      </c>
      <c r="AD86" s="6">
        <v>55.7</v>
      </c>
      <c r="AE86" s="1">
        <v>15.9</v>
      </c>
      <c r="AF86" s="6"/>
      <c r="AG86" s="6">
        <v>53.2</v>
      </c>
      <c r="AH86" s="6">
        <v>36</v>
      </c>
      <c r="AI86" s="7">
        <f>AG86-AH86</f>
        <v>17.200000000000003</v>
      </c>
      <c r="AJ86" s="4" t="s">
        <v>292</v>
      </c>
    </row>
    <row r="87" spans="1:36" x14ac:dyDescent="0.25">
      <c r="A87" s="1">
        <v>1999</v>
      </c>
      <c r="B87" t="s">
        <v>267</v>
      </c>
      <c r="C87" s="9" t="s">
        <v>591</v>
      </c>
      <c r="D87" s="97">
        <v>36164</v>
      </c>
      <c r="E87">
        <v>8</v>
      </c>
      <c r="F87" t="s">
        <v>264</v>
      </c>
      <c r="G87" s="2" t="s">
        <v>54</v>
      </c>
      <c r="H87" s="6">
        <v>29</v>
      </c>
      <c r="I87" s="7">
        <v>0</v>
      </c>
      <c r="J87" s="6">
        <v>52</v>
      </c>
      <c r="K87" s="7">
        <v>-3</v>
      </c>
      <c r="L87" s="6">
        <v>13</v>
      </c>
      <c r="M87" s="7">
        <v>2</v>
      </c>
      <c r="N87" s="6">
        <v>-23</v>
      </c>
      <c r="O87" s="7">
        <v>3</v>
      </c>
      <c r="S87" s="6"/>
      <c r="T87" s="6"/>
      <c r="V87" s="6"/>
      <c r="W87" s="6"/>
      <c r="Y87" s="6"/>
      <c r="Z87" s="6"/>
      <c r="AC87" s="6"/>
      <c r="AD87" s="6"/>
      <c r="AE87" s="6"/>
      <c r="AF87" s="6"/>
      <c r="AG87" s="6"/>
      <c r="AH87" s="6"/>
    </row>
    <row r="88" spans="1:36" x14ac:dyDescent="0.25">
      <c r="B88" t="s">
        <v>267</v>
      </c>
      <c r="C88" s="9" t="s">
        <v>572</v>
      </c>
      <c r="D88" s="97">
        <v>36165</v>
      </c>
      <c r="E88">
        <v>8</v>
      </c>
      <c r="F88" t="s">
        <v>357</v>
      </c>
      <c r="G88" s="2" t="s">
        <v>42</v>
      </c>
      <c r="H88" s="6">
        <v>24</v>
      </c>
      <c r="I88" s="7">
        <v>-3</v>
      </c>
      <c r="J88" s="6">
        <v>48</v>
      </c>
      <c r="K88" s="7">
        <v>-7</v>
      </c>
      <c r="L88" s="6">
        <v>19</v>
      </c>
      <c r="M88" s="7">
        <v>7</v>
      </c>
      <c r="N88" s="6">
        <v>-24</v>
      </c>
      <c r="O88" s="7">
        <v>4</v>
      </c>
      <c r="S88" s="6"/>
      <c r="T88" s="6"/>
      <c r="V88" s="6"/>
      <c r="W88" s="6"/>
      <c r="Y88" s="6"/>
      <c r="Z88" s="6"/>
      <c r="AC88" s="6"/>
      <c r="AD88" s="6"/>
      <c r="AE88" s="6"/>
      <c r="AF88" s="6"/>
      <c r="AG88" s="6"/>
      <c r="AH88" s="6"/>
    </row>
    <row r="89" spans="1:36" x14ac:dyDescent="0.25">
      <c r="A89" s="3"/>
      <c r="B89" s="3" t="s">
        <v>267</v>
      </c>
      <c r="C89" s="52" t="s">
        <v>491</v>
      </c>
      <c r="D89" s="97">
        <v>36166</v>
      </c>
      <c r="E89">
        <v>13</v>
      </c>
      <c r="F89" s="3" t="s">
        <v>357</v>
      </c>
      <c r="G89" s="2" t="s">
        <v>60</v>
      </c>
      <c r="H89" s="6">
        <v>25</v>
      </c>
      <c r="I89" s="7">
        <v>1</v>
      </c>
      <c r="J89" s="6">
        <v>57</v>
      </c>
      <c r="K89" s="7">
        <v>9</v>
      </c>
      <c r="L89" s="6">
        <v>12</v>
      </c>
      <c r="M89" s="7">
        <v>-7</v>
      </c>
      <c r="N89" s="6">
        <v>-32</v>
      </c>
      <c r="O89" s="7">
        <v>-8</v>
      </c>
      <c r="S89" s="6"/>
      <c r="T89" s="6"/>
      <c r="V89" s="6"/>
      <c r="W89" s="6"/>
      <c r="Y89" s="6"/>
      <c r="Z89" s="6"/>
      <c r="AC89" s="6"/>
      <c r="AD89" s="6"/>
      <c r="AE89" s="6"/>
      <c r="AF89" s="6"/>
      <c r="AG89" s="6"/>
      <c r="AH89" s="6"/>
    </row>
    <row r="90" spans="1:36" x14ac:dyDescent="0.25">
      <c r="B90" t="s">
        <v>267</v>
      </c>
      <c r="C90" s="9" t="s">
        <v>338</v>
      </c>
      <c r="D90" s="97">
        <v>36182</v>
      </c>
      <c r="E90">
        <v>28</v>
      </c>
      <c r="F90" t="s">
        <v>577</v>
      </c>
      <c r="G90" s="2" t="s">
        <v>224</v>
      </c>
      <c r="H90" s="6">
        <v>24</v>
      </c>
      <c r="I90" s="7">
        <v>-3</v>
      </c>
      <c r="J90" s="6">
        <v>56</v>
      </c>
      <c r="K90" s="7">
        <v>2</v>
      </c>
      <c r="L90" s="6">
        <v>14</v>
      </c>
      <c r="M90" s="7">
        <v>2</v>
      </c>
      <c r="N90" s="6">
        <v>-32</v>
      </c>
      <c r="O90" s="7">
        <v>-5</v>
      </c>
      <c r="S90" s="6"/>
      <c r="T90" s="6"/>
      <c r="V90" s="6"/>
      <c r="W90" s="6"/>
      <c r="Y90" s="6"/>
      <c r="Z90" s="6"/>
      <c r="AC90" s="6"/>
      <c r="AD90" s="6"/>
      <c r="AE90" s="6"/>
      <c r="AF90" s="6"/>
      <c r="AG90" s="6"/>
      <c r="AH90" s="6"/>
    </row>
    <row r="91" spans="1:36" x14ac:dyDescent="0.25">
      <c r="B91" t="s">
        <v>267</v>
      </c>
      <c r="C91" s="9" t="s">
        <v>569</v>
      </c>
      <c r="D91" s="97">
        <v>36188</v>
      </c>
      <c r="E91">
        <v>5</v>
      </c>
      <c r="F91" t="s">
        <v>264</v>
      </c>
      <c r="G91" s="2" t="s">
        <v>54</v>
      </c>
      <c r="H91" s="6">
        <v>29</v>
      </c>
      <c r="I91" s="7">
        <v>0</v>
      </c>
      <c r="J91" s="6">
        <v>53</v>
      </c>
      <c r="K91" s="7">
        <v>1</v>
      </c>
      <c r="L91" s="6">
        <v>13</v>
      </c>
      <c r="M91" s="7">
        <v>0</v>
      </c>
      <c r="N91" s="6">
        <v>-24</v>
      </c>
      <c r="O91" s="7">
        <v>-1</v>
      </c>
      <c r="S91" s="6"/>
      <c r="T91" s="6"/>
      <c r="V91" s="6"/>
      <c r="W91" s="6"/>
      <c r="Y91" s="6"/>
      <c r="Z91" s="6"/>
      <c r="AC91" s="6"/>
      <c r="AD91" s="6"/>
      <c r="AE91" s="6"/>
      <c r="AF91" s="6"/>
      <c r="AG91" s="6"/>
      <c r="AH91" s="6"/>
    </row>
    <row r="92" spans="1:36" x14ac:dyDescent="0.25">
      <c r="B92" t="s">
        <v>267</v>
      </c>
      <c r="C92" s="85" t="s">
        <v>794</v>
      </c>
      <c r="D92" s="97">
        <v>36164</v>
      </c>
      <c r="F92" t="s">
        <v>664</v>
      </c>
      <c r="G92" s="2" t="s">
        <v>54</v>
      </c>
      <c r="H92" s="6">
        <v>27.8</v>
      </c>
      <c r="I92" s="7">
        <v>0.7</v>
      </c>
      <c r="J92" s="6">
        <v>53.7</v>
      </c>
      <c r="K92" s="7">
        <v>-1.8</v>
      </c>
      <c r="L92" s="6">
        <v>13.1</v>
      </c>
      <c r="M92" s="7">
        <v>0.8</v>
      </c>
      <c r="N92" s="6">
        <v>-25.9</v>
      </c>
      <c r="O92" s="7">
        <v>2.5</v>
      </c>
      <c r="S92" s="6">
        <v>31</v>
      </c>
      <c r="T92" s="6">
        <v>56</v>
      </c>
      <c r="U92" s="7">
        <f>S92-T92</f>
        <v>-25</v>
      </c>
      <c r="V92" s="6">
        <v>65</v>
      </c>
      <c r="W92" s="6">
        <v>30</v>
      </c>
      <c r="X92" s="7">
        <f>V92-W92</f>
        <v>35</v>
      </c>
      <c r="Y92" s="6"/>
      <c r="Z92" s="6"/>
      <c r="AC92" s="1">
        <v>13.4</v>
      </c>
      <c r="AD92" s="6">
        <v>54.5</v>
      </c>
      <c r="AE92" s="6">
        <v>17.399999999999999</v>
      </c>
      <c r="AF92" s="6"/>
      <c r="AG92" s="6">
        <v>51.8</v>
      </c>
      <c r="AH92" s="6">
        <v>39</v>
      </c>
      <c r="AI92" s="7">
        <f>AG92-AH92</f>
        <v>12.799999999999997</v>
      </c>
      <c r="AJ92" s="4" t="s">
        <v>292</v>
      </c>
    </row>
    <row r="93" spans="1:36" x14ac:dyDescent="0.25">
      <c r="B93" t="s">
        <v>268</v>
      </c>
      <c r="C93" s="9" t="s">
        <v>657</v>
      </c>
      <c r="D93" s="97">
        <v>36196</v>
      </c>
      <c r="E93">
        <v>9</v>
      </c>
      <c r="F93" t="s">
        <v>678</v>
      </c>
      <c r="G93" s="2" t="s">
        <v>82</v>
      </c>
      <c r="H93" s="6">
        <v>28</v>
      </c>
      <c r="I93" s="7">
        <v>-2</v>
      </c>
      <c r="J93" s="6">
        <v>49</v>
      </c>
      <c r="K93" s="7">
        <v>-1</v>
      </c>
      <c r="L93" s="6">
        <v>16</v>
      </c>
      <c r="M93" s="7">
        <v>1</v>
      </c>
      <c r="N93" s="6">
        <v>-21</v>
      </c>
      <c r="O93" s="7">
        <v>-1</v>
      </c>
      <c r="S93" s="6"/>
      <c r="T93" s="6"/>
      <c r="V93" s="6"/>
      <c r="W93" s="6"/>
      <c r="Y93" s="6"/>
      <c r="Z93" s="6"/>
      <c r="AC93" s="6"/>
      <c r="AD93" s="6"/>
      <c r="AE93" s="6"/>
      <c r="AF93" s="6"/>
      <c r="AG93" s="6"/>
      <c r="AH93" s="6"/>
    </row>
    <row r="94" spans="1:36" x14ac:dyDescent="0.25">
      <c r="B94" t="s">
        <v>268</v>
      </c>
      <c r="C94" s="9" t="s">
        <v>452</v>
      </c>
      <c r="D94" s="97">
        <v>36210</v>
      </c>
      <c r="E94">
        <v>26</v>
      </c>
      <c r="F94" t="s">
        <v>577</v>
      </c>
      <c r="G94" s="2" t="s">
        <v>224</v>
      </c>
      <c r="H94" s="6">
        <v>30</v>
      </c>
      <c r="I94" s="7">
        <v>6</v>
      </c>
      <c r="J94" s="6">
        <v>51</v>
      </c>
      <c r="K94" s="7">
        <v>-5</v>
      </c>
      <c r="L94" s="6">
        <v>14</v>
      </c>
      <c r="M94" s="7">
        <v>0</v>
      </c>
      <c r="N94" s="6">
        <v>-21</v>
      </c>
      <c r="O94" s="7">
        <v>11</v>
      </c>
      <c r="S94" s="6"/>
      <c r="T94" s="6"/>
      <c r="V94" s="6"/>
      <c r="W94" s="6"/>
      <c r="Y94" s="6"/>
      <c r="Z94" s="6"/>
      <c r="AC94" s="6"/>
      <c r="AD94" s="6"/>
      <c r="AE94" s="6"/>
      <c r="AF94" s="6"/>
      <c r="AG94" s="6"/>
      <c r="AH94" s="6"/>
    </row>
    <row r="95" spans="1:36" x14ac:dyDescent="0.25">
      <c r="B95" s="3" t="s">
        <v>268</v>
      </c>
      <c r="C95" s="52" t="s">
        <v>781</v>
      </c>
      <c r="D95" s="97">
        <v>36217</v>
      </c>
      <c r="E95">
        <v>5</v>
      </c>
      <c r="F95" t="s">
        <v>264</v>
      </c>
      <c r="G95" s="2" t="s">
        <v>54</v>
      </c>
      <c r="H95" s="6">
        <v>30</v>
      </c>
      <c r="I95" s="7">
        <v>1</v>
      </c>
      <c r="J95" s="6">
        <v>52</v>
      </c>
      <c r="K95" s="7">
        <v>-1</v>
      </c>
      <c r="L95" s="6">
        <v>11</v>
      </c>
      <c r="M95" s="7">
        <v>-2</v>
      </c>
      <c r="N95" s="6">
        <v>-22</v>
      </c>
      <c r="O95" s="7">
        <v>2</v>
      </c>
      <c r="S95" s="6"/>
      <c r="T95" s="6"/>
      <c r="V95" s="6"/>
      <c r="W95" s="6"/>
      <c r="Y95" s="6"/>
      <c r="Z95" s="6"/>
      <c r="AC95" s="6"/>
      <c r="AD95" s="6"/>
      <c r="AE95" s="6"/>
      <c r="AF95" s="6"/>
      <c r="AG95" s="6"/>
      <c r="AH95" s="6"/>
    </row>
    <row r="96" spans="1:36" x14ac:dyDescent="0.25">
      <c r="B96" t="s">
        <v>268</v>
      </c>
      <c r="C96" s="52" t="s">
        <v>795</v>
      </c>
      <c r="D96" s="97">
        <v>36188</v>
      </c>
      <c r="F96" t="s">
        <v>664</v>
      </c>
      <c r="G96" s="2" t="s">
        <v>54</v>
      </c>
      <c r="H96" s="6">
        <v>27.5</v>
      </c>
      <c r="I96" s="7">
        <v>-0.3</v>
      </c>
      <c r="J96" s="6">
        <v>53.9</v>
      </c>
      <c r="K96" s="7">
        <v>0.2</v>
      </c>
      <c r="L96" s="6">
        <v>13.6</v>
      </c>
      <c r="M96" s="7">
        <v>0.5</v>
      </c>
      <c r="N96" s="6">
        <v>-26.4</v>
      </c>
      <c r="O96" s="7">
        <v>-0.5</v>
      </c>
      <c r="S96" s="6">
        <v>28</v>
      </c>
      <c r="T96" s="6">
        <v>60</v>
      </c>
      <c r="U96" s="7">
        <f>S96-T96</f>
        <v>-32</v>
      </c>
      <c r="V96" s="6">
        <v>63</v>
      </c>
      <c r="W96" s="6">
        <v>34</v>
      </c>
      <c r="X96" s="7">
        <f>V96-W96</f>
        <v>29</v>
      </c>
      <c r="Y96" s="6"/>
      <c r="Z96" s="6"/>
      <c r="AC96" s="1">
        <v>11.8</v>
      </c>
      <c r="AD96" s="6">
        <v>52.6</v>
      </c>
      <c r="AE96" s="6">
        <v>18.2</v>
      </c>
      <c r="AF96" s="6"/>
      <c r="AG96" s="6">
        <v>50.3</v>
      </c>
      <c r="AH96" s="6">
        <v>37.299999999999997</v>
      </c>
      <c r="AI96" s="7">
        <f>AG96-AH96</f>
        <v>13</v>
      </c>
      <c r="AJ96" s="4" t="s">
        <v>292</v>
      </c>
    </row>
    <row r="97" spans="2:36" x14ac:dyDescent="0.25">
      <c r="B97" t="s">
        <v>294</v>
      </c>
      <c r="C97" s="9" t="s">
        <v>657</v>
      </c>
      <c r="D97" s="97">
        <v>36224</v>
      </c>
      <c r="E97">
        <v>11</v>
      </c>
      <c r="F97" t="s">
        <v>678</v>
      </c>
      <c r="G97" s="2" t="s">
        <v>82</v>
      </c>
      <c r="H97" s="6">
        <v>29</v>
      </c>
      <c r="I97" s="7">
        <v>1</v>
      </c>
      <c r="J97" s="6">
        <v>52</v>
      </c>
      <c r="K97" s="7">
        <v>3</v>
      </c>
      <c r="L97" s="6">
        <v>16</v>
      </c>
      <c r="M97" s="7">
        <v>0</v>
      </c>
      <c r="N97" s="6">
        <v>-23</v>
      </c>
      <c r="O97" s="7">
        <v>-2</v>
      </c>
      <c r="S97" s="6"/>
      <c r="T97" s="6"/>
      <c r="V97" s="6"/>
      <c r="W97" s="6"/>
      <c r="Y97" s="6"/>
      <c r="Z97" s="6"/>
      <c r="AC97" s="6"/>
      <c r="AD97" s="6"/>
      <c r="AE97" s="6"/>
      <c r="AF97" s="6"/>
      <c r="AG97" s="6"/>
      <c r="AH97" s="6"/>
    </row>
    <row r="98" spans="2:36" x14ac:dyDescent="0.25">
      <c r="B98" t="s">
        <v>294</v>
      </c>
      <c r="C98" s="9" t="s">
        <v>452</v>
      </c>
      <c r="D98" s="97">
        <v>36238</v>
      </c>
      <c r="E98">
        <v>24</v>
      </c>
      <c r="F98" t="s">
        <v>577</v>
      </c>
      <c r="G98" s="2" t="s">
        <v>224</v>
      </c>
      <c r="H98" s="6">
        <v>27</v>
      </c>
      <c r="I98" s="7">
        <v>-3</v>
      </c>
      <c r="J98" s="6">
        <v>54</v>
      </c>
      <c r="K98" s="7">
        <v>3</v>
      </c>
      <c r="L98" s="6">
        <v>13</v>
      </c>
      <c r="M98" s="7">
        <v>-1</v>
      </c>
      <c r="N98" s="6">
        <v>-27</v>
      </c>
      <c r="O98" s="7">
        <v>-6</v>
      </c>
      <c r="S98" s="6"/>
      <c r="T98" s="6"/>
      <c r="V98" s="6"/>
      <c r="W98" s="6"/>
      <c r="Y98" s="6"/>
      <c r="Z98" s="6"/>
      <c r="AC98" s="6"/>
      <c r="AD98" s="6"/>
      <c r="AE98" s="6"/>
      <c r="AF98" s="6"/>
      <c r="AG98" s="6"/>
      <c r="AH98" s="6"/>
    </row>
    <row r="99" spans="2:36" x14ac:dyDescent="0.25">
      <c r="B99" t="s">
        <v>294</v>
      </c>
      <c r="C99" s="9" t="s">
        <v>394</v>
      </c>
      <c r="D99" s="97">
        <v>36249</v>
      </c>
      <c r="E99">
        <v>9</v>
      </c>
      <c r="F99" t="s">
        <v>264</v>
      </c>
      <c r="G99" s="2" t="s">
        <v>54</v>
      </c>
      <c r="H99" s="6">
        <v>27</v>
      </c>
      <c r="I99" s="7">
        <v>-3</v>
      </c>
      <c r="J99" s="6">
        <v>54</v>
      </c>
      <c r="K99" s="7">
        <v>2</v>
      </c>
      <c r="L99" s="6">
        <v>13</v>
      </c>
      <c r="M99" s="7">
        <v>2</v>
      </c>
      <c r="N99" s="6">
        <v>-27</v>
      </c>
      <c r="O99" s="7">
        <v>-5</v>
      </c>
      <c r="S99" s="6"/>
      <c r="T99" s="6"/>
      <c r="V99" s="6"/>
      <c r="W99" s="6"/>
      <c r="Y99" s="6"/>
      <c r="Z99" s="6"/>
      <c r="AC99" s="6"/>
      <c r="AD99" s="6"/>
      <c r="AE99" s="6"/>
      <c r="AF99" s="6"/>
      <c r="AG99" s="6"/>
      <c r="AH99" s="6"/>
    </row>
    <row r="100" spans="2:36" x14ac:dyDescent="0.25">
      <c r="B100" t="s">
        <v>294</v>
      </c>
      <c r="C100" s="52" t="s">
        <v>796</v>
      </c>
      <c r="D100" s="97">
        <v>36219</v>
      </c>
      <c r="F100" t="s">
        <v>664</v>
      </c>
      <c r="G100" s="2" t="s">
        <v>54</v>
      </c>
      <c r="H100" s="6">
        <v>28.5</v>
      </c>
      <c r="I100" s="7">
        <v>1</v>
      </c>
      <c r="J100" s="6">
        <v>53.3</v>
      </c>
      <c r="K100" s="7">
        <v>-0.6</v>
      </c>
      <c r="L100" s="6">
        <v>12.8</v>
      </c>
      <c r="M100" s="7">
        <v>-0.8</v>
      </c>
      <c r="N100" s="6">
        <v>-24.8</v>
      </c>
      <c r="O100" s="7">
        <v>1.6</v>
      </c>
      <c r="S100" s="6">
        <v>32</v>
      </c>
      <c r="T100" s="6">
        <v>56</v>
      </c>
      <c r="U100" s="7">
        <f>S100-T100</f>
        <v>-24</v>
      </c>
      <c r="V100" s="6">
        <v>67</v>
      </c>
      <c r="W100" s="6">
        <v>28</v>
      </c>
      <c r="X100" s="7">
        <f>V100-W100</f>
        <v>39</v>
      </c>
      <c r="Y100" s="6"/>
      <c r="Z100" s="6"/>
      <c r="AC100" s="1">
        <v>12.7</v>
      </c>
      <c r="AD100" s="6">
        <v>51.1</v>
      </c>
      <c r="AE100" s="6">
        <v>19.5</v>
      </c>
      <c r="AF100" s="6"/>
      <c r="AG100" s="6">
        <v>50.3</v>
      </c>
      <c r="AH100" s="6">
        <v>37.1</v>
      </c>
      <c r="AI100" s="7">
        <f>AG100-AH100</f>
        <v>13.199999999999996</v>
      </c>
      <c r="AJ100" s="4" t="s">
        <v>292</v>
      </c>
    </row>
    <row r="101" spans="2:36" x14ac:dyDescent="0.25">
      <c r="B101" t="s">
        <v>269</v>
      </c>
      <c r="C101" s="9" t="s">
        <v>640</v>
      </c>
      <c r="D101" s="97">
        <v>36266</v>
      </c>
      <c r="E101">
        <v>21</v>
      </c>
      <c r="F101" t="s">
        <v>678</v>
      </c>
      <c r="G101" s="2" t="s">
        <v>82</v>
      </c>
      <c r="H101" s="6">
        <v>28</v>
      </c>
      <c r="I101" s="7">
        <v>-1</v>
      </c>
      <c r="J101" s="6">
        <v>50</v>
      </c>
      <c r="K101" s="7">
        <v>-2</v>
      </c>
      <c r="L101" s="6">
        <v>17</v>
      </c>
      <c r="M101" s="7">
        <v>1</v>
      </c>
      <c r="N101" s="6">
        <v>-22</v>
      </c>
      <c r="O101" s="7">
        <v>1</v>
      </c>
      <c r="S101" s="6"/>
      <c r="T101" s="6"/>
      <c r="V101" s="6"/>
      <c r="W101" s="6"/>
      <c r="Y101" s="6"/>
      <c r="Z101" s="6"/>
      <c r="AC101" s="6"/>
      <c r="AD101" s="6"/>
      <c r="AE101" s="6"/>
      <c r="AF101" s="6"/>
      <c r="AG101" s="6"/>
      <c r="AH101" s="6"/>
    </row>
    <row r="102" spans="2:36" x14ac:dyDescent="0.25">
      <c r="B102" t="s">
        <v>269</v>
      </c>
      <c r="C102" s="9" t="s">
        <v>585</v>
      </c>
      <c r="D102" s="97">
        <v>36271</v>
      </c>
      <c r="E102">
        <v>30</v>
      </c>
      <c r="F102" t="s">
        <v>264</v>
      </c>
      <c r="G102" s="2" t="s">
        <v>54</v>
      </c>
      <c r="H102" s="6">
        <v>29</v>
      </c>
      <c r="I102" s="7">
        <v>2</v>
      </c>
      <c r="J102" s="6">
        <v>52</v>
      </c>
      <c r="K102" s="7">
        <v>-2</v>
      </c>
      <c r="L102" s="6">
        <v>13</v>
      </c>
      <c r="M102" s="7">
        <v>0</v>
      </c>
      <c r="N102" s="6">
        <v>-23</v>
      </c>
      <c r="O102" s="7">
        <v>4</v>
      </c>
      <c r="S102" s="6"/>
      <c r="T102" s="6"/>
      <c r="V102" s="6"/>
      <c r="W102" s="6"/>
      <c r="Y102" s="6"/>
      <c r="Z102" s="6"/>
      <c r="AC102" s="6"/>
      <c r="AD102" s="6"/>
      <c r="AE102" s="6"/>
      <c r="AF102" s="6"/>
      <c r="AG102" s="6"/>
      <c r="AH102" s="6"/>
    </row>
    <row r="103" spans="2:36" x14ac:dyDescent="0.25">
      <c r="B103" t="s">
        <v>269</v>
      </c>
      <c r="C103" s="9" t="s">
        <v>527</v>
      </c>
      <c r="D103" s="97">
        <v>36273</v>
      </c>
      <c r="E103">
        <v>29</v>
      </c>
      <c r="F103" t="s">
        <v>577</v>
      </c>
      <c r="G103" s="2" t="s">
        <v>224</v>
      </c>
      <c r="H103" s="6">
        <v>25</v>
      </c>
      <c r="I103" s="7">
        <v>-2</v>
      </c>
      <c r="J103" s="6">
        <v>56</v>
      </c>
      <c r="K103" s="7">
        <v>2</v>
      </c>
      <c r="L103" s="6">
        <v>13</v>
      </c>
      <c r="M103" s="7">
        <v>0</v>
      </c>
      <c r="N103" s="6">
        <v>-31</v>
      </c>
      <c r="O103" s="7">
        <v>-4</v>
      </c>
      <c r="S103" s="6"/>
      <c r="T103" s="6"/>
      <c r="V103" s="6"/>
      <c r="W103" s="6"/>
      <c r="Y103" s="6"/>
      <c r="Z103" s="6"/>
      <c r="AC103" s="6"/>
      <c r="AD103" s="6"/>
      <c r="AE103" s="6"/>
      <c r="AF103" s="6"/>
      <c r="AG103" s="6"/>
      <c r="AH103" s="6"/>
    </row>
    <row r="104" spans="2:36" x14ac:dyDescent="0.25">
      <c r="B104" t="s">
        <v>269</v>
      </c>
      <c r="C104" s="9" t="s">
        <v>677</v>
      </c>
      <c r="D104" s="97">
        <v>36278</v>
      </c>
      <c r="E104">
        <v>2</v>
      </c>
      <c r="F104" t="s">
        <v>357</v>
      </c>
      <c r="G104" s="2" t="s">
        <v>180</v>
      </c>
      <c r="H104" s="6">
        <v>28</v>
      </c>
      <c r="I104" s="7">
        <v>3</v>
      </c>
      <c r="J104" s="6">
        <v>55</v>
      </c>
      <c r="K104" s="7">
        <v>-2</v>
      </c>
      <c r="L104" s="6">
        <v>11</v>
      </c>
      <c r="M104" s="7">
        <v>-1</v>
      </c>
      <c r="N104" s="6">
        <v>-27</v>
      </c>
      <c r="O104" s="7">
        <v>5</v>
      </c>
      <c r="S104" s="6"/>
      <c r="T104" s="6"/>
      <c r="V104" s="6"/>
      <c r="W104" s="6"/>
      <c r="Y104" s="6"/>
      <c r="Z104" s="6"/>
      <c r="AC104" s="6"/>
      <c r="AD104" s="6"/>
      <c r="AE104" s="6"/>
      <c r="AF104" s="6"/>
      <c r="AG104" s="6"/>
      <c r="AH104" s="6"/>
    </row>
    <row r="105" spans="2:36" x14ac:dyDescent="0.25">
      <c r="B105" t="s">
        <v>269</v>
      </c>
      <c r="C105" s="9" t="s">
        <v>582</v>
      </c>
      <c r="D105" s="97">
        <v>36280</v>
      </c>
      <c r="E105">
        <v>2</v>
      </c>
      <c r="F105" t="s">
        <v>577</v>
      </c>
      <c r="G105" s="2" t="s">
        <v>124</v>
      </c>
      <c r="H105" s="6">
        <v>30</v>
      </c>
      <c r="J105" s="6">
        <v>50</v>
      </c>
      <c r="L105" s="6">
        <v>14</v>
      </c>
      <c r="N105" s="6">
        <v>-20</v>
      </c>
      <c r="P105" t="s">
        <v>639</v>
      </c>
      <c r="S105" s="6"/>
      <c r="T105" s="6"/>
      <c r="V105" s="6"/>
      <c r="W105" s="6"/>
      <c r="Y105" s="6"/>
      <c r="Z105" s="6"/>
      <c r="AC105" s="6"/>
      <c r="AD105" s="6"/>
      <c r="AE105" s="6"/>
      <c r="AF105" s="6"/>
      <c r="AG105" s="6"/>
      <c r="AH105" s="6"/>
    </row>
    <row r="106" spans="2:36" x14ac:dyDescent="0.25">
      <c r="B106" t="s">
        <v>269</v>
      </c>
      <c r="C106" s="52" t="s">
        <v>797</v>
      </c>
      <c r="D106" s="97">
        <v>36249</v>
      </c>
      <c r="F106" t="s">
        <v>664</v>
      </c>
      <c r="G106" s="2" t="s">
        <v>54</v>
      </c>
      <c r="H106" s="6">
        <v>26.1</v>
      </c>
      <c r="I106" s="7">
        <v>-2.4</v>
      </c>
      <c r="J106" s="6">
        <v>55.4</v>
      </c>
      <c r="K106" s="7">
        <v>2.1</v>
      </c>
      <c r="L106" s="6">
        <v>12.9</v>
      </c>
      <c r="M106" s="7">
        <v>0.1</v>
      </c>
      <c r="N106" s="6">
        <v>-29.3</v>
      </c>
      <c r="O106" s="7">
        <v>-4.5</v>
      </c>
      <c r="S106" s="6">
        <v>32</v>
      </c>
      <c r="T106" s="6">
        <v>58</v>
      </c>
      <c r="U106" s="7">
        <f>S106-T106</f>
        <v>-26</v>
      </c>
      <c r="V106" s="6">
        <v>66</v>
      </c>
      <c r="W106" s="6">
        <v>31</v>
      </c>
      <c r="X106" s="7">
        <f>V106-W106</f>
        <v>35</v>
      </c>
      <c r="Y106" s="6"/>
      <c r="Z106" s="6"/>
      <c r="AC106" s="1">
        <v>12.9</v>
      </c>
      <c r="AD106" s="6">
        <v>56.4</v>
      </c>
      <c r="AE106" s="6">
        <v>19.3</v>
      </c>
      <c r="AF106" s="6"/>
      <c r="AG106" s="6">
        <v>56.5</v>
      </c>
      <c r="AH106" s="6">
        <v>35.700000000000003</v>
      </c>
      <c r="AI106" s="7">
        <f>AG106-AH106</f>
        <v>20.799999999999997</v>
      </c>
      <c r="AJ106" s="4" t="s">
        <v>292</v>
      </c>
    </row>
    <row r="107" spans="2:36" x14ac:dyDescent="0.25">
      <c r="B107" t="s">
        <v>270</v>
      </c>
      <c r="C107" s="9" t="s">
        <v>647</v>
      </c>
      <c r="D107" s="97">
        <v>36287</v>
      </c>
      <c r="E107">
        <v>11</v>
      </c>
      <c r="F107" t="s">
        <v>678</v>
      </c>
      <c r="G107" s="2" t="s">
        <v>82</v>
      </c>
      <c r="H107" s="6">
        <v>28</v>
      </c>
      <c r="I107" s="7">
        <v>0</v>
      </c>
      <c r="J107" s="6">
        <v>51</v>
      </c>
      <c r="K107" s="7">
        <v>1</v>
      </c>
      <c r="L107" s="6">
        <v>16</v>
      </c>
      <c r="M107" s="7">
        <v>-1</v>
      </c>
      <c r="N107" s="6">
        <v>-23</v>
      </c>
      <c r="O107" s="7">
        <v>-1</v>
      </c>
      <c r="S107" s="6"/>
      <c r="T107" s="6"/>
      <c r="V107" s="6"/>
      <c r="W107" s="6"/>
      <c r="Y107" s="6"/>
      <c r="Z107" s="6"/>
      <c r="AC107" s="6"/>
      <c r="AD107" s="6"/>
      <c r="AE107" s="6"/>
      <c r="AF107" s="6"/>
      <c r="AG107" s="6"/>
      <c r="AH107" s="6"/>
    </row>
    <row r="108" spans="2:36" x14ac:dyDescent="0.25">
      <c r="B108" t="s">
        <v>270</v>
      </c>
      <c r="C108" s="9" t="s">
        <v>647</v>
      </c>
      <c r="D108" s="97">
        <v>36287</v>
      </c>
      <c r="E108">
        <v>11</v>
      </c>
      <c r="F108" t="s">
        <v>678</v>
      </c>
      <c r="G108" s="2" t="s">
        <v>82</v>
      </c>
      <c r="H108" s="6">
        <v>28</v>
      </c>
      <c r="I108" s="7">
        <v>0</v>
      </c>
      <c r="J108" s="6">
        <v>51</v>
      </c>
      <c r="K108" s="7">
        <v>1</v>
      </c>
      <c r="L108" s="6">
        <v>16</v>
      </c>
      <c r="M108" s="7">
        <v>-1</v>
      </c>
      <c r="N108" s="6">
        <v>-23</v>
      </c>
      <c r="O108" s="7">
        <v>-1</v>
      </c>
      <c r="S108" s="6"/>
      <c r="T108" s="6"/>
      <c r="V108" s="6"/>
      <c r="W108" s="6"/>
      <c r="Y108" s="6"/>
      <c r="Z108" s="6"/>
      <c r="AC108" s="6"/>
      <c r="AD108" s="6"/>
      <c r="AE108" s="6"/>
      <c r="AF108" s="6"/>
      <c r="AG108" s="6"/>
      <c r="AH108" s="6"/>
    </row>
    <row r="109" spans="2:36" x14ac:dyDescent="0.25">
      <c r="B109" t="s">
        <v>270</v>
      </c>
      <c r="C109" s="9" t="s">
        <v>493</v>
      </c>
      <c r="D109" s="97">
        <v>36295</v>
      </c>
      <c r="F109" t="s">
        <v>577</v>
      </c>
      <c r="G109" s="2" t="s">
        <v>232</v>
      </c>
      <c r="H109" s="6">
        <v>25</v>
      </c>
      <c r="I109" s="7">
        <v>0</v>
      </c>
      <c r="J109" s="6">
        <v>52</v>
      </c>
      <c r="K109" s="7">
        <v>-4</v>
      </c>
      <c r="L109" s="6">
        <v>17</v>
      </c>
      <c r="M109" s="7">
        <v>4</v>
      </c>
      <c r="N109" s="6">
        <v>-27</v>
      </c>
      <c r="O109" s="7">
        <v>4</v>
      </c>
      <c r="S109" s="6"/>
      <c r="T109" s="6"/>
      <c r="V109" s="6"/>
      <c r="W109" s="6"/>
      <c r="Y109" s="6"/>
      <c r="Z109" s="6"/>
      <c r="AC109" s="6"/>
      <c r="AD109" s="6"/>
      <c r="AE109" s="6"/>
      <c r="AF109" s="6"/>
      <c r="AG109" s="6"/>
      <c r="AH109" s="6"/>
    </row>
    <row r="110" spans="2:36" x14ac:dyDescent="0.25">
      <c r="B110" t="s">
        <v>270</v>
      </c>
      <c r="C110" s="52" t="s">
        <v>322</v>
      </c>
      <c r="D110" s="97">
        <v>36301</v>
      </c>
      <c r="E110">
        <v>26</v>
      </c>
      <c r="F110" t="s">
        <v>577</v>
      </c>
      <c r="G110" s="2" t="s">
        <v>224</v>
      </c>
      <c r="H110" s="6">
        <v>28</v>
      </c>
      <c r="I110" s="7">
        <v>3</v>
      </c>
      <c r="J110" s="6">
        <v>52</v>
      </c>
      <c r="K110" s="7">
        <v>-4</v>
      </c>
      <c r="L110" s="6">
        <v>14</v>
      </c>
      <c r="M110" s="7">
        <v>1</v>
      </c>
      <c r="N110" s="6">
        <v>-24</v>
      </c>
      <c r="O110" s="7">
        <v>-7</v>
      </c>
      <c r="S110" s="6"/>
      <c r="T110" s="6"/>
      <c r="V110" s="6"/>
      <c r="W110" s="6"/>
      <c r="Y110" s="6"/>
      <c r="Z110" s="6"/>
      <c r="AC110" s="6"/>
      <c r="AD110" s="6"/>
      <c r="AE110" s="6"/>
      <c r="AF110" s="6"/>
      <c r="AG110" s="6"/>
      <c r="AH110" s="6"/>
    </row>
    <row r="111" spans="2:36" x14ac:dyDescent="0.25">
      <c r="B111" t="s">
        <v>270</v>
      </c>
      <c r="C111" s="9" t="s">
        <v>667</v>
      </c>
      <c r="D111" s="97">
        <v>36306</v>
      </c>
      <c r="E111">
        <v>4</v>
      </c>
      <c r="F111" t="s">
        <v>264</v>
      </c>
      <c r="G111" s="2" t="s">
        <v>54</v>
      </c>
      <c r="H111" s="6">
        <v>24</v>
      </c>
      <c r="I111" s="7">
        <v>-5</v>
      </c>
      <c r="J111" s="6">
        <v>52</v>
      </c>
      <c r="K111" s="7">
        <v>0</v>
      </c>
      <c r="L111" s="6">
        <v>16</v>
      </c>
      <c r="M111" s="7">
        <v>3</v>
      </c>
      <c r="N111" s="6">
        <v>-28</v>
      </c>
      <c r="O111" s="7">
        <v>-5</v>
      </c>
      <c r="S111" s="6"/>
      <c r="T111" s="6"/>
      <c r="V111" s="6"/>
      <c r="W111" s="6"/>
      <c r="Y111" s="6"/>
      <c r="Z111" s="6"/>
      <c r="AC111" s="6"/>
      <c r="AD111" s="6"/>
      <c r="AE111" s="6"/>
      <c r="AF111" s="6"/>
      <c r="AG111" s="6"/>
      <c r="AH111" s="6"/>
    </row>
    <row r="112" spans="2:36" x14ac:dyDescent="0.25">
      <c r="B112" t="s">
        <v>270</v>
      </c>
      <c r="C112" s="52" t="s">
        <v>798</v>
      </c>
      <c r="D112" s="97">
        <v>36271</v>
      </c>
      <c r="F112" t="s">
        <v>664</v>
      </c>
      <c r="G112" s="2" t="s">
        <v>54</v>
      </c>
      <c r="H112" s="6">
        <v>26.7</v>
      </c>
      <c r="I112" s="7">
        <v>0.6</v>
      </c>
      <c r="J112" s="6">
        <v>53.6</v>
      </c>
      <c r="K112" s="7">
        <v>-1.8</v>
      </c>
      <c r="L112" s="6">
        <v>13.8</v>
      </c>
      <c r="M112" s="7">
        <v>0.9</v>
      </c>
      <c r="N112" s="6">
        <v>-26.9</v>
      </c>
      <c r="O112" s="7">
        <v>2.4</v>
      </c>
      <c r="S112" s="6">
        <v>26</v>
      </c>
      <c r="T112" s="6">
        <v>62</v>
      </c>
      <c r="U112" s="7">
        <f>S112-T112</f>
        <v>-36</v>
      </c>
      <c r="V112" s="6">
        <v>65</v>
      </c>
      <c r="W112" s="6">
        <v>31</v>
      </c>
      <c r="X112" s="7">
        <f>V112-W112</f>
        <v>34</v>
      </c>
      <c r="Y112" s="6"/>
      <c r="Z112" s="6"/>
      <c r="AC112" s="1">
        <v>12.2</v>
      </c>
      <c r="AD112" s="6">
        <v>56.6</v>
      </c>
      <c r="AE112" s="6">
        <v>19.399999999999999</v>
      </c>
      <c r="AF112" s="6"/>
      <c r="AG112" s="6">
        <v>56.5</v>
      </c>
      <c r="AH112" s="6">
        <v>36.299999999999997</v>
      </c>
      <c r="AI112" s="7">
        <f>AG112-AH112</f>
        <v>20.200000000000003</v>
      </c>
      <c r="AJ112" s="4" t="s">
        <v>292</v>
      </c>
    </row>
    <row r="113" spans="2:36" x14ac:dyDescent="0.25">
      <c r="B113" t="s">
        <v>263</v>
      </c>
      <c r="C113" s="9" t="s">
        <v>694</v>
      </c>
      <c r="D113" s="97">
        <v>36315</v>
      </c>
      <c r="E113">
        <v>8</v>
      </c>
      <c r="F113" t="s">
        <v>678</v>
      </c>
      <c r="G113" s="2" t="s">
        <v>82</v>
      </c>
      <c r="H113" s="6">
        <v>29</v>
      </c>
      <c r="I113" s="7">
        <v>1</v>
      </c>
      <c r="J113" s="6">
        <v>46</v>
      </c>
      <c r="K113" s="7">
        <v>-5</v>
      </c>
      <c r="L113" s="6">
        <v>19</v>
      </c>
      <c r="M113" s="7">
        <v>3</v>
      </c>
      <c r="N113" s="6">
        <v>-17</v>
      </c>
      <c r="O113" s="7">
        <v>6</v>
      </c>
      <c r="S113" s="6"/>
      <c r="T113" s="6"/>
      <c r="V113" s="6"/>
      <c r="W113" s="6"/>
      <c r="Y113" s="6"/>
      <c r="Z113" s="6"/>
      <c r="AC113" s="6"/>
      <c r="AD113" s="6"/>
      <c r="AE113" s="6"/>
      <c r="AF113" s="6"/>
      <c r="AG113" s="6"/>
      <c r="AH113" s="6"/>
    </row>
    <row r="114" spans="2:36" x14ac:dyDescent="0.25">
      <c r="B114" t="s">
        <v>263</v>
      </c>
      <c r="C114" s="9" t="s">
        <v>461</v>
      </c>
      <c r="D114" s="97">
        <v>36329</v>
      </c>
      <c r="E114">
        <v>24</v>
      </c>
      <c r="F114" t="s">
        <v>577</v>
      </c>
      <c r="G114" s="2" t="s">
        <v>224</v>
      </c>
      <c r="H114" s="6">
        <v>28</v>
      </c>
      <c r="I114" s="7">
        <v>3</v>
      </c>
      <c r="J114" s="6">
        <v>51</v>
      </c>
      <c r="K114" s="7">
        <v>-1</v>
      </c>
      <c r="L114" s="6">
        <v>13</v>
      </c>
      <c r="M114" s="7">
        <v>-4</v>
      </c>
      <c r="N114" s="6">
        <v>-23</v>
      </c>
      <c r="O114" s="7">
        <v>4</v>
      </c>
      <c r="S114" s="6"/>
      <c r="T114" s="6"/>
      <c r="V114" s="6"/>
      <c r="W114" s="6"/>
      <c r="Y114" s="6"/>
      <c r="Z114" s="6"/>
      <c r="AC114" s="6"/>
      <c r="AD114" s="6"/>
      <c r="AE114" s="6"/>
      <c r="AF114" s="6"/>
      <c r="AG114" s="6"/>
      <c r="AH114" s="6"/>
    </row>
    <row r="115" spans="2:36" x14ac:dyDescent="0.25">
      <c r="B115" t="s">
        <v>263</v>
      </c>
      <c r="C115" s="9" t="s">
        <v>799</v>
      </c>
      <c r="D115" s="97">
        <v>36334</v>
      </c>
      <c r="F115" t="s">
        <v>264</v>
      </c>
      <c r="G115" s="2" t="s">
        <v>54</v>
      </c>
      <c r="H115" s="6">
        <v>27</v>
      </c>
      <c r="I115" s="7">
        <v>3</v>
      </c>
      <c r="J115" s="6">
        <v>51</v>
      </c>
      <c r="K115" s="7">
        <v>-1</v>
      </c>
      <c r="L115" s="6">
        <v>14</v>
      </c>
      <c r="M115" s="7">
        <v>-2</v>
      </c>
      <c r="N115" s="6">
        <v>-24</v>
      </c>
      <c r="O115" s="7">
        <v>4</v>
      </c>
      <c r="S115" s="6"/>
      <c r="T115" s="6"/>
      <c r="V115" s="6"/>
      <c r="W115" s="6"/>
      <c r="Y115" s="6"/>
      <c r="Z115" s="6"/>
      <c r="AC115" s="6"/>
      <c r="AD115" s="6"/>
      <c r="AE115" s="6"/>
      <c r="AF115" s="6"/>
      <c r="AG115" s="6"/>
      <c r="AH115" s="6"/>
    </row>
    <row r="116" spans="2:36" x14ac:dyDescent="0.25">
      <c r="B116" t="s">
        <v>263</v>
      </c>
      <c r="C116" s="52" t="s">
        <v>800</v>
      </c>
      <c r="D116" s="97">
        <v>36306</v>
      </c>
      <c r="F116" t="s">
        <v>664</v>
      </c>
      <c r="G116" s="2" t="s">
        <v>54</v>
      </c>
      <c r="H116" s="6">
        <v>26.7</v>
      </c>
      <c r="I116" s="7">
        <v>0</v>
      </c>
      <c r="J116" s="6">
        <v>50.2</v>
      </c>
      <c r="K116" s="7">
        <v>-3.4</v>
      </c>
      <c r="L116" s="6">
        <v>15.2</v>
      </c>
      <c r="M116" s="7">
        <v>1.4</v>
      </c>
      <c r="N116" s="6">
        <v>-23.5</v>
      </c>
      <c r="O116" s="7">
        <v>3.4</v>
      </c>
      <c r="S116" s="6">
        <v>32</v>
      </c>
      <c r="T116" s="6">
        <v>54</v>
      </c>
      <c r="U116" s="7">
        <f>S116-T116</f>
        <v>-22</v>
      </c>
      <c r="V116" s="6">
        <v>62</v>
      </c>
      <c r="W116" s="6">
        <v>32</v>
      </c>
      <c r="X116" s="7">
        <f>V116-W116</f>
        <v>30</v>
      </c>
      <c r="Y116" s="6"/>
      <c r="Z116" s="6"/>
      <c r="AC116" s="1">
        <v>11.1</v>
      </c>
      <c r="AD116" s="6">
        <v>52.4</v>
      </c>
      <c r="AE116" s="6">
        <v>20.7</v>
      </c>
      <c r="AF116" s="6"/>
      <c r="AG116" s="6">
        <v>51.6</v>
      </c>
      <c r="AH116" s="6">
        <v>37.200000000000003</v>
      </c>
      <c r="AI116" s="7">
        <f>AG116-AH116</f>
        <v>14.399999999999999</v>
      </c>
      <c r="AJ116" s="4" t="s">
        <v>292</v>
      </c>
    </row>
    <row r="117" spans="2:36" x14ac:dyDescent="0.25">
      <c r="B117" t="s">
        <v>265</v>
      </c>
      <c r="C117" s="9" t="s">
        <v>623</v>
      </c>
      <c r="D117" s="97">
        <v>36350</v>
      </c>
      <c r="E117">
        <v>13</v>
      </c>
      <c r="F117" t="s">
        <v>678</v>
      </c>
      <c r="G117" s="2" t="s">
        <v>82</v>
      </c>
      <c r="H117" s="6">
        <v>31</v>
      </c>
      <c r="I117" s="7">
        <v>2</v>
      </c>
      <c r="J117" s="6">
        <v>48</v>
      </c>
      <c r="K117" s="7">
        <v>2</v>
      </c>
      <c r="L117" s="6">
        <v>16</v>
      </c>
      <c r="M117" s="7">
        <v>-3</v>
      </c>
      <c r="N117" s="6">
        <v>-17</v>
      </c>
      <c r="O117" s="7">
        <v>0</v>
      </c>
      <c r="S117" s="6"/>
      <c r="T117" s="6"/>
      <c r="V117" s="6"/>
      <c r="W117" s="6"/>
      <c r="Y117" s="6"/>
      <c r="Z117" s="6"/>
      <c r="AC117" s="6"/>
      <c r="AD117" s="6"/>
      <c r="AE117" s="6"/>
      <c r="AF117" s="6"/>
      <c r="AG117" s="6"/>
      <c r="AH117" s="6"/>
    </row>
    <row r="118" spans="2:36" x14ac:dyDescent="0.25">
      <c r="B118" t="s">
        <v>265</v>
      </c>
      <c r="C118" s="9" t="s">
        <v>527</v>
      </c>
      <c r="D118" s="97">
        <v>36364</v>
      </c>
      <c r="E118">
        <v>28</v>
      </c>
      <c r="F118" t="s">
        <v>577</v>
      </c>
      <c r="G118" s="2" t="s">
        <v>224</v>
      </c>
      <c r="H118" s="6">
        <v>28</v>
      </c>
      <c r="I118" s="7">
        <v>0</v>
      </c>
      <c r="J118" s="6">
        <v>51</v>
      </c>
      <c r="K118" s="7">
        <v>0</v>
      </c>
      <c r="L118" s="6">
        <v>14</v>
      </c>
      <c r="M118" s="7">
        <v>1</v>
      </c>
      <c r="N118" s="6">
        <v>-23</v>
      </c>
      <c r="O118" s="7">
        <v>0</v>
      </c>
      <c r="S118" s="6"/>
      <c r="T118" s="6"/>
      <c r="V118" s="6"/>
      <c r="W118" s="6"/>
      <c r="Y118" s="6"/>
      <c r="Z118" s="6"/>
      <c r="AC118" s="6"/>
      <c r="AD118" s="6"/>
      <c r="AE118" s="6"/>
      <c r="AF118" s="6"/>
      <c r="AG118" s="6"/>
      <c r="AH118" s="6"/>
    </row>
    <row r="119" spans="2:36" x14ac:dyDescent="0.25">
      <c r="B119" t="s">
        <v>265</v>
      </c>
      <c r="C119" s="9" t="s">
        <v>548</v>
      </c>
      <c r="D119" s="97">
        <v>36369</v>
      </c>
      <c r="E119">
        <v>6</v>
      </c>
      <c r="F119" t="s">
        <v>264</v>
      </c>
      <c r="G119" s="2" t="s">
        <v>54</v>
      </c>
      <c r="H119" s="6">
        <v>30</v>
      </c>
      <c r="I119" s="7">
        <v>3</v>
      </c>
      <c r="J119" s="6">
        <v>51</v>
      </c>
      <c r="K119" s="7">
        <v>0</v>
      </c>
      <c r="L119" s="6">
        <v>12</v>
      </c>
      <c r="M119" s="7">
        <v>-2</v>
      </c>
      <c r="N119" s="6">
        <v>-21</v>
      </c>
      <c r="O119" s="7">
        <v>3</v>
      </c>
      <c r="S119" s="6"/>
      <c r="T119" s="6"/>
      <c r="V119" s="6"/>
      <c r="W119" s="6"/>
      <c r="Y119" s="6"/>
      <c r="Z119" s="6"/>
      <c r="AC119" s="6"/>
      <c r="AD119" s="6"/>
      <c r="AE119" s="6"/>
      <c r="AF119" s="6"/>
      <c r="AG119" s="6"/>
      <c r="AH119" s="6"/>
    </row>
    <row r="120" spans="2:36" x14ac:dyDescent="0.25">
      <c r="B120" t="s">
        <v>265</v>
      </c>
      <c r="C120" s="52" t="s">
        <v>801</v>
      </c>
      <c r="D120" s="97">
        <v>36334</v>
      </c>
      <c r="F120" t="s">
        <v>664</v>
      </c>
      <c r="G120" s="2" t="s">
        <v>54</v>
      </c>
      <c r="H120" s="6">
        <v>27.6</v>
      </c>
      <c r="I120" s="7">
        <v>0.9</v>
      </c>
      <c r="J120" s="6">
        <v>51.5</v>
      </c>
      <c r="K120" s="7">
        <v>1.3</v>
      </c>
      <c r="L120" s="6">
        <v>14</v>
      </c>
      <c r="M120" s="7">
        <v>-1.2</v>
      </c>
      <c r="N120" s="6">
        <v>-23.9</v>
      </c>
      <c r="O120" s="7">
        <v>-0.4</v>
      </c>
      <c r="S120" s="6">
        <v>32</v>
      </c>
      <c r="T120" s="6">
        <v>55</v>
      </c>
      <c r="U120" s="7">
        <f>S120-T120</f>
        <v>-23</v>
      </c>
      <c r="V120" s="6">
        <v>66</v>
      </c>
      <c r="W120" s="6">
        <v>32</v>
      </c>
      <c r="X120" s="7">
        <f>V120-W120</f>
        <v>34</v>
      </c>
      <c r="Y120" s="6"/>
      <c r="Z120" s="6"/>
      <c r="AC120" s="1">
        <v>13.4</v>
      </c>
      <c r="AD120" s="6">
        <v>54.1</v>
      </c>
      <c r="AE120" s="6">
        <v>18.899999999999999</v>
      </c>
      <c r="AF120" s="6"/>
      <c r="AG120" s="6">
        <v>52.9</v>
      </c>
      <c r="AH120" s="6">
        <v>38.5</v>
      </c>
      <c r="AI120" s="7">
        <f>AG120-AH120</f>
        <v>14.399999999999999</v>
      </c>
      <c r="AJ120" s="4" t="s">
        <v>292</v>
      </c>
    </row>
    <row r="121" spans="2:36" x14ac:dyDescent="0.25">
      <c r="B121" t="s">
        <v>293</v>
      </c>
      <c r="C121" s="9" t="s">
        <v>594</v>
      </c>
      <c r="D121" s="97">
        <v>36385</v>
      </c>
      <c r="E121">
        <v>18</v>
      </c>
      <c r="F121" t="s">
        <v>678</v>
      </c>
      <c r="G121" s="2" t="s">
        <v>82</v>
      </c>
      <c r="H121" s="6">
        <v>30</v>
      </c>
      <c r="I121" s="7">
        <v>-1</v>
      </c>
      <c r="J121" s="6">
        <v>48</v>
      </c>
      <c r="K121" s="7">
        <v>0</v>
      </c>
      <c r="L121" s="6">
        <v>16</v>
      </c>
      <c r="M121" s="7">
        <v>0</v>
      </c>
      <c r="N121" s="6">
        <v>-18</v>
      </c>
      <c r="O121" s="7">
        <v>-1</v>
      </c>
      <c r="S121" s="6"/>
      <c r="T121" s="6"/>
      <c r="V121" s="6"/>
      <c r="W121" s="6"/>
      <c r="Y121" s="6"/>
      <c r="Z121" s="6"/>
      <c r="AC121" s="6"/>
      <c r="AD121" s="6"/>
      <c r="AE121" s="6"/>
      <c r="AF121" s="6"/>
      <c r="AG121" s="6"/>
      <c r="AH121" s="6"/>
    </row>
    <row r="122" spans="2:36" x14ac:dyDescent="0.25">
      <c r="B122" t="s">
        <v>293</v>
      </c>
      <c r="C122" s="9" t="s">
        <v>465</v>
      </c>
      <c r="D122" s="97">
        <v>36392</v>
      </c>
      <c r="E122">
        <v>26</v>
      </c>
      <c r="F122" t="s">
        <v>577</v>
      </c>
      <c r="G122" s="2" t="s">
        <v>224</v>
      </c>
      <c r="H122" s="6">
        <v>27</v>
      </c>
      <c r="I122" s="7">
        <v>-1</v>
      </c>
      <c r="J122" s="6">
        <v>49</v>
      </c>
      <c r="K122" s="7">
        <v>-2</v>
      </c>
      <c r="L122" s="6">
        <v>17</v>
      </c>
      <c r="M122" s="7">
        <v>3</v>
      </c>
      <c r="N122" s="6">
        <v>-22</v>
      </c>
      <c r="O122" s="7">
        <v>1</v>
      </c>
      <c r="S122" s="6"/>
      <c r="T122" s="6"/>
      <c r="V122" s="6"/>
      <c r="W122" s="6"/>
      <c r="Y122" s="6"/>
      <c r="Z122" s="6"/>
      <c r="AC122" s="6"/>
      <c r="AD122" s="6"/>
      <c r="AE122" s="6"/>
      <c r="AF122" s="6"/>
      <c r="AG122" s="6"/>
      <c r="AH122" s="6"/>
    </row>
    <row r="123" spans="2:36" x14ac:dyDescent="0.25">
      <c r="B123" t="s">
        <v>293</v>
      </c>
      <c r="C123" s="9" t="s">
        <v>659</v>
      </c>
      <c r="D123" s="97">
        <v>36397</v>
      </c>
      <c r="E123">
        <v>3</v>
      </c>
      <c r="F123" t="s">
        <v>264</v>
      </c>
      <c r="G123" s="2" t="s">
        <v>54</v>
      </c>
      <c r="H123" s="6">
        <v>27</v>
      </c>
      <c r="I123" s="7">
        <v>-3</v>
      </c>
      <c r="J123" s="6">
        <v>52</v>
      </c>
      <c r="K123" s="7">
        <v>1</v>
      </c>
      <c r="L123" s="6">
        <v>13</v>
      </c>
      <c r="M123" s="7">
        <v>1</v>
      </c>
      <c r="N123" s="6">
        <v>-25</v>
      </c>
      <c r="O123" s="7">
        <v>-4</v>
      </c>
      <c r="S123" s="6"/>
      <c r="T123" s="6"/>
      <c r="V123" s="6"/>
      <c r="W123" s="6"/>
      <c r="Y123" s="6"/>
      <c r="Z123" s="6"/>
      <c r="AC123" s="6"/>
      <c r="AD123" s="6"/>
      <c r="AE123" s="6"/>
      <c r="AF123" s="6"/>
      <c r="AG123" s="6"/>
      <c r="AH123" s="6"/>
    </row>
    <row r="124" spans="2:36" x14ac:dyDescent="0.25">
      <c r="B124" t="s">
        <v>293</v>
      </c>
      <c r="C124" s="52" t="s">
        <v>802</v>
      </c>
      <c r="D124" s="97">
        <v>36369</v>
      </c>
      <c r="F124" t="s">
        <v>664</v>
      </c>
      <c r="G124" s="2" t="s">
        <v>54</v>
      </c>
      <c r="H124" s="6">
        <v>27.7</v>
      </c>
      <c r="I124" s="7">
        <v>0.1</v>
      </c>
      <c r="J124" s="6">
        <v>51.6</v>
      </c>
      <c r="K124" s="7">
        <v>0.1</v>
      </c>
      <c r="L124" s="6">
        <v>14.4</v>
      </c>
      <c r="M124" s="7">
        <v>0.4</v>
      </c>
      <c r="N124" s="6">
        <v>-23.9</v>
      </c>
      <c r="O124" s="7">
        <v>0</v>
      </c>
      <c r="S124" s="6">
        <v>27</v>
      </c>
      <c r="T124" s="6">
        <v>62</v>
      </c>
      <c r="U124" s="7">
        <f>S124-T124</f>
        <v>-35</v>
      </c>
      <c r="V124" s="6">
        <v>64</v>
      </c>
      <c r="W124" s="6">
        <v>33</v>
      </c>
      <c r="X124" s="7">
        <f>V124-W124</f>
        <v>31</v>
      </c>
      <c r="Y124" s="6"/>
      <c r="Z124" s="6"/>
      <c r="AC124" s="6">
        <v>13</v>
      </c>
      <c r="AD124" s="6">
        <v>59</v>
      </c>
      <c r="AE124" s="6">
        <v>13</v>
      </c>
      <c r="AF124" s="6"/>
      <c r="AG124" s="6">
        <v>53</v>
      </c>
      <c r="AH124" s="6">
        <v>40.700000000000003</v>
      </c>
      <c r="AI124" s="7">
        <f>AG124-AH124</f>
        <v>12.299999999999997</v>
      </c>
      <c r="AJ124" s="4" t="s">
        <v>292</v>
      </c>
    </row>
    <row r="125" spans="2:36" x14ac:dyDescent="0.25">
      <c r="B125" t="s">
        <v>295</v>
      </c>
      <c r="C125" s="9" t="s">
        <v>623</v>
      </c>
      <c r="D125" s="97">
        <v>36412</v>
      </c>
      <c r="F125" t="s">
        <v>577</v>
      </c>
      <c r="H125" s="6">
        <v>32</v>
      </c>
      <c r="J125" s="6">
        <v>49</v>
      </c>
      <c r="L125" s="6">
        <v>13</v>
      </c>
      <c r="N125" s="6">
        <v>-17</v>
      </c>
      <c r="P125" t="s">
        <v>639</v>
      </c>
      <c r="S125" s="6"/>
      <c r="T125" s="6"/>
      <c r="V125" s="6"/>
      <c r="W125" s="6"/>
      <c r="Y125" s="6"/>
      <c r="Z125" s="6"/>
      <c r="AC125" s="6"/>
      <c r="AD125" s="6"/>
      <c r="AE125" s="6"/>
      <c r="AF125" s="6"/>
      <c r="AG125" s="6"/>
      <c r="AH125" s="6"/>
    </row>
    <row r="126" spans="2:36" x14ac:dyDescent="0.25">
      <c r="B126" t="s">
        <v>295</v>
      </c>
      <c r="C126" s="9" t="s">
        <v>623</v>
      </c>
      <c r="D126" s="97">
        <v>36412</v>
      </c>
      <c r="E126">
        <v>12</v>
      </c>
      <c r="F126" t="s">
        <v>577</v>
      </c>
      <c r="G126" s="2" t="s">
        <v>124</v>
      </c>
      <c r="H126" s="6">
        <v>32</v>
      </c>
      <c r="I126" s="7">
        <v>5</v>
      </c>
      <c r="J126" s="6">
        <v>49</v>
      </c>
      <c r="K126" s="7">
        <v>0</v>
      </c>
      <c r="L126" s="6">
        <v>13</v>
      </c>
      <c r="M126" s="7">
        <v>-4</v>
      </c>
      <c r="N126" s="6">
        <v>-17</v>
      </c>
      <c r="O126" s="7">
        <v>5</v>
      </c>
      <c r="S126" s="6"/>
      <c r="T126" s="6"/>
      <c r="V126" s="6"/>
      <c r="W126" s="6"/>
      <c r="Y126" s="6"/>
      <c r="Z126" s="6"/>
      <c r="AC126" s="6"/>
      <c r="AD126" s="6"/>
      <c r="AE126" s="6"/>
      <c r="AF126" s="6"/>
      <c r="AG126" s="6"/>
      <c r="AH126" s="6"/>
    </row>
    <row r="127" spans="2:36" x14ac:dyDescent="0.25">
      <c r="B127" t="s">
        <v>295</v>
      </c>
      <c r="C127" s="9" t="s">
        <v>523</v>
      </c>
      <c r="D127" s="97">
        <v>36420</v>
      </c>
      <c r="E127">
        <v>27</v>
      </c>
      <c r="F127" t="s">
        <v>678</v>
      </c>
      <c r="G127" s="2" t="s">
        <v>82</v>
      </c>
      <c r="H127" s="6">
        <v>32</v>
      </c>
      <c r="I127" s="7">
        <v>2</v>
      </c>
      <c r="J127" s="6">
        <v>45</v>
      </c>
      <c r="K127" s="7">
        <v>-3</v>
      </c>
      <c r="L127" s="6">
        <v>16</v>
      </c>
      <c r="M127" s="7">
        <v>0</v>
      </c>
      <c r="N127" s="6">
        <v>-13</v>
      </c>
      <c r="O127" s="7">
        <v>5</v>
      </c>
      <c r="S127" s="6"/>
      <c r="T127" s="6"/>
      <c r="V127" s="6"/>
      <c r="W127" s="6"/>
      <c r="Y127" s="6"/>
      <c r="Z127" s="6"/>
      <c r="AC127" s="6"/>
      <c r="AD127" s="6"/>
      <c r="AE127" s="6"/>
      <c r="AF127" s="6"/>
      <c r="AG127" s="6"/>
      <c r="AH127" s="6"/>
    </row>
    <row r="128" spans="2:36" x14ac:dyDescent="0.25">
      <c r="B128" s="3" t="s">
        <v>295</v>
      </c>
      <c r="C128" s="52" t="s">
        <v>434</v>
      </c>
      <c r="D128" s="97">
        <v>36424</v>
      </c>
      <c r="E128">
        <v>26</v>
      </c>
      <c r="F128" s="3" t="s">
        <v>678</v>
      </c>
      <c r="G128" s="2" t="s">
        <v>138</v>
      </c>
      <c r="H128" s="6">
        <v>32</v>
      </c>
      <c r="I128" s="7">
        <v>0</v>
      </c>
      <c r="J128" s="6">
        <v>47</v>
      </c>
      <c r="K128" s="7">
        <v>2</v>
      </c>
      <c r="L128" s="6">
        <v>16</v>
      </c>
      <c r="M128" s="7">
        <v>0</v>
      </c>
      <c r="N128" s="6">
        <f>H128-J128</f>
        <v>-15</v>
      </c>
      <c r="O128" s="7">
        <v>-2</v>
      </c>
      <c r="S128" s="6"/>
      <c r="T128" s="6"/>
      <c r="V128" s="6"/>
      <c r="W128" s="6"/>
      <c r="Y128" s="6"/>
      <c r="Z128" s="6"/>
      <c r="AC128" s="6"/>
      <c r="AD128" s="6"/>
      <c r="AE128" s="6"/>
      <c r="AF128" s="6"/>
      <c r="AG128" s="6"/>
      <c r="AH128" s="6"/>
    </row>
    <row r="129" spans="2:36" x14ac:dyDescent="0.25">
      <c r="B129" t="s">
        <v>295</v>
      </c>
      <c r="C129" s="9" t="s">
        <v>542</v>
      </c>
      <c r="D129" s="97">
        <v>36426</v>
      </c>
      <c r="E129">
        <v>4</v>
      </c>
      <c r="F129" t="s">
        <v>264</v>
      </c>
      <c r="G129" s="2" t="s">
        <v>54</v>
      </c>
      <c r="H129" s="6">
        <v>29</v>
      </c>
      <c r="I129" s="7">
        <v>2</v>
      </c>
      <c r="J129" s="6">
        <v>52</v>
      </c>
      <c r="K129" s="7">
        <v>0</v>
      </c>
      <c r="L129" s="6">
        <v>13</v>
      </c>
      <c r="M129" s="7">
        <v>0</v>
      </c>
      <c r="N129" s="6">
        <v>-23</v>
      </c>
      <c r="O129" s="7">
        <v>2</v>
      </c>
      <c r="S129" s="6"/>
      <c r="T129" s="6"/>
      <c r="V129" s="6"/>
      <c r="W129" s="6"/>
      <c r="Y129" s="6"/>
      <c r="Z129" s="6"/>
      <c r="AC129" s="6"/>
      <c r="AD129" s="6"/>
      <c r="AE129" s="6"/>
      <c r="AF129" s="6"/>
      <c r="AG129" s="6"/>
      <c r="AH129" s="6"/>
    </row>
    <row r="130" spans="2:36" x14ac:dyDescent="0.25">
      <c r="B130" t="s">
        <v>295</v>
      </c>
      <c r="C130" s="9" t="s">
        <v>273</v>
      </c>
      <c r="D130" s="97">
        <v>36427</v>
      </c>
      <c r="E130">
        <v>30</v>
      </c>
      <c r="F130" t="s">
        <v>577</v>
      </c>
      <c r="G130" s="2" t="s">
        <v>224</v>
      </c>
      <c r="H130" s="6">
        <v>25</v>
      </c>
      <c r="I130" s="7">
        <v>-7</v>
      </c>
      <c r="J130" s="6">
        <v>52</v>
      </c>
      <c r="K130" s="7">
        <v>3</v>
      </c>
      <c r="L130" s="6">
        <v>17</v>
      </c>
      <c r="M130" s="7">
        <v>4</v>
      </c>
      <c r="N130" s="6">
        <v>-27</v>
      </c>
      <c r="O130" s="7">
        <v>-10</v>
      </c>
      <c r="S130" s="6"/>
      <c r="T130" s="6"/>
      <c r="V130" s="6"/>
      <c r="W130" s="6"/>
      <c r="Y130" s="6"/>
      <c r="Z130" s="6"/>
      <c r="AC130" s="6"/>
      <c r="AD130" s="6"/>
      <c r="AE130" s="6"/>
      <c r="AF130" s="6"/>
      <c r="AG130" s="6"/>
      <c r="AH130" s="6"/>
    </row>
    <row r="131" spans="2:36" x14ac:dyDescent="0.25">
      <c r="B131" t="s">
        <v>295</v>
      </c>
      <c r="C131" s="52" t="s">
        <v>803</v>
      </c>
      <c r="D131" s="97">
        <v>36397</v>
      </c>
      <c r="F131" t="s">
        <v>664</v>
      </c>
      <c r="G131" s="2" t="s">
        <v>54</v>
      </c>
      <c r="H131" s="6">
        <v>27.6</v>
      </c>
      <c r="I131" s="7">
        <v>-0.1</v>
      </c>
      <c r="J131" s="6">
        <v>52.8</v>
      </c>
      <c r="K131" s="7">
        <v>1.2</v>
      </c>
      <c r="L131" s="6">
        <v>13.3</v>
      </c>
      <c r="M131" s="7">
        <v>-1.1000000000000001</v>
      </c>
      <c r="N131" s="6">
        <v>-25.2</v>
      </c>
      <c r="O131" s="7">
        <v>-1.3</v>
      </c>
      <c r="S131" s="6">
        <v>29</v>
      </c>
      <c r="T131" s="6">
        <v>60</v>
      </c>
      <c r="U131" s="7">
        <f>S131-T131</f>
        <v>-31</v>
      </c>
      <c r="V131" s="6">
        <v>65</v>
      </c>
      <c r="W131" s="6">
        <v>32</v>
      </c>
      <c r="X131" s="7">
        <f>V131-W131</f>
        <v>33</v>
      </c>
      <c r="Y131" s="6">
        <v>51</v>
      </c>
      <c r="Z131" s="6">
        <v>15</v>
      </c>
      <c r="AA131" s="7">
        <f>Y131-Z131</f>
        <v>36</v>
      </c>
      <c r="AC131" s="6">
        <v>14.7</v>
      </c>
      <c r="AD131" s="6">
        <v>57.3</v>
      </c>
      <c r="AE131" s="6">
        <v>13.8</v>
      </c>
      <c r="AF131" s="6"/>
      <c r="AG131" s="6">
        <v>51.8</v>
      </c>
      <c r="AH131" s="6">
        <v>42.4</v>
      </c>
      <c r="AI131" s="7">
        <f>AG131-AH131</f>
        <v>9.3999999999999986</v>
      </c>
      <c r="AJ131" s="4" t="s">
        <v>292</v>
      </c>
    </row>
    <row r="132" spans="2:36" x14ac:dyDescent="0.25">
      <c r="B132" t="s">
        <v>297</v>
      </c>
      <c r="C132" s="9" t="s">
        <v>594</v>
      </c>
      <c r="D132" s="97">
        <v>36446</v>
      </c>
      <c r="E132">
        <v>15</v>
      </c>
      <c r="F132" t="s">
        <v>577</v>
      </c>
      <c r="G132" s="2" t="s">
        <v>196</v>
      </c>
      <c r="H132" s="6">
        <v>31</v>
      </c>
      <c r="I132" s="7">
        <v>-1</v>
      </c>
      <c r="J132" s="6">
        <v>52</v>
      </c>
      <c r="K132" s="7">
        <v>3</v>
      </c>
      <c r="L132" s="6">
        <v>13</v>
      </c>
      <c r="M132" s="7">
        <v>0</v>
      </c>
      <c r="N132" s="6">
        <v>-21</v>
      </c>
      <c r="O132" s="7">
        <v>-4</v>
      </c>
      <c r="P132" t="s">
        <v>639</v>
      </c>
      <c r="S132" s="6"/>
      <c r="T132" s="6"/>
      <c r="V132" s="6"/>
      <c r="W132" s="6"/>
      <c r="Y132" s="6"/>
      <c r="Z132" s="6"/>
      <c r="AC132" s="6"/>
      <c r="AD132" s="6"/>
      <c r="AE132" s="6"/>
      <c r="AF132" s="6"/>
      <c r="AG132" s="6"/>
      <c r="AH132" s="6"/>
    </row>
    <row r="133" spans="2:36" x14ac:dyDescent="0.25">
      <c r="B133" t="s">
        <v>297</v>
      </c>
      <c r="C133" s="9" t="s">
        <v>338</v>
      </c>
      <c r="D133" s="97">
        <v>36455</v>
      </c>
      <c r="E133">
        <v>29</v>
      </c>
      <c r="F133" t="s">
        <v>577</v>
      </c>
      <c r="G133" s="2" t="s">
        <v>224</v>
      </c>
      <c r="H133" s="6">
        <v>28</v>
      </c>
      <c r="I133" s="7">
        <v>3</v>
      </c>
      <c r="J133" s="6">
        <v>56</v>
      </c>
      <c r="K133" s="7">
        <v>4</v>
      </c>
      <c r="L133" s="6">
        <v>11</v>
      </c>
      <c r="M133" s="7">
        <v>-6</v>
      </c>
      <c r="N133" s="6">
        <v>-28</v>
      </c>
      <c r="O133" s="7">
        <v>-1</v>
      </c>
      <c r="S133" s="6"/>
      <c r="T133" s="6"/>
      <c r="V133" s="6"/>
      <c r="W133" s="6"/>
      <c r="Y133" s="6"/>
      <c r="Z133" s="6"/>
      <c r="AC133" s="6"/>
      <c r="AD133" s="6"/>
      <c r="AE133" s="6"/>
      <c r="AF133" s="6"/>
      <c r="AG133" s="6"/>
      <c r="AH133" s="6"/>
    </row>
    <row r="134" spans="2:36" x14ac:dyDescent="0.25">
      <c r="B134" t="s">
        <v>297</v>
      </c>
      <c r="C134" s="9" t="s">
        <v>348</v>
      </c>
      <c r="D134" s="97">
        <v>36455</v>
      </c>
      <c r="E134">
        <v>27</v>
      </c>
      <c r="F134" t="s">
        <v>678</v>
      </c>
      <c r="G134" s="2" t="s">
        <v>82</v>
      </c>
      <c r="H134" s="6">
        <v>32</v>
      </c>
      <c r="I134" s="7">
        <v>0</v>
      </c>
      <c r="J134" s="6">
        <v>45</v>
      </c>
      <c r="K134" s="7">
        <v>-2</v>
      </c>
      <c r="L134" s="6">
        <v>17</v>
      </c>
      <c r="M134" s="7">
        <v>1</v>
      </c>
      <c r="N134" s="6">
        <v>-13</v>
      </c>
      <c r="O134" s="7">
        <v>2</v>
      </c>
      <c r="S134" s="6"/>
      <c r="T134" s="6"/>
      <c r="V134" s="6"/>
      <c r="W134" s="6"/>
      <c r="Y134" s="6"/>
      <c r="Z134" s="6"/>
      <c r="AC134" s="6"/>
      <c r="AD134" s="6"/>
      <c r="AE134" s="6"/>
      <c r="AF134" s="6"/>
      <c r="AG134" s="6"/>
      <c r="AH134" s="6"/>
    </row>
    <row r="135" spans="2:36" x14ac:dyDescent="0.25">
      <c r="B135" t="s">
        <v>297</v>
      </c>
      <c r="C135" s="9" t="s">
        <v>458</v>
      </c>
      <c r="D135" s="97">
        <v>36460</v>
      </c>
      <c r="E135">
        <v>5</v>
      </c>
      <c r="F135" t="s">
        <v>264</v>
      </c>
      <c r="G135" s="2" t="s">
        <v>54</v>
      </c>
      <c r="H135" s="6">
        <v>28</v>
      </c>
      <c r="I135" s="7">
        <v>-1</v>
      </c>
      <c r="J135" s="6">
        <v>52</v>
      </c>
      <c r="K135" s="7">
        <v>0</v>
      </c>
      <c r="L135" s="6">
        <v>14</v>
      </c>
      <c r="M135" s="7">
        <v>1</v>
      </c>
      <c r="N135" s="6">
        <v>-24</v>
      </c>
      <c r="O135" s="7">
        <v>-1</v>
      </c>
      <c r="S135" s="6"/>
      <c r="T135" s="6"/>
      <c r="V135" s="6"/>
      <c r="W135" s="6"/>
      <c r="Y135" s="6"/>
      <c r="Z135" s="6"/>
      <c r="AC135" s="6"/>
      <c r="AD135" s="6"/>
      <c r="AE135" s="6"/>
      <c r="AF135" s="6"/>
      <c r="AG135" s="6"/>
      <c r="AH135" s="6"/>
    </row>
    <row r="136" spans="2:36" x14ac:dyDescent="0.25">
      <c r="B136" t="s">
        <v>297</v>
      </c>
      <c r="C136" s="52" t="s">
        <v>804</v>
      </c>
      <c r="D136" s="97">
        <v>36426</v>
      </c>
      <c r="F136" t="s">
        <v>664</v>
      </c>
      <c r="G136" s="2" t="s">
        <v>54</v>
      </c>
      <c r="H136" s="6">
        <v>27.6</v>
      </c>
      <c r="I136" s="7">
        <v>0</v>
      </c>
      <c r="J136" s="6">
        <v>53.2</v>
      </c>
      <c r="K136" s="7">
        <v>0.4</v>
      </c>
      <c r="L136" s="6">
        <v>12.7</v>
      </c>
      <c r="M136" s="7">
        <v>-0.6</v>
      </c>
      <c r="N136" s="6">
        <v>-25.6</v>
      </c>
      <c r="O136" s="7">
        <v>-0.4</v>
      </c>
      <c r="S136" s="6">
        <v>36</v>
      </c>
      <c r="T136" s="6">
        <v>57</v>
      </c>
      <c r="U136" s="7">
        <f>S136-T136</f>
        <v>-21</v>
      </c>
      <c r="V136" s="6">
        <v>63</v>
      </c>
      <c r="W136" s="6">
        <v>34</v>
      </c>
      <c r="X136" s="7">
        <f>V136-W136</f>
        <v>29</v>
      </c>
      <c r="Y136" s="6">
        <v>54</v>
      </c>
      <c r="Z136" s="6">
        <v>15</v>
      </c>
      <c r="AA136" s="7">
        <f>Y136-Z136</f>
        <v>39</v>
      </c>
      <c r="AC136" s="6">
        <v>15.9</v>
      </c>
      <c r="AD136" s="6">
        <v>57.4</v>
      </c>
      <c r="AE136" s="6">
        <v>11.4</v>
      </c>
      <c r="AF136" s="6"/>
      <c r="AG136" s="6">
        <v>52.9</v>
      </c>
      <c r="AH136" s="6">
        <v>39.9</v>
      </c>
      <c r="AI136" s="7">
        <f>AG136-AH136</f>
        <v>13</v>
      </c>
      <c r="AJ136" s="4" t="s">
        <v>292</v>
      </c>
    </row>
    <row r="137" spans="2:36" x14ac:dyDescent="0.25">
      <c r="B137" t="s">
        <v>296</v>
      </c>
      <c r="C137" s="9" t="s">
        <v>317</v>
      </c>
      <c r="D137" s="97">
        <v>36472</v>
      </c>
      <c r="E137">
        <v>11</v>
      </c>
      <c r="F137" t="s">
        <v>577</v>
      </c>
      <c r="G137" s="2" t="s">
        <v>46</v>
      </c>
      <c r="H137" s="6">
        <v>32</v>
      </c>
      <c r="I137" s="7">
        <v>1</v>
      </c>
      <c r="J137" s="6">
        <v>50</v>
      </c>
      <c r="K137" s="7">
        <v>-2</v>
      </c>
      <c r="L137" s="6">
        <v>12</v>
      </c>
      <c r="M137" s="7">
        <v>-1</v>
      </c>
      <c r="N137" s="6">
        <v>-18</v>
      </c>
      <c r="O137" s="7">
        <v>3</v>
      </c>
      <c r="P137" t="s">
        <v>639</v>
      </c>
      <c r="S137" s="6"/>
      <c r="T137" s="6"/>
      <c r="V137" s="6"/>
      <c r="W137" s="6"/>
      <c r="Y137" s="6"/>
      <c r="Z137" s="6"/>
      <c r="AC137" s="6"/>
      <c r="AD137" s="6"/>
      <c r="AE137" s="6"/>
      <c r="AF137" s="6"/>
      <c r="AG137" s="6"/>
      <c r="AH137" s="6"/>
    </row>
    <row r="138" spans="2:36" x14ac:dyDescent="0.25">
      <c r="B138" t="s">
        <v>296</v>
      </c>
      <c r="C138" s="9" t="s">
        <v>555</v>
      </c>
      <c r="D138" s="97">
        <v>36476</v>
      </c>
      <c r="E138">
        <v>17</v>
      </c>
      <c r="F138" t="s">
        <v>678</v>
      </c>
      <c r="G138" s="2" t="s">
        <v>82</v>
      </c>
      <c r="H138" s="6">
        <v>34</v>
      </c>
      <c r="I138" s="7">
        <v>2</v>
      </c>
      <c r="J138" s="6">
        <v>44</v>
      </c>
      <c r="K138" s="7">
        <v>-1</v>
      </c>
      <c r="L138" s="6">
        <v>15</v>
      </c>
      <c r="M138" s="7">
        <v>-2</v>
      </c>
      <c r="N138" s="6">
        <v>-10</v>
      </c>
      <c r="O138" s="7">
        <v>3</v>
      </c>
      <c r="S138" s="6"/>
      <c r="T138" s="6"/>
      <c r="V138" s="6"/>
      <c r="W138" s="6"/>
      <c r="Y138" s="6"/>
      <c r="Z138" s="6"/>
      <c r="AC138" s="6"/>
      <c r="AD138" s="6"/>
      <c r="AE138" s="6"/>
      <c r="AF138" s="6"/>
      <c r="AG138" s="6"/>
      <c r="AH138" s="6"/>
    </row>
    <row r="139" spans="2:36" x14ac:dyDescent="0.25">
      <c r="B139" t="s">
        <v>296</v>
      </c>
      <c r="C139" s="9" t="s">
        <v>452</v>
      </c>
      <c r="D139" s="97">
        <v>36483</v>
      </c>
      <c r="E139">
        <v>25</v>
      </c>
      <c r="F139" t="s">
        <v>577</v>
      </c>
      <c r="G139" s="2" t="s">
        <v>224</v>
      </c>
      <c r="H139" s="6">
        <v>25</v>
      </c>
      <c r="I139" s="7">
        <v>-3</v>
      </c>
      <c r="J139" s="6">
        <v>55</v>
      </c>
      <c r="K139" s="7">
        <v>-1</v>
      </c>
      <c r="L139" s="6">
        <v>14</v>
      </c>
      <c r="M139" s="7">
        <v>3</v>
      </c>
      <c r="N139" s="6">
        <v>-30</v>
      </c>
      <c r="O139" s="7">
        <v>-2</v>
      </c>
      <c r="S139" s="6"/>
      <c r="T139" s="6"/>
      <c r="V139" s="6"/>
      <c r="W139" s="6"/>
      <c r="Y139" s="6"/>
      <c r="Z139" s="6"/>
      <c r="AC139" s="6"/>
      <c r="AD139" s="6"/>
      <c r="AE139" s="6"/>
      <c r="AF139" s="6"/>
      <c r="AG139" s="6"/>
      <c r="AH139" s="6"/>
    </row>
    <row r="140" spans="2:36" x14ac:dyDescent="0.25">
      <c r="B140" t="s">
        <v>296</v>
      </c>
      <c r="C140" s="9" t="s">
        <v>659</v>
      </c>
      <c r="D140" s="97">
        <v>36489</v>
      </c>
      <c r="E140">
        <v>3</v>
      </c>
      <c r="F140" t="s">
        <v>264</v>
      </c>
      <c r="G140" s="2" t="s">
        <v>54</v>
      </c>
      <c r="H140" s="6">
        <v>27</v>
      </c>
      <c r="I140" s="7">
        <v>-1</v>
      </c>
      <c r="J140" s="6">
        <v>53</v>
      </c>
      <c r="K140" s="7">
        <v>1</v>
      </c>
      <c r="L140" s="6">
        <v>15</v>
      </c>
      <c r="M140" s="7">
        <v>1</v>
      </c>
      <c r="N140" s="6">
        <v>-26</v>
      </c>
      <c r="O140" s="7">
        <v>-2</v>
      </c>
      <c r="S140" s="6"/>
      <c r="T140" s="6"/>
      <c r="V140" s="6"/>
      <c r="W140" s="6"/>
      <c r="Y140" s="6"/>
      <c r="Z140" s="6"/>
      <c r="AC140" s="6"/>
      <c r="AD140" s="6"/>
      <c r="AE140" s="6"/>
      <c r="AF140" s="6"/>
      <c r="AG140" s="6"/>
      <c r="AH140" s="6"/>
    </row>
    <row r="141" spans="2:36" x14ac:dyDescent="0.25">
      <c r="B141" t="s">
        <v>296</v>
      </c>
      <c r="C141" s="52" t="s">
        <v>805</v>
      </c>
      <c r="D141" s="97">
        <v>36460</v>
      </c>
      <c r="F141" t="s">
        <v>664</v>
      </c>
      <c r="G141" s="2" t="s">
        <v>54</v>
      </c>
      <c r="H141" s="6">
        <v>27.4</v>
      </c>
      <c r="I141" s="7">
        <v>-0.2</v>
      </c>
      <c r="J141" s="6">
        <v>52.8</v>
      </c>
      <c r="K141" s="7">
        <v>-0.4</v>
      </c>
      <c r="L141" s="6">
        <v>14.3</v>
      </c>
      <c r="M141" s="7">
        <v>1.6</v>
      </c>
      <c r="N141" s="6">
        <v>-25.4</v>
      </c>
      <c r="O141" s="7">
        <v>0.2</v>
      </c>
      <c r="S141" s="6">
        <v>32</v>
      </c>
      <c r="T141" s="6">
        <v>54</v>
      </c>
      <c r="U141" s="7">
        <f>S141-T141</f>
        <v>-22</v>
      </c>
      <c r="V141" s="6">
        <v>61</v>
      </c>
      <c r="W141" s="6">
        <v>33</v>
      </c>
      <c r="X141" s="7">
        <f>V141-W141</f>
        <v>28</v>
      </c>
      <c r="Y141" s="6">
        <v>58</v>
      </c>
      <c r="Z141" s="6">
        <v>18</v>
      </c>
      <c r="AA141" s="7">
        <f>Y141-Z141</f>
        <v>40</v>
      </c>
      <c r="AC141" s="6">
        <v>16.5</v>
      </c>
      <c r="AD141" s="6">
        <v>56.5</v>
      </c>
      <c r="AE141" s="6">
        <v>11.5</v>
      </c>
      <c r="AF141" s="6"/>
      <c r="AG141" s="6">
        <v>51.3</v>
      </c>
      <c r="AH141" s="6">
        <v>41.5</v>
      </c>
      <c r="AI141" s="7">
        <f>AG141-AH141</f>
        <v>9.7999999999999972</v>
      </c>
      <c r="AJ141" s="4" t="s">
        <v>292</v>
      </c>
    </row>
    <row r="142" spans="2:36" x14ac:dyDescent="0.25">
      <c r="B142" t="s">
        <v>266</v>
      </c>
      <c r="C142" s="9" t="s">
        <v>655</v>
      </c>
      <c r="D142" s="97">
        <v>36504</v>
      </c>
      <c r="E142">
        <v>14</v>
      </c>
      <c r="F142" t="s">
        <v>678</v>
      </c>
      <c r="G142" s="2" t="s">
        <v>82</v>
      </c>
      <c r="H142" s="6">
        <v>29</v>
      </c>
      <c r="I142" s="7">
        <v>-5</v>
      </c>
      <c r="J142" s="6">
        <v>48</v>
      </c>
      <c r="K142" s="7">
        <v>4</v>
      </c>
      <c r="L142" s="6">
        <v>17</v>
      </c>
      <c r="M142" s="7">
        <v>2</v>
      </c>
      <c r="N142" s="6">
        <v>-19</v>
      </c>
      <c r="O142" s="7">
        <v>-9</v>
      </c>
      <c r="S142" s="6"/>
      <c r="T142" s="6"/>
      <c r="V142" s="6"/>
      <c r="W142" s="6"/>
      <c r="Y142" s="6"/>
      <c r="Z142" s="6"/>
      <c r="AC142" s="6"/>
      <c r="AD142" s="6"/>
      <c r="AE142" s="6"/>
      <c r="AF142" s="6"/>
      <c r="AG142" s="6"/>
      <c r="AH142" s="6"/>
    </row>
    <row r="143" spans="2:36" x14ac:dyDescent="0.25">
      <c r="B143" t="s">
        <v>266</v>
      </c>
      <c r="C143" s="9" t="s">
        <v>355</v>
      </c>
      <c r="D143" s="97">
        <v>36504</v>
      </c>
      <c r="E143">
        <v>16</v>
      </c>
      <c r="F143" t="s">
        <v>577</v>
      </c>
      <c r="G143" s="2" t="s">
        <v>224</v>
      </c>
      <c r="H143" s="6">
        <v>28</v>
      </c>
      <c r="I143" s="7">
        <v>3</v>
      </c>
      <c r="J143" s="6">
        <v>54</v>
      </c>
      <c r="K143" s="7">
        <v>-1</v>
      </c>
      <c r="L143" s="6">
        <v>13</v>
      </c>
      <c r="M143" s="7">
        <v>-1</v>
      </c>
      <c r="N143" s="6">
        <v>-26</v>
      </c>
      <c r="O143" s="7">
        <v>4</v>
      </c>
      <c r="S143" s="6"/>
      <c r="T143" s="6"/>
      <c r="V143" s="6"/>
      <c r="W143" s="6"/>
      <c r="Y143" s="6"/>
      <c r="Z143" s="6"/>
      <c r="AC143" s="6"/>
      <c r="AD143" s="6"/>
      <c r="AE143" s="6"/>
      <c r="AF143" s="6"/>
      <c r="AG143" s="6"/>
      <c r="AH143" s="6"/>
    </row>
    <row r="144" spans="2:36" x14ac:dyDescent="0.25">
      <c r="B144" t="s">
        <v>266</v>
      </c>
      <c r="C144" s="52" t="s">
        <v>806</v>
      </c>
      <c r="D144" s="97">
        <v>36489</v>
      </c>
      <c r="F144" t="s">
        <v>664</v>
      </c>
      <c r="G144" s="2" t="s">
        <v>54</v>
      </c>
      <c r="H144" s="6">
        <v>27</v>
      </c>
      <c r="I144" s="7">
        <v>-0.4</v>
      </c>
      <c r="J144" s="6">
        <v>54.2</v>
      </c>
      <c r="K144" s="7">
        <v>1.4</v>
      </c>
      <c r="L144" s="6">
        <v>13.3</v>
      </c>
      <c r="M144" s="7">
        <v>-1</v>
      </c>
      <c r="N144" s="6">
        <v>-27.2</v>
      </c>
      <c r="O144" s="7">
        <v>-1.8</v>
      </c>
      <c r="S144" s="6"/>
      <c r="T144" s="6"/>
      <c r="V144" s="6"/>
      <c r="W144" s="6"/>
      <c r="Y144" s="6"/>
      <c r="Z144" s="6"/>
      <c r="AC144" s="6">
        <v>14.5</v>
      </c>
      <c r="AD144" s="6">
        <v>57.2</v>
      </c>
      <c r="AE144" s="6">
        <v>10.5</v>
      </c>
      <c r="AF144" s="6"/>
      <c r="AG144" s="6">
        <v>52.1</v>
      </c>
      <c r="AH144" s="6">
        <v>39.799999999999997</v>
      </c>
      <c r="AI144" s="7">
        <f>AG144-AH144</f>
        <v>12.300000000000004</v>
      </c>
      <c r="AJ144" s="4" t="s">
        <v>292</v>
      </c>
    </row>
    <row r="145" spans="1:36" x14ac:dyDescent="0.25">
      <c r="A145" s="1">
        <v>2000</v>
      </c>
      <c r="B145" t="s">
        <v>267</v>
      </c>
      <c r="C145" s="9" t="s">
        <v>631</v>
      </c>
      <c r="D145" s="97">
        <v>36530</v>
      </c>
      <c r="E145">
        <v>14</v>
      </c>
      <c r="F145" t="s">
        <v>264</v>
      </c>
      <c r="G145" s="2" t="s">
        <v>54</v>
      </c>
      <c r="H145" s="6">
        <v>30</v>
      </c>
      <c r="I145" s="7">
        <v>3</v>
      </c>
      <c r="J145" s="6">
        <v>53</v>
      </c>
      <c r="K145" s="7">
        <v>0</v>
      </c>
      <c r="L145" s="6">
        <v>12</v>
      </c>
      <c r="M145" s="7">
        <v>-3</v>
      </c>
      <c r="N145" s="6">
        <v>-23</v>
      </c>
      <c r="O145" s="7">
        <v>3</v>
      </c>
      <c r="S145" s="6"/>
      <c r="T145" s="6"/>
      <c r="V145" s="6"/>
      <c r="W145" s="6"/>
      <c r="Y145" s="6"/>
      <c r="Z145" s="6"/>
      <c r="AC145" s="6"/>
      <c r="AD145" s="6"/>
      <c r="AE145" s="6"/>
      <c r="AF145" s="6"/>
      <c r="AG145" s="6"/>
      <c r="AH145" s="6"/>
    </row>
    <row r="146" spans="1:36" x14ac:dyDescent="0.25">
      <c r="B146" t="s">
        <v>267</v>
      </c>
      <c r="C146" s="9" t="s">
        <v>519</v>
      </c>
      <c r="D146" s="97">
        <v>36539</v>
      </c>
      <c r="E146">
        <v>19</v>
      </c>
      <c r="F146" t="s">
        <v>678</v>
      </c>
      <c r="G146" s="2" t="s">
        <v>82</v>
      </c>
      <c r="H146" s="6">
        <v>30</v>
      </c>
      <c r="I146" s="7">
        <v>1</v>
      </c>
      <c r="J146" s="6">
        <v>47</v>
      </c>
      <c r="K146" s="7">
        <v>-1</v>
      </c>
      <c r="L146" s="6">
        <v>17</v>
      </c>
      <c r="M146" s="7">
        <v>0</v>
      </c>
      <c r="N146" s="6">
        <v>-17</v>
      </c>
      <c r="O146" s="7">
        <v>2</v>
      </c>
      <c r="S146" s="6"/>
      <c r="T146" s="6"/>
      <c r="V146" s="6"/>
      <c r="W146" s="6"/>
      <c r="Y146" s="6"/>
      <c r="Z146" s="6"/>
      <c r="AC146" s="6"/>
      <c r="AD146" s="6"/>
      <c r="AE146" s="6"/>
      <c r="AF146" s="6"/>
      <c r="AG146" s="6"/>
      <c r="AH146" s="6"/>
    </row>
    <row r="147" spans="1:36" x14ac:dyDescent="0.25">
      <c r="B147" t="s">
        <v>267</v>
      </c>
      <c r="C147" s="9" t="s">
        <v>353</v>
      </c>
      <c r="D147" s="97">
        <v>36545</v>
      </c>
      <c r="E147">
        <v>27</v>
      </c>
      <c r="F147" t="s">
        <v>577</v>
      </c>
      <c r="G147" s="2" t="s">
        <v>224</v>
      </c>
      <c r="H147" s="6">
        <v>30</v>
      </c>
      <c r="I147" s="7">
        <v>2</v>
      </c>
      <c r="J147" s="6">
        <v>50</v>
      </c>
      <c r="K147" s="7">
        <v>-4</v>
      </c>
      <c r="L147" s="6">
        <v>15</v>
      </c>
      <c r="M147" s="7">
        <v>2</v>
      </c>
      <c r="N147" s="6">
        <v>-20</v>
      </c>
      <c r="O147" s="7">
        <v>6</v>
      </c>
      <c r="S147" s="6"/>
      <c r="T147" s="6"/>
      <c r="V147" s="6"/>
      <c r="W147" s="6"/>
      <c r="Y147" s="6"/>
      <c r="Z147" s="6"/>
      <c r="AC147" s="6"/>
      <c r="AD147" s="6"/>
      <c r="AE147" s="6"/>
      <c r="AF147" s="6"/>
      <c r="AG147" s="6"/>
      <c r="AH147" s="6"/>
    </row>
    <row r="148" spans="1:36" x14ac:dyDescent="0.25">
      <c r="B148" t="s">
        <v>267</v>
      </c>
      <c r="C148" s="9" t="s">
        <v>566</v>
      </c>
      <c r="D148" s="97">
        <v>36550</v>
      </c>
      <c r="E148">
        <v>29</v>
      </c>
      <c r="F148" t="s">
        <v>577</v>
      </c>
      <c r="G148" s="2" t="s">
        <v>46</v>
      </c>
      <c r="H148" s="6">
        <v>29</v>
      </c>
      <c r="J148" s="6">
        <v>49</v>
      </c>
      <c r="L148" s="6">
        <v>15</v>
      </c>
      <c r="N148" s="6">
        <v>-20</v>
      </c>
      <c r="P148" t="s">
        <v>639</v>
      </c>
      <c r="S148" s="6"/>
      <c r="T148" s="6"/>
      <c r="V148" s="6"/>
      <c r="W148" s="6"/>
      <c r="Y148" s="6"/>
      <c r="Z148" s="6"/>
      <c r="AC148" s="6"/>
      <c r="AD148" s="6"/>
      <c r="AE148" s="6"/>
      <c r="AF148" s="6"/>
      <c r="AG148" s="6"/>
      <c r="AH148" s="6"/>
    </row>
    <row r="149" spans="1:36" x14ac:dyDescent="0.25">
      <c r="B149" t="s">
        <v>267</v>
      </c>
      <c r="C149" s="85" t="s">
        <v>807</v>
      </c>
      <c r="D149" s="97">
        <v>36530</v>
      </c>
      <c r="F149" t="s">
        <v>664</v>
      </c>
      <c r="G149" s="2" t="s">
        <v>54</v>
      </c>
      <c r="H149" s="6">
        <v>28.3</v>
      </c>
      <c r="I149" s="7">
        <v>1.3</v>
      </c>
      <c r="J149" s="6">
        <v>52.5</v>
      </c>
      <c r="K149" s="7">
        <v>-1.7</v>
      </c>
      <c r="L149" s="6">
        <v>13.5</v>
      </c>
      <c r="M149" s="7">
        <v>0.2</v>
      </c>
      <c r="N149" s="6">
        <v>-24.2</v>
      </c>
      <c r="O149" s="7">
        <v>3</v>
      </c>
      <c r="S149" s="6">
        <v>25</v>
      </c>
      <c r="T149" s="6">
        <v>62</v>
      </c>
      <c r="U149" s="7">
        <f>S149-T149</f>
        <v>-37</v>
      </c>
      <c r="V149" s="6">
        <v>62</v>
      </c>
      <c r="W149" s="6">
        <v>33</v>
      </c>
      <c r="X149" s="7">
        <f>V149-W149</f>
        <v>29</v>
      </c>
      <c r="Y149" s="6"/>
      <c r="Z149" s="6"/>
      <c r="AC149" s="6">
        <v>14.2</v>
      </c>
      <c r="AD149" s="6">
        <v>54.2</v>
      </c>
      <c r="AE149" s="6">
        <v>11.6</v>
      </c>
      <c r="AF149" s="6"/>
      <c r="AG149" s="6">
        <v>49.1</v>
      </c>
      <c r="AH149" s="6">
        <v>42.4</v>
      </c>
      <c r="AI149" s="7">
        <f>AG149-AH149</f>
        <v>6.7000000000000028</v>
      </c>
      <c r="AJ149" s="4" t="s">
        <v>292</v>
      </c>
    </row>
    <row r="150" spans="1:36" x14ac:dyDescent="0.25">
      <c r="B150" t="s">
        <v>268</v>
      </c>
      <c r="C150" s="9" t="s">
        <v>347</v>
      </c>
      <c r="D150" s="97">
        <v>36558</v>
      </c>
      <c r="E150">
        <v>11</v>
      </c>
      <c r="F150" t="s">
        <v>264</v>
      </c>
      <c r="G150" s="2" t="s">
        <v>54</v>
      </c>
      <c r="H150" s="6">
        <v>28</v>
      </c>
      <c r="I150" s="7">
        <v>-2</v>
      </c>
      <c r="J150" s="6">
        <v>49</v>
      </c>
      <c r="K150" s="7">
        <v>-4</v>
      </c>
      <c r="L150" s="6">
        <v>15</v>
      </c>
      <c r="M150" s="7">
        <v>3</v>
      </c>
      <c r="N150" s="6">
        <v>-21</v>
      </c>
      <c r="O150" s="7">
        <v>2</v>
      </c>
      <c r="S150" s="6"/>
      <c r="T150" s="6"/>
      <c r="V150" s="6"/>
      <c r="W150" s="6"/>
      <c r="Y150" s="6"/>
      <c r="Z150" s="6"/>
      <c r="AC150" s="6"/>
      <c r="AD150" s="6"/>
      <c r="AE150" s="6"/>
      <c r="AF150" s="6"/>
      <c r="AG150" s="6"/>
      <c r="AH150" s="6"/>
    </row>
    <row r="151" spans="1:36" x14ac:dyDescent="0.25">
      <c r="B151" t="s">
        <v>268</v>
      </c>
      <c r="C151" s="10" t="s">
        <v>673</v>
      </c>
      <c r="D151" s="97">
        <v>36567</v>
      </c>
      <c r="E151">
        <v>14</v>
      </c>
      <c r="F151" t="s">
        <v>678</v>
      </c>
      <c r="G151" s="2" t="s">
        <v>82</v>
      </c>
      <c r="H151" s="6">
        <v>29</v>
      </c>
      <c r="I151" s="7">
        <v>-1</v>
      </c>
      <c r="J151" s="6">
        <v>44</v>
      </c>
      <c r="K151" s="7">
        <v>-3</v>
      </c>
      <c r="L151" s="6">
        <v>18</v>
      </c>
      <c r="M151" s="7">
        <v>1</v>
      </c>
      <c r="N151" s="6">
        <v>-15</v>
      </c>
      <c r="O151" s="7">
        <v>2</v>
      </c>
      <c r="S151" s="6"/>
      <c r="T151" s="6"/>
      <c r="V151" s="6"/>
      <c r="W151" s="6"/>
      <c r="Y151" s="6"/>
      <c r="Z151" s="6"/>
      <c r="AC151" s="6"/>
      <c r="AD151" s="6"/>
      <c r="AE151" s="6"/>
      <c r="AF151" s="6"/>
      <c r="AG151" s="6"/>
      <c r="AH151" s="6"/>
    </row>
    <row r="152" spans="1:36" x14ac:dyDescent="0.25">
      <c r="B152" t="s">
        <v>268</v>
      </c>
      <c r="C152" s="9" t="s">
        <v>363</v>
      </c>
      <c r="D152" s="97">
        <v>36573</v>
      </c>
      <c r="E152">
        <v>24</v>
      </c>
      <c r="F152" t="s">
        <v>577</v>
      </c>
      <c r="G152" s="2" t="s">
        <v>224</v>
      </c>
      <c r="H152" s="6">
        <v>29</v>
      </c>
      <c r="I152" s="7">
        <v>-1</v>
      </c>
      <c r="J152" s="6">
        <v>50</v>
      </c>
      <c r="K152" s="7">
        <v>0</v>
      </c>
      <c r="L152" s="6">
        <v>15</v>
      </c>
      <c r="M152" s="7">
        <v>0</v>
      </c>
      <c r="N152" s="6">
        <v>-21</v>
      </c>
      <c r="O152" s="7">
        <v>-1</v>
      </c>
      <c r="S152" s="6"/>
      <c r="T152" s="6"/>
      <c r="V152" s="6"/>
      <c r="W152" s="6"/>
      <c r="Y152" s="6"/>
      <c r="Z152" s="6"/>
      <c r="AC152" s="6"/>
      <c r="AD152" s="6"/>
      <c r="AE152" s="6"/>
      <c r="AF152" s="6"/>
      <c r="AG152" s="6"/>
      <c r="AH152" s="6"/>
    </row>
    <row r="153" spans="1:36" x14ac:dyDescent="0.25">
      <c r="B153" t="s">
        <v>268</v>
      </c>
      <c r="C153" s="85" t="s">
        <v>704</v>
      </c>
      <c r="D153" s="97">
        <v>36558</v>
      </c>
      <c r="F153" t="s">
        <v>664</v>
      </c>
      <c r="G153" s="2" t="s">
        <v>54</v>
      </c>
      <c r="H153" s="6">
        <v>29.1</v>
      </c>
      <c r="I153" s="7">
        <v>0.8</v>
      </c>
      <c r="J153" s="6">
        <v>51.3</v>
      </c>
      <c r="K153" s="7">
        <v>-1.2</v>
      </c>
      <c r="L153" s="6">
        <v>12.9</v>
      </c>
      <c r="M153" s="7">
        <v>-0.6</v>
      </c>
      <c r="N153" s="6">
        <v>-22.2</v>
      </c>
      <c r="O153" s="7">
        <v>2</v>
      </c>
      <c r="S153" s="6">
        <v>30</v>
      </c>
      <c r="T153" s="6">
        <v>60</v>
      </c>
      <c r="U153" s="7">
        <f>S153-T153</f>
        <v>-30</v>
      </c>
      <c r="V153" s="6">
        <v>55</v>
      </c>
      <c r="W153" s="6">
        <v>42</v>
      </c>
      <c r="X153" s="7">
        <f>V153-W153</f>
        <v>13</v>
      </c>
      <c r="Y153" s="6">
        <v>43</v>
      </c>
      <c r="Z153" s="6">
        <v>24</v>
      </c>
      <c r="AA153" s="7">
        <f>Y153-Z153</f>
        <v>19</v>
      </c>
      <c r="AC153" s="6">
        <v>16</v>
      </c>
      <c r="AD153" s="6">
        <v>53.9</v>
      </c>
      <c r="AE153" s="6">
        <v>12.5</v>
      </c>
      <c r="AF153" s="6"/>
      <c r="AG153" s="6">
        <v>47</v>
      </c>
      <c r="AH153" s="6">
        <v>46.5</v>
      </c>
      <c r="AI153" s="7">
        <f>AG153-AH153</f>
        <v>0.5</v>
      </c>
      <c r="AJ153" s="4" t="s">
        <v>292</v>
      </c>
    </row>
    <row r="154" spans="1:36" x14ac:dyDescent="0.25">
      <c r="B154" t="s">
        <v>294</v>
      </c>
      <c r="C154" s="9" t="s">
        <v>402</v>
      </c>
      <c r="D154" s="97">
        <v>36586</v>
      </c>
      <c r="E154">
        <v>10</v>
      </c>
      <c r="F154" t="s">
        <v>264</v>
      </c>
      <c r="G154" s="2" t="s">
        <v>54</v>
      </c>
      <c r="H154" s="6">
        <v>31</v>
      </c>
      <c r="I154" s="7">
        <v>3</v>
      </c>
      <c r="J154" s="6">
        <v>51</v>
      </c>
      <c r="K154" s="7">
        <v>2</v>
      </c>
      <c r="L154" s="6">
        <v>11</v>
      </c>
      <c r="M154" s="7">
        <v>-4</v>
      </c>
      <c r="N154" s="6">
        <v>-20</v>
      </c>
      <c r="O154" s="7">
        <v>1</v>
      </c>
      <c r="S154" s="6"/>
      <c r="T154" s="6"/>
      <c r="V154" s="6"/>
      <c r="W154" s="6"/>
      <c r="Y154" s="6"/>
      <c r="Z154" s="6"/>
      <c r="AC154" s="6"/>
      <c r="AD154" s="6"/>
      <c r="AE154" s="6"/>
      <c r="AF154" s="6"/>
      <c r="AG154" s="6"/>
      <c r="AH154" s="6"/>
    </row>
    <row r="155" spans="1:36" x14ac:dyDescent="0.25">
      <c r="B155" t="s">
        <v>294</v>
      </c>
      <c r="C155" s="9" t="s">
        <v>523</v>
      </c>
      <c r="D155" s="97">
        <v>36602</v>
      </c>
      <c r="E155">
        <v>20</v>
      </c>
      <c r="F155" t="s">
        <v>678</v>
      </c>
      <c r="G155" s="2" t="s">
        <v>82</v>
      </c>
      <c r="H155" s="6">
        <v>32</v>
      </c>
      <c r="I155" s="7">
        <v>3</v>
      </c>
      <c r="J155" s="6">
        <v>44</v>
      </c>
      <c r="K155" s="7">
        <v>0</v>
      </c>
      <c r="L155" s="6">
        <v>16</v>
      </c>
      <c r="M155" s="7">
        <v>-2</v>
      </c>
      <c r="N155" s="6">
        <v>-12</v>
      </c>
      <c r="O155" s="7">
        <v>3</v>
      </c>
      <c r="S155" s="6"/>
      <c r="T155" s="6"/>
      <c r="V155" s="6"/>
      <c r="W155" s="6"/>
      <c r="Y155" s="6"/>
      <c r="Z155" s="6"/>
      <c r="AC155" s="6"/>
      <c r="AD155" s="6"/>
      <c r="AE155" s="6"/>
      <c r="AF155" s="6"/>
      <c r="AG155" s="6"/>
      <c r="AH155" s="6"/>
    </row>
    <row r="156" spans="1:36" x14ac:dyDescent="0.25">
      <c r="B156" t="s">
        <v>294</v>
      </c>
      <c r="C156" s="9" t="s">
        <v>447</v>
      </c>
      <c r="D156" s="97">
        <v>36608</v>
      </c>
      <c r="E156">
        <v>31</v>
      </c>
      <c r="F156" t="s">
        <v>577</v>
      </c>
      <c r="G156" s="2" t="s">
        <v>224</v>
      </c>
      <c r="H156" s="6">
        <v>29</v>
      </c>
      <c r="I156" s="7">
        <v>0</v>
      </c>
      <c r="J156" s="6">
        <v>50</v>
      </c>
      <c r="K156" s="7">
        <v>0</v>
      </c>
      <c r="L156" s="6">
        <v>14</v>
      </c>
      <c r="M156" s="7">
        <v>-1</v>
      </c>
      <c r="N156" s="6">
        <v>-21</v>
      </c>
      <c r="O156" s="7">
        <v>0</v>
      </c>
      <c r="S156" s="6"/>
      <c r="T156" s="6"/>
      <c r="V156" s="6"/>
      <c r="W156" s="6"/>
      <c r="Y156" s="6"/>
      <c r="Z156" s="6"/>
      <c r="AC156" s="6"/>
      <c r="AD156" s="6"/>
      <c r="AE156" s="6"/>
      <c r="AF156" s="6"/>
      <c r="AG156" s="6"/>
      <c r="AH156" s="6"/>
    </row>
    <row r="157" spans="1:36" x14ac:dyDescent="0.25">
      <c r="B157" t="s">
        <v>294</v>
      </c>
      <c r="C157" s="85" t="s">
        <v>686</v>
      </c>
      <c r="D157" s="97">
        <v>36586</v>
      </c>
      <c r="F157" t="s">
        <v>664</v>
      </c>
      <c r="G157" s="2" t="s">
        <v>54</v>
      </c>
      <c r="H157" s="6">
        <v>29.8</v>
      </c>
      <c r="I157" s="7">
        <v>0.7</v>
      </c>
      <c r="J157" s="6">
        <v>50.9</v>
      </c>
      <c r="K157" s="7">
        <v>-0.4</v>
      </c>
      <c r="L157" s="6">
        <v>12.7</v>
      </c>
      <c r="M157" s="7">
        <v>-0.2</v>
      </c>
      <c r="N157" s="6">
        <v>-21.1</v>
      </c>
      <c r="O157" s="7">
        <v>1.1000000000000001</v>
      </c>
      <c r="S157" s="6">
        <v>30</v>
      </c>
      <c r="T157" s="6">
        <v>60</v>
      </c>
      <c r="U157" s="7">
        <f>S157-T157</f>
        <v>-30</v>
      </c>
      <c r="V157" s="6">
        <v>54</v>
      </c>
      <c r="W157" s="6">
        <v>43</v>
      </c>
      <c r="X157" s="7">
        <f>V157-W157</f>
        <v>11</v>
      </c>
      <c r="Y157" s="6">
        <v>45</v>
      </c>
      <c r="Z157" s="6">
        <v>26</v>
      </c>
      <c r="AA157" s="7">
        <f>Y157-Z157</f>
        <v>19</v>
      </c>
      <c r="AC157" s="6">
        <v>18</v>
      </c>
      <c r="AD157" s="6">
        <v>52.8</v>
      </c>
      <c r="AE157" s="6">
        <v>12.1</v>
      </c>
      <c r="AF157" s="6"/>
      <c r="AG157" s="6">
        <v>44.8</v>
      </c>
      <c r="AH157" s="6">
        <v>47.6</v>
      </c>
      <c r="AI157" s="7">
        <f>AG157-AH157</f>
        <v>-2.8000000000000043</v>
      </c>
      <c r="AJ157" s="4" t="s">
        <v>292</v>
      </c>
    </row>
    <row r="158" spans="1:36" x14ac:dyDescent="0.25">
      <c r="B158" t="s">
        <v>269</v>
      </c>
      <c r="C158" s="10" t="s">
        <v>299</v>
      </c>
      <c r="D158" s="97">
        <v>36621</v>
      </c>
      <c r="E158">
        <v>14</v>
      </c>
      <c r="F158" t="s">
        <v>264</v>
      </c>
      <c r="G158" s="2" t="s">
        <v>54</v>
      </c>
      <c r="H158" s="6">
        <v>32</v>
      </c>
      <c r="I158" s="7">
        <v>1</v>
      </c>
      <c r="J158" s="6">
        <v>50</v>
      </c>
      <c r="K158" s="7">
        <v>-1</v>
      </c>
      <c r="L158" s="6">
        <v>12</v>
      </c>
      <c r="M158" s="7">
        <v>1</v>
      </c>
      <c r="N158" s="6">
        <v>-18</v>
      </c>
      <c r="O158" s="7">
        <v>2</v>
      </c>
      <c r="S158" s="6"/>
      <c r="T158" s="6"/>
      <c r="V158" s="6"/>
      <c r="W158" s="6"/>
      <c r="Y158" s="6"/>
      <c r="Z158" s="6"/>
      <c r="AC158" s="6"/>
      <c r="AD158" s="6"/>
      <c r="AE158" s="6"/>
      <c r="AF158" s="6"/>
      <c r="AG158" s="6"/>
      <c r="AH158" s="6"/>
    </row>
    <row r="159" spans="1:36" x14ac:dyDescent="0.25">
      <c r="B159" t="s">
        <v>269</v>
      </c>
      <c r="C159" s="9" t="s">
        <v>359</v>
      </c>
      <c r="D159" s="97">
        <v>36629</v>
      </c>
      <c r="E159">
        <v>19</v>
      </c>
      <c r="F159" t="s">
        <v>577</v>
      </c>
      <c r="G159" s="2" t="s">
        <v>224</v>
      </c>
      <c r="H159" s="6">
        <v>27</v>
      </c>
      <c r="I159" s="7">
        <v>-2</v>
      </c>
      <c r="J159" s="6">
        <v>51</v>
      </c>
      <c r="K159" s="7">
        <v>1</v>
      </c>
      <c r="L159" s="6">
        <v>15</v>
      </c>
      <c r="M159" s="7">
        <v>1</v>
      </c>
      <c r="N159" s="6">
        <v>-24</v>
      </c>
      <c r="O159" s="7">
        <v>-3</v>
      </c>
      <c r="S159" s="6"/>
      <c r="T159" s="6"/>
      <c r="V159" s="6"/>
      <c r="W159" s="6"/>
      <c r="Y159" s="6"/>
      <c r="Z159" s="6"/>
      <c r="AC159" s="6"/>
      <c r="AD159" s="6"/>
      <c r="AE159" s="6"/>
      <c r="AF159" s="6"/>
      <c r="AG159" s="6"/>
      <c r="AH159" s="6"/>
    </row>
    <row r="160" spans="1:36" x14ac:dyDescent="0.25">
      <c r="B160" t="s">
        <v>269</v>
      </c>
      <c r="C160" s="9" t="s">
        <v>692</v>
      </c>
      <c r="D160" s="97">
        <v>36630</v>
      </c>
      <c r="E160">
        <v>19</v>
      </c>
      <c r="F160" t="s">
        <v>678</v>
      </c>
      <c r="G160" s="2" t="s">
        <v>82</v>
      </c>
      <c r="H160" s="6">
        <v>32</v>
      </c>
      <c r="I160" s="7">
        <v>0</v>
      </c>
      <c r="J160" s="6">
        <v>45</v>
      </c>
      <c r="K160" s="7">
        <v>1</v>
      </c>
      <c r="L160" s="6">
        <v>15</v>
      </c>
      <c r="M160" s="7">
        <v>-1</v>
      </c>
      <c r="N160" s="6">
        <v>-13</v>
      </c>
      <c r="O160" s="7">
        <v>-1</v>
      </c>
      <c r="S160" s="6"/>
      <c r="T160" s="6"/>
      <c r="V160" s="6"/>
      <c r="W160" s="6"/>
      <c r="Y160" s="6"/>
      <c r="Z160" s="6"/>
      <c r="AC160" s="6"/>
      <c r="AD160" s="6"/>
      <c r="AE160" s="6"/>
      <c r="AF160" s="6"/>
      <c r="AG160" s="6"/>
      <c r="AH160" s="6"/>
    </row>
    <row r="161" spans="2:36" x14ac:dyDescent="0.25">
      <c r="B161" t="s">
        <v>269</v>
      </c>
      <c r="C161" s="52" t="s">
        <v>808</v>
      </c>
      <c r="D161" s="97">
        <v>36617</v>
      </c>
      <c r="F161" t="s">
        <v>664</v>
      </c>
      <c r="G161" s="2" t="s">
        <v>54</v>
      </c>
      <c r="H161" s="6">
        <v>30.4</v>
      </c>
      <c r="I161" s="7">
        <v>0.6</v>
      </c>
      <c r="J161" s="6">
        <v>49.5</v>
      </c>
      <c r="K161" s="7">
        <v>-1.4</v>
      </c>
      <c r="L161" s="6">
        <v>13.1</v>
      </c>
      <c r="M161" s="7">
        <v>0.4</v>
      </c>
      <c r="N161" s="6">
        <v>-19.100000000000001</v>
      </c>
      <c r="O161" s="7">
        <v>2</v>
      </c>
      <c r="S161" s="6">
        <v>28</v>
      </c>
      <c r="T161" s="6">
        <v>53</v>
      </c>
      <c r="U161" s="7">
        <f>S161-T161</f>
        <v>-25</v>
      </c>
      <c r="V161" s="6">
        <v>54</v>
      </c>
      <c r="W161" s="6">
        <v>42</v>
      </c>
      <c r="X161" s="7">
        <f>V161-W161</f>
        <v>12</v>
      </c>
      <c r="Y161" s="6">
        <v>45</v>
      </c>
      <c r="Z161" s="6">
        <v>24</v>
      </c>
      <c r="AA161" s="7">
        <f>Y161-Z161</f>
        <v>21</v>
      </c>
      <c r="AC161" s="6">
        <v>18.2</v>
      </c>
      <c r="AD161" s="6">
        <v>50.6</v>
      </c>
      <c r="AE161" s="6">
        <v>12.2</v>
      </c>
      <c r="AF161" s="6"/>
      <c r="AG161" s="6">
        <v>44.2</v>
      </c>
      <c r="AH161" s="6">
        <v>46.8</v>
      </c>
      <c r="AI161" s="7">
        <f>AG161-AH161</f>
        <v>-2.5999999999999943</v>
      </c>
      <c r="AJ161" s="4" t="s">
        <v>292</v>
      </c>
    </row>
    <row r="162" spans="2:36" x14ac:dyDescent="0.25">
      <c r="B162" t="s">
        <v>270</v>
      </c>
      <c r="C162" s="9" t="s">
        <v>406</v>
      </c>
      <c r="D162" s="97">
        <v>36649</v>
      </c>
      <c r="E162">
        <v>12</v>
      </c>
      <c r="F162" t="s">
        <v>264</v>
      </c>
      <c r="G162" s="2" t="s">
        <v>54</v>
      </c>
      <c r="H162" s="6">
        <v>31</v>
      </c>
      <c r="I162" s="7">
        <v>-1</v>
      </c>
      <c r="J162" s="6">
        <v>47</v>
      </c>
      <c r="K162" s="7">
        <v>-3</v>
      </c>
      <c r="L162" s="6">
        <v>14</v>
      </c>
      <c r="M162" s="7">
        <v>2</v>
      </c>
      <c r="N162" s="6">
        <v>-16</v>
      </c>
      <c r="O162" s="7">
        <v>2</v>
      </c>
      <c r="S162" s="6"/>
      <c r="T162" s="6"/>
      <c r="V162" s="6"/>
      <c r="W162" s="6"/>
      <c r="Y162" s="6"/>
      <c r="Z162" s="6"/>
      <c r="AC162" s="6"/>
      <c r="AD162" s="6"/>
      <c r="AE162" s="6"/>
      <c r="AF162" s="6"/>
      <c r="AG162" s="6"/>
      <c r="AH162" s="6"/>
    </row>
    <row r="163" spans="2:36" x14ac:dyDescent="0.25">
      <c r="B163" t="s">
        <v>270</v>
      </c>
      <c r="C163" s="9" t="s">
        <v>593</v>
      </c>
      <c r="D163" s="97">
        <v>36652</v>
      </c>
      <c r="F163" t="s">
        <v>678</v>
      </c>
      <c r="G163" s="2" t="s">
        <v>32</v>
      </c>
      <c r="H163" s="6">
        <v>35</v>
      </c>
      <c r="I163" s="7">
        <v>3</v>
      </c>
      <c r="J163" s="6">
        <v>43</v>
      </c>
      <c r="K163" s="7">
        <v>-2</v>
      </c>
      <c r="L163" s="6">
        <v>15</v>
      </c>
      <c r="M163" s="7">
        <v>0</v>
      </c>
      <c r="N163" s="6">
        <v>-8</v>
      </c>
      <c r="O163" s="7">
        <v>5</v>
      </c>
      <c r="S163" s="6"/>
      <c r="T163" s="6"/>
      <c r="V163" s="6"/>
      <c r="W163" s="6"/>
      <c r="Y163" s="6"/>
      <c r="Z163" s="6"/>
      <c r="AC163" s="6"/>
      <c r="AD163" s="6"/>
      <c r="AE163" s="6"/>
      <c r="AF163" s="6"/>
      <c r="AG163" s="6"/>
      <c r="AH163" s="6"/>
    </row>
    <row r="164" spans="2:36" x14ac:dyDescent="0.25">
      <c r="B164" t="s">
        <v>270</v>
      </c>
      <c r="C164" s="9" t="s">
        <v>441</v>
      </c>
      <c r="D164" s="97">
        <v>36659</v>
      </c>
      <c r="E164">
        <v>16</v>
      </c>
      <c r="F164" t="s">
        <v>678</v>
      </c>
      <c r="G164" s="2" t="s">
        <v>82</v>
      </c>
      <c r="H164" s="6">
        <v>34</v>
      </c>
      <c r="I164" s="7">
        <v>-1</v>
      </c>
      <c r="J164" s="6">
        <v>41</v>
      </c>
      <c r="K164" s="7">
        <v>-2</v>
      </c>
      <c r="L164" s="6">
        <v>18</v>
      </c>
      <c r="M164" s="7">
        <v>3</v>
      </c>
      <c r="N164" s="6">
        <v>-7</v>
      </c>
      <c r="O164" s="7">
        <v>1</v>
      </c>
      <c r="S164" s="6"/>
      <c r="T164" s="6"/>
      <c r="V164" s="6"/>
      <c r="W164" s="6"/>
      <c r="Y164" s="6"/>
      <c r="Z164" s="6"/>
      <c r="AC164" s="6"/>
      <c r="AD164" s="6"/>
      <c r="AE164" s="6"/>
      <c r="AF164" s="6"/>
      <c r="AG164" s="6"/>
      <c r="AH164" s="6"/>
    </row>
    <row r="165" spans="2:36" x14ac:dyDescent="0.25">
      <c r="B165" t="s">
        <v>270</v>
      </c>
      <c r="C165" s="9" t="s">
        <v>523</v>
      </c>
      <c r="D165" s="97">
        <v>36663</v>
      </c>
      <c r="E165" s="56" t="s">
        <v>809</v>
      </c>
      <c r="F165" t="s">
        <v>577</v>
      </c>
      <c r="G165" s="2" t="s">
        <v>46</v>
      </c>
      <c r="H165" s="6">
        <v>33</v>
      </c>
      <c r="J165" s="6">
        <v>46</v>
      </c>
      <c r="L165" s="6">
        <v>14</v>
      </c>
      <c r="N165" s="6">
        <v>-13</v>
      </c>
      <c r="P165" t="s">
        <v>639</v>
      </c>
      <c r="S165" s="6"/>
      <c r="T165" s="6"/>
      <c r="V165" s="6"/>
      <c r="W165" s="6"/>
      <c r="Y165" s="6"/>
      <c r="Z165" s="6"/>
      <c r="AC165" s="6"/>
      <c r="AD165" s="6"/>
      <c r="AE165" s="6"/>
      <c r="AF165" s="6"/>
      <c r="AG165" s="6"/>
      <c r="AH165" s="6"/>
    </row>
    <row r="166" spans="2:36" x14ac:dyDescent="0.25">
      <c r="B166" t="s">
        <v>270</v>
      </c>
      <c r="C166" s="9" t="s">
        <v>426</v>
      </c>
      <c r="D166" s="97">
        <v>36664</v>
      </c>
      <c r="E166">
        <v>25</v>
      </c>
      <c r="F166" t="s">
        <v>577</v>
      </c>
      <c r="G166" s="2" t="s">
        <v>224</v>
      </c>
      <c r="H166" s="6">
        <v>32</v>
      </c>
      <c r="I166" s="7">
        <v>5</v>
      </c>
      <c r="J166" s="6">
        <v>48</v>
      </c>
      <c r="K166" s="7">
        <v>-3</v>
      </c>
      <c r="L166" s="6">
        <v>15</v>
      </c>
      <c r="M166" s="7">
        <v>0</v>
      </c>
      <c r="N166" s="6">
        <v>-16</v>
      </c>
      <c r="O166" s="7">
        <v>8</v>
      </c>
      <c r="S166" s="6"/>
      <c r="T166" s="6"/>
      <c r="V166" s="6"/>
      <c r="W166" s="6"/>
      <c r="Y166" s="6"/>
      <c r="Z166" s="6"/>
      <c r="AC166" s="6"/>
      <c r="AD166" s="6"/>
      <c r="AE166" s="6"/>
      <c r="AF166" s="6"/>
      <c r="AG166" s="6"/>
      <c r="AH166" s="6"/>
    </row>
    <row r="167" spans="2:36" x14ac:dyDescent="0.25">
      <c r="B167" t="s">
        <v>270</v>
      </c>
      <c r="C167" s="9" t="s">
        <v>774</v>
      </c>
      <c r="D167" s="97">
        <v>36677</v>
      </c>
      <c r="E167">
        <v>9</v>
      </c>
      <c r="F167" t="s">
        <v>264</v>
      </c>
      <c r="G167" s="2" t="s">
        <v>54</v>
      </c>
      <c r="H167" s="6">
        <v>30</v>
      </c>
      <c r="I167" s="7">
        <v>-1</v>
      </c>
      <c r="J167" s="6">
        <v>49</v>
      </c>
      <c r="K167" s="7">
        <v>2</v>
      </c>
      <c r="L167" s="6">
        <v>15</v>
      </c>
      <c r="M167" s="7">
        <v>1</v>
      </c>
      <c r="N167" s="6">
        <v>-19</v>
      </c>
      <c r="O167" s="7">
        <v>-3</v>
      </c>
      <c r="S167" s="6"/>
      <c r="T167" s="6"/>
      <c r="V167" s="6"/>
      <c r="W167" s="6"/>
      <c r="Y167" s="6"/>
      <c r="Z167" s="6"/>
      <c r="AC167" s="6"/>
      <c r="AD167" s="6"/>
      <c r="AE167" s="6"/>
      <c r="AF167" s="6"/>
      <c r="AG167" s="6"/>
      <c r="AH167" s="6"/>
    </row>
    <row r="168" spans="2:36" x14ac:dyDescent="0.25">
      <c r="B168" t="s">
        <v>270</v>
      </c>
      <c r="C168" s="85" t="s">
        <v>715</v>
      </c>
      <c r="D168" s="97">
        <v>36649</v>
      </c>
      <c r="F168" t="s">
        <v>664</v>
      </c>
      <c r="G168" s="2" t="s">
        <v>54</v>
      </c>
      <c r="H168" s="6">
        <v>32.5</v>
      </c>
      <c r="I168" s="7">
        <v>2.1</v>
      </c>
      <c r="J168" s="6">
        <v>47.3</v>
      </c>
      <c r="K168" s="7">
        <v>-2.2000000000000002</v>
      </c>
      <c r="L168" s="6">
        <v>13.4</v>
      </c>
      <c r="M168" s="7">
        <v>0.3</v>
      </c>
      <c r="N168" s="6">
        <v>-14.8</v>
      </c>
      <c r="O168" s="7">
        <v>4.3</v>
      </c>
      <c r="S168" s="6">
        <v>33</v>
      </c>
      <c r="T168" s="6">
        <v>54</v>
      </c>
      <c r="U168" s="7">
        <f>S168-T168</f>
        <v>-21</v>
      </c>
      <c r="V168" s="6">
        <v>52</v>
      </c>
      <c r="W168" s="6">
        <v>44</v>
      </c>
      <c r="X168" s="7">
        <f>V168-W168</f>
        <v>8</v>
      </c>
      <c r="Y168" s="6">
        <v>47</v>
      </c>
      <c r="Z168" s="6">
        <v>20</v>
      </c>
      <c r="AA168" s="7">
        <f>Y168-Z168</f>
        <v>27</v>
      </c>
      <c r="AC168" s="6">
        <v>17.5</v>
      </c>
      <c r="AD168" s="6">
        <v>46.6</v>
      </c>
      <c r="AE168" s="6">
        <v>12.2</v>
      </c>
      <c r="AF168" s="6"/>
      <c r="AG168" s="6">
        <v>39.4</v>
      </c>
      <c r="AH168" s="6">
        <v>47.9</v>
      </c>
      <c r="AI168" s="7">
        <f>AG168-AH168</f>
        <v>-8.5</v>
      </c>
      <c r="AJ168" s="4" t="s">
        <v>292</v>
      </c>
    </row>
    <row r="169" spans="2:36" x14ac:dyDescent="0.25">
      <c r="B169" t="s">
        <v>263</v>
      </c>
      <c r="C169" s="10" t="s">
        <v>419</v>
      </c>
      <c r="D169" s="97">
        <v>36685</v>
      </c>
      <c r="E169">
        <v>11</v>
      </c>
      <c r="F169" t="s">
        <v>577</v>
      </c>
      <c r="G169" s="2" t="s">
        <v>124</v>
      </c>
      <c r="H169" s="6">
        <v>38</v>
      </c>
      <c r="I169" s="7">
        <v>5</v>
      </c>
      <c r="J169" s="6">
        <v>41</v>
      </c>
      <c r="K169" s="7">
        <v>-5</v>
      </c>
      <c r="L169" s="6">
        <v>16</v>
      </c>
      <c r="M169" s="7">
        <v>2</v>
      </c>
      <c r="N169" s="6">
        <v>-3</v>
      </c>
      <c r="O169" s="7">
        <v>10</v>
      </c>
      <c r="P169" t="s">
        <v>639</v>
      </c>
      <c r="S169" s="6"/>
      <c r="T169" s="6"/>
      <c r="V169" s="6"/>
      <c r="W169" s="6"/>
      <c r="Y169" s="6"/>
      <c r="Z169" s="6"/>
      <c r="AC169" s="6"/>
      <c r="AD169" s="6"/>
      <c r="AE169" s="6"/>
      <c r="AF169" s="6"/>
      <c r="AG169" s="6"/>
      <c r="AH169" s="6"/>
    </row>
    <row r="170" spans="2:36" x14ac:dyDescent="0.25">
      <c r="B170" t="s">
        <v>263</v>
      </c>
      <c r="C170" s="9" t="s">
        <v>675</v>
      </c>
      <c r="D170" s="97">
        <v>36699</v>
      </c>
      <c r="E170">
        <v>25</v>
      </c>
      <c r="F170" t="s">
        <v>577</v>
      </c>
      <c r="G170" s="2" t="s">
        <v>136</v>
      </c>
      <c r="H170" s="6">
        <v>34</v>
      </c>
      <c r="I170" s="7">
        <v>-4</v>
      </c>
      <c r="J170" s="6">
        <v>47</v>
      </c>
      <c r="K170" s="7">
        <v>6</v>
      </c>
      <c r="L170" s="6">
        <v>14</v>
      </c>
      <c r="M170" s="7">
        <v>-2</v>
      </c>
      <c r="N170" s="6">
        <v>-13</v>
      </c>
      <c r="O170" s="7">
        <v>-10</v>
      </c>
      <c r="P170" t="s">
        <v>639</v>
      </c>
      <c r="S170" s="6"/>
      <c r="T170" s="6"/>
      <c r="V170" s="6"/>
      <c r="W170" s="6"/>
      <c r="Y170" s="6"/>
      <c r="Z170" s="6"/>
      <c r="AC170" s="6"/>
      <c r="AD170" s="6"/>
      <c r="AE170" s="6"/>
      <c r="AF170" s="6"/>
      <c r="AG170" s="6"/>
      <c r="AH170" s="6"/>
    </row>
    <row r="171" spans="2:36" x14ac:dyDescent="0.25">
      <c r="B171" t="s">
        <v>263</v>
      </c>
      <c r="C171" s="9" t="s">
        <v>431</v>
      </c>
      <c r="D171" s="97">
        <v>36699</v>
      </c>
      <c r="E171">
        <v>29</v>
      </c>
      <c r="F171" t="s">
        <v>577</v>
      </c>
      <c r="G171" s="2" t="s">
        <v>224</v>
      </c>
      <c r="H171" s="6">
        <v>33</v>
      </c>
      <c r="I171" s="7">
        <v>1</v>
      </c>
      <c r="J171" s="6">
        <v>47</v>
      </c>
      <c r="K171" s="7">
        <v>-1</v>
      </c>
      <c r="L171" s="6">
        <v>13</v>
      </c>
      <c r="M171" s="7">
        <v>-2</v>
      </c>
      <c r="N171" s="6">
        <v>-14</v>
      </c>
      <c r="O171" s="7">
        <v>2</v>
      </c>
      <c r="S171" s="6"/>
      <c r="T171" s="6"/>
      <c r="V171" s="6"/>
      <c r="W171" s="6"/>
      <c r="Y171" s="6"/>
      <c r="Z171" s="6"/>
      <c r="AC171" s="6"/>
      <c r="AD171" s="6"/>
      <c r="AE171" s="6"/>
      <c r="AF171" s="6"/>
      <c r="AG171" s="6"/>
      <c r="AH171" s="6"/>
    </row>
    <row r="172" spans="2:36" x14ac:dyDescent="0.25">
      <c r="B172" t="s">
        <v>263</v>
      </c>
      <c r="C172" s="9" t="s">
        <v>527</v>
      </c>
      <c r="D172" s="97">
        <v>36700</v>
      </c>
      <c r="E172">
        <v>28</v>
      </c>
      <c r="F172" t="s">
        <v>678</v>
      </c>
      <c r="G172" s="2" t="s">
        <v>82</v>
      </c>
      <c r="H172" s="6">
        <v>32</v>
      </c>
      <c r="I172" s="7">
        <v>-2</v>
      </c>
      <c r="J172" s="6">
        <v>43</v>
      </c>
      <c r="K172" s="7">
        <v>2</v>
      </c>
      <c r="L172" s="6">
        <v>17</v>
      </c>
      <c r="M172" s="7">
        <v>-1</v>
      </c>
      <c r="N172" s="6">
        <v>-11</v>
      </c>
      <c r="O172" s="7">
        <v>4</v>
      </c>
      <c r="S172" s="6"/>
      <c r="T172" s="6"/>
      <c r="V172" s="6"/>
      <c r="W172" s="6"/>
      <c r="Y172" s="6"/>
      <c r="Z172" s="6"/>
      <c r="AC172" s="6"/>
      <c r="AD172" s="6"/>
      <c r="AE172" s="6"/>
      <c r="AF172" s="6"/>
      <c r="AG172" s="6"/>
      <c r="AH172" s="6"/>
    </row>
    <row r="173" spans="2:36" x14ac:dyDescent="0.25">
      <c r="B173" t="s">
        <v>263</v>
      </c>
      <c r="C173" s="9" t="s">
        <v>603</v>
      </c>
      <c r="D173" s="97">
        <v>36706</v>
      </c>
      <c r="E173">
        <v>2</v>
      </c>
      <c r="F173" t="s">
        <v>577</v>
      </c>
      <c r="G173" s="2" t="s">
        <v>124</v>
      </c>
      <c r="H173" s="6">
        <v>32</v>
      </c>
      <c r="I173" s="7">
        <v>-2</v>
      </c>
      <c r="J173" s="6">
        <v>46</v>
      </c>
      <c r="K173" s="7">
        <v>-1</v>
      </c>
      <c r="L173" s="6">
        <v>17</v>
      </c>
      <c r="M173" s="7">
        <v>3</v>
      </c>
      <c r="N173" s="6">
        <v>-14</v>
      </c>
      <c r="O173" s="7">
        <v>-1</v>
      </c>
      <c r="P173" t="s">
        <v>639</v>
      </c>
      <c r="S173" s="6"/>
      <c r="T173" s="6"/>
      <c r="V173" s="6"/>
      <c r="W173" s="6"/>
      <c r="Y173" s="6"/>
      <c r="Z173" s="6"/>
      <c r="AC173" s="6"/>
      <c r="AD173" s="6"/>
      <c r="AE173" s="6"/>
      <c r="AF173" s="6"/>
      <c r="AG173" s="6"/>
      <c r="AH173" s="6"/>
    </row>
    <row r="174" spans="2:36" x14ac:dyDescent="0.25">
      <c r="B174" t="s">
        <v>263</v>
      </c>
      <c r="C174" s="52" t="s">
        <v>749</v>
      </c>
      <c r="D174" s="97">
        <v>36677</v>
      </c>
      <c r="F174" t="s">
        <v>664</v>
      </c>
      <c r="G174" s="2" t="s">
        <v>54</v>
      </c>
      <c r="H174" s="6">
        <v>31.7</v>
      </c>
      <c r="I174" s="7">
        <v>-0.8</v>
      </c>
      <c r="J174" s="6">
        <v>46.7</v>
      </c>
      <c r="K174" s="7">
        <v>-0.6</v>
      </c>
      <c r="L174" s="6">
        <v>15.2</v>
      </c>
      <c r="M174" s="7">
        <v>1.8</v>
      </c>
      <c r="N174" s="6">
        <v>-15</v>
      </c>
      <c r="O174" s="7">
        <v>-0.2</v>
      </c>
      <c r="S174" s="6">
        <v>36</v>
      </c>
      <c r="T174" s="6">
        <v>52</v>
      </c>
      <c r="U174" s="7">
        <f>S174-T174</f>
        <v>-16</v>
      </c>
      <c r="V174" s="6">
        <v>55</v>
      </c>
      <c r="W174" s="6">
        <v>40</v>
      </c>
      <c r="X174" s="7">
        <f>V174-W174</f>
        <v>15</v>
      </c>
      <c r="Y174" s="6">
        <v>42</v>
      </c>
      <c r="Z174" s="6">
        <v>22</v>
      </c>
      <c r="AA174" s="7">
        <f>Y174-Z174</f>
        <v>20</v>
      </c>
      <c r="AC174" s="6">
        <v>20.2</v>
      </c>
      <c r="AD174" s="6">
        <v>45.4</v>
      </c>
      <c r="AE174" s="6">
        <v>12.2</v>
      </c>
      <c r="AF174" s="6"/>
      <c r="AG174" s="6">
        <v>38.4</v>
      </c>
      <c r="AH174" s="6">
        <v>49.6</v>
      </c>
      <c r="AI174" s="7">
        <f>AG174-AH174</f>
        <v>-11.200000000000003</v>
      </c>
      <c r="AJ174" s="4" t="s">
        <v>292</v>
      </c>
    </row>
    <row r="175" spans="2:36" x14ac:dyDescent="0.25">
      <c r="B175" t="s">
        <v>265</v>
      </c>
      <c r="C175" s="9" t="s">
        <v>299</v>
      </c>
      <c r="D175" s="97">
        <v>36712</v>
      </c>
      <c r="E175">
        <v>14</v>
      </c>
      <c r="F175" t="s">
        <v>264</v>
      </c>
      <c r="G175" s="2" t="s">
        <v>54</v>
      </c>
      <c r="H175" s="6">
        <v>35</v>
      </c>
      <c r="I175" s="7">
        <v>5</v>
      </c>
      <c r="J175" s="6">
        <v>45</v>
      </c>
      <c r="K175" s="7">
        <v>-4</v>
      </c>
      <c r="L175" s="6">
        <v>14</v>
      </c>
      <c r="M175" s="7">
        <v>-1</v>
      </c>
      <c r="N175" s="6">
        <v>-10</v>
      </c>
      <c r="O175" s="7">
        <v>9</v>
      </c>
      <c r="S175" s="6"/>
      <c r="T175" s="6"/>
      <c r="V175" s="6"/>
      <c r="W175" s="6"/>
      <c r="Y175" s="6"/>
      <c r="Z175" s="6"/>
      <c r="AC175" s="6"/>
      <c r="AD175" s="6"/>
      <c r="AE175" s="6"/>
      <c r="AF175" s="6"/>
      <c r="AG175" s="6"/>
      <c r="AH175" s="6"/>
    </row>
    <row r="176" spans="2:36" x14ac:dyDescent="0.25">
      <c r="B176" t="s">
        <v>265</v>
      </c>
      <c r="C176" s="9" t="s">
        <v>555</v>
      </c>
      <c r="D176" s="97">
        <v>36719</v>
      </c>
      <c r="E176">
        <v>16</v>
      </c>
      <c r="F176" t="s">
        <v>577</v>
      </c>
      <c r="G176" s="2" t="s">
        <v>124</v>
      </c>
      <c r="H176" s="6">
        <v>32</v>
      </c>
      <c r="I176" s="7">
        <v>0</v>
      </c>
      <c r="J176" s="6">
        <v>47</v>
      </c>
      <c r="K176" s="7">
        <v>1</v>
      </c>
      <c r="L176" s="6">
        <v>15</v>
      </c>
      <c r="M176" s="7">
        <v>-2</v>
      </c>
      <c r="N176" s="6">
        <v>-15</v>
      </c>
      <c r="O176" s="7">
        <v>-1</v>
      </c>
      <c r="P176" t="s">
        <v>639</v>
      </c>
      <c r="S176" s="6"/>
      <c r="T176" s="6"/>
      <c r="V176" s="6"/>
      <c r="W176" s="6"/>
      <c r="Y176" s="6"/>
      <c r="Z176" s="6"/>
      <c r="AC176" s="6"/>
      <c r="AD176" s="6"/>
      <c r="AE176" s="6"/>
      <c r="AF176" s="6"/>
      <c r="AG176" s="6"/>
      <c r="AH176" s="6"/>
    </row>
    <row r="177" spans="2:36" x14ac:dyDescent="0.25">
      <c r="B177" t="s">
        <v>265</v>
      </c>
      <c r="C177" s="9" t="s">
        <v>692</v>
      </c>
      <c r="D177" s="97">
        <v>36721</v>
      </c>
      <c r="E177">
        <v>18</v>
      </c>
      <c r="F177" t="s">
        <v>678</v>
      </c>
      <c r="G177" s="2" t="s">
        <v>82</v>
      </c>
      <c r="H177" s="6">
        <v>35</v>
      </c>
      <c r="I177" s="7">
        <v>3</v>
      </c>
      <c r="J177" s="6">
        <v>42</v>
      </c>
      <c r="K177" s="7">
        <v>-1</v>
      </c>
      <c r="L177" s="6">
        <v>17</v>
      </c>
      <c r="M177" s="7">
        <v>0</v>
      </c>
      <c r="N177" s="6">
        <v>-7</v>
      </c>
      <c r="O177" s="7">
        <v>4</v>
      </c>
      <c r="S177" s="6"/>
      <c r="T177" s="6"/>
      <c r="V177" s="6"/>
      <c r="W177" s="6"/>
      <c r="Y177" s="6"/>
      <c r="Z177" s="6"/>
      <c r="AC177" s="6"/>
      <c r="AD177" s="6"/>
      <c r="AE177" s="6"/>
      <c r="AF177" s="6"/>
      <c r="AG177" s="6"/>
      <c r="AH177" s="6"/>
    </row>
    <row r="178" spans="2:36" x14ac:dyDescent="0.25">
      <c r="B178" t="s">
        <v>265</v>
      </c>
      <c r="C178" s="9" t="s">
        <v>427</v>
      </c>
      <c r="D178" s="97">
        <v>36727</v>
      </c>
      <c r="E178">
        <v>23</v>
      </c>
      <c r="F178" t="s">
        <v>577</v>
      </c>
      <c r="G178" s="2" t="s">
        <v>124</v>
      </c>
      <c r="H178" s="6">
        <v>32</v>
      </c>
      <c r="I178" s="7">
        <v>0</v>
      </c>
      <c r="J178" s="6">
        <v>51</v>
      </c>
      <c r="K178" s="7">
        <v>4</v>
      </c>
      <c r="L178" s="6">
        <v>11</v>
      </c>
      <c r="M178" s="7">
        <v>-4</v>
      </c>
      <c r="N178" s="6">
        <v>-19</v>
      </c>
      <c r="O178" s="7">
        <v>-5</v>
      </c>
      <c r="P178" t="s">
        <v>639</v>
      </c>
      <c r="S178" s="6"/>
      <c r="T178" s="6"/>
      <c r="V178" s="6"/>
      <c r="W178" s="6"/>
      <c r="Y178" s="6"/>
      <c r="Z178" s="6"/>
      <c r="AC178" s="6"/>
      <c r="AD178" s="6"/>
      <c r="AE178" s="6"/>
      <c r="AF178" s="6"/>
      <c r="AG178" s="6"/>
      <c r="AH178" s="6"/>
    </row>
    <row r="179" spans="2:36" x14ac:dyDescent="0.25">
      <c r="B179" t="s">
        <v>265</v>
      </c>
      <c r="C179" s="9" t="s">
        <v>481</v>
      </c>
      <c r="D179" s="97">
        <v>36727</v>
      </c>
      <c r="E179">
        <v>28</v>
      </c>
      <c r="F179" t="s">
        <v>577</v>
      </c>
      <c r="G179" s="2" t="s">
        <v>224</v>
      </c>
      <c r="H179" s="6">
        <v>33</v>
      </c>
      <c r="I179" s="7">
        <v>0</v>
      </c>
      <c r="J179" s="6">
        <v>49</v>
      </c>
      <c r="K179" s="7">
        <v>2</v>
      </c>
      <c r="L179" s="6">
        <v>12</v>
      </c>
      <c r="M179" s="7">
        <v>-1</v>
      </c>
      <c r="N179" s="6">
        <v>-16</v>
      </c>
      <c r="O179" s="7">
        <v>-2</v>
      </c>
      <c r="S179" s="6"/>
      <c r="T179" s="6"/>
      <c r="V179" s="6"/>
      <c r="W179" s="6"/>
      <c r="Y179" s="6"/>
      <c r="Z179" s="6"/>
      <c r="AC179" s="6"/>
      <c r="AD179" s="6"/>
      <c r="AE179" s="6"/>
      <c r="AF179" s="6"/>
      <c r="AG179" s="6"/>
      <c r="AH179" s="6"/>
    </row>
    <row r="180" spans="2:36" x14ac:dyDescent="0.25">
      <c r="B180" t="s">
        <v>265</v>
      </c>
      <c r="C180" s="85" t="s">
        <v>807</v>
      </c>
      <c r="D180" s="97">
        <v>36712</v>
      </c>
      <c r="F180" t="s">
        <v>664</v>
      </c>
      <c r="G180" s="2" t="s">
        <v>54</v>
      </c>
      <c r="H180" s="6">
        <v>32</v>
      </c>
      <c r="I180" s="7">
        <v>0.3</v>
      </c>
      <c r="J180" s="6">
        <v>48.9</v>
      </c>
      <c r="K180" s="7">
        <v>2.2000000000000002</v>
      </c>
      <c r="L180" s="6">
        <v>12.7</v>
      </c>
      <c r="M180" s="7">
        <v>-2.5</v>
      </c>
      <c r="N180" s="6">
        <v>-16.899999999999999</v>
      </c>
      <c r="O180" s="7">
        <v>-1.9</v>
      </c>
      <c r="S180" s="6">
        <v>38</v>
      </c>
      <c r="T180" s="6">
        <v>48</v>
      </c>
      <c r="U180" s="7">
        <f>S180-T180</f>
        <v>-10</v>
      </c>
      <c r="V180" s="6">
        <v>47</v>
      </c>
      <c r="W180" s="6">
        <v>49</v>
      </c>
      <c r="X180" s="7">
        <f>V180-W180</f>
        <v>-2</v>
      </c>
      <c r="Y180" s="6">
        <v>41</v>
      </c>
      <c r="Z180" s="6">
        <v>21</v>
      </c>
      <c r="AA180" s="7">
        <f>Y180-Z180</f>
        <v>20</v>
      </c>
      <c r="AC180" s="6">
        <v>21.7</v>
      </c>
      <c r="AD180" s="6">
        <v>48.5</v>
      </c>
      <c r="AE180" s="6">
        <v>12.7</v>
      </c>
      <c r="AF180" s="6"/>
      <c r="AG180" s="6">
        <v>42.2</v>
      </c>
      <c r="AH180" s="6">
        <v>51.8</v>
      </c>
      <c r="AI180" s="7">
        <f>AG180-AH180</f>
        <v>-9.5999999999999943</v>
      </c>
      <c r="AJ180" s="4" t="s">
        <v>292</v>
      </c>
    </row>
    <row r="181" spans="2:36" x14ac:dyDescent="0.25">
      <c r="B181" t="s">
        <v>293</v>
      </c>
      <c r="C181" s="9" t="s">
        <v>399</v>
      </c>
      <c r="D181" s="97">
        <v>36740</v>
      </c>
      <c r="E181">
        <v>11</v>
      </c>
      <c r="F181" t="s">
        <v>264</v>
      </c>
      <c r="G181" s="2" t="s">
        <v>54</v>
      </c>
      <c r="H181" s="6">
        <v>32</v>
      </c>
      <c r="I181" s="7">
        <v>-3</v>
      </c>
      <c r="J181" s="6">
        <v>47</v>
      </c>
      <c r="K181" s="7">
        <v>2</v>
      </c>
      <c r="L181" s="6">
        <v>14</v>
      </c>
      <c r="M181" s="7">
        <v>0</v>
      </c>
      <c r="N181" s="6">
        <v>-15</v>
      </c>
      <c r="O181" s="7">
        <v>-5</v>
      </c>
      <c r="S181" s="6"/>
      <c r="T181" s="6"/>
      <c r="V181" s="6"/>
      <c r="W181" s="6"/>
      <c r="Y181" s="6"/>
      <c r="Z181" s="6"/>
      <c r="AC181" s="6"/>
      <c r="AD181" s="6"/>
      <c r="AE181" s="6"/>
      <c r="AF181" s="6"/>
      <c r="AG181" s="6"/>
      <c r="AH181" s="6"/>
    </row>
    <row r="182" spans="2:36" x14ac:dyDescent="0.25">
      <c r="B182" t="s">
        <v>293</v>
      </c>
      <c r="C182" s="9" t="s">
        <v>673</v>
      </c>
      <c r="D182" s="97">
        <v>36749</v>
      </c>
      <c r="E182">
        <v>16</v>
      </c>
      <c r="F182" t="s">
        <v>678</v>
      </c>
      <c r="G182" s="2" t="s">
        <v>82</v>
      </c>
      <c r="H182" s="6">
        <v>34</v>
      </c>
      <c r="I182" s="7">
        <v>-1</v>
      </c>
      <c r="J182" s="6">
        <v>44</v>
      </c>
      <c r="K182" s="7">
        <v>2</v>
      </c>
      <c r="L182" s="6">
        <v>17</v>
      </c>
      <c r="M182" s="7">
        <v>0</v>
      </c>
      <c r="N182" s="6">
        <v>-10</v>
      </c>
      <c r="O182" s="7">
        <v>-3</v>
      </c>
      <c r="S182" s="6"/>
      <c r="T182" s="6"/>
      <c r="V182" s="6"/>
      <c r="W182" s="6"/>
      <c r="Y182" s="6"/>
      <c r="Z182" s="6"/>
      <c r="AC182" s="6"/>
      <c r="AD182" s="6"/>
      <c r="AE182" s="6"/>
      <c r="AF182" s="6"/>
      <c r="AG182" s="6"/>
      <c r="AH182" s="6"/>
    </row>
    <row r="183" spans="2:36" x14ac:dyDescent="0.25">
      <c r="B183" t="s">
        <v>293</v>
      </c>
      <c r="C183" s="9" t="s">
        <v>596</v>
      </c>
      <c r="D183" s="97">
        <v>36755</v>
      </c>
      <c r="E183">
        <v>20</v>
      </c>
      <c r="F183" t="s">
        <v>577</v>
      </c>
      <c r="G183" s="2" t="s">
        <v>136</v>
      </c>
      <c r="H183" s="6">
        <v>32</v>
      </c>
      <c r="I183" s="7">
        <v>0</v>
      </c>
      <c r="J183" s="6">
        <v>51</v>
      </c>
      <c r="K183" s="7">
        <v>0</v>
      </c>
      <c r="L183" s="6">
        <v>12</v>
      </c>
      <c r="M183" s="7">
        <v>1</v>
      </c>
      <c r="N183" s="6">
        <v>-19</v>
      </c>
      <c r="O183" s="7">
        <v>0</v>
      </c>
      <c r="P183" t="s">
        <v>639</v>
      </c>
      <c r="S183" s="6"/>
      <c r="T183" s="6"/>
      <c r="V183" s="6"/>
      <c r="W183" s="6"/>
      <c r="Y183" s="6"/>
      <c r="Z183" s="6"/>
      <c r="AC183" s="6"/>
      <c r="AD183" s="6"/>
      <c r="AE183" s="6"/>
      <c r="AF183" s="6"/>
      <c r="AG183" s="6"/>
      <c r="AH183" s="6"/>
    </row>
    <row r="184" spans="2:36" x14ac:dyDescent="0.25">
      <c r="B184" t="s">
        <v>293</v>
      </c>
      <c r="C184" s="9" t="s">
        <v>301</v>
      </c>
      <c r="D184" s="97">
        <v>36755</v>
      </c>
      <c r="E184">
        <v>24</v>
      </c>
      <c r="F184" t="s">
        <v>577</v>
      </c>
      <c r="G184" s="2" t="s">
        <v>224</v>
      </c>
      <c r="H184" s="6">
        <v>29</v>
      </c>
      <c r="I184" s="7">
        <v>-4</v>
      </c>
      <c r="J184" s="6">
        <v>51</v>
      </c>
      <c r="K184" s="7">
        <v>2</v>
      </c>
      <c r="L184" s="6">
        <v>15</v>
      </c>
      <c r="M184" s="7">
        <v>3</v>
      </c>
      <c r="N184" s="6">
        <v>-22</v>
      </c>
      <c r="O184" s="7">
        <v>-6</v>
      </c>
      <c r="S184" s="6"/>
      <c r="T184" s="6"/>
      <c r="V184" s="6"/>
      <c r="W184" s="6"/>
      <c r="Y184" s="6"/>
      <c r="Z184" s="6"/>
      <c r="AC184" s="6"/>
      <c r="AD184" s="6"/>
      <c r="AE184" s="6"/>
      <c r="AF184" s="6"/>
      <c r="AG184" s="6"/>
      <c r="AH184" s="6"/>
    </row>
    <row r="185" spans="2:36" x14ac:dyDescent="0.25">
      <c r="B185" t="s">
        <v>293</v>
      </c>
      <c r="C185" s="10" t="s">
        <v>774</v>
      </c>
      <c r="D185" s="97">
        <v>36769</v>
      </c>
      <c r="F185" t="s">
        <v>577</v>
      </c>
      <c r="H185" s="6">
        <v>32</v>
      </c>
      <c r="I185" s="7">
        <v>3</v>
      </c>
      <c r="J185" s="6">
        <v>48</v>
      </c>
      <c r="K185" s="7">
        <v>-3</v>
      </c>
      <c r="L185" s="6">
        <v>13</v>
      </c>
      <c r="M185" s="7">
        <v>-2</v>
      </c>
      <c r="N185" s="6">
        <v>-16</v>
      </c>
      <c r="O185" s="7">
        <v>6</v>
      </c>
      <c r="S185" s="6"/>
      <c r="T185" s="6"/>
      <c r="V185" s="6"/>
      <c r="W185" s="6"/>
      <c r="Y185" s="6"/>
      <c r="Z185" s="6"/>
      <c r="AC185" s="6"/>
      <c r="AD185" s="6"/>
      <c r="AE185" s="6"/>
      <c r="AF185" s="6"/>
      <c r="AG185" s="6"/>
      <c r="AH185" s="6"/>
    </row>
    <row r="186" spans="2:36" x14ac:dyDescent="0.25">
      <c r="B186" t="s">
        <v>293</v>
      </c>
      <c r="C186" s="52" t="s">
        <v>810</v>
      </c>
      <c r="D186" s="97">
        <v>36740</v>
      </c>
      <c r="F186" t="s">
        <v>664</v>
      </c>
      <c r="G186" s="2" t="s">
        <v>54</v>
      </c>
      <c r="H186" s="6">
        <v>29.7</v>
      </c>
      <c r="I186" s="7">
        <v>-2.2999999999999998</v>
      </c>
      <c r="J186" s="6">
        <v>50.6</v>
      </c>
      <c r="K186" s="7">
        <v>1.7</v>
      </c>
      <c r="L186" s="6">
        <v>13.3</v>
      </c>
      <c r="M186" s="7">
        <v>0.6</v>
      </c>
      <c r="N186" s="6">
        <v>-20.9</v>
      </c>
      <c r="O186" s="7">
        <v>-4</v>
      </c>
      <c r="S186" s="6">
        <v>37</v>
      </c>
      <c r="T186" s="6">
        <v>51</v>
      </c>
      <c r="U186" s="7">
        <f>S186-T186</f>
        <v>-14</v>
      </c>
      <c r="V186" s="6">
        <v>52</v>
      </c>
      <c r="W186" s="6">
        <v>45</v>
      </c>
      <c r="X186" s="7">
        <f>V186-W186</f>
        <v>7</v>
      </c>
      <c r="Y186" s="6">
        <v>47</v>
      </c>
      <c r="Z186" s="6">
        <v>24</v>
      </c>
      <c r="AA186" s="7">
        <f>Y186-Z186</f>
        <v>23</v>
      </c>
      <c r="AC186" s="6">
        <v>20.399999999999999</v>
      </c>
      <c r="AD186" s="6">
        <v>51.1</v>
      </c>
      <c r="AE186" s="6">
        <v>13.7</v>
      </c>
      <c r="AF186" s="6"/>
      <c r="AG186" s="6">
        <v>45.5</v>
      </c>
      <c r="AH186" s="6">
        <v>47.6</v>
      </c>
      <c r="AI186" s="7">
        <f>AG186-AH186</f>
        <v>-2.1000000000000014</v>
      </c>
      <c r="AJ186" s="4" t="s">
        <v>292</v>
      </c>
    </row>
    <row r="187" spans="2:36" x14ac:dyDescent="0.25">
      <c r="B187" t="s">
        <v>295</v>
      </c>
      <c r="C187" s="9" t="s">
        <v>491</v>
      </c>
      <c r="D187" s="97">
        <v>36775</v>
      </c>
      <c r="F187" t="s">
        <v>811</v>
      </c>
      <c r="H187" s="6">
        <v>30</v>
      </c>
      <c r="I187" s="7">
        <v>-2</v>
      </c>
      <c r="J187" s="6">
        <v>45</v>
      </c>
      <c r="K187" s="7">
        <v>-3</v>
      </c>
      <c r="L187" s="6">
        <v>17</v>
      </c>
      <c r="M187" s="7">
        <v>4</v>
      </c>
      <c r="N187" s="6">
        <v>-15</v>
      </c>
      <c r="O187" s="7">
        <v>1</v>
      </c>
      <c r="S187" s="6"/>
      <c r="T187" s="6"/>
      <c r="V187" s="6"/>
      <c r="W187" s="6"/>
      <c r="Y187" s="6"/>
      <c r="Z187" s="6"/>
      <c r="AC187" s="6"/>
      <c r="AD187" s="6"/>
      <c r="AE187" s="6"/>
      <c r="AF187" s="6"/>
      <c r="AG187" s="6"/>
      <c r="AH187" s="6"/>
    </row>
    <row r="188" spans="2:36" x14ac:dyDescent="0.25">
      <c r="B188" t="s">
        <v>295</v>
      </c>
      <c r="C188" s="9" t="s">
        <v>491</v>
      </c>
      <c r="D188" s="97">
        <v>36775</v>
      </c>
      <c r="F188" t="s">
        <v>577</v>
      </c>
      <c r="H188" s="6">
        <v>30</v>
      </c>
      <c r="I188" s="7">
        <v>-2</v>
      </c>
      <c r="J188" s="6">
        <v>45</v>
      </c>
      <c r="K188" s="7">
        <v>-3</v>
      </c>
      <c r="L188" s="6">
        <v>17</v>
      </c>
      <c r="M188" s="7">
        <v>4</v>
      </c>
      <c r="N188" s="6">
        <v>-15</v>
      </c>
      <c r="O188" s="7">
        <v>1</v>
      </c>
      <c r="S188" s="6"/>
      <c r="T188" s="6"/>
      <c r="V188" s="6"/>
      <c r="W188" s="6"/>
      <c r="Y188" s="6"/>
      <c r="Z188" s="6"/>
      <c r="AC188" s="6"/>
      <c r="AD188" s="6"/>
      <c r="AE188" s="6"/>
      <c r="AF188" s="6"/>
      <c r="AG188" s="6"/>
      <c r="AH188" s="6"/>
    </row>
    <row r="189" spans="2:36" x14ac:dyDescent="0.25">
      <c r="B189" t="s">
        <v>295</v>
      </c>
      <c r="C189" s="9" t="s">
        <v>491</v>
      </c>
      <c r="D189" s="97">
        <v>36775</v>
      </c>
      <c r="E189">
        <v>15</v>
      </c>
      <c r="F189" t="s">
        <v>264</v>
      </c>
      <c r="G189" s="2" t="s">
        <v>54</v>
      </c>
      <c r="H189" s="6">
        <v>32</v>
      </c>
      <c r="I189" s="7">
        <v>0</v>
      </c>
      <c r="J189" s="6">
        <v>45</v>
      </c>
      <c r="K189" s="7">
        <v>-2</v>
      </c>
      <c r="L189" s="6">
        <v>16</v>
      </c>
      <c r="M189" s="7">
        <v>2</v>
      </c>
      <c r="N189" s="6">
        <f>H189-J189</f>
        <v>-13</v>
      </c>
      <c r="O189" s="7">
        <v>2</v>
      </c>
      <c r="S189" s="6"/>
      <c r="T189" s="6"/>
      <c r="V189" s="6"/>
      <c r="W189" s="6"/>
      <c r="Y189" s="6"/>
      <c r="Z189" s="6"/>
      <c r="AC189" s="6"/>
      <c r="AD189" s="6"/>
      <c r="AE189" s="6"/>
      <c r="AF189" s="6"/>
      <c r="AG189" s="6"/>
      <c r="AH189" s="6"/>
    </row>
    <row r="190" spans="2:36" x14ac:dyDescent="0.25">
      <c r="B190" t="s">
        <v>295</v>
      </c>
      <c r="C190" s="9" t="s">
        <v>457</v>
      </c>
      <c r="D190" s="97">
        <v>36782</v>
      </c>
      <c r="E190">
        <v>21</v>
      </c>
      <c r="F190" t="s">
        <v>264</v>
      </c>
      <c r="G190" s="2" t="s">
        <v>54</v>
      </c>
      <c r="H190" s="6">
        <v>40</v>
      </c>
      <c r="I190" s="7">
        <v>8</v>
      </c>
      <c r="J190" s="6">
        <v>35</v>
      </c>
      <c r="K190" s="7">
        <v>-10</v>
      </c>
      <c r="L190" s="6">
        <v>16</v>
      </c>
      <c r="M190" s="7">
        <v>0</v>
      </c>
      <c r="N190" s="6">
        <f>H190-J190</f>
        <v>5</v>
      </c>
      <c r="O190" s="7">
        <v>18</v>
      </c>
      <c r="S190" s="6"/>
      <c r="T190" s="6"/>
      <c r="V190" s="6"/>
      <c r="W190" s="6"/>
      <c r="Y190" s="6"/>
      <c r="Z190" s="6"/>
      <c r="AC190" s="6"/>
      <c r="AD190" s="6"/>
      <c r="AE190" s="6"/>
      <c r="AF190" s="6"/>
      <c r="AG190" s="6"/>
      <c r="AH190" s="6"/>
    </row>
    <row r="191" spans="2:36" x14ac:dyDescent="0.25">
      <c r="B191" t="s">
        <v>295</v>
      </c>
      <c r="C191" s="9" t="s">
        <v>692</v>
      </c>
      <c r="D191" s="97">
        <v>36783</v>
      </c>
      <c r="E191">
        <v>17</v>
      </c>
      <c r="F191" t="s">
        <v>577</v>
      </c>
      <c r="G191" s="2" t="s">
        <v>136</v>
      </c>
      <c r="H191" s="6">
        <v>38</v>
      </c>
      <c r="I191" s="7">
        <v>6</v>
      </c>
      <c r="J191" s="6">
        <v>36</v>
      </c>
      <c r="K191" s="7">
        <v>-15</v>
      </c>
      <c r="L191" s="6">
        <v>21</v>
      </c>
      <c r="M191" s="7">
        <v>9</v>
      </c>
      <c r="N191" s="6">
        <f t="shared" ref="N191:N200" si="0">H191-J191</f>
        <v>2</v>
      </c>
      <c r="O191" s="7">
        <v>21</v>
      </c>
      <c r="P191" t="s">
        <v>639</v>
      </c>
      <c r="S191" s="6"/>
      <c r="T191" s="6"/>
      <c r="V191" s="6"/>
      <c r="W191" s="6"/>
      <c r="Y191" s="6"/>
      <c r="Z191" s="6"/>
      <c r="AC191" s="6"/>
      <c r="AD191" s="6"/>
      <c r="AE191" s="6"/>
      <c r="AF191" s="6"/>
      <c r="AG191" s="6"/>
      <c r="AH191" s="6"/>
    </row>
    <row r="192" spans="2:36" x14ac:dyDescent="0.25">
      <c r="B192" t="s">
        <v>295</v>
      </c>
      <c r="C192" s="9" t="s">
        <v>514</v>
      </c>
      <c r="D192" s="97">
        <v>36783</v>
      </c>
      <c r="E192">
        <v>17</v>
      </c>
      <c r="F192" t="s">
        <v>357</v>
      </c>
      <c r="G192" s="2" t="s">
        <v>192</v>
      </c>
      <c r="H192" s="6">
        <v>37</v>
      </c>
      <c r="J192" s="6">
        <v>37</v>
      </c>
      <c r="L192" s="6">
        <v>18</v>
      </c>
      <c r="N192" s="6">
        <f t="shared" si="0"/>
        <v>0</v>
      </c>
      <c r="S192" s="6"/>
      <c r="T192" s="6"/>
      <c r="V192" s="6"/>
      <c r="W192" s="6"/>
      <c r="Y192" s="6"/>
      <c r="Z192" s="6"/>
      <c r="AC192" s="6"/>
      <c r="AD192" s="6"/>
      <c r="AE192" s="6"/>
      <c r="AF192" s="6"/>
      <c r="AG192" s="6"/>
      <c r="AH192" s="6"/>
    </row>
    <row r="193" spans="2:36" x14ac:dyDescent="0.25">
      <c r="B193" t="s">
        <v>295</v>
      </c>
      <c r="C193" s="9" t="s">
        <v>350</v>
      </c>
      <c r="D193" s="97">
        <v>36783</v>
      </c>
      <c r="F193" t="s">
        <v>577</v>
      </c>
      <c r="H193" s="6">
        <v>37</v>
      </c>
      <c r="I193" s="7">
        <v>7</v>
      </c>
      <c r="J193" s="6">
        <v>36</v>
      </c>
      <c r="K193" s="7">
        <v>-9</v>
      </c>
      <c r="L193" s="6">
        <v>19</v>
      </c>
      <c r="M193" s="7">
        <v>2</v>
      </c>
      <c r="N193" s="6">
        <f t="shared" si="0"/>
        <v>1</v>
      </c>
      <c r="O193" s="7">
        <v>16</v>
      </c>
      <c r="S193" s="6"/>
      <c r="T193" s="6"/>
      <c r="V193" s="6"/>
      <c r="W193" s="6"/>
      <c r="Y193" s="6"/>
      <c r="Z193" s="6"/>
      <c r="AC193" s="6"/>
      <c r="AD193" s="6"/>
      <c r="AE193" s="6"/>
      <c r="AF193" s="6"/>
      <c r="AG193" s="6"/>
      <c r="AH193" s="6"/>
    </row>
    <row r="194" spans="2:36" x14ac:dyDescent="0.25">
      <c r="B194" t="s">
        <v>295</v>
      </c>
      <c r="C194" s="9" t="s">
        <v>350</v>
      </c>
      <c r="D194" s="97">
        <v>36783</v>
      </c>
      <c r="E194">
        <v>25</v>
      </c>
      <c r="F194" t="s">
        <v>811</v>
      </c>
      <c r="G194" s="2" t="s">
        <v>190</v>
      </c>
      <c r="H194" s="6">
        <v>36</v>
      </c>
      <c r="J194" s="6">
        <v>36</v>
      </c>
      <c r="L194" s="6">
        <v>21</v>
      </c>
      <c r="N194" s="6">
        <f t="shared" si="0"/>
        <v>0</v>
      </c>
      <c r="P194" t="s">
        <v>718</v>
      </c>
      <c r="S194" s="6"/>
      <c r="T194" s="6"/>
      <c r="V194" s="6"/>
      <c r="W194" s="6"/>
      <c r="Y194" s="6"/>
      <c r="Z194" s="6"/>
      <c r="AC194" s="6"/>
      <c r="AD194" s="6"/>
      <c r="AE194" s="6"/>
      <c r="AF194" s="6"/>
      <c r="AG194" s="6"/>
      <c r="AH194" s="6"/>
    </row>
    <row r="195" spans="2:36" x14ac:dyDescent="0.25">
      <c r="B195" t="s">
        <v>295</v>
      </c>
      <c r="C195" s="9" t="s">
        <v>319</v>
      </c>
      <c r="D195" s="97">
        <v>36784</v>
      </c>
      <c r="E195">
        <v>19</v>
      </c>
      <c r="F195" t="s">
        <v>678</v>
      </c>
      <c r="G195" s="2" t="s">
        <v>82</v>
      </c>
      <c r="H195" s="6">
        <v>38</v>
      </c>
      <c r="I195" s="7">
        <v>4</v>
      </c>
      <c r="J195" s="6">
        <v>34</v>
      </c>
      <c r="K195" s="7">
        <v>-10</v>
      </c>
      <c r="L195" s="6">
        <v>22</v>
      </c>
      <c r="M195" s="7">
        <v>5</v>
      </c>
      <c r="N195" s="6">
        <f t="shared" si="0"/>
        <v>4</v>
      </c>
      <c r="O195" s="7">
        <v>14</v>
      </c>
      <c r="S195" s="6"/>
      <c r="T195" s="6"/>
      <c r="V195" s="6"/>
      <c r="W195" s="6"/>
      <c r="Y195" s="6"/>
      <c r="Z195" s="6"/>
      <c r="AC195" s="6"/>
      <c r="AD195" s="6"/>
      <c r="AE195" s="6"/>
      <c r="AF195" s="6"/>
      <c r="AG195" s="6"/>
      <c r="AH195" s="6"/>
    </row>
    <row r="196" spans="2:36" x14ac:dyDescent="0.25">
      <c r="B196" t="s">
        <v>295</v>
      </c>
      <c r="C196" s="9" t="s">
        <v>411</v>
      </c>
      <c r="D196" s="97">
        <v>36789</v>
      </c>
      <c r="E196">
        <v>2</v>
      </c>
      <c r="F196" t="s">
        <v>264</v>
      </c>
      <c r="G196" s="2" t="s">
        <v>54</v>
      </c>
      <c r="H196" s="6">
        <v>36</v>
      </c>
      <c r="I196" s="7">
        <v>-4</v>
      </c>
      <c r="J196" s="6">
        <v>39</v>
      </c>
      <c r="K196" s="7">
        <v>4</v>
      </c>
      <c r="L196" s="6">
        <v>20</v>
      </c>
      <c r="M196" s="7">
        <v>4</v>
      </c>
      <c r="N196" s="6">
        <f t="shared" si="0"/>
        <v>-3</v>
      </c>
      <c r="O196" s="7">
        <v>-8</v>
      </c>
      <c r="S196" s="6"/>
      <c r="T196" s="6"/>
      <c r="V196" s="6"/>
      <c r="W196" s="6"/>
      <c r="Y196" s="6"/>
      <c r="Z196" s="6"/>
      <c r="AC196" s="6"/>
      <c r="AD196" s="6"/>
      <c r="AE196" s="6"/>
      <c r="AF196" s="6"/>
      <c r="AG196" s="6"/>
      <c r="AH196" s="6"/>
    </row>
    <row r="197" spans="2:36" x14ac:dyDescent="0.25">
      <c r="B197" t="s">
        <v>295</v>
      </c>
      <c r="C197" s="9" t="s">
        <v>434</v>
      </c>
      <c r="D197" s="97">
        <v>36790</v>
      </c>
      <c r="E197">
        <v>24</v>
      </c>
      <c r="F197" t="s">
        <v>577</v>
      </c>
      <c r="G197" s="2" t="s">
        <v>124</v>
      </c>
      <c r="H197" s="6">
        <v>39</v>
      </c>
      <c r="I197" s="7">
        <v>1</v>
      </c>
      <c r="J197" s="6">
        <v>35</v>
      </c>
      <c r="K197" s="7">
        <v>-1</v>
      </c>
      <c r="L197" s="6">
        <v>21</v>
      </c>
      <c r="M197" s="7">
        <v>0</v>
      </c>
      <c r="N197" s="6">
        <f>H197-J197</f>
        <v>4</v>
      </c>
      <c r="O197" s="7">
        <v>2</v>
      </c>
      <c r="P197" t="s">
        <v>639</v>
      </c>
      <c r="S197" s="6"/>
      <c r="T197" s="6"/>
      <c r="V197" s="6"/>
      <c r="W197" s="6"/>
      <c r="Y197" s="6"/>
      <c r="Z197" s="6"/>
      <c r="AC197" s="6"/>
      <c r="AD197" s="6"/>
      <c r="AE197" s="6"/>
      <c r="AF197" s="6"/>
      <c r="AG197" s="6"/>
      <c r="AH197" s="6"/>
    </row>
    <row r="198" spans="2:36" x14ac:dyDescent="0.25">
      <c r="B198" t="s">
        <v>295</v>
      </c>
      <c r="C198" s="9" t="s">
        <v>599</v>
      </c>
      <c r="D198" s="97">
        <v>36790</v>
      </c>
      <c r="E198">
        <v>23</v>
      </c>
      <c r="F198" t="s">
        <v>357</v>
      </c>
      <c r="G198" s="2" t="s">
        <v>23</v>
      </c>
      <c r="H198" s="6">
        <v>40</v>
      </c>
      <c r="I198" s="7">
        <v>3</v>
      </c>
      <c r="J198" s="6">
        <v>32</v>
      </c>
      <c r="K198" s="7">
        <v>-5</v>
      </c>
      <c r="L198" s="6">
        <v>22</v>
      </c>
      <c r="M198" s="7">
        <v>4</v>
      </c>
      <c r="N198" s="6">
        <f t="shared" si="0"/>
        <v>8</v>
      </c>
      <c r="O198" s="7">
        <v>8</v>
      </c>
      <c r="S198" s="6"/>
      <c r="T198" s="6"/>
      <c r="V198" s="6"/>
      <c r="W198" s="6"/>
      <c r="Y198" s="6"/>
      <c r="Z198" s="6"/>
      <c r="AC198" s="6"/>
      <c r="AD198" s="6"/>
      <c r="AE198" s="6"/>
      <c r="AF198" s="6"/>
      <c r="AG198" s="6"/>
      <c r="AH198" s="6"/>
    </row>
    <row r="199" spans="2:36" x14ac:dyDescent="0.25">
      <c r="B199" t="s">
        <v>295</v>
      </c>
      <c r="C199" s="9" t="s">
        <v>392</v>
      </c>
      <c r="D199" s="97">
        <v>36790</v>
      </c>
      <c r="E199">
        <v>28</v>
      </c>
      <c r="F199" t="s">
        <v>577</v>
      </c>
      <c r="G199" s="2" t="s">
        <v>224</v>
      </c>
      <c r="H199" s="6">
        <v>35</v>
      </c>
      <c r="I199" s="7">
        <v>-2</v>
      </c>
      <c r="J199" s="6">
        <v>37</v>
      </c>
      <c r="K199" s="7">
        <v>1</v>
      </c>
      <c r="L199" s="6">
        <v>21</v>
      </c>
      <c r="M199" s="7">
        <v>2</v>
      </c>
      <c r="N199" s="6">
        <f t="shared" si="0"/>
        <v>-2</v>
      </c>
      <c r="O199" s="7">
        <v>-3</v>
      </c>
      <c r="S199" s="6"/>
      <c r="T199" s="6"/>
      <c r="V199" s="6"/>
      <c r="W199" s="6"/>
      <c r="Y199" s="6"/>
      <c r="Z199" s="6"/>
      <c r="AC199" s="6"/>
      <c r="AD199" s="6"/>
      <c r="AE199" s="6"/>
      <c r="AF199" s="6"/>
      <c r="AG199" s="6"/>
      <c r="AH199" s="6"/>
    </row>
    <row r="200" spans="2:36" x14ac:dyDescent="0.25">
      <c r="B200" t="s">
        <v>295</v>
      </c>
      <c r="C200" s="9" t="s">
        <v>660</v>
      </c>
      <c r="D200" s="97">
        <v>36797</v>
      </c>
      <c r="E200">
        <v>1</v>
      </c>
      <c r="F200" t="s">
        <v>357</v>
      </c>
      <c r="G200" s="2" t="s">
        <v>180</v>
      </c>
      <c r="H200" s="6">
        <v>37</v>
      </c>
      <c r="I200" s="7">
        <v>-3</v>
      </c>
      <c r="J200" s="6">
        <v>43</v>
      </c>
      <c r="K200" s="7">
        <v>11</v>
      </c>
      <c r="L200" s="6">
        <v>13</v>
      </c>
      <c r="M200" s="7">
        <v>-9</v>
      </c>
      <c r="N200" s="6">
        <f t="shared" si="0"/>
        <v>-6</v>
      </c>
      <c r="O200" s="7">
        <v>-14</v>
      </c>
      <c r="S200" s="6"/>
      <c r="T200" s="6"/>
      <c r="V200" s="6"/>
      <c r="W200" s="6"/>
      <c r="Y200" s="6"/>
      <c r="Z200" s="6"/>
      <c r="AC200" s="6"/>
      <c r="AD200" s="6"/>
      <c r="AE200" s="6"/>
      <c r="AF200" s="6"/>
      <c r="AG200" s="6"/>
      <c r="AH200" s="6"/>
    </row>
    <row r="201" spans="2:36" x14ac:dyDescent="0.25">
      <c r="B201" t="s">
        <v>295</v>
      </c>
      <c r="C201" s="9" t="s">
        <v>603</v>
      </c>
      <c r="D201" s="97">
        <v>36798</v>
      </c>
      <c r="E201">
        <v>1</v>
      </c>
      <c r="F201" t="s">
        <v>678</v>
      </c>
      <c r="G201" s="2" t="s">
        <v>136</v>
      </c>
      <c r="H201" s="6">
        <v>37</v>
      </c>
      <c r="I201" s="7">
        <v>-1</v>
      </c>
      <c r="J201" s="6">
        <v>38</v>
      </c>
      <c r="K201" s="7">
        <v>4</v>
      </c>
      <c r="L201" s="6">
        <v>20</v>
      </c>
      <c r="M201" s="7">
        <v>-2</v>
      </c>
      <c r="N201" s="6">
        <v>-1</v>
      </c>
      <c r="O201" s="7">
        <v>-5</v>
      </c>
      <c r="S201" s="6"/>
      <c r="T201" s="6"/>
      <c r="V201" s="6"/>
      <c r="W201" s="6"/>
      <c r="Y201" s="6"/>
      <c r="Z201" s="6"/>
      <c r="AC201" s="6"/>
      <c r="AD201" s="6"/>
      <c r="AE201" s="6"/>
      <c r="AF201" s="6"/>
      <c r="AG201" s="6"/>
      <c r="AH201" s="6"/>
    </row>
    <row r="202" spans="2:36" x14ac:dyDescent="0.25">
      <c r="B202" t="s">
        <v>295</v>
      </c>
      <c r="C202" s="9" t="s">
        <v>603</v>
      </c>
      <c r="D202" s="97">
        <v>36798</v>
      </c>
      <c r="E202">
        <v>2</v>
      </c>
      <c r="F202" t="s">
        <v>577</v>
      </c>
      <c r="G202" s="2" t="s">
        <v>196</v>
      </c>
      <c r="H202" s="6">
        <v>36</v>
      </c>
      <c r="I202" s="7">
        <v>-3</v>
      </c>
      <c r="J202" s="6">
        <v>43</v>
      </c>
      <c r="K202" s="7">
        <v>8</v>
      </c>
      <c r="L202" s="6">
        <v>16</v>
      </c>
      <c r="M202" s="7">
        <v>-5</v>
      </c>
      <c r="N202" s="6">
        <v>-7</v>
      </c>
      <c r="O202" s="7">
        <v>-11</v>
      </c>
      <c r="P202" t="s">
        <v>639</v>
      </c>
      <c r="S202" s="6"/>
      <c r="T202" s="6"/>
      <c r="V202" s="6"/>
      <c r="W202" s="6"/>
      <c r="Y202" s="6"/>
      <c r="Z202" s="6"/>
      <c r="AC202" s="6"/>
      <c r="AD202" s="6"/>
      <c r="AE202" s="6"/>
      <c r="AF202" s="6"/>
      <c r="AG202" s="6"/>
      <c r="AH202" s="6"/>
    </row>
    <row r="203" spans="2:36" x14ac:dyDescent="0.25">
      <c r="B203" t="s">
        <v>295</v>
      </c>
      <c r="C203" s="85" t="s">
        <v>812</v>
      </c>
      <c r="D203" s="97">
        <v>36776</v>
      </c>
      <c r="F203" t="s">
        <v>664</v>
      </c>
      <c r="G203" s="2" t="s">
        <v>54</v>
      </c>
      <c r="H203" s="6">
        <v>35.5</v>
      </c>
      <c r="I203" s="7">
        <v>5.8</v>
      </c>
      <c r="J203" s="6">
        <v>40.6</v>
      </c>
      <c r="K203" s="7">
        <v>-10</v>
      </c>
      <c r="L203" s="6">
        <v>17</v>
      </c>
      <c r="M203" s="7">
        <v>3.7</v>
      </c>
      <c r="N203" s="6">
        <v>-5.0999999999999996</v>
      </c>
      <c r="O203" s="7">
        <v>15.8</v>
      </c>
      <c r="S203" s="6">
        <v>34</v>
      </c>
      <c r="T203" s="6">
        <v>55</v>
      </c>
      <c r="U203" s="7">
        <f>S203-T203</f>
        <v>-21</v>
      </c>
      <c r="V203" s="6">
        <v>45</v>
      </c>
      <c r="W203" s="6">
        <v>52</v>
      </c>
      <c r="X203" s="7">
        <f>V203-W203</f>
        <v>-7</v>
      </c>
      <c r="Y203" s="6">
        <v>47</v>
      </c>
      <c r="Z203" s="6">
        <v>22</v>
      </c>
      <c r="AA203" s="7">
        <f>Y203-Z203</f>
        <v>25</v>
      </c>
      <c r="AC203" s="6">
        <v>24.1</v>
      </c>
      <c r="AD203" s="6">
        <v>39.1</v>
      </c>
      <c r="AE203" s="6">
        <v>18.7</v>
      </c>
      <c r="AF203" s="6"/>
      <c r="AG203" s="6">
        <v>34.5</v>
      </c>
      <c r="AH203" s="6">
        <v>60.9</v>
      </c>
      <c r="AI203" s="7">
        <f>AG203-AH203</f>
        <v>-26.4</v>
      </c>
      <c r="AJ203" s="4" t="s">
        <v>292</v>
      </c>
    </row>
    <row r="204" spans="2:36" x14ac:dyDescent="0.25">
      <c r="B204" t="s">
        <v>297</v>
      </c>
      <c r="C204" s="9" t="s">
        <v>673</v>
      </c>
      <c r="D204" s="97">
        <v>36810</v>
      </c>
      <c r="E204">
        <v>15</v>
      </c>
      <c r="F204" t="s">
        <v>357</v>
      </c>
      <c r="G204" s="2" t="s">
        <v>192</v>
      </c>
      <c r="H204" s="6">
        <v>35</v>
      </c>
      <c r="I204" s="7">
        <v>-2</v>
      </c>
      <c r="J204" s="6">
        <v>42</v>
      </c>
      <c r="K204" s="7">
        <v>-1</v>
      </c>
      <c r="L204" s="6">
        <v>17</v>
      </c>
      <c r="M204" s="7">
        <v>4</v>
      </c>
      <c r="N204" s="6">
        <v>-7</v>
      </c>
      <c r="O204" s="7">
        <v>-1</v>
      </c>
      <c r="S204" s="6"/>
      <c r="T204" s="6"/>
      <c r="V204" s="6"/>
      <c r="W204" s="6"/>
      <c r="Y204" s="6"/>
      <c r="Z204" s="6"/>
      <c r="AC204" s="6"/>
      <c r="AD204" s="6"/>
      <c r="AE204" s="6"/>
      <c r="AF204" s="6"/>
      <c r="AG204" s="6"/>
      <c r="AH204" s="6"/>
    </row>
    <row r="205" spans="2:36" x14ac:dyDescent="0.25">
      <c r="B205" t="s">
        <v>297</v>
      </c>
      <c r="C205" s="9" t="s">
        <v>594</v>
      </c>
      <c r="D205" s="97">
        <v>36812</v>
      </c>
      <c r="E205">
        <v>15</v>
      </c>
      <c r="F205" t="s">
        <v>577</v>
      </c>
      <c r="G205" s="2" t="s">
        <v>124</v>
      </c>
      <c r="H205" s="6">
        <v>38</v>
      </c>
      <c r="I205" s="7">
        <v>2</v>
      </c>
      <c r="J205" s="6">
        <v>40</v>
      </c>
      <c r="K205" s="7">
        <v>-3</v>
      </c>
      <c r="L205" s="6">
        <v>19</v>
      </c>
      <c r="M205" s="7">
        <v>3</v>
      </c>
      <c r="N205" s="6">
        <v>-2</v>
      </c>
      <c r="O205" s="7">
        <v>5</v>
      </c>
      <c r="P205" t="s">
        <v>639</v>
      </c>
      <c r="S205" s="6"/>
      <c r="T205" s="6"/>
      <c r="V205" s="6"/>
      <c r="W205" s="6"/>
      <c r="Y205" s="6"/>
      <c r="Z205" s="6"/>
      <c r="AC205" s="6"/>
      <c r="AD205" s="6"/>
      <c r="AE205" s="6"/>
      <c r="AF205" s="6"/>
      <c r="AG205" s="6"/>
      <c r="AH205" s="6"/>
    </row>
    <row r="206" spans="2:36" x14ac:dyDescent="0.25">
      <c r="B206" t="s">
        <v>297</v>
      </c>
      <c r="C206" s="9" t="s">
        <v>513</v>
      </c>
      <c r="D206" s="97">
        <v>36812</v>
      </c>
      <c r="E206">
        <v>17</v>
      </c>
      <c r="F206" t="s">
        <v>678</v>
      </c>
      <c r="G206" s="2" t="s">
        <v>82</v>
      </c>
      <c r="H206" s="6">
        <v>35</v>
      </c>
      <c r="I206" s="7">
        <v>-2</v>
      </c>
      <c r="J206" s="6">
        <v>40</v>
      </c>
      <c r="K206" s="7">
        <v>2</v>
      </c>
      <c r="L206" s="6">
        <v>19</v>
      </c>
      <c r="M206" s="7">
        <v>-1</v>
      </c>
      <c r="N206" s="6">
        <v>-5</v>
      </c>
      <c r="O206" s="7">
        <v>-4</v>
      </c>
      <c r="S206" s="6"/>
      <c r="T206" s="6"/>
      <c r="V206" s="6"/>
      <c r="W206" s="6"/>
      <c r="Y206" s="6"/>
      <c r="Z206" s="6"/>
      <c r="AC206" s="6"/>
      <c r="AD206" s="6"/>
      <c r="AE206" s="6"/>
      <c r="AF206" s="6"/>
      <c r="AG206" s="6"/>
      <c r="AH206" s="6"/>
    </row>
    <row r="207" spans="2:36" x14ac:dyDescent="0.25">
      <c r="B207" t="s">
        <v>297</v>
      </c>
      <c r="C207" s="9" t="s">
        <v>307</v>
      </c>
      <c r="D207" s="97">
        <v>36818</v>
      </c>
      <c r="E207">
        <v>26</v>
      </c>
      <c r="F207" t="s">
        <v>577</v>
      </c>
      <c r="G207" s="2" t="s">
        <v>224</v>
      </c>
      <c r="H207" s="6">
        <v>32</v>
      </c>
      <c r="I207" s="7">
        <v>-3</v>
      </c>
      <c r="J207" s="6">
        <v>45</v>
      </c>
      <c r="K207" s="7">
        <v>8</v>
      </c>
      <c r="L207" s="6">
        <v>17</v>
      </c>
      <c r="M207" s="7">
        <v>-4</v>
      </c>
      <c r="N207" s="6">
        <v>-13</v>
      </c>
      <c r="O207" s="7">
        <v>-11</v>
      </c>
      <c r="S207" s="6"/>
      <c r="T207" s="6"/>
      <c r="V207" s="6"/>
      <c r="W207" s="6"/>
      <c r="Y207" s="6"/>
      <c r="Z207" s="6"/>
      <c r="AC207" s="6"/>
      <c r="AD207" s="6"/>
      <c r="AE207" s="6"/>
      <c r="AF207" s="6"/>
      <c r="AG207" s="6"/>
      <c r="AH207" s="6"/>
    </row>
    <row r="208" spans="2:36" x14ac:dyDescent="0.25">
      <c r="B208" t="s">
        <v>297</v>
      </c>
      <c r="C208" s="52" t="s">
        <v>813</v>
      </c>
      <c r="D208" s="97">
        <v>36798</v>
      </c>
      <c r="F208" t="s">
        <v>664</v>
      </c>
      <c r="G208" s="2" t="s">
        <v>54</v>
      </c>
      <c r="H208" s="6">
        <v>34.799999999999997</v>
      </c>
      <c r="I208" s="7">
        <v>-0.7</v>
      </c>
      <c r="J208" s="6">
        <v>44.1</v>
      </c>
      <c r="K208" s="7">
        <v>3.5</v>
      </c>
      <c r="L208" s="6">
        <v>14.7</v>
      </c>
      <c r="M208" s="7">
        <v>-2.2999999999999998</v>
      </c>
      <c r="N208" s="6">
        <v>-9.3000000000000007</v>
      </c>
      <c r="O208" s="7">
        <v>-4.2</v>
      </c>
      <c r="S208" s="6">
        <v>34</v>
      </c>
      <c r="T208" s="6">
        <v>56</v>
      </c>
      <c r="U208" s="7">
        <f>S208-T208</f>
        <v>-22</v>
      </c>
      <c r="V208" s="6">
        <v>38</v>
      </c>
      <c r="W208" s="6">
        <v>59</v>
      </c>
      <c r="X208" s="7">
        <f>V208-W208</f>
        <v>-21</v>
      </c>
      <c r="Y208" s="6">
        <v>55</v>
      </c>
      <c r="Z208" s="6">
        <v>20</v>
      </c>
      <c r="AA208" s="7">
        <f>Y208-Z208</f>
        <v>35</v>
      </c>
      <c r="AC208" s="6">
        <v>24</v>
      </c>
      <c r="AD208" s="6">
        <v>42.5</v>
      </c>
      <c r="AE208" s="6">
        <v>16.7</v>
      </c>
      <c r="AF208" s="6"/>
      <c r="AG208" s="6">
        <v>36.700000000000003</v>
      </c>
      <c r="AH208" s="6">
        <v>57.3</v>
      </c>
      <c r="AI208" s="7">
        <f>AG208-AH208</f>
        <v>-20.599999999999994</v>
      </c>
      <c r="AJ208" s="4" t="s">
        <v>292</v>
      </c>
    </row>
    <row r="209" spans="1:36" x14ac:dyDescent="0.25">
      <c r="B209" t="s">
        <v>296</v>
      </c>
      <c r="C209" s="9" t="s">
        <v>402</v>
      </c>
      <c r="D209" s="97">
        <v>36831</v>
      </c>
      <c r="E209">
        <v>11</v>
      </c>
      <c r="F209" t="s">
        <v>264</v>
      </c>
      <c r="G209" s="2" t="s">
        <v>54</v>
      </c>
      <c r="H209" s="6">
        <v>34</v>
      </c>
      <c r="I209" s="7">
        <v>-2</v>
      </c>
      <c r="J209" s="6">
        <v>45</v>
      </c>
      <c r="K209" s="7">
        <v>6</v>
      </c>
      <c r="L209" s="6">
        <v>14</v>
      </c>
      <c r="M209" s="7">
        <v>-6</v>
      </c>
      <c r="N209" s="6">
        <v>-11</v>
      </c>
      <c r="O209" s="7">
        <v>-8</v>
      </c>
      <c r="S209" s="6"/>
      <c r="T209" s="6"/>
      <c r="V209" s="6"/>
      <c r="W209" s="6"/>
      <c r="Y209" s="6"/>
      <c r="Z209" s="6"/>
      <c r="AC209" s="6"/>
      <c r="AD209" s="6"/>
      <c r="AE209" s="6"/>
      <c r="AF209" s="6"/>
      <c r="AG209" s="6"/>
      <c r="AH209" s="6"/>
    </row>
    <row r="210" spans="1:36" x14ac:dyDescent="0.25">
      <c r="B210" t="s">
        <v>296</v>
      </c>
      <c r="C210" s="10" t="s">
        <v>571</v>
      </c>
      <c r="D210" s="97">
        <v>36832</v>
      </c>
      <c r="E210">
        <v>5</v>
      </c>
      <c r="F210" t="s">
        <v>577</v>
      </c>
      <c r="G210" s="2" t="s">
        <v>124</v>
      </c>
      <c r="H210" s="6">
        <v>34</v>
      </c>
      <c r="I210" s="7">
        <v>-4</v>
      </c>
      <c r="J210" s="6">
        <v>42</v>
      </c>
      <c r="K210" s="7">
        <v>2</v>
      </c>
      <c r="L210" s="6">
        <v>17</v>
      </c>
      <c r="M210" s="7">
        <v>-2</v>
      </c>
      <c r="N210" s="6">
        <v>-8</v>
      </c>
      <c r="O210" s="7">
        <v>-6</v>
      </c>
      <c r="P210" t="s">
        <v>639</v>
      </c>
      <c r="S210" s="6"/>
      <c r="T210" s="6"/>
      <c r="V210" s="6"/>
      <c r="W210" s="6"/>
      <c r="Y210" s="6"/>
      <c r="Z210" s="6"/>
      <c r="AC210" s="6"/>
      <c r="AD210" s="6"/>
      <c r="AE210" s="6"/>
      <c r="AF210" s="6"/>
      <c r="AG210" s="6"/>
      <c r="AH210" s="6"/>
    </row>
    <row r="211" spans="1:36" x14ac:dyDescent="0.25">
      <c r="B211" t="s">
        <v>296</v>
      </c>
      <c r="C211" s="9" t="s">
        <v>584</v>
      </c>
      <c r="D211" s="97">
        <v>36833</v>
      </c>
      <c r="E211">
        <v>7</v>
      </c>
      <c r="F211" t="s">
        <v>678</v>
      </c>
      <c r="G211" s="2" t="s">
        <v>82</v>
      </c>
      <c r="H211" s="6">
        <v>34</v>
      </c>
      <c r="I211" s="7">
        <v>-1</v>
      </c>
      <c r="J211" s="6">
        <v>40</v>
      </c>
      <c r="K211" s="7">
        <v>0</v>
      </c>
      <c r="L211" s="6">
        <v>20</v>
      </c>
      <c r="M211" s="7">
        <v>1</v>
      </c>
      <c r="N211" s="6">
        <v>-6</v>
      </c>
      <c r="O211" s="7">
        <v>-1</v>
      </c>
      <c r="S211" s="6"/>
      <c r="T211" s="6"/>
      <c r="V211" s="6"/>
      <c r="W211" s="6"/>
      <c r="Y211" s="6"/>
      <c r="Z211" s="6"/>
      <c r="AC211" s="6"/>
      <c r="AD211" s="6"/>
      <c r="AE211" s="6"/>
      <c r="AF211" s="6"/>
      <c r="AG211" s="6"/>
      <c r="AH211" s="6"/>
    </row>
    <row r="212" spans="1:36" x14ac:dyDescent="0.25">
      <c r="B212" t="s">
        <v>296</v>
      </c>
      <c r="C212" s="9" t="s">
        <v>447</v>
      </c>
      <c r="D212" s="97">
        <v>36853</v>
      </c>
      <c r="E212">
        <v>30</v>
      </c>
      <c r="F212" t="s">
        <v>577</v>
      </c>
      <c r="G212" s="2" t="s">
        <v>224</v>
      </c>
      <c r="H212" s="6">
        <v>33</v>
      </c>
      <c r="I212" s="7">
        <v>1</v>
      </c>
      <c r="J212" s="6">
        <v>48</v>
      </c>
      <c r="K212" s="7">
        <v>3</v>
      </c>
      <c r="L212" s="6">
        <v>13</v>
      </c>
      <c r="M212" s="7">
        <v>-4</v>
      </c>
      <c r="N212" s="6">
        <v>-15</v>
      </c>
      <c r="O212" s="7">
        <v>-2</v>
      </c>
      <c r="S212" s="6"/>
      <c r="T212" s="6"/>
      <c r="V212" s="6"/>
      <c r="W212" s="6"/>
      <c r="Y212" s="6"/>
      <c r="Z212" s="6"/>
      <c r="AC212" s="6"/>
      <c r="AD212" s="6"/>
      <c r="AE212" s="6"/>
      <c r="AF212" s="6"/>
      <c r="AG212" s="6"/>
      <c r="AH212" s="6"/>
    </row>
    <row r="213" spans="1:36" x14ac:dyDescent="0.25">
      <c r="B213" t="s">
        <v>296</v>
      </c>
      <c r="C213" s="9" t="s">
        <v>432</v>
      </c>
      <c r="D213" s="97">
        <v>36854</v>
      </c>
      <c r="E213">
        <v>26</v>
      </c>
      <c r="F213" t="s">
        <v>577</v>
      </c>
      <c r="G213" s="2" t="s">
        <v>124</v>
      </c>
      <c r="H213" s="6">
        <v>34</v>
      </c>
      <c r="I213" s="7">
        <v>1</v>
      </c>
      <c r="J213" s="6">
        <v>47</v>
      </c>
      <c r="K213" s="7">
        <v>-1</v>
      </c>
      <c r="L213" s="6">
        <v>13</v>
      </c>
      <c r="M213" s="7">
        <v>0</v>
      </c>
      <c r="N213" s="6">
        <v>-13</v>
      </c>
      <c r="O213" s="7">
        <v>2</v>
      </c>
      <c r="S213" s="6"/>
      <c r="T213" s="6"/>
      <c r="V213" s="6"/>
      <c r="W213" s="6"/>
      <c r="Y213" s="6"/>
      <c r="Z213" s="6"/>
      <c r="AC213" s="6"/>
      <c r="AD213" s="6"/>
      <c r="AE213" s="6"/>
      <c r="AF213" s="6"/>
      <c r="AG213" s="6"/>
      <c r="AH213" s="6"/>
    </row>
    <row r="214" spans="1:36" x14ac:dyDescent="0.25">
      <c r="B214" t="s">
        <v>296</v>
      </c>
      <c r="C214" s="85" t="s">
        <v>700</v>
      </c>
      <c r="D214" s="97">
        <v>36831</v>
      </c>
      <c r="F214" t="s">
        <v>664</v>
      </c>
      <c r="G214" s="2" t="s">
        <v>54</v>
      </c>
      <c r="H214" s="6">
        <v>33.299999999999997</v>
      </c>
      <c r="I214" s="7">
        <v>-1.5</v>
      </c>
      <c r="J214" s="6">
        <v>46.4</v>
      </c>
      <c r="K214" s="7">
        <v>2.2999999999999998</v>
      </c>
      <c r="L214" s="6">
        <v>14.1</v>
      </c>
      <c r="M214" s="7">
        <v>-0.6</v>
      </c>
      <c r="N214" s="6">
        <v>-13.1</v>
      </c>
      <c r="O214" s="7">
        <v>-3.8</v>
      </c>
      <c r="S214" s="6">
        <v>37</v>
      </c>
      <c r="T214" s="6">
        <v>52</v>
      </c>
      <c r="U214" s="7">
        <f>S214-T214</f>
        <v>-15</v>
      </c>
      <c r="V214" s="6">
        <v>45</v>
      </c>
      <c r="W214" s="6">
        <v>51</v>
      </c>
      <c r="X214" s="7">
        <f>V214-W214</f>
        <v>-6</v>
      </c>
      <c r="Y214" s="6">
        <v>46</v>
      </c>
      <c r="Z214" s="6">
        <v>23</v>
      </c>
      <c r="AA214" s="7">
        <f>Y214-Z214</f>
        <v>23</v>
      </c>
      <c r="AC214" s="6">
        <v>23.7</v>
      </c>
      <c r="AD214" s="6">
        <v>43.4</v>
      </c>
      <c r="AE214" s="6">
        <v>14.6</v>
      </c>
      <c r="AF214" s="6"/>
      <c r="AG214" s="6">
        <v>39.200000000000003</v>
      </c>
      <c r="AH214" s="6">
        <v>53.3</v>
      </c>
      <c r="AI214" s="7">
        <f>AG214-AH214</f>
        <v>-14.099999999999994</v>
      </c>
      <c r="AJ214" s="4" t="s">
        <v>292</v>
      </c>
    </row>
    <row r="215" spans="1:36" x14ac:dyDescent="0.25">
      <c r="B215" t="s">
        <v>266</v>
      </c>
      <c r="C215" s="9" t="s">
        <v>315</v>
      </c>
      <c r="D215" s="97">
        <v>36861</v>
      </c>
      <c r="E215">
        <v>5</v>
      </c>
      <c r="F215" t="s">
        <v>678</v>
      </c>
      <c r="G215" s="2" t="s">
        <v>82</v>
      </c>
      <c r="H215" s="6">
        <v>34</v>
      </c>
      <c r="I215" s="7">
        <v>0</v>
      </c>
      <c r="J215" s="6">
        <v>44</v>
      </c>
      <c r="K215" s="7">
        <v>4</v>
      </c>
      <c r="L215" s="6">
        <v>16</v>
      </c>
      <c r="M215" s="7">
        <v>-4</v>
      </c>
      <c r="N215" s="6">
        <v>-10</v>
      </c>
      <c r="O215" s="7">
        <v>-4</v>
      </c>
      <c r="S215" s="6"/>
      <c r="T215" s="6"/>
      <c r="V215" s="6"/>
      <c r="W215" s="6"/>
      <c r="Y215" s="6"/>
      <c r="Z215" s="6"/>
      <c r="AC215" s="6"/>
      <c r="AD215" s="6"/>
      <c r="AE215" s="6"/>
      <c r="AF215" s="6"/>
      <c r="AG215" s="6"/>
      <c r="AH215" s="6"/>
    </row>
    <row r="216" spans="1:36" x14ac:dyDescent="0.25">
      <c r="B216" t="s">
        <v>266</v>
      </c>
      <c r="C216" s="9" t="s">
        <v>500</v>
      </c>
      <c r="D216" s="97">
        <v>36866</v>
      </c>
      <c r="E216">
        <v>15</v>
      </c>
      <c r="F216" t="s">
        <v>264</v>
      </c>
      <c r="G216" s="2" t="s">
        <v>54</v>
      </c>
      <c r="H216" s="6">
        <v>32</v>
      </c>
      <c r="I216" s="7">
        <v>-2</v>
      </c>
      <c r="J216" s="6">
        <v>47</v>
      </c>
      <c r="K216" s="7">
        <v>2</v>
      </c>
      <c r="L216" s="6">
        <v>14</v>
      </c>
      <c r="M216" s="7">
        <v>0</v>
      </c>
      <c r="N216" s="6">
        <v>-15</v>
      </c>
      <c r="O216" s="7">
        <v>-4</v>
      </c>
      <c r="S216" s="6"/>
      <c r="T216" s="6"/>
      <c r="V216" s="6"/>
      <c r="W216" s="6"/>
      <c r="Y216" s="6"/>
      <c r="Z216" s="6"/>
      <c r="AC216" s="6"/>
      <c r="AD216" s="6"/>
      <c r="AE216" s="6"/>
      <c r="AF216" s="6"/>
      <c r="AG216" s="6"/>
      <c r="AH216" s="6"/>
    </row>
    <row r="217" spans="1:36" x14ac:dyDescent="0.25">
      <c r="B217" t="s">
        <v>266</v>
      </c>
      <c r="C217" s="9" t="s">
        <v>365</v>
      </c>
      <c r="D217" s="97">
        <v>36867</v>
      </c>
      <c r="E217">
        <v>15</v>
      </c>
      <c r="F217" t="s">
        <v>577</v>
      </c>
      <c r="G217" s="2" t="s">
        <v>224</v>
      </c>
      <c r="H217" s="6">
        <v>34</v>
      </c>
      <c r="I217" s="7">
        <v>0</v>
      </c>
      <c r="J217" s="6">
        <v>46</v>
      </c>
      <c r="K217" s="7">
        <v>-1</v>
      </c>
      <c r="L217" s="6">
        <v>14</v>
      </c>
      <c r="M217" s="7">
        <v>1</v>
      </c>
      <c r="N217" s="6">
        <v>-12</v>
      </c>
      <c r="O217" s="7">
        <v>1</v>
      </c>
      <c r="S217" s="6"/>
      <c r="T217" s="6"/>
      <c r="V217" s="6"/>
      <c r="W217" s="6"/>
      <c r="Y217" s="6"/>
      <c r="Z217" s="6"/>
      <c r="AC217" s="6"/>
      <c r="AD217" s="6"/>
      <c r="AE217" s="6"/>
      <c r="AF217" s="6"/>
      <c r="AG217" s="6"/>
      <c r="AH217" s="6"/>
    </row>
    <row r="218" spans="1:36" x14ac:dyDescent="0.25">
      <c r="B218" t="s">
        <v>266</v>
      </c>
      <c r="C218" s="9" t="s">
        <v>441</v>
      </c>
      <c r="D218" s="97">
        <v>36873</v>
      </c>
      <c r="E218">
        <v>17</v>
      </c>
      <c r="F218" t="s">
        <v>577</v>
      </c>
      <c r="G218" s="2" t="s">
        <v>136</v>
      </c>
      <c r="H218" s="6">
        <v>32</v>
      </c>
      <c r="I218" s="7">
        <v>-2</v>
      </c>
      <c r="J218" s="6">
        <v>47</v>
      </c>
      <c r="K218" s="7">
        <v>5</v>
      </c>
      <c r="L218" s="6">
        <v>16</v>
      </c>
      <c r="M218" s="7">
        <v>-1</v>
      </c>
      <c r="N218" s="6">
        <v>-15</v>
      </c>
      <c r="O218" s="7">
        <v>-7</v>
      </c>
      <c r="P218" t="s">
        <v>639</v>
      </c>
      <c r="S218" s="6"/>
      <c r="T218" s="6"/>
      <c r="V218" s="6"/>
      <c r="W218" s="6"/>
      <c r="Y218" s="6"/>
      <c r="Z218" s="6"/>
      <c r="AC218" s="6"/>
      <c r="AD218" s="6"/>
      <c r="AE218" s="6"/>
      <c r="AF218" s="6"/>
      <c r="AG218" s="6"/>
      <c r="AH218" s="6"/>
    </row>
    <row r="219" spans="1:36" x14ac:dyDescent="0.25">
      <c r="B219" t="s">
        <v>266</v>
      </c>
      <c r="C219" s="52" t="s">
        <v>814</v>
      </c>
      <c r="D219" s="97">
        <v>36860</v>
      </c>
      <c r="F219" t="s">
        <v>664</v>
      </c>
      <c r="G219" s="2" t="s">
        <v>54</v>
      </c>
      <c r="H219" s="6">
        <v>32.700000000000003</v>
      </c>
      <c r="I219" s="7">
        <v>-0.6</v>
      </c>
      <c r="J219" s="6">
        <v>47.3</v>
      </c>
      <c r="K219" s="7">
        <v>0.9</v>
      </c>
      <c r="L219" s="6">
        <v>13.8</v>
      </c>
      <c r="M219" s="7">
        <v>-0.3</v>
      </c>
      <c r="N219" s="6">
        <v>-14.6</v>
      </c>
      <c r="O219" s="7">
        <v>-1.5</v>
      </c>
      <c r="S219" s="6">
        <v>37</v>
      </c>
      <c r="T219" s="6">
        <v>56</v>
      </c>
      <c r="U219" s="7">
        <f>S219-T219</f>
        <v>-19</v>
      </c>
      <c r="V219" s="6">
        <v>49</v>
      </c>
      <c r="W219" s="6">
        <v>48</v>
      </c>
      <c r="X219" s="7">
        <f>V219-W219</f>
        <v>1</v>
      </c>
      <c r="Y219" s="6">
        <v>51</v>
      </c>
      <c r="Z219" s="6">
        <v>21</v>
      </c>
      <c r="AA219" s="7">
        <f>Y219-Z219</f>
        <v>30</v>
      </c>
      <c r="AC219" s="6">
        <v>22</v>
      </c>
      <c r="AD219" s="6">
        <v>47.3</v>
      </c>
      <c r="AE219" s="6">
        <v>13.4</v>
      </c>
      <c r="AF219" s="6"/>
      <c r="AG219" s="6">
        <v>43.8</v>
      </c>
      <c r="AH219" s="6">
        <v>48.1</v>
      </c>
      <c r="AI219" s="7">
        <f>AG219-AH219</f>
        <v>-4.3000000000000043</v>
      </c>
      <c r="AJ219" s="4" t="s">
        <v>292</v>
      </c>
    </row>
    <row r="220" spans="1:36" x14ac:dyDescent="0.25">
      <c r="A220" s="1">
        <v>2001</v>
      </c>
      <c r="B220" t="s">
        <v>267</v>
      </c>
      <c r="C220" s="9" t="s">
        <v>591</v>
      </c>
      <c r="D220" s="97">
        <v>36895</v>
      </c>
      <c r="E220">
        <v>7</v>
      </c>
      <c r="F220" t="s">
        <v>577</v>
      </c>
      <c r="G220" s="2" t="s">
        <v>124</v>
      </c>
      <c r="H220" s="6">
        <v>35</v>
      </c>
      <c r="I220" s="7">
        <v>3</v>
      </c>
      <c r="J220" s="6">
        <v>46</v>
      </c>
      <c r="K220" s="7">
        <v>-1</v>
      </c>
      <c r="L220" s="6">
        <v>14</v>
      </c>
      <c r="M220" s="7">
        <v>-2</v>
      </c>
      <c r="N220" s="6">
        <v>-11</v>
      </c>
      <c r="O220" s="7">
        <v>4</v>
      </c>
      <c r="P220" t="s">
        <v>639</v>
      </c>
      <c r="S220" s="6"/>
      <c r="T220" s="6"/>
      <c r="V220" s="6"/>
      <c r="W220" s="6"/>
      <c r="Y220" s="6"/>
      <c r="Z220" s="6"/>
      <c r="AC220" s="6"/>
      <c r="AD220" s="6"/>
      <c r="AE220" s="6"/>
      <c r="AF220" s="6"/>
      <c r="AG220" s="6"/>
      <c r="AH220" s="6"/>
    </row>
    <row r="221" spans="1:36" x14ac:dyDescent="0.25">
      <c r="A221" s="1"/>
      <c r="B221" t="s">
        <v>267</v>
      </c>
      <c r="C221" s="9" t="s">
        <v>460</v>
      </c>
      <c r="D221" s="97">
        <v>36901</v>
      </c>
      <c r="E221">
        <v>19</v>
      </c>
      <c r="F221" t="s">
        <v>264</v>
      </c>
      <c r="G221" s="2" t="s">
        <v>54</v>
      </c>
      <c r="H221" s="6">
        <v>31</v>
      </c>
      <c r="I221" s="7">
        <v>-1</v>
      </c>
      <c r="J221" s="6">
        <v>51</v>
      </c>
      <c r="K221" s="7">
        <v>4</v>
      </c>
      <c r="L221" s="6">
        <v>13</v>
      </c>
      <c r="M221" s="7">
        <v>-1</v>
      </c>
      <c r="N221" s="6">
        <v>-20</v>
      </c>
      <c r="O221" s="7">
        <v>-5</v>
      </c>
      <c r="S221" s="6"/>
      <c r="T221" s="6"/>
      <c r="V221" s="6"/>
      <c r="W221" s="6"/>
      <c r="Y221" s="6"/>
      <c r="Z221" s="6"/>
      <c r="AC221" s="6"/>
      <c r="AD221" s="6"/>
      <c r="AE221" s="6"/>
      <c r="AF221" s="6"/>
      <c r="AG221" s="6"/>
      <c r="AH221" s="6"/>
    </row>
    <row r="222" spans="1:36" x14ac:dyDescent="0.25">
      <c r="A222" s="1"/>
      <c r="B222" t="s">
        <v>267</v>
      </c>
      <c r="C222" s="9" t="s">
        <v>562</v>
      </c>
      <c r="D222" s="97">
        <v>36902</v>
      </c>
      <c r="E222">
        <v>14</v>
      </c>
      <c r="F222" t="s">
        <v>357</v>
      </c>
      <c r="G222" s="2" t="s">
        <v>192</v>
      </c>
      <c r="H222" s="6">
        <v>33</v>
      </c>
      <c r="I222" s="7">
        <v>-2</v>
      </c>
      <c r="J222" s="6">
        <v>48</v>
      </c>
      <c r="K222" s="7">
        <v>6</v>
      </c>
      <c r="L222" s="6">
        <v>14</v>
      </c>
      <c r="M222" s="7">
        <v>-3</v>
      </c>
      <c r="N222" s="6">
        <v>-15</v>
      </c>
      <c r="O222" s="7">
        <v>-8</v>
      </c>
      <c r="S222" s="6"/>
      <c r="T222" s="6"/>
      <c r="V222" s="6"/>
      <c r="W222" s="6"/>
      <c r="Y222" s="6"/>
      <c r="Z222" s="6"/>
      <c r="AC222" s="6"/>
      <c r="AD222" s="6"/>
      <c r="AE222" s="6"/>
      <c r="AF222" s="6"/>
      <c r="AG222" s="6"/>
      <c r="AH222" s="6"/>
    </row>
    <row r="223" spans="1:36" x14ac:dyDescent="0.25">
      <c r="B223" t="s">
        <v>267</v>
      </c>
      <c r="C223" s="9" t="s">
        <v>673</v>
      </c>
      <c r="D223" s="97">
        <v>36902</v>
      </c>
      <c r="E223">
        <v>14</v>
      </c>
      <c r="F223" t="s">
        <v>577</v>
      </c>
      <c r="G223" s="2" t="s">
        <v>194</v>
      </c>
      <c r="H223" s="6">
        <v>31</v>
      </c>
      <c r="I223" s="7">
        <v>-4</v>
      </c>
      <c r="J223" s="6">
        <v>52</v>
      </c>
      <c r="K223" s="7">
        <v>6</v>
      </c>
      <c r="L223" s="6">
        <v>11</v>
      </c>
      <c r="M223" s="7">
        <v>-3</v>
      </c>
      <c r="N223" s="6">
        <v>-21</v>
      </c>
      <c r="O223" s="7">
        <v>-10</v>
      </c>
      <c r="P223" t="s">
        <v>639</v>
      </c>
      <c r="S223" s="6"/>
      <c r="T223" s="6"/>
      <c r="V223" s="6"/>
      <c r="W223" s="6"/>
      <c r="Y223" s="6"/>
      <c r="Z223" s="6"/>
      <c r="AC223" s="6"/>
      <c r="AD223" s="6"/>
      <c r="AE223" s="6"/>
      <c r="AF223" s="6"/>
      <c r="AG223" s="6"/>
      <c r="AH223" s="6"/>
    </row>
    <row r="224" spans="1:36" x14ac:dyDescent="0.25">
      <c r="B224" t="s">
        <v>267</v>
      </c>
      <c r="C224" s="9" t="s">
        <v>516</v>
      </c>
      <c r="D224" s="97">
        <v>36909</v>
      </c>
      <c r="E224">
        <v>26</v>
      </c>
      <c r="F224" t="s">
        <v>682</v>
      </c>
      <c r="G224" s="2" t="s">
        <v>224</v>
      </c>
      <c r="H224" s="6">
        <v>31</v>
      </c>
      <c r="I224" s="7">
        <v>-3</v>
      </c>
      <c r="J224" s="6">
        <v>50</v>
      </c>
      <c r="K224" s="7">
        <v>4</v>
      </c>
      <c r="L224" s="6">
        <v>14</v>
      </c>
      <c r="M224" s="7">
        <v>0</v>
      </c>
      <c r="N224" s="6">
        <v>-19</v>
      </c>
      <c r="O224" s="7">
        <v>-7</v>
      </c>
      <c r="S224" s="6"/>
      <c r="T224" s="6"/>
      <c r="V224" s="6"/>
      <c r="W224" s="6"/>
      <c r="Y224" s="6"/>
      <c r="Z224" s="6"/>
      <c r="AC224" s="6"/>
      <c r="AD224" s="6"/>
      <c r="AE224" s="6"/>
      <c r="AF224" s="6"/>
      <c r="AG224" s="6"/>
      <c r="AH224" s="6"/>
    </row>
    <row r="225" spans="2:36" x14ac:dyDescent="0.25">
      <c r="B225" t="s">
        <v>267</v>
      </c>
      <c r="C225" s="9" t="s">
        <v>597</v>
      </c>
      <c r="D225" s="97">
        <v>36910</v>
      </c>
      <c r="E225">
        <v>23</v>
      </c>
      <c r="F225" t="s">
        <v>678</v>
      </c>
      <c r="G225" s="2" t="s">
        <v>82</v>
      </c>
      <c r="H225" s="6">
        <v>34</v>
      </c>
      <c r="I225" s="7">
        <v>0</v>
      </c>
      <c r="J225" s="6">
        <v>44</v>
      </c>
      <c r="K225" s="7">
        <v>0</v>
      </c>
      <c r="L225" s="6">
        <v>16</v>
      </c>
      <c r="M225" s="7">
        <v>0</v>
      </c>
      <c r="N225" s="6">
        <v>-10</v>
      </c>
      <c r="O225" s="7">
        <v>0</v>
      </c>
      <c r="S225" s="6"/>
      <c r="T225" s="6"/>
      <c r="V225" s="6"/>
      <c r="W225" s="6"/>
      <c r="Y225" s="6"/>
      <c r="Z225" s="6"/>
      <c r="AC225" s="6"/>
      <c r="AD225" s="6"/>
      <c r="AE225" s="6"/>
      <c r="AF225" s="6"/>
      <c r="AG225" s="6"/>
      <c r="AH225" s="6"/>
    </row>
    <row r="226" spans="2:36" x14ac:dyDescent="0.25">
      <c r="B226" t="s">
        <v>267</v>
      </c>
      <c r="C226" s="9" t="s">
        <v>579</v>
      </c>
      <c r="D226" s="97">
        <v>36916</v>
      </c>
      <c r="E226">
        <v>28</v>
      </c>
      <c r="F226" t="s">
        <v>577</v>
      </c>
      <c r="G226" s="2" t="s">
        <v>124</v>
      </c>
      <c r="H226" s="6">
        <v>31</v>
      </c>
      <c r="I226" s="7">
        <v>0</v>
      </c>
      <c r="J226" s="6">
        <v>49</v>
      </c>
      <c r="K226" s="7">
        <v>-3</v>
      </c>
      <c r="L226" s="6">
        <v>14</v>
      </c>
      <c r="M226" s="7">
        <v>3</v>
      </c>
      <c r="N226" s="6">
        <v>-18</v>
      </c>
      <c r="O226" s="7">
        <v>3</v>
      </c>
      <c r="P226" t="s">
        <v>639</v>
      </c>
      <c r="S226" s="6"/>
      <c r="T226" s="6"/>
      <c r="V226" s="6"/>
      <c r="W226" s="6"/>
      <c r="Y226" s="6"/>
      <c r="Z226" s="6"/>
      <c r="AC226" s="6"/>
      <c r="AD226" s="6"/>
      <c r="AE226" s="6"/>
      <c r="AF226" s="6"/>
      <c r="AG226" s="6"/>
      <c r="AH226" s="6"/>
    </row>
    <row r="227" spans="2:36" x14ac:dyDescent="0.25">
      <c r="B227" t="s">
        <v>267</v>
      </c>
      <c r="C227" s="9" t="s">
        <v>815</v>
      </c>
      <c r="D227" s="97">
        <v>36922</v>
      </c>
      <c r="E227">
        <v>9</v>
      </c>
      <c r="F227" t="s">
        <v>264</v>
      </c>
      <c r="G227" s="2" t="s">
        <v>54</v>
      </c>
      <c r="H227" s="6">
        <v>29</v>
      </c>
      <c r="I227" s="7">
        <v>-2</v>
      </c>
      <c r="J227" s="6">
        <v>50</v>
      </c>
      <c r="K227" s="7">
        <v>-1</v>
      </c>
      <c r="L227" s="6">
        <v>17</v>
      </c>
      <c r="M227" s="7">
        <v>4</v>
      </c>
      <c r="N227" s="6">
        <v>-21</v>
      </c>
      <c r="O227" s="7">
        <v>-1</v>
      </c>
      <c r="S227" s="6"/>
      <c r="T227" s="6"/>
      <c r="V227" s="6"/>
      <c r="W227" s="6"/>
      <c r="Y227" s="6"/>
      <c r="Z227" s="6"/>
      <c r="AC227" s="6"/>
      <c r="AD227" s="6"/>
      <c r="AE227" s="6"/>
      <c r="AF227" s="6"/>
      <c r="AG227" s="6"/>
      <c r="AH227" s="6"/>
    </row>
    <row r="228" spans="2:36" x14ac:dyDescent="0.25">
      <c r="B228" t="s">
        <v>267</v>
      </c>
      <c r="D228" s="97">
        <v>36896</v>
      </c>
      <c r="F228" t="s">
        <v>664</v>
      </c>
      <c r="G228" s="2" t="s">
        <v>54</v>
      </c>
      <c r="H228" s="6">
        <v>30</v>
      </c>
      <c r="I228" s="7">
        <v>-2.7</v>
      </c>
      <c r="J228" s="6">
        <v>50.1</v>
      </c>
      <c r="K228" s="7">
        <v>2.8</v>
      </c>
      <c r="L228" s="6">
        <v>13.8</v>
      </c>
      <c r="M228" s="7">
        <v>0</v>
      </c>
      <c r="N228" s="6">
        <v>-20.100000000000001</v>
      </c>
      <c r="O228" s="7">
        <v>-5.5</v>
      </c>
      <c r="S228" s="6"/>
      <c r="T228" s="6"/>
      <c r="V228" s="6"/>
      <c r="W228" s="6"/>
      <c r="Y228" s="6"/>
      <c r="Z228" s="6"/>
      <c r="AC228" s="6">
        <v>18.600000000000001</v>
      </c>
      <c r="AD228" s="6">
        <v>48.5</v>
      </c>
      <c r="AE228" s="6">
        <v>12.6</v>
      </c>
      <c r="AF228" s="6"/>
      <c r="AG228" s="6">
        <v>44.2</v>
      </c>
      <c r="AH228" s="6">
        <v>46.3</v>
      </c>
      <c r="AI228" s="7">
        <f>AG228-AH228</f>
        <v>-2.0999999999999943</v>
      </c>
      <c r="AJ228" s="4" t="s">
        <v>292</v>
      </c>
    </row>
    <row r="229" spans="2:36" x14ac:dyDescent="0.25">
      <c r="B229" t="s">
        <v>268</v>
      </c>
      <c r="C229" s="9" t="s">
        <v>417</v>
      </c>
      <c r="D229" s="97">
        <v>36923</v>
      </c>
      <c r="F229" t="s">
        <v>577</v>
      </c>
      <c r="G229" s="2" t="s">
        <v>110</v>
      </c>
      <c r="H229" s="6">
        <v>31</v>
      </c>
      <c r="I229" s="7">
        <v>0</v>
      </c>
      <c r="J229" s="6">
        <v>49</v>
      </c>
      <c r="K229" s="7">
        <v>-1</v>
      </c>
      <c r="L229" s="6">
        <v>13</v>
      </c>
      <c r="M229" s="7">
        <v>-1</v>
      </c>
      <c r="N229" s="6">
        <v>-18</v>
      </c>
      <c r="O229" s="7">
        <v>1</v>
      </c>
      <c r="S229" s="6"/>
      <c r="T229" s="6"/>
      <c r="V229" s="6"/>
      <c r="W229" s="6"/>
      <c r="Y229" s="6"/>
      <c r="Z229" s="6"/>
      <c r="AC229" s="6"/>
      <c r="AD229" s="6"/>
      <c r="AE229" s="6"/>
      <c r="AF229" s="6"/>
      <c r="AG229" s="6"/>
      <c r="AH229" s="6"/>
    </row>
    <row r="230" spans="2:36" x14ac:dyDescent="0.25">
      <c r="B230" t="s">
        <v>268</v>
      </c>
      <c r="D230" s="97">
        <v>36930</v>
      </c>
      <c r="E230">
        <v>11</v>
      </c>
      <c r="F230" t="s">
        <v>816</v>
      </c>
      <c r="G230" s="2" t="s">
        <v>194</v>
      </c>
      <c r="H230" s="6">
        <v>30</v>
      </c>
      <c r="J230" s="6">
        <v>53</v>
      </c>
      <c r="L230" s="6">
        <v>12</v>
      </c>
      <c r="N230" s="6">
        <v>-23</v>
      </c>
      <c r="S230" s="6"/>
      <c r="T230" s="6"/>
      <c r="V230" s="6"/>
      <c r="W230" s="6"/>
      <c r="Y230" s="6"/>
      <c r="Z230" s="6"/>
      <c r="AC230" s="6"/>
      <c r="AD230" s="6"/>
      <c r="AE230" s="6"/>
      <c r="AF230" s="6"/>
      <c r="AG230" s="6"/>
      <c r="AH230" s="6"/>
    </row>
    <row r="231" spans="2:36" x14ac:dyDescent="0.25">
      <c r="B231" t="s">
        <v>268</v>
      </c>
      <c r="C231" s="9" t="s">
        <v>493</v>
      </c>
      <c r="D231" s="97">
        <v>36937</v>
      </c>
      <c r="E231">
        <v>22</v>
      </c>
      <c r="F231" t="s">
        <v>577</v>
      </c>
      <c r="G231" s="2" t="s">
        <v>224</v>
      </c>
      <c r="H231" s="6">
        <v>30</v>
      </c>
      <c r="I231" s="7">
        <v>-1</v>
      </c>
      <c r="J231" s="6">
        <v>50</v>
      </c>
      <c r="K231" s="7">
        <v>1</v>
      </c>
      <c r="L231" s="6">
        <v>14</v>
      </c>
      <c r="M231" s="7">
        <v>1</v>
      </c>
      <c r="N231" s="6">
        <v>-20</v>
      </c>
      <c r="O231" s="7">
        <v>-2</v>
      </c>
      <c r="S231" s="6"/>
      <c r="T231" s="6"/>
      <c r="V231" s="6"/>
      <c r="W231" s="6"/>
      <c r="Y231" s="6"/>
      <c r="Z231" s="6"/>
      <c r="AC231" s="6"/>
      <c r="AD231" s="6"/>
      <c r="AE231" s="6"/>
      <c r="AF231" s="6"/>
      <c r="AG231" s="6"/>
      <c r="AH231" s="6"/>
    </row>
    <row r="232" spans="2:36" x14ac:dyDescent="0.25">
      <c r="B232" t="s">
        <v>268</v>
      </c>
      <c r="C232" s="9" t="s">
        <v>538</v>
      </c>
      <c r="D232" s="97">
        <v>36938</v>
      </c>
      <c r="E232">
        <v>20</v>
      </c>
      <c r="F232" t="s">
        <v>678</v>
      </c>
      <c r="G232" s="2" t="s">
        <v>82</v>
      </c>
      <c r="H232" s="6">
        <v>32</v>
      </c>
      <c r="I232" s="7">
        <v>-2</v>
      </c>
      <c r="J232" s="6">
        <v>47</v>
      </c>
      <c r="K232" s="7">
        <v>3</v>
      </c>
      <c r="L232" s="6">
        <v>15</v>
      </c>
      <c r="M232" s="7">
        <v>-1</v>
      </c>
      <c r="N232" s="6">
        <v>-15</v>
      </c>
      <c r="O232" s="7">
        <v>-5</v>
      </c>
      <c r="S232" s="6"/>
      <c r="T232" s="6"/>
      <c r="V232" s="6"/>
      <c r="W232" s="6"/>
      <c r="Y232" s="6"/>
      <c r="Z232" s="6"/>
      <c r="AC232" s="6"/>
      <c r="AD232" s="6"/>
      <c r="AE232" s="6"/>
      <c r="AF232" s="6"/>
      <c r="AG232" s="6"/>
      <c r="AH232" s="6"/>
    </row>
    <row r="233" spans="2:36" x14ac:dyDescent="0.25">
      <c r="B233" t="s">
        <v>268</v>
      </c>
      <c r="D233" s="97">
        <v>36927</v>
      </c>
      <c r="F233" t="s">
        <v>664</v>
      </c>
      <c r="G233" s="2" t="s">
        <v>54</v>
      </c>
      <c r="H233" s="6">
        <v>30.4</v>
      </c>
      <c r="I233" s="7">
        <v>0.4</v>
      </c>
      <c r="J233" s="6">
        <v>50.7</v>
      </c>
      <c r="K233" s="7">
        <v>0.6</v>
      </c>
      <c r="L233" s="6">
        <v>13.4</v>
      </c>
      <c r="M233" s="7">
        <v>-0.4</v>
      </c>
      <c r="N233" s="6">
        <v>-20.3</v>
      </c>
      <c r="O233" s="7">
        <v>-0.2</v>
      </c>
      <c r="S233" s="6"/>
      <c r="T233" s="6"/>
      <c r="V233" s="6"/>
      <c r="W233" s="6"/>
      <c r="Y233" s="6"/>
      <c r="Z233" s="6"/>
      <c r="AC233" s="6">
        <v>21.6</v>
      </c>
      <c r="AD233" s="6">
        <v>46.8</v>
      </c>
      <c r="AE233" s="6">
        <v>12.9</v>
      </c>
      <c r="AF233" s="6"/>
      <c r="AG233" s="6">
        <v>44.4</v>
      </c>
      <c r="AH233" s="6">
        <v>46.4</v>
      </c>
      <c r="AI233" s="7">
        <f>AG233-AH233</f>
        <v>-2</v>
      </c>
      <c r="AJ233" s="4" t="s">
        <v>292</v>
      </c>
    </row>
    <row r="234" spans="2:36" x14ac:dyDescent="0.25">
      <c r="B234" t="s">
        <v>294</v>
      </c>
      <c r="C234" s="9" t="s">
        <v>490</v>
      </c>
      <c r="D234" s="97">
        <v>36957</v>
      </c>
      <c r="E234">
        <v>16</v>
      </c>
      <c r="F234" t="s">
        <v>264</v>
      </c>
      <c r="G234" s="2" t="s">
        <v>54</v>
      </c>
      <c r="H234" s="6">
        <v>29</v>
      </c>
      <c r="I234" s="7">
        <v>0</v>
      </c>
      <c r="J234" s="6">
        <v>55</v>
      </c>
      <c r="K234" s="7">
        <v>5</v>
      </c>
      <c r="L234" s="6">
        <v>12</v>
      </c>
      <c r="M234" s="7">
        <v>-5</v>
      </c>
      <c r="N234" s="6">
        <v>-26</v>
      </c>
      <c r="O234" s="7">
        <v>-5</v>
      </c>
      <c r="S234" s="6"/>
      <c r="T234" s="6"/>
      <c r="V234" s="6"/>
      <c r="W234" s="6"/>
      <c r="Y234" s="6"/>
      <c r="Z234" s="6"/>
      <c r="AC234" s="6"/>
      <c r="AD234" s="6"/>
      <c r="AE234" s="6"/>
      <c r="AF234" s="6"/>
      <c r="AG234" s="6"/>
      <c r="AH234" s="6"/>
    </row>
    <row r="235" spans="2:36" x14ac:dyDescent="0.25">
      <c r="B235" t="s">
        <v>294</v>
      </c>
      <c r="C235" s="9" t="s">
        <v>624</v>
      </c>
      <c r="D235" s="97">
        <v>36965</v>
      </c>
      <c r="E235">
        <v>18</v>
      </c>
      <c r="F235" t="s">
        <v>357</v>
      </c>
      <c r="G235" s="2" t="s">
        <v>192</v>
      </c>
      <c r="H235" s="6">
        <v>31</v>
      </c>
      <c r="I235" s="7">
        <v>-2</v>
      </c>
      <c r="J235" s="6">
        <v>51</v>
      </c>
      <c r="K235" s="7">
        <v>3</v>
      </c>
      <c r="L235" s="6">
        <v>13</v>
      </c>
      <c r="M235" s="7">
        <v>-1</v>
      </c>
      <c r="N235" s="6">
        <v>-20</v>
      </c>
      <c r="O235" s="7">
        <v>-5</v>
      </c>
      <c r="S235" s="6"/>
      <c r="T235" s="6"/>
      <c r="V235" s="6"/>
      <c r="W235" s="6"/>
      <c r="Y235" s="6"/>
      <c r="Z235" s="6"/>
      <c r="AC235" s="6"/>
      <c r="AD235" s="6"/>
      <c r="AE235" s="6"/>
      <c r="AF235" s="6"/>
      <c r="AG235" s="6"/>
      <c r="AH235" s="6"/>
    </row>
    <row r="236" spans="2:36" x14ac:dyDescent="0.25">
      <c r="B236" t="s">
        <v>294</v>
      </c>
      <c r="C236" s="9" t="s">
        <v>538</v>
      </c>
      <c r="D236" s="97">
        <v>36966</v>
      </c>
      <c r="E236">
        <v>21</v>
      </c>
      <c r="F236" t="s">
        <v>678</v>
      </c>
      <c r="G236" s="2" t="s">
        <v>82</v>
      </c>
      <c r="H236" s="6">
        <v>35</v>
      </c>
      <c r="I236" s="7">
        <v>3</v>
      </c>
      <c r="J236" s="6">
        <v>44</v>
      </c>
      <c r="K236" s="7">
        <v>-3</v>
      </c>
      <c r="N236" s="6">
        <v>-9</v>
      </c>
      <c r="O236" s="7">
        <v>6</v>
      </c>
      <c r="S236" s="6"/>
      <c r="T236" s="6"/>
      <c r="V236" s="6"/>
      <c r="W236" s="6"/>
      <c r="Y236" s="6"/>
      <c r="Z236" s="6"/>
      <c r="AC236" s="6"/>
      <c r="AD236" s="6"/>
      <c r="AE236" s="6"/>
      <c r="AF236" s="6"/>
      <c r="AG236" s="6"/>
      <c r="AH236" s="6"/>
    </row>
    <row r="237" spans="2:36" x14ac:dyDescent="0.25">
      <c r="B237" t="s">
        <v>294</v>
      </c>
      <c r="C237" s="9" t="s">
        <v>431</v>
      </c>
      <c r="D237" s="97">
        <v>36972</v>
      </c>
      <c r="E237">
        <v>29</v>
      </c>
      <c r="F237" t="s">
        <v>577</v>
      </c>
      <c r="G237" s="2" t="s">
        <v>224</v>
      </c>
      <c r="H237" s="6">
        <v>31</v>
      </c>
      <c r="I237" s="7">
        <v>1</v>
      </c>
      <c r="J237" s="6">
        <v>50</v>
      </c>
      <c r="K237" s="7">
        <v>0</v>
      </c>
      <c r="L237" s="6">
        <v>14</v>
      </c>
      <c r="M237" s="7">
        <v>0</v>
      </c>
      <c r="N237" s="6">
        <v>-19</v>
      </c>
      <c r="O237" s="7">
        <v>1</v>
      </c>
      <c r="S237" s="6"/>
      <c r="T237" s="6"/>
      <c r="V237" s="6"/>
      <c r="W237" s="6"/>
      <c r="Y237" s="6"/>
      <c r="Z237" s="6"/>
      <c r="AC237" s="6"/>
      <c r="AD237" s="6"/>
      <c r="AE237" s="6"/>
      <c r="AF237" s="6"/>
      <c r="AG237" s="6"/>
      <c r="AH237" s="6"/>
    </row>
    <row r="238" spans="2:36" x14ac:dyDescent="0.25">
      <c r="B238" t="s">
        <v>294</v>
      </c>
      <c r="C238" s="9" t="s">
        <v>587</v>
      </c>
      <c r="D238" s="97">
        <v>36980</v>
      </c>
      <c r="E238">
        <v>1</v>
      </c>
      <c r="F238" t="s">
        <v>577</v>
      </c>
      <c r="G238" s="20" t="s">
        <v>194</v>
      </c>
      <c r="H238" s="6">
        <v>32</v>
      </c>
      <c r="I238" s="7">
        <v>1</v>
      </c>
      <c r="J238" s="6">
        <v>48</v>
      </c>
      <c r="K238" s="7">
        <v>-1</v>
      </c>
      <c r="L238" s="6">
        <v>15</v>
      </c>
      <c r="M238" s="7">
        <v>1</v>
      </c>
      <c r="N238" s="6">
        <v>-16</v>
      </c>
      <c r="O238" s="7">
        <v>2</v>
      </c>
      <c r="P238" t="s">
        <v>639</v>
      </c>
      <c r="S238" s="6"/>
      <c r="T238" s="6"/>
      <c r="V238" s="6"/>
      <c r="W238" s="6"/>
      <c r="Y238" s="6"/>
      <c r="Z238" s="6"/>
      <c r="AC238" s="6"/>
      <c r="AD238" s="6"/>
      <c r="AE238" s="6"/>
      <c r="AF238" s="6"/>
      <c r="AG238" s="6"/>
      <c r="AH238" s="6"/>
    </row>
    <row r="239" spans="2:36" x14ac:dyDescent="0.25">
      <c r="B239" t="s">
        <v>294</v>
      </c>
      <c r="C239" s="9" t="s">
        <v>603</v>
      </c>
      <c r="D239" s="97">
        <v>36979</v>
      </c>
      <c r="E239">
        <v>3</v>
      </c>
      <c r="F239" t="s">
        <v>678</v>
      </c>
      <c r="G239" s="2" t="s">
        <v>82</v>
      </c>
      <c r="H239" s="6">
        <v>34</v>
      </c>
      <c r="I239" s="7">
        <v>-1</v>
      </c>
      <c r="J239" s="6">
        <v>49</v>
      </c>
      <c r="K239" s="7">
        <v>5</v>
      </c>
      <c r="L239" s="6">
        <v>13</v>
      </c>
      <c r="M239" s="7">
        <v>-3</v>
      </c>
      <c r="N239" s="6">
        <v>-15</v>
      </c>
      <c r="O239" s="7">
        <v>-6</v>
      </c>
      <c r="S239" s="6"/>
      <c r="T239" s="6"/>
      <c r="V239" s="6"/>
      <c r="W239" s="6"/>
      <c r="Y239" s="6"/>
      <c r="Z239" s="6"/>
      <c r="AC239" s="6"/>
      <c r="AD239" s="6"/>
      <c r="AE239" s="6"/>
      <c r="AF239" s="6"/>
      <c r="AG239" s="6"/>
      <c r="AH239" s="6"/>
    </row>
    <row r="240" spans="2:36" x14ac:dyDescent="0.25">
      <c r="B240" t="s">
        <v>294</v>
      </c>
      <c r="C240" s="9" t="s">
        <v>501</v>
      </c>
      <c r="D240" s="97">
        <v>36981</v>
      </c>
      <c r="E240">
        <v>5</v>
      </c>
      <c r="F240" t="s">
        <v>357</v>
      </c>
      <c r="G240" s="2" t="s">
        <v>817</v>
      </c>
      <c r="H240" s="6">
        <v>30</v>
      </c>
      <c r="J240" s="6">
        <v>52</v>
      </c>
      <c r="L240" s="6">
        <v>12</v>
      </c>
      <c r="N240" s="6">
        <v>-22</v>
      </c>
      <c r="S240" s="6"/>
      <c r="T240" s="6"/>
      <c r="V240" s="6"/>
      <c r="W240" s="6"/>
      <c r="Y240" s="6"/>
      <c r="Z240" s="6"/>
      <c r="AC240" s="6"/>
      <c r="AD240" s="6"/>
      <c r="AE240" s="6"/>
      <c r="AF240" s="6"/>
      <c r="AG240" s="6"/>
      <c r="AH240" s="6"/>
    </row>
    <row r="241" spans="2:36" x14ac:dyDescent="0.25">
      <c r="B241" t="s">
        <v>294</v>
      </c>
      <c r="D241" s="97">
        <v>36955</v>
      </c>
      <c r="F241" t="s">
        <v>664</v>
      </c>
      <c r="G241" s="2" t="s">
        <v>54</v>
      </c>
      <c r="H241" s="6">
        <v>29.5</v>
      </c>
      <c r="I241" s="7">
        <v>-0.9</v>
      </c>
      <c r="J241" s="6">
        <v>51.9</v>
      </c>
      <c r="K241" s="7">
        <v>1.2</v>
      </c>
      <c r="L241" s="6">
        <v>13.4</v>
      </c>
      <c r="M241" s="7">
        <v>0</v>
      </c>
      <c r="N241" s="6">
        <v>-22.4</v>
      </c>
      <c r="O241" s="7">
        <v>-2.1</v>
      </c>
      <c r="S241" s="6">
        <v>32</v>
      </c>
      <c r="T241" s="6"/>
      <c r="V241" s="6"/>
      <c r="W241" s="6"/>
      <c r="Y241" s="6">
        <v>54</v>
      </c>
      <c r="Z241" s="6">
        <v>21</v>
      </c>
      <c r="AA241" s="7">
        <f>Y241-Z241</f>
        <v>33</v>
      </c>
      <c r="AC241" s="6">
        <v>18.100000000000001</v>
      </c>
      <c r="AD241" s="6">
        <v>50.8</v>
      </c>
      <c r="AE241" s="6">
        <v>13.2</v>
      </c>
      <c r="AF241" s="6"/>
      <c r="AG241" s="6">
        <v>50.1</v>
      </c>
      <c r="AH241" s="6">
        <v>42.9</v>
      </c>
      <c r="AI241" s="7">
        <f>AG241-AH241</f>
        <v>7.2000000000000028</v>
      </c>
      <c r="AJ241" s="4" t="s">
        <v>292</v>
      </c>
    </row>
    <row r="242" spans="2:36" x14ac:dyDescent="0.25">
      <c r="B242" t="s">
        <v>269</v>
      </c>
      <c r="C242" s="9" t="s">
        <v>614</v>
      </c>
      <c r="D242" s="97">
        <v>36985</v>
      </c>
      <c r="E242">
        <v>13</v>
      </c>
      <c r="F242" t="s">
        <v>264</v>
      </c>
      <c r="G242" s="2" t="s">
        <v>54</v>
      </c>
      <c r="H242" s="6">
        <v>27</v>
      </c>
      <c r="I242" s="7">
        <v>-2</v>
      </c>
      <c r="J242" s="6">
        <v>53</v>
      </c>
      <c r="K242" s="7">
        <v>-2</v>
      </c>
      <c r="L242" s="6">
        <v>15</v>
      </c>
      <c r="M242" s="7">
        <v>3</v>
      </c>
      <c r="N242" s="6">
        <v>-26</v>
      </c>
      <c r="O242" s="7">
        <v>0</v>
      </c>
      <c r="AC242" s="6"/>
      <c r="AD242" s="6"/>
      <c r="AE242" s="6"/>
      <c r="AF242" s="6"/>
      <c r="AG242" s="6"/>
      <c r="AH242" s="6"/>
    </row>
    <row r="243" spans="2:36" x14ac:dyDescent="0.25">
      <c r="B243" t="s">
        <v>269</v>
      </c>
      <c r="C243" s="9" t="s">
        <v>655</v>
      </c>
      <c r="D243" s="97">
        <v>36991</v>
      </c>
      <c r="E243">
        <v>13</v>
      </c>
      <c r="F243" t="s">
        <v>577</v>
      </c>
      <c r="G243" s="2" t="s">
        <v>46</v>
      </c>
      <c r="H243" s="6">
        <v>29</v>
      </c>
      <c r="I243" s="7">
        <v>-3</v>
      </c>
      <c r="J243" s="6">
        <v>53</v>
      </c>
      <c r="K243" s="7">
        <v>5</v>
      </c>
      <c r="L243" s="6">
        <v>12</v>
      </c>
      <c r="M243" s="7">
        <v>-3</v>
      </c>
      <c r="N243" s="6">
        <v>-24</v>
      </c>
      <c r="O243" s="7">
        <v>-8</v>
      </c>
      <c r="P243" t="s">
        <v>639</v>
      </c>
      <c r="AC243" s="6"/>
      <c r="AD243" s="6"/>
      <c r="AE243" s="6"/>
      <c r="AF243" s="6"/>
      <c r="AG243" s="6"/>
      <c r="AH243" s="6"/>
    </row>
    <row r="244" spans="2:36" x14ac:dyDescent="0.25">
      <c r="B244" t="s">
        <v>269</v>
      </c>
      <c r="C244" s="9" t="s">
        <v>427</v>
      </c>
      <c r="D244" s="97">
        <v>37001</v>
      </c>
      <c r="E244">
        <v>24</v>
      </c>
      <c r="F244" t="s">
        <v>678</v>
      </c>
      <c r="G244" s="2" t="s">
        <v>82</v>
      </c>
      <c r="H244" s="6">
        <v>33</v>
      </c>
      <c r="I244" s="7">
        <v>-1</v>
      </c>
      <c r="J244" s="6">
        <v>47</v>
      </c>
      <c r="K244" s="7">
        <v>-2</v>
      </c>
      <c r="L244" s="6">
        <v>14</v>
      </c>
      <c r="M244" s="7">
        <v>1</v>
      </c>
      <c r="N244" s="6">
        <v>-14</v>
      </c>
      <c r="O244" s="7">
        <v>1</v>
      </c>
      <c r="AC244" s="6"/>
      <c r="AD244" s="6"/>
      <c r="AE244" s="6"/>
      <c r="AF244" s="6"/>
      <c r="AG244" s="6"/>
      <c r="AH244" s="6"/>
    </row>
    <row r="245" spans="2:36" x14ac:dyDescent="0.25">
      <c r="B245" t="s">
        <v>269</v>
      </c>
      <c r="C245" s="9" t="s">
        <v>453</v>
      </c>
      <c r="D245" s="97">
        <v>37000</v>
      </c>
      <c r="E245">
        <v>26</v>
      </c>
      <c r="F245" t="s">
        <v>577</v>
      </c>
      <c r="G245" s="2" t="s">
        <v>224</v>
      </c>
      <c r="H245" s="6">
        <v>30</v>
      </c>
      <c r="I245" s="7">
        <v>-1</v>
      </c>
      <c r="J245" s="6">
        <v>50</v>
      </c>
      <c r="K245" s="7">
        <v>0</v>
      </c>
      <c r="L245" s="6">
        <v>13</v>
      </c>
      <c r="M245" s="7">
        <v>-1</v>
      </c>
      <c r="N245" s="6">
        <v>-20</v>
      </c>
      <c r="O245" s="7">
        <v>-1</v>
      </c>
      <c r="AC245" s="6"/>
      <c r="AD245" s="6"/>
      <c r="AE245" s="6"/>
      <c r="AF245" s="6"/>
      <c r="AG245" s="6"/>
      <c r="AH245" s="6"/>
    </row>
    <row r="246" spans="2:36" x14ac:dyDescent="0.25">
      <c r="B246" t="s">
        <v>269</v>
      </c>
      <c r="C246" s="9" t="s">
        <v>667</v>
      </c>
      <c r="D246" s="97">
        <v>37007</v>
      </c>
      <c r="E246">
        <v>3</v>
      </c>
      <c r="F246" t="s">
        <v>357</v>
      </c>
      <c r="G246" s="2" t="s">
        <v>817</v>
      </c>
      <c r="H246" s="6">
        <v>29</v>
      </c>
      <c r="I246" s="7">
        <v>-1</v>
      </c>
      <c r="J246" s="6">
        <v>51</v>
      </c>
      <c r="K246" s="7">
        <v>-1</v>
      </c>
      <c r="L246" s="6">
        <v>13</v>
      </c>
      <c r="M246" s="7">
        <v>1</v>
      </c>
      <c r="N246" s="6">
        <v>-22</v>
      </c>
      <c r="O246" s="7">
        <v>0</v>
      </c>
      <c r="AC246" s="6"/>
      <c r="AD246" s="6"/>
      <c r="AE246" s="6"/>
      <c r="AF246" s="6"/>
      <c r="AG246" s="6"/>
      <c r="AH246" s="6"/>
    </row>
    <row r="247" spans="2:36" x14ac:dyDescent="0.25">
      <c r="B247" t="s">
        <v>269</v>
      </c>
      <c r="C247" s="9" t="s">
        <v>582</v>
      </c>
      <c r="D247" s="97">
        <v>37011</v>
      </c>
      <c r="E247">
        <v>2</v>
      </c>
      <c r="F247" t="s">
        <v>577</v>
      </c>
      <c r="G247" s="2" t="s">
        <v>196</v>
      </c>
      <c r="H247" s="6">
        <v>32</v>
      </c>
      <c r="I247" s="7">
        <v>3</v>
      </c>
      <c r="J247" s="6">
        <v>50</v>
      </c>
      <c r="K247" s="7">
        <v>-3</v>
      </c>
      <c r="L247" s="6">
        <v>13</v>
      </c>
      <c r="M247" s="7">
        <v>1</v>
      </c>
      <c r="N247" s="6">
        <v>-18</v>
      </c>
      <c r="O247" s="7">
        <v>6</v>
      </c>
      <c r="P247" t="s">
        <v>639</v>
      </c>
      <c r="AC247" s="6"/>
      <c r="AD247" s="6"/>
      <c r="AE247" s="6"/>
      <c r="AF247" s="6"/>
      <c r="AG247" s="6"/>
      <c r="AH247" s="6"/>
    </row>
    <row r="248" spans="2:36" x14ac:dyDescent="0.25">
      <c r="B248" s="15" t="s">
        <v>270</v>
      </c>
      <c r="C248" s="9" t="s">
        <v>354</v>
      </c>
      <c r="D248" s="97">
        <v>37012</v>
      </c>
      <c r="E248">
        <v>8</v>
      </c>
      <c r="F248" t="s">
        <v>357</v>
      </c>
      <c r="G248" s="2" t="s">
        <v>817</v>
      </c>
      <c r="H248" s="6">
        <v>34</v>
      </c>
      <c r="I248" s="7">
        <v>5</v>
      </c>
      <c r="J248" s="6">
        <v>49</v>
      </c>
      <c r="K248" s="7">
        <v>-2</v>
      </c>
      <c r="L248" s="6">
        <v>11</v>
      </c>
      <c r="M248" s="7">
        <v>-2</v>
      </c>
      <c r="N248" s="6">
        <v>-15</v>
      </c>
      <c r="O248" s="7">
        <v>7</v>
      </c>
      <c r="AC248" s="6"/>
      <c r="AD248" s="6"/>
      <c r="AE248" s="6"/>
      <c r="AF248" s="6"/>
      <c r="AG248" s="6"/>
      <c r="AH248" s="6"/>
    </row>
    <row r="249" spans="2:36" x14ac:dyDescent="0.25">
      <c r="B249" s="15" t="s">
        <v>270</v>
      </c>
      <c r="C249" s="9" t="s">
        <v>818</v>
      </c>
      <c r="D249" s="97">
        <v>37013</v>
      </c>
      <c r="E249">
        <v>10</v>
      </c>
      <c r="F249" t="s">
        <v>264</v>
      </c>
      <c r="G249" s="2" t="s">
        <v>54</v>
      </c>
      <c r="H249" s="6">
        <v>32</v>
      </c>
      <c r="I249" s="7">
        <v>5</v>
      </c>
      <c r="J249" s="6">
        <v>49</v>
      </c>
      <c r="K249" s="7">
        <v>-4</v>
      </c>
      <c r="L249" s="6">
        <v>13</v>
      </c>
      <c r="M249" s="7">
        <v>-2</v>
      </c>
      <c r="N249" s="6">
        <v>-17</v>
      </c>
      <c r="O249" s="7">
        <v>9</v>
      </c>
      <c r="AC249" s="6"/>
      <c r="AD249" s="6"/>
      <c r="AE249" s="6"/>
      <c r="AF249" s="6"/>
      <c r="AG249" s="6"/>
      <c r="AH249" s="6"/>
    </row>
    <row r="250" spans="2:36" x14ac:dyDescent="0.25">
      <c r="B250" s="15" t="s">
        <v>270</v>
      </c>
      <c r="C250" s="9" t="s">
        <v>362</v>
      </c>
      <c r="D250" s="97">
        <v>37015</v>
      </c>
      <c r="E250">
        <v>9</v>
      </c>
      <c r="F250" t="s">
        <v>357</v>
      </c>
      <c r="G250" s="2" t="s">
        <v>42</v>
      </c>
      <c r="H250" s="6">
        <v>31</v>
      </c>
      <c r="I250" s="7">
        <v>-3</v>
      </c>
      <c r="J250" s="6">
        <v>51</v>
      </c>
      <c r="K250" s="7">
        <v>2</v>
      </c>
      <c r="L250" s="6">
        <v>13</v>
      </c>
      <c r="M250" s="7">
        <v>2</v>
      </c>
      <c r="N250" s="6">
        <v>-20</v>
      </c>
      <c r="O250" s="7">
        <v>-5</v>
      </c>
      <c r="AC250" s="6"/>
      <c r="AD250" s="6"/>
      <c r="AE250" s="6"/>
      <c r="AF250" s="6"/>
      <c r="AG250" s="6"/>
      <c r="AH250" s="6"/>
    </row>
    <row r="251" spans="2:36" x14ac:dyDescent="0.25">
      <c r="B251" s="15" t="s">
        <v>270</v>
      </c>
      <c r="C251" s="9" t="s">
        <v>377</v>
      </c>
      <c r="D251" s="97">
        <v>37019</v>
      </c>
      <c r="E251">
        <v>10</v>
      </c>
      <c r="F251" t="s">
        <v>577</v>
      </c>
      <c r="G251" s="2" t="s">
        <v>224</v>
      </c>
      <c r="H251" s="6">
        <v>30</v>
      </c>
      <c r="I251" s="7">
        <v>0</v>
      </c>
      <c r="J251" s="6">
        <v>54</v>
      </c>
      <c r="K251" s="7">
        <v>4</v>
      </c>
      <c r="L251" s="6">
        <v>13</v>
      </c>
      <c r="M251" s="7">
        <v>0</v>
      </c>
      <c r="N251" s="6">
        <v>-24</v>
      </c>
      <c r="O251" s="7">
        <v>-4</v>
      </c>
      <c r="AC251" s="6"/>
      <c r="AD251" s="6"/>
      <c r="AE251" s="6"/>
      <c r="AF251" s="6"/>
      <c r="AG251" s="6"/>
      <c r="AH251" s="6"/>
    </row>
    <row r="252" spans="2:36" x14ac:dyDescent="0.25">
      <c r="B252" s="15" t="s">
        <v>270</v>
      </c>
      <c r="C252" s="9" t="s">
        <v>337</v>
      </c>
      <c r="D252" s="97">
        <v>37021</v>
      </c>
      <c r="E252">
        <v>13</v>
      </c>
      <c r="F252" t="s">
        <v>678</v>
      </c>
      <c r="G252" s="2" t="s">
        <v>138</v>
      </c>
      <c r="H252" s="6">
        <v>32</v>
      </c>
      <c r="I252" s="7">
        <v>-1</v>
      </c>
      <c r="J252" s="6">
        <v>48</v>
      </c>
      <c r="K252" s="7">
        <v>1</v>
      </c>
      <c r="L252" s="6">
        <v>16</v>
      </c>
      <c r="M252" s="7">
        <v>2</v>
      </c>
      <c r="N252" s="6">
        <v>-16</v>
      </c>
      <c r="O252" s="7">
        <v>-2</v>
      </c>
      <c r="AC252" s="6"/>
      <c r="AD252" s="6"/>
      <c r="AE252" s="6"/>
      <c r="AF252" s="6"/>
      <c r="AG252" s="6"/>
      <c r="AH252" s="6"/>
    </row>
    <row r="253" spans="2:36" x14ac:dyDescent="0.25">
      <c r="B253" s="15" t="s">
        <v>270</v>
      </c>
      <c r="C253" s="9" t="s">
        <v>337</v>
      </c>
      <c r="D253" s="97">
        <v>37021</v>
      </c>
      <c r="E253">
        <v>13</v>
      </c>
      <c r="F253" t="s">
        <v>357</v>
      </c>
      <c r="G253" s="2" t="s">
        <v>192</v>
      </c>
      <c r="H253" s="6">
        <v>32</v>
      </c>
      <c r="I253" s="7">
        <v>1</v>
      </c>
      <c r="J253" s="6">
        <v>49</v>
      </c>
      <c r="K253" s="7">
        <v>-2</v>
      </c>
      <c r="L253" s="6">
        <v>13</v>
      </c>
      <c r="M253" s="7">
        <v>0</v>
      </c>
      <c r="N253" s="6">
        <v>-17</v>
      </c>
      <c r="O253" s="7">
        <v>3</v>
      </c>
      <c r="AC253" s="6"/>
      <c r="AD253" s="6"/>
      <c r="AE253" s="6"/>
      <c r="AF253" s="6"/>
      <c r="AG253" s="6"/>
      <c r="AH253" s="6"/>
    </row>
    <row r="254" spans="2:36" x14ac:dyDescent="0.25">
      <c r="B254" s="15" t="s">
        <v>270</v>
      </c>
      <c r="C254" s="9" t="s">
        <v>655</v>
      </c>
      <c r="D254" s="97">
        <v>37021</v>
      </c>
      <c r="E254">
        <v>13</v>
      </c>
      <c r="F254" t="s">
        <v>577</v>
      </c>
      <c r="G254" s="20" t="s">
        <v>194</v>
      </c>
      <c r="H254" s="6">
        <v>31</v>
      </c>
      <c r="I254" s="7">
        <v>-1</v>
      </c>
      <c r="J254" s="6">
        <v>51</v>
      </c>
      <c r="K254" s="7">
        <v>1</v>
      </c>
      <c r="L254" s="6">
        <v>13</v>
      </c>
      <c r="M254" s="7">
        <v>0</v>
      </c>
      <c r="N254" s="6">
        <v>-20</v>
      </c>
      <c r="O254" s="7">
        <v>-2</v>
      </c>
      <c r="P254" t="s">
        <v>639</v>
      </c>
      <c r="AC254" s="6"/>
      <c r="AD254" s="6"/>
      <c r="AE254" s="6"/>
      <c r="AF254" s="6"/>
      <c r="AG254" s="6"/>
      <c r="AH254" s="6"/>
    </row>
    <row r="255" spans="2:36" x14ac:dyDescent="0.25">
      <c r="B255" s="15" t="s">
        <v>270</v>
      </c>
      <c r="C255" s="9" t="s">
        <v>355</v>
      </c>
      <c r="D255" s="97">
        <v>37021</v>
      </c>
      <c r="E255">
        <v>18</v>
      </c>
      <c r="F255" t="s">
        <v>577</v>
      </c>
      <c r="G255" s="2" t="s">
        <v>819</v>
      </c>
      <c r="H255" s="6">
        <v>26</v>
      </c>
      <c r="I255" s="7">
        <v>-5</v>
      </c>
      <c r="J255" s="6">
        <v>54</v>
      </c>
      <c r="K255" s="7">
        <v>3</v>
      </c>
      <c r="L255" s="6">
        <v>14</v>
      </c>
      <c r="M255" s="7">
        <v>1</v>
      </c>
      <c r="N255" s="6">
        <v>-28</v>
      </c>
      <c r="O255" s="7">
        <v>-8</v>
      </c>
      <c r="P255" t="s">
        <v>639</v>
      </c>
      <c r="AC255" s="6"/>
      <c r="AD255" s="6"/>
      <c r="AE255" s="6"/>
      <c r="AF255" s="6"/>
      <c r="AG255" s="6"/>
      <c r="AH255" s="6"/>
    </row>
    <row r="256" spans="2:36" x14ac:dyDescent="0.25">
      <c r="B256" s="15" t="s">
        <v>270</v>
      </c>
      <c r="C256" s="9" t="s">
        <v>673</v>
      </c>
      <c r="D256" s="97">
        <v>37022</v>
      </c>
      <c r="E256">
        <v>14</v>
      </c>
      <c r="F256" t="s">
        <v>678</v>
      </c>
      <c r="G256" s="2" t="s">
        <v>60</v>
      </c>
      <c r="H256" s="6">
        <v>32</v>
      </c>
      <c r="I256" s="7">
        <v>0</v>
      </c>
      <c r="J256" s="6">
        <v>48</v>
      </c>
      <c r="K256" s="7">
        <v>0</v>
      </c>
      <c r="L256" s="6">
        <v>14</v>
      </c>
      <c r="M256" s="7">
        <v>-2</v>
      </c>
      <c r="N256" s="6">
        <v>-16</v>
      </c>
      <c r="O256" s="7">
        <v>0</v>
      </c>
      <c r="AC256" s="6"/>
      <c r="AD256" s="6"/>
      <c r="AE256" s="6"/>
      <c r="AF256" s="6"/>
      <c r="AG256" s="6"/>
      <c r="AH256" s="6"/>
    </row>
    <row r="257" spans="2:34" x14ac:dyDescent="0.25">
      <c r="B257" s="15" t="s">
        <v>270</v>
      </c>
      <c r="C257" s="9" t="s">
        <v>340</v>
      </c>
      <c r="D257" s="97">
        <v>37023</v>
      </c>
      <c r="E257">
        <v>15</v>
      </c>
      <c r="F257" s="4" t="s">
        <v>820</v>
      </c>
      <c r="G257" s="2" t="s">
        <v>96</v>
      </c>
      <c r="H257" s="6">
        <v>32</v>
      </c>
      <c r="J257" s="6">
        <v>46</v>
      </c>
      <c r="L257" s="6">
        <v>13</v>
      </c>
      <c r="N257" s="6">
        <v>-14</v>
      </c>
      <c r="AC257" s="6"/>
      <c r="AD257" s="6"/>
      <c r="AE257" s="6"/>
      <c r="AF257" s="6"/>
      <c r="AG257" s="6"/>
      <c r="AH257" s="6"/>
    </row>
    <row r="258" spans="2:34" x14ac:dyDescent="0.25">
      <c r="B258" s="15" t="s">
        <v>270</v>
      </c>
      <c r="C258" s="9" t="s">
        <v>594</v>
      </c>
      <c r="D258" s="97">
        <v>37024</v>
      </c>
      <c r="E258">
        <v>16</v>
      </c>
      <c r="F258" t="s">
        <v>678</v>
      </c>
      <c r="G258" s="2" t="s">
        <v>82</v>
      </c>
      <c r="H258" s="6">
        <v>31</v>
      </c>
      <c r="I258" s="7">
        <v>-1</v>
      </c>
      <c r="J258" s="6">
        <v>46</v>
      </c>
      <c r="K258" s="7">
        <v>-2</v>
      </c>
      <c r="L258" s="6">
        <v>16</v>
      </c>
      <c r="M258" s="7">
        <v>2</v>
      </c>
      <c r="N258" s="6">
        <v>-15</v>
      </c>
      <c r="O258" s="7">
        <v>1</v>
      </c>
      <c r="AC258" s="6"/>
      <c r="AD258" s="6"/>
      <c r="AE258" s="6"/>
      <c r="AF258" s="6"/>
      <c r="AG258" s="6"/>
      <c r="AH258" s="6"/>
    </row>
    <row r="259" spans="2:34" x14ac:dyDescent="0.25">
      <c r="B259" s="15" t="s">
        <v>270</v>
      </c>
      <c r="C259" s="9" t="s">
        <v>692</v>
      </c>
      <c r="D259" s="97">
        <v>37025</v>
      </c>
      <c r="E259">
        <v>17</v>
      </c>
      <c r="F259" t="s">
        <v>264</v>
      </c>
      <c r="G259" s="2" t="s">
        <v>54</v>
      </c>
      <c r="H259" s="6">
        <v>32</v>
      </c>
      <c r="I259" s="7">
        <v>0</v>
      </c>
      <c r="J259" s="6">
        <v>48</v>
      </c>
      <c r="K259" s="7">
        <v>-1</v>
      </c>
      <c r="L259" s="6">
        <v>13</v>
      </c>
      <c r="M259" s="7">
        <v>0</v>
      </c>
      <c r="N259" s="6">
        <v>-16</v>
      </c>
      <c r="O259" s="7">
        <v>1</v>
      </c>
      <c r="AC259" s="6"/>
      <c r="AD259" s="6"/>
      <c r="AE259" s="6"/>
      <c r="AF259" s="6"/>
      <c r="AG259" s="6"/>
      <c r="AH259" s="6"/>
    </row>
    <row r="260" spans="2:34" x14ac:dyDescent="0.25">
      <c r="B260" s="15" t="s">
        <v>270</v>
      </c>
      <c r="C260" s="9" t="s">
        <v>690</v>
      </c>
      <c r="D260" s="97">
        <v>37026</v>
      </c>
      <c r="E260">
        <v>17</v>
      </c>
      <c r="F260" t="s">
        <v>577</v>
      </c>
      <c r="G260" s="2" t="s">
        <v>224</v>
      </c>
      <c r="H260" s="6">
        <v>28</v>
      </c>
      <c r="I260" s="7">
        <v>-2</v>
      </c>
      <c r="J260" s="6">
        <v>54</v>
      </c>
      <c r="K260" s="7">
        <v>0</v>
      </c>
      <c r="L260" s="6">
        <v>12</v>
      </c>
      <c r="M260" s="7">
        <v>-1</v>
      </c>
      <c r="N260" s="6">
        <v>-26</v>
      </c>
      <c r="O260" s="7">
        <v>-2</v>
      </c>
      <c r="AC260" s="6"/>
      <c r="AD260" s="6"/>
      <c r="AE260" s="6"/>
      <c r="AF260" s="6"/>
      <c r="AG260" s="6"/>
      <c r="AH260" s="6"/>
    </row>
    <row r="261" spans="2:34" x14ac:dyDescent="0.25">
      <c r="B261" s="15" t="s">
        <v>270</v>
      </c>
      <c r="C261" s="9" t="s">
        <v>596</v>
      </c>
      <c r="D261" s="97">
        <v>37028</v>
      </c>
      <c r="E261">
        <v>19</v>
      </c>
      <c r="F261" t="s">
        <v>357</v>
      </c>
      <c r="G261" s="2" t="s">
        <v>192</v>
      </c>
      <c r="H261" s="6">
        <v>30</v>
      </c>
      <c r="I261" s="7">
        <v>-2</v>
      </c>
      <c r="J261" s="6">
        <v>49</v>
      </c>
      <c r="K261" s="7">
        <v>0</v>
      </c>
      <c r="L261" s="6">
        <v>14</v>
      </c>
      <c r="M261" s="7">
        <v>1</v>
      </c>
      <c r="N261" s="6">
        <v>-19</v>
      </c>
      <c r="O261" s="7">
        <v>-2</v>
      </c>
      <c r="AC261" s="6"/>
      <c r="AD261" s="6"/>
      <c r="AE261" s="6"/>
      <c r="AF261" s="6"/>
      <c r="AG261" s="6"/>
      <c r="AH261" s="6"/>
    </row>
    <row r="262" spans="2:34" x14ac:dyDescent="0.25">
      <c r="B262" s="15" t="s">
        <v>270</v>
      </c>
      <c r="C262" s="9" t="s">
        <v>597</v>
      </c>
      <c r="D262" s="97">
        <v>37030</v>
      </c>
      <c r="E262">
        <v>23</v>
      </c>
      <c r="F262" t="s">
        <v>678</v>
      </c>
      <c r="G262" s="2" t="s">
        <v>82</v>
      </c>
      <c r="H262" s="6">
        <v>32</v>
      </c>
      <c r="I262" s="7">
        <v>1</v>
      </c>
      <c r="J262" s="6">
        <v>45</v>
      </c>
      <c r="K262" s="7">
        <v>-1</v>
      </c>
      <c r="L262" s="6">
        <v>17</v>
      </c>
      <c r="M262" s="7">
        <v>1</v>
      </c>
      <c r="N262" s="6">
        <v>-13</v>
      </c>
      <c r="O262" s="7">
        <v>2</v>
      </c>
      <c r="AC262" s="6"/>
      <c r="AD262" s="6"/>
      <c r="AE262" s="6"/>
      <c r="AF262" s="6"/>
      <c r="AG262" s="6"/>
      <c r="AH262" s="6"/>
    </row>
    <row r="263" spans="2:34" x14ac:dyDescent="0.25">
      <c r="B263" s="15" t="s">
        <v>270</v>
      </c>
      <c r="C263" s="9" t="s">
        <v>452</v>
      </c>
      <c r="D263" s="97">
        <v>37030</v>
      </c>
      <c r="E263">
        <v>25</v>
      </c>
      <c r="F263" s="4" t="s">
        <v>820</v>
      </c>
      <c r="G263" s="2" t="s">
        <v>96</v>
      </c>
      <c r="H263" s="6">
        <v>33</v>
      </c>
      <c r="I263" s="7">
        <v>1</v>
      </c>
      <c r="J263" s="6">
        <v>44</v>
      </c>
      <c r="K263" s="7">
        <v>-2</v>
      </c>
      <c r="L263" s="6">
        <v>16</v>
      </c>
      <c r="M263" s="7">
        <v>3</v>
      </c>
      <c r="N263" s="6">
        <v>-11</v>
      </c>
      <c r="O263" s="7">
        <v>3</v>
      </c>
      <c r="AC263" s="6"/>
      <c r="AD263" s="6"/>
      <c r="AE263" s="6"/>
      <c r="AF263" s="6"/>
      <c r="AG263" s="6"/>
      <c r="AH263" s="6"/>
    </row>
    <row r="264" spans="2:34" x14ac:dyDescent="0.25">
      <c r="B264" s="15" t="s">
        <v>270</v>
      </c>
      <c r="C264" s="9" t="s">
        <v>599</v>
      </c>
      <c r="D264" s="97">
        <v>37032</v>
      </c>
      <c r="E264">
        <v>24</v>
      </c>
      <c r="F264" t="s">
        <v>264</v>
      </c>
      <c r="G264" s="2" t="s">
        <v>54</v>
      </c>
      <c r="H264" s="6">
        <v>32</v>
      </c>
      <c r="I264" s="7">
        <v>0</v>
      </c>
      <c r="J264" s="6">
        <v>48</v>
      </c>
      <c r="K264" s="7">
        <v>0</v>
      </c>
      <c r="L264" s="6">
        <v>15</v>
      </c>
      <c r="M264" s="7">
        <v>2</v>
      </c>
      <c r="N264" s="6">
        <v>-16</v>
      </c>
      <c r="O264" s="7">
        <v>0</v>
      </c>
      <c r="AC264" s="6"/>
      <c r="AD264" s="6"/>
      <c r="AE264" s="6"/>
      <c r="AF264" s="6"/>
      <c r="AG264" s="6"/>
      <c r="AH264" s="6"/>
    </row>
    <row r="265" spans="2:34" x14ac:dyDescent="0.25">
      <c r="B265" s="15" t="s">
        <v>270</v>
      </c>
      <c r="C265" s="9" t="s">
        <v>698</v>
      </c>
      <c r="D265" s="97">
        <v>37033</v>
      </c>
      <c r="E265">
        <v>24</v>
      </c>
      <c r="F265" t="s">
        <v>577</v>
      </c>
      <c r="G265" s="2" t="s">
        <v>224</v>
      </c>
      <c r="H265" s="6">
        <v>30</v>
      </c>
      <c r="I265" s="7">
        <v>2</v>
      </c>
      <c r="J265" s="6">
        <v>55</v>
      </c>
      <c r="K265" s="7">
        <v>1</v>
      </c>
      <c r="L265" s="6">
        <v>11</v>
      </c>
      <c r="M265" s="7">
        <v>-1</v>
      </c>
      <c r="N265" s="6">
        <v>-25</v>
      </c>
      <c r="O265" s="7">
        <v>1</v>
      </c>
      <c r="AC265" s="6"/>
      <c r="AD265" s="6"/>
      <c r="AE265" s="6"/>
      <c r="AF265" s="6"/>
      <c r="AG265" s="6"/>
      <c r="AH265" s="6"/>
    </row>
    <row r="266" spans="2:34" x14ac:dyDescent="0.25">
      <c r="B266" s="15" t="s">
        <v>270</v>
      </c>
      <c r="C266" s="9" t="s">
        <v>432</v>
      </c>
      <c r="D266" s="97">
        <v>37035</v>
      </c>
      <c r="E266">
        <v>27</v>
      </c>
      <c r="F266" t="s">
        <v>357</v>
      </c>
      <c r="G266" s="2" t="s">
        <v>192</v>
      </c>
      <c r="H266" s="6">
        <v>30</v>
      </c>
      <c r="I266" s="7">
        <v>0</v>
      </c>
      <c r="J266" s="6">
        <v>49</v>
      </c>
      <c r="K266" s="7">
        <v>0</v>
      </c>
      <c r="L266" s="6">
        <v>14</v>
      </c>
      <c r="M266" s="7">
        <v>0</v>
      </c>
      <c r="N266" s="6">
        <v>-19</v>
      </c>
      <c r="O266" s="7">
        <v>0</v>
      </c>
      <c r="AC266" s="6"/>
      <c r="AD266" s="6"/>
      <c r="AE266" s="6"/>
      <c r="AF266" s="6"/>
      <c r="AG266" s="6"/>
      <c r="AH266" s="6"/>
    </row>
    <row r="267" spans="2:34" x14ac:dyDescent="0.25">
      <c r="B267" s="15" t="s">
        <v>270</v>
      </c>
      <c r="C267" s="9" t="s">
        <v>558</v>
      </c>
      <c r="D267" s="97">
        <v>37037</v>
      </c>
      <c r="E267">
        <v>29</v>
      </c>
      <c r="F267" s="4" t="s">
        <v>820</v>
      </c>
      <c r="G267" s="2" t="s">
        <v>96</v>
      </c>
      <c r="H267" s="6">
        <v>32</v>
      </c>
      <c r="I267" s="7">
        <v>-1</v>
      </c>
      <c r="J267" s="6">
        <v>44</v>
      </c>
      <c r="K267" s="7">
        <v>0</v>
      </c>
      <c r="L267" s="6">
        <v>17</v>
      </c>
      <c r="M267" s="7">
        <v>1</v>
      </c>
      <c r="N267" s="6">
        <v>-12</v>
      </c>
      <c r="O267" s="7">
        <v>-1</v>
      </c>
      <c r="AC267" s="6"/>
      <c r="AD267" s="6"/>
      <c r="AE267" s="6"/>
      <c r="AF267" s="6"/>
      <c r="AG267" s="6"/>
      <c r="AH267" s="6"/>
    </row>
    <row r="268" spans="2:34" x14ac:dyDescent="0.25">
      <c r="B268" s="15" t="s">
        <v>270</v>
      </c>
      <c r="C268" s="9" t="s">
        <v>681</v>
      </c>
      <c r="D268" s="97">
        <v>37037</v>
      </c>
      <c r="E268">
        <v>30</v>
      </c>
      <c r="F268" t="s">
        <v>678</v>
      </c>
      <c r="G268" s="2" t="s">
        <v>82</v>
      </c>
      <c r="H268" s="6">
        <v>28</v>
      </c>
      <c r="I268" s="7">
        <v>-4</v>
      </c>
      <c r="J268" s="6">
        <v>46</v>
      </c>
      <c r="K268" s="7">
        <v>1</v>
      </c>
      <c r="L268" s="6">
        <v>17</v>
      </c>
      <c r="M268" s="7">
        <v>0</v>
      </c>
      <c r="N268" s="6">
        <v>-18</v>
      </c>
      <c r="O268" s="7">
        <v>-5</v>
      </c>
      <c r="AC268" s="6"/>
      <c r="AD268" s="6"/>
      <c r="AE268" s="6"/>
      <c r="AF268" s="6"/>
      <c r="AG268" s="6"/>
      <c r="AH268" s="6"/>
    </row>
    <row r="269" spans="2:34" x14ac:dyDescent="0.25">
      <c r="B269" s="15" t="s">
        <v>270</v>
      </c>
      <c r="C269" s="9" t="s">
        <v>660</v>
      </c>
      <c r="D269" s="97">
        <v>37039</v>
      </c>
      <c r="E269">
        <v>1</v>
      </c>
      <c r="F269" t="s">
        <v>264</v>
      </c>
      <c r="G269" s="2" t="s">
        <v>54</v>
      </c>
      <c r="H269" s="6">
        <v>31</v>
      </c>
      <c r="I269" s="7">
        <v>-1</v>
      </c>
      <c r="J269" s="6">
        <v>47</v>
      </c>
      <c r="K269" s="7">
        <v>-1</v>
      </c>
      <c r="L269" s="6">
        <v>16</v>
      </c>
      <c r="M269" s="7">
        <v>1</v>
      </c>
      <c r="N269" s="6">
        <v>-16</v>
      </c>
      <c r="O269" s="7">
        <v>0</v>
      </c>
      <c r="AC269" s="6"/>
      <c r="AD269" s="6"/>
      <c r="AE269" s="6"/>
      <c r="AF269" s="6"/>
      <c r="AG269" s="6"/>
      <c r="AH269" s="6"/>
    </row>
    <row r="270" spans="2:34" x14ac:dyDescent="0.25">
      <c r="B270" s="15" t="s">
        <v>270</v>
      </c>
      <c r="C270" s="9" t="s">
        <v>586</v>
      </c>
      <c r="D270" s="97">
        <v>37040</v>
      </c>
      <c r="E270">
        <v>1</v>
      </c>
      <c r="F270" t="s">
        <v>577</v>
      </c>
      <c r="G270" s="2" t="s">
        <v>224</v>
      </c>
      <c r="H270" s="6">
        <v>30</v>
      </c>
      <c r="I270" s="7">
        <v>0</v>
      </c>
      <c r="J270" s="6">
        <v>48</v>
      </c>
      <c r="K270" s="7">
        <v>-7</v>
      </c>
      <c r="L270" s="6">
        <v>16</v>
      </c>
      <c r="M270" s="7">
        <v>5</v>
      </c>
      <c r="N270" s="6">
        <v>-18</v>
      </c>
      <c r="O270" s="7">
        <v>7</v>
      </c>
      <c r="AC270" s="6"/>
      <c r="AD270" s="6"/>
      <c r="AE270" s="6"/>
      <c r="AF270" s="6"/>
      <c r="AG270" s="6"/>
      <c r="AH270" s="6"/>
    </row>
    <row r="271" spans="2:34" x14ac:dyDescent="0.25">
      <c r="B271" s="15" t="s">
        <v>270</v>
      </c>
      <c r="C271" s="9" t="s">
        <v>587</v>
      </c>
      <c r="D271" s="97">
        <v>37041</v>
      </c>
      <c r="E271">
        <v>1</v>
      </c>
      <c r="F271" t="s">
        <v>678</v>
      </c>
      <c r="G271" s="2" t="s">
        <v>23</v>
      </c>
      <c r="H271" s="6">
        <v>31</v>
      </c>
      <c r="I271" s="7">
        <v>3</v>
      </c>
      <c r="J271" s="6">
        <v>43</v>
      </c>
      <c r="K271" s="7">
        <v>-3</v>
      </c>
      <c r="L271" s="6">
        <v>19</v>
      </c>
      <c r="M271" s="7">
        <v>2</v>
      </c>
      <c r="N271" s="6">
        <v>-12</v>
      </c>
      <c r="O271" s="7">
        <v>6</v>
      </c>
      <c r="AC271" s="6"/>
      <c r="AD271" s="6"/>
      <c r="AE271" s="6"/>
      <c r="AF271" s="6"/>
      <c r="AG271" s="6"/>
      <c r="AH271" s="6"/>
    </row>
    <row r="272" spans="2:34" x14ac:dyDescent="0.25">
      <c r="B272" s="15" t="s">
        <v>270</v>
      </c>
      <c r="C272" s="9" t="s">
        <v>643</v>
      </c>
      <c r="D272" s="97">
        <v>37042</v>
      </c>
      <c r="E272">
        <v>3</v>
      </c>
      <c r="F272" t="s">
        <v>678</v>
      </c>
      <c r="G272" s="2" t="s">
        <v>138</v>
      </c>
      <c r="H272" s="6">
        <v>34</v>
      </c>
      <c r="I272" s="7">
        <v>3</v>
      </c>
      <c r="J272" s="6">
        <v>46</v>
      </c>
      <c r="K272" s="7">
        <v>3</v>
      </c>
      <c r="L272" s="6">
        <v>15</v>
      </c>
      <c r="M272" s="7">
        <v>-4</v>
      </c>
      <c r="N272" s="6">
        <v>-12</v>
      </c>
      <c r="O272" s="7">
        <v>0</v>
      </c>
      <c r="AC272" s="6"/>
      <c r="AD272" s="6"/>
      <c r="AE272" s="6"/>
      <c r="AF272" s="6"/>
      <c r="AG272" s="6"/>
      <c r="AH272" s="6"/>
    </row>
    <row r="273" spans="2:34" x14ac:dyDescent="0.25">
      <c r="B273" s="15" t="s">
        <v>270</v>
      </c>
      <c r="C273" s="9" t="s">
        <v>643</v>
      </c>
      <c r="D273" s="97">
        <v>37042</v>
      </c>
      <c r="E273">
        <v>3</v>
      </c>
      <c r="F273" t="s">
        <v>357</v>
      </c>
      <c r="G273" s="2" t="s">
        <v>192</v>
      </c>
      <c r="H273" s="6">
        <v>30</v>
      </c>
      <c r="I273" s="7">
        <v>0</v>
      </c>
      <c r="J273" s="6">
        <v>47</v>
      </c>
      <c r="K273" s="7">
        <v>-2</v>
      </c>
      <c r="L273" s="6">
        <v>16</v>
      </c>
      <c r="M273" s="7">
        <v>2</v>
      </c>
      <c r="N273" s="6">
        <v>-17</v>
      </c>
      <c r="O273" s="7">
        <v>2</v>
      </c>
      <c r="AC273" s="6"/>
      <c r="AD273" s="6"/>
      <c r="AE273" s="6"/>
      <c r="AF273" s="6"/>
      <c r="AG273" s="6"/>
      <c r="AH273" s="6"/>
    </row>
    <row r="274" spans="2:34" x14ac:dyDescent="0.25">
      <c r="B274" s="15" t="s">
        <v>270</v>
      </c>
      <c r="C274" s="9" t="s">
        <v>644</v>
      </c>
      <c r="D274" s="97">
        <v>37042</v>
      </c>
      <c r="E274">
        <v>3</v>
      </c>
      <c r="F274" t="s">
        <v>577</v>
      </c>
      <c r="G274" s="2" t="s">
        <v>194</v>
      </c>
      <c r="H274" s="6">
        <v>27</v>
      </c>
      <c r="I274" s="7">
        <v>1</v>
      </c>
      <c r="J274" s="6">
        <v>50</v>
      </c>
      <c r="K274" s="7">
        <v>-4</v>
      </c>
      <c r="L274" s="6">
        <v>17</v>
      </c>
      <c r="M274" s="7">
        <v>3</v>
      </c>
      <c r="N274" s="6">
        <v>-23</v>
      </c>
      <c r="O274" s="7">
        <v>5</v>
      </c>
      <c r="P274" t="s">
        <v>639</v>
      </c>
      <c r="AC274" s="6"/>
      <c r="AD274" s="6"/>
      <c r="AE274" s="6"/>
      <c r="AF274" s="6"/>
      <c r="AG274" s="6"/>
      <c r="AH274" s="6"/>
    </row>
    <row r="275" spans="2:34" x14ac:dyDescent="0.25">
      <c r="B275" s="15" t="s">
        <v>263</v>
      </c>
      <c r="D275" s="97">
        <v>37043</v>
      </c>
      <c r="E275">
        <v>3</v>
      </c>
      <c r="F275" t="s">
        <v>821</v>
      </c>
      <c r="G275" s="2" t="s">
        <v>174</v>
      </c>
      <c r="H275" s="6">
        <v>34</v>
      </c>
      <c r="J275" s="6">
        <v>45</v>
      </c>
      <c r="L275" s="6">
        <v>14</v>
      </c>
      <c r="N275" s="6">
        <v>-11</v>
      </c>
      <c r="AC275" s="6"/>
      <c r="AD275" s="6"/>
      <c r="AE275" s="6"/>
      <c r="AF275" s="6"/>
      <c r="AG275" s="6"/>
      <c r="AH275" s="6"/>
    </row>
    <row r="276" spans="2:34" x14ac:dyDescent="0.25">
      <c r="B276" s="15" t="s">
        <v>263</v>
      </c>
      <c r="C276" s="9" t="s">
        <v>571</v>
      </c>
      <c r="D276" s="97">
        <v>37044</v>
      </c>
      <c r="E276">
        <v>4</v>
      </c>
      <c r="F276" t="s">
        <v>678</v>
      </c>
      <c r="G276" s="2" t="s">
        <v>60</v>
      </c>
      <c r="H276" s="6">
        <v>30</v>
      </c>
      <c r="I276" s="7">
        <v>-4</v>
      </c>
      <c r="J276" s="6">
        <v>47</v>
      </c>
      <c r="K276" s="7">
        <v>1</v>
      </c>
      <c r="L276" s="6">
        <v>18</v>
      </c>
      <c r="M276" s="7">
        <v>3</v>
      </c>
      <c r="N276" s="6">
        <v>-17</v>
      </c>
      <c r="O276" s="7">
        <v>-5</v>
      </c>
      <c r="AC276" s="6"/>
      <c r="AD276" s="6"/>
      <c r="AE276" s="6"/>
      <c r="AF276" s="6"/>
      <c r="AG276" s="6"/>
      <c r="AH276" s="6"/>
    </row>
    <row r="277" spans="2:34" x14ac:dyDescent="0.25">
      <c r="B277" s="15" t="s">
        <v>263</v>
      </c>
      <c r="C277" s="9" t="s">
        <v>571</v>
      </c>
      <c r="D277" s="97">
        <v>37044</v>
      </c>
      <c r="E277">
        <v>5</v>
      </c>
      <c r="F277" s="4" t="s">
        <v>820</v>
      </c>
      <c r="G277" s="2" t="s">
        <v>96</v>
      </c>
      <c r="H277" s="6">
        <v>32</v>
      </c>
      <c r="I277" s="7">
        <v>0</v>
      </c>
      <c r="J277" s="6">
        <v>45</v>
      </c>
      <c r="K277" s="7">
        <v>1</v>
      </c>
      <c r="L277" s="6">
        <v>16</v>
      </c>
      <c r="M277" s="7">
        <v>-1</v>
      </c>
      <c r="N277" s="6">
        <v>-13</v>
      </c>
      <c r="O277" s="7">
        <v>-1</v>
      </c>
      <c r="AC277" s="6"/>
      <c r="AD277" s="6"/>
      <c r="AE277" s="6"/>
      <c r="AF277" s="6"/>
      <c r="AG277" s="6"/>
      <c r="AH277" s="6"/>
    </row>
    <row r="278" spans="2:34" x14ac:dyDescent="0.25">
      <c r="B278" s="15" t="s">
        <v>263</v>
      </c>
      <c r="C278" s="9" t="s">
        <v>697</v>
      </c>
      <c r="D278" s="97">
        <v>37044</v>
      </c>
      <c r="E278">
        <v>6</v>
      </c>
      <c r="F278" t="s">
        <v>678</v>
      </c>
      <c r="G278" s="2" t="s">
        <v>82</v>
      </c>
      <c r="H278" s="6">
        <v>32</v>
      </c>
      <c r="I278" s="7">
        <v>2</v>
      </c>
      <c r="J278" s="6">
        <v>43</v>
      </c>
      <c r="K278" s="7">
        <v>-4</v>
      </c>
      <c r="L278" s="6">
        <v>19</v>
      </c>
      <c r="M278" s="7">
        <v>1</v>
      </c>
      <c r="N278" s="6">
        <v>-11</v>
      </c>
      <c r="O278" s="7">
        <v>6</v>
      </c>
      <c r="AC278" s="6"/>
      <c r="AD278" s="6"/>
      <c r="AE278" s="6"/>
      <c r="AF278" s="6"/>
      <c r="AG278" s="6"/>
      <c r="AH278" s="6"/>
    </row>
    <row r="279" spans="2:34" x14ac:dyDescent="0.25">
      <c r="B279" s="15" t="s">
        <v>263</v>
      </c>
      <c r="D279" s="97">
        <v>37046</v>
      </c>
      <c r="F279" t="s">
        <v>821</v>
      </c>
      <c r="H279" s="6">
        <v>33</v>
      </c>
      <c r="I279" s="7">
        <v>-1</v>
      </c>
      <c r="J279" s="6">
        <v>43</v>
      </c>
      <c r="K279" s="7">
        <v>-2</v>
      </c>
      <c r="L279" s="6">
        <v>17</v>
      </c>
      <c r="M279" s="7">
        <v>3</v>
      </c>
      <c r="N279" s="6">
        <v>-10</v>
      </c>
      <c r="O279" s="7">
        <v>1</v>
      </c>
      <c r="Q279" t="s">
        <v>822</v>
      </c>
      <c r="AC279" s="6"/>
      <c r="AD279" s="6"/>
      <c r="AE279" s="6"/>
      <c r="AF279" s="6"/>
      <c r="AG279" s="6"/>
      <c r="AH279" s="6"/>
    </row>
    <row r="280" spans="2:34" x14ac:dyDescent="0.25">
      <c r="B280" s="15" t="s">
        <v>263</v>
      </c>
      <c r="C280" s="9" t="s">
        <v>694</v>
      </c>
      <c r="D280" s="97">
        <v>37046</v>
      </c>
      <c r="E280">
        <v>8</v>
      </c>
      <c r="F280" t="s">
        <v>577</v>
      </c>
      <c r="G280" s="2" t="s">
        <v>56</v>
      </c>
      <c r="H280" s="6">
        <v>31</v>
      </c>
      <c r="I280" s="7">
        <v>4</v>
      </c>
      <c r="J280" s="6">
        <v>43</v>
      </c>
      <c r="K280" s="7">
        <v>-7</v>
      </c>
      <c r="N280" s="6">
        <v>-12</v>
      </c>
      <c r="O280" s="7">
        <v>11</v>
      </c>
      <c r="P280" t="s">
        <v>639</v>
      </c>
      <c r="AC280" s="6"/>
      <c r="AD280" s="6"/>
      <c r="AE280" s="6"/>
      <c r="AF280" s="6"/>
      <c r="AG280" s="6"/>
      <c r="AH280" s="6"/>
    </row>
    <row r="281" spans="2:34" x14ac:dyDescent="0.25">
      <c r="B281" s="15" t="s">
        <v>263</v>
      </c>
      <c r="C281" s="9" t="s">
        <v>572</v>
      </c>
      <c r="D281" s="97">
        <v>37047</v>
      </c>
      <c r="E281">
        <v>7</v>
      </c>
      <c r="F281" t="s">
        <v>577</v>
      </c>
      <c r="G281" s="2" t="s">
        <v>224</v>
      </c>
      <c r="H281" s="6">
        <v>30</v>
      </c>
      <c r="I281" s="7">
        <v>0</v>
      </c>
      <c r="J281" s="6">
        <v>45</v>
      </c>
      <c r="K281" s="7">
        <v>-3</v>
      </c>
      <c r="L281" s="6">
        <v>18</v>
      </c>
      <c r="M281" s="7">
        <v>2</v>
      </c>
      <c r="N281" s="6">
        <v>-15</v>
      </c>
      <c r="O281" s="7">
        <v>3</v>
      </c>
      <c r="AC281" s="6"/>
      <c r="AD281" s="6"/>
      <c r="AE281" s="6"/>
      <c r="AF281" s="6"/>
      <c r="AG281" s="6"/>
      <c r="AH281" s="6"/>
    </row>
    <row r="282" spans="2:34" x14ac:dyDescent="0.25">
      <c r="B282" s="15" t="s">
        <v>263</v>
      </c>
      <c r="C282" s="9" t="s">
        <v>636</v>
      </c>
      <c r="D282" s="97">
        <v>37048</v>
      </c>
      <c r="E282">
        <v>7</v>
      </c>
      <c r="F282" t="s">
        <v>264</v>
      </c>
      <c r="G282" s="2" t="s">
        <v>54</v>
      </c>
      <c r="H282" s="6">
        <v>32</v>
      </c>
      <c r="I282" s="7">
        <v>1</v>
      </c>
      <c r="J282" s="6">
        <v>48</v>
      </c>
      <c r="K282" s="7">
        <v>1</v>
      </c>
      <c r="L282" s="6">
        <v>18</v>
      </c>
      <c r="M282" s="7">
        <v>2</v>
      </c>
      <c r="N282" s="6">
        <v>-16</v>
      </c>
      <c r="O282" s="7">
        <v>0</v>
      </c>
      <c r="Q282" t="s">
        <v>823</v>
      </c>
      <c r="AC282" s="6"/>
      <c r="AD282" s="6"/>
      <c r="AE282" s="6"/>
      <c r="AF282" s="6"/>
      <c r="AG282" s="6"/>
      <c r="AH282" s="6"/>
    </row>
    <row r="283" spans="2:34" x14ac:dyDescent="0.25">
      <c r="B283" s="22"/>
      <c r="D283" s="39"/>
      <c r="N283" s="6"/>
      <c r="AE283" s="6"/>
      <c r="AF283" s="6"/>
    </row>
    <row r="284" spans="2:34" x14ac:dyDescent="0.25">
      <c r="C284" s="9" t="s">
        <v>575</v>
      </c>
      <c r="D284" s="39"/>
      <c r="F284" t="s">
        <v>8</v>
      </c>
      <c r="G284" s="2" t="s">
        <v>357</v>
      </c>
      <c r="H284" s="6">
        <v>32</v>
      </c>
      <c r="J284" s="6">
        <v>44</v>
      </c>
      <c r="L284" s="6">
        <v>17</v>
      </c>
      <c r="N284" s="6">
        <v>-12</v>
      </c>
      <c r="AE284" s="6"/>
      <c r="AF284" s="6"/>
    </row>
    <row r="285" spans="2:34" x14ac:dyDescent="0.25">
      <c r="C285" s="9" t="s">
        <v>575</v>
      </c>
      <c r="D285" s="39"/>
      <c r="F285" t="s">
        <v>102</v>
      </c>
      <c r="G285" s="2" t="s">
        <v>577</v>
      </c>
      <c r="H285" s="6">
        <v>31</v>
      </c>
      <c r="J285" s="6">
        <v>44</v>
      </c>
      <c r="L285" s="6">
        <v>19</v>
      </c>
      <c r="N285" s="6">
        <v>-13</v>
      </c>
      <c r="AE285" s="6"/>
      <c r="AF285" s="6"/>
    </row>
    <row r="286" spans="2:34" x14ac:dyDescent="0.25">
      <c r="D286" s="39"/>
      <c r="N286" s="6"/>
      <c r="AE286" s="6"/>
      <c r="AF286" s="6"/>
    </row>
    <row r="287" spans="2:34" x14ac:dyDescent="0.25">
      <c r="D287" s="39"/>
      <c r="E287">
        <v>7</v>
      </c>
      <c r="F287" s="52" t="s">
        <v>274</v>
      </c>
      <c r="H287" s="6">
        <v>32.700000000000003</v>
      </c>
      <c r="J287" s="6">
        <v>42</v>
      </c>
      <c r="L287" s="6">
        <v>18.8</v>
      </c>
      <c r="N287" s="6">
        <v>-9.3000000000000007</v>
      </c>
      <c r="AE287" s="6"/>
      <c r="AF287" s="6"/>
    </row>
  </sheetData>
  <autoFilter ref="A1:Q282" xr:uid="{00000000-0009-0000-0000-000010000000}"/>
  <phoneticPr fontId="5" type="noConversion"/>
  <conditionalFormatting sqref="I2:I157 K2:K157 M2:M157 O2:O157 I159:I65536 K159:K65536 M159:M65536 O159:O65536">
    <cfRule type="cellIs" dxfId="1743" priority="215" stopIfTrue="1" operator="greaterThan">
      <formula>0</formula>
    </cfRule>
    <cfRule type="cellIs" dxfId="1742" priority="216" stopIfTrue="1" operator="lessThan">
      <formula>0</formula>
    </cfRule>
  </conditionalFormatting>
  <conditionalFormatting sqref="N2:N287">
    <cfRule type="cellIs" dxfId="1741" priority="218" stopIfTrue="1" operator="greaterThan">
      <formula>0</formula>
    </cfRule>
    <cfRule type="cellIs" dxfId="1740" priority="217" stopIfTrue="1" operator="lessThan">
      <formula>0</formula>
    </cfRule>
  </conditionalFormatting>
  <conditionalFormatting sqref="U23">
    <cfRule type="cellIs" dxfId="1739" priority="105" stopIfTrue="1" operator="greaterThan">
      <formula>0</formula>
    </cfRule>
    <cfRule type="cellIs" dxfId="1738" priority="106" stopIfTrue="1" operator="lessThan">
      <formula>0</formula>
    </cfRule>
  </conditionalFormatting>
  <conditionalFormatting sqref="U37">
    <cfRule type="cellIs" dxfId="1737" priority="103" stopIfTrue="1" operator="greaterThan">
      <formula>0</formula>
    </cfRule>
    <cfRule type="cellIs" dxfId="1736" priority="104" stopIfTrue="1" operator="lessThan">
      <formula>0</formula>
    </cfRule>
  </conditionalFormatting>
  <conditionalFormatting sqref="U41 U45 U51 U56 U61 U64 U69 U73 U77">
    <cfRule type="cellIs" dxfId="1735" priority="1" stopIfTrue="1" operator="greaterThan">
      <formula>0</formula>
    </cfRule>
    <cfRule type="cellIs" dxfId="1734" priority="2" stopIfTrue="1" operator="lessThan">
      <formula>0</formula>
    </cfRule>
  </conditionalFormatting>
  <conditionalFormatting sqref="U81">
    <cfRule type="cellIs" dxfId="1733" priority="3" stopIfTrue="1" operator="greaterThan">
      <formula>0</formula>
    </cfRule>
    <cfRule type="cellIs" dxfId="1732" priority="4" stopIfTrue="1" operator="lessThan">
      <formula>0</formula>
    </cfRule>
  </conditionalFormatting>
  <conditionalFormatting sqref="U86">
    <cfRule type="cellIs" dxfId="1731" priority="5" stopIfTrue="1" operator="greaterThan">
      <formula>0</formula>
    </cfRule>
    <cfRule type="cellIs" dxfId="1730" priority="6" stopIfTrue="1" operator="lessThan">
      <formula>0</formula>
    </cfRule>
  </conditionalFormatting>
  <conditionalFormatting sqref="U92">
    <cfRule type="cellIs" dxfId="1729" priority="7" stopIfTrue="1" operator="greaterThan">
      <formula>0</formula>
    </cfRule>
    <cfRule type="cellIs" dxfId="1728" priority="8" stopIfTrue="1" operator="lessThan">
      <formula>0</formula>
    </cfRule>
  </conditionalFormatting>
  <conditionalFormatting sqref="U96">
    <cfRule type="cellIs" dxfId="1727" priority="9" stopIfTrue="1" operator="greaterThan">
      <formula>0</formula>
    </cfRule>
    <cfRule type="cellIs" dxfId="1726" priority="10" stopIfTrue="1" operator="lessThan">
      <formula>0</formula>
    </cfRule>
  </conditionalFormatting>
  <conditionalFormatting sqref="U100">
    <cfRule type="cellIs" dxfId="1725" priority="12" stopIfTrue="1" operator="lessThan">
      <formula>0</formula>
    </cfRule>
    <cfRule type="cellIs" dxfId="1724" priority="11" stopIfTrue="1" operator="greaterThan">
      <formula>0</formula>
    </cfRule>
  </conditionalFormatting>
  <conditionalFormatting sqref="U106">
    <cfRule type="cellIs" dxfId="1723" priority="13" stopIfTrue="1" operator="greaterThan">
      <formula>0</formula>
    </cfRule>
    <cfRule type="cellIs" dxfId="1722" priority="14" stopIfTrue="1" operator="lessThan">
      <formula>0</formula>
    </cfRule>
  </conditionalFormatting>
  <conditionalFormatting sqref="U112">
    <cfRule type="cellIs" dxfId="1721" priority="15" stopIfTrue="1" operator="greaterThan">
      <formula>0</formula>
    </cfRule>
    <cfRule type="cellIs" dxfId="1720" priority="16" stopIfTrue="1" operator="lessThan">
      <formula>0</formula>
    </cfRule>
  </conditionalFormatting>
  <conditionalFormatting sqref="U116">
    <cfRule type="cellIs" dxfId="1719" priority="17" stopIfTrue="1" operator="greaterThan">
      <formula>0</formula>
    </cfRule>
    <cfRule type="cellIs" dxfId="1718" priority="18" stopIfTrue="1" operator="lessThan">
      <formula>0</formula>
    </cfRule>
  </conditionalFormatting>
  <conditionalFormatting sqref="U120">
    <cfRule type="cellIs" dxfId="1717" priority="19" stopIfTrue="1" operator="greaterThan">
      <formula>0</formula>
    </cfRule>
    <cfRule type="cellIs" dxfId="1716" priority="20" stopIfTrue="1" operator="lessThan">
      <formula>0</formula>
    </cfRule>
  </conditionalFormatting>
  <conditionalFormatting sqref="U124">
    <cfRule type="cellIs" dxfId="1715" priority="27" stopIfTrue="1" operator="greaterThan">
      <formula>0</formula>
    </cfRule>
    <cfRule type="cellIs" dxfId="1714" priority="28" stopIfTrue="1" operator="lessThan">
      <formula>0</formula>
    </cfRule>
  </conditionalFormatting>
  <conditionalFormatting sqref="U131">
    <cfRule type="cellIs" dxfId="1713" priority="29" stopIfTrue="1" operator="greaterThan">
      <formula>0</formula>
    </cfRule>
    <cfRule type="cellIs" dxfId="1712" priority="30" stopIfTrue="1" operator="lessThan">
      <formula>0</formula>
    </cfRule>
  </conditionalFormatting>
  <conditionalFormatting sqref="U136">
    <cfRule type="cellIs" dxfId="1711" priority="31" stopIfTrue="1" operator="greaterThan">
      <formula>0</formula>
    </cfRule>
    <cfRule type="cellIs" dxfId="1710" priority="32" stopIfTrue="1" operator="lessThan">
      <formula>0</formula>
    </cfRule>
  </conditionalFormatting>
  <conditionalFormatting sqref="U141">
    <cfRule type="cellIs" dxfId="1709" priority="34" stopIfTrue="1" operator="lessThan">
      <formula>0</formula>
    </cfRule>
    <cfRule type="cellIs" dxfId="1708" priority="33" stopIfTrue="1" operator="greaterThan">
      <formula>0</formula>
    </cfRule>
  </conditionalFormatting>
  <conditionalFormatting sqref="U149">
    <cfRule type="cellIs" dxfId="1707" priority="66" stopIfTrue="1" operator="lessThan">
      <formula>0</formula>
    </cfRule>
    <cfRule type="cellIs" dxfId="1706" priority="65" stopIfTrue="1" operator="greaterThan">
      <formula>0</formula>
    </cfRule>
  </conditionalFormatting>
  <conditionalFormatting sqref="U153">
    <cfRule type="cellIs" dxfId="1705" priority="64" stopIfTrue="1" operator="lessThan">
      <formula>0</formula>
    </cfRule>
    <cfRule type="cellIs" dxfId="1704" priority="63" stopIfTrue="1" operator="greaterThan">
      <formula>0</formula>
    </cfRule>
  </conditionalFormatting>
  <conditionalFormatting sqref="U157">
    <cfRule type="cellIs" dxfId="1703" priority="61" stopIfTrue="1" operator="greaterThan">
      <formula>0</formula>
    </cfRule>
    <cfRule type="cellIs" dxfId="1702" priority="62" stopIfTrue="1" operator="lessThan">
      <formula>0</formula>
    </cfRule>
  </conditionalFormatting>
  <conditionalFormatting sqref="U161">
    <cfRule type="cellIs" dxfId="1701" priority="60" stopIfTrue="1" operator="lessThan">
      <formula>0</formula>
    </cfRule>
    <cfRule type="cellIs" dxfId="1700" priority="59" stopIfTrue="1" operator="greaterThan">
      <formula>0</formula>
    </cfRule>
  </conditionalFormatting>
  <conditionalFormatting sqref="U168">
    <cfRule type="cellIs" dxfId="1699" priority="58" stopIfTrue="1" operator="lessThan">
      <formula>0</formula>
    </cfRule>
    <cfRule type="cellIs" dxfId="1698" priority="57" stopIfTrue="1" operator="greaterThan">
      <formula>0</formula>
    </cfRule>
  </conditionalFormatting>
  <conditionalFormatting sqref="U174">
    <cfRule type="cellIs" dxfId="1697" priority="55" stopIfTrue="1" operator="greaterThan">
      <formula>0</formula>
    </cfRule>
    <cfRule type="cellIs" dxfId="1696" priority="56" stopIfTrue="1" operator="lessThan">
      <formula>0</formula>
    </cfRule>
  </conditionalFormatting>
  <conditionalFormatting sqref="U180">
    <cfRule type="cellIs" dxfId="1695" priority="53" stopIfTrue="1" operator="greaterThan">
      <formula>0</formula>
    </cfRule>
    <cfRule type="cellIs" dxfId="1694" priority="54" stopIfTrue="1" operator="lessThan">
      <formula>0</formula>
    </cfRule>
  </conditionalFormatting>
  <conditionalFormatting sqref="U186">
    <cfRule type="cellIs" dxfId="1693" priority="51" stopIfTrue="1" operator="greaterThan">
      <formula>0</formula>
    </cfRule>
    <cfRule type="cellIs" dxfId="1692" priority="52" stopIfTrue="1" operator="lessThan">
      <formula>0</formula>
    </cfRule>
  </conditionalFormatting>
  <conditionalFormatting sqref="U203">
    <cfRule type="cellIs" dxfId="1691" priority="50" stopIfTrue="1" operator="lessThan">
      <formula>0</formula>
    </cfRule>
    <cfRule type="cellIs" dxfId="1690" priority="49" stopIfTrue="1" operator="greaterThan">
      <formula>0</formula>
    </cfRule>
  </conditionalFormatting>
  <conditionalFormatting sqref="U208">
    <cfRule type="cellIs" dxfId="1689" priority="48" stopIfTrue="1" operator="lessThan">
      <formula>0</formula>
    </cfRule>
    <cfRule type="cellIs" dxfId="1688" priority="47" stopIfTrue="1" operator="greaterThan">
      <formula>0</formula>
    </cfRule>
  </conditionalFormatting>
  <conditionalFormatting sqref="U214">
    <cfRule type="cellIs" dxfId="1687" priority="45" stopIfTrue="1" operator="greaterThan">
      <formula>0</formula>
    </cfRule>
    <cfRule type="cellIs" dxfId="1686" priority="46" stopIfTrue="1" operator="lessThan">
      <formula>0</formula>
    </cfRule>
  </conditionalFormatting>
  <conditionalFormatting sqref="U219">
    <cfRule type="cellIs" dxfId="1685" priority="44" stopIfTrue="1" operator="lessThan">
      <formula>0</formula>
    </cfRule>
    <cfRule type="cellIs" dxfId="1684" priority="43" stopIfTrue="1" operator="greaterThan">
      <formula>0</formula>
    </cfRule>
  </conditionalFormatting>
  <conditionalFormatting sqref="X37 X41 X45 X51 X56 X61">
    <cfRule type="cellIs" dxfId="1683" priority="22" stopIfTrue="1" operator="lessThan">
      <formula>0</formula>
    </cfRule>
    <cfRule type="cellIs" dxfId="1682" priority="21" stopIfTrue="1" operator="greaterThan">
      <formula>0</formula>
    </cfRule>
  </conditionalFormatting>
  <conditionalFormatting sqref="X69 X73 X77 X81 X86 X92 X96 X100 X106 X112">
    <cfRule type="cellIs" dxfId="1681" priority="23" stopIfTrue="1" operator="greaterThan">
      <formula>0</formula>
    </cfRule>
    <cfRule type="cellIs" dxfId="1680" priority="24" stopIfTrue="1" operator="lessThan">
      <formula>0</formula>
    </cfRule>
  </conditionalFormatting>
  <conditionalFormatting sqref="X116 X120">
    <cfRule type="cellIs" dxfId="1679" priority="26" stopIfTrue="1" operator="lessThan">
      <formula>0</formula>
    </cfRule>
    <cfRule type="cellIs" dxfId="1678" priority="25" stopIfTrue="1" operator="greaterThan">
      <formula>0</formula>
    </cfRule>
  </conditionalFormatting>
  <conditionalFormatting sqref="X124">
    <cfRule type="cellIs" dxfId="1677" priority="36" stopIfTrue="1" operator="lessThan">
      <formula>0</formula>
    </cfRule>
    <cfRule type="cellIs" dxfId="1676" priority="35" stopIfTrue="1" operator="greaterThan">
      <formula>0</formula>
    </cfRule>
  </conditionalFormatting>
  <conditionalFormatting sqref="X131">
    <cfRule type="cellIs" dxfId="1675" priority="38" stopIfTrue="1" operator="lessThan">
      <formula>0</formula>
    </cfRule>
    <cfRule type="cellIs" dxfId="1674" priority="37" stopIfTrue="1" operator="greaterThan">
      <formula>0</formula>
    </cfRule>
  </conditionalFormatting>
  <conditionalFormatting sqref="X136">
    <cfRule type="cellIs" dxfId="1673" priority="40" stopIfTrue="1" operator="lessThan">
      <formula>0</formula>
    </cfRule>
    <cfRule type="cellIs" dxfId="1672" priority="39" stopIfTrue="1" operator="greaterThan">
      <formula>0</formula>
    </cfRule>
  </conditionalFormatting>
  <conditionalFormatting sqref="X141">
    <cfRule type="cellIs" dxfId="1671" priority="41" stopIfTrue="1" operator="greaterThan">
      <formula>0</formula>
    </cfRule>
    <cfRule type="cellIs" dxfId="1670" priority="42" stopIfTrue="1" operator="lessThan">
      <formula>0</formula>
    </cfRule>
  </conditionalFormatting>
  <conditionalFormatting sqref="X149">
    <cfRule type="cellIs" dxfId="1669" priority="71" stopIfTrue="1" operator="greaterThan">
      <formula>0</formula>
    </cfRule>
    <cfRule type="cellIs" dxfId="1668" priority="72" stopIfTrue="1" operator="lessThan">
      <formula>0</formula>
    </cfRule>
  </conditionalFormatting>
  <conditionalFormatting sqref="X153">
    <cfRule type="cellIs" dxfId="1667" priority="74" stopIfTrue="1" operator="lessThan">
      <formula>0</formula>
    </cfRule>
    <cfRule type="cellIs" dxfId="1666" priority="73" stopIfTrue="1" operator="greaterThan">
      <formula>0</formula>
    </cfRule>
  </conditionalFormatting>
  <conditionalFormatting sqref="X157">
    <cfRule type="cellIs" dxfId="1665" priority="75" stopIfTrue="1" operator="greaterThan">
      <formula>0</formula>
    </cfRule>
    <cfRule type="cellIs" dxfId="1664" priority="76" stopIfTrue="1" operator="lessThan">
      <formula>0</formula>
    </cfRule>
  </conditionalFormatting>
  <conditionalFormatting sqref="X161">
    <cfRule type="cellIs" dxfId="1663" priority="77" stopIfTrue="1" operator="greaterThan">
      <formula>0</formula>
    </cfRule>
    <cfRule type="cellIs" dxfId="1662" priority="78" stopIfTrue="1" operator="lessThan">
      <formula>0</formula>
    </cfRule>
  </conditionalFormatting>
  <conditionalFormatting sqref="X168">
    <cfRule type="cellIs" dxfId="1661" priority="80" stopIfTrue="1" operator="lessThan">
      <formula>0</formula>
    </cfRule>
    <cfRule type="cellIs" dxfId="1660" priority="79" stopIfTrue="1" operator="greaterThan">
      <formula>0</formula>
    </cfRule>
  </conditionalFormatting>
  <conditionalFormatting sqref="X174">
    <cfRule type="cellIs" dxfId="1659" priority="81" stopIfTrue="1" operator="greaterThan">
      <formula>0</formula>
    </cfRule>
    <cfRule type="cellIs" dxfId="1658" priority="82" stopIfTrue="1" operator="lessThan">
      <formula>0</formula>
    </cfRule>
  </conditionalFormatting>
  <conditionalFormatting sqref="X180">
    <cfRule type="cellIs" dxfId="1657" priority="83" stopIfTrue="1" operator="greaterThan">
      <formula>0</formula>
    </cfRule>
    <cfRule type="cellIs" dxfId="1656" priority="84" stopIfTrue="1" operator="lessThan">
      <formula>0</formula>
    </cfRule>
  </conditionalFormatting>
  <conditionalFormatting sqref="X186">
    <cfRule type="cellIs" dxfId="1655" priority="85" stopIfTrue="1" operator="greaterThan">
      <formula>0</formula>
    </cfRule>
    <cfRule type="cellIs" dxfId="1654" priority="86" stopIfTrue="1" operator="lessThan">
      <formula>0</formula>
    </cfRule>
  </conditionalFormatting>
  <conditionalFormatting sqref="X203">
    <cfRule type="cellIs" dxfId="1653" priority="87" stopIfTrue="1" operator="greaterThan">
      <formula>0</formula>
    </cfRule>
    <cfRule type="cellIs" dxfId="1652" priority="88" stopIfTrue="1" operator="lessThan">
      <formula>0</formula>
    </cfRule>
  </conditionalFormatting>
  <conditionalFormatting sqref="X208">
    <cfRule type="cellIs" dxfId="1651" priority="90" stopIfTrue="1" operator="lessThan">
      <formula>0</formula>
    </cfRule>
    <cfRule type="cellIs" dxfId="1650" priority="89" stopIfTrue="1" operator="greaterThan">
      <formula>0</formula>
    </cfRule>
  </conditionalFormatting>
  <conditionalFormatting sqref="X214">
    <cfRule type="cellIs" dxfId="1649" priority="91" stopIfTrue="1" operator="greaterThan">
      <formula>0</formula>
    </cfRule>
    <cfRule type="cellIs" dxfId="1648" priority="92" stopIfTrue="1" operator="lessThan">
      <formula>0</formula>
    </cfRule>
  </conditionalFormatting>
  <conditionalFormatting sqref="X219">
    <cfRule type="cellIs" dxfId="1647" priority="93" stopIfTrue="1" operator="greaterThan">
      <formula>0</formula>
    </cfRule>
    <cfRule type="cellIs" dxfId="1646" priority="94" stopIfTrue="1" operator="lessThan">
      <formula>0</formula>
    </cfRule>
  </conditionalFormatting>
  <conditionalFormatting sqref="AA131">
    <cfRule type="cellIs" dxfId="1645" priority="95" stopIfTrue="1" operator="greaterThan">
      <formula>0</formula>
    </cfRule>
    <cfRule type="cellIs" dxfId="1644" priority="96" stopIfTrue="1" operator="lessThan">
      <formula>0</formula>
    </cfRule>
  </conditionalFormatting>
  <conditionalFormatting sqref="AA136">
    <cfRule type="cellIs" dxfId="1643" priority="100" stopIfTrue="1" operator="lessThan">
      <formula>0</formula>
    </cfRule>
    <cfRule type="cellIs" dxfId="1642" priority="99" stopIfTrue="1" operator="greaterThan">
      <formula>0</formula>
    </cfRule>
  </conditionalFormatting>
  <conditionalFormatting sqref="AA141">
    <cfRule type="cellIs" dxfId="1641" priority="97" stopIfTrue="1" operator="greaterThan">
      <formula>0</formula>
    </cfRule>
    <cfRule type="cellIs" dxfId="1640" priority="98" stopIfTrue="1" operator="lessThan">
      <formula>0</formula>
    </cfRule>
  </conditionalFormatting>
  <conditionalFormatting sqref="AA153">
    <cfRule type="cellIs" dxfId="1639" priority="69" stopIfTrue="1" operator="greaterThan">
      <formula>0</formula>
    </cfRule>
    <cfRule type="cellIs" dxfId="1638" priority="70" stopIfTrue="1" operator="lessThan">
      <formula>0</formula>
    </cfRule>
  </conditionalFormatting>
  <conditionalFormatting sqref="AA157 AA161 AA168 AA174 AA180 AA186 AA203 AA208 AA214 AA219">
    <cfRule type="cellIs" dxfId="1637" priority="68" stopIfTrue="1" operator="lessThan">
      <formula>0</formula>
    </cfRule>
    <cfRule type="cellIs" dxfId="1636" priority="67" stopIfTrue="1" operator="greaterThan">
      <formula>0</formula>
    </cfRule>
  </conditionalFormatting>
  <conditionalFormatting sqref="AA241">
    <cfRule type="cellIs" dxfId="1635" priority="101" stopIfTrue="1" operator="greaterThan">
      <formula>0</formula>
    </cfRule>
    <cfRule type="cellIs" dxfId="1634" priority="102" stopIfTrue="1" operator="lessThan">
      <formula>0</formula>
    </cfRule>
  </conditionalFormatting>
  <conditionalFormatting sqref="AI2:AI3">
    <cfRule type="cellIs" dxfId="1633" priority="213" stopIfTrue="1" operator="greaterThan">
      <formula>0</formula>
    </cfRule>
    <cfRule type="cellIs" dxfId="1632" priority="214" stopIfTrue="1" operator="lessThan">
      <formula>0</formula>
    </cfRule>
  </conditionalFormatting>
  <conditionalFormatting sqref="AI7">
    <cfRule type="cellIs" dxfId="1631" priority="211" stopIfTrue="1" operator="greaterThan">
      <formula>0</formula>
    </cfRule>
    <cfRule type="cellIs" dxfId="1630" priority="212" stopIfTrue="1" operator="lessThan">
      <formula>0</formula>
    </cfRule>
  </conditionalFormatting>
  <conditionalFormatting sqref="AI11">
    <cfRule type="cellIs" dxfId="1629" priority="107" stopIfTrue="1" operator="greaterThan">
      <formula>0</formula>
    </cfRule>
    <cfRule type="cellIs" dxfId="1628" priority="108" stopIfTrue="1" operator="lessThan">
      <formula>0</formula>
    </cfRule>
  </conditionalFormatting>
  <conditionalFormatting sqref="AI15">
    <cfRule type="cellIs" dxfId="1627" priority="109" stopIfTrue="1" operator="greaterThan">
      <formula>0</formula>
    </cfRule>
    <cfRule type="cellIs" dxfId="1626" priority="110" stopIfTrue="1" operator="lessThan">
      <formula>0</formula>
    </cfRule>
  </conditionalFormatting>
  <conditionalFormatting sqref="AI19">
    <cfRule type="cellIs" dxfId="1625" priority="111" stopIfTrue="1" operator="greaterThan">
      <formula>0</formula>
    </cfRule>
    <cfRule type="cellIs" dxfId="1624" priority="112" stopIfTrue="1" operator="lessThan">
      <formula>0</formula>
    </cfRule>
  </conditionalFormatting>
  <conditionalFormatting sqref="AI23">
    <cfRule type="cellIs" dxfId="1623" priority="113" stopIfTrue="1" operator="greaterThan">
      <formula>0</formula>
    </cfRule>
    <cfRule type="cellIs" dxfId="1622" priority="114" stopIfTrue="1" operator="lessThan">
      <formula>0</formula>
    </cfRule>
  </conditionalFormatting>
  <conditionalFormatting sqref="AI28">
    <cfRule type="cellIs" dxfId="1621" priority="115" stopIfTrue="1" operator="greaterThan">
      <formula>0</formula>
    </cfRule>
    <cfRule type="cellIs" dxfId="1620" priority="116" stopIfTrue="1" operator="lessThan">
      <formula>0</formula>
    </cfRule>
  </conditionalFormatting>
  <conditionalFormatting sqref="AI32">
    <cfRule type="cellIs" dxfId="1619" priority="117" stopIfTrue="1" operator="greaterThan">
      <formula>0</formula>
    </cfRule>
    <cfRule type="cellIs" dxfId="1618" priority="118" stopIfTrue="1" operator="lessThan">
      <formula>0</formula>
    </cfRule>
  </conditionalFormatting>
  <conditionalFormatting sqref="AI37">
    <cfRule type="cellIs" dxfId="1617" priority="119" stopIfTrue="1" operator="greaterThan">
      <formula>0</formula>
    </cfRule>
    <cfRule type="cellIs" dxfId="1616" priority="120" stopIfTrue="1" operator="lessThan">
      <formula>0</formula>
    </cfRule>
  </conditionalFormatting>
  <conditionalFormatting sqref="AI41">
    <cfRule type="cellIs" dxfId="1615" priority="121" stopIfTrue="1" operator="greaterThan">
      <formula>0</formula>
    </cfRule>
    <cfRule type="cellIs" dxfId="1614" priority="122" stopIfTrue="1" operator="lessThan">
      <formula>0</formula>
    </cfRule>
  </conditionalFormatting>
  <conditionalFormatting sqref="AI45">
    <cfRule type="cellIs" dxfId="1613" priority="123" stopIfTrue="1" operator="greaterThan">
      <formula>0</formula>
    </cfRule>
    <cfRule type="cellIs" dxfId="1612" priority="124" stopIfTrue="1" operator="lessThan">
      <formula>0</formula>
    </cfRule>
  </conditionalFormatting>
  <conditionalFormatting sqref="AI51">
    <cfRule type="cellIs" dxfId="1611" priority="125" stopIfTrue="1" operator="greaterThan">
      <formula>0</formula>
    </cfRule>
    <cfRule type="cellIs" dxfId="1610" priority="126" stopIfTrue="1" operator="lessThan">
      <formula>0</formula>
    </cfRule>
  </conditionalFormatting>
  <conditionalFormatting sqref="AI56">
    <cfRule type="cellIs" dxfId="1609" priority="127" stopIfTrue="1" operator="greaterThan">
      <formula>0</formula>
    </cfRule>
    <cfRule type="cellIs" dxfId="1608" priority="128" stopIfTrue="1" operator="lessThan">
      <formula>0</formula>
    </cfRule>
  </conditionalFormatting>
  <conditionalFormatting sqref="AI61">
    <cfRule type="cellIs" dxfId="1607" priority="129" stopIfTrue="1" operator="greaterThan">
      <formula>0</formula>
    </cfRule>
    <cfRule type="cellIs" dxfId="1606" priority="130" stopIfTrue="1" operator="lessThan">
      <formula>0</formula>
    </cfRule>
  </conditionalFormatting>
  <conditionalFormatting sqref="AI64">
    <cfRule type="cellIs" dxfId="1605" priority="131" stopIfTrue="1" operator="greaterThan">
      <formula>0</formula>
    </cfRule>
    <cfRule type="cellIs" dxfId="1604" priority="132" stopIfTrue="1" operator="lessThan">
      <formula>0</formula>
    </cfRule>
  </conditionalFormatting>
  <conditionalFormatting sqref="AI69">
    <cfRule type="cellIs" dxfId="1603" priority="133" stopIfTrue="1" operator="greaterThan">
      <formula>0</formula>
    </cfRule>
    <cfRule type="cellIs" dxfId="1602" priority="134" stopIfTrue="1" operator="lessThan">
      <formula>0</formula>
    </cfRule>
  </conditionalFormatting>
  <conditionalFormatting sqref="AI73">
    <cfRule type="cellIs" dxfId="1601" priority="135" stopIfTrue="1" operator="greaterThan">
      <formula>0</formula>
    </cfRule>
    <cfRule type="cellIs" dxfId="1600" priority="136" stopIfTrue="1" operator="lessThan">
      <formula>0</formula>
    </cfRule>
  </conditionalFormatting>
  <conditionalFormatting sqref="AI77">
    <cfRule type="cellIs" dxfId="1599" priority="137" stopIfTrue="1" operator="greaterThan">
      <formula>0</formula>
    </cfRule>
    <cfRule type="cellIs" dxfId="1598" priority="138" stopIfTrue="1" operator="lessThan">
      <formula>0</formula>
    </cfRule>
  </conditionalFormatting>
  <conditionalFormatting sqref="AI81">
    <cfRule type="cellIs" dxfId="1597" priority="143" stopIfTrue="1" operator="greaterThan">
      <formula>0</formula>
    </cfRule>
    <cfRule type="cellIs" dxfId="1596" priority="144" stopIfTrue="1" operator="lessThan">
      <formula>0</formula>
    </cfRule>
  </conditionalFormatting>
  <conditionalFormatting sqref="AI86">
    <cfRule type="cellIs" dxfId="1595" priority="145" stopIfTrue="1" operator="greaterThan">
      <formula>0</formula>
    </cfRule>
    <cfRule type="cellIs" dxfId="1594" priority="146" stopIfTrue="1" operator="lessThan">
      <formula>0</formula>
    </cfRule>
  </conditionalFormatting>
  <conditionalFormatting sqref="AI92">
    <cfRule type="cellIs" dxfId="1593" priority="147" stopIfTrue="1" operator="greaterThan">
      <formula>0</formula>
    </cfRule>
    <cfRule type="cellIs" dxfId="1592" priority="148" stopIfTrue="1" operator="lessThan">
      <formula>0</formula>
    </cfRule>
  </conditionalFormatting>
  <conditionalFormatting sqref="AI96">
    <cfRule type="cellIs" dxfId="1591" priority="149" stopIfTrue="1" operator="greaterThan">
      <formula>0</formula>
    </cfRule>
    <cfRule type="cellIs" dxfId="1590" priority="150" stopIfTrue="1" operator="lessThan">
      <formula>0</formula>
    </cfRule>
  </conditionalFormatting>
  <conditionalFormatting sqref="AI100">
    <cfRule type="cellIs" dxfId="1589" priority="151" stopIfTrue="1" operator="greaterThan">
      <formula>0</formula>
    </cfRule>
    <cfRule type="cellIs" dxfId="1588" priority="152" stopIfTrue="1" operator="lessThan">
      <formula>0</formula>
    </cfRule>
  </conditionalFormatting>
  <conditionalFormatting sqref="AI106">
    <cfRule type="cellIs" dxfId="1587" priority="153" stopIfTrue="1" operator="greaterThan">
      <formula>0</formula>
    </cfRule>
    <cfRule type="cellIs" dxfId="1586" priority="154" stopIfTrue="1" operator="lessThan">
      <formula>0</formula>
    </cfRule>
  </conditionalFormatting>
  <conditionalFormatting sqref="AI112">
    <cfRule type="cellIs" dxfId="1585" priority="155" stopIfTrue="1" operator="greaterThan">
      <formula>0</formula>
    </cfRule>
    <cfRule type="cellIs" dxfId="1584" priority="156" stopIfTrue="1" operator="lessThan">
      <formula>0</formula>
    </cfRule>
  </conditionalFormatting>
  <conditionalFormatting sqref="AI116">
    <cfRule type="cellIs" dxfId="1583" priority="157" stopIfTrue="1" operator="greaterThan">
      <formula>0</formula>
    </cfRule>
    <cfRule type="cellIs" dxfId="1582" priority="158" stopIfTrue="1" operator="lessThan">
      <formula>0</formula>
    </cfRule>
  </conditionalFormatting>
  <conditionalFormatting sqref="AI120">
    <cfRule type="cellIs" dxfId="1581" priority="159" stopIfTrue="1" operator="greaterThan">
      <formula>0</formula>
    </cfRule>
    <cfRule type="cellIs" dxfId="1580" priority="160" stopIfTrue="1" operator="lessThan">
      <formula>0</formula>
    </cfRule>
  </conditionalFormatting>
  <conditionalFormatting sqref="AI124">
    <cfRule type="cellIs" dxfId="1579" priority="161" stopIfTrue="1" operator="greaterThan">
      <formula>0</formula>
    </cfRule>
    <cfRule type="cellIs" dxfId="1578" priority="162" stopIfTrue="1" operator="lessThan">
      <formula>0</formula>
    </cfRule>
  </conditionalFormatting>
  <conditionalFormatting sqref="AI131">
    <cfRule type="cellIs" dxfId="1577" priority="163" stopIfTrue="1" operator="greaterThan">
      <formula>0</formula>
    </cfRule>
    <cfRule type="cellIs" dxfId="1576" priority="164" stopIfTrue="1" operator="lessThan">
      <formula>0</formula>
    </cfRule>
  </conditionalFormatting>
  <conditionalFormatting sqref="AI136">
    <cfRule type="cellIs" dxfId="1575" priority="165" stopIfTrue="1" operator="greaterThan">
      <formula>0</formula>
    </cfRule>
    <cfRule type="cellIs" dxfId="1574" priority="166" stopIfTrue="1" operator="lessThan">
      <formula>0</formula>
    </cfRule>
  </conditionalFormatting>
  <conditionalFormatting sqref="AI141">
    <cfRule type="cellIs" dxfId="1573" priority="167" stopIfTrue="1" operator="greaterThan">
      <formula>0</formula>
    </cfRule>
    <cfRule type="cellIs" dxfId="1572" priority="168" stopIfTrue="1" operator="lessThan">
      <formula>0</formula>
    </cfRule>
  </conditionalFormatting>
  <conditionalFormatting sqref="AI144">
    <cfRule type="cellIs" dxfId="1571" priority="169" stopIfTrue="1" operator="greaterThan">
      <formula>0</formula>
    </cfRule>
    <cfRule type="cellIs" dxfId="1570" priority="170" stopIfTrue="1" operator="lessThan">
      <formula>0</formula>
    </cfRule>
  </conditionalFormatting>
  <conditionalFormatting sqref="AI149">
    <cfRule type="cellIs" dxfId="1569" priority="171" stopIfTrue="1" operator="greaterThan">
      <formula>0</formula>
    </cfRule>
    <cfRule type="cellIs" dxfId="1568" priority="172" stopIfTrue="1" operator="lessThan">
      <formula>0</formula>
    </cfRule>
  </conditionalFormatting>
  <conditionalFormatting sqref="AI153">
    <cfRule type="cellIs" dxfId="1567" priority="173" stopIfTrue="1" operator="greaterThan">
      <formula>0</formula>
    </cfRule>
    <cfRule type="cellIs" dxfId="1566" priority="174" stopIfTrue="1" operator="lessThan">
      <formula>0</formula>
    </cfRule>
  </conditionalFormatting>
  <conditionalFormatting sqref="AI157">
    <cfRule type="cellIs" dxfId="1565" priority="175" stopIfTrue="1" operator="greaterThan">
      <formula>0</formula>
    </cfRule>
    <cfRule type="cellIs" dxfId="1564" priority="176" stopIfTrue="1" operator="lessThan">
      <formula>0</formula>
    </cfRule>
  </conditionalFormatting>
  <conditionalFormatting sqref="AI161">
    <cfRule type="cellIs" dxfId="1563" priority="177" stopIfTrue="1" operator="greaterThan">
      <formula>0</formula>
    </cfRule>
    <cfRule type="cellIs" dxfId="1562" priority="178" stopIfTrue="1" operator="lessThan">
      <formula>0</formula>
    </cfRule>
  </conditionalFormatting>
  <conditionalFormatting sqref="AI168">
    <cfRule type="cellIs" dxfId="1561" priority="180" stopIfTrue="1" operator="lessThan">
      <formula>0</formula>
    </cfRule>
    <cfRule type="cellIs" dxfId="1560" priority="179" stopIfTrue="1" operator="greaterThan">
      <formula>0</formula>
    </cfRule>
  </conditionalFormatting>
  <conditionalFormatting sqref="AI174">
    <cfRule type="cellIs" dxfId="1559" priority="182" stopIfTrue="1" operator="lessThan">
      <formula>0</formula>
    </cfRule>
    <cfRule type="cellIs" dxfId="1558" priority="181" stopIfTrue="1" operator="greaterThan">
      <formula>0</formula>
    </cfRule>
  </conditionalFormatting>
  <conditionalFormatting sqref="AI180">
    <cfRule type="cellIs" dxfId="1557" priority="183" stopIfTrue="1" operator="greaterThan">
      <formula>0</formula>
    </cfRule>
    <cfRule type="cellIs" dxfId="1556" priority="184" stopIfTrue="1" operator="lessThan">
      <formula>0</formula>
    </cfRule>
  </conditionalFormatting>
  <conditionalFormatting sqref="AI186">
    <cfRule type="cellIs" dxfId="1555" priority="185" stopIfTrue="1" operator="greaterThan">
      <formula>0</formula>
    </cfRule>
    <cfRule type="cellIs" dxfId="1554" priority="186" stopIfTrue="1" operator="lessThan">
      <formula>0</formula>
    </cfRule>
  </conditionalFormatting>
  <conditionalFormatting sqref="AI203">
    <cfRule type="cellIs" dxfId="1553" priority="197" stopIfTrue="1" operator="greaterThan">
      <formula>0</formula>
    </cfRule>
    <cfRule type="cellIs" dxfId="1552" priority="198" stopIfTrue="1" operator="lessThan">
      <formula>0</formula>
    </cfRule>
  </conditionalFormatting>
  <conditionalFormatting sqref="AI208">
    <cfRule type="cellIs" dxfId="1551" priority="199" stopIfTrue="1" operator="greaterThan">
      <formula>0</formula>
    </cfRule>
    <cfRule type="cellIs" dxfId="1550" priority="200" stopIfTrue="1" operator="lessThan">
      <formula>0</formula>
    </cfRule>
  </conditionalFormatting>
  <conditionalFormatting sqref="AI214">
    <cfRule type="cellIs" dxfId="1549" priority="201" stopIfTrue="1" operator="greaterThan">
      <formula>0</formula>
    </cfRule>
    <cfRule type="cellIs" dxfId="1548" priority="202" stopIfTrue="1" operator="lessThan">
      <formula>0</formula>
    </cfRule>
  </conditionalFormatting>
  <conditionalFormatting sqref="AI219">
    <cfRule type="cellIs" dxfId="1547" priority="204" stopIfTrue="1" operator="lessThan">
      <formula>0</formula>
    </cfRule>
    <cfRule type="cellIs" dxfId="1546" priority="203" stopIfTrue="1" operator="greaterThan">
      <formula>0</formula>
    </cfRule>
  </conditionalFormatting>
  <conditionalFormatting sqref="AI228">
    <cfRule type="cellIs" dxfId="1545" priority="205" stopIfTrue="1" operator="greaterThan">
      <formula>0</formula>
    </cfRule>
    <cfRule type="cellIs" dxfId="1544" priority="206" stopIfTrue="1" operator="lessThan">
      <formula>0</formula>
    </cfRule>
  </conditionalFormatting>
  <conditionalFormatting sqref="AI233">
    <cfRule type="cellIs" dxfId="1543" priority="207" stopIfTrue="1" operator="greaterThan">
      <formula>0</formula>
    </cfRule>
    <cfRule type="cellIs" dxfId="1542" priority="208" stopIfTrue="1" operator="lessThan">
      <formula>0</formula>
    </cfRule>
  </conditionalFormatting>
  <conditionalFormatting sqref="AI241">
    <cfRule type="cellIs" dxfId="1541" priority="209" stopIfTrue="1" operator="greaterThan">
      <formula>0</formula>
    </cfRule>
    <cfRule type="cellIs" dxfId="1540" priority="210" stopIfTrue="1" operator="lessThan">
      <formula>0</formula>
    </cfRule>
  </conditionalFormatting>
  <pageMargins left="0.75" right="0.75" top="1" bottom="1" header="0.5" footer="0.5"/>
  <pageSetup paperSize="9" orientation="portrait" r:id="rId1"/>
  <headerFooter alignWithMargins="0">
    <oddHeader>&amp;A</oddHeader>
    <oddFooter>Page &amp;P</oddFooter>
  </headerFooter>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N315"/>
  <sheetViews>
    <sheetView zoomScale="70" zoomScaleNormal="70" workbookViewId="0">
      <pane xSplit="7" ySplit="1" topLeftCell="H2" activePane="bottomRight" state="frozen"/>
      <selection pane="topRight" activeCell="G1" sqref="G1"/>
      <selection pane="bottomLeft" activeCell="A2" sqref="A2"/>
      <selection pane="bottomRight" activeCell="A2" sqref="A2"/>
    </sheetView>
  </sheetViews>
  <sheetFormatPr defaultRowHeight="13.2" x14ac:dyDescent="0.25"/>
  <cols>
    <col min="36" max="36" width="8.88671875" style="4"/>
  </cols>
  <sheetData>
    <row r="1" spans="1:40" ht="18" thickBot="1" x14ac:dyDescent="0.35">
      <c r="A1" s="24" t="s">
        <v>254</v>
      </c>
      <c r="B1" s="58" t="s">
        <v>255</v>
      </c>
      <c r="C1" s="58" t="s">
        <v>256</v>
      </c>
      <c r="D1" s="38"/>
      <c r="E1" s="58" t="s">
        <v>257</v>
      </c>
      <c r="F1" s="58" t="s">
        <v>258</v>
      </c>
      <c r="G1" s="58" t="s">
        <v>259</v>
      </c>
      <c r="H1" s="24" t="s">
        <v>32</v>
      </c>
      <c r="I1" s="24"/>
      <c r="J1" s="24" t="s">
        <v>260</v>
      </c>
      <c r="K1" s="24"/>
      <c r="L1" s="24" t="s">
        <v>261</v>
      </c>
      <c r="M1" s="24"/>
      <c r="N1" s="25" t="s">
        <v>262</v>
      </c>
      <c r="O1" s="24"/>
      <c r="P1" s="27"/>
      <c r="Q1" s="72"/>
      <c r="R1" s="27"/>
      <c r="S1" s="27"/>
      <c r="T1" s="27"/>
      <c r="U1" s="27"/>
      <c r="V1" s="27" t="s">
        <v>275</v>
      </c>
      <c r="W1" s="27" t="s">
        <v>276</v>
      </c>
      <c r="X1" s="27" t="s">
        <v>277</v>
      </c>
      <c r="Y1" s="27" t="s">
        <v>278</v>
      </c>
      <c r="Z1" s="27" t="s">
        <v>279</v>
      </c>
      <c r="AA1" s="27" t="s">
        <v>280</v>
      </c>
      <c r="AB1" s="27" t="s">
        <v>281</v>
      </c>
      <c r="AC1" s="27" t="s">
        <v>282</v>
      </c>
      <c r="AD1" s="27" t="s">
        <v>283</v>
      </c>
      <c r="AE1" s="27" t="s">
        <v>284</v>
      </c>
      <c r="AF1" s="72" t="s">
        <v>285</v>
      </c>
      <c r="AG1" s="73" t="s">
        <v>286</v>
      </c>
      <c r="AH1" s="73" t="s">
        <v>287</v>
      </c>
      <c r="AI1" s="73" t="s">
        <v>288</v>
      </c>
      <c r="AJ1" s="73" t="s">
        <v>285</v>
      </c>
      <c r="AK1" s="72" t="s">
        <v>289</v>
      </c>
      <c r="AL1" s="72" t="s">
        <v>290</v>
      </c>
      <c r="AM1" s="72" t="s">
        <v>291</v>
      </c>
      <c r="AN1" s="72" t="s">
        <v>285</v>
      </c>
    </row>
    <row r="2" spans="1:40" x14ac:dyDescent="0.25">
      <c r="A2" s="1">
        <v>2001</v>
      </c>
      <c r="B2" t="s">
        <v>263</v>
      </c>
      <c r="C2" t="s">
        <v>392</v>
      </c>
      <c r="D2" s="39">
        <v>37063</v>
      </c>
      <c r="F2" t="s">
        <v>577</v>
      </c>
      <c r="H2" s="6">
        <v>25</v>
      </c>
      <c r="J2" s="6">
        <v>49</v>
      </c>
      <c r="L2" s="6">
        <v>19</v>
      </c>
      <c r="N2" s="6">
        <v>-24</v>
      </c>
    </row>
    <row r="3" spans="1:40" x14ac:dyDescent="0.25">
      <c r="B3" t="s">
        <v>265</v>
      </c>
      <c r="C3" t="s">
        <v>594</v>
      </c>
      <c r="D3" s="39">
        <v>37085</v>
      </c>
      <c r="F3" t="s">
        <v>678</v>
      </c>
      <c r="G3" s="2" t="s">
        <v>82</v>
      </c>
      <c r="H3" s="6">
        <v>30</v>
      </c>
      <c r="J3" s="6">
        <v>46</v>
      </c>
      <c r="L3" s="6">
        <v>18</v>
      </c>
      <c r="N3" s="6">
        <v>-16</v>
      </c>
    </row>
    <row r="4" spans="1:40" x14ac:dyDescent="0.25">
      <c r="B4" t="s">
        <v>265</v>
      </c>
      <c r="C4" t="s">
        <v>307</v>
      </c>
      <c r="D4" s="39">
        <v>37091</v>
      </c>
      <c r="E4">
        <v>26</v>
      </c>
      <c r="F4" t="s">
        <v>577</v>
      </c>
      <c r="G4" s="2" t="s">
        <v>224</v>
      </c>
      <c r="H4" s="6">
        <v>25</v>
      </c>
      <c r="I4" s="7">
        <v>0</v>
      </c>
      <c r="J4" s="6">
        <v>52</v>
      </c>
      <c r="K4" s="7">
        <v>3</v>
      </c>
      <c r="L4" s="6">
        <v>17</v>
      </c>
      <c r="M4" s="7">
        <v>-2</v>
      </c>
      <c r="N4" s="6">
        <v>-27</v>
      </c>
      <c r="O4" s="7">
        <v>-3</v>
      </c>
    </row>
    <row r="5" spans="1:40" x14ac:dyDescent="0.25">
      <c r="B5" t="s">
        <v>265</v>
      </c>
      <c r="C5" s="12" t="s">
        <v>824</v>
      </c>
      <c r="D5" s="39">
        <v>37092</v>
      </c>
      <c r="E5">
        <v>6</v>
      </c>
      <c r="F5" t="s">
        <v>678</v>
      </c>
      <c r="G5" s="2" t="s">
        <v>160</v>
      </c>
      <c r="H5" s="6">
        <v>29</v>
      </c>
      <c r="I5" s="7">
        <v>-1</v>
      </c>
      <c r="J5" s="6">
        <v>53</v>
      </c>
      <c r="K5" s="7">
        <v>7</v>
      </c>
      <c r="L5" s="6">
        <v>14</v>
      </c>
      <c r="M5" s="7">
        <v>-4</v>
      </c>
      <c r="N5" s="6">
        <f>H5-J5</f>
        <v>-24</v>
      </c>
      <c r="O5" s="7">
        <v>-8</v>
      </c>
    </row>
    <row r="6" spans="1:40" x14ac:dyDescent="0.25">
      <c r="B6" t="s">
        <v>293</v>
      </c>
      <c r="C6" t="s">
        <v>400</v>
      </c>
      <c r="D6" s="39">
        <v>37112</v>
      </c>
      <c r="E6">
        <v>10</v>
      </c>
      <c r="F6" t="s">
        <v>577</v>
      </c>
      <c r="G6" s="2" t="s">
        <v>76</v>
      </c>
      <c r="H6" s="6">
        <v>23</v>
      </c>
      <c r="I6" s="7">
        <v>-2</v>
      </c>
      <c r="J6" s="6">
        <v>53</v>
      </c>
      <c r="K6" s="7">
        <v>1</v>
      </c>
      <c r="L6" s="6">
        <v>19</v>
      </c>
      <c r="M6" s="7">
        <v>2</v>
      </c>
      <c r="N6" s="6">
        <v>-30</v>
      </c>
      <c r="O6" s="7">
        <v>-3</v>
      </c>
    </row>
    <row r="7" spans="1:40" x14ac:dyDescent="0.25">
      <c r="B7" t="s">
        <v>293</v>
      </c>
      <c r="C7" t="s">
        <v>523</v>
      </c>
      <c r="D7" s="39">
        <v>37120</v>
      </c>
      <c r="E7">
        <v>21</v>
      </c>
      <c r="F7" t="s">
        <v>678</v>
      </c>
      <c r="G7" s="2" t="s">
        <v>82</v>
      </c>
      <c r="H7" s="6">
        <v>30</v>
      </c>
      <c r="I7" s="7">
        <v>1</v>
      </c>
      <c r="J7" s="6">
        <v>46</v>
      </c>
      <c r="K7" s="7">
        <v>-7</v>
      </c>
      <c r="L7" s="6">
        <v>17</v>
      </c>
      <c r="M7" s="7">
        <v>3</v>
      </c>
      <c r="N7" s="6">
        <v>-16</v>
      </c>
      <c r="O7" s="7">
        <v>8</v>
      </c>
    </row>
    <row r="8" spans="1:40" x14ac:dyDescent="0.25">
      <c r="B8" t="s">
        <v>293</v>
      </c>
      <c r="C8" t="s">
        <v>447</v>
      </c>
      <c r="D8" s="39">
        <v>37126</v>
      </c>
      <c r="E8">
        <v>30</v>
      </c>
      <c r="F8" t="s">
        <v>577</v>
      </c>
      <c r="G8" s="2" t="s">
        <v>224</v>
      </c>
      <c r="H8" s="6">
        <v>25</v>
      </c>
      <c r="I8" s="7">
        <v>2</v>
      </c>
      <c r="J8" s="6">
        <v>53</v>
      </c>
      <c r="K8" s="7">
        <v>0</v>
      </c>
      <c r="L8" s="6">
        <v>16</v>
      </c>
      <c r="M8" s="7">
        <v>-3</v>
      </c>
      <c r="N8" s="6">
        <v>-28</v>
      </c>
      <c r="O8" s="7">
        <v>2</v>
      </c>
    </row>
    <row r="9" spans="1:40" x14ac:dyDescent="0.25">
      <c r="B9" t="s">
        <v>825</v>
      </c>
      <c r="C9" t="s">
        <v>514</v>
      </c>
      <c r="D9" s="39">
        <v>37148</v>
      </c>
      <c r="F9" t="s">
        <v>678</v>
      </c>
      <c r="G9" s="2" t="s">
        <v>82</v>
      </c>
      <c r="H9" s="6">
        <v>29</v>
      </c>
      <c r="I9" s="7">
        <v>-1</v>
      </c>
      <c r="J9" s="6">
        <v>46</v>
      </c>
      <c r="K9" s="7">
        <v>0</v>
      </c>
      <c r="L9" s="6">
        <v>20</v>
      </c>
      <c r="M9" s="7">
        <v>3</v>
      </c>
      <c r="N9" s="6">
        <v>-17</v>
      </c>
      <c r="O9" s="7">
        <v>-1</v>
      </c>
    </row>
    <row r="10" spans="1:40" x14ac:dyDescent="0.25">
      <c r="B10" t="s">
        <v>825</v>
      </c>
      <c r="C10" t="s">
        <v>353</v>
      </c>
      <c r="D10" s="39">
        <v>37154</v>
      </c>
      <c r="E10">
        <v>28</v>
      </c>
      <c r="F10" t="s">
        <v>577</v>
      </c>
      <c r="G10" s="2" t="s">
        <v>224</v>
      </c>
      <c r="H10" s="6">
        <v>27</v>
      </c>
      <c r="I10" s="7">
        <v>2</v>
      </c>
      <c r="J10" s="6">
        <v>53</v>
      </c>
      <c r="K10" s="7">
        <v>0</v>
      </c>
      <c r="L10" s="6">
        <v>15</v>
      </c>
      <c r="M10" s="7">
        <v>-1</v>
      </c>
      <c r="N10" s="6">
        <v>-26</v>
      </c>
      <c r="O10" s="7">
        <v>2</v>
      </c>
    </row>
    <row r="11" spans="1:40" x14ac:dyDescent="0.25">
      <c r="B11" t="s">
        <v>297</v>
      </c>
      <c r="C11" t="s">
        <v>516</v>
      </c>
      <c r="D11" s="39">
        <v>37182</v>
      </c>
      <c r="E11">
        <v>25</v>
      </c>
      <c r="F11" t="s">
        <v>577</v>
      </c>
      <c r="G11" s="2" t="s">
        <v>224</v>
      </c>
      <c r="H11" s="6">
        <v>25</v>
      </c>
      <c r="I11" s="7">
        <v>-2</v>
      </c>
      <c r="J11" s="6">
        <v>57</v>
      </c>
      <c r="K11" s="7">
        <v>4</v>
      </c>
      <c r="L11" s="6">
        <v>13</v>
      </c>
      <c r="M11" s="7">
        <v>-2</v>
      </c>
      <c r="N11" s="6">
        <v>-32</v>
      </c>
      <c r="O11" s="7">
        <v>-6</v>
      </c>
    </row>
    <row r="12" spans="1:40" x14ac:dyDescent="0.25">
      <c r="B12" t="s">
        <v>297</v>
      </c>
      <c r="C12" t="s">
        <v>641</v>
      </c>
      <c r="D12" s="39">
        <v>37183</v>
      </c>
      <c r="E12" s="7"/>
      <c r="F12" t="s">
        <v>678</v>
      </c>
      <c r="G12" s="2" t="s">
        <v>82</v>
      </c>
      <c r="H12" s="6">
        <v>29</v>
      </c>
      <c r="I12" s="7">
        <v>0</v>
      </c>
      <c r="J12" s="6">
        <v>47</v>
      </c>
      <c r="K12" s="7">
        <v>1</v>
      </c>
      <c r="L12" s="6">
        <v>19</v>
      </c>
      <c r="M12" s="7">
        <v>-1</v>
      </c>
      <c r="N12" s="6">
        <v>-18</v>
      </c>
      <c r="O12" s="7">
        <v>-1</v>
      </c>
    </row>
    <row r="13" spans="1:40" x14ac:dyDescent="0.25">
      <c r="B13" t="s">
        <v>296</v>
      </c>
      <c r="C13" t="s">
        <v>538</v>
      </c>
      <c r="D13" s="39">
        <v>37211</v>
      </c>
      <c r="F13" t="s">
        <v>678</v>
      </c>
      <c r="G13" s="2" t="s">
        <v>82</v>
      </c>
      <c r="H13" s="6">
        <v>29</v>
      </c>
      <c r="I13" s="7">
        <v>0</v>
      </c>
      <c r="J13" s="6">
        <v>46</v>
      </c>
      <c r="K13" s="7">
        <v>-1</v>
      </c>
      <c r="L13" s="6">
        <v>19</v>
      </c>
      <c r="M13" s="7">
        <v>0</v>
      </c>
      <c r="N13" s="6">
        <v>-17</v>
      </c>
      <c r="O13" s="7">
        <v>1</v>
      </c>
    </row>
    <row r="14" spans="1:40" x14ac:dyDescent="0.25">
      <c r="B14" t="s">
        <v>296</v>
      </c>
      <c r="C14" t="s">
        <v>431</v>
      </c>
      <c r="D14" s="39">
        <v>37217</v>
      </c>
      <c r="E14">
        <v>28</v>
      </c>
      <c r="F14" t="s">
        <v>577</v>
      </c>
      <c r="G14" s="2" t="s">
        <v>224</v>
      </c>
      <c r="H14" s="6">
        <v>25</v>
      </c>
      <c r="I14" s="7">
        <v>0</v>
      </c>
      <c r="J14" s="6">
        <v>56</v>
      </c>
      <c r="K14" s="7">
        <v>-1</v>
      </c>
      <c r="L14" s="6">
        <v>15</v>
      </c>
      <c r="M14" s="7">
        <v>2</v>
      </c>
      <c r="N14" s="6">
        <v>-31</v>
      </c>
      <c r="O14" s="7">
        <v>1</v>
      </c>
    </row>
    <row r="15" spans="1:40" x14ac:dyDescent="0.25">
      <c r="B15" t="s">
        <v>266</v>
      </c>
      <c r="C15" t="s">
        <v>514</v>
      </c>
      <c r="D15" s="39">
        <v>37239</v>
      </c>
      <c r="E15">
        <v>18</v>
      </c>
      <c r="F15" t="s">
        <v>678</v>
      </c>
      <c r="G15" s="2" t="s">
        <v>82</v>
      </c>
      <c r="H15" s="6">
        <v>29</v>
      </c>
      <c r="I15" s="7">
        <v>0</v>
      </c>
      <c r="J15" s="6">
        <v>44</v>
      </c>
      <c r="K15" s="7">
        <v>-2</v>
      </c>
      <c r="L15" s="6">
        <v>20</v>
      </c>
      <c r="M15" s="7">
        <v>1</v>
      </c>
      <c r="N15" s="6">
        <v>-15</v>
      </c>
      <c r="O15" s="7">
        <v>2</v>
      </c>
    </row>
    <row r="16" spans="1:40" x14ac:dyDescent="0.25">
      <c r="A16" s="1">
        <v>2002</v>
      </c>
      <c r="B16" t="s">
        <v>267</v>
      </c>
      <c r="C16" t="s">
        <v>562</v>
      </c>
      <c r="D16" s="39">
        <v>37267</v>
      </c>
      <c r="E16">
        <v>13</v>
      </c>
      <c r="F16" t="s">
        <v>821</v>
      </c>
      <c r="G16" s="2" t="s">
        <v>124</v>
      </c>
      <c r="H16" s="6">
        <v>30</v>
      </c>
      <c r="I16" s="7"/>
      <c r="J16" s="6">
        <v>42</v>
      </c>
      <c r="K16" s="7"/>
      <c r="L16" s="6">
        <v>21</v>
      </c>
      <c r="M16" s="7"/>
      <c r="N16" s="6">
        <v>-12</v>
      </c>
      <c r="O16" s="7"/>
      <c r="W16" s="6">
        <v>30</v>
      </c>
      <c r="X16" s="6">
        <v>60</v>
      </c>
      <c r="Y16" s="7">
        <f>W16-X16</f>
        <v>-30</v>
      </c>
      <c r="Z16" s="6">
        <v>62</v>
      </c>
      <c r="AA16" s="6">
        <v>37</v>
      </c>
      <c r="AB16" s="7">
        <f>Z16-AA16</f>
        <v>25</v>
      </c>
      <c r="AC16" s="6">
        <v>57</v>
      </c>
      <c r="AD16" s="6">
        <v>31</v>
      </c>
      <c r="AE16" s="7">
        <f>AC16-AD16</f>
        <v>26</v>
      </c>
      <c r="AF16" s="4" t="s">
        <v>826</v>
      </c>
      <c r="AG16" s="7"/>
      <c r="AH16" s="7"/>
      <c r="AI16" s="7"/>
    </row>
    <row r="17" spans="2:15" x14ac:dyDescent="0.25">
      <c r="B17" t="s">
        <v>267</v>
      </c>
      <c r="C17" t="s">
        <v>437</v>
      </c>
      <c r="D17" s="39">
        <v>37274</v>
      </c>
      <c r="E17">
        <v>22</v>
      </c>
      <c r="F17" t="s">
        <v>678</v>
      </c>
      <c r="G17" s="2" t="s">
        <v>82</v>
      </c>
      <c r="H17" s="6">
        <v>30</v>
      </c>
      <c r="I17" s="7">
        <v>1</v>
      </c>
      <c r="J17" s="6">
        <v>45</v>
      </c>
      <c r="K17" s="7">
        <v>1</v>
      </c>
      <c r="L17" s="6">
        <v>19</v>
      </c>
      <c r="M17" s="7">
        <v>-1</v>
      </c>
      <c r="N17" s="6">
        <v>-15</v>
      </c>
      <c r="O17" s="7">
        <v>0</v>
      </c>
    </row>
    <row r="18" spans="2:15" x14ac:dyDescent="0.25">
      <c r="B18" t="s">
        <v>267</v>
      </c>
      <c r="C18" t="s">
        <v>358</v>
      </c>
      <c r="D18" s="39">
        <v>37279</v>
      </c>
      <c r="E18">
        <v>31</v>
      </c>
      <c r="F18" t="s">
        <v>577</v>
      </c>
      <c r="G18" s="2" t="s">
        <v>224</v>
      </c>
      <c r="H18" s="6">
        <v>27</v>
      </c>
      <c r="I18" s="7">
        <v>2</v>
      </c>
      <c r="J18" s="6">
        <v>51</v>
      </c>
      <c r="K18" s="7">
        <v>-5</v>
      </c>
      <c r="L18" s="6">
        <v>16</v>
      </c>
      <c r="M18" s="7">
        <v>1</v>
      </c>
      <c r="N18" s="6">
        <v>-24</v>
      </c>
      <c r="O18" s="7">
        <v>7</v>
      </c>
    </row>
    <row r="19" spans="2:15" x14ac:dyDescent="0.25">
      <c r="B19" t="s">
        <v>268</v>
      </c>
      <c r="C19" t="s">
        <v>319</v>
      </c>
      <c r="D19" s="39">
        <v>37302</v>
      </c>
      <c r="E19">
        <v>19</v>
      </c>
      <c r="F19" t="s">
        <v>678</v>
      </c>
      <c r="G19" s="2" t="s">
        <v>82</v>
      </c>
      <c r="H19" s="6">
        <v>30</v>
      </c>
      <c r="I19" s="7">
        <v>0</v>
      </c>
      <c r="J19" s="6">
        <v>47</v>
      </c>
      <c r="K19" s="7">
        <v>2</v>
      </c>
      <c r="L19" s="6">
        <v>18</v>
      </c>
      <c r="M19" s="7">
        <v>-1</v>
      </c>
      <c r="N19" s="6">
        <v>-17</v>
      </c>
      <c r="O19" s="7">
        <v>-2</v>
      </c>
    </row>
    <row r="20" spans="2:15" x14ac:dyDescent="0.25">
      <c r="B20" t="s">
        <v>268</v>
      </c>
      <c r="C20" t="s">
        <v>392</v>
      </c>
      <c r="D20" s="39">
        <v>37308</v>
      </c>
      <c r="E20">
        <v>28</v>
      </c>
      <c r="F20" t="s">
        <v>577</v>
      </c>
      <c r="G20" s="2" t="s">
        <v>224</v>
      </c>
      <c r="H20" s="6">
        <v>28</v>
      </c>
      <c r="I20" s="7">
        <v>1</v>
      </c>
      <c r="J20" s="6">
        <v>51</v>
      </c>
      <c r="K20" s="7">
        <v>0</v>
      </c>
      <c r="L20" s="6">
        <v>16</v>
      </c>
      <c r="M20" s="7">
        <v>0</v>
      </c>
      <c r="N20" s="6">
        <v>-23</v>
      </c>
      <c r="O20" s="7">
        <v>1</v>
      </c>
    </row>
    <row r="21" spans="2:15" x14ac:dyDescent="0.25">
      <c r="B21" t="s">
        <v>294</v>
      </c>
      <c r="C21" s="5" t="s">
        <v>657</v>
      </c>
      <c r="D21" s="39">
        <v>37320</v>
      </c>
      <c r="E21">
        <v>10</v>
      </c>
      <c r="F21" t="s">
        <v>821</v>
      </c>
      <c r="G21" s="2" t="s">
        <v>124</v>
      </c>
      <c r="H21" s="6">
        <v>31</v>
      </c>
      <c r="I21" s="7">
        <v>1</v>
      </c>
      <c r="J21" s="6">
        <v>42</v>
      </c>
      <c r="K21" s="7">
        <v>0</v>
      </c>
      <c r="L21" s="6">
        <v>20</v>
      </c>
      <c r="M21" s="7">
        <v>-1</v>
      </c>
      <c r="N21" s="6">
        <v>-11</v>
      </c>
      <c r="O21" s="7">
        <v>1</v>
      </c>
    </row>
    <row r="22" spans="2:15" x14ac:dyDescent="0.25">
      <c r="B22" t="s">
        <v>294</v>
      </c>
      <c r="C22" t="s">
        <v>319</v>
      </c>
      <c r="D22" s="39">
        <v>37330</v>
      </c>
      <c r="E22">
        <v>21</v>
      </c>
      <c r="F22" t="s">
        <v>678</v>
      </c>
      <c r="G22" s="2" t="s">
        <v>82</v>
      </c>
      <c r="H22" s="6">
        <v>34</v>
      </c>
      <c r="I22" s="7">
        <v>4</v>
      </c>
      <c r="J22" s="6">
        <v>43</v>
      </c>
      <c r="K22" s="7">
        <v>-4</v>
      </c>
      <c r="L22" s="6">
        <v>17</v>
      </c>
      <c r="M22" s="7">
        <v>-1</v>
      </c>
      <c r="N22" s="6">
        <v>-9</v>
      </c>
      <c r="O22" s="7">
        <v>8</v>
      </c>
    </row>
    <row r="23" spans="2:15" x14ac:dyDescent="0.25">
      <c r="B23" t="s">
        <v>294</v>
      </c>
      <c r="C23" t="s">
        <v>392</v>
      </c>
      <c r="D23" s="39">
        <v>37336</v>
      </c>
      <c r="E23">
        <v>10</v>
      </c>
      <c r="F23" t="s">
        <v>577</v>
      </c>
      <c r="H23" s="6">
        <v>28</v>
      </c>
      <c r="I23" s="7">
        <v>0</v>
      </c>
      <c r="J23" s="6">
        <v>47</v>
      </c>
      <c r="K23" s="7">
        <v>-4</v>
      </c>
      <c r="L23" s="6">
        <v>19</v>
      </c>
      <c r="M23" s="7">
        <v>3</v>
      </c>
      <c r="N23" s="6">
        <v>-19</v>
      </c>
      <c r="O23" s="7">
        <v>4</v>
      </c>
    </row>
    <row r="24" spans="2:15" x14ac:dyDescent="0.25">
      <c r="B24" t="s">
        <v>269</v>
      </c>
      <c r="C24" t="s">
        <v>516</v>
      </c>
      <c r="D24" s="39">
        <v>37364</v>
      </c>
      <c r="E24">
        <v>25</v>
      </c>
      <c r="F24" t="s">
        <v>577</v>
      </c>
      <c r="G24" s="2"/>
      <c r="H24" s="6">
        <v>27</v>
      </c>
      <c r="I24" s="7">
        <v>-1</v>
      </c>
      <c r="J24" s="6">
        <v>50</v>
      </c>
      <c r="K24" s="7">
        <v>3</v>
      </c>
      <c r="L24" s="6">
        <v>16</v>
      </c>
      <c r="M24" s="7">
        <v>-3</v>
      </c>
      <c r="N24" s="6">
        <v>-23</v>
      </c>
      <c r="O24" s="7">
        <v>-4</v>
      </c>
    </row>
    <row r="25" spans="2:15" x14ac:dyDescent="0.25">
      <c r="B25" t="s">
        <v>269</v>
      </c>
      <c r="C25" t="s">
        <v>564</v>
      </c>
      <c r="D25" s="39">
        <v>37364</v>
      </c>
      <c r="E25">
        <v>21</v>
      </c>
      <c r="F25" t="s">
        <v>678</v>
      </c>
      <c r="G25" s="20" t="s">
        <v>194</v>
      </c>
      <c r="H25" s="6">
        <v>32</v>
      </c>
      <c r="I25" s="7">
        <v>-2</v>
      </c>
      <c r="J25" s="6">
        <v>45</v>
      </c>
      <c r="K25" s="7">
        <v>2</v>
      </c>
      <c r="L25" s="6">
        <v>17</v>
      </c>
      <c r="M25" s="7">
        <v>0</v>
      </c>
      <c r="N25" s="6">
        <f>H25-J25</f>
        <v>-13</v>
      </c>
      <c r="O25" s="7">
        <v>-4</v>
      </c>
    </row>
    <row r="26" spans="2:15" x14ac:dyDescent="0.25">
      <c r="B26" t="s">
        <v>269</v>
      </c>
      <c r="C26" t="s">
        <v>598</v>
      </c>
      <c r="D26" s="39">
        <v>37366</v>
      </c>
      <c r="E26">
        <v>23</v>
      </c>
      <c r="F26" t="s">
        <v>678</v>
      </c>
      <c r="G26" s="2" t="s">
        <v>82</v>
      </c>
      <c r="H26" s="6">
        <v>29</v>
      </c>
      <c r="I26" s="7">
        <v>-3</v>
      </c>
      <c r="J26" s="6">
        <v>45</v>
      </c>
      <c r="K26" s="7">
        <v>0</v>
      </c>
      <c r="L26" s="6">
        <v>18</v>
      </c>
      <c r="M26" s="7">
        <v>1</v>
      </c>
      <c r="N26" s="6">
        <v>-16</v>
      </c>
      <c r="O26" s="7">
        <v>3</v>
      </c>
    </row>
    <row r="27" spans="2:15" x14ac:dyDescent="0.25">
      <c r="B27" t="s">
        <v>269</v>
      </c>
      <c r="C27" t="s">
        <v>601</v>
      </c>
      <c r="D27" s="39">
        <v>37370</v>
      </c>
      <c r="E27">
        <v>28</v>
      </c>
      <c r="F27" t="s">
        <v>821</v>
      </c>
      <c r="G27" s="2" t="s">
        <v>192</v>
      </c>
      <c r="H27" s="6">
        <v>32</v>
      </c>
      <c r="I27" s="7">
        <v>1</v>
      </c>
      <c r="J27" s="6">
        <v>44</v>
      </c>
      <c r="K27" s="7">
        <v>2</v>
      </c>
      <c r="L27" s="6">
        <v>18</v>
      </c>
      <c r="M27" s="7">
        <v>-2</v>
      </c>
      <c r="N27" s="6">
        <v>-12</v>
      </c>
      <c r="O27" s="7">
        <v>-1</v>
      </c>
    </row>
    <row r="28" spans="2:15" x14ac:dyDescent="0.25">
      <c r="B28" t="s">
        <v>270</v>
      </c>
      <c r="D28" s="39">
        <v>37384</v>
      </c>
      <c r="F28" t="s">
        <v>678</v>
      </c>
      <c r="H28" s="6">
        <v>35</v>
      </c>
      <c r="I28" s="7">
        <v>6</v>
      </c>
      <c r="J28" s="6">
        <v>41</v>
      </c>
      <c r="K28" s="7">
        <v>-4</v>
      </c>
      <c r="L28" s="6">
        <v>20</v>
      </c>
      <c r="M28" s="7">
        <v>2</v>
      </c>
      <c r="N28" s="6">
        <v>-6</v>
      </c>
      <c r="O28" s="7">
        <v>10</v>
      </c>
    </row>
    <row r="29" spans="2:15" x14ac:dyDescent="0.25">
      <c r="B29" t="s">
        <v>270</v>
      </c>
      <c r="C29" t="s">
        <v>523</v>
      </c>
      <c r="D29" s="39">
        <v>37393</v>
      </c>
      <c r="E29">
        <v>21</v>
      </c>
      <c r="F29" t="s">
        <v>678</v>
      </c>
      <c r="G29" s="2" t="s">
        <v>82</v>
      </c>
      <c r="H29" s="6">
        <v>34</v>
      </c>
      <c r="I29" s="7">
        <v>-1</v>
      </c>
      <c r="J29" s="6">
        <v>42</v>
      </c>
      <c r="K29" s="7">
        <v>1</v>
      </c>
      <c r="L29" s="6">
        <v>19</v>
      </c>
      <c r="M29" s="7">
        <v>-1</v>
      </c>
      <c r="N29" s="6">
        <v>-8</v>
      </c>
      <c r="O29" s="7">
        <v>-2</v>
      </c>
    </row>
    <row r="30" spans="2:15" x14ac:dyDescent="0.25">
      <c r="B30" t="s">
        <v>270</v>
      </c>
      <c r="C30" t="s">
        <v>625</v>
      </c>
      <c r="D30" s="39">
        <v>37399</v>
      </c>
      <c r="E30">
        <v>26</v>
      </c>
      <c r="F30" t="s">
        <v>821</v>
      </c>
      <c r="G30" s="2" t="s">
        <v>192</v>
      </c>
      <c r="H30" s="6">
        <v>32</v>
      </c>
      <c r="I30" s="7">
        <v>0</v>
      </c>
      <c r="J30" s="6">
        <v>40</v>
      </c>
      <c r="K30" s="7">
        <v>-4</v>
      </c>
      <c r="L30" s="6">
        <v>21</v>
      </c>
      <c r="M30" s="7">
        <v>3</v>
      </c>
      <c r="N30" s="6">
        <v>-8</v>
      </c>
      <c r="O30" s="7">
        <v>4</v>
      </c>
    </row>
    <row r="31" spans="2:15" x14ac:dyDescent="0.25">
      <c r="B31" t="s">
        <v>270</v>
      </c>
      <c r="C31" t="s">
        <v>447</v>
      </c>
      <c r="D31" s="39">
        <v>37399</v>
      </c>
      <c r="E31">
        <v>31</v>
      </c>
      <c r="F31" t="s">
        <v>577</v>
      </c>
      <c r="G31" s="2"/>
      <c r="H31" s="6">
        <v>30</v>
      </c>
      <c r="I31" s="7">
        <v>3</v>
      </c>
      <c r="J31" s="6">
        <v>46</v>
      </c>
      <c r="K31" s="7">
        <v>-4</v>
      </c>
      <c r="L31" s="6">
        <v>17</v>
      </c>
      <c r="M31" s="7">
        <v>1</v>
      </c>
      <c r="N31" s="6">
        <v>-16</v>
      </c>
      <c r="O31" s="7">
        <v>7</v>
      </c>
    </row>
    <row r="32" spans="2:15" x14ac:dyDescent="0.25">
      <c r="B32" t="s">
        <v>270</v>
      </c>
      <c r="C32" t="s">
        <v>702</v>
      </c>
      <c r="D32" s="39">
        <v>37405</v>
      </c>
      <c r="E32">
        <v>2</v>
      </c>
      <c r="F32" t="s">
        <v>821</v>
      </c>
      <c r="G32" s="2" t="s">
        <v>192</v>
      </c>
      <c r="H32" s="6">
        <v>32</v>
      </c>
      <c r="I32" s="7">
        <v>0</v>
      </c>
      <c r="J32" s="6">
        <v>40</v>
      </c>
      <c r="K32" s="7">
        <v>0</v>
      </c>
      <c r="L32" s="6">
        <v>20</v>
      </c>
      <c r="M32" s="7">
        <v>-1</v>
      </c>
      <c r="N32" s="6">
        <v>-8</v>
      </c>
      <c r="O32" s="7">
        <v>0</v>
      </c>
    </row>
    <row r="33" spans="2:39" x14ac:dyDescent="0.25">
      <c r="B33" t="s">
        <v>263</v>
      </c>
      <c r="C33" t="s">
        <v>647</v>
      </c>
      <c r="D33" s="39">
        <v>37414</v>
      </c>
      <c r="E33">
        <v>9</v>
      </c>
      <c r="F33" t="s">
        <v>821</v>
      </c>
      <c r="G33" s="2" t="s">
        <v>124</v>
      </c>
      <c r="H33" s="6">
        <v>33</v>
      </c>
      <c r="I33" s="7">
        <v>1</v>
      </c>
      <c r="J33" s="6">
        <v>39</v>
      </c>
      <c r="K33" s="7">
        <v>-1</v>
      </c>
      <c r="L33" s="6">
        <v>21</v>
      </c>
      <c r="M33" s="7">
        <v>1</v>
      </c>
      <c r="N33" s="6">
        <v>-6</v>
      </c>
      <c r="O33" s="7">
        <v>2</v>
      </c>
      <c r="W33" s="6">
        <v>36</v>
      </c>
      <c r="X33" s="6">
        <v>54</v>
      </c>
      <c r="Y33" s="7">
        <f>W33-X33</f>
        <v>-18</v>
      </c>
      <c r="Z33" s="6">
        <v>49</v>
      </c>
      <c r="AA33" s="6">
        <v>48</v>
      </c>
      <c r="AB33" s="7">
        <f>Z33-AA33</f>
        <v>1</v>
      </c>
      <c r="AC33" s="6">
        <v>53</v>
      </c>
      <c r="AD33" s="6">
        <v>31</v>
      </c>
      <c r="AE33" s="7">
        <f>AC33-AD33</f>
        <v>22</v>
      </c>
      <c r="AF33" s="4" t="s">
        <v>826</v>
      </c>
      <c r="AG33" s="7"/>
      <c r="AH33" s="7"/>
      <c r="AI33" s="7"/>
    </row>
    <row r="34" spans="2:39" x14ac:dyDescent="0.25">
      <c r="B34" t="s">
        <v>263</v>
      </c>
      <c r="C34" t="s">
        <v>523</v>
      </c>
      <c r="D34" s="39">
        <v>37424</v>
      </c>
      <c r="E34">
        <v>23</v>
      </c>
      <c r="F34" t="s">
        <v>821</v>
      </c>
      <c r="G34" s="2" t="s">
        <v>124</v>
      </c>
      <c r="H34" s="6">
        <v>33</v>
      </c>
      <c r="I34" s="7">
        <v>0</v>
      </c>
      <c r="J34" s="6">
        <v>39</v>
      </c>
      <c r="K34" s="7">
        <v>0</v>
      </c>
      <c r="L34" s="6">
        <v>20</v>
      </c>
      <c r="M34" s="7">
        <v>-1</v>
      </c>
      <c r="N34" s="6">
        <v>-6</v>
      </c>
      <c r="O34" s="7">
        <v>0</v>
      </c>
      <c r="AF34" s="4"/>
    </row>
    <row r="35" spans="2:39" x14ac:dyDescent="0.25">
      <c r="B35" t="s">
        <v>263</v>
      </c>
      <c r="C35" t="s">
        <v>481</v>
      </c>
      <c r="D35" s="39">
        <v>37427</v>
      </c>
      <c r="E35">
        <v>28</v>
      </c>
      <c r="F35" t="s">
        <v>577</v>
      </c>
      <c r="G35" s="2" t="s">
        <v>224</v>
      </c>
      <c r="H35" s="6">
        <v>29</v>
      </c>
      <c r="I35" s="7">
        <v>-1</v>
      </c>
      <c r="J35" s="6">
        <v>48</v>
      </c>
      <c r="K35" s="7">
        <v>2</v>
      </c>
      <c r="L35" s="6">
        <v>17</v>
      </c>
      <c r="M35" s="7">
        <v>0</v>
      </c>
      <c r="N35" s="6">
        <v>-19</v>
      </c>
      <c r="O35" s="7">
        <v>-3</v>
      </c>
      <c r="AF35" s="4"/>
    </row>
    <row r="36" spans="2:39" x14ac:dyDescent="0.25">
      <c r="B36" t="s">
        <v>263</v>
      </c>
      <c r="C36" t="s">
        <v>369</v>
      </c>
      <c r="D36" s="39">
        <v>37428</v>
      </c>
      <c r="E36">
        <v>23</v>
      </c>
      <c r="F36" t="s">
        <v>821</v>
      </c>
      <c r="G36" s="2" t="s">
        <v>192</v>
      </c>
      <c r="H36" s="6">
        <v>35</v>
      </c>
      <c r="I36" s="7">
        <v>2</v>
      </c>
      <c r="J36" s="6">
        <v>38</v>
      </c>
      <c r="K36" s="7">
        <v>-1</v>
      </c>
      <c r="L36" s="6">
        <v>20</v>
      </c>
      <c r="M36" s="7">
        <v>0</v>
      </c>
      <c r="N36" s="6">
        <v>-3</v>
      </c>
      <c r="O36" s="7">
        <v>3</v>
      </c>
      <c r="AF36" s="4"/>
    </row>
    <row r="37" spans="2:39" x14ac:dyDescent="0.25">
      <c r="B37" t="s">
        <v>263</v>
      </c>
      <c r="C37" t="s">
        <v>599</v>
      </c>
      <c r="D37" s="39">
        <v>37428</v>
      </c>
      <c r="E37">
        <v>25</v>
      </c>
      <c r="F37" t="s">
        <v>678</v>
      </c>
      <c r="G37" s="2" t="s">
        <v>82</v>
      </c>
      <c r="H37" s="6">
        <v>32</v>
      </c>
      <c r="I37" s="7">
        <v>-2</v>
      </c>
      <c r="J37" s="6">
        <v>42</v>
      </c>
      <c r="K37" s="7">
        <v>0</v>
      </c>
      <c r="L37" s="6">
        <v>20</v>
      </c>
      <c r="M37" s="7">
        <v>1</v>
      </c>
      <c r="N37" s="6">
        <v>-10</v>
      </c>
      <c r="O37" s="7">
        <v>-2</v>
      </c>
      <c r="AF37" s="4"/>
    </row>
    <row r="38" spans="2:39" x14ac:dyDescent="0.25">
      <c r="B38" t="s">
        <v>263</v>
      </c>
      <c r="C38" t="s">
        <v>322</v>
      </c>
      <c r="D38" s="39">
        <v>37428</v>
      </c>
      <c r="E38">
        <v>27</v>
      </c>
      <c r="F38" t="s">
        <v>357</v>
      </c>
      <c r="G38" s="2" t="s">
        <v>54</v>
      </c>
      <c r="H38" s="6">
        <v>31</v>
      </c>
      <c r="I38" s="7"/>
      <c r="J38" s="6">
        <v>41</v>
      </c>
      <c r="K38" s="7"/>
      <c r="L38" s="6">
        <v>19</v>
      </c>
      <c r="M38" s="7"/>
      <c r="N38" s="6">
        <v>-10</v>
      </c>
      <c r="O38" s="7"/>
      <c r="AF38" s="4"/>
      <c r="AG38" s="6">
        <v>19</v>
      </c>
      <c r="AH38" s="6">
        <v>38</v>
      </c>
      <c r="AI38" s="6">
        <v>16</v>
      </c>
      <c r="AK38" s="6">
        <v>36</v>
      </c>
      <c r="AL38" s="6">
        <v>43</v>
      </c>
      <c r="AM38" s="7">
        <f>AK38-AL38</f>
        <v>-7</v>
      </c>
    </row>
    <row r="39" spans="2:39" x14ac:dyDescent="0.25">
      <c r="B39" t="s">
        <v>265</v>
      </c>
      <c r="C39" s="5" t="s">
        <v>694</v>
      </c>
      <c r="D39" s="39">
        <v>37441</v>
      </c>
      <c r="E39">
        <v>7</v>
      </c>
      <c r="F39" t="s">
        <v>821</v>
      </c>
      <c r="G39" s="2" t="s">
        <v>124</v>
      </c>
      <c r="H39" s="6">
        <v>34</v>
      </c>
      <c r="I39" s="7">
        <v>-1</v>
      </c>
      <c r="J39" s="6">
        <v>39</v>
      </c>
      <c r="K39" s="7">
        <v>1</v>
      </c>
      <c r="L39" s="6">
        <v>20</v>
      </c>
      <c r="M39" s="7">
        <v>0</v>
      </c>
      <c r="N39" s="6">
        <v>-5</v>
      </c>
      <c r="O39" s="7">
        <v>-2</v>
      </c>
      <c r="AF39" s="4"/>
      <c r="AG39" s="6"/>
      <c r="AH39" s="6"/>
      <c r="AI39" s="6"/>
      <c r="AK39" s="6"/>
      <c r="AL39" s="6"/>
    </row>
    <row r="40" spans="2:39" x14ac:dyDescent="0.25">
      <c r="B40" t="s">
        <v>265</v>
      </c>
      <c r="C40" t="s">
        <v>516</v>
      </c>
      <c r="D40" s="39">
        <v>37455</v>
      </c>
      <c r="E40">
        <v>26</v>
      </c>
      <c r="F40" t="s">
        <v>577</v>
      </c>
      <c r="G40" s="2"/>
      <c r="H40" s="6">
        <v>27</v>
      </c>
      <c r="I40" s="7">
        <v>-2</v>
      </c>
      <c r="J40" s="6">
        <v>48</v>
      </c>
      <c r="K40" s="7">
        <v>0</v>
      </c>
      <c r="L40" s="6">
        <v>18</v>
      </c>
      <c r="M40" s="7">
        <v>1</v>
      </c>
      <c r="N40" s="6">
        <v>-21</v>
      </c>
      <c r="O40" s="7">
        <v>-2</v>
      </c>
      <c r="AF40" s="4"/>
      <c r="AG40" s="6"/>
      <c r="AH40" s="6"/>
      <c r="AI40" s="6"/>
      <c r="AK40" s="6"/>
      <c r="AL40" s="6"/>
    </row>
    <row r="41" spans="2:39" x14ac:dyDescent="0.25">
      <c r="B41" t="s">
        <v>265</v>
      </c>
      <c r="C41" t="s">
        <v>579</v>
      </c>
      <c r="D41" s="39">
        <v>37462</v>
      </c>
      <c r="E41">
        <v>28</v>
      </c>
      <c r="F41" t="s">
        <v>821</v>
      </c>
      <c r="G41" s="2" t="s">
        <v>192</v>
      </c>
      <c r="H41" s="6">
        <v>34</v>
      </c>
      <c r="I41" s="7">
        <v>0</v>
      </c>
      <c r="J41" s="6">
        <v>40</v>
      </c>
      <c r="K41" s="7">
        <v>1</v>
      </c>
      <c r="L41" s="6">
        <v>20</v>
      </c>
      <c r="M41" s="7">
        <v>0</v>
      </c>
      <c r="N41" s="6">
        <v>-6</v>
      </c>
      <c r="O41" s="7">
        <v>-1</v>
      </c>
      <c r="AF41" s="4"/>
      <c r="AG41" s="6"/>
      <c r="AH41" s="6"/>
      <c r="AI41" s="6"/>
      <c r="AK41" s="6"/>
      <c r="AL41" s="6"/>
    </row>
    <row r="42" spans="2:39" x14ac:dyDescent="0.25">
      <c r="B42" t="s">
        <v>265</v>
      </c>
      <c r="C42" t="s">
        <v>558</v>
      </c>
      <c r="D42" s="39">
        <v>37463</v>
      </c>
      <c r="E42">
        <v>30</v>
      </c>
      <c r="F42" t="s">
        <v>678</v>
      </c>
      <c r="G42" s="2" t="s">
        <v>82</v>
      </c>
      <c r="H42" s="6">
        <v>33</v>
      </c>
      <c r="I42" s="7">
        <v>1</v>
      </c>
      <c r="J42" s="6">
        <v>42</v>
      </c>
      <c r="K42" s="7">
        <v>0</v>
      </c>
      <c r="L42" s="6">
        <v>20</v>
      </c>
      <c r="M42" s="7">
        <v>0</v>
      </c>
      <c r="N42" s="6">
        <v>-9</v>
      </c>
      <c r="O42" s="7">
        <v>1</v>
      </c>
      <c r="AF42" s="4"/>
      <c r="AG42" s="6"/>
      <c r="AH42" s="6"/>
      <c r="AI42" s="6"/>
      <c r="AK42" s="6"/>
      <c r="AL42" s="6"/>
    </row>
    <row r="43" spans="2:39" x14ac:dyDescent="0.25">
      <c r="B43" t="s">
        <v>293</v>
      </c>
      <c r="C43" s="5" t="s">
        <v>339</v>
      </c>
      <c r="D43" s="39">
        <v>37469</v>
      </c>
      <c r="E43">
        <v>4</v>
      </c>
      <c r="F43" t="s">
        <v>821</v>
      </c>
      <c r="G43" s="2" t="s">
        <v>124</v>
      </c>
      <c r="H43" s="6">
        <v>34</v>
      </c>
      <c r="I43" s="7">
        <v>0</v>
      </c>
      <c r="J43" s="6">
        <v>40</v>
      </c>
      <c r="K43" s="7">
        <v>0</v>
      </c>
      <c r="L43" s="6">
        <v>20</v>
      </c>
      <c r="M43" s="7">
        <v>0</v>
      </c>
      <c r="N43" s="6">
        <v>-6</v>
      </c>
      <c r="O43" s="7">
        <v>0</v>
      </c>
      <c r="AF43" s="4"/>
      <c r="AG43" s="6"/>
      <c r="AH43" s="6"/>
      <c r="AI43" s="6"/>
      <c r="AK43" s="6"/>
      <c r="AL43" s="6"/>
    </row>
    <row r="44" spans="2:39" x14ac:dyDescent="0.25">
      <c r="B44" t="s">
        <v>293</v>
      </c>
      <c r="C44" t="s">
        <v>599</v>
      </c>
      <c r="D44" s="39">
        <v>37489</v>
      </c>
      <c r="E44">
        <v>25</v>
      </c>
      <c r="F44" t="s">
        <v>821</v>
      </c>
      <c r="G44" s="2" t="s">
        <v>192</v>
      </c>
      <c r="H44" s="6">
        <v>33</v>
      </c>
      <c r="I44" s="7">
        <v>-1</v>
      </c>
      <c r="J44" s="6">
        <v>40</v>
      </c>
      <c r="K44" s="7">
        <v>0</v>
      </c>
      <c r="L44" s="6">
        <v>20</v>
      </c>
      <c r="M44" s="7">
        <v>0</v>
      </c>
      <c r="N44" s="6">
        <v>-7</v>
      </c>
      <c r="O44" s="7">
        <v>-1</v>
      </c>
      <c r="AF44" s="4"/>
      <c r="AG44" s="6"/>
      <c r="AH44" s="6"/>
      <c r="AI44" s="6"/>
      <c r="AK44" s="6"/>
      <c r="AL44" s="6"/>
    </row>
    <row r="45" spans="2:39" x14ac:dyDescent="0.25">
      <c r="B45" t="s">
        <v>293</v>
      </c>
      <c r="C45" t="s">
        <v>464</v>
      </c>
      <c r="D45" s="39">
        <v>37490</v>
      </c>
      <c r="F45" t="s">
        <v>577</v>
      </c>
      <c r="G45" s="2"/>
      <c r="H45" s="6">
        <v>25</v>
      </c>
      <c r="I45" s="7">
        <v>-2</v>
      </c>
      <c r="J45" s="6">
        <v>53</v>
      </c>
      <c r="K45" s="7">
        <v>5</v>
      </c>
      <c r="L45" s="6">
        <v>16</v>
      </c>
      <c r="M45" s="7">
        <v>-2</v>
      </c>
      <c r="N45" s="6">
        <v>-28</v>
      </c>
      <c r="O45" s="7">
        <v>-7</v>
      </c>
      <c r="AF45" s="4"/>
      <c r="AG45" s="6"/>
      <c r="AH45" s="6"/>
      <c r="AI45" s="6"/>
      <c r="AK45" s="6"/>
      <c r="AL45" s="6"/>
    </row>
    <row r="46" spans="2:39" x14ac:dyDescent="0.25">
      <c r="B46" t="s">
        <v>293</v>
      </c>
      <c r="C46" t="s">
        <v>600</v>
      </c>
      <c r="D46" s="39">
        <v>37491</v>
      </c>
      <c r="E46">
        <v>28</v>
      </c>
      <c r="F46" t="s">
        <v>678</v>
      </c>
      <c r="G46" s="2" t="s">
        <v>82</v>
      </c>
      <c r="H46" s="6">
        <v>32</v>
      </c>
      <c r="I46" s="7">
        <v>-1</v>
      </c>
      <c r="J46" s="6">
        <v>41</v>
      </c>
      <c r="K46" s="7">
        <v>-1</v>
      </c>
      <c r="L46" s="6">
        <v>21</v>
      </c>
      <c r="M46" s="7">
        <v>1</v>
      </c>
      <c r="N46" s="6">
        <v>-9</v>
      </c>
      <c r="O46" s="7">
        <v>0</v>
      </c>
      <c r="AF46" s="4"/>
      <c r="AG46" s="6"/>
      <c r="AH46" s="6"/>
      <c r="AI46" s="6"/>
      <c r="AK46" s="6"/>
      <c r="AL46" s="6"/>
    </row>
    <row r="47" spans="2:39" x14ac:dyDescent="0.25">
      <c r="B47" t="s">
        <v>293</v>
      </c>
      <c r="C47" t="s">
        <v>603</v>
      </c>
      <c r="D47" s="39">
        <v>37497</v>
      </c>
      <c r="E47">
        <v>1</v>
      </c>
      <c r="F47" t="s">
        <v>821</v>
      </c>
      <c r="G47" s="2" t="s">
        <v>192</v>
      </c>
      <c r="H47" s="6">
        <v>33</v>
      </c>
      <c r="I47" s="7">
        <v>0</v>
      </c>
      <c r="J47" s="6">
        <v>39</v>
      </c>
      <c r="K47" s="7">
        <v>-1</v>
      </c>
      <c r="L47" s="6">
        <v>21</v>
      </c>
      <c r="M47" s="7">
        <v>1</v>
      </c>
      <c r="N47" s="6">
        <v>-6</v>
      </c>
      <c r="O47" s="7">
        <v>1</v>
      </c>
      <c r="AF47" s="4"/>
      <c r="AG47" s="6"/>
      <c r="AH47" s="6"/>
      <c r="AI47" s="6"/>
      <c r="AK47" s="6"/>
      <c r="AL47" s="6"/>
    </row>
    <row r="48" spans="2:39" x14ac:dyDescent="0.25">
      <c r="B48" t="s">
        <v>295</v>
      </c>
      <c r="C48" t="s">
        <v>453</v>
      </c>
      <c r="D48" s="39">
        <v>37518</v>
      </c>
      <c r="F48" t="s">
        <v>577</v>
      </c>
      <c r="G48" s="2"/>
      <c r="H48" s="6">
        <v>27</v>
      </c>
      <c r="I48" s="7">
        <v>2</v>
      </c>
      <c r="J48" s="6">
        <v>53</v>
      </c>
      <c r="K48" s="7">
        <v>0</v>
      </c>
      <c r="L48" s="6">
        <v>15</v>
      </c>
      <c r="M48" s="7">
        <v>-1</v>
      </c>
      <c r="N48" s="6">
        <v>-26</v>
      </c>
      <c r="O48" s="7">
        <v>2</v>
      </c>
      <c r="AF48" s="4"/>
      <c r="AG48" s="6"/>
      <c r="AH48" s="6"/>
      <c r="AI48" s="6"/>
      <c r="AK48" s="6"/>
      <c r="AL48" s="6"/>
    </row>
    <row r="49" spans="2:39" x14ac:dyDescent="0.25">
      <c r="B49" t="s">
        <v>295</v>
      </c>
      <c r="C49" t="s">
        <v>427</v>
      </c>
      <c r="D49" s="39">
        <v>37519</v>
      </c>
      <c r="E49">
        <v>24</v>
      </c>
      <c r="F49" t="s">
        <v>678</v>
      </c>
      <c r="G49" s="2" t="s">
        <v>82</v>
      </c>
      <c r="H49" s="6">
        <v>34</v>
      </c>
      <c r="I49" s="7">
        <v>2</v>
      </c>
      <c r="J49" s="6">
        <v>39</v>
      </c>
      <c r="K49" s="7">
        <v>-2</v>
      </c>
      <c r="L49" s="6">
        <v>20</v>
      </c>
      <c r="M49" s="7">
        <v>-1</v>
      </c>
      <c r="N49" s="6">
        <v>-5</v>
      </c>
      <c r="O49" s="7">
        <v>4</v>
      </c>
      <c r="AF49" s="4"/>
      <c r="AG49" s="6"/>
      <c r="AH49" s="6"/>
      <c r="AI49" s="6"/>
      <c r="AK49" s="6"/>
      <c r="AL49" s="6"/>
    </row>
    <row r="50" spans="2:39" x14ac:dyDescent="0.25">
      <c r="B50" t="s">
        <v>295</v>
      </c>
      <c r="C50" t="s">
        <v>566</v>
      </c>
      <c r="D50" s="39">
        <v>37524</v>
      </c>
      <c r="E50">
        <v>29</v>
      </c>
      <c r="F50" t="s">
        <v>821</v>
      </c>
      <c r="G50" s="2" t="s">
        <v>192</v>
      </c>
      <c r="H50" s="6">
        <v>32</v>
      </c>
      <c r="I50" s="7">
        <v>-1</v>
      </c>
      <c r="J50" s="6">
        <v>40</v>
      </c>
      <c r="K50" s="7">
        <v>1</v>
      </c>
      <c r="L50" s="6">
        <v>22</v>
      </c>
      <c r="M50" s="7">
        <v>1</v>
      </c>
      <c r="N50" s="6">
        <v>-8</v>
      </c>
      <c r="O50" s="7">
        <v>-2</v>
      </c>
      <c r="AF50" s="4"/>
      <c r="AG50" s="6"/>
      <c r="AH50" s="6"/>
      <c r="AI50" s="6"/>
      <c r="AK50" s="6"/>
      <c r="AL50" s="6"/>
    </row>
    <row r="51" spans="2:39" x14ac:dyDescent="0.25">
      <c r="B51" t="s">
        <v>295</v>
      </c>
      <c r="C51" t="s">
        <v>568</v>
      </c>
      <c r="D51" s="39">
        <v>37526</v>
      </c>
      <c r="E51">
        <v>4</v>
      </c>
      <c r="F51" t="s">
        <v>357</v>
      </c>
      <c r="G51" s="2" t="s">
        <v>54</v>
      </c>
      <c r="H51" s="6">
        <v>28</v>
      </c>
      <c r="I51" s="7">
        <v>-3</v>
      </c>
      <c r="J51" s="6">
        <v>41</v>
      </c>
      <c r="K51" s="7">
        <v>0</v>
      </c>
      <c r="L51" s="6">
        <v>21</v>
      </c>
      <c r="M51" s="7">
        <v>2</v>
      </c>
      <c r="N51" s="6">
        <v>-13</v>
      </c>
      <c r="O51" s="7">
        <v>-3</v>
      </c>
      <c r="AF51" s="4"/>
      <c r="AG51" s="6">
        <v>11</v>
      </c>
      <c r="AH51" s="6">
        <v>36</v>
      </c>
      <c r="AI51" s="6">
        <v>19</v>
      </c>
      <c r="AK51" s="6">
        <v>34</v>
      </c>
      <c r="AL51" s="6">
        <v>46</v>
      </c>
      <c r="AM51" s="7">
        <f>AK51-AL51</f>
        <v>-12</v>
      </c>
    </row>
    <row r="52" spans="2:39" x14ac:dyDescent="0.25">
      <c r="B52" t="s">
        <v>297</v>
      </c>
      <c r="C52" s="5" t="s">
        <v>315</v>
      </c>
      <c r="D52" s="39">
        <v>37530</v>
      </c>
      <c r="E52">
        <v>7</v>
      </c>
      <c r="F52" t="s">
        <v>821</v>
      </c>
      <c r="G52" s="2" t="s">
        <v>54</v>
      </c>
      <c r="H52" s="6">
        <v>31</v>
      </c>
      <c r="I52" s="7">
        <v>-1</v>
      </c>
      <c r="J52" s="6">
        <v>40</v>
      </c>
      <c r="K52" s="7">
        <v>0</v>
      </c>
      <c r="L52" s="6">
        <v>22</v>
      </c>
      <c r="M52" s="7">
        <v>0</v>
      </c>
      <c r="N52" s="6">
        <v>-9</v>
      </c>
      <c r="O52" s="7">
        <v>-1</v>
      </c>
      <c r="AF52" s="4"/>
      <c r="AK52" s="6"/>
      <c r="AL52" s="6"/>
    </row>
    <row r="53" spans="2:39" x14ac:dyDescent="0.25">
      <c r="B53" t="s">
        <v>297</v>
      </c>
      <c r="C53" s="5" t="s">
        <v>571</v>
      </c>
      <c r="D53" s="39">
        <v>37531</v>
      </c>
      <c r="E53">
        <v>6</v>
      </c>
      <c r="F53" t="s">
        <v>678</v>
      </c>
      <c r="G53" s="2" t="s">
        <v>136</v>
      </c>
      <c r="H53" s="6">
        <v>27</v>
      </c>
      <c r="I53" s="7">
        <v>-7</v>
      </c>
      <c r="J53" s="6">
        <v>42</v>
      </c>
      <c r="K53" s="7">
        <v>3</v>
      </c>
      <c r="L53" s="6">
        <v>23</v>
      </c>
      <c r="M53" s="7">
        <v>3</v>
      </c>
      <c r="N53" s="6">
        <v>-15</v>
      </c>
      <c r="O53" s="7">
        <v>-10</v>
      </c>
      <c r="Q53" t="s">
        <v>827</v>
      </c>
      <c r="AF53" s="4"/>
      <c r="AK53" s="6"/>
      <c r="AL53" s="6"/>
    </row>
    <row r="54" spans="2:39" x14ac:dyDescent="0.25">
      <c r="B54" t="s">
        <v>297</v>
      </c>
      <c r="C54" s="5" t="s">
        <v>562</v>
      </c>
      <c r="D54" s="39">
        <v>37540</v>
      </c>
      <c r="E54">
        <v>13</v>
      </c>
      <c r="F54" t="s">
        <v>821</v>
      </c>
      <c r="G54" s="2" t="s">
        <v>124</v>
      </c>
      <c r="H54" s="6">
        <v>33</v>
      </c>
      <c r="I54" s="7">
        <v>2</v>
      </c>
      <c r="J54" s="6">
        <v>40</v>
      </c>
      <c r="K54" s="7">
        <v>0</v>
      </c>
      <c r="L54" s="6">
        <v>20</v>
      </c>
      <c r="M54" s="7">
        <v>-2</v>
      </c>
      <c r="N54" s="6">
        <v>-7</v>
      </c>
      <c r="O54" s="7">
        <v>2</v>
      </c>
      <c r="W54" s="6">
        <v>31</v>
      </c>
      <c r="X54" s="6">
        <v>65</v>
      </c>
      <c r="Y54" s="7">
        <f>W54-X54</f>
        <v>-34</v>
      </c>
      <c r="Z54" s="6">
        <v>57</v>
      </c>
      <c r="AA54" s="6">
        <v>41</v>
      </c>
      <c r="AB54" s="7">
        <f>Z54-AA54</f>
        <v>16</v>
      </c>
      <c r="AC54" s="6">
        <v>60</v>
      </c>
      <c r="AD54" s="6">
        <v>30</v>
      </c>
      <c r="AE54" s="7">
        <f>AC54-AD54</f>
        <v>30</v>
      </c>
      <c r="AF54" s="4" t="s">
        <v>826</v>
      </c>
      <c r="AG54" s="7"/>
      <c r="AH54" s="7"/>
      <c r="AI54" s="7"/>
    </row>
    <row r="55" spans="2:39" x14ac:dyDescent="0.25">
      <c r="B55" t="s">
        <v>297</v>
      </c>
      <c r="C55" t="s">
        <v>301</v>
      </c>
      <c r="D55" s="39">
        <v>37546</v>
      </c>
      <c r="F55" t="s">
        <v>577</v>
      </c>
      <c r="G55" s="2"/>
      <c r="H55" s="6">
        <v>25</v>
      </c>
      <c r="I55" s="7">
        <v>-2</v>
      </c>
      <c r="J55" s="6">
        <v>57</v>
      </c>
      <c r="K55" s="7">
        <v>4</v>
      </c>
      <c r="L55" s="6">
        <v>13</v>
      </c>
      <c r="M55" s="7">
        <v>-2</v>
      </c>
      <c r="N55" s="6">
        <v>-32</v>
      </c>
      <c r="O55" s="7">
        <v>-6</v>
      </c>
      <c r="W55" s="6"/>
      <c r="X55" s="6"/>
      <c r="Y55" s="7"/>
      <c r="Z55" s="6"/>
      <c r="AA55" s="6"/>
      <c r="AB55" s="7"/>
      <c r="AC55" s="6"/>
      <c r="AD55" s="6"/>
      <c r="AE55" s="7"/>
      <c r="AF55" s="4"/>
      <c r="AG55" s="7"/>
      <c r="AH55" s="7"/>
      <c r="AI55" s="7"/>
    </row>
    <row r="56" spans="2:39" x14ac:dyDescent="0.25">
      <c r="B56" t="s">
        <v>297</v>
      </c>
      <c r="C56" s="5" t="s">
        <v>437</v>
      </c>
      <c r="D56" s="39">
        <v>37547</v>
      </c>
      <c r="E56">
        <v>22</v>
      </c>
      <c r="F56" t="s">
        <v>678</v>
      </c>
      <c r="G56" s="2" t="s">
        <v>82</v>
      </c>
      <c r="H56" s="6">
        <v>32</v>
      </c>
      <c r="I56" s="7">
        <v>5</v>
      </c>
      <c r="J56" s="6">
        <v>43</v>
      </c>
      <c r="K56" s="7">
        <v>1</v>
      </c>
      <c r="L56" s="6">
        <v>20</v>
      </c>
      <c r="M56" s="7">
        <v>-3</v>
      </c>
      <c r="N56" s="6">
        <v>-11</v>
      </c>
      <c r="O56" s="7">
        <v>4</v>
      </c>
      <c r="AF56" s="4"/>
    </row>
    <row r="57" spans="2:39" x14ac:dyDescent="0.25">
      <c r="B57" t="s">
        <v>297</v>
      </c>
      <c r="C57" t="s">
        <v>600</v>
      </c>
      <c r="D57" s="39">
        <v>37552</v>
      </c>
      <c r="E57">
        <v>27</v>
      </c>
      <c r="F57" t="s">
        <v>821</v>
      </c>
      <c r="G57" s="2" t="s">
        <v>192</v>
      </c>
      <c r="H57" s="6">
        <v>31</v>
      </c>
      <c r="I57" s="7">
        <v>-2</v>
      </c>
      <c r="J57" s="6">
        <v>40</v>
      </c>
      <c r="K57" s="7">
        <v>0</v>
      </c>
      <c r="L57" s="6">
        <v>22</v>
      </c>
      <c r="M57" s="7">
        <v>1</v>
      </c>
      <c r="N57" s="6">
        <v>-9</v>
      </c>
      <c r="O57" s="7">
        <v>-2</v>
      </c>
      <c r="AF57" s="4"/>
    </row>
    <row r="58" spans="2:39" x14ac:dyDescent="0.25">
      <c r="B58" t="s">
        <v>297</v>
      </c>
      <c r="C58" s="5" t="s">
        <v>643</v>
      </c>
      <c r="D58" s="39">
        <v>37560</v>
      </c>
      <c r="E58">
        <v>3</v>
      </c>
      <c r="F58" t="s">
        <v>821</v>
      </c>
      <c r="G58" s="2" t="s">
        <v>124</v>
      </c>
      <c r="H58" s="6">
        <v>31</v>
      </c>
      <c r="I58" s="7">
        <v>0</v>
      </c>
      <c r="J58" s="6">
        <v>40</v>
      </c>
      <c r="K58" s="7">
        <v>0</v>
      </c>
      <c r="L58" s="6">
        <v>21</v>
      </c>
      <c r="M58" s="7">
        <v>-1</v>
      </c>
      <c r="N58" s="6">
        <v>-9</v>
      </c>
      <c r="O58" s="7">
        <v>0</v>
      </c>
      <c r="AF58" s="4"/>
    </row>
    <row r="59" spans="2:39" x14ac:dyDescent="0.25">
      <c r="B59" t="s">
        <v>296</v>
      </c>
      <c r="C59" s="5" t="s">
        <v>593</v>
      </c>
      <c r="D59" s="39">
        <v>37566</v>
      </c>
      <c r="E59">
        <v>10</v>
      </c>
      <c r="F59" t="s">
        <v>678</v>
      </c>
      <c r="G59" s="2" t="s">
        <v>194</v>
      </c>
      <c r="H59" s="6">
        <v>29</v>
      </c>
      <c r="I59" s="7">
        <v>-3</v>
      </c>
      <c r="J59" s="6">
        <v>43</v>
      </c>
      <c r="K59" s="7">
        <v>0</v>
      </c>
      <c r="L59" s="6">
        <v>21</v>
      </c>
      <c r="M59" s="7">
        <v>1</v>
      </c>
      <c r="N59" s="6">
        <v>-14</v>
      </c>
      <c r="O59" s="7">
        <v>-3</v>
      </c>
      <c r="AF59" s="4"/>
    </row>
    <row r="60" spans="2:39" x14ac:dyDescent="0.25">
      <c r="B60" t="s">
        <v>296</v>
      </c>
      <c r="D60" s="39">
        <v>37567</v>
      </c>
      <c r="E60">
        <v>10</v>
      </c>
      <c r="F60" t="s">
        <v>678</v>
      </c>
      <c r="G60" s="2" t="s">
        <v>136</v>
      </c>
      <c r="H60" s="6">
        <v>29</v>
      </c>
      <c r="I60" s="7">
        <v>0</v>
      </c>
      <c r="J60" s="6"/>
      <c r="K60" s="7"/>
      <c r="L60" s="6"/>
      <c r="M60" s="7"/>
      <c r="O60" s="7"/>
      <c r="AF60" s="4"/>
    </row>
    <row r="61" spans="2:39" x14ac:dyDescent="0.25">
      <c r="B61" t="s">
        <v>296</v>
      </c>
      <c r="C61" t="s">
        <v>514</v>
      </c>
      <c r="D61" s="39">
        <v>37574</v>
      </c>
      <c r="E61">
        <v>17</v>
      </c>
      <c r="F61" t="s">
        <v>821</v>
      </c>
      <c r="G61" s="2" t="s">
        <v>192</v>
      </c>
      <c r="H61" s="6">
        <v>31</v>
      </c>
      <c r="I61" s="7">
        <v>0</v>
      </c>
      <c r="J61" s="6">
        <v>41</v>
      </c>
      <c r="K61" s="7">
        <v>1</v>
      </c>
      <c r="L61" s="6">
        <v>21</v>
      </c>
      <c r="M61" s="7">
        <v>0</v>
      </c>
      <c r="N61" s="6">
        <v>-10</v>
      </c>
      <c r="O61" s="7">
        <v>-1</v>
      </c>
      <c r="AF61" s="4"/>
    </row>
    <row r="62" spans="2:39" x14ac:dyDescent="0.25">
      <c r="B62" t="s">
        <v>296</v>
      </c>
      <c r="C62" t="s">
        <v>350</v>
      </c>
      <c r="D62" s="39">
        <v>37574</v>
      </c>
      <c r="E62">
        <v>25</v>
      </c>
      <c r="F62" t="s">
        <v>577</v>
      </c>
      <c r="G62" s="2" t="s">
        <v>72</v>
      </c>
      <c r="H62" s="6">
        <v>30</v>
      </c>
      <c r="I62" s="7">
        <v>3</v>
      </c>
      <c r="J62" s="6">
        <v>42</v>
      </c>
      <c r="K62" s="7">
        <v>-6</v>
      </c>
      <c r="L62" s="6">
        <v>21</v>
      </c>
      <c r="M62" s="7">
        <v>3</v>
      </c>
      <c r="N62" s="6">
        <v>-12</v>
      </c>
      <c r="O62" s="7">
        <v>9</v>
      </c>
      <c r="Q62" t="s">
        <v>828</v>
      </c>
      <c r="AF62" s="4"/>
    </row>
    <row r="63" spans="2:39" x14ac:dyDescent="0.25">
      <c r="B63" t="s">
        <v>296</v>
      </c>
      <c r="C63" t="s">
        <v>319</v>
      </c>
      <c r="D63" s="39">
        <v>37575</v>
      </c>
      <c r="E63">
        <v>19</v>
      </c>
      <c r="F63" t="s">
        <v>678</v>
      </c>
      <c r="G63" s="2" t="s">
        <v>82</v>
      </c>
      <c r="H63" s="6">
        <v>29</v>
      </c>
      <c r="I63" s="7">
        <v>0</v>
      </c>
      <c r="J63" s="6">
        <v>42</v>
      </c>
      <c r="K63" s="7"/>
      <c r="L63" s="6">
        <v>22</v>
      </c>
      <c r="M63" s="7"/>
      <c r="N63" s="6">
        <v>-13</v>
      </c>
      <c r="O63" s="7"/>
      <c r="AF63" s="4"/>
    </row>
    <row r="64" spans="2:39" x14ac:dyDescent="0.25">
      <c r="B64" t="s">
        <v>296</v>
      </c>
      <c r="C64" t="s">
        <v>427</v>
      </c>
      <c r="D64" s="39">
        <v>37580</v>
      </c>
      <c r="E64">
        <v>24</v>
      </c>
      <c r="F64" t="s">
        <v>821</v>
      </c>
      <c r="G64" s="2" t="s">
        <v>192</v>
      </c>
      <c r="H64" s="6">
        <v>30</v>
      </c>
      <c r="I64" s="7">
        <v>-1</v>
      </c>
      <c r="J64" s="6">
        <v>39</v>
      </c>
      <c r="K64" s="7">
        <v>-2</v>
      </c>
      <c r="L64" s="6">
        <v>23</v>
      </c>
      <c r="M64" s="7">
        <v>2</v>
      </c>
      <c r="N64" s="6">
        <v>-9</v>
      </c>
      <c r="O64" s="7">
        <v>1</v>
      </c>
      <c r="AF64" s="4"/>
    </row>
    <row r="65" spans="1:39" x14ac:dyDescent="0.25">
      <c r="B65" t="s">
        <v>296</v>
      </c>
      <c r="C65" t="s">
        <v>660</v>
      </c>
      <c r="D65" s="39">
        <v>37588</v>
      </c>
      <c r="E65">
        <v>1</v>
      </c>
      <c r="F65" t="s">
        <v>821</v>
      </c>
      <c r="G65" s="2" t="s">
        <v>124</v>
      </c>
      <c r="H65" s="6">
        <v>31</v>
      </c>
      <c r="I65" s="7">
        <v>1</v>
      </c>
      <c r="J65" s="6">
        <v>40</v>
      </c>
      <c r="K65" s="7">
        <v>1</v>
      </c>
      <c r="L65" s="6">
        <v>21</v>
      </c>
      <c r="M65" s="7">
        <v>-2</v>
      </c>
      <c r="N65" s="6">
        <v>-9</v>
      </c>
      <c r="O65" s="7">
        <v>0</v>
      </c>
      <c r="AF65" s="4"/>
    </row>
    <row r="66" spans="1:39" x14ac:dyDescent="0.25">
      <c r="B66" t="s">
        <v>266</v>
      </c>
      <c r="C66" s="5" t="s">
        <v>572</v>
      </c>
      <c r="D66" s="39">
        <v>37595</v>
      </c>
      <c r="E66">
        <v>8</v>
      </c>
      <c r="F66" t="s">
        <v>821</v>
      </c>
      <c r="G66" s="2" t="s">
        <v>124</v>
      </c>
      <c r="H66" s="6">
        <v>31</v>
      </c>
      <c r="I66" s="7">
        <v>0</v>
      </c>
      <c r="J66" s="6">
        <v>38</v>
      </c>
      <c r="K66" s="7">
        <v>-2</v>
      </c>
      <c r="L66" s="6">
        <v>23</v>
      </c>
      <c r="M66" s="7">
        <v>2</v>
      </c>
      <c r="N66" s="6">
        <v>-7</v>
      </c>
      <c r="O66" s="7">
        <v>2</v>
      </c>
      <c r="AF66" s="4"/>
    </row>
    <row r="67" spans="1:39" x14ac:dyDescent="0.25">
      <c r="B67" t="s">
        <v>266</v>
      </c>
      <c r="C67" s="5" t="s">
        <v>451</v>
      </c>
      <c r="D67" s="39">
        <v>37602</v>
      </c>
      <c r="E67">
        <v>28</v>
      </c>
      <c r="F67" t="s">
        <v>577</v>
      </c>
      <c r="G67" s="2" t="s">
        <v>72</v>
      </c>
      <c r="H67" s="6">
        <v>33</v>
      </c>
      <c r="I67" s="7">
        <v>3</v>
      </c>
      <c r="J67" s="6">
        <v>37</v>
      </c>
      <c r="K67" s="7">
        <v>-5</v>
      </c>
      <c r="L67" s="6">
        <v>24</v>
      </c>
      <c r="M67" s="7">
        <v>3</v>
      </c>
      <c r="N67" s="6">
        <v>-4</v>
      </c>
      <c r="O67" s="7">
        <v>-8</v>
      </c>
      <c r="AF67" s="4"/>
    </row>
    <row r="68" spans="1:39" x14ac:dyDescent="0.25">
      <c r="B68" t="s">
        <v>266</v>
      </c>
      <c r="C68" t="s">
        <v>441</v>
      </c>
      <c r="D68" s="39">
        <v>37603</v>
      </c>
      <c r="E68">
        <v>17</v>
      </c>
      <c r="F68" t="s">
        <v>678</v>
      </c>
      <c r="G68" s="2" t="s">
        <v>82</v>
      </c>
      <c r="H68" s="6">
        <v>27</v>
      </c>
      <c r="I68" s="7">
        <v>-2</v>
      </c>
      <c r="J68" s="6">
        <v>41</v>
      </c>
      <c r="K68" s="7">
        <v>-1</v>
      </c>
      <c r="L68" s="6">
        <v>23</v>
      </c>
      <c r="M68" s="7">
        <v>1</v>
      </c>
      <c r="N68" s="6">
        <v>-14</v>
      </c>
      <c r="O68" s="7">
        <v>-3</v>
      </c>
      <c r="AF68" s="4"/>
    </row>
    <row r="69" spans="1:39" x14ac:dyDescent="0.25">
      <c r="B69" t="s">
        <v>266</v>
      </c>
      <c r="C69" t="s">
        <v>641</v>
      </c>
      <c r="D69" s="39">
        <v>37609</v>
      </c>
      <c r="E69">
        <v>22</v>
      </c>
      <c r="F69" t="s">
        <v>821</v>
      </c>
      <c r="G69" s="2" t="s">
        <v>192</v>
      </c>
      <c r="H69" s="6">
        <v>32</v>
      </c>
      <c r="I69" s="7">
        <v>1</v>
      </c>
      <c r="J69" s="6">
        <v>39</v>
      </c>
      <c r="K69" s="7">
        <v>1</v>
      </c>
      <c r="L69" s="6">
        <v>21</v>
      </c>
      <c r="M69" s="7">
        <v>-2</v>
      </c>
      <c r="N69" s="6">
        <v>-7</v>
      </c>
      <c r="O69" s="7">
        <v>0</v>
      </c>
      <c r="Q69" s="7"/>
      <c r="S69" s="7"/>
      <c r="U69" s="7"/>
      <c r="AF69" s="4"/>
    </row>
    <row r="70" spans="1:39" x14ac:dyDescent="0.25">
      <c r="A70" s="1">
        <v>2003</v>
      </c>
      <c r="B70" t="s">
        <v>267</v>
      </c>
      <c r="C70" s="5" t="s">
        <v>589</v>
      </c>
      <c r="D70" s="39">
        <v>37624</v>
      </c>
      <c r="E70">
        <v>6</v>
      </c>
      <c r="F70" t="s">
        <v>829</v>
      </c>
      <c r="G70" s="2" t="s">
        <v>224</v>
      </c>
      <c r="H70" s="6">
        <v>32</v>
      </c>
      <c r="I70" s="7"/>
      <c r="J70" s="6">
        <v>37</v>
      </c>
      <c r="K70" s="7"/>
      <c r="L70" s="6">
        <v>25</v>
      </c>
      <c r="M70" s="7"/>
      <c r="N70" s="6">
        <v>-5</v>
      </c>
      <c r="O70" s="7"/>
      <c r="AF70" s="4"/>
    </row>
    <row r="71" spans="1:39" x14ac:dyDescent="0.25">
      <c r="A71" s="1"/>
      <c r="B71" t="s">
        <v>267</v>
      </c>
      <c r="C71" s="5" t="s">
        <v>589</v>
      </c>
      <c r="D71" s="39">
        <v>37624</v>
      </c>
      <c r="E71">
        <v>5</v>
      </c>
      <c r="F71" t="s">
        <v>821</v>
      </c>
      <c r="G71" s="2" t="s">
        <v>124</v>
      </c>
      <c r="H71" s="6">
        <v>31</v>
      </c>
      <c r="I71" s="7">
        <v>-1</v>
      </c>
      <c r="J71" s="6">
        <v>38</v>
      </c>
      <c r="K71" s="7">
        <v>-1</v>
      </c>
      <c r="L71" s="6">
        <v>23</v>
      </c>
      <c r="M71" s="7">
        <v>2</v>
      </c>
      <c r="N71" s="6">
        <v>-7</v>
      </c>
      <c r="O71" s="7">
        <v>0</v>
      </c>
      <c r="W71" s="6">
        <v>19</v>
      </c>
      <c r="X71" s="6">
        <v>75</v>
      </c>
      <c r="Y71" s="7">
        <f>W71-X71</f>
        <v>-56</v>
      </c>
      <c r="Z71" s="6">
        <v>48</v>
      </c>
      <c r="AA71" s="6">
        <v>51</v>
      </c>
      <c r="AB71" s="7">
        <f>Z71-AA71</f>
        <v>-3</v>
      </c>
      <c r="AC71" s="6">
        <v>62</v>
      </c>
      <c r="AD71" s="6">
        <v>26</v>
      </c>
      <c r="AE71" s="7">
        <f>AC71-AD71</f>
        <v>36</v>
      </c>
      <c r="AF71" s="4" t="s">
        <v>826</v>
      </c>
      <c r="AG71" s="6"/>
      <c r="AH71" s="6"/>
      <c r="AI71" s="6"/>
    </row>
    <row r="72" spans="1:39" x14ac:dyDescent="0.25">
      <c r="A72" s="1"/>
      <c r="B72" t="s">
        <v>267</v>
      </c>
      <c r="C72" t="s">
        <v>640</v>
      </c>
      <c r="D72" s="39">
        <v>37637</v>
      </c>
      <c r="E72">
        <v>19</v>
      </c>
      <c r="F72" t="s">
        <v>821</v>
      </c>
      <c r="G72" s="2" t="s">
        <v>124</v>
      </c>
      <c r="H72" s="6">
        <v>31</v>
      </c>
      <c r="I72" s="7">
        <v>0</v>
      </c>
      <c r="J72" s="6">
        <v>37</v>
      </c>
      <c r="K72" s="7">
        <v>-1</v>
      </c>
      <c r="L72" s="6">
        <v>25</v>
      </c>
      <c r="M72" s="7">
        <v>2</v>
      </c>
      <c r="N72" s="6">
        <v>-6</v>
      </c>
      <c r="O72" s="7">
        <v>1</v>
      </c>
      <c r="W72" s="6">
        <v>20</v>
      </c>
      <c r="X72" s="6">
        <v>72</v>
      </c>
      <c r="Y72" s="7">
        <f>W72-X72</f>
        <v>-52</v>
      </c>
      <c r="Z72" s="6">
        <v>42</v>
      </c>
      <c r="AA72" s="6">
        <v>57</v>
      </c>
      <c r="AB72" s="7">
        <f>Z72-AA72</f>
        <v>-15</v>
      </c>
      <c r="AC72" s="6">
        <v>59</v>
      </c>
      <c r="AD72" s="6">
        <v>28</v>
      </c>
      <c r="AE72" s="7">
        <f>AC72-AD72</f>
        <v>31</v>
      </c>
      <c r="AF72" s="4" t="s">
        <v>826</v>
      </c>
      <c r="AG72" s="6"/>
      <c r="AH72" s="6"/>
      <c r="AI72" s="6"/>
    </row>
    <row r="73" spans="1:39" x14ac:dyDescent="0.25">
      <c r="B73" t="s">
        <v>267</v>
      </c>
      <c r="C73" s="5" t="s">
        <v>523</v>
      </c>
      <c r="D73" s="39">
        <v>37638</v>
      </c>
      <c r="E73">
        <v>22</v>
      </c>
      <c r="F73" t="s">
        <v>678</v>
      </c>
      <c r="G73" s="2" t="s">
        <v>82</v>
      </c>
      <c r="H73" s="6">
        <v>30</v>
      </c>
      <c r="I73" s="7">
        <v>3</v>
      </c>
      <c r="J73" s="6">
        <v>43</v>
      </c>
      <c r="K73" s="7">
        <v>2</v>
      </c>
      <c r="L73" s="6">
        <v>21</v>
      </c>
      <c r="M73" s="7">
        <v>-2</v>
      </c>
      <c r="N73" s="6">
        <v>-13</v>
      </c>
      <c r="O73" s="7">
        <v>1</v>
      </c>
      <c r="AF73" s="4"/>
      <c r="AG73" s="6"/>
      <c r="AH73" s="6"/>
      <c r="AI73" s="6"/>
    </row>
    <row r="74" spans="1:39" x14ac:dyDescent="0.25">
      <c r="B74" t="s">
        <v>267</v>
      </c>
      <c r="C74" t="s">
        <v>625</v>
      </c>
      <c r="D74" s="39">
        <v>37644</v>
      </c>
      <c r="E74">
        <v>26</v>
      </c>
      <c r="F74" t="s">
        <v>821</v>
      </c>
      <c r="G74" s="2" t="s">
        <v>192</v>
      </c>
      <c r="H74" s="6">
        <v>31</v>
      </c>
      <c r="I74" s="7">
        <v>0</v>
      </c>
      <c r="J74" s="6">
        <v>37</v>
      </c>
      <c r="K74" s="7">
        <v>0</v>
      </c>
      <c r="L74" s="6">
        <v>24</v>
      </c>
      <c r="M74" s="7">
        <v>-1</v>
      </c>
      <c r="N74" s="6">
        <v>-6</v>
      </c>
      <c r="O74" s="7">
        <v>0</v>
      </c>
      <c r="W74" s="6"/>
      <c r="X74" s="6"/>
      <c r="Z74" s="6"/>
      <c r="AA74" s="6"/>
      <c r="AF74" s="4"/>
      <c r="AG74" s="6"/>
      <c r="AH74" s="6"/>
      <c r="AI74" s="6"/>
    </row>
    <row r="75" spans="1:39" x14ac:dyDescent="0.25">
      <c r="B75" t="s">
        <v>267</v>
      </c>
      <c r="C75" t="s">
        <v>364</v>
      </c>
      <c r="D75" s="39">
        <v>37644</v>
      </c>
      <c r="F75" t="s">
        <v>577</v>
      </c>
      <c r="G75" s="2"/>
      <c r="H75" s="6">
        <v>31</v>
      </c>
      <c r="I75" s="7">
        <v>-2</v>
      </c>
      <c r="J75" s="6">
        <v>40</v>
      </c>
      <c r="K75" s="7">
        <v>3</v>
      </c>
      <c r="L75" s="6">
        <v>22</v>
      </c>
      <c r="M75" s="7">
        <v>-2</v>
      </c>
      <c r="N75" s="6">
        <v>-9</v>
      </c>
      <c r="O75" s="7">
        <v>-5</v>
      </c>
      <c r="W75" s="6"/>
      <c r="X75" s="6"/>
      <c r="Z75" s="6"/>
      <c r="AA75" s="6"/>
      <c r="AF75" s="4"/>
      <c r="AG75" s="6"/>
      <c r="AH75" s="6"/>
      <c r="AI75" s="6"/>
    </row>
    <row r="76" spans="1:39" x14ac:dyDescent="0.25">
      <c r="B76" t="s">
        <v>267</v>
      </c>
      <c r="C76" t="s">
        <v>677</v>
      </c>
      <c r="D76" s="39">
        <v>37649</v>
      </c>
      <c r="E76">
        <v>31</v>
      </c>
      <c r="F76" t="s">
        <v>821</v>
      </c>
      <c r="G76" s="2" t="s">
        <v>54</v>
      </c>
      <c r="H76" s="6">
        <v>32</v>
      </c>
      <c r="I76" s="7">
        <v>1</v>
      </c>
      <c r="J76" s="6">
        <v>36</v>
      </c>
      <c r="K76" s="7">
        <v>-1</v>
      </c>
      <c r="L76" s="6">
        <v>24</v>
      </c>
      <c r="M76" s="7">
        <v>0</v>
      </c>
      <c r="N76" s="6">
        <v>-4</v>
      </c>
      <c r="O76" s="7">
        <v>2</v>
      </c>
      <c r="W76" s="6"/>
      <c r="X76" s="6"/>
      <c r="Z76" s="6"/>
      <c r="AA76" s="6"/>
      <c r="AF76" s="4"/>
      <c r="AG76" s="6">
        <v>15</v>
      </c>
      <c r="AH76" s="6">
        <v>33</v>
      </c>
      <c r="AI76" s="6">
        <v>22</v>
      </c>
      <c r="AK76" s="6">
        <v>28</v>
      </c>
      <c r="AL76" s="6">
        <v>62</v>
      </c>
      <c r="AM76" s="7">
        <f>AK76-AL76</f>
        <v>-34</v>
      </c>
    </row>
    <row r="77" spans="1:39" x14ac:dyDescent="0.25">
      <c r="B77" t="s">
        <v>268</v>
      </c>
      <c r="C77" s="5" t="s">
        <v>647</v>
      </c>
      <c r="D77" s="39">
        <v>37659</v>
      </c>
      <c r="E77">
        <v>9</v>
      </c>
      <c r="F77" t="s">
        <v>821</v>
      </c>
      <c r="G77" s="2" t="s">
        <v>124</v>
      </c>
      <c r="H77" s="6">
        <v>32</v>
      </c>
      <c r="I77" s="7">
        <v>0</v>
      </c>
      <c r="J77" s="6">
        <v>37</v>
      </c>
      <c r="K77" s="7">
        <v>1</v>
      </c>
      <c r="L77" s="6">
        <v>24</v>
      </c>
      <c r="M77" s="7">
        <v>0</v>
      </c>
      <c r="N77" s="6">
        <v>-5</v>
      </c>
      <c r="O77" s="7">
        <v>-1</v>
      </c>
      <c r="W77" s="6"/>
      <c r="X77" s="6"/>
      <c r="Z77" s="6"/>
      <c r="AA77" s="6"/>
      <c r="AF77" s="4"/>
      <c r="AG77" s="6"/>
      <c r="AH77" s="6"/>
      <c r="AI77" s="6"/>
    </row>
    <row r="78" spans="1:39" x14ac:dyDescent="0.25">
      <c r="B78" t="s">
        <v>268</v>
      </c>
      <c r="C78" s="5" t="s">
        <v>506</v>
      </c>
      <c r="D78" s="39">
        <v>37659</v>
      </c>
      <c r="E78">
        <v>11</v>
      </c>
      <c r="F78" t="s">
        <v>830</v>
      </c>
      <c r="G78" s="2" t="s">
        <v>224</v>
      </c>
      <c r="H78" s="6">
        <v>34</v>
      </c>
      <c r="I78" s="7"/>
      <c r="J78" s="6">
        <v>35</v>
      </c>
      <c r="K78" s="7"/>
      <c r="L78" s="6">
        <v>25</v>
      </c>
      <c r="M78" s="7"/>
      <c r="N78" s="6">
        <v>-1</v>
      </c>
      <c r="O78" s="7"/>
      <c r="W78" s="6"/>
      <c r="X78" s="6"/>
      <c r="Z78" s="6"/>
      <c r="AA78" s="6"/>
      <c r="AF78" s="4"/>
      <c r="AG78" s="6"/>
      <c r="AH78" s="6"/>
      <c r="AI78" s="6"/>
    </row>
    <row r="79" spans="1:39" x14ac:dyDescent="0.25">
      <c r="B79" t="s">
        <v>268</v>
      </c>
      <c r="C79" t="s">
        <v>514</v>
      </c>
      <c r="D79" s="39">
        <v>37666</v>
      </c>
      <c r="E79">
        <v>18</v>
      </c>
      <c r="F79" t="s">
        <v>678</v>
      </c>
      <c r="G79" s="2" t="s">
        <v>82</v>
      </c>
      <c r="H79" s="6">
        <v>31</v>
      </c>
      <c r="I79" s="7">
        <v>1</v>
      </c>
      <c r="J79" s="6">
        <v>39</v>
      </c>
      <c r="K79" s="7">
        <v>-4</v>
      </c>
      <c r="L79" s="6">
        <v>22</v>
      </c>
      <c r="M79" s="7">
        <v>1</v>
      </c>
      <c r="N79" s="6">
        <v>-8</v>
      </c>
      <c r="O79" s="7">
        <v>5</v>
      </c>
      <c r="W79" s="6"/>
      <c r="X79" s="6"/>
      <c r="Z79" s="6"/>
      <c r="AA79" s="6"/>
      <c r="AF79" s="4"/>
      <c r="AG79" s="6"/>
      <c r="AH79" s="6"/>
      <c r="AI79" s="6"/>
    </row>
    <row r="80" spans="1:39" x14ac:dyDescent="0.25">
      <c r="B80" t="s">
        <v>268</v>
      </c>
      <c r="C80" t="s">
        <v>596</v>
      </c>
      <c r="D80" s="39">
        <v>37669</v>
      </c>
      <c r="E80">
        <v>19</v>
      </c>
      <c r="F80" t="s">
        <v>821</v>
      </c>
      <c r="G80" s="2" t="s">
        <v>54</v>
      </c>
      <c r="H80" s="6">
        <v>33</v>
      </c>
      <c r="I80" s="7">
        <v>1</v>
      </c>
      <c r="J80" s="6">
        <v>34</v>
      </c>
      <c r="K80" s="7">
        <v>-3</v>
      </c>
      <c r="L80" s="6">
        <v>26</v>
      </c>
      <c r="M80" s="7">
        <v>2</v>
      </c>
      <c r="N80" s="6">
        <v>-1</v>
      </c>
      <c r="O80" s="7">
        <v>4</v>
      </c>
      <c r="W80" s="6"/>
      <c r="X80" s="6"/>
      <c r="Z80" s="6"/>
      <c r="AA80" s="6"/>
      <c r="AF80" s="4"/>
      <c r="AG80" s="6"/>
      <c r="AH80" s="6"/>
      <c r="AI80" s="6"/>
    </row>
    <row r="81" spans="2:39" x14ac:dyDescent="0.25">
      <c r="B81" t="s">
        <v>268</v>
      </c>
      <c r="C81" t="s">
        <v>598</v>
      </c>
      <c r="D81" s="39">
        <v>37672</v>
      </c>
      <c r="E81">
        <v>23</v>
      </c>
      <c r="F81" t="s">
        <v>821</v>
      </c>
      <c r="G81" s="2" t="s">
        <v>192</v>
      </c>
      <c r="H81" s="6">
        <v>33</v>
      </c>
      <c r="I81" s="7">
        <v>0</v>
      </c>
      <c r="J81" s="6">
        <v>35</v>
      </c>
      <c r="K81" s="7">
        <v>1</v>
      </c>
      <c r="L81" s="6">
        <v>25</v>
      </c>
      <c r="M81" s="7">
        <v>-1</v>
      </c>
      <c r="N81" s="6">
        <v>-2</v>
      </c>
      <c r="O81" s="7">
        <v>-1</v>
      </c>
      <c r="W81" s="6"/>
      <c r="X81" s="6"/>
      <c r="Z81" s="6"/>
      <c r="AA81" s="6"/>
      <c r="AF81" s="4"/>
      <c r="AG81" s="6"/>
      <c r="AH81" s="6"/>
      <c r="AI81" s="6"/>
    </row>
    <row r="82" spans="2:39" x14ac:dyDescent="0.25">
      <c r="B82" t="s">
        <v>268</v>
      </c>
      <c r="C82" t="s">
        <v>353</v>
      </c>
      <c r="D82" s="39">
        <v>37672</v>
      </c>
      <c r="E82">
        <v>3</v>
      </c>
      <c r="F82" t="s">
        <v>577</v>
      </c>
      <c r="G82" s="2" t="s">
        <v>72</v>
      </c>
      <c r="H82" s="6">
        <v>29</v>
      </c>
      <c r="I82" s="7">
        <v>-2</v>
      </c>
      <c r="J82" s="6">
        <v>41</v>
      </c>
      <c r="K82" s="7">
        <v>1</v>
      </c>
      <c r="L82" s="6">
        <v>22</v>
      </c>
      <c r="M82" s="7">
        <v>0</v>
      </c>
      <c r="N82" s="6">
        <v>-12</v>
      </c>
      <c r="O82" s="7">
        <v>-3</v>
      </c>
      <c r="Q82" t="s">
        <v>831</v>
      </c>
      <c r="W82" s="6"/>
      <c r="X82" s="6"/>
      <c r="Z82" s="6"/>
      <c r="AA82" s="6"/>
      <c r="AF82" s="4"/>
      <c r="AG82" s="6"/>
      <c r="AH82" s="6"/>
      <c r="AI82" s="6"/>
    </row>
    <row r="83" spans="2:39" x14ac:dyDescent="0.25">
      <c r="B83" t="s">
        <v>268</v>
      </c>
      <c r="C83" t="s">
        <v>579</v>
      </c>
      <c r="D83" s="39">
        <v>37677</v>
      </c>
      <c r="E83">
        <v>5</v>
      </c>
      <c r="F83" t="s">
        <v>821</v>
      </c>
      <c r="G83" s="2" t="s">
        <v>54</v>
      </c>
      <c r="H83" s="6">
        <v>31</v>
      </c>
      <c r="I83" s="7">
        <v>-2</v>
      </c>
      <c r="J83" s="6">
        <v>35</v>
      </c>
      <c r="K83" s="7">
        <v>0</v>
      </c>
      <c r="L83" s="6">
        <v>26</v>
      </c>
      <c r="M83" s="7">
        <v>1</v>
      </c>
      <c r="N83" s="6">
        <v>-4</v>
      </c>
      <c r="O83" s="7">
        <v>-2</v>
      </c>
      <c r="W83" s="6">
        <v>15</v>
      </c>
      <c r="X83" s="6">
        <v>65</v>
      </c>
      <c r="Y83" s="7">
        <f>W83-X83</f>
        <v>-50</v>
      </c>
      <c r="Z83" s="6">
        <v>34</v>
      </c>
      <c r="AA83" s="6">
        <v>59</v>
      </c>
      <c r="AB83" s="7">
        <f>Z83-AA83</f>
        <v>-25</v>
      </c>
      <c r="AF83" s="4"/>
      <c r="AG83" s="6">
        <v>12</v>
      </c>
      <c r="AH83" s="6">
        <v>36</v>
      </c>
      <c r="AI83" s="6">
        <v>23</v>
      </c>
      <c r="AK83" s="6">
        <v>31</v>
      </c>
      <c r="AL83" s="6">
        <v>61</v>
      </c>
      <c r="AM83" s="7">
        <f>AK83-AL83</f>
        <v>-30</v>
      </c>
    </row>
    <row r="84" spans="2:39" x14ac:dyDescent="0.25">
      <c r="B84" t="s">
        <v>294</v>
      </c>
      <c r="C84" s="5" t="s">
        <v>506</v>
      </c>
      <c r="D84" s="39">
        <v>37687</v>
      </c>
      <c r="E84">
        <v>12</v>
      </c>
      <c r="F84" t="s">
        <v>830</v>
      </c>
      <c r="G84" s="2" t="s">
        <v>224</v>
      </c>
      <c r="H84" s="6">
        <v>34</v>
      </c>
      <c r="I84" s="7">
        <v>0</v>
      </c>
      <c r="J84" s="6">
        <v>34</v>
      </c>
      <c r="K84" s="7">
        <v>-1</v>
      </c>
      <c r="L84" s="6">
        <v>24</v>
      </c>
      <c r="M84" s="7">
        <v>-1</v>
      </c>
      <c r="N84" s="6">
        <v>0</v>
      </c>
      <c r="O84" s="7">
        <v>1</v>
      </c>
      <c r="W84" s="6"/>
      <c r="X84" s="6"/>
      <c r="Z84" s="6"/>
      <c r="AA84" s="6"/>
      <c r="AF84" s="4"/>
      <c r="AG84" s="6"/>
      <c r="AH84" s="6"/>
      <c r="AI84" s="6"/>
    </row>
    <row r="85" spans="2:39" x14ac:dyDescent="0.25">
      <c r="B85" t="s">
        <v>294</v>
      </c>
      <c r="C85" t="s">
        <v>514</v>
      </c>
      <c r="D85" s="39">
        <v>37694</v>
      </c>
      <c r="E85">
        <v>18</v>
      </c>
      <c r="F85" t="s">
        <v>678</v>
      </c>
      <c r="G85" s="2" t="s">
        <v>82</v>
      </c>
      <c r="H85" s="6">
        <v>32</v>
      </c>
      <c r="I85" s="7">
        <v>1</v>
      </c>
      <c r="J85" s="6">
        <v>38</v>
      </c>
      <c r="K85" s="7">
        <v>-1</v>
      </c>
      <c r="L85" s="6">
        <v>24</v>
      </c>
      <c r="M85" s="7">
        <v>2</v>
      </c>
      <c r="N85" s="6">
        <v>-6</v>
      </c>
      <c r="O85" s="7">
        <v>2</v>
      </c>
      <c r="W85" s="6"/>
      <c r="X85" s="6"/>
      <c r="Z85" s="6"/>
      <c r="AA85" s="6"/>
      <c r="AF85" s="4"/>
      <c r="AG85" s="6"/>
      <c r="AH85" s="6"/>
      <c r="AI85" s="6"/>
    </row>
    <row r="86" spans="2:39" x14ac:dyDescent="0.25">
      <c r="B86" t="s">
        <v>294</v>
      </c>
      <c r="C86" t="s">
        <v>481</v>
      </c>
      <c r="D86" s="39">
        <v>37700</v>
      </c>
      <c r="E86">
        <v>28</v>
      </c>
      <c r="F86" t="s">
        <v>577</v>
      </c>
      <c r="H86" s="6">
        <v>29</v>
      </c>
      <c r="I86" s="7">
        <v>0</v>
      </c>
      <c r="J86" s="6">
        <v>43</v>
      </c>
      <c r="K86" s="7">
        <v>2</v>
      </c>
      <c r="L86" s="6">
        <v>21</v>
      </c>
      <c r="M86" s="7">
        <v>-1</v>
      </c>
      <c r="N86" s="6">
        <v>-14</v>
      </c>
      <c r="O86" s="7">
        <v>-2</v>
      </c>
      <c r="W86" s="6"/>
      <c r="X86" s="6"/>
      <c r="Z86" s="6"/>
      <c r="AA86" s="6"/>
      <c r="AF86" s="4"/>
      <c r="AG86" s="6"/>
      <c r="AH86" s="6"/>
      <c r="AI86" s="6"/>
    </row>
    <row r="87" spans="2:39" x14ac:dyDescent="0.25">
      <c r="B87" t="s">
        <v>294</v>
      </c>
      <c r="C87" t="s">
        <v>558</v>
      </c>
      <c r="D87" s="39">
        <v>37706</v>
      </c>
      <c r="E87">
        <v>28</v>
      </c>
      <c r="F87" t="s">
        <v>821</v>
      </c>
      <c r="G87" s="2" t="s">
        <v>54</v>
      </c>
      <c r="H87" s="6">
        <v>33</v>
      </c>
      <c r="I87" s="7">
        <v>2</v>
      </c>
      <c r="J87" s="6">
        <v>40</v>
      </c>
      <c r="K87" s="7">
        <v>5</v>
      </c>
      <c r="L87" s="6">
        <v>20</v>
      </c>
      <c r="M87" s="7">
        <v>-6</v>
      </c>
      <c r="N87" s="6">
        <v>-7</v>
      </c>
      <c r="O87" s="7">
        <v>-3</v>
      </c>
      <c r="W87" s="6"/>
      <c r="X87" s="6"/>
      <c r="Z87" s="6"/>
      <c r="AA87" s="6"/>
      <c r="AF87" s="4"/>
      <c r="AG87" s="6">
        <v>14</v>
      </c>
      <c r="AH87" s="6">
        <v>43</v>
      </c>
      <c r="AI87" s="6">
        <v>15</v>
      </c>
      <c r="AK87" s="6">
        <v>37</v>
      </c>
      <c r="AL87" s="6">
        <v>54</v>
      </c>
      <c r="AM87" s="7">
        <f>AK87-AL87</f>
        <v>-17</v>
      </c>
    </row>
    <row r="88" spans="2:39" x14ac:dyDescent="0.25">
      <c r="B88" t="s">
        <v>269</v>
      </c>
      <c r="C88" s="12" t="s">
        <v>589</v>
      </c>
      <c r="D88" s="39">
        <v>37714</v>
      </c>
      <c r="F88" t="s">
        <v>821</v>
      </c>
      <c r="G88" s="2"/>
      <c r="H88" s="6"/>
      <c r="I88" s="7"/>
      <c r="J88" s="6"/>
      <c r="K88" s="7"/>
      <c r="L88" s="6"/>
      <c r="M88" s="7"/>
      <c r="N88" s="6"/>
      <c r="O88" s="7"/>
      <c r="Q88" t="s">
        <v>832</v>
      </c>
      <c r="W88" s="6">
        <v>32</v>
      </c>
      <c r="X88" s="6">
        <v>57</v>
      </c>
      <c r="Y88" s="7">
        <f>W88-X88</f>
        <v>-25</v>
      </c>
      <c r="Z88" s="6">
        <v>57</v>
      </c>
      <c r="AA88" s="6">
        <v>42</v>
      </c>
      <c r="AB88" s="7">
        <f>Z88-AA88</f>
        <v>15</v>
      </c>
      <c r="AC88" s="6">
        <v>48</v>
      </c>
      <c r="AD88" s="6">
        <v>39</v>
      </c>
      <c r="AE88" s="7">
        <f>AC88-AD88</f>
        <v>9</v>
      </c>
      <c r="AF88" s="4" t="s">
        <v>826</v>
      </c>
      <c r="AG88" s="6"/>
      <c r="AH88" s="6"/>
      <c r="AI88" s="6"/>
    </row>
    <row r="89" spans="2:39" x14ac:dyDescent="0.25">
      <c r="B89" t="s">
        <v>269</v>
      </c>
      <c r="C89" s="5" t="s">
        <v>337</v>
      </c>
      <c r="D89" s="39">
        <v>37721</v>
      </c>
      <c r="E89">
        <v>13</v>
      </c>
      <c r="F89" t="s">
        <v>821</v>
      </c>
      <c r="G89" s="2" t="s">
        <v>124</v>
      </c>
      <c r="H89" s="6">
        <v>33</v>
      </c>
      <c r="I89" s="7">
        <v>0</v>
      </c>
      <c r="J89" s="6">
        <v>41</v>
      </c>
      <c r="K89" s="7">
        <v>1</v>
      </c>
      <c r="L89" s="6">
        <v>18</v>
      </c>
      <c r="M89" s="7">
        <v>-2</v>
      </c>
      <c r="N89" s="6">
        <v>-8</v>
      </c>
      <c r="O89" s="7">
        <v>-1</v>
      </c>
      <c r="W89" s="6">
        <v>32</v>
      </c>
      <c r="X89" s="6">
        <v>61</v>
      </c>
      <c r="Y89" s="7">
        <f>W89-X89</f>
        <v>-29</v>
      </c>
      <c r="Z89" s="6">
        <v>62</v>
      </c>
      <c r="AA89" s="6">
        <v>36</v>
      </c>
      <c r="AB89" s="7">
        <f>Z89-AA89</f>
        <v>26</v>
      </c>
      <c r="AC89" s="6">
        <v>49</v>
      </c>
      <c r="AD89" s="6">
        <v>38</v>
      </c>
      <c r="AE89" s="7">
        <f>AC89-AD89</f>
        <v>11</v>
      </c>
      <c r="AF89" s="4" t="s">
        <v>826</v>
      </c>
      <c r="AG89" s="6"/>
      <c r="AH89" s="6"/>
      <c r="AI89" s="6"/>
      <c r="AK89" s="6"/>
      <c r="AL89" s="6"/>
    </row>
    <row r="90" spans="2:39" x14ac:dyDescent="0.25">
      <c r="B90" t="s">
        <v>269</v>
      </c>
      <c r="C90" s="5" t="s">
        <v>655</v>
      </c>
      <c r="D90" s="39">
        <v>37721</v>
      </c>
      <c r="E90">
        <v>14</v>
      </c>
      <c r="F90" t="s">
        <v>830</v>
      </c>
      <c r="G90" s="2" t="s">
        <v>224</v>
      </c>
      <c r="H90" s="6">
        <v>29</v>
      </c>
      <c r="I90" s="7">
        <v>-5</v>
      </c>
      <c r="J90" s="6">
        <v>41</v>
      </c>
      <c r="K90" s="7">
        <v>7</v>
      </c>
      <c r="L90" s="6">
        <v>22</v>
      </c>
      <c r="M90" s="7">
        <v>-2</v>
      </c>
      <c r="N90" s="6">
        <v>-12</v>
      </c>
      <c r="O90" s="7">
        <v>-12</v>
      </c>
      <c r="AF90" s="4"/>
      <c r="AG90" s="6"/>
      <c r="AH90" s="6"/>
      <c r="AI90" s="6"/>
      <c r="AK90" s="6"/>
      <c r="AL90" s="6"/>
    </row>
    <row r="91" spans="2:39" x14ac:dyDescent="0.25">
      <c r="B91" t="s">
        <v>269</v>
      </c>
      <c r="C91" t="s">
        <v>523</v>
      </c>
      <c r="D91" s="39">
        <v>37728</v>
      </c>
      <c r="E91">
        <v>22</v>
      </c>
      <c r="F91" t="s">
        <v>678</v>
      </c>
      <c r="G91" s="2" t="s">
        <v>82</v>
      </c>
      <c r="H91" s="6">
        <v>30</v>
      </c>
      <c r="I91" s="7">
        <v>-2</v>
      </c>
      <c r="J91" s="6">
        <v>42</v>
      </c>
      <c r="K91" s="7">
        <v>4</v>
      </c>
      <c r="L91" s="6">
        <v>21</v>
      </c>
      <c r="M91" s="7">
        <v>-3</v>
      </c>
      <c r="N91" s="6">
        <v>-12</v>
      </c>
      <c r="O91" s="7">
        <v>-6</v>
      </c>
      <c r="AF91" s="4"/>
      <c r="AG91" s="6"/>
      <c r="AH91" s="6"/>
      <c r="AI91" s="6"/>
      <c r="AK91" s="6"/>
      <c r="AL91" s="6"/>
    </row>
    <row r="92" spans="2:39" x14ac:dyDescent="0.25">
      <c r="B92" t="s">
        <v>269</v>
      </c>
      <c r="C92" t="s">
        <v>688</v>
      </c>
      <c r="D92" s="39">
        <v>37733</v>
      </c>
      <c r="E92">
        <v>28</v>
      </c>
      <c r="F92" t="s">
        <v>821</v>
      </c>
      <c r="G92" s="2" t="s">
        <v>54</v>
      </c>
      <c r="H92" s="6">
        <v>32</v>
      </c>
      <c r="I92" s="7">
        <v>-1</v>
      </c>
      <c r="J92" s="6">
        <v>40</v>
      </c>
      <c r="K92" s="7">
        <v>-1</v>
      </c>
      <c r="L92" s="6">
        <v>21</v>
      </c>
      <c r="M92" s="7">
        <v>3</v>
      </c>
      <c r="N92" s="6">
        <v>-8</v>
      </c>
      <c r="O92" s="7">
        <v>0</v>
      </c>
      <c r="AF92" s="4"/>
      <c r="AG92" s="6">
        <v>14</v>
      </c>
      <c r="AH92" s="6">
        <v>42</v>
      </c>
      <c r="AI92" s="6">
        <v>15</v>
      </c>
      <c r="AK92" s="6">
        <v>36</v>
      </c>
      <c r="AL92" s="6">
        <v>54</v>
      </c>
      <c r="AM92" s="7">
        <f>AK92-AL92</f>
        <v>-18</v>
      </c>
    </row>
    <row r="93" spans="2:39" x14ac:dyDescent="0.25">
      <c r="B93" t="s">
        <v>269</v>
      </c>
      <c r="C93" t="s">
        <v>358</v>
      </c>
      <c r="D93" s="39">
        <v>37735</v>
      </c>
      <c r="E93">
        <v>30</v>
      </c>
      <c r="F93" t="s">
        <v>577</v>
      </c>
      <c r="H93" s="6">
        <v>29</v>
      </c>
      <c r="I93" s="7">
        <v>0</v>
      </c>
      <c r="J93" s="6">
        <v>43</v>
      </c>
      <c r="K93" s="7">
        <v>0</v>
      </c>
      <c r="L93" s="6">
        <v>21</v>
      </c>
      <c r="M93" s="7">
        <v>0</v>
      </c>
      <c r="N93" s="6">
        <v>-14</v>
      </c>
      <c r="O93" s="7">
        <v>0</v>
      </c>
      <c r="AG93" s="6"/>
      <c r="AH93" s="6"/>
      <c r="AI93" s="6"/>
      <c r="AK93" s="6"/>
      <c r="AL93" s="6"/>
    </row>
    <row r="94" spans="2:39" x14ac:dyDescent="0.25">
      <c r="B94" t="s">
        <v>270</v>
      </c>
      <c r="C94" s="5" t="s">
        <v>697</v>
      </c>
      <c r="D94" s="39">
        <v>37743</v>
      </c>
      <c r="E94">
        <v>6</v>
      </c>
      <c r="F94" t="s">
        <v>830</v>
      </c>
      <c r="G94" s="2" t="s">
        <v>224</v>
      </c>
      <c r="H94" s="6">
        <v>34</v>
      </c>
      <c r="I94" s="7">
        <v>5</v>
      </c>
      <c r="J94" s="6">
        <v>36</v>
      </c>
      <c r="K94" s="7">
        <v>-5</v>
      </c>
      <c r="L94" s="6">
        <v>22</v>
      </c>
      <c r="M94" s="7">
        <v>0</v>
      </c>
      <c r="N94" s="6">
        <v>-2</v>
      </c>
      <c r="O94" s="7">
        <v>10</v>
      </c>
      <c r="AG94" s="6"/>
      <c r="AH94" s="6"/>
      <c r="AI94" s="6"/>
      <c r="AK94" s="6"/>
      <c r="AL94" s="6"/>
    </row>
    <row r="95" spans="2:39" x14ac:dyDescent="0.25">
      <c r="B95" t="s">
        <v>270</v>
      </c>
      <c r="C95" t="s">
        <v>538</v>
      </c>
      <c r="D95" s="39">
        <v>37757</v>
      </c>
      <c r="E95">
        <v>21</v>
      </c>
      <c r="F95" t="s">
        <v>678</v>
      </c>
      <c r="G95" s="2" t="s">
        <v>82</v>
      </c>
      <c r="H95" s="6">
        <v>29</v>
      </c>
      <c r="I95" s="7">
        <v>-1</v>
      </c>
      <c r="J95" s="6">
        <v>41</v>
      </c>
      <c r="K95" s="7">
        <v>-1</v>
      </c>
      <c r="L95" s="6">
        <v>21</v>
      </c>
      <c r="M95" s="7">
        <v>0</v>
      </c>
      <c r="N95" s="6">
        <v>-12</v>
      </c>
      <c r="O95" s="7">
        <v>0</v>
      </c>
      <c r="AG95" s="6"/>
      <c r="AH95" s="6"/>
      <c r="AI95" s="6"/>
      <c r="AK95" s="6"/>
      <c r="AL95" s="6"/>
    </row>
    <row r="96" spans="2:39" x14ac:dyDescent="0.25">
      <c r="B96" t="s">
        <v>270</v>
      </c>
      <c r="C96" t="s">
        <v>464</v>
      </c>
      <c r="D96" s="39">
        <v>37763</v>
      </c>
      <c r="E96">
        <v>8</v>
      </c>
      <c r="F96" t="s">
        <v>577</v>
      </c>
      <c r="G96" s="2"/>
      <c r="H96" s="6">
        <v>31</v>
      </c>
      <c r="I96" s="7">
        <v>2</v>
      </c>
      <c r="J96" s="6">
        <v>39</v>
      </c>
      <c r="K96" s="7">
        <v>-4</v>
      </c>
      <c r="L96" s="6">
        <v>22</v>
      </c>
      <c r="M96" s="7">
        <v>1</v>
      </c>
      <c r="N96" s="6">
        <v>-8</v>
      </c>
      <c r="O96" s="7">
        <v>6</v>
      </c>
      <c r="AG96" s="6"/>
      <c r="AH96" s="6"/>
      <c r="AI96" s="6"/>
      <c r="AK96" s="6"/>
      <c r="AL96" s="6"/>
    </row>
    <row r="97" spans="2:39" x14ac:dyDescent="0.25">
      <c r="B97" t="s">
        <v>270</v>
      </c>
      <c r="C97" t="s">
        <v>660</v>
      </c>
      <c r="D97" s="39">
        <v>37769</v>
      </c>
      <c r="E97">
        <v>30</v>
      </c>
      <c r="F97" t="s">
        <v>821</v>
      </c>
      <c r="G97" s="2" t="s">
        <v>54</v>
      </c>
      <c r="H97" s="6">
        <v>36</v>
      </c>
      <c r="I97" s="7">
        <v>4</v>
      </c>
      <c r="J97" s="6">
        <v>37</v>
      </c>
      <c r="K97" s="7">
        <v>-3</v>
      </c>
      <c r="L97" s="6">
        <v>20</v>
      </c>
      <c r="M97" s="7">
        <v>-1</v>
      </c>
      <c r="N97" s="6">
        <v>-1</v>
      </c>
      <c r="O97" s="7">
        <v>7</v>
      </c>
      <c r="AG97" s="6">
        <v>19</v>
      </c>
      <c r="AH97" s="6">
        <v>38</v>
      </c>
      <c r="AI97" s="6">
        <v>15</v>
      </c>
      <c r="AK97" s="6">
        <v>31</v>
      </c>
      <c r="AL97" s="6">
        <v>58</v>
      </c>
      <c r="AM97" s="7">
        <f>AK97-AL97</f>
        <v>-27</v>
      </c>
    </row>
    <row r="98" spans="2:39" x14ac:dyDescent="0.25">
      <c r="B98" t="s">
        <v>263</v>
      </c>
      <c r="C98" t="s">
        <v>441</v>
      </c>
      <c r="D98" s="39">
        <v>37785</v>
      </c>
      <c r="E98">
        <v>17</v>
      </c>
      <c r="F98" t="s">
        <v>830</v>
      </c>
      <c r="G98" s="2" t="s">
        <v>224</v>
      </c>
      <c r="H98" s="6">
        <v>33</v>
      </c>
      <c r="I98" s="7">
        <v>-1</v>
      </c>
      <c r="J98" s="6">
        <v>37</v>
      </c>
      <c r="K98" s="7">
        <v>1</v>
      </c>
      <c r="L98" s="6">
        <v>20</v>
      </c>
      <c r="M98" s="7">
        <v>-2</v>
      </c>
      <c r="N98" s="6">
        <v>-4</v>
      </c>
      <c r="O98" s="7">
        <v>-2</v>
      </c>
      <c r="Q98" t="s">
        <v>833</v>
      </c>
      <c r="AG98" s="6"/>
      <c r="AH98" s="6"/>
      <c r="AI98" s="6"/>
      <c r="AK98" s="6"/>
      <c r="AL98" s="6"/>
    </row>
    <row r="99" spans="2:39" x14ac:dyDescent="0.25">
      <c r="B99" s="3" t="s">
        <v>263</v>
      </c>
      <c r="C99" t="s">
        <v>641</v>
      </c>
      <c r="D99" s="39">
        <v>37791</v>
      </c>
      <c r="E99">
        <v>22</v>
      </c>
      <c r="F99" t="s">
        <v>821</v>
      </c>
      <c r="G99" s="2" t="s">
        <v>124</v>
      </c>
      <c r="H99" s="6">
        <v>36</v>
      </c>
      <c r="I99" s="7">
        <v>0</v>
      </c>
      <c r="J99" s="6">
        <v>37</v>
      </c>
      <c r="K99" s="7">
        <v>0</v>
      </c>
      <c r="L99" s="6">
        <v>20</v>
      </c>
      <c r="M99" s="7">
        <v>0</v>
      </c>
      <c r="N99" s="6">
        <v>-1</v>
      </c>
      <c r="O99" s="7">
        <v>0</v>
      </c>
      <c r="AG99" s="6"/>
      <c r="AH99" s="6"/>
      <c r="AI99" s="6"/>
      <c r="AK99" s="6"/>
      <c r="AL99" s="6"/>
    </row>
    <row r="100" spans="2:39" x14ac:dyDescent="0.25">
      <c r="B100" s="3" t="s">
        <v>263</v>
      </c>
      <c r="C100" t="s">
        <v>453</v>
      </c>
      <c r="D100" s="39">
        <v>37791</v>
      </c>
      <c r="F100" t="s">
        <v>577</v>
      </c>
      <c r="G100" s="2"/>
      <c r="H100" s="6">
        <v>32</v>
      </c>
      <c r="I100" s="7">
        <v>1</v>
      </c>
      <c r="J100" s="6">
        <v>41</v>
      </c>
      <c r="K100" s="7">
        <v>2</v>
      </c>
      <c r="L100" s="6">
        <v>19</v>
      </c>
      <c r="M100" s="7">
        <v>-3</v>
      </c>
      <c r="N100" s="6">
        <v>-9</v>
      </c>
      <c r="O100" s="7">
        <v>-1</v>
      </c>
      <c r="AG100" s="6"/>
      <c r="AH100" s="6"/>
      <c r="AI100" s="6"/>
      <c r="AK100" s="6"/>
      <c r="AL100" s="6"/>
    </row>
    <row r="101" spans="2:39" x14ac:dyDescent="0.25">
      <c r="B101" s="3" t="s">
        <v>263</v>
      </c>
      <c r="C101" t="s">
        <v>427</v>
      </c>
      <c r="D101" s="39">
        <v>37792</v>
      </c>
      <c r="E101">
        <v>24</v>
      </c>
      <c r="F101" t="s">
        <v>678</v>
      </c>
      <c r="G101" s="2" t="s">
        <v>82</v>
      </c>
      <c r="H101" s="6">
        <v>34</v>
      </c>
      <c r="I101" s="7">
        <v>5</v>
      </c>
      <c r="J101" s="6">
        <v>38</v>
      </c>
      <c r="K101" s="7">
        <v>-3</v>
      </c>
      <c r="L101" s="6">
        <v>21</v>
      </c>
      <c r="M101" s="7">
        <v>0</v>
      </c>
      <c r="N101" s="6">
        <v>-4</v>
      </c>
      <c r="O101" s="7">
        <v>8</v>
      </c>
      <c r="AG101" s="6"/>
      <c r="AH101" s="6"/>
      <c r="AI101" s="6"/>
      <c r="AK101" s="6"/>
      <c r="AL101" s="6"/>
    </row>
    <row r="102" spans="2:39" x14ac:dyDescent="0.25">
      <c r="B102" s="3" t="s">
        <v>263</v>
      </c>
      <c r="C102" t="s">
        <v>601</v>
      </c>
      <c r="D102" s="39">
        <v>37796</v>
      </c>
      <c r="E102">
        <v>27</v>
      </c>
      <c r="F102" t="s">
        <v>821</v>
      </c>
      <c r="G102" s="2" t="s">
        <v>54</v>
      </c>
      <c r="H102" s="6">
        <v>37</v>
      </c>
      <c r="I102" s="7">
        <v>1</v>
      </c>
      <c r="J102" s="6">
        <v>35</v>
      </c>
      <c r="K102" s="7">
        <v>-2</v>
      </c>
      <c r="L102" s="6">
        <v>21</v>
      </c>
      <c r="M102" s="7">
        <v>1</v>
      </c>
      <c r="N102" s="6">
        <v>2</v>
      </c>
      <c r="O102" s="7">
        <v>3</v>
      </c>
      <c r="AG102" s="6">
        <v>21</v>
      </c>
      <c r="AH102" s="6">
        <v>34</v>
      </c>
      <c r="AI102" s="6">
        <v>18</v>
      </c>
      <c r="AK102" s="6">
        <v>29</v>
      </c>
      <c r="AL102" s="6">
        <v>62</v>
      </c>
      <c r="AM102" s="7">
        <f>AK102-AL102</f>
        <v>-33</v>
      </c>
    </row>
    <row r="103" spans="2:39" x14ac:dyDescent="0.25">
      <c r="B103" s="3" t="s">
        <v>263</v>
      </c>
      <c r="C103" t="s">
        <v>558</v>
      </c>
      <c r="D103" s="39">
        <v>37706</v>
      </c>
      <c r="E103">
        <v>29</v>
      </c>
      <c r="F103" t="s">
        <v>577</v>
      </c>
      <c r="G103" s="2" t="s">
        <v>136</v>
      </c>
      <c r="H103" s="6">
        <v>35</v>
      </c>
      <c r="I103" s="7"/>
      <c r="J103" s="6">
        <v>35</v>
      </c>
      <c r="K103" s="7"/>
      <c r="L103" s="6">
        <v>19</v>
      </c>
      <c r="M103" s="7"/>
      <c r="N103" s="6">
        <v>0</v>
      </c>
      <c r="O103" s="7">
        <v>9</v>
      </c>
      <c r="P103" t="s">
        <v>639</v>
      </c>
      <c r="AG103" s="6"/>
      <c r="AH103" s="6"/>
      <c r="AI103" s="6"/>
      <c r="AK103" s="6"/>
      <c r="AL103" s="6"/>
    </row>
    <row r="104" spans="2:39" x14ac:dyDescent="0.25">
      <c r="B104" s="3" t="s">
        <v>265</v>
      </c>
      <c r="C104" s="5" t="s">
        <v>591</v>
      </c>
      <c r="D104" s="39">
        <v>37806</v>
      </c>
      <c r="E104">
        <v>8</v>
      </c>
      <c r="F104" t="s">
        <v>830</v>
      </c>
      <c r="G104" s="2" t="s">
        <v>224</v>
      </c>
      <c r="H104" s="6">
        <v>34</v>
      </c>
      <c r="I104" s="7">
        <v>1</v>
      </c>
      <c r="J104" s="6">
        <v>36</v>
      </c>
      <c r="K104" s="7">
        <v>-1</v>
      </c>
      <c r="L104" s="6">
        <v>21</v>
      </c>
      <c r="M104" s="7">
        <v>1</v>
      </c>
      <c r="N104" s="6">
        <v>-2</v>
      </c>
      <c r="O104" s="7">
        <v>2</v>
      </c>
      <c r="AG104" s="6"/>
      <c r="AH104" s="6"/>
      <c r="AI104" s="6"/>
      <c r="AK104" s="6"/>
      <c r="AL104" s="6"/>
    </row>
    <row r="105" spans="2:39" x14ac:dyDescent="0.25">
      <c r="B105" s="3" t="s">
        <v>265</v>
      </c>
      <c r="C105" s="5" t="s">
        <v>647</v>
      </c>
      <c r="D105" s="39">
        <v>37809</v>
      </c>
      <c r="E105">
        <v>22</v>
      </c>
      <c r="F105" t="s">
        <v>577</v>
      </c>
      <c r="G105" s="2" t="s">
        <v>196</v>
      </c>
      <c r="H105" s="6">
        <v>35</v>
      </c>
      <c r="I105" s="7">
        <v>0</v>
      </c>
      <c r="J105" s="6">
        <v>38</v>
      </c>
      <c r="K105" s="7">
        <v>3</v>
      </c>
      <c r="L105" s="6">
        <v>19</v>
      </c>
      <c r="M105" s="7">
        <v>0</v>
      </c>
      <c r="N105" s="6">
        <v>-3</v>
      </c>
      <c r="O105" s="7">
        <v>-3</v>
      </c>
      <c r="AG105" s="6"/>
      <c r="AH105" s="6"/>
      <c r="AI105" s="6"/>
      <c r="AK105" s="6"/>
      <c r="AL105" s="6"/>
    </row>
    <row r="106" spans="2:39" x14ac:dyDescent="0.25">
      <c r="B106" s="3" t="s">
        <v>265</v>
      </c>
      <c r="C106" t="s">
        <v>363</v>
      </c>
      <c r="D106" s="39">
        <v>37819</v>
      </c>
      <c r="E106">
        <v>4</v>
      </c>
      <c r="F106" t="s">
        <v>577</v>
      </c>
      <c r="G106" s="2"/>
      <c r="H106" s="6">
        <v>38</v>
      </c>
      <c r="I106" s="7">
        <v>6</v>
      </c>
      <c r="J106" s="6">
        <v>35</v>
      </c>
      <c r="K106" s="7">
        <v>-6</v>
      </c>
      <c r="L106" s="6">
        <v>21</v>
      </c>
      <c r="M106" s="7">
        <v>2</v>
      </c>
      <c r="N106" s="6">
        <v>3</v>
      </c>
      <c r="O106" s="7">
        <v>12</v>
      </c>
      <c r="AG106" s="6"/>
      <c r="AH106" s="6"/>
      <c r="AI106" s="6"/>
      <c r="AK106" s="6"/>
      <c r="AL106" s="6"/>
    </row>
    <row r="107" spans="2:39" x14ac:dyDescent="0.25">
      <c r="B107" s="3" t="s">
        <v>265</v>
      </c>
      <c r="C107" t="s">
        <v>437</v>
      </c>
      <c r="D107" s="39">
        <v>37820</v>
      </c>
      <c r="E107">
        <v>22</v>
      </c>
      <c r="F107" t="s">
        <v>678</v>
      </c>
      <c r="G107" s="2" t="s">
        <v>82</v>
      </c>
      <c r="H107" s="6">
        <v>34</v>
      </c>
      <c r="I107" s="7">
        <v>0</v>
      </c>
      <c r="J107" s="6">
        <v>36</v>
      </c>
      <c r="K107" s="7">
        <v>-2</v>
      </c>
      <c r="L107" s="6">
        <v>22</v>
      </c>
      <c r="M107" s="7">
        <v>1</v>
      </c>
      <c r="N107" s="6">
        <v>-2</v>
      </c>
      <c r="O107" s="7">
        <v>2</v>
      </c>
      <c r="AG107" s="6"/>
      <c r="AH107" s="6"/>
      <c r="AI107" s="6"/>
      <c r="AK107" s="6"/>
      <c r="AL107" s="6"/>
    </row>
    <row r="108" spans="2:39" x14ac:dyDescent="0.25">
      <c r="B108" s="3" t="s">
        <v>265</v>
      </c>
      <c r="C108" t="s">
        <v>688</v>
      </c>
      <c r="D108" s="39">
        <v>37824</v>
      </c>
      <c r="E108">
        <v>25</v>
      </c>
      <c r="F108" t="s">
        <v>821</v>
      </c>
      <c r="G108" s="2" t="s">
        <v>54</v>
      </c>
      <c r="H108" s="6">
        <v>37</v>
      </c>
      <c r="I108" s="7">
        <v>0</v>
      </c>
      <c r="J108" s="6">
        <v>34</v>
      </c>
      <c r="K108" s="7">
        <v>-1</v>
      </c>
      <c r="L108" s="6">
        <v>22</v>
      </c>
      <c r="M108" s="7">
        <v>1</v>
      </c>
      <c r="N108" s="6">
        <v>3</v>
      </c>
      <c r="O108" s="7">
        <v>1</v>
      </c>
      <c r="AG108" s="6">
        <v>21</v>
      </c>
      <c r="AH108" s="6">
        <v>31</v>
      </c>
      <c r="AI108" s="6">
        <v>18</v>
      </c>
      <c r="AK108" s="6">
        <v>26</v>
      </c>
      <c r="AL108" s="6">
        <v>63</v>
      </c>
      <c r="AM108" s="7">
        <f>AK108-AL108</f>
        <v>-37</v>
      </c>
    </row>
    <row r="109" spans="2:39" x14ac:dyDescent="0.25">
      <c r="B109" s="3" t="s">
        <v>293</v>
      </c>
      <c r="C109" s="5" t="s">
        <v>315</v>
      </c>
      <c r="D109" s="39">
        <v>37834</v>
      </c>
      <c r="E109">
        <v>5</v>
      </c>
      <c r="F109" t="s">
        <v>830</v>
      </c>
      <c r="G109" s="2" t="s">
        <v>224</v>
      </c>
      <c r="H109" s="6">
        <v>32</v>
      </c>
      <c r="I109" s="7">
        <v>-2</v>
      </c>
      <c r="J109" s="6">
        <v>34</v>
      </c>
      <c r="K109" s="7">
        <v>-2</v>
      </c>
      <c r="L109" s="6">
        <v>25</v>
      </c>
      <c r="M109" s="7">
        <v>4</v>
      </c>
      <c r="N109" s="6">
        <v>-2</v>
      </c>
      <c r="O109" s="7">
        <v>0</v>
      </c>
      <c r="AG109" s="6"/>
      <c r="AH109" s="6"/>
      <c r="AI109" s="6"/>
      <c r="AK109" s="6"/>
      <c r="AL109" s="6"/>
    </row>
    <row r="110" spans="2:39" x14ac:dyDescent="0.25">
      <c r="B110" s="3" t="s">
        <v>293</v>
      </c>
      <c r="C110" s="5" t="s">
        <v>647</v>
      </c>
      <c r="D110" s="39">
        <v>37840</v>
      </c>
      <c r="E110">
        <v>10</v>
      </c>
      <c r="F110" t="s">
        <v>821</v>
      </c>
      <c r="G110" s="2" t="s">
        <v>124</v>
      </c>
      <c r="H110" s="6">
        <v>38</v>
      </c>
      <c r="I110" s="7">
        <v>1</v>
      </c>
      <c r="J110" s="6">
        <v>34</v>
      </c>
      <c r="K110" s="7">
        <v>0</v>
      </c>
      <c r="L110" s="6">
        <v>21</v>
      </c>
      <c r="M110" s="7">
        <v>-1</v>
      </c>
      <c r="N110" s="6">
        <v>4</v>
      </c>
      <c r="O110" s="7">
        <v>1</v>
      </c>
      <c r="AG110" s="6"/>
      <c r="AH110" s="6"/>
      <c r="AI110" s="6"/>
      <c r="AK110" s="6"/>
      <c r="AL110" s="6"/>
    </row>
    <row r="111" spans="2:39" x14ac:dyDescent="0.25">
      <c r="B111" s="3" t="s">
        <v>293</v>
      </c>
      <c r="C111" t="s">
        <v>319</v>
      </c>
      <c r="D111" s="39">
        <v>37848</v>
      </c>
      <c r="E111">
        <v>19</v>
      </c>
      <c r="F111" t="s">
        <v>678</v>
      </c>
      <c r="G111" s="2" t="s">
        <v>82</v>
      </c>
      <c r="H111" s="6">
        <v>32</v>
      </c>
      <c r="I111" s="7">
        <v>-2</v>
      </c>
      <c r="J111" s="6">
        <v>37</v>
      </c>
      <c r="K111" s="7">
        <v>1</v>
      </c>
      <c r="L111" s="6">
        <v>22</v>
      </c>
      <c r="M111" s="7">
        <v>0</v>
      </c>
      <c r="N111" s="6">
        <v>-5</v>
      </c>
      <c r="O111" s="7">
        <v>-3</v>
      </c>
      <c r="AG111" s="6"/>
      <c r="AH111" s="6"/>
      <c r="AI111" s="6"/>
      <c r="AK111" s="6"/>
      <c r="AL111" s="6"/>
    </row>
    <row r="112" spans="2:39" x14ac:dyDescent="0.25">
      <c r="B112" s="3" t="s">
        <v>293</v>
      </c>
      <c r="C112" t="s">
        <v>681</v>
      </c>
      <c r="D112" s="39">
        <v>37859</v>
      </c>
      <c r="E112">
        <v>29</v>
      </c>
      <c r="F112" t="s">
        <v>821</v>
      </c>
      <c r="G112" s="2" t="s">
        <v>54</v>
      </c>
      <c r="H112" s="6">
        <v>37</v>
      </c>
      <c r="I112" s="7">
        <v>-1</v>
      </c>
      <c r="J112" s="6">
        <v>35</v>
      </c>
      <c r="K112" s="7">
        <v>1</v>
      </c>
      <c r="L112" s="6">
        <v>20</v>
      </c>
      <c r="M112" s="7">
        <v>-1</v>
      </c>
      <c r="N112" s="6">
        <v>2</v>
      </c>
      <c r="O112" s="7">
        <v>-2</v>
      </c>
      <c r="AG112" s="6">
        <v>19</v>
      </c>
      <c r="AH112" s="6">
        <v>30</v>
      </c>
      <c r="AI112" s="6">
        <v>18</v>
      </c>
      <c r="AK112" s="6">
        <v>26</v>
      </c>
      <c r="AL112" s="6">
        <v>63</v>
      </c>
      <c r="AM112" s="7">
        <f>AK112-AL112</f>
        <v>-37</v>
      </c>
    </row>
    <row r="113" spans="2:39" x14ac:dyDescent="0.25">
      <c r="B113" s="3" t="s">
        <v>293</v>
      </c>
      <c r="C113" s="5" t="s">
        <v>424</v>
      </c>
      <c r="D113" s="39">
        <v>37861</v>
      </c>
      <c r="E113">
        <v>10</v>
      </c>
      <c r="F113" t="s">
        <v>577</v>
      </c>
      <c r="G113" s="2" t="s">
        <v>72</v>
      </c>
      <c r="H113" s="6">
        <v>34</v>
      </c>
      <c r="I113" s="7">
        <v>-4</v>
      </c>
      <c r="J113" s="6">
        <v>36</v>
      </c>
      <c r="K113" s="7">
        <v>1</v>
      </c>
      <c r="L113" s="6">
        <v>24</v>
      </c>
      <c r="M113" s="7">
        <v>3</v>
      </c>
      <c r="N113" s="6">
        <v>-2</v>
      </c>
      <c r="O113" s="7">
        <v>-5</v>
      </c>
      <c r="AG113" s="6"/>
      <c r="AH113" s="6"/>
      <c r="AI113" s="6"/>
      <c r="AK113" s="6"/>
      <c r="AL113" s="6"/>
    </row>
    <row r="114" spans="2:39" x14ac:dyDescent="0.25">
      <c r="B114" s="3" t="s">
        <v>295</v>
      </c>
      <c r="C114" s="5" t="s">
        <v>694</v>
      </c>
      <c r="D114" s="39">
        <v>37868</v>
      </c>
      <c r="E114">
        <v>7</v>
      </c>
      <c r="F114" t="s">
        <v>821</v>
      </c>
      <c r="G114" s="2" t="s">
        <v>124</v>
      </c>
      <c r="H114" s="6">
        <v>37</v>
      </c>
      <c r="I114" s="7">
        <v>0</v>
      </c>
      <c r="J114" s="6">
        <v>36</v>
      </c>
      <c r="K114" s="7">
        <v>1</v>
      </c>
      <c r="L114" s="6">
        <v>18</v>
      </c>
      <c r="M114" s="7">
        <v>-2</v>
      </c>
      <c r="N114" s="6">
        <v>1</v>
      </c>
      <c r="O114" s="7">
        <v>-1</v>
      </c>
      <c r="AG114" s="6"/>
      <c r="AH114" s="6"/>
      <c r="AI114" s="6"/>
      <c r="AK114" s="6"/>
      <c r="AL114" s="6"/>
    </row>
    <row r="115" spans="2:39" x14ac:dyDescent="0.25">
      <c r="B115" s="3" t="s">
        <v>295</v>
      </c>
      <c r="C115" s="5" t="s">
        <v>572</v>
      </c>
      <c r="D115" s="39">
        <v>37869</v>
      </c>
      <c r="E115">
        <v>8</v>
      </c>
      <c r="F115" t="s">
        <v>830</v>
      </c>
      <c r="G115" s="2" t="s">
        <v>224</v>
      </c>
      <c r="H115" s="6">
        <v>34</v>
      </c>
      <c r="I115" s="7">
        <v>2</v>
      </c>
      <c r="J115" s="6">
        <v>39</v>
      </c>
      <c r="K115" s="7">
        <v>5</v>
      </c>
      <c r="L115" s="6">
        <v>19</v>
      </c>
      <c r="M115" s="7">
        <v>-6</v>
      </c>
      <c r="N115" s="6">
        <v>-5</v>
      </c>
      <c r="O115" s="7">
        <v>-3</v>
      </c>
      <c r="Y115">
        <v>4.25</v>
      </c>
      <c r="AB115">
        <v>5.14</v>
      </c>
      <c r="AE115">
        <v>5.04</v>
      </c>
      <c r="AG115" s="6"/>
      <c r="AH115" s="6"/>
      <c r="AI115" s="6"/>
      <c r="AK115" s="6"/>
      <c r="AL115" s="6"/>
    </row>
    <row r="116" spans="2:39" x14ac:dyDescent="0.25">
      <c r="B116" s="3" t="s">
        <v>295</v>
      </c>
      <c r="C116" s="5" t="s">
        <v>512</v>
      </c>
      <c r="D116" s="39">
        <v>37875</v>
      </c>
      <c r="E116">
        <v>22</v>
      </c>
      <c r="F116" t="s">
        <v>577</v>
      </c>
      <c r="G116" s="2" t="s">
        <v>72</v>
      </c>
      <c r="H116" s="6">
        <v>31</v>
      </c>
      <c r="I116" s="7">
        <v>-3</v>
      </c>
      <c r="J116" s="6">
        <v>40</v>
      </c>
      <c r="K116" s="7">
        <v>4</v>
      </c>
      <c r="L116" s="6">
        <v>21</v>
      </c>
      <c r="M116" s="7">
        <v>-3</v>
      </c>
      <c r="N116" s="6">
        <v>-9</v>
      </c>
      <c r="O116" s="7">
        <v>-7</v>
      </c>
      <c r="AG116" s="6"/>
      <c r="AH116" s="6"/>
      <c r="AI116" s="6"/>
      <c r="AK116" s="6"/>
      <c r="AL116" s="6"/>
    </row>
    <row r="117" spans="2:39" x14ac:dyDescent="0.25">
      <c r="B117" s="3" t="s">
        <v>295</v>
      </c>
      <c r="C117" t="s">
        <v>597</v>
      </c>
      <c r="D117" s="39">
        <v>37883</v>
      </c>
      <c r="E117">
        <v>23</v>
      </c>
      <c r="F117" t="s">
        <v>678</v>
      </c>
      <c r="G117" s="2" t="s">
        <v>82</v>
      </c>
      <c r="H117" s="6">
        <v>30</v>
      </c>
      <c r="I117" s="7">
        <v>-2</v>
      </c>
      <c r="J117" s="6">
        <v>35</v>
      </c>
      <c r="K117" s="7">
        <v>-2</v>
      </c>
      <c r="L117" s="6">
        <v>28</v>
      </c>
      <c r="M117" s="7">
        <v>6</v>
      </c>
      <c r="N117" s="6">
        <v>-5</v>
      </c>
      <c r="O117" s="7">
        <v>0</v>
      </c>
      <c r="AG117" s="6"/>
      <c r="AH117" s="6"/>
      <c r="AI117" s="6"/>
      <c r="AK117" s="6"/>
      <c r="AL117" s="6"/>
    </row>
    <row r="118" spans="2:39" x14ac:dyDescent="0.25">
      <c r="B118" s="3" t="s">
        <v>295</v>
      </c>
      <c r="C118" t="s">
        <v>600</v>
      </c>
      <c r="D118" s="39">
        <v>37887</v>
      </c>
      <c r="E118">
        <v>27</v>
      </c>
      <c r="F118" t="s">
        <v>821</v>
      </c>
      <c r="G118" s="2" t="s">
        <v>54</v>
      </c>
      <c r="H118" s="6">
        <v>32</v>
      </c>
      <c r="I118" s="7">
        <v>-5</v>
      </c>
      <c r="J118" s="6">
        <v>31</v>
      </c>
      <c r="K118" s="7">
        <v>-5</v>
      </c>
      <c r="L118" s="6">
        <v>30</v>
      </c>
      <c r="M118" s="7">
        <v>12</v>
      </c>
      <c r="N118" s="6">
        <v>1</v>
      </c>
      <c r="O118" s="7">
        <v>0</v>
      </c>
      <c r="AG118" s="6"/>
      <c r="AH118" s="6"/>
      <c r="AI118" s="6"/>
      <c r="AK118" s="6"/>
      <c r="AL118" s="6"/>
    </row>
    <row r="119" spans="2:39" x14ac:dyDescent="0.25">
      <c r="B119" s="3" t="s">
        <v>295</v>
      </c>
      <c r="C119" t="s">
        <v>601</v>
      </c>
      <c r="D119" s="39">
        <v>37888</v>
      </c>
      <c r="E119">
        <v>28</v>
      </c>
      <c r="F119" t="s">
        <v>678</v>
      </c>
      <c r="G119" s="2" t="s">
        <v>136</v>
      </c>
      <c r="H119" s="6">
        <v>31</v>
      </c>
      <c r="I119" s="7">
        <v>1</v>
      </c>
      <c r="J119" s="6">
        <v>31</v>
      </c>
      <c r="K119" s="7">
        <v>-4</v>
      </c>
      <c r="L119" s="6">
        <v>31</v>
      </c>
      <c r="M119" s="7">
        <v>3</v>
      </c>
      <c r="N119" s="6">
        <v>0</v>
      </c>
      <c r="O119" s="7">
        <v>5</v>
      </c>
      <c r="AG119" s="6"/>
      <c r="AH119" s="6"/>
      <c r="AI119" s="6"/>
      <c r="AK119" s="6"/>
      <c r="AL119" s="6"/>
    </row>
    <row r="120" spans="2:39" x14ac:dyDescent="0.25">
      <c r="B120" s="3" t="s">
        <v>295</v>
      </c>
      <c r="C120" t="s">
        <v>579</v>
      </c>
      <c r="D120" s="39">
        <v>37889</v>
      </c>
      <c r="E120">
        <v>28</v>
      </c>
      <c r="F120" t="s">
        <v>821</v>
      </c>
      <c r="G120" s="2" t="s">
        <v>192</v>
      </c>
      <c r="H120" s="6">
        <v>33</v>
      </c>
      <c r="I120" s="7">
        <v>1</v>
      </c>
      <c r="J120" s="6">
        <v>30</v>
      </c>
      <c r="K120" s="7">
        <v>-1</v>
      </c>
      <c r="L120" s="6">
        <v>30</v>
      </c>
      <c r="M120" s="7">
        <v>0</v>
      </c>
      <c r="N120" s="6">
        <v>3</v>
      </c>
      <c r="O120" s="7">
        <v>2</v>
      </c>
      <c r="AG120" s="6">
        <v>18</v>
      </c>
      <c r="AH120" s="6">
        <v>28</v>
      </c>
      <c r="AI120" s="6">
        <v>21</v>
      </c>
      <c r="AK120" s="6">
        <v>25</v>
      </c>
      <c r="AL120" s="6">
        <v>65</v>
      </c>
      <c r="AM120" s="7">
        <f>AK120-AL120</f>
        <v>-40</v>
      </c>
    </row>
    <row r="121" spans="2:39" x14ac:dyDescent="0.25">
      <c r="B121" s="3" t="s">
        <v>295</v>
      </c>
      <c r="C121" t="s">
        <v>681</v>
      </c>
      <c r="D121" s="39">
        <v>37890</v>
      </c>
      <c r="E121">
        <v>1</v>
      </c>
      <c r="F121" t="s">
        <v>357</v>
      </c>
      <c r="G121" s="2" t="s">
        <v>96</v>
      </c>
      <c r="H121" s="6">
        <v>29</v>
      </c>
      <c r="I121" s="7"/>
      <c r="J121" s="6">
        <v>38</v>
      </c>
      <c r="K121" s="7"/>
      <c r="L121" s="6">
        <v>27</v>
      </c>
      <c r="M121" s="7"/>
      <c r="N121" s="6">
        <v>-9</v>
      </c>
      <c r="O121" s="7"/>
      <c r="AG121" s="6"/>
      <c r="AH121" s="6"/>
      <c r="AI121" s="6"/>
      <c r="AK121" s="6"/>
      <c r="AL121" s="6"/>
    </row>
    <row r="122" spans="2:39" x14ac:dyDescent="0.25">
      <c r="B122" s="3" t="s">
        <v>295</v>
      </c>
      <c r="C122" s="5" t="s">
        <v>668</v>
      </c>
      <c r="D122" s="39">
        <v>37894</v>
      </c>
      <c r="E122">
        <v>6</v>
      </c>
      <c r="F122" t="s">
        <v>821</v>
      </c>
      <c r="G122" s="2" t="s">
        <v>834</v>
      </c>
      <c r="H122" s="6">
        <v>33</v>
      </c>
      <c r="I122" s="7">
        <v>0</v>
      </c>
      <c r="J122" s="6">
        <v>33</v>
      </c>
      <c r="K122" s="7">
        <v>-2</v>
      </c>
      <c r="L122" s="6">
        <v>28</v>
      </c>
      <c r="M122" s="7">
        <v>2</v>
      </c>
      <c r="N122" s="6">
        <v>0</v>
      </c>
      <c r="O122" s="7">
        <v>1</v>
      </c>
      <c r="AG122" s="6"/>
      <c r="AH122" s="6"/>
      <c r="AI122" s="6"/>
      <c r="AK122" s="6"/>
      <c r="AL122" s="6"/>
    </row>
    <row r="123" spans="2:39" x14ac:dyDescent="0.25">
      <c r="B123" t="s">
        <v>297</v>
      </c>
      <c r="C123" s="5" t="s">
        <v>571</v>
      </c>
      <c r="D123" s="39">
        <v>37896</v>
      </c>
      <c r="E123">
        <v>5</v>
      </c>
      <c r="F123" t="s">
        <v>821</v>
      </c>
      <c r="G123" s="2" t="s">
        <v>124</v>
      </c>
      <c r="H123" s="6">
        <v>33</v>
      </c>
      <c r="I123" s="7">
        <v>0</v>
      </c>
      <c r="J123" s="6">
        <v>34</v>
      </c>
      <c r="K123" s="7">
        <v>1</v>
      </c>
      <c r="L123" s="6">
        <v>26</v>
      </c>
      <c r="M123" s="7">
        <v>-2</v>
      </c>
      <c r="N123" s="6">
        <v>-1</v>
      </c>
      <c r="O123" s="7">
        <v>-2</v>
      </c>
      <c r="W123" s="6">
        <v>22</v>
      </c>
      <c r="X123" s="6">
        <v>65</v>
      </c>
      <c r="Y123" s="7">
        <f>W123-X123</f>
        <v>-43</v>
      </c>
      <c r="Z123" s="6">
        <v>40</v>
      </c>
      <c r="AA123" s="6">
        <v>58</v>
      </c>
      <c r="AB123" s="7">
        <f>Z123-AA123</f>
        <v>-18</v>
      </c>
      <c r="AC123" s="6">
        <v>65</v>
      </c>
      <c r="AD123" s="6">
        <v>21</v>
      </c>
      <c r="AE123" s="7">
        <f>AC123-AD123</f>
        <v>44</v>
      </c>
      <c r="AF123" s="4" t="s">
        <v>826</v>
      </c>
      <c r="AG123" s="6"/>
      <c r="AH123" s="6"/>
      <c r="AI123" s="6"/>
      <c r="AK123" s="6"/>
      <c r="AL123" s="6"/>
    </row>
    <row r="124" spans="2:39" x14ac:dyDescent="0.25">
      <c r="B124" t="s">
        <v>297</v>
      </c>
      <c r="C124" s="5" t="s">
        <v>584</v>
      </c>
      <c r="D124" s="39">
        <v>37897</v>
      </c>
      <c r="E124">
        <v>6</v>
      </c>
      <c r="F124" t="s">
        <v>830</v>
      </c>
      <c r="G124" s="2" t="s">
        <v>224</v>
      </c>
      <c r="H124" s="6">
        <v>31</v>
      </c>
      <c r="I124" s="7">
        <v>-3</v>
      </c>
      <c r="J124" s="6">
        <v>36</v>
      </c>
      <c r="K124" s="7">
        <v>-3</v>
      </c>
      <c r="L124" s="6">
        <v>26</v>
      </c>
      <c r="M124" s="7">
        <v>7</v>
      </c>
      <c r="N124" s="6">
        <v>-5</v>
      </c>
      <c r="O124" s="7">
        <v>0</v>
      </c>
      <c r="Y124">
        <v>4.17</v>
      </c>
      <c r="AB124">
        <v>4.9000000000000004</v>
      </c>
      <c r="AE124">
        <v>5.18</v>
      </c>
      <c r="AG124" s="6"/>
      <c r="AH124" s="6"/>
      <c r="AI124" s="6"/>
      <c r="AK124" s="6"/>
      <c r="AL124" s="6"/>
    </row>
    <row r="125" spans="2:39" x14ac:dyDescent="0.25">
      <c r="B125" t="s">
        <v>297</v>
      </c>
      <c r="C125" s="5" t="s">
        <v>337</v>
      </c>
      <c r="D125" s="39">
        <v>37904</v>
      </c>
      <c r="E125">
        <v>12</v>
      </c>
      <c r="F125" t="s">
        <v>821</v>
      </c>
      <c r="G125" s="2" t="s">
        <v>124</v>
      </c>
      <c r="H125" s="6">
        <v>38</v>
      </c>
      <c r="I125" s="7">
        <v>5</v>
      </c>
      <c r="J125" s="6">
        <v>33</v>
      </c>
      <c r="K125" s="7">
        <v>-1</v>
      </c>
      <c r="L125" s="6">
        <v>22</v>
      </c>
      <c r="M125" s="7">
        <v>-4</v>
      </c>
      <c r="N125" s="6">
        <v>5</v>
      </c>
      <c r="O125" s="7">
        <v>5</v>
      </c>
      <c r="W125" s="6">
        <v>31</v>
      </c>
      <c r="X125" s="6">
        <v>56</v>
      </c>
      <c r="Y125" s="7">
        <f>W125-X125</f>
        <v>-25</v>
      </c>
      <c r="Z125" s="6">
        <v>37</v>
      </c>
      <c r="AA125" s="6">
        <v>60</v>
      </c>
      <c r="AB125" s="7">
        <f>Z125-AA125</f>
        <v>-23</v>
      </c>
      <c r="AC125" s="6">
        <v>61</v>
      </c>
      <c r="AD125" s="6">
        <v>19</v>
      </c>
      <c r="AE125" s="7">
        <f>AC125-AD125</f>
        <v>42</v>
      </c>
      <c r="AF125" s="4" t="s">
        <v>826</v>
      </c>
      <c r="AG125" s="6"/>
      <c r="AH125" s="6"/>
      <c r="AI125" s="6"/>
      <c r="AK125" s="6"/>
      <c r="AL125" s="6"/>
    </row>
    <row r="126" spans="2:39" x14ac:dyDescent="0.25">
      <c r="B126" t="s">
        <v>297</v>
      </c>
      <c r="C126" t="s">
        <v>538</v>
      </c>
      <c r="D126" s="39">
        <v>37910</v>
      </c>
      <c r="E126">
        <v>19</v>
      </c>
      <c r="F126" t="s">
        <v>821</v>
      </c>
      <c r="G126" s="2" t="s">
        <v>124</v>
      </c>
      <c r="H126" s="6">
        <v>34</v>
      </c>
      <c r="I126" s="7">
        <v>-4</v>
      </c>
      <c r="J126" s="6">
        <v>34</v>
      </c>
      <c r="K126" s="7">
        <v>1</v>
      </c>
      <c r="L126" s="6">
        <v>25</v>
      </c>
      <c r="M126" s="7">
        <v>3</v>
      </c>
      <c r="N126" s="6">
        <v>0</v>
      </c>
      <c r="O126" s="7">
        <v>-5</v>
      </c>
      <c r="AG126" s="6"/>
      <c r="AH126" s="6"/>
      <c r="AI126" s="6"/>
      <c r="AK126" s="6"/>
      <c r="AL126" s="6"/>
    </row>
    <row r="127" spans="2:39" x14ac:dyDescent="0.25">
      <c r="B127" t="s">
        <v>297</v>
      </c>
      <c r="C127" t="s">
        <v>523</v>
      </c>
      <c r="D127" s="39">
        <v>37911</v>
      </c>
      <c r="E127">
        <v>21</v>
      </c>
      <c r="F127" t="s">
        <v>678</v>
      </c>
      <c r="G127" s="2" t="s">
        <v>82</v>
      </c>
      <c r="H127" s="6">
        <v>33</v>
      </c>
      <c r="I127" s="7">
        <v>2</v>
      </c>
      <c r="J127" s="6">
        <v>38</v>
      </c>
      <c r="K127" s="7">
        <v>7</v>
      </c>
      <c r="L127" s="6">
        <v>21</v>
      </c>
      <c r="M127" s="7">
        <v>-10</v>
      </c>
      <c r="N127" s="6">
        <v>-5</v>
      </c>
      <c r="O127" s="7">
        <v>-5</v>
      </c>
      <c r="AG127" s="6"/>
      <c r="AH127" s="6"/>
      <c r="AI127" s="6"/>
      <c r="AK127" s="6"/>
      <c r="AL127" s="6"/>
    </row>
    <row r="128" spans="2:39" x14ac:dyDescent="0.25">
      <c r="B128" t="s">
        <v>297</v>
      </c>
      <c r="C128" t="s">
        <v>447</v>
      </c>
      <c r="D128" s="39">
        <v>37917</v>
      </c>
      <c r="E128">
        <v>1</v>
      </c>
      <c r="F128" t="s">
        <v>577</v>
      </c>
      <c r="G128" s="2" t="s">
        <v>72</v>
      </c>
      <c r="H128" s="6">
        <v>35</v>
      </c>
      <c r="I128" s="7">
        <v>4</v>
      </c>
      <c r="J128" s="6">
        <v>38</v>
      </c>
      <c r="K128" s="7">
        <v>-2</v>
      </c>
      <c r="L128" s="6">
        <v>21</v>
      </c>
      <c r="M128" s="7">
        <v>0</v>
      </c>
      <c r="N128" s="6">
        <v>-3</v>
      </c>
      <c r="O128" s="7">
        <v>6</v>
      </c>
      <c r="AG128" s="6"/>
      <c r="AH128" s="6"/>
      <c r="AI128" s="6"/>
      <c r="AK128" s="6"/>
      <c r="AL128" s="6"/>
    </row>
    <row r="129" spans="1:39" x14ac:dyDescent="0.25">
      <c r="B129" t="s">
        <v>297</v>
      </c>
      <c r="C129" t="s">
        <v>587</v>
      </c>
      <c r="D129" s="39">
        <v>37924</v>
      </c>
      <c r="E129">
        <v>1</v>
      </c>
      <c r="F129" t="s">
        <v>821</v>
      </c>
      <c r="G129" s="2" t="s">
        <v>54</v>
      </c>
      <c r="H129" s="6">
        <v>34</v>
      </c>
      <c r="I129" s="7">
        <v>0</v>
      </c>
      <c r="J129" s="6">
        <v>36</v>
      </c>
      <c r="K129" s="7">
        <v>2</v>
      </c>
      <c r="L129" s="6">
        <v>23</v>
      </c>
      <c r="M129" s="7">
        <v>-2</v>
      </c>
      <c r="N129" s="6">
        <v>-2</v>
      </c>
      <c r="O129" s="7">
        <v>-2</v>
      </c>
      <c r="AG129" s="6">
        <v>22</v>
      </c>
      <c r="AH129" s="6">
        <v>29</v>
      </c>
      <c r="AI129" s="6">
        <v>14</v>
      </c>
      <c r="AK129" s="6">
        <v>26</v>
      </c>
      <c r="AL129" s="6">
        <v>61</v>
      </c>
      <c r="AM129" s="7">
        <f>AK129-AL129</f>
        <v>-35</v>
      </c>
    </row>
    <row r="130" spans="1:39" x14ac:dyDescent="0.25">
      <c r="B130" t="s">
        <v>297</v>
      </c>
      <c r="C130" s="5" t="s">
        <v>643</v>
      </c>
      <c r="D130" s="39">
        <v>37925</v>
      </c>
      <c r="E130">
        <v>4</v>
      </c>
      <c r="F130" t="s">
        <v>577</v>
      </c>
      <c r="G130" s="2" t="s">
        <v>96</v>
      </c>
      <c r="H130" s="6">
        <v>32</v>
      </c>
      <c r="I130" s="7">
        <v>-3</v>
      </c>
      <c r="J130" s="6">
        <v>38</v>
      </c>
      <c r="K130" s="7">
        <v>3</v>
      </c>
      <c r="L130" s="6">
        <v>25</v>
      </c>
      <c r="M130" s="7">
        <v>6</v>
      </c>
      <c r="N130" s="6">
        <v>-6</v>
      </c>
      <c r="O130" s="7">
        <v>-6</v>
      </c>
      <c r="P130" t="s">
        <v>639</v>
      </c>
      <c r="AG130" s="6"/>
      <c r="AH130" s="6"/>
      <c r="AI130" s="6"/>
      <c r="AK130" s="6"/>
      <c r="AL130" s="6"/>
    </row>
    <row r="131" spans="1:39" x14ac:dyDescent="0.25">
      <c r="B131" t="s">
        <v>296</v>
      </c>
      <c r="C131" s="5" t="s">
        <v>636</v>
      </c>
      <c r="D131" s="39">
        <v>37931</v>
      </c>
      <c r="E131">
        <v>9</v>
      </c>
      <c r="F131" t="s">
        <v>678</v>
      </c>
      <c r="G131" s="2" t="s">
        <v>136</v>
      </c>
      <c r="H131" s="6">
        <v>31</v>
      </c>
      <c r="I131" s="7">
        <v>-2</v>
      </c>
      <c r="J131" s="6">
        <v>39</v>
      </c>
      <c r="K131" s="7">
        <v>1</v>
      </c>
      <c r="L131" s="6">
        <v>22</v>
      </c>
      <c r="M131" s="7">
        <v>1</v>
      </c>
      <c r="N131" s="6">
        <v>-8</v>
      </c>
      <c r="O131" s="7">
        <v>-3</v>
      </c>
      <c r="AG131" s="6"/>
      <c r="AH131" s="6"/>
      <c r="AI131" s="6"/>
      <c r="AK131" s="6"/>
      <c r="AL131" s="6"/>
    </row>
    <row r="132" spans="1:39" x14ac:dyDescent="0.25">
      <c r="B132" t="s">
        <v>296</v>
      </c>
      <c r="C132" s="5" t="s">
        <v>647</v>
      </c>
      <c r="D132" s="39">
        <v>37932</v>
      </c>
      <c r="E132">
        <v>9</v>
      </c>
      <c r="F132" t="s">
        <v>821</v>
      </c>
      <c r="G132" s="2" t="s">
        <v>124</v>
      </c>
      <c r="H132" s="6">
        <v>34</v>
      </c>
      <c r="I132" s="7">
        <v>0</v>
      </c>
      <c r="J132" s="6">
        <v>36</v>
      </c>
      <c r="K132" s="7">
        <v>0</v>
      </c>
      <c r="L132" s="6">
        <v>24</v>
      </c>
      <c r="M132" s="7">
        <v>1</v>
      </c>
      <c r="N132" s="6">
        <v>-2</v>
      </c>
      <c r="O132" s="7">
        <v>0</v>
      </c>
      <c r="AG132" s="6"/>
      <c r="AH132" s="6"/>
      <c r="AI132" s="6"/>
      <c r="AK132" s="6"/>
      <c r="AL132" s="6"/>
    </row>
    <row r="133" spans="1:39" x14ac:dyDescent="0.25">
      <c r="B133" t="s">
        <v>296</v>
      </c>
      <c r="C133" s="5" t="s">
        <v>506</v>
      </c>
      <c r="D133" s="39">
        <v>37932</v>
      </c>
      <c r="E133">
        <v>10</v>
      </c>
      <c r="F133" t="s">
        <v>830</v>
      </c>
      <c r="G133" s="2" t="s">
        <v>224</v>
      </c>
      <c r="H133" s="6">
        <v>31</v>
      </c>
      <c r="I133" s="7">
        <v>0</v>
      </c>
      <c r="J133" s="6">
        <v>36</v>
      </c>
      <c r="K133" s="7">
        <v>0</v>
      </c>
      <c r="L133" s="6">
        <v>25</v>
      </c>
      <c r="M133" s="7">
        <v>-1</v>
      </c>
      <c r="N133" s="6">
        <v>-5</v>
      </c>
      <c r="O133" s="7">
        <v>0</v>
      </c>
      <c r="AG133" s="6"/>
      <c r="AH133" s="6"/>
      <c r="AI133" s="6"/>
      <c r="AK133" s="6"/>
      <c r="AL133" s="6"/>
    </row>
    <row r="134" spans="1:39" x14ac:dyDescent="0.25">
      <c r="B134" t="s">
        <v>296</v>
      </c>
      <c r="C134" t="s">
        <v>594</v>
      </c>
      <c r="D134" s="39">
        <v>37938</v>
      </c>
      <c r="E134">
        <v>16</v>
      </c>
      <c r="F134" t="s">
        <v>821</v>
      </c>
      <c r="G134" s="2" t="s">
        <v>192</v>
      </c>
      <c r="H134" s="6">
        <v>36</v>
      </c>
      <c r="I134" s="7">
        <v>2</v>
      </c>
      <c r="J134" s="6">
        <v>39</v>
      </c>
      <c r="K134" s="7">
        <v>3</v>
      </c>
      <c r="L134" s="6">
        <v>20</v>
      </c>
      <c r="M134" s="7">
        <v>-4</v>
      </c>
      <c r="N134" s="6">
        <v>-3</v>
      </c>
      <c r="O134" s="7">
        <v>-1</v>
      </c>
      <c r="AG134" s="6"/>
      <c r="AH134" s="6"/>
      <c r="AI134" s="6"/>
      <c r="AK134" s="6"/>
      <c r="AL134" s="6"/>
    </row>
    <row r="135" spans="1:39" x14ac:dyDescent="0.25">
      <c r="B135" t="s">
        <v>296</v>
      </c>
      <c r="C135" t="s">
        <v>514</v>
      </c>
      <c r="D135" s="39">
        <v>37939</v>
      </c>
      <c r="E135">
        <v>19</v>
      </c>
      <c r="F135" t="s">
        <v>678</v>
      </c>
      <c r="G135" s="2" t="s">
        <v>82</v>
      </c>
      <c r="H135" s="6">
        <v>33</v>
      </c>
      <c r="I135" s="7">
        <v>2</v>
      </c>
      <c r="J135" s="6">
        <v>38</v>
      </c>
      <c r="K135" s="7">
        <v>-1</v>
      </c>
      <c r="L135" s="6">
        <v>21</v>
      </c>
      <c r="M135" s="7">
        <v>1</v>
      </c>
      <c r="N135" s="6">
        <v>-5</v>
      </c>
      <c r="O135" s="7">
        <v>3</v>
      </c>
      <c r="AG135" s="6"/>
      <c r="AH135" s="6"/>
      <c r="AI135" s="6"/>
      <c r="AK135" s="6"/>
      <c r="AL135" s="6"/>
    </row>
    <row r="136" spans="1:39" x14ac:dyDescent="0.25">
      <c r="B136" t="s">
        <v>296</v>
      </c>
      <c r="C136" t="s">
        <v>353</v>
      </c>
      <c r="D136" s="39">
        <v>37945</v>
      </c>
      <c r="E136">
        <v>1</v>
      </c>
      <c r="F136" t="s">
        <v>577</v>
      </c>
      <c r="G136" s="2"/>
      <c r="H136" s="6">
        <v>35</v>
      </c>
      <c r="I136" s="7">
        <v>0</v>
      </c>
      <c r="J136" s="6">
        <v>36</v>
      </c>
      <c r="K136" s="7">
        <v>-2</v>
      </c>
      <c r="L136" s="6">
        <v>22</v>
      </c>
      <c r="M136" s="7">
        <v>1</v>
      </c>
      <c r="N136" s="6">
        <v>-1</v>
      </c>
      <c r="O136" s="7">
        <v>2</v>
      </c>
      <c r="AG136" s="6"/>
      <c r="AH136" s="6"/>
      <c r="AI136" s="6"/>
      <c r="AK136" s="6"/>
      <c r="AL136" s="6"/>
    </row>
    <row r="137" spans="1:39" x14ac:dyDescent="0.25">
      <c r="B137" t="s">
        <v>296</v>
      </c>
      <c r="C137" t="s">
        <v>566</v>
      </c>
      <c r="D137" s="39">
        <v>37950</v>
      </c>
      <c r="E137">
        <v>28</v>
      </c>
      <c r="F137" t="s">
        <v>821</v>
      </c>
      <c r="G137" s="2" t="s">
        <v>54</v>
      </c>
      <c r="H137" s="6">
        <v>38</v>
      </c>
      <c r="I137" s="7">
        <v>2</v>
      </c>
      <c r="J137" s="6">
        <v>36</v>
      </c>
      <c r="K137" s="7">
        <v>-3</v>
      </c>
      <c r="L137" s="6">
        <v>19</v>
      </c>
      <c r="M137" s="7">
        <v>-1</v>
      </c>
      <c r="N137" s="6">
        <v>2</v>
      </c>
      <c r="O137" s="7">
        <v>5</v>
      </c>
      <c r="AG137" s="6">
        <v>27</v>
      </c>
      <c r="AH137" s="6">
        <v>31</v>
      </c>
      <c r="AI137" s="6">
        <v>10</v>
      </c>
      <c r="AK137" s="6">
        <v>26</v>
      </c>
      <c r="AL137" s="6">
        <v>59</v>
      </c>
      <c r="AM137" s="7">
        <f>AK137-AL137</f>
        <v>-33</v>
      </c>
    </row>
    <row r="138" spans="1:39" x14ac:dyDescent="0.25">
      <c r="B138" t="s">
        <v>266</v>
      </c>
      <c r="C138" s="12" t="s">
        <v>572</v>
      </c>
      <c r="D138" s="39">
        <v>37960</v>
      </c>
      <c r="E138">
        <v>7</v>
      </c>
      <c r="F138" t="s">
        <v>821</v>
      </c>
      <c r="G138" s="2" t="s">
        <v>124</v>
      </c>
      <c r="H138" s="6">
        <v>36</v>
      </c>
      <c r="I138" s="7">
        <v>-2</v>
      </c>
      <c r="J138" s="6">
        <v>36</v>
      </c>
      <c r="K138" s="7">
        <v>0</v>
      </c>
      <c r="L138" s="6">
        <v>23</v>
      </c>
      <c r="M138" s="7">
        <v>4</v>
      </c>
      <c r="N138" s="6">
        <v>0</v>
      </c>
      <c r="O138" s="7">
        <v>-2</v>
      </c>
      <c r="AG138" s="6"/>
      <c r="AH138" s="6"/>
      <c r="AI138" s="6"/>
      <c r="AK138" s="6"/>
      <c r="AL138" s="6"/>
    </row>
    <row r="139" spans="1:39" x14ac:dyDescent="0.25">
      <c r="B139" t="s">
        <v>266</v>
      </c>
      <c r="C139" s="12" t="s">
        <v>657</v>
      </c>
      <c r="D139" s="39">
        <v>37960</v>
      </c>
      <c r="E139">
        <v>9</v>
      </c>
      <c r="F139" t="s">
        <v>830</v>
      </c>
      <c r="G139" s="2" t="s">
        <v>224</v>
      </c>
      <c r="H139" s="6">
        <v>33</v>
      </c>
      <c r="I139" s="7">
        <v>2</v>
      </c>
      <c r="J139" s="6">
        <v>36</v>
      </c>
      <c r="K139" s="7">
        <v>0</v>
      </c>
      <c r="L139" s="6">
        <v>22</v>
      </c>
      <c r="M139" s="7">
        <v>-3</v>
      </c>
      <c r="N139" s="6">
        <v>-3</v>
      </c>
      <c r="O139" s="7">
        <v>2</v>
      </c>
      <c r="Y139">
        <v>4.7300000000000004</v>
      </c>
      <c r="AB139">
        <v>5.01</v>
      </c>
      <c r="AE139" s="30">
        <v>5</v>
      </c>
      <c r="AF139" s="30"/>
      <c r="AG139" s="6"/>
      <c r="AH139" s="6"/>
      <c r="AI139" s="6"/>
      <c r="AK139" s="6"/>
      <c r="AL139" s="6"/>
    </row>
    <row r="140" spans="1:39" x14ac:dyDescent="0.25">
      <c r="B140" t="s">
        <v>266</v>
      </c>
      <c r="C140" s="45" t="s">
        <v>617</v>
      </c>
      <c r="D140" s="39">
        <v>37966</v>
      </c>
      <c r="E140">
        <v>20</v>
      </c>
      <c r="F140" t="s">
        <v>577</v>
      </c>
      <c r="G140" s="2" t="s">
        <v>72</v>
      </c>
      <c r="H140" s="6">
        <v>31</v>
      </c>
      <c r="I140" s="7">
        <v>-4</v>
      </c>
      <c r="J140" s="6">
        <v>40</v>
      </c>
      <c r="K140" s="7">
        <v>4</v>
      </c>
      <c r="L140" s="6">
        <v>22</v>
      </c>
      <c r="M140" s="7">
        <v>0</v>
      </c>
      <c r="N140" s="6">
        <v>-9</v>
      </c>
      <c r="O140" s="7">
        <v>-8</v>
      </c>
      <c r="AG140" s="6"/>
      <c r="AH140" s="6"/>
      <c r="AI140" s="6"/>
      <c r="AK140" s="6"/>
      <c r="AL140" s="6"/>
    </row>
    <row r="141" spans="1:39" x14ac:dyDescent="0.25">
      <c r="B141" t="s">
        <v>266</v>
      </c>
      <c r="C141" s="45" t="s">
        <v>555</v>
      </c>
      <c r="D141" s="39">
        <v>37967</v>
      </c>
      <c r="E141">
        <v>17</v>
      </c>
      <c r="F141" t="s">
        <v>678</v>
      </c>
      <c r="G141" s="2" t="s">
        <v>82</v>
      </c>
      <c r="H141" s="6">
        <v>33</v>
      </c>
      <c r="I141" s="7">
        <v>0</v>
      </c>
      <c r="J141" s="6">
        <v>38</v>
      </c>
      <c r="K141" s="7">
        <v>0</v>
      </c>
      <c r="L141" s="6">
        <v>22</v>
      </c>
      <c r="M141" s="7">
        <v>1</v>
      </c>
      <c r="N141" s="6">
        <v>-5</v>
      </c>
      <c r="O141" s="7">
        <v>0</v>
      </c>
      <c r="AG141" s="6"/>
      <c r="AH141" s="6"/>
      <c r="AI141" s="6"/>
      <c r="AK141" s="6"/>
      <c r="AL141" s="6"/>
    </row>
    <row r="142" spans="1:39" x14ac:dyDescent="0.25">
      <c r="B142" t="s">
        <v>266</v>
      </c>
      <c r="C142" s="45" t="s">
        <v>640</v>
      </c>
      <c r="D142" s="39">
        <v>37971</v>
      </c>
      <c r="E142">
        <v>20</v>
      </c>
      <c r="F142" t="s">
        <v>821</v>
      </c>
      <c r="G142" s="2" t="s">
        <v>54</v>
      </c>
      <c r="H142" s="6">
        <v>39</v>
      </c>
      <c r="I142" s="7">
        <v>3</v>
      </c>
      <c r="J142" s="6">
        <v>38</v>
      </c>
      <c r="K142" s="7">
        <v>2</v>
      </c>
      <c r="L142" s="6">
        <v>18</v>
      </c>
      <c r="M142" s="7">
        <v>-5</v>
      </c>
      <c r="N142" s="6">
        <v>1</v>
      </c>
      <c r="O142" s="7">
        <v>1</v>
      </c>
      <c r="Q142" s="7"/>
      <c r="S142" s="7"/>
      <c r="U142" s="7"/>
      <c r="AG142" s="6">
        <v>29</v>
      </c>
      <c r="AH142" s="6">
        <v>35</v>
      </c>
      <c r="AI142" s="6">
        <v>13</v>
      </c>
      <c r="AK142" s="6">
        <v>31</v>
      </c>
      <c r="AL142" s="6">
        <v>58</v>
      </c>
      <c r="AM142" s="7">
        <f>AK142-AL142</f>
        <v>-27</v>
      </c>
    </row>
    <row r="143" spans="1:39" x14ac:dyDescent="0.25">
      <c r="A143" s="1">
        <v>2004</v>
      </c>
      <c r="B143" t="s">
        <v>267</v>
      </c>
      <c r="C143" s="12" t="s">
        <v>697</v>
      </c>
      <c r="D143" s="39">
        <v>37988</v>
      </c>
      <c r="E143">
        <v>6</v>
      </c>
      <c r="F143" t="s">
        <v>830</v>
      </c>
      <c r="G143" s="2" t="s">
        <v>224</v>
      </c>
      <c r="H143" s="6">
        <v>35</v>
      </c>
      <c r="I143" s="7">
        <v>2</v>
      </c>
      <c r="J143" s="6">
        <v>40</v>
      </c>
      <c r="K143" s="7">
        <v>4</v>
      </c>
      <c r="L143" s="6">
        <v>18</v>
      </c>
      <c r="M143" s="7">
        <v>-4</v>
      </c>
      <c r="N143" s="6">
        <v>-5</v>
      </c>
      <c r="O143" s="7">
        <v>-2</v>
      </c>
      <c r="AG143" s="6"/>
      <c r="AH143" s="6"/>
      <c r="AI143" s="6"/>
      <c r="AK143" s="6"/>
      <c r="AL143" s="6"/>
    </row>
    <row r="144" spans="1:39" x14ac:dyDescent="0.25">
      <c r="B144" t="s">
        <v>267</v>
      </c>
      <c r="C144" t="s">
        <v>493</v>
      </c>
      <c r="D144" s="39">
        <v>38001</v>
      </c>
      <c r="E144">
        <v>21</v>
      </c>
      <c r="F144" t="s">
        <v>577</v>
      </c>
      <c r="H144" s="6">
        <v>35</v>
      </c>
      <c r="I144" s="7">
        <v>4</v>
      </c>
      <c r="J144" s="6">
        <v>37</v>
      </c>
      <c r="K144" s="7">
        <v>-3</v>
      </c>
      <c r="L144" s="6">
        <v>21</v>
      </c>
      <c r="M144" s="7">
        <v>-1</v>
      </c>
      <c r="N144" s="6">
        <v>-2</v>
      </c>
      <c r="O144" s="7">
        <v>7</v>
      </c>
      <c r="AG144" s="6"/>
      <c r="AH144" s="6"/>
      <c r="AI144" s="6"/>
      <c r="AK144" s="6"/>
      <c r="AL144" s="6"/>
    </row>
    <row r="145" spans="2:39" x14ac:dyDescent="0.25">
      <c r="B145" t="s">
        <v>267</v>
      </c>
      <c r="C145" s="26" t="s">
        <v>538</v>
      </c>
      <c r="D145" s="39">
        <v>38002</v>
      </c>
      <c r="E145">
        <v>20</v>
      </c>
      <c r="F145" t="s">
        <v>678</v>
      </c>
      <c r="G145" s="2" t="s">
        <v>82</v>
      </c>
      <c r="H145" s="6">
        <v>34</v>
      </c>
      <c r="I145" s="7">
        <v>1</v>
      </c>
      <c r="J145" s="6">
        <v>39</v>
      </c>
      <c r="K145" s="7">
        <v>1</v>
      </c>
      <c r="L145" s="6">
        <v>20</v>
      </c>
      <c r="M145" s="7">
        <v>-2</v>
      </c>
      <c r="N145" s="6">
        <v>-5</v>
      </c>
      <c r="O145" s="7">
        <v>0</v>
      </c>
      <c r="AG145" s="6"/>
      <c r="AH145" s="6"/>
      <c r="AI145" s="6"/>
      <c r="AK145" s="6"/>
      <c r="AL145" s="6"/>
    </row>
    <row r="146" spans="2:39" x14ac:dyDescent="0.25">
      <c r="B146" t="s">
        <v>267</v>
      </c>
      <c r="C146" t="s">
        <v>427</v>
      </c>
      <c r="D146" s="39">
        <v>38006</v>
      </c>
      <c r="E146">
        <v>23</v>
      </c>
      <c r="F146" t="s">
        <v>821</v>
      </c>
      <c r="G146" s="2" t="s">
        <v>54</v>
      </c>
      <c r="H146" s="6">
        <v>40</v>
      </c>
      <c r="I146" s="7">
        <v>1</v>
      </c>
      <c r="J146" s="6">
        <v>35</v>
      </c>
      <c r="K146" s="7">
        <v>-3</v>
      </c>
      <c r="L146" s="6">
        <v>19</v>
      </c>
      <c r="M146" s="7">
        <v>1</v>
      </c>
      <c r="N146" s="6">
        <v>5</v>
      </c>
      <c r="O146" s="7">
        <v>4</v>
      </c>
      <c r="AG146" s="6">
        <v>29</v>
      </c>
      <c r="AH146" s="6">
        <v>31</v>
      </c>
      <c r="AI146" s="6">
        <v>12</v>
      </c>
      <c r="AK146" s="6">
        <v>26</v>
      </c>
      <c r="AL146" s="6">
        <v>62</v>
      </c>
      <c r="AM146" s="7">
        <f>AK146-AL146</f>
        <v>-36</v>
      </c>
    </row>
    <row r="147" spans="2:39" x14ac:dyDescent="0.25">
      <c r="B147" t="s">
        <v>267</v>
      </c>
      <c r="D147" s="39">
        <v>38015</v>
      </c>
      <c r="E147">
        <v>31</v>
      </c>
      <c r="F147" t="s">
        <v>821</v>
      </c>
      <c r="G147" s="2" t="s">
        <v>54</v>
      </c>
      <c r="H147" s="6">
        <v>39</v>
      </c>
      <c r="I147" s="7">
        <v>-1</v>
      </c>
      <c r="J147" s="6">
        <v>36</v>
      </c>
      <c r="K147" s="7">
        <v>1</v>
      </c>
      <c r="L147" s="6">
        <v>19</v>
      </c>
      <c r="M147" s="7">
        <v>0</v>
      </c>
      <c r="N147" s="6">
        <v>3</v>
      </c>
      <c r="O147" s="7">
        <v>-2</v>
      </c>
      <c r="AG147" s="6"/>
      <c r="AH147" s="6"/>
      <c r="AI147" s="6"/>
      <c r="AK147" s="6"/>
      <c r="AL147" s="6"/>
    </row>
    <row r="148" spans="2:39" x14ac:dyDescent="0.25">
      <c r="B148" t="s">
        <v>268</v>
      </c>
      <c r="C148" s="5" t="s">
        <v>694</v>
      </c>
      <c r="D148" s="39">
        <v>38021</v>
      </c>
      <c r="E148">
        <v>7</v>
      </c>
      <c r="F148" t="s">
        <v>357</v>
      </c>
      <c r="G148" s="2" t="s">
        <v>96</v>
      </c>
      <c r="H148" s="6">
        <v>36</v>
      </c>
      <c r="I148" s="46"/>
      <c r="J148" s="6">
        <v>35</v>
      </c>
      <c r="K148" s="46"/>
      <c r="L148" s="6">
        <v>24</v>
      </c>
      <c r="M148" s="46"/>
      <c r="N148" s="6">
        <v>1</v>
      </c>
      <c r="O148" s="7"/>
      <c r="AG148" s="6"/>
      <c r="AH148" s="6"/>
      <c r="AI148" s="6"/>
      <c r="AK148" s="6"/>
      <c r="AL148" s="6"/>
    </row>
    <row r="149" spans="2:39" x14ac:dyDescent="0.25">
      <c r="B149" t="s">
        <v>268</v>
      </c>
      <c r="C149" s="12" t="s">
        <v>694</v>
      </c>
      <c r="D149" s="39">
        <v>38021</v>
      </c>
      <c r="E149">
        <v>8</v>
      </c>
      <c r="F149" t="s">
        <v>678</v>
      </c>
      <c r="G149" s="2" t="s">
        <v>136</v>
      </c>
      <c r="H149" s="6">
        <v>34</v>
      </c>
      <c r="I149" s="7">
        <v>0</v>
      </c>
      <c r="J149" s="6">
        <v>34</v>
      </c>
      <c r="K149" s="7">
        <v>-5</v>
      </c>
      <c r="L149" s="6">
        <v>24</v>
      </c>
      <c r="M149" s="7">
        <v>4</v>
      </c>
      <c r="N149" s="6">
        <v>0</v>
      </c>
      <c r="O149" s="7">
        <v>5</v>
      </c>
      <c r="AG149" s="6"/>
      <c r="AH149" s="6"/>
      <c r="AI149" s="6"/>
      <c r="AK149" s="6"/>
      <c r="AL149" s="6"/>
    </row>
    <row r="150" spans="2:39" x14ac:dyDescent="0.25">
      <c r="B150" t="s">
        <v>268</v>
      </c>
      <c r="C150" s="5" t="s">
        <v>645</v>
      </c>
      <c r="D150" s="39">
        <v>38023</v>
      </c>
      <c r="E150">
        <v>10</v>
      </c>
      <c r="F150" t="s">
        <v>830</v>
      </c>
      <c r="G150" s="2" t="s">
        <v>224</v>
      </c>
      <c r="H150" s="6">
        <v>31</v>
      </c>
      <c r="I150" s="7">
        <v>-4</v>
      </c>
      <c r="J150" s="6">
        <v>36</v>
      </c>
      <c r="K150" s="7">
        <v>-4</v>
      </c>
      <c r="L150" s="6">
        <v>25</v>
      </c>
      <c r="M150" s="7">
        <v>7</v>
      </c>
      <c r="N150" s="6">
        <v>-5</v>
      </c>
      <c r="O150" s="7">
        <v>0</v>
      </c>
      <c r="Y150" s="30">
        <v>4.4000000000000004</v>
      </c>
      <c r="AB150">
        <v>4.92</v>
      </c>
      <c r="AE150">
        <v>4.68</v>
      </c>
      <c r="AG150" s="6"/>
      <c r="AH150" s="6"/>
      <c r="AI150" s="6"/>
      <c r="AK150" s="6"/>
      <c r="AL150" s="6"/>
    </row>
    <row r="151" spans="2:39" x14ac:dyDescent="0.25">
      <c r="B151" t="s">
        <v>268</v>
      </c>
      <c r="C151" s="45" t="s">
        <v>342</v>
      </c>
      <c r="D151" s="39">
        <v>38029</v>
      </c>
      <c r="E151">
        <v>23</v>
      </c>
      <c r="F151" t="s">
        <v>577</v>
      </c>
      <c r="G151" s="2" t="s">
        <v>72</v>
      </c>
      <c r="H151" s="6">
        <v>35</v>
      </c>
      <c r="I151" s="7">
        <v>0</v>
      </c>
      <c r="J151" s="6">
        <v>36</v>
      </c>
      <c r="K151" s="7">
        <v>-1</v>
      </c>
      <c r="L151" s="6">
        <v>21</v>
      </c>
      <c r="M151" s="7">
        <v>0</v>
      </c>
      <c r="N151" s="6">
        <v>-1</v>
      </c>
      <c r="O151" s="7">
        <v>1</v>
      </c>
      <c r="AG151" s="6"/>
      <c r="AH151" s="6"/>
      <c r="AI151" s="6"/>
      <c r="AK151" s="6"/>
      <c r="AL151" s="6"/>
    </row>
    <row r="152" spans="2:39" x14ac:dyDescent="0.25">
      <c r="B152" t="s">
        <v>268</v>
      </c>
      <c r="C152" t="s">
        <v>835</v>
      </c>
      <c r="D152" s="39">
        <v>38033</v>
      </c>
      <c r="E152">
        <v>24</v>
      </c>
      <c r="F152" t="s">
        <v>678</v>
      </c>
      <c r="G152" s="2" t="s">
        <v>82</v>
      </c>
      <c r="H152" s="6">
        <v>34</v>
      </c>
      <c r="I152" s="7">
        <v>0</v>
      </c>
      <c r="J152" s="6">
        <v>36</v>
      </c>
      <c r="K152" s="7">
        <v>2</v>
      </c>
      <c r="L152" s="6">
        <v>21</v>
      </c>
      <c r="M152" s="7">
        <v>-3</v>
      </c>
      <c r="N152" s="6">
        <v>-2</v>
      </c>
      <c r="O152" s="7">
        <v>-2</v>
      </c>
      <c r="AG152" s="6"/>
      <c r="AH152" s="6"/>
      <c r="AI152" s="6"/>
      <c r="AK152" s="6"/>
      <c r="AL152" s="6"/>
    </row>
    <row r="153" spans="2:39" x14ac:dyDescent="0.25">
      <c r="B153" t="s">
        <v>268</v>
      </c>
      <c r="C153" t="s">
        <v>601</v>
      </c>
      <c r="D153" s="39">
        <v>38041</v>
      </c>
      <c r="E153">
        <v>28</v>
      </c>
      <c r="F153" t="s">
        <v>821</v>
      </c>
      <c r="G153" s="2" t="s">
        <v>54</v>
      </c>
      <c r="H153" s="6">
        <v>39</v>
      </c>
      <c r="I153" s="7">
        <v>0</v>
      </c>
      <c r="J153" s="6">
        <v>34</v>
      </c>
      <c r="K153" s="7">
        <v>-2</v>
      </c>
      <c r="L153" s="6">
        <v>21</v>
      </c>
      <c r="M153" s="7">
        <v>2</v>
      </c>
      <c r="N153" s="6">
        <v>5</v>
      </c>
      <c r="O153" s="7">
        <v>2</v>
      </c>
      <c r="AG153" s="6">
        <v>28</v>
      </c>
      <c r="AH153" s="6">
        <v>32</v>
      </c>
      <c r="AI153" s="6">
        <v>13</v>
      </c>
      <c r="AK153" s="6">
        <v>27</v>
      </c>
      <c r="AL153" s="6">
        <v>60</v>
      </c>
      <c r="AM153" s="7">
        <f>AK153-AL153</f>
        <v>-33</v>
      </c>
    </row>
    <row r="154" spans="2:39" x14ac:dyDescent="0.25">
      <c r="B154" t="s">
        <v>294</v>
      </c>
      <c r="C154" s="5" t="s">
        <v>657</v>
      </c>
      <c r="D154" s="39">
        <v>38051</v>
      </c>
      <c r="F154" t="s">
        <v>830</v>
      </c>
      <c r="G154" s="2" t="s">
        <v>224</v>
      </c>
      <c r="H154" s="6">
        <v>34</v>
      </c>
      <c r="I154" s="7">
        <v>3</v>
      </c>
      <c r="J154" s="6">
        <v>36</v>
      </c>
      <c r="K154" s="7">
        <v>0</v>
      </c>
      <c r="L154" s="6">
        <v>22</v>
      </c>
      <c r="M154" s="7">
        <v>-3</v>
      </c>
      <c r="N154" s="6">
        <v>-2</v>
      </c>
      <c r="O154" s="7">
        <v>3</v>
      </c>
      <c r="AG154" s="6"/>
      <c r="AH154" s="6"/>
      <c r="AI154" s="6"/>
      <c r="AK154" s="6"/>
      <c r="AL154" s="6"/>
    </row>
    <row r="155" spans="2:39" x14ac:dyDescent="0.25">
      <c r="B155" t="s">
        <v>294</v>
      </c>
      <c r="C155" s="5" t="s">
        <v>337</v>
      </c>
      <c r="D155" s="39">
        <v>38056</v>
      </c>
      <c r="E155">
        <v>16</v>
      </c>
      <c r="F155" t="s">
        <v>678</v>
      </c>
      <c r="G155" s="2" t="s">
        <v>82</v>
      </c>
      <c r="H155" s="6">
        <v>35</v>
      </c>
      <c r="I155" s="7">
        <v>1</v>
      </c>
      <c r="J155" s="6">
        <v>37</v>
      </c>
      <c r="K155" s="7">
        <v>1</v>
      </c>
      <c r="L155" s="6">
        <v>21</v>
      </c>
      <c r="M155" s="7">
        <v>0</v>
      </c>
      <c r="N155" s="6">
        <v>-2</v>
      </c>
      <c r="O155" s="7">
        <v>0</v>
      </c>
      <c r="AG155" s="6"/>
      <c r="AH155" s="6"/>
      <c r="AI155" s="6"/>
      <c r="AK155" s="6"/>
      <c r="AL155" s="6"/>
    </row>
    <row r="156" spans="2:39" x14ac:dyDescent="0.25">
      <c r="B156" t="s">
        <v>294</v>
      </c>
      <c r="C156" s="5" t="s">
        <v>512</v>
      </c>
      <c r="D156" s="39">
        <v>38057</v>
      </c>
      <c r="E156">
        <v>19</v>
      </c>
      <c r="F156" t="s">
        <v>577</v>
      </c>
      <c r="G156" s="2"/>
      <c r="H156" s="6">
        <v>35</v>
      </c>
      <c r="I156" s="7">
        <v>0</v>
      </c>
      <c r="J156" s="6">
        <v>35</v>
      </c>
      <c r="K156" s="7">
        <v>-1</v>
      </c>
      <c r="L156" s="6">
        <v>23</v>
      </c>
      <c r="M156" s="7">
        <v>2</v>
      </c>
      <c r="N156" s="6">
        <v>0</v>
      </c>
      <c r="O156" s="7">
        <v>1</v>
      </c>
      <c r="AG156" s="6"/>
      <c r="AH156" s="6"/>
      <c r="AI156" s="6"/>
      <c r="AK156" s="6"/>
      <c r="AL156" s="6"/>
    </row>
    <row r="157" spans="2:39" x14ac:dyDescent="0.25">
      <c r="B157" t="s">
        <v>294</v>
      </c>
      <c r="C157" s="5" t="s">
        <v>600</v>
      </c>
      <c r="D157" s="39">
        <v>38069</v>
      </c>
      <c r="E157">
        <v>29</v>
      </c>
      <c r="F157" t="s">
        <v>821</v>
      </c>
      <c r="G157" s="2" t="s">
        <v>54</v>
      </c>
      <c r="H157" s="6">
        <v>39</v>
      </c>
      <c r="I157" s="7">
        <v>0</v>
      </c>
      <c r="J157" s="6">
        <v>34</v>
      </c>
      <c r="K157" s="7">
        <v>0</v>
      </c>
      <c r="L157" s="6">
        <v>20</v>
      </c>
      <c r="M157" s="7">
        <v>-1</v>
      </c>
      <c r="N157" s="6">
        <v>5</v>
      </c>
      <c r="O157" s="7">
        <v>0</v>
      </c>
      <c r="AG157" s="6">
        <v>29</v>
      </c>
      <c r="AH157" s="6">
        <v>32</v>
      </c>
      <c r="AI157" s="6">
        <v>13</v>
      </c>
      <c r="AK157" s="6">
        <v>29</v>
      </c>
      <c r="AL157" s="6">
        <v>60</v>
      </c>
      <c r="AM157" s="7">
        <f>AK157-AL157</f>
        <v>-31</v>
      </c>
    </row>
    <row r="158" spans="2:39" x14ac:dyDescent="0.25">
      <c r="B158" t="s">
        <v>269</v>
      </c>
      <c r="D158" s="39">
        <v>38078</v>
      </c>
      <c r="E158">
        <v>4</v>
      </c>
      <c r="F158" t="s">
        <v>821</v>
      </c>
      <c r="G158" s="2" t="s">
        <v>124</v>
      </c>
      <c r="H158" s="6">
        <v>38</v>
      </c>
      <c r="I158" s="7">
        <v>-1</v>
      </c>
      <c r="J158" s="6">
        <v>35</v>
      </c>
      <c r="K158" s="7">
        <v>1</v>
      </c>
      <c r="L158" s="6">
        <v>20</v>
      </c>
      <c r="M158" s="7">
        <v>0</v>
      </c>
      <c r="N158" s="6">
        <v>3</v>
      </c>
      <c r="O158" s="7">
        <v>-2</v>
      </c>
      <c r="AG158" s="6"/>
      <c r="AH158" s="6"/>
      <c r="AI158" s="6"/>
      <c r="AK158" s="6"/>
      <c r="AL158" s="6"/>
    </row>
    <row r="159" spans="2:39" x14ac:dyDescent="0.25">
      <c r="B159" t="s">
        <v>269</v>
      </c>
      <c r="C159" s="5" t="s">
        <v>697</v>
      </c>
      <c r="D159" s="39">
        <v>38079</v>
      </c>
      <c r="E159">
        <v>6</v>
      </c>
      <c r="F159" t="s">
        <v>830</v>
      </c>
      <c r="G159" s="2" t="s">
        <v>224</v>
      </c>
      <c r="H159" s="6">
        <v>34</v>
      </c>
      <c r="I159" s="7">
        <v>0</v>
      </c>
      <c r="J159" s="6">
        <v>34</v>
      </c>
      <c r="K159" s="7">
        <v>-2</v>
      </c>
      <c r="L159" s="6">
        <v>22</v>
      </c>
      <c r="M159" s="7">
        <v>0</v>
      </c>
      <c r="N159" s="6">
        <v>0</v>
      </c>
      <c r="O159" s="7">
        <v>2</v>
      </c>
      <c r="Y159" s="30">
        <v>4.9000000000000004</v>
      </c>
      <c r="AB159">
        <v>5.0199999999999996</v>
      </c>
      <c r="AE159">
        <v>4.87</v>
      </c>
      <c r="AG159" s="6"/>
      <c r="AH159" s="6"/>
      <c r="AI159" s="6"/>
      <c r="AK159" s="6"/>
      <c r="AL159" s="6"/>
    </row>
    <row r="160" spans="2:39" x14ac:dyDescent="0.25">
      <c r="B160" t="s">
        <v>269</v>
      </c>
      <c r="C160" t="s">
        <v>455</v>
      </c>
      <c r="D160" s="39">
        <v>38092</v>
      </c>
      <c r="E160">
        <v>22</v>
      </c>
      <c r="F160" t="s">
        <v>577</v>
      </c>
      <c r="G160" s="2"/>
      <c r="H160" s="6">
        <v>34</v>
      </c>
      <c r="I160" s="7">
        <v>-1</v>
      </c>
      <c r="J160" s="6">
        <v>36</v>
      </c>
      <c r="K160" s="7">
        <v>1</v>
      </c>
      <c r="L160" s="6">
        <v>22</v>
      </c>
      <c r="M160" s="7">
        <v>-1</v>
      </c>
      <c r="N160" s="6">
        <v>-2</v>
      </c>
      <c r="O160" s="7">
        <v>-2</v>
      </c>
      <c r="AG160" s="6"/>
      <c r="AH160" s="6"/>
      <c r="AI160" s="6"/>
      <c r="AK160" s="6"/>
      <c r="AL160" s="6"/>
    </row>
    <row r="161" spans="2:39" x14ac:dyDescent="0.25">
      <c r="B161" t="s">
        <v>269</v>
      </c>
      <c r="C161" t="s">
        <v>538</v>
      </c>
      <c r="D161" s="39">
        <v>38093</v>
      </c>
      <c r="E161">
        <v>20</v>
      </c>
      <c r="F161" t="s">
        <v>678</v>
      </c>
      <c r="G161" s="2" t="s">
        <v>82</v>
      </c>
      <c r="H161" s="6">
        <v>33</v>
      </c>
      <c r="I161" s="7">
        <v>-2</v>
      </c>
      <c r="J161" s="6">
        <v>38</v>
      </c>
      <c r="K161" s="7">
        <v>1</v>
      </c>
      <c r="L161" s="6">
        <v>22</v>
      </c>
      <c r="M161" s="7">
        <v>1</v>
      </c>
      <c r="N161" s="6">
        <v>-5</v>
      </c>
      <c r="O161" s="7">
        <v>-3</v>
      </c>
      <c r="AG161" s="6"/>
      <c r="AH161" s="6"/>
      <c r="AI161" s="6"/>
      <c r="AK161" s="6"/>
      <c r="AL161" s="6"/>
    </row>
    <row r="162" spans="2:39" x14ac:dyDescent="0.25">
      <c r="B162" t="s">
        <v>269</v>
      </c>
      <c r="C162" t="s">
        <v>488</v>
      </c>
      <c r="D162" s="39">
        <v>38104</v>
      </c>
      <c r="E162">
        <v>4</v>
      </c>
      <c r="F162" t="s">
        <v>821</v>
      </c>
      <c r="G162" s="2" t="s">
        <v>54</v>
      </c>
      <c r="H162" s="6">
        <v>39</v>
      </c>
      <c r="I162" s="7">
        <v>1</v>
      </c>
      <c r="J162" s="6">
        <v>35</v>
      </c>
      <c r="K162" s="7">
        <v>0</v>
      </c>
      <c r="L162" s="6">
        <v>19</v>
      </c>
      <c r="M162" s="7">
        <v>-1</v>
      </c>
      <c r="N162" s="6">
        <v>4</v>
      </c>
      <c r="O162" s="7">
        <v>1</v>
      </c>
      <c r="AG162" s="6">
        <v>29</v>
      </c>
      <c r="AH162" s="6">
        <v>29</v>
      </c>
      <c r="AI162" s="6">
        <v>13</v>
      </c>
      <c r="AK162" s="6">
        <v>25</v>
      </c>
      <c r="AL162" s="6">
        <v>63</v>
      </c>
      <c r="AM162" s="7">
        <f>AK162-AL162</f>
        <v>-38</v>
      </c>
    </row>
    <row r="163" spans="2:39" x14ac:dyDescent="0.25">
      <c r="B163" t="s">
        <v>270</v>
      </c>
      <c r="C163" s="5" t="s">
        <v>645</v>
      </c>
      <c r="D163" s="39">
        <v>38113</v>
      </c>
      <c r="E163">
        <v>9</v>
      </c>
      <c r="F163" t="s">
        <v>821</v>
      </c>
      <c r="G163" s="2" t="s">
        <v>124</v>
      </c>
      <c r="H163" s="6">
        <v>40</v>
      </c>
      <c r="I163" s="7">
        <v>1</v>
      </c>
      <c r="J163" s="6">
        <v>36</v>
      </c>
      <c r="K163" s="7">
        <v>1</v>
      </c>
      <c r="L163" s="6">
        <v>18</v>
      </c>
      <c r="M163" s="7">
        <v>-1</v>
      </c>
      <c r="N163" s="6">
        <v>4</v>
      </c>
      <c r="O163" s="7">
        <v>0</v>
      </c>
      <c r="W163" s="6">
        <v>57</v>
      </c>
      <c r="X163" s="6">
        <v>29</v>
      </c>
      <c r="Y163" s="7">
        <f>W163-X163</f>
        <v>28</v>
      </c>
      <c r="Z163" s="6">
        <v>38</v>
      </c>
      <c r="AA163" s="6">
        <v>60</v>
      </c>
      <c r="AB163" s="7">
        <f>Z163-AA163</f>
        <v>-22</v>
      </c>
      <c r="AC163" s="6">
        <v>49</v>
      </c>
      <c r="AD163" s="6">
        <v>35</v>
      </c>
      <c r="AE163" s="7">
        <f>AC163-AD163</f>
        <v>14</v>
      </c>
      <c r="AF163" s="4" t="s">
        <v>826</v>
      </c>
      <c r="AG163" s="6"/>
      <c r="AH163" s="6"/>
      <c r="AI163" s="6"/>
      <c r="AK163" s="6"/>
      <c r="AL163" s="6"/>
    </row>
    <row r="164" spans="2:39" x14ac:dyDescent="0.25">
      <c r="B164" t="s">
        <v>270</v>
      </c>
      <c r="C164" s="5" t="s">
        <v>506</v>
      </c>
      <c r="D164" s="39">
        <v>38114</v>
      </c>
      <c r="E164">
        <v>11</v>
      </c>
      <c r="F164" t="s">
        <v>830</v>
      </c>
      <c r="G164" s="2" t="s">
        <v>224</v>
      </c>
      <c r="H164" s="6">
        <v>36</v>
      </c>
      <c r="I164" s="7">
        <v>2</v>
      </c>
      <c r="J164" s="6">
        <v>32</v>
      </c>
      <c r="K164" s="7">
        <v>-2</v>
      </c>
      <c r="L164" s="6">
        <v>22</v>
      </c>
      <c r="M164" s="7">
        <v>0</v>
      </c>
      <c r="N164" s="6">
        <v>4</v>
      </c>
      <c r="O164" s="7">
        <v>4</v>
      </c>
      <c r="AG164" s="6"/>
      <c r="AH164" s="6"/>
      <c r="AI164" s="6"/>
      <c r="AK164" s="6"/>
      <c r="AL164" s="6"/>
    </row>
    <row r="165" spans="2:39" x14ac:dyDescent="0.25">
      <c r="B165" t="s">
        <v>270</v>
      </c>
      <c r="C165" t="s">
        <v>441</v>
      </c>
      <c r="D165" s="39">
        <v>38120</v>
      </c>
      <c r="E165">
        <v>16</v>
      </c>
      <c r="F165" t="s">
        <v>821</v>
      </c>
      <c r="G165" s="2" t="s">
        <v>192</v>
      </c>
      <c r="H165" s="6">
        <v>37</v>
      </c>
      <c r="I165" s="7">
        <v>-3</v>
      </c>
      <c r="J165" s="6">
        <v>34</v>
      </c>
      <c r="K165" s="7">
        <v>-2</v>
      </c>
      <c r="L165" s="6">
        <v>20</v>
      </c>
      <c r="M165" s="7">
        <v>2</v>
      </c>
      <c r="N165" s="6">
        <v>3</v>
      </c>
      <c r="O165" s="7">
        <v>-1</v>
      </c>
      <c r="AG165" s="6">
        <v>28</v>
      </c>
      <c r="AH165" s="6">
        <v>30</v>
      </c>
      <c r="AI165" s="6">
        <v>15</v>
      </c>
      <c r="AK165" s="6">
        <v>28</v>
      </c>
      <c r="AL165" s="6">
        <v>61</v>
      </c>
      <c r="AM165" s="7">
        <f>AK165-AL165</f>
        <v>-33</v>
      </c>
    </row>
    <row r="166" spans="2:39" x14ac:dyDescent="0.25">
      <c r="B166" t="s">
        <v>270</v>
      </c>
      <c r="C166" t="s">
        <v>598</v>
      </c>
      <c r="D166" s="39">
        <v>38127</v>
      </c>
      <c r="E166">
        <v>24</v>
      </c>
      <c r="F166" t="s">
        <v>821</v>
      </c>
      <c r="G166" s="2" t="s">
        <v>54</v>
      </c>
      <c r="H166" s="6">
        <v>36</v>
      </c>
      <c r="I166" s="7">
        <v>-1</v>
      </c>
      <c r="J166" s="6">
        <v>33</v>
      </c>
      <c r="K166" s="7">
        <v>-1</v>
      </c>
      <c r="L166" s="6">
        <v>19</v>
      </c>
      <c r="M166" s="7">
        <v>-1</v>
      </c>
      <c r="N166" s="6">
        <v>3</v>
      </c>
      <c r="O166" s="7">
        <v>0</v>
      </c>
      <c r="AG166" s="6"/>
      <c r="AH166" s="6"/>
      <c r="AI166" s="6"/>
      <c r="AK166" s="6"/>
      <c r="AL166" s="6"/>
    </row>
    <row r="167" spans="2:39" x14ac:dyDescent="0.25">
      <c r="B167" t="s">
        <v>270</v>
      </c>
      <c r="C167" t="s">
        <v>465</v>
      </c>
      <c r="D167" s="39">
        <v>38127</v>
      </c>
      <c r="E167">
        <v>26</v>
      </c>
      <c r="F167" t="s">
        <v>678</v>
      </c>
      <c r="G167" s="2" t="s">
        <v>82</v>
      </c>
      <c r="H167" s="6">
        <v>33</v>
      </c>
      <c r="I167" s="7">
        <v>0</v>
      </c>
      <c r="J167" s="6">
        <v>37</v>
      </c>
      <c r="K167" s="7">
        <v>-1</v>
      </c>
      <c r="L167" s="6">
        <v>21</v>
      </c>
      <c r="M167" s="7">
        <v>-1</v>
      </c>
      <c r="N167" s="6">
        <v>-4</v>
      </c>
      <c r="O167" s="7">
        <v>1</v>
      </c>
      <c r="AG167" s="6"/>
      <c r="AH167" s="6"/>
      <c r="AI167" s="6"/>
    </row>
    <row r="168" spans="2:39" x14ac:dyDescent="0.25">
      <c r="B168" t="s">
        <v>270</v>
      </c>
      <c r="C168" t="s">
        <v>566</v>
      </c>
      <c r="D168" s="39">
        <v>38132</v>
      </c>
      <c r="E168">
        <v>29</v>
      </c>
      <c r="F168" t="s">
        <v>821</v>
      </c>
      <c r="G168" s="2" t="s">
        <v>54</v>
      </c>
      <c r="H168" s="6">
        <v>34</v>
      </c>
      <c r="I168" s="7">
        <v>-2</v>
      </c>
      <c r="J168" s="6">
        <v>33</v>
      </c>
      <c r="K168" s="7">
        <v>0</v>
      </c>
      <c r="L168" s="6">
        <v>21</v>
      </c>
      <c r="M168" s="7">
        <v>2</v>
      </c>
      <c r="N168" s="6">
        <v>1</v>
      </c>
      <c r="O168" s="7">
        <v>-2</v>
      </c>
      <c r="AG168" s="6"/>
      <c r="AH168" s="6"/>
      <c r="AI168" s="6"/>
    </row>
    <row r="169" spans="2:39" x14ac:dyDescent="0.25">
      <c r="B169" t="s">
        <v>270</v>
      </c>
      <c r="C169" s="12" t="s">
        <v>466</v>
      </c>
      <c r="D169" s="39">
        <v>38134</v>
      </c>
      <c r="E169">
        <v>5</v>
      </c>
      <c r="F169" t="s">
        <v>577</v>
      </c>
      <c r="G169" s="2" t="s">
        <v>72</v>
      </c>
      <c r="H169" s="6">
        <v>34</v>
      </c>
      <c r="I169" s="7">
        <v>0</v>
      </c>
      <c r="J169" s="6">
        <v>35</v>
      </c>
      <c r="K169" s="7">
        <v>-1</v>
      </c>
      <c r="L169" s="6">
        <v>18</v>
      </c>
      <c r="M169" s="7">
        <v>-4</v>
      </c>
      <c r="N169" s="6">
        <v>-1</v>
      </c>
      <c r="O169" s="7">
        <v>1</v>
      </c>
      <c r="AG169" s="6"/>
      <c r="AH169" s="6"/>
      <c r="AI169" s="6"/>
    </row>
    <row r="170" spans="2:39" x14ac:dyDescent="0.25">
      <c r="B170" t="s">
        <v>263</v>
      </c>
      <c r="C170" s="12" t="s">
        <v>697</v>
      </c>
      <c r="D170" s="39">
        <v>38140</v>
      </c>
      <c r="E170">
        <v>6</v>
      </c>
      <c r="F170" t="s">
        <v>821</v>
      </c>
      <c r="G170" s="2" t="s">
        <v>54</v>
      </c>
      <c r="H170" s="6">
        <v>35</v>
      </c>
      <c r="I170" s="7">
        <v>1</v>
      </c>
      <c r="J170" s="6">
        <v>35</v>
      </c>
      <c r="K170" s="7">
        <v>2</v>
      </c>
      <c r="L170" s="6">
        <v>17</v>
      </c>
      <c r="M170" s="7">
        <v>-4</v>
      </c>
      <c r="N170" s="6">
        <v>0</v>
      </c>
      <c r="O170" s="7">
        <v>-1</v>
      </c>
      <c r="AG170" s="6"/>
      <c r="AH170" s="6"/>
      <c r="AI170" s="6"/>
    </row>
    <row r="171" spans="2:39" x14ac:dyDescent="0.25">
      <c r="B171" t="s">
        <v>263</v>
      </c>
      <c r="C171" s="5" t="s">
        <v>591</v>
      </c>
      <c r="D171" s="39">
        <v>38142</v>
      </c>
      <c r="E171">
        <v>8</v>
      </c>
      <c r="F171" t="s">
        <v>830</v>
      </c>
      <c r="G171" s="2" t="s">
        <v>224</v>
      </c>
      <c r="H171" s="6">
        <v>29</v>
      </c>
      <c r="I171" s="7">
        <v>-7</v>
      </c>
      <c r="J171" s="6">
        <v>31</v>
      </c>
      <c r="K171" s="7">
        <v>-1</v>
      </c>
      <c r="L171" s="6">
        <v>22</v>
      </c>
      <c r="M171" s="7">
        <v>0</v>
      </c>
      <c r="N171" s="6">
        <v>-2</v>
      </c>
      <c r="O171" s="7">
        <v>-6</v>
      </c>
      <c r="AG171" s="6"/>
      <c r="AH171" s="6"/>
      <c r="AI171" s="6"/>
    </row>
    <row r="172" spans="2:39" x14ac:dyDescent="0.25">
      <c r="B172" t="s">
        <v>263</v>
      </c>
      <c r="C172" s="5" t="s">
        <v>836</v>
      </c>
      <c r="D172" s="39">
        <v>38146</v>
      </c>
      <c r="E172">
        <v>10</v>
      </c>
      <c r="F172" t="s">
        <v>821</v>
      </c>
      <c r="G172" s="2" t="s">
        <v>837</v>
      </c>
      <c r="H172" s="6">
        <v>36</v>
      </c>
      <c r="I172" s="7">
        <v>1</v>
      </c>
      <c r="J172" s="6">
        <v>32</v>
      </c>
      <c r="K172" s="7">
        <v>-3</v>
      </c>
      <c r="L172" s="6">
        <v>18</v>
      </c>
      <c r="M172" s="7">
        <v>1</v>
      </c>
      <c r="N172" s="6">
        <v>4</v>
      </c>
      <c r="O172" s="7">
        <v>4</v>
      </c>
      <c r="AG172" s="6">
        <v>26</v>
      </c>
      <c r="AH172" s="6">
        <v>31</v>
      </c>
      <c r="AI172" s="6">
        <v>12</v>
      </c>
      <c r="AK172" s="6">
        <v>27</v>
      </c>
      <c r="AL172" s="6">
        <v>62</v>
      </c>
      <c r="AM172" s="7">
        <f>AK172-AL172</f>
        <v>-35</v>
      </c>
    </row>
    <row r="173" spans="2:39" x14ac:dyDescent="0.25">
      <c r="B173" t="s">
        <v>263</v>
      </c>
      <c r="C173" s="45" t="s">
        <v>673</v>
      </c>
      <c r="D173" s="39">
        <v>38149</v>
      </c>
      <c r="E173">
        <v>15</v>
      </c>
      <c r="F173" t="s">
        <v>678</v>
      </c>
      <c r="G173" s="2" t="s">
        <v>82</v>
      </c>
      <c r="H173" s="6">
        <v>31</v>
      </c>
      <c r="I173" s="7">
        <v>-2</v>
      </c>
      <c r="J173" s="6">
        <v>34</v>
      </c>
      <c r="K173" s="7">
        <v>-3</v>
      </c>
      <c r="L173" s="6">
        <v>22</v>
      </c>
      <c r="M173" s="7">
        <v>1</v>
      </c>
      <c r="N173" s="6">
        <v>-3</v>
      </c>
      <c r="O173" s="7">
        <v>1</v>
      </c>
      <c r="AG173" s="6"/>
      <c r="AH173" s="6"/>
      <c r="AI173" s="6"/>
    </row>
    <row r="174" spans="2:39" x14ac:dyDescent="0.25">
      <c r="B174" t="s">
        <v>263</v>
      </c>
      <c r="C174" t="s">
        <v>437</v>
      </c>
      <c r="D174" s="39">
        <v>38156</v>
      </c>
      <c r="F174" t="s">
        <v>577</v>
      </c>
      <c r="H174" s="6">
        <v>29</v>
      </c>
      <c r="I174" s="7">
        <v>-5</v>
      </c>
      <c r="J174" s="6">
        <v>29</v>
      </c>
      <c r="K174" s="7">
        <v>-6</v>
      </c>
      <c r="L174" s="6">
        <v>23</v>
      </c>
      <c r="M174" s="7">
        <v>5</v>
      </c>
      <c r="N174" s="6">
        <v>0</v>
      </c>
      <c r="O174" s="7">
        <v>1</v>
      </c>
      <c r="AG174" s="6"/>
      <c r="AH174" s="6"/>
      <c r="AI174" s="6"/>
    </row>
    <row r="175" spans="2:39" x14ac:dyDescent="0.25">
      <c r="B175" t="s">
        <v>263</v>
      </c>
      <c r="C175" t="s">
        <v>688</v>
      </c>
      <c r="D175" s="39">
        <v>38160</v>
      </c>
      <c r="F175" t="s">
        <v>821</v>
      </c>
      <c r="G175" s="2" t="s">
        <v>54</v>
      </c>
      <c r="H175" s="6">
        <v>34</v>
      </c>
      <c r="I175" s="7">
        <v>-2</v>
      </c>
      <c r="J175" s="6">
        <v>33</v>
      </c>
      <c r="K175" s="7">
        <v>1</v>
      </c>
      <c r="L175" s="6">
        <v>21</v>
      </c>
      <c r="M175" s="7">
        <v>3</v>
      </c>
      <c r="N175" s="6">
        <v>1</v>
      </c>
      <c r="O175" s="7">
        <v>-3</v>
      </c>
      <c r="AG175" s="6"/>
      <c r="AH175" s="6"/>
      <c r="AI175" s="6"/>
    </row>
    <row r="176" spans="2:39" x14ac:dyDescent="0.25">
      <c r="B176" t="s">
        <v>263</v>
      </c>
      <c r="C176" t="s">
        <v>482</v>
      </c>
      <c r="D176" s="39">
        <v>38162</v>
      </c>
      <c r="E176">
        <v>2</v>
      </c>
      <c r="F176" t="s">
        <v>577</v>
      </c>
      <c r="G176" s="2"/>
      <c r="H176" s="6">
        <v>31</v>
      </c>
      <c r="I176" s="7">
        <v>2</v>
      </c>
      <c r="J176" s="6">
        <v>34</v>
      </c>
      <c r="K176" s="7">
        <v>5</v>
      </c>
      <c r="L176" s="6">
        <v>19</v>
      </c>
      <c r="M176" s="7">
        <v>-4</v>
      </c>
      <c r="N176" s="6">
        <v>-3</v>
      </c>
      <c r="O176" s="7">
        <v>-3</v>
      </c>
      <c r="AG176" s="6"/>
      <c r="AH176" s="6"/>
      <c r="AI176" s="6"/>
    </row>
    <row r="177" spans="2:39" x14ac:dyDescent="0.25">
      <c r="B177" t="s">
        <v>265</v>
      </c>
      <c r="C177" s="5" t="s">
        <v>697</v>
      </c>
      <c r="D177" s="39">
        <v>38170</v>
      </c>
      <c r="E177">
        <v>6</v>
      </c>
      <c r="F177" t="s">
        <v>830</v>
      </c>
      <c r="G177" s="2" t="s">
        <v>224</v>
      </c>
      <c r="H177" s="6">
        <v>29</v>
      </c>
      <c r="I177" s="7">
        <v>0</v>
      </c>
      <c r="J177" s="6">
        <v>33</v>
      </c>
      <c r="K177" s="7">
        <v>2</v>
      </c>
      <c r="L177" s="6">
        <v>24</v>
      </c>
      <c r="M177" s="7">
        <v>2</v>
      </c>
      <c r="N177" s="6">
        <v>-4</v>
      </c>
      <c r="O177" s="7">
        <v>-2</v>
      </c>
      <c r="AG177" s="6"/>
      <c r="AH177" s="6"/>
      <c r="AI177" s="6"/>
    </row>
    <row r="178" spans="2:39" x14ac:dyDescent="0.25">
      <c r="B178" t="s">
        <v>265</v>
      </c>
      <c r="C178" s="5" t="s">
        <v>317</v>
      </c>
      <c r="D178" s="39">
        <v>38176</v>
      </c>
      <c r="F178" t="s">
        <v>821</v>
      </c>
      <c r="G178" s="2"/>
      <c r="H178" s="6"/>
      <c r="I178" s="7"/>
      <c r="J178" s="6"/>
      <c r="K178" s="7"/>
      <c r="L178" s="6"/>
      <c r="M178" s="7"/>
      <c r="N178" s="6"/>
      <c r="O178" s="7"/>
      <c r="Q178" t="s">
        <v>832</v>
      </c>
      <c r="W178" s="6">
        <v>45</v>
      </c>
      <c r="X178" s="6">
        <v>41</v>
      </c>
      <c r="Y178" s="7">
        <f>W178-X178</f>
        <v>4</v>
      </c>
      <c r="Z178" s="6">
        <v>40</v>
      </c>
      <c r="AA178" s="6">
        <v>57</v>
      </c>
      <c r="AB178" s="7">
        <f>Z178-AA178</f>
        <v>-17</v>
      </c>
      <c r="AC178" s="6">
        <v>49</v>
      </c>
      <c r="AD178" s="6">
        <v>36</v>
      </c>
      <c r="AE178" s="7">
        <f>AC178-AD178</f>
        <v>13</v>
      </c>
      <c r="AF178" s="4" t="s">
        <v>826</v>
      </c>
      <c r="AG178" s="6">
        <v>24</v>
      </c>
      <c r="AH178" s="6">
        <v>32</v>
      </c>
      <c r="AI178" s="6">
        <v>15</v>
      </c>
      <c r="AK178" s="6">
        <v>27</v>
      </c>
      <c r="AL178" s="6">
        <v>60</v>
      </c>
      <c r="AM178" s="7">
        <f>AK178-AL178</f>
        <v>-33</v>
      </c>
    </row>
    <row r="179" spans="2:39" x14ac:dyDescent="0.25">
      <c r="B179" t="s">
        <v>265</v>
      </c>
      <c r="C179" s="15">
        <v>16</v>
      </c>
      <c r="D179" s="39">
        <v>38184</v>
      </c>
      <c r="E179">
        <v>18</v>
      </c>
      <c r="F179" t="s">
        <v>357</v>
      </c>
      <c r="G179" s="2" t="s">
        <v>180</v>
      </c>
      <c r="H179" s="6">
        <v>26</v>
      </c>
      <c r="I179" s="7"/>
      <c r="J179" s="6">
        <v>37</v>
      </c>
      <c r="K179" s="7"/>
      <c r="L179" s="6">
        <v>24</v>
      </c>
      <c r="M179" s="7"/>
      <c r="N179" s="6">
        <v>-11</v>
      </c>
      <c r="O179" s="7"/>
      <c r="AG179" s="6"/>
      <c r="AH179" s="6"/>
      <c r="AI179" s="6"/>
    </row>
    <row r="180" spans="2:39" x14ac:dyDescent="0.25">
      <c r="B180" t="s">
        <v>265</v>
      </c>
      <c r="C180" t="s">
        <v>640</v>
      </c>
      <c r="D180" s="39">
        <v>38184</v>
      </c>
      <c r="E180">
        <v>18</v>
      </c>
      <c r="F180" t="s">
        <v>821</v>
      </c>
      <c r="G180" s="2" t="s">
        <v>192</v>
      </c>
      <c r="H180" s="6">
        <v>33</v>
      </c>
      <c r="I180" s="7">
        <v>-1</v>
      </c>
      <c r="J180" s="6">
        <v>33</v>
      </c>
      <c r="K180" s="7">
        <v>0</v>
      </c>
      <c r="L180" s="6">
        <v>22</v>
      </c>
      <c r="M180" s="7">
        <v>1</v>
      </c>
      <c r="N180" s="6">
        <v>0</v>
      </c>
      <c r="O180" s="7">
        <v>-1</v>
      </c>
      <c r="AG180" s="6"/>
      <c r="AH180" s="6"/>
      <c r="AI180" s="6"/>
    </row>
    <row r="181" spans="2:39" x14ac:dyDescent="0.25">
      <c r="B181" t="s">
        <v>265</v>
      </c>
      <c r="C181" t="s">
        <v>538</v>
      </c>
      <c r="D181" s="39">
        <v>38184</v>
      </c>
      <c r="E181">
        <v>20</v>
      </c>
      <c r="F181" t="s">
        <v>678</v>
      </c>
      <c r="G181" s="2" t="s">
        <v>82</v>
      </c>
      <c r="H181" s="6">
        <v>30</v>
      </c>
      <c r="I181" s="7">
        <v>-1</v>
      </c>
      <c r="J181" s="6">
        <v>35</v>
      </c>
      <c r="K181" s="7">
        <v>1</v>
      </c>
      <c r="L181" s="6">
        <v>25</v>
      </c>
      <c r="M181" s="7">
        <v>3</v>
      </c>
      <c r="N181" s="6">
        <v>-5</v>
      </c>
      <c r="O181" s="7">
        <v>-2</v>
      </c>
      <c r="AG181" s="6"/>
      <c r="AH181" s="6"/>
      <c r="AI181" s="6"/>
    </row>
    <row r="182" spans="2:39" x14ac:dyDescent="0.25">
      <c r="B182" t="s">
        <v>265</v>
      </c>
      <c r="C182" t="s">
        <v>599</v>
      </c>
      <c r="D182" s="39">
        <v>38189</v>
      </c>
      <c r="E182">
        <v>25</v>
      </c>
      <c r="F182" t="s">
        <v>830</v>
      </c>
      <c r="G182" s="2" t="s">
        <v>136</v>
      </c>
      <c r="H182" s="6">
        <v>28</v>
      </c>
      <c r="I182" s="7">
        <v>-1</v>
      </c>
      <c r="J182" s="6">
        <v>30</v>
      </c>
      <c r="K182" s="7">
        <v>-3</v>
      </c>
      <c r="L182" s="6">
        <v>28</v>
      </c>
      <c r="M182" s="7">
        <v>4</v>
      </c>
      <c r="N182" s="6">
        <v>-2</v>
      </c>
      <c r="O182" s="7">
        <v>2</v>
      </c>
      <c r="AG182" s="6"/>
      <c r="AH182" s="6"/>
      <c r="AI182" s="6"/>
    </row>
    <row r="183" spans="2:39" x14ac:dyDescent="0.25">
      <c r="B183" t="s">
        <v>265</v>
      </c>
      <c r="C183" t="s">
        <v>431</v>
      </c>
      <c r="D183" s="39">
        <v>38190</v>
      </c>
      <c r="E183">
        <v>1</v>
      </c>
      <c r="F183" t="s">
        <v>577</v>
      </c>
      <c r="G183" s="2" t="s">
        <v>98</v>
      </c>
      <c r="H183" s="6">
        <v>31</v>
      </c>
      <c r="I183" s="7">
        <v>0</v>
      </c>
      <c r="J183" s="6">
        <v>32</v>
      </c>
      <c r="K183" s="7">
        <v>-2</v>
      </c>
      <c r="L183" s="6">
        <v>24</v>
      </c>
      <c r="M183" s="7">
        <v>5</v>
      </c>
      <c r="N183" s="6">
        <v>-1</v>
      </c>
      <c r="O183" s="7">
        <v>-1</v>
      </c>
      <c r="AG183" s="6"/>
      <c r="AH183" s="6"/>
      <c r="AI183" s="6"/>
    </row>
    <row r="184" spans="2:39" x14ac:dyDescent="0.25">
      <c r="B184" t="s">
        <v>265</v>
      </c>
      <c r="C184" t="s">
        <v>681</v>
      </c>
      <c r="D184" s="39">
        <v>38194</v>
      </c>
      <c r="E184">
        <v>30</v>
      </c>
      <c r="F184" t="s">
        <v>821</v>
      </c>
      <c r="G184" s="2" t="s">
        <v>54</v>
      </c>
      <c r="H184" s="6">
        <v>33</v>
      </c>
      <c r="I184" s="7">
        <v>0</v>
      </c>
      <c r="J184" s="6">
        <v>34</v>
      </c>
      <c r="K184" s="7">
        <v>1</v>
      </c>
      <c r="L184" s="6">
        <v>23</v>
      </c>
      <c r="M184" s="7">
        <v>1</v>
      </c>
      <c r="N184" s="6">
        <v>-1</v>
      </c>
      <c r="O184" s="7">
        <v>-1</v>
      </c>
      <c r="AG184" s="6"/>
      <c r="AH184" s="6"/>
      <c r="AI184" s="6"/>
    </row>
    <row r="185" spans="2:39" x14ac:dyDescent="0.25">
      <c r="B185" t="s">
        <v>265</v>
      </c>
      <c r="C185" s="12" t="s">
        <v>582</v>
      </c>
      <c r="D185" s="39">
        <v>38198</v>
      </c>
      <c r="E185">
        <v>3</v>
      </c>
      <c r="F185" t="s">
        <v>830</v>
      </c>
      <c r="G185" s="2" t="s">
        <v>224</v>
      </c>
      <c r="H185" s="6">
        <v>32</v>
      </c>
      <c r="I185" s="7">
        <v>4</v>
      </c>
      <c r="J185" s="6">
        <v>32</v>
      </c>
      <c r="K185" s="7">
        <v>2</v>
      </c>
      <c r="L185" s="6">
        <v>24</v>
      </c>
      <c r="M185" s="7">
        <v>-4</v>
      </c>
      <c r="N185" s="6">
        <v>0</v>
      </c>
      <c r="O185" s="7">
        <v>2</v>
      </c>
      <c r="Y185">
        <v>4.5199999999999996</v>
      </c>
      <c r="AB185" s="30">
        <v>4.9000000000000004</v>
      </c>
      <c r="AE185">
        <v>5.04</v>
      </c>
      <c r="AG185" s="6"/>
      <c r="AH185" s="6"/>
      <c r="AI185" s="6"/>
    </row>
    <row r="186" spans="2:39" x14ac:dyDescent="0.25">
      <c r="B186" t="s">
        <v>293</v>
      </c>
      <c r="C186" s="5" t="s">
        <v>342</v>
      </c>
      <c r="D186" s="39">
        <v>38211</v>
      </c>
      <c r="E186">
        <v>20</v>
      </c>
      <c r="F186" t="s">
        <v>577</v>
      </c>
      <c r="G186" s="2" t="s">
        <v>72</v>
      </c>
      <c r="H186" s="6">
        <v>32</v>
      </c>
      <c r="I186" s="7">
        <v>1</v>
      </c>
      <c r="J186" s="6">
        <v>36</v>
      </c>
      <c r="K186" s="7">
        <v>4</v>
      </c>
      <c r="L186" s="6">
        <v>21</v>
      </c>
      <c r="M186" s="7">
        <v>-3</v>
      </c>
      <c r="N186" s="6">
        <v>-4</v>
      </c>
      <c r="O186" s="7">
        <v>-3</v>
      </c>
      <c r="AG186" s="6"/>
      <c r="AH186" s="6"/>
      <c r="AI186" s="6"/>
    </row>
    <row r="187" spans="2:39" x14ac:dyDescent="0.25">
      <c r="B187" t="s">
        <v>293</v>
      </c>
      <c r="C187" t="s">
        <v>441</v>
      </c>
      <c r="D187" s="39">
        <v>38212</v>
      </c>
      <c r="E187" s="5">
        <v>18</v>
      </c>
      <c r="F187" t="s">
        <v>678</v>
      </c>
      <c r="G187" s="2" t="s">
        <v>82</v>
      </c>
      <c r="H187" s="6">
        <v>33</v>
      </c>
      <c r="I187" s="7">
        <v>3</v>
      </c>
      <c r="J187" s="6">
        <v>36</v>
      </c>
      <c r="K187" s="7">
        <v>1</v>
      </c>
      <c r="L187" s="6">
        <v>22</v>
      </c>
      <c r="M187" s="7">
        <v>-3</v>
      </c>
      <c r="N187" s="6">
        <v>-3</v>
      </c>
      <c r="O187" s="7">
        <v>2</v>
      </c>
      <c r="AG187" s="6"/>
      <c r="AH187" s="6"/>
      <c r="AI187" s="6"/>
    </row>
    <row r="188" spans="2:39" x14ac:dyDescent="0.25">
      <c r="B188" t="s">
        <v>293</v>
      </c>
      <c r="C188" t="s">
        <v>601</v>
      </c>
      <c r="D188" s="39">
        <v>38223</v>
      </c>
      <c r="E188">
        <v>27</v>
      </c>
      <c r="F188" t="s">
        <v>821</v>
      </c>
      <c r="G188" s="2" t="s">
        <v>54</v>
      </c>
      <c r="H188" s="6">
        <v>34</v>
      </c>
      <c r="I188" s="7">
        <v>1</v>
      </c>
      <c r="J188" s="6">
        <v>34</v>
      </c>
      <c r="K188" s="7">
        <v>0</v>
      </c>
      <c r="L188" s="6">
        <v>21</v>
      </c>
      <c r="M188" s="7">
        <v>-2</v>
      </c>
      <c r="N188" s="6">
        <v>0</v>
      </c>
      <c r="O188" s="7">
        <v>1</v>
      </c>
      <c r="AG188" s="6">
        <v>23</v>
      </c>
      <c r="AH188" s="6">
        <v>33</v>
      </c>
      <c r="AI188" s="6">
        <v>14</v>
      </c>
      <c r="AK188" s="6">
        <v>29</v>
      </c>
      <c r="AL188" s="6">
        <v>57</v>
      </c>
      <c r="AM188" s="7">
        <f>AK188-AL188</f>
        <v>-28</v>
      </c>
    </row>
    <row r="189" spans="2:39" x14ac:dyDescent="0.25">
      <c r="B189" t="s">
        <v>295</v>
      </c>
      <c r="C189" s="5" t="s">
        <v>584</v>
      </c>
      <c r="D189" s="39">
        <v>38233</v>
      </c>
      <c r="E189">
        <v>7</v>
      </c>
      <c r="F189" t="s">
        <v>830</v>
      </c>
      <c r="G189" s="2" t="s">
        <v>224</v>
      </c>
      <c r="H189" s="6">
        <v>30</v>
      </c>
      <c r="I189" s="7">
        <v>-2</v>
      </c>
      <c r="J189" s="6">
        <v>32</v>
      </c>
      <c r="K189" s="7">
        <v>0</v>
      </c>
      <c r="L189" s="6">
        <v>26</v>
      </c>
      <c r="M189" s="7">
        <v>2</v>
      </c>
      <c r="N189" s="6">
        <v>-2</v>
      </c>
      <c r="O189" s="7">
        <v>-2</v>
      </c>
      <c r="Y189">
        <v>4.4400000000000004</v>
      </c>
      <c r="AB189">
        <v>4.84</v>
      </c>
      <c r="AE189">
        <v>5.05</v>
      </c>
      <c r="AG189" s="6"/>
      <c r="AH189" s="6"/>
      <c r="AI189" s="6"/>
      <c r="AK189" s="6">
        <v>26</v>
      </c>
      <c r="AL189" s="6">
        <v>59</v>
      </c>
    </row>
    <row r="190" spans="2:39" x14ac:dyDescent="0.25">
      <c r="B190" t="s">
        <v>295</v>
      </c>
      <c r="C190" s="5" t="s">
        <v>337</v>
      </c>
      <c r="D190" s="39">
        <v>38240</v>
      </c>
      <c r="F190" t="s">
        <v>821</v>
      </c>
      <c r="G190" s="2"/>
      <c r="H190" s="6"/>
      <c r="I190" s="7"/>
      <c r="J190" s="6"/>
      <c r="K190" s="7"/>
      <c r="L190" s="6"/>
      <c r="M190" s="7"/>
      <c r="N190" s="6"/>
      <c r="O190" s="7"/>
      <c r="Q190" t="s">
        <v>832</v>
      </c>
      <c r="W190" s="6">
        <v>38</v>
      </c>
      <c r="X190" s="6">
        <v>47</v>
      </c>
      <c r="Y190" s="7">
        <f>W190-X190</f>
        <v>-9</v>
      </c>
      <c r="Z190" s="6">
        <v>41</v>
      </c>
      <c r="AA190" s="6">
        <v>57</v>
      </c>
      <c r="AB190" s="7">
        <f>Z190-AA190</f>
        <v>-16</v>
      </c>
      <c r="AC190" s="6">
        <v>53</v>
      </c>
      <c r="AD190" s="6">
        <v>30</v>
      </c>
      <c r="AE190" s="7">
        <f>AC190-AD190</f>
        <v>23</v>
      </c>
      <c r="AF190" s="4" t="s">
        <v>826</v>
      </c>
      <c r="AG190" s="6">
        <v>22</v>
      </c>
      <c r="AH190" s="6">
        <v>30</v>
      </c>
      <c r="AI190" s="6">
        <v>14</v>
      </c>
      <c r="AK190">
        <v>26</v>
      </c>
      <c r="AL190" s="6">
        <v>59</v>
      </c>
      <c r="AM190" s="7">
        <f>AK190-AL190</f>
        <v>-33</v>
      </c>
    </row>
    <row r="191" spans="2:39" x14ac:dyDescent="0.25">
      <c r="B191" t="s">
        <v>295</v>
      </c>
      <c r="C191" s="45" t="s">
        <v>355</v>
      </c>
      <c r="D191" s="39">
        <v>38240</v>
      </c>
      <c r="E191">
        <v>26</v>
      </c>
      <c r="F191" t="s">
        <v>577</v>
      </c>
      <c r="G191" s="2" t="s">
        <v>138</v>
      </c>
      <c r="H191" s="6">
        <v>33</v>
      </c>
      <c r="I191" s="7">
        <v>1</v>
      </c>
      <c r="J191" s="6">
        <v>32</v>
      </c>
      <c r="K191" s="7">
        <v>4</v>
      </c>
      <c r="L191" s="6">
        <v>25</v>
      </c>
      <c r="M191" s="7">
        <v>4</v>
      </c>
      <c r="N191" s="6">
        <v>1</v>
      </c>
      <c r="O191" s="7">
        <v>5</v>
      </c>
      <c r="AG191" s="6"/>
      <c r="AH191" s="6"/>
      <c r="AI191" s="6"/>
    </row>
    <row r="192" spans="2:39" x14ac:dyDescent="0.25">
      <c r="B192" t="s">
        <v>295</v>
      </c>
      <c r="C192" t="s">
        <v>523</v>
      </c>
      <c r="D192" s="39">
        <v>38247</v>
      </c>
      <c r="E192">
        <v>22</v>
      </c>
      <c r="F192" t="s">
        <v>678</v>
      </c>
      <c r="G192" s="2" t="s">
        <v>82</v>
      </c>
      <c r="H192" s="6">
        <v>32</v>
      </c>
      <c r="I192" s="7">
        <v>-1</v>
      </c>
      <c r="J192" s="6">
        <v>36</v>
      </c>
      <c r="K192" s="7">
        <v>0</v>
      </c>
      <c r="L192" s="6">
        <v>22</v>
      </c>
      <c r="M192" s="7">
        <v>0</v>
      </c>
      <c r="N192" s="6">
        <v>-4</v>
      </c>
      <c r="O192" s="7">
        <v>-1</v>
      </c>
      <c r="AG192" s="6"/>
      <c r="AH192" s="6"/>
      <c r="AI192" s="6"/>
    </row>
    <row r="193" spans="2:39" x14ac:dyDescent="0.25">
      <c r="B193" t="s">
        <v>295</v>
      </c>
      <c r="D193" s="39">
        <v>38249</v>
      </c>
      <c r="F193" t="s">
        <v>678</v>
      </c>
      <c r="G193" s="2" t="s">
        <v>130</v>
      </c>
      <c r="H193" s="6">
        <v>31</v>
      </c>
      <c r="I193" s="7">
        <v>-1</v>
      </c>
      <c r="J193" s="6">
        <v>33</v>
      </c>
      <c r="K193" s="7">
        <v>-3</v>
      </c>
      <c r="L193" s="6">
        <v>25</v>
      </c>
      <c r="M193" s="7">
        <v>3</v>
      </c>
      <c r="N193" s="6">
        <v>-2</v>
      </c>
      <c r="O193" s="7">
        <v>2</v>
      </c>
      <c r="AG193" s="6"/>
      <c r="AH193" s="6"/>
      <c r="AI193" s="6"/>
    </row>
    <row r="194" spans="2:39" x14ac:dyDescent="0.25">
      <c r="B194" t="s">
        <v>295</v>
      </c>
      <c r="C194" t="s">
        <v>599</v>
      </c>
      <c r="D194" s="39">
        <v>38251</v>
      </c>
      <c r="E194">
        <v>27</v>
      </c>
      <c r="F194" t="s">
        <v>821</v>
      </c>
      <c r="G194" s="2" t="s">
        <v>54</v>
      </c>
      <c r="H194" s="6">
        <v>34</v>
      </c>
      <c r="I194" s="7">
        <v>0</v>
      </c>
      <c r="J194" s="6">
        <v>36</v>
      </c>
      <c r="K194" s="7">
        <v>2</v>
      </c>
      <c r="L194" s="6">
        <v>21</v>
      </c>
      <c r="M194" s="7">
        <v>0</v>
      </c>
      <c r="N194" s="6">
        <v>-2</v>
      </c>
      <c r="O194" s="7">
        <v>-2</v>
      </c>
      <c r="AG194" s="6"/>
      <c r="AH194" s="6"/>
      <c r="AI194" s="6"/>
    </row>
    <row r="195" spans="2:39" x14ac:dyDescent="0.25">
      <c r="B195" t="s">
        <v>295</v>
      </c>
      <c r="C195" t="s">
        <v>625</v>
      </c>
      <c r="D195" s="39">
        <v>38253</v>
      </c>
      <c r="E195">
        <v>26</v>
      </c>
      <c r="F195" t="s">
        <v>838</v>
      </c>
      <c r="G195" s="2" t="s">
        <v>98</v>
      </c>
      <c r="H195" s="6">
        <v>30</v>
      </c>
      <c r="I195" s="7"/>
      <c r="J195" s="6">
        <v>32</v>
      </c>
      <c r="K195" s="7"/>
      <c r="L195" s="6">
        <v>27</v>
      </c>
      <c r="M195" s="7"/>
      <c r="N195" s="6">
        <v>-2</v>
      </c>
      <c r="O195" s="7"/>
      <c r="AG195" s="6"/>
      <c r="AH195" s="6"/>
      <c r="AI195" s="6"/>
    </row>
    <row r="196" spans="2:39" x14ac:dyDescent="0.25">
      <c r="B196" t="s">
        <v>295</v>
      </c>
      <c r="C196" t="s">
        <v>625</v>
      </c>
      <c r="D196" s="39">
        <v>38253</v>
      </c>
      <c r="E196">
        <v>26</v>
      </c>
      <c r="F196" t="s">
        <v>830</v>
      </c>
      <c r="G196" s="2" t="s">
        <v>136</v>
      </c>
      <c r="H196" s="6">
        <v>32</v>
      </c>
      <c r="I196" s="7">
        <v>2</v>
      </c>
      <c r="J196" s="6">
        <v>28</v>
      </c>
      <c r="K196" s="7">
        <v>-4</v>
      </c>
      <c r="L196" s="6">
        <v>29</v>
      </c>
      <c r="M196" s="7">
        <v>3</v>
      </c>
      <c r="N196" s="6">
        <v>4</v>
      </c>
      <c r="O196" s="7">
        <v>6</v>
      </c>
      <c r="AG196" s="6"/>
      <c r="AH196" s="6"/>
      <c r="AI196" s="6"/>
    </row>
    <row r="197" spans="2:39" x14ac:dyDescent="0.25">
      <c r="B197" t="s">
        <v>295</v>
      </c>
      <c r="C197" t="s">
        <v>668</v>
      </c>
      <c r="D197" s="39">
        <v>38260</v>
      </c>
      <c r="E197">
        <v>5</v>
      </c>
      <c r="F197" t="s">
        <v>830</v>
      </c>
      <c r="G197" s="2" t="s">
        <v>224</v>
      </c>
      <c r="H197" s="6">
        <v>28</v>
      </c>
      <c r="I197" s="7">
        <v>-4</v>
      </c>
      <c r="J197" s="6">
        <v>35</v>
      </c>
      <c r="K197" s="7">
        <v>7</v>
      </c>
      <c r="L197" s="6">
        <v>25</v>
      </c>
      <c r="M197" s="7">
        <v>-4</v>
      </c>
      <c r="N197" s="6">
        <v>-7</v>
      </c>
      <c r="O197" s="7">
        <v>-11</v>
      </c>
      <c r="Y197">
        <v>4.1500000000000004</v>
      </c>
      <c r="AB197">
        <v>5.31</v>
      </c>
      <c r="AE197">
        <v>4.9800000000000004</v>
      </c>
      <c r="AG197" s="6"/>
      <c r="AH197" s="6"/>
      <c r="AI197" s="6"/>
    </row>
    <row r="198" spans="2:39" x14ac:dyDescent="0.25">
      <c r="B198" t="s">
        <v>297</v>
      </c>
      <c r="C198" s="5" t="s">
        <v>339</v>
      </c>
      <c r="D198" s="39">
        <v>38261</v>
      </c>
      <c r="E198">
        <v>10</v>
      </c>
      <c r="F198" t="s">
        <v>821</v>
      </c>
      <c r="G198" s="2" t="s">
        <v>124</v>
      </c>
      <c r="H198" s="6">
        <v>29</v>
      </c>
      <c r="I198" s="7">
        <v>-5</v>
      </c>
      <c r="J198" s="6">
        <v>35</v>
      </c>
      <c r="K198" s="7">
        <v>-1</v>
      </c>
      <c r="L198" s="6">
        <v>22</v>
      </c>
      <c r="M198" s="7">
        <v>1</v>
      </c>
      <c r="N198" s="6">
        <v>-6</v>
      </c>
      <c r="O198" s="7">
        <v>-4</v>
      </c>
      <c r="W198" s="6">
        <v>28</v>
      </c>
      <c r="X198" s="6">
        <v>56</v>
      </c>
      <c r="Y198" s="7">
        <f>W198-X198</f>
        <v>-28</v>
      </c>
      <c r="Z198" s="6">
        <v>45</v>
      </c>
      <c r="AA198" s="6">
        <v>53</v>
      </c>
      <c r="AB198" s="7">
        <f>Z198-AA198</f>
        <v>-8</v>
      </c>
      <c r="AC198" s="6">
        <v>56</v>
      </c>
      <c r="AD198" s="6">
        <v>27</v>
      </c>
      <c r="AE198" s="7">
        <f>AC198-AD198</f>
        <v>29</v>
      </c>
      <c r="AF198" s="4" t="s">
        <v>826</v>
      </c>
      <c r="AG198" s="6">
        <v>21</v>
      </c>
      <c r="AH198" s="6">
        <v>32</v>
      </c>
      <c r="AI198" s="6">
        <v>14</v>
      </c>
      <c r="AK198" s="6">
        <v>27</v>
      </c>
      <c r="AL198" s="6">
        <v>59</v>
      </c>
      <c r="AM198" s="7">
        <f>AK198-AL198</f>
        <v>-32</v>
      </c>
    </row>
    <row r="199" spans="2:39" x14ac:dyDescent="0.25">
      <c r="B199" t="s">
        <v>297</v>
      </c>
      <c r="D199" s="39">
        <v>38266</v>
      </c>
      <c r="E199">
        <v>9</v>
      </c>
      <c r="F199" t="s">
        <v>357</v>
      </c>
      <c r="G199" s="2" t="s">
        <v>98</v>
      </c>
      <c r="H199" s="6">
        <v>34</v>
      </c>
      <c r="I199" s="7"/>
      <c r="J199" s="6">
        <v>36</v>
      </c>
      <c r="K199" s="7"/>
      <c r="L199" s="6">
        <v>21</v>
      </c>
      <c r="M199" s="7"/>
      <c r="N199" s="6">
        <v>-2</v>
      </c>
      <c r="O199" s="7"/>
      <c r="AG199" s="6"/>
      <c r="AH199" s="6"/>
      <c r="AI199" s="6"/>
    </row>
    <row r="200" spans="2:39" x14ac:dyDescent="0.25">
      <c r="B200" t="s">
        <v>297</v>
      </c>
      <c r="C200" s="5" t="s">
        <v>593</v>
      </c>
      <c r="D200" s="39">
        <v>38266</v>
      </c>
      <c r="E200">
        <v>10</v>
      </c>
      <c r="F200" t="s">
        <v>678</v>
      </c>
      <c r="G200" s="2" t="s">
        <v>54</v>
      </c>
      <c r="H200" s="6">
        <v>30</v>
      </c>
      <c r="I200" s="7">
        <v>-1</v>
      </c>
      <c r="J200" s="6">
        <v>39</v>
      </c>
      <c r="K200" s="7">
        <v>6</v>
      </c>
      <c r="L200" s="6">
        <v>23</v>
      </c>
      <c r="M200" s="7">
        <v>-2</v>
      </c>
      <c r="N200" s="6">
        <v>-9</v>
      </c>
      <c r="O200" s="7">
        <v>-7</v>
      </c>
      <c r="AG200" s="6"/>
      <c r="AH200" s="6"/>
      <c r="AI200" s="6"/>
    </row>
    <row r="201" spans="2:39" x14ac:dyDescent="0.25">
      <c r="B201" t="s">
        <v>297</v>
      </c>
      <c r="C201" t="s">
        <v>524</v>
      </c>
      <c r="D201" s="39">
        <v>38281</v>
      </c>
      <c r="F201" t="s">
        <v>577</v>
      </c>
      <c r="G201" s="2"/>
      <c r="H201" s="6">
        <v>29</v>
      </c>
      <c r="I201" s="7">
        <v>-4</v>
      </c>
      <c r="J201" s="6">
        <v>39</v>
      </c>
      <c r="K201" s="7">
        <v>7</v>
      </c>
      <c r="L201" s="6">
        <v>22</v>
      </c>
      <c r="M201" s="7">
        <v>-3</v>
      </c>
      <c r="N201" s="6">
        <v>-10</v>
      </c>
      <c r="O201" s="7">
        <v>-11</v>
      </c>
      <c r="AG201" s="6"/>
      <c r="AH201" s="6"/>
      <c r="AI201" s="6"/>
    </row>
    <row r="202" spans="2:39" x14ac:dyDescent="0.25">
      <c r="B202" t="s">
        <v>297</v>
      </c>
      <c r="C202" t="s">
        <v>688</v>
      </c>
      <c r="D202" s="39">
        <v>38282</v>
      </c>
      <c r="E202">
        <v>27</v>
      </c>
      <c r="F202" t="s">
        <v>678</v>
      </c>
      <c r="G202" s="2" t="s">
        <v>82</v>
      </c>
      <c r="H202" s="6">
        <v>31</v>
      </c>
      <c r="I202" s="7">
        <v>-1</v>
      </c>
      <c r="J202" s="6">
        <v>37</v>
      </c>
      <c r="K202" s="7">
        <v>1</v>
      </c>
      <c r="L202" s="6">
        <v>23</v>
      </c>
      <c r="M202" s="7">
        <v>1</v>
      </c>
      <c r="N202" s="6">
        <v>-6</v>
      </c>
      <c r="O202" s="7">
        <v>-2</v>
      </c>
      <c r="AG202" s="6"/>
      <c r="AH202" s="6"/>
      <c r="AI202" s="6"/>
    </row>
    <row r="203" spans="2:39" x14ac:dyDescent="0.25">
      <c r="B203" t="s">
        <v>297</v>
      </c>
      <c r="C203" t="s">
        <v>681</v>
      </c>
      <c r="D203" s="39">
        <v>38286</v>
      </c>
      <c r="E203">
        <v>29</v>
      </c>
      <c r="F203" t="s">
        <v>821</v>
      </c>
      <c r="G203" s="2" t="s">
        <v>54</v>
      </c>
      <c r="H203" s="6">
        <v>32</v>
      </c>
      <c r="I203" s="7">
        <v>3</v>
      </c>
      <c r="J203" s="6">
        <v>36</v>
      </c>
      <c r="K203" s="7">
        <v>1</v>
      </c>
      <c r="L203" s="6">
        <v>22</v>
      </c>
      <c r="M203" s="7">
        <v>0</v>
      </c>
      <c r="N203" s="6">
        <v>-4</v>
      </c>
      <c r="O203" s="7">
        <v>2</v>
      </c>
      <c r="AG203" s="6"/>
      <c r="AH203" s="6"/>
      <c r="AI203" s="6"/>
    </row>
    <row r="204" spans="2:39" x14ac:dyDescent="0.25">
      <c r="B204" t="s">
        <v>297</v>
      </c>
      <c r="C204" t="s">
        <v>602</v>
      </c>
      <c r="D204" s="39">
        <v>38287</v>
      </c>
      <c r="E204">
        <v>31</v>
      </c>
      <c r="F204" t="s">
        <v>838</v>
      </c>
      <c r="G204" s="2" t="s">
        <v>98</v>
      </c>
      <c r="H204" s="6">
        <v>33</v>
      </c>
      <c r="I204" s="7">
        <v>3</v>
      </c>
      <c r="J204" s="6">
        <v>39</v>
      </c>
      <c r="K204" s="7">
        <v>7</v>
      </c>
      <c r="L204" s="6">
        <v>17</v>
      </c>
      <c r="M204" s="7">
        <v>-10</v>
      </c>
      <c r="N204" s="6">
        <v>-6</v>
      </c>
      <c r="O204" s="7">
        <v>-4</v>
      </c>
      <c r="P204" t="s">
        <v>639</v>
      </c>
      <c r="AG204" s="6"/>
      <c r="AH204" s="6"/>
      <c r="AI204" s="6"/>
    </row>
    <row r="205" spans="2:39" x14ac:dyDescent="0.25">
      <c r="B205" t="s">
        <v>296</v>
      </c>
      <c r="C205" s="5" t="s">
        <v>346</v>
      </c>
      <c r="D205" s="39">
        <v>38295</v>
      </c>
      <c r="F205" t="s">
        <v>577</v>
      </c>
      <c r="G205" s="2"/>
      <c r="H205" s="6">
        <v>31</v>
      </c>
      <c r="I205" s="7">
        <v>2</v>
      </c>
      <c r="J205" s="6">
        <v>35</v>
      </c>
      <c r="K205" s="7">
        <v>-4</v>
      </c>
      <c r="L205" s="6">
        <v>23</v>
      </c>
      <c r="M205" s="7">
        <v>1</v>
      </c>
      <c r="N205" s="6">
        <v>-4</v>
      </c>
      <c r="O205" s="7">
        <v>6</v>
      </c>
      <c r="AG205" s="6"/>
      <c r="AH205" s="6"/>
      <c r="AI205" s="6"/>
    </row>
    <row r="206" spans="2:39" x14ac:dyDescent="0.25">
      <c r="B206" t="s">
        <v>296</v>
      </c>
      <c r="C206" s="5" t="s">
        <v>657</v>
      </c>
      <c r="D206" s="39">
        <v>38296</v>
      </c>
      <c r="E206">
        <v>9</v>
      </c>
      <c r="F206" t="s">
        <v>830</v>
      </c>
      <c r="G206" s="2" t="s">
        <v>224</v>
      </c>
      <c r="H206" s="6">
        <v>33</v>
      </c>
      <c r="I206" s="7">
        <v>5</v>
      </c>
      <c r="J206" s="6">
        <v>34</v>
      </c>
      <c r="K206" s="7">
        <v>-1</v>
      </c>
      <c r="L206" s="6">
        <v>22</v>
      </c>
      <c r="M206" s="7">
        <v>-3</v>
      </c>
      <c r="N206" s="6">
        <v>-1</v>
      </c>
      <c r="O206" s="7">
        <v>6</v>
      </c>
      <c r="Y206">
        <v>4.54</v>
      </c>
      <c r="AB206">
        <v>4.8499999999999996</v>
      </c>
      <c r="AE206">
        <v>5.05</v>
      </c>
      <c r="AG206" s="6"/>
      <c r="AH206" s="6"/>
      <c r="AI206" s="6"/>
    </row>
    <row r="207" spans="2:39" x14ac:dyDescent="0.25">
      <c r="B207" t="s">
        <v>296</v>
      </c>
      <c r="C207" s="5" t="s">
        <v>555</v>
      </c>
      <c r="D207" s="39">
        <v>38303</v>
      </c>
      <c r="E207">
        <v>17</v>
      </c>
      <c r="F207" t="s">
        <v>357</v>
      </c>
      <c r="G207" s="2" t="s">
        <v>96</v>
      </c>
      <c r="H207" s="6">
        <v>30</v>
      </c>
      <c r="I207" s="7">
        <v>-4</v>
      </c>
      <c r="J207" s="6">
        <v>39</v>
      </c>
      <c r="K207" s="7">
        <v>3</v>
      </c>
      <c r="L207" s="6">
        <v>20</v>
      </c>
      <c r="M207" s="7">
        <v>-1</v>
      </c>
      <c r="N207" s="6">
        <v>-9</v>
      </c>
      <c r="O207" s="7">
        <v>-7</v>
      </c>
      <c r="AG207" s="6"/>
      <c r="AH207" s="6"/>
      <c r="AI207" s="6"/>
    </row>
    <row r="208" spans="2:39" x14ac:dyDescent="0.25">
      <c r="B208" t="s">
        <v>296</v>
      </c>
      <c r="C208" s="5" t="s">
        <v>555</v>
      </c>
      <c r="D208" s="39">
        <v>38303</v>
      </c>
      <c r="E208">
        <v>18</v>
      </c>
      <c r="F208" t="s">
        <v>678</v>
      </c>
      <c r="G208" s="2" t="s">
        <v>82</v>
      </c>
      <c r="H208" s="6">
        <v>30</v>
      </c>
      <c r="I208" s="7">
        <v>-1</v>
      </c>
      <c r="J208" s="6">
        <v>38</v>
      </c>
      <c r="K208" s="7">
        <v>1</v>
      </c>
      <c r="L208" s="6">
        <v>22</v>
      </c>
      <c r="M208" s="7">
        <v>-1</v>
      </c>
      <c r="N208" s="6">
        <v>-8</v>
      </c>
      <c r="O208" s="7">
        <v>-2</v>
      </c>
      <c r="AG208" s="6"/>
      <c r="AH208" s="6"/>
      <c r="AI208" s="6"/>
    </row>
    <row r="209" spans="1:39" x14ac:dyDescent="0.25">
      <c r="B209" t="s">
        <v>296</v>
      </c>
      <c r="C209" t="s">
        <v>600</v>
      </c>
      <c r="D209" s="39">
        <v>38314</v>
      </c>
      <c r="E209">
        <v>26</v>
      </c>
      <c r="F209" t="s">
        <v>821</v>
      </c>
      <c r="G209" s="2" t="s">
        <v>54</v>
      </c>
      <c r="H209" s="6">
        <v>32</v>
      </c>
      <c r="I209" s="7">
        <v>0</v>
      </c>
      <c r="J209" s="6">
        <v>35</v>
      </c>
      <c r="K209" s="7">
        <v>-1</v>
      </c>
      <c r="L209" s="6">
        <v>23</v>
      </c>
      <c r="M209" s="7">
        <v>1</v>
      </c>
      <c r="N209" s="6">
        <v>-3</v>
      </c>
      <c r="O209" s="7">
        <v>1</v>
      </c>
      <c r="AG209" s="6">
        <v>19</v>
      </c>
      <c r="AH209" s="6">
        <v>31</v>
      </c>
      <c r="AI209" s="6">
        <v>16</v>
      </c>
      <c r="AK209" s="6">
        <v>29</v>
      </c>
      <c r="AL209" s="6">
        <v>57</v>
      </c>
      <c r="AM209" s="7">
        <f>AK209-AL209</f>
        <v>-28</v>
      </c>
    </row>
    <row r="210" spans="1:39" x14ac:dyDescent="0.25">
      <c r="B210" t="s">
        <v>296</v>
      </c>
      <c r="C210" t="s">
        <v>432</v>
      </c>
      <c r="D210" s="39">
        <v>38315</v>
      </c>
      <c r="E210">
        <v>28</v>
      </c>
      <c r="F210" t="s">
        <v>838</v>
      </c>
      <c r="G210" s="2" t="s">
        <v>98</v>
      </c>
      <c r="H210" s="6">
        <v>31</v>
      </c>
      <c r="I210" s="7">
        <v>-2</v>
      </c>
      <c r="J210" s="6">
        <v>42</v>
      </c>
      <c r="K210" s="7">
        <v>3</v>
      </c>
      <c r="L210" s="6">
        <v>20</v>
      </c>
      <c r="M210" s="7">
        <v>3</v>
      </c>
      <c r="N210" s="6">
        <v>-11</v>
      </c>
      <c r="O210" s="7">
        <v>-5</v>
      </c>
      <c r="P210" t="s">
        <v>639</v>
      </c>
      <c r="AG210" s="6"/>
      <c r="AH210" s="6"/>
      <c r="AI210" s="6"/>
    </row>
    <row r="211" spans="1:39" x14ac:dyDescent="0.25">
      <c r="B211" s="3" t="s">
        <v>266</v>
      </c>
      <c r="C211" s="59" t="s">
        <v>347</v>
      </c>
      <c r="D211" s="39">
        <v>38323</v>
      </c>
      <c r="F211" s="3" t="s">
        <v>577</v>
      </c>
      <c r="G211" s="2"/>
      <c r="H211" s="6">
        <v>27</v>
      </c>
      <c r="I211" s="7">
        <v>-4</v>
      </c>
      <c r="J211" s="6">
        <v>40</v>
      </c>
      <c r="K211" s="7">
        <v>5</v>
      </c>
      <c r="L211" s="6">
        <v>24</v>
      </c>
      <c r="M211" s="7">
        <v>1</v>
      </c>
      <c r="N211" s="6">
        <f>H211-J211</f>
        <v>-13</v>
      </c>
      <c r="O211" s="7">
        <v>-9</v>
      </c>
      <c r="P211" s="3" t="s">
        <v>718</v>
      </c>
      <c r="AG211" s="6"/>
      <c r="AH211" s="6"/>
      <c r="AI211" s="6"/>
    </row>
    <row r="212" spans="1:39" x14ac:dyDescent="0.25">
      <c r="B212" t="s">
        <v>266</v>
      </c>
      <c r="C212" s="5" t="s">
        <v>584</v>
      </c>
      <c r="D212" s="39">
        <v>38324</v>
      </c>
      <c r="E212">
        <v>7</v>
      </c>
      <c r="F212" t="s">
        <v>830</v>
      </c>
      <c r="G212" s="2" t="s">
        <v>224</v>
      </c>
      <c r="H212" s="6">
        <v>33</v>
      </c>
      <c r="I212" s="7">
        <v>0</v>
      </c>
      <c r="J212" s="6">
        <v>37</v>
      </c>
      <c r="K212" s="7">
        <v>3</v>
      </c>
      <c r="L212" s="6">
        <v>20</v>
      </c>
      <c r="M212" s="7">
        <v>-2</v>
      </c>
      <c r="N212" s="6">
        <v>-4</v>
      </c>
      <c r="O212" s="7">
        <v>-3</v>
      </c>
      <c r="Q212" t="s">
        <v>760</v>
      </c>
      <c r="AG212" s="6"/>
      <c r="AH212" s="6"/>
      <c r="AI212" s="6"/>
    </row>
    <row r="213" spans="1:39" x14ac:dyDescent="0.25">
      <c r="B213" t="s">
        <v>266</v>
      </c>
      <c r="C213" t="s">
        <v>514</v>
      </c>
      <c r="D213" s="39">
        <v>38335</v>
      </c>
      <c r="E213">
        <v>17</v>
      </c>
      <c r="F213" t="s">
        <v>821</v>
      </c>
      <c r="G213" s="2" t="s">
        <v>54</v>
      </c>
      <c r="H213" s="6">
        <v>32</v>
      </c>
      <c r="I213" s="7">
        <v>0</v>
      </c>
      <c r="J213" s="6">
        <v>35</v>
      </c>
      <c r="K213" s="7">
        <v>0</v>
      </c>
      <c r="L213" s="6">
        <v>21</v>
      </c>
      <c r="M213" s="7">
        <v>-2</v>
      </c>
      <c r="N213" s="6">
        <v>-3</v>
      </c>
      <c r="O213" s="7">
        <v>0</v>
      </c>
      <c r="AG213" s="6"/>
      <c r="AH213" s="6"/>
      <c r="AI213" s="6"/>
    </row>
    <row r="214" spans="1:39" x14ac:dyDescent="0.25">
      <c r="B214" t="s">
        <v>266</v>
      </c>
      <c r="C214" s="5" t="s">
        <v>514</v>
      </c>
      <c r="D214" s="39">
        <v>38335</v>
      </c>
      <c r="E214">
        <v>19</v>
      </c>
      <c r="F214" t="s">
        <v>838</v>
      </c>
      <c r="G214" s="2" t="s">
        <v>98</v>
      </c>
      <c r="H214" s="6">
        <v>34</v>
      </c>
      <c r="I214" s="7">
        <v>3</v>
      </c>
      <c r="J214" s="6">
        <v>39</v>
      </c>
      <c r="K214" s="7">
        <v>-3</v>
      </c>
      <c r="L214" s="6">
        <v>19</v>
      </c>
      <c r="M214" s="7">
        <v>-1</v>
      </c>
      <c r="N214" s="6">
        <v>-5</v>
      </c>
      <c r="O214" s="7">
        <v>6</v>
      </c>
      <c r="P214" t="s">
        <v>639</v>
      </c>
      <c r="AG214" s="6"/>
      <c r="AH214" s="6"/>
      <c r="AI214" s="6"/>
    </row>
    <row r="215" spans="1:39" x14ac:dyDescent="0.25">
      <c r="B215" t="s">
        <v>266</v>
      </c>
      <c r="C215" t="s">
        <v>538</v>
      </c>
      <c r="D215" s="39">
        <v>38337</v>
      </c>
      <c r="E215">
        <v>19</v>
      </c>
      <c r="F215" t="s">
        <v>821</v>
      </c>
      <c r="G215" s="2" t="s">
        <v>192</v>
      </c>
      <c r="H215" s="6">
        <v>32</v>
      </c>
      <c r="I215" s="7">
        <v>0</v>
      </c>
      <c r="J215" s="6">
        <v>35</v>
      </c>
      <c r="K215" s="7">
        <v>0</v>
      </c>
      <c r="L215" s="6">
        <v>23</v>
      </c>
      <c r="M215" s="7">
        <v>2</v>
      </c>
      <c r="N215" s="6">
        <v>-3</v>
      </c>
      <c r="O215" s="7">
        <v>0</v>
      </c>
      <c r="AG215" s="6">
        <v>20</v>
      </c>
      <c r="AH215" s="6">
        <v>31</v>
      </c>
      <c r="AI215" s="6">
        <v>15</v>
      </c>
      <c r="AK215" s="6">
        <v>27</v>
      </c>
      <c r="AL215" s="6">
        <v>57</v>
      </c>
      <c r="AM215" s="7">
        <f>AK215-AL215</f>
        <v>-30</v>
      </c>
    </row>
    <row r="216" spans="1:39" x14ac:dyDescent="0.25">
      <c r="B216" t="s">
        <v>266</v>
      </c>
      <c r="C216" t="s">
        <v>463</v>
      </c>
      <c r="D216" s="39">
        <v>38337</v>
      </c>
      <c r="E216">
        <v>21</v>
      </c>
      <c r="F216" t="s">
        <v>678</v>
      </c>
      <c r="G216" s="2" t="s">
        <v>82</v>
      </c>
      <c r="H216" s="6">
        <v>31</v>
      </c>
      <c r="I216" s="7">
        <v>1</v>
      </c>
      <c r="J216" s="6">
        <v>40</v>
      </c>
      <c r="K216" s="7">
        <v>2</v>
      </c>
      <c r="L216" s="6">
        <v>21</v>
      </c>
      <c r="M216" s="7">
        <v>-1</v>
      </c>
      <c r="N216" s="6">
        <v>-9</v>
      </c>
      <c r="O216" s="7">
        <v>-1</v>
      </c>
      <c r="AG216" s="6"/>
      <c r="AH216" s="6"/>
      <c r="AI216" s="6"/>
      <c r="AK216" s="6">
        <v>30</v>
      </c>
      <c r="AL216" s="6">
        <v>57</v>
      </c>
    </row>
    <row r="217" spans="1:39" x14ac:dyDescent="0.25">
      <c r="A217" s="1">
        <v>2005</v>
      </c>
      <c r="B217" t="s">
        <v>267</v>
      </c>
      <c r="C217" s="12" t="s">
        <v>347</v>
      </c>
      <c r="D217" s="39">
        <v>38354</v>
      </c>
      <c r="F217" t="s">
        <v>577</v>
      </c>
      <c r="G217" s="2"/>
      <c r="H217" s="6">
        <v>30</v>
      </c>
      <c r="I217" s="7">
        <v>3</v>
      </c>
      <c r="J217" s="6">
        <v>35</v>
      </c>
      <c r="K217" s="7">
        <v>-5</v>
      </c>
      <c r="L217" s="6">
        <v>26</v>
      </c>
      <c r="M217" s="7">
        <v>2</v>
      </c>
      <c r="N217" s="6">
        <v>-5</v>
      </c>
      <c r="O217" s="7">
        <v>8</v>
      </c>
      <c r="Q217" s="7"/>
      <c r="S217" s="7"/>
      <c r="U217" s="7"/>
      <c r="AG217" s="6"/>
      <c r="AH217" s="6"/>
      <c r="AI217" s="6"/>
    </row>
    <row r="218" spans="1:39" x14ac:dyDescent="0.25">
      <c r="A218" s="1"/>
      <c r="B218" t="s">
        <v>267</v>
      </c>
      <c r="C218" s="5" t="s">
        <v>572</v>
      </c>
      <c r="D218" s="39">
        <v>38357</v>
      </c>
      <c r="E218">
        <v>9</v>
      </c>
      <c r="F218" t="s">
        <v>678</v>
      </c>
      <c r="G218" s="2" t="s">
        <v>136</v>
      </c>
      <c r="H218" s="6">
        <v>31</v>
      </c>
      <c r="I218" s="7">
        <v>0</v>
      </c>
      <c r="J218" s="6">
        <v>38</v>
      </c>
      <c r="K218" s="7">
        <v>-2</v>
      </c>
      <c r="L218" s="6">
        <v>21</v>
      </c>
      <c r="M218" s="7">
        <v>0</v>
      </c>
      <c r="N218" s="6">
        <v>-7</v>
      </c>
      <c r="O218" s="7">
        <v>2</v>
      </c>
      <c r="AG218" s="6"/>
      <c r="AH218" s="6"/>
      <c r="AI218" s="6"/>
    </row>
    <row r="219" spans="1:39" x14ac:dyDescent="0.25">
      <c r="B219" t="s">
        <v>267</v>
      </c>
      <c r="C219" s="5" t="s">
        <v>506</v>
      </c>
      <c r="D219" s="39">
        <v>38359</v>
      </c>
      <c r="E219">
        <v>11</v>
      </c>
      <c r="F219" t="s">
        <v>830</v>
      </c>
      <c r="G219" s="2" t="s">
        <v>224</v>
      </c>
      <c r="H219" s="6">
        <v>33</v>
      </c>
      <c r="I219" s="7">
        <v>0</v>
      </c>
      <c r="J219" s="6">
        <v>38</v>
      </c>
      <c r="K219" s="7">
        <v>1</v>
      </c>
      <c r="L219" s="6">
        <v>20</v>
      </c>
      <c r="M219" s="7">
        <v>0</v>
      </c>
      <c r="N219" s="6">
        <v>-5</v>
      </c>
      <c r="O219" s="7">
        <v>-1</v>
      </c>
      <c r="Y219">
        <v>4.58</v>
      </c>
      <c r="AB219">
        <v>5.07</v>
      </c>
      <c r="AE219">
        <v>4.95</v>
      </c>
      <c r="AG219" s="6"/>
      <c r="AH219" s="6"/>
      <c r="AI219" s="6"/>
    </row>
    <row r="220" spans="1:39" x14ac:dyDescent="0.25">
      <c r="B220" t="s">
        <v>267</v>
      </c>
      <c r="C220" s="12" t="s">
        <v>506</v>
      </c>
      <c r="D220" s="39">
        <v>38359</v>
      </c>
      <c r="E220">
        <v>11</v>
      </c>
      <c r="F220" t="s">
        <v>357</v>
      </c>
      <c r="G220" s="2" t="s">
        <v>96</v>
      </c>
      <c r="H220" s="6">
        <v>32</v>
      </c>
      <c r="I220" s="7">
        <v>2</v>
      </c>
      <c r="J220" s="6">
        <v>38</v>
      </c>
      <c r="K220" s="7">
        <v>-1</v>
      </c>
      <c r="L220" s="6">
        <v>21</v>
      </c>
      <c r="M220" s="7">
        <v>1</v>
      </c>
      <c r="N220" s="6">
        <v>-6</v>
      </c>
      <c r="O220" s="7">
        <v>0</v>
      </c>
      <c r="Q220" t="s">
        <v>839</v>
      </c>
      <c r="AG220" s="6"/>
      <c r="AH220" s="6"/>
      <c r="AI220" s="6"/>
    </row>
    <row r="221" spans="1:39" x14ac:dyDescent="0.25">
      <c r="B221" t="s">
        <v>267</v>
      </c>
      <c r="C221" t="s">
        <v>427</v>
      </c>
      <c r="D221" s="39">
        <v>38372</v>
      </c>
      <c r="E221">
        <v>23</v>
      </c>
      <c r="F221" t="s">
        <v>821</v>
      </c>
      <c r="G221" s="2" t="s">
        <v>192</v>
      </c>
      <c r="H221" s="6">
        <v>31</v>
      </c>
      <c r="I221" s="7">
        <v>-1</v>
      </c>
      <c r="J221" s="6">
        <v>34</v>
      </c>
      <c r="K221" s="7">
        <v>-1</v>
      </c>
      <c r="L221" s="6">
        <v>25</v>
      </c>
      <c r="M221" s="7">
        <v>2</v>
      </c>
      <c r="N221" s="6">
        <v>-3</v>
      </c>
      <c r="O221" s="7">
        <v>0</v>
      </c>
      <c r="W221" s="6">
        <v>31</v>
      </c>
      <c r="X221" s="6">
        <v>56</v>
      </c>
      <c r="Y221" s="7">
        <f>W221-X221</f>
        <v>-25</v>
      </c>
      <c r="Z221" s="6">
        <v>40</v>
      </c>
      <c r="AA221" s="6">
        <v>56</v>
      </c>
      <c r="AB221" s="7">
        <f>Z221-AA221</f>
        <v>-16</v>
      </c>
      <c r="AC221" s="6">
        <v>60</v>
      </c>
      <c r="AD221" s="6">
        <v>23</v>
      </c>
      <c r="AE221" s="7">
        <f>AC221-AD221</f>
        <v>37</v>
      </c>
      <c r="AF221" s="4" t="s">
        <v>826</v>
      </c>
      <c r="AG221" s="6">
        <v>21</v>
      </c>
      <c r="AH221" s="6">
        <v>32</v>
      </c>
      <c r="AI221" s="6">
        <v>14</v>
      </c>
      <c r="AK221">
        <v>30</v>
      </c>
      <c r="AL221" s="6">
        <v>57</v>
      </c>
      <c r="AM221" s="7">
        <f>AK221-AL221</f>
        <v>-27</v>
      </c>
    </row>
    <row r="222" spans="1:39" x14ac:dyDescent="0.25">
      <c r="B222" t="s">
        <v>267</v>
      </c>
      <c r="C222" t="s">
        <v>481</v>
      </c>
      <c r="D222" s="39">
        <v>38372</v>
      </c>
      <c r="E222">
        <v>30</v>
      </c>
      <c r="F222" t="s">
        <v>577</v>
      </c>
      <c r="G222" s="2" t="s">
        <v>138</v>
      </c>
      <c r="H222" s="6">
        <v>32</v>
      </c>
      <c r="I222" s="7">
        <v>2</v>
      </c>
      <c r="J222" s="6">
        <v>38</v>
      </c>
      <c r="K222" s="7">
        <v>3</v>
      </c>
      <c r="L222" s="6">
        <v>22</v>
      </c>
      <c r="M222" s="7">
        <v>-4</v>
      </c>
      <c r="N222" s="6">
        <v>-6</v>
      </c>
      <c r="O222" s="7">
        <v>-1</v>
      </c>
      <c r="P222" t="s">
        <v>718</v>
      </c>
      <c r="Q222" t="s">
        <v>840</v>
      </c>
      <c r="AG222" s="6"/>
      <c r="AH222" s="6"/>
      <c r="AI222" s="6"/>
    </row>
    <row r="223" spans="1:39" x14ac:dyDescent="0.25">
      <c r="B223" t="s">
        <v>267</v>
      </c>
      <c r="C223" t="s">
        <v>599</v>
      </c>
      <c r="D223" s="39">
        <v>38373</v>
      </c>
      <c r="E223">
        <v>25</v>
      </c>
      <c r="F223" t="s">
        <v>678</v>
      </c>
      <c r="G223" s="2" t="s">
        <v>82</v>
      </c>
      <c r="H223" s="6">
        <v>31</v>
      </c>
      <c r="I223" s="7">
        <v>0</v>
      </c>
      <c r="J223" s="6">
        <v>38</v>
      </c>
      <c r="K223" s="7">
        <v>0</v>
      </c>
      <c r="L223" s="6">
        <v>21</v>
      </c>
      <c r="M223" s="7">
        <v>0</v>
      </c>
      <c r="N223" s="6">
        <v>-7</v>
      </c>
      <c r="O223" s="7">
        <v>0</v>
      </c>
      <c r="AG223" s="6"/>
      <c r="AH223" s="6"/>
      <c r="AI223" s="6"/>
    </row>
    <row r="224" spans="1:39" x14ac:dyDescent="0.25">
      <c r="B224" t="s">
        <v>267</v>
      </c>
      <c r="C224" t="s">
        <v>566</v>
      </c>
      <c r="D224" s="39">
        <v>38377</v>
      </c>
      <c r="E224">
        <v>28</v>
      </c>
      <c r="F224" t="s">
        <v>821</v>
      </c>
      <c r="G224" s="2" t="s">
        <v>54</v>
      </c>
      <c r="H224" s="6">
        <v>34</v>
      </c>
      <c r="I224" s="7">
        <v>3</v>
      </c>
      <c r="J224" s="6">
        <v>35</v>
      </c>
      <c r="K224" s="7">
        <v>1</v>
      </c>
      <c r="L224" s="6">
        <v>22</v>
      </c>
      <c r="M224" s="7">
        <v>-3</v>
      </c>
      <c r="N224" s="6">
        <v>-1</v>
      </c>
      <c r="O224" s="7">
        <v>2</v>
      </c>
      <c r="AG224" s="6"/>
      <c r="AH224" s="6"/>
      <c r="AI224" s="6"/>
    </row>
    <row r="225" spans="2:39" x14ac:dyDescent="0.25">
      <c r="B225" t="s">
        <v>267</v>
      </c>
      <c r="C225" t="s">
        <v>558</v>
      </c>
      <c r="D225" s="39">
        <v>38378</v>
      </c>
      <c r="E225">
        <v>30</v>
      </c>
      <c r="F225" t="s">
        <v>838</v>
      </c>
      <c r="G225" s="2" t="s">
        <v>98</v>
      </c>
      <c r="H225" s="6">
        <v>32</v>
      </c>
      <c r="I225" s="7">
        <v>-2</v>
      </c>
      <c r="J225" s="6">
        <v>40</v>
      </c>
      <c r="K225" s="7">
        <v>1</v>
      </c>
      <c r="L225" s="6">
        <v>20</v>
      </c>
      <c r="M225" s="7">
        <v>1</v>
      </c>
      <c r="N225" s="6">
        <v>-8</v>
      </c>
      <c r="O225" s="7">
        <v>-3</v>
      </c>
      <c r="P225" t="s">
        <v>639</v>
      </c>
      <c r="AG225" s="6"/>
      <c r="AH225" s="6"/>
      <c r="AI225" s="6"/>
    </row>
    <row r="226" spans="2:39" x14ac:dyDescent="0.25">
      <c r="B226" t="s">
        <v>267</v>
      </c>
      <c r="C226" t="s">
        <v>558</v>
      </c>
      <c r="D226" s="39">
        <v>38378</v>
      </c>
      <c r="E226">
        <v>30</v>
      </c>
      <c r="F226" t="s">
        <v>678</v>
      </c>
      <c r="G226" s="2" t="s">
        <v>194</v>
      </c>
      <c r="H226" s="6">
        <v>32</v>
      </c>
      <c r="I226" s="7">
        <v>1</v>
      </c>
      <c r="J226" s="6">
        <v>37</v>
      </c>
      <c r="K226" s="7">
        <v>-1</v>
      </c>
      <c r="L226" s="6">
        <v>21</v>
      </c>
      <c r="M226" s="7">
        <v>0</v>
      </c>
      <c r="N226" s="6">
        <v>-5</v>
      </c>
      <c r="O226" s="7">
        <v>2</v>
      </c>
      <c r="AG226" s="6"/>
      <c r="AH226" s="6"/>
      <c r="AI226" s="6"/>
    </row>
    <row r="227" spans="2:39" x14ac:dyDescent="0.25">
      <c r="B227" t="s">
        <v>267</v>
      </c>
      <c r="C227" t="s">
        <v>681</v>
      </c>
      <c r="D227" s="39">
        <v>38378</v>
      </c>
      <c r="E227">
        <v>1</v>
      </c>
      <c r="F227" t="s">
        <v>821</v>
      </c>
      <c r="G227" s="2" t="s">
        <v>54</v>
      </c>
      <c r="H227" s="6">
        <v>33</v>
      </c>
      <c r="I227" s="7">
        <v>-1</v>
      </c>
      <c r="J227" s="6">
        <v>35</v>
      </c>
      <c r="K227" s="7">
        <v>0</v>
      </c>
      <c r="L227" s="6">
        <v>23</v>
      </c>
      <c r="M227" s="7">
        <v>1</v>
      </c>
      <c r="N227" s="6">
        <v>-2</v>
      </c>
      <c r="O227" s="7">
        <v>-1</v>
      </c>
      <c r="AG227" s="6"/>
      <c r="AH227" s="6"/>
      <c r="AI227" s="6"/>
    </row>
    <row r="228" spans="2:39" x14ac:dyDescent="0.25">
      <c r="B228" t="s">
        <v>268</v>
      </c>
      <c r="C228" s="5" t="s">
        <v>584</v>
      </c>
      <c r="D228" s="39">
        <v>38386</v>
      </c>
      <c r="E228">
        <v>6</v>
      </c>
      <c r="F228" t="s">
        <v>821</v>
      </c>
      <c r="G228" s="2" t="s">
        <v>124</v>
      </c>
      <c r="H228" s="6">
        <v>33</v>
      </c>
      <c r="I228" s="7">
        <v>0</v>
      </c>
      <c r="J228" s="6">
        <v>34</v>
      </c>
      <c r="K228" s="7">
        <v>-1</v>
      </c>
      <c r="L228" s="6">
        <v>23</v>
      </c>
      <c r="M228" s="7">
        <v>0</v>
      </c>
      <c r="N228" s="6">
        <v>-1</v>
      </c>
      <c r="O228" s="7">
        <v>1</v>
      </c>
      <c r="AG228" s="6"/>
      <c r="AH228" s="6"/>
      <c r="AI228" s="6"/>
    </row>
    <row r="229" spans="2:39" x14ac:dyDescent="0.25">
      <c r="B229" t="s">
        <v>268</v>
      </c>
      <c r="C229" s="12" t="s">
        <v>591</v>
      </c>
      <c r="D229" s="39">
        <v>38387</v>
      </c>
      <c r="E229">
        <v>8</v>
      </c>
      <c r="F229" t="s">
        <v>830</v>
      </c>
      <c r="G229" s="2" t="s">
        <v>224</v>
      </c>
      <c r="H229" s="6">
        <v>32</v>
      </c>
      <c r="I229" s="7">
        <v>-1</v>
      </c>
      <c r="J229" s="6">
        <v>41</v>
      </c>
      <c r="K229" s="7">
        <v>3</v>
      </c>
      <c r="L229" s="6">
        <v>18</v>
      </c>
      <c r="M229" s="7">
        <v>-2</v>
      </c>
      <c r="N229" s="6">
        <v>-9</v>
      </c>
      <c r="O229" s="7">
        <v>-4</v>
      </c>
      <c r="AG229" s="6"/>
      <c r="AH229" s="6"/>
      <c r="AI229" s="6"/>
    </row>
    <row r="230" spans="2:39" x14ac:dyDescent="0.25">
      <c r="B230" t="s">
        <v>268</v>
      </c>
      <c r="C230" s="45" t="s">
        <v>673</v>
      </c>
      <c r="D230" s="39">
        <v>38394</v>
      </c>
      <c r="E230">
        <v>16</v>
      </c>
      <c r="F230" t="s">
        <v>357</v>
      </c>
      <c r="G230" s="2" t="s">
        <v>96</v>
      </c>
      <c r="H230" s="6">
        <v>30</v>
      </c>
      <c r="I230" s="7">
        <v>-2</v>
      </c>
      <c r="J230" s="6">
        <v>42</v>
      </c>
      <c r="K230" s="7">
        <v>4</v>
      </c>
      <c r="L230" s="6">
        <v>18</v>
      </c>
      <c r="M230" s="7">
        <v>-3</v>
      </c>
      <c r="N230" s="6">
        <v>-12</v>
      </c>
      <c r="O230" s="7">
        <v>-6</v>
      </c>
      <c r="AG230" s="6"/>
      <c r="AH230" s="6"/>
      <c r="AI230" s="6"/>
    </row>
    <row r="231" spans="2:39" x14ac:dyDescent="0.25">
      <c r="B231" t="s">
        <v>268</v>
      </c>
      <c r="C231" s="26" t="s">
        <v>301</v>
      </c>
      <c r="D231" s="39">
        <v>38400</v>
      </c>
      <c r="E231">
        <v>23</v>
      </c>
      <c r="F231" t="s">
        <v>577</v>
      </c>
      <c r="G231" s="2" t="s">
        <v>72</v>
      </c>
      <c r="H231" s="6">
        <v>37</v>
      </c>
      <c r="I231" s="7">
        <v>5</v>
      </c>
      <c r="J231" s="6">
        <v>39</v>
      </c>
      <c r="K231" s="7">
        <v>1</v>
      </c>
      <c r="L231" s="6">
        <v>18</v>
      </c>
      <c r="M231" s="7">
        <v>-4</v>
      </c>
      <c r="N231" s="6">
        <v>-2</v>
      </c>
      <c r="O231" s="7">
        <v>4</v>
      </c>
      <c r="P231" t="s">
        <v>718</v>
      </c>
      <c r="Q231" t="s">
        <v>840</v>
      </c>
      <c r="AG231" s="6"/>
      <c r="AH231" s="6"/>
      <c r="AI231" s="6"/>
    </row>
    <row r="232" spans="2:39" x14ac:dyDescent="0.25">
      <c r="B232" t="s">
        <v>268</v>
      </c>
      <c r="C232" t="s">
        <v>437</v>
      </c>
      <c r="D232" s="39">
        <v>38401</v>
      </c>
      <c r="E232">
        <v>22</v>
      </c>
      <c r="F232" t="s">
        <v>678</v>
      </c>
      <c r="G232" s="2" t="s">
        <v>82</v>
      </c>
      <c r="H232" s="6">
        <v>34</v>
      </c>
      <c r="I232" s="7">
        <v>2</v>
      </c>
      <c r="J232" s="6">
        <v>37</v>
      </c>
      <c r="K232" s="7">
        <v>0</v>
      </c>
      <c r="L232" s="6">
        <v>21</v>
      </c>
      <c r="M232" s="7">
        <v>0</v>
      </c>
      <c r="N232" s="6">
        <v>-3</v>
      </c>
      <c r="O232" s="7">
        <v>2</v>
      </c>
      <c r="AG232" s="6"/>
      <c r="AH232" s="6"/>
      <c r="AI232" s="6"/>
    </row>
    <row r="233" spans="2:39" x14ac:dyDescent="0.25">
      <c r="B233" t="s">
        <v>268</v>
      </c>
      <c r="C233" t="s">
        <v>688</v>
      </c>
      <c r="D233" s="39">
        <v>38405</v>
      </c>
      <c r="E233">
        <v>25</v>
      </c>
      <c r="F233" t="s">
        <v>821</v>
      </c>
      <c r="G233" s="2" t="s">
        <v>54</v>
      </c>
      <c r="H233" s="6">
        <v>32</v>
      </c>
      <c r="I233" s="7">
        <v>-1</v>
      </c>
      <c r="J233" s="6">
        <v>38</v>
      </c>
      <c r="K233" s="7">
        <v>4</v>
      </c>
      <c r="L233" s="6">
        <v>21</v>
      </c>
      <c r="M233" s="7">
        <v>-2</v>
      </c>
      <c r="N233" s="6">
        <v>-6</v>
      </c>
      <c r="O233" s="7">
        <v>-5</v>
      </c>
      <c r="AG233" s="6">
        <v>23</v>
      </c>
      <c r="AH233" s="6">
        <v>32</v>
      </c>
      <c r="AI233" s="6">
        <v>18</v>
      </c>
      <c r="AK233" s="6">
        <v>32</v>
      </c>
      <c r="AL233" s="6">
        <v>55</v>
      </c>
      <c r="AM233" s="7">
        <f>AK233-AL233</f>
        <v>-23</v>
      </c>
    </row>
    <row r="234" spans="2:39" x14ac:dyDescent="0.25">
      <c r="B234" t="s">
        <v>268</v>
      </c>
      <c r="C234" t="s">
        <v>625</v>
      </c>
      <c r="D234" s="39">
        <v>38406</v>
      </c>
      <c r="E234">
        <v>27</v>
      </c>
      <c r="F234" t="s">
        <v>838</v>
      </c>
      <c r="G234" s="2" t="s">
        <v>98</v>
      </c>
      <c r="H234" s="6">
        <v>34</v>
      </c>
      <c r="I234" s="7">
        <v>2</v>
      </c>
      <c r="J234" s="6">
        <v>41</v>
      </c>
      <c r="K234" s="7">
        <v>1</v>
      </c>
      <c r="L234" s="6">
        <v>17</v>
      </c>
      <c r="M234" s="7">
        <v>-3</v>
      </c>
      <c r="N234" s="6">
        <v>-7</v>
      </c>
      <c r="O234" s="7">
        <v>1</v>
      </c>
      <c r="P234" t="s">
        <v>639</v>
      </c>
      <c r="AG234" s="6"/>
      <c r="AH234" s="6"/>
      <c r="AI234" s="6"/>
    </row>
    <row r="235" spans="2:39" x14ac:dyDescent="0.25">
      <c r="B235" t="s">
        <v>294</v>
      </c>
      <c r="C235" s="12" t="s">
        <v>591</v>
      </c>
      <c r="D235" s="39">
        <v>38415</v>
      </c>
      <c r="E235">
        <v>8</v>
      </c>
      <c r="F235" t="s">
        <v>830</v>
      </c>
      <c r="G235" s="2" t="s">
        <v>224</v>
      </c>
      <c r="H235" s="6">
        <v>32</v>
      </c>
      <c r="I235" s="7">
        <v>0</v>
      </c>
      <c r="J235" s="6">
        <v>39</v>
      </c>
      <c r="K235" s="7">
        <v>-2</v>
      </c>
      <c r="L235" s="6">
        <v>20</v>
      </c>
      <c r="M235" s="7">
        <v>2</v>
      </c>
      <c r="N235" s="6">
        <v>-7</v>
      </c>
      <c r="O235" s="7">
        <v>2</v>
      </c>
      <c r="Q235" t="s">
        <v>841</v>
      </c>
      <c r="AG235" s="6"/>
      <c r="AH235" s="6"/>
      <c r="AI235" s="6"/>
    </row>
    <row r="236" spans="2:39" x14ac:dyDescent="0.25">
      <c r="B236" t="s">
        <v>294</v>
      </c>
      <c r="C236" s="5" t="s">
        <v>673</v>
      </c>
      <c r="D236" s="39">
        <v>38422</v>
      </c>
      <c r="E236">
        <v>15</v>
      </c>
      <c r="F236" t="s">
        <v>357</v>
      </c>
      <c r="G236" s="2" t="s">
        <v>96</v>
      </c>
      <c r="H236" s="6">
        <v>34</v>
      </c>
      <c r="I236" s="7">
        <v>4</v>
      </c>
      <c r="J236" s="6">
        <v>39</v>
      </c>
      <c r="K236" s="7">
        <v>-3</v>
      </c>
      <c r="L236" s="6">
        <v>19</v>
      </c>
      <c r="M236" s="7">
        <v>1</v>
      </c>
      <c r="N236" s="6">
        <v>-5</v>
      </c>
      <c r="O236" s="7">
        <v>7</v>
      </c>
      <c r="AG236" s="6"/>
      <c r="AH236" s="6"/>
      <c r="AI236" s="6"/>
    </row>
    <row r="237" spans="2:39" x14ac:dyDescent="0.25">
      <c r="B237" t="s">
        <v>294</v>
      </c>
      <c r="C237" t="s">
        <v>523</v>
      </c>
      <c r="D237" s="39">
        <v>38428</v>
      </c>
      <c r="E237">
        <v>20</v>
      </c>
      <c r="F237" t="s">
        <v>821</v>
      </c>
      <c r="G237" s="2" t="s">
        <v>192</v>
      </c>
      <c r="H237" s="6">
        <v>32</v>
      </c>
      <c r="I237" s="7">
        <v>0</v>
      </c>
      <c r="J237" s="6">
        <v>37</v>
      </c>
      <c r="K237" s="7">
        <v>-1</v>
      </c>
      <c r="L237" s="6">
        <v>23</v>
      </c>
      <c r="M237" s="7">
        <v>2</v>
      </c>
      <c r="N237" s="6">
        <v>-5</v>
      </c>
      <c r="O237" s="7">
        <v>1</v>
      </c>
      <c r="W237" s="6">
        <v>40</v>
      </c>
      <c r="X237" s="6">
        <v>47</v>
      </c>
      <c r="Y237" s="7">
        <f>W237-X237</f>
        <v>-7</v>
      </c>
      <c r="Z237" s="6">
        <v>46</v>
      </c>
      <c r="AA237" s="6">
        <v>50</v>
      </c>
      <c r="AB237" s="7">
        <f>Z237-AA237</f>
        <v>-4</v>
      </c>
      <c r="AC237" s="6">
        <v>55</v>
      </c>
      <c r="AD237" s="6">
        <v>29</v>
      </c>
      <c r="AE237" s="7">
        <f>AC237-AD237</f>
        <v>26</v>
      </c>
      <c r="AF237" s="4" t="s">
        <v>826</v>
      </c>
      <c r="AG237" s="6">
        <v>26</v>
      </c>
      <c r="AH237" s="6">
        <v>34</v>
      </c>
      <c r="AI237" s="6">
        <v>16</v>
      </c>
    </row>
    <row r="238" spans="2:39" x14ac:dyDescent="0.25">
      <c r="B238" t="s">
        <v>294</v>
      </c>
      <c r="C238" t="s">
        <v>363</v>
      </c>
      <c r="D238" s="39">
        <v>38428</v>
      </c>
      <c r="E238">
        <v>24</v>
      </c>
      <c r="F238" t="s">
        <v>577</v>
      </c>
      <c r="G238" s="2" t="s">
        <v>72</v>
      </c>
      <c r="H238" s="6">
        <v>37</v>
      </c>
      <c r="I238" s="7">
        <v>0</v>
      </c>
      <c r="J238" s="6">
        <v>37</v>
      </c>
      <c r="K238" s="7">
        <v>-2</v>
      </c>
      <c r="L238" s="6">
        <v>20</v>
      </c>
      <c r="M238" s="7">
        <v>2</v>
      </c>
      <c r="N238" s="6">
        <v>0</v>
      </c>
      <c r="O238" s="7">
        <v>2</v>
      </c>
      <c r="P238" t="s">
        <v>718</v>
      </c>
      <c r="Q238" t="s">
        <v>840</v>
      </c>
      <c r="AG238" s="6"/>
      <c r="AH238" s="6"/>
      <c r="AI238" s="6"/>
    </row>
    <row r="239" spans="2:39" x14ac:dyDescent="0.25">
      <c r="B239" t="s">
        <v>294</v>
      </c>
      <c r="C239" s="5" t="s">
        <v>437</v>
      </c>
      <c r="D239" s="39">
        <v>38429</v>
      </c>
      <c r="E239">
        <v>22</v>
      </c>
      <c r="F239" t="s">
        <v>678</v>
      </c>
      <c r="G239" s="2" t="s">
        <v>82</v>
      </c>
      <c r="H239" s="6">
        <v>32</v>
      </c>
      <c r="I239" s="7">
        <v>-2</v>
      </c>
      <c r="J239" s="6">
        <v>40</v>
      </c>
      <c r="K239" s="7">
        <v>3</v>
      </c>
      <c r="L239" s="6">
        <v>20</v>
      </c>
      <c r="M239" s="7">
        <v>-1</v>
      </c>
      <c r="N239" s="6">
        <v>-8</v>
      </c>
      <c r="O239" s="7">
        <v>-5</v>
      </c>
      <c r="AG239" s="6"/>
      <c r="AH239" s="6"/>
      <c r="AI239" s="6"/>
    </row>
    <row r="240" spans="2:39" x14ac:dyDescent="0.25">
      <c r="B240" t="s">
        <v>294</v>
      </c>
      <c r="C240" t="s">
        <v>322</v>
      </c>
      <c r="D240" s="39">
        <v>38432</v>
      </c>
      <c r="E240">
        <v>25</v>
      </c>
      <c r="F240" t="s">
        <v>821</v>
      </c>
      <c r="G240" s="2" t="s">
        <v>54</v>
      </c>
      <c r="H240" s="6">
        <v>34</v>
      </c>
      <c r="I240" s="7">
        <v>2</v>
      </c>
      <c r="J240" s="6">
        <v>35</v>
      </c>
      <c r="K240" s="7">
        <v>-2</v>
      </c>
      <c r="L240" s="6">
        <v>22</v>
      </c>
      <c r="M240" s="7">
        <v>-1</v>
      </c>
      <c r="N240" s="6">
        <v>-1</v>
      </c>
      <c r="O240" s="7">
        <v>4</v>
      </c>
      <c r="AG240" s="6"/>
      <c r="AH240" s="6"/>
      <c r="AI240" s="6"/>
    </row>
    <row r="241" spans="2:35" x14ac:dyDescent="0.25">
      <c r="B241" t="s">
        <v>294</v>
      </c>
      <c r="C241" t="s">
        <v>675</v>
      </c>
      <c r="D241" s="39">
        <v>38433</v>
      </c>
      <c r="E241">
        <v>27</v>
      </c>
      <c r="F241" t="s">
        <v>838</v>
      </c>
      <c r="G241" s="2" t="s">
        <v>98</v>
      </c>
      <c r="H241" s="6">
        <v>31</v>
      </c>
      <c r="I241" s="7">
        <v>-3</v>
      </c>
      <c r="J241" s="6">
        <v>43</v>
      </c>
      <c r="K241" s="7">
        <v>2</v>
      </c>
      <c r="L241" s="6">
        <v>17</v>
      </c>
      <c r="M241" s="7">
        <v>0</v>
      </c>
      <c r="N241" s="6">
        <v>-12</v>
      </c>
      <c r="O241" s="7">
        <v>-5</v>
      </c>
      <c r="AG241" s="6"/>
      <c r="AH241" s="6"/>
      <c r="AI241" s="6"/>
    </row>
    <row r="242" spans="2:35" x14ac:dyDescent="0.25">
      <c r="B242" t="s">
        <v>294</v>
      </c>
      <c r="C242" t="s">
        <v>432</v>
      </c>
      <c r="D242" s="39">
        <v>38435</v>
      </c>
      <c r="E242">
        <v>3</v>
      </c>
      <c r="F242" t="s">
        <v>838</v>
      </c>
      <c r="G242" s="2" t="s">
        <v>98</v>
      </c>
      <c r="H242" s="6">
        <v>34</v>
      </c>
      <c r="I242" s="7">
        <v>3</v>
      </c>
      <c r="J242" s="6">
        <v>40</v>
      </c>
      <c r="K242" s="7">
        <v>-3</v>
      </c>
      <c r="L242" s="6">
        <v>16</v>
      </c>
      <c r="M242" s="7">
        <v>-1</v>
      </c>
      <c r="N242" s="6">
        <v>-6</v>
      </c>
      <c r="O242" s="7">
        <v>6</v>
      </c>
      <c r="AG242" s="6"/>
      <c r="AH242" s="6"/>
      <c r="AI242" s="6"/>
    </row>
    <row r="243" spans="2:35" x14ac:dyDescent="0.25">
      <c r="B243" t="s">
        <v>294</v>
      </c>
      <c r="D243" s="39">
        <v>38441</v>
      </c>
      <c r="E243">
        <v>3</v>
      </c>
      <c r="F243" t="s">
        <v>821</v>
      </c>
      <c r="G243" s="2" t="s">
        <v>192</v>
      </c>
      <c r="H243" s="6">
        <v>34</v>
      </c>
      <c r="I243" s="7">
        <v>0</v>
      </c>
      <c r="J243" s="6">
        <v>36</v>
      </c>
      <c r="K243" s="7">
        <v>1</v>
      </c>
      <c r="L243" s="6">
        <v>22</v>
      </c>
      <c r="M243" s="7">
        <v>0</v>
      </c>
      <c r="N243" s="6">
        <v>-2</v>
      </c>
      <c r="O243" s="7">
        <v>-1</v>
      </c>
      <c r="AG243" s="6"/>
      <c r="AH243" s="6"/>
      <c r="AI243" s="6"/>
    </row>
    <row r="244" spans="2:35" x14ac:dyDescent="0.25">
      <c r="B244" t="s">
        <v>269</v>
      </c>
      <c r="C244" s="5" t="s">
        <v>315</v>
      </c>
      <c r="D244" s="39">
        <v>38443</v>
      </c>
      <c r="E244" s="22">
        <v>5</v>
      </c>
      <c r="F244" t="s">
        <v>577</v>
      </c>
      <c r="G244" s="2" t="s">
        <v>72</v>
      </c>
      <c r="H244" s="6">
        <v>39</v>
      </c>
      <c r="I244" s="7"/>
      <c r="J244" s="6">
        <v>34</v>
      </c>
      <c r="K244" s="7"/>
      <c r="L244" s="6">
        <v>21</v>
      </c>
      <c r="M244" s="7"/>
      <c r="N244" s="6">
        <v>5</v>
      </c>
      <c r="O244" s="7"/>
      <c r="P244" t="s">
        <v>639</v>
      </c>
      <c r="Q244" t="s">
        <v>840</v>
      </c>
      <c r="AG244" s="6"/>
      <c r="AH244" s="6"/>
      <c r="AI244" s="6"/>
    </row>
    <row r="245" spans="2:35" x14ac:dyDescent="0.25">
      <c r="B245" t="s">
        <v>269</v>
      </c>
      <c r="C245" s="12" t="s">
        <v>315</v>
      </c>
      <c r="D245" s="39">
        <v>38443</v>
      </c>
      <c r="E245" s="22">
        <v>5</v>
      </c>
      <c r="F245" t="s">
        <v>830</v>
      </c>
      <c r="G245" s="2" t="s">
        <v>224</v>
      </c>
      <c r="H245" s="6">
        <v>35</v>
      </c>
      <c r="I245" s="7">
        <v>3</v>
      </c>
      <c r="J245" s="6">
        <v>37</v>
      </c>
      <c r="K245" s="7">
        <v>-2</v>
      </c>
      <c r="L245" s="6">
        <v>19</v>
      </c>
      <c r="M245" s="7">
        <v>-1</v>
      </c>
      <c r="N245" s="6">
        <v>-2</v>
      </c>
      <c r="O245" s="7">
        <v>5</v>
      </c>
      <c r="P245" t="s">
        <v>639</v>
      </c>
      <c r="AG245" s="6"/>
      <c r="AH245" s="6"/>
      <c r="AI245" s="6"/>
    </row>
    <row r="246" spans="2:35" x14ac:dyDescent="0.25">
      <c r="B246" t="s">
        <v>269</v>
      </c>
      <c r="C246" s="5" t="s">
        <v>315</v>
      </c>
      <c r="D246" s="39">
        <v>38443</v>
      </c>
      <c r="E246" s="22">
        <v>5</v>
      </c>
      <c r="F246" t="s">
        <v>357</v>
      </c>
      <c r="G246" s="2" t="s">
        <v>96</v>
      </c>
      <c r="H246" s="6">
        <v>33</v>
      </c>
      <c r="I246" s="7">
        <v>-1</v>
      </c>
      <c r="J246" s="6">
        <v>36</v>
      </c>
      <c r="K246" s="7">
        <v>-3</v>
      </c>
      <c r="L246" s="6">
        <v>21</v>
      </c>
      <c r="M246" s="7">
        <v>2</v>
      </c>
      <c r="N246" s="6">
        <v>-3</v>
      </c>
      <c r="O246" s="7">
        <v>2</v>
      </c>
      <c r="P246" t="s">
        <v>639</v>
      </c>
      <c r="AG246" s="6"/>
      <c r="AH246" s="6"/>
      <c r="AI246" s="6"/>
    </row>
    <row r="247" spans="2:35" x14ac:dyDescent="0.25">
      <c r="B247" t="s">
        <v>269</v>
      </c>
      <c r="C247" s="5" t="s">
        <v>315</v>
      </c>
      <c r="D247" s="39">
        <v>38443</v>
      </c>
      <c r="E247" s="22">
        <v>5</v>
      </c>
      <c r="F247" t="s">
        <v>678</v>
      </c>
      <c r="G247" s="2" t="s">
        <v>82</v>
      </c>
      <c r="H247" s="6">
        <v>34</v>
      </c>
      <c r="I247" s="7">
        <v>2</v>
      </c>
      <c r="J247" s="6">
        <v>37</v>
      </c>
      <c r="K247" s="7">
        <v>-3</v>
      </c>
      <c r="L247" s="6">
        <v>21</v>
      </c>
      <c r="M247" s="7">
        <v>1</v>
      </c>
      <c r="N247" s="6">
        <v>-3</v>
      </c>
      <c r="O247" s="7">
        <v>5</v>
      </c>
      <c r="P247" t="s">
        <v>639</v>
      </c>
      <c r="AG247" s="6"/>
      <c r="AH247" s="6"/>
      <c r="AI247" s="6"/>
    </row>
    <row r="248" spans="2:35" x14ac:dyDescent="0.25">
      <c r="B248" t="s">
        <v>269</v>
      </c>
      <c r="C248" s="5" t="s">
        <v>316</v>
      </c>
      <c r="D248" s="39">
        <v>38447</v>
      </c>
      <c r="E248" s="22">
        <v>6</v>
      </c>
      <c r="F248" t="s">
        <v>821</v>
      </c>
      <c r="G248" s="2" t="s">
        <v>182</v>
      </c>
      <c r="H248" s="6">
        <v>36</v>
      </c>
      <c r="I248" s="7">
        <v>2</v>
      </c>
      <c r="J248" s="6">
        <v>36</v>
      </c>
      <c r="K248" s="7">
        <v>0</v>
      </c>
      <c r="L248" s="6">
        <v>21</v>
      </c>
      <c r="M248" s="7">
        <v>-1</v>
      </c>
      <c r="N248" s="6">
        <v>0</v>
      </c>
      <c r="O248" s="7">
        <v>2</v>
      </c>
      <c r="P248" t="s">
        <v>842</v>
      </c>
      <c r="AG248" s="6"/>
      <c r="AH248" s="6"/>
      <c r="AI248" s="6"/>
    </row>
    <row r="249" spans="2:35" x14ac:dyDescent="0.25">
      <c r="B249" t="s">
        <v>269</v>
      </c>
      <c r="C249" s="12" t="s">
        <v>572</v>
      </c>
      <c r="D249" s="39">
        <v>38447</v>
      </c>
      <c r="E249" s="22">
        <v>8</v>
      </c>
      <c r="F249" t="s">
        <v>821</v>
      </c>
      <c r="G249" s="2" t="s">
        <v>54</v>
      </c>
      <c r="H249" s="6">
        <v>35</v>
      </c>
      <c r="I249" s="7">
        <v>-1</v>
      </c>
      <c r="J249" s="6">
        <v>36</v>
      </c>
      <c r="K249" s="7">
        <v>0</v>
      </c>
      <c r="L249" s="6">
        <v>21</v>
      </c>
      <c r="M249" s="7">
        <v>0</v>
      </c>
      <c r="N249" s="6">
        <v>-1</v>
      </c>
      <c r="O249" s="7">
        <v>-1</v>
      </c>
      <c r="P249" t="s">
        <v>842</v>
      </c>
      <c r="AG249" s="6"/>
      <c r="AH249" s="6"/>
      <c r="AI249" s="6"/>
    </row>
    <row r="250" spans="2:35" x14ac:dyDescent="0.25">
      <c r="B250" t="s">
        <v>269</v>
      </c>
      <c r="C250" s="12" t="s">
        <v>647</v>
      </c>
      <c r="D250" s="39">
        <v>38449</v>
      </c>
      <c r="E250" s="22">
        <v>10</v>
      </c>
      <c r="F250" t="s">
        <v>678</v>
      </c>
      <c r="G250" s="2" t="s">
        <v>194</v>
      </c>
      <c r="H250" s="6">
        <v>34</v>
      </c>
      <c r="I250" s="7">
        <v>0</v>
      </c>
      <c r="J250" s="6">
        <v>38</v>
      </c>
      <c r="K250" s="7">
        <v>1</v>
      </c>
      <c r="L250" s="6">
        <v>20</v>
      </c>
      <c r="M250" s="7">
        <v>-1</v>
      </c>
      <c r="N250" s="6">
        <v>-4</v>
      </c>
      <c r="O250" s="7">
        <v>-1</v>
      </c>
      <c r="P250" t="s">
        <v>639</v>
      </c>
      <c r="AG250" s="6"/>
      <c r="AH250" s="6"/>
      <c r="AI250" s="6"/>
    </row>
    <row r="251" spans="2:35" x14ac:dyDescent="0.25">
      <c r="B251" t="s">
        <v>269</v>
      </c>
      <c r="C251" s="5" t="s">
        <v>506</v>
      </c>
      <c r="D251" s="39">
        <v>38449</v>
      </c>
      <c r="E251" s="22">
        <v>10</v>
      </c>
      <c r="F251" t="s">
        <v>577</v>
      </c>
      <c r="G251" s="2" t="s">
        <v>843</v>
      </c>
      <c r="H251" s="6">
        <v>33</v>
      </c>
      <c r="I251" s="7">
        <v>-6</v>
      </c>
      <c r="J251" s="6">
        <v>40</v>
      </c>
      <c r="K251" s="7">
        <v>6</v>
      </c>
      <c r="L251" s="6">
        <v>19</v>
      </c>
      <c r="M251" s="7">
        <v>-2</v>
      </c>
      <c r="N251" s="6">
        <v>-7</v>
      </c>
      <c r="O251" s="7">
        <v>-12</v>
      </c>
      <c r="P251" t="s">
        <v>639</v>
      </c>
      <c r="Q251" t="s">
        <v>840</v>
      </c>
      <c r="AG251" s="6"/>
      <c r="AH251" s="6"/>
      <c r="AI251" s="6"/>
    </row>
    <row r="252" spans="2:35" x14ac:dyDescent="0.25">
      <c r="B252" t="s">
        <v>269</v>
      </c>
      <c r="C252" s="12" t="s">
        <v>506</v>
      </c>
      <c r="D252" s="39">
        <v>38449</v>
      </c>
      <c r="E252" s="22">
        <v>10</v>
      </c>
      <c r="F252" t="s">
        <v>821</v>
      </c>
      <c r="G252" s="2" t="s">
        <v>192</v>
      </c>
      <c r="H252" s="6">
        <v>35</v>
      </c>
      <c r="I252" s="7">
        <v>0</v>
      </c>
      <c r="J252" s="6">
        <v>37</v>
      </c>
      <c r="K252" s="7">
        <v>1</v>
      </c>
      <c r="L252" s="6">
        <v>21</v>
      </c>
      <c r="M252" s="7">
        <v>0</v>
      </c>
      <c r="N252" s="6">
        <v>-2</v>
      </c>
      <c r="O252" s="7">
        <v>-1</v>
      </c>
      <c r="P252" t="s">
        <v>842</v>
      </c>
      <c r="W252" s="6">
        <v>40</v>
      </c>
      <c r="X252" s="6">
        <v>46</v>
      </c>
      <c r="Y252" s="7">
        <f>W252-X252</f>
        <v>-6</v>
      </c>
      <c r="Z252" s="6">
        <v>46</v>
      </c>
      <c r="AA252" s="6">
        <v>50</v>
      </c>
      <c r="AB252" s="7">
        <f>Z252-AA252</f>
        <v>-4</v>
      </c>
      <c r="AC252" s="6">
        <v>60</v>
      </c>
      <c r="AD252" s="6">
        <v>25</v>
      </c>
      <c r="AE252" s="7">
        <f>AC252-AD252</f>
        <v>35</v>
      </c>
      <c r="AF252" s="4" t="s">
        <v>826</v>
      </c>
      <c r="AG252" s="6">
        <v>25</v>
      </c>
      <c r="AH252" s="6">
        <v>37</v>
      </c>
      <c r="AI252" s="6">
        <v>15</v>
      </c>
    </row>
    <row r="253" spans="2:35" x14ac:dyDescent="0.25">
      <c r="B253" t="s">
        <v>269</v>
      </c>
      <c r="C253" s="12" t="s">
        <v>477</v>
      </c>
      <c r="D253" s="39">
        <v>38449</v>
      </c>
      <c r="E253" s="22">
        <v>13</v>
      </c>
      <c r="F253" t="s">
        <v>577</v>
      </c>
      <c r="G253" s="2" t="s">
        <v>60</v>
      </c>
      <c r="H253" s="6">
        <v>35</v>
      </c>
      <c r="I253" s="7">
        <v>-2</v>
      </c>
      <c r="J253" s="6">
        <v>39</v>
      </c>
      <c r="K253" s="7">
        <v>2</v>
      </c>
      <c r="L253" s="6">
        <v>21</v>
      </c>
      <c r="M253" s="7">
        <v>1</v>
      </c>
      <c r="N253" s="6">
        <v>-4</v>
      </c>
      <c r="O253" s="7">
        <v>-4</v>
      </c>
      <c r="P253" t="s">
        <v>718</v>
      </c>
      <c r="Q253" t="s">
        <v>840</v>
      </c>
      <c r="AG253" s="6"/>
      <c r="AH253" s="6"/>
      <c r="AI253" s="6"/>
    </row>
    <row r="254" spans="2:35" x14ac:dyDescent="0.25">
      <c r="B254" t="s">
        <v>269</v>
      </c>
      <c r="C254" s="11" t="s">
        <v>611</v>
      </c>
      <c r="D254" s="39">
        <v>38450</v>
      </c>
      <c r="E254" s="22">
        <v>10</v>
      </c>
      <c r="F254" t="s">
        <v>844</v>
      </c>
      <c r="G254" s="2" t="s">
        <v>124</v>
      </c>
      <c r="H254" s="6">
        <v>34</v>
      </c>
      <c r="I254" s="7"/>
      <c r="J254" s="6">
        <v>37</v>
      </c>
      <c r="K254" s="7"/>
      <c r="L254" s="6">
        <v>22</v>
      </c>
      <c r="M254" s="7"/>
      <c r="N254" s="6">
        <v>-3</v>
      </c>
      <c r="O254" s="7">
        <v>0</v>
      </c>
      <c r="Q254" t="s">
        <v>845</v>
      </c>
      <c r="AG254" s="6"/>
      <c r="AH254" s="6"/>
      <c r="AI254" s="6"/>
    </row>
    <row r="255" spans="2:35" x14ac:dyDescent="0.25">
      <c r="B255" t="s">
        <v>269</v>
      </c>
      <c r="C255" s="12" t="s">
        <v>317</v>
      </c>
      <c r="D255" s="39">
        <v>38450</v>
      </c>
      <c r="E255" s="22">
        <v>11</v>
      </c>
      <c r="F255" t="s">
        <v>821</v>
      </c>
      <c r="G255" s="2" t="s">
        <v>54</v>
      </c>
      <c r="H255" s="6">
        <v>36</v>
      </c>
      <c r="I255" s="7">
        <v>1</v>
      </c>
      <c r="J255" s="6">
        <v>36</v>
      </c>
      <c r="K255" s="7">
        <v>-1</v>
      </c>
      <c r="L255" s="6">
        <v>20</v>
      </c>
      <c r="M255" s="7">
        <v>1</v>
      </c>
      <c r="N255" s="6">
        <v>0</v>
      </c>
      <c r="O255" s="7">
        <v>2</v>
      </c>
      <c r="P255" t="s">
        <v>842</v>
      </c>
      <c r="AG255" s="6"/>
      <c r="AH255" s="6"/>
      <c r="AI255" s="6"/>
    </row>
    <row r="256" spans="2:35" x14ac:dyDescent="0.25">
      <c r="B256" t="s">
        <v>269</v>
      </c>
      <c r="C256" s="12" t="s">
        <v>317</v>
      </c>
      <c r="D256" s="39">
        <v>38450</v>
      </c>
      <c r="E256" s="22">
        <v>12</v>
      </c>
      <c r="F256" t="s">
        <v>357</v>
      </c>
      <c r="G256" s="2" t="s">
        <v>96</v>
      </c>
      <c r="H256" s="6">
        <v>32</v>
      </c>
      <c r="I256" s="7">
        <v>-1</v>
      </c>
      <c r="J256" s="6">
        <v>38</v>
      </c>
      <c r="K256" s="7">
        <v>2</v>
      </c>
      <c r="L256" s="6">
        <v>21</v>
      </c>
      <c r="M256" s="7">
        <v>0</v>
      </c>
      <c r="N256" s="6">
        <v>-6</v>
      </c>
      <c r="O256" s="7">
        <v>-3</v>
      </c>
      <c r="P256" t="s">
        <v>639</v>
      </c>
      <c r="AG256" s="6"/>
      <c r="AH256" s="6"/>
      <c r="AI256" s="6"/>
    </row>
    <row r="257" spans="2:17" x14ac:dyDescent="0.25">
      <c r="B257" t="s">
        <v>269</v>
      </c>
      <c r="C257" s="12" t="s">
        <v>574</v>
      </c>
      <c r="D257" s="39">
        <v>38451</v>
      </c>
      <c r="E257" s="22">
        <v>11</v>
      </c>
      <c r="F257" t="s">
        <v>678</v>
      </c>
      <c r="G257" s="2" t="s">
        <v>846</v>
      </c>
      <c r="H257" s="6">
        <v>33</v>
      </c>
      <c r="I257" s="7">
        <v>-1</v>
      </c>
      <c r="J257" s="6">
        <v>38</v>
      </c>
      <c r="K257" s="7">
        <v>0</v>
      </c>
      <c r="L257" s="6">
        <v>22</v>
      </c>
      <c r="M257" s="7">
        <v>2</v>
      </c>
      <c r="N257" s="6">
        <v>-5</v>
      </c>
      <c r="O257" s="7">
        <v>-1</v>
      </c>
      <c r="P257" t="s">
        <v>639</v>
      </c>
    </row>
    <row r="258" spans="2:17" x14ac:dyDescent="0.25">
      <c r="B258" t="s">
        <v>269</v>
      </c>
      <c r="C258" s="12" t="s">
        <v>655</v>
      </c>
      <c r="D258" s="39">
        <v>38452</v>
      </c>
      <c r="E258" s="22">
        <v>14</v>
      </c>
      <c r="F258" t="s">
        <v>678</v>
      </c>
      <c r="G258" s="2" t="s">
        <v>82</v>
      </c>
      <c r="H258" s="6">
        <v>33</v>
      </c>
      <c r="I258" s="7">
        <v>0</v>
      </c>
      <c r="J258" s="6">
        <v>39</v>
      </c>
      <c r="K258" s="7">
        <v>1</v>
      </c>
      <c r="L258" s="6">
        <v>21</v>
      </c>
      <c r="M258" s="7">
        <v>-1</v>
      </c>
      <c r="N258" s="6">
        <v>-6</v>
      </c>
      <c r="O258" s="7">
        <v>-1</v>
      </c>
      <c r="P258" t="s">
        <v>639</v>
      </c>
    </row>
    <row r="259" spans="2:17" x14ac:dyDescent="0.25">
      <c r="B259" t="s">
        <v>269</v>
      </c>
      <c r="C259" s="12" t="s">
        <v>368</v>
      </c>
      <c r="D259" s="39">
        <v>38453</v>
      </c>
      <c r="E259" s="22">
        <v>17</v>
      </c>
      <c r="F259" t="s">
        <v>838</v>
      </c>
      <c r="G259" s="2" t="s">
        <v>98</v>
      </c>
      <c r="H259" s="6">
        <v>34</v>
      </c>
      <c r="I259" s="7">
        <v>0</v>
      </c>
      <c r="J259" s="6">
        <v>40</v>
      </c>
      <c r="K259" s="7">
        <v>0</v>
      </c>
      <c r="L259" s="6">
        <v>20</v>
      </c>
      <c r="M259" s="7">
        <v>4</v>
      </c>
      <c r="N259" s="6">
        <v>-6</v>
      </c>
      <c r="O259" s="7">
        <v>0</v>
      </c>
      <c r="P259" t="s">
        <v>639</v>
      </c>
    </row>
    <row r="260" spans="2:17" x14ac:dyDescent="0.25">
      <c r="B260" t="s">
        <v>269</v>
      </c>
      <c r="C260" s="12" t="s">
        <v>555</v>
      </c>
      <c r="D260" s="39">
        <v>38454</v>
      </c>
      <c r="E260" s="22">
        <v>15</v>
      </c>
      <c r="F260" t="s">
        <v>821</v>
      </c>
      <c r="G260" s="2" t="s">
        <v>54</v>
      </c>
      <c r="H260" s="6">
        <v>33</v>
      </c>
      <c r="I260" s="7">
        <v>-3</v>
      </c>
      <c r="J260" s="6">
        <v>38</v>
      </c>
      <c r="K260" s="7">
        <v>2</v>
      </c>
      <c r="L260" s="6">
        <v>22</v>
      </c>
      <c r="M260" s="7">
        <v>2</v>
      </c>
      <c r="N260" s="6">
        <v>-5</v>
      </c>
      <c r="O260" s="7">
        <v>-5</v>
      </c>
      <c r="P260" t="s">
        <v>842</v>
      </c>
    </row>
    <row r="261" spans="2:17" x14ac:dyDescent="0.25">
      <c r="B261" t="s">
        <v>269</v>
      </c>
      <c r="C261" s="12" t="s">
        <v>441</v>
      </c>
      <c r="D261" s="39">
        <v>38455</v>
      </c>
      <c r="E261" s="22">
        <v>17</v>
      </c>
      <c r="F261" t="s">
        <v>678</v>
      </c>
      <c r="G261" s="2" t="s">
        <v>194</v>
      </c>
      <c r="H261" s="6">
        <v>30</v>
      </c>
      <c r="I261" s="7">
        <v>-3</v>
      </c>
      <c r="J261" s="6">
        <v>40</v>
      </c>
      <c r="K261" s="7">
        <v>1</v>
      </c>
      <c r="L261" s="6">
        <v>22</v>
      </c>
      <c r="M261" s="7">
        <v>1</v>
      </c>
      <c r="N261" s="6">
        <v>-10</v>
      </c>
      <c r="O261" s="7">
        <v>-4</v>
      </c>
      <c r="P261" t="s">
        <v>639</v>
      </c>
    </row>
    <row r="262" spans="2:17" x14ac:dyDescent="0.25">
      <c r="B262" t="s">
        <v>269</v>
      </c>
      <c r="C262" s="11" t="s">
        <v>692</v>
      </c>
      <c r="D262" s="39">
        <v>38456</v>
      </c>
      <c r="E262" s="22">
        <v>17</v>
      </c>
      <c r="F262" t="s">
        <v>844</v>
      </c>
      <c r="G262" s="2" t="s">
        <v>124</v>
      </c>
      <c r="H262" s="6">
        <v>33</v>
      </c>
      <c r="I262" s="7">
        <v>-1</v>
      </c>
      <c r="J262" s="6">
        <v>36</v>
      </c>
      <c r="K262" s="7">
        <v>-1</v>
      </c>
      <c r="L262" s="6">
        <v>22</v>
      </c>
      <c r="M262" s="7">
        <v>0</v>
      </c>
      <c r="N262" s="6">
        <v>-3</v>
      </c>
      <c r="O262" s="7">
        <v>0</v>
      </c>
      <c r="P262" t="s">
        <v>842</v>
      </c>
      <c r="Q262" t="s">
        <v>845</v>
      </c>
    </row>
    <row r="263" spans="2:17" x14ac:dyDescent="0.25">
      <c r="B263" t="s">
        <v>269</v>
      </c>
      <c r="C263" s="12" t="s">
        <v>514</v>
      </c>
      <c r="D263" s="39">
        <v>38456</v>
      </c>
      <c r="E263" s="22">
        <v>17</v>
      </c>
      <c r="F263" t="s">
        <v>821</v>
      </c>
      <c r="G263" s="2" t="s">
        <v>192</v>
      </c>
      <c r="H263" s="6">
        <v>35</v>
      </c>
      <c r="I263" s="7">
        <v>2</v>
      </c>
      <c r="J263" s="6">
        <v>36</v>
      </c>
      <c r="K263" s="7">
        <v>-2</v>
      </c>
      <c r="L263" s="6">
        <v>23</v>
      </c>
      <c r="M263" s="7">
        <v>1</v>
      </c>
      <c r="N263" s="6">
        <v>-1</v>
      </c>
      <c r="O263" s="7">
        <v>4</v>
      </c>
      <c r="P263" t="s">
        <v>842</v>
      </c>
    </row>
    <row r="264" spans="2:17" x14ac:dyDescent="0.25">
      <c r="B264" t="s">
        <v>269</v>
      </c>
      <c r="C264" s="11" t="s">
        <v>519</v>
      </c>
      <c r="D264" s="39">
        <v>38456</v>
      </c>
      <c r="E264" s="56">
        <v>19</v>
      </c>
      <c r="F264" t="s">
        <v>830</v>
      </c>
      <c r="G264" s="2" t="s">
        <v>224</v>
      </c>
      <c r="H264" s="6">
        <v>31</v>
      </c>
      <c r="I264" s="7">
        <v>-4</v>
      </c>
      <c r="J264" s="6">
        <v>40</v>
      </c>
      <c r="K264" s="7">
        <v>3</v>
      </c>
      <c r="L264" s="6">
        <v>21</v>
      </c>
      <c r="M264" s="7">
        <v>2</v>
      </c>
      <c r="N264" s="6">
        <v>-9</v>
      </c>
      <c r="O264" s="7">
        <v>-7</v>
      </c>
      <c r="P264" t="s">
        <v>639</v>
      </c>
    </row>
    <row r="265" spans="2:17" x14ac:dyDescent="0.25">
      <c r="B265" t="s">
        <v>269</v>
      </c>
      <c r="C265" s="12" t="s">
        <v>319</v>
      </c>
      <c r="D265" s="39">
        <v>38457</v>
      </c>
      <c r="E265" s="22">
        <v>18</v>
      </c>
      <c r="F265" t="s">
        <v>821</v>
      </c>
      <c r="G265" s="2" t="s">
        <v>54</v>
      </c>
      <c r="H265" s="6">
        <v>33</v>
      </c>
      <c r="I265" s="7">
        <v>-2</v>
      </c>
      <c r="J265" s="6">
        <v>36</v>
      </c>
      <c r="K265" s="7">
        <v>0</v>
      </c>
      <c r="L265" s="6">
        <v>23</v>
      </c>
      <c r="M265" s="7">
        <v>0</v>
      </c>
      <c r="N265" s="6">
        <v>-3</v>
      </c>
      <c r="O265" s="7">
        <v>-2</v>
      </c>
      <c r="P265" t="s">
        <v>842</v>
      </c>
    </row>
    <row r="266" spans="2:17" x14ac:dyDescent="0.25">
      <c r="B266" t="s">
        <v>269</v>
      </c>
      <c r="C266" s="11" t="s">
        <v>319</v>
      </c>
      <c r="D266" s="39">
        <v>38457</v>
      </c>
      <c r="E266" s="56">
        <v>19</v>
      </c>
      <c r="F266" t="s">
        <v>357</v>
      </c>
      <c r="G266" s="2" t="s">
        <v>96</v>
      </c>
      <c r="H266" s="6">
        <v>32</v>
      </c>
      <c r="I266" s="7">
        <v>0</v>
      </c>
      <c r="J266" s="6">
        <v>37</v>
      </c>
      <c r="K266" s="7">
        <v>-1</v>
      </c>
      <c r="L266" s="6">
        <v>21</v>
      </c>
      <c r="M266" s="7">
        <v>0</v>
      </c>
      <c r="N266" s="6">
        <v>-5</v>
      </c>
      <c r="O266" s="7">
        <v>1</v>
      </c>
      <c r="P266" t="s">
        <v>639</v>
      </c>
    </row>
    <row r="267" spans="2:17" x14ac:dyDescent="0.25">
      <c r="B267" t="s">
        <v>269</v>
      </c>
      <c r="C267" s="11" t="s">
        <v>518</v>
      </c>
      <c r="D267" s="39">
        <v>38457</v>
      </c>
      <c r="E267" s="56">
        <v>19</v>
      </c>
      <c r="F267" t="s">
        <v>577</v>
      </c>
      <c r="G267" s="2" t="s">
        <v>72</v>
      </c>
      <c r="H267" s="6">
        <v>32</v>
      </c>
      <c r="I267" s="7">
        <v>-1</v>
      </c>
      <c r="J267" s="6">
        <v>40</v>
      </c>
      <c r="K267" s="7">
        <v>0</v>
      </c>
      <c r="L267" s="6">
        <v>21</v>
      </c>
      <c r="M267" s="7">
        <v>2</v>
      </c>
      <c r="N267" s="6">
        <v>-8</v>
      </c>
      <c r="O267" s="7">
        <v>-1</v>
      </c>
      <c r="P267" t="s">
        <v>639</v>
      </c>
      <c r="Q267" t="s">
        <v>840</v>
      </c>
    </row>
    <row r="268" spans="2:17" x14ac:dyDescent="0.25">
      <c r="B268" t="s">
        <v>269</v>
      </c>
      <c r="C268" s="11" t="s">
        <v>518</v>
      </c>
      <c r="D268" s="39">
        <v>38457</v>
      </c>
      <c r="E268" s="22" t="s">
        <v>847</v>
      </c>
      <c r="F268" t="s">
        <v>830</v>
      </c>
      <c r="G268" s="2" t="s">
        <v>848</v>
      </c>
      <c r="H268" s="6">
        <v>33</v>
      </c>
      <c r="I268" s="7">
        <v>2</v>
      </c>
      <c r="J268" s="6">
        <v>39</v>
      </c>
      <c r="K268" s="7">
        <v>-1</v>
      </c>
      <c r="L268" s="6">
        <v>21</v>
      </c>
      <c r="M268" s="7">
        <v>0</v>
      </c>
      <c r="N268" s="6">
        <v>-6</v>
      </c>
      <c r="O268" s="7">
        <v>3</v>
      </c>
      <c r="P268" t="s">
        <v>639</v>
      </c>
      <c r="Q268" t="s">
        <v>849</v>
      </c>
    </row>
    <row r="269" spans="2:17" x14ac:dyDescent="0.25">
      <c r="B269" t="s">
        <v>269</v>
      </c>
      <c r="C269" s="12" t="s">
        <v>627</v>
      </c>
      <c r="D269" s="39">
        <v>38458</v>
      </c>
      <c r="E269" s="22">
        <v>18</v>
      </c>
      <c r="F269" t="s">
        <v>678</v>
      </c>
      <c r="G269" s="2" t="s">
        <v>846</v>
      </c>
      <c r="H269" s="6">
        <v>33</v>
      </c>
      <c r="I269" s="7">
        <v>3</v>
      </c>
      <c r="J269" s="6">
        <v>41</v>
      </c>
      <c r="K269" s="7">
        <v>1</v>
      </c>
      <c r="L269" s="6">
        <v>20</v>
      </c>
      <c r="M269" s="7">
        <v>-2</v>
      </c>
      <c r="N269" s="6">
        <v>-8</v>
      </c>
      <c r="O269" s="7">
        <v>2</v>
      </c>
      <c r="P269" t="s">
        <v>639</v>
      </c>
    </row>
    <row r="270" spans="2:17" x14ac:dyDescent="0.25">
      <c r="B270" t="s">
        <v>269</v>
      </c>
      <c r="C270" s="11" t="s">
        <v>463</v>
      </c>
      <c r="D270" s="39">
        <v>38458</v>
      </c>
      <c r="E270" s="22" t="s">
        <v>850</v>
      </c>
      <c r="F270" t="s">
        <v>830</v>
      </c>
      <c r="G270" s="2" t="s">
        <v>848</v>
      </c>
      <c r="H270" s="6">
        <v>33</v>
      </c>
      <c r="I270" s="7">
        <v>0</v>
      </c>
      <c r="J270" s="6">
        <v>39</v>
      </c>
      <c r="K270" s="7">
        <v>0</v>
      </c>
      <c r="L270" s="6">
        <v>21</v>
      </c>
      <c r="M270" s="7">
        <v>0</v>
      </c>
      <c r="N270" s="6">
        <v>-6</v>
      </c>
      <c r="O270" s="7">
        <v>0</v>
      </c>
      <c r="P270" t="s">
        <v>639</v>
      </c>
      <c r="Q270" t="s">
        <v>849</v>
      </c>
    </row>
    <row r="271" spans="2:17" x14ac:dyDescent="0.25">
      <c r="B271" t="s">
        <v>269</v>
      </c>
      <c r="C271" s="12" t="s">
        <v>523</v>
      </c>
      <c r="D271" s="39">
        <v>38459</v>
      </c>
      <c r="E271" s="22">
        <v>21</v>
      </c>
      <c r="F271" t="s">
        <v>678</v>
      </c>
      <c r="G271" s="2" t="s">
        <v>82</v>
      </c>
      <c r="H271" s="6">
        <v>33</v>
      </c>
      <c r="I271" s="7">
        <v>0</v>
      </c>
      <c r="J271" s="6">
        <v>39</v>
      </c>
      <c r="K271" s="7">
        <v>-2</v>
      </c>
      <c r="L271" s="6">
        <v>22</v>
      </c>
      <c r="M271" s="7">
        <v>2</v>
      </c>
      <c r="N271" s="6">
        <v>-6</v>
      </c>
      <c r="O271" s="7">
        <v>2</v>
      </c>
      <c r="P271" t="s">
        <v>639</v>
      </c>
    </row>
    <row r="272" spans="2:17" x14ac:dyDescent="0.25">
      <c r="B272" t="s">
        <v>269</v>
      </c>
      <c r="C272" t="s">
        <v>300</v>
      </c>
      <c r="D272" s="39">
        <v>38459</v>
      </c>
      <c r="E272" s="22" t="s">
        <v>851</v>
      </c>
      <c r="F272" t="s">
        <v>830</v>
      </c>
      <c r="G272" s="2" t="s">
        <v>848</v>
      </c>
      <c r="H272" s="6">
        <v>34</v>
      </c>
      <c r="I272" s="7">
        <v>1</v>
      </c>
      <c r="J272" s="6">
        <v>39</v>
      </c>
      <c r="K272" s="7">
        <v>0</v>
      </c>
      <c r="L272" s="6">
        <v>20</v>
      </c>
      <c r="M272" s="7">
        <v>-1</v>
      </c>
      <c r="N272" s="6">
        <v>-5</v>
      </c>
      <c r="O272" s="7">
        <v>1</v>
      </c>
      <c r="P272" t="s">
        <v>639</v>
      </c>
      <c r="Q272" t="s">
        <v>849</v>
      </c>
    </row>
    <row r="273" spans="2:32" x14ac:dyDescent="0.25">
      <c r="B273" t="s">
        <v>269</v>
      </c>
      <c r="C273" t="s">
        <v>564</v>
      </c>
      <c r="D273" s="39">
        <v>38460</v>
      </c>
      <c r="E273" s="22">
        <v>22</v>
      </c>
      <c r="F273" t="s">
        <v>577</v>
      </c>
      <c r="G273" s="2" t="s">
        <v>196</v>
      </c>
      <c r="H273" s="6">
        <v>32</v>
      </c>
      <c r="I273" s="7">
        <v>0</v>
      </c>
      <c r="J273" s="6">
        <v>39</v>
      </c>
      <c r="K273" s="7">
        <v>-1</v>
      </c>
      <c r="L273" s="6">
        <v>22</v>
      </c>
      <c r="M273" s="7">
        <v>1</v>
      </c>
      <c r="N273" s="6">
        <v>-7</v>
      </c>
      <c r="O273" s="7">
        <v>1</v>
      </c>
      <c r="P273" t="s">
        <v>639</v>
      </c>
      <c r="Q273" t="s">
        <v>840</v>
      </c>
    </row>
    <row r="274" spans="2:32" x14ac:dyDescent="0.25">
      <c r="B274" t="s">
        <v>269</v>
      </c>
      <c r="C274" s="5" t="s">
        <v>461</v>
      </c>
      <c r="D274" s="39">
        <v>38460</v>
      </c>
      <c r="E274" s="22" t="s">
        <v>852</v>
      </c>
      <c r="F274" t="s">
        <v>830</v>
      </c>
      <c r="G274" s="2" t="s">
        <v>848</v>
      </c>
      <c r="H274" s="6">
        <v>33</v>
      </c>
      <c r="I274" s="7">
        <v>-1</v>
      </c>
      <c r="J274" s="6">
        <v>40</v>
      </c>
      <c r="K274" s="7">
        <v>1</v>
      </c>
      <c r="L274" s="6">
        <v>20</v>
      </c>
      <c r="M274" s="7">
        <v>0</v>
      </c>
      <c r="N274" s="6">
        <v>-7</v>
      </c>
      <c r="O274" s="7">
        <v>-2</v>
      </c>
      <c r="P274" t="s">
        <v>639</v>
      </c>
      <c r="Q274" t="s">
        <v>849</v>
      </c>
    </row>
    <row r="275" spans="2:32" x14ac:dyDescent="0.25">
      <c r="B275" t="s">
        <v>269</v>
      </c>
      <c r="C275" t="s">
        <v>597</v>
      </c>
      <c r="D275" s="39">
        <v>38461</v>
      </c>
      <c r="E275" s="22">
        <v>22</v>
      </c>
      <c r="F275" t="s">
        <v>821</v>
      </c>
      <c r="G275" s="2" t="s">
        <v>54</v>
      </c>
      <c r="H275" s="6">
        <v>34</v>
      </c>
      <c r="I275" s="7">
        <v>1</v>
      </c>
      <c r="J275" s="6">
        <v>37</v>
      </c>
      <c r="K275" s="7">
        <v>1</v>
      </c>
      <c r="L275" s="6">
        <v>22</v>
      </c>
      <c r="M275" s="7">
        <v>-1</v>
      </c>
      <c r="N275" s="6">
        <v>-3</v>
      </c>
      <c r="O275" s="7">
        <v>0</v>
      </c>
      <c r="P275" t="s">
        <v>842</v>
      </c>
    </row>
    <row r="276" spans="2:32" x14ac:dyDescent="0.25">
      <c r="B276" t="s">
        <v>269</v>
      </c>
      <c r="C276" s="5" t="s">
        <v>452</v>
      </c>
      <c r="D276" s="39">
        <v>38461</v>
      </c>
      <c r="E276" s="56">
        <v>24</v>
      </c>
      <c r="F276" t="s">
        <v>838</v>
      </c>
      <c r="G276" s="2" t="s">
        <v>98</v>
      </c>
      <c r="H276" s="6">
        <v>35</v>
      </c>
      <c r="I276" s="7">
        <v>1</v>
      </c>
      <c r="J276" s="6">
        <v>40</v>
      </c>
      <c r="K276" s="7">
        <v>0</v>
      </c>
      <c r="L276" s="6">
        <v>18</v>
      </c>
      <c r="M276" s="7">
        <v>-2</v>
      </c>
      <c r="N276" s="6">
        <v>-5</v>
      </c>
      <c r="O276" s="7">
        <v>1</v>
      </c>
      <c r="P276" t="s">
        <v>639</v>
      </c>
    </row>
    <row r="277" spans="2:32" x14ac:dyDescent="0.25">
      <c r="B277" t="s">
        <v>269</v>
      </c>
      <c r="C277" t="s">
        <v>452</v>
      </c>
      <c r="D277" s="39">
        <v>38461</v>
      </c>
      <c r="E277" s="56" t="s">
        <v>853</v>
      </c>
      <c r="F277" t="s">
        <v>830</v>
      </c>
      <c r="G277" s="2" t="s">
        <v>848</v>
      </c>
      <c r="H277" s="6">
        <v>33</v>
      </c>
      <c r="I277" s="7">
        <v>0</v>
      </c>
      <c r="J277" s="6">
        <v>41</v>
      </c>
      <c r="K277" s="7">
        <v>1</v>
      </c>
      <c r="L277" s="6">
        <v>20</v>
      </c>
      <c r="M277" s="7">
        <v>0</v>
      </c>
      <c r="N277" s="6">
        <v>-8</v>
      </c>
      <c r="O277" s="7">
        <v>-1</v>
      </c>
      <c r="P277" t="s">
        <v>639</v>
      </c>
      <c r="Q277" t="s">
        <v>849</v>
      </c>
    </row>
    <row r="278" spans="2:32" x14ac:dyDescent="0.25">
      <c r="B278" t="s">
        <v>269</v>
      </c>
      <c r="C278" s="5" t="s">
        <v>427</v>
      </c>
      <c r="D278" s="39">
        <v>38462</v>
      </c>
      <c r="E278" s="56">
        <v>24</v>
      </c>
      <c r="F278" t="s">
        <v>678</v>
      </c>
      <c r="G278" s="2" t="s">
        <v>194</v>
      </c>
      <c r="H278" s="6">
        <v>33</v>
      </c>
      <c r="I278" s="7">
        <v>0</v>
      </c>
      <c r="J278" s="6">
        <v>39</v>
      </c>
      <c r="K278" s="7">
        <v>0</v>
      </c>
      <c r="L278" s="6">
        <v>21</v>
      </c>
      <c r="M278" s="7">
        <v>-1</v>
      </c>
      <c r="N278" s="6">
        <v>-6</v>
      </c>
      <c r="O278" s="7">
        <v>0</v>
      </c>
      <c r="P278" t="s">
        <v>639</v>
      </c>
    </row>
    <row r="279" spans="2:32" x14ac:dyDescent="0.25">
      <c r="B279" t="s">
        <v>269</v>
      </c>
      <c r="C279" t="s">
        <v>465</v>
      </c>
      <c r="D279" s="39">
        <v>38462</v>
      </c>
      <c r="E279" s="56" t="s">
        <v>854</v>
      </c>
      <c r="F279" t="s">
        <v>830</v>
      </c>
      <c r="G279" s="2" t="s">
        <v>848</v>
      </c>
      <c r="H279" s="6">
        <v>32</v>
      </c>
      <c r="I279" s="7">
        <v>-1</v>
      </c>
      <c r="J279" s="6">
        <v>41</v>
      </c>
      <c r="K279" s="7">
        <v>0</v>
      </c>
      <c r="L279" s="6">
        <v>20</v>
      </c>
      <c r="M279" s="7">
        <v>0</v>
      </c>
      <c r="N279" s="6">
        <v>-9</v>
      </c>
      <c r="O279" s="7">
        <v>-1</v>
      </c>
      <c r="P279" t="s">
        <v>639</v>
      </c>
      <c r="Q279" t="s">
        <v>849</v>
      </c>
    </row>
    <row r="280" spans="2:32" x14ac:dyDescent="0.25">
      <c r="B280" t="s">
        <v>269</v>
      </c>
      <c r="C280" t="s">
        <v>434</v>
      </c>
      <c r="D280" s="39">
        <v>38463</v>
      </c>
      <c r="E280" s="56">
        <v>24</v>
      </c>
      <c r="F280" t="s">
        <v>844</v>
      </c>
      <c r="G280" s="2" t="s">
        <v>124</v>
      </c>
      <c r="H280" s="6">
        <v>33</v>
      </c>
      <c r="I280" s="7">
        <v>0</v>
      </c>
      <c r="J280" s="6">
        <v>36</v>
      </c>
      <c r="K280" s="7">
        <v>0</v>
      </c>
      <c r="L280" s="6">
        <v>22</v>
      </c>
      <c r="M280" s="7">
        <v>0</v>
      </c>
      <c r="N280" s="6">
        <v>-3</v>
      </c>
      <c r="O280" s="7">
        <v>0</v>
      </c>
      <c r="P280" t="s">
        <v>842</v>
      </c>
      <c r="Q280" t="s">
        <v>845</v>
      </c>
    </row>
    <row r="281" spans="2:32" x14ac:dyDescent="0.25">
      <c r="B281" t="s">
        <v>269</v>
      </c>
      <c r="C281" t="s">
        <v>599</v>
      </c>
      <c r="D281" s="39">
        <v>38463</v>
      </c>
      <c r="E281" s="56">
        <v>24</v>
      </c>
      <c r="F281" t="s">
        <v>821</v>
      </c>
      <c r="G281" s="2" t="s">
        <v>592</v>
      </c>
      <c r="H281" s="6">
        <v>33</v>
      </c>
      <c r="I281" s="7">
        <v>-1</v>
      </c>
      <c r="J281" s="6">
        <v>37</v>
      </c>
      <c r="K281" s="7">
        <v>0</v>
      </c>
      <c r="L281" s="6">
        <v>23</v>
      </c>
      <c r="M281" s="7">
        <v>1</v>
      </c>
      <c r="N281" s="6">
        <v>-4</v>
      </c>
      <c r="O281" s="7">
        <v>-1</v>
      </c>
      <c r="P281" t="s">
        <v>842</v>
      </c>
      <c r="V281" t="s">
        <v>855</v>
      </c>
      <c r="W281" s="6">
        <v>39</v>
      </c>
      <c r="X281" s="6">
        <v>53</v>
      </c>
      <c r="Y281" s="7">
        <f>W281-X281</f>
        <v>-14</v>
      </c>
      <c r="Z281" s="6">
        <v>47</v>
      </c>
      <c r="AA281" s="6">
        <v>50</v>
      </c>
      <c r="AB281" s="7">
        <f>Z281-AA281</f>
        <v>-3</v>
      </c>
      <c r="AC281" s="6">
        <v>61</v>
      </c>
      <c r="AD281" s="6">
        <v>27</v>
      </c>
      <c r="AE281" s="7">
        <f>AC281-AD281</f>
        <v>34</v>
      </c>
      <c r="AF281" s="4" t="s">
        <v>826</v>
      </c>
    </row>
    <row r="282" spans="2:32" x14ac:dyDescent="0.25">
      <c r="B282" t="s">
        <v>269</v>
      </c>
      <c r="C282" t="s">
        <v>322</v>
      </c>
      <c r="D282" s="39">
        <v>38463</v>
      </c>
      <c r="E282" s="56" t="s">
        <v>856</v>
      </c>
      <c r="F282" t="s">
        <v>830</v>
      </c>
      <c r="G282" s="2" t="s">
        <v>848</v>
      </c>
      <c r="H282" s="6">
        <v>33</v>
      </c>
      <c r="I282" s="7">
        <v>1</v>
      </c>
      <c r="J282" s="6">
        <v>41</v>
      </c>
      <c r="K282" s="7">
        <v>0</v>
      </c>
      <c r="L282" s="6">
        <v>19</v>
      </c>
      <c r="M282" s="7">
        <v>-1</v>
      </c>
      <c r="N282" s="6">
        <v>-8</v>
      </c>
      <c r="O282" s="7">
        <v>1</v>
      </c>
      <c r="P282" t="s">
        <v>639</v>
      </c>
      <c r="Q282" t="s">
        <v>849</v>
      </c>
    </row>
    <row r="283" spans="2:32" x14ac:dyDescent="0.25">
      <c r="B283" t="s">
        <v>269</v>
      </c>
      <c r="C283" t="s">
        <v>485</v>
      </c>
      <c r="D283" s="39">
        <v>38463</v>
      </c>
      <c r="E283" s="56">
        <v>27</v>
      </c>
      <c r="F283" t="s">
        <v>577</v>
      </c>
      <c r="G283" s="2" t="s">
        <v>72</v>
      </c>
      <c r="H283" s="6">
        <v>34</v>
      </c>
      <c r="I283" s="7">
        <v>-1</v>
      </c>
      <c r="J283" s="6">
        <v>36</v>
      </c>
      <c r="K283" s="7">
        <v>-3</v>
      </c>
      <c r="L283" s="6">
        <v>23</v>
      </c>
      <c r="M283" s="7">
        <v>2</v>
      </c>
      <c r="N283" s="6">
        <v>-2</v>
      </c>
      <c r="O283" s="7">
        <v>2</v>
      </c>
      <c r="P283" t="s">
        <v>718</v>
      </c>
      <c r="Q283" t="s">
        <v>840</v>
      </c>
    </row>
    <row r="284" spans="2:32" x14ac:dyDescent="0.25">
      <c r="B284" t="s">
        <v>269</v>
      </c>
      <c r="C284" t="s">
        <v>688</v>
      </c>
      <c r="D284" s="39">
        <v>38464</v>
      </c>
      <c r="E284" s="22">
        <v>25</v>
      </c>
      <c r="F284" t="s">
        <v>821</v>
      </c>
      <c r="G284" s="2" t="s">
        <v>54</v>
      </c>
      <c r="H284" s="6">
        <v>33</v>
      </c>
      <c r="I284" s="7">
        <v>0</v>
      </c>
      <c r="J284" s="6">
        <v>37</v>
      </c>
      <c r="K284" s="7">
        <v>0</v>
      </c>
      <c r="L284" s="6">
        <v>24</v>
      </c>
      <c r="M284" s="7">
        <v>1</v>
      </c>
      <c r="N284" s="6">
        <v>-4</v>
      </c>
      <c r="O284" s="7">
        <v>0</v>
      </c>
      <c r="P284" t="s">
        <v>842</v>
      </c>
    </row>
    <row r="285" spans="2:32" x14ac:dyDescent="0.25">
      <c r="B285" t="s">
        <v>269</v>
      </c>
      <c r="C285" t="s">
        <v>688</v>
      </c>
      <c r="D285" s="39">
        <v>38464</v>
      </c>
      <c r="E285" s="22">
        <v>26</v>
      </c>
      <c r="F285" t="s">
        <v>357</v>
      </c>
      <c r="G285" s="2" t="s">
        <v>96</v>
      </c>
      <c r="H285" s="6">
        <v>30</v>
      </c>
      <c r="I285" s="7">
        <v>-2</v>
      </c>
      <c r="J285" s="6">
        <v>40</v>
      </c>
      <c r="K285" s="7">
        <v>3</v>
      </c>
      <c r="L285" s="6">
        <v>21</v>
      </c>
      <c r="M285" s="7">
        <v>0</v>
      </c>
      <c r="N285" s="6">
        <v>-10</v>
      </c>
      <c r="O285" s="7">
        <v>-5</v>
      </c>
      <c r="P285" t="s">
        <v>639</v>
      </c>
    </row>
    <row r="286" spans="2:32" x14ac:dyDescent="0.25">
      <c r="B286" t="s">
        <v>269</v>
      </c>
      <c r="C286" t="s">
        <v>338</v>
      </c>
      <c r="D286" s="39">
        <v>38464</v>
      </c>
      <c r="E286" s="22" t="s">
        <v>857</v>
      </c>
      <c r="F286" t="s">
        <v>830</v>
      </c>
      <c r="G286" s="2" t="s">
        <v>848</v>
      </c>
      <c r="H286" s="6">
        <v>31</v>
      </c>
      <c r="I286" s="7">
        <v>-2</v>
      </c>
      <c r="J286" s="6">
        <v>40</v>
      </c>
      <c r="K286" s="7">
        <v>-1</v>
      </c>
      <c r="L286" s="6">
        <v>21</v>
      </c>
      <c r="M286" s="7">
        <v>2</v>
      </c>
      <c r="N286" s="6">
        <v>-9</v>
      </c>
      <c r="O286" s="7">
        <v>-1</v>
      </c>
      <c r="P286" t="s">
        <v>639</v>
      </c>
      <c r="Q286" t="s">
        <v>849</v>
      </c>
    </row>
    <row r="287" spans="2:32" x14ac:dyDescent="0.25">
      <c r="B287" t="s">
        <v>269</v>
      </c>
      <c r="C287" s="15">
        <v>23</v>
      </c>
      <c r="D287" s="39">
        <v>38465</v>
      </c>
      <c r="E287" s="22">
        <v>25</v>
      </c>
      <c r="F287" t="s">
        <v>678</v>
      </c>
      <c r="G287" s="2" t="s">
        <v>846</v>
      </c>
      <c r="H287" s="6">
        <v>33</v>
      </c>
      <c r="I287" s="7">
        <v>0</v>
      </c>
      <c r="J287" s="6">
        <v>39</v>
      </c>
      <c r="K287" s="7">
        <v>0</v>
      </c>
      <c r="L287" s="6">
        <v>20</v>
      </c>
      <c r="M287" s="7">
        <v>-1</v>
      </c>
      <c r="N287" s="6">
        <v>-6</v>
      </c>
      <c r="O287" s="7">
        <v>0</v>
      </c>
      <c r="P287" t="s">
        <v>639</v>
      </c>
    </row>
    <row r="288" spans="2:32" x14ac:dyDescent="0.25">
      <c r="B288" t="s">
        <v>269</v>
      </c>
      <c r="C288" s="15" t="s">
        <v>527</v>
      </c>
      <c r="D288" s="39">
        <v>38465</v>
      </c>
      <c r="E288" s="56" t="s">
        <v>858</v>
      </c>
      <c r="F288" t="s">
        <v>830</v>
      </c>
      <c r="G288" s="2" t="s">
        <v>848</v>
      </c>
      <c r="H288" s="6">
        <v>31</v>
      </c>
      <c r="I288" s="7">
        <v>0</v>
      </c>
      <c r="J288" s="6">
        <v>40</v>
      </c>
      <c r="K288" s="7">
        <v>0</v>
      </c>
      <c r="L288" s="6">
        <v>21</v>
      </c>
      <c r="M288" s="7">
        <v>0</v>
      </c>
      <c r="N288" s="6">
        <v>-9</v>
      </c>
      <c r="O288" s="7">
        <v>0</v>
      </c>
      <c r="P288" t="s">
        <v>639</v>
      </c>
      <c r="Q288" t="s">
        <v>849</v>
      </c>
    </row>
    <row r="289" spans="2:17" x14ac:dyDescent="0.25">
      <c r="B289" t="s">
        <v>269</v>
      </c>
      <c r="C289" s="15" t="s">
        <v>447</v>
      </c>
      <c r="D289" s="39">
        <v>38465</v>
      </c>
      <c r="E289" s="56">
        <v>1</v>
      </c>
      <c r="F289" t="s">
        <v>838</v>
      </c>
      <c r="G289" s="2" t="s">
        <v>98</v>
      </c>
      <c r="H289" s="6">
        <v>31</v>
      </c>
      <c r="I289" s="7">
        <v>-4</v>
      </c>
      <c r="J289" s="6">
        <v>39</v>
      </c>
      <c r="K289" s="7">
        <v>-1</v>
      </c>
      <c r="L289" s="6">
        <v>23</v>
      </c>
      <c r="M289" s="7">
        <v>5</v>
      </c>
      <c r="N289" s="6">
        <v>-8</v>
      </c>
      <c r="O289" s="7">
        <v>-3</v>
      </c>
      <c r="P289" t="s">
        <v>718</v>
      </c>
    </row>
    <row r="290" spans="2:17" x14ac:dyDescent="0.25">
      <c r="B290" t="s">
        <v>269</v>
      </c>
      <c r="C290" s="15" t="s">
        <v>601</v>
      </c>
      <c r="D290" s="39">
        <v>38466</v>
      </c>
      <c r="E290" s="56">
        <v>28</v>
      </c>
      <c r="F290" t="s">
        <v>678</v>
      </c>
      <c r="G290" s="2" t="s">
        <v>82</v>
      </c>
      <c r="H290" s="6">
        <v>33</v>
      </c>
      <c r="I290" s="7">
        <v>0</v>
      </c>
      <c r="J290" s="6">
        <v>40</v>
      </c>
      <c r="K290" s="7">
        <v>1</v>
      </c>
      <c r="L290" s="6">
        <v>20</v>
      </c>
      <c r="M290" s="7">
        <v>0</v>
      </c>
      <c r="N290" s="6">
        <v>-7</v>
      </c>
      <c r="O290" s="7">
        <v>-1</v>
      </c>
      <c r="P290" t="s">
        <v>639</v>
      </c>
    </row>
    <row r="291" spans="2:17" x14ac:dyDescent="0.25">
      <c r="B291" t="s">
        <v>269</v>
      </c>
      <c r="C291" s="15" t="s">
        <v>273</v>
      </c>
      <c r="D291" s="39">
        <v>38466</v>
      </c>
      <c r="E291" s="56" t="s">
        <v>859</v>
      </c>
      <c r="F291" t="s">
        <v>830</v>
      </c>
      <c r="G291" s="2" t="s">
        <v>848</v>
      </c>
      <c r="H291" s="6">
        <v>32</v>
      </c>
      <c r="I291" s="7">
        <v>1</v>
      </c>
      <c r="J291" s="6">
        <v>40</v>
      </c>
      <c r="K291" s="7">
        <v>0</v>
      </c>
      <c r="L291" s="6">
        <v>21</v>
      </c>
      <c r="M291" s="7">
        <v>0</v>
      </c>
      <c r="N291" s="6">
        <v>-8</v>
      </c>
      <c r="O291" s="7">
        <v>1</v>
      </c>
      <c r="P291" t="s">
        <v>639</v>
      </c>
      <c r="Q291" t="s">
        <v>849</v>
      </c>
    </row>
    <row r="292" spans="2:17" x14ac:dyDescent="0.25">
      <c r="B292" t="s">
        <v>269</v>
      </c>
      <c r="C292" s="15" t="s">
        <v>371</v>
      </c>
      <c r="D292" s="39">
        <v>38467</v>
      </c>
      <c r="E292" s="56" t="s">
        <v>860</v>
      </c>
      <c r="F292" t="s">
        <v>830</v>
      </c>
      <c r="G292" s="2" t="s">
        <v>848</v>
      </c>
      <c r="H292" s="6">
        <v>31</v>
      </c>
      <c r="I292" s="7">
        <v>-1</v>
      </c>
      <c r="J292" s="6">
        <v>40</v>
      </c>
      <c r="K292" s="7">
        <v>0</v>
      </c>
      <c r="L292" s="6">
        <v>22</v>
      </c>
      <c r="M292" s="7">
        <v>1</v>
      </c>
      <c r="N292" s="6">
        <v>-9</v>
      </c>
      <c r="O292" s="7">
        <v>-1</v>
      </c>
      <c r="P292" t="s">
        <v>639</v>
      </c>
      <c r="Q292" t="s">
        <v>849</v>
      </c>
    </row>
    <row r="293" spans="2:17" x14ac:dyDescent="0.25">
      <c r="B293" t="s">
        <v>269</v>
      </c>
      <c r="C293" s="15" t="s">
        <v>567</v>
      </c>
      <c r="D293" s="39">
        <v>38468</v>
      </c>
      <c r="E293" s="56" t="s">
        <v>861</v>
      </c>
      <c r="F293" t="s">
        <v>830</v>
      </c>
      <c r="G293" s="2" t="s">
        <v>848</v>
      </c>
      <c r="H293" s="6">
        <v>31</v>
      </c>
      <c r="I293" s="7">
        <v>0</v>
      </c>
      <c r="J293" s="6">
        <v>40</v>
      </c>
      <c r="K293" s="7">
        <v>0</v>
      </c>
      <c r="L293" s="6">
        <v>21</v>
      </c>
      <c r="M293" s="7">
        <v>-1</v>
      </c>
      <c r="N293" s="6">
        <v>-9</v>
      </c>
      <c r="O293" s="7">
        <v>0</v>
      </c>
      <c r="P293" t="s">
        <v>639</v>
      </c>
      <c r="Q293" t="s">
        <v>849</v>
      </c>
    </row>
    <row r="294" spans="2:17" x14ac:dyDescent="0.25">
      <c r="B294" t="s">
        <v>269</v>
      </c>
      <c r="C294" s="15" t="s">
        <v>681</v>
      </c>
      <c r="D294" s="39">
        <v>38468</v>
      </c>
      <c r="E294" s="56">
        <v>29</v>
      </c>
      <c r="F294" t="s">
        <v>821</v>
      </c>
      <c r="G294" s="2" t="s">
        <v>54</v>
      </c>
      <c r="H294" s="6">
        <v>32</v>
      </c>
      <c r="I294" s="7">
        <v>-1</v>
      </c>
      <c r="J294" s="6">
        <v>36</v>
      </c>
      <c r="K294" s="7">
        <v>-1</v>
      </c>
      <c r="L294" s="6">
        <v>24</v>
      </c>
      <c r="M294" s="7">
        <v>0</v>
      </c>
      <c r="N294" s="6">
        <v>-4</v>
      </c>
      <c r="O294" s="7">
        <v>0</v>
      </c>
      <c r="P294" t="s">
        <v>842</v>
      </c>
    </row>
    <row r="295" spans="2:17" x14ac:dyDescent="0.25">
      <c r="B295" t="s">
        <v>269</v>
      </c>
      <c r="C295" s="15" t="s">
        <v>488</v>
      </c>
      <c r="D295" s="39">
        <v>38469</v>
      </c>
      <c r="E295" s="56">
        <v>1</v>
      </c>
      <c r="F295" t="s">
        <v>678</v>
      </c>
      <c r="G295" s="2" t="s">
        <v>862</v>
      </c>
      <c r="H295" s="6">
        <v>31</v>
      </c>
      <c r="I295" s="7">
        <v>-2</v>
      </c>
      <c r="J295" s="6">
        <v>39</v>
      </c>
      <c r="K295" s="7">
        <v>-1</v>
      </c>
      <c r="L295" s="6">
        <v>22</v>
      </c>
      <c r="M295" s="7">
        <v>2</v>
      </c>
      <c r="N295" s="6">
        <v>-8</v>
      </c>
      <c r="O295" s="7">
        <v>-1</v>
      </c>
      <c r="P295" t="s">
        <v>639</v>
      </c>
    </row>
    <row r="296" spans="2:17" x14ac:dyDescent="0.25">
      <c r="B296" t="s">
        <v>269</v>
      </c>
      <c r="C296" s="15" t="s">
        <v>568</v>
      </c>
      <c r="D296" s="39">
        <v>38469</v>
      </c>
      <c r="E296" s="56" t="s">
        <v>863</v>
      </c>
      <c r="F296" t="s">
        <v>830</v>
      </c>
      <c r="G296" s="2" t="s">
        <v>848</v>
      </c>
      <c r="H296" s="6">
        <v>29</v>
      </c>
      <c r="I296" s="7">
        <v>-2</v>
      </c>
      <c r="J296" s="6">
        <v>42</v>
      </c>
      <c r="K296" s="7">
        <v>2</v>
      </c>
      <c r="L296" s="6">
        <v>21</v>
      </c>
      <c r="M296" s="7">
        <v>0</v>
      </c>
      <c r="N296" s="6">
        <v>-13</v>
      </c>
      <c r="O296" s="7">
        <v>-4</v>
      </c>
      <c r="P296" t="s">
        <v>639</v>
      </c>
      <c r="Q296" t="s">
        <v>849</v>
      </c>
    </row>
    <row r="297" spans="2:17" x14ac:dyDescent="0.25">
      <c r="B297" t="s">
        <v>269</v>
      </c>
      <c r="C297" s="15" t="s">
        <v>660</v>
      </c>
      <c r="D297" s="39">
        <v>38470</v>
      </c>
      <c r="E297" s="56">
        <v>1</v>
      </c>
      <c r="F297" t="s">
        <v>577</v>
      </c>
      <c r="G297" s="2" t="s">
        <v>843</v>
      </c>
      <c r="H297" s="6">
        <v>33</v>
      </c>
      <c r="I297" s="7">
        <v>1</v>
      </c>
      <c r="J297" s="6">
        <v>36</v>
      </c>
      <c r="K297" s="7">
        <v>-3</v>
      </c>
      <c r="L297" s="6">
        <v>22</v>
      </c>
      <c r="M297" s="7">
        <v>0</v>
      </c>
      <c r="N297" s="6">
        <v>-3</v>
      </c>
      <c r="O297" s="7">
        <v>4</v>
      </c>
      <c r="P297" t="s">
        <v>639</v>
      </c>
      <c r="Q297" t="s">
        <v>840</v>
      </c>
    </row>
    <row r="298" spans="2:17" x14ac:dyDescent="0.25">
      <c r="B298" t="s">
        <v>269</v>
      </c>
      <c r="C298" s="15" t="s">
        <v>677</v>
      </c>
      <c r="D298" s="39">
        <v>38470</v>
      </c>
      <c r="E298" s="56">
        <v>1</v>
      </c>
      <c r="F298" t="s">
        <v>821</v>
      </c>
      <c r="G298" s="2" t="s">
        <v>592</v>
      </c>
      <c r="H298" s="6">
        <v>33</v>
      </c>
      <c r="I298" s="7">
        <v>1</v>
      </c>
      <c r="J298" s="6">
        <v>36</v>
      </c>
      <c r="K298" s="7">
        <v>0</v>
      </c>
      <c r="L298" s="6">
        <v>23</v>
      </c>
      <c r="M298" s="7">
        <v>-1</v>
      </c>
      <c r="N298" s="6">
        <v>-3</v>
      </c>
      <c r="O298" s="7">
        <v>1</v>
      </c>
      <c r="P298" t="s">
        <v>842</v>
      </c>
    </row>
    <row r="299" spans="2:17" x14ac:dyDescent="0.25">
      <c r="B299" t="s">
        <v>269</v>
      </c>
      <c r="C299" s="15" t="s">
        <v>677</v>
      </c>
      <c r="D299" s="39">
        <v>38470</v>
      </c>
      <c r="E299" s="56">
        <v>1</v>
      </c>
      <c r="F299" t="s">
        <v>844</v>
      </c>
      <c r="G299" s="2" t="s">
        <v>124</v>
      </c>
      <c r="H299" s="6">
        <v>31</v>
      </c>
      <c r="I299" s="7">
        <v>-2</v>
      </c>
      <c r="J299" s="6">
        <v>38</v>
      </c>
      <c r="K299" s="7">
        <v>2</v>
      </c>
      <c r="L299" s="6">
        <v>22</v>
      </c>
      <c r="M299" s="7">
        <v>0</v>
      </c>
      <c r="N299" s="6">
        <v>-7</v>
      </c>
      <c r="O299" s="7">
        <v>-4</v>
      </c>
      <c r="P299" t="s">
        <v>842</v>
      </c>
      <c r="Q299" t="s">
        <v>845</v>
      </c>
    </row>
    <row r="300" spans="2:17" x14ac:dyDescent="0.25">
      <c r="B300" t="s">
        <v>269</v>
      </c>
      <c r="C300" s="47" t="s">
        <v>721</v>
      </c>
      <c r="D300" s="39">
        <v>38470</v>
      </c>
      <c r="E300" s="100" t="s">
        <v>571</v>
      </c>
      <c r="F300" t="s">
        <v>830</v>
      </c>
      <c r="G300" s="2" t="s">
        <v>848</v>
      </c>
      <c r="H300" s="6">
        <v>29</v>
      </c>
      <c r="I300" s="7">
        <v>0</v>
      </c>
      <c r="J300" s="6">
        <v>41</v>
      </c>
      <c r="K300" s="7">
        <v>-1</v>
      </c>
      <c r="L300" s="6">
        <v>21</v>
      </c>
      <c r="M300" s="7">
        <v>0</v>
      </c>
      <c r="N300" s="6">
        <v>-12</v>
      </c>
      <c r="O300" s="7">
        <v>1</v>
      </c>
      <c r="P300" t="s">
        <v>639</v>
      </c>
      <c r="Q300" t="s">
        <v>849</v>
      </c>
    </row>
    <row r="301" spans="2:17" x14ac:dyDescent="0.25">
      <c r="B301" t="s">
        <v>269</v>
      </c>
      <c r="C301" s="15" t="s">
        <v>604</v>
      </c>
      <c r="D301" s="39">
        <v>38471</v>
      </c>
      <c r="E301" s="56">
        <v>2</v>
      </c>
      <c r="F301" t="s">
        <v>821</v>
      </c>
      <c r="G301" s="2" t="s">
        <v>54</v>
      </c>
      <c r="H301" s="6">
        <v>33</v>
      </c>
      <c r="I301" s="7">
        <v>0</v>
      </c>
      <c r="J301" s="6">
        <v>36</v>
      </c>
      <c r="K301" s="7">
        <v>0</v>
      </c>
      <c r="L301" s="6">
        <v>24</v>
      </c>
      <c r="M301" s="7">
        <v>1</v>
      </c>
      <c r="N301" s="6">
        <v>-3</v>
      </c>
      <c r="O301" s="7">
        <v>0</v>
      </c>
      <c r="P301" t="s">
        <v>842</v>
      </c>
    </row>
    <row r="302" spans="2:17" x14ac:dyDescent="0.25">
      <c r="B302" t="s">
        <v>269</v>
      </c>
      <c r="C302" s="12" t="s">
        <v>604</v>
      </c>
      <c r="D302" s="39">
        <v>38471</v>
      </c>
      <c r="E302" s="22">
        <v>3</v>
      </c>
      <c r="F302" t="s">
        <v>577</v>
      </c>
      <c r="G302" s="2" t="s">
        <v>72</v>
      </c>
      <c r="H302" s="6">
        <v>29</v>
      </c>
      <c r="I302" s="7">
        <v>-4</v>
      </c>
      <c r="J302" s="6">
        <v>39</v>
      </c>
      <c r="K302" s="7">
        <v>3</v>
      </c>
      <c r="L302" s="6">
        <v>22</v>
      </c>
      <c r="M302" s="7">
        <v>0</v>
      </c>
      <c r="N302" s="6">
        <v>-10</v>
      </c>
      <c r="O302" s="7">
        <v>-7</v>
      </c>
      <c r="P302" t="s">
        <v>639</v>
      </c>
      <c r="Q302" t="s">
        <v>840</v>
      </c>
    </row>
    <row r="303" spans="2:17" x14ac:dyDescent="0.25">
      <c r="B303" t="s">
        <v>269</v>
      </c>
      <c r="C303" s="15" t="s">
        <v>372</v>
      </c>
      <c r="D303" s="39">
        <v>38471</v>
      </c>
      <c r="E303" s="28" t="s">
        <v>589</v>
      </c>
      <c r="F303" t="s">
        <v>830</v>
      </c>
      <c r="G303" s="2" t="s">
        <v>848</v>
      </c>
      <c r="H303" s="6">
        <v>27</v>
      </c>
      <c r="I303" s="7">
        <v>-2</v>
      </c>
      <c r="J303" s="6">
        <v>41</v>
      </c>
      <c r="K303" s="7">
        <v>0</v>
      </c>
      <c r="L303" s="6">
        <v>23</v>
      </c>
      <c r="M303" s="7">
        <v>2</v>
      </c>
      <c r="N303" s="6">
        <v>-14</v>
      </c>
      <c r="O303" s="7">
        <v>-2</v>
      </c>
      <c r="P303" t="s">
        <v>639</v>
      </c>
      <c r="Q303" t="s">
        <v>849</v>
      </c>
    </row>
    <row r="304" spans="2:17" x14ac:dyDescent="0.25">
      <c r="B304" t="s">
        <v>270</v>
      </c>
      <c r="C304" s="33" t="s">
        <v>339</v>
      </c>
      <c r="D304" s="39">
        <v>38473</v>
      </c>
      <c r="E304" s="22">
        <v>4</v>
      </c>
      <c r="F304" t="s">
        <v>521</v>
      </c>
      <c r="G304" s="2"/>
      <c r="H304" s="6">
        <v>34</v>
      </c>
      <c r="I304" s="7"/>
      <c r="J304" s="6">
        <v>38</v>
      </c>
      <c r="K304" s="7"/>
      <c r="L304" s="6">
        <v>22</v>
      </c>
      <c r="M304" s="7"/>
      <c r="N304" s="6">
        <v>-4</v>
      </c>
      <c r="O304" s="7"/>
      <c r="P304" t="s">
        <v>842</v>
      </c>
      <c r="Q304" t="s">
        <v>840</v>
      </c>
    </row>
    <row r="305" spans="2:35" x14ac:dyDescent="0.25">
      <c r="B305" t="s">
        <v>270</v>
      </c>
      <c r="C305" s="5" t="s">
        <v>315</v>
      </c>
      <c r="D305" s="39">
        <v>38473</v>
      </c>
      <c r="E305" s="22">
        <v>5</v>
      </c>
      <c r="F305" t="s">
        <v>678</v>
      </c>
      <c r="G305" s="2" t="s">
        <v>82</v>
      </c>
      <c r="H305" s="6">
        <v>32</v>
      </c>
      <c r="I305" s="7">
        <v>1</v>
      </c>
      <c r="J305" s="6">
        <v>38</v>
      </c>
      <c r="K305" s="7">
        <v>-1</v>
      </c>
      <c r="L305" s="6">
        <v>22</v>
      </c>
      <c r="M305" s="7">
        <v>0</v>
      </c>
      <c r="N305" s="6">
        <v>-6</v>
      </c>
      <c r="O305" s="7">
        <v>2</v>
      </c>
      <c r="P305" t="s">
        <v>639</v>
      </c>
    </row>
    <row r="306" spans="2:35" x14ac:dyDescent="0.25">
      <c r="B306" t="s">
        <v>270</v>
      </c>
      <c r="C306" s="12" t="s">
        <v>315</v>
      </c>
      <c r="D306" s="39">
        <v>38473</v>
      </c>
      <c r="E306" s="22">
        <v>5</v>
      </c>
      <c r="F306" t="s">
        <v>357</v>
      </c>
      <c r="G306" s="2" t="s">
        <v>96</v>
      </c>
      <c r="H306" s="6">
        <v>33</v>
      </c>
      <c r="I306" s="7">
        <v>3</v>
      </c>
      <c r="J306" s="6">
        <v>36</v>
      </c>
      <c r="K306" s="7">
        <v>-4</v>
      </c>
      <c r="L306" s="6">
        <v>23</v>
      </c>
      <c r="M306" s="7">
        <v>2</v>
      </c>
      <c r="N306" s="6">
        <v>-3</v>
      </c>
      <c r="O306" s="7">
        <v>7</v>
      </c>
      <c r="P306" t="s">
        <v>639</v>
      </c>
    </row>
    <row r="307" spans="2:35" x14ac:dyDescent="0.25">
      <c r="B307" t="s">
        <v>270</v>
      </c>
      <c r="C307" s="47" t="s">
        <v>374</v>
      </c>
      <c r="D307" s="39">
        <v>38473</v>
      </c>
      <c r="E307" s="22">
        <v>4</v>
      </c>
      <c r="F307" t="s">
        <v>521</v>
      </c>
      <c r="G307" s="2"/>
      <c r="H307" s="6">
        <v>33</v>
      </c>
      <c r="I307" s="7">
        <v>-1</v>
      </c>
      <c r="J307" s="6">
        <v>39</v>
      </c>
      <c r="K307" s="7">
        <v>1</v>
      </c>
      <c r="L307" s="6">
        <v>22</v>
      </c>
      <c r="M307" s="7">
        <v>0</v>
      </c>
      <c r="N307" s="6">
        <v>-6</v>
      </c>
      <c r="O307" s="7">
        <v>-2</v>
      </c>
      <c r="P307" t="s">
        <v>842</v>
      </c>
      <c r="Q307" t="s">
        <v>840</v>
      </c>
    </row>
    <row r="308" spans="2:35" x14ac:dyDescent="0.25">
      <c r="B308" t="s">
        <v>270</v>
      </c>
      <c r="C308" s="12" t="s">
        <v>571</v>
      </c>
      <c r="D308" s="39">
        <v>38474</v>
      </c>
      <c r="E308" s="22">
        <v>4</v>
      </c>
      <c r="F308" t="s">
        <v>821</v>
      </c>
      <c r="G308" s="2" t="s">
        <v>182</v>
      </c>
      <c r="H308" s="6">
        <v>32</v>
      </c>
      <c r="I308" s="7">
        <v>-1</v>
      </c>
      <c r="J308" s="6">
        <v>36</v>
      </c>
      <c r="K308" s="7">
        <v>0</v>
      </c>
      <c r="L308" s="6">
        <v>25</v>
      </c>
      <c r="M308" s="7">
        <v>1</v>
      </c>
      <c r="N308" s="6">
        <v>-4</v>
      </c>
      <c r="O308" s="7">
        <v>-1</v>
      </c>
      <c r="P308" t="s">
        <v>842</v>
      </c>
      <c r="AG308" s="6"/>
      <c r="AH308" s="6"/>
      <c r="AI308" s="6"/>
    </row>
    <row r="309" spans="2:35" x14ac:dyDescent="0.25">
      <c r="B309" t="s">
        <v>270</v>
      </c>
      <c r="C309" s="5" t="s">
        <v>571</v>
      </c>
      <c r="D309" s="39">
        <v>38474</v>
      </c>
      <c r="E309" s="22">
        <v>5</v>
      </c>
      <c r="F309" t="s">
        <v>830</v>
      </c>
      <c r="G309" s="2" t="s">
        <v>224</v>
      </c>
      <c r="H309" s="6">
        <v>32</v>
      </c>
      <c r="I309" s="7">
        <v>5</v>
      </c>
      <c r="J309" s="6">
        <v>38</v>
      </c>
      <c r="K309" s="7">
        <v>-3</v>
      </c>
      <c r="L309" s="6">
        <v>21</v>
      </c>
      <c r="M309" s="7">
        <v>-2</v>
      </c>
      <c r="N309" s="6">
        <v>-6</v>
      </c>
      <c r="O309" s="7">
        <v>8</v>
      </c>
      <c r="P309" t="s">
        <v>639</v>
      </c>
    </row>
    <row r="310" spans="2:35" x14ac:dyDescent="0.25">
      <c r="B310" t="s">
        <v>270</v>
      </c>
      <c r="C310" s="5" t="s">
        <v>589</v>
      </c>
      <c r="D310" s="39">
        <v>38475</v>
      </c>
      <c r="E310" s="22">
        <v>5</v>
      </c>
      <c r="F310" t="s">
        <v>821</v>
      </c>
      <c r="G310" s="2" t="s">
        <v>54</v>
      </c>
      <c r="H310" s="6">
        <v>32</v>
      </c>
      <c r="I310" s="7">
        <v>0</v>
      </c>
      <c r="J310" s="6">
        <v>37</v>
      </c>
      <c r="K310" s="7">
        <v>1</v>
      </c>
      <c r="L310" s="6">
        <v>24</v>
      </c>
      <c r="M310" s="7">
        <v>-1</v>
      </c>
      <c r="N310" s="6">
        <v>-5</v>
      </c>
      <c r="O310" s="7">
        <v>-1</v>
      </c>
      <c r="P310" t="s">
        <v>842</v>
      </c>
      <c r="AG310" s="6">
        <v>25</v>
      </c>
      <c r="AH310" s="6">
        <v>37</v>
      </c>
      <c r="AI310" s="6">
        <v>19</v>
      </c>
    </row>
    <row r="311" spans="2:35" x14ac:dyDescent="0.25">
      <c r="B311" t="s">
        <v>270</v>
      </c>
      <c r="C311" s="5" t="s">
        <v>589</v>
      </c>
      <c r="D311" s="39">
        <v>38475</v>
      </c>
      <c r="E311" s="22">
        <v>5</v>
      </c>
      <c r="F311" t="s">
        <v>577</v>
      </c>
      <c r="G311" s="2" t="s">
        <v>60</v>
      </c>
      <c r="H311" s="6">
        <v>33</v>
      </c>
      <c r="I311" s="7">
        <v>4</v>
      </c>
      <c r="J311" s="6">
        <v>38</v>
      </c>
      <c r="K311" s="7">
        <v>-1</v>
      </c>
      <c r="L311" s="6">
        <v>23</v>
      </c>
      <c r="M311" s="7">
        <v>1</v>
      </c>
      <c r="N311" s="6">
        <v>-5</v>
      </c>
      <c r="O311" s="7">
        <v>5</v>
      </c>
      <c r="P311" t="s">
        <v>639</v>
      </c>
      <c r="Q311" t="s">
        <v>840</v>
      </c>
    </row>
    <row r="312" spans="2:35" x14ac:dyDescent="0.25">
      <c r="D312" s="39"/>
      <c r="E312" s="22"/>
      <c r="G312" s="2"/>
    </row>
    <row r="313" spans="2:35" x14ac:dyDescent="0.25">
      <c r="C313" t="s">
        <v>575</v>
      </c>
      <c r="D313" s="39"/>
      <c r="E313" s="22"/>
      <c r="G313" s="2"/>
      <c r="H313" s="6">
        <v>33</v>
      </c>
      <c r="I313" s="7"/>
      <c r="J313" s="6">
        <v>37</v>
      </c>
      <c r="K313" s="7"/>
      <c r="L313" s="6">
        <v>22</v>
      </c>
      <c r="M313" s="7"/>
      <c r="N313" s="6">
        <v>-4</v>
      </c>
      <c r="O313" s="7"/>
      <c r="Q313" t="s">
        <v>864</v>
      </c>
    </row>
    <row r="314" spans="2:35" x14ac:dyDescent="0.25">
      <c r="D314" s="39"/>
      <c r="E314" s="22"/>
      <c r="G314" s="2"/>
      <c r="H314" s="6"/>
      <c r="I314" s="7"/>
      <c r="J314" s="6"/>
      <c r="K314" s="7"/>
      <c r="L314" s="6"/>
      <c r="M314" s="7"/>
      <c r="N314" s="6"/>
      <c r="O314" s="7"/>
    </row>
    <row r="315" spans="2:35" x14ac:dyDescent="0.25">
      <c r="D315" s="39"/>
      <c r="E315" s="22">
        <v>5</v>
      </c>
      <c r="F315" t="s">
        <v>274</v>
      </c>
      <c r="G315" s="2"/>
      <c r="H315" s="6">
        <v>33.200000000000003</v>
      </c>
      <c r="I315" s="7"/>
      <c r="J315" s="6">
        <v>36.200000000000003</v>
      </c>
      <c r="K315" s="7"/>
      <c r="L315" s="6">
        <v>22.6</v>
      </c>
      <c r="M315" s="7"/>
      <c r="N315" s="6">
        <v>-3</v>
      </c>
      <c r="O315" s="7"/>
    </row>
  </sheetData>
  <autoFilter ref="A1:Q311" xr:uid="{00000000-0001-0000-1100-000000000000}"/>
  <phoneticPr fontId="0" type="noConversion"/>
  <conditionalFormatting sqref="I2 K2 M2 O2 I4:I316 K4:K316 M4:M316 O4:O316">
    <cfRule type="cellIs" dxfId="1539" priority="64" stopIfTrue="1" operator="lessThan">
      <formula>0</formula>
    </cfRule>
    <cfRule type="cellIs" dxfId="1538" priority="63" stopIfTrue="1" operator="greaterThan">
      <formula>0</formula>
    </cfRule>
  </conditionalFormatting>
  <conditionalFormatting sqref="N2:N316">
    <cfRule type="cellIs" dxfId="1537" priority="66" stopIfTrue="1" operator="greaterThan">
      <formula>0</formula>
    </cfRule>
    <cfRule type="cellIs" dxfId="1536" priority="65" stopIfTrue="1" operator="lessThan">
      <formula>0</formula>
    </cfRule>
  </conditionalFormatting>
  <conditionalFormatting sqref="Y16 AB16 AE16 AG16:AI16 Y33 AB33 AE33 AG33:AI33 Y54:Y55 AB54:AB55 AE54:AE55 AG54:AI55 Y71:Y72 AB71:AB72 AE71:AE72 Y88:Y89 AB88:AB89 AE88:AE89 Y123 AB123 AE123 Y125 AB125 AE125 Y163 AB163 AE163 Y178 AB178 AE178 Y190 AB190 AE190 Y198 AB198 AE198 Y221 AB221 AE221 Y237 AB237 AE237 Y252 AB252 AE252 Y281 AB281 AE281">
    <cfRule type="cellIs" dxfId="1535" priority="67" stopIfTrue="1" operator="greaterThan">
      <formula>0</formula>
    </cfRule>
    <cfRule type="cellIs" dxfId="1534" priority="68" stopIfTrue="1" operator="lessThan">
      <formula>0</formula>
    </cfRule>
  </conditionalFormatting>
  <conditionalFormatting sqref="Y83">
    <cfRule type="cellIs" dxfId="1533" priority="50" stopIfTrue="1" operator="lessThan">
      <formula>0</formula>
    </cfRule>
    <cfRule type="cellIs" dxfId="1532" priority="49" stopIfTrue="1" operator="greaterThan">
      <formula>0</formula>
    </cfRule>
  </conditionalFormatting>
  <conditionalFormatting sqref="AB83">
    <cfRule type="cellIs" dxfId="1531" priority="52" stopIfTrue="1" operator="lessThan">
      <formula>0</formula>
    </cfRule>
    <cfRule type="cellIs" dxfId="1530" priority="51" stopIfTrue="1" operator="greaterThan">
      <formula>0</formula>
    </cfRule>
  </conditionalFormatting>
  <conditionalFormatting sqref="AM38">
    <cfRule type="cellIs" dxfId="1529" priority="60" stopIfTrue="1" operator="lessThan">
      <formula>0</formula>
    </cfRule>
    <cfRule type="cellIs" dxfId="1528" priority="59" stopIfTrue="1" operator="greaterThan">
      <formula>0</formula>
    </cfRule>
  </conditionalFormatting>
  <conditionalFormatting sqref="AM51">
    <cfRule type="cellIs" dxfId="1527" priority="58" stopIfTrue="1" operator="lessThan">
      <formula>0</formula>
    </cfRule>
    <cfRule type="cellIs" dxfId="1526" priority="57" stopIfTrue="1" operator="greaterThan">
      <formula>0</formula>
    </cfRule>
  </conditionalFormatting>
  <conditionalFormatting sqref="AM76">
    <cfRule type="cellIs" dxfId="1525" priority="56" stopIfTrue="1" operator="lessThan">
      <formula>0</formula>
    </cfRule>
    <cfRule type="cellIs" dxfId="1524" priority="55" stopIfTrue="1" operator="greaterThan">
      <formula>0</formula>
    </cfRule>
  </conditionalFormatting>
  <conditionalFormatting sqref="AM83">
    <cfRule type="cellIs" dxfId="1523" priority="54" stopIfTrue="1" operator="lessThan">
      <formula>0</formula>
    </cfRule>
    <cfRule type="cellIs" dxfId="1522" priority="53" stopIfTrue="1" operator="greaterThan">
      <formula>0</formula>
    </cfRule>
  </conditionalFormatting>
  <conditionalFormatting sqref="AM87">
    <cfRule type="cellIs" dxfId="1521" priority="48" stopIfTrue="1" operator="lessThan">
      <formula>0</formula>
    </cfRule>
    <cfRule type="cellIs" dxfId="1520" priority="47" stopIfTrue="1" operator="greaterThan">
      <formula>0</formula>
    </cfRule>
  </conditionalFormatting>
  <conditionalFormatting sqref="AM92">
    <cfRule type="cellIs" dxfId="1519" priority="46" stopIfTrue="1" operator="lessThan">
      <formula>0</formula>
    </cfRule>
    <cfRule type="cellIs" dxfId="1518" priority="45" stopIfTrue="1" operator="greaterThan">
      <formula>0</formula>
    </cfRule>
  </conditionalFormatting>
  <conditionalFormatting sqref="AM97">
    <cfRule type="cellIs" dxfId="1517" priority="44" stopIfTrue="1" operator="lessThan">
      <formula>0</formula>
    </cfRule>
    <cfRule type="cellIs" dxfId="1516" priority="43" stopIfTrue="1" operator="greaterThan">
      <formula>0</formula>
    </cfRule>
  </conditionalFormatting>
  <conditionalFormatting sqref="AM102">
    <cfRule type="cellIs" dxfId="1515" priority="41" stopIfTrue="1" operator="greaterThan">
      <formula>0</formula>
    </cfRule>
    <cfRule type="cellIs" dxfId="1514" priority="42" stopIfTrue="1" operator="lessThan">
      <formula>0</formula>
    </cfRule>
  </conditionalFormatting>
  <conditionalFormatting sqref="AM108">
    <cfRule type="cellIs" dxfId="1513" priority="40" stopIfTrue="1" operator="lessThan">
      <formula>0</formula>
    </cfRule>
    <cfRule type="cellIs" dxfId="1512" priority="39" stopIfTrue="1" operator="greaterThan">
      <formula>0</formula>
    </cfRule>
  </conditionalFormatting>
  <conditionalFormatting sqref="AM112">
    <cfRule type="cellIs" dxfId="1511" priority="38" stopIfTrue="1" operator="lessThan">
      <formula>0</formula>
    </cfRule>
    <cfRule type="cellIs" dxfId="1510" priority="37" stopIfTrue="1" operator="greaterThan">
      <formula>0</formula>
    </cfRule>
  </conditionalFormatting>
  <conditionalFormatting sqref="AM120">
    <cfRule type="cellIs" dxfId="1509" priority="36" stopIfTrue="1" operator="lessThan">
      <formula>0</formula>
    </cfRule>
    <cfRule type="cellIs" dxfId="1508" priority="35" stopIfTrue="1" operator="greaterThan">
      <formula>0</formula>
    </cfRule>
  </conditionalFormatting>
  <conditionalFormatting sqref="AM129">
    <cfRule type="cellIs" dxfId="1507" priority="33" stopIfTrue="1" operator="greaterThan">
      <formula>0</formula>
    </cfRule>
    <cfRule type="cellIs" dxfId="1506" priority="34" stopIfTrue="1" operator="lessThan">
      <formula>0</formula>
    </cfRule>
  </conditionalFormatting>
  <conditionalFormatting sqref="AM137">
    <cfRule type="cellIs" dxfId="1505" priority="32" stopIfTrue="1" operator="lessThan">
      <formula>0</formula>
    </cfRule>
    <cfRule type="cellIs" dxfId="1504" priority="31" stopIfTrue="1" operator="greaterThan">
      <formula>0</formula>
    </cfRule>
  </conditionalFormatting>
  <conditionalFormatting sqref="AM142">
    <cfRule type="cellIs" dxfId="1503" priority="30" stopIfTrue="1" operator="lessThan">
      <formula>0</formula>
    </cfRule>
    <cfRule type="cellIs" dxfId="1502" priority="29" stopIfTrue="1" operator="greaterThan">
      <formula>0</formula>
    </cfRule>
  </conditionalFormatting>
  <conditionalFormatting sqref="AM146">
    <cfRule type="cellIs" dxfId="1501" priority="28" stopIfTrue="1" operator="lessThan">
      <formula>0</formula>
    </cfRule>
    <cfRule type="cellIs" dxfId="1500" priority="27" stopIfTrue="1" operator="greaterThan">
      <formula>0</formula>
    </cfRule>
  </conditionalFormatting>
  <conditionalFormatting sqref="AM153">
    <cfRule type="cellIs" dxfId="1499" priority="25" stopIfTrue="1" operator="greaterThan">
      <formula>0</formula>
    </cfRule>
    <cfRule type="cellIs" dxfId="1498" priority="26" stopIfTrue="1" operator="lessThan">
      <formula>0</formula>
    </cfRule>
  </conditionalFormatting>
  <conditionalFormatting sqref="AM157">
    <cfRule type="cellIs" dxfId="1497" priority="24" stopIfTrue="1" operator="lessThan">
      <formula>0</formula>
    </cfRule>
    <cfRule type="cellIs" dxfId="1496" priority="23" stopIfTrue="1" operator="greaterThan">
      <formula>0</formula>
    </cfRule>
  </conditionalFormatting>
  <conditionalFormatting sqref="AM162">
    <cfRule type="cellIs" dxfId="1495" priority="22" stopIfTrue="1" operator="lessThan">
      <formula>0</formula>
    </cfRule>
    <cfRule type="cellIs" dxfId="1494" priority="21" stopIfTrue="1" operator="greaterThan">
      <formula>0</formula>
    </cfRule>
  </conditionalFormatting>
  <conditionalFormatting sqref="AM165">
    <cfRule type="cellIs" dxfId="1493" priority="20" stopIfTrue="1" operator="lessThan">
      <formula>0</formula>
    </cfRule>
    <cfRule type="cellIs" dxfId="1492" priority="19" stopIfTrue="1" operator="greaterThan">
      <formula>0</formula>
    </cfRule>
  </conditionalFormatting>
  <conditionalFormatting sqref="AM172">
    <cfRule type="cellIs" dxfId="1491" priority="18" stopIfTrue="1" operator="lessThan">
      <formula>0</formula>
    </cfRule>
    <cfRule type="cellIs" dxfId="1490" priority="17" stopIfTrue="1" operator="greaterThan">
      <formula>0</formula>
    </cfRule>
  </conditionalFormatting>
  <conditionalFormatting sqref="AM178">
    <cfRule type="cellIs" dxfId="1489" priority="16" stopIfTrue="1" operator="lessThan">
      <formula>0</formula>
    </cfRule>
    <cfRule type="cellIs" dxfId="1488" priority="15" stopIfTrue="1" operator="greaterThan">
      <formula>0</formula>
    </cfRule>
  </conditionalFormatting>
  <conditionalFormatting sqref="AM188">
    <cfRule type="cellIs" dxfId="1487" priority="14" stopIfTrue="1" operator="lessThan">
      <formula>0</formula>
    </cfRule>
    <cfRule type="cellIs" dxfId="1486" priority="13" stopIfTrue="1" operator="greaterThan">
      <formula>0</formula>
    </cfRule>
  </conditionalFormatting>
  <conditionalFormatting sqref="AM190">
    <cfRule type="cellIs" dxfId="1485" priority="1" stopIfTrue="1" operator="greaterThan">
      <formula>0</formula>
    </cfRule>
    <cfRule type="cellIs" dxfId="1484" priority="2" stopIfTrue="1" operator="lessThan">
      <formula>0</formula>
    </cfRule>
  </conditionalFormatting>
  <conditionalFormatting sqref="AM198">
    <cfRule type="cellIs" dxfId="1483" priority="12" stopIfTrue="1" operator="lessThan">
      <formula>0</formula>
    </cfRule>
    <cfRule type="cellIs" dxfId="1482" priority="11" stopIfTrue="1" operator="greaterThan">
      <formula>0</formula>
    </cfRule>
  </conditionalFormatting>
  <conditionalFormatting sqref="AM209">
    <cfRule type="cellIs" dxfId="1481" priority="9" stopIfTrue="1" operator="greaterThan">
      <formula>0</formula>
    </cfRule>
    <cfRule type="cellIs" dxfId="1480" priority="10" stopIfTrue="1" operator="lessThan">
      <formula>0</formula>
    </cfRule>
  </conditionalFormatting>
  <conditionalFormatting sqref="AM215">
    <cfRule type="cellIs" dxfId="1479" priority="8" stopIfTrue="1" operator="lessThan">
      <formula>0</formula>
    </cfRule>
    <cfRule type="cellIs" dxfId="1478" priority="7" stopIfTrue="1" operator="greaterThan">
      <formula>0</formula>
    </cfRule>
  </conditionalFormatting>
  <conditionalFormatting sqref="AM221">
    <cfRule type="cellIs" dxfId="1477" priority="4" stopIfTrue="1" operator="lessThan">
      <formula>0</formula>
    </cfRule>
    <cfRule type="cellIs" dxfId="1476" priority="3" stopIfTrue="1" operator="greaterThan">
      <formula>0</formula>
    </cfRule>
  </conditionalFormatting>
  <conditionalFormatting sqref="AM233">
    <cfRule type="cellIs" dxfId="1475" priority="6" stopIfTrue="1" operator="lessThan">
      <formula>0</formula>
    </cfRule>
    <cfRule type="cellIs" dxfId="1474" priority="5" stopIfTrue="1" operator="greaterThan">
      <formula>0</formula>
    </cfRule>
  </conditionalFormatting>
  <pageMargins left="0.75" right="0.75" top="1" bottom="1" header="0.5" footer="0.5"/>
  <pageSetup paperSize="9" orientation="portrait" horizontalDpi="0" verticalDpi="0" r:id="rId1"/>
  <headerFooter alignWithMargins="0"/>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U691"/>
  <sheetViews>
    <sheetView zoomScale="70" zoomScaleNormal="70" workbookViewId="0">
      <pane xSplit="7" ySplit="1" topLeftCell="H2" activePane="bottomRight" state="frozen"/>
      <selection pane="topRight" activeCell="G1" sqref="G1"/>
      <selection pane="bottomLeft" activeCell="A2" sqref="A2"/>
      <selection pane="bottomRight" activeCell="A2" sqref="A2"/>
    </sheetView>
  </sheetViews>
  <sheetFormatPr defaultRowHeight="13.2" x14ac:dyDescent="0.25"/>
  <cols>
    <col min="3" max="3" width="8.6640625" style="9" customWidth="1"/>
    <col min="4" max="4" width="8.88671875" style="39" customWidth="1"/>
    <col min="5" max="5" width="8.88671875" customWidth="1"/>
    <col min="6" max="6" width="9.44140625" customWidth="1"/>
    <col min="7" max="7" width="9.109375" style="21" customWidth="1"/>
    <col min="10" max="11" width="3.5546875" style="35" customWidth="1"/>
    <col min="12" max="12" width="4.109375" style="35" customWidth="1"/>
    <col min="15" max="16" width="3.5546875" style="35" customWidth="1"/>
    <col min="17" max="17" width="4.109375" style="35" customWidth="1"/>
    <col min="20" max="21" width="3.5546875" style="35" customWidth="1"/>
    <col min="22" max="22" width="4.109375" style="35" customWidth="1"/>
    <col min="25" max="25" width="9.109375" style="19" customWidth="1"/>
    <col min="28" max="28" width="12.44140625" customWidth="1"/>
    <col min="38" max="38" width="10.44140625" style="4" customWidth="1"/>
  </cols>
  <sheetData>
    <row r="1" spans="1:47" ht="18" thickBot="1" x14ac:dyDescent="0.35">
      <c r="A1" s="24" t="s">
        <v>254</v>
      </c>
      <c r="B1" s="58" t="s">
        <v>255</v>
      </c>
      <c r="C1" s="102" t="s">
        <v>256</v>
      </c>
      <c r="D1" s="38"/>
      <c r="E1" s="58" t="s">
        <v>257</v>
      </c>
      <c r="F1" s="58" t="s">
        <v>258</v>
      </c>
      <c r="G1" s="106" t="s">
        <v>259</v>
      </c>
      <c r="H1" s="24" t="s">
        <v>32</v>
      </c>
      <c r="I1" s="24"/>
      <c r="J1" s="36" t="s">
        <v>865</v>
      </c>
      <c r="K1" s="36" t="s">
        <v>866</v>
      </c>
      <c r="L1" s="37" t="s">
        <v>867</v>
      </c>
      <c r="M1" s="24" t="s">
        <v>260</v>
      </c>
      <c r="N1" s="24"/>
      <c r="O1" s="36" t="s">
        <v>865</v>
      </c>
      <c r="P1" s="36" t="s">
        <v>866</v>
      </c>
      <c r="Q1" s="37" t="s">
        <v>867</v>
      </c>
      <c r="R1" s="24" t="s">
        <v>261</v>
      </c>
      <c r="S1" s="24"/>
      <c r="T1" s="36" t="s">
        <v>865</v>
      </c>
      <c r="U1" s="36" t="s">
        <v>866</v>
      </c>
      <c r="V1" s="37" t="s">
        <v>867</v>
      </c>
      <c r="W1" s="25" t="s">
        <v>262</v>
      </c>
      <c r="X1" s="24"/>
      <c r="Y1" s="27"/>
      <c r="Z1" s="72"/>
      <c r="AA1" s="27"/>
      <c r="AB1" s="27" t="s">
        <v>275</v>
      </c>
      <c r="AC1" s="27" t="s">
        <v>276</v>
      </c>
      <c r="AD1" s="27" t="s">
        <v>277</v>
      </c>
      <c r="AE1" s="27" t="s">
        <v>278</v>
      </c>
      <c r="AF1" s="27" t="s">
        <v>279</v>
      </c>
      <c r="AG1" s="27" t="s">
        <v>280</v>
      </c>
      <c r="AH1" s="27" t="s">
        <v>281</v>
      </c>
      <c r="AI1" s="27" t="s">
        <v>282</v>
      </c>
      <c r="AJ1" s="27" t="s">
        <v>283</v>
      </c>
      <c r="AK1" s="27" t="s">
        <v>284</v>
      </c>
      <c r="AL1" s="72" t="s">
        <v>285</v>
      </c>
      <c r="AM1" s="73" t="s">
        <v>286</v>
      </c>
      <c r="AN1" s="73" t="s">
        <v>287</v>
      </c>
      <c r="AO1" s="73" t="s">
        <v>288</v>
      </c>
      <c r="AP1" s="73" t="s">
        <v>868</v>
      </c>
      <c r="AQ1" s="73" t="s">
        <v>285</v>
      </c>
      <c r="AR1" s="72" t="s">
        <v>289</v>
      </c>
      <c r="AS1" s="72" t="s">
        <v>290</v>
      </c>
      <c r="AT1" s="72" t="s">
        <v>291</v>
      </c>
      <c r="AU1" s="72" t="s">
        <v>285</v>
      </c>
    </row>
    <row r="2" spans="1:47" ht="13.5" customHeight="1" x14ac:dyDescent="0.25">
      <c r="A2" s="1">
        <v>2005</v>
      </c>
      <c r="B2" t="s">
        <v>270</v>
      </c>
      <c r="C2" s="9" t="s">
        <v>307</v>
      </c>
      <c r="D2" s="39">
        <v>38491</v>
      </c>
      <c r="F2" t="s">
        <v>577</v>
      </c>
      <c r="G2" s="2" t="s">
        <v>68</v>
      </c>
      <c r="H2" s="6">
        <v>27</v>
      </c>
      <c r="I2" s="7"/>
      <c r="J2" s="34"/>
      <c r="K2" s="34"/>
      <c r="L2" s="34"/>
      <c r="M2" s="6">
        <v>40</v>
      </c>
      <c r="N2" s="7"/>
      <c r="O2" s="34"/>
      <c r="P2" s="34"/>
      <c r="Q2" s="34"/>
      <c r="R2" s="6">
        <v>26</v>
      </c>
      <c r="S2" s="7"/>
      <c r="T2" s="34"/>
      <c r="U2" s="34"/>
      <c r="V2" s="34"/>
      <c r="W2" s="6">
        <v>-13</v>
      </c>
      <c r="X2" s="7"/>
      <c r="Y2" t="s">
        <v>718</v>
      </c>
      <c r="Z2" t="s">
        <v>869</v>
      </c>
    </row>
    <row r="3" spans="1:47" ht="13.5" customHeight="1" x14ac:dyDescent="0.25">
      <c r="B3" t="s">
        <v>270</v>
      </c>
      <c r="C3" s="9" t="s">
        <v>307</v>
      </c>
      <c r="D3" s="39">
        <v>38491</v>
      </c>
      <c r="F3" t="s">
        <v>577</v>
      </c>
      <c r="G3" s="2" t="s">
        <v>72</v>
      </c>
      <c r="H3" s="6">
        <v>30</v>
      </c>
      <c r="I3" s="7"/>
      <c r="M3" s="6">
        <v>37</v>
      </c>
      <c r="N3" s="7"/>
      <c r="R3" s="6">
        <v>26</v>
      </c>
      <c r="S3" s="7"/>
      <c r="W3" s="6">
        <v>-7</v>
      </c>
      <c r="X3" s="7"/>
      <c r="Y3" t="s">
        <v>718</v>
      </c>
      <c r="Z3" t="s">
        <v>840</v>
      </c>
      <c r="AC3" s="6">
        <v>28</v>
      </c>
      <c r="AD3" s="6">
        <v>48</v>
      </c>
      <c r="AE3" s="7">
        <f>AC3-AD3</f>
        <v>-20</v>
      </c>
      <c r="AF3" s="6">
        <v>39</v>
      </c>
      <c r="AG3" s="6">
        <v>55</v>
      </c>
      <c r="AH3" s="7">
        <f>AF3-AG3</f>
        <v>-16</v>
      </c>
      <c r="AI3" s="6">
        <v>49</v>
      </c>
      <c r="AJ3" s="6">
        <v>28</v>
      </c>
      <c r="AK3" s="7">
        <f>AI3-AJ3</f>
        <v>21</v>
      </c>
      <c r="AL3" s="4" t="s">
        <v>870</v>
      </c>
    </row>
    <row r="4" spans="1:47" ht="13.5" customHeight="1" x14ac:dyDescent="0.25">
      <c r="B4" t="s">
        <v>270</v>
      </c>
      <c r="C4" s="9" t="s">
        <v>601</v>
      </c>
      <c r="D4" s="39">
        <v>38496</v>
      </c>
      <c r="F4" t="s">
        <v>821</v>
      </c>
      <c r="G4" s="2" t="s">
        <v>54</v>
      </c>
      <c r="H4" s="6">
        <v>31</v>
      </c>
      <c r="I4" s="7"/>
      <c r="L4" s="34"/>
      <c r="M4" s="6">
        <v>38</v>
      </c>
      <c r="N4" s="7"/>
      <c r="Q4" s="34"/>
      <c r="R4" s="6">
        <v>23</v>
      </c>
      <c r="S4" s="7"/>
      <c r="T4" s="34"/>
      <c r="U4" s="34"/>
      <c r="V4" s="34"/>
      <c r="W4" s="6">
        <v>-7</v>
      </c>
      <c r="X4" s="7"/>
      <c r="Y4" t="s">
        <v>842</v>
      </c>
      <c r="AC4" s="6"/>
      <c r="AD4" s="6"/>
      <c r="AF4" s="6"/>
      <c r="AG4" s="6"/>
      <c r="AI4" s="6"/>
      <c r="AJ4" s="6"/>
      <c r="AM4" s="6">
        <v>20</v>
      </c>
      <c r="AN4" s="6">
        <v>37</v>
      </c>
      <c r="AO4" s="6">
        <v>18</v>
      </c>
      <c r="AR4" s="6">
        <v>36</v>
      </c>
      <c r="AS4" s="6">
        <v>50</v>
      </c>
      <c r="AT4" s="7">
        <f>AR4-AS4</f>
        <v>-14</v>
      </c>
      <c r="AU4" s="4" t="s">
        <v>871</v>
      </c>
    </row>
    <row r="5" spans="1:47" ht="13.5" customHeight="1" x14ac:dyDescent="0.25">
      <c r="B5" t="s">
        <v>263</v>
      </c>
      <c r="C5" s="9" t="s">
        <v>469</v>
      </c>
      <c r="D5" s="39">
        <v>38519</v>
      </c>
      <c r="E5">
        <v>7</v>
      </c>
      <c r="F5" t="s">
        <v>577</v>
      </c>
      <c r="G5" s="2" t="s">
        <v>188</v>
      </c>
      <c r="H5" s="6">
        <v>29</v>
      </c>
      <c r="I5" s="7">
        <v>-1</v>
      </c>
      <c r="M5" s="6">
        <v>42</v>
      </c>
      <c r="N5" s="7">
        <v>5</v>
      </c>
      <c r="R5" s="6">
        <v>21</v>
      </c>
      <c r="S5" s="7">
        <v>-5</v>
      </c>
      <c r="W5" s="6">
        <v>-13</v>
      </c>
      <c r="X5" s="7">
        <v>-6</v>
      </c>
      <c r="Y5" t="s">
        <v>718</v>
      </c>
      <c r="Z5" t="s">
        <v>840</v>
      </c>
      <c r="AC5" s="6">
        <v>23</v>
      </c>
      <c r="AD5" s="6">
        <v>49</v>
      </c>
      <c r="AE5" s="7">
        <f>AC5-AD5</f>
        <v>-26</v>
      </c>
      <c r="AF5" s="6">
        <v>39</v>
      </c>
      <c r="AG5" s="6">
        <v>52</v>
      </c>
      <c r="AH5" s="7">
        <f>AF5-AG5</f>
        <v>-13</v>
      </c>
      <c r="AI5" s="6">
        <v>46</v>
      </c>
      <c r="AJ5" s="6">
        <v>26</v>
      </c>
      <c r="AK5" s="7">
        <f>AI5-AJ5</f>
        <v>20</v>
      </c>
      <c r="AL5" s="4" t="s">
        <v>870</v>
      </c>
      <c r="AM5" s="6"/>
      <c r="AN5" s="6"/>
      <c r="AO5" s="6"/>
      <c r="AR5" s="6"/>
      <c r="AS5" s="6"/>
    </row>
    <row r="6" spans="1:47" ht="13.5" customHeight="1" x14ac:dyDescent="0.25">
      <c r="B6" t="s">
        <v>263</v>
      </c>
      <c r="C6" s="9" t="s">
        <v>523</v>
      </c>
      <c r="D6" s="39">
        <v>38520</v>
      </c>
      <c r="E6">
        <v>21</v>
      </c>
      <c r="F6" t="s">
        <v>678</v>
      </c>
      <c r="G6" s="2" t="s">
        <v>82</v>
      </c>
      <c r="H6" s="6">
        <v>31</v>
      </c>
      <c r="I6" s="7"/>
      <c r="L6" s="34"/>
      <c r="M6" s="6">
        <v>38</v>
      </c>
      <c r="N6" s="7"/>
      <c r="Q6" s="34"/>
      <c r="R6" s="6">
        <v>23</v>
      </c>
      <c r="S6" s="7"/>
      <c r="T6" s="34"/>
      <c r="U6" s="34"/>
      <c r="V6" s="34"/>
      <c r="W6" s="6">
        <v>-7</v>
      </c>
      <c r="X6" s="7"/>
      <c r="Y6" t="s">
        <v>639</v>
      </c>
      <c r="AC6" s="6"/>
      <c r="AD6" s="6"/>
      <c r="AF6" s="6"/>
      <c r="AG6" s="6"/>
      <c r="AI6" s="6"/>
      <c r="AJ6" s="6"/>
      <c r="AM6" s="6"/>
      <c r="AN6" s="6"/>
      <c r="AO6" s="6"/>
      <c r="AR6" s="6"/>
      <c r="AS6" s="6"/>
    </row>
    <row r="7" spans="1:47" ht="13.5" customHeight="1" x14ac:dyDescent="0.25">
      <c r="B7" t="s">
        <v>263</v>
      </c>
      <c r="C7" s="9" t="s">
        <v>677</v>
      </c>
      <c r="D7" s="39">
        <v>38531</v>
      </c>
      <c r="E7">
        <v>4</v>
      </c>
      <c r="F7" t="s">
        <v>821</v>
      </c>
      <c r="G7" s="2" t="s">
        <v>54</v>
      </c>
      <c r="H7" s="6">
        <v>33</v>
      </c>
      <c r="I7" s="7">
        <v>2</v>
      </c>
      <c r="L7" s="34"/>
      <c r="M7" s="6">
        <v>38</v>
      </c>
      <c r="N7" s="7">
        <v>0</v>
      </c>
      <c r="Q7" s="34"/>
      <c r="R7" s="6">
        <v>20</v>
      </c>
      <c r="S7" s="7">
        <v>-3</v>
      </c>
      <c r="V7" s="34"/>
      <c r="W7" s="6">
        <v>-5</v>
      </c>
      <c r="X7" s="7">
        <v>2</v>
      </c>
      <c r="Y7" t="s">
        <v>842</v>
      </c>
      <c r="AC7" s="6"/>
      <c r="AD7" s="6"/>
      <c r="AF7" s="6"/>
      <c r="AG7" s="6"/>
      <c r="AI7" s="6"/>
      <c r="AJ7" s="6"/>
      <c r="AM7" s="6">
        <v>19</v>
      </c>
      <c r="AN7" s="6">
        <v>37</v>
      </c>
      <c r="AO7" s="6">
        <v>16</v>
      </c>
      <c r="AR7" s="6">
        <v>34</v>
      </c>
      <c r="AS7" s="6">
        <v>53</v>
      </c>
      <c r="AT7" s="7">
        <f>AR7-AS7</f>
        <v>-19</v>
      </c>
      <c r="AU7" s="4" t="s">
        <v>871</v>
      </c>
    </row>
    <row r="8" spans="1:47" ht="13.5" customHeight="1" x14ac:dyDescent="0.25">
      <c r="B8" t="s">
        <v>265</v>
      </c>
      <c r="C8" s="9" t="s">
        <v>552</v>
      </c>
      <c r="D8" s="39">
        <v>38547</v>
      </c>
      <c r="E8">
        <v>24</v>
      </c>
      <c r="F8" t="s">
        <v>577</v>
      </c>
      <c r="G8" s="2" t="s">
        <v>872</v>
      </c>
      <c r="H8" s="6">
        <v>28</v>
      </c>
      <c r="I8" s="7">
        <v>-1</v>
      </c>
      <c r="M8" s="6">
        <v>41</v>
      </c>
      <c r="N8" s="7">
        <v>-1</v>
      </c>
      <c r="R8" s="6">
        <v>25</v>
      </c>
      <c r="S8" s="7">
        <v>4</v>
      </c>
      <c r="W8" s="6">
        <v>-13</v>
      </c>
      <c r="X8" s="7">
        <v>0</v>
      </c>
      <c r="Y8" t="s">
        <v>718</v>
      </c>
      <c r="Z8" t="s">
        <v>840</v>
      </c>
      <c r="AC8" s="6">
        <v>25</v>
      </c>
      <c r="AD8" s="6">
        <v>48</v>
      </c>
      <c r="AE8" s="7">
        <f>AC8-AD8</f>
        <v>-23</v>
      </c>
      <c r="AF8" s="6">
        <v>44</v>
      </c>
      <c r="AG8" s="6">
        <v>47</v>
      </c>
      <c r="AH8" s="7">
        <f>AF8-AG8</f>
        <v>-3</v>
      </c>
      <c r="AI8" s="6">
        <v>42</v>
      </c>
      <c r="AJ8" s="6">
        <v>29</v>
      </c>
      <c r="AK8" s="7">
        <f>AI8-AJ8</f>
        <v>13</v>
      </c>
      <c r="AL8" s="4" t="s">
        <v>870</v>
      </c>
      <c r="AM8" s="6"/>
      <c r="AN8" s="6"/>
      <c r="AO8" s="6"/>
      <c r="AR8" s="6"/>
      <c r="AS8" s="6"/>
    </row>
    <row r="9" spans="1:47" ht="13.5" customHeight="1" x14ac:dyDescent="0.25">
      <c r="B9" t="s">
        <v>265</v>
      </c>
      <c r="C9" s="9" t="s">
        <v>319</v>
      </c>
      <c r="D9" s="39">
        <v>38548</v>
      </c>
      <c r="E9">
        <v>19</v>
      </c>
      <c r="F9" t="s">
        <v>678</v>
      </c>
      <c r="G9" s="2" t="s">
        <v>82</v>
      </c>
      <c r="H9" s="6">
        <v>31</v>
      </c>
      <c r="I9" s="7">
        <v>0</v>
      </c>
      <c r="L9" s="34"/>
      <c r="M9" s="6">
        <v>39</v>
      </c>
      <c r="N9" s="7">
        <v>1</v>
      </c>
      <c r="Q9" s="34"/>
      <c r="R9" s="6">
        <v>23</v>
      </c>
      <c r="S9" s="7">
        <v>0</v>
      </c>
      <c r="V9" s="34"/>
      <c r="W9" s="6">
        <v>-8</v>
      </c>
      <c r="X9" s="7">
        <v>-1</v>
      </c>
      <c r="Y9" t="s">
        <v>639</v>
      </c>
      <c r="AC9" s="6"/>
      <c r="AD9" s="6"/>
      <c r="AF9" s="6"/>
      <c r="AG9" s="6"/>
      <c r="AI9" s="6"/>
      <c r="AJ9" s="6"/>
      <c r="AM9" s="6"/>
      <c r="AN9" s="6"/>
      <c r="AO9" s="6"/>
      <c r="AR9" s="6"/>
      <c r="AS9" s="6"/>
    </row>
    <row r="10" spans="1:47" ht="13.5" customHeight="1" x14ac:dyDescent="0.25">
      <c r="B10" t="s">
        <v>265</v>
      </c>
      <c r="C10" s="9" t="s">
        <v>688</v>
      </c>
      <c r="D10" s="39">
        <v>38555</v>
      </c>
      <c r="E10">
        <v>27</v>
      </c>
      <c r="F10" t="s">
        <v>830</v>
      </c>
      <c r="G10" s="2" t="s">
        <v>224</v>
      </c>
      <c r="H10" s="6">
        <v>28</v>
      </c>
      <c r="I10" s="7"/>
      <c r="L10" s="34"/>
      <c r="M10" s="6">
        <v>40</v>
      </c>
      <c r="N10" s="7"/>
      <c r="Q10" s="34"/>
      <c r="R10" s="6">
        <v>22</v>
      </c>
      <c r="S10" s="7"/>
      <c r="V10" s="34"/>
      <c r="W10" s="6">
        <v>-12</v>
      </c>
      <c r="X10" s="7"/>
      <c r="Y10" t="s">
        <v>639</v>
      </c>
      <c r="AC10" s="6"/>
      <c r="AD10" s="6"/>
      <c r="AF10" s="6"/>
      <c r="AG10" s="6"/>
      <c r="AI10" s="6"/>
      <c r="AJ10" s="6"/>
      <c r="AM10" s="6"/>
      <c r="AN10" s="6"/>
      <c r="AO10" s="6"/>
      <c r="AR10" s="6"/>
      <c r="AS10" s="6"/>
    </row>
    <row r="11" spans="1:47" ht="13.5" customHeight="1" x14ac:dyDescent="0.25">
      <c r="B11" t="s">
        <v>265</v>
      </c>
      <c r="C11" s="9" t="s">
        <v>681</v>
      </c>
      <c r="D11" s="39">
        <v>38559</v>
      </c>
      <c r="F11" t="s">
        <v>821</v>
      </c>
      <c r="G11" s="2" t="s">
        <v>54</v>
      </c>
      <c r="H11" s="6">
        <v>31</v>
      </c>
      <c r="I11" s="7">
        <v>-2</v>
      </c>
      <c r="L11" s="34"/>
      <c r="M11" s="6">
        <v>40</v>
      </c>
      <c r="N11" s="7">
        <v>2</v>
      </c>
      <c r="Q11" s="34"/>
      <c r="R11" s="6">
        <v>21</v>
      </c>
      <c r="S11" s="7">
        <v>1</v>
      </c>
      <c r="V11" s="34"/>
      <c r="W11" s="6">
        <v>-9</v>
      </c>
      <c r="X11" s="7">
        <v>-4</v>
      </c>
      <c r="Y11" t="s">
        <v>842</v>
      </c>
      <c r="AC11" s="6"/>
      <c r="AD11" s="6"/>
      <c r="AF11" s="6"/>
      <c r="AG11" s="6"/>
      <c r="AI11" s="6"/>
      <c r="AJ11" s="6"/>
      <c r="AM11" s="6">
        <v>18</v>
      </c>
      <c r="AN11" s="6">
        <v>40</v>
      </c>
      <c r="AO11" s="6">
        <v>14</v>
      </c>
      <c r="AR11" s="6">
        <v>37</v>
      </c>
      <c r="AS11" s="6">
        <v>49</v>
      </c>
      <c r="AT11" s="7">
        <f>AR11-AS11</f>
        <v>-12</v>
      </c>
      <c r="AU11" s="4" t="s">
        <v>871</v>
      </c>
    </row>
    <row r="12" spans="1:47" ht="13.5" customHeight="1" x14ac:dyDescent="0.25">
      <c r="B12" t="s">
        <v>293</v>
      </c>
      <c r="C12" s="10" t="s">
        <v>368</v>
      </c>
      <c r="D12" s="40">
        <v>38575</v>
      </c>
      <c r="F12" t="s">
        <v>577</v>
      </c>
      <c r="G12" s="2"/>
      <c r="H12" s="6">
        <v>31</v>
      </c>
      <c r="I12" s="7">
        <v>3</v>
      </c>
      <c r="M12" s="6">
        <v>39</v>
      </c>
      <c r="N12" s="7">
        <v>-2</v>
      </c>
      <c r="R12" s="6">
        <v>24</v>
      </c>
      <c r="S12" s="7">
        <v>-1</v>
      </c>
      <c r="W12" s="6">
        <v>-8</v>
      </c>
      <c r="X12" s="7">
        <v>5</v>
      </c>
      <c r="Y12" t="s">
        <v>718</v>
      </c>
      <c r="Z12" t="s">
        <v>840</v>
      </c>
      <c r="AC12" s="6">
        <v>25</v>
      </c>
      <c r="AD12" s="6">
        <v>45</v>
      </c>
      <c r="AE12" s="7">
        <f>AC12-AD12</f>
        <v>-20</v>
      </c>
      <c r="AF12" s="6">
        <v>39</v>
      </c>
      <c r="AG12" s="6">
        <v>51</v>
      </c>
      <c r="AH12" s="7">
        <f>AF12-AG12</f>
        <v>-12</v>
      </c>
      <c r="AI12" s="6">
        <v>46</v>
      </c>
      <c r="AJ12" s="6">
        <v>26</v>
      </c>
      <c r="AK12" s="7">
        <f>AI12-AJ12</f>
        <v>20</v>
      </c>
      <c r="AL12" s="4" t="s">
        <v>870</v>
      </c>
      <c r="AM12" s="6"/>
      <c r="AN12" s="6"/>
      <c r="AO12" s="6"/>
      <c r="AR12" s="6"/>
      <c r="AS12" s="6"/>
    </row>
    <row r="13" spans="1:47" ht="13.5" customHeight="1" x14ac:dyDescent="0.25">
      <c r="B13" t="s">
        <v>293</v>
      </c>
      <c r="C13" s="10" t="s">
        <v>555</v>
      </c>
      <c r="D13" s="40">
        <v>38576</v>
      </c>
      <c r="E13">
        <v>22</v>
      </c>
      <c r="F13" t="s">
        <v>678</v>
      </c>
      <c r="G13" s="2" t="s">
        <v>82</v>
      </c>
      <c r="H13" s="6">
        <v>31</v>
      </c>
      <c r="I13" s="7">
        <v>0</v>
      </c>
      <c r="L13" s="34"/>
      <c r="M13" s="6">
        <v>38</v>
      </c>
      <c r="N13" s="7">
        <v>-1</v>
      </c>
      <c r="Q13" s="34"/>
      <c r="R13" s="6">
        <v>22</v>
      </c>
      <c r="S13" s="7">
        <v>-1</v>
      </c>
      <c r="V13" s="34"/>
      <c r="W13" s="6">
        <v>-7</v>
      </c>
      <c r="X13" s="7">
        <v>1</v>
      </c>
      <c r="Y13" t="s">
        <v>639</v>
      </c>
      <c r="AC13" s="6"/>
      <c r="AD13" s="6"/>
      <c r="AF13" s="6"/>
      <c r="AG13" s="6"/>
      <c r="AI13" s="6"/>
      <c r="AJ13" s="6"/>
      <c r="AM13" s="6"/>
      <c r="AN13" s="6"/>
      <c r="AO13" s="6"/>
      <c r="AR13" s="6"/>
      <c r="AS13" s="6"/>
    </row>
    <row r="14" spans="1:47" ht="13.5" customHeight="1" x14ac:dyDescent="0.25">
      <c r="B14" t="s">
        <v>293</v>
      </c>
      <c r="C14" s="9" t="s">
        <v>453</v>
      </c>
      <c r="D14" s="39">
        <v>38583</v>
      </c>
      <c r="F14" t="s">
        <v>821</v>
      </c>
      <c r="G14" s="2" t="s">
        <v>54</v>
      </c>
      <c r="H14" s="6">
        <v>33</v>
      </c>
      <c r="I14" s="7">
        <v>2</v>
      </c>
      <c r="L14" s="34"/>
      <c r="M14" s="6">
        <v>40</v>
      </c>
      <c r="N14" s="7">
        <v>0</v>
      </c>
      <c r="Q14" s="34"/>
      <c r="R14" s="6">
        <v>20</v>
      </c>
      <c r="S14" s="7">
        <v>-1</v>
      </c>
      <c r="V14" s="34"/>
      <c r="W14" s="6">
        <v>-7</v>
      </c>
      <c r="X14" s="7">
        <v>2</v>
      </c>
      <c r="Y14" t="s">
        <v>842</v>
      </c>
      <c r="AC14" s="6"/>
      <c r="AD14" s="6"/>
      <c r="AF14" s="6"/>
      <c r="AG14" s="6"/>
      <c r="AI14" s="6"/>
      <c r="AJ14" s="6"/>
      <c r="AM14" s="6">
        <v>18</v>
      </c>
      <c r="AN14" s="6">
        <v>36</v>
      </c>
      <c r="AO14" s="6">
        <v>16</v>
      </c>
      <c r="AR14" s="6">
        <v>34</v>
      </c>
      <c r="AS14" s="6">
        <v>52</v>
      </c>
      <c r="AT14" s="7">
        <f>AR14-AS14</f>
        <v>-18</v>
      </c>
      <c r="AU14" s="4" t="s">
        <v>871</v>
      </c>
    </row>
    <row r="15" spans="1:47" ht="13.5" customHeight="1" x14ac:dyDescent="0.25">
      <c r="B15" t="s">
        <v>295</v>
      </c>
      <c r="C15" s="10" t="s">
        <v>697</v>
      </c>
      <c r="D15" s="40">
        <v>38597</v>
      </c>
      <c r="E15">
        <v>6</v>
      </c>
      <c r="F15" t="s">
        <v>830</v>
      </c>
      <c r="G15" s="2" t="s">
        <v>224</v>
      </c>
      <c r="H15" s="6">
        <v>35</v>
      </c>
      <c r="I15" s="7">
        <v>7</v>
      </c>
      <c r="L15" s="34"/>
      <c r="M15" s="6">
        <v>37</v>
      </c>
      <c r="N15" s="7">
        <v>-3</v>
      </c>
      <c r="Q15" s="34"/>
      <c r="R15" s="6">
        <v>20</v>
      </c>
      <c r="S15" s="7">
        <v>-2</v>
      </c>
      <c r="V15" s="34"/>
      <c r="W15" s="6">
        <v>-2</v>
      </c>
      <c r="X15" s="7">
        <v>10</v>
      </c>
      <c r="Y15" t="s">
        <v>639</v>
      </c>
      <c r="AC15" s="6"/>
      <c r="AD15" s="6"/>
      <c r="AF15" s="6"/>
      <c r="AG15" s="6"/>
      <c r="AI15" s="6"/>
      <c r="AJ15" s="6"/>
      <c r="AM15" s="6"/>
      <c r="AN15" s="6"/>
      <c r="AO15" s="6"/>
      <c r="AR15" s="6"/>
      <c r="AS15" s="6"/>
    </row>
    <row r="16" spans="1:47" ht="13.5" customHeight="1" x14ac:dyDescent="0.25">
      <c r="B16" t="s">
        <v>295</v>
      </c>
      <c r="C16" s="9" t="s">
        <v>419</v>
      </c>
      <c r="D16" s="40">
        <v>38602</v>
      </c>
      <c r="E16">
        <v>11</v>
      </c>
      <c r="F16" t="s">
        <v>821</v>
      </c>
      <c r="G16" s="2" t="s">
        <v>192</v>
      </c>
      <c r="H16" s="6">
        <v>32</v>
      </c>
      <c r="I16" s="7">
        <v>-1</v>
      </c>
      <c r="J16" s="35">
        <v>30</v>
      </c>
      <c r="K16" s="35">
        <v>34</v>
      </c>
      <c r="L16" s="35">
        <f>J16-K16</f>
        <v>-4</v>
      </c>
      <c r="M16" s="6">
        <v>37</v>
      </c>
      <c r="N16" s="7">
        <v>-3</v>
      </c>
      <c r="O16" s="35">
        <v>40</v>
      </c>
      <c r="P16" s="35">
        <v>34</v>
      </c>
      <c r="Q16" s="35">
        <f>O16-P16</f>
        <v>6</v>
      </c>
      <c r="R16" s="6">
        <v>21</v>
      </c>
      <c r="S16" s="7">
        <v>1</v>
      </c>
      <c r="T16" s="35">
        <v>20</v>
      </c>
      <c r="U16" s="35">
        <v>23</v>
      </c>
      <c r="V16" s="35">
        <f>T16-U16</f>
        <v>-3</v>
      </c>
      <c r="W16" s="6">
        <v>-5</v>
      </c>
      <c r="X16" s="7">
        <v>2</v>
      </c>
      <c r="Y16" t="s">
        <v>842</v>
      </c>
      <c r="AC16" s="6"/>
      <c r="AD16" s="6"/>
      <c r="AF16" s="6"/>
      <c r="AG16" s="6"/>
      <c r="AI16" s="6"/>
      <c r="AJ16" s="6"/>
      <c r="AM16" s="6">
        <v>16</v>
      </c>
      <c r="AN16" s="6">
        <v>37</v>
      </c>
      <c r="AO16" s="6">
        <v>15</v>
      </c>
      <c r="AR16" s="6">
        <v>34</v>
      </c>
      <c r="AS16" s="6">
        <v>52</v>
      </c>
      <c r="AT16" s="7">
        <f>AR16-AS16</f>
        <v>-18</v>
      </c>
      <c r="AU16" s="4" t="s">
        <v>871</v>
      </c>
    </row>
    <row r="17" spans="2:47" ht="13.5" customHeight="1" x14ac:dyDescent="0.25">
      <c r="B17" t="s">
        <v>295</v>
      </c>
      <c r="C17" s="9" t="s">
        <v>640</v>
      </c>
      <c r="D17" s="39">
        <v>38611</v>
      </c>
      <c r="E17">
        <v>19</v>
      </c>
      <c r="F17" t="s">
        <v>678</v>
      </c>
      <c r="G17" s="2" t="s">
        <v>82</v>
      </c>
      <c r="H17" s="6">
        <v>31</v>
      </c>
      <c r="I17" s="7">
        <v>0</v>
      </c>
      <c r="L17" s="34"/>
      <c r="M17" s="6">
        <v>40</v>
      </c>
      <c r="N17" s="7">
        <v>2</v>
      </c>
      <c r="Q17" s="34"/>
      <c r="R17" s="6">
        <v>21</v>
      </c>
      <c r="S17" s="7">
        <v>-1</v>
      </c>
      <c r="V17" s="34"/>
      <c r="W17" s="6">
        <v>-9</v>
      </c>
      <c r="X17" s="7">
        <v>-2</v>
      </c>
      <c r="Y17" t="s">
        <v>639</v>
      </c>
      <c r="AC17" s="6"/>
      <c r="AD17" s="6"/>
      <c r="AF17" s="6"/>
      <c r="AG17" s="6"/>
      <c r="AI17" s="6"/>
      <c r="AJ17" s="6"/>
      <c r="AM17" s="6"/>
      <c r="AN17" s="6"/>
      <c r="AO17" s="6"/>
      <c r="AR17" s="6"/>
      <c r="AS17" s="6"/>
    </row>
    <row r="18" spans="2:47" ht="13.5" customHeight="1" x14ac:dyDescent="0.25">
      <c r="B18" t="s">
        <v>295</v>
      </c>
      <c r="C18" s="9" t="s">
        <v>348</v>
      </c>
      <c r="D18" s="39">
        <v>38617</v>
      </c>
      <c r="E18" s="28"/>
      <c r="F18" t="s">
        <v>577</v>
      </c>
      <c r="G18" s="2"/>
      <c r="H18" s="6">
        <v>29</v>
      </c>
      <c r="I18" s="7">
        <v>-2</v>
      </c>
      <c r="M18" s="6">
        <v>39</v>
      </c>
      <c r="N18" s="7">
        <v>0</v>
      </c>
      <c r="R18" s="6">
        <v>25</v>
      </c>
      <c r="S18" s="7">
        <v>1</v>
      </c>
      <c r="W18" s="6">
        <v>-10</v>
      </c>
      <c r="X18" s="7">
        <v>-2</v>
      </c>
      <c r="Y18" t="s">
        <v>718</v>
      </c>
      <c r="Z18" t="s">
        <v>840</v>
      </c>
      <c r="AC18" s="6"/>
      <c r="AD18" s="6"/>
      <c r="AE18" s="7"/>
      <c r="AF18" s="6">
        <v>31</v>
      </c>
      <c r="AG18" s="6">
        <v>60</v>
      </c>
      <c r="AH18" s="7">
        <f>AF18-AG18</f>
        <v>-29</v>
      </c>
      <c r="AI18" s="6"/>
      <c r="AJ18" s="6"/>
      <c r="AK18" s="7"/>
      <c r="AL18" s="4" t="s">
        <v>870</v>
      </c>
      <c r="AM18" s="6"/>
      <c r="AN18" s="6"/>
      <c r="AO18" s="6"/>
      <c r="AR18" s="6"/>
      <c r="AS18" s="6"/>
    </row>
    <row r="19" spans="2:47" ht="13.5" customHeight="1" x14ac:dyDescent="0.25">
      <c r="B19" t="s">
        <v>295</v>
      </c>
      <c r="C19" s="9" t="s">
        <v>488</v>
      </c>
      <c r="D19" s="39">
        <v>38622</v>
      </c>
      <c r="E19" s="28" t="s">
        <v>583</v>
      </c>
      <c r="F19" t="s">
        <v>821</v>
      </c>
      <c r="G19" s="2" t="s">
        <v>54</v>
      </c>
      <c r="H19" s="6">
        <v>32</v>
      </c>
      <c r="I19" s="7">
        <v>0</v>
      </c>
      <c r="J19" s="35">
        <v>30</v>
      </c>
      <c r="K19" s="35">
        <v>34</v>
      </c>
      <c r="L19" s="35">
        <f>J19-K19</f>
        <v>-4</v>
      </c>
      <c r="M19" s="6">
        <v>40</v>
      </c>
      <c r="N19" s="7">
        <v>3</v>
      </c>
      <c r="O19" s="35">
        <v>40</v>
      </c>
      <c r="P19" s="35">
        <v>40</v>
      </c>
      <c r="Q19" s="35">
        <f>O19-P19</f>
        <v>0</v>
      </c>
      <c r="R19" s="6">
        <v>20</v>
      </c>
      <c r="S19" s="7">
        <v>-1</v>
      </c>
      <c r="T19" s="35">
        <v>21</v>
      </c>
      <c r="U19" s="35">
        <v>18</v>
      </c>
      <c r="V19" s="35">
        <f>T19-U19</f>
        <v>3</v>
      </c>
      <c r="W19" s="6">
        <v>-8</v>
      </c>
      <c r="X19" s="7">
        <v>-3</v>
      </c>
      <c r="Y19" t="s">
        <v>842</v>
      </c>
      <c r="AC19" s="6"/>
      <c r="AD19" s="6"/>
      <c r="AF19" s="6"/>
      <c r="AG19" s="6"/>
      <c r="AI19" s="6"/>
      <c r="AJ19" s="6"/>
      <c r="AM19" s="6"/>
      <c r="AN19" s="6"/>
      <c r="AO19" s="6"/>
      <c r="AR19" s="6"/>
      <c r="AS19" s="6"/>
    </row>
    <row r="20" spans="2:47" ht="13.5" customHeight="1" x14ac:dyDescent="0.25">
      <c r="B20" t="s">
        <v>297</v>
      </c>
      <c r="C20" s="9" t="s">
        <v>572</v>
      </c>
      <c r="D20" s="40">
        <v>38630</v>
      </c>
      <c r="E20">
        <v>9</v>
      </c>
      <c r="F20" t="s">
        <v>678</v>
      </c>
      <c r="G20" s="2" t="s">
        <v>873</v>
      </c>
      <c r="H20" s="6">
        <v>32</v>
      </c>
      <c r="I20" s="7">
        <v>1</v>
      </c>
      <c r="L20" s="34"/>
      <c r="M20" s="6">
        <v>38</v>
      </c>
      <c r="N20" s="7">
        <v>-2</v>
      </c>
      <c r="Q20" s="34"/>
      <c r="R20" s="6">
        <v>22</v>
      </c>
      <c r="S20" s="7">
        <v>1</v>
      </c>
      <c r="V20" s="34"/>
      <c r="W20" s="6">
        <f>H20-M20</f>
        <v>-6</v>
      </c>
      <c r="X20" s="7">
        <v>3</v>
      </c>
      <c r="Y20" t="s">
        <v>639</v>
      </c>
      <c r="AC20" s="6"/>
      <c r="AD20" s="6"/>
      <c r="AF20" s="6"/>
      <c r="AG20" s="6"/>
      <c r="AI20" s="6"/>
      <c r="AJ20" s="6"/>
      <c r="AM20" s="6"/>
      <c r="AN20" s="6"/>
      <c r="AO20" s="6"/>
      <c r="AR20" s="6"/>
      <c r="AS20" s="6"/>
    </row>
    <row r="21" spans="2:47" ht="13.5" customHeight="1" x14ac:dyDescent="0.25">
      <c r="B21" t="s">
        <v>297</v>
      </c>
      <c r="C21" s="10" t="s">
        <v>506</v>
      </c>
      <c r="D21" s="40">
        <v>38632</v>
      </c>
      <c r="E21">
        <v>11</v>
      </c>
      <c r="F21" t="s">
        <v>830</v>
      </c>
      <c r="G21" s="2" t="s">
        <v>224</v>
      </c>
      <c r="H21" s="6">
        <v>30</v>
      </c>
      <c r="I21" s="7">
        <v>-5</v>
      </c>
      <c r="L21" s="34"/>
      <c r="M21" s="6">
        <v>40</v>
      </c>
      <c r="N21" s="7">
        <v>3</v>
      </c>
      <c r="Q21" s="34"/>
      <c r="R21" s="6">
        <v>21</v>
      </c>
      <c r="S21" s="7">
        <v>1</v>
      </c>
      <c r="V21" s="34"/>
      <c r="W21" s="6">
        <v>-10</v>
      </c>
      <c r="X21" s="7">
        <v>-8</v>
      </c>
      <c r="Y21" t="s">
        <v>639</v>
      </c>
      <c r="AC21" s="6"/>
      <c r="AD21" s="6"/>
      <c r="AF21" s="6"/>
      <c r="AG21" s="6"/>
      <c r="AI21" s="6"/>
      <c r="AJ21" s="6"/>
      <c r="AM21" s="6"/>
      <c r="AN21" s="6"/>
      <c r="AO21" s="6"/>
      <c r="AR21" s="6"/>
      <c r="AS21" s="6"/>
    </row>
    <row r="22" spans="2:47" ht="13.5" customHeight="1" x14ac:dyDescent="0.25">
      <c r="B22" t="s">
        <v>297</v>
      </c>
      <c r="C22" s="9" t="s">
        <v>874</v>
      </c>
      <c r="D22" s="39">
        <v>38640</v>
      </c>
      <c r="F22" t="s">
        <v>844</v>
      </c>
      <c r="G22" s="2"/>
      <c r="H22" s="6">
        <v>33</v>
      </c>
      <c r="I22" s="7"/>
      <c r="L22" s="34"/>
      <c r="M22" s="6">
        <v>41</v>
      </c>
      <c r="N22" s="7"/>
      <c r="Q22" s="34"/>
      <c r="R22" s="6">
        <v>18</v>
      </c>
      <c r="S22" s="7"/>
      <c r="V22" s="34"/>
      <c r="W22" s="6">
        <v>-8</v>
      </c>
      <c r="X22" s="7"/>
      <c r="Y22" s="3" t="s">
        <v>842</v>
      </c>
      <c r="AC22" s="6"/>
      <c r="AD22" s="6"/>
      <c r="AF22" s="6"/>
      <c r="AG22" s="6"/>
      <c r="AI22" s="6"/>
      <c r="AJ22" s="6"/>
      <c r="AM22" s="6"/>
      <c r="AN22" s="6"/>
      <c r="AO22" s="6"/>
      <c r="AR22" s="6"/>
      <c r="AS22" s="6"/>
    </row>
    <row r="23" spans="2:47" ht="13.5" customHeight="1" x14ac:dyDescent="0.25">
      <c r="B23" t="s">
        <v>297</v>
      </c>
      <c r="C23" s="9" t="s">
        <v>641</v>
      </c>
      <c r="D23" s="39">
        <v>38644</v>
      </c>
      <c r="E23">
        <v>22</v>
      </c>
      <c r="F23" t="s">
        <v>678</v>
      </c>
      <c r="G23" s="2" t="s">
        <v>82</v>
      </c>
      <c r="H23" s="6">
        <v>33</v>
      </c>
      <c r="I23" s="7">
        <v>1</v>
      </c>
      <c r="L23" s="34"/>
      <c r="M23" s="6">
        <v>36</v>
      </c>
      <c r="N23" s="7">
        <v>-2</v>
      </c>
      <c r="Q23" s="34"/>
      <c r="R23" s="6">
        <v>22</v>
      </c>
      <c r="S23" s="7">
        <v>0</v>
      </c>
      <c r="V23" s="34"/>
      <c r="W23" s="6">
        <v>-3</v>
      </c>
      <c r="X23" s="7">
        <v>3</v>
      </c>
      <c r="Y23" t="s">
        <v>639</v>
      </c>
      <c r="AC23" s="6"/>
      <c r="AD23" s="6"/>
      <c r="AF23" s="6"/>
      <c r="AG23" s="6"/>
      <c r="AI23" s="6"/>
      <c r="AJ23" s="6"/>
      <c r="AM23" s="6"/>
      <c r="AN23" s="6"/>
      <c r="AO23" s="6"/>
      <c r="AR23" s="6"/>
      <c r="AS23" s="6"/>
    </row>
    <row r="24" spans="2:47" ht="13.5" customHeight="1" x14ac:dyDescent="0.25">
      <c r="B24" t="s">
        <v>297</v>
      </c>
      <c r="C24" s="9" t="s">
        <v>566</v>
      </c>
      <c r="D24" s="39">
        <v>38650</v>
      </c>
      <c r="E24">
        <v>29</v>
      </c>
      <c r="F24" t="s">
        <v>821</v>
      </c>
      <c r="G24" s="2" t="s">
        <v>54</v>
      </c>
      <c r="H24" s="6">
        <v>32</v>
      </c>
      <c r="I24" s="7">
        <v>0</v>
      </c>
      <c r="J24" s="35">
        <v>31</v>
      </c>
      <c r="K24" s="35">
        <v>33</v>
      </c>
      <c r="L24" s="35">
        <f>J24-K24</f>
        <v>-2</v>
      </c>
      <c r="M24" s="6">
        <v>40</v>
      </c>
      <c r="N24" s="7">
        <v>0</v>
      </c>
      <c r="O24" s="35">
        <v>40</v>
      </c>
      <c r="P24" s="35">
        <v>41</v>
      </c>
      <c r="Q24" s="35">
        <f>O24-P24</f>
        <v>-1</v>
      </c>
      <c r="R24" s="6">
        <v>19</v>
      </c>
      <c r="S24" s="7">
        <v>-1</v>
      </c>
      <c r="T24" s="35">
        <v>20</v>
      </c>
      <c r="U24" s="35">
        <v>18</v>
      </c>
      <c r="V24" s="35">
        <f>T24-U24</f>
        <v>2</v>
      </c>
      <c r="W24" s="6">
        <v>-8</v>
      </c>
      <c r="X24" s="7">
        <v>0</v>
      </c>
      <c r="Y24" t="s">
        <v>842</v>
      </c>
      <c r="AC24" s="6"/>
      <c r="AD24" s="6"/>
      <c r="AF24" s="6">
        <v>35</v>
      </c>
      <c r="AG24" s="6">
        <v>56</v>
      </c>
      <c r="AH24" s="7">
        <f>AF24-AG24</f>
        <v>-21</v>
      </c>
      <c r="AI24" s="6"/>
      <c r="AJ24" s="6"/>
      <c r="AL24" s="4" t="s">
        <v>875</v>
      </c>
      <c r="AM24" s="6"/>
      <c r="AN24" s="6"/>
      <c r="AO24" s="6"/>
      <c r="AR24" s="6">
        <v>33</v>
      </c>
      <c r="AS24" s="6">
        <v>53</v>
      </c>
      <c r="AT24" s="7">
        <f>AR24-AS24</f>
        <v>-20</v>
      </c>
      <c r="AU24" s="4" t="s">
        <v>871</v>
      </c>
    </row>
    <row r="25" spans="2:47" ht="13.5" customHeight="1" x14ac:dyDescent="0.25">
      <c r="B25" t="s">
        <v>297</v>
      </c>
      <c r="C25" s="9" t="s">
        <v>353</v>
      </c>
      <c r="D25" s="39">
        <v>38645</v>
      </c>
      <c r="F25" t="s">
        <v>577</v>
      </c>
      <c r="G25" s="2"/>
      <c r="H25" s="6">
        <v>34</v>
      </c>
      <c r="I25" s="7">
        <v>5</v>
      </c>
      <c r="M25" s="6">
        <v>40</v>
      </c>
      <c r="N25" s="7">
        <v>1</v>
      </c>
      <c r="R25" s="6">
        <v>21</v>
      </c>
      <c r="S25" s="7">
        <v>-4</v>
      </c>
      <c r="W25" s="6">
        <v>-6</v>
      </c>
      <c r="X25" s="7">
        <v>4</v>
      </c>
      <c r="Y25" t="s">
        <v>718</v>
      </c>
      <c r="Z25" t="s">
        <v>840</v>
      </c>
      <c r="AC25" s="6"/>
      <c r="AD25" s="6"/>
      <c r="AE25" s="7"/>
      <c r="AF25" s="6">
        <v>36</v>
      </c>
      <c r="AG25" s="6">
        <v>55</v>
      </c>
      <c r="AH25" s="7">
        <f>AF25-AG25</f>
        <v>-19</v>
      </c>
      <c r="AI25" s="6"/>
      <c r="AJ25" s="6"/>
      <c r="AK25" s="7"/>
      <c r="AL25" s="4" t="s">
        <v>870</v>
      </c>
      <c r="AM25" s="6"/>
      <c r="AN25" s="6"/>
      <c r="AO25" s="6"/>
      <c r="AR25" s="6"/>
      <c r="AS25" s="6"/>
    </row>
    <row r="26" spans="2:47" ht="13.5" customHeight="1" x14ac:dyDescent="0.25">
      <c r="B26" t="s">
        <v>296</v>
      </c>
      <c r="D26" s="39">
        <v>38658</v>
      </c>
      <c r="E26">
        <v>6</v>
      </c>
      <c r="F26" t="s">
        <v>844</v>
      </c>
      <c r="G26" s="2" t="s">
        <v>124</v>
      </c>
      <c r="H26" s="6">
        <v>35</v>
      </c>
      <c r="I26" s="7">
        <v>2</v>
      </c>
      <c r="L26" s="34"/>
      <c r="M26" s="6">
        <v>37</v>
      </c>
      <c r="N26" s="7">
        <v>-4</v>
      </c>
      <c r="Q26" s="34"/>
      <c r="R26" s="6">
        <v>20</v>
      </c>
      <c r="S26" s="7">
        <v>2</v>
      </c>
      <c r="V26" s="34"/>
      <c r="W26" s="6">
        <v>-2</v>
      </c>
      <c r="X26" s="7">
        <v>6</v>
      </c>
      <c r="Y26" s="3" t="s">
        <v>842</v>
      </c>
      <c r="AC26" s="6"/>
      <c r="AD26" s="6"/>
      <c r="AF26" s="6"/>
      <c r="AG26" s="6"/>
      <c r="AI26" s="6"/>
      <c r="AJ26" s="6"/>
      <c r="AM26" s="6"/>
      <c r="AN26" s="6"/>
      <c r="AO26" s="6"/>
      <c r="AR26" s="6"/>
      <c r="AS26" s="6"/>
    </row>
    <row r="27" spans="2:47" ht="13.5" customHeight="1" x14ac:dyDescent="0.25">
      <c r="B27" t="s">
        <v>296</v>
      </c>
      <c r="C27" s="9" t="s">
        <v>571</v>
      </c>
      <c r="D27" s="39">
        <v>38658</v>
      </c>
      <c r="E27">
        <v>6</v>
      </c>
      <c r="F27" t="s">
        <v>678</v>
      </c>
      <c r="G27" s="2" t="s">
        <v>194</v>
      </c>
      <c r="H27" s="6">
        <v>33</v>
      </c>
      <c r="I27" s="7">
        <v>0</v>
      </c>
      <c r="L27" s="34"/>
      <c r="M27" s="6">
        <v>39</v>
      </c>
      <c r="N27" s="7">
        <v>3</v>
      </c>
      <c r="Q27" s="34"/>
      <c r="R27" s="6">
        <v>21</v>
      </c>
      <c r="S27" s="7">
        <v>-1</v>
      </c>
      <c r="V27" s="34"/>
      <c r="W27" s="6">
        <f>H27-M27</f>
        <v>-6</v>
      </c>
      <c r="X27" s="7">
        <v>-3</v>
      </c>
      <c r="Y27" t="s">
        <v>639</v>
      </c>
      <c r="AC27" s="6"/>
      <c r="AD27" s="6"/>
      <c r="AF27" s="6"/>
      <c r="AG27" s="6"/>
      <c r="AI27" s="6"/>
      <c r="AJ27" s="6"/>
      <c r="AM27" s="6"/>
      <c r="AN27" s="6"/>
      <c r="AO27" s="6"/>
      <c r="AR27" s="6"/>
      <c r="AS27" s="6"/>
    </row>
    <row r="28" spans="2:47" ht="13.5" customHeight="1" x14ac:dyDescent="0.25">
      <c r="B28" t="s">
        <v>296</v>
      </c>
      <c r="C28" s="10" t="s">
        <v>591</v>
      </c>
      <c r="D28" s="40">
        <v>38660</v>
      </c>
      <c r="E28">
        <v>8</v>
      </c>
      <c r="F28" t="s">
        <v>830</v>
      </c>
      <c r="G28" s="2" t="s">
        <v>224</v>
      </c>
      <c r="H28" s="6">
        <v>32</v>
      </c>
      <c r="I28" s="7">
        <v>2</v>
      </c>
      <c r="L28" s="34"/>
      <c r="M28" s="6">
        <v>40</v>
      </c>
      <c r="N28" s="7">
        <v>0</v>
      </c>
      <c r="Q28" s="34"/>
      <c r="R28" s="6">
        <v>19</v>
      </c>
      <c r="S28" s="7">
        <v>-2</v>
      </c>
      <c r="V28" s="34"/>
      <c r="W28" s="6">
        <v>-8</v>
      </c>
      <c r="X28" s="7">
        <v>2</v>
      </c>
      <c r="Y28" t="s">
        <v>639</v>
      </c>
      <c r="AC28" s="6"/>
      <c r="AD28" s="6"/>
      <c r="AF28" s="6"/>
      <c r="AG28" s="6"/>
      <c r="AI28" s="6"/>
      <c r="AJ28" s="6"/>
      <c r="AM28" s="6"/>
      <c r="AN28" s="6"/>
      <c r="AO28" s="6"/>
      <c r="AR28" s="6"/>
      <c r="AS28" s="6"/>
    </row>
    <row r="29" spans="2:47" ht="13.5" customHeight="1" x14ac:dyDescent="0.25">
      <c r="B29" t="s">
        <v>296</v>
      </c>
      <c r="C29" s="9" t="s">
        <v>363</v>
      </c>
      <c r="D29" s="39">
        <v>38673</v>
      </c>
      <c r="E29">
        <v>26</v>
      </c>
      <c r="F29" t="s">
        <v>577</v>
      </c>
      <c r="G29" s="2" t="s">
        <v>196</v>
      </c>
      <c r="H29" s="6">
        <v>32</v>
      </c>
      <c r="I29" s="7">
        <v>-2</v>
      </c>
      <c r="M29" s="6">
        <v>42</v>
      </c>
      <c r="N29" s="7">
        <v>2</v>
      </c>
      <c r="R29" s="6">
        <v>19</v>
      </c>
      <c r="S29" s="7">
        <v>0</v>
      </c>
      <c r="W29" s="6">
        <v>-10</v>
      </c>
      <c r="X29" s="7">
        <v>-4</v>
      </c>
      <c r="Y29" t="s">
        <v>718</v>
      </c>
      <c r="Z29" t="s">
        <v>840</v>
      </c>
      <c r="AC29" s="6"/>
      <c r="AD29" s="6"/>
      <c r="AE29" s="7"/>
      <c r="AF29" s="6">
        <v>37</v>
      </c>
      <c r="AG29" s="6">
        <v>55</v>
      </c>
      <c r="AH29" s="7">
        <f>AF29-AG29</f>
        <v>-18</v>
      </c>
      <c r="AI29" s="6"/>
      <c r="AJ29" s="6"/>
      <c r="AK29" s="7"/>
      <c r="AL29" s="4" t="s">
        <v>870</v>
      </c>
      <c r="AM29" s="6"/>
      <c r="AN29" s="6"/>
      <c r="AO29" s="6"/>
      <c r="AR29" s="6"/>
      <c r="AS29" s="6"/>
    </row>
    <row r="30" spans="2:47" ht="13.5" customHeight="1" x14ac:dyDescent="0.25">
      <c r="B30" t="s">
        <v>296</v>
      </c>
      <c r="C30" s="9" t="s">
        <v>437</v>
      </c>
      <c r="D30" s="39">
        <v>38674</v>
      </c>
      <c r="E30">
        <v>22</v>
      </c>
      <c r="F30" t="s">
        <v>678</v>
      </c>
      <c r="G30" s="2" t="s">
        <v>82</v>
      </c>
      <c r="H30" s="6">
        <v>33</v>
      </c>
      <c r="I30" s="7">
        <v>0</v>
      </c>
      <c r="L30" s="34"/>
      <c r="M30" s="6">
        <v>38</v>
      </c>
      <c r="N30" s="7">
        <v>-1</v>
      </c>
      <c r="Q30" s="34"/>
      <c r="R30" s="6">
        <v>19</v>
      </c>
      <c r="S30" s="7">
        <v>-2</v>
      </c>
      <c r="V30" s="34"/>
      <c r="W30" s="6">
        <v>-5</v>
      </c>
      <c r="X30" s="7">
        <v>1</v>
      </c>
      <c r="Y30" t="s">
        <v>639</v>
      </c>
      <c r="AC30" s="6"/>
      <c r="AD30" s="6"/>
      <c r="AF30" s="6"/>
      <c r="AG30" s="6"/>
      <c r="AI30" s="6"/>
      <c r="AJ30" s="6"/>
      <c r="AM30" s="6"/>
      <c r="AN30" s="6"/>
      <c r="AO30" s="6"/>
      <c r="AR30" s="6"/>
      <c r="AS30" s="6"/>
    </row>
    <row r="31" spans="2:47" ht="13.5" customHeight="1" x14ac:dyDescent="0.25">
      <c r="B31" t="s">
        <v>296</v>
      </c>
      <c r="C31" s="9" t="s">
        <v>688</v>
      </c>
      <c r="D31" s="39">
        <v>38678</v>
      </c>
      <c r="E31">
        <v>25</v>
      </c>
      <c r="F31" t="s">
        <v>821</v>
      </c>
      <c r="G31" s="2" t="s">
        <v>54</v>
      </c>
      <c r="H31" s="6">
        <v>35</v>
      </c>
      <c r="I31" s="7">
        <v>3</v>
      </c>
      <c r="J31" s="35">
        <v>35</v>
      </c>
      <c r="K31" s="35">
        <v>36</v>
      </c>
      <c r="L31" s="35">
        <f>J31-K31</f>
        <v>-1</v>
      </c>
      <c r="M31" s="6">
        <v>37</v>
      </c>
      <c r="N31" s="7">
        <v>-3</v>
      </c>
      <c r="O31" s="35">
        <v>37</v>
      </c>
      <c r="P31" s="35">
        <v>36</v>
      </c>
      <c r="Q31" s="35">
        <f>O31-P31</f>
        <v>1</v>
      </c>
      <c r="R31" s="6">
        <v>20</v>
      </c>
      <c r="S31" s="7">
        <v>1</v>
      </c>
      <c r="T31" s="35">
        <v>20</v>
      </c>
      <c r="U31" s="35">
        <v>21</v>
      </c>
      <c r="V31" s="35">
        <f>T31-U31</f>
        <v>-1</v>
      </c>
      <c r="W31" s="6">
        <v>-2</v>
      </c>
      <c r="X31" s="7">
        <v>6</v>
      </c>
      <c r="Y31" t="s">
        <v>842</v>
      </c>
      <c r="AC31" s="6"/>
      <c r="AD31" s="6"/>
      <c r="AF31" s="6"/>
      <c r="AG31" s="6"/>
      <c r="AI31" s="6"/>
      <c r="AJ31" s="6"/>
      <c r="AM31" s="6">
        <v>24</v>
      </c>
      <c r="AN31" s="6">
        <v>30</v>
      </c>
      <c r="AO31" s="6">
        <v>13</v>
      </c>
      <c r="AQ31" s="4" t="s">
        <v>876</v>
      </c>
      <c r="AR31" s="6">
        <v>30</v>
      </c>
      <c r="AS31" s="6">
        <v>55</v>
      </c>
      <c r="AT31" s="7">
        <f>AR31-AS31</f>
        <v>-25</v>
      </c>
      <c r="AU31" s="4" t="s">
        <v>871</v>
      </c>
    </row>
    <row r="32" spans="2:47" ht="13.5" customHeight="1" x14ac:dyDescent="0.25">
      <c r="B32" t="s">
        <v>266</v>
      </c>
      <c r="C32" s="10" t="s">
        <v>572</v>
      </c>
      <c r="D32" s="40">
        <v>38691</v>
      </c>
      <c r="E32">
        <v>6</v>
      </c>
      <c r="F32" t="s">
        <v>821</v>
      </c>
      <c r="G32" s="2" t="s">
        <v>182</v>
      </c>
      <c r="H32" s="6">
        <v>36</v>
      </c>
      <c r="I32" s="7">
        <v>1</v>
      </c>
      <c r="J32" s="35">
        <v>33</v>
      </c>
      <c r="K32" s="35">
        <v>39</v>
      </c>
      <c r="L32" s="35">
        <f>J32-K32</f>
        <v>-6</v>
      </c>
      <c r="M32" s="6">
        <v>36</v>
      </c>
      <c r="N32" s="7">
        <v>-1</v>
      </c>
      <c r="O32" s="35">
        <v>38</v>
      </c>
      <c r="P32" s="35">
        <v>34</v>
      </c>
      <c r="Q32" s="35">
        <f>O32-P32</f>
        <v>4</v>
      </c>
      <c r="R32" s="6">
        <v>18</v>
      </c>
      <c r="S32" s="7">
        <v>-2</v>
      </c>
      <c r="T32" s="35">
        <v>19</v>
      </c>
      <c r="U32" s="35">
        <v>18</v>
      </c>
      <c r="V32" s="35">
        <f>T32-U32</f>
        <v>1</v>
      </c>
      <c r="W32" s="6">
        <v>0</v>
      </c>
      <c r="X32" s="7">
        <v>2</v>
      </c>
      <c r="Y32" t="s">
        <v>842</v>
      </c>
      <c r="AC32" s="6"/>
      <c r="AD32" s="6"/>
      <c r="AF32" s="6"/>
      <c r="AG32" s="6"/>
      <c r="AI32" s="6"/>
      <c r="AJ32" s="6"/>
      <c r="AM32" s="6"/>
      <c r="AN32" s="6"/>
      <c r="AO32" s="6"/>
      <c r="AR32" s="6"/>
      <c r="AS32" s="6"/>
    </row>
    <row r="33" spans="1:47" ht="13.5" customHeight="1" x14ac:dyDescent="0.25">
      <c r="B33" t="s">
        <v>266</v>
      </c>
      <c r="C33" s="10" t="s">
        <v>645</v>
      </c>
      <c r="D33" s="40">
        <v>38692</v>
      </c>
      <c r="E33">
        <v>11</v>
      </c>
      <c r="F33" t="s">
        <v>821</v>
      </c>
      <c r="G33" s="2" t="s">
        <v>192</v>
      </c>
      <c r="H33" s="6">
        <v>37</v>
      </c>
      <c r="I33" s="7">
        <v>1</v>
      </c>
      <c r="J33" s="35">
        <v>37</v>
      </c>
      <c r="K33" s="35">
        <v>38</v>
      </c>
      <c r="L33" s="35">
        <f>J33-K33</f>
        <v>-1</v>
      </c>
      <c r="M33" s="6">
        <v>36</v>
      </c>
      <c r="N33" s="7">
        <v>0</v>
      </c>
      <c r="O33" s="35">
        <v>36</v>
      </c>
      <c r="P33" s="35">
        <v>37</v>
      </c>
      <c r="Q33" s="35">
        <f>O33-P33</f>
        <v>-1</v>
      </c>
      <c r="R33" s="6">
        <v>18</v>
      </c>
      <c r="S33" s="7">
        <v>0</v>
      </c>
      <c r="T33" s="35">
        <v>19</v>
      </c>
      <c r="U33" s="35">
        <v>18</v>
      </c>
      <c r="V33" s="35">
        <f>T33-U33</f>
        <v>1</v>
      </c>
      <c r="W33" s="6">
        <v>1</v>
      </c>
      <c r="X33" s="7">
        <v>1</v>
      </c>
      <c r="Y33" t="s">
        <v>842</v>
      </c>
      <c r="AC33" s="6">
        <v>52</v>
      </c>
      <c r="AD33" s="6">
        <v>18</v>
      </c>
      <c r="AE33" s="7">
        <f>AC33-AD33</f>
        <v>34</v>
      </c>
      <c r="AF33" s="6">
        <v>39</v>
      </c>
      <c r="AG33" s="6">
        <v>57</v>
      </c>
      <c r="AH33" s="7">
        <f>AF33-AG33</f>
        <v>-18</v>
      </c>
      <c r="AI33" s="6">
        <v>45</v>
      </c>
      <c r="AJ33" s="6">
        <v>37</v>
      </c>
      <c r="AK33" s="7">
        <f>AI33-AJ33</f>
        <v>8</v>
      </c>
      <c r="AL33" s="4" t="s">
        <v>826</v>
      </c>
      <c r="AM33" s="6">
        <v>30</v>
      </c>
      <c r="AN33" s="6">
        <v>30</v>
      </c>
      <c r="AO33" s="6">
        <v>11</v>
      </c>
      <c r="AQ33" s="4" t="s">
        <v>876</v>
      </c>
      <c r="AR33" s="6">
        <v>30</v>
      </c>
      <c r="AS33" s="6">
        <v>54</v>
      </c>
      <c r="AT33" s="7">
        <f>AR33-AS33</f>
        <v>-24</v>
      </c>
      <c r="AU33" s="4" t="s">
        <v>871</v>
      </c>
    </row>
    <row r="34" spans="1:47" ht="13.5" customHeight="1" x14ac:dyDescent="0.25">
      <c r="B34" t="s">
        <v>266</v>
      </c>
      <c r="C34" s="10" t="s">
        <v>647</v>
      </c>
      <c r="D34" s="40">
        <v>38693</v>
      </c>
      <c r="E34">
        <v>11</v>
      </c>
      <c r="F34" t="s">
        <v>678</v>
      </c>
      <c r="G34" s="2" t="s">
        <v>194</v>
      </c>
      <c r="H34" s="6">
        <v>37</v>
      </c>
      <c r="I34" s="7">
        <v>4</v>
      </c>
      <c r="M34" s="6">
        <v>35</v>
      </c>
      <c r="N34" s="7">
        <v>-3</v>
      </c>
      <c r="Q34" s="34"/>
      <c r="R34" s="6">
        <v>21</v>
      </c>
      <c r="S34" s="7">
        <v>2</v>
      </c>
      <c r="V34" s="34"/>
      <c r="W34" s="6">
        <v>2</v>
      </c>
      <c r="X34" s="7">
        <v>7</v>
      </c>
      <c r="Y34" t="s">
        <v>639</v>
      </c>
      <c r="AC34" s="6"/>
      <c r="AD34" s="6"/>
      <c r="AF34" s="6"/>
      <c r="AG34" s="6"/>
      <c r="AI34" s="6"/>
      <c r="AJ34" s="6"/>
      <c r="AM34" s="6"/>
      <c r="AN34" s="6"/>
      <c r="AO34" s="6"/>
      <c r="AR34" s="6"/>
      <c r="AS34" s="6"/>
    </row>
    <row r="35" spans="1:47" ht="13.5" customHeight="1" x14ac:dyDescent="0.25">
      <c r="B35" t="s">
        <v>266</v>
      </c>
      <c r="C35" s="10" t="s">
        <v>419</v>
      </c>
      <c r="D35" s="40">
        <v>38694</v>
      </c>
      <c r="E35">
        <v>11</v>
      </c>
      <c r="F35" t="s">
        <v>844</v>
      </c>
      <c r="G35" s="2" t="s">
        <v>124</v>
      </c>
      <c r="H35" s="6">
        <v>37</v>
      </c>
      <c r="I35" s="7">
        <v>2</v>
      </c>
      <c r="M35" s="6">
        <v>38</v>
      </c>
      <c r="N35" s="7">
        <v>1</v>
      </c>
      <c r="Q35" s="34"/>
      <c r="R35" s="6">
        <v>17</v>
      </c>
      <c r="S35" s="7">
        <v>-2</v>
      </c>
      <c r="V35" s="34"/>
      <c r="W35" s="6">
        <v>-1</v>
      </c>
      <c r="X35" s="7">
        <v>1</v>
      </c>
      <c r="Y35" s="3" t="s">
        <v>842</v>
      </c>
      <c r="Z35" t="s">
        <v>877</v>
      </c>
      <c r="AC35" s="6"/>
      <c r="AD35" s="6"/>
      <c r="AF35" s="6"/>
      <c r="AG35" s="6"/>
      <c r="AI35" s="6"/>
      <c r="AJ35" s="6"/>
      <c r="AM35" s="6"/>
      <c r="AN35" s="6"/>
      <c r="AO35" s="6"/>
      <c r="AR35" s="6"/>
      <c r="AS35" s="6"/>
    </row>
    <row r="36" spans="1:47" ht="13.5" customHeight="1" x14ac:dyDescent="0.25">
      <c r="B36" t="s">
        <v>266</v>
      </c>
      <c r="C36" s="10" t="s">
        <v>623</v>
      </c>
      <c r="D36" s="40">
        <v>38695</v>
      </c>
      <c r="E36">
        <v>13</v>
      </c>
      <c r="F36" t="s">
        <v>830</v>
      </c>
      <c r="G36" s="2" t="s">
        <v>224</v>
      </c>
      <c r="H36" s="6">
        <v>35</v>
      </c>
      <c r="I36" s="7">
        <v>3</v>
      </c>
      <c r="M36" s="6">
        <v>38</v>
      </c>
      <c r="N36" s="7">
        <v>-2</v>
      </c>
      <c r="Q36" s="34"/>
      <c r="R36" s="6">
        <v>19</v>
      </c>
      <c r="S36" s="7">
        <v>0</v>
      </c>
      <c r="V36" s="34"/>
      <c r="W36" s="6">
        <v>-3</v>
      </c>
      <c r="X36" s="7">
        <v>5</v>
      </c>
      <c r="Y36" t="s">
        <v>639</v>
      </c>
      <c r="AC36" s="6"/>
      <c r="AD36" s="6"/>
      <c r="AF36" s="6"/>
      <c r="AG36" s="6"/>
      <c r="AI36" s="6"/>
      <c r="AJ36" s="6"/>
      <c r="AM36" s="6"/>
      <c r="AN36" s="6"/>
      <c r="AO36" s="6"/>
      <c r="AR36" s="6"/>
      <c r="AS36" s="6"/>
    </row>
    <row r="37" spans="1:47" ht="13.5" customHeight="1" x14ac:dyDescent="0.25">
      <c r="B37" t="s">
        <v>266</v>
      </c>
      <c r="C37" s="10" t="s">
        <v>444</v>
      </c>
      <c r="D37" s="40">
        <v>38695</v>
      </c>
      <c r="E37">
        <v>18</v>
      </c>
      <c r="F37" t="s">
        <v>577</v>
      </c>
      <c r="G37" s="2" t="s">
        <v>872</v>
      </c>
      <c r="H37" s="6">
        <v>40</v>
      </c>
      <c r="I37" s="7"/>
      <c r="M37" s="6">
        <v>31</v>
      </c>
      <c r="N37" s="7"/>
      <c r="R37" s="6">
        <v>21</v>
      </c>
      <c r="S37" s="7"/>
      <c r="W37" s="6">
        <v>9</v>
      </c>
      <c r="X37" s="7"/>
      <c r="Y37" t="s">
        <v>639</v>
      </c>
      <c r="Z37" t="s">
        <v>840</v>
      </c>
      <c r="AC37" s="6"/>
      <c r="AD37" s="6"/>
      <c r="AE37" s="7"/>
      <c r="AF37" s="6"/>
      <c r="AG37" s="6"/>
      <c r="AH37" s="7"/>
      <c r="AI37" s="6"/>
      <c r="AJ37" s="6"/>
      <c r="AK37" s="7"/>
      <c r="AM37" s="6"/>
      <c r="AN37" s="6"/>
      <c r="AO37" s="6"/>
      <c r="AR37" s="6"/>
      <c r="AS37" s="6"/>
    </row>
    <row r="38" spans="1:47" ht="13.5" customHeight="1" x14ac:dyDescent="0.25">
      <c r="B38" t="s">
        <v>266</v>
      </c>
      <c r="C38" s="9" t="s">
        <v>441</v>
      </c>
      <c r="D38" s="39">
        <v>38699</v>
      </c>
      <c r="E38">
        <v>16</v>
      </c>
      <c r="F38" t="s">
        <v>821</v>
      </c>
      <c r="G38" s="2" t="s">
        <v>54</v>
      </c>
      <c r="H38" s="6">
        <v>38</v>
      </c>
      <c r="I38" s="7">
        <v>1</v>
      </c>
      <c r="J38" s="35">
        <v>34</v>
      </c>
      <c r="K38" s="35">
        <v>41</v>
      </c>
      <c r="L38" s="35">
        <f>J38-K38</f>
        <v>-7</v>
      </c>
      <c r="M38" s="6">
        <v>36</v>
      </c>
      <c r="N38" s="7">
        <v>0</v>
      </c>
      <c r="O38" s="35">
        <v>37</v>
      </c>
      <c r="P38" s="35">
        <v>36</v>
      </c>
      <c r="Q38" s="35">
        <f>O38-P38</f>
        <v>1</v>
      </c>
      <c r="R38" s="6">
        <v>18</v>
      </c>
      <c r="S38" s="7">
        <v>0</v>
      </c>
      <c r="T38" s="35">
        <v>20</v>
      </c>
      <c r="U38" s="35">
        <v>16</v>
      </c>
      <c r="V38" s="35">
        <f>T38-U38</f>
        <v>4</v>
      </c>
      <c r="W38" s="6">
        <v>2</v>
      </c>
      <c r="X38" s="7">
        <v>1</v>
      </c>
      <c r="Y38" t="s">
        <v>842</v>
      </c>
      <c r="AC38" s="6"/>
      <c r="AD38" s="6"/>
      <c r="AF38" s="6"/>
      <c r="AG38" s="6"/>
      <c r="AI38" s="6"/>
      <c r="AJ38" s="6"/>
      <c r="AM38" s="6"/>
      <c r="AN38" s="6"/>
      <c r="AO38" s="6"/>
      <c r="AR38" s="6"/>
      <c r="AS38" s="6"/>
    </row>
    <row r="39" spans="1:47" ht="13.5" customHeight="1" x14ac:dyDescent="0.25">
      <c r="B39" t="s">
        <v>266</v>
      </c>
      <c r="C39" s="9" t="s">
        <v>518</v>
      </c>
      <c r="D39" s="39">
        <v>38701</v>
      </c>
      <c r="E39">
        <v>20</v>
      </c>
      <c r="F39" t="s">
        <v>678</v>
      </c>
      <c r="G39" s="2" t="s">
        <v>82</v>
      </c>
      <c r="H39" s="6">
        <v>37</v>
      </c>
      <c r="I39" s="7">
        <v>0</v>
      </c>
      <c r="M39" s="6">
        <v>36</v>
      </c>
      <c r="N39" s="7">
        <v>1</v>
      </c>
      <c r="Q39" s="34"/>
      <c r="R39" s="6">
        <v>21</v>
      </c>
      <c r="S39" s="7">
        <v>0</v>
      </c>
      <c r="V39" s="34"/>
      <c r="W39" s="6">
        <v>1</v>
      </c>
      <c r="X39" s="7">
        <v>-1</v>
      </c>
      <c r="Y39" t="s">
        <v>639</v>
      </c>
      <c r="AC39" s="6"/>
      <c r="AD39" s="6"/>
      <c r="AF39" s="6"/>
      <c r="AG39" s="6"/>
      <c r="AI39" s="6"/>
      <c r="AJ39" s="6"/>
      <c r="AM39" s="6"/>
      <c r="AN39" s="6"/>
      <c r="AO39" s="6"/>
      <c r="AR39" s="6"/>
      <c r="AS39" s="6"/>
    </row>
    <row r="40" spans="1:47" ht="13.5" customHeight="1" x14ac:dyDescent="0.25">
      <c r="A40" s="1">
        <v>2006</v>
      </c>
      <c r="B40" t="s">
        <v>267</v>
      </c>
      <c r="C40" s="10" t="s">
        <v>657</v>
      </c>
      <c r="D40" s="40">
        <v>38722</v>
      </c>
      <c r="E40">
        <v>8</v>
      </c>
      <c r="F40" t="s">
        <v>844</v>
      </c>
      <c r="G40" s="2" t="s">
        <v>124</v>
      </c>
      <c r="H40" s="6">
        <v>38</v>
      </c>
      <c r="I40" s="7">
        <v>1</v>
      </c>
      <c r="M40" s="6">
        <v>38</v>
      </c>
      <c r="N40" s="7">
        <v>0</v>
      </c>
      <c r="Q40" s="34"/>
      <c r="R40" s="6">
        <v>16</v>
      </c>
      <c r="S40" s="7">
        <v>-1</v>
      </c>
      <c r="V40" s="34"/>
      <c r="W40" s="6">
        <v>0</v>
      </c>
      <c r="X40" s="7">
        <v>1</v>
      </c>
      <c r="Y40" s="3" t="s">
        <v>842</v>
      </c>
      <c r="AC40" s="6"/>
      <c r="AD40" s="6"/>
      <c r="AF40" s="6"/>
      <c r="AG40" s="6"/>
      <c r="AI40" s="6"/>
      <c r="AJ40" s="6"/>
      <c r="AM40" s="6"/>
      <c r="AN40" s="6"/>
      <c r="AO40" s="6"/>
      <c r="AR40" s="6"/>
      <c r="AS40" s="6"/>
    </row>
    <row r="41" spans="1:47" ht="13.5" customHeight="1" x14ac:dyDescent="0.25">
      <c r="B41" t="s">
        <v>267</v>
      </c>
      <c r="C41" s="9" t="s">
        <v>645</v>
      </c>
      <c r="D41" s="39">
        <v>38723</v>
      </c>
      <c r="E41">
        <v>10</v>
      </c>
      <c r="F41" t="s">
        <v>830</v>
      </c>
      <c r="G41" s="2" t="s">
        <v>224</v>
      </c>
      <c r="H41" s="6">
        <v>36</v>
      </c>
      <c r="I41" s="7">
        <v>1</v>
      </c>
      <c r="M41" s="6">
        <v>39</v>
      </c>
      <c r="N41" s="7">
        <v>1</v>
      </c>
      <c r="Q41" s="34"/>
      <c r="R41" s="6">
        <v>16</v>
      </c>
      <c r="S41" s="7">
        <v>-3</v>
      </c>
      <c r="V41" s="34"/>
      <c r="W41" s="6">
        <v>-3</v>
      </c>
      <c r="X41" s="7">
        <v>0</v>
      </c>
      <c r="Y41" t="s">
        <v>639</v>
      </c>
      <c r="Z41" t="s">
        <v>878</v>
      </c>
      <c r="AC41" s="6"/>
      <c r="AD41" s="6"/>
      <c r="AE41">
        <v>5.28</v>
      </c>
      <c r="AF41" s="6"/>
      <c r="AG41" s="6"/>
      <c r="AH41">
        <v>5.33</v>
      </c>
      <c r="AI41" s="6"/>
      <c r="AJ41" s="6"/>
      <c r="AK41">
        <v>4.6900000000000004</v>
      </c>
      <c r="AL41" s="4" t="s">
        <v>879</v>
      </c>
      <c r="AM41" s="6"/>
      <c r="AN41" s="6"/>
      <c r="AO41" s="6"/>
      <c r="AR41" s="6"/>
      <c r="AS41" s="6"/>
    </row>
    <row r="42" spans="1:47" ht="13.5" customHeight="1" x14ac:dyDescent="0.25">
      <c r="B42" t="s">
        <v>267</v>
      </c>
      <c r="C42" s="9" t="s">
        <v>562</v>
      </c>
      <c r="D42" s="39">
        <v>38728</v>
      </c>
      <c r="E42">
        <v>15</v>
      </c>
      <c r="F42" t="s">
        <v>678</v>
      </c>
      <c r="G42" s="2" t="s">
        <v>873</v>
      </c>
      <c r="H42" s="6">
        <v>39</v>
      </c>
      <c r="I42" s="7">
        <v>2</v>
      </c>
      <c r="M42" s="6">
        <v>35</v>
      </c>
      <c r="N42" s="7">
        <v>-1</v>
      </c>
      <c r="Q42" s="34"/>
      <c r="R42" s="6">
        <v>20</v>
      </c>
      <c r="S42" s="7">
        <v>-1</v>
      </c>
      <c r="V42" s="34"/>
      <c r="W42" s="6">
        <v>4</v>
      </c>
      <c r="X42" s="7">
        <v>3</v>
      </c>
      <c r="Y42" t="s">
        <v>639</v>
      </c>
      <c r="AC42" s="6"/>
      <c r="AD42" s="6"/>
      <c r="AF42" s="6"/>
      <c r="AG42" s="6"/>
      <c r="AI42" s="6"/>
      <c r="AJ42" s="6"/>
      <c r="AM42" s="6"/>
      <c r="AN42" s="6"/>
      <c r="AO42" s="6"/>
      <c r="AR42" s="6"/>
      <c r="AS42" s="6"/>
    </row>
    <row r="43" spans="1:47" ht="13.5" customHeight="1" x14ac:dyDescent="0.25">
      <c r="B43" t="s">
        <v>267</v>
      </c>
      <c r="C43" s="9" t="s">
        <v>451</v>
      </c>
      <c r="D43" s="39">
        <v>38729</v>
      </c>
      <c r="E43">
        <v>20</v>
      </c>
      <c r="F43" t="s">
        <v>577</v>
      </c>
      <c r="G43" s="2" t="s">
        <v>196</v>
      </c>
      <c r="H43" s="6">
        <v>39</v>
      </c>
      <c r="I43" s="7">
        <v>-1</v>
      </c>
      <c r="M43" s="6">
        <v>39</v>
      </c>
      <c r="N43" s="7">
        <v>8</v>
      </c>
      <c r="R43" s="6">
        <v>15</v>
      </c>
      <c r="S43" s="7">
        <v>-6</v>
      </c>
      <c r="W43" s="6">
        <v>0</v>
      </c>
      <c r="X43" s="7">
        <v>-9</v>
      </c>
      <c r="Y43" t="s">
        <v>639</v>
      </c>
      <c r="Z43" t="s">
        <v>840</v>
      </c>
      <c r="AC43" s="6"/>
      <c r="AD43" s="6"/>
      <c r="AE43" s="7"/>
      <c r="AF43" s="6"/>
      <c r="AG43" s="6"/>
      <c r="AH43" s="7"/>
      <c r="AI43" s="6"/>
      <c r="AJ43" s="6"/>
      <c r="AK43" s="7"/>
      <c r="AM43" s="6"/>
      <c r="AN43" s="6"/>
      <c r="AO43" s="6"/>
      <c r="AR43" s="6"/>
      <c r="AS43" s="6"/>
    </row>
    <row r="44" spans="1:47" ht="13.5" customHeight="1" x14ac:dyDescent="0.25">
      <c r="B44" t="s">
        <v>267</v>
      </c>
      <c r="C44" s="9" t="s">
        <v>307</v>
      </c>
      <c r="D44" s="39">
        <v>38736</v>
      </c>
      <c r="E44">
        <v>31</v>
      </c>
      <c r="F44" t="s">
        <v>577</v>
      </c>
      <c r="G44" s="2" t="s">
        <v>72</v>
      </c>
      <c r="H44" s="6">
        <v>40</v>
      </c>
      <c r="I44" s="7">
        <v>8</v>
      </c>
      <c r="M44" s="6">
        <v>38</v>
      </c>
      <c r="N44" s="7">
        <v>-4</v>
      </c>
      <c r="R44" s="6">
        <v>17</v>
      </c>
      <c r="S44" s="7">
        <v>-2</v>
      </c>
      <c r="W44" s="6">
        <v>2</v>
      </c>
      <c r="X44" s="7">
        <v>12</v>
      </c>
      <c r="Y44" t="s">
        <v>718</v>
      </c>
      <c r="Z44" t="s">
        <v>840</v>
      </c>
      <c r="AC44" s="6">
        <v>31</v>
      </c>
      <c r="AD44" s="6">
        <v>17</v>
      </c>
      <c r="AE44" s="7">
        <f>AC44-AD44</f>
        <v>14</v>
      </c>
      <c r="AF44" s="6">
        <v>36</v>
      </c>
      <c r="AG44" s="6">
        <v>57</v>
      </c>
      <c r="AH44" s="7">
        <f>AF44-AG44</f>
        <v>-21</v>
      </c>
      <c r="AI44" s="6"/>
      <c r="AJ44" s="6"/>
      <c r="AK44" s="7"/>
      <c r="AL44" s="4" t="s">
        <v>870</v>
      </c>
      <c r="AM44" s="6"/>
      <c r="AN44" s="6"/>
      <c r="AO44" s="6"/>
      <c r="AR44" s="6"/>
      <c r="AS44" s="6"/>
    </row>
    <row r="45" spans="1:47" ht="13.5" customHeight="1" x14ac:dyDescent="0.25">
      <c r="B45" t="s">
        <v>267</v>
      </c>
      <c r="C45" s="9" t="s">
        <v>427</v>
      </c>
      <c r="D45" s="39">
        <v>38737</v>
      </c>
      <c r="E45">
        <v>24</v>
      </c>
      <c r="F45" t="s">
        <v>678</v>
      </c>
      <c r="G45" s="2" t="s">
        <v>82</v>
      </c>
      <c r="H45" s="6">
        <v>37</v>
      </c>
      <c r="I45" s="7">
        <v>-2</v>
      </c>
      <c r="M45" s="6">
        <v>36</v>
      </c>
      <c r="N45" s="7">
        <v>1</v>
      </c>
      <c r="Q45" s="34"/>
      <c r="R45" s="6">
        <v>19</v>
      </c>
      <c r="S45" s="7">
        <v>-1</v>
      </c>
      <c r="V45" s="34"/>
      <c r="W45" s="6">
        <v>1</v>
      </c>
      <c r="X45" s="7">
        <v>-3</v>
      </c>
      <c r="Y45" t="s">
        <v>639</v>
      </c>
      <c r="AC45" s="6"/>
      <c r="AD45" s="6"/>
      <c r="AF45" s="6"/>
      <c r="AG45" s="6"/>
      <c r="AI45" s="6"/>
      <c r="AJ45" s="6"/>
      <c r="AM45" s="6"/>
      <c r="AN45" s="6"/>
      <c r="AO45" s="6"/>
      <c r="AR45" s="6"/>
      <c r="AS45" s="6"/>
    </row>
    <row r="46" spans="1:47" ht="13.5" customHeight="1" x14ac:dyDescent="0.25">
      <c r="B46" t="s">
        <v>267</v>
      </c>
      <c r="C46" s="9" t="s">
        <v>601</v>
      </c>
      <c r="D46" s="39">
        <v>38741</v>
      </c>
      <c r="E46">
        <v>27</v>
      </c>
      <c r="F46" t="s">
        <v>821</v>
      </c>
      <c r="G46" s="2" t="s">
        <v>54</v>
      </c>
      <c r="H46" s="6">
        <v>39</v>
      </c>
      <c r="I46" s="7">
        <v>1</v>
      </c>
      <c r="J46" s="35">
        <v>36</v>
      </c>
      <c r="K46" s="35">
        <v>41</v>
      </c>
      <c r="L46" s="35">
        <f>J46-K46</f>
        <v>-5</v>
      </c>
      <c r="M46" s="6">
        <v>40</v>
      </c>
      <c r="N46" s="7">
        <v>4</v>
      </c>
      <c r="O46" s="35">
        <v>41</v>
      </c>
      <c r="P46" s="35">
        <v>38</v>
      </c>
      <c r="Q46" s="35">
        <f>O46-P46</f>
        <v>3</v>
      </c>
      <c r="R46" s="6">
        <v>13</v>
      </c>
      <c r="S46" s="7">
        <v>-5</v>
      </c>
      <c r="T46" s="35">
        <v>14</v>
      </c>
      <c r="U46" s="35">
        <v>13</v>
      </c>
      <c r="V46" s="35">
        <f>T46-U46</f>
        <v>1</v>
      </c>
      <c r="W46" s="6">
        <v>-1</v>
      </c>
      <c r="X46" s="7">
        <v>-3</v>
      </c>
      <c r="Y46"/>
      <c r="AC46" s="6">
        <v>39</v>
      </c>
      <c r="AD46" s="6">
        <v>17</v>
      </c>
      <c r="AE46" s="7">
        <f>AC46-AD46</f>
        <v>22</v>
      </c>
      <c r="AF46" s="6"/>
      <c r="AG46" s="6"/>
      <c r="AI46" s="6"/>
      <c r="AJ46" s="6"/>
      <c r="AL46" s="4" t="s">
        <v>875</v>
      </c>
      <c r="AM46" s="6"/>
      <c r="AN46" s="6"/>
      <c r="AO46" s="6"/>
      <c r="AR46" s="6">
        <v>30</v>
      </c>
      <c r="AS46" s="6">
        <v>53</v>
      </c>
      <c r="AT46" s="7">
        <f>AR46-AS46</f>
        <v>-23</v>
      </c>
      <c r="AU46" s="4" t="s">
        <v>871</v>
      </c>
    </row>
    <row r="47" spans="1:47" ht="13.5" customHeight="1" x14ac:dyDescent="0.25">
      <c r="B47" t="s">
        <v>267</v>
      </c>
      <c r="C47" s="9" t="s">
        <v>681</v>
      </c>
      <c r="D47" s="39">
        <v>38743</v>
      </c>
      <c r="E47">
        <v>29</v>
      </c>
      <c r="F47" t="s">
        <v>678</v>
      </c>
      <c r="G47" s="2" t="s">
        <v>194</v>
      </c>
      <c r="H47" s="6">
        <v>37</v>
      </c>
      <c r="I47" s="7">
        <v>0</v>
      </c>
      <c r="M47" s="6">
        <v>36</v>
      </c>
      <c r="N47" s="7">
        <v>0</v>
      </c>
      <c r="Q47" s="34"/>
      <c r="R47" s="6">
        <v>18</v>
      </c>
      <c r="S47" s="7">
        <v>-1</v>
      </c>
      <c r="V47" s="34"/>
      <c r="W47" s="6">
        <v>1</v>
      </c>
      <c r="X47" s="7">
        <v>0</v>
      </c>
      <c r="Y47" t="s">
        <v>639</v>
      </c>
      <c r="AC47" s="6"/>
      <c r="AD47" s="6"/>
      <c r="AF47" s="6"/>
      <c r="AG47" s="6"/>
      <c r="AI47" s="6"/>
      <c r="AJ47" s="6"/>
      <c r="AM47" s="6"/>
      <c r="AN47" s="6"/>
      <c r="AO47" s="6"/>
      <c r="AR47" s="6"/>
      <c r="AS47" s="6"/>
    </row>
    <row r="48" spans="1:47" ht="13.5" customHeight="1" x14ac:dyDescent="0.25">
      <c r="B48" t="s">
        <v>268</v>
      </c>
      <c r="C48" s="10" t="s">
        <v>584</v>
      </c>
      <c r="D48" s="40">
        <v>38751</v>
      </c>
      <c r="E48">
        <v>7</v>
      </c>
      <c r="F48" t="s">
        <v>830</v>
      </c>
      <c r="G48" s="2" t="s">
        <v>224</v>
      </c>
      <c r="H48" s="6">
        <v>37</v>
      </c>
      <c r="I48" s="7">
        <v>1</v>
      </c>
      <c r="M48" s="6">
        <v>36</v>
      </c>
      <c r="N48" s="7">
        <v>-3</v>
      </c>
      <c r="Q48" s="34"/>
      <c r="R48" s="6">
        <v>18</v>
      </c>
      <c r="S48" s="7">
        <v>2</v>
      </c>
      <c r="V48" s="34"/>
      <c r="W48" s="6">
        <v>1</v>
      </c>
      <c r="X48" s="7">
        <v>4</v>
      </c>
      <c r="Y48" t="s">
        <v>639</v>
      </c>
      <c r="AC48" s="6"/>
      <c r="AD48" s="6"/>
      <c r="AF48" s="6"/>
      <c r="AG48" s="6"/>
      <c r="AI48" s="6"/>
      <c r="AJ48" s="6"/>
      <c r="AM48" s="6"/>
      <c r="AN48" s="6"/>
      <c r="AO48" s="6"/>
      <c r="AR48" s="6"/>
      <c r="AS48" s="6"/>
    </row>
    <row r="49" spans="2:47" ht="13.5" customHeight="1" x14ac:dyDescent="0.25">
      <c r="B49" t="s">
        <v>268</v>
      </c>
      <c r="C49" s="9" t="s">
        <v>669</v>
      </c>
      <c r="D49" s="39">
        <v>38757</v>
      </c>
      <c r="E49">
        <v>12</v>
      </c>
      <c r="F49" t="s">
        <v>821</v>
      </c>
      <c r="G49" s="2" t="s">
        <v>192</v>
      </c>
      <c r="H49" s="6">
        <v>37</v>
      </c>
      <c r="I49" s="7">
        <v>-2</v>
      </c>
      <c r="J49" s="35">
        <v>34</v>
      </c>
      <c r="K49" s="35">
        <v>40</v>
      </c>
      <c r="L49" s="35">
        <f>J49-K49</f>
        <v>-6</v>
      </c>
      <c r="M49" s="6">
        <v>39</v>
      </c>
      <c r="N49" s="7">
        <v>-1</v>
      </c>
      <c r="O49" s="35">
        <v>40</v>
      </c>
      <c r="P49" s="35">
        <v>37</v>
      </c>
      <c r="Q49" s="35">
        <f>O49-P49</f>
        <v>3</v>
      </c>
      <c r="R49" s="6">
        <v>15</v>
      </c>
      <c r="S49" s="7">
        <v>2</v>
      </c>
      <c r="T49" s="35">
        <v>16</v>
      </c>
      <c r="U49" s="35">
        <v>14</v>
      </c>
      <c r="V49" s="35">
        <f>T49-U49</f>
        <v>2</v>
      </c>
      <c r="W49" s="6">
        <v>-2</v>
      </c>
      <c r="X49" s="7">
        <v>-1</v>
      </c>
      <c r="Y49" t="s">
        <v>842</v>
      </c>
      <c r="AC49" s="6"/>
      <c r="AD49" s="6"/>
      <c r="AF49" s="6"/>
      <c r="AG49" s="6"/>
      <c r="AI49" s="6"/>
      <c r="AJ49" s="6"/>
      <c r="AM49" s="6"/>
      <c r="AN49" s="6"/>
      <c r="AO49" s="6"/>
      <c r="AR49" s="6">
        <v>29</v>
      </c>
      <c r="AS49" s="6">
        <v>57</v>
      </c>
      <c r="AT49" s="7">
        <f>AR49-AS49</f>
        <v>-28</v>
      </c>
      <c r="AU49" s="4" t="s">
        <v>871</v>
      </c>
    </row>
    <row r="50" spans="2:47" ht="13.5" customHeight="1" x14ac:dyDescent="0.25">
      <c r="B50" t="s">
        <v>268</v>
      </c>
      <c r="C50" s="9" t="s">
        <v>469</v>
      </c>
      <c r="D50" s="39">
        <v>38764</v>
      </c>
      <c r="E50">
        <v>24</v>
      </c>
      <c r="F50" t="s">
        <v>577</v>
      </c>
      <c r="G50" s="2" t="s">
        <v>196</v>
      </c>
      <c r="H50" s="6">
        <v>35</v>
      </c>
      <c r="I50" s="7">
        <v>-4</v>
      </c>
      <c r="M50" s="6">
        <v>38</v>
      </c>
      <c r="N50" s="7">
        <v>-1</v>
      </c>
      <c r="R50" s="6">
        <v>20</v>
      </c>
      <c r="S50" s="7">
        <v>5</v>
      </c>
      <c r="W50" s="6">
        <v>-3</v>
      </c>
      <c r="X50" s="7">
        <v>-3</v>
      </c>
      <c r="Y50" t="s">
        <v>639</v>
      </c>
      <c r="Z50" t="s">
        <v>840</v>
      </c>
      <c r="AC50" s="6">
        <v>31</v>
      </c>
      <c r="AD50" s="6">
        <v>16</v>
      </c>
      <c r="AE50" s="7">
        <f>AC50-AD50</f>
        <v>15</v>
      </c>
      <c r="AF50" s="6">
        <v>31</v>
      </c>
      <c r="AG50" s="6">
        <v>60</v>
      </c>
      <c r="AH50" s="7">
        <f>AF50-AG50</f>
        <v>-29</v>
      </c>
      <c r="AI50" s="6"/>
      <c r="AJ50" s="6"/>
      <c r="AK50" s="7"/>
      <c r="AL50" s="4" t="s">
        <v>870</v>
      </c>
      <c r="AM50" s="6"/>
      <c r="AN50" s="6"/>
      <c r="AO50" s="6"/>
      <c r="AR50" s="6"/>
      <c r="AS50" s="6"/>
    </row>
    <row r="51" spans="2:47" ht="13.5" customHeight="1" x14ac:dyDescent="0.25">
      <c r="B51" t="s">
        <v>268</v>
      </c>
      <c r="C51" s="9" t="s">
        <v>523</v>
      </c>
      <c r="D51" s="39">
        <v>38765</v>
      </c>
      <c r="E51">
        <v>21</v>
      </c>
      <c r="F51" t="s">
        <v>678</v>
      </c>
      <c r="G51" s="2" t="s">
        <v>82</v>
      </c>
      <c r="H51" s="6">
        <v>37</v>
      </c>
      <c r="I51" s="7">
        <v>0</v>
      </c>
      <c r="M51" s="6">
        <v>34</v>
      </c>
      <c r="N51" s="7">
        <v>-2</v>
      </c>
      <c r="Q51" s="34"/>
      <c r="R51" s="6">
        <v>21</v>
      </c>
      <c r="S51" s="7">
        <v>3</v>
      </c>
      <c r="V51" s="34"/>
      <c r="W51" s="6">
        <v>3</v>
      </c>
      <c r="X51" s="7">
        <v>2</v>
      </c>
      <c r="Y51" t="s">
        <v>639</v>
      </c>
      <c r="AC51" s="6"/>
      <c r="AD51" s="6"/>
      <c r="AF51" s="6"/>
      <c r="AG51" s="6"/>
      <c r="AI51" s="6"/>
      <c r="AJ51" s="6"/>
      <c r="AM51" s="6"/>
      <c r="AN51" s="6"/>
      <c r="AO51" s="6"/>
      <c r="AR51" s="6"/>
      <c r="AS51" s="6"/>
    </row>
    <row r="52" spans="2:47" ht="13.5" customHeight="1" x14ac:dyDescent="0.25">
      <c r="B52" t="s">
        <v>268</v>
      </c>
      <c r="C52" s="9" t="s">
        <v>434</v>
      </c>
      <c r="D52" s="39">
        <v>38769</v>
      </c>
      <c r="E52">
        <v>24</v>
      </c>
      <c r="F52" t="s">
        <v>821</v>
      </c>
      <c r="G52" s="2" t="s">
        <v>54</v>
      </c>
      <c r="H52" s="6">
        <v>38</v>
      </c>
      <c r="I52" s="7">
        <v>1</v>
      </c>
      <c r="J52" s="35">
        <v>37</v>
      </c>
      <c r="K52" s="35">
        <v>39</v>
      </c>
      <c r="L52" s="35">
        <f>J52-K52</f>
        <v>-2</v>
      </c>
      <c r="M52" s="6">
        <v>36</v>
      </c>
      <c r="N52" s="7">
        <v>-3</v>
      </c>
      <c r="O52" s="35">
        <v>36</v>
      </c>
      <c r="P52" s="35">
        <v>36</v>
      </c>
      <c r="Q52" s="35">
        <f>O52-P52</f>
        <v>0</v>
      </c>
      <c r="R52" s="6">
        <v>18</v>
      </c>
      <c r="S52" s="7">
        <v>3</v>
      </c>
      <c r="T52" s="35">
        <v>17</v>
      </c>
      <c r="U52" s="35">
        <v>18</v>
      </c>
      <c r="V52" s="35">
        <f>T52-U52</f>
        <v>-1</v>
      </c>
      <c r="W52" s="6">
        <v>2</v>
      </c>
      <c r="X52" s="7">
        <v>4</v>
      </c>
      <c r="Y52" t="s">
        <v>842</v>
      </c>
      <c r="AC52" s="6">
        <v>46</v>
      </c>
      <c r="AD52" s="6">
        <v>19</v>
      </c>
      <c r="AE52" s="7">
        <f>AC52-AD52</f>
        <v>27</v>
      </c>
      <c r="AF52" s="6"/>
      <c r="AG52" s="6"/>
      <c r="AI52" s="6"/>
      <c r="AJ52" s="6"/>
      <c r="AL52" s="4" t="s">
        <v>875</v>
      </c>
      <c r="AM52" s="6"/>
      <c r="AN52" s="6"/>
      <c r="AO52" s="6"/>
      <c r="AR52" s="6"/>
      <c r="AS52" s="6"/>
    </row>
    <row r="53" spans="2:47" ht="13.5" customHeight="1" x14ac:dyDescent="0.25">
      <c r="B53" t="s">
        <v>294</v>
      </c>
      <c r="C53" s="9" t="s">
        <v>589</v>
      </c>
      <c r="D53" s="39">
        <v>38779</v>
      </c>
      <c r="E53">
        <v>5</v>
      </c>
      <c r="F53" t="s">
        <v>844</v>
      </c>
      <c r="G53" s="2" t="s">
        <v>124</v>
      </c>
      <c r="H53" s="6">
        <v>39</v>
      </c>
      <c r="I53" s="7">
        <v>1</v>
      </c>
      <c r="M53" s="6">
        <v>37</v>
      </c>
      <c r="N53" s="7">
        <v>-1</v>
      </c>
      <c r="Q53" s="34"/>
      <c r="R53" s="6">
        <v>16</v>
      </c>
      <c r="S53" s="7">
        <v>0</v>
      </c>
      <c r="V53" s="34"/>
      <c r="W53" s="6">
        <v>2</v>
      </c>
      <c r="X53" s="7">
        <v>2</v>
      </c>
      <c r="Y53" s="3" t="s">
        <v>842</v>
      </c>
      <c r="AC53" s="6"/>
      <c r="AD53" s="6"/>
      <c r="AF53" s="6"/>
      <c r="AG53" s="6"/>
      <c r="AI53" s="6"/>
      <c r="AJ53" s="6"/>
      <c r="AM53" s="6"/>
      <c r="AN53" s="6"/>
      <c r="AO53" s="6"/>
      <c r="AR53" s="6"/>
      <c r="AS53" s="6"/>
    </row>
    <row r="54" spans="2:47" ht="13.5" customHeight="1" x14ac:dyDescent="0.25">
      <c r="B54" t="s">
        <v>294</v>
      </c>
      <c r="C54" s="9" t="s">
        <v>584</v>
      </c>
      <c r="D54" s="39">
        <v>38779</v>
      </c>
      <c r="E54">
        <v>7</v>
      </c>
      <c r="F54" t="s">
        <v>830</v>
      </c>
      <c r="G54" s="2" t="s">
        <v>224</v>
      </c>
      <c r="H54" s="6">
        <v>35</v>
      </c>
      <c r="I54" s="7">
        <v>-2</v>
      </c>
      <c r="M54" s="6">
        <v>35</v>
      </c>
      <c r="N54" s="7">
        <v>-1</v>
      </c>
      <c r="Q54" s="34"/>
      <c r="R54" s="6">
        <v>20</v>
      </c>
      <c r="S54" s="7">
        <v>2</v>
      </c>
      <c r="V54" s="34"/>
      <c r="W54" s="6">
        <v>0</v>
      </c>
      <c r="X54" s="7">
        <v>-1</v>
      </c>
      <c r="Y54" t="s">
        <v>639</v>
      </c>
      <c r="AC54" s="6"/>
      <c r="AD54" s="6"/>
      <c r="AF54" s="6"/>
      <c r="AG54" s="6"/>
      <c r="AI54" s="6"/>
      <c r="AJ54" s="6"/>
      <c r="AM54" s="6"/>
      <c r="AN54" s="6"/>
      <c r="AO54" s="6"/>
      <c r="AR54" s="6"/>
      <c r="AS54" s="6"/>
    </row>
    <row r="55" spans="2:47" ht="13.5" customHeight="1" x14ac:dyDescent="0.25">
      <c r="B55" t="s">
        <v>294</v>
      </c>
      <c r="C55" s="10" t="s">
        <v>655</v>
      </c>
      <c r="D55" s="40">
        <v>38786</v>
      </c>
      <c r="E55">
        <v>15</v>
      </c>
      <c r="F55" t="s">
        <v>678</v>
      </c>
      <c r="G55" s="2" t="s">
        <v>82</v>
      </c>
      <c r="H55" s="6">
        <v>34</v>
      </c>
      <c r="I55" s="7">
        <v>-3</v>
      </c>
      <c r="M55" s="6">
        <v>37</v>
      </c>
      <c r="N55" s="7">
        <v>3</v>
      </c>
      <c r="Q55" s="34"/>
      <c r="R55" s="6">
        <v>21</v>
      </c>
      <c r="S55" s="7">
        <v>0</v>
      </c>
      <c r="V55" s="34"/>
      <c r="W55" s="6">
        <v>-3</v>
      </c>
      <c r="X55" s="7">
        <v>-6</v>
      </c>
      <c r="Y55" t="s">
        <v>639</v>
      </c>
      <c r="AC55" s="6">
        <v>37</v>
      </c>
      <c r="AD55" s="6">
        <v>16</v>
      </c>
      <c r="AE55" s="7">
        <f>AC55-AD55</f>
        <v>21</v>
      </c>
      <c r="AF55" s="6">
        <v>37</v>
      </c>
      <c r="AG55" s="6">
        <v>45</v>
      </c>
      <c r="AH55" s="7">
        <f>AF55-AG55</f>
        <v>-8</v>
      </c>
      <c r="AI55" s="6">
        <v>31</v>
      </c>
      <c r="AJ55" s="6">
        <v>13</v>
      </c>
      <c r="AK55" s="7">
        <f>AI55-AJ55</f>
        <v>18</v>
      </c>
      <c r="AM55" s="6"/>
      <c r="AN55" s="6"/>
      <c r="AO55" s="6"/>
      <c r="AR55" s="6"/>
      <c r="AS55" s="6"/>
    </row>
    <row r="56" spans="2:47" ht="13.5" customHeight="1" x14ac:dyDescent="0.25">
      <c r="B56" t="s">
        <v>294</v>
      </c>
      <c r="C56" s="9" t="s">
        <v>446</v>
      </c>
      <c r="D56" s="39">
        <v>38792</v>
      </c>
      <c r="F56" t="s">
        <v>577</v>
      </c>
      <c r="G56" s="2"/>
      <c r="H56" s="6">
        <v>34</v>
      </c>
      <c r="I56" s="7">
        <v>-6</v>
      </c>
      <c r="M56" s="6">
        <v>39</v>
      </c>
      <c r="N56" s="7">
        <v>1</v>
      </c>
      <c r="R56" s="6">
        <v>19</v>
      </c>
      <c r="S56" s="7">
        <v>2</v>
      </c>
      <c r="W56" s="6">
        <v>-5</v>
      </c>
      <c r="X56" s="7">
        <v>-7</v>
      </c>
      <c r="Y56" t="s">
        <v>718</v>
      </c>
      <c r="Z56" t="s">
        <v>840</v>
      </c>
      <c r="AC56" s="6">
        <v>32</v>
      </c>
      <c r="AD56" s="6">
        <v>19</v>
      </c>
      <c r="AE56" s="7">
        <f>AC56-AD56</f>
        <v>13</v>
      </c>
      <c r="AF56" s="6">
        <v>31</v>
      </c>
      <c r="AG56" s="6">
        <v>62</v>
      </c>
      <c r="AH56" s="7">
        <f>AF56-AG56</f>
        <v>-31</v>
      </c>
      <c r="AI56" s="6">
        <v>22</v>
      </c>
      <c r="AJ56" s="6">
        <v>17</v>
      </c>
      <c r="AK56" s="7">
        <f>AI56-AJ56</f>
        <v>5</v>
      </c>
      <c r="AL56" s="4" t="s">
        <v>870</v>
      </c>
      <c r="AM56" s="6"/>
      <c r="AN56" s="6"/>
      <c r="AO56" s="6"/>
      <c r="AR56" s="6"/>
      <c r="AS56" s="6"/>
    </row>
    <row r="57" spans="2:47" ht="13.5" customHeight="1" x14ac:dyDescent="0.25">
      <c r="B57" t="s">
        <v>294</v>
      </c>
      <c r="C57" s="9" t="s">
        <v>596</v>
      </c>
      <c r="D57" s="39">
        <v>38793</v>
      </c>
      <c r="E57">
        <v>19</v>
      </c>
      <c r="F57" t="s">
        <v>821</v>
      </c>
      <c r="G57" s="2" t="s">
        <v>192</v>
      </c>
      <c r="H57" s="6">
        <v>38</v>
      </c>
      <c r="I57" s="7">
        <v>1</v>
      </c>
      <c r="J57" s="35">
        <v>37</v>
      </c>
      <c r="K57" s="35">
        <v>39</v>
      </c>
      <c r="L57" s="35">
        <f>J57-K57</f>
        <v>-2</v>
      </c>
      <c r="M57" s="6">
        <v>35</v>
      </c>
      <c r="N57" s="7">
        <v>-1</v>
      </c>
      <c r="O57" s="35">
        <v>37</v>
      </c>
      <c r="P57" s="35">
        <v>33</v>
      </c>
      <c r="Q57" s="35">
        <f>O57-P57</f>
        <v>4</v>
      </c>
      <c r="R57" s="6">
        <v>19</v>
      </c>
      <c r="S57" s="7">
        <v>1</v>
      </c>
      <c r="T57" s="35">
        <v>18</v>
      </c>
      <c r="U57" s="35">
        <v>20</v>
      </c>
      <c r="V57" s="35">
        <f>T57-U57</f>
        <v>-2</v>
      </c>
      <c r="W57" s="6">
        <v>3</v>
      </c>
      <c r="X57" s="7">
        <v>1</v>
      </c>
      <c r="Y57" t="s">
        <v>842</v>
      </c>
      <c r="AC57" s="6">
        <v>55</v>
      </c>
      <c r="AD57" s="6">
        <v>22</v>
      </c>
      <c r="AE57" s="7">
        <f>AC57-AD57</f>
        <v>33</v>
      </c>
      <c r="AF57" s="6">
        <v>36</v>
      </c>
      <c r="AG57" s="6">
        <v>61</v>
      </c>
      <c r="AH57" s="7">
        <f>AF57-AG57</f>
        <v>-25</v>
      </c>
      <c r="AI57" s="6">
        <v>29</v>
      </c>
      <c r="AJ57" s="6">
        <v>24</v>
      </c>
      <c r="AK57" s="7">
        <f>AI57-AJ57</f>
        <v>5</v>
      </c>
      <c r="AL57" s="4" t="s">
        <v>826</v>
      </c>
      <c r="AM57" s="6">
        <v>25</v>
      </c>
      <c r="AN57" s="6">
        <v>29</v>
      </c>
      <c r="AO57" s="6">
        <v>8</v>
      </c>
      <c r="AQ57" s="4" t="s">
        <v>876</v>
      </c>
      <c r="AR57" s="6">
        <v>29</v>
      </c>
      <c r="AS57" s="6">
        <v>56</v>
      </c>
      <c r="AT57" s="7">
        <f>AR57-AS57</f>
        <v>-27</v>
      </c>
      <c r="AU57" s="4" t="s">
        <v>871</v>
      </c>
    </row>
    <row r="58" spans="2:47" ht="13.5" customHeight="1" x14ac:dyDescent="0.25">
      <c r="B58" t="s">
        <v>294</v>
      </c>
      <c r="C58" s="9" t="s">
        <v>596</v>
      </c>
      <c r="D58" s="39">
        <v>38793</v>
      </c>
      <c r="E58">
        <v>19</v>
      </c>
      <c r="F58" t="s">
        <v>678</v>
      </c>
      <c r="G58" s="2" t="s">
        <v>194</v>
      </c>
      <c r="H58" s="6">
        <v>33</v>
      </c>
      <c r="I58" s="7">
        <v>-1</v>
      </c>
      <c r="M58" s="6">
        <v>37</v>
      </c>
      <c r="N58" s="7">
        <v>0</v>
      </c>
      <c r="Q58" s="34"/>
      <c r="R58" s="6">
        <v>21</v>
      </c>
      <c r="S58" s="7">
        <v>0</v>
      </c>
      <c r="V58" s="34"/>
      <c r="W58" s="6">
        <v>-4</v>
      </c>
      <c r="X58" s="7">
        <v>-1</v>
      </c>
      <c r="Y58" t="s">
        <v>639</v>
      </c>
      <c r="AC58" s="6"/>
      <c r="AD58" s="6"/>
      <c r="AF58" s="6"/>
      <c r="AG58" s="6"/>
      <c r="AI58" s="6"/>
      <c r="AJ58" s="6"/>
      <c r="AM58" s="6"/>
      <c r="AN58" s="6">
        <v>30</v>
      </c>
      <c r="AO58" s="6"/>
      <c r="AR58" s="6"/>
      <c r="AS58" s="6"/>
    </row>
    <row r="59" spans="2:47" ht="13.5" customHeight="1" x14ac:dyDescent="0.25">
      <c r="B59" t="s">
        <v>294</v>
      </c>
      <c r="C59" s="9" t="s">
        <v>488</v>
      </c>
      <c r="D59" s="39">
        <v>38803</v>
      </c>
      <c r="E59">
        <v>31</v>
      </c>
      <c r="F59" t="s">
        <v>821</v>
      </c>
      <c r="G59" s="2" t="s">
        <v>54</v>
      </c>
      <c r="H59" s="6">
        <v>36</v>
      </c>
      <c r="I59" s="7">
        <v>-2</v>
      </c>
      <c r="J59" s="35">
        <v>34</v>
      </c>
      <c r="K59" s="35">
        <v>39</v>
      </c>
      <c r="L59" s="35">
        <f>J59-K59</f>
        <v>-5</v>
      </c>
      <c r="M59" s="6">
        <v>36</v>
      </c>
      <c r="N59" s="7">
        <v>1</v>
      </c>
      <c r="O59" s="35">
        <v>38</v>
      </c>
      <c r="P59" s="35">
        <v>35</v>
      </c>
      <c r="Q59" s="35">
        <f>O59-P59</f>
        <v>3</v>
      </c>
      <c r="R59" s="6">
        <v>18</v>
      </c>
      <c r="S59" s="7">
        <v>-1</v>
      </c>
      <c r="T59" s="35">
        <v>17</v>
      </c>
      <c r="U59" s="35">
        <v>19</v>
      </c>
      <c r="V59" s="35">
        <f>T59-U59</f>
        <v>-2</v>
      </c>
      <c r="W59" s="6">
        <v>0</v>
      </c>
      <c r="X59" s="7">
        <v>-3</v>
      </c>
      <c r="Y59" t="s">
        <v>842</v>
      </c>
      <c r="AC59" s="6">
        <v>38</v>
      </c>
      <c r="AD59" s="6">
        <v>24</v>
      </c>
      <c r="AE59" s="7">
        <f>AC59-AD59</f>
        <v>14</v>
      </c>
      <c r="AF59" s="6">
        <v>30</v>
      </c>
      <c r="AG59" s="6">
        <v>60</v>
      </c>
      <c r="AH59" s="7">
        <f>AF59-AG59</f>
        <v>-30</v>
      </c>
      <c r="AI59" s="6">
        <v>26</v>
      </c>
      <c r="AJ59" s="6">
        <v>24</v>
      </c>
      <c r="AK59" s="7">
        <f>AI59-AJ59</f>
        <v>2</v>
      </c>
      <c r="AL59" s="4" t="s">
        <v>875</v>
      </c>
      <c r="AM59" s="6"/>
      <c r="AN59" s="6">
        <v>28</v>
      </c>
      <c r="AO59" s="6"/>
      <c r="AR59" s="6"/>
      <c r="AS59" s="6"/>
    </row>
    <row r="60" spans="2:47" ht="13.5" customHeight="1" x14ac:dyDescent="0.25">
      <c r="B60" t="s">
        <v>294</v>
      </c>
      <c r="C60" s="9" t="s">
        <v>644</v>
      </c>
      <c r="D60" s="39">
        <v>38807</v>
      </c>
      <c r="E60">
        <v>4</v>
      </c>
      <c r="F60" t="s">
        <v>830</v>
      </c>
      <c r="G60" s="2" t="s">
        <v>224</v>
      </c>
      <c r="H60" s="6">
        <v>34</v>
      </c>
      <c r="I60" s="7">
        <v>-1</v>
      </c>
      <c r="M60" s="6">
        <v>36</v>
      </c>
      <c r="N60" s="7">
        <v>1</v>
      </c>
      <c r="Q60" s="34"/>
      <c r="R60" s="6">
        <v>21</v>
      </c>
      <c r="S60" s="7">
        <v>1</v>
      </c>
      <c r="V60" s="34"/>
      <c r="W60" s="6">
        <v>-2</v>
      </c>
      <c r="X60" s="7">
        <v>-2</v>
      </c>
      <c r="Y60" t="s">
        <v>639</v>
      </c>
      <c r="AC60" s="6"/>
      <c r="AD60" s="6"/>
      <c r="AF60" s="6"/>
      <c r="AG60" s="6"/>
      <c r="AI60" s="6"/>
      <c r="AJ60" s="6"/>
      <c r="AM60" s="6"/>
      <c r="AN60" s="6">
        <v>28</v>
      </c>
      <c r="AO60" s="6"/>
      <c r="AR60" s="6"/>
      <c r="AS60" s="6"/>
    </row>
    <row r="61" spans="2:47" ht="13.5" customHeight="1" x14ac:dyDescent="0.25">
      <c r="B61" t="s">
        <v>269</v>
      </c>
      <c r="C61" s="9" t="s">
        <v>615</v>
      </c>
      <c r="D61" s="39">
        <v>38813</v>
      </c>
      <c r="E61">
        <v>9</v>
      </c>
      <c r="F61" t="s">
        <v>844</v>
      </c>
      <c r="G61" s="2" t="s">
        <v>124</v>
      </c>
      <c r="H61" s="6">
        <v>37</v>
      </c>
      <c r="I61" s="7">
        <v>-2</v>
      </c>
      <c r="M61" s="6">
        <v>36</v>
      </c>
      <c r="N61" s="7">
        <v>-1</v>
      </c>
      <c r="Q61" s="34"/>
      <c r="R61" s="6">
        <v>17</v>
      </c>
      <c r="S61" s="7">
        <v>1</v>
      </c>
      <c r="V61" s="34"/>
      <c r="W61" s="6">
        <v>1</v>
      </c>
      <c r="X61" s="7">
        <v>-1</v>
      </c>
      <c r="Y61" s="3" t="s">
        <v>842</v>
      </c>
      <c r="AC61" s="6"/>
      <c r="AD61" s="6"/>
      <c r="AF61" s="6"/>
      <c r="AG61" s="6"/>
      <c r="AI61" s="6"/>
      <c r="AJ61" s="6"/>
      <c r="AM61" s="6"/>
      <c r="AN61" s="6">
        <v>25</v>
      </c>
      <c r="AO61" s="6"/>
      <c r="AR61" s="6"/>
      <c r="AS61" s="6"/>
    </row>
    <row r="62" spans="2:47" ht="13.5" customHeight="1" x14ac:dyDescent="0.25">
      <c r="B62" t="s">
        <v>269</v>
      </c>
      <c r="C62" s="9" t="s">
        <v>572</v>
      </c>
      <c r="D62" s="39">
        <v>38812</v>
      </c>
      <c r="E62">
        <v>7</v>
      </c>
      <c r="F62" t="s">
        <v>678</v>
      </c>
      <c r="G62" s="2" t="s">
        <v>23</v>
      </c>
      <c r="H62" s="6">
        <v>35</v>
      </c>
      <c r="I62" s="7">
        <v>2</v>
      </c>
      <c r="M62" s="6">
        <v>35</v>
      </c>
      <c r="N62" s="7">
        <v>-2</v>
      </c>
      <c r="Q62" s="34"/>
      <c r="R62" s="6">
        <v>21</v>
      </c>
      <c r="S62" s="7">
        <v>0</v>
      </c>
      <c r="V62" s="34"/>
      <c r="W62" s="6">
        <v>0</v>
      </c>
      <c r="X62" s="7">
        <v>4</v>
      </c>
      <c r="Y62" t="s">
        <v>639</v>
      </c>
      <c r="AC62" s="6"/>
      <c r="AD62" s="6"/>
      <c r="AF62" s="6"/>
      <c r="AG62" s="6"/>
      <c r="AI62" s="6"/>
      <c r="AJ62" s="6"/>
      <c r="AM62" s="6"/>
      <c r="AN62" s="6">
        <v>24</v>
      </c>
      <c r="AO62" s="6"/>
      <c r="AR62" s="6"/>
      <c r="AS62" s="6"/>
    </row>
    <row r="63" spans="2:47" ht="13.5" customHeight="1" x14ac:dyDescent="0.25">
      <c r="B63" t="s">
        <v>269</v>
      </c>
      <c r="C63" s="9" t="s">
        <v>437</v>
      </c>
      <c r="D63" s="39">
        <v>38825</v>
      </c>
      <c r="E63">
        <v>21</v>
      </c>
      <c r="F63" t="s">
        <v>821</v>
      </c>
      <c r="G63" s="2" t="s">
        <v>54</v>
      </c>
      <c r="H63" s="6">
        <v>33</v>
      </c>
      <c r="I63" s="7">
        <v>-3</v>
      </c>
      <c r="J63" s="35">
        <v>32</v>
      </c>
      <c r="K63" s="35">
        <v>34</v>
      </c>
      <c r="L63" s="35">
        <f>J63-K63</f>
        <v>-2</v>
      </c>
      <c r="M63" s="6">
        <v>35</v>
      </c>
      <c r="N63" s="7">
        <v>-1</v>
      </c>
      <c r="O63" s="35">
        <v>35</v>
      </c>
      <c r="P63" s="35">
        <v>35</v>
      </c>
      <c r="Q63" s="35">
        <f>O63-P63</f>
        <v>0</v>
      </c>
      <c r="R63" s="6">
        <v>17</v>
      </c>
      <c r="S63" s="7">
        <v>-1</v>
      </c>
      <c r="T63" s="35">
        <v>16</v>
      </c>
      <c r="U63" s="35">
        <v>18</v>
      </c>
      <c r="V63" s="35">
        <f>T63-U63</f>
        <v>-2</v>
      </c>
      <c r="W63" s="6">
        <v>-2</v>
      </c>
      <c r="X63" s="7">
        <v>-2</v>
      </c>
      <c r="Y63" t="s">
        <v>842</v>
      </c>
      <c r="Z63" t="s">
        <v>880</v>
      </c>
      <c r="AC63" s="6"/>
      <c r="AD63" s="6"/>
      <c r="AF63" s="6"/>
      <c r="AG63" s="6"/>
      <c r="AI63" s="6"/>
      <c r="AJ63" s="6"/>
      <c r="AM63" s="6"/>
      <c r="AN63" s="6">
        <v>26</v>
      </c>
      <c r="AO63" s="6"/>
      <c r="AR63" s="6"/>
      <c r="AS63" s="6"/>
    </row>
    <row r="64" spans="2:47" ht="13.5" customHeight="1" x14ac:dyDescent="0.25">
      <c r="B64" t="s">
        <v>269</v>
      </c>
      <c r="C64" s="9" t="s">
        <v>427</v>
      </c>
      <c r="D64" s="39">
        <v>38827</v>
      </c>
      <c r="E64">
        <v>26</v>
      </c>
      <c r="F64" t="s">
        <v>577</v>
      </c>
      <c r="G64" s="2" t="s">
        <v>196</v>
      </c>
      <c r="H64" s="6">
        <v>30</v>
      </c>
      <c r="I64" s="7">
        <v>-5</v>
      </c>
      <c r="M64" s="6">
        <v>30</v>
      </c>
      <c r="N64" s="7">
        <v>-8</v>
      </c>
      <c r="R64" s="6">
        <v>25</v>
      </c>
      <c r="S64" s="7">
        <v>5</v>
      </c>
      <c r="W64" s="6">
        <v>0</v>
      </c>
      <c r="X64" s="7">
        <v>3</v>
      </c>
      <c r="Y64" t="s">
        <v>639</v>
      </c>
      <c r="Z64" t="s">
        <v>840</v>
      </c>
      <c r="AC64" s="6"/>
      <c r="AD64" s="6"/>
      <c r="AE64" s="7"/>
      <c r="AF64" s="6"/>
      <c r="AG64" s="6"/>
      <c r="AH64" s="7"/>
      <c r="AI64" s="6"/>
      <c r="AJ64" s="6"/>
      <c r="AK64" s="7"/>
      <c r="AM64" s="6"/>
      <c r="AN64" s="6">
        <v>27</v>
      </c>
      <c r="AO64" s="6"/>
      <c r="AR64" s="6"/>
      <c r="AS64" s="6"/>
    </row>
    <row r="65" spans="2:47" ht="13.5" customHeight="1" x14ac:dyDescent="0.25">
      <c r="B65" t="s">
        <v>269</v>
      </c>
      <c r="C65" s="9" t="s">
        <v>599</v>
      </c>
      <c r="D65" s="39">
        <v>38828</v>
      </c>
      <c r="E65">
        <v>25</v>
      </c>
      <c r="F65" t="s">
        <v>678</v>
      </c>
      <c r="G65" s="2" t="s">
        <v>82</v>
      </c>
      <c r="H65" s="6">
        <v>34</v>
      </c>
      <c r="I65" s="7">
        <v>-1</v>
      </c>
      <c r="M65" s="6">
        <v>32</v>
      </c>
      <c r="N65" s="7">
        <v>-3</v>
      </c>
      <c r="Q65" s="34"/>
      <c r="R65" s="6">
        <v>24</v>
      </c>
      <c r="S65" s="7">
        <v>3</v>
      </c>
      <c r="V65" s="34"/>
      <c r="W65" s="6">
        <v>2</v>
      </c>
      <c r="X65" s="7">
        <v>-2</v>
      </c>
      <c r="Y65" t="s">
        <v>639</v>
      </c>
      <c r="AC65" s="6"/>
      <c r="AD65" s="6"/>
      <c r="AF65" s="6"/>
      <c r="AG65" s="6"/>
      <c r="AI65" s="6"/>
      <c r="AJ65" s="6"/>
      <c r="AM65" s="6"/>
      <c r="AN65" s="6">
        <v>28</v>
      </c>
      <c r="AO65" s="6"/>
      <c r="AR65" s="6"/>
      <c r="AS65" s="6"/>
    </row>
    <row r="66" spans="2:47" ht="13.5" customHeight="1" x14ac:dyDescent="0.25">
      <c r="B66" t="s">
        <v>269</v>
      </c>
      <c r="C66" s="9" t="s">
        <v>602</v>
      </c>
      <c r="D66" s="39">
        <v>38834</v>
      </c>
      <c r="E66">
        <v>30</v>
      </c>
      <c r="F66" t="s">
        <v>821</v>
      </c>
      <c r="G66" s="2" t="s">
        <v>192</v>
      </c>
      <c r="H66" s="6">
        <v>35</v>
      </c>
      <c r="I66" s="7">
        <v>2</v>
      </c>
      <c r="J66" s="35">
        <v>32</v>
      </c>
      <c r="K66" s="35">
        <v>39</v>
      </c>
      <c r="L66" s="35">
        <f>J66-K66</f>
        <v>-7</v>
      </c>
      <c r="M66" s="6">
        <v>32</v>
      </c>
      <c r="N66" s="7">
        <v>-3</v>
      </c>
      <c r="O66" s="35">
        <v>33</v>
      </c>
      <c r="P66" s="35">
        <v>32</v>
      </c>
      <c r="Q66" s="35">
        <f>O66-P66</f>
        <v>1</v>
      </c>
      <c r="R66" s="6">
        <v>18</v>
      </c>
      <c r="S66" s="7">
        <v>1</v>
      </c>
      <c r="T66" s="35">
        <v>17</v>
      </c>
      <c r="U66" s="35">
        <v>18</v>
      </c>
      <c r="V66" s="35">
        <f>T66-U66</f>
        <v>-1</v>
      </c>
      <c r="W66" s="6">
        <v>3</v>
      </c>
      <c r="X66" s="7">
        <v>5</v>
      </c>
      <c r="Y66" t="s">
        <v>842</v>
      </c>
      <c r="Z66" t="s">
        <v>881</v>
      </c>
      <c r="AC66" s="6">
        <v>51</v>
      </c>
      <c r="AD66" s="6">
        <v>31</v>
      </c>
      <c r="AE66" s="7">
        <f>AC66-AD66</f>
        <v>20</v>
      </c>
      <c r="AF66" s="6">
        <v>33</v>
      </c>
      <c r="AG66" s="6">
        <v>64</v>
      </c>
      <c r="AH66" s="7">
        <f>AF66-AG66</f>
        <v>-31</v>
      </c>
      <c r="AI66" s="6">
        <v>31</v>
      </c>
      <c r="AJ66" s="6">
        <v>32</v>
      </c>
      <c r="AK66" s="7">
        <f>AI66-AJ66</f>
        <v>-1</v>
      </c>
      <c r="AL66" s="4" t="s">
        <v>826</v>
      </c>
      <c r="AM66" s="6">
        <v>21</v>
      </c>
      <c r="AN66" s="6">
        <v>30</v>
      </c>
      <c r="AO66" s="6">
        <v>8</v>
      </c>
      <c r="AQ66" s="4" t="s">
        <v>876</v>
      </c>
      <c r="AR66" s="6">
        <v>27</v>
      </c>
      <c r="AS66" s="6">
        <v>58</v>
      </c>
      <c r="AT66" s="7">
        <f>AR66-AS66</f>
        <v>-31</v>
      </c>
      <c r="AU66" s="4" t="s">
        <v>871</v>
      </c>
    </row>
    <row r="67" spans="2:47" ht="13.5" customHeight="1" x14ac:dyDescent="0.25">
      <c r="B67" t="s">
        <v>269</v>
      </c>
      <c r="C67" s="9" t="s">
        <v>458</v>
      </c>
      <c r="D67" s="39">
        <v>38834</v>
      </c>
      <c r="E67">
        <v>4</v>
      </c>
      <c r="F67" t="s">
        <v>577</v>
      </c>
      <c r="G67" s="2" t="s">
        <v>72</v>
      </c>
      <c r="H67" s="6">
        <v>36</v>
      </c>
      <c r="I67" s="7">
        <v>2</v>
      </c>
      <c r="M67" s="6">
        <v>32</v>
      </c>
      <c r="N67" s="7">
        <v>-7</v>
      </c>
      <c r="R67" s="6">
        <v>21</v>
      </c>
      <c r="S67" s="7">
        <v>2</v>
      </c>
      <c r="W67" s="6">
        <v>4</v>
      </c>
      <c r="X67" s="7">
        <v>9</v>
      </c>
      <c r="Y67" t="s">
        <v>718</v>
      </c>
      <c r="Z67" t="s">
        <v>840</v>
      </c>
      <c r="AC67" s="6">
        <v>29</v>
      </c>
      <c r="AD67" s="6">
        <v>27</v>
      </c>
      <c r="AE67" s="7">
        <f>AC67-AD67</f>
        <v>2</v>
      </c>
      <c r="AF67" s="6">
        <v>29</v>
      </c>
      <c r="AG67" s="6">
        <v>64</v>
      </c>
      <c r="AH67" s="7">
        <f>AF67-AG67</f>
        <v>-35</v>
      </c>
      <c r="AI67" s="6">
        <v>26</v>
      </c>
      <c r="AJ67" s="6">
        <v>20</v>
      </c>
      <c r="AK67" s="7">
        <f>AI67-AJ67</f>
        <v>6</v>
      </c>
      <c r="AL67" s="4" t="s">
        <v>870</v>
      </c>
      <c r="AM67" s="6"/>
      <c r="AN67" s="6"/>
      <c r="AO67" s="6"/>
      <c r="AR67" s="6"/>
      <c r="AS67" s="6"/>
    </row>
    <row r="68" spans="2:47" ht="13.5" customHeight="1" x14ac:dyDescent="0.25">
      <c r="B68" t="s">
        <v>269</v>
      </c>
      <c r="C68" s="9" t="s">
        <v>882</v>
      </c>
      <c r="D68" s="39">
        <v>38835</v>
      </c>
      <c r="E68">
        <v>30</v>
      </c>
      <c r="F68" t="s">
        <v>844</v>
      </c>
      <c r="G68" s="2" t="s">
        <v>124</v>
      </c>
      <c r="H68" s="6">
        <v>35</v>
      </c>
      <c r="I68" s="7">
        <v>-2</v>
      </c>
      <c r="M68" s="6">
        <v>32</v>
      </c>
      <c r="N68" s="7">
        <v>-4</v>
      </c>
      <c r="Q68" s="34"/>
      <c r="R68" s="6">
        <v>19</v>
      </c>
      <c r="S68" s="7">
        <v>2</v>
      </c>
      <c r="V68" s="34"/>
      <c r="W68" s="6">
        <v>3</v>
      </c>
      <c r="X68" s="7">
        <v>2</v>
      </c>
      <c r="Y68" s="3" t="s">
        <v>842</v>
      </c>
      <c r="Z68" t="s">
        <v>883</v>
      </c>
      <c r="AC68" s="6"/>
      <c r="AD68" s="6"/>
      <c r="AF68" s="6"/>
      <c r="AG68" s="6"/>
      <c r="AI68" s="6"/>
      <c r="AJ68" s="6"/>
      <c r="AM68" s="6"/>
      <c r="AN68" s="6"/>
      <c r="AO68" s="6"/>
      <c r="AR68" s="6"/>
      <c r="AS68" s="6"/>
    </row>
    <row r="69" spans="2:47" ht="13.5" customHeight="1" x14ac:dyDescent="0.25">
      <c r="B69" t="s">
        <v>270</v>
      </c>
      <c r="C69" s="9" t="s">
        <v>657</v>
      </c>
      <c r="D69" s="39">
        <v>38842</v>
      </c>
      <c r="E69">
        <v>8</v>
      </c>
      <c r="F69" t="s">
        <v>830</v>
      </c>
      <c r="G69" s="2" t="s">
        <v>224</v>
      </c>
      <c r="H69" s="6">
        <v>38</v>
      </c>
      <c r="I69" s="7">
        <v>4</v>
      </c>
      <c r="M69" s="6">
        <v>30</v>
      </c>
      <c r="N69" s="7">
        <v>-6</v>
      </c>
      <c r="Q69" s="34"/>
      <c r="R69" s="6">
        <v>20</v>
      </c>
      <c r="S69" s="7">
        <v>-1</v>
      </c>
      <c r="V69" s="34"/>
      <c r="W69" s="6">
        <v>8</v>
      </c>
      <c r="X69" s="7">
        <v>10</v>
      </c>
      <c r="Y69" t="s">
        <v>639</v>
      </c>
      <c r="AC69" s="6"/>
      <c r="AD69" s="6"/>
      <c r="AE69">
        <v>5.1100000000000003</v>
      </c>
      <c r="AF69" s="6"/>
      <c r="AG69" s="6"/>
      <c r="AH69">
        <v>4.72</v>
      </c>
      <c r="AI69" s="6"/>
      <c r="AJ69" s="6"/>
      <c r="AK69" s="30">
        <v>4.7</v>
      </c>
      <c r="AL69" s="4" t="s">
        <v>879</v>
      </c>
      <c r="AM69" s="6"/>
      <c r="AN69" s="6"/>
      <c r="AO69" s="6"/>
      <c r="AR69" s="6"/>
      <c r="AS69" s="6"/>
    </row>
    <row r="70" spans="2:47" ht="13.5" customHeight="1" x14ac:dyDescent="0.25">
      <c r="B70" t="s">
        <v>270</v>
      </c>
      <c r="C70" s="9" t="s">
        <v>419</v>
      </c>
      <c r="D70" s="39">
        <v>38845</v>
      </c>
      <c r="E70">
        <v>10</v>
      </c>
      <c r="F70" t="s">
        <v>821</v>
      </c>
      <c r="G70" s="2" t="s">
        <v>54</v>
      </c>
      <c r="H70" s="6">
        <v>37</v>
      </c>
      <c r="I70" s="7">
        <v>2</v>
      </c>
      <c r="J70" s="35">
        <v>36</v>
      </c>
      <c r="K70" s="35">
        <v>38</v>
      </c>
      <c r="L70" s="35">
        <f>J70-K70</f>
        <v>-2</v>
      </c>
      <c r="M70" s="6">
        <v>31</v>
      </c>
      <c r="N70" s="7">
        <v>-1</v>
      </c>
      <c r="O70" s="35">
        <v>33</v>
      </c>
      <c r="P70" s="35">
        <v>30</v>
      </c>
      <c r="Q70" s="35">
        <f>O70-P70</f>
        <v>3</v>
      </c>
      <c r="R70" s="6">
        <v>17</v>
      </c>
      <c r="S70" s="7">
        <v>-1</v>
      </c>
      <c r="T70" s="35">
        <v>17</v>
      </c>
      <c r="U70" s="35">
        <v>17</v>
      </c>
      <c r="V70" s="35">
        <f>T70-U70</f>
        <v>0</v>
      </c>
      <c r="W70" s="6">
        <v>6</v>
      </c>
      <c r="X70" s="7">
        <v>3</v>
      </c>
      <c r="Y70" t="s">
        <v>842</v>
      </c>
      <c r="Z70" t="s">
        <v>881</v>
      </c>
      <c r="AC70" s="6">
        <v>43</v>
      </c>
      <c r="AD70" s="6">
        <v>23</v>
      </c>
      <c r="AE70" s="7">
        <f>AC70-AD70</f>
        <v>20</v>
      </c>
      <c r="AF70" s="6">
        <v>26</v>
      </c>
      <c r="AG70" s="6">
        <v>64</v>
      </c>
      <c r="AH70" s="7">
        <f>AF70-AG70</f>
        <v>-38</v>
      </c>
      <c r="AI70" s="6">
        <v>18</v>
      </c>
      <c r="AJ70" s="6">
        <v>42</v>
      </c>
      <c r="AK70" s="7">
        <f>AI70-AJ70</f>
        <v>-24</v>
      </c>
      <c r="AM70" s="6"/>
      <c r="AN70" s="6"/>
      <c r="AO70" s="6"/>
      <c r="AR70" s="6"/>
      <c r="AS70" s="6"/>
    </row>
    <row r="71" spans="2:47" ht="13.5" customHeight="1" x14ac:dyDescent="0.25">
      <c r="B71" t="s">
        <v>270</v>
      </c>
      <c r="C71" s="9" t="s">
        <v>597</v>
      </c>
      <c r="D71" s="39">
        <v>38856</v>
      </c>
      <c r="E71">
        <v>24</v>
      </c>
      <c r="F71" t="s">
        <v>678</v>
      </c>
      <c r="G71" s="2" t="s">
        <v>82</v>
      </c>
      <c r="H71" s="6">
        <v>38</v>
      </c>
      <c r="I71" s="7">
        <v>4</v>
      </c>
      <c r="M71" s="6">
        <v>34</v>
      </c>
      <c r="N71" s="7">
        <v>2</v>
      </c>
      <c r="Q71" s="34"/>
      <c r="R71" s="6">
        <v>20</v>
      </c>
      <c r="S71" s="7">
        <v>-4</v>
      </c>
      <c r="V71" s="34"/>
      <c r="W71" s="6">
        <v>4</v>
      </c>
      <c r="X71" s="7">
        <v>2</v>
      </c>
      <c r="Y71" t="s">
        <v>639</v>
      </c>
      <c r="AC71" s="6"/>
      <c r="AD71" s="6"/>
      <c r="AF71" s="6"/>
      <c r="AG71" s="6"/>
      <c r="AI71" s="6"/>
      <c r="AJ71" s="6"/>
      <c r="AM71" s="6"/>
      <c r="AN71" s="6"/>
      <c r="AO71" s="6"/>
      <c r="AR71" s="6"/>
      <c r="AS71" s="6"/>
    </row>
    <row r="72" spans="2:47" ht="13.5" customHeight="1" x14ac:dyDescent="0.25">
      <c r="B72" t="s">
        <v>270</v>
      </c>
      <c r="C72" s="9" t="s">
        <v>600</v>
      </c>
      <c r="D72" s="39">
        <v>38860</v>
      </c>
      <c r="E72">
        <v>26</v>
      </c>
      <c r="F72" t="s">
        <v>821</v>
      </c>
      <c r="G72" s="2" t="s">
        <v>54</v>
      </c>
      <c r="H72" s="6">
        <v>38</v>
      </c>
      <c r="I72" s="7">
        <v>1</v>
      </c>
      <c r="J72" s="35">
        <v>33</v>
      </c>
      <c r="K72" s="35">
        <v>43</v>
      </c>
      <c r="L72" s="35">
        <f>J72-K72</f>
        <v>-10</v>
      </c>
      <c r="M72" s="6">
        <v>32</v>
      </c>
      <c r="N72" s="7">
        <v>1</v>
      </c>
      <c r="O72" s="35">
        <v>36</v>
      </c>
      <c r="P72" s="35">
        <v>28</v>
      </c>
      <c r="Q72" s="35">
        <f>O72-P72</f>
        <v>8</v>
      </c>
      <c r="R72" s="6">
        <v>16</v>
      </c>
      <c r="S72" s="7">
        <v>-1</v>
      </c>
      <c r="T72" s="35">
        <v>16</v>
      </c>
      <c r="U72" s="35">
        <v>16</v>
      </c>
      <c r="V72" s="35">
        <f>T72-U72</f>
        <v>0</v>
      </c>
      <c r="W72" s="6">
        <v>6</v>
      </c>
      <c r="X72" s="7">
        <v>0</v>
      </c>
      <c r="Y72" t="s">
        <v>842</v>
      </c>
      <c r="Z72" t="s">
        <v>884</v>
      </c>
      <c r="AC72" s="6"/>
      <c r="AD72" s="6"/>
      <c r="AF72" s="6"/>
      <c r="AG72" s="6"/>
      <c r="AI72" s="6"/>
      <c r="AJ72" s="6"/>
      <c r="AM72" s="6">
        <v>27</v>
      </c>
      <c r="AN72" s="6">
        <v>28</v>
      </c>
      <c r="AO72" s="6">
        <v>8</v>
      </c>
      <c r="AQ72" s="4" t="s">
        <v>876</v>
      </c>
      <c r="AR72" s="6">
        <v>25</v>
      </c>
      <c r="AS72" s="6">
        <v>62</v>
      </c>
      <c r="AT72" s="7">
        <f>AR72-AS72</f>
        <v>-37</v>
      </c>
      <c r="AU72" s="4" t="s">
        <v>871</v>
      </c>
    </row>
    <row r="73" spans="2:47" ht="13.5" customHeight="1" x14ac:dyDescent="0.25">
      <c r="B73" t="s">
        <v>270</v>
      </c>
      <c r="C73" s="9" t="s">
        <v>430</v>
      </c>
      <c r="D73" s="39">
        <v>38862</v>
      </c>
      <c r="E73">
        <v>5</v>
      </c>
      <c r="F73" t="s">
        <v>577</v>
      </c>
      <c r="G73" s="2" t="s">
        <v>196</v>
      </c>
      <c r="H73" s="6">
        <v>41</v>
      </c>
      <c r="I73" s="7">
        <v>11</v>
      </c>
      <c r="M73" s="6">
        <v>31</v>
      </c>
      <c r="N73" s="7">
        <v>1</v>
      </c>
      <c r="R73" s="6">
        <v>18</v>
      </c>
      <c r="S73" s="7">
        <v>-7</v>
      </c>
      <c r="W73" s="6">
        <v>10</v>
      </c>
      <c r="X73" s="7">
        <v>10</v>
      </c>
      <c r="Y73" t="s">
        <v>639</v>
      </c>
      <c r="Z73" t="s">
        <v>840</v>
      </c>
      <c r="AC73" s="6">
        <v>33</v>
      </c>
      <c r="AD73" s="6">
        <v>27</v>
      </c>
      <c r="AE73" s="7">
        <f>AC73-AD73</f>
        <v>6</v>
      </c>
      <c r="AF73" s="6">
        <v>26</v>
      </c>
      <c r="AG73" s="6">
        <v>67</v>
      </c>
      <c r="AH73" s="7">
        <f>AF73-AG73</f>
        <v>-41</v>
      </c>
      <c r="AI73" s="6">
        <v>22</v>
      </c>
      <c r="AJ73" s="6">
        <v>31</v>
      </c>
      <c r="AK73" s="7">
        <f>AI73-AJ73</f>
        <v>-9</v>
      </c>
      <c r="AL73" s="4" t="s">
        <v>870</v>
      </c>
      <c r="AM73" s="6"/>
      <c r="AN73" s="6"/>
      <c r="AO73" s="6"/>
      <c r="AR73" s="6"/>
      <c r="AS73" s="6"/>
    </row>
    <row r="74" spans="2:47" ht="13.5" customHeight="1" x14ac:dyDescent="0.25">
      <c r="B74" t="s">
        <v>263</v>
      </c>
      <c r="C74" s="9" t="s">
        <v>571</v>
      </c>
      <c r="D74" s="39">
        <v>38870</v>
      </c>
      <c r="E74">
        <v>6</v>
      </c>
      <c r="F74" t="s">
        <v>830</v>
      </c>
      <c r="G74" s="2" t="s">
        <v>224</v>
      </c>
      <c r="H74" s="6">
        <v>37</v>
      </c>
      <c r="I74" s="7">
        <v>-1</v>
      </c>
      <c r="M74" s="6">
        <v>34</v>
      </c>
      <c r="N74" s="7">
        <v>4</v>
      </c>
      <c r="Q74" s="34"/>
      <c r="R74" s="6">
        <v>18</v>
      </c>
      <c r="S74" s="7">
        <v>-2</v>
      </c>
      <c r="V74" s="34"/>
      <c r="W74" s="6">
        <v>3</v>
      </c>
      <c r="X74" s="7">
        <v>-5</v>
      </c>
      <c r="Y74" t="s">
        <v>639</v>
      </c>
      <c r="AC74" s="6"/>
      <c r="AD74" s="6"/>
      <c r="AF74" s="6"/>
      <c r="AG74" s="6"/>
      <c r="AI74" s="6"/>
      <c r="AJ74" s="6"/>
      <c r="AM74" s="6"/>
      <c r="AN74" s="6"/>
      <c r="AO74" s="6"/>
      <c r="AR74" s="6"/>
      <c r="AS74" s="6"/>
    </row>
    <row r="75" spans="2:47" ht="13.5" customHeight="1" x14ac:dyDescent="0.25">
      <c r="B75" t="s">
        <v>263</v>
      </c>
      <c r="C75" s="9" t="s">
        <v>480</v>
      </c>
      <c r="D75" s="39">
        <v>38876</v>
      </c>
      <c r="E75">
        <v>18</v>
      </c>
      <c r="F75" t="s">
        <v>577</v>
      </c>
      <c r="G75" s="2" t="s">
        <v>872</v>
      </c>
      <c r="H75" s="6">
        <v>41</v>
      </c>
      <c r="I75" s="7">
        <v>0</v>
      </c>
      <c r="M75" s="6">
        <v>34</v>
      </c>
      <c r="N75" s="7">
        <v>3</v>
      </c>
      <c r="R75" s="6">
        <v>18</v>
      </c>
      <c r="S75" s="7">
        <v>0</v>
      </c>
      <c r="W75" s="6">
        <v>7</v>
      </c>
      <c r="X75" s="7">
        <v>-3</v>
      </c>
      <c r="Y75" t="s">
        <v>639</v>
      </c>
      <c r="Z75" t="s">
        <v>840</v>
      </c>
      <c r="AC75" s="6"/>
      <c r="AD75" s="6"/>
      <c r="AE75" s="7"/>
      <c r="AF75" s="6"/>
      <c r="AG75" s="6"/>
      <c r="AH75" s="7"/>
      <c r="AI75" s="6"/>
      <c r="AJ75" s="6"/>
      <c r="AK75" s="7"/>
      <c r="AM75" s="6"/>
      <c r="AN75" s="6"/>
      <c r="AO75" s="6"/>
      <c r="AR75" s="6"/>
      <c r="AS75" s="6"/>
    </row>
    <row r="76" spans="2:47" ht="13.5" customHeight="1" x14ac:dyDescent="0.25">
      <c r="B76" t="s">
        <v>263</v>
      </c>
      <c r="C76" s="9" t="s">
        <v>538</v>
      </c>
      <c r="D76" s="39">
        <v>38884</v>
      </c>
      <c r="E76">
        <v>20</v>
      </c>
      <c r="F76" t="s">
        <v>678</v>
      </c>
      <c r="G76" s="2" t="s">
        <v>82</v>
      </c>
      <c r="H76" s="6">
        <v>37</v>
      </c>
      <c r="I76" s="7">
        <v>-1</v>
      </c>
      <c r="M76" s="6">
        <v>32</v>
      </c>
      <c r="N76" s="7">
        <v>-2</v>
      </c>
      <c r="Q76" s="34"/>
      <c r="R76" s="6">
        <v>21</v>
      </c>
      <c r="S76" s="7">
        <v>1</v>
      </c>
      <c r="V76" s="34"/>
      <c r="W76" s="6">
        <v>5</v>
      </c>
      <c r="X76" s="7">
        <v>1</v>
      </c>
      <c r="Y76" t="s">
        <v>639</v>
      </c>
      <c r="AC76" s="6"/>
      <c r="AD76" s="6"/>
      <c r="AF76" s="6"/>
      <c r="AG76" s="6"/>
      <c r="AI76" s="6"/>
      <c r="AJ76" s="6"/>
      <c r="AM76" s="6"/>
      <c r="AN76" s="6"/>
      <c r="AO76" s="6"/>
      <c r="AR76" s="6"/>
      <c r="AS76" s="6"/>
    </row>
    <row r="77" spans="2:47" ht="13.5" customHeight="1" x14ac:dyDescent="0.25">
      <c r="B77" t="s">
        <v>263</v>
      </c>
      <c r="C77" s="9" t="s">
        <v>411</v>
      </c>
      <c r="D77" s="39">
        <v>38888</v>
      </c>
      <c r="E77">
        <v>30</v>
      </c>
      <c r="F77" t="s">
        <v>577</v>
      </c>
      <c r="G77" s="2"/>
      <c r="H77" s="6">
        <v>36</v>
      </c>
      <c r="I77" s="7">
        <v>0</v>
      </c>
      <c r="M77" s="6">
        <v>33</v>
      </c>
      <c r="N77" s="7">
        <v>1</v>
      </c>
      <c r="R77" s="6">
        <v>21</v>
      </c>
      <c r="S77" s="7">
        <v>0</v>
      </c>
      <c r="W77" s="6">
        <v>3</v>
      </c>
      <c r="X77" s="7">
        <v>-1</v>
      </c>
      <c r="Y77" t="s">
        <v>718</v>
      </c>
      <c r="Z77" t="s">
        <v>840</v>
      </c>
      <c r="AC77" s="6">
        <v>32</v>
      </c>
      <c r="AD77" s="6">
        <v>28</v>
      </c>
      <c r="AE77" s="7">
        <f>AC77-AD77</f>
        <v>4</v>
      </c>
      <c r="AF77" s="6">
        <v>32</v>
      </c>
      <c r="AG77" s="6">
        <v>60</v>
      </c>
      <c r="AH77" s="7">
        <f>AF77-AG77</f>
        <v>-28</v>
      </c>
      <c r="AI77" s="6">
        <v>22</v>
      </c>
      <c r="AJ77" s="6">
        <v>28</v>
      </c>
      <c r="AK77" s="7">
        <f>AI77-AJ77</f>
        <v>-6</v>
      </c>
      <c r="AL77" s="4" t="s">
        <v>870</v>
      </c>
      <c r="AM77" s="6"/>
      <c r="AN77" s="6"/>
      <c r="AO77" s="6"/>
      <c r="AR77" s="6"/>
      <c r="AS77" s="6"/>
    </row>
    <row r="78" spans="2:47" ht="13.5" customHeight="1" x14ac:dyDescent="0.25">
      <c r="B78" t="s">
        <v>263</v>
      </c>
      <c r="C78" s="9" t="s">
        <v>599</v>
      </c>
      <c r="D78" s="39">
        <v>38889</v>
      </c>
      <c r="E78">
        <v>26</v>
      </c>
      <c r="F78" t="s">
        <v>821</v>
      </c>
      <c r="G78" s="2" t="s">
        <v>54</v>
      </c>
      <c r="H78" s="6">
        <v>39</v>
      </c>
      <c r="I78" s="7">
        <v>1</v>
      </c>
      <c r="J78" s="35">
        <v>38</v>
      </c>
      <c r="K78" s="35">
        <v>41</v>
      </c>
      <c r="L78" s="35">
        <f>J78-K78</f>
        <v>-3</v>
      </c>
      <c r="M78" s="6">
        <v>32</v>
      </c>
      <c r="N78" s="7">
        <v>0</v>
      </c>
      <c r="O78" s="35">
        <v>35</v>
      </c>
      <c r="P78" s="35">
        <v>30</v>
      </c>
      <c r="Q78" s="35">
        <f>O78-P78</f>
        <v>5</v>
      </c>
      <c r="R78" s="6">
        <v>17</v>
      </c>
      <c r="S78" s="7">
        <v>1</v>
      </c>
      <c r="T78" s="35">
        <v>15</v>
      </c>
      <c r="U78" s="35">
        <v>19</v>
      </c>
      <c r="V78" s="35">
        <f>T78-U78</f>
        <v>-4</v>
      </c>
      <c r="W78" s="6">
        <v>7</v>
      </c>
      <c r="X78" s="7">
        <v>1</v>
      </c>
      <c r="Y78" t="s">
        <v>842</v>
      </c>
      <c r="AC78" s="6"/>
      <c r="AD78" s="6"/>
      <c r="AF78" s="6">
        <v>27</v>
      </c>
      <c r="AG78" s="6">
        <v>64</v>
      </c>
      <c r="AH78" s="7">
        <f>AF78-AG78</f>
        <v>-37</v>
      </c>
      <c r="AI78" s="6">
        <v>16</v>
      </c>
      <c r="AJ78" s="6">
        <v>39</v>
      </c>
      <c r="AK78" s="7">
        <f>AI78-AJ78</f>
        <v>-23</v>
      </c>
      <c r="AL78" s="4" t="s">
        <v>875</v>
      </c>
      <c r="AM78" s="6"/>
      <c r="AN78" s="6"/>
      <c r="AO78" s="6"/>
      <c r="AR78" s="6"/>
      <c r="AS78" s="6"/>
    </row>
    <row r="79" spans="2:47" ht="13.5" customHeight="1" x14ac:dyDescent="0.25">
      <c r="B79" t="s">
        <v>263</v>
      </c>
      <c r="C79" s="9" t="s">
        <v>681</v>
      </c>
      <c r="D79" s="39">
        <v>38894</v>
      </c>
      <c r="E79">
        <v>30</v>
      </c>
      <c r="F79" t="s">
        <v>821</v>
      </c>
      <c r="G79" s="2" t="s">
        <v>54</v>
      </c>
      <c r="H79" s="6">
        <v>39</v>
      </c>
      <c r="I79" s="7">
        <v>0</v>
      </c>
      <c r="J79" s="35">
        <v>36</v>
      </c>
      <c r="K79" s="35">
        <v>42</v>
      </c>
      <c r="L79" s="35">
        <f>J79-K79</f>
        <v>-6</v>
      </c>
      <c r="M79" s="6">
        <v>33</v>
      </c>
      <c r="N79" s="7">
        <v>1</v>
      </c>
      <c r="O79" s="35">
        <v>35</v>
      </c>
      <c r="P79" s="35">
        <v>31</v>
      </c>
      <c r="Q79" s="35">
        <f>O79-P79</f>
        <v>4</v>
      </c>
      <c r="R79" s="6">
        <v>18</v>
      </c>
      <c r="S79" s="7">
        <v>1</v>
      </c>
      <c r="T79" s="35">
        <v>18</v>
      </c>
      <c r="U79" s="35">
        <v>17</v>
      </c>
      <c r="V79" s="35">
        <f>T79-U79</f>
        <v>1</v>
      </c>
      <c r="W79" s="6">
        <v>6</v>
      </c>
      <c r="X79" s="7">
        <v>-1</v>
      </c>
      <c r="Y79" t="s">
        <v>842</v>
      </c>
      <c r="AC79" s="6"/>
      <c r="AD79" s="6"/>
      <c r="AF79" s="6"/>
      <c r="AG79" s="6"/>
      <c r="AI79" s="6"/>
      <c r="AJ79" s="6"/>
      <c r="AM79" s="6">
        <v>30</v>
      </c>
      <c r="AN79" s="6">
        <v>28</v>
      </c>
      <c r="AO79" s="6">
        <v>6</v>
      </c>
      <c r="AQ79" s="4" t="s">
        <v>876</v>
      </c>
      <c r="AR79" s="6">
        <v>26</v>
      </c>
      <c r="AS79" s="6">
        <v>62</v>
      </c>
      <c r="AT79" s="7">
        <f>AR79-AS79</f>
        <v>-36</v>
      </c>
      <c r="AU79" s="4" t="s">
        <v>871</v>
      </c>
    </row>
    <row r="80" spans="2:47" ht="13.5" customHeight="1" x14ac:dyDescent="0.25">
      <c r="B80" t="s">
        <v>263</v>
      </c>
      <c r="C80" s="9" t="s">
        <v>660</v>
      </c>
      <c r="D80" s="39">
        <v>38896</v>
      </c>
      <c r="E80">
        <v>2</v>
      </c>
      <c r="F80" t="s">
        <v>678</v>
      </c>
      <c r="G80" s="2" t="s">
        <v>194</v>
      </c>
      <c r="H80" s="6">
        <v>36</v>
      </c>
      <c r="I80" s="7">
        <v>-1</v>
      </c>
      <c r="M80" s="6">
        <v>35</v>
      </c>
      <c r="N80" s="7">
        <v>3</v>
      </c>
      <c r="Q80" s="34"/>
      <c r="R80" s="6">
        <v>18</v>
      </c>
      <c r="S80" s="7">
        <v>-3</v>
      </c>
      <c r="V80" s="34"/>
      <c r="W80" s="6">
        <v>1</v>
      </c>
      <c r="X80" s="7">
        <v>-4</v>
      </c>
      <c r="Y80" t="s">
        <v>639</v>
      </c>
      <c r="AC80" s="6"/>
      <c r="AD80" s="6"/>
      <c r="AF80" s="6"/>
      <c r="AG80" s="6"/>
      <c r="AI80" s="6"/>
      <c r="AJ80" s="6"/>
      <c r="AM80" s="6"/>
      <c r="AN80" s="6"/>
      <c r="AO80" s="6"/>
      <c r="AR80" s="6"/>
      <c r="AS80" s="6"/>
    </row>
    <row r="81" spans="2:47" ht="13.5" customHeight="1" x14ac:dyDescent="0.25">
      <c r="B81" t="s">
        <v>265</v>
      </c>
      <c r="C81" s="9" t="s">
        <v>645</v>
      </c>
      <c r="D81" s="39">
        <v>38904</v>
      </c>
      <c r="E81">
        <v>9</v>
      </c>
      <c r="F81" t="s">
        <v>844</v>
      </c>
      <c r="G81" s="2" t="s">
        <v>124</v>
      </c>
      <c r="H81" s="6">
        <v>41</v>
      </c>
      <c r="I81" s="7">
        <v>6</v>
      </c>
      <c r="M81" s="6">
        <v>31</v>
      </c>
      <c r="N81" s="7">
        <v>-1</v>
      </c>
      <c r="Q81" s="34"/>
      <c r="R81" s="6">
        <v>15</v>
      </c>
      <c r="S81" s="7">
        <v>-4</v>
      </c>
      <c r="V81" s="34"/>
      <c r="W81" s="6">
        <v>10</v>
      </c>
      <c r="X81" s="7">
        <v>7</v>
      </c>
      <c r="Y81" s="3" t="s">
        <v>842</v>
      </c>
      <c r="AC81" s="6"/>
      <c r="AD81" s="6"/>
      <c r="AF81" s="6"/>
      <c r="AG81" s="6"/>
      <c r="AI81" s="6"/>
      <c r="AJ81" s="6"/>
      <c r="AM81" s="6"/>
      <c r="AN81" s="6"/>
      <c r="AO81" s="6"/>
      <c r="AR81" s="6"/>
      <c r="AS81" s="6"/>
    </row>
    <row r="82" spans="2:47" ht="13.5" customHeight="1" x14ac:dyDescent="0.25">
      <c r="B82" t="s">
        <v>265</v>
      </c>
      <c r="C82" s="9" t="s">
        <v>506</v>
      </c>
      <c r="D82" s="39">
        <v>38905</v>
      </c>
      <c r="E82">
        <v>11</v>
      </c>
      <c r="F82" t="s">
        <v>830</v>
      </c>
      <c r="G82" s="2" t="s">
        <v>224</v>
      </c>
      <c r="H82" s="6">
        <v>36</v>
      </c>
      <c r="I82" s="7">
        <v>-1</v>
      </c>
      <c r="M82" s="6">
        <v>34</v>
      </c>
      <c r="N82" s="7">
        <v>0</v>
      </c>
      <c r="Q82" s="34"/>
      <c r="R82" s="6">
        <v>19</v>
      </c>
      <c r="S82" s="7">
        <v>1</v>
      </c>
      <c r="V82" s="34"/>
      <c r="W82" s="6">
        <v>2</v>
      </c>
      <c r="X82" s="7">
        <v>-1</v>
      </c>
      <c r="Y82" t="s">
        <v>639</v>
      </c>
      <c r="AC82" s="6"/>
      <c r="AD82" s="6"/>
      <c r="AE82">
        <v>4.9800000000000004</v>
      </c>
      <c r="AF82" s="6"/>
      <c r="AG82" s="6"/>
      <c r="AH82">
        <v>4.21</v>
      </c>
      <c r="AI82" s="6"/>
      <c r="AJ82" s="6"/>
      <c r="AK82" s="30">
        <v>4.5</v>
      </c>
      <c r="AL82" s="4" t="s">
        <v>879</v>
      </c>
      <c r="AM82" s="6"/>
      <c r="AN82" s="6"/>
      <c r="AO82" s="6"/>
      <c r="AR82" s="6"/>
      <c r="AS82" s="6"/>
    </row>
    <row r="83" spans="2:47" ht="13.5" customHeight="1" x14ac:dyDescent="0.25">
      <c r="B83" t="s">
        <v>265</v>
      </c>
      <c r="C83" s="9" t="s">
        <v>481</v>
      </c>
      <c r="D83" s="39">
        <v>38918</v>
      </c>
      <c r="E83">
        <v>31</v>
      </c>
      <c r="F83" t="s">
        <v>577</v>
      </c>
      <c r="G83" s="2" t="s">
        <v>72</v>
      </c>
      <c r="H83" s="6">
        <v>36</v>
      </c>
      <c r="I83" s="7">
        <v>0</v>
      </c>
      <c r="M83" s="6">
        <v>32</v>
      </c>
      <c r="N83" s="7">
        <v>-1</v>
      </c>
      <c r="R83" s="6">
        <v>24</v>
      </c>
      <c r="S83" s="7">
        <v>3</v>
      </c>
      <c r="W83" s="6">
        <v>4</v>
      </c>
      <c r="X83" s="7">
        <v>-1</v>
      </c>
      <c r="Y83" t="s">
        <v>718</v>
      </c>
      <c r="Z83" t="s">
        <v>840</v>
      </c>
      <c r="AC83" s="6">
        <v>29</v>
      </c>
      <c r="AD83" s="6">
        <v>31</v>
      </c>
      <c r="AE83" s="7">
        <f>AC83-AD83</f>
        <v>-2</v>
      </c>
      <c r="AF83" s="6">
        <v>23</v>
      </c>
      <c r="AG83" s="6">
        <v>67</v>
      </c>
      <c r="AH83" s="7">
        <f>AF83-AG83</f>
        <v>-44</v>
      </c>
      <c r="AI83" s="6">
        <v>22</v>
      </c>
      <c r="AJ83" s="6">
        <v>28</v>
      </c>
      <c r="AK83" s="7">
        <f>AI83-AJ83</f>
        <v>-6</v>
      </c>
      <c r="AL83" s="4" t="s">
        <v>870</v>
      </c>
      <c r="AM83" s="6"/>
      <c r="AN83" s="6"/>
      <c r="AO83" s="6"/>
      <c r="AR83" s="6"/>
      <c r="AS83" s="6"/>
    </row>
    <row r="84" spans="2:47" ht="13.5" customHeight="1" x14ac:dyDescent="0.25">
      <c r="B84" t="s">
        <v>265</v>
      </c>
      <c r="C84" s="9" t="s">
        <v>599</v>
      </c>
      <c r="D84" s="39">
        <v>38919</v>
      </c>
      <c r="E84">
        <v>27</v>
      </c>
      <c r="F84" t="s">
        <v>678</v>
      </c>
      <c r="G84" s="2" t="s">
        <v>82</v>
      </c>
      <c r="H84" s="6">
        <v>39</v>
      </c>
      <c r="I84" s="7">
        <v>3</v>
      </c>
      <c r="M84" s="6">
        <v>35</v>
      </c>
      <c r="N84" s="7">
        <v>0</v>
      </c>
      <c r="Q84" s="34"/>
      <c r="R84" s="6">
        <v>17</v>
      </c>
      <c r="S84" s="7">
        <v>-1</v>
      </c>
      <c r="V84" s="34"/>
      <c r="W84" s="6">
        <v>4</v>
      </c>
      <c r="X84" s="7">
        <v>3</v>
      </c>
      <c r="Y84" t="s">
        <v>639</v>
      </c>
      <c r="AC84" s="6"/>
      <c r="AD84" s="6"/>
      <c r="AF84" s="6"/>
      <c r="AG84" s="6"/>
      <c r="AI84" s="6"/>
      <c r="AJ84" s="6"/>
      <c r="AM84" s="6"/>
      <c r="AN84" s="6"/>
      <c r="AO84" s="6"/>
      <c r="AR84" s="6"/>
      <c r="AS84" s="6"/>
    </row>
    <row r="85" spans="2:47" ht="13.5" customHeight="1" x14ac:dyDescent="0.25">
      <c r="B85" t="s">
        <v>265</v>
      </c>
      <c r="C85" s="9" t="s">
        <v>601</v>
      </c>
      <c r="D85" s="39">
        <v>38922</v>
      </c>
      <c r="E85">
        <v>28</v>
      </c>
      <c r="F85" t="s">
        <v>821</v>
      </c>
      <c r="G85" s="2" t="s">
        <v>54</v>
      </c>
      <c r="H85" s="6">
        <v>38</v>
      </c>
      <c r="I85" s="7">
        <v>-1</v>
      </c>
      <c r="J85" s="35">
        <v>36</v>
      </c>
      <c r="K85" s="35">
        <v>39</v>
      </c>
      <c r="L85" s="35">
        <f>J85-K85</f>
        <v>-3</v>
      </c>
      <c r="M85" s="6">
        <v>33</v>
      </c>
      <c r="N85" s="7">
        <v>0</v>
      </c>
      <c r="O85" s="35">
        <v>32</v>
      </c>
      <c r="P85" s="35">
        <v>34</v>
      </c>
      <c r="Q85" s="35">
        <f>O85-P85</f>
        <v>-2</v>
      </c>
      <c r="R85" s="6">
        <v>18</v>
      </c>
      <c r="S85" s="7">
        <v>0</v>
      </c>
      <c r="T85" s="35">
        <v>19</v>
      </c>
      <c r="U85" s="35">
        <v>18</v>
      </c>
      <c r="V85" s="35">
        <f>T85-U85</f>
        <v>1</v>
      </c>
      <c r="W85" s="6">
        <v>5</v>
      </c>
      <c r="X85" s="7">
        <v>-1</v>
      </c>
      <c r="Y85" t="s">
        <v>842</v>
      </c>
      <c r="AC85" s="6">
        <v>35</v>
      </c>
      <c r="AD85" s="6">
        <v>33</v>
      </c>
      <c r="AE85" s="7">
        <f>AC85-AD85</f>
        <v>2</v>
      </c>
      <c r="AF85" s="6">
        <v>27</v>
      </c>
      <c r="AG85" s="6">
        <v>63</v>
      </c>
      <c r="AH85" s="7">
        <f>AF85-AG85</f>
        <v>-36</v>
      </c>
      <c r="AI85" s="6"/>
      <c r="AJ85" s="6"/>
      <c r="AL85" s="4" t="s">
        <v>875</v>
      </c>
      <c r="AM85" s="6">
        <v>26</v>
      </c>
      <c r="AN85" s="6">
        <v>25</v>
      </c>
      <c r="AO85" s="6">
        <v>7</v>
      </c>
      <c r="AQ85" s="4" t="s">
        <v>876</v>
      </c>
      <c r="AR85" s="6">
        <v>23</v>
      </c>
      <c r="AS85" s="6">
        <v>61</v>
      </c>
      <c r="AT85" s="7">
        <f>AR85-AS85</f>
        <v>-38</v>
      </c>
      <c r="AU85" s="4" t="s">
        <v>871</v>
      </c>
    </row>
    <row r="86" spans="2:47" ht="13.5" customHeight="1" x14ac:dyDescent="0.25">
      <c r="B86" t="s">
        <v>293</v>
      </c>
      <c r="C86" s="9" t="s">
        <v>437</v>
      </c>
      <c r="D86" s="39">
        <v>38947</v>
      </c>
      <c r="E86">
        <v>22</v>
      </c>
      <c r="F86" t="s">
        <v>678</v>
      </c>
      <c r="G86" s="2" t="s">
        <v>82</v>
      </c>
      <c r="H86" s="6">
        <v>40</v>
      </c>
      <c r="I86" s="7">
        <v>1</v>
      </c>
      <c r="M86" s="6">
        <v>31</v>
      </c>
      <c r="N86" s="7">
        <v>-4</v>
      </c>
      <c r="Q86" s="34"/>
      <c r="R86" s="6">
        <v>22</v>
      </c>
      <c r="S86" s="7">
        <v>5</v>
      </c>
      <c r="V86" s="34"/>
      <c r="W86" s="6">
        <v>9</v>
      </c>
      <c r="X86" s="7">
        <v>4</v>
      </c>
      <c r="Y86" t="s">
        <v>639</v>
      </c>
      <c r="AC86" s="6"/>
      <c r="AD86" s="6"/>
      <c r="AF86" s="6"/>
      <c r="AG86" s="6"/>
      <c r="AI86" s="6"/>
      <c r="AJ86" s="6"/>
      <c r="AM86" s="6"/>
      <c r="AN86" s="6"/>
      <c r="AO86" s="6"/>
      <c r="AR86" s="6"/>
      <c r="AS86" s="6"/>
    </row>
    <row r="87" spans="2:47" ht="13.5" customHeight="1" x14ac:dyDescent="0.25">
      <c r="B87" t="s">
        <v>293</v>
      </c>
      <c r="C87" s="9" t="s">
        <v>688</v>
      </c>
      <c r="D87" s="39">
        <v>38951</v>
      </c>
      <c r="E87">
        <v>26</v>
      </c>
      <c r="F87" t="s">
        <v>821</v>
      </c>
      <c r="G87" s="2" t="s">
        <v>54</v>
      </c>
      <c r="H87" s="6">
        <v>38</v>
      </c>
      <c r="I87" s="7">
        <v>0</v>
      </c>
      <c r="M87" s="6">
        <v>31</v>
      </c>
      <c r="N87" s="7">
        <v>-2</v>
      </c>
      <c r="R87" s="6">
        <v>18</v>
      </c>
      <c r="S87" s="7">
        <v>0</v>
      </c>
      <c r="W87" s="6">
        <v>7</v>
      </c>
      <c r="X87" s="7">
        <v>2</v>
      </c>
      <c r="Y87" t="s">
        <v>842</v>
      </c>
      <c r="AC87" s="6"/>
      <c r="AD87" s="6"/>
      <c r="AF87" s="6"/>
      <c r="AG87" s="6"/>
      <c r="AI87" s="6"/>
      <c r="AJ87" s="6"/>
      <c r="AM87" s="6">
        <v>26</v>
      </c>
      <c r="AN87" s="6">
        <v>24</v>
      </c>
      <c r="AO87" s="6">
        <v>7</v>
      </c>
      <c r="AQ87" s="4" t="s">
        <v>876</v>
      </c>
      <c r="AR87" s="6">
        <v>22</v>
      </c>
      <c r="AS87" s="6">
        <v>64</v>
      </c>
      <c r="AT87" s="7">
        <f>AR87-AS87</f>
        <v>-42</v>
      </c>
      <c r="AU87" s="4" t="s">
        <v>871</v>
      </c>
    </row>
    <row r="88" spans="2:47" ht="13.5" customHeight="1" x14ac:dyDescent="0.25">
      <c r="B88" t="s">
        <v>293</v>
      </c>
      <c r="C88" s="9" t="s">
        <v>774</v>
      </c>
      <c r="D88" s="39">
        <v>38960</v>
      </c>
      <c r="E88">
        <v>14</v>
      </c>
      <c r="F88" t="s">
        <v>577</v>
      </c>
      <c r="G88" s="2" t="s">
        <v>192</v>
      </c>
      <c r="H88" s="6">
        <v>35</v>
      </c>
      <c r="I88" s="7">
        <v>-1</v>
      </c>
      <c r="M88" s="6">
        <v>36</v>
      </c>
      <c r="N88" s="7">
        <v>4</v>
      </c>
      <c r="R88" s="6">
        <v>19</v>
      </c>
      <c r="S88" s="7">
        <v>-5</v>
      </c>
      <c r="W88" s="6">
        <v>-1</v>
      </c>
      <c r="X88" s="7">
        <v>-5</v>
      </c>
      <c r="Y88" t="s">
        <v>718</v>
      </c>
      <c r="Z88" t="s">
        <v>840</v>
      </c>
      <c r="AC88" s="6">
        <v>30</v>
      </c>
      <c r="AD88" s="6">
        <v>28</v>
      </c>
      <c r="AE88" s="7">
        <f>AC88-AD88</f>
        <v>2</v>
      </c>
      <c r="AF88" s="6">
        <v>26</v>
      </c>
      <c r="AG88" s="6">
        <v>66</v>
      </c>
      <c r="AH88" s="7">
        <f>AF88-AG88</f>
        <v>-40</v>
      </c>
      <c r="AI88" s="6">
        <v>22</v>
      </c>
      <c r="AJ88" s="6">
        <v>28</v>
      </c>
      <c r="AK88" s="7">
        <f>AI88-AJ88</f>
        <v>-6</v>
      </c>
      <c r="AL88" s="4" t="s">
        <v>870</v>
      </c>
      <c r="AM88" s="6"/>
      <c r="AN88" s="6"/>
      <c r="AO88" s="6"/>
      <c r="AR88" s="6"/>
      <c r="AS88" s="6"/>
    </row>
    <row r="89" spans="2:47" ht="13.5" customHeight="1" x14ac:dyDescent="0.25">
      <c r="B89" t="s">
        <v>295</v>
      </c>
      <c r="C89" s="9" t="s">
        <v>315</v>
      </c>
      <c r="D89" s="39">
        <v>38961</v>
      </c>
      <c r="E89">
        <v>5</v>
      </c>
      <c r="F89" t="s">
        <v>830</v>
      </c>
      <c r="G89" s="2" t="s">
        <v>224</v>
      </c>
      <c r="H89" s="6">
        <v>36</v>
      </c>
      <c r="I89" s="7">
        <v>0</v>
      </c>
      <c r="M89" s="6">
        <v>32</v>
      </c>
      <c r="N89" s="7">
        <v>-2</v>
      </c>
      <c r="Q89" s="34"/>
      <c r="R89" s="6">
        <v>20</v>
      </c>
      <c r="S89" s="7">
        <v>1</v>
      </c>
      <c r="V89" s="34"/>
      <c r="W89" s="6">
        <v>4</v>
      </c>
      <c r="X89" s="7">
        <v>2</v>
      </c>
      <c r="Y89" t="s">
        <v>639</v>
      </c>
      <c r="AC89" s="6"/>
      <c r="AD89" s="6"/>
      <c r="AE89" s="30">
        <v>5.2</v>
      </c>
      <c r="AF89" s="6"/>
      <c r="AG89" s="6"/>
      <c r="AH89">
        <v>4.63</v>
      </c>
      <c r="AI89" s="6"/>
      <c r="AJ89" s="6"/>
      <c r="AK89">
        <v>4.47</v>
      </c>
      <c r="AL89" s="4" t="s">
        <v>879</v>
      </c>
      <c r="AM89" s="6"/>
      <c r="AN89" s="6"/>
      <c r="AO89" s="6"/>
      <c r="AR89" s="6"/>
      <c r="AS89" s="6"/>
    </row>
    <row r="90" spans="2:47" ht="13.5" customHeight="1" x14ac:dyDescent="0.25">
      <c r="B90" t="s">
        <v>295</v>
      </c>
      <c r="C90" s="9" t="s">
        <v>593</v>
      </c>
      <c r="D90" s="39">
        <v>38966</v>
      </c>
      <c r="E90">
        <v>8</v>
      </c>
      <c r="F90" t="s">
        <v>821</v>
      </c>
      <c r="G90" s="2" t="s">
        <v>54</v>
      </c>
      <c r="H90" s="6">
        <v>40</v>
      </c>
      <c r="I90" s="7">
        <v>2</v>
      </c>
      <c r="J90" s="35">
        <v>40</v>
      </c>
      <c r="K90" s="35">
        <v>40</v>
      </c>
      <c r="L90" s="35">
        <f>J90-K90</f>
        <v>0</v>
      </c>
      <c r="M90" s="6">
        <v>32</v>
      </c>
      <c r="N90" s="7">
        <v>0</v>
      </c>
      <c r="O90" s="35">
        <v>32</v>
      </c>
      <c r="P90" s="35">
        <v>32</v>
      </c>
      <c r="Q90" s="35">
        <f>O90-P90</f>
        <v>0</v>
      </c>
      <c r="R90" s="6">
        <v>17</v>
      </c>
      <c r="S90" s="7">
        <v>-1</v>
      </c>
      <c r="T90" s="35">
        <v>16</v>
      </c>
      <c r="U90" s="35">
        <v>19</v>
      </c>
      <c r="V90" s="35">
        <f>T90-U90</f>
        <v>-3</v>
      </c>
      <c r="W90" s="6">
        <v>8</v>
      </c>
      <c r="X90" s="7">
        <v>2</v>
      </c>
      <c r="Y90" t="s">
        <v>842</v>
      </c>
      <c r="AM90" s="6"/>
      <c r="AN90" s="6"/>
      <c r="AO90" s="6"/>
      <c r="AR90" s="6"/>
      <c r="AS90" s="6"/>
    </row>
    <row r="91" spans="2:47" ht="13.5" customHeight="1" x14ac:dyDescent="0.25">
      <c r="B91" t="s">
        <v>295</v>
      </c>
      <c r="C91" s="9" t="s">
        <v>611</v>
      </c>
      <c r="D91" s="39">
        <v>38968</v>
      </c>
      <c r="E91">
        <v>10</v>
      </c>
      <c r="F91" t="s">
        <v>844</v>
      </c>
      <c r="G91" s="2" t="s">
        <v>124</v>
      </c>
      <c r="H91" s="6">
        <v>40</v>
      </c>
      <c r="I91" s="7">
        <v>-1</v>
      </c>
      <c r="M91" s="6">
        <v>30</v>
      </c>
      <c r="N91" s="7">
        <v>-1</v>
      </c>
      <c r="Q91" s="34"/>
      <c r="R91" s="6">
        <v>14</v>
      </c>
      <c r="S91" s="7">
        <v>-1</v>
      </c>
      <c r="V91" s="34"/>
      <c r="W91" s="6">
        <v>10</v>
      </c>
      <c r="X91" s="7">
        <v>0</v>
      </c>
      <c r="Y91" s="3" t="s">
        <v>842</v>
      </c>
      <c r="AM91" s="6"/>
      <c r="AN91" s="6"/>
      <c r="AO91" s="6"/>
      <c r="AR91" s="6"/>
      <c r="AS91" s="6"/>
    </row>
    <row r="92" spans="2:47" ht="13.5" customHeight="1" x14ac:dyDescent="0.25">
      <c r="B92" t="s">
        <v>295</v>
      </c>
      <c r="C92" s="9" t="s">
        <v>594</v>
      </c>
      <c r="D92" s="39">
        <v>38973</v>
      </c>
      <c r="E92">
        <v>15</v>
      </c>
      <c r="F92" t="s">
        <v>821</v>
      </c>
      <c r="G92" s="2" t="s">
        <v>196</v>
      </c>
      <c r="H92" s="6">
        <v>38</v>
      </c>
      <c r="I92" s="7">
        <v>-2</v>
      </c>
      <c r="J92" s="35">
        <v>37</v>
      </c>
      <c r="K92" s="35">
        <v>39</v>
      </c>
      <c r="L92" s="35">
        <f>J92-K92</f>
        <v>-2</v>
      </c>
      <c r="M92" s="6">
        <v>31</v>
      </c>
      <c r="N92" s="7">
        <v>-1</v>
      </c>
      <c r="O92" s="35">
        <v>32</v>
      </c>
      <c r="P92" s="35">
        <v>29</v>
      </c>
      <c r="Q92" s="35">
        <f>O92-P92</f>
        <v>3</v>
      </c>
      <c r="R92" s="6">
        <v>18</v>
      </c>
      <c r="S92" s="7">
        <v>1</v>
      </c>
      <c r="T92" s="35">
        <v>17</v>
      </c>
      <c r="U92" s="35">
        <v>18</v>
      </c>
      <c r="V92" s="35">
        <f>T92-U92</f>
        <v>-1</v>
      </c>
      <c r="W92" s="6">
        <v>7</v>
      </c>
      <c r="X92" s="7">
        <v>-1</v>
      </c>
      <c r="Y92" t="s">
        <v>842</v>
      </c>
      <c r="AM92" s="6"/>
      <c r="AN92" s="6"/>
      <c r="AO92" s="6"/>
      <c r="AR92" s="6"/>
      <c r="AS92" s="6"/>
    </row>
    <row r="93" spans="2:47" ht="13.5" customHeight="1" x14ac:dyDescent="0.25">
      <c r="B93" t="s">
        <v>295</v>
      </c>
      <c r="C93" s="9" t="s">
        <v>594</v>
      </c>
      <c r="D93" s="39">
        <v>38973</v>
      </c>
      <c r="E93">
        <v>17</v>
      </c>
      <c r="F93" t="s">
        <v>678</v>
      </c>
      <c r="G93" s="2" t="s">
        <v>885</v>
      </c>
      <c r="H93" s="6">
        <v>37</v>
      </c>
      <c r="I93" s="7">
        <v>-3</v>
      </c>
      <c r="M93" s="6">
        <v>33</v>
      </c>
      <c r="N93" s="7">
        <v>2</v>
      </c>
      <c r="Q93" s="34"/>
      <c r="R93" s="6">
        <v>21</v>
      </c>
      <c r="S93" s="7">
        <v>-1</v>
      </c>
      <c r="V93" s="34"/>
      <c r="W93" s="6">
        <v>4</v>
      </c>
      <c r="X93" s="7">
        <v>-5</v>
      </c>
      <c r="Y93" t="s">
        <v>639</v>
      </c>
      <c r="AM93" s="6"/>
      <c r="AN93" s="6"/>
      <c r="AO93" s="6"/>
      <c r="AR93" s="6"/>
      <c r="AS93" s="6"/>
    </row>
    <row r="94" spans="2:47" ht="13.5" customHeight="1" x14ac:dyDescent="0.25">
      <c r="B94" t="s">
        <v>295</v>
      </c>
      <c r="C94" s="9" t="s">
        <v>641</v>
      </c>
      <c r="D94" s="39">
        <v>38979</v>
      </c>
      <c r="E94">
        <v>22</v>
      </c>
      <c r="F94" t="s">
        <v>678</v>
      </c>
      <c r="G94" s="2" t="s">
        <v>82</v>
      </c>
      <c r="H94" s="6">
        <v>36</v>
      </c>
      <c r="I94" s="7">
        <v>-1</v>
      </c>
      <c r="M94" s="6">
        <v>32</v>
      </c>
      <c r="N94" s="7">
        <v>-1</v>
      </c>
      <c r="Q94" s="34"/>
      <c r="R94" s="6">
        <v>22</v>
      </c>
      <c r="S94" s="7">
        <v>1</v>
      </c>
      <c r="V94" s="34"/>
      <c r="W94" s="6">
        <v>4</v>
      </c>
      <c r="X94" s="7">
        <v>0</v>
      </c>
      <c r="Y94" t="s">
        <v>639</v>
      </c>
      <c r="AM94" s="6"/>
      <c r="AN94" s="6"/>
      <c r="AO94" s="6"/>
      <c r="AR94" s="6"/>
      <c r="AS94" s="6"/>
    </row>
    <row r="95" spans="2:47" ht="13.5" customHeight="1" x14ac:dyDescent="0.25">
      <c r="B95" t="s">
        <v>295</v>
      </c>
      <c r="C95" s="9" t="s">
        <v>452</v>
      </c>
      <c r="D95" s="39">
        <v>38979</v>
      </c>
      <c r="E95">
        <v>25</v>
      </c>
      <c r="F95" t="s">
        <v>821</v>
      </c>
      <c r="G95" s="2" t="s">
        <v>54</v>
      </c>
      <c r="H95" s="6">
        <v>38</v>
      </c>
      <c r="I95" s="7">
        <v>0</v>
      </c>
      <c r="J95" s="35">
        <v>36</v>
      </c>
      <c r="K95" s="35">
        <v>41</v>
      </c>
      <c r="L95" s="35">
        <f>J95-K95</f>
        <v>-5</v>
      </c>
      <c r="M95" s="6">
        <v>31</v>
      </c>
      <c r="N95" s="7">
        <v>0</v>
      </c>
      <c r="O95" s="35">
        <v>33</v>
      </c>
      <c r="P95" s="35">
        <v>29</v>
      </c>
      <c r="Q95" s="35">
        <f>O95-P95</f>
        <v>4</v>
      </c>
      <c r="R95" s="6">
        <v>18</v>
      </c>
      <c r="S95" s="7">
        <v>0</v>
      </c>
      <c r="T95" s="35">
        <v>18</v>
      </c>
      <c r="U95" s="35">
        <v>18</v>
      </c>
      <c r="V95" s="35">
        <f>T95-U95</f>
        <v>0</v>
      </c>
      <c r="W95" s="6">
        <v>7</v>
      </c>
      <c r="X95" s="7">
        <v>0</v>
      </c>
      <c r="Y95" t="s">
        <v>842</v>
      </c>
      <c r="AM95" s="6"/>
      <c r="AN95" s="6"/>
      <c r="AO95" s="6"/>
      <c r="AR95" s="6"/>
      <c r="AS95" s="6"/>
    </row>
    <row r="96" spans="2:47" ht="13.5" customHeight="1" x14ac:dyDescent="0.25">
      <c r="B96" t="s">
        <v>295</v>
      </c>
      <c r="C96" s="9" t="s">
        <v>434</v>
      </c>
      <c r="D96" s="39">
        <v>38981</v>
      </c>
      <c r="E96">
        <v>24</v>
      </c>
      <c r="F96" t="s">
        <v>821</v>
      </c>
      <c r="G96" s="2" t="s">
        <v>192</v>
      </c>
      <c r="H96" s="6">
        <v>37</v>
      </c>
      <c r="I96" s="7">
        <v>-1</v>
      </c>
      <c r="J96" s="35">
        <v>34</v>
      </c>
      <c r="K96" s="35">
        <v>39</v>
      </c>
      <c r="L96" s="35">
        <f>J96-K96</f>
        <v>-5</v>
      </c>
      <c r="M96" s="6">
        <v>33</v>
      </c>
      <c r="N96" s="7">
        <v>2</v>
      </c>
      <c r="O96" s="35">
        <v>34</v>
      </c>
      <c r="P96" s="35">
        <v>31</v>
      </c>
      <c r="Q96" s="35">
        <f>O96-P96</f>
        <v>3</v>
      </c>
      <c r="R96" s="6">
        <v>18</v>
      </c>
      <c r="S96" s="7">
        <v>0</v>
      </c>
      <c r="T96" s="35">
        <v>18</v>
      </c>
      <c r="U96" s="35">
        <v>19</v>
      </c>
      <c r="V96" s="35">
        <f>T96-U96</f>
        <v>-1</v>
      </c>
      <c r="W96" s="6">
        <v>4</v>
      </c>
      <c r="X96" s="7">
        <v>-3</v>
      </c>
      <c r="Y96" t="s">
        <v>842</v>
      </c>
      <c r="AC96" s="6">
        <v>49</v>
      </c>
      <c r="AD96" s="6">
        <v>33</v>
      </c>
      <c r="AE96" s="7">
        <f>AC96-AD96</f>
        <v>16</v>
      </c>
      <c r="AF96" s="6">
        <v>31</v>
      </c>
      <c r="AG96" s="6">
        <v>65</v>
      </c>
      <c r="AH96" s="7">
        <f>AF96-AG96</f>
        <v>-34</v>
      </c>
      <c r="AI96" s="6">
        <v>30</v>
      </c>
      <c r="AJ96" s="6">
        <v>44</v>
      </c>
      <c r="AK96" s="7">
        <f>AI96-AJ96</f>
        <v>-14</v>
      </c>
      <c r="AL96" s="4" t="s">
        <v>826</v>
      </c>
      <c r="AM96" s="6">
        <v>27</v>
      </c>
      <c r="AN96" s="6">
        <v>26</v>
      </c>
      <c r="AO96" s="6">
        <v>6</v>
      </c>
      <c r="AQ96" s="4" t="s">
        <v>876</v>
      </c>
      <c r="AR96" s="6">
        <v>24</v>
      </c>
      <c r="AS96" s="6">
        <v>62</v>
      </c>
      <c r="AT96" s="7">
        <f>AR96-AS96</f>
        <v>-38</v>
      </c>
      <c r="AU96" s="4" t="s">
        <v>871</v>
      </c>
    </row>
    <row r="97" spans="2:47" ht="13.5" customHeight="1" x14ac:dyDescent="0.25">
      <c r="B97" t="s">
        <v>295</v>
      </c>
      <c r="C97" s="9" t="s">
        <v>488</v>
      </c>
      <c r="D97" s="39">
        <v>38987</v>
      </c>
      <c r="E97">
        <v>30</v>
      </c>
      <c r="F97" t="s">
        <v>821</v>
      </c>
      <c r="G97" s="2" t="s">
        <v>54</v>
      </c>
      <c r="H97" s="6">
        <v>36</v>
      </c>
      <c r="I97" s="7">
        <v>-1</v>
      </c>
      <c r="J97" s="35">
        <v>35</v>
      </c>
      <c r="K97" s="35">
        <v>36</v>
      </c>
      <c r="L97" s="35">
        <f>J97-K97</f>
        <v>-1</v>
      </c>
      <c r="M97" s="6">
        <v>36</v>
      </c>
      <c r="N97" s="7">
        <v>3</v>
      </c>
      <c r="O97" s="35">
        <v>37</v>
      </c>
      <c r="P97" s="35">
        <v>36</v>
      </c>
      <c r="Q97" s="35">
        <f>O97-P97</f>
        <v>1</v>
      </c>
      <c r="R97" s="6">
        <v>16</v>
      </c>
      <c r="S97" s="7">
        <v>-2</v>
      </c>
      <c r="T97" s="35">
        <v>16</v>
      </c>
      <c r="U97" s="35">
        <v>16</v>
      </c>
      <c r="V97" s="35">
        <f>T97-U97</f>
        <v>0</v>
      </c>
      <c r="W97" s="6">
        <v>0</v>
      </c>
      <c r="X97" s="7">
        <v>-4</v>
      </c>
      <c r="Y97" t="s">
        <v>842</v>
      </c>
      <c r="AC97" s="6">
        <v>35</v>
      </c>
      <c r="AD97" s="6">
        <v>27</v>
      </c>
      <c r="AE97" s="7">
        <f>AC97-AD97</f>
        <v>8</v>
      </c>
      <c r="AF97" s="6">
        <v>25</v>
      </c>
      <c r="AG97" s="6">
        <v>64</v>
      </c>
      <c r="AH97" s="7">
        <f>AF97-AG97</f>
        <v>-39</v>
      </c>
      <c r="AL97" s="4" t="s">
        <v>875</v>
      </c>
      <c r="AM97" s="6"/>
      <c r="AN97" s="6"/>
      <c r="AO97" s="6"/>
      <c r="AR97" s="6"/>
      <c r="AS97" s="6"/>
    </row>
    <row r="98" spans="2:47" ht="13.5" customHeight="1" x14ac:dyDescent="0.25">
      <c r="B98" t="s">
        <v>295</v>
      </c>
      <c r="C98" s="9" t="s">
        <v>677</v>
      </c>
      <c r="D98" s="39">
        <v>38988</v>
      </c>
      <c r="E98">
        <v>31</v>
      </c>
      <c r="F98" t="s">
        <v>678</v>
      </c>
      <c r="G98" s="2" t="s">
        <v>885</v>
      </c>
      <c r="H98" s="6">
        <v>36</v>
      </c>
      <c r="I98" s="7">
        <v>0</v>
      </c>
      <c r="L98" s="34"/>
      <c r="M98" s="6">
        <v>35</v>
      </c>
      <c r="N98" s="7">
        <v>3</v>
      </c>
      <c r="Q98" s="34"/>
      <c r="R98" s="6">
        <v>19</v>
      </c>
      <c r="S98" s="7">
        <v>-3</v>
      </c>
      <c r="V98" s="34"/>
      <c r="W98" s="6">
        <v>1</v>
      </c>
      <c r="X98" s="7">
        <v>-3</v>
      </c>
      <c r="Y98" t="s">
        <v>639</v>
      </c>
      <c r="AC98" s="6"/>
      <c r="AD98" s="6"/>
      <c r="AF98" s="6"/>
      <c r="AG98" s="6"/>
      <c r="AI98" s="6"/>
      <c r="AJ98" s="6"/>
      <c r="AM98" s="6"/>
      <c r="AN98" s="6"/>
      <c r="AO98" s="6"/>
      <c r="AR98" s="6"/>
      <c r="AS98" s="6"/>
    </row>
    <row r="99" spans="2:47" ht="13.5" customHeight="1" x14ac:dyDescent="0.25">
      <c r="B99" t="s">
        <v>297</v>
      </c>
      <c r="C99" s="9" t="s">
        <v>694</v>
      </c>
      <c r="D99" s="39">
        <v>38994</v>
      </c>
      <c r="E99">
        <v>8</v>
      </c>
      <c r="F99" t="s">
        <v>678</v>
      </c>
      <c r="G99" s="2" t="s">
        <v>194</v>
      </c>
      <c r="H99" s="6">
        <v>38</v>
      </c>
      <c r="I99" s="7">
        <v>2</v>
      </c>
      <c r="L99" s="34"/>
      <c r="M99" s="6">
        <v>32</v>
      </c>
      <c r="N99" s="7">
        <v>-3</v>
      </c>
      <c r="Q99" s="34"/>
      <c r="R99" s="6">
        <v>20</v>
      </c>
      <c r="S99" s="7">
        <v>1</v>
      </c>
      <c r="V99" s="34"/>
      <c r="W99" s="6">
        <v>6</v>
      </c>
      <c r="X99" s="7">
        <v>5</v>
      </c>
      <c r="Y99" t="s">
        <v>639</v>
      </c>
      <c r="AC99" s="6"/>
      <c r="AD99" s="6"/>
      <c r="AF99" s="6"/>
      <c r="AG99" s="6"/>
      <c r="AI99" s="6"/>
      <c r="AJ99" s="6"/>
      <c r="AM99" s="6"/>
      <c r="AN99" s="6"/>
      <c r="AO99" s="6"/>
      <c r="AR99" s="6"/>
      <c r="AS99" s="6"/>
    </row>
    <row r="100" spans="2:47" ht="13.5" customHeight="1" x14ac:dyDescent="0.25">
      <c r="B100" t="s">
        <v>297</v>
      </c>
      <c r="C100" s="9" t="s">
        <v>645</v>
      </c>
      <c r="D100" s="39">
        <v>38996</v>
      </c>
      <c r="E100">
        <v>10</v>
      </c>
      <c r="F100" t="s">
        <v>830</v>
      </c>
      <c r="G100" s="2" t="s">
        <v>224</v>
      </c>
      <c r="H100" s="6">
        <v>36</v>
      </c>
      <c r="I100" s="7">
        <v>0</v>
      </c>
      <c r="L100" s="34"/>
      <c r="M100" s="6">
        <v>35</v>
      </c>
      <c r="N100" s="7">
        <v>3</v>
      </c>
      <c r="Q100" s="34"/>
      <c r="R100" s="6">
        <v>18</v>
      </c>
      <c r="S100" s="7">
        <v>-2</v>
      </c>
      <c r="V100" s="34"/>
      <c r="W100" s="6">
        <v>1</v>
      </c>
      <c r="X100" s="7">
        <v>-3</v>
      </c>
      <c r="Y100" t="s">
        <v>639</v>
      </c>
      <c r="AC100" s="6"/>
      <c r="AD100" s="6"/>
      <c r="AF100" s="6"/>
      <c r="AG100" s="6"/>
      <c r="AI100" s="6"/>
      <c r="AJ100" s="6"/>
      <c r="AM100" s="6"/>
      <c r="AN100" s="6"/>
      <c r="AO100" s="6"/>
      <c r="AR100" s="6"/>
      <c r="AS100" s="6"/>
    </row>
    <row r="101" spans="2:47" ht="13.5" customHeight="1" x14ac:dyDescent="0.25">
      <c r="B101" t="s">
        <v>297</v>
      </c>
      <c r="C101" s="9" t="s">
        <v>342</v>
      </c>
      <c r="D101" s="39">
        <v>39002</v>
      </c>
      <c r="E101">
        <v>23</v>
      </c>
      <c r="F101" t="s">
        <v>577</v>
      </c>
      <c r="G101" s="2" t="s">
        <v>72</v>
      </c>
      <c r="H101" s="6">
        <v>35</v>
      </c>
      <c r="I101" s="7">
        <v>0</v>
      </c>
      <c r="M101" s="6">
        <v>37</v>
      </c>
      <c r="N101" s="7">
        <v>1</v>
      </c>
      <c r="R101" s="6">
        <v>18</v>
      </c>
      <c r="S101" s="7">
        <v>-1</v>
      </c>
      <c r="W101" s="6">
        <v>-2</v>
      </c>
      <c r="X101" s="7">
        <v>-1</v>
      </c>
      <c r="Y101" t="s">
        <v>718</v>
      </c>
      <c r="Z101" t="s">
        <v>840</v>
      </c>
      <c r="AC101" s="6">
        <v>31</v>
      </c>
      <c r="AD101" s="6">
        <v>32</v>
      </c>
      <c r="AE101" s="7">
        <f>AC101-AD101</f>
        <v>-1</v>
      </c>
      <c r="AF101" s="6">
        <v>32</v>
      </c>
      <c r="AG101" s="6">
        <v>60</v>
      </c>
      <c r="AH101" s="7">
        <f>AF101-AG101</f>
        <v>-28</v>
      </c>
      <c r="AI101" s="6">
        <v>22</v>
      </c>
      <c r="AJ101" s="6">
        <v>31</v>
      </c>
      <c r="AK101" s="7">
        <f>AI101-AJ101</f>
        <v>-9</v>
      </c>
      <c r="AL101" s="4" t="s">
        <v>870</v>
      </c>
      <c r="AM101" s="6"/>
      <c r="AN101" s="6"/>
      <c r="AO101" s="6"/>
      <c r="AR101" s="6"/>
      <c r="AS101" s="6"/>
    </row>
    <row r="102" spans="2:47" ht="13.5" customHeight="1" x14ac:dyDescent="0.25">
      <c r="B102" t="s">
        <v>297</v>
      </c>
      <c r="C102" s="9" t="s">
        <v>427</v>
      </c>
      <c r="D102" s="39">
        <v>39010</v>
      </c>
      <c r="E102">
        <v>24</v>
      </c>
      <c r="F102" t="s">
        <v>886</v>
      </c>
      <c r="G102" s="2" t="s">
        <v>98</v>
      </c>
      <c r="H102" s="6">
        <v>38</v>
      </c>
      <c r="I102" s="7"/>
      <c r="J102" s="35">
        <v>39</v>
      </c>
      <c r="K102" s="35">
        <v>37</v>
      </c>
      <c r="L102" s="35">
        <f>J102-K102</f>
        <v>2</v>
      </c>
      <c r="M102" s="6">
        <v>32</v>
      </c>
      <c r="N102" s="7"/>
      <c r="O102" s="35">
        <v>29</v>
      </c>
      <c r="P102" s="35">
        <v>34</v>
      </c>
      <c r="Q102" s="35">
        <f>O102-P102</f>
        <v>-5</v>
      </c>
      <c r="R102" s="6">
        <v>14</v>
      </c>
      <c r="S102" s="7"/>
      <c r="T102" s="35">
        <v>14</v>
      </c>
      <c r="U102" s="35">
        <v>15</v>
      </c>
      <c r="V102" s="35">
        <f>T102-U102</f>
        <v>-1</v>
      </c>
      <c r="W102" s="6">
        <v>6</v>
      </c>
      <c r="X102" s="7"/>
      <c r="Y102" t="s">
        <v>639</v>
      </c>
      <c r="AC102" s="6"/>
      <c r="AD102" s="6"/>
      <c r="AF102" s="6"/>
      <c r="AG102" s="6"/>
      <c r="AI102" s="6"/>
      <c r="AJ102" s="6"/>
      <c r="AM102" s="6"/>
      <c r="AN102" s="6"/>
      <c r="AO102" s="6"/>
      <c r="AR102" s="6"/>
      <c r="AS102" s="6"/>
    </row>
    <row r="103" spans="2:47" ht="13.5" customHeight="1" x14ac:dyDescent="0.25">
      <c r="B103" t="s">
        <v>297</v>
      </c>
      <c r="C103" s="9" t="s">
        <v>427</v>
      </c>
      <c r="D103" s="39">
        <v>39010</v>
      </c>
      <c r="E103">
        <v>25</v>
      </c>
      <c r="F103" t="s">
        <v>678</v>
      </c>
      <c r="G103" s="2" t="s">
        <v>82</v>
      </c>
      <c r="H103" s="6">
        <v>39</v>
      </c>
      <c r="I103" s="7">
        <v>1</v>
      </c>
      <c r="L103" s="34"/>
      <c r="M103" s="6">
        <v>29</v>
      </c>
      <c r="N103" s="7">
        <v>-3</v>
      </c>
      <c r="Q103" s="34"/>
      <c r="R103" s="6">
        <v>22</v>
      </c>
      <c r="S103" s="7">
        <v>2</v>
      </c>
      <c r="V103" s="34"/>
      <c r="W103" s="6">
        <v>10</v>
      </c>
      <c r="X103" s="7">
        <v>4</v>
      </c>
      <c r="Y103" t="s">
        <v>639</v>
      </c>
      <c r="AC103" s="6"/>
      <c r="AD103" s="6"/>
      <c r="AF103" s="6"/>
      <c r="AG103" s="6"/>
      <c r="AI103" s="6"/>
      <c r="AJ103" s="6"/>
      <c r="AM103" s="6"/>
      <c r="AN103" s="6"/>
      <c r="AO103" s="6"/>
      <c r="AR103" s="6"/>
      <c r="AS103" s="6"/>
    </row>
    <row r="104" spans="2:47" ht="13.5" customHeight="1" x14ac:dyDescent="0.25">
      <c r="B104" t="s">
        <v>297</v>
      </c>
      <c r="C104" s="9" t="s">
        <v>601</v>
      </c>
      <c r="D104" s="39">
        <v>39014</v>
      </c>
      <c r="E104">
        <v>27</v>
      </c>
      <c r="F104" t="s">
        <v>821</v>
      </c>
      <c r="G104" s="2" t="s">
        <v>54</v>
      </c>
      <c r="H104" s="6">
        <v>39</v>
      </c>
      <c r="I104" s="7">
        <v>3</v>
      </c>
      <c r="J104" s="35">
        <v>37</v>
      </c>
      <c r="K104" s="35">
        <v>42</v>
      </c>
      <c r="L104" s="35">
        <f>J104-K104</f>
        <v>-5</v>
      </c>
      <c r="M104" s="6">
        <v>32</v>
      </c>
      <c r="N104" s="7">
        <v>-4</v>
      </c>
      <c r="O104" s="35">
        <v>33</v>
      </c>
      <c r="P104" s="35">
        <v>31</v>
      </c>
      <c r="Q104" s="35">
        <f>O104-P104</f>
        <v>2</v>
      </c>
      <c r="R104" s="6">
        <v>16</v>
      </c>
      <c r="S104" s="7">
        <v>0</v>
      </c>
      <c r="T104" s="35">
        <v>16</v>
      </c>
      <c r="U104" s="35">
        <v>15</v>
      </c>
      <c r="V104" s="35">
        <f>T104-U104</f>
        <v>1</v>
      </c>
      <c r="W104" s="6">
        <v>7</v>
      </c>
      <c r="X104" s="7">
        <v>7</v>
      </c>
      <c r="Y104" t="s">
        <v>842</v>
      </c>
      <c r="AC104" s="6">
        <v>42</v>
      </c>
      <c r="AD104" s="6">
        <v>28</v>
      </c>
      <c r="AE104" s="7">
        <f>AC104-AD104</f>
        <v>14</v>
      </c>
      <c r="AF104" s="6"/>
      <c r="AG104" s="6"/>
      <c r="AI104" s="6"/>
      <c r="AJ104" s="6"/>
      <c r="AL104" s="4" t="s">
        <v>875</v>
      </c>
      <c r="AM104" s="6">
        <v>28</v>
      </c>
      <c r="AN104" s="6">
        <v>27</v>
      </c>
      <c r="AO104" s="6">
        <v>6</v>
      </c>
      <c r="AQ104" s="4" t="s">
        <v>876</v>
      </c>
      <c r="AR104" s="6">
        <v>23</v>
      </c>
      <c r="AS104" s="6">
        <v>61</v>
      </c>
      <c r="AT104" s="7">
        <f>AR104-AS104</f>
        <v>-38</v>
      </c>
      <c r="AU104" s="4" t="s">
        <v>871</v>
      </c>
    </row>
    <row r="105" spans="2:47" ht="13.5" customHeight="1" x14ac:dyDescent="0.25">
      <c r="B105" t="s">
        <v>296</v>
      </c>
      <c r="C105" s="9" t="s">
        <v>584</v>
      </c>
      <c r="D105" s="39">
        <v>39024</v>
      </c>
      <c r="E105">
        <v>7</v>
      </c>
      <c r="F105" t="s">
        <v>830</v>
      </c>
      <c r="G105" s="2" t="s">
        <v>224</v>
      </c>
      <c r="H105" s="6">
        <v>36</v>
      </c>
      <c r="I105" s="7">
        <v>0</v>
      </c>
      <c r="L105" s="34"/>
      <c r="M105" s="6">
        <v>33</v>
      </c>
      <c r="N105" s="7">
        <v>-2</v>
      </c>
      <c r="Q105" s="34"/>
      <c r="R105" s="6">
        <v>20</v>
      </c>
      <c r="S105" s="7">
        <v>2</v>
      </c>
      <c r="V105" s="34"/>
      <c r="W105" s="6">
        <v>3</v>
      </c>
      <c r="X105" s="7">
        <v>2</v>
      </c>
      <c r="Y105" t="s">
        <v>639</v>
      </c>
      <c r="AC105" s="6"/>
      <c r="AD105" s="6"/>
      <c r="AF105" s="6"/>
      <c r="AG105" s="6"/>
      <c r="AI105" s="6"/>
      <c r="AJ105" s="6"/>
      <c r="AM105" s="6"/>
      <c r="AN105" s="6"/>
      <c r="AO105" s="6"/>
      <c r="AR105" s="6"/>
      <c r="AS105" s="6"/>
    </row>
    <row r="106" spans="2:47" ht="13.5" customHeight="1" x14ac:dyDescent="0.25">
      <c r="B106" t="s">
        <v>296</v>
      </c>
      <c r="C106" s="9" t="s">
        <v>400</v>
      </c>
      <c r="D106" s="39">
        <v>39030</v>
      </c>
      <c r="E106">
        <v>26</v>
      </c>
      <c r="F106" t="s">
        <v>577</v>
      </c>
      <c r="G106" s="2" t="s">
        <v>872</v>
      </c>
      <c r="H106" s="6">
        <v>35</v>
      </c>
      <c r="I106" s="7">
        <v>0</v>
      </c>
      <c r="M106" s="6">
        <v>33</v>
      </c>
      <c r="N106" s="7">
        <v>-4</v>
      </c>
      <c r="R106" s="6">
        <v>20</v>
      </c>
      <c r="S106" s="7">
        <v>2</v>
      </c>
      <c r="W106" s="6">
        <v>2</v>
      </c>
      <c r="X106" s="7">
        <v>4</v>
      </c>
      <c r="Y106" t="s">
        <v>718</v>
      </c>
      <c r="Z106" t="s">
        <v>840</v>
      </c>
      <c r="AC106" s="6">
        <v>25</v>
      </c>
      <c r="AD106" s="6">
        <v>31</v>
      </c>
      <c r="AE106" s="7">
        <f>AC106-AD106</f>
        <v>-6</v>
      </c>
      <c r="AF106" s="6">
        <v>27</v>
      </c>
      <c r="AG106" s="6">
        <v>65</v>
      </c>
      <c r="AH106" s="7">
        <f>AF106-AG106</f>
        <v>-38</v>
      </c>
      <c r="AI106" s="6">
        <v>23</v>
      </c>
      <c r="AJ106" s="6">
        <v>26</v>
      </c>
      <c r="AK106" s="7">
        <f>AI106-AJ106</f>
        <v>-3</v>
      </c>
      <c r="AL106" s="4" t="s">
        <v>870</v>
      </c>
      <c r="AM106" s="6"/>
      <c r="AN106" s="6"/>
      <c r="AO106" s="6"/>
      <c r="AR106" s="6"/>
      <c r="AS106" s="6"/>
    </row>
    <row r="107" spans="2:47" ht="13.5" customHeight="1" x14ac:dyDescent="0.25">
      <c r="B107" t="s">
        <v>296</v>
      </c>
      <c r="C107" s="9" t="s">
        <v>523</v>
      </c>
      <c r="D107" s="39">
        <v>39038</v>
      </c>
      <c r="E107">
        <v>22</v>
      </c>
      <c r="F107" t="s">
        <v>678</v>
      </c>
      <c r="G107" s="2" t="s">
        <v>82</v>
      </c>
      <c r="H107" s="6">
        <v>37</v>
      </c>
      <c r="I107" s="7">
        <v>-2</v>
      </c>
      <c r="L107" s="34"/>
      <c r="M107" s="6">
        <v>32</v>
      </c>
      <c r="N107" s="7">
        <v>3</v>
      </c>
      <c r="Q107" s="34"/>
      <c r="R107" s="6">
        <v>22</v>
      </c>
      <c r="S107" s="7">
        <v>0</v>
      </c>
      <c r="V107" s="34"/>
      <c r="W107" s="6">
        <v>5</v>
      </c>
      <c r="X107" s="7">
        <v>-5</v>
      </c>
      <c r="Y107" t="s">
        <v>639</v>
      </c>
      <c r="AC107" s="6"/>
      <c r="AD107" s="6"/>
      <c r="AF107" s="6"/>
      <c r="AG107" s="6"/>
      <c r="AI107" s="6"/>
      <c r="AJ107" s="6"/>
      <c r="AM107" s="6"/>
      <c r="AN107" s="6"/>
      <c r="AO107" s="6"/>
      <c r="AR107" s="6"/>
      <c r="AS107" s="6"/>
    </row>
    <row r="108" spans="2:47" ht="13.5" customHeight="1" x14ac:dyDescent="0.25">
      <c r="B108" t="s">
        <v>296</v>
      </c>
      <c r="C108" s="9" t="s">
        <v>601</v>
      </c>
      <c r="D108" s="39">
        <v>39045</v>
      </c>
      <c r="E108">
        <v>28</v>
      </c>
      <c r="F108" t="s">
        <v>886</v>
      </c>
      <c r="G108" s="2" t="s">
        <v>96</v>
      </c>
      <c r="H108" s="6">
        <v>34</v>
      </c>
      <c r="I108" s="7">
        <v>-4</v>
      </c>
      <c r="J108" s="35">
        <v>35</v>
      </c>
      <c r="K108" s="35">
        <v>33</v>
      </c>
      <c r="L108" s="35">
        <f>J108-K108</f>
        <v>2</v>
      </c>
      <c r="M108" s="6">
        <v>36</v>
      </c>
      <c r="N108" s="7">
        <v>4</v>
      </c>
      <c r="O108" s="35">
        <v>38</v>
      </c>
      <c r="P108" s="35">
        <v>35</v>
      </c>
      <c r="Q108" s="35">
        <f>O108-P108</f>
        <v>3</v>
      </c>
      <c r="R108" s="6">
        <v>17</v>
      </c>
      <c r="S108" s="7">
        <v>3</v>
      </c>
      <c r="T108" s="35">
        <v>15</v>
      </c>
      <c r="U108" s="35">
        <v>20</v>
      </c>
      <c r="V108" s="35">
        <f>T108-U108</f>
        <v>-5</v>
      </c>
      <c r="W108" s="6">
        <v>-2</v>
      </c>
      <c r="X108" s="7">
        <v>-8</v>
      </c>
      <c r="Y108" t="s">
        <v>639</v>
      </c>
      <c r="AC108" s="6"/>
      <c r="AD108" s="6"/>
      <c r="AF108" s="6"/>
      <c r="AG108" s="6"/>
      <c r="AI108" s="6"/>
      <c r="AJ108" s="6"/>
      <c r="AM108" s="6"/>
      <c r="AN108" s="6"/>
      <c r="AO108" s="6"/>
      <c r="AR108" s="6"/>
      <c r="AS108" s="6"/>
    </row>
    <row r="109" spans="2:47" ht="13.5" customHeight="1" x14ac:dyDescent="0.25">
      <c r="B109" t="s">
        <v>296</v>
      </c>
      <c r="C109" s="9" t="s">
        <v>677</v>
      </c>
      <c r="D109" s="39">
        <v>39049</v>
      </c>
      <c r="E109">
        <v>1</v>
      </c>
      <c r="F109" t="s">
        <v>821</v>
      </c>
      <c r="G109" s="2" t="s">
        <v>54</v>
      </c>
      <c r="H109" s="6">
        <v>37</v>
      </c>
      <c r="I109" s="7">
        <v>-2</v>
      </c>
      <c r="J109" s="35">
        <v>34</v>
      </c>
      <c r="K109" s="35">
        <v>40</v>
      </c>
      <c r="L109" s="35">
        <f>J109-K109</f>
        <v>-6</v>
      </c>
      <c r="M109" s="6">
        <v>32</v>
      </c>
      <c r="N109" s="7">
        <v>0</v>
      </c>
      <c r="O109" s="35">
        <v>33</v>
      </c>
      <c r="P109" s="35">
        <v>32</v>
      </c>
      <c r="Q109" s="35">
        <f>O109-P109</f>
        <v>1</v>
      </c>
      <c r="R109" s="6">
        <v>16</v>
      </c>
      <c r="S109" s="7">
        <v>0</v>
      </c>
      <c r="T109" s="35">
        <v>16</v>
      </c>
      <c r="U109" s="35">
        <v>17</v>
      </c>
      <c r="V109" s="35">
        <f>T109-U109</f>
        <v>-1</v>
      </c>
      <c r="W109" s="6">
        <v>5</v>
      </c>
      <c r="X109" s="7">
        <v>-2</v>
      </c>
      <c r="Y109" t="s">
        <v>842</v>
      </c>
      <c r="AC109" s="6">
        <v>39</v>
      </c>
      <c r="AD109" s="6">
        <v>30</v>
      </c>
      <c r="AE109" s="7">
        <f>AC109-AD109</f>
        <v>9</v>
      </c>
      <c r="AF109" s="6"/>
      <c r="AG109" s="6"/>
      <c r="AI109" s="6"/>
      <c r="AJ109" s="6"/>
      <c r="AL109" s="4" t="s">
        <v>875</v>
      </c>
      <c r="AM109" s="6">
        <v>23</v>
      </c>
      <c r="AN109" s="6">
        <v>28</v>
      </c>
      <c r="AO109" s="6">
        <v>6</v>
      </c>
      <c r="AQ109" s="4" t="s">
        <v>876</v>
      </c>
      <c r="AR109" s="6">
        <v>24</v>
      </c>
      <c r="AS109" s="6">
        <v>60</v>
      </c>
      <c r="AT109" s="7">
        <f>AR109-AS109</f>
        <v>-36</v>
      </c>
      <c r="AU109" s="4" t="s">
        <v>871</v>
      </c>
    </row>
    <row r="110" spans="2:47" ht="13.5" customHeight="1" x14ac:dyDescent="0.25">
      <c r="B110" t="s">
        <v>296</v>
      </c>
      <c r="C110" s="9" t="s">
        <v>603</v>
      </c>
      <c r="D110" s="39">
        <v>39050</v>
      </c>
      <c r="E110">
        <v>3</v>
      </c>
      <c r="F110" t="s">
        <v>678</v>
      </c>
      <c r="G110" s="2" t="s">
        <v>873</v>
      </c>
      <c r="H110" s="6">
        <v>39</v>
      </c>
      <c r="I110" s="7">
        <v>2</v>
      </c>
      <c r="L110" s="34"/>
      <c r="M110" s="6">
        <v>31</v>
      </c>
      <c r="N110" s="7">
        <v>-1</v>
      </c>
      <c r="Q110" s="34"/>
      <c r="R110" s="6">
        <v>20</v>
      </c>
      <c r="S110" s="7">
        <v>-2</v>
      </c>
      <c r="V110" s="34"/>
      <c r="W110" s="6">
        <v>8</v>
      </c>
      <c r="X110" s="7">
        <v>3</v>
      </c>
      <c r="Y110" t="s">
        <v>639</v>
      </c>
      <c r="AC110" s="6"/>
      <c r="AD110" s="6"/>
      <c r="AF110" s="6"/>
      <c r="AG110" s="6"/>
      <c r="AI110" s="6"/>
      <c r="AJ110" s="6"/>
      <c r="AM110" s="6"/>
      <c r="AN110" s="6"/>
      <c r="AO110" s="6"/>
      <c r="AR110" s="6"/>
      <c r="AS110" s="6"/>
    </row>
    <row r="111" spans="2:47" ht="13.5" customHeight="1" x14ac:dyDescent="0.25">
      <c r="B111" t="s">
        <v>266</v>
      </c>
      <c r="C111" s="9" t="s">
        <v>365</v>
      </c>
      <c r="D111" s="39">
        <v>39058</v>
      </c>
      <c r="F111" t="s">
        <v>577</v>
      </c>
      <c r="G111" s="2"/>
      <c r="H111" s="6">
        <v>37</v>
      </c>
      <c r="I111" s="7">
        <v>2</v>
      </c>
      <c r="M111" s="6">
        <v>36</v>
      </c>
      <c r="N111" s="7">
        <v>3</v>
      </c>
      <c r="R111" s="6">
        <v>18</v>
      </c>
      <c r="S111" s="7">
        <v>-2</v>
      </c>
      <c r="W111" s="6">
        <v>1</v>
      </c>
      <c r="X111" s="7">
        <v>-1</v>
      </c>
      <c r="Y111" t="s">
        <v>718</v>
      </c>
      <c r="Z111" t="s">
        <v>840</v>
      </c>
      <c r="AC111" s="6">
        <v>28</v>
      </c>
      <c r="AD111" s="6">
        <v>33</v>
      </c>
      <c r="AE111" s="7">
        <f>AC111-AD111</f>
        <v>-5</v>
      </c>
      <c r="AF111" s="6">
        <v>30</v>
      </c>
      <c r="AG111" s="6">
        <v>64</v>
      </c>
      <c r="AH111" s="7">
        <f>AF111-AG111</f>
        <v>-34</v>
      </c>
      <c r="AI111" s="6">
        <v>22</v>
      </c>
      <c r="AJ111" s="6">
        <v>31</v>
      </c>
      <c r="AK111" s="7">
        <f>AI111-AJ111</f>
        <v>-9</v>
      </c>
      <c r="AL111" s="4" t="s">
        <v>870</v>
      </c>
      <c r="AM111" s="6"/>
      <c r="AN111" s="6"/>
      <c r="AO111" s="6"/>
      <c r="AR111" s="6"/>
      <c r="AS111" s="6"/>
    </row>
    <row r="112" spans="2:47" ht="13.5" customHeight="1" x14ac:dyDescent="0.25">
      <c r="B112" t="s">
        <v>266</v>
      </c>
      <c r="C112" s="9" t="s">
        <v>317</v>
      </c>
      <c r="D112" s="39">
        <v>39059</v>
      </c>
      <c r="E112">
        <v>12</v>
      </c>
      <c r="F112" t="s">
        <v>830</v>
      </c>
      <c r="G112" s="2" t="s">
        <v>224</v>
      </c>
      <c r="H112" s="6">
        <v>34</v>
      </c>
      <c r="I112" s="7">
        <v>-2</v>
      </c>
      <c r="L112" s="34"/>
      <c r="M112" s="6">
        <v>33</v>
      </c>
      <c r="N112" s="7">
        <v>0</v>
      </c>
      <c r="Q112" s="34"/>
      <c r="R112" s="6">
        <v>19</v>
      </c>
      <c r="S112" s="7">
        <v>-1</v>
      </c>
      <c r="V112" s="34"/>
      <c r="W112" s="6">
        <v>1</v>
      </c>
      <c r="X112" s="7">
        <v>-2</v>
      </c>
      <c r="Y112" t="s">
        <v>639</v>
      </c>
      <c r="AC112" s="6"/>
      <c r="AD112" s="6"/>
      <c r="AF112" s="6"/>
      <c r="AG112" s="6"/>
      <c r="AI112" s="6"/>
      <c r="AJ112" s="6"/>
      <c r="AM112" s="6"/>
      <c r="AN112" s="6"/>
      <c r="AO112" s="6"/>
      <c r="AR112" s="6"/>
      <c r="AS112" s="6"/>
    </row>
    <row r="113" spans="1:47" ht="13.5" customHeight="1" x14ac:dyDescent="0.25">
      <c r="B113" t="s">
        <v>266</v>
      </c>
      <c r="C113" s="9" t="s">
        <v>319</v>
      </c>
      <c r="D113" s="39">
        <v>39066</v>
      </c>
      <c r="E113">
        <v>20</v>
      </c>
      <c r="F113" t="s">
        <v>678</v>
      </c>
      <c r="G113" s="2" t="s">
        <v>82</v>
      </c>
      <c r="H113" s="6">
        <v>40</v>
      </c>
      <c r="I113" s="7">
        <v>1</v>
      </c>
      <c r="L113" s="34"/>
      <c r="M113" s="6">
        <v>32</v>
      </c>
      <c r="N113" s="7">
        <v>1</v>
      </c>
      <c r="Q113" s="34"/>
      <c r="R113" s="6">
        <v>18</v>
      </c>
      <c r="S113" s="7">
        <v>-2</v>
      </c>
      <c r="V113" s="34"/>
      <c r="W113" s="6">
        <v>8</v>
      </c>
      <c r="X113" s="7">
        <v>0</v>
      </c>
      <c r="Y113" t="s">
        <v>639</v>
      </c>
      <c r="AC113" s="6"/>
      <c r="AD113" s="6"/>
      <c r="AF113" s="6"/>
      <c r="AG113" s="6"/>
      <c r="AI113" s="6"/>
      <c r="AJ113" s="6"/>
      <c r="AM113" s="6"/>
      <c r="AN113" s="6"/>
      <c r="AO113" s="6"/>
      <c r="AR113" s="6"/>
      <c r="AS113" s="6"/>
    </row>
    <row r="114" spans="1:47" ht="13.5" customHeight="1" x14ac:dyDescent="0.25">
      <c r="B114" t="s">
        <v>266</v>
      </c>
      <c r="C114" s="9" t="s">
        <v>437</v>
      </c>
      <c r="D114" s="39">
        <v>39069</v>
      </c>
      <c r="E114">
        <v>22</v>
      </c>
      <c r="F114" t="s">
        <v>821</v>
      </c>
      <c r="G114" s="2" t="s">
        <v>54</v>
      </c>
      <c r="H114" s="6">
        <v>37</v>
      </c>
      <c r="I114" s="7">
        <v>0</v>
      </c>
      <c r="J114" s="35">
        <v>35</v>
      </c>
      <c r="K114" s="35">
        <v>40</v>
      </c>
      <c r="L114" s="35">
        <f>J114-K114</f>
        <v>-5</v>
      </c>
      <c r="M114" s="6">
        <v>33</v>
      </c>
      <c r="N114" s="7">
        <v>1</v>
      </c>
      <c r="O114" s="35">
        <v>33</v>
      </c>
      <c r="P114" s="35">
        <v>33</v>
      </c>
      <c r="Q114" s="35">
        <f>O114-P114</f>
        <v>0</v>
      </c>
      <c r="R114" s="6">
        <v>17</v>
      </c>
      <c r="S114" s="7">
        <v>1</v>
      </c>
      <c r="T114" s="35">
        <v>17</v>
      </c>
      <c r="U114" s="35">
        <v>17</v>
      </c>
      <c r="V114" s="35">
        <f>T114-U114</f>
        <v>0</v>
      </c>
      <c r="W114" s="6">
        <v>4</v>
      </c>
      <c r="X114" s="7">
        <v>-1</v>
      </c>
      <c r="Y114" t="s">
        <v>842</v>
      </c>
      <c r="AC114" s="6">
        <v>40</v>
      </c>
      <c r="AD114" s="6">
        <v>29</v>
      </c>
      <c r="AE114" s="7">
        <f>AC114-AD114</f>
        <v>11</v>
      </c>
      <c r="AF114" s="6"/>
      <c r="AG114" s="6"/>
      <c r="AI114" s="6"/>
      <c r="AJ114" s="6"/>
      <c r="AL114" s="4" t="s">
        <v>875</v>
      </c>
      <c r="AM114" s="6"/>
      <c r="AN114" s="6"/>
      <c r="AO114" s="6"/>
      <c r="AR114" s="6"/>
      <c r="AS114" s="6"/>
    </row>
    <row r="115" spans="1:47" ht="13.5" customHeight="1" x14ac:dyDescent="0.25">
      <c r="B115" t="s">
        <v>266</v>
      </c>
      <c r="C115" s="9" t="s">
        <v>641</v>
      </c>
      <c r="D115" s="39">
        <v>39070</v>
      </c>
      <c r="E115">
        <v>28</v>
      </c>
      <c r="F115" t="s">
        <v>886</v>
      </c>
      <c r="G115" s="2" t="s">
        <v>96</v>
      </c>
      <c r="H115" s="6">
        <v>36</v>
      </c>
      <c r="I115" s="7">
        <v>2</v>
      </c>
      <c r="J115" s="35">
        <v>35</v>
      </c>
      <c r="K115" s="35">
        <v>36</v>
      </c>
      <c r="L115" s="35">
        <f>J115-K115</f>
        <v>-1</v>
      </c>
      <c r="M115" s="6">
        <v>37</v>
      </c>
      <c r="N115" s="7">
        <v>1</v>
      </c>
      <c r="O115" s="35">
        <v>35</v>
      </c>
      <c r="P115" s="35">
        <v>38</v>
      </c>
      <c r="Q115" s="35">
        <f>O115-P115</f>
        <v>-3</v>
      </c>
      <c r="R115" s="6">
        <v>14</v>
      </c>
      <c r="S115" s="7">
        <v>-3</v>
      </c>
      <c r="T115" s="35">
        <v>13</v>
      </c>
      <c r="U115" s="35">
        <v>15</v>
      </c>
      <c r="V115" s="35">
        <f>T115-U115</f>
        <v>-2</v>
      </c>
      <c r="W115" s="6">
        <v>-1</v>
      </c>
      <c r="X115" s="7">
        <v>1</v>
      </c>
      <c r="Y115" t="s">
        <v>639</v>
      </c>
      <c r="AC115" s="6"/>
      <c r="AD115" s="6"/>
      <c r="AF115" s="6"/>
      <c r="AG115" s="6"/>
      <c r="AI115" s="6"/>
      <c r="AJ115" s="6"/>
      <c r="AM115" s="6"/>
      <c r="AN115" s="6"/>
      <c r="AO115" s="6"/>
      <c r="AR115" s="6"/>
      <c r="AS115" s="6"/>
    </row>
    <row r="116" spans="1:47" ht="13.5" customHeight="1" x14ac:dyDescent="0.25">
      <c r="B116" t="s">
        <v>266</v>
      </c>
      <c r="C116" s="9" t="s">
        <v>427</v>
      </c>
      <c r="D116" s="39">
        <v>39071</v>
      </c>
      <c r="E116">
        <v>24</v>
      </c>
      <c r="F116" t="s">
        <v>821</v>
      </c>
      <c r="G116" s="2" t="s">
        <v>192</v>
      </c>
      <c r="H116" s="6">
        <v>37</v>
      </c>
      <c r="I116" s="7">
        <v>0</v>
      </c>
      <c r="J116" s="35">
        <v>35</v>
      </c>
      <c r="K116" s="35">
        <v>39</v>
      </c>
      <c r="L116" s="35">
        <f>J116-K116</f>
        <v>-4</v>
      </c>
      <c r="M116" s="6">
        <v>32</v>
      </c>
      <c r="N116" s="7">
        <v>-1</v>
      </c>
      <c r="O116" s="35">
        <v>34</v>
      </c>
      <c r="P116" s="35">
        <v>31</v>
      </c>
      <c r="Q116" s="35">
        <f>O116-P116</f>
        <v>3</v>
      </c>
      <c r="R116" s="6">
        <v>15</v>
      </c>
      <c r="S116" s="7">
        <v>-2</v>
      </c>
      <c r="T116" s="35">
        <v>16</v>
      </c>
      <c r="U116" s="35">
        <v>15</v>
      </c>
      <c r="V116" s="35">
        <f>T116-U116</f>
        <v>1</v>
      </c>
      <c r="W116" s="6">
        <v>5</v>
      </c>
      <c r="X116" s="7">
        <v>1</v>
      </c>
      <c r="Y116" t="s">
        <v>842</v>
      </c>
      <c r="AC116" s="6"/>
      <c r="AD116" s="6"/>
      <c r="AF116" s="6"/>
      <c r="AG116" s="6"/>
      <c r="AI116" s="6"/>
      <c r="AJ116" s="6"/>
      <c r="AM116" s="6">
        <v>26</v>
      </c>
      <c r="AN116" s="6">
        <v>27</v>
      </c>
      <c r="AO116" s="6">
        <v>6</v>
      </c>
      <c r="AQ116" s="4" t="s">
        <v>876</v>
      </c>
      <c r="AR116" s="6"/>
      <c r="AS116" s="6"/>
    </row>
    <row r="117" spans="1:47" ht="13.5" customHeight="1" x14ac:dyDescent="0.25">
      <c r="A117" s="1">
        <v>2007</v>
      </c>
      <c r="B117" t="s">
        <v>267</v>
      </c>
      <c r="C117" s="9" t="s">
        <v>657</v>
      </c>
      <c r="D117" s="39">
        <v>39087</v>
      </c>
      <c r="E117">
        <v>9</v>
      </c>
      <c r="F117" t="s">
        <v>830</v>
      </c>
      <c r="G117" s="2" t="s">
        <v>224</v>
      </c>
      <c r="H117" s="6">
        <v>39</v>
      </c>
      <c r="I117" s="7">
        <v>5</v>
      </c>
      <c r="L117" s="34"/>
      <c r="M117" s="6">
        <v>32</v>
      </c>
      <c r="N117" s="7">
        <v>-1</v>
      </c>
      <c r="Q117" s="34"/>
      <c r="R117" s="6">
        <v>18</v>
      </c>
      <c r="S117" s="7">
        <v>-1</v>
      </c>
      <c r="V117" s="34"/>
      <c r="W117" s="6">
        <v>7</v>
      </c>
      <c r="X117" s="7">
        <v>6</v>
      </c>
      <c r="Y117" t="s">
        <v>639</v>
      </c>
      <c r="AC117" s="6"/>
      <c r="AD117" s="6"/>
      <c r="AE117">
        <v>5.1100000000000003</v>
      </c>
      <c r="AF117" s="6"/>
      <c r="AG117" s="6"/>
      <c r="AH117">
        <v>4.6900000000000004</v>
      </c>
      <c r="AI117" s="6"/>
      <c r="AJ117" s="6"/>
      <c r="AK117">
        <v>4.6500000000000004</v>
      </c>
      <c r="AL117" s="4" t="s">
        <v>879</v>
      </c>
      <c r="AM117" s="6"/>
      <c r="AN117" s="6"/>
      <c r="AO117" s="6"/>
      <c r="AR117" s="6"/>
      <c r="AS117" s="6"/>
    </row>
    <row r="118" spans="1:47" ht="13.5" customHeight="1" x14ac:dyDescent="0.25">
      <c r="B118" t="s">
        <v>267</v>
      </c>
      <c r="C118" s="9" t="s">
        <v>597</v>
      </c>
      <c r="D118" s="39">
        <v>39101</v>
      </c>
      <c r="E118">
        <v>23</v>
      </c>
      <c r="F118" t="s">
        <v>678</v>
      </c>
      <c r="G118" s="2" t="s">
        <v>82</v>
      </c>
      <c r="H118" s="6">
        <v>37</v>
      </c>
      <c r="I118" s="7">
        <v>-3</v>
      </c>
      <c r="L118" s="34"/>
      <c r="M118" s="6">
        <v>31</v>
      </c>
      <c r="N118" s="7">
        <v>-1</v>
      </c>
      <c r="Q118" s="34"/>
      <c r="R118" s="6">
        <v>23</v>
      </c>
      <c r="S118" s="7">
        <v>5</v>
      </c>
      <c r="V118" s="34"/>
      <c r="W118" s="6">
        <v>6</v>
      </c>
      <c r="X118" s="7">
        <v>-2</v>
      </c>
      <c r="Y118" t="s">
        <v>639</v>
      </c>
      <c r="AC118" s="6"/>
      <c r="AD118" s="6"/>
      <c r="AF118" s="6"/>
      <c r="AG118" s="6"/>
      <c r="AI118" s="6"/>
      <c r="AJ118" s="6"/>
      <c r="AM118" s="6"/>
      <c r="AN118" s="6"/>
      <c r="AO118" s="6"/>
      <c r="AR118" s="6"/>
      <c r="AS118" s="6"/>
    </row>
    <row r="119" spans="1:47" ht="13.5" customHeight="1" x14ac:dyDescent="0.25">
      <c r="B119" t="s">
        <v>267</v>
      </c>
      <c r="C119" s="9" t="s">
        <v>887</v>
      </c>
      <c r="D119" s="39">
        <v>39101</v>
      </c>
      <c r="E119">
        <v>2</v>
      </c>
      <c r="F119" t="s">
        <v>577</v>
      </c>
      <c r="G119" s="2"/>
      <c r="H119" s="6">
        <v>39</v>
      </c>
      <c r="I119" s="7">
        <v>2</v>
      </c>
      <c r="M119" s="6">
        <v>35</v>
      </c>
      <c r="N119" s="7">
        <v>-1</v>
      </c>
      <c r="R119" s="6">
        <v>19</v>
      </c>
      <c r="S119" s="7">
        <v>1</v>
      </c>
      <c r="W119" s="6">
        <v>4</v>
      </c>
      <c r="X119" s="7">
        <v>3</v>
      </c>
      <c r="Y119" t="s">
        <v>718</v>
      </c>
      <c r="Z119" t="s">
        <v>840</v>
      </c>
      <c r="AC119" s="6">
        <v>28</v>
      </c>
      <c r="AD119" s="6">
        <v>37</v>
      </c>
      <c r="AE119" s="7">
        <f>AC119-AD119</f>
        <v>-9</v>
      </c>
      <c r="AF119" s="6">
        <v>25</v>
      </c>
      <c r="AG119" s="6">
        <v>68</v>
      </c>
      <c r="AH119" s="7">
        <f>AF119-AG119</f>
        <v>-43</v>
      </c>
      <c r="AI119" s="6">
        <v>22</v>
      </c>
      <c r="AJ119" s="6">
        <v>33</v>
      </c>
      <c r="AK119" s="7">
        <f>AI119-AJ119</f>
        <v>-11</v>
      </c>
      <c r="AL119" s="4" t="s">
        <v>870</v>
      </c>
      <c r="AM119" s="6"/>
      <c r="AN119" s="6"/>
      <c r="AO119" s="6"/>
      <c r="AR119" s="6"/>
      <c r="AS119" s="6"/>
    </row>
    <row r="120" spans="1:47" ht="13.5" customHeight="1" x14ac:dyDescent="0.25">
      <c r="B120" t="s">
        <v>267</v>
      </c>
      <c r="C120" s="9" t="s">
        <v>688</v>
      </c>
      <c r="D120" s="39">
        <v>39104</v>
      </c>
      <c r="E120">
        <v>29</v>
      </c>
      <c r="F120" t="s">
        <v>821</v>
      </c>
      <c r="G120" s="2" t="s">
        <v>54</v>
      </c>
      <c r="H120" s="6">
        <v>38</v>
      </c>
      <c r="I120" s="7">
        <v>1</v>
      </c>
      <c r="J120" s="35">
        <v>36</v>
      </c>
      <c r="K120" s="35">
        <v>40</v>
      </c>
      <c r="L120" s="35">
        <f>J120-K120</f>
        <v>-4</v>
      </c>
      <c r="M120" s="6">
        <v>31</v>
      </c>
      <c r="N120" s="7">
        <v>-1</v>
      </c>
      <c r="O120" s="35">
        <v>33</v>
      </c>
      <c r="P120" s="35">
        <v>29</v>
      </c>
      <c r="Q120" s="35">
        <f>O120-P120</f>
        <v>4</v>
      </c>
      <c r="R120" s="6">
        <v>18</v>
      </c>
      <c r="S120" s="7">
        <v>3</v>
      </c>
      <c r="T120" s="35">
        <v>16</v>
      </c>
      <c r="U120" s="35">
        <v>20</v>
      </c>
      <c r="V120" s="35">
        <f>T120-U120</f>
        <v>-4</v>
      </c>
      <c r="W120" s="6">
        <v>7</v>
      </c>
      <c r="X120" s="7">
        <v>2</v>
      </c>
      <c r="Y120" t="s">
        <v>842</v>
      </c>
      <c r="AC120" s="6">
        <v>42</v>
      </c>
      <c r="AD120" s="6">
        <v>29</v>
      </c>
      <c r="AE120" s="7">
        <f>AC120-AD120</f>
        <v>13</v>
      </c>
      <c r="AF120" s="6">
        <v>26</v>
      </c>
      <c r="AG120" s="6">
        <v>65</v>
      </c>
      <c r="AH120" s="7">
        <f>AF120-AG120</f>
        <v>-39</v>
      </c>
      <c r="AI120" s="6"/>
      <c r="AJ120" s="6"/>
      <c r="AL120" s="4" t="s">
        <v>875</v>
      </c>
      <c r="AM120" s="6">
        <v>28</v>
      </c>
      <c r="AN120" s="6">
        <v>26</v>
      </c>
      <c r="AO120" s="6">
        <v>6</v>
      </c>
      <c r="AQ120" s="4" t="s">
        <v>876</v>
      </c>
      <c r="AR120" s="6">
        <v>21</v>
      </c>
      <c r="AS120" s="6">
        <v>64</v>
      </c>
      <c r="AT120" s="7">
        <f>AR120-AS120</f>
        <v>-43</v>
      </c>
      <c r="AU120" s="4" t="s">
        <v>871</v>
      </c>
    </row>
    <row r="121" spans="1:47" ht="13.5" customHeight="1" x14ac:dyDescent="0.25">
      <c r="B121" t="s">
        <v>267</v>
      </c>
      <c r="C121" s="9" t="s">
        <v>681</v>
      </c>
      <c r="D121" s="39">
        <v>39108</v>
      </c>
      <c r="E121">
        <v>30</v>
      </c>
      <c r="F121" t="s">
        <v>886</v>
      </c>
      <c r="G121" s="2" t="s">
        <v>96</v>
      </c>
      <c r="H121" s="6">
        <v>34</v>
      </c>
      <c r="I121" s="7">
        <v>-2</v>
      </c>
      <c r="J121" s="35">
        <v>39</v>
      </c>
      <c r="K121" s="35">
        <v>30</v>
      </c>
      <c r="L121" s="35">
        <f>J121-K121</f>
        <v>9</v>
      </c>
      <c r="M121" s="6">
        <v>29</v>
      </c>
      <c r="N121" s="7">
        <v>-8</v>
      </c>
      <c r="O121" s="35">
        <v>27</v>
      </c>
      <c r="P121" s="35">
        <v>31</v>
      </c>
      <c r="Q121" s="35">
        <f>O121-P121</f>
        <v>-4</v>
      </c>
      <c r="R121" s="6">
        <v>21</v>
      </c>
      <c r="S121" s="7">
        <v>7</v>
      </c>
      <c r="T121" s="35">
        <v>18</v>
      </c>
      <c r="U121" s="35">
        <v>24</v>
      </c>
      <c r="V121" s="35">
        <f>T121-U121</f>
        <v>-6</v>
      </c>
      <c r="W121" s="6">
        <v>5</v>
      </c>
      <c r="X121" s="7">
        <v>6</v>
      </c>
      <c r="Y121" t="s">
        <v>639</v>
      </c>
      <c r="AC121" s="6"/>
      <c r="AD121" s="6"/>
      <c r="AF121" s="6"/>
      <c r="AG121" s="6"/>
      <c r="AI121" s="6"/>
      <c r="AJ121" s="6"/>
      <c r="AM121" s="6"/>
      <c r="AN121" s="6"/>
      <c r="AO121" s="6"/>
      <c r="AR121" s="6"/>
      <c r="AS121" s="6"/>
    </row>
    <row r="122" spans="1:47" ht="13.5" customHeight="1" x14ac:dyDescent="0.25">
      <c r="B122" t="s">
        <v>268</v>
      </c>
      <c r="C122" s="9" t="s">
        <v>697</v>
      </c>
      <c r="D122" s="39">
        <v>39115</v>
      </c>
      <c r="E122">
        <v>6</v>
      </c>
      <c r="F122" t="s">
        <v>830</v>
      </c>
      <c r="G122" s="2" t="s">
        <v>224</v>
      </c>
      <c r="H122" s="6">
        <v>36</v>
      </c>
      <c r="I122" s="7">
        <v>-3</v>
      </c>
      <c r="L122" s="34"/>
      <c r="M122" s="6">
        <v>33</v>
      </c>
      <c r="N122" s="7">
        <v>1</v>
      </c>
      <c r="Q122" s="34"/>
      <c r="R122" s="6">
        <v>19</v>
      </c>
      <c r="S122" s="7">
        <v>1</v>
      </c>
      <c r="V122" s="34"/>
      <c r="W122" s="6">
        <v>3</v>
      </c>
      <c r="X122" s="7">
        <v>-4</v>
      </c>
      <c r="Y122" t="s">
        <v>639</v>
      </c>
      <c r="AC122" s="6"/>
      <c r="AD122" s="6"/>
      <c r="AF122" s="6"/>
      <c r="AG122" s="6"/>
      <c r="AI122" s="6"/>
      <c r="AJ122" s="6"/>
      <c r="AM122" s="6"/>
      <c r="AN122" s="6"/>
      <c r="AO122" s="6"/>
      <c r="AR122" s="6"/>
      <c r="AS122" s="6"/>
    </row>
    <row r="123" spans="1:47" ht="13.5" customHeight="1" x14ac:dyDescent="0.25">
      <c r="B123" t="s">
        <v>268</v>
      </c>
      <c r="C123" s="9" t="s">
        <v>419</v>
      </c>
      <c r="D123" s="39">
        <v>39121</v>
      </c>
      <c r="E123">
        <v>11</v>
      </c>
      <c r="F123" t="s">
        <v>821</v>
      </c>
      <c r="G123" s="2" t="s">
        <v>192</v>
      </c>
      <c r="H123" s="6">
        <v>37</v>
      </c>
      <c r="I123" s="7">
        <v>-1</v>
      </c>
      <c r="J123" s="35">
        <v>36</v>
      </c>
      <c r="K123" s="35">
        <v>37</v>
      </c>
      <c r="L123" s="35">
        <f>J123-K123</f>
        <v>-1</v>
      </c>
      <c r="M123" s="6">
        <v>32</v>
      </c>
      <c r="N123" s="7">
        <v>1</v>
      </c>
      <c r="O123" s="35">
        <v>31</v>
      </c>
      <c r="P123" s="35">
        <v>32</v>
      </c>
      <c r="Q123" s="35">
        <f>O123-P123</f>
        <v>-1</v>
      </c>
      <c r="R123" s="6">
        <v>18</v>
      </c>
      <c r="S123" s="7">
        <v>0</v>
      </c>
      <c r="T123" s="35">
        <v>16</v>
      </c>
      <c r="U123" s="35">
        <v>19</v>
      </c>
      <c r="V123" s="35">
        <f>T123-U123</f>
        <v>-3</v>
      </c>
      <c r="W123" s="6">
        <v>5</v>
      </c>
      <c r="X123" s="7">
        <v>-2</v>
      </c>
      <c r="Y123" t="s">
        <v>842</v>
      </c>
      <c r="AC123" s="6"/>
      <c r="AD123" s="6"/>
      <c r="AF123" s="6"/>
      <c r="AG123" s="6"/>
      <c r="AI123" s="6"/>
      <c r="AJ123" s="6"/>
      <c r="AM123" s="6">
        <v>28</v>
      </c>
      <c r="AN123" s="6">
        <v>24</v>
      </c>
      <c r="AO123" s="6">
        <v>7</v>
      </c>
      <c r="AQ123" s="4" t="s">
        <v>876</v>
      </c>
      <c r="AR123" s="6">
        <v>22</v>
      </c>
      <c r="AS123" s="6">
        <v>62</v>
      </c>
      <c r="AT123" s="7">
        <f>AR123-AS123</f>
        <v>-40</v>
      </c>
      <c r="AU123" s="4" t="s">
        <v>871</v>
      </c>
    </row>
    <row r="124" spans="1:47" ht="13.5" customHeight="1" x14ac:dyDescent="0.25">
      <c r="B124" t="s">
        <v>268</v>
      </c>
      <c r="C124" s="9" t="s">
        <v>538</v>
      </c>
      <c r="D124" s="39">
        <v>39129</v>
      </c>
      <c r="E124">
        <v>20</v>
      </c>
      <c r="F124" t="s">
        <v>678</v>
      </c>
      <c r="G124" s="2" t="s">
        <v>82</v>
      </c>
      <c r="H124" s="6">
        <v>40</v>
      </c>
      <c r="I124" s="7">
        <v>3</v>
      </c>
      <c r="L124" s="34"/>
      <c r="M124" s="6">
        <v>31</v>
      </c>
      <c r="N124" s="7">
        <v>0</v>
      </c>
      <c r="Q124" s="34"/>
      <c r="R124" s="6">
        <v>19</v>
      </c>
      <c r="S124" s="7">
        <v>-4</v>
      </c>
      <c r="V124" s="34"/>
      <c r="W124" s="6">
        <v>9</v>
      </c>
      <c r="X124" s="7">
        <v>3</v>
      </c>
      <c r="Y124" t="s">
        <v>639</v>
      </c>
      <c r="AC124" s="6"/>
      <c r="AD124" s="6"/>
      <c r="AF124" s="6"/>
      <c r="AG124" s="6"/>
      <c r="AI124" s="6"/>
      <c r="AJ124" s="6"/>
      <c r="AN124" s="6"/>
      <c r="AO124" s="6"/>
      <c r="AR124" s="6"/>
      <c r="AS124" s="6"/>
    </row>
    <row r="125" spans="1:47" ht="13.5" customHeight="1" x14ac:dyDescent="0.25">
      <c r="B125" t="s">
        <v>268</v>
      </c>
      <c r="C125" s="9" t="s">
        <v>597</v>
      </c>
      <c r="D125" s="39">
        <v>39132</v>
      </c>
      <c r="E125">
        <v>23</v>
      </c>
      <c r="F125" t="s">
        <v>821</v>
      </c>
      <c r="G125" s="2" t="s">
        <v>54</v>
      </c>
      <c r="H125" s="6">
        <v>37</v>
      </c>
      <c r="I125" s="7">
        <v>0</v>
      </c>
      <c r="J125" s="35">
        <v>35</v>
      </c>
      <c r="K125" s="35">
        <v>40</v>
      </c>
      <c r="L125" s="35">
        <f>J125-K125</f>
        <v>-5</v>
      </c>
      <c r="M125" s="6">
        <v>32</v>
      </c>
      <c r="N125" s="7">
        <v>0</v>
      </c>
      <c r="O125" s="35">
        <v>34</v>
      </c>
      <c r="P125" s="35">
        <v>30</v>
      </c>
      <c r="Q125" s="35">
        <f>O125-P125</f>
        <v>4</v>
      </c>
      <c r="R125" s="6">
        <v>17</v>
      </c>
      <c r="S125" s="7">
        <v>-1</v>
      </c>
      <c r="T125" s="35">
        <v>15</v>
      </c>
      <c r="U125" s="35">
        <v>19</v>
      </c>
      <c r="V125" s="35">
        <f>T125-U125</f>
        <v>-4</v>
      </c>
      <c r="W125" s="6">
        <v>5</v>
      </c>
      <c r="X125" s="7">
        <v>0</v>
      </c>
      <c r="Y125" t="s">
        <v>842</v>
      </c>
      <c r="AC125" s="6">
        <v>43</v>
      </c>
      <c r="AD125" s="6">
        <v>27</v>
      </c>
      <c r="AE125" s="7">
        <f>AC125-AD125</f>
        <v>16</v>
      </c>
      <c r="AF125" s="6"/>
      <c r="AG125" s="6"/>
      <c r="AI125" s="6"/>
      <c r="AJ125" s="6"/>
      <c r="AL125" s="4" t="s">
        <v>875</v>
      </c>
      <c r="AN125" s="6"/>
      <c r="AO125" s="6"/>
      <c r="AR125" s="6"/>
      <c r="AS125" s="6"/>
    </row>
    <row r="126" spans="1:47" ht="13.5" customHeight="1" x14ac:dyDescent="0.25">
      <c r="B126" t="s">
        <v>268</v>
      </c>
      <c r="C126" s="9" t="s">
        <v>600</v>
      </c>
      <c r="D126" s="39">
        <v>39136</v>
      </c>
      <c r="E126">
        <v>27</v>
      </c>
      <c r="F126" t="s">
        <v>886</v>
      </c>
      <c r="G126" s="2" t="s">
        <v>96</v>
      </c>
      <c r="H126" s="6">
        <v>40</v>
      </c>
      <c r="I126" s="7">
        <v>6</v>
      </c>
      <c r="J126" s="35">
        <v>40</v>
      </c>
      <c r="K126" s="35">
        <v>40</v>
      </c>
      <c r="L126" s="35">
        <f>J126-K126</f>
        <v>0</v>
      </c>
      <c r="M126" s="6">
        <v>29</v>
      </c>
      <c r="N126" s="7">
        <v>0</v>
      </c>
      <c r="O126" s="35">
        <v>30</v>
      </c>
      <c r="P126" s="35">
        <v>28</v>
      </c>
      <c r="Q126" s="35">
        <f>O126-P126</f>
        <v>2</v>
      </c>
      <c r="R126" s="6">
        <v>17</v>
      </c>
      <c r="S126" s="7">
        <v>-4</v>
      </c>
      <c r="T126" s="35">
        <v>14</v>
      </c>
      <c r="U126" s="35">
        <v>21</v>
      </c>
      <c r="V126" s="35">
        <f>T126-U126</f>
        <v>-7</v>
      </c>
      <c r="W126" s="6">
        <v>11</v>
      </c>
      <c r="X126" s="7">
        <v>6</v>
      </c>
      <c r="Y126" t="s">
        <v>639</v>
      </c>
      <c r="AC126" s="6"/>
      <c r="AD126" s="6"/>
      <c r="AF126" s="6"/>
      <c r="AG126" s="6"/>
      <c r="AI126" s="6"/>
      <c r="AJ126" s="6"/>
      <c r="AN126" s="6"/>
      <c r="AO126" s="6"/>
      <c r="AR126" s="6"/>
      <c r="AS126" s="6"/>
    </row>
    <row r="127" spans="1:47" ht="13.5" customHeight="1" x14ac:dyDescent="0.25">
      <c r="B127" t="s">
        <v>294</v>
      </c>
      <c r="C127" s="9" t="s">
        <v>697</v>
      </c>
      <c r="D127" s="39">
        <v>39143</v>
      </c>
      <c r="E127">
        <v>5</v>
      </c>
      <c r="F127" t="s">
        <v>830</v>
      </c>
      <c r="G127" s="2" t="s">
        <v>224</v>
      </c>
      <c r="H127" s="6">
        <v>38</v>
      </c>
      <c r="I127" s="7">
        <v>2</v>
      </c>
      <c r="L127" s="34"/>
      <c r="M127" s="6">
        <v>30</v>
      </c>
      <c r="N127" s="7">
        <v>-3</v>
      </c>
      <c r="Q127" s="34"/>
      <c r="R127" s="6">
        <v>18</v>
      </c>
      <c r="S127" s="7">
        <v>-1</v>
      </c>
      <c r="V127" s="34"/>
      <c r="W127" s="6">
        <v>8</v>
      </c>
      <c r="X127" s="7">
        <v>5</v>
      </c>
      <c r="Y127" t="s">
        <v>639</v>
      </c>
      <c r="AC127" s="6"/>
      <c r="AD127" s="6"/>
      <c r="AF127" s="6"/>
      <c r="AG127" s="6"/>
      <c r="AI127" s="6"/>
      <c r="AJ127" s="6"/>
      <c r="AN127" s="6"/>
      <c r="AO127" s="6"/>
      <c r="AR127" s="6"/>
      <c r="AS127" s="6"/>
    </row>
    <row r="128" spans="1:47" ht="13.5" customHeight="1" x14ac:dyDescent="0.25">
      <c r="B128" t="s">
        <v>294</v>
      </c>
      <c r="C128" s="9" t="s">
        <v>647</v>
      </c>
      <c r="D128" s="39">
        <v>39148</v>
      </c>
      <c r="E128">
        <v>11</v>
      </c>
      <c r="F128" t="s">
        <v>678</v>
      </c>
      <c r="G128" s="2" t="s">
        <v>885</v>
      </c>
      <c r="H128" s="6">
        <v>40</v>
      </c>
      <c r="I128" s="7">
        <v>0</v>
      </c>
      <c r="L128" s="34"/>
      <c r="M128" s="6">
        <v>29</v>
      </c>
      <c r="N128" s="7">
        <v>-2</v>
      </c>
      <c r="Q128" s="34"/>
      <c r="R128" s="6">
        <v>21</v>
      </c>
      <c r="S128" s="7">
        <v>2</v>
      </c>
      <c r="V128" s="34"/>
      <c r="W128" s="6">
        <v>11</v>
      </c>
      <c r="X128" s="7">
        <v>2</v>
      </c>
      <c r="Y128" t="s">
        <v>639</v>
      </c>
      <c r="AF128" s="6"/>
      <c r="AG128" s="6"/>
      <c r="AI128" s="6"/>
      <c r="AJ128" s="6"/>
      <c r="AN128" s="6"/>
      <c r="AO128" s="6"/>
      <c r="AR128" s="6"/>
      <c r="AS128" s="6"/>
    </row>
    <row r="129" spans="2:47" ht="13.5" customHeight="1" x14ac:dyDescent="0.25">
      <c r="B129" t="s">
        <v>294</v>
      </c>
      <c r="C129" s="9" t="s">
        <v>492</v>
      </c>
      <c r="D129" s="39">
        <v>39150</v>
      </c>
      <c r="E129">
        <v>28</v>
      </c>
      <c r="F129" t="s">
        <v>577</v>
      </c>
      <c r="G129" s="2" t="s">
        <v>27</v>
      </c>
      <c r="H129" s="6">
        <v>41</v>
      </c>
      <c r="I129" s="7">
        <v>2</v>
      </c>
      <c r="M129" s="6">
        <v>33</v>
      </c>
      <c r="N129" s="7">
        <v>-2</v>
      </c>
      <c r="R129" s="6">
        <v>17</v>
      </c>
      <c r="S129" s="7">
        <v>-2</v>
      </c>
      <c r="W129" s="6">
        <v>8</v>
      </c>
      <c r="X129" s="7">
        <v>4</v>
      </c>
      <c r="Y129" t="s">
        <v>718</v>
      </c>
      <c r="Z129" t="s">
        <v>840</v>
      </c>
      <c r="AF129" s="6"/>
      <c r="AG129" s="6"/>
      <c r="AI129" s="6"/>
      <c r="AJ129" s="6"/>
      <c r="AN129" s="6"/>
      <c r="AO129" s="6"/>
      <c r="AR129" s="6"/>
      <c r="AS129" s="6"/>
    </row>
    <row r="130" spans="2:47" ht="13.5" customHeight="1" x14ac:dyDescent="0.25">
      <c r="B130" t="s">
        <v>294</v>
      </c>
      <c r="C130" s="9" t="s">
        <v>624</v>
      </c>
      <c r="D130" s="39">
        <v>39156</v>
      </c>
      <c r="E130">
        <v>18</v>
      </c>
      <c r="F130" t="s">
        <v>821</v>
      </c>
      <c r="G130" s="2" t="s">
        <v>192</v>
      </c>
      <c r="H130" s="6">
        <v>38</v>
      </c>
      <c r="I130" s="7">
        <v>1</v>
      </c>
      <c r="J130" s="35">
        <v>37</v>
      </c>
      <c r="K130" s="35">
        <v>39</v>
      </c>
      <c r="L130" s="35">
        <f>J130-K130</f>
        <v>-2</v>
      </c>
      <c r="M130" s="6">
        <v>32</v>
      </c>
      <c r="N130" s="7">
        <v>0</v>
      </c>
      <c r="O130" s="35">
        <v>30</v>
      </c>
      <c r="P130" s="35">
        <v>33</v>
      </c>
      <c r="Q130" s="35">
        <f>O130-P130</f>
        <v>-3</v>
      </c>
      <c r="R130" s="6">
        <v>16</v>
      </c>
      <c r="S130" s="7">
        <v>-1</v>
      </c>
      <c r="T130" s="35">
        <v>16</v>
      </c>
      <c r="U130" s="35">
        <v>17</v>
      </c>
      <c r="V130" s="35">
        <f>T130-U130</f>
        <v>-1</v>
      </c>
      <c r="W130" s="6">
        <v>6</v>
      </c>
      <c r="X130" s="7">
        <v>1</v>
      </c>
      <c r="Y130" t="s">
        <v>842</v>
      </c>
      <c r="AC130" s="6">
        <v>50</v>
      </c>
      <c r="AD130" s="6">
        <v>37</v>
      </c>
      <c r="AE130" s="7">
        <f>AC130-AD130</f>
        <v>13</v>
      </c>
      <c r="AF130" s="6">
        <v>33</v>
      </c>
      <c r="AG130" s="6">
        <v>62</v>
      </c>
      <c r="AH130" s="7">
        <f>AF130-AG130</f>
        <v>-29</v>
      </c>
      <c r="AI130" s="6">
        <v>25</v>
      </c>
      <c r="AJ130" s="6">
        <v>48</v>
      </c>
      <c r="AK130" s="7">
        <f>AI130-AJ130</f>
        <v>-23</v>
      </c>
      <c r="AL130" s="4" t="s">
        <v>826</v>
      </c>
      <c r="AM130" s="6">
        <v>27</v>
      </c>
      <c r="AN130" s="6">
        <v>28</v>
      </c>
      <c r="AO130" s="6">
        <v>6</v>
      </c>
      <c r="AQ130" s="4" t="s">
        <v>876</v>
      </c>
      <c r="AR130" s="6">
        <v>23</v>
      </c>
      <c r="AS130" s="6">
        <v>61</v>
      </c>
      <c r="AT130" s="7">
        <f>AR130-AS130</f>
        <v>-38</v>
      </c>
      <c r="AU130" s="4" t="s">
        <v>871</v>
      </c>
    </row>
    <row r="131" spans="2:47" ht="13.5" customHeight="1" x14ac:dyDescent="0.25">
      <c r="B131" t="s">
        <v>294</v>
      </c>
      <c r="C131" s="9" t="s">
        <v>319</v>
      </c>
      <c r="D131" s="39">
        <v>39156</v>
      </c>
      <c r="E131">
        <v>18</v>
      </c>
      <c r="F131" t="s">
        <v>844</v>
      </c>
      <c r="G131" s="2" t="s">
        <v>124</v>
      </c>
      <c r="H131" s="6"/>
      <c r="I131" s="7"/>
      <c r="L131" s="34"/>
      <c r="M131" s="6"/>
      <c r="N131" s="7"/>
      <c r="Q131" s="34"/>
      <c r="R131" s="6"/>
      <c r="S131" s="7"/>
      <c r="V131" s="34"/>
      <c r="W131" s="6"/>
      <c r="X131" s="7"/>
      <c r="Y131" s="3" t="s">
        <v>842</v>
      </c>
      <c r="Z131" t="s">
        <v>888</v>
      </c>
      <c r="AN131" s="6"/>
      <c r="AO131" s="6"/>
      <c r="AR131" s="6"/>
      <c r="AS131" s="6"/>
    </row>
    <row r="132" spans="2:47" ht="13.5" customHeight="1" x14ac:dyDescent="0.25">
      <c r="B132" t="s">
        <v>294</v>
      </c>
      <c r="C132" s="9" t="s">
        <v>538</v>
      </c>
      <c r="D132" s="39">
        <v>39157</v>
      </c>
      <c r="E132">
        <v>20</v>
      </c>
      <c r="F132" t="s">
        <v>678</v>
      </c>
      <c r="G132" s="2" t="s">
        <v>82</v>
      </c>
      <c r="H132" s="6">
        <v>41</v>
      </c>
      <c r="I132" s="7">
        <v>1</v>
      </c>
      <c r="L132" s="34"/>
      <c r="M132" s="6">
        <v>31</v>
      </c>
      <c r="N132" s="7">
        <v>2</v>
      </c>
      <c r="Q132" s="34"/>
      <c r="R132" s="6">
        <v>18</v>
      </c>
      <c r="S132" s="7">
        <v>-3</v>
      </c>
      <c r="V132" s="34"/>
      <c r="W132" s="6">
        <v>10</v>
      </c>
      <c r="X132" s="7">
        <v>-1</v>
      </c>
      <c r="Y132" t="s">
        <v>639</v>
      </c>
      <c r="AN132" s="6"/>
      <c r="AO132" s="6"/>
      <c r="AR132" s="6"/>
      <c r="AS132" s="6"/>
    </row>
    <row r="133" spans="2:47" ht="13.5" customHeight="1" x14ac:dyDescent="0.25">
      <c r="B133" t="s">
        <v>294</v>
      </c>
      <c r="C133" s="9" t="s">
        <v>463</v>
      </c>
      <c r="D133" s="39">
        <v>39157</v>
      </c>
      <c r="F133" t="s">
        <v>844</v>
      </c>
      <c r="G133" s="2" t="s">
        <v>138</v>
      </c>
      <c r="H133" s="6"/>
      <c r="I133" s="7"/>
      <c r="L133" s="34"/>
      <c r="M133" s="6"/>
      <c r="N133" s="7"/>
      <c r="Q133" s="34"/>
      <c r="R133" s="6"/>
      <c r="S133" s="7"/>
      <c r="V133" s="34"/>
      <c r="W133" s="6">
        <v>11</v>
      </c>
      <c r="X133" s="7"/>
      <c r="Y133" s="3" t="s">
        <v>842</v>
      </c>
      <c r="AN133" s="6"/>
      <c r="AO133" s="6"/>
      <c r="AR133" s="6"/>
      <c r="AS133" s="6"/>
    </row>
    <row r="134" spans="2:47" ht="13.5" customHeight="1" x14ac:dyDescent="0.25">
      <c r="B134" t="s">
        <v>294</v>
      </c>
      <c r="C134" s="9" t="s">
        <v>434</v>
      </c>
      <c r="D134" s="39">
        <v>39162</v>
      </c>
      <c r="E134">
        <v>23</v>
      </c>
      <c r="F134" t="s">
        <v>821</v>
      </c>
      <c r="G134" s="2" t="s">
        <v>54</v>
      </c>
      <c r="H134" s="6">
        <v>39</v>
      </c>
      <c r="I134" s="7">
        <v>1</v>
      </c>
      <c r="J134" s="35">
        <v>38</v>
      </c>
      <c r="K134" s="35">
        <v>40</v>
      </c>
      <c r="L134" s="35">
        <f>J134-K134</f>
        <v>-2</v>
      </c>
      <c r="M134" s="6">
        <v>31</v>
      </c>
      <c r="N134" s="7">
        <v>-1</v>
      </c>
      <c r="O134" s="35">
        <v>32</v>
      </c>
      <c r="P134" s="35">
        <v>31</v>
      </c>
      <c r="Q134" s="35">
        <f>O134-P134</f>
        <v>1</v>
      </c>
      <c r="R134" s="6">
        <v>19</v>
      </c>
      <c r="S134" s="7">
        <v>0</v>
      </c>
      <c r="T134" s="35">
        <v>15</v>
      </c>
      <c r="U134" s="35">
        <v>17</v>
      </c>
      <c r="V134" s="35">
        <f>T134-U134</f>
        <v>-2</v>
      </c>
      <c r="W134" s="6">
        <v>8</v>
      </c>
      <c r="X134" s="7">
        <v>2</v>
      </c>
      <c r="Y134" t="s">
        <v>842</v>
      </c>
      <c r="AN134" s="6"/>
      <c r="AO134" s="6"/>
      <c r="AR134" s="6"/>
      <c r="AS134" s="6"/>
    </row>
    <row r="135" spans="2:47" ht="13.5" customHeight="1" x14ac:dyDescent="0.25">
      <c r="B135" t="s">
        <v>294</v>
      </c>
      <c r="C135" s="9" t="s">
        <v>600</v>
      </c>
      <c r="D135" s="39">
        <v>39164</v>
      </c>
      <c r="E135">
        <v>28</v>
      </c>
      <c r="F135" t="s">
        <v>886</v>
      </c>
      <c r="G135" s="2" t="s">
        <v>96</v>
      </c>
      <c r="H135" s="6">
        <v>35</v>
      </c>
      <c r="I135" s="7">
        <v>-5</v>
      </c>
      <c r="J135" s="35">
        <v>34</v>
      </c>
      <c r="K135" s="35">
        <v>36</v>
      </c>
      <c r="L135" s="35">
        <f>J135-K135</f>
        <v>-2</v>
      </c>
      <c r="M135" s="6">
        <v>31</v>
      </c>
      <c r="N135" s="7">
        <v>2</v>
      </c>
      <c r="O135" s="35">
        <v>30</v>
      </c>
      <c r="P135" s="35">
        <v>32</v>
      </c>
      <c r="Q135" s="35">
        <f>O135-P135</f>
        <v>-2</v>
      </c>
      <c r="R135" s="6">
        <v>20</v>
      </c>
      <c r="S135" s="7">
        <v>3</v>
      </c>
      <c r="T135" s="35">
        <v>21</v>
      </c>
      <c r="U135" s="35">
        <v>18</v>
      </c>
      <c r="V135" s="35">
        <f>T135-U135</f>
        <v>3</v>
      </c>
      <c r="W135" s="6">
        <v>4</v>
      </c>
      <c r="X135" s="7">
        <v>-7</v>
      </c>
      <c r="Y135" t="s">
        <v>639</v>
      </c>
      <c r="AN135" s="6"/>
      <c r="AO135" s="6"/>
      <c r="AR135" s="6"/>
      <c r="AS135" s="6"/>
    </row>
    <row r="136" spans="2:47" ht="13.5" customHeight="1" x14ac:dyDescent="0.25">
      <c r="B136" t="s">
        <v>294</v>
      </c>
      <c r="C136" s="9" t="s">
        <v>681</v>
      </c>
      <c r="D136" s="39">
        <v>39167</v>
      </c>
      <c r="E136">
        <v>30</v>
      </c>
      <c r="F136" t="s">
        <v>821</v>
      </c>
      <c r="G136" s="2" t="s">
        <v>54</v>
      </c>
      <c r="H136" s="6">
        <v>39</v>
      </c>
      <c r="I136" s="7">
        <v>0</v>
      </c>
      <c r="J136" s="35">
        <v>38</v>
      </c>
      <c r="K136" s="35">
        <v>40</v>
      </c>
      <c r="L136" s="35">
        <f>J136-K136</f>
        <v>-2</v>
      </c>
      <c r="M136" s="6">
        <v>32</v>
      </c>
      <c r="N136" s="7">
        <v>1</v>
      </c>
      <c r="O136" s="35">
        <v>32</v>
      </c>
      <c r="P136" s="35">
        <v>32</v>
      </c>
      <c r="Q136" s="35">
        <f>O136-P136</f>
        <v>0</v>
      </c>
      <c r="R136" s="6">
        <v>17</v>
      </c>
      <c r="S136" s="7">
        <v>-2</v>
      </c>
      <c r="T136" s="35">
        <v>15</v>
      </c>
      <c r="U136" s="35">
        <v>19</v>
      </c>
      <c r="V136" s="35">
        <f>T136-U136</f>
        <v>-4</v>
      </c>
      <c r="W136" s="6">
        <v>7</v>
      </c>
      <c r="X136" s="7">
        <v>-1</v>
      </c>
      <c r="Y136" t="s">
        <v>842</v>
      </c>
      <c r="AN136" s="6"/>
      <c r="AO136" s="6"/>
      <c r="AR136" s="6"/>
      <c r="AS136" s="6"/>
    </row>
    <row r="137" spans="2:47" ht="13.5" customHeight="1" x14ac:dyDescent="0.25">
      <c r="B137" t="s">
        <v>269</v>
      </c>
      <c r="C137" s="9" t="s">
        <v>694</v>
      </c>
      <c r="D137" s="39">
        <v>39176</v>
      </c>
      <c r="E137">
        <v>8</v>
      </c>
      <c r="F137" t="s">
        <v>821</v>
      </c>
      <c r="G137" s="2" t="s">
        <v>192</v>
      </c>
      <c r="H137" s="6">
        <v>39</v>
      </c>
      <c r="I137" s="7">
        <v>0</v>
      </c>
      <c r="J137" s="35">
        <v>36</v>
      </c>
      <c r="K137" s="35">
        <v>42</v>
      </c>
      <c r="L137" s="35">
        <f>J137-K137</f>
        <v>-6</v>
      </c>
      <c r="M137" s="6">
        <v>32</v>
      </c>
      <c r="N137" s="7">
        <v>0</v>
      </c>
      <c r="O137" s="35">
        <v>32</v>
      </c>
      <c r="P137" s="35">
        <v>29</v>
      </c>
      <c r="Q137" s="35">
        <f>O137-P137</f>
        <v>3</v>
      </c>
      <c r="R137" s="6">
        <v>16</v>
      </c>
      <c r="S137" s="7">
        <v>-1</v>
      </c>
      <c r="T137" s="35">
        <v>15</v>
      </c>
      <c r="U137" s="35">
        <v>17</v>
      </c>
      <c r="V137" s="35">
        <f>T137-U137</f>
        <v>-2</v>
      </c>
      <c r="W137" s="6">
        <v>7</v>
      </c>
      <c r="X137" s="7">
        <v>0</v>
      </c>
      <c r="Y137" t="s">
        <v>842</v>
      </c>
      <c r="AC137" s="6">
        <v>54</v>
      </c>
      <c r="AD137" s="6">
        <v>31</v>
      </c>
      <c r="AE137" s="7">
        <f>AC137-AD137</f>
        <v>23</v>
      </c>
      <c r="AF137" s="6">
        <v>35</v>
      </c>
      <c r="AG137" s="6">
        <v>61</v>
      </c>
      <c r="AH137" s="7">
        <f>AF137-AG137</f>
        <v>-26</v>
      </c>
      <c r="AI137" s="6">
        <v>27</v>
      </c>
      <c r="AJ137" s="6">
        <v>45</v>
      </c>
      <c r="AK137" s="7">
        <f>AI137-AJ137</f>
        <v>-18</v>
      </c>
      <c r="AL137" s="4" t="s">
        <v>826</v>
      </c>
      <c r="AM137" s="6">
        <v>28</v>
      </c>
      <c r="AN137" s="6">
        <v>26</v>
      </c>
      <c r="AO137" s="6">
        <v>7</v>
      </c>
      <c r="AQ137" s="4" t="s">
        <v>876</v>
      </c>
      <c r="AR137" s="6">
        <v>25</v>
      </c>
      <c r="AS137" s="6">
        <v>60</v>
      </c>
      <c r="AT137" s="7">
        <f>AR137-AS137</f>
        <v>-35</v>
      </c>
      <c r="AU137" s="4" t="s">
        <v>871</v>
      </c>
    </row>
    <row r="138" spans="2:47" ht="13.5" customHeight="1" x14ac:dyDescent="0.25">
      <c r="B138" t="s">
        <v>269</v>
      </c>
      <c r="C138" s="9" t="s">
        <v>441</v>
      </c>
      <c r="D138" s="39">
        <v>39185</v>
      </c>
      <c r="E138">
        <v>17</v>
      </c>
      <c r="F138" t="s">
        <v>830</v>
      </c>
      <c r="G138" s="2" t="s">
        <v>224</v>
      </c>
      <c r="H138" s="6">
        <v>37</v>
      </c>
      <c r="I138" s="7">
        <v>-1</v>
      </c>
      <c r="L138" s="34"/>
      <c r="M138" s="6">
        <v>29</v>
      </c>
      <c r="N138" s="7">
        <v>-1</v>
      </c>
      <c r="Q138" s="34"/>
      <c r="R138" s="6">
        <v>20</v>
      </c>
      <c r="S138" s="7">
        <v>2</v>
      </c>
      <c r="V138" s="34"/>
      <c r="W138" s="6">
        <v>8</v>
      </c>
      <c r="X138" s="7">
        <v>0</v>
      </c>
      <c r="Y138" t="s">
        <v>639</v>
      </c>
      <c r="AN138" s="6"/>
      <c r="AO138" s="6"/>
      <c r="AR138" s="6"/>
      <c r="AS138" s="6"/>
    </row>
    <row r="139" spans="2:47" ht="13.5" customHeight="1" x14ac:dyDescent="0.25">
      <c r="B139" t="s">
        <v>269</v>
      </c>
      <c r="C139" s="9" t="s">
        <v>441</v>
      </c>
      <c r="D139" s="39">
        <v>39185</v>
      </c>
      <c r="F139" t="s">
        <v>577</v>
      </c>
      <c r="G139" s="2"/>
      <c r="H139" s="6">
        <v>35</v>
      </c>
      <c r="I139" s="7">
        <v>-6</v>
      </c>
      <c r="J139" s="35">
        <v>34</v>
      </c>
      <c r="K139" s="35">
        <v>37</v>
      </c>
      <c r="L139" s="35">
        <f>J139-K139</f>
        <v>-3</v>
      </c>
      <c r="M139" s="6">
        <v>34</v>
      </c>
      <c r="N139" s="7">
        <v>0</v>
      </c>
      <c r="O139" s="35">
        <v>37</v>
      </c>
      <c r="P139" s="35">
        <v>32</v>
      </c>
      <c r="Q139" s="35">
        <f>O139-P139</f>
        <v>5</v>
      </c>
      <c r="R139" s="6">
        <v>19</v>
      </c>
      <c r="S139" s="7">
        <v>1</v>
      </c>
      <c r="T139" s="35">
        <v>17</v>
      </c>
      <c r="U139" s="35">
        <v>22</v>
      </c>
      <c r="V139" s="35">
        <f>T139-U139</f>
        <v>-5</v>
      </c>
      <c r="W139" s="6">
        <v>1</v>
      </c>
      <c r="X139" s="7">
        <v>-6</v>
      </c>
      <c r="Y139" t="s">
        <v>639</v>
      </c>
      <c r="Z139" t="s">
        <v>840</v>
      </c>
      <c r="AN139" s="6"/>
      <c r="AO139" s="6"/>
      <c r="AR139" s="6"/>
      <c r="AS139" s="6"/>
    </row>
    <row r="140" spans="2:47" ht="13.5" customHeight="1" x14ac:dyDescent="0.25">
      <c r="B140" t="s">
        <v>269</v>
      </c>
      <c r="C140" s="9" t="s">
        <v>345</v>
      </c>
      <c r="D140" s="39">
        <v>39191</v>
      </c>
      <c r="E140">
        <v>29</v>
      </c>
      <c r="F140" t="s">
        <v>577</v>
      </c>
      <c r="G140" s="2" t="s">
        <v>872</v>
      </c>
      <c r="H140" s="6">
        <v>38</v>
      </c>
      <c r="I140" s="7">
        <v>-3</v>
      </c>
      <c r="M140" s="6">
        <v>31</v>
      </c>
      <c r="N140" s="7">
        <v>-2</v>
      </c>
      <c r="R140" s="6">
        <v>20</v>
      </c>
      <c r="S140" s="7">
        <v>3</v>
      </c>
      <c r="W140" s="6">
        <v>7</v>
      </c>
      <c r="X140" s="7">
        <v>-1</v>
      </c>
      <c r="Y140" t="s">
        <v>718</v>
      </c>
      <c r="Z140" t="s">
        <v>840</v>
      </c>
      <c r="AC140" s="6">
        <v>30</v>
      </c>
      <c r="AD140" s="6">
        <v>33</v>
      </c>
      <c r="AE140" s="7">
        <f>AC140-AD140</f>
        <v>-3</v>
      </c>
      <c r="AF140" s="6">
        <v>28</v>
      </c>
      <c r="AG140" s="6">
        <v>66</v>
      </c>
      <c r="AH140" s="7">
        <f>AF140-AG140</f>
        <v>-38</v>
      </c>
      <c r="AI140" s="6">
        <v>22</v>
      </c>
      <c r="AJ140" s="6">
        <v>32</v>
      </c>
      <c r="AK140" s="7">
        <f>AI140-AJ140</f>
        <v>-10</v>
      </c>
      <c r="AL140" s="4" t="s">
        <v>870</v>
      </c>
      <c r="AN140" s="6"/>
      <c r="AO140" s="6"/>
      <c r="AR140" s="6"/>
      <c r="AS140" s="6"/>
    </row>
    <row r="141" spans="2:47" ht="13.5" customHeight="1" x14ac:dyDescent="0.25">
      <c r="B141" t="s">
        <v>269</v>
      </c>
      <c r="C141" s="9" t="s">
        <v>427</v>
      </c>
      <c r="D141" s="39">
        <v>39192</v>
      </c>
      <c r="E141">
        <v>24</v>
      </c>
      <c r="F141" t="s">
        <v>886</v>
      </c>
      <c r="G141" s="2" t="s">
        <v>96</v>
      </c>
      <c r="H141" s="6">
        <v>36</v>
      </c>
      <c r="I141" s="7">
        <v>1</v>
      </c>
      <c r="J141" s="35">
        <v>35</v>
      </c>
      <c r="K141" s="35">
        <v>36</v>
      </c>
      <c r="L141" s="35">
        <f>J141-K141</f>
        <v>-1</v>
      </c>
      <c r="M141" s="6">
        <v>27</v>
      </c>
      <c r="N141" s="7">
        <v>-4</v>
      </c>
      <c r="O141" s="35">
        <v>31</v>
      </c>
      <c r="P141" s="35">
        <v>24</v>
      </c>
      <c r="Q141" s="35">
        <f>O141-P141</f>
        <v>7</v>
      </c>
      <c r="R141" s="6">
        <v>22</v>
      </c>
      <c r="S141" s="7">
        <v>2</v>
      </c>
      <c r="T141" s="35">
        <v>16</v>
      </c>
      <c r="U141" s="35">
        <v>27</v>
      </c>
      <c r="V141" s="35">
        <f>T141-U141</f>
        <v>-11</v>
      </c>
      <c r="W141" s="6">
        <v>9</v>
      </c>
      <c r="X141" s="7">
        <v>5</v>
      </c>
      <c r="Y141" t="s">
        <v>639</v>
      </c>
      <c r="AF141" s="6"/>
      <c r="AG141" s="6"/>
      <c r="AI141" s="6"/>
      <c r="AJ141" s="6"/>
      <c r="AN141" s="6"/>
      <c r="AO141" s="6"/>
      <c r="AR141" s="6"/>
      <c r="AS141" s="6"/>
    </row>
    <row r="142" spans="2:47" ht="13.5" customHeight="1" x14ac:dyDescent="0.25">
      <c r="B142" t="s">
        <v>269</v>
      </c>
      <c r="C142" s="9" t="s">
        <v>427</v>
      </c>
      <c r="D142" s="39">
        <v>39192</v>
      </c>
      <c r="E142">
        <v>25</v>
      </c>
      <c r="F142" t="s">
        <v>678</v>
      </c>
      <c r="G142" s="2" t="s">
        <v>82</v>
      </c>
      <c r="H142" s="6">
        <v>37</v>
      </c>
      <c r="I142" s="7">
        <v>-4</v>
      </c>
      <c r="L142" s="34"/>
      <c r="M142" s="6">
        <v>30</v>
      </c>
      <c r="N142" s="7">
        <v>-1</v>
      </c>
      <c r="Q142" s="34"/>
      <c r="R142" s="6">
        <v>21</v>
      </c>
      <c r="S142" s="7">
        <v>3</v>
      </c>
      <c r="V142" s="34"/>
      <c r="W142" s="6">
        <v>7</v>
      </c>
      <c r="X142" s="7">
        <v>-3</v>
      </c>
      <c r="Y142" t="s">
        <v>639</v>
      </c>
      <c r="AN142" s="6"/>
      <c r="AO142" s="6"/>
      <c r="AR142" s="6"/>
      <c r="AS142" s="6"/>
    </row>
    <row r="143" spans="2:47" ht="13.5" customHeight="1" x14ac:dyDescent="0.25">
      <c r="B143" t="s">
        <v>269</v>
      </c>
      <c r="C143" s="9" t="s">
        <v>600</v>
      </c>
      <c r="D143" s="39">
        <v>39195</v>
      </c>
      <c r="E143">
        <v>27</v>
      </c>
      <c r="F143" t="s">
        <v>821</v>
      </c>
      <c r="G143" s="2" t="s">
        <v>54</v>
      </c>
      <c r="H143" s="6">
        <v>37</v>
      </c>
      <c r="I143" s="7">
        <v>-2</v>
      </c>
      <c r="J143" s="35">
        <v>37</v>
      </c>
      <c r="K143" s="35">
        <v>37</v>
      </c>
      <c r="L143" s="35">
        <f>J143-K143</f>
        <v>0</v>
      </c>
      <c r="M143" s="6">
        <v>32</v>
      </c>
      <c r="N143" s="7">
        <v>0</v>
      </c>
      <c r="O143" s="35">
        <v>32</v>
      </c>
      <c r="P143" s="35">
        <v>31</v>
      </c>
      <c r="Q143" s="35">
        <f>O143-P143</f>
        <v>1</v>
      </c>
      <c r="R143" s="6">
        <v>18</v>
      </c>
      <c r="S143" s="7">
        <v>2</v>
      </c>
      <c r="T143" s="35">
        <v>15</v>
      </c>
      <c r="U143" s="35">
        <v>21</v>
      </c>
      <c r="V143" s="35">
        <f>T143-U143</f>
        <v>-6</v>
      </c>
      <c r="W143" s="6">
        <v>5</v>
      </c>
      <c r="X143" s="7">
        <v>-2</v>
      </c>
      <c r="Y143" t="s">
        <v>842</v>
      </c>
      <c r="AF143" s="6"/>
      <c r="AG143" s="6"/>
      <c r="AN143" s="6"/>
      <c r="AO143" s="6"/>
      <c r="AR143" s="6"/>
      <c r="AS143" s="6"/>
    </row>
    <row r="144" spans="2:47" ht="13.5" customHeight="1" x14ac:dyDescent="0.25">
      <c r="B144" t="s">
        <v>269</v>
      </c>
      <c r="C144" s="9" t="s">
        <v>566</v>
      </c>
      <c r="D144" s="39">
        <v>39197</v>
      </c>
      <c r="E144">
        <v>29</v>
      </c>
      <c r="F144" t="s">
        <v>678</v>
      </c>
      <c r="G144" s="2" t="s">
        <v>873</v>
      </c>
      <c r="I144" s="7"/>
      <c r="L144" s="34"/>
      <c r="N144" s="7"/>
      <c r="Q144" s="34"/>
      <c r="S144" s="7"/>
      <c r="V144" s="34"/>
      <c r="W144" s="6">
        <v>7</v>
      </c>
      <c r="X144" s="7">
        <v>0</v>
      </c>
      <c r="Y144"/>
      <c r="AF144" s="6"/>
      <c r="AG144" s="6"/>
      <c r="AN144" s="6"/>
      <c r="AO144" s="6"/>
      <c r="AR144" s="6"/>
      <c r="AS144" s="6"/>
    </row>
    <row r="145" spans="2:47" ht="13.5" customHeight="1" x14ac:dyDescent="0.25">
      <c r="B145" t="s">
        <v>270</v>
      </c>
      <c r="C145" s="9" t="s">
        <v>315</v>
      </c>
      <c r="D145" s="39">
        <v>39203</v>
      </c>
      <c r="F145" t="s">
        <v>821</v>
      </c>
      <c r="G145" s="2" t="s">
        <v>88</v>
      </c>
      <c r="H145" s="6">
        <v>37</v>
      </c>
      <c r="I145" s="7">
        <v>0</v>
      </c>
      <c r="M145" s="6">
        <v>32</v>
      </c>
      <c r="N145" s="7">
        <v>0</v>
      </c>
      <c r="R145" s="6">
        <v>16</v>
      </c>
      <c r="S145" s="7">
        <v>-2</v>
      </c>
      <c r="W145" s="6">
        <v>5</v>
      </c>
      <c r="X145" s="7">
        <v>0</v>
      </c>
      <c r="Y145" t="s">
        <v>842</v>
      </c>
      <c r="AF145" s="6"/>
      <c r="AG145" s="6"/>
      <c r="AI145" s="6"/>
      <c r="AJ145" s="6"/>
      <c r="AN145" s="6"/>
      <c r="AO145" s="6"/>
      <c r="AR145" s="6"/>
      <c r="AS145" s="6"/>
    </row>
    <row r="146" spans="2:47" ht="13.5" customHeight="1" x14ac:dyDescent="0.25">
      <c r="B146" t="s">
        <v>270</v>
      </c>
      <c r="C146" s="9" t="s">
        <v>337</v>
      </c>
      <c r="D146" s="39">
        <v>39212</v>
      </c>
      <c r="E146">
        <v>12</v>
      </c>
      <c r="F146" t="s">
        <v>821</v>
      </c>
      <c r="G146" s="2" t="s">
        <v>192</v>
      </c>
      <c r="H146" s="6">
        <v>38</v>
      </c>
      <c r="I146" s="7">
        <v>1</v>
      </c>
      <c r="J146" s="35">
        <v>35</v>
      </c>
      <c r="K146" s="35">
        <v>41</v>
      </c>
      <c r="L146" s="35">
        <f>J146-K146</f>
        <v>-6</v>
      </c>
      <c r="M146" s="6">
        <v>34</v>
      </c>
      <c r="N146" s="7">
        <v>2</v>
      </c>
      <c r="O146" s="35">
        <v>36</v>
      </c>
      <c r="P146" s="35">
        <v>31</v>
      </c>
      <c r="Q146" s="35">
        <f>O146-P146</f>
        <v>5</v>
      </c>
      <c r="R146" s="6">
        <v>15</v>
      </c>
      <c r="S146" s="7">
        <v>-1</v>
      </c>
      <c r="T146" s="35">
        <v>14</v>
      </c>
      <c r="U146" s="35">
        <v>17</v>
      </c>
      <c r="V146" s="35">
        <f>T146-U146</f>
        <v>-3</v>
      </c>
      <c r="W146" s="6">
        <v>4</v>
      </c>
      <c r="X146" s="7">
        <v>-1</v>
      </c>
      <c r="Y146" t="s">
        <v>842</v>
      </c>
      <c r="AF146" s="6"/>
      <c r="AG146" s="6"/>
      <c r="AI146" s="6"/>
      <c r="AJ146" s="6"/>
      <c r="AM146" s="6">
        <v>27</v>
      </c>
      <c r="AN146" s="6">
        <v>30</v>
      </c>
      <c r="AO146" s="6">
        <v>6</v>
      </c>
      <c r="AQ146" s="4" t="s">
        <v>876</v>
      </c>
      <c r="AR146" s="6">
        <v>27</v>
      </c>
      <c r="AS146" s="6">
        <v>56</v>
      </c>
      <c r="AT146" s="7">
        <f>AR146-AS146</f>
        <v>-29</v>
      </c>
      <c r="AU146" s="4" t="s">
        <v>871</v>
      </c>
    </row>
    <row r="147" spans="2:47" ht="13.5" customHeight="1" x14ac:dyDescent="0.25">
      <c r="B147" t="s">
        <v>270</v>
      </c>
      <c r="C147" s="9" t="s">
        <v>673</v>
      </c>
      <c r="D147" s="39">
        <v>39213</v>
      </c>
      <c r="E147">
        <v>15</v>
      </c>
      <c r="F147" t="s">
        <v>830</v>
      </c>
      <c r="G147" s="2" t="s">
        <v>224</v>
      </c>
      <c r="H147" s="6">
        <v>37</v>
      </c>
      <c r="I147" s="7">
        <v>0</v>
      </c>
      <c r="L147" s="34"/>
      <c r="M147" s="6">
        <v>33</v>
      </c>
      <c r="N147" s="7">
        <v>4</v>
      </c>
      <c r="Q147" s="34"/>
      <c r="R147" s="6">
        <v>17</v>
      </c>
      <c r="S147" s="7">
        <v>-3</v>
      </c>
      <c r="V147" s="34"/>
      <c r="W147" s="6">
        <v>4</v>
      </c>
      <c r="X147" s="7">
        <v>-4</v>
      </c>
      <c r="Y147" t="s">
        <v>639</v>
      </c>
      <c r="AE147">
        <v>4.95</v>
      </c>
      <c r="AF147" s="6"/>
      <c r="AG147" s="6"/>
      <c r="AH147">
        <v>5.22</v>
      </c>
      <c r="AI147" s="6"/>
      <c r="AJ147" s="6"/>
      <c r="AK147" s="30">
        <v>4.2</v>
      </c>
      <c r="AL147" s="4" t="s">
        <v>879</v>
      </c>
      <c r="AN147" s="6"/>
      <c r="AO147" s="6"/>
      <c r="AR147" s="6"/>
      <c r="AS147" s="6"/>
    </row>
    <row r="148" spans="2:47" ht="13.5" customHeight="1" x14ac:dyDescent="0.25">
      <c r="B148" t="s">
        <v>270</v>
      </c>
      <c r="C148" s="9" t="s">
        <v>673</v>
      </c>
      <c r="D148" s="39">
        <v>39213</v>
      </c>
      <c r="F148" t="s">
        <v>577</v>
      </c>
      <c r="G148" s="2"/>
      <c r="H148" s="6">
        <v>33</v>
      </c>
      <c r="I148" s="7">
        <v>-2</v>
      </c>
      <c r="J148" s="35">
        <v>29</v>
      </c>
      <c r="K148" s="35">
        <v>37</v>
      </c>
      <c r="L148" s="35">
        <f>J148-K148</f>
        <v>-8</v>
      </c>
      <c r="M148" s="6">
        <v>32</v>
      </c>
      <c r="N148" s="7">
        <v>-2</v>
      </c>
      <c r="O148" s="35">
        <v>36</v>
      </c>
      <c r="P148" s="35">
        <v>28</v>
      </c>
      <c r="Q148" s="35">
        <f>O148-P148</f>
        <v>8</v>
      </c>
      <c r="R148" s="6">
        <v>20</v>
      </c>
      <c r="S148" s="7">
        <v>1</v>
      </c>
      <c r="T148" s="35">
        <v>18</v>
      </c>
      <c r="U148" s="35">
        <v>24</v>
      </c>
      <c r="V148" s="35">
        <f>T148-U148</f>
        <v>-6</v>
      </c>
      <c r="W148" s="6">
        <v>1</v>
      </c>
      <c r="X148" s="7">
        <v>0</v>
      </c>
      <c r="Y148" t="s">
        <v>639</v>
      </c>
      <c r="Z148" t="s">
        <v>840</v>
      </c>
      <c r="AF148" s="6"/>
      <c r="AG148" s="6"/>
      <c r="AI148" s="6"/>
      <c r="AJ148" s="6"/>
      <c r="AK148" s="30"/>
      <c r="AN148" s="6"/>
      <c r="AO148" s="6"/>
      <c r="AR148" s="6"/>
      <c r="AS148" s="6"/>
    </row>
    <row r="149" spans="2:47" ht="13.5" customHeight="1" x14ac:dyDescent="0.25">
      <c r="B149" t="s">
        <v>270</v>
      </c>
      <c r="C149" s="9" t="s">
        <v>363</v>
      </c>
      <c r="D149" s="39">
        <v>39219</v>
      </c>
      <c r="F149" t="s">
        <v>577</v>
      </c>
      <c r="G149" s="2"/>
      <c r="H149" s="6">
        <v>37</v>
      </c>
      <c r="I149" s="7">
        <v>-1</v>
      </c>
      <c r="M149" s="6">
        <v>35</v>
      </c>
      <c r="N149" s="7">
        <v>4</v>
      </c>
      <c r="R149" s="6">
        <v>18</v>
      </c>
      <c r="S149" s="7">
        <v>-2</v>
      </c>
      <c r="W149" s="6">
        <v>2</v>
      </c>
      <c r="X149" s="7">
        <v>-5</v>
      </c>
      <c r="Y149" t="s">
        <v>718</v>
      </c>
      <c r="Z149" t="s">
        <v>840</v>
      </c>
      <c r="AC149" s="6">
        <v>29</v>
      </c>
      <c r="AD149" s="6">
        <v>33</v>
      </c>
      <c r="AE149" s="7">
        <f>AC149-AD149</f>
        <v>-4</v>
      </c>
      <c r="AF149" s="6">
        <v>35</v>
      </c>
      <c r="AG149" s="6">
        <v>57</v>
      </c>
      <c r="AH149" s="7">
        <f>AF149-AG149</f>
        <v>-22</v>
      </c>
      <c r="AI149" s="6">
        <v>21</v>
      </c>
      <c r="AJ149" s="6">
        <v>34</v>
      </c>
      <c r="AK149" s="7">
        <f>AI149-AJ149</f>
        <v>-13</v>
      </c>
      <c r="AN149" s="6"/>
      <c r="AO149" s="6"/>
      <c r="AR149" s="6"/>
      <c r="AS149" s="6"/>
    </row>
    <row r="150" spans="2:47" ht="13.5" customHeight="1" x14ac:dyDescent="0.25">
      <c r="B150" t="s">
        <v>270</v>
      </c>
      <c r="C150" s="9" t="s">
        <v>437</v>
      </c>
      <c r="D150" s="39">
        <v>39220</v>
      </c>
      <c r="E150">
        <v>24</v>
      </c>
      <c r="F150" t="s">
        <v>678</v>
      </c>
      <c r="G150" s="2" t="s">
        <v>82</v>
      </c>
      <c r="H150" s="6">
        <v>34</v>
      </c>
      <c r="I150" s="7">
        <v>-3</v>
      </c>
      <c r="L150" s="34"/>
      <c r="M150" s="6">
        <v>32</v>
      </c>
      <c r="N150" s="7">
        <v>2</v>
      </c>
      <c r="Q150" s="34"/>
      <c r="R150" s="6">
        <v>21</v>
      </c>
      <c r="S150" s="7">
        <v>0</v>
      </c>
      <c r="V150" s="34"/>
      <c r="W150" s="6">
        <v>2</v>
      </c>
      <c r="X150" s="7">
        <v>-5</v>
      </c>
      <c r="Y150" t="s">
        <v>639</v>
      </c>
      <c r="AF150" s="6"/>
      <c r="AG150" s="6"/>
      <c r="AI150" s="6"/>
      <c r="AJ150" s="6"/>
      <c r="AN150" s="6"/>
      <c r="AO150" s="6"/>
      <c r="AR150" s="6"/>
      <c r="AS150" s="6"/>
    </row>
    <row r="151" spans="2:47" ht="13.5" customHeight="1" x14ac:dyDescent="0.25">
      <c r="B151" t="s">
        <v>270</v>
      </c>
      <c r="C151" s="9" t="s">
        <v>599</v>
      </c>
      <c r="D151" s="39">
        <v>39223</v>
      </c>
      <c r="E151">
        <v>26</v>
      </c>
      <c r="F151" t="s">
        <v>821</v>
      </c>
      <c r="G151" s="2" t="s">
        <v>54</v>
      </c>
      <c r="H151" s="6">
        <v>39</v>
      </c>
      <c r="I151" s="7">
        <v>1</v>
      </c>
      <c r="J151" s="35">
        <v>38</v>
      </c>
      <c r="K151" s="35">
        <v>40</v>
      </c>
      <c r="L151" s="35">
        <f>J151-K151</f>
        <v>-2</v>
      </c>
      <c r="M151" s="6">
        <v>33</v>
      </c>
      <c r="N151" s="7">
        <v>-1</v>
      </c>
      <c r="O151" s="35">
        <v>34</v>
      </c>
      <c r="P151" s="35">
        <v>32</v>
      </c>
      <c r="Q151" s="35">
        <f>O151-P151</f>
        <v>2</v>
      </c>
      <c r="R151" s="6">
        <v>15</v>
      </c>
      <c r="S151" s="7">
        <v>0</v>
      </c>
      <c r="T151" s="35">
        <v>14</v>
      </c>
      <c r="U151" s="35">
        <v>16</v>
      </c>
      <c r="V151" s="35">
        <f>T151-U151</f>
        <v>-2</v>
      </c>
      <c r="W151" s="6">
        <v>6</v>
      </c>
      <c r="X151" s="7">
        <v>2</v>
      </c>
      <c r="Y151" t="s">
        <v>842</v>
      </c>
      <c r="AF151" s="6"/>
      <c r="AG151" s="6"/>
      <c r="AI151" s="6">
        <v>18</v>
      </c>
      <c r="AJ151" s="6">
        <v>42</v>
      </c>
      <c r="AK151" s="7">
        <f>AI151-AJ151</f>
        <v>-24</v>
      </c>
      <c r="AL151" s="4" t="s">
        <v>875</v>
      </c>
      <c r="AN151" s="6"/>
      <c r="AO151" s="6"/>
      <c r="AR151" s="6"/>
      <c r="AS151" s="6"/>
    </row>
    <row r="152" spans="2:47" ht="13.5" customHeight="1" x14ac:dyDescent="0.25">
      <c r="B152" t="s">
        <v>270</v>
      </c>
      <c r="C152" s="9" t="s">
        <v>371</v>
      </c>
      <c r="D152" s="39">
        <v>39227</v>
      </c>
      <c r="E152">
        <v>30</v>
      </c>
      <c r="F152" t="s">
        <v>886</v>
      </c>
      <c r="G152" s="2" t="s">
        <v>96</v>
      </c>
      <c r="H152" s="6">
        <v>35</v>
      </c>
      <c r="I152" s="7">
        <v>-1</v>
      </c>
      <c r="J152" s="35">
        <v>33</v>
      </c>
      <c r="K152" s="35">
        <v>38</v>
      </c>
      <c r="L152" s="35">
        <f>J152-K152</f>
        <v>-5</v>
      </c>
      <c r="M152" s="6">
        <v>31</v>
      </c>
      <c r="N152" s="7">
        <v>4</v>
      </c>
      <c r="O152" s="35">
        <v>31</v>
      </c>
      <c r="P152" s="35">
        <v>30</v>
      </c>
      <c r="Q152" s="35">
        <f>O152-P152</f>
        <v>1</v>
      </c>
      <c r="R152" s="6">
        <v>19</v>
      </c>
      <c r="S152" s="7">
        <v>-3</v>
      </c>
      <c r="T152" s="35">
        <v>15</v>
      </c>
      <c r="U152" s="35">
        <v>22</v>
      </c>
      <c r="V152" s="35">
        <f>T152-U152</f>
        <v>-7</v>
      </c>
      <c r="W152" s="6">
        <v>4</v>
      </c>
      <c r="X152" s="7">
        <v>-5</v>
      </c>
      <c r="Y152" t="s">
        <v>639</v>
      </c>
      <c r="AF152" s="6"/>
      <c r="AG152" s="6"/>
      <c r="AI152" s="6"/>
      <c r="AJ152" s="6"/>
      <c r="AN152" s="6"/>
      <c r="AO152" s="6"/>
      <c r="AR152" s="6"/>
      <c r="AS152" s="6"/>
    </row>
    <row r="153" spans="2:47" ht="13.5" customHeight="1" x14ac:dyDescent="0.25">
      <c r="B153" t="s">
        <v>270</v>
      </c>
      <c r="C153" s="9" t="s">
        <v>587</v>
      </c>
      <c r="D153" s="39">
        <v>39232</v>
      </c>
      <c r="E153">
        <v>3</v>
      </c>
      <c r="F153" t="s">
        <v>678</v>
      </c>
      <c r="G153" s="2" t="s">
        <v>194</v>
      </c>
      <c r="H153" s="6">
        <v>37</v>
      </c>
      <c r="I153" s="7">
        <v>3</v>
      </c>
      <c r="L153" s="34"/>
      <c r="M153" s="6">
        <v>32</v>
      </c>
      <c r="N153" s="7">
        <v>0</v>
      </c>
      <c r="Q153" s="34"/>
      <c r="R153" s="6">
        <v>21</v>
      </c>
      <c r="S153" s="7">
        <v>0</v>
      </c>
      <c r="V153" s="34"/>
      <c r="W153" s="6">
        <v>5</v>
      </c>
      <c r="X153" s="7">
        <v>3</v>
      </c>
      <c r="Y153" t="s">
        <v>639</v>
      </c>
      <c r="AF153" s="6"/>
      <c r="AG153" s="6"/>
      <c r="AI153" s="6"/>
      <c r="AJ153" s="6"/>
      <c r="AN153" s="6"/>
      <c r="AO153" s="6"/>
      <c r="AR153" s="6"/>
      <c r="AS153" s="6"/>
    </row>
    <row r="154" spans="2:47" ht="13.5" customHeight="1" x14ac:dyDescent="0.25">
      <c r="B154" t="s">
        <v>263</v>
      </c>
      <c r="C154" s="9" t="s">
        <v>315</v>
      </c>
      <c r="D154" s="39">
        <v>39234</v>
      </c>
      <c r="E154">
        <v>5</v>
      </c>
      <c r="F154" t="s">
        <v>830</v>
      </c>
      <c r="G154" s="2" t="s">
        <v>224</v>
      </c>
      <c r="H154" s="6">
        <v>36</v>
      </c>
      <c r="I154" s="7">
        <v>-1</v>
      </c>
      <c r="L154" s="34"/>
      <c r="M154" s="6">
        <v>33</v>
      </c>
      <c r="N154" s="7">
        <v>0</v>
      </c>
      <c r="Q154" s="34"/>
      <c r="R154" s="6">
        <v>17</v>
      </c>
      <c r="S154" s="7">
        <v>0</v>
      </c>
      <c r="V154" s="34"/>
      <c r="W154" s="6">
        <v>3</v>
      </c>
      <c r="X154" s="7">
        <v>-1</v>
      </c>
      <c r="Y154" t="s">
        <v>639</v>
      </c>
      <c r="AF154" s="6"/>
      <c r="AG154" s="6"/>
      <c r="AI154" s="6"/>
      <c r="AJ154" s="6"/>
      <c r="AN154" s="6"/>
      <c r="AO154" s="6"/>
      <c r="AR154" s="6"/>
      <c r="AS154" s="6"/>
    </row>
    <row r="155" spans="2:47" ht="13.5" customHeight="1" x14ac:dyDescent="0.25">
      <c r="B155" t="s">
        <v>263</v>
      </c>
      <c r="C155" s="10" t="s">
        <v>317</v>
      </c>
      <c r="D155" s="39">
        <v>39241</v>
      </c>
      <c r="F155" t="s">
        <v>577</v>
      </c>
      <c r="G155" s="2"/>
      <c r="H155" s="6">
        <v>36</v>
      </c>
      <c r="I155" s="7">
        <v>3</v>
      </c>
      <c r="J155" s="35">
        <v>36</v>
      </c>
      <c r="K155" s="35">
        <v>36</v>
      </c>
      <c r="L155" s="35">
        <f>J155-K155</f>
        <v>0</v>
      </c>
      <c r="M155" s="6">
        <v>33</v>
      </c>
      <c r="N155" s="7">
        <v>1</v>
      </c>
      <c r="O155" s="35">
        <v>35</v>
      </c>
      <c r="P155" s="35">
        <v>30</v>
      </c>
      <c r="Q155" s="35">
        <f>O155-P155</f>
        <v>5</v>
      </c>
      <c r="R155" s="6">
        <v>17</v>
      </c>
      <c r="S155" s="7">
        <v>-3</v>
      </c>
      <c r="T155" s="35">
        <v>15</v>
      </c>
      <c r="U155" s="35">
        <v>18</v>
      </c>
      <c r="V155" s="35">
        <f>T155-U155</f>
        <v>-3</v>
      </c>
      <c r="W155" s="6">
        <v>3</v>
      </c>
      <c r="X155" s="7">
        <v>2</v>
      </c>
      <c r="Y155" t="s">
        <v>639</v>
      </c>
      <c r="Z155" t="s">
        <v>840</v>
      </c>
      <c r="AF155" s="6"/>
      <c r="AG155" s="6"/>
      <c r="AI155" s="6"/>
      <c r="AJ155" s="6"/>
      <c r="AN155" s="6"/>
      <c r="AO155" s="6"/>
      <c r="AR155" s="6"/>
      <c r="AS155" s="6"/>
    </row>
    <row r="156" spans="2:47" ht="13.5" customHeight="1" x14ac:dyDescent="0.25">
      <c r="B156" t="s">
        <v>263</v>
      </c>
      <c r="C156" s="9" t="s">
        <v>692</v>
      </c>
      <c r="D156" s="39">
        <v>39247</v>
      </c>
      <c r="E156">
        <v>17</v>
      </c>
      <c r="F156" t="s">
        <v>821</v>
      </c>
      <c r="G156" s="2" t="s">
        <v>192</v>
      </c>
      <c r="H156" s="6">
        <v>37</v>
      </c>
      <c r="I156" s="7">
        <v>-2</v>
      </c>
      <c r="J156" s="35">
        <v>39</v>
      </c>
      <c r="K156" s="35">
        <v>36</v>
      </c>
      <c r="L156" s="35">
        <f>J156-K156</f>
        <v>3</v>
      </c>
      <c r="M156" s="6">
        <v>35</v>
      </c>
      <c r="N156" s="7">
        <v>2</v>
      </c>
      <c r="O156" s="35">
        <v>33</v>
      </c>
      <c r="P156" s="35">
        <v>36</v>
      </c>
      <c r="Q156" s="35">
        <f>O156-P156</f>
        <v>-3</v>
      </c>
      <c r="R156" s="6">
        <v>14</v>
      </c>
      <c r="S156" s="7">
        <v>-1</v>
      </c>
      <c r="T156" s="35">
        <v>13</v>
      </c>
      <c r="U156" s="35">
        <v>14</v>
      </c>
      <c r="V156" s="35">
        <f>T156-U156</f>
        <v>-1</v>
      </c>
      <c r="W156" s="6">
        <v>2</v>
      </c>
      <c r="X156" s="7">
        <v>-4</v>
      </c>
      <c r="Y156" t="s">
        <v>842</v>
      </c>
      <c r="AC156" s="6"/>
      <c r="AF156" s="6"/>
      <c r="AG156" s="6"/>
      <c r="AI156" s="6"/>
      <c r="AJ156" s="6"/>
      <c r="AM156" s="6">
        <v>23</v>
      </c>
      <c r="AN156" s="6">
        <v>35</v>
      </c>
      <c r="AO156" s="6">
        <v>5</v>
      </c>
      <c r="AQ156" s="4" t="s">
        <v>876</v>
      </c>
      <c r="AR156" s="6">
        <v>28</v>
      </c>
      <c r="AS156" s="6">
        <v>56</v>
      </c>
      <c r="AT156" s="7">
        <f>AR156-AS156</f>
        <v>-28</v>
      </c>
      <c r="AU156" s="4" t="s">
        <v>871</v>
      </c>
    </row>
    <row r="157" spans="2:47" ht="13.5" customHeight="1" x14ac:dyDescent="0.25">
      <c r="B157" t="s">
        <v>263</v>
      </c>
      <c r="C157" s="9" t="s">
        <v>541</v>
      </c>
      <c r="D157" s="39">
        <v>39247</v>
      </c>
      <c r="E157">
        <v>24</v>
      </c>
      <c r="F157" t="s">
        <v>577</v>
      </c>
      <c r="G157" s="2" t="s">
        <v>872</v>
      </c>
      <c r="H157" s="6">
        <v>36</v>
      </c>
      <c r="I157" s="7">
        <v>-1</v>
      </c>
      <c r="J157" s="35">
        <v>36</v>
      </c>
      <c r="K157" s="35">
        <v>35</v>
      </c>
      <c r="L157" s="35">
        <f>J157-K157</f>
        <v>1</v>
      </c>
      <c r="M157" s="6">
        <v>39</v>
      </c>
      <c r="N157" s="7">
        <v>4</v>
      </c>
      <c r="O157" s="35">
        <v>41</v>
      </c>
      <c r="P157" s="35">
        <v>38</v>
      </c>
      <c r="Q157" s="35">
        <f>O157-P157</f>
        <v>3</v>
      </c>
      <c r="R157" s="6">
        <v>15</v>
      </c>
      <c r="S157" s="7">
        <v>-3</v>
      </c>
      <c r="T157" s="35">
        <v>13</v>
      </c>
      <c r="U157" s="35">
        <v>17</v>
      </c>
      <c r="V157" s="35">
        <f>T157-U157</f>
        <v>-4</v>
      </c>
      <c r="W157" s="6">
        <v>-3</v>
      </c>
      <c r="X157" s="7">
        <v>-5</v>
      </c>
      <c r="Y157" t="s">
        <v>718</v>
      </c>
      <c r="Z157" t="s">
        <v>840</v>
      </c>
      <c r="AC157" s="6">
        <v>28</v>
      </c>
      <c r="AD157" s="6">
        <v>33</v>
      </c>
      <c r="AE157" s="7">
        <f>AC157-AD157</f>
        <v>-5</v>
      </c>
      <c r="AF157" s="6">
        <v>33</v>
      </c>
      <c r="AG157" s="6">
        <v>60</v>
      </c>
      <c r="AH157" s="7">
        <f>AF157-AG157</f>
        <v>-27</v>
      </c>
      <c r="AI157" s="6">
        <v>21</v>
      </c>
      <c r="AJ157" s="6">
        <v>33</v>
      </c>
      <c r="AK157" s="7">
        <f>AI157-AJ157</f>
        <v>-12</v>
      </c>
      <c r="AL157" s="4" t="s">
        <v>870</v>
      </c>
      <c r="AN157" s="6"/>
      <c r="AO157" s="6"/>
      <c r="AR157" s="6"/>
      <c r="AS157" s="6"/>
    </row>
    <row r="158" spans="2:47" ht="13.5" customHeight="1" x14ac:dyDescent="0.25">
      <c r="B158" t="s">
        <v>263</v>
      </c>
      <c r="C158" s="9" t="s">
        <v>688</v>
      </c>
      <c r="D158" s="39">
        <v>39255</v>
      </c>
      <c r="E158">
        <v>26</v>
      </c>
      <c r="F158" t="s">
        <v>886</v>
      </c>
      <c r="G158" s="2" t="s">
        <v>96</v>
      </c>
      <c r="H158" s="6">
        <v>37</v>
      </c>
      <c r="I158" s="7">
        <v>2</v>
      </c>
      <c r="J158" s="35">
        <v>40</v>
      </c>
      <c r="K158" s="35">
        <v>35</v>
      </c>
      <c r="L158" s="35">
        <f>J158-K158</f>
        <v>5</v>
      </c>
      <c r="M158" s="6">
        <v>32</v>
      </c>
      <c r="N158" s="7">
        <v>1</v>
      </c>
      <c r="O158" s="35">
        <v>30</v>
      </c>
      <c r="P158" s="35">
        <v>33</v>
      </c>
      <c r="Q158" s="35">
        <f>O158-P158</f>
        <v>-3</v>
      </c>
      <c r="R158" s="6">
        <v>18</v>
      </c>
      <c r="S158" s="7">
        <v>-1</v>
      </c>
      <c r="T158" s="35">
        <v>18</v>
      </c>
      <c r="U158" s="35">
        <v>18</v>
      </c>
      <c r="V158" s="35">
        <f>T158-U158</f>
        <v>0</v>
      </c>
      <c r="W158" s="6">
        <v>5</v>
      </c>
      <c r="X158" s="7">
        <v>1</v>
      </c>
      <c r="Y158" t="s">
        <v>639</v>
      </c>
      <c r="AC158" s="6"/>
      <c r="AF158" s="6"/>
      <c r="AG158" s="6"/>
      <c r="AI158" s="6"/>
      <c r="AJ158" s="6"/>
      <c r="AN158" s="6"/>
      <c r="AO158" s="6"/>
      <c r="AR158" s="6"/>
      <c r="AS158" s="6"/>
    </row>
    <row r="159" spans="2:47" ht="13.5" customHeight="1" x14ac:dyDescent="0.25">
      <c r="B159" t="s">
        <v>263</v>
      </c>
      <c r="C159" s="9" t="s">
        <v>602</v>
      </c>
      <c r="D159" s="39">
        <v>39260</v>
      </c>
      <c r="E159">
        <v>30</v>
      </c>
      <c r="F159" t="s">
        <v>678</v>
      </c>
      <c r="G159" s="2" t="s">
        <v>82</v>
      </c>
      <c r="H159" s="6">
        <v>35</v>
      </c>
      <c r="I159" s="7">
        <v>-2</v>
      </c>
      <c r="L159" s="34"/>
      <c r="M159" s="6">
        <v>39</v>
      </c>
      <c r="N159" s="7">
        <v>7</v>
      </c>
      <c r="Q159" s="34"/>
      <c r="R159" s="6">
        <v>18</v>
      </c>
      <c r="S159" s="7">
        <v>-3</v>
      </c>
      <c r="V159" s="34"/>
      <c r="W159" s="6">
        <v>-4</v>
      </c>
      <c r="X159" s="7">
        <v>-9</v>
      </c>
      <c r="Y159" t="s">
        <v>639</v>
      </c>
      <c r="AC159" s="6"/>
      <c r="AF159" s="6"/>
      <c r="AG159" s="6"/>
      <c r="AI159" s="6"/>
      <c r="AJ159" s="6"/>
      <c r="AN159" s="6"/>
      <c r="AO159" s="6"/>
      <c r="AR159" s="6"/>
      <c r="AS159" s="6"/>
    </row>
    <row r="160" spans="2:47" ht="13.5" customHeight="1" x14ac:dyDescent="0.25">
      <c r="B160" t="s">
        <v>263</v>
      </c>
      <c r="C160" s="9" t="s">
        <v>660</v>
      </c>
      <c r="D160" s="39">
        <v>39261</v>
      </c>
      <c r="E160">
        <v>30</v>
      </c>
      <c r="F160" t="s">
        <v>821</v>
      </c>
      <c r="G160" s="2" t="s">
        <v>54</v>
      </c>
      <c r="H160" s="6">
        <v>35</v>
      </c>
      <c r="I160" s="7">
        <v>-2</v>
      </c>
      <c r="J160" s="35">
        <v>34</v>
      </c>
      <c r="K160" s="35">
        <v>36</v>
      </c>
      <c r="L160" s="35">
        <f>J160-K160</f>
        <v>-2</v>
      </c>
      <c r="M160" s="6">
        <v>38</v>
      </c>
      <c r="N160" s="7">
        <v>3</v>
      </c>
      <c r="O160" s="35">
        <v>37</v>
      </c>
      <c r="P160" s="35">
        <v>39</v>
      </c>
      <c r="Q160" s="35">
        <f>O160-P160</f>
        <v>-2</v>
      </c>
      <c r="R160" s="6">
        <v>15</v>
      </c>
      <c r="S160" s="7">
        <v>1</v>
      </c>
      <c r="T160" s="35">
        <v>16</v>
      </c>
      <c r="U160" s="35">
        <v>14</v>
      </c>
      <c r="V160" s="35">
        <f>T160-U160</f>
        <v>2</v>
      </c>
      <c r="W160" s="6">
        <v>-3</v>
      </c>
      <c r="X160" s="7">
        <v>-5</v>
      </c>
      <c r="Y160" t="s">
        <v>842</v>
      </c>
      <c r="AC160" s="6"/>
      <c r="AF160" s="6"/>
      <c r="AG160" s="6"/>
      <c r="AI160" s="6">
        <v>16</v>
      </c>
      <c r="AJ160" s="6">
        <v>39</v>
      </c>
      <c r="AK160" s="7">
        <f>AI160-AJ160</f>
        <v>-23</v>
      </c>
      <c r="AL160" s="4" t="s">
        <v>875</v>
      </c>
      <c r="AN160" s="6"/>
      <c r="AO160" s="6"/>
      <c r="AR160" s="6"/>
      <c r="AS160" s="6"/>
    </row>
    <row r="161" spans="2:47" ht="13.5" customHeight="1" x14ac:dyDescent="0.25">
      <c r="B161" t="s">
        <v>263</v>
      </c>
      <c r="C161" s="9" t="s">
        <v>604</v>
      </c>
      <c r="D161" s="39">
        <v>39262</v>
      </c>
      <c r="E161">
        <v>3</v>
      </c>
      <c r="F161" t="s">
        <v>830</v>
      </c>
      <c r="G161" s="2" t="s">
        <v>224</v>
      </c>
      <c r="H161" s="6">
        <v>34</v>
      </c>
      <c r="I161" s="7">
        <v>-2</v>
      </c>
      <c r="L161" s="34"/>
      <c r="M161" s="6">
        <v>37</v>
      </c>
      <c r="N161" s="7">
        <v>4</v>
      </c>
      <c r="Q161" s="34"/>
      <c r="R161" s="6">
        <v>18</v>
      </c>
      <c r="S161" s="7">
        <v>1</v>
      </c>
      <c r="V161" s="34"/>
      <c r="W161" s="6">
        <v>-3</v>
      </c>
      <c r="X161" s="7">
        <v>-6</v>
      </c>
      <c r="Y161" t="s">
        <v>639</v>
      </c>
      <c r="AC161" s="6"/>
      <c r="AE161">
        <v>4.8099999999999996</v>
      </c>
      <c r="AF161" s="6"/>
      <c r="AG161" s="6"/>
      <c r="AH161">
        <v>5.49</v>
      </c>
      <c r="AI161" s="6"/>
      <c r="AJ161" s="6"/>
      <c r="AK161">
        <v>4.3600000000000003</v>
      </c>
      <c r="AL161" s="4" t="s">
        <v>879</v>
      </c>
      <c r="AN161" s="6"/>
      <c r="AO161" s="6"/>
      <c r="AR161" s="6"/>
      <c r="AS161" s="6"/>
    </row>
    <row r="162" spans="2:47" ht="13.5" customHeight="1" x14ac:dyDescent="0.25">
      <c r="B162" t="s">
        <v>265</v>
      </c>
      <c r="C162" s="9" t="s">
        <v>694</v>
      </c>
      <c r="D162" s="39">
        <v>39267</v>
      </c>
      <c r="E162">
        <v>8</v>
      </c>
      <c r="F162" t="s">
        <v>678</v>
      </c>
      <c r="G162" s="2" t="s">
        <v>885</v>
      </c>
      <c r="H162" s="6">
        <v>35</v>
      </c>
      <c r="I162" s="7">
        <v>0</v>
      </c>
      <c r="L162" s="34"/>
      <c r="M162" s="6">
        <v>37</v>
      </c>
      <c r="N162" s="7">
        <v>-2</v>
      </c>
      <c r="Q162" s="34"/>
      <c r="R162" s="6">
        <v>17</v>
      </c>
      <c r="S162" s="7">
        <v>-1</v>
      </c>
      <c r="V162" s="34"/>
      <c r="W162" s="6">
        <v>-2</v>
      </c>
      <c r="X162" s="7">
        <v>2</v>
      </c>
      <c r="Y162" t="s">
        <v>639</v>
      </c>
      <c r="AC162" s="6"/>
      <c r="AF162" s="6"/>
      <c r="AG162" s="6"/>
      <c r="AI162" s="6"/>
      <c r="AJ162" s="6"/>
      <c r="AN162" s="6"/>
      <c r="AO162" s="6"/>
      <c r="AR162" s="6"/>
      <c r="AS162" s="6"/>
    </row>
    <row r="163" spans="2:47" ht="13.5" customHeight="1" x14ac:dyDescent="0.25">
      <c r="B163" t="s">
        <v>265</v>
      </c>
      <c r="C163" s="9" t="s">
        <v>450</v>
      </c>
      <c r="D163" s="39">
        <v>39269</v>
      </c>
      <c r="F163" t="s">
        <v>577</v>
      </c>
      <c r="G163" s="2"/>
      <c r="H163" s="6">
        <v>36</v>
      </c>
      <c r="I163" s="7">
        <v>0</v>
      </c>
      <c r="J163" s="35">
        <v>38</v>
      </c>
      <c r="K163" s="35">
        <v>34</v>
      </c>
      <c r="L163" s="35">
        <f>J163-K163</f>
        <v>4</v>
      </c>
      <c r="M163" s="6">
        <v>40</v>
      </c>
      <c r="N163" s="7">
        <v>7</v>
      </c>
      <c r="O163" s="35">
        <v>38</v>
      </c>
      <c r="P163" s="35">
        <v>42</v>
      </c>
      <c r="Q163" s="35">
        <f>O163-P163</f>
        <v>-4</v>
      </c>
      <c r="R163" s="6">
        <v>14</v>
      </c>
      <c r="S163" s="7">
        <v>-3</v>
      </c>
      <c r="T163" s="35">
        <v>15</v>
      </c>
      <c r="U163" s="35">
        <v>13</v>
      </c>
      <c r="V163" s="35">
        <f>T163-U163</f>
        <v>2</v>
      </c>
      <c r="W163" s="6">
        <v>-4</v>
      </c>
      <c r="X163" s="7">
        <v>-7</v>
      </c>
      <c r="Y163" t="s">
        <v>639</v>
      </c>
      <c r="Z163" t="s">
        <v>840</v>
      </c>
      <c r="AC163" s="6"/>
      <c r="AF163" s="6"/>
      <c r="AG163" s="6"/>
      <c r="AI163" s="6"/>
      <c r="AJ163" s="6"/>
      <c r="AN163" s="6"/>
      <c r="AO163" s="6"/>
      <c r="AR163" s="6"/>
      <c r="AS163" s="6"/>
    </row>
    <row r="164" spans="2:47" ht="13.5" customHeight="1" x14ac:dyDescent="0.25">
      <c r="B164" t="s">
        <v>265</v>
      </c>
      <c r="C164" s="9" t="s">
        <v>673</v>
      </c>
      <c r="D164" s="39">
        <v>39274</v>
      </c>
      <c r="E164">
        <v>15</v>
      </c>
      <c r="F164" t="s">
        <v>678</v>
      </c>
      <c r="G164" s="2" t="s">
        <v>194</v>
      </c>
      <c r="H164" s="6">
        <v>33</v>
      </c>
      <c r="I164" s="7">
        <v>-2</v>
      </c>
      <c r="L164" s="34"/>
      <c r="M164" s="6">
        <v>40</v>
      </c>
      <c r="N164" s="7">
        <v>3</v>
      </c>
      <c r="Q164" s="34"/>
      <c r="R164" s="6">
        <v>19</v>
      </c>
      <c r="S164" s="7">
        <v>2</v>
      </c>
      <c r="V164" s="34"/>
      <c r="W164" s="6">
        <v>-7</v>
      </c>
      <c r="X164" s="7">
        <v>-5</v>
      </c>
      <c r="Y164" t="s">
        <v>639</v>
      </c>
      <c r="AC164" s="6"/>
      <c r="AF164" s="6"/>
      <c r="AG164" s="6"/>
      <c r="AI164" s="6"/>
      <c r="AJ164" s="6"/>
      <c r="AN164" s="6"/>
      <c r="AO164" s="6"/>
      <c r="AR164" s="6"/>
      <c r="AS164" s="6"/>
    </row>
    <row r="165" spans="2:47" ht="13.5" customHeight="1" x14ac:dyDescent="0.25">
      <c r="B165" t="s">
        <v>265</v>
      </c>
      <c r="C165" s="9" t="s">
        <v>451</v>
      </c>
      <c r="D165" s="39">
        <v>39275</v>
      </c>
      <c r="E165">
        <v>22</v>
      </c>
      <c r="F165" t="s">
        <v>577</v>
      </c>
      <c r="G165" s="2" t="s">
        <v>872</v>
      </c>
      <c r="H165" s="6">
        <v>35</v>
      </c>
      <c r="I165" s="7">
        <v>-1</v>
      </c>
      <c r="J165" s="35">
        <v>32</v>
      </c>
      <c r="K165" s="35">
        <v>38</v>
      </c>
      <c r="L165" s="35">
        <f>J165-K165</f>
        <v>-6</v>
      </c>
      <c r="M165" s="6">
        <v>41</v>
      </c>
      <c r="N165" s="7">
        <v>2</v>
      </c>
      <c r="O165" s="35">
        <v>46</v>
      </c>
      <c r="P165" s="35">
        <v>37</v>
      </c>
      <c r="Q165" s="35">
        <f>O165-P165</f>
        <v>9</v>
      </c>
      <c r="R165" s="6">
        <v>15</v>
      </c>
      <c r="S165" s="7">
        <v>0</v>
      </c>
      <c r="T165" s="35">
        <v>14</v>
      </c>
      <c r="U165" s="35">
        <v>16</v>
      </c>
      <c r="V165" s="35">
        <f>T165-U165</f>
        <v>-2</v>
      </c>
      <c r="W165" s="6">
        <v>-6</v>
      </c>
      <c r="X165" s="7">
        <v>-3</v>
      </c>
      <c r="Y165" t="s">
        <v>718</v>
      </c>
      <c r="Z165" t="s">
        <v>840</v>
      </c>
      <c r="AC165" s="6">
        <v>31</v>
      </c>
      <c r="AD165" s="6">
        <v>35</v>
      </c>
      <c r="AE165" s="7">
        <f>AC165-AD165</f>
        <v>-4</v>
      </c>
      <c r="AF165" s="6">
        <v>36</v>
      </c>
      <c r="AG165" s="6">
        <v>20</v>
      </c>
      <c r="AH165" s="7">
        <f>AF165-AG165</f>
        <v>16</v>
      </c>
      <c r="AI165" s="6">
        <v>22</v>
      </c>
      <c r="AJ165" s="6">
        <v>32</v>
      </c>
      <c r="AK165" s="7">
        <f>AI165-AJ165</f>
        <v>-10</v>
      </c>
      <c r="AL165" s="4" t="s">
        <v>870</v>
      </c>
      <c r="AN165" s="6"/>
      <c r="AO165" s="6"/>
      <c r="AR165" s="6"/>
      <c r="AS165" s="6"/>
    </row>
    <row r="166" spans="2:47" ht="13.5" customHeight="1" x14ac:dyDescent="0.25">
      <c r="B166" t="s">
        <v>265</v>
      </c>
      <c r="C166" s="9" t="s">
        <v>641</v>
      </c>
      <c r="D166" s="39">
        <v>39282</v>
      </c>
      <c r="E166">
        <v>22</v>
      </c>
      <c r="F166" t="s">
        <v>821</v>
      </c>
      <c r="G166" s="2" t="s">
        <v>192</v>
      </c>
      <c r="H166" s="6">
        <v>33</v>
      </c>
      <c r="I166" s="7">
        <v>-2</v>
      </c>
      <c r="M166" s="6">
        <v>40</v>
      </c>
      <c r="N166" s="7">
        <v>2</v>
      </c>
      <c r="R166" s="6">
        <v>15</v>
      </c>
      <c r="S166" s="7">
        <v>0</v>
      </c>
      <c r="W166" s="6">
        <v>-7</v>
      </c>
      <c r="X166" s="7">
        <v>-2</v>
      </c>
      <c r="Y166" t="s">
        <v>842</v>
      </c>
      <c r="AC166" s="6"/>
      <c r="AF166" s="6"/>
      <c r="AG166" s="6"/>
      <c r="AI166" s="6"/>
      <c r="AJ166" s="6"/>
      <c r="AM166" s="6">
        <v>19</v>
      </c>
      <c r="AN166" s="6">
        <v>37</v>
      </c>
      <c r="AO166" s="6">
        <v>6</v>
      </c>
      <c r="AQ166" s="4" t="s">
        <v>876</v>
      </c>
      <c r="AR166" s="6">
        <v>27</v>
      </c>
      <c r="AS166" s="6">
        <v>52</v>
      </c>
      <c r="AT166" s="7">
        <f>AR166-AS166</f>
        <v>-25</v>
      </c>
      <c r="AU166" s="4" t="s">
        <v>871</v>
      </c>
    </row>
    <row r="167" spans="2:47" ht="13.5" customHeight="1" x14ac:dyDescent="0.25">
      <c r="B167" t="s">
        <v>265</v>
      </c>
      <c r="C167" s="9" t="s">
        <v>427</v>
      </c>
      <c r="D167" s="39">
        <v>39283</v>
      </c>
      <c r="E167">
        <v>25</v>
      </c>
      <c r="F167" t="s">
        <v>678</v>
      </c>
      <c r="G167" s="2" t="s">
        <v>82</v>
      </c>
      <c r="H167" s="6">
        <v>32</v>
      </c>
      <c r="I167" s="7">
        <v>-1</v>
      </c>
      <c r="L167" s="34"/>
      <c r="M167" s="6">
        <v>38</v>
      </c>
      <c r="N167" s="7">
        <v>-2</v>
      </c>
      <c r="Q167" s="34"/>
      <c r="R167" s="6">
        <v>20</v>
      </c>
      <c r="S167" s="7">
        <v>1</v>
      </c>
      <c r="V167" s="34"/>
      <c r="W167" s="6">
        <v>-6</v>
      </c>
      <c r="X167" s="7">
        <v>1</v>
      </c>
      <c r="Y167" t="s">
        <v>639</v>
      </c>
      <c r="AC167" s="6"/>
      <c r="AF167" s="6"/>
      <c r="AG167" s="6"/>
      <c r="AI167" s="6"/>
      <c r="AJ167" s="6"/>
      <c r="AN167" s="6"/>
      <c r="AO167" s="6"/>
      <c r="AR167" s="6"/>
      <c r="AS167" s="6"/>
    </row>
    <row r="168" spans="2:47" ht="13.5" customHeight="1" x14ac:dyDescent="0.25">
      <c r="B168" t="s">
        <v>265</v>
      </c>
      <c r="C168" s="9" t="s">
        <v>600</v>
      </c>
      <c r="D168" s="39">
        <v>39286</v>
      </c>
      <c r="E168">
        <v>27</v>
      </c>
      <c r="F168" t="s">
        <v>821</v>
      </c>
      <c r="G168" s="2" t="s">
        <v>54</v>
      </c>
      <c r="H168" s="6">
        <v>32</v>
      </c>
      <c r="I168" s="7">
        <v>-1</v>
      </c>
      <c r="J168" s="35">
        <v>30</v>
      </c>
      <c r="K168" s="35">
        <v>34</v>
      </c>
      <c r="L168" s="35">
        <f>J168-K168</f>
        <v>-4</v>
      </c>
      <c r="M168" s="6">
        <v>41</v>
      </c>
      <c r="N168" s="7">
        <v>1</v>
      </c>
      <c r="O168" s="35">
        <v>42</v>
      </c>
      <c r="P168" s="35">
        <v>41</v>
      </c>
      <c r="Q168" s="35">
        <f>O168-P168</f>
        <v>1</v>
      </c>
      <c r="R168" s="6">
        <v>16</v>
      </c>
      <c r="S168" s="7">
        <v>1</v>
      </c>
      <c r="T168" s="35">
        <v>17</v>
      </c>
      <c r="U168" s="35">
        <v>15</v>
      </c>
      <c r="V168" s="35">
        <f>T168-U168</f>
        <v>2</v>
      </c>
      <c r="W168" s="6">
        <v>-9</v>
      </c>
      <c r="X168" s="7">
        <v>-4</v>
      </c>
      <c r="Y168" t="s">
        <v>842</v>
      </c>
      <c r="AC168" s="6">
        <v>27</v>
      </c>
      <c r="AD168" s="6">
        <v>44</v>
      </c>
      <c r="AE168" s="7">
        <f>AC168-AD168</f>
        <v>-17</v>
      </c>
      <c r="AF168" s="6">
        <v>34</v>
      </c>
      <c r="AG168" s="6">
        <v>27</v>
      </c>
      <c r="AH168" s="7">
        <f>AF168-AG168</f>
        <v>7</v>
      </c>
      <c r="AI168" s="6">
        <v>16</v>
      </c>
      <c r="AJ168" s="6">
        <v>44</v>
      </c>
      <c r="AK168" s="7">
        <f>AI168-AJ168</f>
        <v>-28</v>
      </c>
      <c r="AL168" s="4" t="s">
        <v>875</v>
      </c>
      <c r="AN168" s="6"/>
      <c r="AO168" s="6"/>
      <c r="AR168" s="6"/>
      <c r="AS168" s="6"/>
    </row>
    <row r="169" spans="2:47" ht="13.5" customHeight="1" x14ac:dyDescent="0.25">
      <c r="B169" t="s">
        <v>265</v>
      </c>
      <c r="C169" s="9" t="s">
        <v>488</v>
      </c>
      <c r="D169" s="39">
        <v>39290</v>
      </c>
      <c r="E169">
        <v>31</v>
      </c>
      <c r="F169" t="s">
        <v>830</v>
      </c>
      <c r="G169" s="2" t="s">
        <v>224</v>
      </c>
      <c r="H169" s="6">
        <v>33</v>
      </c>
      <c r="I169" s="7">
        <v>-1</v>
      </c>
      <c r="L169" s="34"/>
      <c r="M169" s="6">
        <v>39</v>
      </c>
      <c r="N169" s="7">
        <v>2</v>
      </c>
      <c r="Q169" s="34"/>
      <c r="R169" s="6">
        <v>15</v>
      </c>
      <c r="S169" s="7">
        <v>-3</v>
      </c>
      <c r="V169" s="34"/>
      <c r="W169" s="6">
        <v>-6</v>
      </c>
      <c r="X169" s="7">
        <v>-3</v>
      </c>
      <c r="Y169" t="s">
        <v>639</v>
      </c>
      <c r="AC169" s="6"/>
      <c r="AE169" s="2"/>
      <c r="AF169" s="6"/>
      <c r="AG169" s="6"/>
      <c r="AH169" s="2"/>
      <c r="AN169" s="6"/>
      <c r="AO169" s="6"/>
      <c r="AR169" s="6"/>
      <c r="AS169" s="6"/>
    </row>
    <row r="170" spans="2:47" ht="13.5" customHeight="1" x14ac:dyDescent="0.25">
      <c r="B170" t="s">
        <v>265</v>
      </c>
      <c r="C170" s="9" t="s">
        <v>488</v>
      </c>
      <c r="D170" s="39">
        <v>39290</v>
      </c>
      <c r="E170">
        <v>31</v>
      </c>
      <c r="F170" t="s">
        <v>886</v>
      </c>
      <c r="G170" s="2" t="s">
        <v>96</v>
      </c>
      <c r="H170" s="6">
        <v>34</v>
      </c>
      <c r="I170" s="7">
        <v>-3</v>
      </c>
      <c r="J170" s="35">
        <v>32</v>
      </c>
      <c r="K170" s="35">
        <v>35</v>
      </c>
      <c r="L170" s="35">
        <f>J170-K170</f>
        <v>-3</v>
      </c>
      <c r="M170" s="6">
        <v>37</v>
      </c>
      <c r="N170" s="7">
        <v>5</v>
      </c>
      <c r="O170" s="35">
        <v>41</v>
      </c>
      <c r="P170" s="35">
        <v>33</v>
      </c>
      <c r="Q170" s="35">
        <f>O170-P170</f>
        <v>8</v>
      </c>
      <c r="R170" s="6">
        <v>16</v>
      </c>
      <c r="S170" s="7">
        <v>-2</v>
      </c>
      <c r="T170" s="35">
        <v>12</v>
      </c>
      <c r="U170" s="35">
        <v>20</v>
      </c>
      <c r="V170" s="35">
        <f>T170-U170</f>
        <v>-8</v>
      </c>
      <c r="W170" s="6">
        <v>-3</v>
      </c>
      <c r="X170" s="7">
        <v>-8</v>
      </c>
      <c r="Y170" t="s">
        <v>639</v>
      </c>
      <c r="AC170" s="6"/>
      <c r="AF170" s="6"/>
      <c r="AG170" s="6"/>
      <c r="AN170" s="6"/>
      <c r="AO170" s="6"/>
      <c r="AR170" s="6"/>
      <c r="AS170" s="6"/>
    </row>
    <row r="171" spans="2:47" ht="13.5" customHeight="1" x14ac:dyDescent="0.25">
      <c r="B171" t="s">
        <v>293</v>
      </c>
      <c r="C171" s="9" t="s">
        <v>584</v>
      </c>
      <c r="D171" s="39">
        <v>39297</v>
      </c>
      <c r="F171" t="s">
        <v>577</v>
      </c>
      <c r="G171" s="2"/>
      <c r="H171" s="6">
        <v>35</v>
      </c>
      <c r="I171" s="7">
        <v>-1</v>
      </c>
      <c r="J171" s="35">
        <v>36</v>
      </c>
      <c r="K171" s="35">
        <v>34</v>
      </c>
      <c r="L171" s="35">
        <f>J171-K171</f>
        <v>2</v>
      </c>
      <c r="M171" s="6">
        <v>39</v>
      </c>
      <c r="N171" s="7">
        <v>-1</v>
      </c>
      <c r="O171" s="35">
        <v>38</v>
      </c>
      <c r="P171" s="35">
        <v>41</v>
      </c>
      <c r="Q171" s="35">
        <f>O171-P171</f>
        <v>-3</v>
      </c>
      <c r="R171" s="6">
        <v>15</v>
      </c>
      <c r="S171" s="7">
        <v>1</v>
      </c>
      <c r="T171" s="35">
        <v>13</v>
      </c>
      <c r="U171" s="35">
        <v>17</v>
      </c>
      <c r="V171" s="35">
        <f>T171-U171</f>
        <v>-4</v>
      </c>
      <c r="W171" s="6">
        <v>-4</v>
      </c>
      <c r="X171" s="7">
        <v>0</v>
      </c>
      <c r="Y171" t="s">
        <v>639</v>
      </c>
      <c r="Z171" t="s">
        <v>840</v>
      </c>
      <c r="AC171" s="6"/>
      <c r="AD171" s="6"/>
      <c r="AF171" s="6"/>
      <c r="AG171" s="6"/>
      <c r="AN171" s="6"/>
      <c r="AO171" s="6"/>
      <c r="AR171" s="6"/>
      <c r="AS171" s="6"/>
    </row>
    <row r="172" spans="2:47" ht="13.5" customHeight="1" x14ac:dyDescent="0.25">
      <c r="B172" t="s">
        <v>293</v>
      </c>
      <c r="C172" s="9" t="s">
        <v>419</v>
      </c>
      <c r="D172" s="39">
        <v>39302</v>
      </c>
      <c r="E172">
        <v>11</v>
      </c>
      <c r="F172" t="s">
        <v>577</v>
      </c>
      <c r="G172" s="2" t="s">
        <v>196</v>
      </c>
      <c r="H172" s="6">
        <v>33</v>
      </c>
      <c r="I172" s="7">
        <v>-8</v>
      </c>
      <c r="J172" s="35">
        <v>37</v>
      </c>
      <c r="K172" s="35">
        <v>30</v>
      </c>
      <c r="L172" s="35">
        <f>J172-K172</f>
        <v>7</v>
      </c>
      <c r="M172" s="6">
        <v>38</v>
      </c>
      <c r="N172" s="7">
        <v>4</v>
      </c>
      <c r="O172" s="35">
        <v>36</v>
      </c>
      <c r="P172" s="35">
        <v>40</v>
      </c>
      <c r="Q172" s="35">
        <f>O172-P172</f>
        <v>-4</v>
      </c>
      <c r="R172" s="6">
        <v>15</v>
      </c>
      <c r="S172" s="7">
        <v>-3</v>
      </c>
      <c r="T172" s="35">
        <v>12</v>
      </c>
      <c r="U172" s="35">
        <v>17</v>
      </c>
      <c r="V172" s="35">
        <f>T172-U172</f>
        <v>-5</v>
      </c>
      <c r="W172" s="6">
        <v>-5</v>
      </c>
      <c r="X172" s="7">
        <v>-12</v>
      </c>
      <c r="Y172" t="s">
        <v>639</v>
      </c>
      <c r="Z172" t="s">
        <v>840</v>
      </c>
      <c r="AC172" s="6"/>
      <c r="AD172" s="6"/>
      <c r="AF172" s="6"/>
      <c r="AG172" s="6"/>
      <c r="AN172" s="6"/>
      <c r="AO172" s="6"/>
      <c r="AR172" s="6"/>
      <c r="AS172" s="6"/>
    </row>
    <row r="173" spans="2:47" ht="13.5" customHeight="1" x14ac:dyDescent="0.25">
      <c r="B173" t="s">
        <v>293</v>
      </c>
      <c r="C173" s="9" t="s">
        <v>669</v>
      </c>
      <c r="D173" s="39">
        <v>39303</v>
      </c>
      <c r="E173">
        <v>12</v>
      </c>
      <c r="F173" t="s">
        <v>821</v>
      </c>
      <c r="G173" s="2" t="s">
        <v>192</v>
      </c>
      <c r="H173" s="6">
        <v>32</v>
      </c>
      <c r="I173" s="7">
        <v>0</v>
      </c>
      <c r="M173" s="6">
        <v>42</v>
      </c>
      <c r="N173" s="7">
        <v>1</v>
      </c>
      <c r="R173" s="6">
        <v>14</v>
      </c>
      <c r="S173" s="7">
        <v>-2</v>
      </c>
      <c r="W173" s="6">
        <v>-10</v>
      </c>
      <c r="X173" s="7">
        <v>-1</v>
      </c>
      <c r="Y173" s="8" t="s">
        <v>842</v>
      </c>
      <c r="AC173" s="6">
        <v>29</v>
      </c>
      <c r="AD173" s="6">
        <v>55</v>
      </c>
      <c r="AE173" s="7">
        <f>AC173-AD173</f>
        <v>-26</v>
      </c>
      <c r="AF173" s="6">
        <v>65</v>
      </c>
      <c r="AG173" s="6">
        <v>17</v>
      </c>
      <c r="AH173" s="7">
        <f>AF173-AG173</f>
        <v>48</v>
      </c>
      <c r="AI173" s="6">
        <v>24</v>
      </c>
      <c r="AJ173" s="6">
        <v>43</v>
      </c>
      <c r="AK173" s="7">
        <f>AI173-AJ173</f>
        <v>-19</v>
      </c>
      <c r="AL173" s="4" t="s">
        <v>826</v>
      </c>
      <c r="AM173" s="6">
        <v>20</v>
      </c>
      <c r="AN173" s="6">
        <v>44</v>
      </c>
      <c r="AO173" s="6">
        <v>6</v>
      </c>
      <c r="AQ173" s="4" t="s">
        <v>876</v>
      </c>
      <c r="AR173" s="6">
        <v>30</v>
      </c>
      <c r="AS173" s="6">
        <v>52</v>
      </c>
      <c r="AT173" s="7">
        <f>AR173-AS173</f>
        <v>-22</v>
      </c>
      <c r="AU173" s="4" t="s">
        <v>871</v>
      </c>
    </row>
    <row r="174" spans="2:47" ht="13.5" customHeight="1" x14ac:dyDescent="0.25">
      <c r="B174" t="s">
        <v>293</v>
      </c>
      <c r="C174" s="9" t="s">
        <v>317</v>
      </c>
      <c r="D174" s="39">
        <v>39302</v>
      </c>
      <c r="E174">
        <v>12</v>
      </c>
      <c r="F174" t="s">
        <v>678</v>
      </c>
      <c r="G174" s="2" t="s">
        <v>885</v>
      </c>
      <c r="H174" s="6">
        <v>33</v>
      </c>
      <c r="I174" s="7">
        <v>1</v>
      </c>
      <c r="L174" s="34"/>
      <c r="M174" s="6">
        <v>39</v>
      </c>
      <c r="N174" s="7">
        <v>1</v>
      </c>
      <c r="Q174" s="34"/>
      <c r="R174" s="6">
        <v>18</v>
      </c>
      <c r="S174" s="7">
        <v>-2</v>
      </c>
      <c r="V174" s="34"/>
      <c r="W174" s="6">
        <v>-6</v>
      </c>
      <c r="X174" s="7">
        <v>0</v>
      </c>
      <c r="Y174" s="8" t="s">
        <v>639</v>
      </c>
      <c r="AC174" s="6">
        <v>38</v>
      </c>
      <c r="AD174" s="6">
        <v>42</v>
      </c>
      <c r="AE174" s="7">
        <f>AC174-AD174</f>
        <v>-4</v>
      </c>
      <c r="AF174" s="6">
        <v>59</v>
      </c>
      <c r="AG174" s="6">
        <v>19</v>
      </c>
      <c r="AH174" s="7">
        <f>AF174-AG174</f>
        <v>40</v>
      </c>
      <c r="AL174" s="4" t="s">
        <v>889</v>
      </c>
      <c r="AR174" s="6"/>
      <c r="AS174" s="6"/>
    </row>
    <row r="175" spans="2:47" ht="13.5" customHeight="1" x14ac:dyDescent="0.25">
      <c r="B175" t="s">
        <v>293</v>
      </c>
      <c r="C175" s="9" t="s">
        <v>675</v>
      </c>
      <c r="D175" s="39">
        <v>39316</v>
      </c>
      <c r="E175">
        <v>27</v>
      </c>
      <c r="F175" t="s">
        <v>678</v>
      </c>
      <c r="G175" s="2" t="s">
        <v>82</v>
      </c>
      <c r="H175" s="6">
        <v>34</v>
      </c>
      <c r="I175" s="7">
        <v>1</v>
      </c>
      <c r="L175" s="34"/>
      <c r="M175" s="6">
        <v>39</v>
      </c>
      <c r="N175" s="7">
        <v>0</v>
      </c>
      <c r="Q175" s="34"/>
      <c r="R175" s="6">
        <v>18</v>
      </c>
      <c r="S175" s="7">
        <v>0</v>
      </c>
      <c r="V175" s="34"/>
      <c r="W175" s="6">
        <v>-5</v>
      </c>
      <c r="X175" s="7">
        <v>1</v>
      </c>
      <c r="Y175" s="8" t="s">
        <v>639</v>
      </c>
      <c r="Z175" s="7"/>
      <c r="AC175" s="6"/>
      <c r="AD175" s="6"/>
      <c r="AF175" s="6"/>
      <c r="AG175" s="6"/>
      <c r="AR175" s="6"/>
      <c r="AS175" s="6"/>
    </row>
    <row r="176" spans="2:47" ht="13.5" customHeight="1" x14ac:dyDescent="0.25">
      <c r="B176" t="s">
        <v>293</v>
      </c>
      <c r="C176" s="9" t="s">
        <v>542</v>
      </c>
      <c r="D176" s="39">
        <v>39317</v>
      </c>
      <c r="E176">
        <v>1</v>
      </c>
      <c r="F176" t="s">
        <v>577</v>
      </c>
      <c r="G176" s="2" t="s">
        <v>196</v>
      </c>
      <c r="H176" s="6">
        <v>36</v>
      </c>
      <c r="I176" s="7">
        <v>1</v>
      </c>
      <c r="J176" s="35">
        <v>35</v>
      </c>
      <c r="K176" s="35">
        <v>37</v>
      </c>
      <c r="L176" s="35">
        <f>J176-K176</f>
        <v>-2</v>
      </c>
      <c r="M176" s="6">
        <v>41</v>
      </c>
      <c r="N176" s="7">
        <v>0</v>
      </c>
      <c r="O176" s="35">
        <v>43</v>
      </c>
      <c r="P176" s="35">
        <v>39</v>
      </c>
      <c r="Q176" s="35">
        <f>O176-P176</f>
        <v>4</v>
      </c>
      <c r="R176" s="6">
        <v>16</v>
      </c>
      <c r="S176" s="7">
        <v>1</v>
      </c>
      <c r="T176" s="35">
        <v>17</v>
      </c>
      <c r="U176" s="35">
        <v>15</v>
      </c>
      <c r="V176" s="35">
        <f>T176-U176</f>
        <v>2</v>
      </c>
      <c r="W176" s="6">
        <v>-5</v>
      </c>
      <c r="X176" s="7">
        <v>1</v>
      </c>
      <c r="Y176" s="8" t="s">
        <v>718</v>
      </c>
      <c r="Z176" t="s">
        <v>840</v>
      </c>
      <c r="AC176" s="6">
        <v>29</v>
      </c>
      <c r="AD176" s="6">
        <v>39</v>
      </c>
      <c r="AE176" s="7">
        <f>AC176-AD176</f>
        <v>-10</v>
      </c>
      <c r="AF176" s="6">
        <v>43</v>
      </c>
      <c r="AG176" s="6">
        <v>23</v>
      </c>
      <c r="AH176" s="7">
        <f>AF176-AG176</f>
        <v>20</v>
      </c>
      <c r="AI176" s="6">
        <v>23</v>
      </c>
      <c r="AJ176" s="6">
        <v>32</v>
      </c>
      <c r="AK176" s="7">
        <f>AI176-AJ176</f>
        <v>-9</v>
      </c>
      <c r="AL176" s="4" t="s">
        <v>870</v>
      </c>
      <c r="AR176" s="6"/>
      <c r="AS176" s="6"/>
    </row>
    <row r="177" spans="2:45" ht="13.5" customHeight="1" x14ac:dyDescent="0.25">
      <c r="B177" t="s">
        <v>293</v>
      </c>
      <c r="C177" s="9" t="s">
        <v>358</v>
      </c>
      <c r="D177" s="39">
        <v>39318</v>
      </c>
      <c r="E177">
        <v>31</v>
      </c>
      <c r="F177" t="s">
        <v>821</v>
      </c>
      <c r="G177" s="2" t="s">
        <v>54</v>
      </c>
      <c r="H177" s="6">
        <v>33</v>
      </c>
      <c r="I177" s="7">
        <v>1</v>
      </c>
      <c r="J177" s="35">
        <v>32</v>
      </c>
      <c r="K177" s="35">
        <v>35</v>
      </c>
      <c r="L177" s="35">
        <f>J177-K177</f>
        <v>-3</v>
      </c>
      <c r="M177" s="6">
        <v>41</v>
      </c>
      <c r="N177" s="7">
        <v>-1</v>
      </c>
      <c r="O177" s="35">
        <v>41</v>
      </c>
      <c r="P177" s="35">
        <v>42</v>
      </c>
      <c r="Q177" s="35">
        <f>O177-P177</f>
        <v>-1</v>
      </c>
      <c r="R177" s="6">
        <v>14</v>
      </c>
      <c r="S177" s="7">
        <v>0</v>
      </c>
      <c r="T177" s="35">
        <v>14</v>
      </c>
      <c r="U177" s="35">
        <v>14</v>
      </c>
      <c r="V177" s="35">
        <f>T177-U177</f>
        <v>0</v>
      </c>
      <c r="W177" s="6">
        <v>-8</v>
      </c>
      <c r="X177" s="7">
        <v>2</v>
      </c>
      <c r="Y177" s="8" t="s">
        <v>842</v>
      </c>
      <c r="AC177" s="6">
        <v>24</v>
      </c>
      <c r="AD177" s="6">
        <v>50</v>
      </c>
      <c r="AE177" s="7">
        <f>AC177-AD177</f>
        <v>-26</v>
      </c>
      <c r="AF177" s="6">
        <v>40</v>
      </c>
      <c r="AG177" s="6">
        <v>30</v>
      </c>
      <c r="AH177" s="7">
        <f>AF177-AG177</f>
        <v>10</v>
      </c>
      <c r="AI177" s="6"/>
      <c r="AJ177" s="6"/>
      <c r="AL177" s="4" t="s">
        <v>875</v>
      </c>
      <c r="AR177" s="6"/>
      <c r="AS177" s="6"/>
    </row>
    <row r="178" spans="2:45" ht="13.5" customHeight="1" x14ac:dyDescent="0.25">
      <c r="B178" t="s">
        <v>293</v>
      </c>
      <c r="C178" s="9" t="s">
        <v>371</v>
      </c>
      <c r="D178" s="39">
        <v>39319</v>
      </c>
      <c r="E178">
        <v>1</v>
      </c>
      <c r="F178" t="s">
        <v>830</v>
      </c>
      <c r="G178" s="2" t="s">
        <v>32</v>
      </c>
      <c r="H178" s="6">
        <v>36</v>
      </c>
      <c r="I178" s="7">
        <v>3</v>
      </c>
      <c r="L178" s="34"/>
      <c r="M178" s="6">
        <v>37</v>
      </c>
      <c r="N178" s="7">
        <v>-2</v>
      </c>
      <c r="Q178" s="34"/>
      <c r="R178" s="6">
        <v>16</v>
      </c>
      <c r="S178" s="7">
        <v>1</v>
      </c>
      <c r="V178" s="34"/>
      <c r="W178" s="6">
        <v>-1</v>
      </c>
      <c r="X178" s="7">
        <v>5</v>
      </c>
      <c r="Y178" s="8" t="s">
        <v>639</v>
      </c>
      <c r="AC178" s="6"/>
      <c r="AD178" s="6"/>
      <c r="AF178" s="6"/>
      <c r="AG178" s="6"/>
      <c r="AR178" s="6"/>
      <c r="AS178" s="6"/>
    </row>
    <row r="179" spans="2:45" ht="13.5" customHeight="1" x14ac:dyDescent="0.25">
      <c r="B179" t="s">
        <v>293</v>
      </c>
      <c r="C179" s="9" t="s">
        <v>603</v>
      </c>
      <c r="D179" s="39">
        <v>39323</v>
      </c>
      <c r="E179">
        <v>3</v>
      </c>
      <c r="F179" t="s">
        <v>886</v>
      </c>
      <c r="G179" s="2" t="s">
        <v>96</v>
      </c>
      <c r="H179" s="6">
        <v>36</v>
      </c>
      <c r="I179" s="7">
        <v>2</v>
      </c>
      <c r="J179" s="35">
        <v>37</v>
      </c>
      <c r="K179" s="35">
        <v>35</v>
      </c>
      <c r="L179" s="35">
        <f>J179-K179</f>
        <v>2</v>
      </c>
      <c r="M179" s="6">
        <v>36</v>
      </c>
      <c r="N179" s="7">
        <v>-1</v>
      </c>
      <c r="O179" s="35">
        <v>34</v>
      </c>
      <c r="P179" s="35">
        <v>37</v>
      </c>
      <c r="Q179" s="35">
        <f>O179-P179</f>
        <v>-3</v>
      </c>
      <c r="R179" s="6">
        <v>15</v>
      </c>
      <c r="S179" s="7">
        <v>-1</v>
      </c>
      <c r="T179" s="35">
        <v>15</v>
      </c>
      <c r="U179" s="35">
        <v>14</v>
      </c>
      <c r="V179" s="35">
        <f>T179-U179</f>
        <v>1</v>
      </c>
      <c r="W179" s="6">
        <v>0</v>
      </c>
      <c r="X179" s="7">
        <v>3</v>
      </c>
      <c r="Y179" s="8" t="s">
        <v>639</v>
      </c>
      <c r="AC179" s="6"/>
      <c r="AD179" s="6"/>
      <c r="AF179" s="6"/>
      <c r="AG179" s="6"/>
      <c r="AR179" s="6"/>
      <c r="AS179" s="6"/>
    </row>
    <row r="180" spans="2:45" ht="13.5" customHeight="1" x14ac:dyDescent="0.25">
      <c r="B180" t="s">
        <v>293</v>
      </c>
      <c r="C180" s="9" t="s">
        <v>702</v>
      </c>
      <c r="D180" s="39">
        <v>39323</v>
      </c>
      <c r="E180">
        <v>3</v>
      </c>
      <c r="F180" t="s">
        <v>821</v>
      </c>
      <c r="G180" s="2" t="s">
        <v>78</v>
      </c>
      <c r="H180" s="6">
        <v>35</v>
      </c>
      <c r="I180" s="7">
        <v>2</v>
      </c>
      <c r="J180" s="35">
        <v>34</v>
      </c>
      <c r="K180" s="35">
        <v>37</v>
      </c>
      <c r="L180" s="35">
        <f>J180-K180</f>
        <v>-3</v>
      </c>
      <c r="M180" s="6">
        <v>38</v>
      </c>
      <c r="N180" s="7">
        <v>-3</v>
      </c>
      <c r="O180" s="35">
        <v>38</v>
      </c>
      <c r="P180" s="35">
        <v>39</v>
      </c>
      <c r="Q180" s="35">
        <f>O180-P180</f>
        <v>-1</v>
      </c>
      <c r="R180" s="6">
        <v>15</v>
      </c>
      <c r="S180" s="7">
        <v>1</v>
      </c>
      <c r="T180" s="35">
        <v>17</v>
      </c>
      <c r="U180" s="35">
        <v>12</v>
      </c>
      <c r="V180" s="35">
        <f>T180-U180</f>
        <v>5</v>
      </c>
      <c r="W180" s="6">
        <v>-3</v>
      </c>
      <c r="X180" s="7">
        <v>5</v>
      </c>
      <c r="Y180" s="8" t="s">
        <v>842</v>
      </c>
      <c r="AC180" s="6"/>
      <c r="AD180" s="6"/>
      <c r="AF180" s="6"/>
      <c r="AG180" s="6"/>
      <c r="AR180" s="6"/>
      <c r="AS180" s="6"/>
    </row>
    <row r="181" spans="2:45" ht="13.5" customHeight="1" x14ac:dyDescent="0.25">
      <c r="B181" t="s">
        <v>293</v>
      </c>
      <c r="C181" s="9" t="s">
        <v>644</v>
      </c>
      <c r="D181" s="39">
        <v>39325</v>
      </c>
      <c r="E181">
        <v>4</v>
      </c>
      <c r="F181" t="s">
        <v>830</v>
      </c>
      <c r="G181" s="2" t="s">
        <v>224</v>
      </c>
      <c r="H181" s="6">
        <v>36</v>
      </c>
      <c r="I181" s="7">
        <v>0</v>
      </c>
      <c r="L181" s="34"/>
      <c r="M181" s="6">
        <v>37</v>
      </c>
      <c r="N181" s="7">
        <v>0</v>
      </c>
      <c r="Q181" s="34"/>
      <c r="R181" s="6">
        <v>18</v>
      </c>
      <c r="S181" s="7">
        <v>2</v>
      </c>
      <c r="V181" s="34"/>
      <c r="W181" s="6">
        <v>-1</v>
      </c>
      <c r="X181" s="7">
        <v>0</v>
      </c>
      <c r="Y181" s="8" t="s">
        <v>639</v>
      </c>
      <c r="Z181" t="s">
        <v>890</v>
      </c>
      <c r="AC181" s="6"/>
      <c r="AD181" s="6"/>
      <c r="AE181">
        <v>4.87</v>
      </c>
      <c r="AF181" s="6"/>
      <c r="AG181" s="6"/>
      <c r="AH181">
        <v>5.79</v>
      </c>
      <c r="AK181">
        <v>4.3499999999999996</v>
      </c>
      <c r="AL181" s="4" t="s">
        <v>879</v>
      </c>
      <c r="AR181" s="6"/>
      <c r="AS181" s="6"/>
    </row>
    <row r="182" spans="2:45" ht="13.5" customHeight="1" x14ac:dyDescent="0.25">
      <c r="B182" t="s">
        <v>293</v>
      </c>
      <c r="C182" s="9" t="s">
        <v>644</v>
      </c>
      <c r="D182" s="39">
        <v>39325</v>
      </c>
      <c r="F182" t="s">
        <v>577</v>
      </c>
      <c r="G182" s="2"/>
      <c r="H182" s="6">
        <v>33</v>
      </c>
      <c r="I182" s="7">
        <v>0</v>
      </c>
      <c r="J182" s="35">
        <v>35</v>
      </c>
      <c r="K182" s="35">
        <v>32</v>
      </c>
      <c r="L182" s="35">
        <f>J182-K182</f>
        <v>3</v>
      </c>
      <c r="M182" s="6">
        <v>39</v>
      </c>
      <c r="N182" s="7">
        <v>1</v>
      </c>
      <c r="O182" s="35">
        <v>38</v>
      </c>
      <c r="P182" s="35">
        <v>39</v>
      </c>
      <c r="Q182" s="35">
        <f>O182-P182</f>
        <v>-1</v>
      </c>
      <c r="R182" s="6">
        <v>16</v>
      </c>
      <c r="S182" s="7">
        <v>1</v>
      </c>
      <c r="T182" s="35">
        <v>14</v>
      </c>
      <c r="U182" s="35">
        <v>19</v>
      </c>
      <c r="V182" s="35">
        <f>T182-U182</f>
        <v>-5</v>
      </c>
      <c r="W182" s="6">
        <v>-6</v>
      </c>
      <c r="X182" s="7">
        <v>-1</v>
      </c>
      <c r="Y182" t="s">
        <v>639</v>
      </c>
      <c r="Z182" t="s">
        <v>840</v>
      </c>
      <c r="AC182" s="6"/>
      <c r="AD182" s="6"/>
      <c r="AF182" s="6"/>
      <c r="AG182" s="6"/>
      <c r="AR182" s="6"/>
      <c r="AS182" s="6"/>
    </row>
    <row r="183" spans="2:45" ht="13.5" customHeight="1" x14ac:dyDescent="0.25">
      <c r="B183" t="s">
        <v>295</v>
      </c>
      <c r="C183" s="9" t="s">
        <v>562</v>
      </c>
      <c r="D183" s="39">
        <v>39336</v>
      </c>
      <c r="E183">
        <v>17</v>
      </c>
      <c r="F183" t="s">
        <v>886</v>
      </c>
      <c r="G183" s="2" t="s">
        <v>96</v>
      </c>
      <c r="H183" s="6">
        <v>34</v>
      </c>
      <c r="I183" s="7">
        <v>-2</v>
      </c>
      <c r="J183" s="35">
        <v>31</v>
      </c>
      <c r="K183" s="35">
        <v>37</v>
      </c>
      <c r="L183" s="35">
        <f>J183-K183</f>
        <v>-6</v>
      </c>
      <c r="M183" s="6">
        <v>37</v>
      </c>
      <c r="N183" s="7">
        <v>1</v>
      </c>
      <c r="O183" s="35">
        <v>40</v>
      </c>
      <c r="P183" s="35">
        <v>35</v>
      </c>
      <c r="Q183" s="35">
        <f>O183-P183</f>
        <v>5</v>
      </c>
      <c r="R183" s="6">
        <v>15</v>
      </c>
      <c r="S183" s="7">
        <v>0</v>
      </c>
      <c r="T183" s="35">
        <v>14</v>
      </c>
      <c r="U183" s="35">
        <v>17</v>
      </c>
      <c r="V183" s="35">
        <f>T183-U183</f>
        <v>-3</v>
      </c>
      <c r="W183" s="6">
        <v>-3</v>
      </c>
      <c r="X183" s="7">
        <v>-3</v>
      </c>
      <c r="Y183" s="8" t="s">
        <v>639</v>
      </c>
      <c r="AC183" s="6"/>
      <c r="AD183" s="6"/>
      <c r="AF183" s="6"/>
      <c r="AG183" s="6"/>
      <c r="AR183" s="6"/>
      <c r="AS183" s="6"/>
    </row>
    <row r="184" spans="2:45" ht="13.5" customHeight="1" x14ac:dyDescent="0.25">
      <c r="B184" t="s">
        <v>295</v>
      </c>
      <c r="C184" s="9" t="s">
        <v>594</v>
      </c>
      <c r="D184" s="39">
        <v>39338</v>
      </c>
      <c r="E184">
        <v>16</v>
      </c>
      <c r="F184" t="s">
        <v>821</v>
      </c>
      <c r="G184" s="2" t="s">
        <v>192</v>
      </c>
      <c r="H184" s="6">
        <v>34</v>
      </c>
      <c r="I184" s="7">
        <v>-1</v>
      </c>
      <c r="M184" s="6">
        <v>39</v>
      </c>
      <c r="N184" s="7">
        <v>1</v>
      </c>
      <c r="R184" s="6">
        <v>15</v>
      </c>
      <c r="S184" s="7">
        <v>0</v>
      </c>
      <c r="W184" s="6">
        <v>-5</v>
      </c>
      <c r="X184" s="7">
        <v>-2</v>
      </c>
      <c r="Y184" s="8" t="s">
        <v>842</v>
      </c>
      <c r="AC184" s="6">
        <v>35</v>
      </c>
      <c r="AD184" s="6">
        <v>50</v>
      </c>
      <c r="AE184" s="7">
        <f>AC184-AD184</f>
        <v>-15</v>
      </c>
      <c r="AF184" s="6">
        <v>62</v>
      </c>
      <c r="AG184" s="6">
        <v>22</v>
      </c>
      <c r="AH184" s="7">
        <f>AF184-AG184</f>
        <v>40</v>
      </c>
      <c r="AI184" s="6">
        <v>24</v>
      </c>
      <c r="AJ184" s="6">
        <v>45</v>
      </c>
      <c r="AK184" s="7">
        <f>AI184-AJ184</f>
        <v>-21</v>
      </c>
      <c r="AL184" s="4" t="s">
        <v>826</v>
      </c>
      <c r="AR184" s="6"/>
      <c r="AS184" s="6"/>
    </row>
    <row r="185" spans="2:45" ht="13.5" customHeight="1" x14ac:dyDescent="0.25">
      <c r="B185" t="s">
        <v>295</v>
      </c>
      <c r="C185" s="9" t="s">
        <v>513</v>
      </c>
      <c r="D185" s="39">
        <v>39338</v>
      </c>
      <c r="E185">
        <v>19</v>
      </c>
      <c r="F185" t="s">
        <v>678</v>
      </c>
      <c r="G185" s="2" t="s">
        <v>82</v>
      </c>
      <c r="H185" s="6">
        <v>32</v>
      </c>
      <c r="I185" s="7">
        <v>-2</v>
      </c>
      <c r="L185" s="34"/>
      <c r="M185" s="6">
        <v>40</v>
      </c>
      <c r="N185" s="7">
        <v>1</v>
      </c>
      <c r="Q185" s="34"/>
      <c r="R185" s="6">
        <v>20</v>
      </c>
      <c r="S185" s="7">
        <v>2</v>
      </c>
      <c r="V185" s="34"/>
      <c r="W185" s="6">
        <v>-8</v>
      </c>
      <c r="X185" s="7">
        <v>-3</v>
      </c>
      <c r="Y185" s="3" t="s">
        <v>639</v>
      </c>
      <c r="Z185" s="7"/>
      <c r="AC185" s="6">
        <v>37</v>
      </c>
      <c r="AD185" s="6">
        <v>45</v>
      </c>
      <c r="AE185" s="7">
        <f>AC185-AD185</f>
        <v>-8</v>
      </c>
      <c r="AF185" s="6">
        <v>55</v>
      </c>
      <c r="AG185" s="6">
        <v>23</v>
      </c>
      <c r="AH185" s="7">
        <f>AF185-AG185</f>
        <v>32</v>
      </c>
      <c r="AI185" s="6">
        <v>36</v>
      </c>
      <c r="AJ185" s="6">
        <v>41</v>
      </c>
      <c r="AK185" s="7">
        <f>AI185-AJ185</f>
        <v>-5</v>
      </c>
      <c r="AL185" s="4" t="s">
        <v>889</v>
      </c>
      <c r="AR185" s="6"/>
      <c r="AS185" s="6"/>
    </row>
    <row r="186" spans="2:45" ht="13.5" customHeight="1" x14ac:dyDescent="0.25">
      <c r="B186" t="s">
        <v>295</v>
      </c>
      <c r="C186" s="9" t="s">
        <v>641</v>
      </c>
      <c r="D186" s="39">
        <v>39344</v>
      </c>
      <c r="E186">
        <v>23</v>
      </c>
      <c r="F186" t="s">
        <v>678</v>
      </c>
      <c r="G186" s="2" t="s">
        <v>885</v>
      </c>
      <c r="H186" s="6">
        <v>33</v>
      </c>
      <c r="I186" s="7">
        <v>1</v>
      </c>
      <c r="L186" s="34"/>
      <c r="M186" s="6">
        <v>39</v>
      </c>
      <c r="N186" s="7">
        <v>-1</v>
      </c>
      <c r="Q186" s="34"/>
      <c r="R186" s="6">
        <v>19</v>
      </c>
      <c r="S186" s="7">
        <v>-1</v>
      </c>
      <c r="V186" s="34"/>
      <c r="W186" s="6">
        <v>-6</v>
      </c>
      <c r="X186" s="7">
        <v>2</v>
      </c>
      <c r="Y186" s="8" t="s">
        <v>639</v>
      </c>
      <c r="Z186" s="7"/>
      <c r="AC186" s="6"/>
      <c r="AD186" s="6"/>
      <c r="AE186" s="7"/>
      <c r="AF186" s="6"/>
      <c r="AG186" s="6"/>
      <c r="AH186" s="30"/>
      <c r="AI186" s="6"/>
      <c r="AJ186" s="6"/>
      <c r="AK186" s="7"/>
      <c r="AR186" s="6"/>
      <c r="AS186" s="6"/>
    </row>
    <row r="187" spans="2:45" ht="13.5" customHeight="1" x14ac:dyDescent="0.25">
      <c r="B187" t="s">
        <v>295</v>
      </c>
      <c r="C187" s="9" t="s">
        <v>597</v>
      </c>
      <c r="D187" s="39">
        <v>39344</v>
      </c>
      <c r="E187">
        <v>22</v>
      </c>
      <c r="F187" t="s">
        <v>821</v>
      </c>
      <c r="G187" s="2" t="s">
        <v>54</v>
      </c>
      <c r="H187" s="6">
        <v>33</v>
      </c>
      <c r="I187" s="7">
        <v>-1</v>
      </c>
      <c r="J187" s="35">
        <v>32</v>
      </c>
      <c r="K187" s="35">
        <v>31</v>
      </c>
      <c r="L187" s="35">
        <f>J187-K187</f>
        <v>1</v>
      </c>
      <c r="M187" s="6">
        <v>39</v>
      </c>
      <c r="N187" s="7">
        <v>0</v>
      </c>
      <c r="O187" s="35">
        <v>40</v>
      </c>
      <c r="P187" s="35">
        <v>46</v>
      </c>
      <c r="Q187" s="35">
        <f>O187-P187</f>
        <v>-6</v>
      </c>
      <c r="R187" s="6">
        <v>16</v>
      </c>
      <c r="S187" s="7">
        <v>1</v>
      </c>
      <c r="T187" s="35">
        <v>16</v>
      </c>
      <c r="U187" s="35">
        <v>14</v>
      </c>
      <c r="V187" s="35">
        <f>T187-U187</f>
        <v>2</v>
      </c>
      <c r="W187" s="6">
        <v>-6</v>
      </c>
      <c r="X187" s="7">
        <v>-1</v>
      </c>
      <c r="Y187" s="8" t="s">
        <v>842</v>
      </c>
      <c r="AC187" s="6"/>
      <c r="AD187" s="6"/>
      <c r="AE187" s="7"/>
      <c r="AF187" s="6"/>
      <c r="AG187" s="6"/>
      <c r="AH187" s="7"/>
      <c r="AI187" s="6"/>
      <c r="AJ187" s="6"/>
      <c r="AK187" s="7"/>
      <c r="AR187" s="6"/>
      <c r="AS187" s="6"/>
    </row>
    <row r="188" spans="2:45" ht="13.5" customHeight="1" x14ac:dyDescent="0.25">
      <c r="B188" t="s">
        <v>295</v>
      </c>
      <c r="C188" s="9" t="s">
        <v>427</v>
      </c>
      <c r="D188" s="39">
        <v>39345</v>
      </c>
      <c r="E188">
        <v>24</v>
      </c>
      <c r="F188" t="s">
        <v>577</v>
      </c>
      <c r="G188" s="2" t="s">
        <v>196</v>
      </c>
      <c r="H188" s="6">
        <v>34</v>
      </c>
      <c r="I188" s="7">
        <v>1</v>
      </c>
      <c r="J188" s="35">
        <v>35</v>
      </c>
      <c r="K188" s="35">
        <v>33</v>
      </c>
      <c r="L188" s="35">
        <f>J188-K188</f>
        <v>2</v>
      </c>
      <c r="M188" s="6">
        <v>42</v>
      </c>
      <c r="N188" s="7">
        <v>4</v>
      </c>
      <c r="O188" s="35">
        <v>41</v>
      </c>
      <c r="P188" s="35">
        <v>42</v>
      </c>
      <c r="Q188" s="35">
        <f>O188-P188</f>
        <v>-1</v>
      </c>
      <c r="R188" s="6">
        <v>14</v>
      </c>
      <c r="S188" s="7">
        <v>-1</v>
      </c>
      <c r="T188" s="35">
        <v>12</v>
      </c>
      <c r="U188" s="35">
        <v>16</v>
      </c>
      <c r="V188" s="35">
        <f>T188-U188</f>
        <v>-4</v>
      </c>
      <c r="W188" s="6">
        <v>-8</v>
      </c>
      <c r="X188" s="7">
        <v>-3</v>
      </c>
      <c r="Y188" s="3" t="s">
        <v>639</v>
      </c>
      <c r="Z188" t="s">
        <v>840</v>
      </c>
      <c r="AC188" s="6"/>
      <c r="AD188" s="6"/>
      <c r="AE188" s="7"/>
      <c r="AF188" s="6"/>
      <c r="AG188" s="6"/>
      <c r="AH188" s="7"/>
      <c r="AI188" s="6"/>
      <c r="AJ188" s="6"/>
      <c r="AK188" s="7"/>
      <c r="AR188" s="6"/>
      <c r="AS188" s="6"/>
    </row>
    <row r="189" spans="2:45" ht="13.5" customHeight="1" x14ac:dyDescent="0.25">
      <c r="B189" t="s">
        <v>295</v>
      </c>
      <c r="C189" s="9" t="s">
        <v>411</v>
      </c>
      <c r="D189" s="39">
        <v>39345</v>
      </c>
      <c r="E189">
        <v>3</v>
      </c>
      <c r="F189" t="s">
        <v>577</v>
      </c>
      <c r="G189" s="2"/>
      <c r="H189" s="6">
        <v>31</v>
      </c>
      <c r="I189" s="7">
        <v>-5</v>
      </c>
      <c r="J189" s="35">
        <v>33</v>
      </c>
      <c r="K189" s="35">
        <v>30</v>
      </c>
      <c r="L189" s="35">
        <f>J189-K189</f>
        <v>3</v>
      </c>
      <c r="M189" s="6">
        <v>44</v>
      </c>
      <c r="N189" s="7">
        <v>3</v>
      </c>
      <c r="O189" s="35">
        <v>43</v>
      </c>
      <c r="P189" s="35">
        <v>46</v>
      </c>
      <c r="Q189" s="35">
        <f>O189-P189</f>
        <v>-3</v>
      </c>
      <c r="R189" s="6">
        <v>15</v>
      </c>
      <c r="S189" s="7">
        <v>-1</v>
      </c>
      <c r="T189" s="35">
        <v>13</v>
      </c>
      <c r="U189" s="35">
        <v>17</v>
      </c>
      <c r="V189" s="35">
        <f>T189-U189</f>
        <v>-4</v>
      </c>
      <c r="W189" s="6">
        <v>-13</v>
      </c>
      <c r="X189" s="7">
        <v>-8</v>
      </c>
      <c r="Y189" s="8" t="s">
        <v>718</v>
      </c>
      <c r="Z189" t="s">
        <v>840</v>
      </c>
      <c r="AC189" s="6">
        <v>23</v>
      </c>
      <c r="AD189" s="6">
        <v>45</v>
      </c>
      <c r="AE189" s="7">
        <f>AC189-AD189</f>
        <v>-22</v>
      </c>
      <c r="AF189" s="6">
        <v>44</v>
      </c>
      <c r="AG189" s="6">
        <v>26</v>
      </c>
      <c r="AH189" s="7">
        <f>AF189-AG189</f>
        <v>18</v>
      </c>
      <c r="AI189" s="6"/>
      <c r="AJ189" s="6"/>
      <c r="AK189" s="7"/>
      <c r="AL189" s="4" t="s">
        <v>870</v>
      </c>
      <c r="AR189" s="6"/>
      <c r="AS189" s="6"/>
    </row>
    <row r="190" spans="2:45" ht="13.5" customHeight="1" x14ac:dyDescent="0.25">
      <c r="B190" t="s">
        <v>295</v>
      </c>
      <c r="C190" s="9" t="s">
        <v>432</v>
      </c>
      <c r="D190" s="39">
        <v>39349</v>
      </c>
      <c r="E190">
        <v>25</v>
      </c>
      <c r="F190" t="s">
        <v>821</v>
      </c>
      <c r="G190" s="2" t="s">
        <v>23</v>
      </c>
      <c r="H190" s="6">
        <v>33</v>
      </c>
      <c r="I190" s="7">
        <v>0</v>
      </c>
      <c r="J190" s="35">
        <v>35</v>
      </c>
      <c r="K190" s="35">
        <v>30</v>
      </c>
      <c r="L190" s="35">
        <f>J190-K190</f>
        <v>5</v>
      </c>
      <c r="M190" s="6">
        <v>44</v>
      </c>
      <c r="N190" s="7">
        <v>5</v>
      </c>
      <c r="O190" s="35">
        <v>41</v>
      </c>
      <c r="P190" s="35">
        <v>47</v>
      </c>
      <c r="Q190" s="35">
        <f>O190-P190</f>
        <v>-6</v>
      </c>
      <c r="R190" s="6">
        <v>13</v>
      </c>
      <c r="S190" s="7">
        <v>-3</v>
      </c>
      <c r="T190" s="35">
        <v>14</v>
      </c>
      <c r="U190" s="35">
        <v>13</v>
      </c>
      <c r="V190" s="35">
        <f>T190-U190</f>
        <v>1</v>
      </c>
      <c r="W190" s="6">
        <v>-11</v>
      </c>
      <c r="X190" s="7">
        <v>-5</v>
      </c>
      <c r="Y190" s="8" t="s">
        <v>842</v>
      </c>
      <c r="AC190" s="6"/>
      <c r="AD190" s="6"/>
      <c r="AE190" s="7"/>
      <c r="AF190" s="6"/>
      <c r="AG190" s="6"/>
      <c r="AH190" s="7"/>
      <c r="AI190" s="6"/>
      <c r="AJ190" s="6"/>
      <c r="AK190" s="7"/>
      <c r="AR190" s="6"/>
      <c r="AS190" s="6"/>
    </row>
    <row r="191" spans="2:45" ht="13.5" customHeight="1" x14ac:dyDescent="0.25">
      <c r="B191" t="s">
        <v>295</v>
      </c>
      <c r="C191" s="9" t="s">
        <v>558</v>
      </c>
      <c r="D191" s="39">
        <v>39351</v>
      </c>
      <c r="E191">
        <v>29</v>
      </c>
      <c r="F191" t="s">
        <v>830</v>
      </c>
      <c r="G191" s="2" t="s">
        <v>224</v>
      </c>
      <c r="H191" s="6">
        <v>31</v>
      </c>
      <c r="I191" s="7">
        <v>-5</v>
      </c>
      <c r="L191" s="34"/>
      <c r="M191" s="6">
        <v>41</v>
      </c>
      <c r="N191" s="7">
        <v>4</v>
      </c>
      <c r="Q191" s="34"/>
      <c r="R191" s="6">
        <v>17</v>
      </c>
      <c r="S191" s="7">
        <v>-1</v>
      </c>
      <c r="V191" s="34"/>
      <c r="W191" s="6">
        <v>-10</v>
      </c>
      <c r="X191" s="7">
        <v>-9</v>
      </c>
      <c r="Y191" s="3" t="s">
        <v>639</v>
      </c>
      <c r="AC191" s="6"/>
      <c r="AD191" s="6"/>
      <c r="AE191" s="7"/>
      <c r="AF191" s="6"/>
      <c r="AG191" s="6"/>
      <c r="AH191" s="7"/>
      <c r="AI191" s="6"/>
      <c r="AJ191" s="6"/>
      <c r="AK191" s="7"/>
      <c r="AR191" s="6"/>
      <c r="AS191" s="6"/>
    </row>
    <row r="192" spans="2:45" ht="13.5" customHeight="1" x14ac:dyDescent="0.25">
      <c r="B192" t="s">
        <v>295</v>
      </c>
      <c r="C192" s="9" t="s">
        <v>681</v>
      </c>
      <c r="D192" s="39">
        <v>39351</v>
      </c>
      <c r="E192">
        <v>29</v>
      </c>
      <c r="F192" t="s">
        <v>821</v>
      </c>
      <c r="G192" s="2" t="s">
        <v>54</v>
      </c>
      <c r="H192" s="6">
        <v>32</v>
      </c>
      <c r="I192" s="7">
        <v>-1</v>
      </c>
      <c r="J192" s="35">
        <v>40</v>
      </c>
      <c r="K192" s="35">
        <v>46</v>
      </c>
      <c r="L192" s="35">
        <f>J192-K192</f>
        <v>-6</v>
      </c>
      <c r="M192" s="6">
        <v>43</v>
      </c>
      <c r="N192" s="7">
        <v>1</v>
      </c>
      <c r="O192" s="35">
        <v>32</v>
      </c>
      <c r="P192" s="35">
        <v>31</v>
      </c>
      <c r="Q192" s="35">
        <f>O192-P192</f>
        <v>1</v>
      </c>
      <c r="R192" s="6">
        <v>15</v>
      </c>
      <c r="S192" s="7">
        <v>2</v>
      </c>
      <c r="T192" s="35">
        <v>16</v>
      </c>
      <c r="U192" s="35">
        <v>14</v>
      </c>
      <c r="V192" s="35">
        <f>T192-U192</f>
        <v>2</v>
      </c>
      <c r="W192" s="6">
        <v>-11</v>
      </c>
      <c r="X192" s="7">
        <v>0</v>
      </c>
      <c r="Y192" s="8" t="s">
        <v>842</v>
      </c>
      <c r="AC192" s="6">
        <v>21</v>
      </c>
      <c r="AD192" s="6">
        <v>48</v>
      </c>
      <c r="AE192" s="7">
        <f>AC192-AD192</f>
        <v>-27</v>
      </c>
      <c r="AF192" s="6">
        <v>44</v>
      </c>
      <c r="AG192" s="6">
        <v>33</v>
      </c>
      <c r="AH192" s="7">
        <f>AF192-AG192</f>
        <v>11</v>
      </c>
      <c r="AI192" s="6"/>
      <c r="AJ192" s="6"/>
      <c r="AK192" s="7"/>
      <c r="AL192" s="4" t="s">
        <v>875</v>
      </c>
      <c r="AR192" s="6"/>
      <c r="AS192" s="6"/>
    </row>
    <row r="193" spans="2:47" ht="13.5" customHeight="1" x14ac:dyDescent="0.25">
      <c r="B193" t="s">
        <v>295</v>
      </c>
      <c r="C193" s="9" t="s">
        <v>602</v>
      </c>
      <c r="D193" s="39">
        <v>39352</v>
      </c>
      <c r="E193">
        <v>30</v>
      </c>
      <c r="F193" t="s">
        <v>577</v>
      </c>
      <c r="G193" s="2" t="s">
        <v>872</v>
      </c>
      <c r="H193" s="6">
        <v>34</v>
      </c>
      <c r="I193" s="7">
        <v>0</v>
      </c>
      <c r="J193" s="35">
        <v>31</v>
      </c>
      <c r="K193" s="35">
        <v>36</v>
      </c>
      <c r="L193" s="35">
        <f>J193-K193</f>
        <v>-5</v>
      </c>
      <c r="M193" s="6">
        <v>41</v>
      </c>
      <c r="N193" s="7">
        <v>-1</v>
      </c>
      <c r="O193" s="35">
        <v>40</v>
      </c>
      <c r="P193" s="35">
        <v>41</v>
      </c>
      <c r="Q193" s="35">
        <f>O193-P193</f>
        <v>-1</v>
      </c>
      <c r="R193" s="6">
        <v>16</v>
      </c>
      <c r="S193" s="7">
        <v>2</v>
      </c>
      <c r="T193" s="35">
        <v>16</v>
      </c>
      <c r="U193" s="35">
        <v>16</v>
      </c>
      <c r="V193" s="35">
        <f>T193-U193</f>
        <v>0</v>
      </c>
      <c r="W193" s="6">
        <v>-7</v>
      </c>
      <c r="X193" s="7">
        <v>1</v>
      </c>
      <c r="Y193" s="8" t="s">
        <v>639</v>
      </c>
      <c r="Z193" t="s">
        <v>840</v>
      </c>
      <c r="AC193" s="6"/>
      <c r="AD193" s="6"/>
      <c r="AE193" s="7"/>
      <c r="AF193" s="6"/>
      <c r="AG193" s="6"/>
      <c r="AH193" s="7"/>
      <c r="AI193" s="6"/>
      <c r="AJ193" s="6"/>
      <c r="AK193" s="7"/>
      <c r="AR193" s="6"/>
      <c r="AS193" s="6"/>
    </row>
    <row r="194" spans="2:47" ht="13.5" customHeight="1" x14ac:dyDescent="0.25">
      <c r="B194" t="s">
        <v>295</v>
      </c>
      <c r="C194" s="9" t="s">
        <v>488</v>
      </c>
      <c r="D194" s="39">
        <v>39352</v>
      </c>
      <c r="E194">
        <v>30</v>
      </c>
      <c r="F194" t="s">
        <v>844</v>
      </c>
      <c r="G194" s="2" t="s">
        <v>124</v>
      </c>
      <c r="H194" s="6">
        <v>34</v>
      </c>
      <c r="I194" s="7"/>
      <c r="L194" s="34"/>
      <c r="M194" s="6">
        <v>41</v>
      </c>
      <c r="N194" s="7"/>
      <c r="Q194" s="34"/>
      <c r="R194" s="6">
        <v>12</v>
      </c>
      <c r="V194" s="34"/>
      <c r="W194" s="6">
        <v>-7</v>
      </c>
      <c r="X194" s="7"/>
      <c r="Y194" s="3" t="s">
        <v>842</v>
      </c>
      <c r="AC194" s="6"/>
      <c r="AD194" s="6"/>
      <c r="AE194" s="7"/>
      <c r="AF194" s="6"/>
      <c r="AG194" s="6"/>
      <c r="AH194" s="7"/>
      <c r="AI194" s="6"/>
      <c r="AJ194" s="6"/>
      <c r="AK194" s="7"/>
      <c r="AR194" s="6"/>
      <c r="AS194" s="6"/>
    </row>
    <row r="195" spans="2:47" ht="13.5" customHeight="1" x14ac:dyDescent="0.25">
      <c r="B195" t="s">
        <v>297</v>
      </c>
      <c r="C195" s="9" t="s">
        <v>571</v>
      </c>
      <c r="D195" s="39">
        <v>39357</v>
      </c>
      <c r="E195">
        <v>5</v>
      </c>
      <c r="F195" t="s">
        <v>830</v>
      </c>
      <c r="G195" s="2" t="s">
        <v>224</v>
      </c>
      <c r="H195" s="6">
        <v>36</v>
      </c>
      <c r="I195" s="7">
        <v>5</v>
      </c>
      <c r="L195" s="34"/>
      <c r="M195" s="6">
        <v>39</v>
      </c>
      <c r="N195" s="7">
        <v>-2</v>
      </c>
      <c r="Q195" s="34"/>
      <c r="R195" s="6">
        <v>15</v>
      </c>
      <c r="S195" s="7">
        <v>-2</v>
      </c>
      <c r="V195" s="34"/>
      <c r="W195" s="6">
        <v>-3</v>
      </c>
      <c r="X195" s="7">
        <v>7</v>
      </c>
      <c r="Y195" s="3" t="s">
        <v>639</v>
      </c>
      <c r="AC195" s="6"/>
      <c r="AD195" s="6"/>
      <c r="AE195" s="7"/>
      <c r="AF195" s="6"/>
      <c r="AG195" s="6"/>
      <c r="AH195" s="7"/>
      <c r="AI195" s="6"/>
      <c r="AJ195" s="6"/>
      <c r="AK195" s="7"/>
      <c r="AR195" s="6"/>
      <c r="AS195" s="6"/>
    </row>
    <row r="196" spans="2:47" ht="13.5" customHeight="1" x14ac:dyDescent="0.25">
      <c r="B196" t="s">
        <v>297</v>
      </c>
      <c r="C196" s="9" t="s">
        <v>589</v>
      </c>
      <c r="D196" s="39">
        <v>39358</v>
      </c>
      <c r="E196">
        <v>4</v>
      </c>
      <c r="F196" t="s">
        <v>821</v>
      </c>
      <c r="G196" s="2" t="s">
        <v>23</v>
      </c>
      <c r="H196" s="6">
        <v>36</v>
      </c>
      <c r="I196" s="7">
        <v>4</v>
      </c>
      <c r="J196" s="35">
        <v>34</v>
      </c>
      <c r="K196" s="35">
        <v>37</v>
      </c>
      <c r="L196" s="35">
        <f>J196-K196</f>
        <v>-3</v>
      </c>
      <c r="M196" s="6">
        <v>40</v>
      </c>
      <c r="N196" s="7">
        <v>-3</v>
      </c>
      <c r="O196" s="35">
        <v>39</v>
      </c>
      <c r="P196" s="35">
        <v>41</v>
      </c>
      <c r="Q196" s="35">
        <f>O196-P196</f>
        <v>-2</v>
      </c>
      <c r="R196" s="6">
        <v>13</v>
      </c>
      <c r="S196" s="7">
        <v>-2</v>
      </c>
      <c r="T196" s="35">
        <v>14</v>
      </c>
      <c r="U196" s="35">
        <v>11</v>
      </c>
      <c r="V196" s="35">
        <f>T196-U196</f>
        <v>3</v>
      </c>
      <c r="W196" s="6">
        <v>-4</v>
      </c>
      <c r="X196" s="7">
        <v>7</v>
      </c>
      <c r="Y196" s="8" t="s">
        <v>842</v>
      </c>
      <c r="AC196" s="6">
        <v>35</v>
      </c>
      <c r="AD196" s="6">
        <v>38</v>
      </c>
      <c r="AE196" s="7">
        <f>AC196-AD196</f>
        <v>-3</v>
      </c>
      <c r="AF196" s="6"/>
      <c r="AG196" s="6"/>
      <c r="AH196" s="7"/>
      <c r="AI196" s="6"/>
      <c r="AJ196" s="6"/>
      <c r="AK196" s="7"/>
      <c r="AL196" s="4" t="s">
        <v>875</v>
      </c>
      <c r="AR196" s="6"/>
      <c r="AS196" s="6"/>
    </row>
    <row r="197" spans="2:47" ht="13.5" customHeight="1" x14ac:dyDescent="0.25">
      <c r="B197" t="s">
        <v>297</v>
      </c>
      <c r="C197" s="9" t="s">
        <v>589</v>
      </c>
      <c r="D197" s="39">
        <v>39358</v>
      </c>
      <c r="E197">
        <v>5</v>
      </c>
      <c r="F197" t="s">
        <v>678</v>
      </c>
      <c r="G197" s="2" t="s">
        <v>82</v>
      </c>
      <c r="H197" s="6">
        <v>38</v>
      </c>
      <c r="I197" s="7">
        <v>5</v>
      </c>
      <c r="L197" s="34"/>
      <c r="M197" s="6">
        <v>38</v>
      </c>
      <c r="N197" s="7">
        <v>-1</v>
      </c>
      <c r="Q197" s="34"/>
      <c r="R197" s="6">
        <v>16</v>
      </c>
      <c r="S197" s="7">
        <v>-3</v>
      </c>
      <c r="V197" s="34"/>
      <c r="W197" s="6">
        <v>0</v>
      </c>
      <c r="X197" s="7">
        <v>6</v>
      </c>
      <c r="Y197" s="8" t="s">
        <v>639</v>
      </c>
      <c r="Z197" s="7"/>
      <c r="AC197" s="6"/>
      <c r="AD197" s="6"/>
      <c r="AE197" s="7"/>
      <c r="AF197" s="6"/>
      <c r="AG197" s="6"/>
      <c r="AH197" s="7"/>
      <c r="AI197" s="6"/>
      <c r="AJ197" s="6"/>
      <c r="AK197" s="7"/>
      <c r="AR197" s="6"/>
      <c r="AS197" s="6"/>
    </row>
    <row r="198" spans="2:47" ht="13.5" customHeight="1" x14ac:dyDescent="0.25">
      <c r="B198" t="s">
        <v>297</v>
      </c>
      <c r="C198" s="9" t="s">
        <v>591</v>
      </c>
      <c r="D198" s="39">
        <v>39359</v>
      </c>
      <c r="E198">
        <v>7</v>
      </c>
      <c r="F198" t="s">
        <v>844</v>
      </c>
      <c r="G198" s="2" t="s">
        <v>124</v>
      </c>
      <c r="H198" s="6">
        <v>39</v>
      </c>
      <c r="I198" s="7">
        <v>5</v>
      </c>
      <c r="L198" s="34"/>
      <c r="M198" s="6">
        <v>38</v>
      </c>
      <c r="N198" s="7">
        <v>-3</v>
      </c>
      <c r="Q198" s="34"/>
      <c r="R198" s="6">
        <v>12</v>
      </c>
      <c r="S198" s="7">
        <v>0</v>
      </c>
      <c r="V198" s="34"/>
      <c r="W198" s="6">
        <v>1</v>
      </c>
      <c r="X198" s="7">
        <v>8</v>
      </c>
      <c r="Y198" s="3" t="s">
        <v>842</v>
      </c>
      <c r="AC198" s="6"/>
      <c r="AD198" s="6"/>
      <c r="AE198" s="7"/>
      <c r="AF198" s="6"/>
      <c r="AG198" s="6"/>
      <c r="AH198" s="7"/>
      <c r="AI198" s="6"/>
      <c r="AJ198" s="6"/>
      <c r="AK198" s="7"/>
      <c r="AR198" s="6"/>
      <c r="AS198" s="6"/>
    </row>
    <row r="199" spans="2:47" ht="13.5" customHeight="1" x14ac:dyDescent="0.25">
      <c r="B199" t="s">
        <v>297</v>
      </c>
      <c r="C199" s="9" t="s">
        <v>572</v>
      </c>
      <c r="D199" s="39">
        <v>39360</v>
      </c>
      <c r="E199">
        <v>7</v>
      </c>
      <c r="F199" t="s">
        <v>821</v>
      </c>
      <c r="G199" s="2" t="s">
        <v>192</v>
      </c>
      <c r="H199" s="6">
        <v>41</v>
      </c>
      <c r="I199" s="7">
        <v>5</v>
      </c>
      <c r="J199" s="35">
        <v>39</v>
      </c>
      <c r="K199" s="35">
        <v>43</v>
      </c>
      <c r="L199" s="35">
        <f>J199-K199</f>
        <v>-4</v>
      </c>
      <c r="M199" s="6">
        <v>38</v>
      </c>
      <c r="N199" s="7">
        <v>-2</v>
      </c>
      <c r="O199" s="35">
        <v>39</v>
      </c>
      <c r="P199" s="35">
        <v>37</v>
      </c>
      <c r="Q199" s="35">
        <f>O199-P199</f>
        <v>2</v>
      </c>
      <c r="R199" s="6">
        <v>11</v>
      </c>
      <c r="S199" s="7">
        <v>-2</v>
      </c>
      <c r="T199" s="35">
        <v>12</v>
      </c>
      <c r="U199" s="35">
        <v>11</v>
      </c>
      <c r="V199" s="35">
        <f>T199-U199</f>
        <v>1</v>
      </c>
      <c r="W199" s="6">
        <v>3</v>
      </c>
      <c r="X199" s="7">
        <v>7</v>
      </c>
      <c r="Y199" s="8" t="s">
        <v>842</v>
      </c>
      <c r="AC199" s="6">
        <v>54</v>
      </c>
      <c r="AD199" s="6">
        <v>34</v>
      </c>
      <c r="AE199" s="7">
        <f>AC199-AD199</f>
        <v>20</v>
      </c>
      <c r="AF199" s="6">
        <v>59</v>
      </c>
      <c r="AG199" s="6">
        <v>29</v>
      </c>
      <c r="AH199" s="7">
        <f>AF199-AG199</f>
        <v>30</v>
      </c>
      <c r="AI199" s="6"/>
      <c r="AJ199" s="6"/>
      <c r="AK199" s="7"/>
      <c r="AL199" s="4" t="s">
        <v>826</v>
      </c>
      <c r="AR199" s="6">
        <v>30</v>
      </c>
      <c r="AS199" s="6">
        <v>55</v>
      </c>
      <c r="AT199" s="7">
        <f>AR199-AS199</f>
        <v>-25</v>
      </c>
      <c r="AU199" s="4" t="s">
        <v>871</v>
      </c>
    </row>
    <row r="200" spans="2:47" ht="13.5" customHeight="1" x14ac:dyDescent="0.25">
      <c r="B200" t="s">
        <v>297</v>
      </c>
      <c r="C200" s="9" t="s">
        <v>657</v>
      </c>
      <c r="D200" s="39">
        <v>39360</v>
      </c>
      <c r="E200">
        <v>9</v>
      </c>
      <c r="F200" t="s">
        <v>830</v>
      </c>
      <c r="G200" s="2" t="s">
        <v>224</v>
      </c>
      <c r="H200" s="6">
        <v>38</v>
      </c>
      <c r="I200" s="7">
        <v>2</v>
      </c>
      <c r="L200" s="34"/>
      <c r="M200" s="6">
        <v>40</v>
      </c>
      <c r="N200" s="7">
        <v>1</v>
      </c>
      <c r="Q200" s="34"/>
      <c r="R200" s="6">
        <v>12</v>
      </c>
      <c r="S200" s="7">
        <v>-3</v>
      </c>
      <c r="V200" s="34"/>
      <c r="W200" s="6">
        <v>-2</v>
      </c>
      <c r="X200" s="7">
        <v>1</v>
      </c>
      <c r="Y200" s="8" t="s">
        <v>639</v>
      </c>
      <c r="AC200" s="6"/>
      <c r="AD200" s="6"/>
      <c r="AE200" s="7"/>
      <c r="AF200" s="6"/>
      <c r="AG200" s="6"/>
      <c r="AH200" s="7"/>
      <c r="AI200" s="6"/>
      <c r="AJ200" s="6"/>
      <c r="AK200" s="7"/>
      <c r="AR200" s="6"/>
      <c r="AS200" s="6"/>
    </row>
    <row r="201" spans="2:47" ht="13.5" customHeight="1" x14ac:dyDescent="0.25">
      <c r="B201" t="s">
        <v>297</v>
      </c>
      <c r="C201" s="33">
        <v>10</v>
      </c>
      <c r="D201" s="41">
        <v>39365</v>
      </c>
      <c r="E201">
        <v>12</v>
      </c>
      <c r="F201" t="s">
        <v>577</v>
      </c>
      <c r="G201" s="2" t="s">
        <v>196</v>
      </c>
      <c r="H201" s="6">
        <v>41</v>
      </c>
      <c r="I201" s="7">
        <v>7</v>
      </c>
      <c r="J201" s="35">
        <v>44</v>
      </c>
      <c r="K201" s="35">
        <v>38</v>
      </c>
      <c r="L201" s="35">
        <f>J201-K201</f>
        <v>6</v>
      </c>
      <c r="M201" s="6">
        <v>38</v>
      </c>
      <c r="N201" s="7">
        <v>-3</v>
      </c>
      <c r="O201" s="35">
        <v>35</v>
      </c>
      <c r="P201" s="35">
        <v>41</v>
      </c>
      <c r="Q201" s="35">
        <f>O201-P201</f>
        <v>-6</v>
      </c>
      <c r="R201" s="6">
        <v>11</v>
      </c>
      <c r="S201" s="7">
        <v>-5</v>
      </c>
      <c r="T201" s="35">
        <v>10</v>
      </c>
      <c r="U201" s="35">
        <v>12</v>
      </c>
      <c r="V201" s="35">
        <f>T201-U201</f>
        <v>-2</v>
      </c>
      <c r="W201" s="6">
        <v>3</v>
      </c>
      <c r="X201" s="7">
        <v>10</v>
      </c>
      <c r="Y201" s="8" t="s">
        <v>639</v>
      </c>
      <c r="Z201" t="s">
        <v>840</v>
      </c>
      <c r="AC201" s="6"/>
      <c r="AD201" s="6"/>
      <c r="AE201" s="7"/>
      <c r="AF201" s="6"/>
      <c r="AG201" s="6"/>
      <c r="AH201" s="7"/>
      <c r="AI201" s="6"/>
      <c r="AJ201" s="6"/>
      <c r="AK201" s="7"/>
      <c r="AR201" s="6"/>
      <c r="AS201" s="6"/>
    </row>
    <row r="202" spans="2:47" ht="13.5" customHeight="1" x14ac:dyDescent="0.25">
      <c r="B202" t="s">
        <v>297</v>
      </c>
      <c r="C202" s="9" t="s">
        <v>337</v>
      </c>
      <c r="D202" s="39">
        <v>39365</v>
      </c>
      <c r="E202">
        <v>14</v>
      </c>
      <c r="F202" t="s">
        <v>678</v>
      </c>
      <c r="G202" s="2" t="s">
        <v>194</v>
      </c>
      <c r="H202" s="6">
        <v>43</v>
      </c>
      <c r="I202" s="7">
        <v>5</v>
      </c>
      <c r="L202" s="34"/>
      <c r="M202" s="6">
        <v>36</v>
      </c>
      <c r="N202" s="7">
        <v>-2</v>
      </c>
      <c r="Q202" s="34"/>
      <c r="R202" s="6">
        <v>14</v>
      </c>
      <c r="S202" s="7">
        <v>-2</v>
      </c>
      <c r="V202" s="34"/>
      <c r="W202" s="6">
        <v>7</v>
      </c>
      <c r="X202" s="7">
        <v>7</v>
      </c>
      <c r="Y202" s="8" t="s">
        <v>639</v>
      </c>
      <c r="Z202" s="7"/>
      <c r="AC202" s="6"/>
      <c r="AD202" s="6"/>
      <c r="AE202" s="7"/>
      <c r="AF202" s="6"/>
      <c r="AG202" s="6"/>
      <c r="AH202" s="7"/>
      <c r="AI202" s="6"/>
      <c r="AJ202" s="6"/>
      <c r="AK202" s="7"/>
      <c r="AR202" s="6"/>
      <c r="AS202" s="6"/>
    </row>
    <row r="203" spans="2:47" ht="13.5" customHeight="1" x14ac:dyDescent="0.25">
      <c r="B203" t="s">
        <v>297</v>
      </c>
      <c r="C203" s="9" t="s">
        <v>673</v>
      </c>
      <c r="D203" s="39">
        <v>39366</v>
      </c>
      <c r="E203">
        <v>14</v>
      </c>
      <c r="F203" t="s">
        <v>844</v>
      </c>
      <c r="G203" s="2" t="s">
        <v>124</v>
      </c>
      <c r="H203" s="6">
        <v>41</v>
      </c>
      <c r="I203" s="7">
        <v>2</v>
      </c>
      <c r="L203" s="34"/>
      <c r="M203" s="6">
        <v>37</v>
      </c>
      <c r="N203" s="7">
        <v>-1</v>
      </c>
      <c r="Q203" s="34"/>
      <c r="R203" s="6">
        <v>11</v>
      </c>
      <c r="S203" s="7">
        <v>-1</v>
      </c>
      <c r="V203" s="34"/>
      <c r="W203" s="6">
        <v>4</v>
      </c>
      <c r="X203" s="7">
        <v>3</v>
      </c>
      <c r="Y203" s="8" t="s">
        <v>842</v>
      </c>
      <c r="AC203" s="6"/>
      <c r="AD203" s="6"/>
      <c r="AE203" s="7"/>
      <c r="AF203" s="6"/>
      <c r="AG203" s="6"/>
      <c r="AH203" s="7"/>
      <c r="AI203" s="6"/>
      <c r="AJ203" s="6"/>
      <c r="AK203" s="7"/>
      <c r="AR203" s="6"/>
      <c r="AS203" s="6"/>
    </row>
    <row r="204" spans="2:47" ht="13.5" customHeight="1" x14ac:dyDescent="0.25">
      <c r="B204" t="s">
        <v>297</v>
      </c>
      <c r="C204" s="9" t="s">
        <v>426</v>
      </c>
      <c r="D204" s="39">
        <v>39373</v>
      </c>
      <c r="E204">
        <v>28</v>
      </c>
      <c r="F204" t="s">
        <v>577</v>
      </c>
      <c r="G204" s="2" t="s">
        <v>872</v>
      </c>
      <c r="H204" s="6">
        <v>40</v>
      </c>
      <c r="I204" s="7">
        <v>9</v>
      </c>
      <c r="J204" s="35">
        <v>42</v>
      </c>
      <c r="K204" s="35">
        <v>37</v>
      </c>
      <c r="L204" s="35">
        <f>J204-K204</f>
        <v>5</v>
      </c>
      <c r="M204" s="6">
        <v>41</v>
      </c>
      <c r="N204" s="7">
        <v>-3</v>
      </c>
      <c r="O204" s="35">
        <v>37</v>
      </c>
      <c r="P204" s="35">
        <v>45</v>
      </c>
      <c r="Q204" s="35">
        <f>O204-P204</f>
        <v>-8</v>
      </c>
      <c r="R204" s="6">
        <v>13</v>
      </c>
      <c r="S204" s="7">
        <v>-2</v>
      </c>
      <c r="T204" s="35">
        <v>13</v>
      </c>
      <c r="U204" s="35">
        <v>12</v>
      </c>
      <c r="V204" s="35">
        <f>T204-U204</f>
        <v>1</v>
      </c>
      <c r="W204" s="6">
        <v>-1</v>
      </c>
      <c r="X204" s="7">
        <v>12</v>
      </c>
      <c r="Y204" s="8" t="s">
        <v>718</v>
      </c>
      <c r="Z204" t="s">
        <v>840</v>
      </c>
      <c r="AC204" s="6">
        <v>36</v>
      </c>
      <c r="AD204" s="6">
        <v>38</v>
      </c>
      <c r="AE204" s="7">
        <f>AC204-AD204</f>
        <v>-2</v>
      </c>
      <c r="AF204" s="6">
        <v>37</v>
      </c>
      <c r="AG204" s="6">
        <v>38</v>
      </c>
      <c r="AH204" s="7">
        <f>AF204-AG204</f>
        <v>-1</v>
      </c>
      <c r="AI204" s="6"/>
      <c r="AJ204" s="6"/>
      <c r="AK204" s="7"/>
      <c r="AL204" s="4" t="s">
        <v>870</v>
      </c>
      <c r="AR204" s="6"/>
      <c r="AS204" s="6"/>
    </row>
    <row r="205" spans="2:47" ht="13.5" customHeight="1" x14ac:dyDescent="0.25">
      <c r="B205" t="s">
        <v>297</v>
      </c>
      <c r="C205" s="9" t="s">
        <v>688</v>
      </c>
      <c r="D205" s="39">
        <v>39377</v>
      </c>
      <c r="E205">
        <v>26</v>
      </c>
      <c r="F205" t="s">
        <v>821</v>
      </c>
      <c r="G205" s="2" t="s">
        <v>54</v>
      </c>
      <c r="H205" s="6">
        <v>41</v>
      </c>
      <c r="I205" s="7">
        <v>0</v>
      </c>
      <c r="J205" s="35">
        <v>39</v>
      </c>
      <c r="K205" s="35">
        <v>42</v>
      </c>
      <c r="L205" s="35">
        <f>J205-K205</f>
        <v>-3</v>
      </c>
      <c r="M205" s="6">
        <v>38</v>
      </c>
      <c r="N205" s="7">
        <v>0</v>
      </c>
      <c r="O205" s="35">
        <v>39</v>
      </c>
      <c r="P205" s="35">
        <v>37</v>
      </c>
      <c r="Q205" s="35">
        <f>O205-P205</f>
        <v>2</v>
      </c>
      <c r="R205" s="6">
        <v>11</v>
      </c>
      <c r="S205" s="7">
        <v>0</v>
      </c>
      <c r="T205" s="35">
        <v>11</v>
      </c>
      <c r="U205" s="35">
        <v>11</v>
      </c>
      <c r="V205" s="35">
        <f>T205-U205</f>
        <v>0</v>
      </c>
      <c r="W205" s="6">
        <v>3</v>
      </c>
      <c r="X205" s="7">
        <v>0</v>
      </c>
      <c r="Y205" s="8" t="s">
        <v>842</v>
      </c>
      <c r="AC205" s="6">
        <v>40</v>
      </c>
      <c r="AD205" s="6">
        <v>36</v>
      </c>
      <c r="AE205" s="7">
        <f>AC205-AD205</f>
        <v>4</v>
      </c>
      <c r="AF205" s="6">
        <v>34</v>
      </c>
      <c r="AG205" s="6">
        <v>48</v>
      </c>
      <c r="AH205" s="7">
        <f>AF205-AG205</f>
        <v>-14</v>
      </c>
      <c r="AI205" s="6"/>
      <c r="AJ205" s="6"/>
      <c r="AK205" s="7"/>
      <c r="AL205" s="4" t="s">
        <v>875</v>
      </c>
      <c r="AR205" s="6"/>
      <c r="AS205" s="6"/>
    </row>
    <row r="206" spans="2:47" ht="13.5" customHeight="1" x14ac:dyDescent="0.25">
      <c r="B206" t="s">
        <v>297</v>
      </c>
      <c r="C206" s="9" t="s">
        <v>681</v>
      </c>
      <c r="D206" s="39">
        <v>39381</v>
      </c>
      <c r="E206">
        <v>30</v>
      </c>
      <c r="F206" t="s">
        <v>886</v>
      </c>
      <c r="G206" s="2" t="s">
        <v>96</v>
      </c>
      <c r="H206" s="6">
        <v>41</v>
      </c>
      <c r="I206" s="7">
        <v>7</v>
      </c>
      <c r="J206" s="35">
        <v>41</v>
      </c>
      <c r="K206" s="35">
        <v>41</v>
      </c>
      <c r="L206" s="35">
        <f>J206-K206</f>
        <v>0</v>
      </c>
      <c r="M206" s="6">
        <v>33</v>
      </c>
      <c r="N206" s="7">
        <v>-4</v>
      </c>
      <c r="O206" s="35">
        <v>31</v>
      </c>
      <c r="P206" s="35">
        <v>34</v>
      </c>
      <c r="Q206" s="35">
        <f>O206-P206</f>
        <v>-3</v>
      </c>
      <c r="R206" s="6">
        <v>16</v>
      </c>
      <c r="S206" s="7">
        <v>1</v>
      </c>
      <c r="T206" s="35">
        <v>15</v>
      </c>
      <c r="U206" s="35">
        <v>17</v>
      </c>
      <c r="V206" s="35">
        <f>T206-U206</f>
        <v>-2</v>
      </c>
      <c r="W206" s="6">
        <v>8</v>
      </c>
      <c r="X206" s="7">
        <v>11</v>
      </c>
      <c r="Y206" s="8" t="s">
        <v>639</v>
      </c>
      <c r="AC206" s="6"/>
      <c r="AD206" s="6"/>
      <c r="AE206" s="7"/>
      <c r="AF206" s="6"/>
      <c r="AG206" s="6"/>
      <c r="AH206" s="7"/>
      <c r="AI206" s="6"/>
      <c r="AJ206" s="6"/>
      <c r="AK206" s="7"/>
      <c r="AR206" s="6"/>
      <c r="AS206" s="6"/>
    </row>
    <row r="207" spans="2:47" ht="13.5" customHeight="1" x14ac:dyDescent="0.25">
      <c r="B207" t="s">
        <v>297</v>
      </c>
      <c r="C207" s="9" t="s">
        <v>681</v>
      </c>
      <c r="D207" s="39">
        <v>39381</v>
      </c>
      <c r="E207">
        <v>30</v>
      </c>
      <c r="F207" t="s">
        <v>678</v>
      </c>
      <c r="G207" s="2" t="s">
        <v>82</v>
      </c>
      <c r="H207" s="6">
        <v>40</v>
      </c>
      <c r="I207" s="7">
        <v>-3</v>
      </c>
      <c r="L207" s="34"/>
      <c r="M207" s="6">
        <v>35</v>
      </c>
      <c r="N207" s="7">
        <v>-1</v>
      </c>
      <c r="Q207" s="34"/>
      <c r="R207" s="6">
        <v>18</v>
      </c>
      <c r="S207" s="7">
        <v>4</v>
      </c>
      <c r="V207" s="34"/>
      <c r="W207" s="6">
        <v>5</v>
      </c>
      <c r="X207" s="7">
        <v>-2</v>
      </c>
      <c r="Y207" s="8" t="s">
        <v>639</v>
      </c>
      <c r="Z207" s="7"/>
      <c r="AC207" s="6"/>
      <c r="AD207" s="6"/>
      <c r="AE207" s="7"/>
      <c r="AF207" s="6"/>
      <c r="AG207" s="6"/>
      <c r="AH207" s="7"/>
      <c r="AI207" s="6"/>
      <c r="AJ207" s="6"/>
      <c r="AK207" s="7"/>
      <c r="AR207" s="6"/>
      <c r="AS207" s="6"/>
    </row>
    <row r="208" spans="2:47" ht="13.5" customHeight="1" x14ac:dyDescent="0.25">
      <c r="B208" t="s">
        <v>297</v>
      </c>
      <c r="C208" s="9" t="s">
        <v>643</v>
      </c>
      <c r="D208" s="39">
        <v>39386</v>
      </c>
      <c r="E208">
        <v>3</v>
      </c>
      <c r="F208" t="s">
        <v>577</v>
      </c>
      <c r="G208" s="2" t="s">
        <v>196</v>
      </c>
      <c r="H208" s="6">
        <v>40</v>
      </c>
      <c r="I208" s="7">
        <v>-1</v>
      </c>
      <c r="J208" s="35">
        <v>40</v>
      </c>
      <c r="K208" s="35">
        <v>41</v>
      </c>
      <c r="L208" s="35">
        <f>J208-K208</f>
        <v>-1</v>
      </c>
      <c r="M208" s="6">
        <v>35</v>
      </c>
      <c r="N208" s="7">
        <v>-3</v>
      </c>
      <c r="O208" s="35">
        <v>33</v>
      </c>
      <c r="P208" s="35">
        <v>36</v>
      </c>
      <c r="Q208" s="35">
        <f>O208-P208</f>
        <v>-3</v>
      </c>
      <c r="R208" s="6">
        <v>13</v>
      </c>
      <c r="S208" s="7">
        <v>2</v>
      </c>
      <c r="T208" s="35">
        <v>12</v>
      </c>
      <c r="U208" s="35">
        <v>15</v>
      </c>
      <c r="V208" s="35">
        <f>T208-U208</f>
        <v>-3</v>
      </c>
      <c r="W208" s="6">
        <v>5</v>
      </c>
      <c r="X208" s="7">
        <v>2</v>
      </c>
      <c r="Y208" s="8" t="s">
        <v>639</v>
      </c>
      <c r="Z208" t="s">
        <v>840</v>
      </c>
      <c r="AC208" s="6"/>
      <c r="AD208" s="6"/>
      <c r="AE208" s="7"/>
      <c r="AF208" s="6"/>
      <c r="AG208" s="6"/>
      <c r="AH208" s="7"/>
      <c r="AI208" s="6"/>
      <c r="AJ208" s="6"/>
      <c r="AK208" s="7"/>
      <c r="AR208" s="6"/>
      <c r="AS208" s="6"/>
    </row>
    <row r="209" spans="2:47" ht="13.5" customHeight="1" x14ac:dyDescent="0.25">
      <c r="B209" t="s">
        <v>296</v>
      </c>
      <c r="C209" s="9" t="s">
        <v>697</v>
      </c>
      <c r="D209" s="39">
        <v>39388</v>
      </c>
      <c r="E209">
        <v>6</v>
      </c>
      <c r="F209" t="s">
        <v>830</v>
      </c>
      <c r="G209" s="2" t="s">
        <v>224</v>
      </c>
      <c r="H209" s="6">
        <v>36</v>
      </c>
      <c r="I209" s="7">
        <v>-2</v>
      </c>
      <c r="L209" s="34"/>
      <c r="M209" s="6">
        <v>37</v>
      </c>
      <c r="N209" s="7">
        <v>-3</v>
      </c>
      <c r="Q209" s="34"/>
      <c r="R209" s="6">
        <v>16</v>
      </c>
      <c r="S209" s="7">
        <v>4</v>
      </c>
      <c r="V209" s="34"/>
      <c r="W209" s="6">
        <v>-1</v>
      </c>
      <c r="X209" s="7">
        <v>1</v>
      </c>
      <c r="Y209" s="8" t="s">
        <v>639</v>
      </c>
      <c r="AC209" s="6"/>
      <c r="AD209" s="6"/>
      <c r="AE209" s="7"/>
      <c r="AF209" s="6"/>
      <c r="AG209" s="6"/>
      <c r="AH209" s="7"/>
      <c r="AI209" s="6"/>
      <c r="AJ209" s="6"/>
      <c r="AK209" s="7"/>
      <c r="AR209" s="6"/>
      <c r="AS209" s="6"/>
    </row>
    <row r="210" spans="2:47" ht="13.5" customHeight="1" x14ac:dyDescent="0.25">
      <c r="B210" t="s">
        <v>296</v>
      </c>
      <c r="C210" s="9" t="s">
        <v>317</v>
      </c>
      <c r="D210" s="39">
        <v>39394</v>
      </c>
      <c r="E210">
        <v>11</v>
      </c>
      <c r="F210" t="s">
        <v>678</v>
      </c>
      <c r="G210" s="2" t="s">
        <v>180</v>
      </c>
      <c r="H210" s="6">
        <v>43</v>
      </c>
      <c r="I210" s="7">
        <v>3</v>
      </c>
      <c r="L210" s="34"/>
      <c r="M210" s="6">
        <v>35</v>
      </c>
      <c r="N210" s="7">
        <v>0</v>
      </c>
      <c r="Q210" s="34"/>
      <c r="R210" s="6">
        <v>15</v>
      </c>
      <c r="S210" s="7">
        <v>-3</v>
      </c>
      <c r="V210" s="34"/>
      <c r="W210" s="6">
        <v>8</v>
      </c>
      <c r="X210" s="7">
        <v>3</v>
      </c>
      <c r="Y210" s="8" t="s">
        <v>639</v>
      </c>
      <c r="Z210" s="7"/>
      <c r="AC210" s="6"/>
      <c r="AD210" s="6"/>
      <c r="AE210" s="7"/>
      <c r="AF210" s="6"/>
      <c r="AG210" s="6"/>
      <c r="AH210" s="7"/>
      <c r="AI210" s="6"/>
      <c r="AJ210" s="6"/>
      <c r="AK210" s="7"/>
      <c r="AR210" s="6"/>
      <c r="AS210" s="6"/>
    </row>
    <row r="211" spans="2:47" ht="13.5" customHeight="1" x14ac:dyDescent="0.25">
      <c r="B211" t="s">
        <v>296</v>
      </c>
      <c r="C211" s="9" t="s">
        <v>514</v>
      </c>
      <c r="D211" s="39">
        <v>39400</v>
      </c>
      <c r="E211">
        <v>18</v>
      </c>
      <c r="F211" t="s">
        <v>821</v>
      </c>
      <c r="G211" s="2" t="s">
        <v>192</v>
      </c>
      <c r="H211" s="6">
        <v>41</v>
      </c>
      <c r="I211" s="7">
        <v>0</v>
      </c>
      <c r="J211" s="35">
        <v>39</v>
      </c>
      <c r="K211" s="35">
        <v>42</v>
      </c>
      <c r="L211" s="35">
        <f>J211-K211</f>
        <v>-3</v>
      </c>
      <c r="M211" s="6">
        <v>35</v>
      </c>
      <c r="N211" s="7">
        <v>-3</v>
      </c>
      <c r="O211" s="35">
        <v>36</v>
      </c>
      <c r="P211" s="35">
        <v>33</v>
      </c>
      <c r="Q211" s="35">
        <f>O211-P211</f>
        <v>3</v>
      </c>
      <c r="R211" s="6">
        <v>13</v>
      </c>
      <c r="S211" s="7">
        <v>2</v>
      </c>
      <c r="T211" s="35">
        <v>12</v>
      </c>
      <c r="U211" s="35">
        <v>14</v>
      </c>
      <c r="V211" s="35">
        <f>T211-U211</f>
        <v>-2</v>
      </c>
      <c r="W211" s="6">
        <v>6</v>
      </c>
      <c r="X211" s="7">
        <v>3</v>
      </c>
      <c r="Y211" s="8" t="s">
        <v>842</v>
      </c>
      <c r="AC211" s="6">
        <v>46</v>
      </c>
      <c r="AD211" s="6">
        <v>31</v>
      </c>
      <c r="AE211" s="7">
        <f>AC211-AD211</f>
        <v>15</v>
      </c>
      <c r="AF211" s="6">
        <v>33</v>
      </c>
      <c r="AG211" s="6">
        <v>43</v>
      </c>
      <c r="AH211" s="7">
        <f>AF211-AG211</f>
        <v>-10</v>
      </c>
      <c r="AI211" s="6"/>
      <c r="AJ211" s="6"/>
      <c r="AK211" s="7"/>
      <c r="AL211" s="4" t="s">
        <v>826</v>
      </c>
      <c r="AR211" s="6">
        <v>22</v>
      </c>
      <c r="AS211" s="6">
        <v>62</v>
      </c>
      <c r="AT211" s="7">
        <f>AR211-AS211</f>
        <v>-40</v>
      </c>
      <c r="AU211" s="4" t="s">
        <v>871</v>
      </c>
    </row>
    <row r="212" spans="2:47" ht="13.5" customHeight="1" x14ac:dyDescent="0.25">
      <c r="B212" t="s">
        <v>296</v>
      </c>
      <c r="C212" s="9" t="s">
        <v>434</v>
      </c>
      <c r="D212" s="39">
        <v>39407</v>
      </c>
      <c r="E212">
        <v>22</v>
      </c>
      <c r="F212" t="s">
        <v>821</v>
      </c>
      <c r="G212" s="2" t="s">
        <v>23</v>
      </c>
      <c r="H212" s="6">
        <v>41</v>
      </c>
      <c r="I212" s="7">
        <v>0</v>
      </c>
      <c r="J212" s="35">
        <v>41</v>
      </c>
      <c r="K212" s="35">
        <v>41</v>
      </c>
      <c r="L212" s="35">
        <f>J212-K212</f>
        <v>0</v>
      </c>
      <c r="M212" s="6">
        <v>32</v>
      </c>
      <c r="N212" s="7">
        <v>-3</v>
      </c>
      <c r="O212" s="35">
        <v>32</v>
      </c>
      <c r="P212" s="35">
        <v>32</v>
      </c>
      <c r="Q212" s="35">
        <f>O212-P212</f>
        <v>0</v>
      </c>
      <c r="R212" s="6">
        <v>14</v>
      </c>
      <c r="S212" s="7">
        <v>1</v>
      </c>
      <c r="T212" s="35">
        <v>14</v>
      </c>
      <c r="U212" s="35">
        <v>14</v>
      </c>
      <c r="V212" s="35">
        <f>T212-U212</f>
        <v>0</v>
      </c>
      <c r="W212" s="6">
        <v>9</v>
      </c>
      <c r="X212" s="7">
        <v>3</v>
      </c>
      <c r="Y212" s="8" t="s">
        <v>842</v>
      </c>
      <c r="AC212" s="6"/>
      <c r="AD212" s="6"/>
      <c r="AE212" s="7"/>
      <c r="AF212" s="6"/>
      <c r="AG212" s="6"/>
      <c r="AH212" s="7"/>
      <c r="AI212" s="6"/>
      <c r="AJ212" s="6"/>
      <c r="AK212" s="7"/>
      <c r="AR212" s="6"/>
      <c r="AS212" s="6"/>
    </row>
    <row r="213" spans="2:47" ht="13.5" customHeight="1" x14ac:dyDescent="0.25">
      <c r="B213" t="s">
        <v>296</v>
      </c>
      <c r="C213" s="9" t="s">
        <v>434</v>
      </c>
      <c r="D213" s="39">
        <v>39407</v>
      </c>
      <c r="E213">
        <v>24</v>
      </c>
      <c r="F213" t="s">
        <v>678</v>
      </c>
      <c r="G213" s="2" t="s">
        <v>82</v>
      </c>
      <c r="H213" s="6">
        <v>37</v>
      </c>
      <c r="I213" s="7">
        <v>-6</v>
      </c>
      <c r="L213" s="34"/>
      <c r="M213" s="6">
        <v>31</v>
      </c>
      <c r="N213" s="7">
        <v>-4</v>
      </c>
      <c r="Q213" s="34"/>
      <c r="R213" s="6">
        <v>21</v>
      </c>
      <c r="S213" s="7">
        <v>6</v>
      </c>
      <c r="V213" s="34"/>
      <c r="W213" s="6">
        <v>6</v>
      </c>
      <c r="X213" s="7">
        <v>-2</v>
      </c>
      <c r="Y213" s="8" t="s">
        <v>639</v>
      </c>
      <c r="Z213" s="7"/>
      <c r="AC213" s="6"/>
      <c r="AD213" s="6"/>
      <c r="AE213" s="7"/>
      <c r="AF213" s="6"/>
      <c r="AG213" s="6"/>
      <c r="AH213" s="7"/>
      <c r="AI213" s="6"/>
      <c r="AJ213" s="6"/>
      <c r="AK213" s="7"/>
      <c r="AR213" s="6"/>
      <c r="AS213" s="6"/>
    </row>
    <row r="214" spans="2:47" ht="13.5" customHeight="1" x14ac:dyDescent="0.25">
      <c r="B214" t="s">
        <v>296</v>
      </c>
      <c r="C214" s="9" t="s">
        <v>688</v>
      </c>
      <c r="D214" s="39">
        <v>39408</v>
      </c>
      <c r="E214">
        <v>25</v>
      </c>
      <c r="F214" t="s">
        <v>844</v>
      </c>
      <c r="G214" s="2" t="s">
        <v>124</v>
      </c>
      <c r="H214" s="6">
        <v>40</v>
      </c>
      <c r="I214" s="7">
        <v>-1</v>
      </c>
      <c r="L214" s="34"/>
      <c r="M214" s="6">
        <v>35</v>
      </c>
      <c r="N214" s="7">
        <v>-2</v>
      </c>
      <c r="Q214" s="34"/>
      <c r="V214" s="34"/>
      <c r="W214" s="6">
        <v>5</v>
      </c>
      <c r="X214" s="7">
        <v>1</v>
      </c>
      <c r="Y214" s="8" t="s">
        <v>842</v>
      </c>
      <c r="AC214" s="6"/>
      <c r="AD214" s="6"/>
      <c r="AE214" s="7"/>
      <c r="AF214" s="6"/>
      <c r="AG214" s="6"/>
      <c r="AH214" s="7"/>
      <c r="AI214" s="6"/>
      <c r="AJ214" s="6"/>
      <c r="AK214" s="7"/>
      <c r="AR214" s="6"/>
      <c r="AS214" s="6"/>
    </row>
    <row r="215" spans="2:47" ht="13.5" customHeight="1" x14ac:dyDescent="0.25">
      <c r="B215" t="s">
        <v>296</v>
      </c>
      <c r="C215" s="9" t="s">
        <v>600</v>
      </c>
      <c r="D215" s="39">
        <v>39409</v>
      </c>
      <c r="E215">
        <v>27</v>
      </c>
      <c r="F215" t="s">
        <v>886</v>
      </c>
      <c r="G215" s="2" t="s">
        <v>96</v>
      </c>
      <c r="H215" s="6">
        <v>40</v>
      </c>
      <c r="I215" s="7">
        <v>-1</v>
      </c>
      <c r="J215" s="35">
        <v>43</v>
      </c>
      <c r="K215" s="35">
        <v>37</v>
      </c>
      <c r="L215" s="35">
        <f>J215-K215</f>
        <v>6</v>
      </c>
      <c r="M215" s="6">
        <v>27</v>
      </c>
      <c r="N215" s="7">
        <v>-6</v>
      </c>
      <c r="O215" s="35">
        <v>23</v>
      </c>
      <c r="P215" s="35">
        <v>32</v>
      </c>
      <c r="Q215" s="35">
        <f>O215-P215</f>
        <v>-9</v>
      </c>
      <c r="R215" s="6">
        <v>18</v>
      </c>
      <c r="S215" s="7">
        <v>2</v>
      </c>
      <c r="T215" s="35">
        <v>16</v>
      </c>
      <c r="U215" s="35">
        <v>21</v>
      </c>
      <c r="V215" s="35">
        <f>T215-U215</f>
        <v>-5</v>
      </c>
      <c r="W215" s="6">
        <v>13</v>
      </c>
      <c r="X215" s="7">
        <v>5</v>
      </c>
      <c r="Y215" s="8" t="s">
        <v>639</v>
      </c>
      <c r="AC215" s="6"/>
      <c r="AD215" s="6"/>
      <c r="AE215" s="7"/>
      <c r="AF215" s="6"/>
      <c r="AG215" s="6"/>
      <c r="AH215" s="7"/>
      <c r="AI215" s="6"/>
      <c r="AJ215" s="6"/>
      <c r="AK215" s="7"/>
      <c r="AR215" s="6"/>
      <c r="AS215" s="6"/>
    </row>
    <row r="216" spans="2:47" ht="13.5" customHeight="1" x14ac:dyDescent="0.25">
      <c r="B216" t="s">
        <v>296</v>
      </c>
      <c r="C216" s="9" t="s">
        <v>364</v>
      </c>
      <c r="D216" s="39">
        <v>39409</v>
      </c>
      <c r="E216">
        <v>30</v>
      </c>
      <c r="F216" t="s">
        <v>577</v>
      </c>
      <c r="G216" s="2"/>
      <c r="H216" s="6">
        <v>41</v>
      </c>
      <c r="I216" s="7">
        <v>1</v>
      </c>
      <c r="J216" s="35">
        <v>41</v>
      </c>
      <c r="K216" s="35">
        <v>41</v>
      </c>
      <c r="L216" s="35">
        <f>J216-K216</f>
        <v>0</v>
      </c>
      <c r="M216" s="6">
        <v>32</v>
      </c>
      <c r="N216" s="7">
        <v>-3</v>
      </c>
      <c r="O216" s="35">
        <v>33</v>
      </c>
      <c r="P216" s="35">
        <v>31</v>
      </c>
      <c r="Q216" s="35">
        <f>O216-P216</f>
        <v>2</v>
      </c>
      <c r="R216" s="6">
        <v>17</v>
      </c>
      <c r="S216" s="7">
        <v>4</v>
      </c>
      <c r="T216" s="35">
        <v>17</v>
      </c>
      <c r="U216" s="35">
        <v>16</v>
      </c>
      <c r="V216" s="35">
        <f>T216-U216</f>
        <v>1</v>
      </c>
      <c r="W216" s="6">
        <v>9</v>
      </c>
      <c r="X216" s="7">
        <v>4</v>
      </c>
      <c r="Y216" s="8" t="s">
        <v>639</v>
      </c>
      <c r="Z216" t="s">
        <v>840</v>
      </c>
      <c r="AC216" s="6"/>
      <c r="AD216" s="6"/>
      <c r="AE216" s="7"/>
      <c r="AF216" s="6"/>
      <c r="AG216" s="6"/>
      <c r="AH216" s="7"/>
      <c r="AI216" s="6"/>
      <c r="AJ216" s="6"/>
      <c r="AK216" s="7"/>
      <c r="AR216" s="6"/>
      <c r="AS216" s="6"/>
    </row>
    <row r="217" spans="2:47" ht="13.5" customHeight="1" x14ac:dyDescent="0.25">
      <c r="B217" t="s">
        <v>296</v>
      </c>
      <c r="C217" s="9" t="s">
        <v>681</v>
      </c>
      <c r="D217" s="39">
        <v>39412</v>
      </c>
      <c r="E217">
        <v>30</v>
      </c>
      <c r="F217" t="s">
        <v>821</v>
      </c>
      <c r="G217" s="2" t="s">
        <v>54</v>
      </c>
      <c r="H217" s="6">
        <v>43</v>
      </c>
      <c r="I217" s="7">
        <v>2</v>
      </c>
      <c r="J217" s="35">
        <v>41</v>
      </c>
      <c r="K217" s="35">
        <v>45</v>
      </c>
      <c r="L217" s="35">
        <f>J217-K217</f>
        <v>-4</v>
      </c>
      <c r="M217" s="6">
        <v>32</v>
      </c>
      <c r="N217" s="7">
        <v>0</v>
      </c>
      <c r="O217" s="35">
        <v>33</v>
      </c>
      <c r="P217" s="35">
        <v>31</v>
      </c>
      <c r="Q217" s="35">
        <f>O217-P217</f>
        <v>2</v>
      </c>
      <c r="R217" s="6">
        <v>14</v>
      </c>
      <c r="S217" s="7">
        <v>0</v>
      </c>
      <c r="T217" s="35">
        <v>14</v>
      </c>
      <c r="U217" s="35">
        <v>13</v>
      </c>
      <c r="V217" s="35">
        <f>T217-U217</f>
        <v>1</v>
      </c>
      <c r="W217" s="6">
        <v>11</v>
      </c>
      <c r="X217" s="7">
        <v>2</v>
      </c>
      <c r="Y217" s="8" t="s">
        <v>842</v>
      </c>
      <c r="AC217" s="6">
        <v>43</v>
      </c>
      <c r="AD217" s="6">
        <v>35</v>
      </c>
      <c r="AE217" s="7">
        <f>AC217-AD217</f>
        <v>8</v>
      </c>
      <c r="AF217" s="6">
        <v>23</v>
      </c>
      <c r="AG217" s="6">
        <v>59</v>
      </c>
      <c r="AH217" s="7">
        <f>AF217-AG217</f>
        <v>-36</v>
      </c>
      <c r="AI217" s="6"/>
      <c r="AJ217" s="6"/>
      <c r="AK217" s="7"/>
      <c r="AL217" s="4" t="s">
        <v>875</v>
      </c>
      <c r="AR217" s="6"/>
      <c r="AS217" s="6"/>
    </row>
    <row r="218" spans="2:47" ht="13.5" customHeight="1" x14ac:dyDescent="0.25">
      <c r="B218" t="s">
        <v>296</v>
      </c>
      <c r="C218" s="9" t="s">
        <v>660</v>
      </c>
      <c r="D218" s="39">
        <v>39414</v>
      </c>
      <c r="E218">
        <v>2</v>
      </c>
      <c r="F218" t="s">
        <v>678</v>
      </c>
      <c r="G218" s="2" t="s">
        <v>873</v>
      </c>
      <c r="H218" s="6">
        <v>41</v>
      </c>
      <c r="I218" s="7">
        <v>4</v>
      </c>
      <c r="L218" s="34"/>
      <c r="M218" s="6">
        <v>30</v>
      </c>
      <c r="N218" s="7">
        <v>-1</v>
      </c>
      <c r="Q218" s="34"/>
      <c r="R218" s="6">
        <v>19</v>
      </c>
      <c r="S218" s="7">
        <v>-2</v>
      </c>
      <c r="V218" s="34"/>
      <c r="W218" s="6">
        <v>11</v>
      </c>
      <c r="X218" s="7">
        <v>5</v>
      </c>
      <c r="Y218" s="8" t="s">
        <v>639</v>
      </c>
      <c r="AC218" s="6"/>
      <c r="AD218" s="6"/>
      <c r="AE218" s="7"/>
      <c r="AF218" s="6"/>
      <c r="AG218" s="6"/>
      <c r="AH218" s="7"/>
      <c r="AI218" s="6"/>
      <c r="AJ218" s="6"/>
      <c r="AK218" s="7"/>
      <c r="AR218" s="6"/>
      <c r="AS218" s="6"/>
    </row>
    <row r="219" spans="2:47" ht="13.5" customHeight="1" x14ac:dyDescent="0.25">
      <c r="B219" t="s">
        <v>296</v>
      </c>
      <c r="C219" s="9" t="s">
        <v>891</v>
      </c>
      <c r="D219" s="39">
        <v>39415</v>
      </c>
      <c r="E219">
        <v>11</v>
      </c>
      <c r="F219" t="s">
        <v>577</v>
      </c>
      <c r="G219" s="2"/>
      <c r="H219" s="6">
        <v>42</v>
      </c>
      <c r="I219" s="7">
        <v>2</v>
      </c>
      <c r="J219" s="35">
        <v>43</v>
      </c>
      <c r="K219" s="35">
        <v>41</v>
      </c>
      <c r="L219" s="35">
        <f>J219-K219</f>
        <v>2</v>
      </c>
      <c r="M219" s="6">
        <v>35</v>
      </c>
      <c r="N219" s="7">
        <v>-6</v>
      </c>
      <c r="O219" s="35">
        <v>33</v>
      </c>
      <c r="P219" s="35">
        <v>37</v>
      </c>
      <c r="Q219" s="35">
        <f>O219-P219</f>
        <v>-4</v>
      </c>
      <c r="R219" s="6">
        <v>14</v>
      </c>
      <c r="S219" s="7">
        <v>1</v>
      </c>
      <c r="T219" s="35">
        <v>13</v>
      </c>
      <c r="U219" s="35">
        <v>15</v>
      </c>
      <c r="V219" s="35">
        <f>T219-U219</f>
        <v>-2</v>
      </c>
      <c r="W219" s="6">
        <v>7</v>
      </c>
      <c r="X219" s="7">
        <v>8</v>
      </c>
      <c r="Y219" s="8" t="s">
        <v>718</v>
      </c>
      <c r="Z219" t="s">
        <v>840</v>
      </c>
      <c r="AC219" s="6">
        <v>39</v>
      </c>
      <c r="AD219" s="6">
        <v>33</v>
      </c>
      <c r="AE219" s="7">
        <f>AC219-AD219</f>
        <v>6</v>
      </c>
      <c r="AF219" s="6">
        <v>31</v>
      </c>
      <c r="AG219" s="6">
        <v>54</v>
      </c>
      <c r="AH219" s="7">
        <f>AF219-AG219</f>
        <v>-23</v>
      </c>
      <c r="AI219" s="6"/>
      <c r="AJ219" s="6"/>
      <c r="AK219" s="7"/>
      <c r="AL219" s="4" t="s">
        <v>870</v>
      </c>
      <c r="AR219" s="6"/>
      <c r="AS219" s="6"/>
    </row>
    <row r="220" spans="2:47" ht="13.5" customHeight="1" x14ac:dyDescent="0.25">
      <c r="B220" t="s">
        <v>266</v>
      </c>
      <c r="C220" s="9" t="s">
        <v>506</v>
      </c>
      <c r="D220" s="39">
        <v>39423</v>
      </c>
      <c r="E220">
        <v>11</v>
      </c>
      <c r="F220" t="s">
        <v>830</v>
      </c>
      <c r="G220" s="2" t="s">
        <v>224</v>
      </c>
      <c r="H220" s="6">
        <v>40</v>
      </c>
      <c r="I220" s="7">
        <v>4</v>
      </c>
      <c r="L220" s="34"/>
      <c r="M220" s="6">
        <v>32</v>
      </c>
      <c r="N220" s="7">
        <v>-5</v>
      </c>
      <c r="Q220" s="34"/>
      <c r="R220" s="6">
        <v>16</v>
      </c>
      <c r="S220" s="7">
        <v>0</v>
      </c>
      <c r="V220" s="34"/>
      <c r="W220" s="6">
        <v>8</v>
      </c>
      <c r="X220" s="7">
        <v>9</v>
      </c>
      <c r="Y220" s="8" t="s">
        <v>639</v>
      </c>
      <c r="AC220" s="6"/>
      <c r="AD220" s="6"/>
      <c r="AE220" s="7"/>
      <c r="AF220" s="6"/>
      <c r="AG220" s="6"/>
      <c r="AH220" s="7"/>
      <c r="AI220" s="6"/>
      <c r="AJ220" s="6"/>
      <c r="AK220" s="7"/>
      <c r="AR220" s="6"/>
      <c r="AS220" s="6"/>
    </row>
    <row r="221" spans="2:47" ht="13.5" customHeight="1" x14ac:dyDescent="0.25">
      <c r="B221" t="s">
        <v>266</v>
      </c>
      <c r="C221" s="9" t="s">
        <v>594</v>
      </c>
      <c r="D221" s="39">
        <v>39429</v>
      </c>
      <c r="E221">
        <v>16</v>
      </c>
      <c r="F221" t="s">
        <v>821</v>
      </c>
      <c r="G221" s="2" t="s">
        <v>192</v>
      </c>
      <c r="H221" s="6">
        <v>45</v>
      </c>
      <c r="I221" s="7">
        <v>2</v>
      </c>
      <c r="J221" s="35">
        <v>40</v>
      </c>
      <c r="K221" s="35">
        <v>49</v>
      </c>
      <c r="L221" s="35">
        <f>J221-K221</f>
        <v>-9</v>
      </c>
      <c r="M221" s="6">
        <v>32</v>
      </c>
      <c r="N221" s="7">
        <v>0</v>
      </c>
      <c r="O221" s="35">
        <v>34</v>
      </c>
      <c r="P221" s="35">
        <v>29</v>
      </c>
      <c r="Q221" s="35">
        <f>O221-P221</f>
        <v>5</v>
      </c>
      <c r="R221" s="6">
        <v>14</v>
      </c>
      <c r="S221" s="7">
        <v>0</v>
      </c>
      <c r="T221" s="35">
        <v>14</v>
      </c>
      <c r="U221" s="35">
        <v>14</v>
      </c>
      <c r="V221" s="35">
        <f>T221-U221</f>
        <v>0</v>
      </c>
      <c r="W221" s="6">
        <v>13</v>
      </c>
      <c r="X221" s="7">
        <v>2</v>
      </c>
      <c r="Y221" s="8" t="s">
        <v>842</v>
      </c>
      <c r="AC221" s="6">
        <v>53</v>
      </c>
      <c r="AD221" s="6">
        <v>33</v>
      </c>
      <c r="AE221" s="7">
        <f>AC221-AD221</f>
        <v>20</v>
      </c>
      <c r="AF221" s="6">
        <v>32</v>
      </c>
      <c r="AG221" s="6">
        <v>58</v>
      </c>
      <c r="AH221" s="7">
        <f>AF221-AG221</f>
        <v>-26</v>
      </c>
      <c r="AI221" s="6"/>
      <c r="AJ221" s="6"/>
      <c r="AK221" s="7"/>
      <c r="AL221" s="4" t="s">
        <v>826</v>
      </c>
      <c r="AR221" s="6">
        <v>22</v>
      </c>
      <c r="AS221" s="6">
        <v>61</v>
      </c>
      <c r="AT221" s="7">
        <f>AR221-AS221</f>
        <v>-39</v>
      </c>
      <c r="AU221" s="4" t="s">
        <v>871</v>
      </c>
    </row>
    <row r="222" spans="2:47" ht="13.5" customHeight="1" x14ac:dyDescent="0.25">
      <c r="B222" t="s">
        <v>266</v>
      </c>
      <c r="C222" s="9" t="s">
        <v>514</v>
      </c>
      <c r="D222" s="39">
        <v>39430</v>
      </c>
      <c r="E222">
        <v>24</v>
      </c>
      <c r="F222" t="s">
        <v>886</v>
      </c>
      <c r="G222" s="2" t="s">
        <v>96</v>
      </c>
      <c r="H222" s="6">
        <v>41</v>
      </c>
      <c r="I222" s="7">
        <v>1</v>
      </c>
      <c r="J222" s="35">
        <v>42</v>
      </c>
      <c r="K222" s="35">
        <v>41</v>
      </c>
      <c r="L222" s="35">
        <f>J222-K222</f>
        <v>1</v>
      </c>
      <c r="M222" s="6">
        <v>30</v>
      </c>
      <c r="N222" s="7">
        <v>3</v>
      </c>
      <c r="O222" s="35">
        <v>29</v>
      </c>
      <c r="P222" s="35">
        <v>32</v>
      </c>
      <c r="Q222" s="35">
        <f>O222-P222</f>
        <v>-3</v>
      </c>
      <c r="R222" s="6">
        <v>16</v>
      </c>
      <c r="S222" s="7">
        <v>-2</v>
      </c>
      <c r="T222" s="35">
        <v>16</v>
      </c>
      <c r="U222" s="35">
        <v>16</v>
      </c>
      <c r="V222" s="35">
        <f>T222-U222</f>
        <v>0</v>
      </c>
      <c r="W222" s="6">
        <v>11</v>
      </c>
      <c r="X222" s="7">
        <v>-2</v>
      </c>
      <c r="Y222" s="8" t="s">
        <v>639</v>
      </c>
      <c r="AC222" s="6"/>
      <c r="AD222" s="6"/>
      <c r="AE222" s="7"/>
      <c r="AF222" s="6"/>
      <c r="AG222" s="6"/>
      <c r="AH222" s="7"/>
      <c r="AI222" s="6"/>
      <c r="AJ222" s="6"/>
      <c r="AK222" s="7"/>
      <c r="AR222" s="6"/>
      <c r="AS222" s="6"/>
    </row>
    <row r="223" spans="2:47" ht="13.5" customHeight="1" x14ac:dyDescent="0.25">
      <c r="B223" t="s">
        <v>266</v>
      </c>
      <c r="C223" s="9" t="s">
        <v>523</v>
      </c>
      <c r="D223" s="39">
        <v>39433</v>
      </c>
      <c r="E223">
        <v>21</v>
      </c>
      <c r="F223" t="s">
        <v>821</v>
      </c>
      <c r="G223" s="2" t="s">
        <v>54</v>
      </c>
      <c r="H223" s="6">
        <v>43</v>
      </c>
      <c r="I223" s="7">
        <v>-2</v>
      </c>
      <c r="J223" s="35">
        <v>42</v>
      </c>
      <c r="K223" s="35">
        <v>44</v>
      </c>
      <c r="L223" s="35">
        <f>J223-K223</f>
        <v>-2</v>
      </c>
      <c r="M223" s="6">
        <v>31</v>
      </c>
      <c r="N223" s="7">
        <v>-1</v>
      </c>
      <c r="O223" s="35">
        <v>32</v>
      </c>
      <c r="P223" s="35">
        <v>30</v>
      </c>
      <c r="Q223" s="35">
        <f>O223-P223</f>
        <v>2</v>
      </c>
      <c r="R223" s="6">
        <v>16</v>
      </c>
      <c r="S223" s="7">
        <v>2</v>
      </c>
      <c r="T223" s="35">
        <v>14</v>
      </c>
      <c r="U223" s="35">
        <v>17</v>
      </c>
      <c r="V223" s="35">
        <f>T223-U223</f>
        <v>-3</v>
      </c>
      <c r="W223" s="6">
        <v>12</v>
      </c>
      <c r="X223" s="7">
        <v>-1</v>
      </c>
      <c r="Y223" s="8" t="s">
        <v>842</v>
      </c>
      <c r="AC223" s="6">
        <v>47</v>
      </c>
      <c r="AD223" s="6">
        <v>30</v>
      </c>
      <c r="AE223" s="7">
        <f>AC223-AD223</f>
        <v>17</v>
      </c>
      <c r="AF223" s="6">
        <v>24</v>
      </c>
      <c r="AG223" s="6">
        <v>60</v>
      </c>
      <c r="AH223" s="7">
        <f>AF223-AG223</f>
        <v>-36</v>
      </c>
      <c r="AI223" s="6"/>
      <c r="AJ223" s="6"/>
      <c r="AK223" s="7"/>
      <c r="AL223" s="4" t="s">
        <v>875</v>
      </c>
      <c r="AR223" s="6"/>
      <c r="AS223" s="6"/>
    </row>
    <row r="224" spans="2:47" ht="13.5" customHeight="1" x14ac:dyDescent="0.25">
      <c r="B224" t="s">
        <v>266</v>
      </c>
      <c r="C224" s="9" t="s">
        <v>564</v>
      </c>
      <c r="D224" s="39">
        <v>39434</v>
      </c>
      <c r="F224" t="s">
        <v>678</v>
      </c>
      <c r="G224" s="2" t="s">
        <v>82</v>
      </c>
      <c r="H224" s="6">
        <v>39</v>
      </c>
      <c r="I224" s="7">
        <v>-2</v>
      </c>
      <c r="L224" s="34"/>
      <c r="M224" s="6">
        <v>34</v>
      </c>
      <c r="N224" s="7">
        <v>4</v>
      </c>
      <c r="Q224" s="34"/>
      <c r="R224" s="6">
        <v>18</v>
      </c>
      <c r="S224" s="7">
        <v>-1</v>
      </c>
      <c r="V224" s="34"/>
      <c r="W224" s="6">
        <v>5</v>
      </c>
      <c r="X224" s="7">
        <v>-6</v>
      </c>
      <c r="Y224" s="8" t="s">
        <v>639</v>
      </c>
      <c r="AC224">
        <v>34</v>
      </c>
      <c r="AD224" s="6"/>
      <c r="AE224" s="7"/>
      <c r="AF224">
        <v>33</v>
      </c>
      <c r="AG224" s="6"/>
      <c r="AH224" s="7"/>
      <c r="AI224">
        <v>5</v>
      </c>
      <c r="AJ224" s="6"/>
      <c r="AK224" s="7"/>
      <c r="AL224" s="4" t="s">
        <v>892</v>
      </c>
      <c r="AR224" s="6"/>
      <c r="AS224" s="6"/>
    </row>
    <row r="225" spans="1:47" ht="13.5" customHeight="1" x14ac:dyDescent="0.25">
      <c r="B225" t="s">
        <v>266</v>
      </c>
      <c r="C225" s="9" t="s">
        <v>893</v>
      </c>
      <c r="D225" s="39">
        <v>39436</v>
      </c>
      <c r="E225">
        <v>30</v>
      </c>
      <c r="F225" t="s">
        <v>821</v>
      </c>
      <c r="G225" s="2" t="s">
        <v>192</v>
      </c>
      <c r="H225" s="6">
        <v>40</v>
      </c>
      <c r="I225" s="7">
        <v>-3</v>
      </c>
      <c r="J225" s="35">
        <v>40</v>
      </c>
      <c r="K225" s="35">
        <v>41</v>
      </c>
      <c r="L225" s="35">
        <f>J225-K225</f>
        <v>-1</v>
      </c>
      <c r="M225" s="6">
        <v>35</v>
      </c>
      <c r="N225" s="7">
        <v>4</v>
      </c>
      <c r="O225" s="35">
        <v>36</v>
      </c>
      <c r="P225" s="35">
        <v>33</v>
      </c>
      <c r="Q225" s="35">
        <f>O225-P225</f>
        <v>3</v>
      </c>
      <c r="R225" s="6">
        <v>15</v>
      </c>
      <c r="S225" s="7">
        <v>-1</v>
      </c>
      <c r="T225" s="35">
        <v>14</v>
      </c>
      <c r="U225" s="35">
        <v>16</v>
      </c>
      <c r="V225" s="35">
        <f>T225-U225</f>
        <v>-2</v>
      </c>
      <c r="W225" s="6">
        <v>5</v>
      </c>
      <c r="X225" s="7">
        <v>-7</v>
      </c>
      <c r="Y225" s="8" t="s">
        <v>842</v>
      </c>
      <c r="AC225" s="6">
        <v>54</v>
      </c>
      <c r="AD225" s="6">
        <v>32</v>
      </c>
      <c r="AE225" s="7">
        <f>AC225-AD225</f>
        <v>22</v>
      </c>
      <c r="AF225" s="6">
        <v>34</v>
      </c>
      <c r="AG225" s="6">
        <v>58</v>
      </c>
      <c r="AH225" s="7">
        <f>AF225-AG225</f>
        <v>-24</v>
      </c>
      <c r="AI225" s="6"/>
      <c r="AJ225" s="6"/>
      <c r="AK225" s="7"/>
      <c r="AL225" s="4" t="s">
        <v>826</v>
      </c>
      <c r="AR225" s="6"/>
      <c r="AS225" s="6"/>
    </row>
    <row r="226" spans="1:47" ht="13.5" customHeight="1" x14ac:dyDescent="0.25">
      <c r="A226" s="1">
        <v>2008</v>
      </c>
      <c r="B226" t="s">
        <v>267</v>
      </c>
      <c r="C226" s="9" t="s">
        <v>591</v>
      </c>
      <c r="D226" s="39">
        <v>39451</v>
      </c>
      <c r="E226">
        <v>8</v>
      </c>
      <c r="F226" t="s">
        <v>830</v>
      </c>
      <c r="G226" s="2" t="s">
        <v>224</v>
      </c>
      <c r="H226" s="6">
        <v>37</v>
      </c>
      <c r="I226" s="7">
        <v>-3</v>
      </c>
      <c r="L226" s="34"/>
      <c r="M226" s="6">
        <v>33</v>
      </c>
      <c r="N226" s="7">
        <v>1</v>
      </c>
      <c r="Q226" s="34"/>
      <c r="R226" s="6">
        <v>19</v>
      </c>
      <c r="S226" s="7">
        <v>3</v>
      </c>
      <c r="V226" s="34"/>
      <c r="W226" s="6">
        <v>4</v>
      </c>
      <c r="X226" s="7">
        <v>-4</v>
      </c>
      <c r="Y226" s="8" t="s">
        <v>639</v>
      </c>
      <c r="AC226" s="6"/>
      <c r="AD226" s="6"/>
      <c r="AE226" s="30">
        <v>5.07</v>
      </c>
      <c r="AF226" s="6"/>
      <c r="AG226" s="6"/>
      <c r="AH226" s="30">
        <v>4.5999999999999996</v>
      </c>
      <c r="AI226" s="6"/>
      <c r="AJ226" s="6"/>
      <c r="AK226" s="30">
        <v>4.4000000000000004</v>
      </c>
      <c r="AL226" s="4" t="s">
        <v>879</v>
      </c>
      <c r="AR226" s="6"/>
      <c r="AS226" s="6"/>
    </row>
    <row r="227" spans="1:47" ht="13.5" customHeight="1" x14ac:dyDescent="0.25">
      <c r="B227" t="s">
        <v>267</v>
      </c>
      <c r="C227" s="9" t="s">
        <v>669</v>
      </c>
      <c r="D227" s="39">
        <v>39456</v>
      </c>
      <c r="E227">
        <v>12</v>
      </c>
      <c r="F227" t="s">
        <v>577</v>
      </c>
      <c r="G227" s="2" t="s">
        <v>196</v>
      </c>
      <c r="H227" s="6">
        <v>42</v>
      </c>
      <c r="I227" s="7">
        <v>1</v>
      </c>
      <c r="J227" s="35">
        <v>42</v>
      </c>
      <c r="K227" s="35">
        <v>43</v>
      </c>
      <c r="L227" s="35">
        <f>J227-K227</f>
        <v>-1</v>
      </c>
      <c r="M227" s="6">
        <v>32</v>
      </c>
      <c r="N227" s="7">
        <v>0</v>
      </c>
      <c r="O227" s="35">
        <v>34</v>
      </c>
      <c r="P227" s="35">
        <v>30</v>
      </c>
      <c r="Q227" s="35">
        <f>O227-P227</f>
        <v>4</v>
      </c>
      <c r="R227" s="6">
        <v>15</v>
      </c>
      <c r="S227" s="7">
        <v>-2</v>
      </c>
      <c r="T227" s="35">
        <v>13</v>
      </c>
      <c r="U227" s="35">
        <v>17</v>
      </c>
      <c r="V227" s="35">
        <f>T227-U227</f>
        <v>-4</v>
      </c>
      <c r="W227" s="6">
        <v>10</v>
      </c>
      <c r="X227" s="7">
        <v>1</v>
      </c>
      <c r="Y227" s="8" t="s">
        <v>639</v>
      </c>
      <c r="Z227" t="s">
        <v>840</v>
      </c>
      <c r="AC227" s="6"/>
      <c r="AD227" s="6"/>
      <c r="AE227" s="7"/>
      <c r="AF227" s="6"/>
      <c r="AG227" s="6"/>
      <c r="AH227" s="7"/>
      <c r="AI227" s="6"/>
      <c r="AJ227" s="6"/>
      <c r="AK227" s="7"/>
      <c r="AR227" s="6"/>
      <c r="AS227" s="6"/>
    </row>
    <row r="228" spans="1:47" ht="13.5" customHeight="1" x14ac:dyDescent="0.25">
      <c r="B228" t="s">
        <v>267</v>
      </c>
      <c r="C228" s="9" t="s">
        <v>669</v>
      </c>
      <c r="D228" s="39">
        <v>39456</v>
      </c>
      <c r="E228">
        <v>13</v>
      </c>
      <c r="F228" t="s">
        <v>678</v>
      </c>
      <c r="G228" s="2" t="s">
        <v>194</v>
      </c>
      <c r="H228" s="6">
        <v>40</v>
      </c>
      <c r="I228" s="7">
        <v>1</v>
      </c>
      <c r="L228" s="34"/>
      <c r="M228" s="6">
        <v>33</v>
      </c>
      <c r="N228" s="7">
        <v>-1</v>
      </c>
      <c r="Q228" s="34"/>
      <c r="R228" s="6">
        <v>18</v>
      </c>
      <c r="S228" s="7">
        <v>0</v>
      </c>
      <c r="V228" s="34"/>
      <c r="W228" s="6">
        <v>7</v>
      </c>
      <c r="X228" s="7">
        <v>2</v>
      </c>
      <c r="Y228" s="8" t="s">
        <v>639</v>
      </c>
      <c r="AC228" s="6"/>
      <c r="AD228" s="6"/>
      <c r="AE228" s="7"/>
      <c r="AF228" s="6"/>
      <c r="AG228" s="6"/>
      <c r="AH228" s="7"/>
      <c r="AI228" s="6"/>
      <c r="AJ228" s="6"/>
      <c r="AK228" s="7"/>
      <c r="AR228" s="6"/>
      <c r="AS228" s="6"/>
    </row>
    <row r="229" spans="1:47" ht="13.5" customHeight="1" x14ac:dyDescent="0.25">
      <c r="B229" t="s">
        <v>267</v>
      </c>
      <c r="C229" s="9" t="s">
        <v>337</v>
      </c>
      <c r="D229" s="39">
        <v>39457</v>
      </c>
      <c r="E229">
        <v>13</v>
      </c>
      <c r="F229" t="s">
        <v>821</v>
      </c>
      <c r="G229" s="2" t="s">
        <v>192</v>
      </c>
      <c r="H229" s="6">
        <v>43</v>
      </c>
      <c r="I229" s="7">
        <v>3</v>
      </c>
      <c r="J229" s="35">
        <v>41</v>
      </c>
      <c r="K229" s="35">
        <v>45</v>
      </c>
      <c r="L229" s="35">
        <f>J229-K229</f>
        <v>-4</v>
      </c>
      <c r="M229" s="6">
        <v>33</v>
      </c>
      <c r="N229" s="7">
        <v>-2</v>
      </c>
      <c r="O229" s="35">
        <v>33</v>
      </c>
      <c r="P229" s="35">
        <v>32</v>
      </c>
      <c r="Q229" s="35">
        <f>O229-P229</f>
        <v>1</v>
      </c>
      <c r="R229" s="6">
        <v>14</v>
      </c>
      <c r="S229" s="7">
        <v>-1</v>
      </c>
      <c r="T229" s="35">
        <v>13</v>
      </c>
      <c r="U229" s="35">
        <v>14</v>
      </c>
      <c r="V229" s="35">
        <f>T229-U229</f>
        <v>-1</v>
      </c>
      <c r="W229" s="6">
        <v>10</v>
      </c>
      <c r="X229" s="7">
        <v>5</v>
      </c>
      <c r="Y229" s="8" t="s">
        <v>842</v>
      </c>
      <c r="AC229" s="6">
        <v>55</v>
      </c>
      <c r="AD229" s="6">
        <v>30</v>
      </c>
      <c r="AE229" s="7">
        <f>AC229-AD229</f>
        <v>25</v>
      </c>
      <c r="AF229" s="6">
        <v>35</v>
      </c>
      <c r="AG229" s="6">
        <v>55</v>
      </c>
      <c r="AH229" s="7">
        <f>AF229-AG229</f>
        <v>-20</v>
      </c>
      <c r="AI229" s="6">
        <v>20</v>
      </c>
      <c r="AJ229" s="6">
        <v>18</v>
      </c>
      <c r="AK229" s="7">
        <f>AI229-AJ229</f>
        <v>2</v>
      </c>
      <c r="AL229" s="4" t="s">
        <v>826</v>
      </c>
      <c r="AM229" s="6">
        <v>31</v>
      </c>
      <c r="AN229" s="6">
        <v>27</v>
      </c>
      <c r="AO229" s="6">
        <v>5</v>
      </c>
      <c r="AQ229" s="4" t="s">
        <v>876</v>
      </c>
      <c r="AR229" s="6">
        <v>23</v>
      </c>
      <c r="AS229" s="6">
        <v>61</v>
      </c>
      <c r="AT229" s="7">
        <f>AR229-AS229</f>
        <v>-38</v>
      </c>
      <c r="AU229" s="4" t="s">
        <v>871</v>
      </c>
    </row>
    <row r="230" spans="1:47" ht="13.5" customHeight="1" x14ac:dyDescent="0.25">
      <c r="B230" t="s">
        <v>267</v>
      </c>
      <c r="C230" s="10" t="s">
        <v>673</v>
      </c>
      <c r="D230" s="39">
        <v>39458</v>
      </c>
      <c r="F230" t="s">
        <v>577</v>
      </c>
      <c r="G230" s="2"/>
      <c r="H230" s="6">
        <v>41</v>
      </c>
      <c r="I230" s="7">
        <v>-1</v>
      </c>
      <c r="J230" s="35">
        <v>45</v>
      </c>
      <c r="K230" s="35">
        <v>36</v>
      </c>
      <c r="L230" s="35">
        <f>J230-K230</f>
        <v>9</v>
      </c>
      <c r="M230" s="6">
        <v>32</v>
      </c>
      <c r="N230" s="7">
        <v>0</v>
      </c>
      <c r="O230" s="35">
        <v>30</v>
      </c>
      <c r="P230" s="35">
        <v>33</v>
      </c>
      <c r="Q230" s="35">
        <f>O230-P230</f>
        <v>-3</v>
      </c>
      <c r="R230" s="6">
        <v>17</v>
      </c>
      <c r="S230" s="7">
        <v>2</v>
      </c>
      <c r="T230" s="35">
        <v>16</v>
      </c>
      <c r="U230" s="35">
        <v>17</v>
      </c>
      <c r="V230" s="35">
        <f>T230-U230</f>
        <v>-1</v>
      </c>
      <c r="W230" s="6">
        <v>9</v>
      </c>
      <c r="X230" s="7">
        <v>-1</v>
      </c>
      <c r="Y230" t="s">
        <v>639</v>
      </c>
      <c r="Z230" t="s">
        <v>840</v>
      </c>
      <c r="AC230" s="6"/>
      <c r="AD230" s="6"/>
      <c r="AE230" s="7"/>
      <c r="AF230" s="6"/>
      <c r="AG230" s="6"/>
      <c r="AH230" s="7"/>
      <c r="AI230" s="6"/>
      <c r="AJ230" s="6"/>
      <c r="AK230" s="7"/>
      <c r="AR230" s="6"/>
      <c r="AS230" s="6"/>
    </row>
    <row r="231" spans="1:47" ht="13.5" customHeight="1" x14ac:dyDescent="0.25">
      <c r="B231" t="s">
        <v>267</v>
      </c>
      <c r="C231" s="9" t="s">
        <v>349</v>
      </c>
      <c r="D231" s="39">
        <v>39464</v>
      </c>
      <c r="E231">
        <v>1</v>
      </c>
      <c r="F231" t="s">
        <v>577</v>
      </c>
      <c r="G231" s="2"/>
      <c r="H231" s="6">
        <v>37</v>
      </c>
      <c r="I231" s="7">
        <v>-5</v>
      </c>
      <c r="J231" s="35">
        <v>37</v>
      </c>
      <c r="K231" s="35">
        <v>37</v>
      </c>
      <c r="L231" s="35">
        <f>J231-K231</f>
        <v>0</v>
      </c>
      <c r="M231" s="6">
        <v>38</v>
      </c>
      <c r="N231" s="7">
        <v>3</v>
      </c>
      <c r="O231" s="35">
        <v>36</v>
      </c>
      <c r="P231" s="35">
        <v>40</v>
      </c>
      <c r="Q231" s="35">
        <f>O231-P231</f>
        <v>-4</v>
      </c>
      <c r="R231" s="6">
        <v>16</v>
      </c>
      <c r="S231" s="7">
        <v>2</v>
      </c>
      <c r="T231" s="35">
        <v>17</v>
      </c>
      <c r="U231" s="35">
        <v>16</v>
      </c>
      <c r="V231" s="35">
        <f>T231-U231</f>
        <v>1</v>
      </c>
      <c r="W231" s="6">
        <v>-1</v>
      </c>
      <c r="X231" s="7">
        <v>-8</v>
      </c>
      <c r="Y231" s="8" t="s">
        <v>718</v>
      </c>
      <c r="Z231" t="s">
        <v>840</v>
      </c>
      <c r="AC231" s="6">
        <v>31</v>
      </c>
      <c r="AD231" s="6">
        <v>38</v>
      </c>
      <c r="AE231" s="7">
        <f>AC231-AD231</f>
        <v>-7</v>
      </c>
      <c r="AF231" s="6">
        <v>32</v>
      </c>
      <c r="AG231" s="6">
        <v>48</v>
      </c>
      <c r="AH231" s="7">
        <f>AF231-AG231</f>
        <v>-16</v>
      </c>
      <c r="AI231" s="6">
        <v>15</v>
      </c>
      <c r="AJ231" s="6">
        <v>18</v>
      </c>
      <c r="AK231" s="7">
        <f>AI231-AJ231</f>
        <v>-3</v>
      </c>
      <c r="AL231" s="4" t="s">
        <v>870</v>
      </c>
      <c r="AR231" s="6"/>
      <c r="AS231" s="6"/>
    </row>
    <row r="232" spans="1:47" ht="13.5" customHeight="1" x14ac:dyDescent="0.25">
      <c r="B232" t="s">
        <v>267</v>
      </c>
      <c r="C232" s="9" t="s">
        <v>437</v>
      </c>
      <c r="D232" s="39">
        <v>39465</v>
      </c>
      <c r="E232">
        <v>26</v>
      </c>
      <c r="F232" t="s">
        <v>678</v>
      </c>
      <c r="G232" s="2" t="s">
        <v>82</v>
      </c>
      <c r="H232" s="6">
        <v>37</v>
      </c>
      <c r="I232" s="7">
        <v>-3</v>
      </c>
      <c r="L232" s="34"/>
      <c r="M232" s="6">
        <v>35</v>
      </c>
      <c r="N232" s="7">
        <v>2</v>
      </c>
      <c r="Q232" s="34"/>
      <c r="R232" s="6">
        <v>20</v>
      </c>
      <c r="S232" s="7">
        <v>2</v>
      </c>
      <c r="V232" s="34"/>
      <c r="W232" s="6">
        <v>2</v>
      </c>
      <c r="X232" s="7">
        <v>-5</v>
      </c>
      <c r="Y232" s="8" t="s">
        <v>639</v>
      </c>
      <c r="AD232" s="6"/>
      <c r="AE232" s="7"/>
      <c r="AF232" s="6"/>
      <c r="AG232" s="6"/>
      <c r="AH232" s="7"/>
      <c r="AI232" s="6"/>
      <c r="AJ232" s="6"/>
      <c r="AK232" s="7"/>
      <c r="AR232" s="6"/>
      <c r="AS232" s="6"/>
    </row>
    <row r="233" spans="1:47" ht="13.5" customHeight="1" x14ac:dyDescent="0.25">
      <c r="B233" t="s">
        <v>267</v>
      </c>
      <c r="C233" s="9" t="s">
        <v>599</v>
      </c>
      <c r="D233" s="39">
        <v>39468</v>
      </c>
      <c r="E233">
        <v>26</v>
      </c>
      <c r="F233" t="s">
        <v>821</v>
      </c>
      <c r="G233" s="2" t="s">
        <v>54</v>
      </c>
      <c r="H233" s="6">
        <v>41</v>
      </c>
      <c r="I233" s="7">
        <v>-2</v>
      </c>
      <c r="J233" s="35">
        <v>40</v>
      </c>
      <c r="K233" s="35">
        <v>42</v>
      </c>
      <c r="L233" s="35">
        <f>J233-K233</f>
        <v>-2</v>
      </c>
      <c r="M233" s="6">
        <v>33</v>
      </c>
      <c r="N233" s="7">
        <v>0</v>
      </c>
      <c r="O233" s="35">
        <v>33</v>
      </c>
      <c r="P233" s="35">
        <v>33</v>
      </c>
      <c r="Q233" s="35">
        <f>O233-P233</f>
        <v>0</v>
      </c>
      <c r="R233" s="6">
        <v>16</v>
      </c>
      <c r="S233" s="7">
        <v>2</v>
      </c>
      <c r="T233" s="35">
        <v>17</v>
      </c>
      <c r="U233" s="35">
        <v>15</v>
      </c>
      <c r="V233" s="35">
        <f>T233-U233</f>
        <v>2</v>
      </c>
      <c r="W233" s="6">
        <v>8</v>
      </c>
      <c r="X233" s="7">
        <v>-2</v>
      </c>
      <c r="Y233" s="8" t="s">
        <v>842</v>
      </c>
      <c r="AC233" s="6">
        <v>43</v>
      </c>
      <c r="AD233" s="6">
        <v>32</v>
      </c>
      <c r="AE233" s="7">
        <f>AC233-AD233</f>
        <v>11</v>
      </c>
      <c r="AF233" s="6">
        <v>25</v>
      </c>
      <c r="AG233" s="6">
        <v>58</v>
      </c>
      <c r="AH233" s="7">
        <f>AF233-AG233</f>
        <v>-33</v>
      </c>
      <c r="AI233" s="6"/>
      <c r="AJ233" s="6"/>
      <c r="AK233" s="7"/>
      <c r="AL233" s="4" t="s">
        <v>875</v>
      </c>
      <c r="AR233" s="6"/>
      <c r="AS233" s="6"/>
    </row>
    <row r="234" spans="1:47" ht="13.5" customHeight="1" x14ac:dyDescent="0.25">
      <c r="B234" t="s">
        <v>267</v>
      </c>
      <c r="C234" s="9" t="s">
        <v>566</v>
      </c>
      <c r="D234" s="39">
        <v>39472</v>
      </c>
      <c r="E234">
        <v>29</v>
      </c>
      <c r="F234" t="s">
        <v>886</v>
      </c>
      <c r="G234" s="2" t="s">
        <v>96</v>
      </c>
      <c r="H234" s="6">
        <v>38</v>
      </c>
      <c r="I234" s="7">
        <v>-3</v>
      </c>
      <c r="J234" s="35">
        <v>38</v>
      </c>
      <c r="K234" s="35">
        <v>38</v>
      </c>
      <c r="L234" s="35">
        <f>J234-K234</f>
        <v>0</v>
      </c>
      <c r="M234" s="6">
        <v>30</v>
      </c>
      <c r="N234" s="7">
        <v>0</v>
      </c>
      <c r="O234" s="35">
        <v>30</v>
      </c>
      <c r="P234" s="35">
        <v>31</v>
      </c>
      <c r="Q234" s="35">
        <f>O234-P234</f>
        <v>-1</v>
      </c>
      <c r="R234" s="6">
        <v>17</v>
      </c>
      <c r="S234" s="7">
        <v>1</v>
      </c>
      <c r="T234" s="35">
        <v>16</v>
      </c>
      <c r="U234" s="35">
        <v>18</v>
      </c>
      <c r="V234" s="35">
        <f>T234-U234</f>
        <v>-2</v>
      </c>
      <c r="W234" s="6">
        <v>8</v>
      </c>
      <c r="X234" s="7">
        <v>-3</v>
      </c>
      <c r="Y234" s="8" t="s">
        <v>639</v>
      </c>
      <c r="AD234" s="6"/>
      <c r="AE234" s="7"/>
      <c r="AF234" s="6"/>
      <c r="AG234" s="6"/>
      <c r="AH234" s="7"/>
      <c r="AI234" s="6"/>
      <c r="AJ234" s="6"/>
      <c r="AK234" s="7"/>
      <c r="AR234" s="6"/>
      <c r="AS234" s="6"/>
    </row>
    <row r="235" spans="1:47" ht="13.5" customHeight="1" x14ac:dyDescent="0.25">
      <c r="B235" t="s">
        <v>267</v>
      </c>
      <c r="C235" s="9" t="s">
        <v>587</v>
      </c>
      <c r="D235" s="39">
        <v>39477</v>
      </c>
      <c r="E235">
        <v>2</v>
      </c>
      <c r="F235" t="s">
        <v>678</v>
      </c>
      <c r="G235" s="2" t="s">
        <v>194</v>
      </c>
      <c r="H235" s="6">
        <v>37</v>
      </c>
      <c r="I235" s="7">
        <v>0</v>
      </c>
      <c r="L235" s="34"/>
      <c r="M235" s="6">
        <v>32</v>
      </c>
      <c r="N235" s="7">
        <v>-3</v>
      </c>
      <c r="Q235" s="34"/>
      <c r="R235" s="6">
        <v>21</v>
      </c>
      <c r="S235" s="7">
        <v>1</v>
      </c>
      <c r="V235" s="34"/>
      <c r="W235" s="6">
        <v>5</v>
      </c>
      <c r="X235" s="7">
        <v>3</v>
      </c>
      <c r="Y235" s="8" t="s">
        <v>639</v>
      </c>
      <c r="AR235" s="6"/>
      <c r="AS235" s="6"/>
    </row>
    <row r="236" spans="1:47" ht="13.5" customHeight="1" x14ac:dyDescent="0.25">
      <c r="B236" t="s">
        <v>268</v>
      </c>
      <c r="C236" s="9" t="s">
        <v>315</v>
      </c>
      <c r="D236" s="39">
        <v>39479</v>
      </c>
      <c r="E236">
        <v>4</v>
      </c>
      <c r="F236" t="s">
        <v>830</v>
      </c>
      <c r="G236" s="2" t="s">
        <v>224</v>
      </c>
      <c r="H236" s="6">
        <v>40</v>
      </c>
      <c r="I236" s="7">
        <v>3</v>
      </c>
      <c r="L236" s="34"/>
      <c r="M236" s="6">
        <v>31</v>
      </c>
      <c r="N236" s="7">
        <v>-2</v>
      </c>
      <c r="Q236" s="34"/>
      <c r="R236" s="6">
        <v>17</v>
      </c>
      <c r="S236" s="7">
        <v>-2</v>
      </c>
      <c r="V236" s="34"/>
      <c r="W236" s="6">
        <v>9</v>
      </c>
      <c r="X236" s="7">
        <v>5</v>
      </c>
      <c r="Y236" s="8" t="s">
        <v>639</v>
      </c>
      <c r="AD236" s="6"/>
      <c r="AE236" s="7"/>
      <c r="AF236" s="6"/>
      <c r="AG236" s="6"/>
      <c r="AH236" s="7"/>
      <c r="AI236" s="6"/>
      <c r="AJ236" s="6"/>
      <c r="AK236" s="7"/>
      <c r="AR236" s="6"/>
      <c r="AS236" s="6"/>
    </row>
    <row r="237" spans="1:47" ht="13.5" customHeight="1" x14ac:dyDescent="0.25">
      <c r="B237" t="s">
        <v>268</v>
      </c>
      <c r="C237" s="9" t="s">
        <v>544</v>
      </c>
      <c r="D237" s="39">
        <v>39486</v>
      </c>
      <c r="F237" t="s">
        <v>577</v>
      </c>
      <c r="G237" s="2"/>
      <c r="H237" s="6">
        <v>42</v>
      </c>
      <c r="I237" s="7">
        <v>1</v>
      </c>
      <c r="J237" s="35">
        <v>43</v>
      </c>
      <c r="K237" s="35">
        <v>41</v>
      </c>
      <c r="L237" s="35">
        <f>J237-K237</f>
        <v>2</v>
      </c>
      <c r="M237" s="6">
        <v>33</v>
      </c>
      <c r="N237" s="7">
        <v>1</v>
      </c>
      <c r="O237" s="35">
        <v>31</v>
      </c>
      <c r="P237" s="35">
        <v>34</v>
      </c>
      <c r="Q237" s="35">
        <f>O237-P237</f>
        <v>-3</v>
      </c>
      <c r="R237" s="6">
        <v>13</v>
      </c>
      <c r="S237" s="7">
        <v>-4</v>
      </c>
      <c r="T237" s="35">
        <v>13</v>
      </c>
      <c r="U237" s="35">
        <v>14</v>
      </c>
      <c r="V237" s="35">
        <f>T237-U237</f>
        <v>-1</v>
      </c>
      <c r="W237" s="6">
        <v>9</v>
      </c>
      <c r="X237" s="7">
        <v>0</v>
      </c>
      <c r="Y237" t="s">
        <v>639</v>
      </c>
      <c r="Z237" t="s">
        <v>840</v>
      </c>
      <c r="AD237" s="6"/>
      <c r="AE237" s="7"/>
      <c r="AF237" s="6"/>
      <c r="AG237" s="6"/>
      <c r="AH237" s="7"/>
      <c r="AI237" s="6"/>
      <c r="AJ237" s="6"/>
      <c r="AK237" s="7"/>
      <c r="AR237" s="6"/>
      <c r="AS237" s="6"/>
    </row>
    <row r="238" spans="1:47" ht="13.5" customHeight="1" x14ac:dyDescent="0.25">
      <c r="B238" t="s">
        <v>268</v>
      </c>
      <c r="C238" s="9" t="s">
        <v>692</v>
      </c>
      <c r="D238" s="39">
        <v>39492</v>
      </c>
      <c r="E238">
        <v>16</v>
      </c>
      <c r="F238" t="s">
        <v>821</v>
      </c>
      <c r="G238" s="2" t="s">
        <v>192</v>
      </c>
      <c r="H238" s="6">
        <v>41</v>
      </c>
      <c r="I238" s="7">
        <v>0</v>
      </c>
      <c r="J238" s="35">
        <v>40</v>
      </c>
      <c r="K238" s="35">
        <v>44</v>
      </c>
      <c r="L238" s="35">
        <f>J238-K238</f>
        <v>-4</v>
      </c>
      <c r="M238" s="6">
        <v>32</v>
      </c>
      <c r="N238" s="7">
        <v>-1</v>
      </c>
      <c r="O238" s="35">
        <v>33</v>
      </c>
      <c r="P238" s="35">
        <v>30</v>
      </c>
      <c r="Q238" s="35">
        <f>O238-P238</f>
        <v>3</v>
      </c>
      <c r="R238" s="6">
        <v>16</v>
      </c>
      <c r="S238" s="7">
        <v>0</v>
      </c>
      <c r="T238" s="35">
        <v>15</v>
      </c>
      <c r="U238" s="35">
        <v>15</v>
      </c>
      <c r="V238" s="35">
        <f>T238-U238</f>
        <v>0</v>
      </c>
      <c r="W238" s="6">
        <v>9</v>
      </c>
      <c r="X238" s="7">
        <v>1</v>
      </c>
      <c r="Y238" s="8" t="s">
        <v>842</v>
      </c>
      <c r="AC238" s="6">
        <v>51</v>
      </c>
      <c r="AD238" s="6">
        <v>37</v>
      </c>
      <c r="AE238" s="7">
        <f>AC238-AD238</f>
        <v>14</v>
      </c>
      <c r="AF238" s="6">
        <v>36</v>
      </c>
      <c r="AG238" s="6">
        <v>57</v>
      </c>
      <c r="AH238" s="7">
        <f>AF238-AG238</f>
        <v>-21</v>
      </c>
      <c r="AI238" s="6">
        <v>27</v>
      </c>
      <c r="AJ238" s="6">
        <v>25</v>
      </c>
      <c r="AK238" s="7">
        <f>AI238-AJ238</f>
        <v>2</v>
      </c>
      <c r="AL238" s="4" t="s">
        <v>826</v>
      </c>
      <c r="AM238" s="6">
        <v>29</v>
      </c>
      <c r="AN238" s="6">
        <v>27</v>
      </c>
      <c r="AO238" s="6">
        <v>6</v>
      </c>
      <c r="AQ238" s="4" t="s">
        <v>876</v>
      </c>
      <c r="AR238" s="6">
        <v>24</v>
      </c>
      <c r="AS238" s="6">
        <v>60</v>
      </c>
      <c r="AT238" s="7">
        <f>AR238-AS238</f>
        <v>-36</v>
      </c>
      <c r="AU238" s="4" t="s">
        <v>871</v>
      </c>
    </row>
    <row r="239" spans="1:47" ht="13.5" customHeight="1" x14ac:dyDescent="0.25">
      <c r="B239" t="s">
        <v>268</v>
      </c>
      <c r="C239" s="9" t="s">
        <v>319</v>
      </c>
      <c r="D239" s="39">
        <v>39493</v>
      </c>
      <c r="E239">
        <v>20</v>
      </c>
      <c r="F239" t="s">
        <v>678</v>
      </c>
      <c r="G239" s="2" t="s">
        <v>82</v>
      </c>
      <c r="H239" s="6">
        <v>37</v>
      </c>
      <c r="I239" s="7">
        <v>0</v>
      </c>
      <c r="L239" s="34"/>
      <c r="M239" s="6">
        <v>34</v>
      </c>
      <c r="N239" s="7">
        <v>2</v>
      </c>
      <c r="Q239" s="34"/>
      <c r="R239" s="6">
        <v>21</v>
      </c>
      <c r="S239" s="7">
        <v>0</v>
      </c>
      <c r="V239" s="34"/>
      <c r="W239" s="6">
        <v>3</v>
      </c>
      <c r="X239" s="7">
        <v>-2</v>
      </c>
      <c r="Y239" s="8" t="s">
        <v>639</v>
      </c>
      <c r="AC239" s="6"/>
      <c r="AD239" s="6"/>
      <c r="AE239" s="7"/>
      <c r="AF239" s="6"/>
      <c r="AG239" s="6"/>
      <c r="AH239" s="7"/>
      <c r="AI239" s="6"/>
      <c r="AJ239" s="6"/>
      <c r="AK239" s="7"/>
      <c r="AR239" s="6"/>
      <c r="AS239" s="6"/>
    </row>
    <row r="240" spans="1:47" ht="13.5" customHeight="1" x14ac:dyDescent="0.25">
      <c r="B240" t="s">
        <v>268</v>
      </c>
      <c r="C240" s="9" t="s">
        <v>437</v>
      </c>
      <c r="D240" s="39">
        <v>39496</v>
      </c>
      <c r="E240">
        <v>22</v>
      </c>
      <c r="F240" t="s">
        <v>821</v>
      </c>
      <c r="G240" s="2" t="s">
        <v>56</v>
      </c>
      <c r="H240" s="6">
        <v>40</v>
      </c>
      <c r="I240" s="7">
        <v>-1</v>
      </c>
      <c r="J240" s="35">
        <v>37</v>
      </c>
      <c r="K240" s="35">
        <v>43</v>
      </c>
      <c r="L240" s="35">
        <f>J240-K240</f>
        <v>-6</v>
      </c>
      <c r="M240" s="6">
        <v>34</v>
      </c>
      <c r="N240" s="7">
        <v>2</v>
      </c>
      <c r="O240" s="35">
        <v>34</v>
      </c>
      <c r="P240" s="35">
        <v>34</v>
      </c>
      <c r="Q240" s="35">
        <f>O240-P240</f>
        <v>0</v>
      </c>
      <c r="R240" s="6">
        <v>16</v>
      </c>
      <c r="S240" s="7">
        <v>0</v>
      </c>
      <c r="T240" s="35">
        <v>16</v>
      </c>
      <c r="U240" s="35">
        <v>15</v>
      </c>
      <c r="V240" s="35">
        <f>T240-U240</f>
        <v>1</v>
      </c>
      <c r="W240" s="6">
        <v>6</v>
      </c>
      <c r="X240" s="7">
        <v>-3</v>
      </c>
      <c r="Y240" s="8" t="s">
        <v>842</v>
      </c>
      <c r="AC240" s="6"/>
      <c r="AD240" s="6"/>
      <c r="AE240" s="7"/>
      <c r="AF240" s="6"/>
      <c r="AG240" s="6"/>
      <c r="AH240" s="7"/>
      <c r="AI240" s="6"/>
      <c r="AJ240" s="6"/>
      <c r="AK240" s="7"/>
      <c r="AR240" s="6"/>
      <c r="AS240" s="6"/>
    </row>
    <row r="241" spans="2:47" ht="13.5" customHeight="1" x14ac:dyDescent="0.25">
      <c r="B241" t="s">
        <v>268</v>
      </c>
      <c r="C241" s="9" t="s">
        <v>392</v>
      </c>
      <c r="D241" s="39">
        <v>39499</v>
      </c>
      <c r="F241" t="s">
        <v>577</v>
      </c>
      <c r="G241" s="2"/>
      <c r="H241" s="6">
        <v>39</v>
      </c>
      <c r="I241" s="7">
        <v>2</v>
      </c>
      <c r="J241" s="35">
        <v>39</v>
      </c>
      <c r="K241" s="35">
        <v>38</v>
      </c>
      <c r="L241" s="35">
        <f>J241-K241</f>
        <v>1</v>
      </c>
      <c r="M241" s="6">
        <v>37</v>
      </c>
      <c r="N241" s="7">
        <v>-1</v>
      </c>
      <c r="O241" s="35">
        <v>35</v>
      </c>
      <c r="P241" s="35">
        <v>40</v>
      </c>
      <c r="Q241" s="35">
        <f>O241-P241</f>
        <v>-5</v>
      </c>
      <c r="R241" s="6">
        <v>16</v>
      </c>
      <c r="S241" s="7">
        <v>0</v>
      </c>
      <c r="T241" s="35">
        <v>17</v>
      </c>
      <c r="U241" s="35">
        <v>14</v>
      </c>
      <c r="V241" s="35">
        <f>T241-U241</f>
        <v>3</v>
      </c>
      <c r="W241" s="6">
        <v>2</v>
      </c>
      <c r="X241" s="7">
        <v>3</v>
      </c>
      <c r="Y241" s="8" t="s">
        <v>718</v>
      </c>
      <c r="Z241" t="s">
        <v>840</v>
      </c>
      <c r="AC241" s="6">
        <v>35</v>
      </c>
      <c r="AD241" s="6">
        <v>35</v>
      </c>
      <c r="AE241" s="7">
        <f>AC241-AD241</f>
        <v>0</v>
      </c>
      <c r="AF241" s="6">
        <v>31</v>
      </c>
      <c r="AG241" s="6">
        <v>55</v>
      </c>
      <c r="AH241" s="7">
        <f>AF241-AG241</f>
        <v>-24</v>
      </c>
      <c r="AI241" s="6">
        <v>19</v>
      </c>
      <c r="AJ241" s="6">
        <v>22</v>
      </c>
      <c r="AK241" s="7">
        <f>AI241-AJ241</f>
        <v>-3</v>
      </c>
      <c r="AL241" s="4" t="s">
        <v>870</v>
      </c>
      <c r="AR241" s="6"/>
      <c r="AS241" s="6"/>
    </row>
    <row r="242" spans="2:47" ht="13.5" customHeight="1" x14ac:dyDescent="0.25">
      <c r="B242" t="s">
        <v>268</v>
      </c>
      <c r="C242" s="9" t="s">
        <v>688</v>
      </c>
      <c r="D242" s="39">
        <v>39500</v>
      </c>
      <c r="E242">
        <v>26</v>
      </c>
      <c r="F242" t="s">
        <v>886</v>
      </c>
      <c r="G242" s="2" t="s">
        <v>96</v>
      </c>
      <c r="H242" s="6">
        <v>41</v>
      </c>
      <c r="I242" s="7">
        <v>3</v>
      </c>
      <c r="J242" s="35">
        <v>41</v>
      </c>
      <c r="K242" s="35">
        <v>41</v>
      </c>
      <c r="L242" s="35">
        <f>J242-K242</f>
        <v>0</v>
      </c>
      <c r="M242" s="6">
        <v>30</v>
      </c>
      <c r="N242" s="7">
        <v>0</v>
      </c>
      <c r="O242" s="35">
        <v>26</v>
      </c>
      <c r="P242" s="35">
        <v>33</v>
      </c>
      <c r="Q242" s="35">
        <f>O242-P242</f>
        <v>-7</v>
      </c>
      <c r="R242" s="6">
        <v>17</v>
      </c>
      <c r="S242" s="7">
        <v>0</v>
      </c>
      <c r="T242" s="35">
        <v>19</v>
      </c>
      <c r="U242" s="35">
        <v>16</v>
      </c>
      <c r="V242" s="35">
        <f>T242-U242</f>
        <v>3</v>
      </c>
      <c r="W242" s="6">
        <v>11</v>
      </c>
      <c r="X242" s="7">
        <v>3</v>
      </c>
      <c r="Y242" s="8" t="s">
        <v>639</v>
      </c>
      <c r="AC242" s="6"/>
      <c r="AD242" s="6"/>
      <c r="AE242" s="7"/>
      <c r="AF242" s="6"/>
      <c r="AG242" s="6"/>
      <c r="AH242" s="7"/>
      <c r="AI242" s="6"/>
      <c r="AJ242" s="6"/>
      <c r="AK242" s="7"/>
      <c r="AR242" s="6"/>
      <c r="AS242" s="6"/>
    </row>
    <row r="243" spans="2:47" ht="13.5" customHeight="1" x14ac:dyDescent="0.25">
      <c r="B243" t="s">
        <v>268</v>
      </c>
      <c r="C243" s="9" t="s">
        <v>566</v>
      </c>
      <c r="D243" s="39">
        <v>39503</v>
      </c>
      <c r="E243">
        <v>1</v>
      </c>
      <c r="F243" t="s">
        <v>821</v>
      </c>
      <c r="G243" s="2" t="s">
        <v>54</v>
      </c>
      <c r="H243" s="6">
        <v>40</v>
      </c>
      <c r="I243" s="7">
        <v>0</v>
      </c>
      <c r="J243" s="35">
        <v>38</v>
      </c>
      <c r="K243" s="35">
        <v>43</v>
      </c>
      <c r="L243" s="35">
        <f>J243-K243</f>
        <v>-5</v>
      </c>
      <c r="M243" s="6">
        <v>33</v>
      </c>
      <c r="N243" s="7">
        <v>-1</v>
      </c>
      <c r="O243" s="35">
        <v>33</v>
      </c>
      <c r="P243" s="35">
        <v>34</v>
      </c>
      <c r="Q243" s="35">
        <f>O243-P243</f>
        <v>-1</v>
      </c>
      <c r="R243" s="6">
        <v>16</v>
      </c>
      <c r="S243" s="7">
        <v>0</v>
      </c>
      <c r="T243" s="35">
        <v>17</v>
      </c>
      <c r="U243" s="35">
        <v>15</v>
      </c>
      <c r="V243" s="35">
        <f>T243-U243</f>
        <v>2</v>
      </c>
      <c r="W243" s="6">
        <v>7</v>
      </c>
      <c r="X243" s="7">
        <v>1</v>
      </c>
      <c r="Y243" s="8" t="s">
        <v>842</v>
      </c>
      <c r="AC243" s="6">
        <v>39</v>
      </c>
      <c r="AD243" s="6">
        <v>37</v>
      </c>
      <c r="AE243" s="7">
        <f>AC243-AD243</f>
        <v>2</v>
      </c>
      <c r="AF243" s="6">
        <v>25</v>
      </c>
      <c r="AG243" s="6">
        <v>59</v>
      </c>
      <c r="AH243" s="7">
        <f>AF243-AG243</f>
        <v>-34</v>
      </c>
      <c r="AI243" s="6"/>
      <c r="AJ243" s="6"/>
      <c r="AK243" s="7"/>
      <c r="AL243" s="4" t="s">
        <v>875</v>
      </c>
      <c r="AR243" s="6"/>
      <c r="AS243" s="6"/>
    </row>
    <row r="244" spans="2:47" ht="13.5" customHeight="1" x14ac:dyDescent="0.25">
      <c r="B244" t="s">
        <v>294</v>
      </c>
      <c r="C244" s="9" t="s">
        <v>506</v>
      </c>
      <c r="D244" s="39">
        <v>39514</v>
      </c>
      <c r="E244">
        <v>11</v>
      </c>
      <c r="F244" t="s">
        <v>830</v>
      </c>
      <c r="G244" s="2" t="s">
        <v>224</v>
      </c>
      <c r="H244" s="6">
        <v>37</v>
      </c>
      <c r="I244" s="7">
        <v>-3</v>
      </c>
      <c r="L244" s="34"/>
      <c r="M244" s="6">
        <v>34</v>
      </c>
      <c r="N244" s="7">
        <v>3</v>
      </c>
      <c r="Q244" s="34"/>
      <c r="R244" s="6">
        <v>19</v>
      </c>
      <c r="S244" s="7">
        <v>2</v>
      </c>
      <c r="V244" s="34"/>
      <c r="W244" s="6">
        <v>3</v>
      </c>
      <c r="X244" s="7">
        <v>-6</v>
      </c>
      <c r="Y244" s="8" t="s">
        <v>639</v>
      </c>
      <c r="AC244" s="6"/>
      <c r="AD244" s="6"/>
      <c r="AE244" s="30">
        <v>5.23</v>
      </c>
      <c r="AF244" s="6"/>
      <c r="AG244" s="6"/>
      <c r="AH244" s="30">
        <v>4.59</v>
      </c>
      <c r="AI244" s="6"/>
      <c r="AJ244" s="6"/>
      <c r="AK244" s="30">
        <v>4.16</v>
      </c>
      <c r="AL244" s="4" t="s">
        <v>879</v>
      </c>
      <c r="AR244" s="6"/>
      <c r="AS244" s="6"/>
    </row>
    <row r="245" spans="2:47" ht="13.5" customHeight="1" x14ac:dyDescent="0.25">
      <c r="B245" t="s">
        <v>294</v>
      </c>
      <c r="C245" s="9" t="s">
        <v>506</v>
      </c>
      <c r="D245" s="39">
        <v>39514</v>
      </c>
      <c r="F245" t="s">
        <v>577</v>
      </c>
      <c r="G245" s="2"/>
      <c r="H245" s="6">
        <v>41</v>
      </c>
      <c r="I245" s="7">
        <v>-1</v>
      </c>
      <c r="J245" s="35">
        <v>44</v>
      </c>
      <c r="K245" s="35">
        <v>39</v>
      </c>
      <c r="L245" s="35">
        <f>J245-K245</f>
        <v>5</v>
      </c>
      <c r="M245" s="6">
        <v>32</v>
      </c>
      <c r="N245" s="7">
        <v>0</v>
      </c>
      <c r="O245" s="35">
        <v>27</v>
      </c>
      <c r="P245" s="35">
        <v>35</v>
      </c>
      <c r="Q245" s="35">
        <f>O245-P245</f>
        <v>-8</v>
      </c>
      <c r="R245" s="6">
        <v>15</v>
      </c>
      <c r="S245" s="7">
        <v>0</v>
      </c>
      <c r="T245" s="35">
        <v>15</v>
      </c>
      <c r="U245" s="35">
        <v>16</v>
      </c>
      <c r="V245" s="35">
        <f>T245-U245</f>
        <v>-1</v>
      </c>
      <c r="W245" s="6">
        <v>9</v>
      </c>
      <c r="X245" s="7">
        <v>-1</v>
      </c>
      <c r="Y245" s="8" t="s">
        <v>639</v>
      </c>
      <c r="Z245" t="s">
        <v>840</v>
      </c>
      <c r="AC245" s="6"/>
      <c r="AD245" s="6"/>
      <c r="AE245" s="30"/>
      <c r="AF245" s="6"/>
      <c r="AG245" s="6"/>
      <c r="AH245" s="30"/>
      <c r="AI245" s="6"/>
      <c r="AJ245" s="6"/>
      <c r="AK245" s="30"/>
      <c r="AR245" s="6"/>
      <c r="AS245" s="6"/>
    </row>
    <row r="246" spans="2:47" ht="13.5" customHeight="1" x14ac:dyDescent="0.25">
      <c r="B246" t="s">
        <v>294</v>
      </c>
      <c r="C246" s="10" t="s">
        <v>340</v>
      </c>
      <c r="D246" s="39">
        <v>39521</v>
      </c>
      <c r="E246">
        <v>16</v>
      </c>
      <c r="F246" t="s">
        <v>678</v>
      </c>
      <c r="G246" s="2" t="s">
        <v>873</v>
      </c>
      <c r="H246" s="6">
        <v>40</v>
      </c>
      <c r="I246" s="7">
        <v>3</v>
      </c>
      <c r="L246" s="34"/>
      <c r="M246" s="6">
        <v>31</v>
      </c>
      <c r="N246" s="7">
        <v>-3</v>
      </c>
      <c r="Q246" s="34"/>
      <c r="R246" s="6">
        <v>20</v>
      </c>
      <c r="S246" s="7">
        <v>-1</v>
      </c>
      <c r="V246" s="34"/>
      <c r="W246" s="6">
        <v>9</v>
      </c>
      <c r="X246" s="7">
        <v>6</v>
      </c>
      <c r="Y246" s="8" t="s">
        <v>639</v>
      </c>
      <c r="AC246" s="6"/>
      <c r="AD246" s="6"/>
      <c r="AE246" s="7"/>
      <c r="AF246" s="6"/>
      <c r="AG246" s="6"/>
      <c r="AH246" s="7"/>
      <c r="AI246" s="6"/>
      <c r="AJ246" s="6"/>
      <c r="AK246" s="7"/>
      <c r="AR246" s="6"/>
      <c r="AS246" s="6"/>
    </row>
    <row r="247" spans="2:47" ht="13.5" customHeight="1" x14ac:dyDescent="0.25">
      <c r="B247" t="s">
        <v>294</v>
      </c>
      <c r="C247" s="9" t="s">
        <v>594</v>
      </c>
      <c r="D247" s="39">
        <v>39520</v>
      </c>
      <c r="E247">
        <v>16</v>
      </c>
      <c r="F247" t="s">
        <v>821</v>
      </c>
      <c r="G247" s="2" t="s">
        <v>192</v>
      </c>
      <c r="H247" s="6">
        <v>43</v>
      </c>
      <c r="I247" s="7">
        <v>3</v>
      </c>
      <c r="J247" s="35">
        <v>42</v>
      </c>
      <c r="K247" s="35">
        <v>45</v>
      </c>
      <c r="L247" s="35">
        <f>J247-K247</f>
        <v>-3</v>
      </c>
      <c r="M247" s="6">
        <v>27</v>
      </c>
      <c r="N247" s="7">
        <v>-6</v>
      </c>
      <c r="O247" s="35">
        <v>27</v>
      </c>
      <c r="P247" s="35">
        <v>28</v>
      </c>
      <c r="Q247" s="35">
        <f>O247-P247</f>
        <v>-1</v>
      </c>
      <c r="R247" s="6">
        <v>16</v>
      </c>
      <c r="S247" s="7">
        <v>0</v>
      </c>
      <c r="T247" s="35">
        <v>17</v>
      </c>
      <c r="U247" s="35">
        <v>15</v>
      </c>
      <c r="V247" s="35">
        <f>T247-U247</f>
        <v>2</v>
      </c>
      <c r="W247" s="6">
        <v>16</v>
      </c>
      <c r="X247" s="7">
        <v>9</v>
      </c>
      <c r="Y247" s="8" t="s">
        <v>842</v>
      </c>
      <c r="AC247" s="6">
        <v>51</v>
      </c>
      <c r="AD247" s="6">
        <v>37</v>
      </c>
      <c r="AE247" s="7">
        <f>AC247-AD247</f>
        <v>14</v>
      </c>
      <c r="AF247" s="6">
        <v>33</v>
      </c>
      <c r="AG247" s="6">
        <v>59</v>
      </c>
      <c r="AH247" s="7">
        <f>AF247-AG247</f>
        <v>-26</v>
      </c>
      <c r="AI247" s="6">
        <v>29</v>
      </c>
      <c r="AJ247" s="6">
        <v>35</v>
      </c>
      <c r="AK247" s="7">
        <f>AI247-AJ247</f>
        <v>-6</v>
      </c>
      <c r="AL247" s="4" t="s">
        <v>826</v>
      </c>
      <c r="AM247" s="6">
        <v>32</v>
      </c>
      <c r="AN247" s="6">
        <v>24</v>
      </c>
      <c r="AO247" s="6">
        <v>7</v>
      </c>
      <c r="AQ247" s="4" t="s">
        <v>876</v>
      </c>
      <c r="AR247" s="6">
        <v>21</v>
      </c>
      <c r="AS247" s="6">
        <v>64</v>
      </c>
      <c r="AT247" s="7">
        <f>AR247-AS247</f>
        <v>-43</v>
      </c>
      <c r="AU247" s="4" t="s">
        <v>871</v>
      </c>
    </row>
    <row r="248" spans="2:47" ht="13.5" customHeight="1" x14ac:dyDescent="0.25">
      <c r="B248" t="s">
        <v>294</v>
      </c>
      <c r="C248" s="9" t="s">
        <v>359</v>
      </c>
      <c r="D248" s="39">
        <v>39520</v>
      </c>
      <c r="E248">
        <v>1</v>
      </c>
      <c r="F248" t="s">
        <v>577</v>
      </c>
      <c r="G248" s="2"/>
      <c r="H248" s="6">
        <v>40</v>
      </c>
      <c r="I248" s="7">
        <v>1</v>
      </c>
      <c r="J248" s="35">
        <v>43</v>
      </c>
      <c r="K248" s="35">
        <v>37</v>
      </c>
      <c r="L248" s="35">
        <f>J248-K248</f>
        <v>6</v>
      </c>
      <c r="M248" s="6">
        <v>35</v>
      </c>
      <c r="N248" s="7">
        <v>-2</v>
      </c>
      <c r="O248" s="35">
        <v>34</v>
      </c>
      <c r="P248" s="35">
        <v>36</v>
      </c>
      <c r="Q248" s="35">
        <f>O248-P248</f>
        <v>-2</v>
      </c>
      <c r="R248" s="6">
        <v>18</v>
      </c>
      <c r="S248" s="7">
        <v>2</v>
      </c>
      <c r="T248" s="35">
        <v>16</v>
      </c>
      <c r="U248" s="35">
        <v>20</v>
      </c>
      <c r="V248" s="35">
        <f>T248-U248</f>
        <v>-4</v>
      </c>
      <c r="W248" s="6">
        <v>5</v>
      </c>
      <c r="X248" s="7">
        <v>3</v>
      </c>
      <c r="Y248" s="8" t="s">
        <v>718</v>
      </c>
      <c r="Z248" t="s">
        <v>840</v>
      </c>
      <c r="AC248" s="6">
        <v>38</v>
      </c>
      <c r="AD248" s="6">
        <v>34</v>
      </c>
      <c r="AE248" s="7">
        <f>AC248-AD248</f>
        <v>4</v>
      </c>
      <c r="AF248" s="6">
        <v>27</v>
      </c>
      <c r="AG248" s="6">
        <v>58</v>
      </c>
      <c r="AH248" s="7">
        <f>AF248-AG248</f>
        <v>-31</v>
      </c>
      <c r="AI248" s="6">
        <v>19</v>
      </c>
      <c r="AJ248" s="6">
        <v>26</v>
      </c>
      <c r="AK248" s="7">
        <f>AI248-AJ248</f>
        <v>-7</v>
      </c>
      <c r="AL248" s="4" t="s">
        <v>870</v>
      </c>
      <c r="AR248" s="6"/>
      <c r="AS248" s="6"/>
    </row>
    <row r="249" spans="2:47" ht="13.5" customHeight="1" x14ac:dyDescent="0.25">
      <c r="B249" t="s">
        <v>294</v>
      </c>
      <c r="C249" s="9" t="s">
        <v>514</v>
      </c>
      <c r="D249" s="39">
        <v>39521</v>
      </c>
      <c r="E249">
        <v>18</v>
      </c>
      <c r="F249" t="s">
        <v>678</v>
      </c>
      <c r="G249" s="2" t="s">
        <v>82</v>
      </c>
      <c r="H249" s="6">
        <v>42</v>
      </c>
      <c r="I249" s="7">
        <v>2</v>
      </c>
      <c r="J249" s="34"/>
      <c r="K249" s="34"/>
      <c r="L249" s="34"/>
      <c r="M249" s="6">
        <v>29</v>
      </c>
      <c r="N249" s="7">
        <v>-2</v>
      </c>
      <c r="Q249" s="34"/>
      <c r="R249" s="6">
        <v>21</v>
      </c>
      <c r="S249" s="7">
        <v>1</v>
      </c>
      <c r="V249" s="34"/>
      <c r="W249" s="6">
        <v>13</v>
      </c>
      <c r="X249" s="7">
        <v>4</v>
      </c>
      <c r="Y249" s="8" t="s">
        <v>639</v>
      </c>
      <c r="AC249" s="6"/>
      <c r="AD249" s="6"/>
      <c r="AE249" s="7"/>
      <c r="AF249" s="6"/>
      <c r="AG249" s="6"/>
      <c r="AH249" s="7"/>
      <c r="AI249" s="6"/>
      <c r="AJ249" s="6"/>
      <c r="AK249" s="7"/>
      <c r="AR249" s="6"/>
      <c r="AS249" s="6"/>
    </row>
    <row r="250" spans="2:47" ht="13.5" customHeight="1" x14ac:dyDescent="0.25">
      <c r="B250" t="s">
        <v>294</v>
      </c>
      <c r="C250" s="9" t="s">
        <v>566</v>
      </c>
      <c r="D250" s="39">
        <v>39532</v>
      </c>
      <c r="E250">
        <v>28</v>
      </c>
      <c r="F250" t="s">
        <v>821</v>
      </c>
      <c r="G250" s="2" t="s">
        <v>54</v>
      </c>
      <c r="H250" s="6">
        <v>43</v>
      </c>
      <c r="I250" s="7">
        <v>0</v>
      </c>
      <c r="J250" s="35">
        <v>42</v>
      </c>
      <c r="K250" s="35">
        <v>44</v>
      </c>
      <c r="L250" s="35">
        <f>J250-K250</f>
        <v>-2</v>
      </c>
      <c r="M250" s="6">
        <v>29</v>
      </c>
      <c r="N250" s="7">
        <v>2</v>
      </c>
      <c r="O250" s="35">
        <v>28</v>
      </c>
      <c r="P250" s="35">
        <v>30</v>
      </c>
      <c r="Q250" s="35">
        <f>O250-P250</f>
        <v>-2</v>
      </c>
      <c r="R250" s="6">
        <v>17</v>
      </c>
      <c r="S250" s="7">
        <v>1</v>
      </c>
      <c r="T250" s="35">
        <v>17</v>
      </c>
      <c r="U250" s="35">
        <v>16</v>
      </c>
      <c r="V250" s="35">
        <f>T250-U250</f>
        <v>1</v>
      </c>
      <c r="W250" s="6">
        <v>14</v>
      </c>
      <c r="X250" s="7">
        <v>-2</v>
      </c>
      <c r="Y250" s="8" t="s">
        <v>842</v>
      </c>
      <c r="AC250" s="6">
        <v>44</v>
      </c>
      <c r="AD250" s="6">
        <v>34</v>
      </c>
      <c r="AE250" s="7">
        <f>AC250-AD250</f>
        <v>10</v>
      </c>
      <c r="AF250" s="6">
        <v>23</v>
      </c>
      <c r="AG250" s="6">
        <v>63</v>
      </c>
      <c r="AH250" s="7">
        <f>AF250-AG250</f>
        <v>-40</v>
      </c>
      <c r="AI250" s="6"/>
      <c r="AJ250" s="6"/>
      <c r="AK250" s="7"/>
      <c r="AL250" s="4" t="s">
        <v>875</v>
      </c>
      <c r="AR250" s="6"/>
      <c r="AS250" s="6"/>
    </row>
    <row r="251" spans="2:47" ht="13.5" customHeight="1" x14ac:dyDescent="0.25">
      <c r="B251" t="s">
        <v>294</v>
      </c>
      <c r="C251" s="9" t="s">
        <v>677</v>
      </c>
      <c r="D251" s="39">
        <v>39535</v>
      </c>
      <c r="E251">
        <v>1</v>
      </c>
      <c r="F251" t="s">
        <v>886</v>
      </c>
      <c r="G251" s="2" t="s">
        <v>96</v>
      </c>
      <c r="H251" s="6">
        <v>38</v>
      </c>
      <c r="I251" s="7">
        <v>-3</v>
      </c>
      <c r="J251" s="35">
        <v>36</v>
      </c>
      <c r="K251" s="35">
        <v>39</v>
      </c>
      <c r="L251" s="35">
        <f>J251-K251</f>
        <v>-3</v>
      </c>
      <c r="M251" s="6">
        <v>31</v>
      </c>
      <c r="N251" s="7">
        <v>1</v>
      </c>
      <c r="O251" s="35">
        <v>31</v>
      </c>
      <c r="P251" s="35">
        <v>31</v>
      </c>
      <c r="Q251" s="35">
        <f>O251-P251</f>
        <v>0</v>
      </c>
      <c r="R251" s="6">
        <v>17</v>
      </c>
      <c r="S251" s="7">
        <v>0</v>
      </c>
      <c r="T251" s="35">
        <v>17</v>
      </c>
      <c r="U251" s="35">
        <v>17</v>
      </c>
      <c r="V251" s="35">
        <f>T251-U251</f>
        <v>0</v>
      </c>
      <c r="W251" s="6">
        <v>7</v>
      </c>
      <c r="X251" s="7">
        <v>-4</v>
      </c>
      <c r="Y251" s="8" t="s">
        <v>639</v>
      </c>
      <c r="AC251" s="6"/>
      <c r="AD251" s="6"/>
      <c r="AE251" s="7"/>
      <c r="AF251" s="6"/>
      <c r="AG251" s="6"/>
      <c r="AH251" s="7"/>
      <c r="AI251" s="6"/>
      <c r="AJ251" s="6"/>
      <c r="AK251" s="7"/>
      <c r="AR251" s="6"/>
      <c r="AS251" s="6"/>
    </row>
    <row r="252" spans="2:47" ht="13.5" customHeight="1" x14ac:dyDescent="0.25">
      <c r="B252" t="s">
        <v>269</v>
      </c>
      <c r="C252" s="9" t="s">
        <v>571</v>
      </c>
      <c r="D252" s="39">
        <v>39540</v>
      </c>
      <c r="E252">
        <v>6</v>
      </c>
      <c r="F252" t="s">
        <v>678</v>
      </c>
      <c r="G252" s="2" t="s">
        <v>194</v>
      </c>
      <c r="H252" s="6">
        <v>43</v>
      </c>
      <c r="I252" s="7">
        <v>1</v>
      </c>
      <c r="M252" s="6">
        <v>32</v>
      </c>
      <c r="N252" s="7">
        <v>3</v>
      </c>
      <c r="R252" s="6">
        <v>18</v>
      </c>
      <c r="S252" s="7">
        <v>-3</v>
      </c>
      <c r="W252" s="6">
        <v>11</v>
      </c>
      <c r="X252" s="7">
        <v>-2</v>
      </c>
      <c r="Y252" s="8" t="s">
        <v>639</v>
      </c>
      <c r="AC252" s="6"/>
      <c r="AD252" s="6"/>
      <c r="AE252" s="7"/>
      <c r="AF252" s="6"/>
      <c r="AG252" s="6"/>
      <c r="AH252" s="7"/>
      <c r="AI252" s="6"/>
      <c r="AJ252" s="6"/>
      <c r="AK252" s="7"/>
      <c r="AR252" s="6"/>
      <c r="AS252" s="6"/>
    </row>
    <row r="253" spans="2:47" ht="13.5" customHeight="1" x14ac:dyDescent="0.25">
      <c r="B253" t="s">
        <v>269</v>
      </c>
      <c r="C253" s="9" t="s">
        <v>591</v>
      </c>
      <c r="D253" s="39">
        <v>39542</v>
      </c>
      <c r="E253">
        <v>8</v>
      </c>
      <c r="F253" t="s">
        <v>830</v>
      </c>
      <c r="G253" s="2" t="s">
        <v>224</v>
      </c>
      <c r="H253" s="6">
        <v>39</v>
      </c>
      <c r="I253" s="7">
        <v>2</v>
      </c>
      <c r="M253" s="6">
        <v>33</v>
      </c>
      <c r="N253" s="7">
        <v>-1</v>
      </c>
      <c r="R253" s="6">
        <v>17</v>
      </c>
      <c r="S253" s="7">
        <v>-2</v>
      </c>
      <c r="W253" s="6">
        <v>6</v>
      </c>
      <c r="X253" s="7">
        <v>3</v>
      </c>
      <c r="Y253" s="8" t="s">
        <v>639</v>
      </c>
      <c r="AC253" s="6"/>
      <c r="AD253" s="6"/>
      <c r="AE253" s="30">
        <v>4.96</v>
      </c>
      <c r="AH253" s="30">
        <v>4.5</v>
      </c>
      <c r="AI253" s="6"/>
      <c r="AJ253" s="6"/>
      <c r="AK253" s="30">
        <v>4.2699999999999996</v>
      </c>
      <c r="AL253" s="4" t="s">
        <v>879</v>
      </c>
      <c r="AR253" s="6"/>
      <c r="AS253" s="6"/>
    </row>
    <row r="254" spans="2:47" ht="13.5" customHeight="1" x14ac:dyDescent="0.25">
      <c r="B254" t="s">
        <v>269</v>
      </c>
      <c r="C254" s="9" t="s">
        <v>337</v>
      </c>
      <c r="D254" s="39">
        <v>39548</v>
      </c>
      <c r="E254">
        <v>13</v>
      </c>
      <c r="F254" t="s">
        <v>821</v>
      </c>
      <c r="G254" s="2" t="s">
        <v>192</v>
      </c>
      <c r="H254" s="6">
        <v>44</v>
      </c>
      <c r="I254" s="7">
        <v>1</v>
      </c>
      <c r="J254" s="35">
        <v>42</v>
      </c>
      <c r="K254" s="35">
        <v>47</v>
      </c>
      <c r="L254" s="35">
        <f>J254-K254</f>
        <v>-5</v>
      </c>
      <c r="M254" s="6">
        <v>28</v>
      </c>
      <c r="N254" s="7">
        <v>-1</v>
      </c>
      <c r="O254" s="35">
        <v>29</v>
      </c>
      <c r="P254" s="35">
        <v>27</v>
      </c>
      <c r="Q254" s="35">
        <f>O254-P254</f>
        <v>2</v>
      </c>
      <c r="R254" s="6">
        <v>17</v>
      </c>
      <c r="S254" s="7">
        <v>0</v>
      </c>
      <c r="T254" s="35">
        <v>18</v>
      </c>
      <c r="U254" s="35">
        <v>16</v>
      </c>
      <c r="V254" s="35">
        <f>T254-U254</f>
        <v>2</v>
      </c>
      <c r="W254" s="6">
        <v>16</v>
      </c>
      <c r="X254" s="7">
        <v>2</v>
      </c>
      <c r="Y254" s="8" t="s">
        <v>842</v>
      </c>
      <c r="AC254" s="6">
        <v>51</v>
      </c>
      <c r="AD254" s="6">
        <v>38</v>
      </c>
      <c r="AE254" s="7">
        <f>AC254-AD254</f>
        <v>13</v>
      </c>
      <c r="AF254" s="6">
        <v>28</v>
      </c>
      <c r="AG254" s="6">
        <v>65</v>
      </c>
      <c r="AH254" s="7">
        <f>AF254-AG254</f>
        <v>-37</v>
      </c>
      <c r="AI254" s="6">
        <v>26</v>
      </c>
      <c r="AJ254" s="6">
        <v>35</v>
      </c>
      <c r="AK254" s="7">
        <f>AI254-AJ254</f>
        <v>-9</v>
      </c>
      <c r="AL254" s="4" t="s">
        <v>826</v>
      </c>
      <c r="AM254" s="6">
        <v>32</v>
      </c>
      <c r="AN254" s="6">
        <v>19</v>
      </c>
      <c r="AO254" s="6">
        <v>7</v>
      </c>
      <c r="AQ254" s="4" t="s">
        <v>876</v>
      </c>
      <c r="AR254" s="6">
        <v>17</v>
      </c>
      <c r="AS254" s="6">
        <v>68</v>
      </c>
      <c r="AT254" s="7">
        <f>AR254-AS254</f>
        <v>-51</v>
      </c>
      <c r="AU254" s="4" t="s">
        <v>871</v>
      </c>
    </row>
    <row r="255" spans="2:47" ht="13.5" customHeight="1" x14ac:dyDescent="0.25">
      <c r="B255" t="s">
        <v>269</v>
      </c>
      <c r="C255" s="9" t="s">
        <v>640</v>
      </c>
      <c r="D255" s="39">
        <v>39554</v>
      </c>
      <c r="E255">
        <v>20</v>
      </c>
      <c r="F255" t="s">
        <v>830</v>
      </c>
      <c r="G255" s="2" t="s">
        <v>184</v>
      </c>
      <c r="H255" s="6">
        <v>40</v>
      </c>
      <c r="I255" s="7">
        <v>1</v>
      </c>
      <c r="M255" s="6">
        <v>30</v>
      </c>
      <c r="N255" s="7">
        <v>-3</v>
      </c>
      <c r="R255" s="6">
        <v>19</v>
      </c>
      <c r="S255" s="7">
        <v>2</v>
      </c>
      <c r="W255" s="6">
        <v>10</v>
      </c>
      <c r="X255" s="7">
        <v>4</v>
      </c>
      <c r="Y255" s="8" t="s">
        <v>639</v>
      </c>
      <c r="AR255" s="6"/>
      <c r="AS255" s="6"/>
    </row>
    <row r="256" spans="2:47" ht="13.5" customHeight="1" x14ac:dyDescent="0.25">
      <c r="B256" t="s">
        <v>269</v>
      </c>
      <c r="C256" s="9" t="s">
        <v>437</v>
      </c>
      <c r="D256" s="39">
        <v>39556</v>
      </c>
      <c r="E256">
        <v>21</v>
      </c>
      <c r="F256" t="s">
        <v>678</v>
      </c>
      <c r="G256" s="2" t="s">
        <v>82</v>
      </c>
      <c r="H256" s="6">
        <v>39</v>
      </c>
      <c r="I256" s="7">
        <v>-4</v>
      </c>
      <c r="M256" s="6">
        <v>34</v>
      </c>
      <c r="N256" s="7">
        <v>2</v>
      </c>
      <c r="R256" s="6">
        <v>19</v>
      </c>
      <c r="S256" s="7">
        <v>1</v>
      </c>
      <c r="W256" s="6">
        <v>5</v>
      </c>
      <c r="X256" s="7">
        <v>-6</v>
      </c>
      <c r="Y256" s="8" t="s">
        <v>639</v>
      </c>
      <c r="AC256">
        <v>37</v>
      </c>
      <c r="AF256">
        <v>29</v>
      </c>
      <c r="AI256">
        <v>8</v>
      </c>
      <c r="AL256" s="4" t="s">
        <v>892</v>
      </c>
      <c r="AR256" s="6"/>
      <c r="AS256" s="6"/>
    </row>
    <row r="257" spans="2:47" ht="13.5" customHeight="1" x14ac:dyDescent="0.25">
      <c r="B257" t="s">
        <v>269</v>
      </c>
      <c r="C257" s="9" t="s">
        <v>437</v>
      </c>
      <c r="D257" s="39">
        <v>39556</v>
      </c>
      <c r="F257" t="s">
        <v>577</v>
      </c>
      <c r="G257" s="2"/>
      <c r="H257" s="6">
        <v>38</v>
      </c>
      <c r="I257" s="7">
        <v>-3</v>
      </c>
      <c r="J257" s="35">
        <v>40</v>
      </c>
      <c r="K257" s="35">
        <v>36</v>
      </c>
      <c r="L257" s="35">
        <f>J257-K257</f>
        <v>4</v>
      </c>
      <c r="M257" s="6">
        <v>32</v>
      </c>
      <c r="N257" s="7">
        <v>0</v>
      </c>
      <c r="O257" s="35">
        <v>28</v>
      </c>
      <c r="P257" s="35">
        <v>37</v>
      </c>
      <c r="Q257" s="35">
        <f>O257-P257</f>
        <v>-9</v>
      </c>
      <c r="R257" s="6">
        <v>17</v>
      </c>
      <c r="S257" s="7">
        <v>2</v>
      </c>
      <c r="T257" s="35">
        <v>17</v>
      </c>
      <c r="U257" s="35">
        <v>17</v>
      </c>
      <c r="V257" s="35">
        <f>T257-U257</f>
        <v>0</v>
      </c>
      <c r="W257" s="6">
        <v>6</v>
      </c>
      <c r="X257" s="7">
        <v>-3</v>
      </c>
      <c r="Y257" t="s">
        <v>639</v>
      </c>
      <c r="Z257" t="s">
        <v>840</v>
      </c>
      <c r="AR257" s="6"/>
      <c r="AS257" s="6"/>
    </row>
    <row r="258" spans="2:47" ht="13.5" customHeight="1" x14ac:dyDescent="0.25">
      <c r="B258" t="s">
        <v>269</v>
      </c>
      <c r="C258" s="9" t="s">
        <v>599</v>
      </c>
      <c r="D258" s="39">
        <v>39559</v>
      </c>
      <c r="E258">
        <v>24</v>
      </c>
      <c r="F258" t="s">
        <v>821</v>
      </c>
      <c r="G258" s="2" t="s">
        <v>54</v>
      </c>
      <c r="H258" s="6">
        <v>44</v>
      </c>
      <c r="I258" s="7">
        <v>0</v>
      </c>
      <c r="J258" s="35">
        <v>44</v>
      </c>
      <c r="K258" s="35">
        <v>45</v>
      </c>
      <c r="L258" s="35">
        <f>J258-K258</f>
        <v>-1</v>
      </c>
      <c r="M258" s="6">
        <v>26</v>
      </c>
      <c r="N258" s="7">
        <v>-2</v>
      </c>
      <c r="O258" s="35">
        <v>25</v>
      </c>
      <c r="P258" s="35">
        <v>26</v>
      </c>
      <c r="Q258" s="35">
        <f>O258-P258</f>
        <v>-1</v>
      </c>
      <c r="R258" s="6">
        <v>17</v>
      </c>
      <c r="S258" s="7">
        <v>0</v>
      </c>
      <c r="T258" s="35">
        <v>16</v>
      </c>
      <c r="U258" s="35">
        <v>19</v>
      </c>
      <c r="V258" s="35">
        <f>T258-U258</f>
        <v>-3</v>
      </c>
      <c r="W258" s="6">
        <v>18</v>
      </c>
      <c r="X258" s="7">
        <v>2</v>
      </c>
      <c r="Y258" s="8" t="s">
        <v>842</v>
      </c>
      <c r="AC258" s="6">
        <v>42</v>
      </c>
      <c r="AD258" s="6">
        <v>33</v>
      </c>
      <c r="AE258" s="7">
        <f>AC258-AD258</f>
        <v>9</v>
      </c>
      <c r="AF258" s="6">
        <v>17</v>
      </c>
      <c r="AG258" s="6">
        <v>70</v>
      </c>
      <c r="AH258" s="7">
        <f>AF258-AG258</f>
        <v>-53</v>
      </c>
      <c r="AL258" s="4" t="s">
        <v>875</v>
      </c>
      <c r="AR258" s="6"/>
      <c r="AS258" s="6"/>
    </row>
    <row r="259" spans="2:47" ht="13.5" customHeight="1" x14ac:dyDescent="0.25">
      <c r="B259" t="s">
        <v>269</v>
      </c>
      <c r="C259" s="9" t="s">
        <v>363</v>
      </c>
      <c r="D259" s="39">
        <v>39555</v>
      </c>
      <c r="E259">
        <v>27</v>
      </c>
      <c r="F259" t="s">
        <v>577</v>
      </c>
      <c r="G259" s="2" t="s">
        <v>872</v>
      </c>
      <c r="H259" s="6">
        <v>40</v>
      </c>
      <c r="I259" s="7">
        <v>0</v>
      </c>
      <c r="J259" s="35">
        <v>39</v>
      </c>
      <c r="K259" s="35">
        <v>42</v>
      </c>
      <c r="L259" s="35">
        <f>J259-K259</f>
        <v>-3</v>
      </c>
      <c r="M259" s="6">
        <v>31</v>
      </c>
      <c r="N259" s="7">
        <v>-4</v>
      </c>
      <c r="O259" s="35">
        <v>33</v>
      </c>
      <c r="P259" s="35">
        <v>29</v>
      </c>
      <c r="Q259" s="35">
        <f>O259-P259</f>
        <v>4</v>
      </c>
      <c r="R259" s="6">
        <v>19</v>
      </c>
      <c r="S259" s="7">
        <v>1</v>
      </c>
      <c r="T259" s="35">
        <v>18</v>
      </c>
      <c r="U259" s="35">
        <v>20</v>
      </c>
      <c r="V259" s="35">
        <f>T259-U259</f>
        <v>-2</v>
      </c>
      <c r="W259" s="6">
        <v>9</v>
      </c>
      <c r="X259" s="7">
        <v>4</v>
      </c>
      <c r="Y259" s="8" t="s">
        <v>718</v>
      </c>
      <c r="Z259" t="s">
        <v>840</v>
      </c>
      <c r="AC259" s="6">
        <v>35</v>
      </c>
      <c r="AD259" s="6">
        <v>33</v>
      </c>
      <c r="AE259" s="7">
        <f>AC259-AD259</f>
        <v>2</v>
      </c>
      <c r="AF259" s="6">
        <v>23</v>
      </c>
      <c r="AG259" s="6">
        <v>61</v>
      </c>
      <c r="AH259" s="7">
        <f>AF259-AG259</f>
        <v>-38</v>
      </c>
      <c r="AI259" s="6">
        <v>20</v>
      </c>
      <c r="AJ259" s="6">
        <v>25</v>
      </c>
      <c r="AK259" s="7">
        <f>AI259-AJ259</f>
        <v>-5</v>
      </c>
      <c r="AL259" s="4" t="s">
        <v>870</v>
      </c>
      <c r="AR259" s="6"/>
      <c r="AS259" s="6"/>
    </row>
    <row r="260" spans="2:47" ht="13.5" customHeight="1" x14ac:dyDescent="0.25">
      <c r="B260" t="s">
        <v>269</v>
      </c>
      <c r="C260" s="9" t="s">
        <v>625</v>
      </c>
      <c r="D260" s="39">
        <v>39561</v>
      </c>
      <c r="E260">
        <v>27</v>
      </c>
      <c r="F260" t="s">
        <v>678</v>
      </c>
      <c r="G260" s="2" t="s">
        <v>194</v>
      </c>
      <c r="H260" s="6">
        <v>39</v>
      </c>
      <c r="I260" s="7">
        <v>0</v>
      </c>
      <c r="M260" s="6">
        <v>29</v>
      </c>
      <c r="N260" s="7">
        <v>-5</v>
      </c>
      <c r="R260" s="6">
        <v>20</v>
      </c>
      <c r="S260" s="7">
        <v>1</v>
      </c>
      <c r="W260" s="6">
        <v>10</v>
      </c>
      <c r="X260" s="7">
        <v>5</v>
      </c>
      <c r="Y260" s="8" t="s">
        <v>639</v>
      </c>
      <c r="AC260" s="6"/>
      <c r="AD260" s="6"/>
      <c r="AF260" s="6"/>
      <c r="AG260" s="6"/>
      <c r="AR260" s="6"/>
      <c r="AS260" s="6"/>
    </row>
    <row r="261" spans="2:47" ht="13.5" customHeight="1" x14ac:dyDescent="0.25">
      <c r="B261" t="s">
        <v>269</v>
      </c>
      <c r="C261" s="9" t="s">
        <v>566</v>
      </c>
      <c r="D261" s="39">
        <v>39563</v>
      </c>
      <c r="E261">
        <v>29</v>
      </c>
      <c r="F261" t="s">
        <v>886</v>
      </c>
      <c r="G261" s="2" t="s">
        <v>96</v>
      </c>
      <c r="H261" s="6">
        <v>40</v>
      </c>
      <c r="I261" s="7">
        <v>2</v>
      </c>
      <c r="J261" s="35">
        <v>41</v>
      </c>
      <c r="K261" s="35">
        <v>38</v>
      </c>
      <c r="L261" s="35">
        <f>J261-K261</f>
        <v>3</v>
      </c>
      <c r="M261" s="6">
        <v>26</v>
      </c>
      <c r="N261" s="7">
        <v>-5</v>
      </c>
      <c r="O261" s="35">
        <v>25</v>
      </c>
      <c r="P261" s="35">
        <v>27</v>
      </c>
      <c r="Q261" s="35">
        <f>O261-P261</f>
        <v>-2</v>
      </c>
      <c r="R261" s="6">
        <v>20</v>
      </c>
      <c r="S261" s="7">
        <v>3</v>
      </c>
      <c r="T261" s="35">
        <v>17</v>
      </c>
      <c r="U261" s="35">
        <v>23</v>
      </c>
      <c r="V261" s="35">
        <f>T261-U261</f>
        <v>-6</v>
      </c>
      <c r="W261" s="6">
        <v>14</v>
      </c>
      <c r="X261" s="7">
        <v>7</v>
      </c>
      <c r="Y261" s="8" t="s">
        <v>639</v>
      </c>
      <c r="AC261" s="6"/>
      <c r="AD261" s="6"/>
      <c r="AF261" s="6"/>
      <c r="AG261" s="6"/>
      <c r="AR261" s="6"/>
      <c r="AS261" s="6"/>
    </row>
    <row r="262" spans="2:47" ht="13.5" customHeight="1" x14ac:dyDescent="0.25">
      <c r="B262" t="s">
        <v>270</v>
      </c>
      <c r="C262" s="9" t="s">
        <v>697</v>
      </c>
      <c r="D262" s="39">
        <v>39570</v>
      </c>
      <c r="E262">
        <v>7</v>
      </c>
      <c r="F262" t="s">
        <v>830</v>
      </c>
      <c r="G262" s="2" t="s">
        <v>224</v>
      </c>
      <c r="H262" s="6">
        <v>40</v>
      </c>
      <c r="I262" s="7">
        <v>0</v>
      </c>
      <c r="M262" s="6">
        <v>29</v>
      </c>
      <c r="N262" s="7">
        <v>-1</v>
      </c>
      <c r="R262" s="6">
        <v>19</v>
      </c>
      <c r="S262" s="7">
        <v>0</v>
      </c>
      <c r="W262" s="6">
        <v>11</v>
      </c>
      <c r="X262" s="7">
        <v>1</v>
      </c>
      <c r="Y262" s="8" t="s">
        <v>639</v>
      </c>
      <c r="AC262" s="6"/>
      <c r="AD262" s="6"/>
      <c r="AE262">
        <v>5.36</v>
      </c>
      <c r="AF262" s="6"/>
      <c r="AG262" s="6"/>
      <c r="AH262">
        <v>4.08</v>
      </c>
      <c r="AR262" s="6"/>
      <c r="AS262" s="6"/>
    </row>
    <row r="263" spans="2:47" ht="13.5" customHeight="1" x14ac:dyDescent="0.25">
      <c r="B263" t="s">
        <v>270</v>
      </c>
      <c r="C263" s="9" t="s">
        <v>647</v>
      </c>
      <c r="D263" s="39">
        <v>39575</v>
      </c>
      <c r="E263">
        <v>9</v>
      </c>
      <c r="F263" t="s">
        <v>821</v>
      </c>
      <c r="G263" s="2" t="s">
        <v>196</v>
      </c>
      <c r="H263" s="6">
        <v>49</v>
      </c>
      <c r="I263" s="7">
        <v>5</v>
      </c>
      <c r="J263" s="35">
        <v>49</v>
      </c>
      <c r="K263" s="35">
        <v>50</v>
      </c>
      <c r="L263" s="35">
        <f>J263-K263</f>
        <v>-1</v>
      </c>
      <c r="M263" s="6">
        <v>23</v>
      </c>
      <c r="N263" s="7">
        <v>-3</v>
      </c>
      <c r="O263" s="35">
        <v>24</v>
      </c>
      <c r="P263" s="35">
        <v>22</v>
      </c>
      <c r="Q263" s="35">
        <f>O263-P263</f>
        <v>2</v>
      </c>
      <c r="R263" s="6">
        <v>17</v>
      </c>
      <c r="S263" s="7">
        <v>0</v>
      </c>
      <c r="T263" s="35">
        <v>15</v>
      </c>
      <c r="U263" s="35">
        <v>19</v>
      </c>
      <c r="V263" s="35">
        <f>T263-U263</f>
        <v>-4</v>
      </c>
      <c r="W263" s="6">
        <v>26</v>
      </c>
      <c r="X263" s="7">
        <v>8</v>
      </c>
      <c r="Y263" s="8" t="s">
        <v>842</v>
      </c>
      <c r="AC263" s="6"/>
      <c r="AD263" s="6"/>
      <c r="AF263" s="6"/>
      <c r="AG263" s="6"/>
      <c r="AR263" s="6"/>
      <c r="AS263" s="6"/>
    </row>
    <row r="264" spans="2:47" ht="13.5" customHeight="1" x14ac:dyDescent="0.25">
      <c r="B264" t="s">
        <v>270</v>
      </c>
      <c r="C264" s="9" t="s">
        <v>624</v>
      </c>
      <c r="D264" s="39">
        <v>39583</v>
      </c>
      <c r="E264">
        <v>18</v>
      </c>
      <c r="F264" t="s">
        <v>821</v>
      </c>
      <c r="G264" s="2" t="s">
        <v>192</v>
      </c>
      <c r="H264" s="6">
        <v>45</v>
      </c>
      <c r="I264" s="7">
        <v>-4</v>
      </c>
      <c r="J264" s="35">
        <v>44</v>
      </c>
      <c r="K264" s="35">
        <v>47</v>
      </c>
      <c r="L264" s="35">
        <f>J264-K264</f>
        <v>-3</v>
      </c>
      <c r="M264" s="6">
        <v>25</v>
      </c>
      <c r="N264" s="7">
        <v>2</v>
      </c>
      <c r="O264" s="35">
        <v>27</v>
      </c>
      <c r="P264" s="35">
        <v>24</v>
      </c>
      <c r="Q264" s="35">
        <f>O264-P264</f>
        <v>3</v>
      </c>
      <c r="R264" s="6">
        <v>18</v>
      </c>
      <c r="S264" s="7">
        <v>1</v>
      </c>
      <c r="T264" s="35">
        <v>17</v>
      </c>
      <c r="U264" s="35">
        <v>19</v>
      </c>
      <c r="V264" s="35">
        <f>T264-U264</f>
        <v>-2</v>
      </c>
      <c r="W264" s="6">
        <v>20</v>
      </c>
      <c r="X264" s="7">
        <v>-6</v>
      </c>
      <c r="Y264" s="8" t="s">
        <v>842</v>
      </c>
      <c r="AC264" s="6">
        <v>61</v>
      </c>
      <c r="AD264" s="6">
        <v>28</v>
      </c>
      <c r="AE264" s="7">
        <f>AC264-AD264</f>
        <v>33</v>
      </c>
      <c r="AF264" s="6">
        <v>17</v>
      </c>
      <c r="AG264" s="6">
        <v>78</v>
      </c>
      <c r="AH264" s="7">
        <f>AF264-AG264</f>
        <v>-61</v>
      </c>
      <c r="AI264" s="6">
        <v>36</v>
      </c>
      <c r="AJ264" s="6">
        <v>29</v>
      </c>
      <c r="AK264" s="7">
        <f>AI264-AJ264</f>
        <v>7</v>
      </c>
      <c r="AL264" s="4" t="s">
        <v>826</v>
      </c>
      <c r="AM264" s="6">
        <v>39</v>
      </c>
      <c r="AN264" s="6">
        <v>17</v>
      </c>
      <c r="AO264" s="6">
        <v>7</v>
      </c>
      <c r="AQ264" s="4" t="s">
        <v>876</v>
      </c>
      <c r="AR264" s="6">
        <v>16</v>
      </c>
      <c r="AS264" s="6">
        <v>72</v>
      </c>
      <c r="AT264" s="7">
        <f>AR264-AS264</f>
        <v>-56</v>
      </c>
      <c r="AU264" s="4" t="s">
        <v>871</v>
      </c>
    </row>
    <row r="265" spans="2:47" ht="13.5" customHeight="1" x14ac:dyDescent="0.25">
      <c r="B265" t="s">
        <v>270</v>
      </c>
      <c r="C265" s="9" t="s">
        <v>692</v>
      </c>
      <c r="D265" s="39">
        <v>39582</v>
      </c>
      <c r="E265">
        <v>18</v>
      </c>
      <c r="F265" t="s">
        <v>886</v>
      </c>
      <c r="G265" s="2" t="s">
        <v>98</v>
      </c>
      <c r="H265" s="6">
        <v>43</v>
      </c>
      <c r="I265" s="7">
        <v>3</v>
      </c>
      <c r="J265" s="35">
        <v>43</v>
      </c>
      <c r="K265" s="35">
        <v>42</v>
      </c>
      <c r="L265" s="35">
        <f>J265-K265</f>
        <v>1</v>
      </c>
      <c r="M265" s="6">
        <v>26</v>
      </c>
      <c r="N265" s="7">
        <v>0</v>
      </c>
      <c r="O265" s="35">
        <v>27</v>
      </c>
      <c r="P265" s="35">
        <v>25</v>
      </c>
      <c r="Q265" s="35">
        <f>O265-P265</f>
        <v>2</v>
      </c>
      <c r="R265" s="6">
        <v>19</v>
      </c>
      <c r="S265" s="7">
        <v>-1</v>
      </c>
      <c r="T265" s="35">
        <v>18</v>
      </c>
      <c r="U265" s="35">
        <v>20</v>
      </c>
      <c r="V265" s="35">
        <f>T265-U265</f>
        <v>-2</v>
      </c>
      <c r="W265" s="6">
        <v>17</v>
      </c>
      <c r="X265" s="7">
        <v>3</v>
      </c>
      <c r="Y265" s="8" t="s">
        <v>639</v>
      </c>
      <c r="AC265" s="6"/>
      <c r="AD265" s="6"/>
      <c r="AF265" s="6"/>
      <c r="AG265" s="6"/>
      <c r="AR265" s="6"/>
      <c r="AS265" s="6"/>
    </row>
    <row r="266" spans="2:47" ht="13.5" customHeight="1" x14ac:dyDescent="0.25">
      <c r="B266" t="s">
        <v>270</v>
      </c>
      <c r="C266" s="9" t="s">
        <v>518</v>
      </c>
      <c r="D266" s="39">
        <v>39583</v>
      </c>
      <c r="F266" t="s">
        <v>577</v>
      </c>
      <c r="G266" s="2"/>
      <c r="H266" s="6">
        <v>41</v>
      </c>
      <c r="I266" s="7">
        <v>3</v>
      </c>
      <c r="J266" s="35">
        <v>42</v>
      </c>
      <c r="K266" s="35">
        <v>40</v>
      </c>
      <c r="L266" s="35">
        <f>J266-K266</f>
        <v>2</v>
      </c>
      <c r="M266" s="6">
        <v>28</v>
      </c>
      <c r="N266" s="7">
        <v>-4</v>
      </c>
      <c r="O266" s="35">
        <v>28</v>
      </c>
      <c r="P266" s="35">
        <v>29</v>
      </c>
      <c r="Q266" s="35">
        <f>O266-P266</f>
        <v>-1</v>
      </c>
      <c r="R266" s="6">
        <v>20</v>
      </c>
      <c r="S266" s="7">
        <v>3</v>
      </c>
      <c r="T266" s="35">
        <v>18</v>
      </c>
      <c r="U266" s="35">
        <v>22</v>
      </c>
      <c r="V266" s="35">
        <f>T266-U266</f>
        <v>-4</v>
      </c>
      <c r="W266" s="6">
        <v>13</v>
      </c>
      <c r="X266" s="7">
        <v>7</v>
      </c>
      <c r="Y266" s="8" t="s">
        <v>639</v>
      </c>
      <c r="Z266" t="s">
        <v>840</v>
      </c>
      <c r="AC266" s="6"/>
      <c r="AD266" s="6"/>
      <c r="AF266" s="6"/>
      <c r="AG266" s="6"/>
      <c r="AR266" s="6"/>
      <c r="AS266" s="6"/>
    </row>
    <row r="267" spans="2:47" ht="13.5" customHeight="1" x14ac:dyDescent="0.25">
      <c r="B267" t="s">
        <v>270</v>
      </c>
      <c r="C267" s="9" t="s">
        <v>493</v>
      </c>
      <c r="D267" s="39">
        <v>39583</v>
      </c>
      <c r="F267" t="s">
        <v>577</v>
      </c>
      <c r="G267" s="2"/>
      <c r="H267" s="6">
        <v>45</v>
      </c>
      <c r="I267" s="7">
        <v>5</v>
      </c>
      <c r="J267" s="35">
        <v>43</v>
      </c>
      <c r="K267" s="35">
        <v>45</v>
      </c>
      <c r="L267" s="35">
        <f>J267-K267</f>
        <v>-2</v>
      </c>
      <c r="M267" s="6">
        <v>32</v>
      </c>
      <c r="N267" s="7">
        <v>1</v>
      </c>
      <c r="O267" s="35">
        <v>31</v>
      </c>
      <c r="P267" s="35">
        <v>32</v>
      </c>
      <c r="Q267" s="35">
        <f>O267-P267</f>
        <v>-1</v>
      </c>
      <c r="R267" s="6">
        <v>14</v>
      </c>
      <c r="S267" s="7">
        <v>-5</v>
      </c>
      <c r="T267" s="35">
        <v>13</v>
      </c>
      <c r="U267" s="35">
        <v>16</v>
      </c>
      <c r="V267" s="35">
        <f>T267-U267</f>
        <v>-3</v>
      </c>
      <c r="W267" s="6">
        <v>13</v>
      </c>
      <c r="X267" s="7">
        <v>4</v>
      </c>
      <c r="Y267" s="8" t="s">
        <v>718</v>
      </c>
      <c r="Z267" t="s">
        <v>840</v>
      </c>
      <c r="AC267" s="6">
        <v>40</v>
      </c>
      <c r="AD267" s="6">
        <v>31</v>
      </c>
      <c r="AE267" s="7">
        <f>AC267-AD267</f>
        <v>9</v>
      </c>
      <c r="AF267" s="6">
        <v>23</v>
      </c>
      <c r="AG267" s="6">
        <v>67</v>
      </c>
      <c r="AH267" s="7">
        <f>AF267-AG267</f>
        <v>-44</v>
      </c>
      <c r="AI267" s="6">
        <v>23</v>
      </c>
      <c r="AJ267" s="6">
        <v>24</v>
      </c>
      <c r="AK267" s="7">
        <f>AI267-AJ267</f>
        <v>-1</v>
      </c>
      <c r="AL267" s="4" t="s">
        <v>870</v>
      </c>
      <c r="AR267" s="6"/>
      <c r="AS267" s="6"/>
    </row>
    <row r="268" spans="2:47" ht="13.5" customHeight="1" x14ac:dyDescent="0.25">
      <c r="B268" t="s">
        <v>270</v>
      </c>
      <c r="C268" s="9" t="s">
        <v>538</v>
      </c>
      <c r="D268" s="39">
        <v>39584</v>
      </c>
      <c r="E268">
        <v>20</v>
      </c>
      <c r="F268" t="s">
        <v>678</v>
      </c>
      <c r="G268" s="2" t="s">
        <v>82</v>
      </c>
      <c r="H268" s="6">
        <v>41</v>
      </c>
      <c r="I268" s="7">
        <v>2</v>
      </c>
      <c r="M268" s="6">
        <v>27</v>
      </c>
      <c r="N268" s="7">
        <v>-2</v>
      </c>
      <c r="R268" s="6">
        <v>22</v>
      </c>
      <c r="S268" s="7">
        <v>2</v>
      </c>
      <c r="W268" s="6">
        <v>14</v>
      </c>
      <c r="X268" s="7">
        <v>4</v>
      </c>
      <c r="Y268" s="8" t="s">
        <v>639</v>
      </c>
      <c r="AC268" s="6"/>
      <c r="AD268" s="6"/>
      <c r="AF268" s="6"/>
      <c r="AG268" s="6"/>
      <c r="AR268" s="6"/>
      <c r="AS268" s="6"/>
    </row>
    <row r="269" spans="2:47" ht="13.5" customHeight="1" x14ac:dyDescent="0.25">
      <c r="B269" t="s">
        <v>270</v>
      </c>
      <c r="C269" s="9" t="s">
        <v>488</v>
      </c>
      <c r="D269" s="39">
        <v>39595</v>
      </c>
      <c r="E269">
        <v>30</v>
      </c>
      <c r="F269" t="s">
        <v>821</v>
      </c>
      <c r="G269" s="2" t="s">
        <v>54</v>
      </c>
      <c r="H269" s="6">
        <v>47</v>
      </c>
      <c r="I269" s="7">
        <v>2</v>
      </c>
      <c r="J269" s="35">
        <v>45</v>
      </c>
      <c r="K269" s="35">
        <v>49</v>
      </c>
      <c r="L269" s="35">
        <f>J269-K269</f>
        <v>-4</v>
      </c>
      <c r="M269" s="6">
        <v>23</v>
      </c>
      <c r="N269" s="7">
        <v>-2</v>
      </c>
      <c r="O269" s="35">
        <v>23</v>
      </c>
      <c r="P269" s="35">
        <v>23</v>
      </c>
      <c r="Q269" s="35">
        <f>O269-P269</f>
        <v>0</v>
      </c>
      <c r="R269" s="6">
        <v>18</v>
      </c>
      <c r="S269" s="7">
        <v>0</v>
      </c>
      <c r="T269" s="35">
        <v>19</v>
      </c>
      <c r="U269" s="35">
        <v>17</v>
      </c>
      <c r="V269" s="35">
        <f>T269-U269</f>
        <v>2</v>
      </c>
      <c r="W269" s="6">
        <v>24</v>
      </c>
      <c r="X269" s="7">
        <v>4</v>
      </c>
      <c r="Y269" s="8" t="s">
        <v>842</v>
      </c>
      <c r="AC269" s="6">
        <v>55</v>
      </c>
      <c r="AD269" s="6">
        <v>22</v>
      </c>
      <c r="AE269" s="7">
        <f>AC269-AD269</f>
        <v>33</v>
      </c>
      <c r="AF269" s="6">
        <v>15</v>
      </c>
      <c r="AG269" s="6">
        <v>75</v>
      </c>
      <c r="AH269" s="7">
        <f>AF269-AG269</f>
        <v>-60</v>
      </c>
      <c r="AL269" s="4" t="s">
        <v>875</v>
      </c>
      <c r="AR269" s="6"/>
      <c r="AS269" s="6"/>
    </row>
    <row r="270" spans="2:47" ht="13.5" customHeight="1" x14ac:dyDescent="0.25">
      <c r="B270" t="s">
        <v>270</v>
      </c>
      <c r="C270" s="9" t="s">
        <v>582</v>
      </c>
      <c r="D270" s="39">
        <v>39598</v>
      </c>
      <c r="E270">
        <v>2</v>
      </c>
      <c r="F270" t="s">
        <v>886</v>
      </c>
      <c r="G270" s="2" t="s">
        <v>96</v>
      </c>
      <c r="H270" s="6">
        <v>44</v>
      </c>
      <c r="I270" s="7">
        <v>1</v>
      </c>
      <c r="J270" s="35">
        <v>42</v>
      </c>
      <c r="K270" s="35">
        <v>45</v>
      </c>
      <c r="L270" s="35">
        <f>J270-K270</f>
        <v>-3</v>
      </c>
      <c r="M270" s="6">
        <v>30</v>
      </c>
      <c r="N270" s="7">
        <v>4</v>
      </c>
      <c r="O270" s="35">
        <v>33</v>
      </c>
      <c r="P270" s="35">
        <v>28</v>
      </c>
      <c r="Q270" s="35">
        <f>O270-P270</f>
        <v>5</v>
      </c>
      <c r="R270" s="6">
        <v>16</v>
      </c>
      <c r="S270" s="7">
        <v>-3</v>
      </c>
      <c r="T270" s="35">
        <v>16</v>
      </c>
      <c r="U270" s="35">
        <v>17</v>
      </c>
      <c r="V270" s="35">
        <f>T270-U270</f>
        <v>-1</v>
      </c>
      <c r="W270" s="6">
        <v>14</v>
      </c>
      <c r="X270" s="7">
        <v>-3</v>
      </c>
      <c r="Y270" s="8" t="s">
        <v>639</v>
      </c>
      <c r="AC270" s="6"/>
      <c r="AD270" s="6"/>
      <c r="AF270" s="6"/>
      <c r="AG270" s="6"/>
      <c r="AR270" s="6"/>
      <c r="AS270" s="6"/>
    </row>
    <row r="271" spans="2:47" ht="13.5" customHeight="1" x14ac:dyDescent="0.25">
      <c r="B271" t="s">
        <v>272</v>
      </c>
      <c r="C271" s="9" t="s">
        <v>694</v>
      </c>
      <c r="D271" s="39">
        <v>39603</v>
      </c>
      <c r="E271">
        <v>8</v>
      </c>
      <c r="F271" t="s">
        <v>678</v>
      </c>
      <c r="G271" s="2" t="s">
        <v>194</v>
      </c>
      <c r="H271" s="6">
        <v>42</v>
      </c>
      <c r="I271" s="7">
        <v>1</v>
      </c>
      <c r="M271" s="6">
        <v>26</v>
      </c>
      <c r="N271" s="7">
        <v>-1</v>
      </c>
      <c r="R271" s="6">
        <v>21</v>
      </c>
      <c r="S271" s="7">
        <v>-1</v>
      </c>
      <c r="W271" s="6">
        <v>16</v>
      </c>
      <c r="X271" s="7">
        <v>2</v>
      </c>
      <c r="Y271" s="8" t="s">
        <v>639</v>
      </c>
      <c r="AC271" s="6"/>
      <c r="AD271" s="6"/>
      <c r="AF271" s="6"/>
      <c r="AG271" s="6"/>
      <c r="AR271" s="6"/>
      <c r="AS271" s="6"/>
    </row>
    <row r="272" spans="2:47" ht="13.5" customHeight="1" x14ac:dyDescent="0.25">
      <c r="B272" t="s">
        <v>272</v>
      </c>
      <c r="C272" s="9" t="s">
        <v>645</v>
      </c>
      <c r="D272" s="39">
        <v>39605</v>
      </c>
      <c r="E272">
        <v>10</v>
      </c>
      <c r="F272" t="s">
        <v>830</v>
      </c>
      <c r="G272" s="2" t="s">
        <v>224</v>
      </c>
      <c r="H272" s="6">
        <v>45</v>
      </c>
      <c r="I272" s="7">
        <v>5</v>
      </c>
      <c r="M272" s="6">
        <v>25</v>
      </c>
      <c r="N272" s="7">
        <v>-4</v>
      </c>
      <c r="R272" s="6">
        <v>20</v>
      </c>
      <c r="S272" s="7">
        <v>1</v>
      </c>
      <c r="W272" s="6">
        <v>20</v>
      </c>
      <c r="X272" s="7">
        <v>9</v>
      </c>
      <c r="Y272" s="8" t="s">
        <v>639</v>
      </c>
      <c r="AC272" s="6"/>
      <c r="AD272" s="6"/>
      <c r="AE272">
        <v>5.25</v>
      </c>
      <c r="AF272" s="6"/>
      <c r="AG272" s="6"/>
      <c r="AH272" s="30">
        <v>3.9</v>
      </c>
      <c r="AR272" s="6"/>
      <c r="AS272" s="6"/>
    </row>
    <row r="273" spans="2:47" ht="13.5" customHeight="1" x14ac:dyDescent="0.25">
      <c r="B273" t="s">
        <v>272</v>
      </c>
      <c r="C273" s="9" t="s">
        <v>562</v>
      </c>
      <c r="D273" s="39">
        <v>39610</v>
      </c>
      <c r="E273">
        <v>15</v>
      </c>
      <c r="F273" t="s">
        <v>886</v>
      </c>
      <c r="G273" s="2" t="s">
        <v>98</v>
      </c>
      <c r="H273" s="6">
        <v>44</v>
      </c>
      <c r="I273" s="7">
        <v>0</v>
      </c>
      <c r="J273" s="35">
        <v>45</v>
      </c>
      <c r="K273" s="35">
        <v>43</v>
      </c>
      <c r="L273" s="35">
        <f>J273-K273</f>
        <v>2</v>
      </c>
      <c r="M273" s="6">
        <v>26</v>
      </c>
      <c r="N273" s="7">
        <v>-4</v>
      </c>
      <c r="O273" s="35">
        <v>25</v>
      </c>
      <c r="P273" s="35">
        <v>28</v>
      </c>
      <c r="Q273" s="35">
        <f>O273-P273</f>
        <v>-3</v>
      </c>
      <c r="R273" s="6">
        <v>17</v>
      </c>
      <c r="S273" s="7">
        <v>1</v>
      </c>
      <c r="T273" s="35">
        <v>16</v>
      </c>
      <c r="U273" s="35">
        <v>18</v>
      </c>
      <c r="V273" s="35">
        <f>T273-U273</f>
        <v>-2</v>
      </c>
      <c r="W273" s="6">
        <v>18</v>
      </c>
      <c r="X273" s="7">
        <v>4</v>
      </c>
      <c r="Y273" s="8" t="s">
        <v>639</v>
      </c>
      <c r="AC273" s="6"/>
      <c r="AD273" s="6"/>
      <c r="AF273" s="6"/>
      <c r="AG273" s="6"/>
      <c r="AR273" s="6"/>
      <c r="AS273" s="6"/>
    </row>
    <row r="274" spans="2:47" ht="13.5" customHeight="1" x14ac:dyDescent="0.25">
      <c r="B274" t="s">
        <v>272</v>
      </c>
      <c r="C274" s="9" t="s">
        <v>340</v>
      </c>
      <c r="D274" s="39">
        <v>39611</v>
      </c>
      <c r="E274">
        <v>15</v>
      </c>
      <c r="F274" t="s">
        <v>821</v>
      </c>
      <c r="G274" s="2" t="s">
        <v>192</v>
      </c>
      <c r="H274" s="6">
        <v>47</v>
      </c>
      <c r="I274" s="7">
        <v>0</v>
      </c>
      <c r="J274" s="35">
        <v>48</v>
      </c>
      <c r="K274" s="35">
        <v>47</v>
      </c>
      <c r="L274" s="35">
        <f>J274-K274</f>
        <v>1</v>
      </c>
      <c r="M274" s="6">
        <v>25</v>
      </c>
      <c r="N274" s="7">
        <v>2</v>
      </c>
      <c r="O274" s="35">
        <v>26</v>
      </c>
      <c r="P274" s="35">
        <v>23</v>
      </c>
      <c r="Q274" s="35">
        <f>O274-P274</f>
        <v>3</v>
      </c>
      <c r="R274" s="6">
        <v>18</v>
      </c>
      <c r="S274" s="7">
        <v>0</v>
      </c>
      <c r="T274" s="35">
        <v>16</v>
      </c>
      <c r="U274" s="35">
        <v>20</v>
      </c>
      <c r="V274" s="35">
        <f>T274-U274</f>
        <v>-4</v>
      </c>
      <c r="W274" s="6">
        <v>22</v>
      </c>
      <c r="X274" s="7">
        <v>-2</v>
      </c>
      <c r="Y274" s="8" t="s">
        <v>842</v>
      </c>
      <c r="AC274" s="6">
        <v>63</v>
      </c>
      <c r="AD274" s="6">
        <v>26</v>
      </c>
      <c r="AE274" s="7">
        <f>AC274-AD274</f>
        <v>37</v>
      </c>
      <c r="AF274" s="6">
        <v>16</v>
      </c>
      <c r="AG274" s="6">
        <v>78</v>
      </c>
      <c r="AH274" s="7">
        <f>AF274-AG274</f>
        <v>-62</v>
      </c>
      <c r="AI274" s="6">
        <v>35</v>
      </c>
      <c r="AJ274" s="6">
        <v>29</v>
      </c>
      <c r="AK274" s="7">
        <f>AI274-AJ274</f>
        <v>6</v>
      </c>
      <c r="AL274" s="4" t="s">
        <v>826</v>
      </c>
      <c r="AR274" s="6"/>
      <c r="AS274" s="6"/>
    </row>
    <row r="275" spans="2:47" ht="13.5" customHeight="1" x14ac:dyDescent="0.25">
      <c r="B275" t="s">
        <v>272</v>
      </c>
      <c r="C275" s="9" t="s">
        <v>441</v>
      </c>
      <c r="D275" s="39">
        <v>39612</v>
      </c>
      <c r="E275">
        <v>27</v>
      </c>
      <c r="F275" t="s">
        <v>577</v>
      </c>
      <c r="G275" s="2" t="s">
        <v>96</v>
      </c>
      <c r="H275" s="6">
        <v>45</v>
      </c>
      <c r="I275" s="7">
        <v>0</v>
      </c>
      <c r="J275" s="35">
        <v>44</v>
      </c>
      <c r="K275" s="35">
        <v>46</v>
      </c>
      <c r="L275" s="35">
        <f>J275-K275</f>
        <v>-2</v>
      </c>
      <c r="M275" s="6">
        <v>28</v>
      </c>
      <c r="N275" s="7">
        <v>-5</v>
      </c>
      <c r="O275" s="35">
        <v>27</v>
      </c>
      <c r="P275" s="35">
        <v>29</v>
      </c>
      <c r="Q275" s="35">
        <f>O275-P275</f>
        <v>-2</v>
      </c>
      <c r="R275" s="6">
        <v>16</v>
      </c>
      <c r="S275" s="7">
        <v>2</v>
      </c>
      <c r="T275" s="35">
        <v>17</v>
      </c>
      <c r="U275" s="35">
        <v>15</v>
      </c>
      <c r="V275" s="35">
        <f>T275-U275</f>
        <v>2</v>
      </c>
      <c r="W275" s="6">
        <v>17</v>
      </c>
      <c r="X275" s="7">
        <v>4</v>
      </c>
      <c r="Y275" s="8" t="s">
        <v>639</v>
      </c>
      <c r="Z275" t="s">
        <v>840</v>
      </c>
      <c r="AA275" t="s">
        <v>894</v>
      </c>
      <c r="AC275" s="6">
        <v>50</v>
      </c>
      <c r="AD275" s="6">
        <v>30</v>
      </c>
      <c r="AE275" s="7">
        <f>AC275-AD275</f>
        <v>20</v>
      </c>
      <c r="AF275" s="6">
        <v>22</v>
      </c>
      <c r="AG275" s="6">
        <v>77</v>
      </c>
      <c r="AH275" s="7">
        <f>AF275-AG275</f>
        <v>-55</v>
      </c>
      <c r="AI275" s="6">
        <v>33</v>
      </c>
      <c r="AJ275" s="6">
        <v>24</v>
      </c>
      <c r="AK275" s="7">
        <f>AI275-AJ275</f>
        <v>9</v>
      </c>
      <c r="AL275" s="4" t="s">
        <v>870</v>
      </c>
      <c r="AR275" s="6"/>
      <c r="AS275" s="6"/>
    </row>
    <row r="276" spans="2:47" ht="13.5" customHeight="1" x14ac:dyDescent="0.25">
      <c r="B276" t="s">
        <v>272</v>
      </c>
      <c r="C276" s="9" t="s">
        <v>437</v>
      </c>
      <c r="D276" s="39">
        <v>39617</v>
      </c>
      <c r="E276">
        <v>22</v>
      </c>
      <c r="F276" t="s">
        <v>844</v>
      </c>
      <c r="G276" s="2" t="s">
        <v>124</v>
      </c>
      <c r="H276" s="6">
        <v>49</v>
      </c>
      <c r="M276" s="6">
        <v>26</v>
      </c>
      <c r="R276" s="6">
        <v>14</v>
      </c>
      <c r="W276" s="6">
        <v>23</v>
      </c>
      <c r="Y276" s="8" t="s">
        <v>842</v>
      </c>
      <c r="AC276" s="6"/>
      <c r="AD276" s="6"/>
      <c r="AF276" s="6"/>
      <c r="AG276" s="6"/>
      <c r="AR276" s="6"/>
      <c r="AS276" s="6"/>
    </row>
    <row r="277" spans="2:47" ht="13.5" customHeight="1" x14ac:dyDescent="0.25">
      <c r="B277" t="s">
        <v>272</v>
      </c>
      <c r="C277" s="9" t="s">
        <v>427</v>
      </c>
      <c r="D277" s="39">
        <v>39619</v>
      </c>
      <c r="E277">
        <v>25</v>
      </c>
      <c r="F277" t="s">
        <v>678</v>
      </c>
      <c r="G277" s="2" t="s">
        <v>82</v>
      </c>
      <c r="H277" s="6">
        <v>45</v>
      </c>
      <c r="I277" s="7">
        <v>3</v>
      </c>
      <c r="M277" s="6">
        <v>25</v>
      </c>
      <c r="N277" s="7">
        <v>-1</v>
      </c>
      <c r="R277" s="6">
        <v>20</v>
      </c>
      <c r="S277" s="7">
        <v>-1</v>
      </c>
      <c r="W277" s="6">
        <v>20</v>
      </c>
      <c r="X277" s="7">
        <v>4</v>
      </c>
      <c r="Y277" s="8" t="s">
        <v>639</v>
      </c>
      <c r="AC277" s="6"/>
      <c r="AD277" s="6"/>
      <c r="AF277" s="6"/>
      <c r="AG277" s="6"/>
      <c r="AR277" s="6"/>
      <c r="AS277" s="6"/>
    </row>
    <row r="278" spans="2:47" ht="13.5" customHeight="1" x14ac:dyDescent="0.25">
      <c r="B278" t="s">
        <v>272</v>
      </c>
      <c r="C278" s="9" t="s">
        <v>600</v>
      </c>
      <c r="D278" s="39">
        <v>39622</v>
      </c>
      <c r="E278">
        <v>27</v>
      </c>
      <c r="F278" t="s">
        <v>821</v>
      </c>
      <c r="G278" s="2" t="s">
        <v>54</v>
      </c>
      <c r="H278" s="6">
        <v>46</v>
      </c>
      <c r="I278" s="7">
        <v>-1</v>
      </c>
      <c r="J278" s="35">
        <v>45</v>
      </c>
      <c r="K278" s="35">
        <v>48</v>
      </c>
      <c r="L278" s="35">
        <f>J278-K278</f>
        <v>-3</v>
      </c>
      <c r="M278" s="6">
        <v>28</v>
      </c>
      <c r="N278" s="7">
        <v>3</v>
      </c>
      <c r="O278" s="35">
        <v>30</v>
      </c>
      <c r="P278" s="35">
        <v>25</v>
      </c>
      <c r="Q278" s="35">
        <f>O278-P278</f>
        <v>5</v>
      </c>
      <c r="R278" s="6">
        <v>15</v>
      </c>
      <c r="S278" s="7">
        <v>-3</v>
      </c>
      <c r="T278" s="35">
        <v>14</v>
      </c>
      <c r="U278" s="35">
        <v>16</v>
      </c>
      <c r="V278" s="35">
        <f>T278-U278</f>
        <v>-2</v>
      </c>
      <c r="W278" s="6">
        <v>18</v>
      </c>
      <c r="X278" s="7">
        <v>-4</v>
      </c>
      <c r="Y278" s="8" t="s">
        <v>842</v>
      </c>
      <c r="AC278" s="6">
        <v>52</v>
      </c>
      <c r="AD278" s="6">
        <v>28</v>
      </c>
      <c r="AE278" s="7">
        <f>AC278-AD278</f>
        <v>24</v>
      </c>
      <c r="AF278" s="6">
        <v>14</v>
      </c>
      <c r="AG278" s="6">
        <v>76</v>
      </c>
      <c r="AH278" s="7">
        <f>AF278-AG278</f>
        <v>-62</v>
      </c>
      <c r="AI278" s="6"/>
      <c r="AJ278" s="6"/>
      <c r="AK278" s="7"/>
      <c r="AL278" s="4" t="s">
        <v>875</v>
      </c>
      <c r="AM278" s="6">
        <v>37</v>
      </c>
      <c r="AN278" s="6">
        <v>18</v>
      </c>
      <c r="AO278" s="6">
        <v>6</v>
      </c>
      <c r="AR278" s="6">
        <v>17</v>
      </c>
      <c r="AS278" s="6">
        <v>70</v>
      </c>
      <c r="AT278" s="7">
        <f>AR278-AS278</f>
        <v>-53</v>
      </c>
      <c r="AU278" s="4" t="s">
        <v>871</v>
      </c>
    </row>
    <row r="279" spans="2:47" ht="13.5" customHeight="1" x14ac:dyDescent="0.25">
      <c r="B279" t="s">
        <v>272</v>
      </c>
      <c r="C279" s="9" t="s">
        <v>579</v>
      </c>
      <c r="D279" s="39">
        <v>39624</v>
      </c>
      <c r="E279">
        <v>28</v>
      </c>
      <c r="F279" t="s">
        <v>886</v>
      </c>
      <c r="G279" s="2" t="s">
        <v>96</v>
      </c>
      <c r="H279" s="6">
        <v>46</v>
      </c>
      <c r="I279" s="7">
        <v>2</v>
      </c>
      <c r="J279" s="35">
        <v>46</v>
      </c>
      <c r="K279" s="35">
        <v>46</v>
      </c>
      <c r="L279" s="35">
        <f>J279-K279</f>
        <v>0</v>
      </c>
      <c r="M279" s="6">
        <v>25</v>
      </c>
      <c r="N279" s="7">
        <v>-1</v>
      </c>
      <c r="O279" s="35">
        <v>25</v>
      </c>
      <c r="P279" s="35">
        <v>25</v>
      </c>
      <c r="Q279" s="35">
        <f>O279-P279</f>
        <v>0</v>
      </c>
      <c r="R279" s="6">
        <v>18</v>
      </c>
      <c r="S279" s="7">
        <v>1</v>
      </c>
      <c r="T279" s="35">
        <v>16</v>
      </c>
      <c r="U279" s="35">
        <v>20</v>
      </c>
      <c r="V279" s="35">
        <f>T279-U279</f>
        <v>-4</v>
      </c>
      <c r="W279" s="6">
        <v>21</v>
      </c>
      <c r="X279" s="7">
        <v>3</v>
      </c>
      <c r="Y279" s="8" t="s">
        <v>639</v>
      </c>
      <c r="AC279" s="6"/>
      <c r="AD279" s="6"/>
      <c r="AF279" s="6"/>
      <c r="AG279" s="6"/>
      <c r="AI279" s="6"/>
      <c r="AJ279" s="6"/>
      <c r="AK279" s="7"/>
      <c r="AR279" s="6"/>
      <c r="AS279" s="6"/>
    </row>
    <row r="280" spans="2:47" ht="13.5" customHeight="1" x14ac:dyDescent="0.25">
      <c r="B280" t="s">
        <v>895</v>
      </c>
      <c r="C280" s="9" t="s">
        <v>591</v>
      </c>
      <c r="D280" s="39">
        <v>39633</v>
      </c>
      <c r="E280">
        <v>8</v>
      </c>
      <c r="F280" t="s">
        <v>830</v>
      </c>
      <c r="G280" s="2" t="s">
        <v>224</v>
      </c>
      <c r="H280" s="6">
        <v>41</v>
      </c>
      <c r="I280" s="7">
        <v>-4</v>
      </c>
      <c r="M280" s="6">
        <v>28</v>
      </c>
      <c r="N280" s="7">
        <v>3</v>
      </c>
      <c r="R280" s="6">
        <v>19</v>
      </c>
      <c r="S280" s="7">
        <v>-1</v>
      </c>
      <c r="W280" s="6">
        <v>13</v>
      </c>
      <c r="X280" s="7">
        <v>-7</v>
      </c>
      <c r="Y280" s="8" t="s">
        <v>639</v>
      </c>
      <c r="AC280" s="6"/>
      <c r="AD280" s="6"/>
      <c r="AF280" s="6"/>
      <c r="AG280" s="6"/>
      <c r="AI280" s="6"/>
      <c r="AJ280" s="6"/>
      <c r="AK280" s="7"/>
      <c r="AR280" s="6"/>
      <c r="AS280" s="6"/>
    </row>
    <row r="281" spans="2:47" ht="13.5" customHeight="1" x14ac:dyDescent="0.25">
      <c r="B281" t="s">
        <v>895</v>
      </c>
      <c r="C281" s="9" t="s">
        <v>337</v>
      </c>
      <c r="D281" s="39">
        <v>39639</v>
      </c>
      <c r="E281">
        <v>13</v>
      </c>
      <c r="F281" t="s">
        <v>821</v>
      </c>
      <c r="G281" s="2" t="s">
        <v>192</v>
      </c>
      <c r="H281" s="6">
        <v>47</v>
      </c>
      <c r="I281" s="7">
        <v>1</v>
      </c>
      <c r="J281" s="35">
        <v>45</v>
      </c>
      <c r="K281" s="35">
        <v>48</v>
      </c>
      <c r="L281" s="35">
        <f>J281-K281</f>
        <v>-3</v>
      </c>
      <c r="M281" s="6">
        <v>25</v>
      </c>
      <c r="N281" s="7">
        <v>-3</v>
      </c>
      <c r="O281" s="35">
        <v>26</v>
      </c>
      <c r="P281" s="35">
        <v>25</v>
      </c>
      <c r="Q281" s="35">
        <f>O281-P281</f>
        <v>1</v>
      </c>
      <c r="R281" s="6">
        <v>16</v>
      </c>
      <c r="S281" s="7">
        <v>1</v>
      </c>
      <c r="T281" s="35">
        <v>16</v>
      </c>
      <c r="U281" s="35">
        <v>16</v>
      </c>
      <c r="V281" s="35">
        <f>T281-U281</f>
        <v>0</v>
      </c>
      <c r="W281" s="6">
        <v>22</v>
      </c>
      <c r="X281" s="7">
        <v>4</v>
      </c>
      <c r="Y281" s="8" t="s">
        <v>842</v>
      </c>
      <c r="AC281" s="6">
        <v>61</v>
      </c>
      <c r="AD281" s="6">
        <v>28</v>
      </c>
      <c r="AE281" s="7">
        <f>AC281-AD281</f>
        <v>33</v>
      </c>
      <c r="AF281" s="6">
        <v>19</v>
      </c>
      <c r="AG281" s="6">
        <v>77</v>
      </c>
      <c r="AH281" s="7">
        <f>AF281-AG281</f>
        <v>-58</v>
      </c>
      <c r="AI281" s="6">
        <v>29</v>
      </c>
      <c r="AJ281" s="6">
        <v>32</v>
      </c>
      <c r="AK281" s="7">
        <f>AI281-AJ281</f>
        <v>-3</v>
      </c>
      <c r="AL281" s="4" t="s">
        <v>826</v>
      </c>
      <c r="AM281" s="6">
        <v>37</v>
      </c>
      <c r="AN281" s="6">
        <v>18</v>
      </c>
      <c r="AO281" s="6">
        <v>7</v>
      </c>
      <c r="AQ281" s="4" t="s">
        <v>876</v>
      </c>
      <c r="AR281" s="6">
        <v>18</v>
      </c>
      <c r="AS281" s="6">
        <v>70</v>
      </c>
      <c r="AT281" s="7">
        <f>AR281-AS281</f>
        <v>-52</v>
      </c>
      <c r="AU281" s="4" t="s">
        <v>871</v>
      </c>
    </row>
    <row r="282" spans="2:47" ht="13.5" customHeight="1" x14ac:dyDescent="0.25">
      <c r="B282" t="s">
        <v>895</v>
      </c>
      <c r="C282" s="9" t="s">
        <v>640</v>
      </c>
      <c r="D282" s="39">
        <v>39645</v>
      </c>
      <c r="E282">
        <v>20</v>
      </c>
      <c r="F282" t="s">
        <v>886</v>
      </c>
      <c r="G282" s="2" t="s">
        <v>98</v>
      </c>
      <c r="H282" s="6">
        <v>45</v>
      </c>
      <c r="I282" s="7">
        <v>-1</v>
      </c>
      <c r="J282" s="35">
        <v>44</v>
      </c>
      <c r="K282" s="35">
        <v>46</v>
      </c>
      <c r="L282" s="35">
        <f>J282-K282</f>
        <v>-2</v>
      </c>
      <c r="M282" s="6">
        <v>24</v>
      </c>
      <c r="N282" s="7">
        <v>-1</v>
      </c>
      <c r="O282" s="35">
        <v>24</v>
      </c>
      <c r="P282" s="35">
        <v>25</v>
      </c>
      <c r="Q282" s="35">
        <f>O282-P282</f>
        <v>-1</v>
      </c>
      <c r="R282" s="6">
        <v>16</v>
      </c>
      <c r="S282" s="7">
        <v>-2</v>
      </c>
      <c r="T282" s="35">
        <v>16</v>
      </c>
      <c r="U282" s="35">
        <v>17</v>
      </c>
      <c r="V282" s="35">
        <f>T282-U282</f>
        <v>-1</v>
      </c>
      <c r="W282" s="6">
        <v>21</v>
      </c>
      <c r="X282" s="7">
        <v>0</v>
      </c>
      <c r="Y282" s="8" t="s">
        <v>639</v>
      </c>
      <c r="AC282" s="6"/>
      <c r="AD282" s="6"/>
      <c r="AF282" s="6"/>
      <c r="AG282" s="6"/>
      <c r="AI282" s="6"/>
      <c r="AJ282" s="6"/>
      <c r="AK282" s="7"/>
      <c r="AR282" s="6"/>
      <c r="AS282" s="6"/>
    </row>
    <row r="283" spans="2:47" ht="13.5" customHeight="1" x14ac:dyDescent="0.25">
      <c r="B283" t="s">
        <v>895</v>
      </c>
      <c r="C283" s="9" t="s">
        <v>437</v>
      </c>
      <c r="D283" s="39">
        <v>39647</v>
      </c>
      <c r="E283">
        <v>22</v>
      </c>
      <c r="F283" t="s">
        <v>678</v>
      </c>
      <c r="G283" s="2" t="s">
        <v>82</v>
      </c>
      <c r="H283" s="6">
        <v>43</v>
      </c>
      <c r="I283" s="7">
        <v>-2</v>
      </c>
      <c r="M283" s="6">
        <v>28</v>
      </c>
      <c r="N283" s="7">
        <v>3</v>
      </c>
      <c r="R283" s="6">
        <v>19</v>
      </c>
      <c r="S283" s="7">
        <v>-1</v>
      </c>
      <c r="W283" s="6">
        <v>15</v>
      </c>
      <c r="X283" s="7">
        <v>-5</v>
      </c>
      <c r="Y283" s="8" t="s">
        <v>639</v>
      </c>
      <c r="AC283" s="6"/>
      <c r="AD283" s="6"/>
      <c r="AF283" s="6"/>
      <c r="AG283" s="6"/>
      <c r="AI283" s="6"/>
      <c r="AJ283" s="6"/>
      <c r="AK283" s="7"/>
      <c r="AR283" s="6"/>
      <c r="AS283" s="6"/>
    </row>
    <row r="284" spans="2:47" ht="13.5" customHeight="1" x14ac:dyDescent="0.25">
      <c r="B284" t="s">
        <v>895</v>
      </c>
      <c r="C284" s="9" t="s">
        <v>437</v>
      </c>
      <c r="D284" s="39">
        <v>39647</v>
      </c>
      <c r="E284">
        <v>23</v>
      </c>
      <c r="F284" t="s">
        <v>577</v>
      </c>
      <c r="G284" s="2"/>
      <c r="H284" s="6">
        <v>47</v>
      </c>
      <c r="I284" s="7">
        <v>2</v>
      </c>
      <c r="J284" s="35">
        <v>47</v>
      </c>
      <c r="K284" s="35">
        <v>46</v>
      </c>
      <c r="L284" s="35">
        <f>J284-K284</f>
        <v>1</v>
      </c>
      <c r="M284" s="6">
        <v>27</v>
      </c>
      <c r="N284" s="7">
        <v>-1</v>
      </c>
      <c r="O284" s="35">
        <v>30</v>
      </c>
      <c r="P284" s="35">
        <v>25</v>
      </c>
      <c r="Q284" s="35">
        <f>O284-P284</f>
        <v>5</v>
      </c>
      <c r="R284" s="6">
        <v>15</v>
      </c>
      <c r="S284" s="7">
        <v>-1</v>
      </c>
      <c r="T284" s="35">
        <v>13</v>
      </c>
      <c r="U284" s="35">
        <v>18</v>
      </c>
      <c r="V284" s="35">
        <f>T284-U284</f>
        <v>-5</v>
      </c>
      <c r="W284" s="6">
        <v>20</v>
      </c>
      <c r="X284" s="7">
        <v>3</v>
      </c>
      <c r="Y284" s="8" t="s">
        <v>639</v>
      </c>
      <c r="Z284" t="s">
        <v>840</v>
      </c>
      <c r="AC284" s="6">
        <v>50</v>
      </c>
      <c r="AD284" s="6">
        <v>29</v>
      </c>
      <c r="AE284" s="7">
        <f>AC284-AD284</f>
        <v>21</v>
      </c>
      <c r="AF284" s="6">
        <v>21</v>
      </c>
      <c r="AG284" s="6">
        <v>72</v>
      </c>
      <c r="AH284" s="7">
        <f>AF284-AG284</f>
        <v>-51</v>
      </c>
      <c r="AI284" s="6">
        <v>32</v>
      </c>
      <c r="AJ284" s="6">
        <v>23</v>
      </c>
      <c r="AK284" s="7">
        <f>AI284-AJ284</f>
        <v>9</v>
      </c>
      <c r="AL284" s="4" t="s">
        <v>870</v>
      </c>
      <c r="AR284" s="6"/>
      <c r="AS284" s="6"/>
    </row>
    <row r="285" spans="2:47" ht="13.5" customHeight="1" x14ac:dyDescent="0.25">
      <c r="B285" t="s">
        <v>895</v>
      </c>
      <c r="C285" s="9" t="s">
        <v>625</v>
      </c>
      <c r="D285" s="39">
        <v>39652</v>
      </c>
      <c r="E285">
        <v>26</v>
      </c>
      <c r="F285" t="s">
        <v>886</v>
      </c>
      <c r="G285" s="2" t="s">
        <v>96</v>
      </c>
      <c r="H285" s="6">
        <v>46</v>
      </c>
      <c r="I285" s="7">
        <v>1</v>
      </c>
      <c r="J285" s="35">
        <v>46</v>
      </c>
      <c r="K285" s="35">
        <v>46</v>
      </c>
      <c r="L285" s="35">
        <f>J285-K285</f>
        <v>0</v>
      </c>
      <c r="M285" s="6">
        <v>24</v>
      </c>
      <c r="N285" s="7">
        <v>0</v>
      </c>
      <c r="O285" s="35">
        <v>24</v>
      </c>
      <c r="P285" s="35">
        <v>24</v>
      </c>
      <c r="Q285" s="35">
        <f>O285-P285</f>
        <v>0</v>
      </c>
      <c r="R285" s="6">
        <v>18</v>
      </c>
      <c r="S285" s="7">
        <v>2</v>
      </c>
      <c r="T285" s="35">
        <v>18</v>
      </c>
      <c r="U285" s="35">
        <v>19</v>
      </c>
      <c r="V285" s="35">
        <f>T285-U285</f>
        <v>-1</v>
      </c>
      <c r="W285" s="6">
        <v>22</v>
      </c>
      <c r="X285" s="7">
        <v>1</v>
      </c>
      <c r="Y285" s="8" t="s">
        <v>639</v>
      </c>
      <c r="AC285" s="6"/>
      <c r="AD285" s="6"/>
      <c r="AF285" s="6"/>
      <c r="AG285" s="6"/>
      <c r="AI285" s="6"/>
      <c r="AJ285" s="6"/>
      <c r="AK285" s="7"/>
      <c r="AR285" s="6"/>
      <c r="AS285" s="6"/>
    </row>
    <row r="286" spans="2:47" ht="13.5" customHeight="1" x14ac:dyDescent="0.25">
      <c r="B286" t="s">
        <v>895</v>
      </c>
      <c r="C286" s="9" t="s">
        <v>600</v>
      </c>
      <c r="D286" s="39">
        <v>39652</v>
      </c>
      <c r="E286">
        <v>28</v>
      </c>
      <c r="F286" t="s">
        <v>821</v>
      </c>
      <c r="G286" s="2" t="s">
        <v>54</v>
      </c>
      <c r="H286" s="6">
        <v>45</v>
      </c>
      <c r="I286" s="7">
        <v>-2</v>
      </c>
      <c r="J286" s="35">
        <v>43</v>
      </c>
      <c r="K286" s="35">
        <v>48</v>
      </c>
      <c r="L286" s="35">
        <f>J286-K286</f>
        <v>-5</v>
      </c>
      <c r="M286" s="6">
        <v>26</v>
      </c>
      <c r="N286" s="7">
        <v>1</v>
      </c>
      <c r="O286" s="35">
        <v>29</v>
      </c>
      <c r="P286" s="35">
        <v>24</v>
      </c>
      <c r="Q286" s="35">
        <f>O286-P286</f>
        <v>5</v>
      </c>
      <c r="R286" s="6">
        <v>17</v>
      </c>
      <c r="S286" s="7">
        <v>1</v>
      </c>
      <c r="T286" s="35">
        <v>16</v>
      </c>
      <c r="U286" s="35">
        <v>18</v>
      </c>
      <c r="V286" s="35">
        <f>T286-U286</f>
        <v>-2</v>
      </c>
      <c r="W286" s="6">
        <v>19</v>
      </c>
      <c r="X286" s="7">
        <v>-3</v>
      </c>
      <c r="Y286" s="8" t="s">
        <v>842</v>
      </c>
      <c r="AC286" s="6">
        <v>50</v>
      </c>
      <c r="AD286" s="6">
        <v>28</v>
      </c>
      <c r="AE286" s="7">
        <f>AC286-AD286</f>
        <v>22</v>
      </c>
      <c r="AF286" s="6">
        <v>15</v>
      </c>
      <c r="AG286" s="6">
        <v>74</v>
      </c>
      <c r="AH286" s="7">
        <f>AF286-AG286</f>
        <v>-59</v>
      </c>
      <c r="AI286" s="6"/>
      <c r="AJ286" s="6"/>
      <c r="AK286" s="7"/>
      <c r="AL286" s="4" t="s">
        <v>875</v>
      </c>
      <c r="AR286" s="6"/>
      <c r="AS286" s="6"/>
    </row>
    <row r="287" spans="2:47" ht="13.5" customHeight="1" x14ac:dyDescent="0.25">
      <c r="B287" t="s">
        <v>895</v>
      </c>
      <c r="C287" s="9" t="s">
        <v>566</v>
      </c>
      <c r="D287" s="39">
        <v>39654</v>
      </c>
      <c r="E287">
        <v>29</v>
      </c>
      <c r="F287" t="s">
        <v>830</v>
      </c>
      <c r="G287" s="2" t="s">
        <v>224</v>
      </c>
      <c r="H287" s="6">
        <v>43</v>
      </c>
      <c r="I287" s="7">
        <v>2</v>
      </c>
      <c r="M287" s="6">
        <v>27</v>
      </c>
      <c r="N287" s="7">
        <v>-1</v>
      </c>
      <c r="R287" s="6">
        <v>18</v>
      </c>
      <c r="S287" s="7">
        <v>-1</v>
      </c>
      <c r="W287" s="6">
        <v>16</v>
      </c>
      <c r="X287" s="7">
        <v>3</v>
      </c>
      <c r="Y287" s="8" t="s">
        <v>639</v>
      </c>
      <c r="AC287" s="6"/>
      <c r="AD287" s="6"/>
      <c r="AF287" s="6"/>
      <c r="AG287" s="6"/>
      <c r="AI287" s="6"/>
      <c r="AJ287" s="6"/>
      <c r="AK287" s="7"/>
      <c r="AR287" s="6"/>
      <c r="AS287" s="6"/>
    </row>
    <row r="288" spans="2:47" ht="13.5" customHeight="1" x14ac:dyDescent="0.25">
      <c r="B288" t="s">
        <v>895</v>
      </c>
      <c r="C288" s="9" t="s">
        <v>702</v>
      </c>
      <c r="D288" s="39">
        <v>39658</v>
      </c>
      <c r="E288">
        <v>1</v>
      </c>
      <c r="F288" t="s">
        <v>821</v>
      </c>
      <c r="G288" s="2" t="s">
        <v>54</v>
      </c>
      <c r="H288" s="6">
        <v>47</v>
      </c>
      <c r="I288" s="7">
        <v>2</v>
      </c>
      <c r="J288" s="35">
        <v>45</v>
      </c>
      <c r="K288" s="35">
        <v>49</v>
      </c>
      <c r="L288" s="35">
        <f>J288-K288</f>
        <v>-4</v>
      </c>
      <c r="M288" s="6">
        <v>25</v>
      </c>
      <c r="N288" s="7">
        <v>-1</v>
      </c>
      <c r="O288" s="35">
        <v>26</v>
      </c>
      <c r="P288" s="35">
        <v>23</v>
      </c>
      <c r="Q288" s="35">
        <f>O288-P288</f>
        <v>3</v>
      </c>
      <c r="R288" s="6">
        <v>16</v>
      </c>
      <c r="S288" s="7">
        <v>-1</v>
      </c>
      <c r="T288" s="35">
        <v>15</v>
      </c>
      <c r="U288" s="35">
        <v>18</v>
      </c>
      <c r="V288" s="35">
        <f>T288-U288</f>
        <v>-3</v>
      </c>
      <c r="W288" s="6">
        <v>22</v>
      </c>
      <c r="X288" s="7">
        <v>3</v>
      </c>
      <c r="Y288" s="8" t="s">
        <v>842</v>
      </c>
      <c r="AC288" s="6"/>
      <c r="AD288" s="6"/>
      <c r="AE288" s="7"/>
      <c r="AF288" s="6"/>
      <c r="AG288" s="6"/>
      <c r="AH288" s="7"/>
      <c r="AI288" s="6"/>
      <c r="AJ288" s="6"/>
      <c r="AK288" s="7"/>
      <c r="AR288" s="6"/>
      <c r="AS288" s="6"/>
    </row>
    <row r="289" spans="2:47" ht="13.5" customHeight="1" x14ac:dyDescent="0.25">
      <c r="B289" t="s">
        <v>895</v>
      </c>
      <c r="C289" s="9" t="s">
        <v>644</v>
      </c>
      <c r="D289" s="39">
        <v>39660</v>
      </c>
      <c r="E289">
        <v>3</v>
      </c>
      <c r="F289" t="s">
        <v>844</v>
      </c>
      <c r="G289" s="2" t="s">
        <v>124</v>
      </c>
      <c r="H289" s="6">
        <v>47</v>
      </c>
      <c r="I289" s="7">
        <v>-2</v>
      </c>
      <c r="M289" s="6">
        <v>24</v>
      </c>
      <c r="N289" s="7">
        <v>-2</v>
      </c>
      <c r="R289" s="6">
        <v>16</v>
      </c>
      <c r="S289" s="7">
        <v>2</v>
      </c>
      <c r="W289" s="6">
        <v>23</v>
      </c>
      <c r="X289" s="7">
        <v>0</v>
      </c>
      <c r="Y289" s="8" t="s">
        <v>842</v>
      </c>
      <c r="AC289" s="6"/>
      <c r="AD289" s="6"/>
      <c r="AE289" s="7"/>
      <c r="AF289" s="6"/>
      <c r="AG289" s="6"/>
      <c r="AH289" s="7"/>
      <c r="AI289" s="6"/>
      <c r="AJ289" s="6"/>
      <c r="AK289" s="7"/>
      <c r="AR289" s="6"/>
      <c r="AS289" s="6"/>
    </row>
    <row r="290" spans="2:47" ht="13.5" customHeight="1" x14ac:dyDescent="0.25">
      <c r="B290" t="s">
        <v>895</v>
      </c>
      <c r="C290" s="9" t="s">
        <v>582</v>
      </c>
      <c r="D290" s="39">
        <v>39659</v>
      </c>
      <c r="E290">
        <v>3</v>
      </c>
      <c r="F290" t="s">
        <v>678</v>
      </c>
      <c r="G290" s="2" t="s">
        <v>180</v>
      </c>
      <c r="H290" s="6">
        <v>45</v>
      </c>
      <c r="I290" s="7">
        <v>2</v>
      </c>
      <c r="M290" s="6">
        <v>29</v>
      </c>
      <c r="N290" s="7">
        <v>1</v>
      </c>
      <c r="R290" s="6">
        <v>16</v>
      </c>
      <c r="S290" s="7">
        <v>-3</v>
      </c>
      <c r="W290" s="6">
        <v>16</v>
      </c>
      <c r="X290" s="7">
        <v>1</v>
      </c>
      <c r="Y290" s="8" t="s">
        <v>639</v>
      </c>
      <c r="AC290" s="6"/>
      <c r="AD290" s="6"/>
      <c r="AE290" s="7"/>
      <c r="AF290" s="6"/>
      <c r="AG290" s="6"/>
      <c r="AH290" s="7"/>
      <c r="AI290" s="6"/>
      <c r="AJ290" s="6"/>
      <c r="AK290" s="7"/>
      <c r="AR290" s="6"/>
      <c r="AS290" s="6"/>
    </row>
    <row r="291" spans="2:47" ht="13.5" customHeight="1" x14ac:dyDescent="0.25">
      <c r="B291" t="s">
        <v>293</v>
      </c>
      <c r="C291" s="9" t="s">
        <v>645</v>
      </c>
      <c r="D291" s="39">
        <v>39666</v>
      </c>
      <c r="E291">
        <v>10</v>
      </c>
      <c r="F291" t="s">
        <v>821</v>
      </c>
      <c r="G291" s="2" t="s">
        <v>873</v>
      </c>
      <c r="H291" s="6">
        <v>46</v>
      </c>
      <c r="I291" s="7">
        <v>-1</v>
      </c>
      <c r="J291" s="35">
        <v>46</v>
      </c>
      <c r="K291" s="35">
        <v>46</v>
      </c>
      <c r="L291" s="35">
        <f>J291-K291</f>
        <v>0</v>
      </c>
      <c r="M291" s="6">
        <v>26</v>
      </c>
      <c r="N291" s="7">
        <v>1</v>
      </c>
      <c r="O291" s="35">
        <v>26</v>
      </c>
      <c r="P291" s="35">
        <v>26</v>
      </c>
      <c r="Q291" s="35">
        <f>O291-P291</f>
        <v>0</v>
      </c>
      <c r="R291" s="6">
        <v>17</v>
      </c>
      <c r="S291" s="7">
        <v>1</v>
      </c>
      <c r="T291" s="35">
        <v>16</v>
      </c>
      <c r="U291" s="35">
        <v>17</v>
      </c>
      <c r="V291" s="35">
        <f>T291-U291</f>
        <v>-1</v>
      </c>
      <c r="W291" s="6">
        <v>20</v>
      </c>
      <c r="X291" s="7">
        <v>-2</v>
      </c>
      <c r="Y291" s="8" t="s">
        <v>842</v>
      </c>
      <c r="AC291" s="6"/>
      <c r="AD291" s="6"/>
      <c r="AE291" s="7"/>
      <c r="AF291" s="6"/>
      <c r="AG291" s="6"/>
      <c r="AH291" s="7"/>
      <c r="AI291" s="6"/>
      <c r="AJ291" s="6"/>
      <c r="AK291" s="7"/>
      <c r="AR291" s="6"/>
      <c r="AS291" s="6"/>
    </row>
    <row r="292" spans="2:47" ht="13.5" customHeight="1" x14ac:dyDescent="0.25">
      <c r="B292" t="s">
        <v>293</v>
      </c>
      <c r="C292" s="9" t="s">
        <v>692</v>
      </c>
      <c r="D292" s="39">
        <v>39674</v>
      </c>
      <c r="E292">
        <v>17</v>
      </c>
      <c r="F292" t="s">
        <v>821</v>
      </c>
      <c r="G292" s="2" t="s">
        <v>192</v>
      </c>
      <c r="H292" s="6">
        <v>45</v>
      </c>
      <c r="I292" s="7">
        <v>-1</v>
      </c>
      <c r="J292" s="35">
        <v>42</v>
      </c>
      <c r="K292" s="35">
        <v>47</v>
      </c>
      <c r="L292" s="35">
        <f>J292-K292</f>
        <v>-5</v>
      </c>
      <c r="M292" s="6">
        <v>25</v>
      </c>
      <c r="N292" s="7">
        <v>1</v>
      </c>
      <c r="O292" s="35">
        <v>27</v>
      </c>
      <c r="P292" s="35">
        <v>24</v>
      </c>
      <c r="Q292" s="35">
        <f>O292-P292</f>
        <v>3</v>
      </c>
      <c r="R292" s="6">
        <v>18</v>
      </c>
      <c r="S292" s="7">
        <v>1</v>
      </c>
      <c r="T292" s="35">
        <v>18</v>
      </c>
      <c r="U292" s="35">
        <v>18</v>
      </c>
      <c r="V292" s="35">
        <f>T292-U292</f>
        <v>0</v>
      </c>
      <c r="W292" s="6">
        <v>20</v>
      </c>
      <c r="X292" s="7">
        <v>0</v>
      </c>
      <c r="Y292" s="8" t="s">
        <v>842</v>
      </c>
      <c r="AC292" s="6">
        <v>59</v>
      </c>
      <c r="AD292" s="6">
        <v>27</v>
      </c>
      <c r="AE292" s="7">
        <f>AC292-AD292</f>
        <v>32</v>
      </c>
      <c r="AF292" s="6">
        <v>20</v>
      </c>
      <c r="AG292" s="6">
        <v>75</v>
      </c>
      <c r="AH292" s="7">
        <f>AF292-AG292</f>
        <v>-55</v>
      </c>
      <c r="AI292" s="6">
        <v>29</v>
      </c>
      <c r="AJ292" s="6">
        <v>30</v>
      </c>
      <c r="AK292" s="7">
        <f>AI292-AJ292</f>
        <v>-1</v>
      </c>
      <c r="AL292" s="4" t="s">
        <v>826</v>
      </c>
      <c r="AM292" s="6">
        <v>37</v>
      </c>
      <c r="AN292" s="6">
        <v>19</v>
      </c>
      <c r="AO292" s="6">
        <v>6</v>
      </c>
      <c r="AQ292" s="4" t="s">
        <v>876</v>
      </c>
      <c r="AR292" s="6">
        <v>18</v>
      </c>
      <c r="AS292" s="6">
        <v>68</v>
      </c>
      <c r="AT292" s="7">
        <f>AR292-AS292</f>
        <v>-50</v>
      </c>
      <c r="AU292" s="4" t="s">
        <v>871</v>
      </c>
    </row>
    <row r="293" spans="2:47" ht="13.5" customHeight="1" x14ac:dyDescent="0.25">
      <c r="B293" t="s">
        <v>293</v>
      </c>
      <c r="C293" s="9" t="s">
        <v>319</v>
      </c>
      <c r="D293" s="39">
        <v>39675</v>
      </c>
      <c r="E293">
        <v>19</v>
      </c>
      <c r="F293" t="s">
        <v>678</v>
      </c>
      <c r="G293" s="2" t="s">
        <v>82</v>
      </c>
      <c r="H293" s="6">
        <v>44</v>
      </c>
      <c r="I293" s="7">
        <v>-1</v>
      </c>
      <c r="M293" s="6">
        <v>29</v>
      </c>
      <c r="N293" s="7">
        <v>0</v>
      </c>
      <c r="R293" s="6">
        <v>19</v>
      </c>
      <c r="S293" s="7">
        <v>3</v>
      </c>
      <c r="W293" s="6">
        <v>15</v>
      </c>
      <c r="X293" s="7">
        <v>-1</v>
      </c>
      <c r="Y293" s="8" t="s">
        <v>639</v>
      </c>
      <c r="AC293" s="6"/>
      <c r="AD293" s="6"/>
      <c r="AE293" s="7"/>
      <c r="AF293" s="6"/>
      <c r="AG293" s="6"/>
      <c r="AH293" s="7"/>
      <c r="AI293" s="6"/>
      <c r="AJ293" s="6"/>
      <c r="AK293" s="7"/>
      <c r="AR293" s="6"/>
      <c r="AS293" s="6"/>
    </row>
    <row r="294" spans="2:47" ht="13.5" customHeight="1" x14ac:dyDescent="0.25">
      <c r="B294" t="s">
        <v>293</v>
      </c>
      <c r="C294" s="9" t="s">
        <v>319</v>
      </c>
      <c r="D294" s="39">
        <v>39675</v>
      </c>
      <c r="E294">
        <v>21</v>
      </c>
      <c r="F294" t="s">
        <v>577</v>
      </c>
      <c r="G294" s="2"/>
      <c r="H294" s="6">
        <v>48</v>
      </c>
      <c r="I294" s="7">
        <v>1</v>
      </c>
      <c r="J294" s="35">
        <v>45</v>
      </c>
      <c r="K294" s="35">
        <v>50</v>
      </c>
      <c r="L294" s="35">
        <f>J294-K294</f>
        <v>-5</v>
      </c>
      <c r="M294" s="6">
        <v>24</v>
      </c>
      <c r="N294" s="7">
        <v>-3</v>
      </c>
      <c r="O294" s="35">
        <v>28</v>
      </c>
      <c r="P294" s="35">
        <v>21</v>
      </c>
      <c r="Q294" s="35">
        <f>O294-P294</f>
        <v>7</v>
      </c>
      <c r="R294" s="6">
        <v>16</v>
      </c>
      <c r="S294" s="7">
        <v>1</v>
      </c>
      <c r="T294" s="35">
        <v>14</v>
      </c>
      <c r="U294" s="35">
        <v>19</v>
      </c>
      <c r="V294" s="35">
        <f>T294-U294</f>
        <v>-5</v>
      </c>
      <c r="W294" s="6">
        <v>24</v>
      </c>
      <c r="X294" s="7">
        <v>4</v>
      </c>
      <c r="Y294" s="8" t="s">
        <v>639</v>
      </c>
      <c r="Z294" t="s">
        <v>840</v>
      </c>
      <c r="AC294" s="6">
        <v>51</v>
      </c>
      <c r="AD294" s="6">
        <v>29</v>
      </c>
      <c r="AE294" s="7">
        <f>AC294-AD294</f>
        <v>22</v>
      </c>
      <c r="AF294" s="6">
        <v>24</v>
      </c>
      <c r="AG294" s="6">
        <v>71</v>
      </c>
      <c r="AH294" s="7">
        <f>AF294-AG294</f>
        <v>-47</v>
      </c>
      <c r="AI294" s="6">
        <v>33</v>
      </c>
      <c r="AJ294" s="6">
        <v>26</v>
      </c>
      <c r="AK294" s="7">
        <f>AI294-AJ294</f>
        <v>7</v>
      </c>
      <c r="AL294" s="4" t="s">
        <v>870</v>
      </c>
      <c r="AR294" s="6"/>
      <c r="AS294" s="6"/>
    </row>
    <row r="295" spans="2:47" ht="13.5" customHeight="1" x14ac:dyDescent="0.25">
      <c r="B295" t="s">
        <v>293</v>
      </c>
      <c r="C295" s="9" t="s">
        <v>597</v>
      </c>
      <c r="D295" s="39">
        <v>39679</v>
      </c>
      <c r="F295" t="s">
        <v>821</v>
      </c>
      <c r="G295" s="2" t="s">
        <v>30</v>
      </c>
      <c r="H295" s="6">
        <v>48</v>
      </c>
      <c r="I295" s="7">
        <v>3</v>
      </c>
      <c r="J295" s="35">
        <v>43</v>
      </c>
      <c r="K295" s="35">
        <v>52</v>
      </c>
      <c r="L295" s="35">
        <f>J295-K295</f>
        <v>-9</v>
      </c>
      <c r="M295" s="6">
        <v>26</v>
      </c>
      <c r="N295" s="7">
        <v>1</v>
      </c>
      <c r="O295" s="35">
        <v>29</v>
      </c>
      <c r="P295" s="35">
        <v>24</v>
      </c>
      <c r="Q295" s="35">
        <f>O295-P295</f>
        <v>5</v>
      </c>
      <c r="R295" s="6">
        <v>16</v>
      </c>
      <c r="S295" s="7">
        <v>-2</v>
      </c>
      <c r="T295" s="35">
        <v>17</v>
      </c>
      <c r="U295" s="35">
        <v>15</v>
      </c>
      <c r="V295" s="35">
        <f>T295-U295</f>
        <v>2</v>
      </c>
      <c r="W295" s="6">
        <v>22</v>
      </c>
      <c r="X295" s="7">
        <v>2</v>
      </c>
      <c r="Y295" s="8" t="s">
        <v>842</v>
      </c>
      <c r="AC295" s="6"/>
      <c r="AD295" s="6"/>
      <c r="AE295" s="7"/>
      <c r="AF295" s="6"/>
      <c r="AG295" s="6"/>
      <c r="AH295" s="7"/>
      <c r="AI295" s="6"/>
      <c r="AJ295" s="6"/>
      <c r="AK295" s="7"/>
      <c r="AR295" s="6"/>
      <c r="AS295" s="6"/>
    </row>
    <row r="296" spans="2:47" ht="13.5" customHeight="1" x14ac:dyDescent="0.25">
      <c r="B296" t="s">
        <v>293</v>
      </c>
      <c r="C296" s="9" t="s">
        <v>598</v>
      </c>
      <c r="D296" s="39">
        <v>39680</v>
      </c>
      <c r="E296">
        <v>24</v>
      </c>
      <c r="F296" t="s">
        <v>886</v>
      </c>
      <c r="G296" s="2" t="s">
        <v>98</v>
      </c>
      <c r="H296" s="6">
        <v>46</v>
      </c>
      <c r="I296" s="7">
        <v>0</v>
      </c>
      <c r="J296" s="35">
        <v>52</v>
      </c>
      <c r="K296" s="35">
        <v>41</v>
      </c>
      <c r="L296" s="35">
        <f>J296-K296</f>
        <v>11</v>
      </c>
      <c r="M296" s="6">
        <v>25</v>
      </c>
      <c r="N296" s="7">
        <v>1</v>
      </c>
      <c r="O296" s="35">
        <v>24</v>
      </c>
      <c r="P296" s="35">
        <v>26</v>
      </c>
      <c r="Q296" s="35">
        <f>O296-P296</f>
        <v>-2</v>
      </c>
      <c r="R296" s="6">
        <v>16</v>
      </c>
      <c r="S296" s="7">
        <v>-2</v>
      </c>
      <c r="T296" s="35">
        <v>13</v>
      </c>
      <c r="U296" s="35">
        <v>19</v>
      </c>
      <c r="V296" s="35">
        <f>T296-U296</f>
        <v>-6</v>
      </c>
      <c r="W296" s="6">
        <v>21</v>
      </c>
      <c r="X296" s="7">
        <v>-1</v>
      </c>
      <c r="Y296" s="8" t="s">
        <v>639</v>
      </c>
      <c r="AC296" s="6"/>
      <c r="AD296" s="6"/>
      <c r="AE296" s="7"/>
      <c r="AF296" s="6"/>
      <c r="AG296" s="6"/>
      <c r="AH296" s="7"/>
      <c r="AI296" s="6"/>
      <c r="AJ296" s="6"/>
      <c r="AK296" s="7"/>
      <c r="AR296" s="6"/>
      <c r="AS296" s="6"/>
    </row>
    <row r="297" spans="2:47" ht="13.5" customHeight="1" x14ac:dyDescent="0.25">
      <c r="B297" t="s">
        <v>293</v>
      </c>
      <c r="C297" s="9" t="s">
        <v>558</v>
      </c>
      <c r="D297" s="39">
        <v>39689</v>
      </c>
      <c r="E297">
        <v>29</v>
      </c>
      <c r="F297" t="s">
        <v>821</v>
      </c>
      <c r="G297" s="2" t="s">
        <v>54</v>
      </c>
      <c r="H297" s="6">
        <v>45</v>
      </c>
      <c r="I297" s="7">
        <v>-3</v>
      </c>
      <c r="J297" s="35">
        <v>42</v>
      </c>
      <c r="K297" s="35">
        <v>49</v>
      </c>
      <c r="L297" s="35">
        <f>J297-K297</f>
        <v>-7</v>
      </c>
      <c r="M297" s="6">
        <v>26</v>
      </c>
      <c r="N297" s="7">
        <v>0</v>
      </c>
      <c r="O297" s="35">
        <v>28</v>
      </c>
      <c r="P297" s="35">
        <v>25</v>
      </c>
      <c r="Q297" s="35">
        <f>O297-P297</f>
        <v>3</v>
      </c>
      <c r="R297" s="6">
        <v>16</v>
      </c>
      <c r="S297" s="7">
        <v>0</v>
      </c>
      <c r="T297" s="35">
        <v>17</v>
      </c>
      <c r="U297" s="35">
        <v>15</v>
      </c>
      <c r="V297" s="35">
        <f>T297-U297</f>
        <v>2</v>
      </c>
      <c r="W297" s="6">
        <v>19</v>
      </c>
      <c r="X297" s="7">
        <v>-3</v>
      </c>
      <c r="Y297" s="8" t="s">
        <v>842</v>
      </c>
      <c r="AC297" s="6">
        <v>48</v>
      </c>
      <c r="AD297" s="6">
        <v>27</v>
      </c>
      <c r="AE297" s="7">
        <f>AC297-AD297</f>
        <v>21</v>
      </c>
      <c r="AF297" s="6">
        <v>17</v>
      </c>
      <c r="AG297" s="6">
        <v>72</v>
      </c>
      <c r="AH297" s="7">
        <f>AF297-AG297</f>
        <v>-55</v>
      </c>
      <c r="AI297" s="6"/>
      <c r="AJ297" s="6"/>
      <c r="AK297" s="7"/>
      <c r="AL297" s="4" t="s">
        <v>875</v>
      </c>
      <c r="AR297" s="6"/>
      <c r="AS297" s="6"/>
    </row>
    <row r="298" spans="2:47" ht="13.5" customHeight="1" x14ac:dyDescent="0.25">
      <c r="B298" t="s">
        <v>293</v>
      </c>
      <c r="C298" s="9" t="s">
        <v>702</v>
      </c>
      <c r="D298" s="39">
        <v>39689</v>
      </c>
      <c r="E298">
        <v>2</v>
      </c>
      <c r="F298" t="s">
        <v>830</v>
      </c>
      <c r="G298" s="2" t="s">
        <v>224</v>
      </c>
      <c r="H298" s="6">
        <v>43</v>
      </c>
      <c r="I298" s="7">
        <v>0</v>
      </c>
      <c r="M298" s="6">
        <v>27</v>
      </c>
      <c r="N298" s="7">
        <v>0</v>
      </c>
      <c r="R298" s="6">
        <v>18</v>
      </c>
      <c r="S298" s="7">
        <v>0</v>
      </c>
      <c r="W298" s="6">
        <v>16</v>
      </c>
      <c r="X298" s="7">
        <v>0</v>
      </c>
      <c r="Y298" s="8" t="s">
        <v>639</v>
      </c>
      <c r="AC298" s="6"/>
      <c r="AD298" s="6"/>
      <c r="AE298" s="7"/>
      <c r="AF298" s="6"/>
      <c r="AG298" s="6"/>
      <c r="AH298" s="7"/>
      <c r="AI298" s="6"/>
      <c r="AJ298" s="6"/>
      <c r="AK298" s="7"/>
      <c r="AR298" s="6"/>
      <c r="AS298" s="6"/>
    </row>
    <row r="299" spans="2:47" ht="13.5" customHeight="1" x14ac:dyDescent="0.25">
      <c r="B299" t="s">
        <v>295</v>
      </c>
      <c r="C299" s="9" t="s">
        <v>589</v>
      </c>
      <c r="D299" s="39">
        <v>39694</v>
      </c>
      <c r="E299">
        <v>6</v>
      </c>
      <c r="F299" t="s">
        <v>886</v>
      </c>
      <c r="G299" s="2" t="s">
        <v>96</v>
      </c>
      <c r="H299" s="6">
        <v>44</v>
      </c>
      <c r="I299" s="7">
        <v>-2</v>
      </c>
      <c r="J299" s="35">
        <v>47</v>
      </c>
      <c r="K299" s="35">
        <v>40</v>
      </c>
      <c r="L299" s="35">
        <f t="shared" ref="L299:L304" si="0">J299-K299</f>
        <v>7</v>
      </c>
      <c r="M299" s="6">
        <v>25</v>
      </c>
      <c r="N299" s="7">
        <v>0</v>
      </c>
      <c r="O299" s="35">
        <v>25</v>
      </c>
      <c r="P299" s="35">
        <v>26</v>
      </c>
      <c r="Q299" s="35">
        <f t="shared" ref="Q299:Q304" si="1">O299-P299</f>
        <v>-1</v>
      </c>
      <c r="R299" s="6">
        <v>17</v>
      </c>
      <c r="S299" s="7">
        <v>1</v>
      </c>
      <c r="T299" s="35">
        <v>16</v>
      </c>
      <c r="U299" s="35">
        <v>19</v>
      </c>
      <c r="V299" s="35">
        <f t="shared" ref="V299:V304" si="2">T299-U299</f>
        <v>-3</v>
      </c>
      <c r="W299" s="6">
        <v>19</v>
      </c>
      <c r="X299" s="7">
        <v>-2</v>
      </c>
      <c r="Y299" s="8" t="s">
        <v>639</v>
      </c>
      <c r="AC299" s="6"/>
      <c r="AD299" s="6"/>
      <c r="AE299" s="7"/>
      <c r="AF299" s="6"/>
      <c r="AG299" s="6"/>
      <c r="AH299" s="7"/>
      <c r="AI299" s="6"/>
      <c r="AJ299" s="6"/>
      <c r="AK299" s="7"/>
      <c r="AR299" s="6"/>
      <c r="AS299" s="6"/>
    </row>
    <row r="300" spans="2:47" ht="13.5" customHeight="1" x14ac:dyDescent="0.25">
      <c r="B300" t="s">
        <v>295</v>
      </c>
      <c r="C300" s="9" t="s">
        <v>655</v>
      </c>
      <c r="D300" s="39">
        <v>39701</v>
      </c>
      <c r="E300">
        <v>14</v>
      </c>
      <c r="F300" t="s">
        <v>821</v>
      </c>
      <c r="G300" s="2" t="s">
        <v>192</v>
      </c>
      <c r="H300" s="6">
        <v>46</v>
      </c>
      <c r="I300" s="7">
        <v>1</v>
      </c>
      <c r="J300" s="35">
        <v>43</v>
      </c>
      <c r="K300" s="35">
        <v>49</v>
      </c>
      <c r="L300" s="35">
        <f t="shared" si="0"/>
        <v>-6</v>
      </c>
      <c r="M300" s="6">
        <v>27</v>
      </c>
      <c r="N300" s="7">
        <v>1</v>
      </c>
      <c r="O300" s="35">
        <v>28</v>
      </c>
      <c r="P300" s="35">
        <v>27</v>
      </c>
      <c r="Q300" s="35">
        <f t="shared" si="1"/>
        <v>1</v>
      </c>
      <c r="R300" s="6">
        <v>16</v>
      </c>
      <c r="S300" s="7">
        <v>0</v>
      </c>
      <c r="T300" s="35">
        <v>15</v>
      </c>
      <c r="U300" s="35">
        <v>16</v>
      </c>
      <c r="V300" s="35">
        <f t="shared" si="2"/>
        <v>-1</v>
      </c>
      <c r="W300" s="6">
        <v>19</v>
      </c>
      <c r="X300" s="7">
        <v>0</v>
      </c>
      <c r="Y300" s="8" t="s">
        <v>842</v>
      </c>
      <c r="AC300" s="6">
        <v>57</v>
      </c>
      <c r="AD300" s="6">
        <v>30</v>
      </c>
      <c r="AE300" s="7">
        <f>AC300-AD300</f>
        <v>27</v>
      </c>
      <c r="AF300" s="6">
        <v>20</v>
      </c>
      <c r="AG300" s="6">
        <v>73</v>
      </c>
      <c r="AH300" s="7">
        <f>AF300-AG300</f>
        <v>-53</v>
      </c>
      <c r="AI300" s="6">
        <v>29</v>
      </c>
      <c r="AJ300" s="6">
        <v>32</v>
      </c>
      <c r="AK300" s="7">
        <f>AI300-AJ300</f>
        <v>-3</v>
      </c>
      <c r="AL300" s="4" t="s">
        <v>826</v>
      </c>
      <c r="AM300" s="6">
        <v>34</v>
      </c>
      <c r="AN300" s="6">
        <v>16</v>
      </c>
      <c r="AO300" s="6">
        <v>10</v>
      </c>
      <c r="AQ300" s="4" t="s">
        <v>876</v>
      </c>
      <c r="AR300" s="6">
        <v>17</v>
      </c>
      <c r="AS300" s="6">
        <v>70</v>
      </c>
      <c r="AT300" s="7">
        <f>AR300-AS300</f>
        <v>-53</v>
      </c>
      <c r="AU300" s="4" t="s">
        <v>871</v>
      </c>
    </row>
    <row r="301" spans="2:47" ht="13.5" customHeight="1" x14ac:dyDescent="0.25">
      <c r="B301" t="s">
        <v>295</v>
      </c>
      <c r="C301" s="9" t="s">
        <v>555</v>
      </c>
      <c r="D301" s="39">
        <v>39703</v>
      </c>
      <c r="E301">
        <v>18</v>
      </c>
      <c r="F301" t="s">
        <v>577</v>
      </c>
      <c r="G301" s="2"/>
      <c r="H301" s="6">
        <v>52</v>
      </c>
      <c r="I301" s="7">
        <v>4</v>
      </c>
      <c r="J301" s="35">
        <v>53</v>
      </c>
      <c r="K301" s="35">
        <v>51</v>
      </c>
      <c r="L301" s="35">
        <f t="shared" si="0"/>
        <v>2</v>
      </c>
      <c r="M301" s="6">
        <v>24</v>
      </c>
      <c r="N301" s="7">
        <v>0</v>
      </c>
      <c r="O301" s="35">
        <v>25</v>
      </c>
      <c r="P301" s="35">
        <v>23</v>
      </c>
      <c r="Q301" s="35">
        <f t="shared" si="1"/>
        <v>2</v>
      </c>
      <c r="R301" s="6">
        <v>12</v>
      </c>
      <c r="S301" s="7">
        <v>-5</v>
      </c>
      <c r="T301" s="35">
        <v>11</v>
      </c>
      <c r="U301" s="35">
        <v>13</v>
      </c>
      <c r="V301" s="35">
        <f t="shared" si="2"/>
        <v>-2</v>
      </c>
      <c r="W301" s="6">
        <v>28</v>
      </c>
      <c r="X301" s="7">
        <v>4</v>
      </c>
      <c r="Y301" s="8" t="s">
        <v>639</v>
      </c>
      <c r="Z301" t="s">
        <v>840</v>
      </c>
      <c r="AC301" s="6">
        <v>48</v>
      </c>
      <c r="AD301" s="6">
        <v>32</v>
      </c>
      <c r="AE301" s="7">
        <f>AC301-AD301</f>
        <v>16</v>
      </c>
      <c r="AF301" s="6">
        <v>24</v>
      </c>
      <c r="AG301" s="6">
        <v>69</v>
      </c>
      <c r="AH301" s="7">
        <f>AF301-AG301</f>
        <v>-45</v>
      </c>
      <c r="AI301" s="6">
        <v>32</v>
      </c>
      <c r="AJ301" s="6">
        <v>24</v>
      </c>
      <c r="AK301" s="7">
        <f>AI301-AJ301</f>
        <v>8</v>
      </c>
      <c r="AL301" s="4" t="s">
        <v>870</v>
      </c>
      <c r="AR301" s="6"/>
      <c r="AS301" s="6"/>
    </row>
    <row r="302" spans="2:47" ht="13.5" customHeight="1" x14ac:dyDescent="0.25">
      <c r="B302" t="s">
        <v>295</v>
      </c>
      <c r="C302" s="9" t="s">
        <v>596</v>
      </c>
      <c r="D302" s="39">
        <v>39708</v>
      </c>
      <c r="E302">
        <v>21</v>
      </c>
      <c r="F302" t="s">
        <v>886</v>
      </c>
      <c r="G302" s="2" t="s">
        <v>98</v>
      </c>
      <c r="H302" s="6">
        <v>39</v>
      </c>
      <c r="I302" s="7">
        <v>-5</v>
      </c>
      <c r="J302" s="35">
        <v>39</v>
      </c>
      <c r="K302" s="35">
        <v>40</v>
      </c>
      <c r="L302" s="35">
        <f t="shared" si="0"/>
        <v>-1</v>
      </c>
      <c r="M302" s="6">
        <v>27</v>
      </c>
      <c r="N302" s="7">
        <v>2</v>
      </c>
      <c r="O302" s="35">
        <v>27</v>
      </c>
      <c r="P302" s="35">
        <v>27</v>
      </c>
      <c r="Q302" s="35">
        <f t="shared" si="1"/>
        <v>0</v>
      </c>
      <c r="R302" s="6">
        <v>21</v>
      </c>
      <c r="S302" s="7">
        <v>4</v>
      </c>
      <c r="T302" s="35">
        <v>21</v>
      </c>
      <c r="U302" s="35">
        <v>22</v>
      </c>
      <c r="V302" s="35">
        <f t="shared" si="2"/>
        <v>-1</v>
      </c>
      <c r="W302" s="6">
        <v>12</v>
      </c>
      <c r="X302" s="7">
        <v>-7</v>
      </c>
      <c r="Y302" s="8" t="s">
        <v>639</v>
      </c>
      <c r="AC302" s="6"/>
      <c r="AD302" s="6"/>
      <c r="AE302" s="7"/>
      <c r="AF302" s="6"/>
      <c r="AG302" s="6"/>
      <c r="AH302" s="7"/>
      <c r="AI302" s="6"/>
      <c r="AJ302" s="6"/>
      <c r="AK302" s="7"/>
      <c r="AR302" s="6"/>
      <c r="AS302" s="6"/>
    </row>
    <row r="303" spans="2:47" ht="13.5" customHeight="1" x14ac:dyDescent="0.25">
      <c r="B303" t="s">
        <v>295</v>
      </c>
      <c r="C303" s="9" t="s">
        <v>523</v>
      </c>
      <c r="D303" s="39">
        <v>39708</v>
      </c>
      <c r="E303">
        <v>20</v>
      </c>
      <c r="F303" t="s">
        <v>821</v>
      </c>
      <c r="G303" s="2" t="s">
        <v>54</v>
      </c>
      <c r="H303" s="6">
        <v>44</v>
      </c>
      <c r="I303" s="7">
        <v>-2</v>
      </c>
      <c r="J303" s="35">
        <v>43</v>
      </c>
      <c r="K303" s="35">
        <v>45</v>
      </c>
      <c r="L303" s="35">
        <f t="shared" si="0"/>
        <v>-2</v>
      </c>
      <c r="M303" s="6">
        <v>24</v>
      </c>
      <c r="N303" s="7">
        <v>-3</v>
      </c>
      <c r="O303" s="35">
        <v>23</v>
      </c>
      <c r="P303" s="35">
        <v>25</v>
      </c>
      <c r="Q303" s="35">
        <f t="shared" si="1"/>
        <v>-2</v>
      </c>
      <c r="R303" s="6">
        <v>20</v>
      </c>
      <c r="S303" s="7">
        <v>4</v>
      </c>
      <c r="T303" s="35">
        <v>20</v>
      </c>
      <c r="U303" s="35">
        <v>20</v>
      </c>
      <c r="V303" s="35">
        <f t="shared" si="2"/>
        <v>0</v>
      </c>
      <c r="W303" s="6">
        <v>20</v>
      </c>
      <c r="X303" s="7">
        <v>1</v>
      </c>
      <c r="Y303" s="8" t="s">
        <v>842</v>
      </c>
      <c r="AC303" s="6">
        <v>52</v>
      </c>
      <c r="AD303" s="6">
        <v>26</v>
      </c>
      <c r="AE303" s="7">
        <f>AC303-AD303</f>
        <v>26</v>
      </c>
      <c r="AF303" s="6">
        <v>16</v>
      </c>
      <c r="AG303" s="6">
        <v>74</v>
      </c>
      <c r="AH303" s="7">
        <f>AF303-AG303</f>
        <v>-58</v>
      </c>
      <c r="AI303" s="6"/>
      <c r="AJ303" s="6"/>
      <c r="AK303" s="7"/>
      <c r="AL303" s="4" t="s">
        <v>875</v>
      </c>
      <c r="AR303" s="6"/>
      <c r="AS303" s="6"/>
    </row>
    <row r="304" spans="2:47" ht="13.5" customHeight="1" x14ac:dyDescent="0.25">
      <c r="B304" t="s">
        <v>295</v>
      </c>
      <c r="C304" s="9" t="s">
        <v>625</v>
      </c>
      <c r="D304" s="39">
        <v>39714</v>
      </c>
      <c r="E304">
        <v>25</v>
      </c>
      <c r="F304" t="s">
        <v>821</v>
      </c>
      <c r="G304" s="2" t="s">
        <v>196</v>
      </c>
      <c r="H304" s="6">
        <v>41</v>
      </c>
      <c r="I304" s="7">
        <v>-3</v>
      </c>
      <c r="J304" s="35">
        <v>39</v>
      </c>
      <c r="K304" s="35">
        <v>45</v>
      </c>
      <c r="L304" s="35">
        <f t="shared" si="0"/>
        <v>-6</v>
      </c>
      <c r="M304" s="6">
        <v>31</v>
      </c>
      <c r="N304" s="7">
        <v>7</v>
      </c>
      <c r="O304" s="35">
        <v>35</v>
      </c>
      <c r="P304" s="35">
        <v>28</v>
      </c>
      <c r="Q304" s="35">
        <f t="shared" si="1"/>
        <v>7</v>
      </c>
      <c r="R304" s="6">
        <v>16</v>
      </c>
      <c r="S304" s="7">
        <v>-4</v>
      </c>
      <c r="T304" s="35">
        <v>14</v>
      </c>
      <c r="U304" s="35">
        <v>17</v>
      </c>
      <c r="V304" s="35">
        <f t="shared" si="2"/>
        <v>-3</v>
      </c>
      <c r="W304" s="6">
        <v>10</v>
      </c>
      <c r="X304" s="7">
        <v>-10</v>
      </c>
      <c r="Y304" s="8" t="s">
        <v>842</v>
      </c>
      <c r="AC304" s="6"/>
      <c r="AD304" s="6"/>
      <c r="AE304" s="7"/>
      <c r="AF304" s="6"/>
      <c r="AG304" s="6"/>
      <c r="AH304" s="7"/>
      <c r="AI304" s="6"/>
      <c r="AJ304" s="6"/>
      <c r="AK304" s="7"/>
      <c r="AR304" s="6"/>
      <c r="AS304" s="6"/>
    </row>
    <row r="305" spans="2:47" ht="13.5" customHeight="1" x14ac:dyDescent="0.25">
      <c r="B305" t="s">
        <v>295</v>
      </c>
      <c r="C305" s="9" t="s">
        <v>432</v>
      </c>
      <c r="D305" s="39">
        <v>39715</v>
      </c>
      <c r="E305">
        <v>27</v>
      </c>
      <c r="F305" t="s">
        <v>678</v>
      </c>
      <c r="G305" s="2" t="s">
        <v>82</v>
      </c>
      <c r="H305" s="6">
        <v>41</v>
      </c>
      <c r="I305" s="7">
        <v>-3</v>
      </c>
      <c r="M305" s="6">
        <v>32</v>
      </c>
      <c r="N305" s="7">
        <v>3</v>
      </c>
      <c r="R305" s="6">
        <v>18</v>
      </c>
      <c r="S305" s="7">
        <v>-1</v>
      </c>
      <c r="W305" s="6">
        <v>9</v>
      </c>
      <c r="X305" s="7">
        <v>-6</v>
      </c>
      <c r="Y305" s="8" t="s">
        <v>639</v>
      </c>
      <c r="AC305" s="6"/>
      <c r="AD305" s="6"/>
      <c r="AE305" s="7"/>
      <c r="AF305" s="6"/>
      <c r="AG305" s="6"/>
      <c r="AH305" s="7"/>
      <c r="AI305" s="6"/>
      <c r="AJ305" s="6"/>
      <c r="AK305" s="7"/>
      <c r="AR305" s="6"/>
      <c r="AS305" s="6"/>
    </row>
    <row r="306" spans="2:47" ht="13.5" customHeight="1" x14ac:dyDescent="0.25">
      <c r="B306" t="s">
        <v>295</v>
      </c>
      <c r="C306" s="9" t="s">
        <v>601</v>
      </c>
      <c r="D306" s="39">
        <v>39715</v>
      </c>
      <c r="E306">
        <v>28</v>
      </c>
      <c r="F306" t="s">
        <v>844</v>
      </c>
      <c r="G306" s="2" t="s">
        <v>194</v>
      </c>
      <c r="H306" s="6">
        <v>43</v>
      </c>
      <c r="I306" s="7">
        <v>-4</v>
      </c>
      <c r="M306" s="6">
        <v>31</v>
      </c>
      <c r="N306" s="7">
        <v>7</v>
      </c>
      <c r="R306" s="6">
        <v>17</v>
      </c>
      <c r="S306" s="7">
        <v>1</v>
      </c>
      <c r="W306" s="6">
        <v>12</v>
      </c>
      <c r="X306" s="7">
        <v>-11</v>
      </c>
      <c r="Y306" s="8" t="s">
        <v>842</v>
      </c>
      <c r="AC306" s="6"/>
      <c r="AD306" s="6"/>
      <c r="AE306" s="7">
        <v>21</v>
      </c>
      <c r="AF306" s="6"/>
      <c r="AG306" s="6"/>
      <c r="AH306" s="7">
        <v>-33</v>
      </c>
      <c r="AI306" s="6"/>
      <c r="AJ306" s="6"/>
      <c r="AK306" s="7">
        <v>5</v>
      </c>
      <c r="AR306" s="6"/>
      <c r="AS306" s="6"/>
    </row>
    <row r="307" spans="2:47" ht="13.5" customHeight="1" x14ac:dyDescent="0.25">
      <c r="B307" t="s">
        <v>295</v>
      </c>
      <c r="C307" s="9" t="s">
        <v>681</v>
      </c>
      <c r="D307" s="39">
        <v>39717</v>
      </c>
      <c r="E307">
        <v>30</v>
      </c>
      <c r="F307" t="s">
        <v>886</v>
      </c>
      <c r="G307" s="2" t="s">
        <v>96</v>
      </c>
      <c r="H307" s="6">
        <v>41</v>
      </c>
      <c r="I307" s="7">
        <v>2</v>
      </c>
      <c r="J307" s="35">
        <v>45</v>
      </c>
      <c r="K307" s="35">
        <v>37</v>
      </c>
      <c r="L307" s="35">
        <f>J307-K307</f>
        <v>8</v>
      </c>
      <c r="M307" s="6">
        <v>29</v>
      </c>
      <c r="N307" s="7">
        <v>2</v>
      </c>
      <c r="O307" s="35">
        <v>26</v>
      </c>
      <c r="P307" s="35">
        <v>31</v>
      </c>
      <c r="Q307" s="35">
        <f>O307-P307</f>
        <v>-5</v>
      </c>
      <c r="R307" s="6">
        <v>18</v>
      </c>
      <c r="S307" s="7">
        <v>-3</v>
      </c>
      <c r="T307" s="35">
        <v>17</v>
      </c>
      <c r="U307" s="35">
        <v>19</v>
      </c>
      <c r="V307" s="35">
        <f>T307-U307</f>
        <v>-2</v>
      </c>
      <c r="W307" s="6">
        <v>12</v>
      </c>
      <c r="X307" s="7">
        <v>0</v>
      </c>
      <c r="Y307" s="8" t="s">
        <v>639</v>
      </c>
      <c r="AC307" s="6"/>
      <c r="AD307" s="6"/>
      <c r="AE307" s="7"/>
      <c r="AF307" s="6"/>
      <c r="AG307" s="6"/>
      <c r="AH307" s="7"/>
      <c r="AI307" s="6"/>
      <c r="AJ307" s="6"/>
      <c r="AK307" s="7"/>
      <c r="AR307" s="6"/>
      <c r="AS307" s="6"/>
    </row>
    <row r="308" spans="2:47" ht="13.5" customHeight="1" x14ac:dyDescent="0.25">
      <c r="B308" t="s">
        <v>297</v>
      </c>
      <c r="C308" s="9" t="s">
        <v>339</v>
      </c>
      <c r="D308" s="39">
        <v>39722</v>
      </c>
      <c r="E308">
        <v>3</v>
      </c>
      <c r="F308" t="s">
        <v>678</v>
      </c>
      <c r="G308" s="2" t="s">
        <v>82</v>
      </c>
      <c r="H308" s="6">
        <v>42</v>
      </c>
      <c r="I308" s="7">
        <v>1</v>
      </c>
      <c r="M308" s="6">
        <v>30</v>
      </c>
      <c r="N308" s="7">
        <v>-2</v>
      </c>
      <c r="R308" s="6">
        <v>17</v>
      </c>
      <c r="S308" s="7">
        <v>-1</v>
      </c>
      <c r="W308" s="6">
        <v>12</v>
      </c>
      <c r="X308" s="7">
        <v>3</v>
      </c>
      <c r="Y308" s="8" t="s">
        <v>639</v>
      </c>
      <c r="AC308" s="6"/>
      <c r="AD308" s="6"/>
      <c r="AE308" s="7"/>
      <c r="AF308" s="6"/>
      <c r="AG308" s="6"/>
      <c r="AH308" s="7"/>
      <c r="AI308" s="6"/>
      <c r="AJ308" s="6"/>
      <c r="AK308" s="7"/>
      <c r="AR308" s="6"/>
      <c r="AS308" s="6"/>
    </row>
    <row r="309" spans="2:47" ht="13.5" customHeight="1" x14ac:dyDescent="0.25">
      <c r="B309" t="s">
        <v>297</v>
      </c>
      <c r="C309" s="9" t="s">
        <v>315</v>
      </c>
      <c r="D309" s="39">
        <v>39722</v>
      </c>
      <c r="E309">
        <v>4</v>
      </c>
      <c r="F309" t="s">
        <v>821</v>
      </c>
      <c r="G309" s="2" t="s">
        <v>54</v>
      </c>
      <c r="H309" s="6">
        <v>45</v>
      </c>
      <c r="I309" s="7">
        <v>4</v>
      </c>
      <c r="J309" s="35">
        <v>44</v>
      </c>
      <c r="K309" s="35">
        <v>46</v>
      </c>
      <c r="L309" s="35">
        <f>J309-K309</f>
        <v>-2</v>
      </c>
      <c r="M309" s="6">
        <v>31</v>
      </c>
      <c r="N309" s="7">
        <v>0</v>
      </c>
      <c r="O309" s="35">
        <v>32</v>
      </c>
      <c r="P309" s="35">
        <v>31</v>
      </c>
      <c r="Q309" s="35">
        <f>O309-P309</f>
        <v>1</v>
      </c>
      <c r="R309" s="6">
        <v>15</v>
      </c>
      <c r="S309" s="7">
        <v>-1</v>
      </c>
      <c r="T309" s="35">
        <v>14</v>
      </c>
      <c r="U309" s="35">
        <v>16</v>
      </c>
      <c r="V309" s="35">
        <f>T309-U309</f>
        <v>-2</v>
      </c>
      <c r="W309" s="6">
        <v>14</v>
      </c>
      <c r="X309" s="7">
        <v>4</v>
      </c>
      <c r="Y309" s="8" t="s">
        <v>842</v>
      </c>
      <c r="AC309" s="6"/>
      <c r="AD309" s="6"/>
      <c r="AE309" s="7"/>
      <c r="AF309" s="6"/>
      <c r="AG309" s="6"/>
      <c r="AH309" s="7"/>
      <c r="AI309" s="6"/>
      <c r="AJ309" s="6"/>
      <c r="AK309" s="7"/>
      <c r="AR309" s="6"/>
      <c r="AS309" s="6"/>
    </row>
    <row r="310" spans="2:47" ht="13.5" customHeight="1" x14ac:dyDescent="0.25">
      <c r="B310" t="s">
        <v>297</v>
      </c>
      <c r="C310" s="9" t="s">
        <v>584</v>
      </c>
      <c r="D310" s="39">
        <v>39724</v>
      </c>
      <c r="E310">
        <v>7</v>
      </c>
      <c r="F310" t="s">
        <v>830</v>
      </c>
      <c r="G310" s="2" t="s">
        <v>224</v>
      </c>
      <c r="H310" s="6">
        <v>45</v>
      </c>
      <c r="I310" s="7">
        <v>2</v>
      </c>
      <c r="M310" s="6">
        <v>30</v>
      </c>
      <c r="N310" s="7">
        <v>3</v>
      </c>
      <c r="R310" s="6">
        <v>15</v>
      </c>
      <c r="S310" s="7">
        <v>-3</v>
      </c>
      <c r="W310" s="6">
        <v>15</v>
      </c>
      <c r="X310" s="7">
        <v>-1</v>
      </c>
      <c r="Y310" s="8" t="s">
        <v>639</v>
      </c>
      <c r="AC310" s="6"/>
      <c r="AD310" s="6"/>
      <c r="AE310" s="7"/>
      <c r="AF310" s="6"/>
      <c r="AG310" s="6"/>
      <c r="AH310" s="7"/>
      <c r="AI310" s="6"/>
      <c r="AJ310" s="6"/>
      <c r="AK310" s="7"/>
      <c r="AR310" s="6"/>
      <c r="AS310" s="6"/>
    </row>
    <row r="311" spans="2:47" ht="13.5" customHeight="1" x14ac:dyDescent="0.25">
      <c r="B311" t="s">
        <v>297</v>
      </c>
      <c r="C311" s="9" t="s">
        <v>669</v>
      </c>
      <c r="D311" s="39">
        <v>39730</v>
      </c>
      <c r="E311">
        <v>12</v>
      </c>
      <c r="F311" t="s">
        <v>821</v>
      </c>
      <c r="G311" s="2" t="s">
        <v>192</v>
      </c>
      <c r="H311" s="6">
        <v>43</v>
      </c>
      <c r="I311" s="7">
        <v>-2</v>
      </c>
      <c r="J311" s="35">
        <v>43</v>
      </c>
      <c r="K311" s="35">
        <v>44</v>
      </c>
      <c r="L311" s="35">
        <f>J311-K311</f>
        <v>-1</v>
      </c>
      <c r="M311" s="6">
        <v>33</v>
      </c>
      <c r="N311" s="7">
        <v>2</v>
      </c>
      <c r="O311" s="35">
        <v>33</v>
      </c>
      <c r="P311" s="35">
        <v>33</v>
      </c>
      <c r="Q311" s="35">
        <f>O311-P311</f>
        <v>0</v>
      </c>
      <c r="R311" s="6">
        <v>14</v>
      </c>
      <c r="S311" s="7">
        <v>-1</v>
      </c>
      <c r="T311" s="35">
        <v>12</v>
      </c>
      <c r="U311" s="35">
        <v>16</v>
      </c>
      <c r="V311" s="35">
        <f>T311-U311</f>
        <v>-4</v>
      </c>
      <c r="W311" s="6">
        <v>10</v>
      </c>
      <c r="X311" s="7">
        <v>-4</v>
      </c>
      <c r="Y311" s="8" t="s">
        <v>842</v>
      </c>
      <c r="AC311" s="6">
        <v>58</v>
      </c>
      <c r="AD311" s="6">
        <v>32</v>
      </c>
      <c r="AE311" s="7">
        <f>AC311-AD311</f>
        <v>26</v>
      </c>
      <c r="AF311" s="6">
        <v>31</v>
      </c>
      <c r="AG311" s="6">
        <v>65</v>
      </c>
      <c r="AH311" s="7">
        <f>AF311-AG311</f>
        <v>-34</v>
      </c>
      <c r="AI311" s="6">
        <v>32</v>
      </c>
      <c r="AJ311" s="6">
        <v>34</v>
      </c>
      <c r="AK311" s="7">
        <f>AI311-AJ311</f>
        <v>-2</v>
      </c>
      <c r="AL311" s="4" t="s">
        <v>826</v>
      </c>
      <c r="AM311" s="6">
        <v>34</v>
      </c>
      <c r="AN311" s="6">
        <v>27</v>
      </c>
      <c r="AO311" s="6">
        <v>5</v>
      </c>
      <c r="AQ311" s="4" t="s">
        <v>876</v>
      </c>
      <c r="AR311" s="6">
        <v>23</v>
      </c>
      <c r="AS311" s="6">
        <v>62</v>
      </c>
      <c r="AT311" s="7">
        <f>AR311-AS311</f>
        <v>-39</v>
      </c>
      <c r="AU311" s="4" t="s">
        <v>871</v>
      </c>
    </row>
    <row r="312" spans="2:47" ht="13.5" customHeight="1" x14ac:dyDescent="0.25">
      <c r="B312" t="s">
        <v>297</v>
      </c>
      <c r="C312" s="9" t="s">
        <v>624</v>
      </c>
      <c r="D312" s="39">
        <v>39736</v>
      </c>
      <c r="E312">
        <v>19</v>
      </c>
      <c r="F312" t="s">
        <v>886</v>
      </c>
      <c r="G312" s="2" t="s">
        <v>98</v>
      </c>
      <c r="H312" s="6">
        <v>40</v>
      </c>
      <c r="I312" s="7">
        <v>-1</v>
      </c>
      <c r="J312" s="35">
        <v>39</v>
      </c>
      <c r="K312" s="35">
        <v>42</v>
      </c>
      <c r="L312" s="35">
        <f>J312-K312</f>
        <v>-3</v>
      </c>
      <c r="M312" s="6">
        <v>31</v>
      </c>
      <c r="N312" s="7">
        <v>2</v>
      </c>
      <c r="O312" s="35">
        <v>28</v>
      </c>
      <c r="P312" s="35">
        <v>34</v>
      </c>
      <c r="Q312" s="35">
        <f>O312-P312</f>
        <v>-6</v>
      </c>
      <c r="R312" s="6">
        <v>16</v>
      </c>
      <c r="S312" s="7">
        <v>-2</v>
      </c>
      <c r="T312" s="35">
        <v>16</v>
      </c>
      <c r="U312" s="35">
        <v>16</v>
      </c>
      <c r="V312" s="35">
        <f>T312-U312</f>
        <v>0</v>
      </c>
      <c r="W312" s="6">
        <v>9</v>
      </c>
      <c r="X312" s="7">
        <v>-3</v>
      </c>
      <c r="Y312" s="8" t="s">
        <v>639</v>
      </c>
      <c r="AC312" s="6"/>
      <c r="AD312" s="6"/>
      <c r="AE312" s="7"/>
      <c r="AF312" s="6"/>
      <c r="AG312" s="6"/>
      <c r="AH312" s="7"/>
      <c r="AI312" s="6"/>
      <c r="AJ312" s="6"/>
      <c r="AK312" s="7"/>
      <c r="AR312" s="6"/>
      <c r="AS312" s="6"/>
    </row>
    <row r="313" spans="2:47" ht="13.5" customHeight="1" x14ac:dyDescent="0.25">
      <c r="B313" t="s">
        <v>297</v>
      </c>
      <c r="C313" s="9" t="s">
        <v>319</v>
      </c>
      <c r="D313" s="39">
        <v>39736</v>
      </c>
      <c r="E313">
        <v>20</v>
      </c>
      <c r="F313" t="s">
        <v>821</v>
      </c>
      <c r="G313" s="2" t="s">
        <v>122</v>
      </c>
      <c r="H313" s="6">
        <v>42</v>
      </c>
      <c r="I313" s="7">
        <v>-1</v>
      </c>
      <c r="J313" s="35">
        <v>41</v>
      </c>
      <c r="K313" s="35">
        <v>43</v>
      </c>
      <c r="L313" s="35">
        <f>J313-K313</f>
        <v>-2</v>
      </c>
      <c r="M313" s="6">
        <v>34</v>
      </c>
      <c r="N313" s="7">
        <v>1</v>
      </c>
      <c r="O313" s="35">
        <v>35</v>
      </c>
      <c r="P313" s="35">
        <v>33</v>
      </c>
      <c r="Q313" s="35">
        <f>O313-P313</f>
        <v>2</v>
      </c>
      <c r="R313" s="6">
        <v>14</v>
      </c>
      <c r="S313" s="7">
        <v>0</v>
      </c>
      <c r="T313" s="35">
        <v>14</v>
      </c>
      <c r="U313" s="35">
        <v>14</v>
      </c>
      <c r="V313" s="35">
        <f>T313-U313</f>
        <v>0</v>
      </c>
      <c r="W313" s="6">
        <v>8</v>
      </c>
      <c r="X313" s="7">
        <v>-2</v>
      </c>
      <c r="Y313" s="8" t="s">
        <v>842</v>
      </c>
      <c r="AC313" s="6"/>
      <c r="AD313" s="6"/>
      <c r="AE313" s="7"/>
      <c r="AF313" s="6"/>
      <c r="AG313" s="6"/>
      <c r="AH313" s="7"/>
      <c r="AI313" s="6"/>
      <c r="AJ313" s="6"/>
      <c r="AK313" s="7"/>
      <c r="AR313" s="6"/>
      <c r="AS313" s="6"/>
    </row>
    <row r="314" spans="2:47" ht="13.5" customHeight="1" x14ac:dyDescent="0.25">
      <c r="B314" t="s">
        <v>297</v>
      </c>
      <c r="C314" s="9" t="s">
        <v>538</v>
      </c>
      <c r="D314" s="39">
        <v>39737</v>
      </c>
      <c r="E314">
        <v>19</v>
      </c>
      <c r="F314" t="s">
        <v>844</v>
      </c>
      <c r="G314" s="2" t="s">
        <v>124</v>
      </c>
      <c r="H314" s="6">
        <v>46</v>
      </c>
      <c r="I314" s="7">
        <v>3</v>
      </c>
      <c r="M314" s="6">
        <v>30</v>
      </c>
      <c r="N314" s="7">
        <v>-1</v>
      </c>
      <c r="R314" s="6">
        <v>13</v>
      </c>
      <c r="S314" s="7">
        <v>-4</v>
      </c>
      <c r="W314" s="6">
        <v>16</v>
      </c>
      <c r="X314" s="7">
        <v>4</v>
      </c>
      <c r="Y314" s="8" t="s">
        <v>842</v>
      </c>
      <c r="AC314" s="6"/>
      <c r="AD314" s="6"/>
      <c r="AE314" s="7"/>
      <c r="AF314" s="6"/>
      <c r="AG314" s="6"/>
      <c r="AH314" s="7"/>
      <c r="AI314" s="6"/>
      <c r="AJ314" s="6"/>
      <c r="AK314" s="7"/>
      <c r="AR314" s="6"/>
      <c r="AS314" s="6"/>
    </row>
    <row r="315" spans="2:47" ht="13.5" customHeight="1" x14ac:dyDescent="0.25">
      <c r="B315" t="s">
        <v>297</v>
      </c>
      <c r="C315" s="9" t="s">
        <v>523</v>
      </c>
      <c r="D315" s="39">
        <v>39738</v>
      </c>
      <c r="E315">
        <v>21</v>
      </c>
      <c r="F315" t="s">
        <v>678</v>
      </c>
      <c r="G315" s="2" t="s">
        <v>82</v>
      </c>
      <c r="H315" s="6">
        <v>42</v>
      </c>
      <c r="I315" s="7">
        <v>0</v>
      </c>
      <c r="M315" s="6">
        <v>30</v>
      </c>
      <c r="N315" s="7">
        <v>0</v>
      </c>
      <c r="R315" s="6">
        <v>21</v>
      </c>
      <c r="S315" s="7">
        <v>4</v>
      </c>
      <c r="W315" s="6">
        <v>12</v>
      </c>
      <c r="X315" s="7">
        <v>0</v>
      </c>
      <c r="Y315" s="8" t="s">
        <v>639</v>
      </c>
      <c r="AC315" s="6"/>
      <c r="AD315" s="6"/>
      <c r="AF315" s="6"/>
      <c r="AG315" s="6"/>
      <c r="AI315" s="6"/>
      <c r="AJ315" s="6"/>
      <c r="AR315" s="6"/>
      <c r="AS315" s="6"/>
    </row>
    <row r="316" spans="2:47" ht="13.5" customHeight="1" x14ac:dyDescent="0.25">
      <c r="B316" t="s">
        <v>297</v>
      </c>
      <c r="C316" s="9" t="s">
        <v>523</v>
      </c>
      <c r="D316" s="39">
        <v>39738</v>
      </c>
      <c r="E316">
        <v>22</v>
      </c>
      <c r="F316" t="s">
        <v>577</v>
      </c>
      <c r="G316" s="2"/>
      <c r="H316" s="6">
        <v>45</v>
      </c>
      <c r="I316" s="7">
        <v>-7</v>
      </c>
      <c r="J316" s="35">
        <v>48</v>
      </c>
      <c r="K316" s="35">
        <v>42</v>
      </c>
      <c r="L316" s="35">
        <f>J316-K316</f>
        <v>6</v>
      </c>
      <c r="M316" s="6">
        <v>30</v>
      </c>
      <c r="N316" s="7">
        <v>6</v>
      </c>
      <c r="O316" s="35">
        <v>32</v>
      </c>
      <c r="P316" s="35">
        <v>28</v>
      </c>
      <c r="Q316" s="35">
        <f>O316-P316</f>
        <v>4</v>
      </c>
      <c r="R316" s="6">
        <v>14</v>
      </c>
      <c r="S316" s="7">
        <v>2</v>
      </c>
      <c r="T316" s="35">
        <v>10</v>
      </c>
      <c r="U316" s="35">
        <v>20</v>
      </c>
      <c r="V316" s="35">
        <f>T316-U316</f>
        <v>-10</v>
      </c>
      <c r="W316" s="6">
        <v>15</v>
      </c>
      <c r="X316" s="7">
        <v>-13</v>
      </c>
      <c r="Y316" s="8" t="s">
        <v>639</v>
      </c>
      <c r="Z316" t="s">
        <v>840</v>
      </c>
      <c r="AC316" s="6">
        <v>49</v>
      </c>
      <c r="AD316" s="6">
        <v>34</v>
      </c>
      <c r="AE316" s="7">
        <f>AC316-AD316</f>
        <v>15</v>
      </c>
      <c r="AF316" s="6">
        <v>35</v>
      </c>
      <c r="AG316" s="6">
        <v>59</v>
      </c>
      <c r="AH316" s="7">
        <f>AF316-AG316</f>
        <v>-24</v>
      </c>
      <c r="AI316" s="6">
        <v>35</v>
      </c>
      <c r="AJ316" s="6">
        <v>28</v>
      </c>
      <c r="AK316" s="7">
        <f>AI316-AJ316</f>
        <v>7</v>
      </c>
      <c r="AL316" s="4" t="s">
        <v>870</v>
      </c>
      <c r="AR316" s="6"/>
      <c r="AS316" s="6"/>
    </row>
    <row r="317" spans="2:47" ht="13.5" customHeight="1" x14ac:dyDescent="0.25">
      <c r="B317" t="s">
        <v>297</v>
      </c>
      <c r="C317" s="9" t="s">
        <v>601</v>
      </c>
      <c r="D317" s="39">
        <v>39749</v>
      </c>
      <c r="E317">
        <v>28</v>
      </c>
      <c r="F317" t="s">
        <v>886</v>
      </c>
      <c r="G317" s="2" t="s">
        <v>96</v>
      </c>
      <c r="H317" s="6">
        <v>39</v>
      </c>
      <c r="I317" s="7">
        <v>-1</v>
      </c>
      <c r="J317" s="35">
        <v>40</v>
      </c>
      <c r="K317" s="35">
        <v>38</v>
      </c>
      <c r="L317" s="35">
        <f>J317-K317</f>
        <v>2</v>
      </c>
      <c r="M317" s="6">
        <v>31</v>
      </c>
      <c r="N317" s="7">
        <v>0</v>
      </c>
      <c r="O317" s="35">
        <v>30</v>
      </c>
      <c r="P317" s="35">
        <v>31</v>
      </c>
      <c r="Q317" s="35">
        <f>O317-P317</f>
        <v>-1</v>
      </c>
      <c r="R317" s="6">
        <v>16</v>
      </c>
      <c r="S317" s="7">
        <v>0</v>
      </c>
      <c r="T317" s="35">
        <v>14</v>
      </c>
      <c r="U317" s="35">
        <v>18</v>
      </c>
      <c r="V317" s="35">
        <f>T317-U317</f>
        <v>-4</v>
      </c>
      <c r="W317" s="6">
        <v>8</v>
      </c>
      <c r="X317" s="7">
        <v>-1</v>
      </c>
      <c r="Y317" s="8" t="s">
        <v>639</v>
      </c>
      <c r="AC317" s="6"/>
      <c r="AD317" s="6"/>
      <c r="AE317" s="7"/>
      <c r="AF317" s="6"/>
      <c r="AG317" s="6"/>
      <c r="AH317" s="7"/>
      <c r="AI317" s="6"/>
      <c r="AJ317" s="6"/>
      <c r="AK317" s="7"/>
      <c r="AR317" s="6"/>
      <c r="AS317" s="6"/>
    </row>
    <row r="318" spans="2:47" ht="13.5" customHeight="1" x14ac:dyDescent="0.25">
      <c r="B318" t="s">
        <v>297</v>
      </c>
      <c r="C318" s="9" t="s">
        <v>488</v>
      </c>
      <c r="D318" s="39">
        <v>39748</v>
      </c>
      <c r="E318">
        <v>31</v>
      </c>
      <c r="F318" t="s">
        <v>821</v>
      </c>
      <c r="G318" s="2" t="s">
        <v>54</v>
      </c>
      <c r="H318" s="6">
        <v>42</v>
      </c>
      <c r="I318" s="7">
        <v>0</v>
      </c>
      <c r="J318" s="35">
        <v>40</v>
      </c>
      <c r="K318" s="35">
        <v>44</v>
      </c>
      <c r="L318" s="35">
        <f>J318-K318</f>
        <v>-4</v>
      </c>
      <c r="M318" s="6">
        <v>33</v>
      </c>
      <c r="N318" s="7">
        <v>-1</v>
      </c>
      <c r="O318" s="35">
        <v>34</v>
      </c>
      <c r="P318" s="35">
        <v>32</v>
      </c>
      <c r="Q318" s="35">
        <f>O318-P318</f>
        <v>2</v>
      </c>
      <c r="R318" s="6">
        <v>15</v>
      </c>
      <c r="S318" s="7">
        <v>1</v>
      </c>
      <c r="T318" s="35">
        <v>15</v>
      </c>
      <c r="U318" s="35">
        <v>15</v>
      </c>
      <c r="V318" s="35">
        <f>T318-U318</f>
        <v>0</v>
      </c>
      <c r="W318" s="6">
        <v>9</v>
      </c>
      <c r="X318" s="7">
        <v>1</v>
      </c>
      <c r="Y318" s="8" t="s">
        <v>842</v>
      </c>
      <c r="AC318" s="6">
        <v>44</v>
      </c>
      <c r="AD318" s="6">
        <v>31</v>
      </c>
      <c r="AE318" s="7">
        <f>AC318-AD318</f>
        <v>13</v>
      </c>
      <c r="AF318" s="6">
        <v>25</v>
      </c>
      <c r="AG318" s="6">
        <v>63</v>
      </c>
      <c r="AH318" s="7">
        <f>AF318-AG318</f>
        <v>-38</v>
      </c>
      <c r="AI318" s="6"/>
      <c r="AJ318" s="6"/>
      <c r="AK318" s="7"/>
      <c r="AL318" s="4" t="s">
        <v>875</v>
      </c>
      <c r="AR318" s="6"/>
      <c r="AS318" s="6"/>
    </row>
    <row r="319" spans="2:47" ht="13.5" customHeight="1" x14ac:dyDescent="0.25">
      <c r="B319" t="s">
        <v>297</v>
      </c>
      <c r="D319" s="39">
        <v>39752</v>
      </c>
      <c r="E319">
        <v>2</v>
      </c>
      <c r="F319" t="s">
        <v>844</v>
      </c>
      <c r="G319" s="2" t="s">
        <v>124</v>
      </c>
      <c r="H319" s="6">
        <v>45</v>
      </c>
      <c r="I319" s="7">
        <v>-1</v>
      </c>
      <c r="M319" s="6">
        <v>31</v>
      </c>
      <c r="N319" s="7">
        <v>1</v>
      </c>
      <c r="R319" s="6">
        <v>13</v>
      </c>
      <c r="S319" s="7">
        <v>0</v>
      </c>
      <c r="W319" s="6">
        <v>14</v>
      </c>
      <c r="X319" s="7">
        <v>2</v>
      </c>
      <c r="Y319" s="8" t="s">
        <v>842</v>
      </c>
      <c r="AC319" s="6"/>
      <c r="AD319" s="6"/>
      <c r="AE319" s="7"/>
      <c r="AF319" s="6"/>
      <c r="AG319" s="6"/>
      <c r="AH319" s="7"/>
      <c r="AI319" s="6"/>
      <c r="AJ319" s="6"/>
      <c r="AK319" s="7"/>
      <c r="AR319" s="6"/>
      <c r="AS319" s="6"/>
    </row>
    <row r="320" spans="2:47" ht="13.5" customHeight="1" x14ac:dyDescent="0.25">
      <c r="B320" t="s">
        <v>296</v>
      </c>
      <c r="C320" s="9" t="s">
        <v>572</v>
      </c>
      <c r="D320" s="39">
        <v>39757</v>
      </c>
      <c r="E320">
        <v>9</v>
      </c>
      <c r="F320" t="s">
        <v>678</v>
      </c>
      <c r="G320" s="2" t="s">
        <v>194</v>
      </c>
      <c r="H320" s="6">
        <v>43</v>
      </c>
      <c r="I320" s="7">
        <v>1</v>
      </c>
      <c r="M320" s="6">
        <v>30</v>
      </c>
      <c r="N320" s="7">
        <v>0</v>
      </c>
      <c r="R320" s="6">
        <v>18</v>
      </c>
      <c r="S320" s="7">
        <v>-3</v>
      </c>
      <c r="W320" s="6">
        <v>13</v>
      </c>
      <c r="X320" s="7">
        <v>1</v>
      </c>
      <c r="Y320" s="8" t="s">
        <v>639</v>
      </c>
      <c r="AC320" s="6"/>
      <c r="AD320" s="6"/>
      <c r="AE320" s="7"/>
      <c r="AF320" s="6"/>
      <c r="AG320" s="6"/>
      <c r="AH320" s="7"/>
      <c r="AI320" s="6"/>
      <c r="AJ320" s="6"/>
      <c r="AK320" s="7"/>
      <c r="AR320" s="6"/>
      <c r="AS320" s="6"/>
    </row>
    <row r="321" spans="2:47" ht="13.5" customHeight="1" x14ac:dyDescent="0.25">
      <c r="B321" t="s">
        <v>296</v>
      </c>
      <c r="C321" s="9" t="s">
        <v>506</v>
      </c>
      <c r="D321" s="39">
        <v>39759</v>
      </c>
      <c r="E321">
        <v>10</v>
      </c>
      <c r="F321" t="s">
        <v>830</v>
      </c>
      <c r="G321" s="2" t="s">
        <v>224</v>
      </c>
      <c r="H321" s="6">
        <v>41</v>
      </c>
      <c r="I321" s="7">
        <v>-4</v>
      </c>
      <c r="M321" s="6">
        <v>35</v>
      </c>
      <c r="N321" s="7">
        <v>5</v>
      </c>
      <c r="R321" s="6">
        <v>16</v>
      </c>
      <c r="S321" s="7">
        <v>1</v>
      </c>
      <c r="W321" s="6">
        <v>6</v>
      </c>
      <c r="X321" s="7">
        <v>-9</v>
      </c>
      <c r="Y321" s="8" t="s">
        <v>639</v>
      </c>
      <c r="AC321" s="6"/>
      <c r="AD321" s="6"/>
      <c r="AE321">
        <v>4.9400000000000004</v>
      </c>
      <c r="AF321" s="6"/>
      <c r="AG321" s="6"/>
      <c r="AH321">
        <v>5.04</v>
      </c>
      <c r="AI321" s="6"/>
      <c r="AJ321" s="6"/>
      <c r="AK321">
        <v>4.08</v>
      </c>
      <c r="AL321" s="4" t="s">
        <v>879</v>
      </c>
      <c r="AR321" s="6"/>
      <c r="AS321" s="6"/>
    </row>
    <row r="322" spans="2:47" ht="13.5" customHeight="1" x14ac:dyDescent="0.25">
      <c r="B322" t="s">
        <v>296</v>
      </c>
      <c r="C322" s="9" t="s">
        <v>340</v>
      </c>
      <c r="D322" s="39">
        <v>39764</v>
      </c>
      <c r="E322">
        <v>16</v>
      </c>
      <c r="F322" t="s">
        <v>886</v>
      </c>
      <c r="G322" s="2" t="s">
        <v>98</v>
      </c>
      <c r="H322" s="6">
        <v>43</v>
      </c>
      <c r="I322" s="7">
        <v>4</v>
      </c>
      <c r="J322" s="35">
        <v>44</v>
      </c>
      <c r="K322" s="35">
        <v>42</v>
      </c>
      <c r="L322" s="35">
        <f>J322-K322</f>
        <v>2</v>
      </c>
      <c r="M322" s="6">
        <v>32</v>
      </c>
      <c r="N322" s="7">
        <v>1</v>
      </c>
      <c r="O322" s="35">
        <v>30</v>
      </c>
      <c r="P322" s="35">
        <v>35</v>
      </c>
      <c r="Q322" s="35">
        <f>O322-P322</f>
        <v>-5</v>
      </c>
      <c r="R322" s="6">
        <v>12</v>
      </c>
      <c r="S322" s="7">
        <v>-4</v>
      </c>
      <c r="T322" s="35">
        <v>13</v>
      </c>
      <c r="U322" s="35">
        <v>12</v>
      </c>
      <c r="V322" s="35">
        <f>T322-U322</f>
        <v>1</v>
      </c>
      <c r="W322" s="6">
        <v>11</v>
      </c>
      <c r="X322" s="7">
        <v>3</v>
      </c>
      <c r="Y322" s="8" t="s">
        <v>639</v>
      </c>
      <c r="AC322" s="6"/>
      <c r="AD322" s="6"/>
      <c r="AF322" s="6"/>
      <c r="AG322" s="6"/>
      <c r="AI322" s="6"/>
      <c r="AJ322" s="6"/>
      <c r="AR322" s="6"/>
      <c r="AS322" s="6"/>
    </row>
    <row r="323" spans="2:47" ht="13.5" customHeight="1" x14ac:dyDescent="0.25">
      <c r="B323" t="s">
        <v>296</v>
      </c>
      <c r="C323" s="52" t="s">
        <v>594</v>
      </c>
      <c r="D323" s="39">
        <v>39765</v>
      </c>
      <c r="E323">
        <v>16</v>
      </c>
      <c r="F323" t="s">
        <v>821</v>
      </c>
      <c r="G323" s="2" t="s">
        <v>192</v>
      </c>
      <c r="H323" s="6">
        <v>41</v>
      </c>
      <c r="I323" s="7">
        <v>-1</v>
      </c>
      <c r="J323" s="35">
        <v>39</v>
      </c>
      <c r="K323" s="35">
        <v>43</v>
      </c>
      <c r="L323" s="35">
        <f>J323-K323</f>
        <v>-4</v>
      </c>
      <c r="M323" s="6">
        <v>36</v>
      </c>
      <c r="N323" s="7">
        <v>3</v>
      </c>
      <c r="O323" s="35">
        <v>36</v>
      </c>
      <c r="P323" s="35">
        <v>35</v>
      </c>
      <c r="Q323" s="35">
        <f>O323-P323</f>
        <v>1</v>
      </c>
      <c r="R323" s="6">
        <v>14</v>
      </c>
      <c r="S323" s="7">
        <v>-1</v>
      </c>
      <c r="T323" s="35">
        <v>13</v>
      </c>
      <c r="U323" s="35">
        <v>14</v>
      </c>
      <c r="V323" s="35">
        <f>T323-U323</f>
        <v>-1</v>
      </c>
      <c r="W323" s="6">
        <v>5</v>
      </c>
      <c r="X323" s="7">
        <v>-4</v>
      </c>
      <c r="Y323" s="8" t="s">
        <v>842</v>
      </c>
      <c r="AC323" s="6">
        <v>54</v>
      </c>
      <c r="AD323" s="6">
        <v>34</v>
      </c>
      <c r="AE323" s="7">
        <f>AC323-AD323</f>
        <v>20</v>
      </c>
      <c r="AF323" s="6">
        <v>41</v>
      </c>
      <c r="AG323" s="6">
        <v>53</v>
      </c>
      <c r="AH323" s="7">
        <f>AF323-AG323</f>
        <v>-12</v>
      </c>
      <c r="AI323" s="6">
        <v>31</v>
      </c>
      <c r="AJ323" s="6">
        <v>32</v>
      </c>
      <c r="AK323" s="7">
        <f>AI323-AJ323</f>
        <v>-1</v>
      </c>
      <c r="AL323" s="4" t="s">
        <v>826</v>
      </c>
      <c r="AM323" s="6">
        <v>33</v>
      </c>
      <c r="AN323" s="6">
        <v>31</v>
      </c>
      <c r="AO323" s="6">
        <v>7</v>
      </c>
      <c r="AQ323" s="4" t="s">
        <v>876</v>
      </c>
      <c r="AR323" s="6">
        <v>28</v>
      </c>
      <c r="AS323" s="6">
        <v>58</v>
      </c>
      <c r="AT323" s="7">
        <f>AR323-AS323</f>
        <v>-30</v>
      </c>
      <c r="AU323" s="4" t="s">
        <v>871</v>
      </c>
    </row>
    <row r="324" spans="2:47" ht="13.5" customHeight="1" x14ac:dyDescent="0.25">
      <c r="B324" t="s">
        <v>296</v>
      </c>
      <c r="C324" s="9" t="s">
        <v>514</v>
      </c>
      <c r="D324" s="39">
        <v>39766</v>
      </c>
      <c r="F324" t="s">
        <v>577</v>
      </c>
      <c r="G324" s="2"/>
      <c r="H324" s="6">
        <v>40</v>
      </c>
      <c r="I324" s="7">
        <v>-5</v>
      </c>
      <c r="J324" s="35">
        <v>43</v>
      </c>
      <c r="K324" s="35">
        <v>38</v>
      </c>
      <c r="L324" s="35">
        <f>J324-K324</f>
        <v>5</v>
      </c>
      <c r="M324" s="6">
        <v>37</v>
      </c>
      <c r="N324" s="7">
        <v>7</v>
      </c>
      <c r="O324" s="35">
        <v>37</v>
      </c>
      <c r="P324" s="35">
        <v>38</v>
      </c>
      <c r="Q324" s="35">
        <f>O324-P324</f>
        <v>-1</v>
      </c>
      <c r="R324" s="6">
        <v>12</v>
      </c>
      <c r="S324" s="7">
        <v>-2</v>
      </c>
      <c r="T324" s="35">
        <v>11</v>
      </c>
      <c r="U324" s="35">
        <v>14</v>
      </c>
      <c r="V324" s="35">
        <f>T324-U324</f>
        <v>-3</v>
      </c>
      <c r="W324" s="6">
        <v>3</v>
      </c>
      <c r="X324" s="7">
        <v>-12</v>
      </c>
      <c r="Y324" s="8" t="s">
        <v>639</v>
      </c>
      <c r="Z324" t="s">
        <v>840</v>
      </c>
      <c r="AC324" s="6">
        <v>45</v>
      </c>
      <c r="AD324" s="6">
        <v>36</v>
      </c>
      <c r="AE324" s="7">
        <f>AC324-AD324</f>
        <v>9</v>
      </c>
      <c r="AF324" s="6">
        <v>41</v>
      </c>
      <c r="AG324" s="6">
        <v>50</v>
      </c>
      <c r="AH324" s="7">
        <f>AF324-AG324</f>
        <v>-9</v>
      </c>
      <c r="AI324" s="6">
        <v>34</v>
      </c>
      <c r="AJ324" s="6">
        <v>25</v>
      </c>
      <c r="AK324" s="7">
        <f>AI324-AJ324</f>
        <v>9</v>
      </c>
      <c r="AL324" s="4" t="s">
        <v>870</v>
      </c>
      <c r="AR324" s="6"/>
      <c r="AS324" s="6"/>
    </row>
    <row r="325" spans="2:47" ht="13.5" customHeight="1" x14ac:dyDescent="0.25">
      <c r="B325" t="s">
        <v>296</v>
      </c>
      <c r="C325" s="9" t="s">
        <v>641</v>
      </c>
      <c r="D325" s="39">
        <v>39771</v>
      </c>
      <c r="E325">
        <v>23</v>
      </c>
      <c r="F325" t="s">
        <v>678</v>
      </c>
      <c r="G325" s="2" t="s">
        <v>184</v>
      </c>
      <c r="H325" s="6">
        <v>42</v>
      </c>
      <c r="I325" s="7">
        <v>-1</v>
      </c>
      <c r="M325" s="6">
        <v>31</v>
      </c>
      <c r="N325" s="7">
        <v>1</v>
      </c>
      <c r="R325" s="6">
        <v>19</v>
      </c>
      <c r="S325" s="7">
        <v>1</v>
      </c>
      <c r="W325" s="6">
        <v>11</v>
      </c>
      <c r="X325" s="7">
        <v>-2</v>
      </c>
      <c r="Y325" s="8" t="s">
        <v>639</v>
      </c>
      <c r="AC325" s="6"/>
      <c r="AD325" s="6"/>
      <c r="AF325" s="6"/>
      <c r="AG325" s="6"/>
      <c r="AI325" s="6"/>
      <c r="AJ325" s="6"/>
      <c r="AR325" s="6"/>
      <c r="AS325" s="6"/>
    </row>
    <row r="326" spans="2:47" ht="13.5" customHeight="1" x14ac:dyDescent="0.25">
      <c r="B326" t="s">
        <v>296</v>
      </c>
      <c r="C326" s="9" t="s">
        <v>432</v>
      </c>
      <c r="D326" s="39">
        <v>39776</v>
      </c>
      <c r="E326">
        <v>26</v>
      </c>
      <c r="F326" t="s">
        <v>821</v>
      </c>
      <c r="G326" s="2" t="s">
        <v>54</v>
      </c>
      <c r="H326" s="6">
        <v>40</v>
      </c>
      <c r="I326" s="7">
        <v>-1</v>
      </c>
      <c r="J326" s="35">
        <v>37</v>
      </c>
      <c r="K326" s="35">
        <v>42</v>
      </c>
      <c r="L326" s="35">
        <f>J326-K326</f>
        <v>-5</v>
      </c>
      <c r="M326" s="6">
        <v>36</v>
      </c>
      <c r="N326" s="7">
        <v>0</v>
      </c>
      <c r="O326" s="35">
        <v>39</v>
      </c>
      <c r="P326" s="35">
        <v>33</v>
      </c>
      <c r="Q326" s="35">
        <f>O326-P326</f>
        <v>6</v>
      </c>
      <c r="R326" s="6">
        <v>14</v>
      </c>
      <c r="S326" s="7">
        <v>0</v>
      </c>
      <c r="T326" s="35">
        <v>15</v>
      </c>
      <c r="U326" s="35">
        <v>14</v>
      </c>
      <c r="V326" s="35">
        <f>T326-U326</f>
        <v>1</v>
      </c>
      <c r="W326" s="6">
        <v>4</v>
      </c>
      <c r="X326" s="7">
        <v>-1</v>
      </c>
      <c r="Y326" s="8" t="s">
        <v>842</v>
      </c>
      <c r="AC326" s="6">
        <v>47</v>
      </c>
      <c r="AD326" s="6">
        <v>34</v>
      </c>
      <c r="AE326" s="7">
        <f>AC326-AD326</f>
        <v>13</v>
      </c>
      <c r="AF326" s="6">
        <v>32</v>
      </c>
      <c r="AG326" s="6">
        <v>59</v>
      </c>
      <c r="AH326" s="7">
        <f>AF326-AG326</f>
        <v>-27</v>
      </c>
      <c r="AI326" s="6"/>
      <c r="AJ326" s="6"/>
      <c r="AK326" s="7"/>
      <c r="AL326" s="4" t="s">
        <v>875</v>
      </c>
      <c r="AR326" s="6"/>
      <c r="AS326" s="6"/>
    </row>
    <row r="327" spans="2:47" ht="13.5" customHeight="1" x14ac:dyDescent="0.25">
      <c r="B327" t="s">
        <v>296</v>
      </c>
      <c r="C327" s="9" t="s">
        <v>579</v>
      </c>
      <c r="D327" s="39">
        <v>39777</v>
      </c>
      <c r="E327">
        <v>29</v>
      </c>
      <c r="F327" t="s">
        <v>678</v>
      </c>
      <c r="G327" s="2" t="s">
        <v>82</v>
      </c>
      <c r="H327" s="6">
        <v>45</v>
      </c>
      <c r="I327" s="7">
        <v>3</v>
      </c>
      <c r="M327" s="6">
        <v>30</v>
      </c>
      <c r="N327" s="7">
        <v>-1</v>
      </c>
      <c r="R327" s="6">
        <v>18</v>
      </c>
      <c r="S327" s="7">
        <v>-1</v>
      </c>
      <c r="W327" s="6">
        <v>15</v>
      </c>
      <c r="X327" s="7">
        <v>4</v>
      </c>
      <c r="Y327" s="8" t="s">
        <v>639</v>
      </c>
      <c r="AC327" s="6"/>
      <c r="AD327" s="6"/>
      <c r="AF327" s="6"/>
      <c r="AG327" s="6"/>
      <c r="AI327" s="6"/>
      <c r="AJ327" s="6"/>
      <c r="AR327" s="6"/>
      <c r="AS327" s="6"/>
    </row>
    <row r="328" spans="2:47" ht="13.5" customHeight="1" x14ac:dyDescent="0.25">
      <c r="B328" t="s">
        <v>296</v>
      </c>
      <c r="C328" s="9" t="s">
        <v>602</v>
      </c>
      <c r="D328" s="39">
        <v>39779</v>
      </c>
      <c r="E328">
        <v>30</v>
      </c>
      <c r="F328" t="s">
        <v>577</v>
      </c>
      <c r="G328" s="2" t="s">
        <v>138</v>
      </c>
      <c r="H328" s="6">
        <v>43</v>
      </c>
      <c r="I328" s="7">
        <v>3</v>
      </c>
      <c r="J328" s="35">
        <v>39</v>
      </c>
      <c r="K328" s="35">
        <v>47</v>
      </c>
      <c r="L328" s="35">
        <f>J328-K328</f>
        <v>-8</v>
      </c>
      <c r="M328" s="6">
        <v>32</v>
      </c>
      <c r="N328" s="7">
        <v>-5</v>
      </c>
      <c r="O328" s="35">
        <v>34</v>
      </c>
      <c r="P328" s="35">
        <v>30</v>
      </c>
      <c r="Q328" s="35">
        <f>O328-P328</f>
        <v>4</v>
      </c>
      <c r="R328" s="6">
        <v>15</v>
      </c>
      <c r="S328" s="7">
        <v>3</v>
      </c>
      <c r="T328" s="35">
        <v>14</v>
      </c>
      <c r="U328" s="35">
        <v>17</v>
      </c>
      <c r="V328" s="35">
        <f>T328-U328</f>
        <v>-3</v>
      </c>
      <c r="W328" s="6">
        <v>11</v>
      </c>
      <c r="X328" s="7">
        <v>8</v>
      </c>
      <c r="Y328" s="8" t="s">
        <v>639</v>
      </c>
      <c r="Z328" t="s">
        <v>840</v>
      </c>
      <c r="AC328" s="6"/>
      <c r="AD328" s="6"/>
      <c r="AF328" s="6"/>
      <c r="AG328" s="6"/>
      <c r="AI328" s="6"/>
      <c r="AJ328" s="6"/>
      <c r="AR328" s="6"/>
      <c r="AS328" s="6"/>
    </row>
    <row r="329" spans="2:47" ht="13.5" customHeight="1" x14ac:dyDescent="0.25">
      <c r="B329" t="s">
        <v>296</v>
      </c>
      <c r="C329" s="9" t="s">
        <v>677</v>
      </c>
      <c r="D329" s="39">
        <v>39780</v>
      </c>
      <c r="E329">
        <v>2</v>
      </c>
      <c r="F329" t="s">
        <v>886</v>
      </c>
      <c r="G329" s="2" t="s">
        <v>96</v>
      </c>
      <c r="H329" s="6">
        <v>37</v>
      </c>
      <c r="I329" s="7">
        <v>-6</v>
      </c>
      <c r="J329" s="35">
        <v>42</v>
      </c>
      <c r="K329" s="35">
        <v>33</v>
      </c>
      <c r="L329" s="35">
        <f>J329-K329</f>
        <v>9</v>
      </c>
      <c r="M329" s="6">
        <v>36</v>
      </c>
      <c r="N329" s="7">
        <v>4</v>
      </c>
      <c r="O329" s="35">
        <v>33</v>
      </c>
      <c r="P329" s="35">
        <v>39</v>
      </c>
      <c r="Q329" s="35">
        <f>O329-P329</f>
        <v>-6</v>
      </c>
      <c r="R329" s="6">
        <v>17</v>
      </c>
      <c r="S329" s="7">
        <v>5</v>
      </c>
      <c r="T329" s="35">
        <v>15</v>
      </c>
      <c r="U329" s="35">
        <v>20</v>
      </c>
      <c r="V329" s="35">
        <f>T329-U329</f>
        <v>-5</v>
      </c>
      <c r="W329" s="6">
        <v>1</v>
      </c>
      <c r="X329" s="7">
        <v>-10</v>
      </c>
      <c r="Y329" s="8" t="s">
        <v>639</v>
      </c>
      <c r="AC329" s="6"/>
      <c r="AD329" s="6"/>
      <c r="AF329" s="6"/>
      <c r="AG329" s="6"/>
      <c r="AI329" s="6"/>
      <c r="AJ329" s="6"/>
      <c r="AR329" s="6"/>
      <c r="AS329" s="6"/>
    </row>
    <row r="330" spans="2:47" ht="13.5" customHeight="1" x14ac:dyDescent="0.25">
      <c r="B330" t="s">
        <v>266</v>
      </c>
      <c r="C330" s="9" t="s">
        <v>657</v>
      </c>
      <c r="D330" s="39">
        <v>39787</v>
      </c>
      <c r="E330">
        <v>8</v>
      </c>
      <c r="F330" t="s">
        <v>830</v>
      </c>
      <c r="G330" s="2" t="s">
        <v>224</v>
      </c>
      <c r="H330" s="6">
        <v>39</v>
      </c>
      <c r="I330" s="7">
        <v>-2</v>
      </c>
      <c r="M330" s="6">
        <v>35</v>
      </c>
      <c r="N330" s="7">
        <v>0</v>
      </c>
      <c r="R330" s="6">
        <v>17</v>
      </c>
      <c r="S330" s="7">
        <v>1</v>
      </c>
      <c r="W330" s="6">
        <v>4</v>
      </c>
      <c r="X330" s="7">
        <v>-2</v>
      </c>
      <c r="Y330" s="8" t="s">
        <v>639</v>
      </c>
      <c r="AC330" s="6"/>
      <c r="AD330" s="6"/>
      <c r="AF330" s="6"/>
      <c r="AG330" s="6"/>
      <c r="AI330" s="6"/>
      <c r="AJ330" s="6"/>
      <c r="AR330" s="6"/>
      <c r="AS330" s="6"/>
    </row>
    <row r="331" spans="2:47" ht="13.5" customHeight="1" x14ac:dyDescent="0.25">
      <c r="B331" t="s">
        <v>266</v>
      </c>
      <c r="C331" s="9" t="s">
        <v>337</v>
      </c>
      <c r="D331" s="39">
        <v>39792</v>
      </c>
      <c r="E331">
        <v>14</v>
      </c>
      <c r="F331" t="s">
        <v>886</v>
      </c>
      <c r="G331" s="2" t="s">
        <v>98</v>
      </c>
      <c r="H331" s="6">
        <v>37</v>
      </c>
      <c r="I331" s="7">
        <v>0</v>
      </c>
      <c r="J331" s="35">
        <v>39</v>
      </c>
      <c r="K331" s="35">
        <v>36</v>
      </c>
      <c r="L331" s="35">
        <f>J331-K331</f>
        <v>3</v>
      </c>
      <c r="M331" s="6">
        <v>36</v>
      </c>
      <c r="N331" s="7">
        <v>0</v>
      </c>
      <c r="O331" s="35">
        <v>33</v>
      </c>
      <c r="P331" s="35">
        <v>39</v>
      </c>
      <c r="Q331" s="35">
        <f>O331-P331</f>
        <v>-6</v>
      </c>
      <c r="R331" s="6">
        <v>14</v>
      </c>
      <c r="S331" s="7">
        <v>-3</v>
      </c>
      <c r="T331" s="35">
        <v>17</v>
      </c>
      <c r="U331" s="35">
        <v>12</v>
      </c>
      <c r="V331" s="35">
        <f>T331-U331</f>
        <v>5</v>
      </c>
      <c r="W331" s="6">
        <v>1</v>
      </c>
      <c r="X331" s="7">
        <v>0</v>
      </c>
      <c r="Y331" s="8" t="s">
        <v>639</v>
      </c>
      <c r="AC331" s="6"/>
      <c r="AD331" s="6"/>
      <c r="AF331" s="6"/>
      <c r="AG331" s="6"/>
      <c r="AI331" s="6"/>
      <c r="AJ331" s="6"/>
      <c r="AR331" s="6"/>
      <c r="AS331" s="6"/>
    </row>
    <row r="332" spans="2:47" ht="13.5" customHeight="1" x14ac:dyDescent="0.25">
      <c r="B332" t="s">
        <v>266</v>
      </c>
      <c r="C332" s="9" t="s">
        <v>562</v>
      </c>
      <c r="D332" s="39">
        <v>39793</v>
      </c>
      <c r="E332">
        <v>14</v>
      </c>
      <c r="F332" t="s">
        <v>821</v>
      </c>
      <c r="G332" s="2" t="s">
        <v>192</v>
      </c>
      <c r="H332" s="6">
        <v>41</v>
      </c>
      <c r="I332" s="7">
        <v>1</v>
      </c>
      <c r="J332" s="35">
        <v>41</v>
      </c>
      <c r="K332" s="35">
        <v>41</v>
      </c>
      <c r="L332" s="35">
        <f>J332-K332</f>
        <v>0</v>
      </c>
      <c r="M332" s="6">
        <v>35</v>
      </c>
      <c r="N332" s="7">
        <v>-1</v>
      </c>
      <c r="O332" s="35">
        <v>36</v>
      </c>
      <c r="P332" s="35">
        <v>34</v>
      </c>
      <c r="Q332" s="35">
        <f>O332-P332</f>
        <v>2</v>
      </c>
      <c r="R332" s="6">
        <v>15</v>
      </c>
      <c r="S332" s="7">
        <v>1</v>
      </c>
      <c r="T332" s="35">
        <v>14</v>
      </c>
      <c r="U332" s="35">
        <v>16</v>
      </c>
      <c r="V332" s="35">
        <f>T332-U332</f>
        <v>-2</v>
      </c>
      <c r="W332" s="6">
        <v>6</v>
      </c>
      <c r="X332" s="7">
        <v>2</v>
      </c>
      <c r="Y332" s="8" t="s">
        <v>842</v>
      </c>
      <c r="AC332" s="6">
        <v>46</v>
      </c>
      <c r="AD332" s="6">
        <v>39</v>
      </c>
      <c r="AE332" s="7">
        <f>AC332-AD332</f>
        <v>7</v>
      </c>
      <c r="AF332" s="6">
        <v>38</v>
      </c>
      <c r="AG332" s="6">
        <v>55</v>
      </c>
      <c r="AH332" s="7">
        <f>AF332-AG332</f>
        <v>-17</v>
      </c>
      <c r="AI332" s="6">
        <v>28</v>
      </c>
      <c r="AJ332" s="6">
        <v>34</v>
      </c>
      <c r="AK332" s="7">
        <f>AI332-AJ332</f>
        <v>-6</v>
      </c>
      <c r="AL332" s="4" t="s">
        <v>826</v>
      </c>
      <c r="AM332" s="6">
        <v>29</v>
      </c>
      <c r="AN332" s="6">
        <v>31</v>
      </c>
      <c r="AO332" s="6">
        <v>7</v>
      </c>
      <c r="AQ332" s="4" t="s">
        <v>876</v>
      </c>
      <c r="AR332" s="6">
        <v>24</v>
      </c>
      <c r="AS332" s="6">
        <v>60</v>
      </c>
      <c r="AT332" s="7">
        <f>AR332-AS332</f>
        <v>-36</v>
      </c>
      <c r="AU332" s="4" t="s">
        <v>871</v>
      </c>
    </row>
    <row r="333" spans="2:47" ht="13.5" customHeight="1" x14ac:dyDescent="0.25">
      <c r="B333" t="s">
        <v>266</v>
      </c>
      <c r="C333" s="9" t="s">
        <v>337</v>
      </c>
      <c r="D333" s="39">
        <v>39792</v>
      </c>
      <c r="E333">
        <v>15</v>
      </c>
      <c r="F333" t="s">
        <v>577</v>
      </c>
      <c r="G333" s="2" t="s">
        <v>122</v>
      </c>
      <c r="H333" s="6">
        <v>41</v>
      </c>
      <c r="I333" s="7">
        <v>-2</v>
      </c>
      <c r="J333" s="35">
        <v>41</v>
      </c>
      <c r="K333" s="35">
        <v>41</v>
      </c>
      <c r="L333" s="35">
        <f>J333-K333</f>
        <v>0</v>
      </c>
      <c r="M333" s="6">
        <v>36</v>
      </c>
      <c r="N333" s="7">
        <v>4</v>
      </c>
      <c r="O333" s="35">
        <v>34</v>
      </c>
      <c r="P333" s="35">
        <v>39</v>
      </c>
      <c r="Q333" s="35">
        <f>O333-P333</f>
        <v>-5</v>
      </c>
      <c r="R333" s="6">
        <v>11</v>
      </c>
      <c r="S333" s="7">
        <v>-4</v>
      </c>
      <c r="T333" s="35">
        <v>13</v>
      </c>
      <c r="U333" s="35">
        <v>8</v>
      </c>
      <c r="V333" s="35">
        <f>T333-U333</f>
        <v>5</v>
      </c>
      <c r="W333" s="6">
        <v>5</v>
      </c>
      <c r="X333" s="7">
        <v>-6</v>
      </c>
      <c r="Y333" s="8" t="s">
        <v>639</v>
      </c>
      <c r="Z333" t="s">
        <v>840</v>
      </c>
      <c r="AC333" s="6"/>
      <c r="AD333" s="6"/>
      <c r="AF333" s="6"/>
      <c r="AG333" s="6"/>
      <c r="AI333" s="6"/>
      <c r="AJ333" s="6"/>
      <c r="AR333" s="6"/>
      <c r="AS333" s="6"/>
    </row>
    <row r="334" spans="2:47" ht="13.5" customHeight="1" x14ac:dyDescent="0.25">
      <c r="B334" t="s">
        <v>266</v>
      </c>
      <c r="C334" s="9" t="s">
        <v>555</v>
      </c>
      <c r="D334" s="39">
        <v>39794</v>
      </c>
      <c r="E334">
        <v>17</v>
      </c>
      <c r="F334" t="s">
        <v>678</v>
      </c>
      <c r="G334" s="2" t="s">
        <v>82</v>
      </c>
      <c r="H334" s="6">
        <v>38</v>
      </c>
      <c r="I334" s="7">
        <v>-7</v>
      </c>
      <c r="M334" s="6">
        <v>33</v>
      </c>
      <c r="N334" s="7">
        <v>3</v>
      </c>
      <c r="R334" s="6">
        <v>19</v>
      </c>
      <c r="S334" s="7">
        <v>1</v>
      </c>
      <c r="W334" s="6">
        <v>5</v>
      </c>
      <c r="X334" s="7">
        <v>-10</v>
      </c>
      <c r="Y334" s="8" t="s">
        <v>639</v>
      </c>
      <c r="AC334" s="6"/>
      <c r="AD334" s="6"/>
      <c r="AF334" s="6"/>
      <c r="AG334" s="6"/>
      <c r="AI334" s="6"/>
      <c r="AJ334" s="6"/>
      <c r="AR334" s="6"/>
      <c r="AS334" s="6"/>
    </row>
    <row r="335" spans="2:47" ht="13.5" customHeight="1" x14ac:dyDescent="0.25">
      <c r="B335" t="s">
        <v>266</v>
      </c>
      <c r="C335" s="9" t="s">
        <v>555</v>
      </c>
      <c r="D335" s="39">
        <v>39794</v>
      </c>
      <c r="E335">
        <v>17</v>
      </c>
      <c r="F335" t="s">
        <v>577</v>
      </c>
      <c r="G335" s="2"/>
      <c r="H335" s="6">
        <v>39</v>
      </c>
      <c r="I335" s="7">
        <v>-2</v>
      </c>
      <c r="J335" s="35">
        <v>41</v>
      </c>
      <c r="K335" s="35">
        <v>36</v>
      </c>
      <c r="L335" s="35">
        <f>J335-K335</f>
        <v>5</v>
      </c>
      <c r="M335" s="6">
        <v>35</v>
      </c>
      <c r="N335" s="7">
        <v>-1</v>
      </c>
      <c r="O335" s="35">
        <v>35</v>
      </c>
      <c r="P335" s="35">
        <v>36</v>
      </c>
      <c r="Q335" s="35">
        <f>O335-P335</f>
        <v>-1</v>
      </c>
      <c r="R335" s="6">
        <v>15</v>
      </c>
      <c r="S335" s="7">
        <v>4</v>
      </c>
      <c r="T335" s="35">
        <v>14</v>
      </c>
      <c r="U335" s="35">
        <v>17</v>
      </c>
      <c r="V335" s="35">
        <f>T335-U335</f>
        <v>-3</v>
      </c>
      <c r="W335" s="6">
        <v>4</v>
      </c>
      <c r="X335" s="7">
        <v>-1</v>
      </c>
      <c r="Y335" s="8" t="s">
        <v>639</v>
      </c>
      <c r="Z335" t="s">
        <v>840</v>
      </c>
      <c r="AC335" s="6">
        <v>43</v>
      </c>
      <c r="AD335" s="6">
        <v>38</v>
      </c>
      <c r="AE335" s="7">
        <f>AC335-AD335</f>
        <v>5</v>
      </c>
      <c r="AF335" s="6">
        <v>38</v>
      </c>
      <c r="AG335" s="6">
        <v>54</v>
      </c>
      <c r="AH335" s="7">
        <f>AF335-AG335</f>
        <v>-16</v>
      </c>
      <c r="AI335" s="6">
        <v>35</v>
      </c>
      <c r="AJ335" s="6">
        <v>28</v>
      </c>
      <c r="AK335" s="7">
        <f>AI335-AJ335</f>
        <v>7</v>
      </c>
      <c r="AL335" s="4" t="s">
        <v>870</v>
      </c>
      <c r="AR335" s="6"/>
      <c r="AS335" s="6"/>
    </row>
    <row r="336" spans="2:47" ht="13.5" customHeight="1" x14ac:dyDescent="0.25">
      <c r="B336" t="s">
        <v>266</v>
      </c>
      <c r="C336" s="9" t="s">
        <v>538</v>
      </c>
      <c r="D336" s="39">
        <v>39798</v>
      </c>
      <c r="E336">
        <v>20</v>
      </c>
      <c r="F336" t="s">
        <v>821</v>
      </c>
      <c r="G336" s="2" t="s">
        <v>54</v>
      </c>
      <c r="H336" s="6">
        <v>42</v>
      </c>
      <c r="I336" s="7">
        <v>1</v>
      </c>
      <c r="J336" s="35">
        <v>41</v>
      </c>
      <c r="K336" s="35">
        <v>43</v>
      </c>
      <c r="L336" s="35">
        <f>J336-K336</f>
        <v>-2</v>
      </c>
      <c r="M336" s="6">
        <v>35</v>
      </c>
      <c r="N336" s="7">
        <v>0</v>
      </c>
      <c r="O336" s="35">
        <v>35</v>
      </c>
      <c r="P336" s="35">
        <v>34</v>
      </c>
      <c r="Q336" s="35">
        <f>O336-P336</f>
        <v>1</v>
      </c>
      <c r="R336" s="6">
        <v>14</v>
      </c>
      <c r="S336" s="7">
        <v>-1</v>
      </c>
      <c r="T336" s="35">
        <v>14</v>
      </c>
      <c r="U336" s="35">
        <v>14</v>
      </c>
      <c r="V336" s="35">
        <f>T336-U336</f>
        <v>0</v>
      </c>
      <c r="W336" s="6">
        <v>7</v>
      </c>
      <c r="X336" s="7">
        <v>1</v>
      </c>
      <c r="Y336" s="8" t="s">
        <v>842</v>
      </c>
      <c r="AC336" s="6">
        <v>43</v>
      </c>
      <c r="AD336" s="6">
        <v>35</v>
      </c>
      <c r="AE336" s="7">
        <f>AC336-AD336</f>
        <v>8</v>
      </c>
      <c r="AF336" s="6">
        <v>30</v>
      </c>
      <c r="AG336" s="6">
        <v>60</v>
      </c>
      <c r="AH336" s="7">
        <f>AF336-AG336</f>
        <v>-30</v>
      </c>
      <c r="AI336" s="6"/>
      <c r="AJ336" s="6"/>
      <c r="AL336" s="4" t="s">
        <v>875</v>
      </c>
      <c r="AR336" s="6"/>
      <c r="AS336" s="6"/>
    </row>
    <row r="337" spans="1:47" ht="13.5" customHeight="1" x14ac:dyDescent="0.25">
      <c r="B337" t="s">
        <v>266</v>
      </c>
      <c r="C337" s="9" t="s">
        <v>597</v>
      </c>
      <c r="D337" s="39">
        <v>39801</v>
      </c>
      <c r="E337">
        <v>23</v>
      </c>
      <c r="F337" t="s">
        <v>886</v>
      </c>
      <c r="G337" s="2" t="s">
        <v>96</v>
      </c>
      <c r="H337" s="6">
        <v>39</v>
      </c>
      <c r="I337" s="7">
        <v>2</v>
      </c>
      <c r="J337" s="35">
        <v>41</v>
      </c>
      <c r="K337" s="35">
        <v>37</v>
      </c>
      <c r="L337" s="35">
        <f>J337-K337</f>
        <v>4</v>
      </c>
      <c r="M337" s="6">
        <v>34</v>
      </c>
      <c r="N337" s="7">
        <v>-2</v>
      </c>
      <c r="O337" s="35">
        <v>30</v>
      </c>
      <c r="P337" s="35">
        <v>38</v>
      </c>
      <c r="Q337" s="35">
        <f>O337-P337</f>
        <v>-8</v>
      </c>
      <c r="R337" s="6">
        <v>16</v>
      </c>
      <c r="S337" s="7">
        <v>2</v>
      </c>
      <c r="T337" s="35">
        <v>16</v>
      </c>
      <c r="U337" s="35">
        <v>16</v>
      </c>
      <c r="V337" s="35">
        <f>T337-U337</f>
        <v>0</v>
      </c>
      <c r="W337" s="6">
        <v>5</v>
      </c>
      <c r="X337" s="7">
        <v>4</v>
      </c>
      <c r="Y337" s="8" t="s">
        <v>639</v>
      </c>
      <c r="AC337" s="6"/>
      <c r="AD337" s="6"/>
      <c r="AF337" s="6"/>
      <c r="AG337" s="6"/>
      <c r="AI337" s="6"/>
      <c r="AJ337" s="6"/>
      <c r="AR337" s="6"/>
      <c r="AS337" s="6"/>
    </row>
    <row r="338" spans="1:47" ht="13.5" customHeight="1" x14ac:dyDescent="0.25">
      <c r="A338" s="1">
        <v>2009</v>
      </c>
      <c r="B338" t="s">
        <v>267</v>
      </c>
      <c r="C338" s="9" t="s">
        <v>647</v>
      </c>
      <c r="D338" s="39">
        <v>39820</v>
      </c>
      <c r="E338">
        <v>9</v>
      </c>
      <c r="F338" t="s">
        <v>821</v>
      </c>
      <c r="G338" s="2" t="s">
        <v>196</v>
      </c>
      <c r="H338" s="6">
        <v>41</v>
      </c>
      <c r="I338" s="7">
        <v>-1</v>
      </c>
      <c r="J338" s="35">
        <v>39</v>
      </c>
      <c r="K338" s="35">
        <v>43</v>
      </c>
      <c r="L338" s="35">
        <f>J338-K338</f>
        <v>-4</v>
      </c>
      <c r="M338" s="6">
        <v>34</v>
      </c>
      <c r="N338" s="7">
        <v>-1</v>
      </c>
      <c r="O338" s="35">
        <v>36</v>
      </c>
      <c r="P338" s="35">
        <v>33</v>
      </c>
      <c r="Q338" s="35">
        <f>O338-P338</f>
        <v>3</v>
      </c>
      <c r="R338" s="6">
        <v>15</v>
      </c>
      <c r="S338" s="7">
        <v>1</v>
      </c>
      <c r="T338" s="35">
        <v>15</v>
      </c>
      <c r="U338" s="35">
        <v>15</v>
      </c>
      <c r="V338" s="35">
        <f>T338-U338</f>
        <v>0</v>
      </c>
      <c r="W338" s="6">
        <v>7</v>
      </c>
      <c r="X338" s="7">
        <v>0</v>
      </c>
      <c r="Y338" s="8" t="s">
        <v>842</v>
      </c>
      <c r="AC338" s="6"/>
      <c r="AD338" s="6"/>
      <c r="AE338" s="6"/>
      <c r="AF338" s="6"/>
      <c r="AG338" s="6"/>
      <c r="AH338" s="7"/>
      <c r="AI338" s="6"/>
      <c r="AJ338" s="6"/>
      <c r="AR338" s="6"/>
      <c r="AS338" s="6"/>
    </row>
    <row r="339" spans="1:47" ht="13.5" customHeight="1" x14ac:dyDescent="0.25">
      <c r="B339" t="s">
        <v>267</v>
      </c>
      <c r="C339" s="9" t="s">
        <v>623</v>
      </c>
      <c r="D339" s="39">
        <v>39822</v>
      </c>
      <c r="E339">
        <v>13</v>
      </c>
      <c r="F339" t="s">
        <v>830</v>
      </c>
      <c r="G339" s="2" t="s">
        <v>224</v>
      </c>
      <c r="H339" s="6">
        <v>43</v>
      </c>
      <c r="I339" s="7">
        <v>4</v>
      </c>
      <c r="M339" s="6">
        <v>33</v>
      </c>
      <c r="N339" s="7">
        <v>-2</v>
      </c>
      <c r="R339" s="6">
        <v>15</v>
      </c>
      <c r="S339" s="7">
        <v>-2</v>
      </c>
      <c r="W339" s="6">
        <v>10</v>
      </c>
      <c r="X339" s="7">
        <v>6</v>
      </c>
      <c r="Y339" s="8" t="s">
        <v>639</v>
      </c>
      <c r="AC339" s="6"/>
      <c r="AD339" s="6"/>
      <c r="AE339" s="6"/>
      <c r="AF339" s="6"/>
      <c r="AG339" s="6"/>
      <c r="AR339" s="6"/>
      <c r="AS339" s="6"/>
    </row>
    <row r="340" spans="1:47" ht="13.5" customHeight="1" x14ac:dyDescent="0.25">
      <c r="B340" t="s">
        <v>267</v>
      </c>
      <c r="C340" s="9" t="s">
        <v>692</v>
      </c>
      <c r="D340" s="39">
        <v>39827</v>
      </c>
      <c r="E340">
        <v>17</v>
      </c>
      <c r="F340" t="s">
        <v>886</v>
      </c>
      <c r="G340" s="2" t="s">
        <v>98</v>
      </c>
      <c r="H340" s="6">
        <v>41</v>
      </c>
      <c r="I340" s="7">
        <v>2</v>
      </c>
      <c r="J340" s="35">
        <v>41</v>
      </c>
      <c r="K340" s="35">
        <v>41</v>
      </c>
      <c r="L340" s="35">
        <f>J340-K340</f>
        <v>0</v>
      </c>
      <c r="M340" s="6">
        <v>32</v>
      </c>
      <c r="N340" s="7">
        <v>-2</v>
      </c>
      <c r="O340" s="35">
        <v>35</v>
      </c>
      <c r="P340" s="35">
        <v>29</v>
      </c>
      <c r="Q340" s="35">
        <f>O340-P340</f>
        <v>6</v>
      </c>
      <c r="R340" s="6">
        <v>15</v>
      </c>
      <c r="S340" s="7">
        <v>-1</v>
      </c>
      <c r="T340" s="35">
        <v>12</v>
      </c>
      <c r="U340" s="35">
        <v>19</v>
      </c>
      <c r="V340" s="35">
        <f>T340-U340</f>
        <v>-7</v>
      </c>
      <c r="W340" s="6">
        <v>9</v>
      </c>
      <c r="X340" s="7">
        <v>4</v>
      </c>
      <c r="Y340" s="8" t="s">
        <v>639</v>
      </c>
      <c r="AC340" s="6"/>
      <c r="AD340" s="6"/>
      <c r="AE340" s="6"/>
      <c r="AF340" s="6"/>
      <c r="AG340" s="6"/>
      <c r="AR340" s="6"/>
      <c r="AS340" s="6"/>
    </row>
    <row r="341" spans="1:47" ht="13.5" customHeight="1" x14ac:dyDescent="0.25">
      <c r="B341" t="s">
        <v>267</v>
      </c>
      <c r="C341" s="9" t="s">
        <v>624</v>
      </c>
      <c r="D341" s="39">
        <v>39828</v>
      </c>
      <c r="E341">
        <v>17</v>
      </c>
      <c r="F341" t="s">
        <v>821</v>
      </c>
      <c r="G341" s="2" t="s">
        <v>192</v>
      </c>
      <c r="H341" s="6">
        <v>45</v>
      </c>
      <c r="I341" s="7">
        <v>4</v>
      </c>
      <c r="J341" s="35">
        <v>44</v>
      </c>
      <c r="K341" s="35">
        <v>46</v>
      </c>
      <c r="L341" s="35">
        <f>J341-K341</f>
        <v>-2</v>
      </c>
      <c r="M341" s="6">
        <v>32</v>
      </c>
      <c r="N341" s="7">
        <v>-2</v>
      </c>
      <c r="O341" s="35">
        <v>34</v>
      </c>
      <c r="P341" s="35">
        <v>30</v>
      </c>
      <c r="Q341" s="35">
        <f>O341-P341</f>
        <v>4</v>
      </c>
      <c r="R341" s="6">
        <v>14</v>
      </c>
      <c r="S341" s="7">
        <v>-1</v>
      </c>
      <c r="T341" s="35">
        <v>14</v>
      </c>
      <c r="U341" s="35">
        <v>15</v>
      </c>
      <c r="V341" s="35">
        <f>T341-U341</f>
        <v>-1</v>
      </c>
      <c r="W341" s="6">
        <v>13</v>
      </c>
      <c r="X341" s="7">
        <v>6</v>
      </c>
      <c r="Y341" s="8" t="s">
        <v>842</v>
      </c>
      <c r="AC341" s="6">
        <v>50</v>
      </c>
      <c r="AD341" s="6">
        <v>38</v>
      </c>
      <c r="AE341" s="7">
        <f>AC341-AD341</f>
        <v>12</v>
      </c>
      <c r="AF341" s="6">
        <v>35</v>
      </c>
      <c r="AG341" s="6">
        <v>60</v>
      </c>
      <c r="AH341" s="7">
        <f>AF341-AG341</f>
        <v>-25</v>
      </c>
      <c r="AI341" s="6">
        <v>30</v>
      </c>
      <c r="AJ341" s="6">
        <v>35</v>
      </c>
      <c r="AK341" s="7">
        <f>AI341-AJ341</f>
        <v>-5</v>
      </c>
      <c r="AL341" s="4" t="s">
        <v>826</v>
      </c>
      <c r="AM341" s="6">
        <v>27</v>
      </c>
      <c r="AN341" s="6">
        <v>35</v>
      </c>
      <c r="AO341" s="6">
        <v>7</v>
      </c>
      <c r="AP341" s="6"/>
      <c r="AQ341" s="4" t="s">
        <v>876</v>
      </c>
      <c r="AR341" s="6">
        <v>22</v>
      </c>
      <c r="AS341" s="6">
        <v>62</v>
      </c>
      <c r="AT341" s="7">
        <f>AR341-AS341</f>
        <v>-40</v>
      </c>
      <c r="AU341" s="4" t="s">
        <v>871</v>
      </c>
    </row>
    <row r="342" spans="1:47" ht="13.5" customHeight="1" x14ac:dyDescent="0.25">
      <c r="B342" t="s">
        <v>267</v>
      </c>
      <c r="C342" s="9" t="s">
        <v>538</v>
      </c>
      <c r="D342" s="39">
        <v>39829</v>
      </c>
      <c r="F342" t="s">
        <v>577</v>
      </c>
      <c r="G342" s="2"/>
      <c r="H342" s="6">
        <v>44</v>
      </c>
      <c r="I342" s="7">
        <v>5</v>
      </c>
      <c r="J342" s="35">
        <v>45</v>
      </c>
      <c r="K342" s="35">
        <v>43</v>
      </c>
      <c r="L342" s="35">
        <f>J342-K342</f>
        <v>2</v>
      </c>
      <c r="M342" s="6">
        <v>30</v>
      </c>
      <c r="N342" s="7">
        <v>-5</v>
      </c>
      <c r="O342" s="35">
        <v>31</v>
      </c>
      <c r="P342" s="35">
        <v>26</v>
      </c>
      <c r="Q342" s="35">
        <f>O342-P342</f>
        <v>5</v>
      </c>
      <c r="R342" s="6">
        <v>17</v>
      </c>
      <c r="S342" s="7">
        <v>2</v>
      </c>
      <c r="T342" s="35">
        <v>14</v>
      </c>
      <c r="U342" s="35">
        <v>20</v>
      </c>
      <c r="V342" s="35">
        <f>T342-U342</f>
        <v>-6</v>
      </c>
      <c r="W342" s="6">
        <v>14</v>
      </c>
      <c r="X342" s="7">
        <v>10</v>
      </c>
      <c r="Y342" s="8" t="s">
        <v>639</v>
      </c>
      <c r="Z342" t="s">
        <v>840</v>
      </c>
      <c r="AC342" s="6">
        <v>44</v>
      </c>
      <c r="AD342" s="6">
        <v>38</v>
      </c>
      <c r="AE342" s="7">
        <f>AC342-AD342</f>
        <v>6</v>
      </c>
      <c r="AF342" s="6">
        <v>33</v>
      </c>
      <c r="AG342" s="6">
        <v>59</v>
      </c>
      <c r="AH342" s="7">
        <f>AF342-AG342</f>
        <v>-26</v>
      </c>
      <c r="AI342" s="6">
        <v>34</v>
      </c>
      <c r="AJ342" s="6">
        <v>25</v>
      </c>
      <c r="AK342" s="7">
        <v>9</v>
      </c>
      <c r="AL342" s="4" t="s">
        <v>870</v>
      </c>
      <c r="AR342" s="6"/>
      <c r="AS342" s="6"/>
    </row>
    <row r="343" spans="1:47" ht="13.5" customHeight="1" x14ac:dyDescent="0.25">
      <c r="B343" t="s">
        <v>267</v>
      </c>
      <c r="C343" s="9" t="s">
        <v>434</v>
      </c>
      <c r="D343" s="39">
        <v>39834</v>
      </c>
      <c r="E343">
        <v>26</v>
      </c>
      <c r="F343" t="s">
        <v>886</v>
      </c>
      <c r="G343" s="2" t="s">
        <v>96</v>
      </c>
      <c r="H343" s="6">
        <v>43</v>
      </c>
      <c r="I343" s="7">
        <v>2</v>
      </c>
      <c r="J343" s="35">
        <v>44</v>
      </c>
      <c r="K343" s="35">
        <v>41</v>
      </c>
      <c r="L343" s="35">
        <f>J343-K343</f>
        <v>3</v>
      </c>
      <c r="M343" s="6">
        <v>28</v>
      </c>
      <c r="N343" s="7">
        <v>-4</v>
      </c>
      <c r="O343" s="35">
        <v>28</v>
      </c>
      <c r="P343" s="35">
        <v>28</v>
      </c>
      <c r="Q343" s="35">
        <f>O343-P343</f>
        <v>0</v>
      </c>
      <c r="R343" s="6">
        <v>16</v>
      </c>
      <c r="S343" s="7">
        <v>1</v>
      </c>
      <c r="T343" s="35">
        <v>14</v>
      </c>
      <c r="U343" s="35">
        <v>18</v>
      </c>
      <c r="V343" s="35">
        <f>T343-U343</f>
        <v>-4</v>
      </c>
      <c r="W343" s="6">
        <v>15</v>
      </c>
      <c r="X343" s="7">
        <v>6</v>
      </c>
      <c r="Y343" s="8" t="s">
        <v>639</v>
      </c>
      <c r="AC343" s="6"/>
      <c r="AD343" s="6"/>
      <c r="AE343" s="6"/>
      <c r="AF343" s="6"/>
      <c r="AG343" s="6"/>
      <c r="AR343" s="6"/>
      <c r="AS343" s="6"/>
    </row>
    <row r="344" spans="1:47" ht="13.5" customHeight="1" x14ac:dyDescent="0.25">
      <c r="B344" t="s">
        <v>267</v>
      </c>
      <c r="C344" s="9" t="s">
        <v>600</v>
      </c>
      <c r="D344" s="39">
        <v>39836</v>
      </c>
      <c r="E344">
        <v>27</v>
      </c>
      <c r="F344" t="s">
        <v>678</v>
      </c>
      <c r="G344" s="2" t="s">
        <v>82</v>
      </c>
      <c r="H344" s="6">
        <v>44</v>
      </c>
      <c r="I344" s="7">
        <v>6</v>
      </c>
      <c r="M344" s="6">
        <v>32</v>
      </c>
      <c r="N344" s="7">
        <v>-1</v>
      </c>
      <c r="R344" s="6">
        <v>16</v>
      </c>
      <c r="S344" s="7">
        <v>-3</v>
      </c>
      <c r="W344" s="6">
        <v>12</v>
      </c>
      <c r="X344" s="7">
        <v>7</v>
      </c>
      <c r="Y344" s="8" t="s">
        <v>639</v>
      </c>
      <c r="AC344" s="6"/>
      <c r="AD344" s="6"/>
      <c r="AE344" s="6"/>
      <c r="AF344" s="6"/>
      <c r="AG344" s="6"/>
      <c r="AR344" s="6"/>
      <c r="AS344" s="6"/>
    </row>
    <row r="345" spans="1:47" ht="13.5" customHeight="1" x14ac:dyDescent="0.25">
      <c r="B345" t="s">
        <v>267</v>
      </c>
      <c r="C345" s="9" t="s">
        <v>488</v>
      </c>
      <c r="D345" s="39">
        <v>39840</v>
      </c>
      <c r="E345">
        <v>30</v>
      </c>
      <c r="F345" t="s">
        <v>821</v>
      </c>
      <c r="G345" s="2" t="s">
        <v>54</v>
      </c>
      <c r="H345" s="6">
        <v>43</v>
      </c>
      <c r="I345" s="7">
        <v>-2</v>
      </c>
      <c r="J345" s="35">
        <v>41</v>
      </c>
      <c r="K345" s="35">
        <v>44</v>
      </c>
      <c r="L345" s="35">
        <f>J345-K345</f>
        <v>-3</v>
      </c>
      <c r="M345" s="6">
        <v>32</v>
      </c>
      <c r="N345" s="7">
        <v>0</v>
      </c>
      <c r="O345" s="35">
        <v>33</v>
      </c>
      <c r="P345" s="35">
        <v>31</v>
      </c>
      <c r="Q345" s="35">
        <f>O345-P345</f>
        <v>2</v>
      </c>
      <c r="R345" s="6">
        <v>16</v>
      </c>
      <c r="S345" s="7">
        <v>2</v>
      </c>
      <c r="T345" s="35">
        <v>15</v>
      </c>
      <c r="U345" s="35">
        <v>17</v>
      </c>
      <c r="V345" s="35">
        <f>T345-U345</f>
        <v>-2</v>
      </c>
      <c r="W345" s="6">
        <v>11</v>
      </c>
      <c r="X345" s="7">
        <v>-2</v>
      </c>
      <c r="Y345" s="8" t="s">
        <v>842</v>
      </c>
      <c r="AC345" s="6">
        <v>46</v>
      </c>
      <c r="AD345" s="6">
        <v>34</v>
      </c>
      <c r="AE345" s="7">
        <f>AC345-AD345</f>
        <v>12</v>
      </c>
      <c r="AF345" s="6">
        <v>27</v>
      </c>
      <c r="AG345" s="6">
        <v>63</v>
      </c>
      <c r="AH345" s="7">
        <f>AF345-AG345</f>
        <v>-36</v>
      </c>
      <c r="AK345" s="7"/>
      <c r="AL345" s="4" t="s">
        <v>875</v>
      </c>
      <c r="AR345" s="6"/>
      <c r="AS345" s="6"/>
    </row>
    <row r="346" spans="1:47" ht="13.5" customHeight="1" x14ac:dyDescent="0.25">
      <c r="B346" t="s">
        <v>268</v>
      </c>
      <c r="C346" s="9" t="s">
        <v>694</v>
      </c>
      <c r="D346" s="39">
        <v>39848</v>
      </c>
      <c r="E346">
        <v>8</v>
      </c>
      <c r="F346" t="s">
        <v>678</v>
      </c>
      <c r="G346" s="2" t="s">
        <v>194</v>
      </c>
      <c r="H346" s="6">
        <v>40</v>
      </c>
      <c r="I346" s="7">
        <v>-4</v>
      </c>
      <c r="M346" s="6">
        <v>28</v>
      </c>
      <c r="N346" s="7">
        <v>-4</v>
      </c>
      <c r="R346" s="6">
        <v>22</v>
      </c>
      <c r="S346" s="7">
        <v>6</v>
      </c>
      <c r="W346" s="6">
        <v>12</v>
      </c>
      <c r="X346" s="7">
        <v>0</v>
      </c>
      <c r="Y346" s="8" t="s">
        <v>639</v>
      </c>
      <c r="AC346" s="6"/>
      <c r="AD346" s="6"/>
      <c r="AE346" s="6"/>
      <c r="AF346" s="6"/>
      <c r="AG346" s="6"/>
      <c r="AK346" s="7"/>
      <c r="AR346" s="6"/>
      <c r="AS346" s="6"/>
    </row>
    <row r="347" spans="1:47" ht="13.5" customHeight="1" x14ac:dyDescent="0.25">
      <c r="B347" t="s">
        <v>268</v>
      </c>
      <c r="C347" s="9" t="s">
        <v>645</v>
      </c>
      <c r="D347" s="39">
        <v>39850</v>
      </c>
      <c r="E347">
        <v>10</v>
      </c>
      <c r="F347" t="s">
        <v>830</v>
      </c>
      <c r="G347" s="2" t="s">
        <v>224</v>
      </c>
      <c r="H347" s="6">
        <v>42</v>
      </c>
      <c r="I347" s="7">
        <v>-1</v>
      </c>
      <c r="M347" s="6">
        <v>28</v>
      </c>
      <c r="N347" s="7">
        <v>-5</v>
      </c>
      <c r="R347" s="6">
        <v>18</v>
      </c>
      <c r="S347" s="7">
        <v>3</v>
      </c>
      <c r="W347" s="6">
        <v>14</v>
      </c>
      <c r="X347" s="7">
        <v>4</v>
      </c>
      <c r="Y347" s="8" t="s">
        <v>639</v>
      </c>
      <c r="AC347" s="6"/>
      <c r="AD347" s="6"/>
      <c r="AE347" s="6"/>
      <c r="AF347" s="6"/>
      <c r="AG347" s="6"/>
      <c r="AK347" s="7"/>
      <c r="AR347" s="6"/>
      <c r="AS347" s="6"/>
    </row>
    <row r="348" spans="1:47" ht="13.5" customHeight="1" x14ac:dyDescent="0.25">
      <c r="B348" t="s">
        <v>268</v>
      </c>
      <c r="C348" s="9" t="s">
        <v>562</v>
      </c>
      <c r="D348" s="39">
        <v>39855</v>
      </c>
      <c r="E348">
        <v>15</v>
      </c>
      <c r="F348" t="s">
        <v>886</v>
      </c>
      <c r="G348" s="2" t="s">
        <v>98</v>
      </c>
      <c r="H348" s="6">
        <v>41</v>
      </c>
      <c r="I348" s="7">
        <v>-2</v>
      </c>
      <c r="J348" s="35">
        <v>42</v>
      </c>
      <c r="K348" s="35">
        <v>40</v>
      </c>
      <c r="L348" s="35">
        <f>J348-K348</f>
        <v>2</v>
      </c>
      <c r="M348" s="6">
        <v>25</v>
      </c>
      <c r="N348" s="7">
        <v>-3</v>
      </c>
      <c r="O348" s="35">
        <v>23</v>
      </c>
      <c r="P348" s="35">
        <v>27</v>
      </c>
      <c r="Q348" s="35">
        <f>O348-P348</f>
        <v>-4</v>
      </c>
      <c r="R348" s="6">
        <v>22</v>
      </c>
      <c r="S348" s="7">
        <v>6</v>
      </c>
      <c r="T348" s="35">
        <v>19</v>
      </c>
      <c r="U348" s="35">
        <v>25</v>
      </c>
      <c r="V348" s="35">
        <f>T348-U348</f>
        <v>-6</v>
      </c>
      <c r="W348" s="6">
        <v>16</v>
      </c>
      <c r="X348" s="7">
        <v>1</v>
      </c>
      <c r="Y348" s="8" t="s">
        <v>639</v>
      </c>
      <c r="AC348" s="6"/>
      <c r="AD348" s="6"/>
      <c r="AE348" s="6"/>
      <c r="AF348" s="6"/>
      <c r="AG348" s="6"/>
      <c r="AK348" s="7"/>
      <c r="AR348" s="6"/>
      <c r="AS348" s="6"/>
    </row>
    <row r="349" spans="1:47" ht="13.5" customHeight="1" x14ac:dyDescent="0.25">
      <c r="B349" t="s">
        <v>268</v>
      </c>
      <c r="C349" s="52" t="s">
        <v>340</v>
      </c>
      <c r="D349" s="39">
        <v>39856</v>
      </c>
      <c r="E349">
        <v>15</v>
      </c>
      <c r="F349" t="s">
        <v>821</v>
      </c>
      <c r="G349" s="2" t="s">
        <v>192</v>
      </c>
      <c r="H349" s="6">
        <v>44</v>
      </c>
      <c r="I349" s="7">
        <v>1</v>
      </c>
      <c r="J349" s="35">
        <v>41</v>
      </c>
      <c r="K349" s="35">
        <v>46</v>
      </c>
      <c r="L349" s="35">
        <f>J349-K349</f>
        <v>-5</v>
      </c>
      <c r="M349" s="6">
        <v>32</v>
      </c>
      <c r="N349" s="7">
        <v>0</v>
      </c>
      <c r="O349" s="35">
        <v>34</v>
      </c>
      <c r="P349" s="35">
        <v>31</v>
      </c>
      <c r="Q349" s="35">
        <f>O349-P349</f>
        <v>3</v>
      </c>
      <c r="R349" s="6">
        <v>14</v>
      </c>
      <c r="S349" s="7">
        <v>-2</v>
      </c>
      <c r="T349" s="35">
        <v>14</v>
      </c>
      <c r="U349" s="35">
        <v>15</v>
      </c>
      <c r="V349" s="35">
        <f>T349-U349</f>
        <v>-1</v>
      </c>
      <c r="W349" s="6">
        <v>12</v>
      </c>
      <c r="X349" s="7">
        <v>1</v>
      </c>
      <c r="Y349" s="8" t="s">
        <v>842</v>
      </c>
      <c r="AC349" s="6">
        <v>50</v>
      </c>
      <c r="AD349" s="6">
        <v>38</v>
      </c>
      <c r="AE349" s="7">
        <f>AC349-AD349</f>
        <v>12</v>
      </c>
      <c r="AF349" s="6">
        <v>31</v>
      </c>
      <c r="AG349" s="6">
        <v>65</v>
      </c>
      <c r="AH349" s="7">
        <f>AF349-AG349</f>
        <v>-34</v>
      </c>
      <c r="AI349" s="6">
        <v>35</v>
      </c>
      <c r="AJ349" s="6">
        <v>31</v>
      </c>
      <c r="AK349" s="7">
        <f>AI349-AJ349</f>
        <v>4</v>
      </c>
      <c r="AL349" s="4" t="s">
        <v>826</v>
      </c>
      <c r="AM349" s="6">
        <v>33</v>
      </c>
      <c r="AN349" s="6">
        <v>25</v>
      </c>
      <c r="AO349" s="6">
        <v>6</v>
      </c>
      <c r="AP349" s="6"/>
      <c r="AQ349" s="4" t="s">
        <v>876</v>
      </c>
      <c r="AR349" s="6">
        <v>20</v>
      </c>
      <c r="AS349" s="6">
        <v>64</v>
      </c>
      <c r="AT349" s="7">
        <f>AR349-AS349</f>
        <v>-44</v>
      </c>
      <c r="AU349" s="4" t="s">
        <v>871</v>
      </c>
    </row>
    <row r="350" spans="1:47" ht="13.5" customHeight="1" x14ac:dyDescent="0.25">
      <c r="B350" t="s">
        <v>268</v>
      </c>
      <c r="C350" s="9" t="s">
        <v>441</v>
      </c>
      <c r="D350" s="39">
        <v>39857</v>
      </c>
      <c r="E350">
        <v>17</v>
      </c>
      <c r="F350" t="s">
        <v>577</v>
      </c>
      <c r="G350" s="2"/>
      <c r="H350" s="6">
        <v>48</v>
      </c>
      <c r="I350" s="7">
        <v>4</v>
      </c>
      <c r="J350" s="35">
        <v>47</v>
      </c>
      <c r="K350" s="35">
        <v>49</v>
      </c>
      <c r="L350" s="35">
        <f>J350-K350</f>
        <v>-2</v>
      </c>
      <c r="M350" s="6">
        <v>28</v>
      </c>
      <c r="N350" s="7">
        <v>-2</v>
      </c>
      <c r="O350" s="35">
        <v>29</v>
      </c>
      <c r="P350" s="35">
        <v>27</v>
      </c>
      <c r="Q350" s="35">
        <f>O350-P350</f>
        <v>2</v>
      </c>
      <c r="R350" s="6">
        <v>17</v>
      </c>
      <c r="S350" s="7">
        <v>0</v>
      </c>
      <c r="T350" s="35">
        <v>17</v>
      </c>
      <c r="U350" s="35">
        <v>17</v>
      </c>
      <c r="V350" s="35">
        <f>T350-U350</f>
        <v>0</v>
      </c>
      <c r="W350" s="6">
        <v>20</v>
      </c>
      <c r="X350" s="7">
        <v>6</v>
      </c>
      <c r="Y350" s="8" t="s">
        <v>639</v>
      </c>
      <c r="Z350" t="s">
        <v>840</v>
      </c>
      <c r="AC350" s="6">
        <v>43</v>
      </c>
      <c r="AD350" s="6">
        <v>34</v>
      </c>
      <c r="AE350" s="7">
        <f>AC350-AD350</f>
        <v>9</v>
      </c>
      <c r="AF350" s="6">
        <v>26</v>
      </c>
      <c r="AG350" s="6">
        <v>64</v>
      </c>
      <c r="AH350" s="7">
        <f>AF350-AG350</f>
        <v>-38</v>
      </c>
      <c r="AI350" s="6">
        <v>35</v>
      </c>
      <c r="AJ350" s="6">
        <v>26</v>
      </c>
      <c r="AK350" s="7">
        <f>AI350-AJ350</f>
        <v>9</v>
      </c>
      <c r="AL350" s="4" t="s">
        <v>870</v>
      </c>
      <c r="AR350" s="6"/>
      <c r="AS350" s="6"/>
    </row>
    <row r="351" spans="1:47" ht="13.5" customHeight="1" x14ac:dyDescent="0.25">
      <c r="B351" t="s">
        <v>268</v>
      </c>
      <c r="C351" s="9" t="s">
        <v>427</v>
      </c>
      <c r="D351" s="39">
        <v>39864</v>
      </c>
      <c r="E351">
        <v>24</v>
      </c>
      <c r="F351" t="s">
        <v>678</v>
      </c>
      <c r="G351" s="2" t="s">
        <v>82</v>
      </c>
      <c r="H351" s="6">
        <v>42</v>
      </c>
      <c r="I351" s="7">
        <v>2</v>
      </c>
      <c r="M351" s="6">
        <v>30</v>
      </c>
      <c r="N351" s="7">
        <v>2</v>
      </c>
      <c r="R351" s="6">
        <v>18</v>
      </c>
      <c r="S351" s="7">
        <v>-4</v>
      </c>
      <c r="W351" s="6">
        <v>12</v>
      </c>
      <c r="X351" s="7">
        <v>0</v>
      </c>
      <c r="Y351" s="8" t="s">
        <v>639</v>
      </c>
      <c r="AC351" s="6"/>
      <c r="AD351" s="6"/>
      <c r="AE351" s="6"/>
      <c r="AF351" s="6"/>
      <c r="AG351" s="6"/>
      <c r="AK351" s="7"/>
      <c r="AR351" s="6"/>
      <c r="AS351" s="6"/>
    </row>
    <row r="352" spans="1:47" ht="13.5" customHeight="1" x14ac:dyDescent="0.25">
      <c r="B352" t="s">
        <v>268</v>
      </c>
      <c r="C352" s="9" t="s">
        <v>896</v>
      </c>
      <c r="D352" s="39">
        <v>39868</v>
      </c>
      <c r="E352">
        <v>27</v>
      </c>
      <c r="F352" t="s">
        <v>821</v>
      </c>
      <c r="G352" s="2" t="s">
        <v>54</v>
      </c>
      <c r="H352" s="6">
        <v>41</v>
      </c>
      <c r="I352" s="7">
        <v>-3</v>
      </c>
      <c r="J352" s="35">
        <v>37</v>
      </c>
      <c r="K352" s="35">
        <v>46</v>
      </c>
      <c r="L352" s="35">
        <f>J352-K352</f>
        <v>-9</v>
      </c>
      <c r="M352" s="6">
        <v>31</v>
      </c>
      <c r="N352" s="7">
        <v>-1</v>
      </c>
      <c r="O352" s="35">
        <v>33</v>
      </c>
      <c r="P352" s="35">
        <v>29</v>
      </c>
      <c r="Q352" s="35">
        <f>O352-P352</f>
        <v>4</v>
      </c>
      <c r="R352" s="6">
        <v>15</v>
      </c>
      <c r="S352" s="7">
        <v>1</v>
      </c>
      <c r="T352" s="35">
        <v>15</v>
      </c>
      <c r="U352" s="35">
        <v>16</v>
      </c>
      <c r="V352" s="35">
        <f>T352-U352</f>
        <v>-1</v>
      </c>
      <c r="W352" s="6">
        <v>10</v>
      </c>
      <c r="X352" s="7">
        <v>-2</v>
      </c>
      <c r="Y352" s="8" t="s">
        <v>842</v>
      </c>
      <c r="AC352" s="6">
        <v>46</v>
      </c>
      <c r="AD352" s="6">
        <v>32</v>
      </c>
      <c r="AE352" s="7">
        <f>AC352-AD352</f>
        <v>14</v>
      </c>
      <c r="AF352" s="6">
        <v>25</v>
      </c>
      <c r="AG352" s="6">
        <v>65</v>
      </c>
      <c r="AH352" s="7">
        <f>AF352-AG352</f>
        <v>-40</v>
      </c>
      <c r="AK352" s="7"/>
      <c r="AL352" s="4" t="s">
        <v>875</v>
      </c>
      <c r="AR352" s="6"/>
      <c r="AS352" s="6"/>
    </row>
    <row r="353" spans="2:47" ht="13.5" customHeight="1" x14ac:dyDescent="0.25">
      <c r="B353" t="s">
        <v>268</v>
      </c>
      <c r="C353" s="9" t="s">
        <v>466</v>
      </c>
      <c r="D353" s="39">
        <v>39871</v>
      </c>
      <c r="E353">
        <v>3</v>
      </c>
      <c r="F353" t="s">
        <v>886</v>
      </c>
      <c r="G353" s="2" t="s">
        <v>96</v>
      </c>
      <c r="H353" s="6">
        <v>44</v>
      </c>
      <c r="I353" s="7">
        <v>3</v>
      </c>
      <c r="J353" s="35">
        <v>45</v>
      </c>
      <c r="K353" s="35">
        <v>42</v>
      </c>
      <c r="L353" s="35">
        <f>J353-K353</f>
        <v>3</v>
      </c>
      <c r="M353" s="6">
        <v>28</v>
      </c>
      <c r="N353" s="7">
        <v>3</v>
      </c>
      <c r="O353" s="35">
        <v>26</v>
      </c>
      <c r="P353" s="35">
        <v>31</v>
      </c>
      <c r="Q353" s="35">
        <f>O353-P353</f>
        <v>-5</v>
      </c>
      <c r="R353" s="6">
        <v>17</v>
      </c>
      <c r="S353" s="7">
        <v>-5</v>
      </c>
      <c r="T353" s="35">
        <v>17</v>
      </c>
      <c r="U353" s="35">
        <v>17</v>
      </c>
      <c r="V353" s="35">
        <f>T353-U353</f>
        <v>0</v>
      </c>
      <c r="W353" s="6">
        <v>16</v>
      </c>
      <c r="X353" s="7">
        <v>0</v>
      </c>
      <c r="Y353" s="8" t="s">
        <v>639</v>
      </c>
      <c r="AC353" s="6"/>
      <c r="AD353" s="6"/>
      <c r="AE353" s="6"/>
      <c r="AF353" s="6"/>
      <c r="AG353" s="6"/>
      <c r="AK353" s="7"/>
      <c r="AR353" s="6"/>
      <c r="AS353" s="6"/>
    </row>
    <row r="354" spans="2:47" ht="13.5" customHeight="1" x14ac:dyDescent="0.25">
      <c r="B354" t="s">
        <v>294</v>
      </c>
      <c r="C354" s="9" t="s">
        <v>645</v>
      </c>
      <c r="D354" s="39">
        <v>39878</v>
      </c>
      <c r="E354">
        <v>9</v>
      </c>
      <c r="F354" t="s">
        <v>830</v>
      </c>
      <c r="G354" s="2" t="s">
        <v>224</v>
      </c>
      <c r="H354" s="6">
        <v>42</v>
      </c>
      <c r="I354" s="7">
        <v>0</v>
      </c>
      <c r="M354" s="6">
        <v>30</v>
      </c>
      <c r="N354" s="7">
        <v>2</v>
      </c>
      <c r="R354" s="6">
        <v>19</v>
      </c>
      <c r="S354" s="7">
        <v>1</v>
      </c>
      <c r="W354" s="6">
        <v>12</v>
      </c>
      <c r="X354" s="7">
        <v>-2</v>
      </c>
      <c r="Y354" s="8" t="s">
        <v>639</v>
      </c>
      <c r="AC354" s="6"/>
      <c r="AD354" s="6"/>
      <c r="AE354" s="6"/>
      <c r="AF354" s="6"/>
      <c r="AG354" s="6"/>
      <c r="AK354" s="7"/>
      <c r="AR354" s="6"/>
      <c r="AS354" s="6"/>
    </row>
    <row r="355" spans="2:47" ht="13.5" customHeight="1" x14ac:dyDescent="0.25">
      <c r="B355" t="s">
        <v>294</v>
      </c>
      <c r="C355" s="9" t="s">
        <v>340</v>
      </c>
      <c r="D355" s="39">
        <v>39884</v>
      </c>
      <c r="E355">
        <v>15</v>
      </c>
      <c r="F355" t="s">
        <v>821</v>
      </c>
      <c r="G355" s="2" t="s">
        <v>192</v>
      </c>
      <c r="H355" s="6">
        <v>41</v>
      </c>
      <c r="I355" s="7">
        <v>0</v>
      </c>
      <c r="J355" s="35">
        <v>38</v>
      </c>
      <c r="K355" s="35">
        <v>45</v>
      </c>
      <c r="L355" s="35">
        <f>J355-K355</f>
        <v>-7</v>
      </c>
      <c r="M355" s="6">
        <v>31</v>
      </c>
      <c r="N355" s="7">
        <v>0</v>
      </c>
      <c r="O355" s="35">
        <v>33</v>
      </c>
      <c r="P355" s="35">
        <v>29</v>
      </c>
      <c r="Q355" s="35">
        <f>O355-P355</f>
        <v>4</v>
      </c>
      <c r="R355" s="6">
        <v>17</v>
      </c>
      <c r="S355" s="7">
        <v>2</v>
      </c>
      <c r="T355" s="35">
        <v>17</v>
      </c>
      <c r="U355" s="35">
        <v>16</v>
      </c>
      <c r="V355" s="35">
        <f>T355-U355</f>
        <v>1</v>
      </c>
      <c r="W355" s="6">
        <v>10</v>
      </c>
      <c r="X355" s="7">
        <v>0</v>
      </c>
      <c r="Y355" s="8" t="s">
        <v>842</v>
      </c>
      <c r="AC355" s="6">
        <v>59</v>
      </c>
      <c r="AD355" s="6">
        <v>30</v>
      </c>
      <c r="AE355" s="7">
        <f>AC355-AD355</f>
        <v>29</v>
      </c>
      <c r="AF355" s="6">
        <v>36</v>
      </c>
      <c r="AG355" s="6">
        <v>60</v>
      </c>
      <c r="AH355" s="7">
        <f>AF355-AG355</f>
        <v>-24</v>
      </c>
      <c r="AI355" s="6">
        <v>36</v>
      </c>
      <c r="AJ355" s="6">
        <v>32</v>
      </c>
      <c r="AK355" s="7">
        <f>AI355-AJ355</f>
        <v>4</v>
      </c>
      <c r="AL355" s="4" t="s">
        <v>826</v>
      </c>
      <c r="AM355" s="6">
        <v>35</v>
      </c>
      <c r="AN355" s="6">
        <v>24</v>
      </c>
      <c r="AO355" s="6">
        <v>7</v>
      </c>
      <c r="AP355" s="6"/>
      <c r="AQ355" s="4" t="s">
        <v>876</v>
      </c>
      <c r="AR355" s="6">
        <v>21</v>
      </c>
      <c r="AS355" s="6">
        <v>63</v>
      </c>
      <c r="AT355" s="7">
        <f>AR355-AS355</f>
        <v>-42</v>
      </c>
      <c r="AU355" s="4" t="s">
        <v>871</v>
      </c>
    </row>
    <row r="356" spans="2:47" ht="13.5" customHeight="1" x14ac:dyDescent="0.25">
      <c r="B356" t="s">
        <v>294</v>
      </c>
      <c r="C356" s="9" t="s">
        <v>441</v>
      </c>
      <c r="D356" s="39">
        <v>39885</v>
      </c>
      <c r="E356">
        <v>17</v>
      </c>
      <c r="F356" t="s">
        <v>577</v>
      </c>
      <c r="G356" s="2"/>
      <c r="H356" s="6">
        <v>42</v>
      </c>
      <c r="I356" s="7">
        <v>-6</v>
      </c>
      <c r="J356" s="35">
        <v>41</v>
      </c>
      <c r="K356" s="35">
        <v>44</v>
      </c>
      <c r="L356" s="35">
        <f>J356-K356</f>
        <v>-3</v>
      </c>
      <c r="M356" s="6">
        <v>32</v>
      </c>
      <c r="N356" s="7">
        <v>4</v>
      </c>
      <c r="O356" s="35">
        <v>35</v>
      </c>
      <c r="P356" s="35">
        <v>27</v>
      </c>
      <c r="Q356" s="35">
        <f>O356-P356</f>
        <v>8</v>
      </c>
      <c r="R356" s="6">
        <v>14</v>
      </c>
      <c r="S356" s="7">
        <v>-3</v>
      </c>
      <c r="T356" s="35">
        <v>13</v>
      </c>
      <c r="U356" s="35">
        <v>16</v>
      </c>
      <c r="V356" s="35">
        <f>T356-U356</f>
        <v>-3</v>
      </c>
      <c r="W356" s="6">
        <v>10</v>
      </c>
      <c r="X356" s="7">
        <v>-10</v>
      </c>
      <c r="Y356" s="8" t="s">
        <v>639</v>
      </c>
      <c r="Z356" t="s">
        <v>840</v>
      </c>
      <c r="AC356" s="6">
        <v>52</v>
      </c>
      <c r="AD356" s="6">
        <v>30</v>
      </c>
      <c r="AE356" s="7">
        <f>AC356-AD356</f>
        <v>22</v>
      </c>
      <c r="AF356" s="6">
        <v>34</v>
      </c>
      <c r="AG356" s="6">
        <v>59</v>
      </c>
      <c r="AH356" s="7">
        <f>AF356-AG356</f>
        <v>-25</v>
      </c>
      <c r="AI356" s="6">
        <v>38</v>
      </c>
      <c r="AJ356" s="6">
        <v>26</v>
      </c>
      <c r="AK356" s="7">
        <f>AI356-AJ356</f>
        <v>12</v>
      </c>
      <c r="AL356" s="4" t="s">
        <v>870</v>
      </c>
      <c r="AR356" s="6"/>
      <c r="AS356" s="6"/>
    </row>
    <row r="357" spans="2:47" ht="13.5" customHeight="1" x14ac:dyDescent="0.25">
      <c r="B357" t="s">
        <v>294</v>
      </c>
      <c r="C357" s="9" t="s">
        <v>441</v>
      </c>
      <c r="D357" s="39">
        <v>39885</v>
      </c>
      <c r="E357">
        <v>18</v>
      </c>
      <c r="F357" t="s">
        <v>678</v>
      </c>
      <c r="G357" s="2" t="s">
        <v>82</v>
      </c>
      <c r="H357" s="6">
        <v>42</v>
      </c>
      <c r="I357" s="7">
        <v>0</v>
      </c>
      <c r="M357" s="6">
        <v>30</v>
      </c>
      <c r="N357" s="7">
        <v>0</v>
      </c>
      <c r="R357" s="6">
        <v>20</v>
      </c>
      <c r="S357" s="7">
        <v>2</v>
      </c>
      <c r="W357" s="6">
        <v>12</v>
      </c>
      <c r="X357" s="7">
        <v>0</v>
      </c>
      <c r="Y357" s="8" t="s">
        <v>639</v>
      </c>
      <c r="AC357" s="6"/>
      <c r="AD357" s="6"/>
      <c r="AE357" s="6"/>
      <c r="AF357" s="6"/>
      <c r="AG357" s="6"/>
      <c r="AK357" s="7"/>
      <c r="AR357" s="6"/>
      <c r="AS357" s="6"/>
    </row>
    <row r="358" spans="2:47" ht="13.5" customHeight="1" x14ac:dyDescent="0.25">
      <c r="B358" t="s">
        <v>294</v>
      </c>
      <c r="C358" s="9" t="s">
        <v>564</v>
      </c>
      <c r="D358" s="39">
        <v>39890</v>
      </c>
      <c r="E358">
        <v>22</v>
      </c>
      <c r="F358" t="s">
        <v>886</v>
      </c>
      <c r="G358" s="2" t="s">
        <v>98</v>
      </c>
      <c r="H358" s="6">
        <v>41</v>
      </c>
      <c r="I358" s="7">
        <v>-3</v>
      </c>
      <c r="J358" s="35">
        <v>41</v>
      </c>
      <c r="K358" s="35">
        <v>41</v>
      </c>
      <c r="L358" s="35">
        <f>J358-K358</f>
        <v>0</v>
      </c>
      <c r="M358" s="6">
        <v>30</v>
      </c>
      <c r="N358" s="7">
        <v>2</v>
      </c>
      <c r="O358" s="35">
        <v>29</v>
      </c>
      <c r="P358" s="35">
        <v>30</v>
      </c>
      <c r="Q358" s="35">
        <f>O358-P358</f>
        <v>-1</v>
      </c>
      <c r="R358" s="6">
        <v>17</v>
      </c>
      <c r="S358" s="7">
        <v>0</v>
      </c>
      <c r="T358" s="35">
        <v>16</v>
      </c>
      <c r="U358" s="35">
        <v>18</v>
      </c>
      <c r="V358" s="35">
        <f>T358-U358</f>
        <v>-2</v>
      </c>
      <c r="W358" s="6">
        <v>11</v>
      </c>
      <c r="X358" s="7">
        <v>-5</v>
      </c>
      <c r="Y358" s="8" t="s">
        <v>639</v>
      </c>
      <c r="AC358" s="6"/>
      <c r="AD358" s="6"/>
      <c r="AE358" s="6"/>
      <c r="AF358" s="6"/>
      <c r="AG358" s="6"/>
      <c r="AK358" s="7"/>
      <c r="AR358" s="6"/>
      <c r="AS358" s="6"/>
    </row>
    <row r="359" spans="2:47" ht="13.5" customHeight="1" x14ac:dyDescent="0.25">
      <c r="B359" t="s">
        <v>294</v>
      </c>
      <c r="C359" s="9" t="s">
        <v>601</v>
      </c>
      <c r="D359" s="39">
        <v>39896</v>
      </c>
      <c r="E359">
        <v>27</v>
      </c>
      <c r="F359" t="s">
        <v>821</v>
      </c>
      <c r="G359" s="2" t="s">
        <v>54</v>
      </c>
      <c r="H359" s="6">
        <v>41</v>
      </c>
      <c r="I359" s="7">
        <v>0</v>
      </c>
      <c r="J359" s="35">
        <v>39</v>
      </c>
      <c r="K359" s="35">
        <v>43</v>
      </c>
      <c r="L359" s="35">
        <f>J359-K359</f>
        <v>-4</v>
      </c>
      <c r="M359" s="6">
        <v>31</v>
      </c>
      <c r="N359" s="7">
        <v>0</v>
      </c>
      <c r="O359" s="35">
        <v>33</v>
      </c>
      <c r="P359" s="35">
        <v>28</v>
      </c>
      <c r="Q359" s="35">
        <f>O359-P359</f>
        <v>5</v>
      </c>
      <c r="R359" s="6">
        <v>17</v>
      </c>
      <c r="S359" s="7">
        <v>0</v>
      </c>
      <c r="T359" s="35">
        <v>17</v>
      </c>
      <c r="U359" s="35">
        <v>18</v>
      </c>
      <c r="V359" s="35">
        <f>T359-U359</f>
        <v>-1</v>
      </c>
      <c r="W359" s="6">
        <v>10</v>
      </c>
      <c r="X359" s="7">
        <v>0</v>
      </c>
      <c r="Y359" s="8" t="s">
        <v>842</v>
      </c>
      <c r="AC359" s="6">
        <v>49</v>
      </c>
      <c r="AD359" s="6">
        <v>28</v>
      </c>
      <c r="AE359" s="7">
        <f>AC359-AD359</f>
        <v>21</v>
      </c>
      <c r="AF359" s="6">
        <v>23</v>
      </c>
      <c r="AG359" s="6">
        <v>65</v>
      </c>
      <c r="AH359" s="7">
        <f>AF359-AG359</f>
        <v>-42</v>
      </c>
      <c r="AK359" s="7"/>
      <c r="AL359" s="4" t="s">
        <v>875</v>
      </c>
      <c r="AR359" s="6"/>
      <c r="AS359" s="6"/>
    </row>
    <row r="360" spans="2:47" ht="13.5" customHeight="1" x14ac:dyDescent="0.25">
      <c r="B360" t="s">
        <v>294</v>
      </c>
      <c r="C360" s="9" t="s">
        <v>579</v>
      </c>
      <c r="D360" s="39">
        <v>39897</v>
      </c>
      <c r="E360">
        <v>29</v>
      </c>
      <c r="F360" t="s">
        <v>678</v>
      </c>
      <c r="G360" s="2" t="s">
        <v>194</v>
      </c>
      <c r="H360" s="6">
        <v>44</v>
      </c>
      <c r="I360" s="7">
        <v>2</v>
      </c>
      <c r="M360" s="6">
        <v>31</v>
      </c>
      <c r="N360" s="7">
        <v>1</v>
      </c>
      <c r="R360" s="6">
        <v>18</v>
      </c>
      <c r="S360" s="7">
        <v>-2</v>
      </c>
      <c r="W360" s="6">
        <v>13</v>
      </c>
      <c r="X360" s="7">
        <v>1</v>
      </c>
      <c r="Y360" s="8" t="s">
        <v>639</v>
      </c>
      <c r="AC360" s="6"/>
      <c r="AD360" s="6"/>
      <c r="AE360" s="6"/>
      <c r="AF360" s="6"/>
      <c r="AG360" s="6"/>
      <c r="AK360" s="7"/>
      <c r="AR360" s="6"/>
      <c r="AS360" s="6"/>
    </row>
    <row r="361" spans="2:47" ht="13.5" customHeight="1" x14ac:dyDescent="0.25">
      <c r="B361" t="s">
        <v>294</v>
      </c>
      <c r="C361" s="9" t="s">
        <v>488</v>
      </c>
      <c r="D361" s="39">
        <v>39899</v>
      </c>
      <c r="E361">
        <v>31</v>
      </c>
      <c r="F361" t="s">
        <v>886</v>
      </c>
      <c r="G361" s="2" t="s">
        <v>96</v>
      </c>
      <c r="H361" s="6">
        <v>40</v>
      </c>
      <c r="I361" s="7">
        <v>-1</v>
      </c>
      <c r="J361" s="35">
        <v>42</v>
      </c>
      <c r="K361" s="35">
        <v>38</v>
      </c>
      <c r="L361" s="35">
        <f>J361-K361</f>
        <v>4</v>
      </c>
      <c r="M361" s="6">
        <v>28</v>
      </c>
      <c r="N361" s="7">
        <v>-2</v>
      </c>
      <c r="O361" s="35">
        <v>27</v>
      </c>
      <c r="P361" s="35">
        <v>29</v>
      </c>
      <c r="Q361" s="35">
        <f>O361-P361</f>
        <v>-2</v>
      </c>
      <c r="R361" s="6">
        <v>18</v>
      </c>
      <c r="S361" s="7">
        <v>1</v>
      </c>
      <c r="T361" s="35">
        <v>16</v>
      </c>
      <c r="U361" s="35">
        <v>19</v>
      </c>
      <c r="V361" s="35">
        <f>T361-U361</f>
        <v>-3</v>
      </c>
      <c r="W361" s="6">
        <v>12</v>
      </c>
      <c r="X361" s="7">
        <v>1</v>
      </c>
      <c r="Y361" s="8" t="s">
        <v>639</v>
      </c>
      <c r="AC361" s="6"/>
      <c r="AD361" s="6"/>
      <c r="AE361" s="6"/>
      <c r="AF361" s="6"/>
      <c r="AG361" s="6"/>
      <c r="AK361" s="7"/>
      <c r="AR361" s="6"/>
      <c r="AS361" s="6"/>
    </row>
    <row r="362" spans="2:47" ht="13.5" customHeight="1" x14ac:dyDescent="0.25">
      <c r="B362" t="s">
        <v>269</v>
      </c>
      <c r="C362" s="10" t="s">
        <v>589</v>
      </c>
      <c r="D362" s="39">
        <v>39906</v>
      </c>
      <c r="E362">
        <v>5</v>
      </c>
      <c r="F362" t="s">
        <v>821</v>
      </c>
      <c r="G362" s="2" t="s">
        <v>192</v>
      </c>
      <c r="H362" s="6">
        <v>41</v>
      </c>
      <c r="I362" s="7">
        <v>0</v>
      </c>
      <c r="J362" s="35">
        <v>38</v>
      </c>
      <c r="K362" s="35">
        <v>43</v>
      </c>
      <c r="L362" s="35">
        <f>J362-K362</f>
        <v>-5</v>
      </c>
      <c r="M362" s="6">
        <v>34</v>
      </c>
      <c r="N362" s="7">
        <v>3</v>
      </c>
      <c r="O362" s="35">
        <v>35</v>
      </c>
      <c r="P362" s="35">
        <v>32</v>
      </c>
      <c r="Q362" s="35">
        <f>O362-P362</f>
        <v>3</v>
      </c>
      <c r="R362" s="6">
        <v>16</v>
      </c>
      <c r="S362" s="7">
        <v>-1</v>
      </c>
      <c r="T362" s="35">
        <v>15</v>
      </c>
      <c r="U362" s="35">
        <v>17</v>
      </c>
      <c r="V362" s="35">
        <f>T362-U362</f>
        <v>-2</v>
      </c>
      <c r="W362" s="6">
        <v>7</v>
      </c>
      <c r="X362" s="7">
        <v>-3</v>
      </c>
      <c r="Y362" s="8" t="s">
        <v>842</v>
      </c>
      <c r="AC362" s="6">
        <v>56</v>
      </c>
      <c r="AD362" s="6">
        <v>31</v>
      </c>
      <c r="AE362" s="7">
        <f>AC362-AD362</f>
        <v>25</v>
      </c>
      <c r="AF362" s="6">
        <v>41</v>
      </c>
      <c r="AG362" s="6">
        <v>53</v>
      </c>
      <c r="AH362" s="7">
        <f>AF362-AG362</f>
        <v>-12</v>
      </c>
      <c r="AI362" s="6">
        <v>33</v>
      </c>
      <c r="AJ362" s="6">
        <v>31</v>
      </c>
      <c r="AK362" s="7">
        <f>AI362-AJ362</f>
        <v>2</v>
      </c>
      <c r="AM362" s="6">
        <v>39</v>
      </c>
      <c r="AN362" s="6">
        <v>22</v>
      </c>
      <c r="AO362" s="6">
        <v>9</v>
      </c>
      <c r="AP362" s="6"/>
      <c r="AQ362" s="4" t="s">
        <v>876</v>
      </c>
      <c r="AR362" s="6">
        <v>20</v>
      </c>
      <c r="AS362" s="6">
        <v>67</v>
      </c>
      <c r="AT362" s="7">
        <f>AR362-AS362</f>
        <v>-47</v>
      </c>
      <c r="AU362" s="4" t="s">
        <v>871</v>
      </c>
    </row>
    <row r="363" spans="2:47" ht="13.5" customHeight="1" x14ac:dyDescent="0.25">
      <c r="B363" t="s">
        <v>269</v>
      </c>
      <c r="C363" s="9" t="s">
        <v>376</v>
      </c>
      <c r="D363" s="39">
        <v>39906</v>
      </c>
      <c r="E363">
        <v>7</v>
      </c>
      <c r="F363" t="s">
        <v>830</v>
      </c>
      <c r="G363" s="2" t="s">
        <v>224</v>
      </c>
      <c r="H363" s="6">
        <v>43</v>
      </c>
      <c r="I363" s="7">
        <v>1</v>
      </c>
      <c r="M363" s="6">
        <v>30</v>
      </c>
      <c r="N363" s="7">
        <v>0</v>
      </c>
      <c r="R363" s="6">
        <v>18</v>
      </c>
      <c r="S363" s="7">
        <v>-1</v>
      </c>
      <c r="W363" s="6">
        <v>13</v>
      </c>
      <c r="X363" s="7">
        <v>1</v>
      </c>
      <c r="Y363" s="8" t="s">
        <v>639</v>
      </c>
      <c r="AC363" s="6"/>
      <c r="AD363" s="6"/>
      <c r="AF363" s="6"/>
      <c r="AG363" s="6"/>
      <c r="AK363" s="7"/>
      <c r="AR363" s="6"/>
      <c r="AS363" s="6"/>
    </row>
    <row r="364" spans="2:47" ht="13.5" customHeight="1" x14ac:dyDescent="0.25">
      <c r="B364" t="s">
        <v>269</v>
      </c>
      <c r="C364" s="9" t="s">
        <v>624</v>
      </c>
      <c r="D364" s="39">
        <v>39918</v>
      </c>
      <c r="E364">
        <v>19</v>
      </c>
      <c r="F364" t="s">
        <v>897</v>
      </c>
      <c r="G364" s="2" t="s">
        <v>194</v>
      </c>
      <c r="H364" s="6">
        <v>43</v>
      </c>
      <c r="I364" s="7">
        <v>-1</v>
      </c>
      <c r="M364" s="6">
        <v>26</v>
      </c>
      <c r="N364" s="7">
        <v>-5</v>
      </c>
      <c r="R364" s="6">
        <v>21</v>
      </c>
      <c r="S364" s="7">
        <v>3</v>
      </c>
      <c r="W364" s="6">
        <v>17</v>
      </c>
      <c r="X364" s="7"/>
      <c r="Y364" s="8" t="s">
        <v>639</v>
      </c>
      <c r="Z364" t="s">
        <v>898</v>
      </c>
      <c r="AC364" s="6"/>
      <c r="AD364" s="6"/>
      <c r="AF364" s="6"/>
      <c r="AG364" s="6"/>
      <c r="AK364" s="7"/>
      <c r="AR364" s="6"/>
      <c r="AS364" s="6"/>
    </row>
    <row r="365" spans="2:47" ht="13.5" customHeight="1" x14ac:dyDescent="0.25">
      <c r="B365" t="s">
        <v>269</v>
      </c>
      <c r="C365" s="9" t="s">
        <v>538</v>
      </c>
      <c r="D365" s="39">
        <v>39919</v>
      </c>
      <c r="E365">
        <v>19</v>
      </c>
      <c r="F365" t="s">
        <v>844</v>
      </c>
      <c r="G365" s="2" t="s">
        <v>124</v>
      </c>
      <c r="H365" s="6">
        <v>45</v>
      </c>
      <c r="I365" s="7"/>
      <c r="M365" s="6">
        <v>26</v>
      </c>
      <c r="R365" s="6">
        <v>17</v>
      </c>
      <c r="W365" s="6">
        <v>19</v>
      </c>
      <c r="Y365" s="8" t="s">
        <v>842</v>
      </c>
      <c r="AC365" s="6"/>
      <c r="AD365" s="6"/>
      <c r="AF365" s="6"/>
      <c r="AG365" s="6"/>
      <c r="AK365" s="7"/>
      <c r="AR365" s="6"/>
      <c r="AS365" s="6"/>
    </row>
    <row r="366" spans="2:47" ht="13.5" customHeight="1" x14ac:dyDescent="0.25">
      <c r="B366" t="s">
        <v>269</v>
      </c>
      <c r="C366" s="9" t="s">
        <v>523</v>
      </c>
      <c r="D366" s="39">
        <v>39920</v>
      </c>
      <c r="E366">
        <v>21</v>
      </c>
      <c r="F366" t="s">
        <v>678</v>
      </c>
      <c r="G366" s="2" t="s">
        <v>82</v>
      </c>
      <c r="H366" s="6">
        <v>40</v>
      </c>
      <c r="I366" s="7">
        <v>-4</v>
      </c>
      <c r="M366" s="6">
        <v>30</v>
      </c>
      <c r="N366" s="7">
        <v>-1</v>
      </c>
      <c r="R366" s="6">
        <v>19</v>
      </c>
      <c r="S366" s="7">
        <v>1</v>
      </c>
      <c r="W366" s="6">
        <v>10</v>
      </c>
      <c r="X366" s="7">
        <v>-3</v>
      </c>
      <c r="Y366" s="8" t="s">
        <v>639</v>
      </c>
      <c r="AC366" s="6"/>
      <c r="AD366" s="6"/>
      <c r="AF366" s="6"/>
      <c r="AG366" s="6"/>
      <c r="AK366" s="7"/>
      <c r="AR366" s="6"/>
      <c r="AS366" s="6"/>
    </row>
    <row r="367" spans="2:47" ht="13.5" customHeight="1" x14ac:dyDescent="0.25">
      <c r="B367" t="s">
        <v>269</v>
      </c>
      <c r="C367" s="9" t="s">
        <v>523</v>
      </c>
      <c r="D367" s="39">
        <v>39920</v>
      </c>
      <c r="E367">
        <v>21</v>
      </c>
      <c r="F367" t="s">
        <v>577</v>
      </c>
      <c r="G367" s="2"/>
      <c r="H367" s="6">
        <v>41</v>
      </c>
      <c r="I367" s="7">
        <v>-1</v>
      </c>
      <c r="J367" s="35">
        <v>38</v>
      </c>
      <c r="K367" s="35">
        <v>44</v>
      </c>
      <c r="L367" s="35">
        <f>J367-K367</f>
        <v>-6</v>
      </c>
      <c r="M367" s="6">
        <v>28</v>
      </c>
      <c r="N367" s="7">
        <v>-4</v>
      </c>
      <c r="O367" s="35">
        <v>31</v>
      </c>
      <c r="P367" s="35">
        <v>25</v>
      </c>
      <c r="Q367" s="35">
        <f>O367-P367</f>
        <v>6</v>
      </c>
      <c r="R367" s="6">
        <v>22</v>
      </c>
      <c r="S367" s="7">
        <v>8</v>
      </c>
      <c r="T367" s="35">
        <v>20</v>
      </c>
      <c r="U367" s="35">
        <v>25</v>
      </c>
      <c r="V367" s="35">
        <f>T367-U367</f>
        <v>-5</v>
      </c>
      <c r="W367" s="6">
        <v>13</v>
      </c>
      <c r="X367" s="7">
        <v>3</v>
      </c>
      <c r="Y367" s="8" t="s">
        <v>639</v>
      </c>
      <c r="Z367" t="s">
        <v>840</v>
      </c>
      <c r="AC367" s="6">
        <v>52</v>
      </c>
      <c r="AD367" s="6">
        <v>29</v>
      </c>
      <c r="AE367" s="7">
        <f>AC367-AD367</f>
        <v>23</v>
      </c>
      <c r="AF367" s="6">
        <v>32</v>
      </c>
      <c r="AG367" s="6">
        <v>60</v>
      </c>
      <c r="AH367" s="7">
        <f>AF367-AG367</f>
        <v>-28</v>
      </c>
      <c r="AI367" s="6">
        <v>39</v>
      </c>
      <c r="AJ367" s="6">
        <v>25</v>
      </c>
      <c r="AK367" s="7">
        <f>AI367-AJ367</f>
        <v>14</v>
      </c>
      <c r="AL367" s="4" t="s">
        <v>870</v>
      </c>
      <c r="AR367" s="6"/>
      <c r="AS367" s="6"/>
    </row>
    <row r="368" spans="2:47" ht="13.5" customHeight="1" x14ac:dyDescent="0.25">
      <c r="B368" t="s">
        <v>269</v>
      </c>
      <c r="C368" s="9" t="s">
        <v>675</v>
      </c>
      <c r="D368" s="39">
        <v>39925</v>
      </c>
      <c r="E368">
        <v>24</v>
      </c>
      <c r="F368" t="s">
        <v>821</v>
      </c>
      <c r="G368" s="2" t="s">
        <v>54</v>
      </c>
      <c r="H368" s="6">
        <v>45</v>
      </c>
      <c r="I368" s="7">
        <v>4</v>
      </c>
      <c r="J368" s="35">
        <v>42</v>
      </c>
      <c r="K368" s="35">
        <v>49</v>
      </c>
      <c r="L368" s="35">
        <f>J368-K368</f>
        <v>-7</v>
      </c>
      <c r="M368" s="6">
        <v>27</v>
      </c>
      <c r="N368" s="7">
        <v>-7</v>
      </c>
      <c r="O368" s="35">
        <v>29</v>
      </c>
      <c r="P368" s="35">
        <v>25</v>
      </c>
      <c r="Q368" s="35">
        <f>O368-P368</f>
        <v>4</v>
      </c>
      <c r="R368" s="6">
        <v>18</v>
      </c>
      <c r="S368" s="7">
        <v>2</v>
      </c>
      <c r="T368" s="35">
        <v>17</v>
      </c>
      <c r="U368" s="35">
        <v>19</v>
      </c>
      <c r="V368" s="35">
        <f>T368-U368</f>
        <v>-2</v>
      </c>
      <c r="W368" s="6">
        <v>18</v>
      </c>
      <c r="X368" s="7">
        <v>11</v>
      </c>
      <c r="Y368" s="8" t="s">
        <v>842</v>
      </c>
      <c r="AC368" s="6">
        <v>56</v>
      </c>
      <c r="AD368" s="6">
        <v>26</v>
      </c>
      <c r="AE368" s="7">
        <f>AC368-AD368</f>
        <v>30</v>
      </c>
      <c r="AF368" s="6">
        <v>23</v>
      </c>
      <c r="AG368" s="6">
        <v>69</v>
      </c>
      <c r="AH368" s="7">
        <f>AF368-AG368</f>
        <v>-46</v>
      </c>
      <c r="AK368" s="7"/>
      <c r="AL368" s="4" t="s">
        <v>875</v>
      </c>
      <c r="AR368" s="6"/>
      <c r="AS368" s="6"/>
    </row>
    <row r="369" spans="2:47" ht="13.5" customHeight="1" x14ac:dyDescent="0.25">
      <c r="B369" t="s">
        <v>269</v>
      </c>
      <c r="C369" s="9" t="s">
        <v>625</v>
      </c>
      <c r="D369" s="39">
        <v>39926</v>
      </c>
      <c r="E369">
        <v>26</v>
      </c>
      <c r="F369" t="s">
        <v>821</v>
      </c>
      <c r="G369" s="2" t="s">
        <v>148</v>
      </c>
      <c r="H369" s="6">
        <v>45</v>
      </c>
      <c r="I369" s="7">
        <v>0</v>
      </c>
      <c r="J369" s="35">
        <v>43</v>
      </c>
      <c r="K369" s="35">
        <v>47</v>
      </c>
      <c r="L369" s="35">
        <f>J369-K369</f>
        <v>-4</v>
      </c>
      <c r="M369" s="6">
        <v>27</v>
      </c>
      <c r="N369" s="7">
        <v>0</v>
      </c>
      <c r="O369" s="35">
        <v>27</v>
      </c>
      <c r="P369" s="35">
        <v>27</v>
      </c>
      <c r="Q369" s="35">
        <f>O369-P369</f>
        <v>0</v>
      </c>
      <c r="R369" s="6">
        <v>17</v>
      </c>
      <c r="S369" s="7">
        <v>-1</v>
      </c>
      <c r="T369" s="35">
        <v>16</v>
      </c>
      <c r="U369" s="35">
        <v>18</v>
      </c>
      <c r="V369" s="35">
        <f>T369-U369</f>
        <v>-2</v>
      </c>
      <c r="W369" s="6">
        <v>18</v>
      </c>
      <c r="X369" s="7">
        <v>0</v>
      </c>
      <c r="Y369" s="8" t="s">
        <v>842</v>
      </c>
      <c r="AC369" s="6"/>
      <c r="AD369" s="6"/>
      <c r="AF369" s="6"/>
      <c r="AG369" s="6"/>
      <c r="AK369" s="7"/>
      <c r="AR369" s="6"/>
      <c r="AS369" s="6"/>
    </row>
    <row r="370" spans="2:47" ht="13.5" customHeight="1" x14ac:dyDescent="0.25">
      <c r="B370" t="s">
        <v>269</v>
      </c>
      <c r="C370" s="9" t="s">
        <v>601</v>
      </c>
      <c r="D370" s="39">
        <v>39927</v>
      </c>
      <c r="E370">
        <v>28</v>
      </c>
      <c r="F370" t="s">
        <v>886</v>
      </c>
      <c r="G370" s="2" t="s">
        <v>96</v>
      </c>
      <c r="H370" s="6">
        <v>45</v>
      </c>
      <c r="I370" s="7">
        <v>5</v>
      </c>
      <c r="J370" s="35">
        <v>46</v>
      </c>
      <c r="K370" s="35">
        <v>44</v>
      </c>
      <c r="L370" s="35">
        <f>J370-K370</f>
        <v>2</v>
      </c>
      <c r="M370" s="6">
        <v>26</v>
      </c>
      <c r="N370" s="7">
        <v>-2</v>
      </c>
      <c r="O370" s="35">
        <v>27</v>
      </c>
      <c r="P370" s="35">
        <v>25</v>
      </c>
      <c r="Q370" s="35">
        <f>O370-P370</f>
        <v>2</v>
      </c>
      <c r="R370" s="6">
        <v>17</v>
      </c>
      <c r="S370" s="7">
        <v>-1</v>
      </c>
      <c r="T370" s="35">
        <v>16</v>
      </c>
      <c r="U370" s="35">
        <v>18</v>
      </c>
      <c r="V370" s="35">
        <f>T370-U370</f>
        <v>-2</v>
      </c>
      <c r="W370" s="6">
        <v>19</v>
      </c>
      <c r="X370" s="7">
        <v>7</v>
      </c>
      <c r="Y370" s="8" t="s">
        <v>639</v>
      </c>
      <c r="AC370" s="6"/>
      <c r="AD370" s="6"/>
      <c r="AF370" s="6"/>
      <c r="AG370" s="6"/>
      <c r="AK370" s="7"/>
      <c r="AR370" s="6"/>
      <c r="AS370" s="6"/>
    </row>
    <row r="371" spans="2:47" ht="13.5" customHeight="1" x14ac:dyDescent="0.25">
      <c r="B371" t="s">
        <v>270</v>
      </c>
      <c r="C371" s="9" t="s">
        <v>374</v>
      </c>
      <c r="D371" s="39">
        <v>39934</v>
      </c>
      <c r="F371" t="s">
        <v>678</v>
      </c>
      <c r="G371" s="2" t="s">
        <v>216</v>
      </c>
      <c r="H371" s="6">
        <v>41</v>
      </c>
      <c r="I371" s="7">
        <v>1</v>
      </c>
      <c r="M371" s="6">
        <v>27</v>
      </c>
      <c r="N371" s="7">
        <v>-3</v>
      </c>
      <c r="R371" s="6">
        <v>21</v>
      </c>
      <c r="S371" s="7">
        <v>2</v>
      </c>
      <c r="W371" s="6">
        <v>14</v>
      </c>
      <c r="X371" s="7">
        <v>4</v>
      </c>
      <c r="Y371" s="8" t="s">
        <v>639</v>
      </c>
      <c r="AC371" s="6"/>
      <c r="AD371" s="6"/>
      <c r="AF371" s="6"/>
      <c r="AG371" s="6"/>
      <c r="AK371" s="7"/>
      <c r="AR371" s="6"/>
      <c r="AS371" s="6"/>
    </row>
    <row r="372" spans="2:47" ht="13.5" customHeight="1" x14ac:dyDescent="0.25">
      <c r="B372" t="s">
        <v>270</v>
      </c>
      <c r="C372" s="9" t="s">
        <v>647</v>
      </c>
      <c r="D372" s="39">
        <v>39940</v>
      </c>
      <c r="E372">
        <v>10</v>
      </c>
      <c r="F372" t="s">
        <v>844</v>
      </c>
      <c r="G372" s="2" t="s">
        <v>124</v>
      </c>
      <c r="H372" s="6">
        <v>45</v>
      </c>
      <c r="I372" s="7">
        <v>0</v>
      </c>
      <c r="M372" s="6">
        <v>23</v>
      </c>
      <c r="N372" s="7">
        <v>-3</v>
      </c>
      <c r="R372" s="6">
        <v>17</v>
      </c>
      <c r="W372" s="6">
        <v>22</v>
      </c>
      <c r="X372" s="7">
        <v>3</v>
      </c>
      <c r="Y372" s="8" t="s">
        <v>842</v>
      </c>
      <c r="AC372" s="6"/>
      <c r="AD372" s="6"/>
      <c r="AF372" s="6"/>
      <c r="AG372" s="6"/>
      <c r="AK372" s="7"/>
      <c r="AR372" s="6"/>
      <c r="AS372" s="6"/>
    </row>
    <row r="373" spans="2:47" ht="13.5" customHeight="1" x14ac:dyDescent="0.25">
      <c r="B373" t="s">
        <v>270</v>
      </c>
      <c r="C373" s="9" t="s">
        <v>647</v>
      </c>
      <c r="D373" s="39">
        <v>39940</v>
      </c>
      <c r="E373">
        <v>10</v>
      </c>
      <c r="F373" t="s">
        <v>821</v>
      </c>
      <c r="G373" s="2" t="s">
        <v>192</v>
      </c>
      <c r="H373" s="6">
        <v>43</v>
      </c>
      <c r="I373" s="7">
        <v>-2</v>
      </c>
      <c r="J373" s="35">
        <v>41</v>
      </c>
      <c r="K373" s="35">
        <v>46</v>
      </c>
      <c r="L373" s="35">
        <f>J373-K373</f>
        <v>-5</v>
      </c>
      <c r="M373" s="6">
        <v>27</v>
      </c>
      <c r="N373" s="7">
        <v>0</v>
      </c>
      <c r="O373" s="35">
        <v>27</v>
      </c>
      <c r="P373" s="35">
        <v>26</v>
      </c>
      <c r="Q373" s="35">
        <f>O373-P373</f>
        <v>1</v>
      </c>
      <c r="R373" s="6">
        <v>18</v>
      </c>
      <c r="S373" s="7">
        <v>1</v>
      </c>
      <c r="T373" s="35">
        <v>18</v>
      </c>
      <c r="U373" s="35">
        <v>19</v>
      </c>
      <c r="V373" s="35">
        <f>T373-U373</f>
        <v>-1</v>
      </c>
      <c r="W373" s="6">
        <v>16</v>
      </c>
      <c r="X373" s="7">
        <v>-2</v>
      </c>
      <c r="Y373" s="8" t="s">
        <v>842</v>
      </c>
      <c r="AC373" s="6">
        <v>57</v>
      </c>
      <c r="AD373" s="6">
        <v>33</v>
      </c>
      <c r="AE373" s="7">
        <f>AC373-AD373</f>
        <v>24</v>
      </c>
      <c r="AF373" s="6">
        <v>25</v>
      </c>
      <c r="AG373" s="6">
        <v>71</v>
      </c>
      <c r="AH373" s="7">
        <f>AF373-AG373</f>
        <v>-46</v>
      </c>
      <c r="AI373" s="6">
        <v>43</v>
      </c>
      <c r="AJ373" s="6">
        <v>28</v>
      </c>
      <c r="AK373" s="7">
        <f>AI373-AJ373</f>
        <v>15</v>
      </c>
      <c r="AL373" s="4" t="s">
        <v>826</v>
      </c>
      <c r="AM373" s="6">
        <v>36</v>
      </c>
      <c r="AN373" s="6">
        <v>17</v>
      </c>
      <c r="AO373" s="6">
        <v>10</v>
      </c>
      <c r="AP373" s="6"/>
      <c r="AQ373" s="4" t="s">
        <v>876</v>
      </c>
      <c r="AR373" s="6">
        <v>15</v>
      </c>
      <c r="AS373" s="6">
        <v>72</v>
      </c>
      <c r="AT373" s="7">
        <f>AR373-AS373</f>
        <v>-57</v>
      </c>
      <c r="AU373" s="4" t="s">
        <v>871</v>
      </c>
    </row>
    <row r="374" spans="2:47" ht="13.5" customHeight="1" x14ac:dyDescent="0.25">
      <c r="B374" t="s">
        <v>270</v>
      </c>
      <c r="C374" s="9" t="s">
        <v>317</v>
      </c>
      <c r="D374" s="39">
        <v>39941</v>
      </c>
      <c r="E374">
        <v>12</v>
      </c>
      <c r="F374" t="s">
        <v>830</v>
      </c>
      <c r="G374" s="2" t="s">
        <v>224</v>
      </c>
      <c r="H374" s="6">
        <v>39</v>
      </c>
      <c r="I374" s="7">
        <v>-4</v>
      </c>
      <c r="M374" s="6">
        <v>26</v>
      </c>
      <c r="N374" s="7">
        <v>-4</v>
      </c>
      <c r="R374" s="6">
        <v>22</v>
      </c>
      <c r="S374" s="7">
        <v>4</v>
      </c>
      <c r="W374" s="6">
        <v>13</v>
      </c>
      <c r="X374" s="7">
        <v>0</v>
      </c>
      <c r="Y374" s="8" t="s">
        <v>639</v>
      </c>
      <c r="AC374" s="6"/>
      <c r="AD374" s="6"/>
      <c r="AE374">
        <v>5.39</v>
      </c>
      <c r="AF374" s="6"/>
      <c r="AG374" s="6"/>
      <c r="AH374">
        <v>4.47</v>
      </c>
      <c r="AK374">
        <v>4.71</v>
      </c>
      <c r="AL374" s="4" t="s">
        <v>879</v>
      </c>
      <c r="AR374" s="6"/>
      <c r="AS374" s="6"/>
    </row>
    <row r="375" spans="2:47" ht="13.5" customHeight="1" x14ac:dyDescent="0.25">
      <c r="B375" t="s">
        <v>270</v>
      </c>
      <c r="C375" s="9" t="s">
        <v>594</v>
      </c>
      <c r="D375" s="39">
        <v>39946</v>
      </c>
      <c r="E375">
        <v>15</v>
      </c>
      <c r="F375" t="s">
        <v>821</v>
      </c>
      <c r="G375" s="2" t="s">
        <v>196</v>
      </c>
      <c r="H375" s="6">
        <v>41</v>
      </c>
      <c r="I375" s="7">
        <v>-2</v>
      </c>
      <c r="J375" s="35">
        <v>40</v>
      </c>
      <c r="K375" s="35">
        <v>43</v>
      </c>
      <c r="L375" s="35">
        <f>J375-K375</f>
        <v>-3</v>
      </c>
      <c r="M375" s="6">
        <v>22</v>
      </c>
      <c r="N375" s="7">
        <v>-5</v>
      </c>
      <c r="O375" s="35">
        <v>21</v>
      </c>
      <c r="P375" s="35">
        <v>24</v>
      </c>
      <c r="Q375" s="35">
        <f>O375-P375</f>
        <v>-3</v>
      </c>
      <c r="R375" s="6">
        <v>19</v>
      </c>
      <c r="S375" s="7">
        <v>1</v>
      </c>
      <c r="T375" s="35">
        <v>19</v>
      </c>
      <c r="U375" s="35">
        <v>18</v>
      </c>
      <c r="V375" s="35">
        <f>T375-U375</f>
        <v>1</v>
      </c>
      <c r="W375" s="6">
        <v>19</v>
      </c>
      <c r="X375" s="7">
        <v>3</v>
      </c>
      <c r="Y375" s="8" t="s">
        <v>842</v>
      </c>
      <c r="AC375" s="6"/>
      <c r="AD375" s="6"/>
      <c r="AF375" s="6"/>
      <c r="AG375" s="6"/>
      <c r="AK375" s="7"/>
      <c r="AR375" s="6"/>
      <c r="AS375" s="6"/>
    </row>
    <row r="376" spans="2:47" ht="13.5" customHeight="1" x14ac:dyDescent="0.25">
      <c r="B376" t="s">
        <v>270</v>
      </c>
      <c r="C376" s="9" t="s">
        <v>594</v>
      </c>
      <c r="D376" s="39">
        <v>39946</v>
      </c>
      <c r="E376">
        <v>17</v>
      </c>
      <c r="F376" t="s">
        <v>886</v>
      </c>
      <c r="G376" s="2" t="s">
        <v>899</v>
      </c>
      <c r="H376" s="6">
        <v>40</v>
      </c>
      <c r="I376" s="7">
        <v>-5</v>
      </c>
      <c r="J376" s="35">
        <v>40</v>
      </c>
      <c r="K376" s="35">
        <v>39</v>
      </c>
      <c r="L376" s="35">
        <f>J376-K376</f>
        <v>1</v>
      </c>
      <c r="M376" s="6">
        <v>21</v>
      </c>
      <c r="N376" s="7">
        <v>-5</v>
      </c>
      <c r="O376" s="35">
        <v>20</v>
      </c>
      <c r="P376" s="35">
        <v>22</v>
      </c>
      <c r="Q376" s="35">
        <f>O376-P376</f>
        <v>-2</v>
      </c>
      <c r="R376" s="6">
        <v>18</v>
      </c>
      <c r="S376" s="7">
        <v>0</v>
      </c>
      <c r="T376" s="35">
        <v>15</v>
      </c>
      <c r="U376" s="35">
        <v>20</v>
      </c>
      <c r="V376" s="35">
        <f>T376-U376</f>
        <v>-5</v>
      </c>
      <c r="W376" s="6">
        <v>19</v>
      </c>
      <c r="X376" s="7">
        <v>0</v>
      </c>
      <c r="Y376" s="8" t="s">
        <v>639</v>
      </c>
      <c r="AC376" s="6"/>
      <c r="AD376" s="6"/>
      <c r="AF376" s="6"/>
      <c r="AG376" s="6"/>
      <c r="AK376" s="7"/>
      <c r="AR376" s="6"/>
      <c r="AS376" s="6"/>
    </row>
    <row r="377" spans="2:47" ht="13.5" customHeight="1" x14ac:dyDescent="0.25">
      <c r="B377" t="s">
        <v>270</v>
      </c>
      <c r="C377" s="9" t="s">
        <v>514</v>
      </c>
      <c r="D377" s="39">
        <v>39947</v>
      </c>
      <c r="E377">
        <v>17</v>
      </c>
      <c r="F377" t="s">
        <v>844</v>
      </c>
      <c r="G377" s="2" t="s">
        <v>124</v>
      </c>
      <c r="H377" s="6">
        <v>42</v>
      </c>
      <c r="I377" s="7">
        <v>-3</v>
      </c>
      <c r="M377" s="6">
        <v>20</v>
      </c>
      <c r="N377" s="7">
        <v>-3</v>
      </c>
      <c r="R377" s="6">
        <v>15</v>
      </c>
      <c r="S377" s="7">
        <v>-2</v>
      </c>
      <c r="W377" s="6">
        <v>22</v>
      </c>
      <c r="X377" s="7">
        <v>0</v>
      </c>
      <c r="Y377" s="8" t="s">
        <v>842</v>
      </c>
      <c r="AC377" s="6"/>
      <c r="AD377" s="6"/>
      <c r="AF377" s="6"/>
      <c r="AG377" s="6"/>
      <c r="AK377" s="7"/>
      <c r="AR377" s="6"/>
      <c r="AS377" s="6"/>
    </row>
    <row r="378" spans="2:47" ht="13.5" customHeight="1" x14ac:dyDescent="0.25">
      <c r="B378" t="s">
        <v>270</v>
      </c>
      <c r="C378" s="9" t="s">
        <v>514</v>
      </c>
      <c r="D378" s="39">
        <v>39947</v>
      </c>
      <c r="E378">
        <v>18</v>
      </c>
      <c r="F378" t="s">
        <v>821</v>
      </c>
      <c r="G378" s="2" t="s">
        <v>54</v>
      </c>
      <c r="H378" s="6">
        <v>39</v>
      </c>
      <c r="I378" s="7">
        <v>-2</v>
      </c>
      <c r="J378" s="35">
        <v>37</v>
      </c>
      <c r="K378" s="35">
        <v>40</v>
      </c>
      <c r="L378" s="35">
        <f>J378-K378</f>
        <v>-3</v>
      </c>
      <c r="M378" s="6">
        <v>23</v>
      </c>
      <c r="N378" s="7">
        <v>1</v>
      </c>
      <c r="O378" s="35">
        <v>23</v>
      </c>
      <c r="P378" s="35">
        <v>23</v>
      </c>
      <c r="Q378" s="35">
        <f>O378-P378</f>
        <v>0</v>
      </c>
      <c r="R378" s="6">
        <v>19</v>
      </c>
      <c r="S378" s="7">
        <v>0</v>
      </c>
      <c r="T378" s="35">
        <v>19</v>
      </c>
      <c r="U378" s="35">
        <v>19</v>
      </c>
      <c r="V378" s="35">
        <f>T378-U378</f>
        <v>0</v>
      </c>
      <c r="W378" s="6">
        <v>16</v>
      </c>
      <c r="X378" s="7">
        <v>-3</v>
      </c>
      <c r="Y378" s="8" t="s">
        <v>842</v>
      </c>
      <c r="AC378" s="6"/>
      <c r="AD378" s="6"/>
      <c r="AF378" s="6"/>
      <c r="AG378" s="6"/>
      <c r="AK378" s="7"/>
      <c r="AR378" s="6"/>
      <c r="AS378" s="6"/>
    </row>
    <row r="379" spans="2:47" ht="13.5" customHeight="1" x14ac:dyDescent="0.25">
      <c r="B379" t="s">
        <v>270</v>
      </c>
      <c r="C379" s="9" t="s">
        <v>319</v>
      </c>
      <c r="D379" s="39">
        <v>39948</v>
      </c>
      <c r="E379">
        <v>19</v>
      </c>
      <c r="F379" t="s">
        <v>678</v>
      </c>
      <c r="G379" s="2" t="s">
        <v>82</v>
      </c>
      <c r="H379" s="6">
        <v>39</v>
      </c>
      <c r="I379" s="7">
        <v>-2</v>
      </c>
      <c r="M379" s="6">
        <v>28</v>
      </c>
      <c r="N379" s="7">
        <v>1</v>
      </c>
      <c r="R379" s="6">
        <v>20</v>
      </c>
      <c r="S379" s="7">
        <v>-1</v>
      </c>
      <c r="W379" s="6">
        <v>11</v>
      </c>
      <c r="X379" s="7">
        <v>-3</v>
      </c>
      <c r="Y379" s="8" t="s">
        <v>639</v>
      </c>
      <c r="AC379" s="6"/>
      <c r="AD379" s="6"/>
      <c r="AF379" s="6"/>
      <c r="AG379" s="6"/>
      <c r="AK379" s="7"/>
      <c r="AR379" s="6"/>
      <c r="AS379" s="6"/>
    </row>
    <row r="380" spans="2:47" ht="13.5" customHeight="1" x14ac:dyDescent="0.25">
      <c r="B380" t="s">
        <v>270</v>
      </c>
      <c r="C380" s="9" t="s">
        <v>641</v>
      </c>
      <c r="D380" s="39">
        <v>39952</v>
      </c>
      <c r="E380">
        <v>22</v>
      </c>
      <c r="F380" t="s">
        <v>830</v>
      </c>
      <c r="G380" s="2" t="s">
        <v>104</v>
      </c>
      <c r="H380" s="6">
        <v>39</v>
      </c>
      <c r="I380" s="7">
        <v>-1</v>
      </c>
      <c r="M380" s="6">
        <v>27</v>
      </c>
      <c r="N380" s="7">
        <v>1</v>
      </c>
      <c r="R380" s="6">
        <v>17</v>
      </c>
      <c r="S380" s="7">
        <v>-5</v>
      </c>
      <c r="W380" s="6">
        <v>12</v>
      </c>
      <c r="X380" s="7">
        <v>-2</v>
      </c>
      <c r="Y380" s="8" t="s">
        <v>639</v>
      </c>
      <c r="AC380" s="6"/>
      <c r="AD380" s="6"/>
      <c r="AF380" s="6"/>
      <c r="AG380" s="6"/>
      <c r="AK380" s="7"/>
      <c r="AR380" s="6"/>
      <c r="AS380" s="6"/>
    </row>
    <row r="381" spans="2:47" ht="13.5" customHeight="1" x14ac:dyDescent="0.25">
      <c r="B381" t="s">
        <v>270</v>
      </c>
      <c r="C381" s="9" t="s">
        <v>602</v>
      </c>
      <c r="D381" s="39">
        <v>39960</v>
      </c>
      <c r="E381">
        <v>30</v>
      </c>
      <c r="F381" t="s">
        <v>830</v>
      </c>
      <c r="G381" s="2" t="s">
        <v>224</v>
      </c>
      <c r="H381" s="6">
        <v>41</v>
      </c>
      <c r="I381" s="7">
        <v>2</v>
      </c>
      <c r="M381" s="6">
        <v>21</v>
      </c>
      <c r="N381" s="7">
        <v>-6</v>
      </c>
      <c r="R381" s="6">
        <v>15</v>
      </c>
      <c r="S381" s="7">
        <v>-2</v>
      </c>
      <c r="W381" s="6">
        <v>20</v>
      </c>
      <c r="X381" s="7">
        <v>8</v>
      </c>
      <c r="Y381" s="8" t="s">
        <v>639</v>
      </c>
      <c r="AC381" s="6"/>
      <c r="AD381" s="6"/>
      <c r="AF381" s="6"/>
      <c r="AG381" s="6"/>
      <c r="AK381" s="7"/>
      <c r="AR381" s="6"/>
      <c r="AS381" s="6"/>
    </row>
    <row r="382" spans="2:47" ht="13.5" customHeight="1" x14ac:dyDescent="0.25">
      <c r="B382" t="s">
        <v>270</v>
      </c>
      <c r="C382" s="9" t="s">
        <v>602</v>
      </c>
      <c r="D382" s="39">
        <v>39960</v>
      </c>
      <c r="E382">
        <v>31</v>
      </c>
      <c r="F382" t="s">
        <v>678</v>
      </c>
      <c r="G382" s="2" t="s">
        <v>194</v>
      </c>
      <c r="H382" s="6">
        <v>40</v>
      </c>
      <c r="I382" s="7">
        <v>1</v>
      </c>
      <c r="M382" s="6">
        <v>22</v>
      </c>
      <c r="N382" s="7">
        <v>-6</v>
      </c>
      <c r="R382" s="6">
        <v>25</v>
      </c>
      <c r="S382" s="7">
        <v>5</v>
      </c>
      <c r="W382" s="103">
        <v>18</v>
      </c>
      <c r="X382" s="7">
        <v>7</v>
      </c>
      <c r="Y382" s="8" t="s">
        <v>639</v>
      </c>
      <c r="AC382" s="6"/>
      <c r="AD382" s="6"/>
      <c r="AF382" s="6"/>
      <c r="AG382" s="6"/>
      <c r="AK382" s="7"/>
      <c r="AR382" s="6"/>
      <c r="AS382" s="6"/>
    </row>
    <row r="383" spans="2:47" ht="13.5" customHeight="1" x14ac:dyDescent="0.25">
      <c r="B383" t="s">
        <v>270</v>
      </c>
      <c r="C383" s="9" t="s">
        <v>488</v>
      </c>
      <c r="D383" s="39">
        <v>39960</v>
      </c>
      <c r="E383">
        <v>1</v>
      </c>
      <c r="F383" t="s">
        <v>821</v>
      </c>
      <c r="G383" s="2" t="s">
        <v>54</v>
      </c>
      <c r="H383" s="6">
        <v>39</v>
      </c>
      <c r="I383" s="7">
        <v>0</v>
      </c>
      <c r="J383" s="35">
        <v>38</v>
      </c>
      <c r="K383" s="35">
        <v>41</v>
      </c>
      <c r="L383" s="35">
        <f>J383-K383</f>
        <v>-3</v>
      </c>
      <c r="M383" s="6">
        <v>22</v>
      </c>
      <c r="N383" s="7">
        <v>-1</v>
      </c>
      <c r="O383" s="35">
        <v>24</v>
      </c>
      <c r="P383" s="35">
        <v>19</v>
      </c>
      <c r="Q383" s="35">
        <f>O383-P383</f>
        <v>5</v>
      </c>
      <c r="R383" s="6">
        <v>18</v>
      </c>
      <c r="S383" s="7">
        <v>-1</v>
      </c>
      <c r="T383" s="35">
        <v>18</v>
      </c>
      <c r="U383" s="35">
        <v>19</v>
      </c>
      <c r="V383" s="35">
        <f>T383-U383</f>
        <v>-1</v>
      </c>
      <c r="W383" s="6">
        <v>17</v>
      </c>
      <c r="X383" s="7">
        <v>1</v>
      </c>
      <c r="Y383" s="8" t="s">
        <v>842</v>
      </c>
      <c r="AC383" s="6">
        <v>53</v>
      </c>
      <c r="AD383" s="6">
        <v>26</v>
      </c>
      <c r="AE383" s="7">
        <f>AC383-AD383</f>
        <v>27</v>
      </c>
      <c r="AF383" s="6">
        <v>17</v>
      </c>
      <c r="AG383" s="6">
        <v>73</v>
      </c>
      <c r="AH383" s="7">
        <f>AF383-AG383</f>
        <v>-56</v>
      </c>
      <c r="AK383" s="7"/>
      <c r="AL383" s="4" t="s">
        <v>875</v>
      </c>
      <c r="AR383" s="6"/>
      <c r="AS383" s="6"/>
    </row>
    <row r="384" spans="2:47" ht="13.5" customHeight="1" x14ac:dyDescent="0.25">
      <c r="B384" t="s">
        <v>270</v>
      </c>
      <c r="C384" s="9" t="s">
        <v>702</v>
      </c>
      <c r="D384" s="39">
        <v>39962</v>
      </c>
      <c r="E384">
        <v>1</v>
      </c>
      <c r="F384" t="s">
        <v>577</v>
      </c>
      <c r="G384" s="2"/>
      <c r="H384" s="6">
        <v>40</v>
      </c>
      <c r="I384" s="7">
        <v>-1</v>
      </c>
      <c r="J384" s="35">
        <v>38</v>
      </c>
      <c r="K384" s="35">
        <v>42</v>
      </c>
      <c r="L384" s="35">
        <f>J384-K384</f>
        <v>-4</v>
      </c>
      <c r="M384" s="6">
        <v>18</v>
      </c>
      <c r="N384" s="7">
        <v>-10</v>
      </c>
      <c r="O384" s="35">
        <v>17</v>
      </c>
      <c r="P384" s="35">
        <v>20</v>
      </c>
      <c r="Q384" s="35">
        <f>O384-P384</f>
        <v>-3</v>
      </c>
      <c r="R384" s="6">
        <v>18</v>
      </c>
      <c r="S384" s="7">
        <v>-4</v>
      </c>
      <c r="T384" s="35">
        <v>17</v>
      </c>
      <c r="U384" s="35">
        <v>19</v>
      </c>
      <c r="V384" s="35">
        <f>T384-U384</f>
        <v>-2</v>
      </c>
      <c r="W384" s="6">
        <v>22</v>
      </c>
      <c r="X384" s="7">
        <v>11</v>
      </c>
      <c r="Y384" s="8" t="s">
        <v>639</v>
      </c>
      <c r="Z384" t="s">
        <v>840</v>
      </c>
      <c r="AC384" s="6">
        <v>51</v>
      </c>
      <c r="AD384" s="6">
        <v>35</v>
      </c>
      <c r="AE384" s="7">
        <f>AC384-AD384</f>
        <v>16</v>
      </c>
      <c r="AF384" s="6">
        <v>26</v>
      </c>
      <c r="AG384" s="6">
        <v>69</v>
      </c>
      <c r="AH384" s="7">
        <f>AF384-AG384</f>
        <v>-43</v>
      </c>
      <c r="AI384" s="6">
        <v>45</v>
      </c>
      <c r="AJ384" s="6">
        <v>23</v>
      </c>
      <c r="AK384" s="7">
        <f>AI384-AJ384</f>
        <v>22</v>
      </c>
      <c r="AL384" s="4" t="s">
        <v>870</v>
      </c>
      <c r="AR384" s="6"/>
      <c r="AS384" s="6"/>
    </row>
    <row r="385" spans="2:47" ht="13.5" customHeight="1" x14ac:dyDescent="0.25">
      <c r="B385" t="s">
        <v>270</v>
      </c>
      <c r="C385" s="9" t="s">
        <v>702</v>
      </c>
      <c r="D385" s="39">
        <v>39962</v>
      </c>
      <c r="E385">
        <v>2</v>
      </c>
      <c r="F385" t="s">
        <v>886</v>
      </c>
      <c r="G385" s="2" t="s">
        <v>96</v>
      </c>
      <c r="H385" s="6">
        <v>30</v>
      </c>
      <c r="I385" s="7">
        <v>-10</v>
      </c>
      <c r="J385" s="35">
        <v>28</v>
      </c>
      <c r="K385" s="35">
        <v>33</v>
      </c>
      <c r="L385" s="35">
        <f>J385-K385</f>
        <v>-5</v>
      </c>
      <c r="M385" s="6">
        <v>22</v>
      </c>
      <c r="N385" s="7">
        <v>1</v>
      </c>
      <c r="O385" s="35">
        <v>24</v>
      </c>
      <c r="P385" s="35">
        <v>20</v>
      </c>
      <c r="Q385" s="35">
        <f>O385-P385</f>
        <v>4</v>
      </c>
      <c r="R385" s="6">
        <v>18</v>
      </c>
      <c r="S385" s="7">
        <v>0</v>
      </c>
      <c r="T385" s="35">
        <v>16</v>
      </c>
      <c r="U385" s="35">
        <v>20</v>
      </c>
      <c r="V385" s="35">
        <f>T385-U385</f>
        <v>-4</v>
      </c>
      <c r="W385" s="6">
        <v>8</v>
      </c>
      <c r="X385" s="7">
        <v>-11</v>
      </c>
      <c r="Y385" s="8" t="s">
        <v>639</v>
      </c>
      <c r="AC385" s="6"/>
      <c r="AD385" s="6"/>
      <c r="AF385" s="6"/>
      <c r="AG385" s="6"/>
      <c r="AI385" s="6"/>
      <c r="AJ385" s="6"/>
      <c r="AK385" s="7"/>
      <c r="AR385" s="6"/>
      <c r="AS385" s="6"/>
    </row>
    <row r="386" spans="2:47" ht="13.5" customHeight="1" x14ac:dyDescent="0.25">
      <c r="B386" t="s">
        <v>270</v>
      </c>
      <c r="C386" s="9" t="s">
        <v>408</v>
      </c>
      <c r="D386" s="39">
        <v>39962</v>
      </c>
      <c r="E386">
        <v>8</v>
      </c>
      <c r="F386" t="s">
        <v>821</v>
      </c>
      <c r="G386" s="2" t="s">
        <v>23</v>
      </c>
      <c r="H386" s="6">
        <v>37</v>
      </c>
      <c r="I386" s="7">
        <v>-2</v>
      </c>
      <c r="M386" s="6">
        <v>22</v>
      </c>
      <c r="N386" s="7">
        <v>0</v>
      </c>
      <c r="R386" s="6">
        <v>19</v>
      </c>
      <c r="S386" s="7">
        <v>1</v>
      </c>
      <c r="W386" s="6">
        <v>15</v>
      </c>
      <c r="X386" s="7">
        <v>-2</v>
      </c>
      <c r="Y386" s="8" t="s">
        <v>842</v>
      </c>
      <c r="AC386" s="6"/>
      <c r="AD386" s="6"/>
      <c r="AF386" s="6"/>
      <c r="AG386" s="6"/>
      <c r="AI386" s="6"/>
      <c r="AJ386" s="6"/>
      <c r="AK386" s="7"/>
      <c r="AR386" s="6"/>
      <c r="AS386" s="6"/>
    </row>
    <row r="387" spans="2:47" ht="13.5" customHeight="1" x14ac:dyDescent="0.25">
      <c r="B387" t="s">
        <v>263</v>
      </c>
      <c r="C387" s="9" t="s">
        <v>571</v>
      </c>
      <c r="D387" s="39">
        <v>39966</v>
      </c>
      <c r="E387">
        <v>4</v>
      </c>
      <c r="F387" t="s">
        <v>821</v>
      </c>
      <c r="G387" s="2" t="s">
        <v>54</v>
      </c>
      <c r="H387" s="6">
        <v>37</v>
      </c>
      <c r="I387" s="7">
        <v>0</v>
      </c>
      <c r="J387" s="35">
        <v>35</v>
      </c>
      <c r="K387" s="35">
        <v>39</v>
      </c>
      <c r="L387" s="35">
        <f>J387-K387</f>
        <v>-4</v>
      </c>
      <c r="M387" s="6">
        <v>21</v>
      </c>
      <c r="N387" s="7">
        <v>-1</v>
      </c>
      <c r="O387" s="35">
        <v>22</v>
      </c>
      <c r="P387" s="35">
        <v>21</v>
      </c>
      <c r="Q387" s="35">
        <f>O387-P387</f>
        <v>1</v>
      </c>
      <c r="R387" s="6">
        <v>19</v>
      </c>
      <c r="S387" s="7">
        <v>0</v>
      </c>
      <c r="T387" s="35">
        <v>20</v>
      </c>
      <c r="U387" s="35">
        <v>18</v>
      </c>
      <c r="V387" s="35">
        <f>T387-U387</f>
        <v>2</v>
      </c>
      <c r="W387" s="6">
        <v>16</v>
      </c>
      <c r="X387" s="7">
        <v>1</v>
      </c>
      <c r="Y387" s="8" t="s">
        <v>842</v>
      </c>
      <c r="AC387" s="6"/>
      <c r="AD387" s="6"/>
      <c r="AF387" s="6"/>
      <c r="AG387" s="6"/>
      <c r="AI387" s="6"/>
      <c r="AJ387" s="6"/>
      <c r="AK387" s="7"/>
      <c r="AR387" s="6"/>
      <c r="AS387" s="6"/>
    </row>
    <row r="388" spans="2:47" ht="13.5" customHeight="1" x14ac:dyDescent="0.25">
      <c r="B388" t="s">
        <v>263</v>
      </c>
      <c r="C388" s="9" t="s">
        <v>657</v>
      </c>
      <c r="D388" s="39">
        <v>39969</v>
      </c>
      <c r="E388">
        <v>9</v>
      </c>
      <c r="F388" t="s">
        <v>886</v>
      </c>
      <c r="G388" s="2" t="s">
        <v>96</v>
      </c>
      <c r="H388" s="6">
        <v>38</v>
      </c>
      <c r="I388" s="7">
        <v>8</v>
      </c>
      <c r="J388" s="35">
        <v>39</v>
      </c>
      <c r="K388" s="35">
        <v>37</v>
      </c>
      <c r="L388" s="35">
        <f>J388-K388</f>
        <v>2</v>
      </c>
      <c r="M388" s="6">
        <v>22</v>
      </c>
      <c r="N388" s="7">
        <v>0</v>
      </c>
      <c r="O388" s="35">
        <v>17</v>
      </c>
      <c r="P388" s="35">
        <v>27</v>
      </c>
      <c r="Q388" s="35">
        <f>O388-P388</f>
        <v>-10</v>
      </c>
      <c r="R388" s="6">
        <v>20</v>
      </c>
      <c r="S388" s="7">
        <v>2</v>
      </c>
      <c r="T388" s="35">
        <v>23</v>
      </c>
      <c r="U388" s="35">
        <v>18</v>
      </c>
      <c r="V388" s="35">
        <f>T388-U388</f>
        <v>5</v>
      </c>
      <c r="W388" s="6">
        <v>16</v>
      </c>
      <c r="X388" s="7">
        <v>8</v>
      </c>
      <c r="Y388" s="8" t="s">
        <v>639</v>
      </c>
      <c r="AC388" s="6"/>
      <c r="AD388" s="6"/>
      <c r="AF388" s="6"/>
      <c r="AG388" s="6"/>
      <c r="AI388" s="6"/>
      <c r="AJ388" s="6"/>
      <c r="AK388" s="7"/>
      <c r="AR388" s="6"/>
      <c r="AS388" s="6"/>
    </row>
    <row r="389" spans="2:47" ht="13.5" customHeight="1" x14ac:dyDescent="0.25">
      <c r="B389" t="s">
        <v>263</v>
      </c>
      <c r="C389" s="9" t="s">
        <v>669</v>
      </c>
      <c r="D389" s="39">
        <v>39973</v>
      </c>
      <c r="E389">
        <v>12</v>
      </c>
      <c r="F389" t="s">
        <v>830</v>
      </c>
      <c r="G389" s="2" t="s">
        <v>224</v>
      </c>
      <c r="H389" s="6">
        <v>36</v>
      </c>
      <c r="I389" s="7">
        <v>-5</v>
      </c>
      <c r="M389" s="6">
        <v>24</v>
      </c>
      <c r="N389" s="7">
        <v>3</v>
      </c>
      <c r="R389" s="6">
        <v>19</v>
      </c>
      <c r="S389" s="7">
        <v>4</v>
      </c>
      <c r="W389" s="6">
        <v>12</v>
      </c>
      <c r="X389" s="7">
        <v>-8</v>
      </c>
      <c r="Y389" s="8" t="s">
        <v>639</v>
      </c>
      <c r="AC389" s="6"/>
      <c r="AD389" s="6"/>
      <c r="AE389">
        <v>5.33</v>
      </c>
      <c r="AF389" s="6"/>
      <c r="AG389" s="6"/>
      <c r="AH389">
        <v>4.38</v>
      </c>
      <c r="AI389" s="6"/>
      <c r="AJ389" s="6"/>
      <c r="AK389">
        <v>4.6399999999999997</v>
      </c>
      <c r="AL389" s="4" t="s">
        <v>879</v>
      </c>
      <c r="AR389" s="6"/>
      <c r="AS389" s="6"/>
    </row>
    <row r="390" spans="2:47" ht="13.5" customHeight="1" x14ac:dyDescent="0.25">
      <c r="B390" t="s">
        <v>263</v>
      </c>
      <c r="C390" s="9" t="s">
        <v>420</v>
      </c>
      <c r="D390" s="39">
        <v>39974</v>
      </c>
      <c r="E390">
        <v>23</v>
      </c>
      <c r="F390" t="s">
        <v>521</v>
      </c>
      <c r="G390" s="2" t="s">
        <v>120</v>
      </c>
      <c r="H390" s="6">
        <v>35</v>
      </c>
      <c r="M390" s="6">
        <v>20</v>
      </c>
      <c r="R390" s="6">
        <v>16</v>
      </c>
      <c r="W390" s="6">
        <v>15</v>
      </c>
      <c r="X390" s="7"/>
      <c r="Y390" s="8" t="s">
        <v>842</v>
      </c>
      <c r="Z390" t="s">
        <v>900</v>
      </c>
      <c r="AC390" s="6"/>
      <c r="AD390" s="6"/>
      <c r="AF390" s="6"/>
      <c r="AG390" s="6"/>
      <c r="AI390" s="6"/>
      <c r="AJ390" s="6"/>
      <c r="AK390" s="7"/>
      <c r="AR390" s="6"/>
      <c r="AS390" s="6"/>
    </row>
    <row r="391" spans="2:47" ht="13.5" customHeight="1" x14ac:dyDescent="0.25">
      <c r="B391" t="s">
        <v>263</v>
      </c>
      <c r="C391" s="9" t="s">
        <v>562</v>
      </c>
      <c r="D391" s="39">
        <v>39975</v>
      </c>
      <c r="E391">
        <v>14</v>
      </c>
      <c r="F391" t="s">
        <v>821</v>
      </c>
      <c r="G391" s="2" t="s">
        <v>192</v>
      </c>
      <c r="H391" s="6">
        <v>40</v>
      </c>
      <c r="I391" s="7">
        <v>3</v>
      </c>
      <c r="J391" s="35">
        <v>36</v>
      </c>
      <c r="K391" s="35">
        <v>44</v>
      </c>
      <c r="L391" s="35">
        <f>J391-K391</f>
        <v>-8</v>
      </c>
      <c r="M391" s="6">
        <v>24</v>
      </c>
      <c r="N391" s="7">
        <v>3</v>
      </c>
      <c r="O391" s="35">
        <v>25</v>
      </c>
      <c r="P391" s="35">
        <v>22</v>
      </c>
      <c r="Q391" s="35">
        <f>O391-P391</f>
        <v>3</v>
      </c>
      <c r="R391" s="6">
        <v>18</v>
      </c>
      <c r="S391" s="7">
        <v>-1</v>
      </c>
      <c r="T391" s="35">
        <v>20</v>
      </c>
      <c r="U391" s="35">
        <v>16</v>
      </c>
      <c r="V391" s="35">
        <f>T391-U391</f>
        <v>4</v>
      </c>
      <c r="W391" s="6">
        <v>16</v>
      </c>
      <c r="X391" s="7">
        <v>0</v>
      </c>
      <c r="Y391" s="8" t="s">
        <v>842</v>
      </c>
      <c r="AC391" s="6">
        <v>58</v>
      </c>
      <c r="AD391" s="6">
        <v>33</v>
      </c>
      <c r="AE391" s="7">
        <f>AC391-AD391</f>
        <v>25</v>
      </c>
      <c r="AF391" s="6">
        <v>23</v>
      </c>
      <c r="AG391" s="6">
        <v>73</v>
      </c>
      <c r="AH391" s="7">
        <f>AF391-AG391</f>
        <v>-50</v>
      </c>
      <c r="AI391" s="6">
        <v>47</v>
      </c>
      <c r="AJ391" s="6">
        <v>29</v>
      </c>
      <c r="AK391" s="7">
        <f>AI391-AJ391</f>
        <v>18</v>
      </c>
      <c r="AL391" s="4" t="s">
        <v>826</v>
      </c>
      <c r="AM391" s="6">
        <v>35</v>
      </c>
      <c r="AN391" s="6">
        <v>18</v>
      </c>
      <c r="AO391" s="6">
        <v>10</v>
      </c>
      <c r="AP391" s="6"/>
      <c r="AQ391" s="4" t="s">
        <v>876</v>
      </c>
      <c r="AR391" s="6">
        <v>17</v>
      </c>
      <c r="AS391" s="6">
        <v>69</v>
      </c>
      <c r="AT391" s="7">
        <f>AR391-AS391</f>
        <v>-52</v>
      </c>
      <c r="AU391" s="4" t="s">
        <v>871</v>
      </c>
    </row>
    <row r="392" spans="2:47" ht="13.5" customHeight="1" x14ac:dyDescent="0.25">
      <c r="B392" t="s">
        <v>263</v>
      </c>
      <c r="C392" s="9" t="s">
        <v>555</v>
      </c>
      <c r="D392" s="39">
        <v>39980</v>
      </c>
      <c r="E392">
        <v>16</v>
      </c>
      <c r="F392" t="s">
        <v>678</v>
      </c>
      <c r="G392" s="2" t="s">
        <v>82</v>
      </c>
      <c r="H392" s="6">
        <v>39</v>
      </c>
      <c r="I392" s="7">
        <v>-1</v>
      </c>
      <c r="M392" s="6">
        <v>27</v>
      </c>
      <c r="N392" s="7">
        <v>5</v>
      </c>
      <c r="R392" s="6">
        <v>18</v>
      </c>
      <c r="S392" s="7">
        <v>-7</v>
      </c>
      <c r="W392" s="6">
        <v>12</v>
      </c>
      <c r="X392" s="7">
        <v>-6</v>
      </c>
      <c r="Y392" s="8" t="s">
        <v>639</v>
      </c>
      <c r="AC392" s="6"/>
      <c r="AD392" s="6"/>
      <c r="AF392" s="6"/>
      <c r="AG392" s="6"/>
      <c r="AI392" s="6"/>
      <c r="AJ392" s="6"/>
      <c r="AK392" s="7"/>
      <c r="AR392" s="6"/>
      <c r="AS392" s="6"/>
    </row>
    <row r="393" spans="2:47" ht="13.5" customHeight="1" x14ac:dyDescent="0.25">
      <c r="B393" t="s">
        <v>263</v>
      </c>
      <c r="C393" s="9" t="s">
        <v>555</v>
      </c>
      <c r="D393" s="39">
        <v>39976</v>
      </c>
      <c r="E393">
        <v>16</v>
      </c>
      <c r="F393" t="s">
        <v>577</v>
      </c>
      <c r="G393" s="2" t="s">
        <v>236</v>
      </c>
      <c r="H393" s="6">
        <v>39</v>
      </c>
      <c r="I393" s="7">
        <v>-1</v>
      </c>
      <c r="J393" s="35">
        <v>37</v>
      </c>
      <c r="K393" s="35">
        <v>40</v>
      </c>
      <c r="L393" s="35">
        <f t="shared" ref="L393:L399" si="3">J393-K393</f>
        <v>-3</v>
      </c>
      <c r="M393" s="6">
        <v>25</v>
      </c>
      <c r="N393" s="7">
        <v>7</v>
      </c>
      <c r="O393" s="35">
        <v>25</v>
      </c>
      <c r="P393" s="35">
        <v>25</v>
      </c>
      <c r="Q393" s="35">
        <f t="shared" ref="Q393:Q399" si="4">O393-P393</f>
        <v>0</v>
      </c>
      <c r="R393" s="6">
        <v>19</v>
      </c>
      <c r="S393" s="7">
        <v>1</v>
      </c>
      <c r="T393" s="35">
        <v>21</v>
      </c>
      <c r="U393" s="35">
        <v>17</v>
      </c>
      <c r="V393" s="35">
        <f t="shared" ref="V393:V399" si="5">T393-U393</f>
        <v>4</v>
      </c>
      <c r="W393" s="6">
        <v>14</v>
      </c>
      <c r="X393" s="7">
        <v>-8</v>
      </c>
      <c r="Y393" s="8" t="s">
        <v>639</v>
      </c>
      <c r="Z393" t="s">
        <v>840</v>
      </c>
      <c r="AC393" s="6"/>
      <c r="AD393" s="6"/>
      <c r="AF393" s="6"/>
      <c r="AG393" s="6"/>
      <c r="AI393" s="6"/>
      <c r="AJ393" s="6"/>
      <c r="AK393" s="7"/>
      <c r="AR393" s="6"/>
      <c r="AS393" s="6"/>
    </row>
    <row r="394" spans="2:47" ht="13.5" customHeight="1" x14ac:dyDescent="0.25">
      <c r="B394" t="s">
        <v>263</v>
      </c>
      <c r="C394" s="9" t="s">
        <v>596</v>
      </c>
      <c r="D394" s="39">
        <v>39981</v>
      </c>
      <c r="E394">
        <v>21</v>
      </c>
      <c r="F394" t="s">
        <v>886</v>
      </c>
      <c r="G394" s="2" t="s">
        <v>98</v>
      </c>
      <c r="H394" s="6">
        <v>39</v>
      </c>
      <c r="I394" s="7">
        <v>1</v>
      </c>
      <c r="J394" s="35">
        <v>39</v>
      </c>
      <c r="K394" s="35">
        <v>39</v>
      </c>
      <c r="L394" s="35">
        <f t="shared" si="3"/>
        <v>0</v>
      </c>
      <c r="M394" s="6">
        <v>22</v>
      </c>
      <c r="N394" s="7">
        <v>0</v>
      </c>
      <c r="O394" s="35">
        <v>20</v>
      </c>
      <c r="P394" s="35">
        <v>24</v>
      </c>
      <c r="Q394" s="35">
        <f t="shared" si="4"/>
        <v>-4</v>
      </c>
      <c r="R394" s="6">
        <v>18</v>
      </c>
      <c r="S394" s="7">
        <v>-2</v>
      </c>
      <c r="T394" s="35">
        <v>17</v>
      </c>
      <c r="U394" s="35">
        <v>19</v>
      </c>
      <c r="V394" s="35">
        <f t="shared" si="5"/>
        <v>-2</v>
      </c>
      <c r="W394" s="6">
        <v>17</v>
      </c>
      <c r="X394" s="7">
        <v>1</v>
      </c>
      <c r="Y394" s="8" t="s">
        <v>639</v>
      </c>
      <c r="AC394" s="6"/>
      <c r="AD394" s="6"/>
      <c r="AF394" s="6"/>
      <c r="AG394" s="6"/>
      <c r="AI394" s="6"/>
      <c r="AJ394" s="6"/>
      <c r="AK394" s="7"/>
      <c r="AR394" s="6"/>
      <c r="AS394" s="6"/>
    </row>
    <row r="395" spans="2:47" ht="13.5" customHeight="1" x14ac:dyDescent="0.25">
      <c r="B395" t="s">
        <v>263</v>
      </c>
      <c r="C395" s="9" t="s">
        <v>597</v>
      </c>
      <c r="D395" s="39">
        <v>39983</v>
      </c>
      <c r="E395">
        <v>23</v>
      </c>
      <c r="F395" t="s">
        <v>577</v>
      </c>
      <c r="G395" s="2"/>
      <c r="H395" s="6">
        <v>38</v>
      </c>
      <c r="I395" s="7">
        <v>-1</v>
      </c>
      <c r="J395" s="35">
        <v>38</v>
      </c>
      <c r="K395" s="35">
        <v>39</v>
      </c>
      <c r="L395" s="35">
        <f t="shared" si="3"/>
        <v>-1</v>
      </c>
      <c r="M395" s="6">
        <v>21</v>
      </c>
      <c r="N395" s="7">
        <v>-4</v>
      </c>
      <c r="O395" s="35">
        <v>25</v>
      </c>
      <c r="P395" s="35">
        <v>17</v>
      </c>
      <c r="Q395" s="35">
        <f t="shared" si="4"/>
        <v>8</v>
      </c>
      <c r="R395" s="6">
        <v>19</v>
      </c>
      <c r="S395" s="7">
        <v>0</v>
      </c>
      <c r="T395" s="35">
        <v>15</v>
      </c>
      <c r="U395" s="35">
        <v>23</v>
      </c>
      <c r="V395" s="35">
        <f t="shared" si="5"/>
        <v>-8</v>
      </c>
      <c r="W395" s="6">
        <v>17</v>
      </c>
      <c r="X395" s="7">
        <v>3</v>
      </c>
      <c r="Y395" s="8" t="s">
        <v>639</v>
      </c>
      <c r="Z395" t="s">
        <v>840</v>
      </c>
      <c r="AC395" s="6">
        <v>45</v>
      </c>
      <c r="AD395" s="6">
        <v>37</v>
      </c>
      <c r="AE395" s="7">
        <f>AC395-AD395</f>
        <v>8</v>
      </c>
      <c r="AF395" s="6">
        <v>27</v>
      </c>
      <c r="AG395" s="6">
        <v>66</v>
      </c>
      <c r="AH395" s="7">
        <f>AF395-AG395</f>
        <v>-39</v>
      </c>
      <c r="AI395" s="6">
        <v>39</v>
      </c>
      <c r="AJ395" s="6">
        <v>29</v>
      </c>
      <c r="AK395" s="7">
        <f>AI395-AJ395</f>
        <v>10</v>
      </c>
      <c r="AL395" s="4" t="s">
        <v>870</v>
      </c>
      <c r="AR395" s="6"/>
      <c r="AS395" s="6"/>
    </row>
    <row r="396" spans="2:47" ht="13.5" customHeight="1" x14ac:dyDescent="0.25">
      <c r="B396" t="s">
        <v>263</v>
      </c>
      <c r="C396" s="9" t="s">
        <v>600</v>
      </c>
      <c r="D396" s="39">
        <v>39987</v>
      </c>
      <c r="E396">
        <v>26</v>
      </c>
      <c r="F396" t="s">
        <v>821</v>
      </c>
      <c r="G396" s="2" t="s">
        <v>54</v>
      </c>
      <c r="H396" s="6">
        <v>38</v>
      </c>
      <c r="I396" s="7">
        <v>-2</v>
      </c>
      <c r="J396" s="35">
        <v>37</v>
      </c>
      <c r="K396" s="35">
        <v>39</v>
      </c>
      <c r="L396" s="35">
        <f t="shared" si="3"/>
        <v>-2</v>
      </c>
      <c r="M396" s="6">
        <v>25</v>
      </c>
      <c r="N396" s="7">
        <v>1</v>
      </c>
      <c r="O396" s="35">
        <v>27</v>
      </c>
      <c r="P396" s="35">
        <v>24</v>
      </c>
      <c r="Q396" s="35">
        <f t="shared" si="4"/>
        <v>3</v>
      </c>
      <c r="R396" s="6">
        <v>18</v>
      </c>
      <c r="S396" s="7">
        <v>0</v>
      </c>
      <c r="T396" s="35">
        <v>18</v>
      </c>
      <c r="U396" s="35">
        <v>19</v>
      </c>
      <c r="V396" s="35">
        <f t="shared" si="5"/>
        <v>-1</v>
      </c>
      <c r="W396" s="6">
        <v>13</v>
      </c>
      <c r="X396" s="7">
        <v>-3</v>
      </c>
      <c r="Y396" s="8" t="s">
        <v>842</v>
      </c>
      <c r="AC396" s="6">
        <v>49</v>
      </c>
      <c r="AD396" s="6">
        <v>30</v>
      </c>
      <c r="AE396" s="7">
        <f>AC396-AD396</f>
        <v>19</v>
      </c>
      <c r="AF396" s="6">
        <v>19</v>
      </c>
      <c r="AG396" s="6">
        <v>71</v>
      </c>
      <c r="AH396" s="7">
        <f>AF396-AG396</f>
        <v>-52</v>
      </c>
      <c r="AL396" s="4" t="s">
        <v>875</v>
      </c>
      <c r="AR396" s="6"/>
      <c r="AS396" s="6"/>
    </row>
    <row r="397" spans="2:47" ht="13.5" customHeight="1" x14ac:dyDescent="0.25">
      <c r="B397" t="s">
        <v>263</v>
      </c>
      <c r="C397" s="9" t="s">
        <v>601</v>
      </c>
      <c r="D397" s="39">
        <v>39988</v>
      </c>
      <c r="E397">
        <v>28</v>
      </c>
      <c r="F397" t="s">
        <v>821</v>
      </c>
      <c r="G397" s="2" t="s">
        <v>148</v>
      </c>
      <c r="H397" s="6">
        <v>40</v>
      </c>
      <c r="I397" s="7">
        <v>2</v>
      </c>
      <c r="J397" s="35">
        <v>38</v>
      </c>
      <c r="K397" s="35">
        <v>42</v>
      </c>
      <c r="L397" s="35">
        <f t="shared" si="3"/>
        <v>-4</v>
      </c>
      <c r="M397" s="6">
        <v>24</v>
      </c>
      <c r="N397" s="7">
        <v>-1</v>
      </c>
      <c r="O397" s="35">
        <v>26</v>
      </c>
      <c r="P397" s="35">
        <v>22</v>
      </c>
      <c r="Q397" s="35">
        <f t="shared" si="4"/>
        <v>4</v>
      </c>
      <c r="R397" s="6">
        <v>17</v>
      </c>
      <c r="S397" s="7">
        <v>-1</v>
      </c>
      <c r="T397" s="35">
        <v>18</v>
      </c>
      <c r="U397" s="35">
        <v>17</v>
      </c>
      <c r="V397" s="35">
        <f t="shared" si="5"/>
        <v>1</v>
      </c>
      <c r="W397" s="6">
        <v>16</v>
      </c>
      <c r="X397" s="7">
        <v>3</v>
      </c>
      <c r="Y397" s="8" t="s">
        <v>842</v>
      </c>
      <c r="AC397" s="6"/>
      <c r="AD397" s="6"/>
      <c r="AF397" s="6"/>
      <c r="AG397" s="6"/>
      <c r="AR397" s="6"/>
      <c r="AS397" s="6"/>
    </row>
    <row r="398" spans="2:47" ht="13.5" customHeight="1" x14ac:dyDescent="0.25">
      <c r="B398" t="s">
        <v>263</v>
      </c>
      <c r="C398" s="9" t="s">
        <v>681</v>
      </c>
      <c r="D398" s="39">
        <v>39990</v>
      </c>
      <c r="E398">
        <v>30</v>
      </c>
      <c r="F398" t="s">
        <v>886</v>
      </c>
      <c r="G398" s="2" t="s">
        <v>96</v>
      </c>
      <c r="H398" s="6">
        <v>36</v>
      </c>
      <c r="I398" s="7">
        <v>-3</v>
      </c>
      <c r="J398" s="35">
        <v>37</v>
      </c>
      <c r="K398" s="35">
        <v>34</v>
      </c>
      <c r="L398" s="35">
        <f t="shared" si="3"/>
        <v>3</v>
      </c>
      <c r="M398" s="6">
        <v>25</v>
      </c>
      <c r="N398" s="7">
        <v>3</v>
      </c>
      <c r="O398" s="35">
        <v>26</v>
      </c>
      <c r="P398" s="35">
        <v>23</v>
      </c>
      <c r="Q398" s="35">
        <f t="shared" si="4"/>
        <v>3</v>
      </c>
      <c r="R398" s="6">
        <v>19</v>
      </c>
      <c r="S398" s="7">
        <v>1</v>
      </c>
      <c r="T398" s="35">
        <v>18</v>
      </c>
      <c r="U398" s="35">
        <v>20</v>
      </c>
      <c r="V398" s="35">
        <f t="shared" si="5"/>
        <v>-2</v>
      </c>
      <c r="W398" s="6">
        <v>11</v>
      </c>
      <c r="X398" s="7">
        <v>-6</v>
      </c>
      <c r="Y398" s="8" t="s">
        <v>639</v>
      </c>
      <c r="Z398" t="s">
        <v>901</v>
      </c>
      <c r="AC398" s="6"/>
      <c r="AD398" s="6"/>
      <c r="AF398" s="6"/>
      <c r="AG398" s="6"/>
      <c r="AR398" s="6"/>
      <c r="AS398" s="6"/>
    </row>
    <row r="399" spans="2:47" ht="13.5" customHeight="1" x14ac:dyDescent="0.25">
      <c r="B399" t="s">
        <v>265</v>
      </c>
      <c r="C399" s="9" t="s">
        <v>315</v>
      </c>
      <c r="D399" s="39">
        <v>39995</v>
      </c>
      <c r="F399" t="s">
        <v>821</v>
      </c>
      <c r="G399" s="2" t="s">
        <v>66</v>
      </c>
      <c r="H399" s="6">
        <v>39</v>
      </c>
      <c r="I399" s="7">
        <v>-1</v>
      </c>
      <c r="J399" s="35">
        <v>36</v>
      </c>
      <c r="K399" s="35">
        <v>41</v>
      </c>
      <c r="L399" s="35">
        <f t="shared" si="3"/>
        <v>-5</v>
      </c>
      <c r="M399" s="6">
        <v>26</v>
      </c>
      <c r="N399" s="7">
        <v>2</v>
      </c>
      <c r="O399" s="35">
        <v>27</v>
      </c>
      <c r="P399" s="35">
        <v>25</v>
      </c>
      <c r="Q399" s="35">
        <f t="shared" si="4"/>
        <v>2</v>
      </c>
      <c r="R399" s="6">
        <v>19</v>
      </c>
      <c r="S399" s="7">
        <v>2</v>
      </c>
      <c r="T399" s="35">
        <v>21</v>
      </c>
      <c r="U399" s="35">
        <v>16</v>
      </c>
      <c r="V399" s="35">
        <f t="shared" si="5"/>
        <v>5</v>
      </c>
      <c r="W399" s="6">
        <v>13</v>
      </c>
      <c r="X399" s="7">
        <v>-3</v>
      </c>
      <c r="Y399" s="8" t="s">
        <v>842</v>
      </c>
      <c r="AC399" s="6"/>
      <c r="AD399" s="6"/>
      <c r="AF399" s="6"/>
      <c r="AG399" s="6"/>
      <c r="AR399" s="6"/>
      <c r="AS399" s="6"/>
    </row>
    <row r="400" spans="2:47" ht="13.5" customHeight="1" x14ac:dyDescent="0.25">
      <c r="B400" t="s">
        <v>265</v>
      </c>
      <c r="C400" s="9" t="s">
        <v>337</v>
      </c>
      <c r="D400" s="39">
        <v>40004</v>
      </c>
      <c r="E400">
        <v>14</v>
      </c>
      <c r="F400" t="s">
        <v>678</v>
      </c>
      <c r="G400" s="2" t="s">
        <v>82</v>
      </c>
      <c r="H400" s="6">
        <v>41</v>
      </c>
      <c r="I400" s="7">
        <v>2</v>
      </c>
      <c r="M400" s="6">
        <v>27</v>
      </c>
      <c r="N400" s="7">
        <v>0</v>
      </c>
      <c r="R400" s="6">
        <v>20</v>
      </c>
      <c r="S400" s="7">
        <v>2</v>
      </c>
      <c r="W400" s="6">
        <v>14</v>
      </c>
      <c r="X400" s="7">
        <v>2</v>
      </c>
      <c r="Y400" s="8" t="s">
        <v>639</v>
      </c>
      <c r="AC400" s="6"/>
      <c r="AD400" s="6"/>
      <c r="AF400" s="6"/>
      <c r="AG400" s="6"/>
      <c r="AR400" s="6"/>
      <c r="AS400" s="6"/>
    </row>
    <row r="401" spans="2:47" ht="13.5" customHeight="1" x14ac:dyDescent="0.25">
      <c r="B401" t="s">
        <v>265</v>
      </c>
      <c r="C401" s="9" t="s">
        <v>624</v>
      </c>
      <c r="D401" s="39">
        <v>40009</v>
      </c>
      <c r="E401">
        <v>19</v>
      </c>
      <c r="F401" t="s">
        <v>886</v>
      </c>
      <c r="G401" s="2" t="s">
        <v>98</v>
      </c>
      <c r="H401" s="6">
        <v>38</v>
      </c>
      <c r="I401" s="7">
        <v>2</v>
      </c>
      <c r="J401" s="35">
        <v>41</v>
      </c>
      <c r="K401" s="35">
        <v>36</v>
      </c>
      <c r="L401" s="35">
        <f>J401-K401</f>
        <v>5</v>
      </c>
      <c r="M401" s="6">
        <v>23</v>
      </c>
      <c r="N401" s="7">
        <v>-2</v>
      </c>
      <c r="O401" s="35">
        <v>19</v>
      </c>
      <c r="P401" s="35">
        <v>27</v>
      </c>
      <c r="Q401" s="35">
        <f>O401-P401</f>
        <v>-8</v>
      </c>
      <c r="R401" s="6">
        <v>22</v>
      </c>
      <c r="S401" s="7">
        <v>3</v>
      </c>
      <c r="T401" s="35">
        <v>22</v>
      </c>
      <c r="U401" s="35">
        <v>22</v>
      </c>
      <c r="V401" s="35">
        <f>T401-U401</f>
        <v>0</v>
      </c>
      <c r="W401" s="6">
        <v>15</v>
      </c>
      <c r="X401" s="7">
        <v>4</v>
      </c>
      <c r="Y401" s="8" t="s">
        <v>639</v>
      </c>
      <c r="AF401" s="6"/>
      <c r="AG401" s="6"/>
      <c r="AR401" s="6"/>
      <c r="AS401" s="6"/>
    </row>
    <row r="402" spans="2:47" ht="13.5" customHeight="1" x14ac:dyDescent="0.25">
      <c r="B402" t="s">
        <v>265</v>
      </c>
      <c r="C402" s="9" t="s">
        <v>640</v>
      </c>
      <c r="D402" s="39">
        <v>40010</v>
      </c>
      <c r="E402">
        <v>18</v>
      </c>
      <c r="F402" t="s">
        <v>821</v>
      </c>
      <c r="G402" s="2" t="s">
        <v>192</v>
      </c>
      <c r="H402" s="6">
        <v>42</v>
      </c>
      <c r="I402" s="7">
        <v>3</v>
      </c>
      <c r="J402" s="35">
        <v>41</v>
      </c>
      <c r="K402" s="35">
        <v>43</v>
      </c>
      <c r="L402" s="35">
        <f>J402-K402</f>
        <v>-2</v>
      </c>
      <c r="M402" s="6">
        <v>25</v>
      </c>
      <c r="N402" s="7">
        <v>-1</v>
      </c>
      <c r="O402" s="35">
        <v>25</v>
      </c>
      <c r="P402" s="35">
        <v>25</v>
      </c>
      <c r="Q402" s="35">
        <f>O402-P402</f>
        <v>0</v>
      </c>
      <c r="R402" s="6">
        <v>18</v>
      </c>
      <c r="S402" s="7">
        <v>-1</v>
      </c>
      <c r="T402" s="35">
        <v>20</v>
      </c>
      <c r="U402" s="35">
        <v>16</v>
      </c>
      <c r="V402" s="35">
        <f>T402-U402</f>
        <v>4</v>
      </c>
      <c r="W402" s="6">
        <v>17</v>
      </c>
      <c r="X402" s="7">
        <v>4</v>
      </c>
      <c r="Y402" s="3" t="s">
        <v>842</v>
      </c>
      <c r="AC402" s="6">
        <v>57</v>
      </c>
      <c r="AD402" s="6">
        <v>32</v>
      </c>
      <c r="AE402" s="7">
        <f>AC402-AD402</f>
        <v>25</v>
      </c>
      <c r="AF402" s="6">
        <v>24</v>
      </c>
      <c r="AG402" s="6">
        <v>71</v>
      </c>
      <c r="AH402" s="7">
        <f>AF402-AG402</f>
        <v>-47</v>
      </c>
      <c r="AI402" s="6">
        <v>44</v>
      </c>
      <c r="AJ402" s="6">
        <v>27</v>
      </c>
      <c r="AK402" s="7">
        <f>AI402-AJ402</f>
        <v>17</v>
      </c>
      <c r="AL402" s="4" t="s">
        <v>826</v>
      </c>
      <c r="AM402" s="6">
        <v>37</v>
      </c>
      <c r="AN402" s="6">
        <v>19</v>
      </c>
      <c r="AO402" s="6">
        <v>10</v>
      </c>
      <c r="AP402" s="6"/>
      <c r="AQ402" s="4" t="s">
        <v>876</v>
      </c>
      <c r="AR402" s="6">
        <v>17</v>
      </c>
      <c r="AS402" s="6">
        <v>70</v>
      </c>
      <c r="AT402" s="7">
        <f>AR402-AS402</f>
        <v>-53</v>
      </c>
      <c r="AU402" s="4" t="s">
        <v>871</v>
      </c>
    </row>
    <row r="403" spans="2:47" ht="13.5" customHeight="1" x14ac:dyDescent="0.25">
      <c r="B403" t="s">
        <v>265</v>
      </c>
      <c r="C403" s="9" t="s">
        <v>523</v>
      </c>
      <c r="D403" s="39">
        <v>40011</v>
      </c>
      <c r="E403">
        <v>21</v>
      </c>
      <c r="F403" t="s">
        <v>830</v>
      </c>
      <c r="G403" s="2" t="s">
        <v>224</v>
      </c>
      <c r="H403" s="6">
        <v>38</v>
      </c>
      <c r="I403" s="7">
        <v>2</v>
      </c>
      <c r="M403" s="6">
        <v>26</v>
      </c>
      <c r="N403" s="7">
        <v>2</v>
      </c>
      <c r="R403" s="6">
        <v>20</v>
      </c>
      <c r="S403" s="7">
        <v>1</v>
      </c>
      <c r="W403" s="6">
        <v>12</v>
      </c>
      <c r="X403" s="7">
        <v>0</v>
      </c>
      <c r="Y403" s="8" t="s">
        <v>639</v>
      </c>
      <c r="AR403" s="6"/>
      <c r="AS403" s="6"/>
    </row>
    <row r="404" spans="2:47" ht="13.5" customHeight="1" x14ac:dyDescent="0.25">
      <c r="B404" t="s">
        <v>265</v>
      </c>
      <c r="C404" s="9" t="s">
        <v>523</v>
      </c>
      <c r="D404" s="39">
        <v>40011</v>
      </c>
      <c r="E404">
        <v>21</v>
      </c>
      <c r="F404" t="s">
        <v>577</v>
      </c>
      <c r="G404" s="2"/>
      <c r="H404" s="6">
        <v>40</v>
      </c>
      <c r="I404" s="7">
        <v>2</v>
      </c>
      <c r="J404" s="35">
        <v>34</v>
      </c>
      <c r="K404" s="35">
        <v>47</v>
      </c>
      <c r="L404" s="35">
        <f>J404-K404</f>
        <v>-13</v>
      </c>
      <c r="M404" s="6">
        <v>24</v>
      </c>
      <c r="N404" s="7">
        <v>3</v>
      </c>
      <c r="O404" s="35">
        <v>24</v>
      </c>
      <c r="P404" s="35">
        <v>24</v>
      </c>
      <c r="Q404" s="35">
        <f>O404-P404</f>
        <v>0</v>
      </c>
      <c r="R404" s="6">
        <v>18</v>
      </c>
      <c r="S404" s="7">
        <v>-1</v>
      </c>
      <c r="T404" s="35">
        <v>21</v>
      </c>
      <c r="U404" s="35">
        <v>14</v>
      </c>
      <c r="V404" s="35">
        <f>T404-U404</f>
        <v>7</v>
      </c>
      <c r="W404" s="6">
        <v>16</v>
      </c>
      <c r="X404" s="7">
        <v>-1</v>
      </c>
      <c r="Y404" s="8" t="s">
        <v>639</v>
      </c>
      <c r="Z404" t="s">
        <v>840</v>
      </c>
      <c r="AC404" s="6">
        <v>46</v>
      </c>
      <c r="AD404" s="6">
        <v>37</v>
      </c>
      <c r="AE404" s="7">
        <f>AC404-AD404</f>
        <v>9</v>
      </c>
      <c r="AF404" s="6">
        <v>26</v>
      </c>
      <c r="AG404" s="6">
        <v>68</v>
      </c>
      <c r="AH404" s="7">
        <f>AF404-AG404</f>
        <v>-42</v>
      </c>
      <c r="AI404" s="6">
        <v>44</v>
      </c>
      <c r="AJ404" s="6">
        <v>28</v>
      </c>
      <c r="AK404" s="7">
        <f>AI404-AJ404</f>
        <v>16</v>
      </c>
      <c r="AL404" s="4" t="s">
        <v>870</v>
      </c>
      <c r="AR404" s="6"/>
      <c r="AS404" s="6"/>
    </row>
    <row r="405" spans="2:47" ht="13.5" customHeight="1" x14ac:dyDescent="0.25">
      <c r="B405" t="s">
        <v>265</v>
      </c>
      <c r="C405" s="9" t="s">
        <v>599</v>
      </c>
      <c r="D405" s="39">
        <v>40015</v>
      </c>
      <c r="E405">
        <v>26</v>
      </c>
      <c r="F405" t="s">
        <v>821</v>
      </c>
      <c r="G405" s="2" t="s">
        <v>148</v>
      </c>
      <c r="H405" s="6">
        <v>40</v>
      </c>
      <c r="I405" s="7">
        <v>-2</v>
      </c>
      <c r="J405" s="35">
        <v>38</v>
      </c>
      <c r="K405" s="35">
        <v>42</v>
      </c>
      <c r="L405" s="35">
        <f>J405-K405</f>
        <v>-4</v>
      </c>
      <c r="M405" s="6">
        <v>25</v>
      </c>
      <c r="N405" s="7">
        <v>0</v>
      </c>
      <c r="O405" s="35">
        <v>26</v>
      </c>
      <c r="P405" s="35">
        <v>24</v>
      </c>
      <c r="Q405" s="35">
        <f>O405-P405</f>
        <v>2</v>
      </c>
      <c r="R405" s="6">
        <v>20</v>
      </c>
      <c r="S405" s="7">
        <v>2</v>
      </c>
      <c r="T405" s="35">
        <v>18</v>
      </c>
      <c r="U405" s="35">
        <v>21</v>
      </c>
      <c r="V405" s="35">
        <f>T405-U405</f>
        <v>-3</v>
      </c>
      <c r="W405" s="6">
        <v>15</v>
      </c>
      <c r="X405" s="7">
        <v>-2</v>
      </c>
      <c r="Y405" s="8" t="s">
        <v>842</v>
      </c>
      <c r="AC405" s="6"/>
      <c r="AD405" s="6"/>
      <c r="AF405" s="6"/>
      <c r="AG405" s="6"/>
      <c r="AR405" s="6"/>
      <c r="AS405" s="6"/>
    </row>
    <row r="406" spans="2:47" ht="13.5" customHeight="1" x14ac:dyDescent="0.25">
      <c r="B406" t="s">
        <v>265</v>
      </c>
      <c r="C406" s="9" t="s">
        <v>432</v>
      </c>
      <c r="D406" s="39">
        <v>40018</v>
      </c>
      <c r="E406">
        <v>29</v>
      </c>
      <c r="F406" t="s">
        <v>886</v>
      </c>
      <c r="G406" s="2" t="s">
        <v>96</v>
      </c>
      <c r="H406" s="6">
        <v>42</v>
      </c>
      <c r="I406" s="7">
        <v>4</v>
      </c>
      <c r="J406" s="35">
        <v>40</v>
      </c>
      <c r="K406" s="35">
        <v>44</v>
      </c>
      <c r="L406" s="35">
        <f>J406-K406</f>
        <v>-4</v>
      </c>
      <c r="M406" s="6">
        <v>24</v>
      </c>
      <c r="N406" s="7">
        <v>1</v>
      </c>
      <c r="O406" s="35">
        <v>23</v>
      </c>
      <c r="P406" s="35">
        <v>24</v>
      </c>
      <c r="Q406" s="35">
        <f>O406-P406</f>
        <v>-1</v>
      </c>
      <c r="R406" s="6">
        <v>18</v>
      </c>
      <c r="S406" s="7">
        <v>-4</v>
      </c>
      <c r="T406" s="35">
        <v>20</v>
      </c>
      <c r="U406" s="35">
        <v>16</v>
      </c>
      <c r="V406" s="35">
        <f>T406-U406</f>
        <v>4</v>
      </c>
      <c r="W406" s="6">
        <v>18</v>
      </c>
      <c r="X406" s="7">
        <v>3</v>
      </c>
      <c r="Y406" s="8" t="s">
        <v>639</v>
      </c>
      <c r="AC406" s="6"/>
      <c r="AD406" s="6"/>
      <c r="AF406" s="6"/>
      <c r="AG406" s="6"/>
      <c r="AR406" s="6"/>
      <c r="AS406" s="6"/>
    </row>
    <row r="407" spans="2:47" ht="13.5" customHeight="1" x14ac:dyDescent="0.25">
      <c r="B407" t="s">
        <v>265</v>
      </c>
      <c r="C407" s="9" t="s">
        <v>677</v>
      </c>
      <c r="D407" s="39">
        <v>40022</v>
      </c>
      <c r="E407">
        <v>31</v>
      </c>
      <c r="F407" t="s">
        <v>821</v>
      </c>
      <c r="G407" s="2" t="s">
        <v>54</v>
      </c>
      <c r="H407" s="6">
        <v>41</v>
      </c>
      <c r="I407" s="7">
        <v>1</v>
      </c>
      <c r="J407" s="35">
        <v>37</v>
      </c>
      <c r="K407" s="35">
        <v>44</v>
      </c>
      <c r="L407" s="35">
        <f>J407-K407</f>
        <v>-7</v>
      </c>
      <c r="M407" s="6">
        <v>27</v>
      </c>
      <c r="N407" s="7">
        <v>2</v>
      </c>
      <c r="O407" s="35">
        <v>29</v>
      </c>
      <c r="P407" s="35">
        <v>25</v>
      </c>
      <c r="Q407" s="35">
        <f>O407-P407</f>
        <v>4</v>
      </c>
      <c r="R407" s="6">
        <v>18</v>
      </c>
      <c r="S407" s="7">
        <v>-2</v>
      </c>
      <c r="T407" s="35">
        <v>18</v>
      </c>
      <c r="U407" s="35">
        <v>18</v>
      </c>
      <c r="V407" s="35">
        <f>T407-U407</f>
        <v>0</v>
      </c>
      <c r="W407" s="6">
        <v>14</v>
      </c>
      <c r="X407" s="7">
        <v>-1</v>
      </c>
      <c r="Y407" s="8" t="s">
        <v>842</v>
      </c>
      <c r="AC407" s="6">
        <v>52</v>
      </c>
      <c r="AD407" s="6">
        <v>28</v>
      </c>
      <c r="AE407" s="7">
        <f>AC407-AD407</f>
        <v>24</v>
      </c>
      <c r="AF407" s="6">
        <v>19</v>
      </c>
      <c r="AG407" s="6">
        <v>72</v>
      </c>
      <c r="AH407" s="7">
        <f>AF407-AG407</f>
        <v>-53</v>
      </c>
      <c r="AL407" s="4" t="s">
        <v>875</v>
      </c>
      <c r="AR407" s="6"/>
      <c r="AS407" s="6"/>
    </row>
    <row r="408" spans="2:47" ht="13.5" customHeight="1" x14ac:dyDescent="0.25">
      <c r="B408" t="s">
        <v>293</v>
      </c>
      <c r="C408" s="9" t="s">
        <v>340</v>
      </c>
      <c r="D408" s="39">
        <v>40037</v>
      </c>
      <c r="E408">
        <v>16</v>
      </c>
      <c r="F408" t="s">
        <v>678</v>
      </c>
      <c r="G408" s="2" t="s">
        <v>184</v>
      </c>
      <c r="H408" s="6">
        <v>43</v>
      </c>
      <c r="I408" s="7">
        <v>2</v>
      </c>
      <c r="M408" s="6">
        <v>26</v>
      </c>
      <c r="N408" s="7">
        <v>-1</v>
      </c>
      <c r="R408" s="6">
        <v>19</v>
      </c>
      <c r="S408" s="7">
        <v>-1</v>
      </c>
      <c r="W408" s="6">
        <v>17</v>
      </c>
      <c r="X408" s="7">
        <v>3</v>
      </c>
      <c r="Y408" s="8" t="s">
        <v>639</v>
      </c>
      <c r="AC408" s="6"/>
      <c r="AD408" s="6"/>
      <c r="AF408" s="6"/>
      <c r="AG408" s="6"/>
      <c r="AR408" s="6"/>
      <c r="AS408" s="6"/>
    </row>
    <row r="409" spans="2:47" ht="13.5" customHeight="1" x14ac:dyDescent="0.25">
      <c r="B409" t="s">
        <v>293</v>
      </c>
      <c r="C409" s="9" t="s">
        <v>594</v>
      </c>
      <c r="D409" s="39">
        <v>40038</v>
      </c>
      <c r="E409">
        <v>16</v>
      </c>
      <c r="F409" t="s">
        <v>821</v>
      </c>
      <c r="G409" s="2" t="s">
        <v>192</v>
      </c>
      <c r="H409" s="6">
        <v>42</v>
      </c>
      <c r="I409" s="7">
        <v>1</v>
      </c>
      <c r="J409" s="35">
        <v>39</v>
      </c>
      <c r="K409" s="35">
        <v>45</v>
      </c>
      <c r="L409" s="35">
        <f>J409-K409</f>
        <v>-6</v>
      </c>
      <c r="M409" s="6">
        <v>28</v>
      </c>
      <c r="N409" s="7">
        <v>1</v>
      </c>
      <c r="O409" s="35">
        <v>29</v>
      </c>
      <c r="P409" s="35">
        <v>26</v>
      </c>
      <c r="Q409" s="35">
        <f>O409-P409</f>
        <v>3</v>
      </c>
      <c r="R409" s="6">
        <v>18</v>
      </c>
      <c r="S409" s="7">
        <v>0</v>
      </c>
      <c r="T409" s="35">
        <v>19</v>
      </c>
      <c r="U409" s="35">
        <v>17</v>
      </c>
      <c r="V409" s="35">
        <f>T409-U409</f>
        <v>2</v>
      </c>
      <c r="W409" s="6">
        <v>14</v>
      </c>
      <c r="X409" s="7">
        <v>0</v>
      </c>
      <c r="Y409" s="8" t="s">
        <v>842</v>
      </c>
      <c r="AC409" s="6">
        <v>55</v>
      </c>
      <c r="AD409" s="6">
        <v>35</v>
      </c>
      <c r="AE409" s="7">
        <f>AC409-AD409</f>
        <v>20</v>
      </c>
      <c r="AF409" s="6">
        <v>26</v>
      </c>
      <c r="AG409" s="6">
        <v>70</v>
      </c>
      <c r="AH409" s="7">
        <f>AF409-AG409</f>
        <v>-44</v>
      </c>
      <c r="AI409" s="6">
        <v>41</v>
      </c>
      <c r="AJ409" s="6">
        <v>30</v>
      </c>
      <c r="AK409" s="7">
        <f>AI409-AJ409</f>
        <v>11</v>
      </c>
      <c r="AL409" s="4" t="s">
        <v>826</v>
      </c>
      <c r="AM409" s="6">
        <v>35</v>
      </c>
      <c r="AN409" s="6">
        <v>19</v>
      </c>
      <c r="AO409" s="6">
        <v>10</v>
      </c>
      <c r="AP409" s="6"/>
      <c r="AQ409" s="4" t="s">
        <v>876</v>
      </c>
      <c r="AR409" s="6">
        <v>17</v>
      </c>
      <c r="AS409" s="6">
        <v>69</v>
      </c>
      <c r="AT409" s="7">
        <f>AR409-AS409</f>
        <v>-52</v>
      </c>
      <c r="AU409" s="4" t="s">
        <v>871</v>
      </c>
    </row>
    <row r="410" spans="2:47" ht="13.5" customHeight="1" x14ac:dyDescent="0.25">
      <c r="B410" t="s">
        <v>293</v>
      </c>
      <c r="C410" s="9" t="s">
        <v>641</v>
      </c>
      <c r="D410" s="39">
        <v>40044</v>
      </c>
      <c r="E410">
        <v>23</v>
      </c>
      <c r="F410" t="s">
        <v>886</v>
      </c>
      <c r="G410" s="2" t="s">
        <v>98</v>
      </c>
      <c r="H410" s="6">
        <v>41</v>
      </c>
      <c r="I410" s="7">
        <v>-1</v>
      </c>
      <c r="J410" s="35">
        <v>41</v>
      </c>
      <c r="K410" s="35">
        <v>42</v>
      </c>
      <c r="L410" s="35">
        <f>J410-K410</f>
        <v>-1</v>
      </c>
      <c r="M410" s="6">
        <v>24</v>
      </c>
      <c r="N410" s="7">
        <v>0</v>
      </c>
      <c r="O410" s="35">
        <v>22</v>
      </c>
      <c r="P410" s="35">
        <v>27</v>
      </c>
      <c r="Q410" s="35">
        <f>O410-P410</f>
        <v>-5</v>
      </c>
      <c r="R410" s="6">
        <v>18</v>
      </c>
      <c r="S410" s="7">
        <v>0</v>
      </c>
      <c r="T410" s="35">
        <v>18</v>
      </c>
      <c r="U410" s="35">
        <v>18</v>
      </c>
      <c r="V410" s="35">
        <f>T410-U410</f>
        <v>0</v>
      </c>
      <c r="W410" s="6">
        <v>17</v>
      </c>
      <c r="X410" s="7">
        <v>-1</v>
      </c>
      <c r="Y410" s="8" t="s">
        <v>639</v>
      </c>
      <c r="AC410" s="6"/>
      <c r="AD410" s="6"/>
      <c r="AF410" s="6"/>
      <c r="AG410" s="6"/>
      <c r="AR410" s="6"/>
      <c r="AS410" s="6"/>
    </row>
    <row r="411" spans="2:47" ht="13.5" customHeight="1" x14ac:dyDescent="0.25">
      <c r="B411" t="s">
        <v>293</v>
      </c>
      <c r="C411" s="9" t="s">
        <v>598</v>
      </c>
      <c r="D411" s="39">
        <v>40045</v>
      </c>
      <c r="E411">
        <v>23</v>
      </c>
      <c r="F411" t="s">
        <v>844</v>
      </c>
      <c r="G411" s="2" t="s">
        <v>124</v>
      </c>
      <c r="H411" s="6">
        <v>36</v>
      </c>
      <c r="M411" s="6">
        <v>24</v>
      </c>
      <c r="R411" s="6">
        <v>17</v>
      </c>
      <c r="W411" s="6">
        <v>12</v>
      </c>
      <c r="Y411" s="8" t="s">
        <v>842</v>
      </c>
      <c r="AC411" s="6"/>
      <c r="AD411" s="6"/>
      <c r="AR411" s="6"/>
      <c r="AS411" s="6"/>
    </row>
    <row r="412" spans="2:47" ht="13.5" customHeight="1" x14ac:dyDescent="0.25">
      <c r="B412" t="s">
        <v>293</v>
      </c>
      <c r="C412" s="9" t="s">
        <v>599</v>
      </c>
      <c r="D412" s="39">
        <v>40046</v>
      </c>
      <c r="E412">
        <v>25</v>
      </c>
      <c r="F412" t="s">
        <v>678</v>
      </c>
      <c r="G412" s="2" t="s">
        <v>82</v>
      </c>
      <c r="H412" s="6">
        <v>41</v>
      </c>
      <c r="I412" s="7">
        <v>-2</v>
      </c>
      <c r="M412" s="6">
        <v>25</v>
      </c>
      <c r="N412" s="7">
        <v>-1</v>
      </c>
      <c r="R412" s="6">
        <v>19</v>
      </c>
      <c r="S412" s="7">
        <v>0</v>
      </c>
      <c r="W412" s="6">
        <v>16</v>
      </c>
      <c r="X412" s="7">
        <v>-1</v>
      </c>
      <c r="Y412" s="8" t="s">
        <v>639</v>
      </c>
      <c r="AC412" s="6"/>
      <c r="AD412" s="6"/>
      <c r="AF412" s="6"/>
      <c r="AG412" s="6"/>
      <c r="AR412" s="6"/>
      <c r="AS412" s="6"/>
    </row>
    <row r="413" spans="2:47" ht="13.5" customHeight="1" x14ac:dyDescent="0.25">
      <c r="B413" t="s">
        <v>293</v>
      </c>
      <c r="C413" s="9" t="s">
        <v>599</v>
      </c>
      <c r="D413" s="39">
        <v>40046</v>
      </c>
      <c r="E413">
        <v>31</v>
      </c>
      <c r="F413" t="s">
        <v>577</v>
      </c>
      <c r="G413" s="2" t="s">
        <v>138</v>
      </c>
      <c r="H413" s="6">
        <v>43</v>
      </c>
      <c r="I413" s="7">
        <v>3</v>
      </c>
      <c r="J413" s="35">
        <v>41</v>
      </c>
      <c r="K413" s="35">
        <v>45</v>
      </c>
      <c r="L413" s="35">
        <f t="shared" ref="L413:L419" si="6">J413-K413</f>
        <v>-4</v>
      </c>
      <c r="M413" s="6">
        <v>26</v>
      </c>
      <c r="N413" s="7">
        <v>2</v>
      </c>
      <c r="O413" s="35">
        <v>30</v>
      </c>
      <c r="P413" s="35">
        <v>22</v>
      </c>
      <c r="Q413" s="35">
        <f t="shared" ref="Q413:Q419" si="7">O413-P413</f>
        <v>8</v>
      </c>
      <c r="R413" s="6">
        <v>17</v>
      </c>
      <c r="S413" s="7">
        <v>-1</v>
      </c>
      <c r="T413" s="35">
        <v>15</v>
      </c>
      <c r="U413" s="35">
        <v>20</v>
      </c>
      <c r="V413" s="35">
        <f t="shared" ref="V413:V419" si="8">T413-U413</f>
        <v>-5</v>
      </c>
      <c r="W413" s="6">
        <v>17</v>
      </c>
      <c r="X413" s="7">
        <v>1</v>
      </c>
      <c r="Y413" s="8" t="s">
        <v>639</v>
      </c>
      <c r="Z413" t="s">
        <v>840</v>
      </c>
      <c r="AC413" s="6">
        <v>47</v>
      </c>
      <c r="AD413" s="6">
        <v>38</v>
      </c>
      <c r="AE413" s="7">
        <f>AC413-AD413</f>
        <v>9</v>
      </c>
      <c r="AF413" s="6">
        <v>28</v>
      </c>
      <c r="AG413" s="6">
        <v>65</v>
      </c>
      <c r="AH413" s="7">
        <f>AF413-AG413</f>
        <v>-37</v>
      </c>
      <c r="AI413" s="6">
        <v>42</v>
      </c>
      <c r="AJ413" s="6">
        <v>26</v>
      </c>
      <c r="AK413" s="7">
        <f>AI413-AJ413</f>
        <v>16</v>
      </c>
      <c r="AL413" s="4" t="s">
        <v>870</v>
      </c>
      <c r="AR413" s="6"/>
      <c r="AS413" s="6"/>
    </row>
    <row r="414" spans="2:47" ht="13.5" customHeight="1" x14ac:dyDescent="0.25">
      <c r="B414" t="s">
        <v>293</v>
      </c>
      <c r="C414" s="9" t="s">
        <v>566</v>
      </c>
      <c r="D414" s="39">
        <v>40050</v>
      </c>
      <c r="E414">
        <v>25</v>
      </c>
      <c r="F414" t="s">
        <v>821</v>
      </c>
      <c r="G414" s="2" t="s">
        <v>54</v>
      </c>
      <c r="H414" s="6">
        <v>42</v>
      </c>
      <c r="I414" s="7">
        <v>0</v>
      </c>
      <c r="J414" s="35">
        <v>40</v>
      </c>
      <c r="K414" s="35">
        <v>44</v>
      </c>
      <c r="L414" s="35">
        <f t="shared" si="6"/>
        <v>-4</v>
      </c>
      <c r="M414" s="6">
        <v>26</v>
      </c>
      <c r="N414" s="7">
        <v>-2</v>
      </c>
      <c r="O414" s="35">
        <v>29</v>
      </c>
      <c r="P414" s="35">
        <v>24</v>
      </c>
      <c r="Q414" s="35">
        <f t="shared" si="7"/>
        <v>5</v>
      </c>
      <c r="R414" s="6">
        <v>18</v>
      </c>
      <c r="S414" s="7">
        <v>0</v>
      </c>
      <c r="T414" s="35">
        <v>18</v>
      </c>
      <c r="U414" s="35">
        <v>18</v>
      </c>
      <c r="V414" s="35">
        <f t="shared" si="8"/>
        <v>0</v>
      </c>
      <c r="W414" s="6">
        <v>16</v>
      </c>
      <c r="X414" s="7">
        <v>3</v>
      </c>
      <c r="Y414" s="8" t="s">
        <v>842</v>
      </c>
      <c r="AC414" s="6">
        <v>51</v>
      </c>
      <c r="AD414" s="6">
        <v>31</v>
      </c>
      <c r="AE414" s="7">
        <f>AC414-AD414</f>
        <v>20</v>
      </c>
      <c r="AF414" s="6">
        <v>19</v>
      </c>
      <c r="AG414" s="6">
        <v>71</v>
      </c>
      <c r="AH414" s="7">
        <f>AF414-AG414</f>
        <v>-52</v>
      </c>
      <c r="AL414" s="4" t="s">
        <v>875</v>
      </c>
      <c r="AR414" s="6"/>
      <c r="AS414" s="6"/>
    </row>
    <row r="415" spans="2:47" ht="13.5" customHeight="1" x14ac:dyDescent="0.25">
      <c r="B415" t="s">
        <v>293</v>
      </c>
      <c r="C415" s="9" t="s">
        <v>602</v>
      </c>
      <c r="D415" s="39">
        <v>40052</v>
      </c>
      <c r="E415">
        <v>3</v>
      </c>
      <c r="F415" t="s">
        <v>821</v>
      </c>
      <c r="G415" s="2" t="s">
        <v>196</v>
      </c>
      <c r="H415" s="6">
        <v>42</v>
      </c>
      <c r="I415" s="7">
        <v>0</v>
      </c>
      <c r="J415" s="35">
        <v>40</v>
      </c>
      <c r="K415" s="35">
        <v>44</v>
      </c>
      <c r="L415" s="35">
        <f t="shared" si="6"/>
        <v>-4</v>
      </c>
      <c r="M415" s="6">
        <v>28</v>
      </c>
      <c r="N415" s="7">
        <v>2</v>
      </c>
      <c r="O415" s="35">
        <v>27</v>
      </c>
      <c r="P415" s="35">
        <v>28</v>
      </c>
      <c r="Q415" s="35">
        <f t="shared" si="7"/>
        <v>-1</v>
      </c>
      <c r="R415" s="6">
        <v>17</v>
      </c>
      <c r="S415" s="7">
        <v>-1</v>
      </c>
      <c r="T415" s="35">
        <v>18</v>
      </c>
      <c r="U415" s="35">
        <v>15</v>
      </c>
      <c r="V415" s="35">
        <f t="shared" si="8"/>
        <v>3</v>
      </c>
      <c r="W415" s="6">
        <v>14</v>
      </c>
      <c r="X415" s="7">
        <v>-2</v>
      </c>
      <c r="Y415" s="8" t="s">
        <v>842</v>
      </c>
      <c r="AC415" s="6">
        <v>42</v>
      </c>
      <c r="AD415" s="6">
        <v>23</v>
      </c>
      <c r="AE415" s="7">
        <f>AC415-AD415</f>
        <v>19</v>
      </c>
      <c r="AF415" s="6">
        <v>16</v>
      </c>
      <c r="AG415" s="6">
        <v>61</v>
      </c>
      <c r="AH415" s="7">
        <f>AF415-AG415</f>
        <v>-45</v>
      </c>
      <c r="AI415" s="6">
        <v>24</v>
      </c>
      <c r="AJ415" s="6">
        <v>19</v>
      </c>
      <c r="AK415" s="7">
        <f>AI415-AJ415</f>
        <v>5</v>
      </c>
      <c r="AL415" s="4" t="s">
        <v>902</v>
      </c>
      <c r="AR415" s="6"/>
      <c r="AS415" s="6"/>
    </row>
    <row r="416" spans="2:47" ht="13.5" customHeight="1" x14ac:dyDescent="0.25">
      <c r="B416" t="s">
        <v>295</v>
      </c>
      <c r="C416" s="9" t="s">
        <v>366</v>
      </c>
      <c r="D416" s="39">
        <v>40060</v>
      </c>
      <c r="F416" t="s">
        <v>903</v>
      </c>
      <c r="G416" s="2"/>
      <c r="H416" s="6">
        <v>37</v>
      </c>
      <c r="I416" s="7"/>
      <c r="M416" s="6">
        <v>28</v>
      </c>
      <c r="N416" s="7"/>
      <c r="R416" s="6">
        <v>15</v>
      </c>
      <c r="S416" s="7"/>
      <c r="W416" s="6">
        <v>9</v>
      </c>
      <c r="X416" s="7"/>
      <c r="Y416" s="8"/>
      <c r="AC416" s="6"/>
      <c r="AD416" s="6"/>
      <c r="AF416" s="6"/>
      <c r="AG416" s="6"/>
      <c r="AR416" s="6"/>
      <c r="AS416" s="6"/>
    </row>
    <row r="417" spans="1:47" ht="13.5" customHeight="1" x14ac:dyDescent="0.25">
      <c r="B417" t="s">
        <v>295</v>
      </c>
      <c r="C417" s="9" t="s">
        <v>591</v>
      </c>
      <c r="D417" s="39">
        <v>40060</v>
      </c>
      <c r="E417">
        <v>7</v>
      </c>
      <c r="F417" t="s">
        <v>821</v>
      </c>
      <c r="G417" s="2" t="s">
        <v>54</v>
      </c>
      <c r="H417" s="6">
        <v>40</v>
      </c>
      <c r="I417" s="7">
        <v>-2</v>
      </c>
      <c r="J417" s="35">
        <v>37</v>
      </c>
      <c r="K417" s="35">
        <v>43</v>
      </c>
      <c r="L417" s="35">
        <f>J417-K417</f>
        <v>-6</v>
      </c>
      <c r="M417" s="6">
        <v>27</v>
      </c>
      <c r="N417" s="7">
        <v>-1</v>
      </c>
      <c r="O417" s="35">
        <v>26</v>
      </c>
      <c r="P417" s="35">
        <v>28</v>
      </c>
      <c r="Q417" s="35">
        <f>O417-P417</f>
        <v>-2</v>
      </c>
      <c r="R417" s="6">
        <v>18</v>
      </c>
      <c r="S417" s="7">
        <v>1</v>
      </c>
      <c r="T417" s="35">
        <v>19</v>
      </c>
      <c r="U417" s="35">
        <v>16</v>
      </c>
      <c r="V417" s="35">
        <f>T417-U417</f>
        <v>3</v>
      </c>
      <c r="W417" s="6">
        <v>13</v>
      </c>
      <c r="X417" s="7">
        <v>-1</v>
      </c>
      <c r="Y417" s="8" t="s">
        <v>842</v>
      </c>
      <c r="AC417" s="6"/>
      <c r="AD417" s="6"/>
      <c r="AF417" s="6"/>
      <c r="AG417" s="6"/>
      <c r="AR417" s="6"/>
      <c r="AS417" s="6"/>
    </row>
    <row r="418" spans="1:47" ht="13.5" customHeight="1" x14ac:dyDescent="0.25">
      <c r="B418" t="s">
        <v>295</v>
      </c>
      <c r="C418" s="9" t="s">
        <v>591</v>
      </c>
      <c r="D418" s="39">
        <v>40060</v>
      </c>
      <c r="E418">
        <v>8</v>
      </c>
      <c r="F418" t="s">
        <v>886</v>
      </c>
      <c r="G418" s="2" t="s">
        <v>96</v>
      </c>
      <c r="H418" s="6">
        <v>40</v>
      </c>
      <c r="I418" s="7">
        <v>-1</v>
      </c>
      <c r="J418" s="35">
        <v>41</v>
      </c>
      <c r="K418" s="35">
        <v>38</v>
      </c>
      <c r="L418" s="35">
        <f t="shared" si="6"/>
        <v>3</v>
      </c>
      <c r="M418" s="6">
        <v>24</v>
      </c>
      <c r="N418" s="7">
        <v>0</v>
      </c>
      <c r="O418" s="35">
        <v>24</v>
      </c>
      <c r="P418" s="35">
        <v>24</v>
      </c>
      <c r="Q418" s="35">
        <f t="shared" si="7"/>
        <v>0</v>
      </c>
      <c r="R418" s="6">
        <v>21</v>
      </c>
      <c r="S418" s="7">
        <v>3</v>
      </c>
      <c r="T418" s="35">
        <v>20</v>
      </c>
      <c r="U418" s="35">
        <v>21</v>
      </c>
      <c r="V418" s="35">
        <f t="shared" si="8"/>
        <v>-1</v>
      </c>
      <c r="W418" s="6">
        <v>16</v>
      </c>
      <c r="X418" s="7">
        <v>-1</v>
      </c>
      <c r="Y418" s="8" t="s">
        <v>639</v>
      </c>
      <c r="AC418" s="6"/>
      <c r="AD418" s="6"/>
      <c r="AF418" s="6"/>
      <c r="AG418" s="6"/>
      <c r="AR418" s="6"/>
      <c r="AS418" s="6"/>
    </row>
    <row r="419" spans="1:47" ht="13.5" customHeight="1" x14ac:dyDescent="0.25">
      <c r="B419" t="s">
        <v>295</v>
      </c>
      <c r="C419" s="9" t="s">
        <v>337</v>
      </c>
      <c r="D419" s="39">
        <v>40066</v>
      </c>
      <c r="E419">
        <v>13</v>
      </c>
      <c r="F419" t="s">
        <v>821</v>
      </c>
      <c r="G419" s="2" t="s">
        <v>192</v>
      </c>
      <c r="H419" s="6">
        <v>41</v>
      </c>
      <c r="I419" s="7">
        <v>1</v>
      </c>
      <c r="J419" s="35">
        <v>40</v>
      </c>
      <c r="K419" s="35">
        <v>42</v>
      </c>
      <c r="L419" s="35">
        <f t="shared" si="6"/>
        <v>-2</v>
      </c>
      <c r="M419" s="6">
        <v>27</v>
      </c>
      <c r="N419" s="7">
        <v>0</v>
      </c>
      <c r="O419" s="35">
        <v>29</v>
      </c>
      <c r="P419" s="35">
        <v>26</v>
      </c>
      <c r="Q419" s="35">
        <f t="shared" si="7"/>
        <v>3</v>
      </c>
      <c r="R419" s="6">
        <v>17</v>
      </c>
      <c r="S419" s="7">
        <v>-1</v>
      </c>
      <c r="T419" s="35">
        <v>16</v>
      </c>
      <c r="U419" s="35">
        <v>18</v>
      </c>
      <c r="V419" s="35">
        <f t="shared" si="8"/>
        <v>-2</v>
      </c>
      <c r="W419" s="6">
        <v>14</v>
      </c>
      <c r="X419" s="7">
        <v>1</v>
      </c>
      <c r="Y419" s="8" t="s">
        <v>842</v>
      </c>
      <c r="AC419" s="6">
        <v>59</v>
      </c>
      <c r="AD419" s="6">
        <v>31</v>
      </c>
      <c r="AE419" s="7">
        <f>AC419-AD419</f>
        <v>28</v>
      </c>
      <c r="AF419" s="6">
        <v>26</v>
      </c>
      <c r="AG419" s="6">
        <v>70</v>
      </c>
      <c r="AH419" s="7">
        <f>AF419-AG419</f>
        <v>-44</v>
      </c>
      <c r="AI419" s="6">
        <v>44</v>
      </c>
      <c r="AJ419" s="6">
        <v>27</v>
      </c>
      <c r="AK419" s="7">
        <f>AI419-AJ419</f>
        <v>17</v>
      </c>
      <c r="AL419" s="4" t="s">
        <v>826</v>
      </c>
      <c r="AM419" s="6">
        <v>35</v>
      </c>
      <c r="AN419" s="6">
        <v>20</v>
      </c>
      <c r="AO419" s="6">
        <v>12</v>
      </c>
      <c r="AP419" s="6"/>
      <c r="AQ419" s="4" t="s">
        <v>876</v>
      </c>
      <c r="AR419" s="6">
        <v>20</v>
      </c>
      <c r="AS419" s="6">
        <v>67</v>
      </c>
      <c r="AT419" s="7">
        <f>AR419-AS419</f>
        <v>-47</v>
      </c>
      <c r="AU419" s="4" t="s">
        <v>871</v>
      </c>
    </row>
    <row r="420" spans="1:47" ht="13.5" customHeight="1" x14ac:dyDescent="0.25">
      <c r="B420" t="s">
        <v>295</v>
      </c>
      <c r="C420" s="9" t="s">
        <v>580</v>
      </c>
      <c r="D420" s="39">
        <v>40067</v>
      </c>
      <c r="F420" t="s">
        <v>903</v>
      </c>
      <c r="G420" s="2"/>
      <c r="H420" s="6">
        <v>41</v>
      </c>
      <c r="I420" s="7">
        <v>4</v>
      </c>
      <c r="M420" s="6">
        <v>27</v>
      </c>
      <c r="N420" s="7">
        <v>-1</v>
      </c>
      <c r="R420" s="6">
        <v>15</v>
      </c>
      <c r="S420" s="7">
        <v>0</v>
      </c>
      <c r="W420" s="6">
        <v>14</v>
      </c>
      <c r="X420" s="7">
        <v>5</v>
      </c>
      <c r="Y420" s="8"/>
      <c r="AC420" s="6"/>
      <c r="AD420" s="6"/>
      <c r="AE420" s="7"/>
      <c r="AF420" s="6"/>
      <c r="AG420" s="6"/>
      <c r="AH420" s="7"/>
      <c r="AI420" s="6"/>
      <c r="AJ420" s="6"/>
      <c r="AK420" s="7"/>
      <c r="AR420" s="6"/>
      <c r="AS420" s="6"/>
    </row>
    <row r="421" spans="1:47" ht="13.5" customHeight="1" x14ac:dyDescent="0.25">
      <c r="B421" t="s">
        <v>295</v>
      </c>
      <c r="C421" s="9" t="s">
        <v>673</v>
      </c>
      <c r="D421" s="39">
        <v>40067</v>
      </c>
      <c r="E421">
        <v>15</v>
      </c>
      <c r="F421" t="s">
        <v>830</v>
      </c>
      <c r="G421" s="2" t="s">
        <v>224</v>
      </c>
      <c r="H421" s="6">
        <v>41</v>
      </c>
      <c r="I421" s="7">
        <v>3</v>
      </c>
      <c r="M421" s="6">
        <v>27</v>
      </c>
      <c r="N421" s="7">
        <v>1</v>
      </c>
      <c r="R421" s="6">
        <v>18</v>
      </c>
      <c r="S421" s="7">
        <v>-2</v>
      </c>
      <c r="W421" s="6">
        <v>14</v>
      </c>
      <c r="X421" s="7">
        <v>2</v>
      </c>
      <c r="Y421" s="8" t="s">
        <v>639</v>
      </c>
      <c r="AC421" s="6"/>
      <c r="AD421" s="6"/>
      <c r="AF421" s="6"/>
      <c r="AG421" s="6"/>
      <c r="AI421" s="6"/>
      <c r="AJ421" s="6"/>
      <c r="AR421" s="6"/>
      <c r="AS421" s="6"/>
    </row>
    <row r="422" spans="1:47" ht="13.5" customHeight="1" x14ac:dyDescent="0.25">
      <c r="B422" t="s">
        <v>295</v>
      </c>
      <c r="C422" s="9" t="s">
        <v>551</v>
      </c>
      <c r="D422" s="39">
        <v>40074</v>
      </c>
      <c r="F422" t="s">
        <v>903</v>
      </c>
      <c r="G422" s="2"/>
      <c r="H422" s="6">
        <v>42</v>
      </c>
      <c r="I422" s="7">
        <v>1</v>
      </c>
      <c r="M422" s="6">
        <v>28</v>
      </c>
      <c r="N422" s="7">
        <v>1</v>
      </c>
      <c r="R422" s="6">
        <v>18</v>
      </c>
      <c r="S422" s="7">
        <v>3</v>
      </c>
      <c r="W422" s="6">
        <v>14</v>
      </c>
      <c r="X422" s="7">
        <v>0</v>
      </c>
      <c r="Y422" s="8"/>
      <c r="AC422" s="6"/>
      <c r="AD422" s="6"/>
      <c r="AF422" s="6"/>
      <c r="AG422" s="6"/>
      <c r="AI422" s="6"/>
      <c r="AJ422" s="6"/>
      <c r="AR422" s="6"/>
      <c r="AS422" s="6"/>
    </row>
    <row r="423" spans="1:47" ht="13.5" customHeight="1" x14ac:dyDescent="0.25">
      <c r="B423" t="s">
        <v>295</v>
      </c>
      <c r="C423" s="9" t="s">
        <v>437</v>
      </c>
      <c r="D423" s="39">
        <v>40074</v>
      </c>
      <c r="E423">
        <v>21</v>
      </c>
      <c r="F423" t="s">
        <v>678</v>
      </c>
      <c r="G423" s="2" t="s">
        <v>82</v>
      </c>
      <c r="H423" s="6">
        <v>43</v>
      </c>
      <c r="I423" s="7">
        <v>2</v>
      </c>
      <c r="M423" s="6">
        <v>26</v>
      </c>
      <c r="N423" s="7">
        <v>1</v>
      </c>
      <c r="R423" s="6">
        <v>19</v>
      </c>
      <c r="S423" s="7">
        <v>0</v>
      </c>
      <c r="W423" s="6">
        <v>17</v>
      </c>
      <c r="X423" s="7">
        <v>1</v>
      </c>
      <c r="Y423" s="8" t="s">
        <v>639</v>
      </c>
      <c r="AC423" s="6"/>
      <c r="AD423" s="6"/>
      <c r="AF423" s="6"/>
      <c r="AG423" s="6"/>
      <c r="AI423" s="6"/>
      <c r="AJ423" s="6"/>
      <c r="AR423" s="6"/>
      <c r="AS423" s="6"/>
    </row>
    <row r="424" spans="1:47" ht="13.5" customHeight="1" x14ac:dyDescent="0.25">
      <c r="B424" t="s">
        <v>295</v>
      </c>
      <c r="C424" s="9" t="s">
        <v>598</v>
      </c>
      <c r="D424" s="39">
        <v>40076</v>
      </c>
      <c r="E424">
        <v>21</v>
      </c>
      <c r="F424" t="s">
        <v>821</v>
      </c>
      <c r="G424" s="2" t="s">
        <v>182</v>
      </c>
      <c r="H424" s="6">
        <v>39</v>
      </c>
      <c r="I424" s="7"/>
      <c r="J424" s="35">
        <v>39</v>
      </c>
      <c r="K424" s="35">
        <v>39</v>
      </c>
      <c r="L424" s="35">
        <f t="shared" ref="L424:L430" si="9">J424-K424</f>
        <v>0</v>
      </c>
      <c r="M424" s="6">
        <v>30</v>
      </c>
      <c r="N424" s="7"/>
      <c r="O424" s="35">
        <v>30</v>
      </c>
      <c r="P424" s="35">
        <v>30</v>
      </c>
      <c r="Q424" s="35">
        <f t="shared" ref="Q424:Q430" si="10">O424-P424</f>
        <v>0</v>
      </c>
      <c r="R424" s="6">
        <v>17</v>
      </c>
      <c r="S424" s="7"/>
      <c r="T424" s="35">
        <v>18</v>
      </c>
      <c r="U424" s="35">
        <v>17</v>
      </c>
      <c r="V424" s="35">
        <f t="shared" ref="V424:V430" si="11">T424-U424</f>
        <v>1</v>
      </c>
      <c r="W424" s="6">
        <v>9</v>
      </c>
      <c r="X424" s="7"/>
      <c r="Y424" s="8" t="s">
        <v>842</v>
      </c>
      <c r="Z424" t="s">
        <v>904</v>
      </c>
      <c r="AC424" s="6"/>
      <c r="AD424" s="6"/>
      <c r="AF424" s="6">
        <v>28</v>
      </c>
      <c r="AG424" s="6">
        <v>68</v>
      </c>
      <c r="AH424" s="7">
        <f>AF424-AG424</f>
        <v>-40</v>
      </c>
      <c r="AI424" s="6">
        <v>42</v>
      </c>
      <c r="AJ424" s="6">
        <v>31</v>
      </c>
      <c r="AK424" s="7">
        <f>AI424-AJ424</f>
        <v>11</v>
      </c>
      <c r="AL424" s="4" t="s">
        <v>826</v>
      </c>
      <c r="AR424" s="6"/>
      <c r="AS424" s="6"/>
    </row>
    <row r="425" spans="1:47" ht="13.5" customHeight="1" x14ac:dyDescent="0.25">
      <c r="B425" t="s">
        <v>295</v>
      </c>
      <c r="C425" s="9" t="s">
        <v>434</v>
      </c>
      <c r="D425" s="39">
        <v>40077</v>
      </c>
      <c r="E425">
        <v>22</v>
      </c>
      <c r="F425" t="s">
        <v>821</v>
      </c>
      <c r="G425" s="2" t="s">
        <v>182</v>
      </c>
      <c r="H425" s="6">
        <v>39</v>
      </c>
      <c r="I425" s="7">
        <v>0</v>
      </c>
      <c r="J425" s="35">
        <v>39</v>
      </c>
      <c r="K425" s="35">
        <v>39</v>
      </c>
      <c r="L425" s="35">
        <f t="shared" si="9"/>
        <v>0</v>
      </c>
      <c r="M425" s="6">
        <v>27</v>
      </c>
      <c r="N425" s="7">
        <v>-3</v>
      </c>
      <c r="O425" s="35">
        <v>27</v>
      </c>
      <c r="P425" s="35">
        <v>28</v>
      </c>
      <c r="Q425" s="35">
        <f t="shared" si="10"/>
        <v>-1</v>
      </c>
      <c r="R425" s="6">
        <v>20</v>
      </c>
      <c r="S425" s="7">
        <v>3</v>
      </c>
      <c r="T425" s="35">
        <v>21</v>
      </c>
      <c r="U425" s="35">
        <v>19</v>
      </c>
      <c r="V425" s="35">
        <f t="shared" si="11"/>
        <v>2</v>
      </c>
      <c r="W425" s="6">
        <v>12</v>
      </c>
      <c r="X425" s="7">
        <v>3</v>
      </c>
      <c r="Y425" s="8" t="s">
        <v>842</v>
      </c>
      <c r="Z425" t="s">
        <v>904</v>
      </c>
      <c r="AC425" s="6"/>
      <c r="AD425" s="6"/>
      <c r="AF425" s="6"/>
      <c r="AG425" s="6"/>
      <c r="AI425" s="6"/>
      <c r="AJ425" s="6"/>
      <c r="AR425" s="6"/>
      <c r="AS425" s="6"/>
    </row>
    <row r="426" spans="1:47" ht="13.5" customHeight="1" x14ac:dyDescent="0.25">
      <c r="B426" t="s">
        <v>295</v>
      </c>
      <c r="C426" s="9" t="s">
        <v>675</v>
      </c>
      <c r="D426" s="39">
        <v>40078</v>
      </c>
      <c r="E426">
        <v>23</v>
      </c>
      <c r="F426" t="s">
        <v>821</v>
      </c>
      <c r="G426" s="2" t="s">
        <v>182</v>
      </c>
      <c r="H426" s="6">
        <v>38</v>
      </c>
      <c r="I426" s="7">
        <v>-1</v>
      </c>
      <c r="J426" s="35">
        <v>36</v>
      </c>
      <c r="K426" s="35">
        <v>40</v>
      </c>
      <c r="L426" s="35">
        <f t="shared" si="9"/>
        <v>-4</v>
      </c>
      <c r="M426" s="6">
        <v>28</v>
      </c>
      <c r="N426" s="7">
        <v>1</v>
      </c>
      <c r="O426" s="35">
        <v>31</v>
      </c>
      <c r="P426" s="35">
        <v>25</v>
      </c>
      <c r="Q426" s="35">
        <f t="shared" si="10"/>
        <v>6</v>
      </c>
      <c r="R426" s="6">
        <v>19</v>
      </c>
      <c r="S426" s="7">
        <v>-1</v>
      </c>
      <c r="T426" s="35">
        <v>17</v>
      </c>
      <c r="U426" s="35">
        <v>21</v>
      </c>
      <c r="V426" s="35">
        <f t="shared" si="11"/>
        <v>-4</v>
      </c>
      <c r="W426" s="6">
        <v>10</v>
      </c>
      <c r="X426" s="7">
        <v>-2</v>
      </c>
      <c r="Y426" s="8" t="s">
        <v>842</v>
      </c>
      <c r="Z426" t="s">
        <v>904</v>
      </c>
      <c r="AC426" s="6"/>
      <c r="AD426" s="6"/>
      <c r="AF426" s="6"/>
      <c r="AG426" s="6"/>
      <c r="AI426" s="6"/>
      <c r="AJ426" s="6"/>
      <c r="AR426" s="6"/>
      <c r="AS426" s="6"/>
    </row>
    <row r="427" spans="1:47" ht="13.5" customHeight="1" x14ac:dyDescent="0.25">
      <c r="B427" t="s">
        <v>295</v>
      </c>
      <c r="C427" s="9" t="s">
        <v>688</v>
      </c>
      <c r="D427" s="39">
        <v>40078</v>
      </c>
      <c r="E427">
        <v>26</v>
      </c>
      <c r="F427" t="s">
        <v>821</v>
      </c>
      <c r="G427" s="2" t="s">
        <v>54</v>
      </c>
      <c r="H427" s="6">
        <v>39</v>
      </c>
      <c r="I427" s="7">
        <v>-2</v>
      </c>
      <c r="J427" s="35">
        <v>36</v>
      </c>
      <c r="K427" s="35">
        <v>43</v>
      </c>
      <c r="L427" s="35">
        <f t="shared" si="9"/>
        <v>-7</v>
      </c>
      <c r="M427" s="6">
        <v>26</v>
      </c>
      <c r="N427" s="7">
        <v>-1</v>
      </c>
      <c r="O427" s="35">
        <v>28</v>
      </c>
      <c r="P427" s="35">
        <v>24</v>
      </c>
      <c r="Q427" s="35">
        <f t="shared" si="10"/>
        <v>4</v>
      </c>
      <c r="R427" s="6">
        <v>20</v>
      </c>
      <c r="S427" s="7">
        <v>3</v>
      </c>
      <c r="T427" s="35">
        <v>20</v>
      </c>
      <c r="U427" s="35">
        <v>20</v>
      </c>
      <c r="V427" s="35">
        <f t="shared" si="11"/>
        <v>0</v>
      </c>
      <c r="W427" s="6">
        <v>13</v>
      </c>
      <c r="X427" s="7">
        <v>-1</v>
      </c>
      <c r="Y427" s="8" t="s">
        <v>842</v>
      </c>
      <c r="AC427" s="6">
        <v>52</v>
      </c>
      <c r="AD427" s="6">
        <v>30</v>
      </c>
      <c r="AE427" s="7">
        <f>AC427-AD427</f>
        <v>22</v>
      </c>
      <c r="AF427" s="6">
        <v>20</v>
      </c>
      <c r="AG427" s="6">
        <v>71</v>
      </c>
      <c r="AH427" s="7">
        <f>AF427-AG427</f>
        <v>-51</v>
      </c>
      <c r="AI427" s="6"/>
      <c r="AJ427" s="6"/>
      <c r="AL427" s="4" t="s">
        <v>875</v>
      </c>
      <c r="AR427" s="6"/>
      <c r="AS427" s="6"/>
    </row>
    <row r="428" spans="1:47" ht="13.5" customHeight="1" x14ac:dyDescent="0.25">
      <c r="B428" t="s">
        <v>295</v>
      </c>
      <c r="C428" s="9" t="s">
        <v>625</v>
      </c>
      <c r="D428" s="39">
        <v>40079</v>
      </c>
      <c r="E428">
        <v>24</v>
      </c>
      <c r="F428" t="s">
        <v>821</v>
      </c>
      <c r="G428" s="2" t="s">
        <v>182</v>
      </c>
      <c r="H428" s="6">
        <v>38</v>
      </c>
      <c r="I428" s="7">
        <v>0</v>
      </c>
      <c r="J428" s="35">
        <v>34</v>
      </c>
      <c r="K428" s="35">
        <v>42</v>
      </c>
      <c r="L428" s="35">
        <f t="shared" si="9"/>
        <v>-8</v>
      </c>
      <c r="M428" s="6">
        <v>25</v>
      </c>
      <c r="N428" s="7">
        <v>-3</v>
      </c>
      <c r="O428" s="35">
        <v>28</v>
      </c>
      <c r="P428" s="35">
        <v>22</v>
      </c>
      <c r="Q428" s="35">
        <f t="shared" si="10"/>
        <v>6</v>
      </c>
      <c r="R428" s="6">
        <v>23</v>
      </c>
      <c r="S428" s="7">
        <v>4</v>
      </c>
      <c r="T428" s="35">
        <v>23</v>
      </c>
      <c r="U428" s="35">
        <v>23</v>
      </c>
      <c r="V428" s="35">
        <f t="shared" si="11"/>
        <v>0</v>
      </c>
      <c r="W428" s="6">
        <v>13</v>
      </c>
      <c r="X428" s="7">
        <v>3</v>
      </c>
      <c r="Y428" s="8" t="s">
        <v>842</v>
      </c>
      <c r="Z428" t="s">
        <v>904</v>
      </c>
      <c r="AC428" s="6"/>
      <c r="AD428" s="6"/>
      <c r="AF428" s="6"/>
      <c r="AG428" s="6"/>
      <c r="AI428" s="6"/>
      <c r="AJ428" s="6"/>
      <c r="AR428" s="6"/>
      <c r="AS428" s="6"/>
    </row>
    <row r="429" spans="1:47" ht="13.5" customHeight="1" x14ac:dyDescent="0.25">
      <c r="B429" t="s">
        <v>295</v>
      </c>
      <c r="C429" s="9" t="s">
        <v>625</v>
      </c>
      <c r="D429" s="39">
        <v>40079</v>
      </c>
      <c r="E429">
        <v>27</v>
      </c>
      <c r="F429" t="s">
        <v>678</v>
      </c>
      <c r="G429" s="2" t="s">
        <v>136</v>
      </c>
      <c r="H429" s="6">
        <v>40</v>
      </c>
      <c r="I429" s="7">
        <v>-3</v>
      </c>
      <c r="M429" s="6">
        <v>26</v>
      </c>
      <c r="N429" s="7">
        <v>0</v>
      </c>
      <c r="R429" s="6">
        <v>23</v>
      </c>
      <c r="S429" s="7">
        <v>4</v>
      </c>
      <c r="W429" s="6">
        <v>14</v>
      </c>
      <c r="X429" s="7">
        <v>-3</v>
      </c>
      <c r="Y429" s="8" t="s">
        <v>639</v>
      </c>
      <c r="AC429" s="6"/>
      <c r="AD429" s="6"/>
      <c r="AF429" s="6"/>
      <c r="AG429" s="6"/>
      <c r="AI429" s="6"/>
      <c r="AJ429" s="6"/>
      <c r="AR429" s="6"/>
      <c r="AS429" s="6"/>
    </row>
    <row r="430" spans="1:47" ht="13.5" customHeight="1" x14ac:dyDescent="0.25">
      <c r="B430" t="s">
        <v>295</v>
      </c>
      <c r="C430" s="9" t="s">
        <v>432</v>
      </c>
      <c r="D430" s="39">
        <v>40080</v>
      </c>
      <c r="E430">
        <v>25</v>
      </c>
      <c r="F430" t="s">
        <v>821</v>
      </c>
      <c r="G430" s="2" t="s">
        <v>182</v>
      </c>
      <c r="H430" s="6">
        <v>40</v>
      </c>
      <c r="I430" s="7">
        <v>2</v>
      </c>
      <c r="J430" s="35">
        <v>38</v>
      </c>
      <c r="K430" s="35">
        <v>43</v>
      </c>
      <c r="L430" s="35">
        <f t="shared" si="9"/>
        <v>-5</v>
      </c>
      <c r="M430" s="6">
        <v>24</v>
      </c>
      <c r="N430" s="7">
        <v>-1</v>
      </c>
      <c r="O430" s="35">
        <v>22</v>
      </c>
      <c r="P430" s="35">
        <v>27</v>
      </c>
      <c r="Q430" s="35">
        <f t="shared" si="10"/>
        <v>-5</v>
      </c>
      <c r="R430" s="6">
        <v>21</v>
      </c>
      <c r="S430" s="7">
        <v>-2</v>
      </c>
      <c r="T430" s="35">
        <v>24</v>
      </c>
      <c r="U430" s="35">
        <v>19</v>
      </c>
      <c r="V430" s="35">
        <f t="shared" si="11"/>
        <v>5</v>
      </c>
      <c r="W430" s="6">
        <v>16</v>
      </c>
      <c r="X430" s="7">
        <v>3</v>
      </c>
      <c r="Y430" s="8" t="s">
        <v>842</v>
      </c>
      <c r="Z430" t="s">
        <v>904</v>
      </c>
      <c r="AC430" s="6"/>
      <c r="AD430" s="6"/>
      <c r="AF430" s="6"/>
      <c r="AG430" s="6"/>
      <c r="AI430" s="6">
        <v>54</v>
      </c>
      <c r="AJ430" s="6">
        <v>21</v>
      </c>
      <c r="AK430" s="7">
        <f>AI430-AJ430</f>
        <v>33</v>
      </c>
      <c r="AL430" s="4" t="s">
        <v>826</v>
      </c>
      <c r="AR430" s="6"/>
      <c r="AS430" s="6"/>
    </row>
    <row r="431" spans="1:47" ht="13.5" customHeight="1" x14ac:dyDescent="0.25">
      <c r="A431" s="3"/>
      <c r="B431" t="s">
        <v>295</v>
      </c>
      <c r="C431" s="52" t="s">
        <v>432</v>
      </c>
      <c r="D431" s="39">
        <v>40080</v>
      </c>
      <c r="E431">
        <v>27</v>
      </c>
      <c r="F431" t="s">
        <v>844</v>
      </c>
      <c r="G431" s="2" t="s">
        <v>124</v>
      </c>
      <c r="H431" s="6">
        <v>40</v>
      </c>
      <c r="I431" s="7">
        <v>4</v>
      </c>
      <c r="M431" s="6">
        <v>25</v>
      </c>
      <c r="N431" s="7">
        <v>1</v>
      </c>
      <c r="R431" s="6">
        <v>22</v>
      </c>
      <c r="S431" s="7">
        <v>5</v>
      </c>
      <c r="W431" s="6">
        <v>15</v>
      </c>
      <c r="X431" s="7">
        <v>3</v>
      </c>
      <c r="Y431" s="8" t="s">
        <v>842</v>
      </c>
      <c r="AC431" s="6"/>
      <c r="AD431" s="6"/>
      <c r="AF431" s="6"/>
      <c r="AG431" s="6"/>
      <c r="AI431" s="6"/>
      <c r="AJ431" s="6"/>
      <c r="AK431" s="7"/>
      <c r="AR431" s="6"/>
      <c r="AS431" s="6"/>
    </row>
    <row r="432" spans="1:47" ht="13.2" customHeight="1" x14ac:dyDescent="0.25">
      <c r="B432" t="s">
        <v>295</v>
      </c>
      <c r="C432" s="9" t="s">
        <v>565</v>
      </c>
      <c r="D432" s="39">
        <v>40081</v>
      </c>
      <c r="F432" t="s">
        <v>903</v>
      </c>
      <c r="G432" s="2"/>
      <c r="H432" s="6">
        <v>40</v>
      </c>
      <c r="I432" s="7">
        <v>-2</v>
      </c>
      <c r="M432" s="6">
        <v>26</v>
      </c>
      <c r="N432" s="7">
        <v>-2</v>
      </c>
      <c r="R432" s="6">
        <v>18</v>
      </c>
      <c r="S432" s="7">
        <v>0</v>
      </c>
      <c r="W432" s="6">
        <v>14</v>
      </c>
      <c r="X432" s="7">
        <v>0</v>
      </c>
      <c r="Y432" s="8"/>
      <c r="AC432" s="6"/>
      <c r="AD432" s="6"/>
      <c r="AF432" s="6"/>
      <c r="AG432" s="6"/>
      <c r="AI432" s="6"/>
      <c r="AJ432" s="6"/>
      <c r="AK432" s="7"/>
      <c r="AR432" s="6"/>
      <c r="AS432" s="6"/>
    </row>
    <row r="433" spans="2:45" ht="13.5" customHeight="1" x14ac:dyDescent="0.25">
      <c r="B433" t="s">
        <v>295</v>
      </c>
      <c r="C433" s="9" t="s">
        <v>566</v>
      </c>
      <c r="D433" s="39">
        <v>40081</v>
      </c>
      <c r="E433">
        <v>28</v>
      </c>
      <c r="F433" t="s">
        <v>886</v>
      </c>
      <c r="G433" s="2" t="s">
        <v>96</v>
      </c>
      <c r="H433" s="6">
        <v>38</v>
      </c>
      <c r="I433" s="7">
        <v>-2</v>
      </c>
      <c r="J433" s="35">
        <v>42</v>
      </c>
      <c r="K433" s="35">
        <v>35</v>
      </c>
      <c r="L433" s="35">
        <f t="shared" ref="L433:L441" si="12">J433-K433</f>
        <v>7</v>
      </c>
      <c r="M433" s="6">
        <v>23</v>
      </c>
      <c r="N433" s="7">
        <v>-1</v>
      </c>
      <c r="O433" s="35">
        <v>22</v>
      </c>
      <c r="P433" s="35">
        <v>25</v>
      </c>
      <c r="Q433" s="35">
        <f t="shared" ref="Q433:Q441" si="13">O433-P433</f>
        <v>-3</v>
      </c>
      <c r="R433" s="6">
        <v>23</v>
      </c>
      <c r="S433" s="7">
        <v>2</v>
      </c>
      <c r="T433" s="35">
        <v>18</v>
      </c>
      <c r="U433" s="35">
        <v>27</v>
      </c>
      <c r="V433" s="35">
        <f t="shared" ref="V433:V441" si="14">T433-U433</f>
        <v>-9</v>
      </c>
      <c r="W433" s="6">
        <v>15</v>
      </c>
      <c r="X433" s="7">
        <v>-1</v>
      </c>
      <c r="Y433" s="8" t="s">
        <v>639</v>
      </c>
      <c r="AC433" s="6"/>
      <c r="AD433" s="6"/>
      <c r="AF433" s="6"/>
      <c r="AG433" s="6"/>
      <c r="AI433" s="6"/>
      <c r="AJ433" s="6"/>
      <c r="AR433" s="6"/>
      <c r="AS433" s="6"/>
    </row>
    <row r="434" spans="2:45" ht="13.5" customHeight="1" x14ac:dyDescent="0.25">
      <c r="B434" t="s">
        <v>295</v>
      </c>
      <c r="C434" s="9" t="s">
        <v>566</v>
      </c>
      <c r="D434" s="39">
        <v>40081</v>
      </c>
      <c r="F434" t="s">
        <v>577</v>
      </c>
      <c r="G434" s="2"/>
      <c r="H434" s="6">
        <v>36</v>
      </c>
      <c r="I434" s="7">
        <v>-7</v>
      </c>
      <c r="J434" s="35">
        <v>35</v>
      </c>
      <c r="K434" s="35">
        <v>37</v>
      </c>
      <c r="L434" s="35">
        <f t="shared" si="12"/>
        <v>-2</v>
      </c>
      <c r="M434" s="6">
        <v>24</v>
      </c>
      <c r="N434" s="7">
        <v>-2</v>
      </c>
      <c r="O434" s="35">
        <v>25</v>
      </c>
      <c r="P434" s="35">
        <v>24</v>
      </c>
      <c r="Q434" s="35">
        <f t="shared" si="13"/>
        <v>1</v>
      </c>
      <c r="R434" s="6">
        <v>25</v>
      </c>
      <c r="S434" s="7">
        <v>8</v>
      </c>
      <c r="T434" s="35">
        <v>24</v>
      </c>
      <c r="U434" s="35">
        <v>27</v>
      </c>
      <c r="V434" s="35">
        <f t="shared" si="14"/>
        <v>-3</v>
      </c>
      <c r="W434" s="103">
        <v>12</v>
      </c>
      <c r="X434" s="7">
        <v>-5</v>
      </c>
      <c r="Y434" s="8" t="s">
        <v>639</v>
      </c>
      <c r="Z434" t="s">
        <v>840</v>
      </c>
      <c r="AC434" s="6">
        <v>45</v>
      </c>
      <c r="AD434" s="6">
        <v>39</v>
      </c>
      <c r="AE434" s="7">
        <f>AC434-AD434</f>
        <v>6</v>
      </c>
      <c r="AF434" s="6">
        <v>29</v>
      </c>
      <c r="AG434" s="6">
        <v>65</v>
      </c>
      <c r="AH434" s="7">
        <f>AF434-AG434</f>
        <v>-36</v>
      </c>
      <c r="AI434" s="6">
        <v>48</v>
      </c>
      <c r="AJ434" s="6">
        <v>27</v>
      </c>
      <c r="AK434" s="7">
        <f>AI434-AJ434</f>
        <v>21</v>
      </c>
      <c r="AL434" s="4" t="s">
        <v>870</v>
      </c>
      <c r="AR434" s="6"/>
      <c r="AS434" s="6"/>
    </row>
    <row r="435" spans="2:45" ht="13.5" customHeight="1" x14ac:dyDescent="0.25">
      <c r="B435" t="s">
        <v>295</v>
      </c>
      <c r="C435" s="9" t="s">
        <v>602</v>
      </c>
      <c r="D435" s="39">
        <v>40083</v>
      </c>
      <c r="E435">
        <v>28</v>
      </c>
      <c r="F435" t="s">
        <v>821</v>
      </c>
      <c r="G435" s="2" t="s">
        <v>182</v>
      </c>
      <c r="H435" s="6">
        <v>39</v>
      </c>
      <c r="I435" s="7">
        <v>-1</v>
      </c>
      <c r="J435" s="35">
        <v>35</v>
      </c>
      <c r="K435" s="35">
        <v>43</v>
      </c>
      <c r="L435" s="35">
        <f t="shared" si="12"/>
        <v>-8</v>
      </c>
      <c r="M435" s="6">
        <v>29</v>
      </c>
      <c r="N435" s="7">
        <v>5</v>
      </c>
      <c r="O435" s="35">
        <v>32</v>
      </c>
      <c r="P435" s="35">
        <v>25</v>
      </c>
      <c r="Q435" s="35">
        <f t="shared" si="13"/>
        <v>7</v>
      </c>
      <c r="R435" s="6">
        <v>20</v>
      </c>
      <c r="S435" s="7">
        <v>-1</v>
      </c>
      <c r="T435" s="35">
        <v>22</v>
      </c>
      <c r="U435" s="35">
        <v>18</v>
      </c>
      <c r="V435" s="35">
        <f t="shared" si="14"/>
        <v>4</v>
      </c>
      <c r="W435" s="6">
        <v>10</v>
      </c>
      <c r="X435" s="7">
        <v>-6</v>
      </c>
      <c r="Y435" s="8" t="s">
        <v>842</v>
      </c>
      <c r="Z435" t="s">
        <v>904</v>
      </c>
      <c r="AC435" s="6">
        <v>56</v>
      </c>
      <c r="AD435" s="6">
        <v>34</v>
      </c>
      <c r="AE435" s="7">
        <f>AC435-AD435</f>
        <v>22</v>
      </c>
      <c r="AF435" s="6">
        <v>29</v>
      </c>
      <c r="AG435" s="6">
        <v>66</v>
      </c>
      <c r="AH435" s="7">
        <f>AF435-AG435</f>
        <v>-37</v>
      </c>
      <c r="AI435" s="6">
        <v>44</v>
      </c>
      <c r="AJ435" s="6">
        <v>21</v>
      </c>
      <c r="AK435" s="7">
        <f>AI435-AJ435</f>
        <v>23</v>
      </c>
      <c r="AL435" s="4" t="s">
        <v>826</v>
      </c>
      <c r="AR435" s="6"/>
      <c r="AS435" s="6"/>
    </row>
    <row r="436" spans="2:45" ht="13.5" customHeight="1" x14ac:dyDescent="0.25">
      <c r="B436" t="s">
        <v>295</v>
      </c>
      <c r="C436" s="9" t="s">
        <v>660</v>
      </c>
      <c r="D436" s="39">
        <v>40084</v>
      </c>
      <c r="E436">
        <v>29</v>
      </c>
      <c r="F436" t="s">
        <v>821</v>
      </c>
      <c r="G436" s="2" t="s">
        <v>182</v>
      </c>
      <c r="H436" s="6">
        <v>40</v>
      </c>
      <c r="I436" s="7">
        <v>1</v>
      </c>
      <c r="J436" s="35">
        <v>39</v>
      </c>
      <c r="K436" s="35">
        <v>42</v>
      </c>
      <c r="L436" s="35">
        <f t="shared" si="12"/>
        <v>-3</v>
      </c>
      <c r="M436" s="6">
        <v>29</v>
      </c>
      <c r="N436" s="7">
        <v>0</v>
      </c>
      <c r="O436" s="35">
        <v>29</v>
      </c>
      <c r="P436" s="35">
        <v>29</v>
      </c>
      <c r="Q436" s="35">
        <f t="shared" si="13"/>
        <v>0</v>
      </c>
      <c r="R436" s="6">
        <v>18</v>
      </c>
      <c r="S436" s="7">
        <v>-2</v>
      </c>
      <c r="T436" s="35">
        <v>20</v>
      </c>
      <c r="U436" s="35">
        <v>15</v>
      </c>
      <c r="V436" s="35">
        <f t="shared" si="14"/>
        <v>5</v>
      </c>
      <c r="W436" s="6">
        <v>11</v>
      </c>
      <c r="X436" s="7">
        <v>1</v>
      </c>
      <c r="Y436" s="8" t="s">
        <v>842</v>
      </c>
      <c r="Z436" t="s">
        <v>904</v>
      </c>
      <c r="AC436" s="6"/>
      <c r="AD436" s="6"/>
      <c r="AF436" s="6"/>
      <c r="AG436" s="6"/>
      <c r="AI436" s="6"/>
      <c r="AJ436" s="6"/>
      <c r="AR436" s="6"/>
      <c r="AS436" s="6"/>
    </row>
    <row r="437" spans="2:45" ht="13.5" customHeight="1" x14ac:dyDescent="0.25">
      <c r="B437" t="s">
        <v>295</v>
      </c>
      <c r="C437" s="9" t="s">
        <v>603</v>
      </c>
      <c r="D437" s="39">
        <v>40085</v>
      </c>
      <c r="E437">
        <v>30</v>
      </c>
      <c r="F437" t="s">
        <v>821</v>
      </c>
      <c r="G437" s="2" t="s">
        <v>182</v>
      </c>
      <c r="H437" s="6">
        <v>37</v>
      </c>
      <c r="I437" s="7">
        <v>-3</v>
      </c>
      <c r="J437" s="35">
        <v>36</v>
      </c>
      <c r="K437" s="35">
        <v>39</v>
      </c>
      <c r="L437" s="35">
        <f t="shared" si="12"/>
        <v>-3</v>
      </c>
      <c r="M437" s="6">
        <v>30</v>
      </c>
      <c r="N437" s="7">
        <v>1</v>
      </c>
      <c r="O437" s="35">
        <v>29</v>
      </c>
      <c r="P437" s="35">
        <v>30</v>
      </c>
      <c r="Q437" s="35">
        <f t="shared" si="13"/>
        <v>-1</v>
      </c>
      <c r="R437" s="6">
        <v>21</v>
      </c>
      <c r="S437" s="7">
        <v>3</v>
      </c>
      <c r="T437" s="35">
        <v>22</v>
      </c>
      <c r="U437" s="35">
        <v>20</v>
      </c>
      <c r="V437" s="35">
        <f t="shared" si="14"/>
        <v>2</v>
      </c>
      <c r="W437" s="6">
        <v>7</v>
      </c>
      <c r="X437" s="7">
        <v>-4</v>
      </c>
      <c r="Y437" s="8" t="s">
        <v>842</v>
      </c>
      <c r="Z437" t="s">
        <v>904</v>
      </c>
      <c r="AC437" s="6"/>
      <c r="AD437" s="6"/>
      <c r="AF437" s="6">
        <v>32</v>
      </c>
      <c r="AG437" s="6">
        <v>64</v>
      </c>
      <c r="AH437" s="7">
        <f>AF437-AG437</f>
        <v>-32</v>
      </c>
      <c r="AI437" s="6"/>
      <c r="AJ437" s="6"/>
      <c r="AL437" s="4" t="s">
        <v>826</v>
      </c>
      <c r="AR437" s="6"/>
      <c r="AS437" s="6"/>
    </row>
    <row r="438" spans="2:45" ht="13.5" customHeight="1" x14ac:dyDescent="0.25">
      <c r="B438" t="s">
        <v>295</v>
      </c>
      <c r="C438" s="9" t="s">
        <v>604</v>
      </c>
      <c r="D438" s="39">
        <v>40085</v>
      </c>
      <c r="E438">
        <v>4</v>
      </c>
      <c r="F438" t="s">
        <v>821</v>
      </c>
      <c r="G438" s="2" t="s">
        <v>148</v>
      </c>
      <c r="H438" s="6">
        <v>40</v>
      </c>
      <c r="I438" s="7">
        <v>1</v>
      </c>
      <c r="J438" s="35">
        <v>38</v>
      </c>
      <c r="K438" s="35">
        <v>42</v>
      </c>
      <c r="L438" s="35">
        <f t="shared" si="12"/>
        <v>-4</v>
      </c>
      <c r="M438" s="6">
        <v>28</v>
      </c>
      <c r="N438" s="7">
        <v>2</v>
      </c>
      <c r="O438" s="35">
        <v>28</v>
      </c>
      <c r="P438" s="35">
        <v>27</v>
      </c>
      <c r="Q438" s="35">
        <f t="shared" si="13"/>
        <v>1</v>
      </c>
      <c r="R438" s="6">
        <v>18</v>
      </c>
      <c r="S438" s="7">
        <v>-2</v>
      </c>
      <c r="T438" s="35">
        <v>17</v>
      </c>
      <c r="U438" s="35">
        <v>19</v>
      </c>
      <c r="V438" s="35">
        <f t="shared" si="14"/>
        <v>-2</v>
      </c>
      <c r="W438" s="6">
        <v>12</v>
      </c>
      <c r="X438" s="7">
        <v>-1</v>
      </c>
      <c r="Y438" s="8" t="s">
        <v>842</v>
      </c>
      <c r="AC438" s="6"/>
      <c r="AD438" s="6"/>
      <c r="AF438" s="6"/>
      <c r="AG438" s="6"/>
      <c r="AR438" s="6"/>
      <c r="AS438" s="6"/>
    </row>
    <row r="439" spans="2:45" ht="13.5" customHeight="1" x14ac:dyDescent="0.25">
      <c r="B439" t="s">
        <v>295</v>
      </c>
      <c r="C439" s="9" t="s">
        <v>582</v>
      </c>
      <c r="D439" s="39">
        <v>40086</v>
      </c>
      <c r="E439">
        <v>1</v>
      </c>
      <c r="F439" t="s">
        <v>821</v>
      </c>
      <c r="G439" s="2" t="s">
        <v>182</v>
      </c>
      <c r="H439" s="6">
        <v>40</v>
      </c>
      <c r="I439" s="7">
        <v>3</v>
      </c>
      <c r="J439" s="35">
        <v>39</v>
      </c>
      <c r="K439" s="35">
        <v>40</v>
      </c>
      <c r="L439" s="35">
        <f t="shared" si="12"/>
        <v>-1</v>
      </c>
      <c r="M439" s="6">
        <v>26</v>
      </c>
      <c r="N439" s="7">
        <v>-4</v>
      </c>
      <c r="O439" s="35">
        <v>27</v>
      </c>
      <c r="P439" s="35">
        <v>25</v>
      </c>
      <c r="Q439" s="35">
        <f t="shared" si="13"/>
        <v>2</v>
      </c>
      <c r="R439" s="6">
        <v>20</v>
      </c>
      <c r="S439" s="7">
        <v>-1</v>
      </c>
      <c r="T439" s="35">
        <v>19</v>
      </c>
      <c r="U439" s="35">
        <v>20</v>
      </c>
      <c r="V439" s="35">
        <f t="shared" si="14"/>
        <v>-1</v>
      </c>
      <c r="W439" s="6">
        <v>14</v>
      </c>
      <c r="X439" s="7">
        <v>7</v>
      </c>
      <c r="Y439" s="8" t="s">
        <v>842</v>
      </c>
      <c r="Z439" t="s">
        <v>904</v>
      </c>
      <c r="AC439" s="6"/>
      <c r="AD439" s="6"/>
      <c r="AF439" s="6">
        <v>31</v>
      </c>
      <c r="AG439" s="6">
        <v>65</v>
      </c>
      <c r="AH439" s="7">
        <f>AF439-AG439</f>
        <v>-34</v>
      </c>
      <c r="AI439" s="6"/>
      <c r="AJ439" s="6"/>
      <c r="AL439" s="4" t="s">
        <v>826</v>
      </c>
      <c r="AR439" s="6"/>
      <c r="AS439" s="6"/>
    </row>
    <row r="440" spans="2:45" ht="13.5" customHeight="1" x14ac:dyDescent="0.25">
      <c r="B440" t="s">
        <v>295</v>
      </c>
      <c r="C440" s="9" t="s">
        <v>582</v>
      </c>
      <c r="D440" s="39">
        <v>40086</v>
      </c>
      <c r="E440">
        <v>4</v>
      </c>
      <c r="F440" t="s">
        <v>886</v>
      </c>
      <c r="G440" s="2" t="s">
        <v>98</v>
      </c>
      <c r="H440" s="6">
        <v>40</v>
      </c>
      <c r="I440" s="7">
        <v>2</v>
      </c>
      <c r="J440" s="35">
        <v>41</v>
      </c>
      <c r="K440" s="35">
        <v>38</v>
      </c>
      <c r="L440" s="35">
        <f t="shared" si="12"/>
        <v>3</v>
      </c>
      <c r="M440" s="6">
        <v>28</v>
      </c>
      <c r="N440" s="7">
        <v>5</v>
      </c>
      <c r="O440" s="35">
        <v>27</v>
      </c>
      <c r="P440" s="35">
        <v>30</v>
      </c>
      <c r="Q440" s="35">
        <f t="shared" si="13"/>
        <v>-3</v>
      </c>
      <c r="R440" s="6">
        <v>19</v>
      </c>
      <c r="S440" s="7">
        <v>-4</v>
      </c>
      <c r="T440" s="35">
        <v>18</v>
      </c>
      <c r="U440" s="35">
        <v>20</v>
      </c>
      <c r="V440" s="35">
        <f t="shared" si="14"/>
        <v>-2</v>
      </c>
      <c r="W440" s="6">
        <v>12</v>
      </c>
      <c r="X440" s="7">
        <v>-3</v>
      </c>
      <c r="Y440" s="8" t="s">
        <v>639</v>
      </c>
      <c r="AC440" s="6"/>
      <c r="AD440" s="6"/>
      <c r="AF440" s="6"/>
      <c r="AG440" s="6"/>
      <c r="AR440" s="6"/>
      <c r="AS440" s="6"/>
    </row>
    <row r="441" spans="2:45" ht="13.5" customHeight="1" x14ac:dyDescent="0.25">
      <c r="B441" t="s">
        <v>297</v>
      </c>
      <c r="C441" s="9" t="s">
        <v>339</v>
      </c>
      <c r="D441" s="39">
        <v>40087</v>
      </c>
      <c r="E441">
        <v>2</v>
      </c>
      <c r="F441" t="s">
        <v>821</v>
      </c>
      <c r="G441" s="2" t="s">
        <v>182</v>
      </c>
      <c r="H441" s="6">
        <v>41</v>
      </c>
      <c r="I441" s="7">
        <v>1</v>
      </c>
      <c r="J441" s="35">
        <v>38</v>
      </c>
      <c r="K441" s="35">
        <v>44</v>
      </c>
      <c r="L441" s="35">
        <f t="shared" si="12"/>
        <v>-6</v>
      </c>
      <c r="M441" s="6">
        <v>29</v>
      </c>
      <c r="N441" s="7">
        <v>3</v>
      </c>
      <c r="O441" s="35">
        <v>31</v>
      </c>
      <c r="P441" s="35">
        <v>28</v>
      </c>
      <c r="Q441" s="35">
        <f t="shared" si="13"/>
        <v>3</v>
      </c>
      <c r="R441" s="6">
        <v>17</v>
      </c>
      <c r="S441" s="7">
        <v>-3</v>
      </c>
      <c r="T441" s="35">
        <v>17</v>
      </c>
      <c r="U441" s="35">
        <v>17</v>
      </c>
      <c r="V441" s="35">
        <f t="shared" si="14"/>
        <v>0</v>
      </c>
      <c r="W441" s="6">
        <v>12</v>
      </c>
      <c r="X441" s="7">
        <v>-2</v>
      </c>
      <c r="Y441" s="8" t="s">
        <v>842</v>
      </c>
      <c r="Z441" t="s">
        <v>904</v>
      </c>
      <c r="AC441" s="6"/>
      <c r="AD441" s="6"/>
      <c r="AF441" s="6"/>
      <c r="AG441" s="6"/>
      <c r="AI441" s="6"/>
      <c r="AJ441" s="6"/>
      <c r="AR441" s="6"/>
      <c r="AS441" s="6"/>
    </row>
    <row r="442" spans="2:45" ht="13.5" customHeight="1" x14ac:dyDescent="0.25">
      <c r="B442" t="s">
        <v>297</v>
      </c>
      <c r="C442" s="9" t="s">
        <v>570</v>
      </c>
      <c r="D442" s="39">
        <v>40088</v>
      </c>
      <c r="F442" t="s">
        <v>903</v>
      </c>
      <c r="G442" s="2"/>
      <c r="H442" s="6">
        <v>42</v>
      </c>
      <c r="I442" s="7">
        <v>2</v>
      </c>
      <c r="M442" s="6">
        <v>29</v>
      </c>
      <c r="N442" s="7">
        <v>3</v>
      </c>
      <c r="R442" s="6">
        <v>16</v>
      </c>
      <c r="S442" s="7">
        <v>-2</v>
      </c>
      <c r="W442" s="6">
        <v>13</v>
      </c>
      <c r="X442" s="7">
        <v>-1</v>
      </c>
      <c r="Y442" s="8"/>
      <c r="AC442" s="6"/>
      <c r="AD442" s="6"/>
      <c r="AF442" s="6"/>
      <c r="AG442" s="6"/>
      <c r="AI442" s="6"/>
      <c r="AJ442" s="6"/>
      <c r="AR442" s="6"/>
      <c r="AS442" s="6"/>
    </row>
    <row r="443" spans="2:45" ht="13.5" customHeight="1" x14ac:dyDescent="0.25">
      <c r="B443" t="s">
        <v>297</v>
      </c>
      <c r="C443" s="9" t="s">
        <v>694</v>
      </c>
      <c r="D443" s="39">
        <v>40090</v>
      </c>
      <c r="E443">
        <v>5</v>
      </c>
      <c r="F443" t="s">
        <v>821</v>
      </c>
      <c r="G443" s="2" t="s">
        <v>182</v>
      </c>
      <c r="H443" s="6">
        <v>40</v>
      </c>
      <c r="I443" s="7">
        <v>-1</v>
      </c>
      <c r="J443" s="35">
        <v>39</v>
      </c>
      <c r="K443" s="35">
        <v>41</v>
      </c>
      <c r="L443" s="35">
        <f>J443-K443</f>
        <v>-2</v>
      </c>
      <c r="M443" s="6">
        <v>27</v>
      </c>
      <c r="N443" s="7">
        <v>-2</v>
      </c>
      <c r="O443" s="35">
        <v>26</v>
      </c>
      <c r="P443" s="35">
        <v>29</v>
      </c>
      <c r="Q443" s="35">
        <f>O443-P443</f>
        <v>-3</v>
      </c>
      <c r="R443" s="6">
        <v>20</v>
      </c>
      <c r="S443" s="7">
        <v>3</v>
      </c>
      <c r="T443" s="35">
        <v>22</v>
      </c>
      <c r="U443" s="35">
        <v>18</v>
      </c>
      <c r="V443" s="35">
        <f>T443-U443</f>
        <v>4</v>
      </c>
      <c r="W443" s="6">
        <v>13</v>
      </c>
      <c r="X443" s="7">
        <v>1</v>
      </c>
      <c r="Y443" s="8" t="s">
        <v>842</v>
      </c>
      <c r="Z443" t="s">
        <v>904</v>
      </c>
      <c r="AC443" s="6">
        <v>54</v>
      </c>
      <c r="AD443" s="6">
        <v>34</v>
      </c>
      <c r="AE443" s="7">
        <f>AC443-AD443</f>
        <v>20</v>
      </c>
      <c r="AF443" s="6">
        <v>28</v>
      </c>
      <c r="AG443" s="6">
        <v>66</v>
      </c>
      <c r="AH443" s="7">
        <f>AF443-AG443</f>
        <v>-38</v>
      </c>
      <c r="AI443" s="6">
        <v>48</v>
      </c>
      <c r="AJ443" s="6">
        <v>27</v>
      </c>
      <c r="AK443" s="7">
        <f>AI443-AJ443</f>
        <v>21</v>
      </c>
      <c r="AL443" s="4" t="s">
        <v>826</v>
      </c>
      <c r="AR443" s="6"/>
      <c r="AS443" s="6"/>
    </row>
    <row r="444" spans="2:45" ht="13.5" customHeight="1" x14ac:dyDescent="0.25">
      <c r="B444" t="s">
        <v>297</v>
      </c>
      <c r="C444" s="9" t="s">
        <v>572</v>
      </c>
      <c r="D444" s="39">
        <v>40091</v>
      </c>
      <c r="E444">
        <v>6</v>
      </c>
      <c r="F444" t="s">
        <v>821</v>
      </c>
      <c r="G444" s="2" t="s">
        <v>182</v>
      </c>
      <c r="H444" s="6">
        <v>41</v>
      </c>
      <c r="I444" s="7">
        <v>1</v>
      </c>
      <c r="J444" s="35">
        <v>39</v>
      </c>
      <c r="K444" s="35">
        <v>43</v>
      </c>
      <c r="L444" s="35">
        <f>J444-K444</f>
        <v>-4</v>
      </c>
      <c r="M444" s="6">
        <v>28</v>
      </c>
      <c r="N444" s="7">
        <v>1</v>
      </c>
      <c r="O444" s="35">
        <v>28</v>
      </c>
      <c r="P444" s="35">
        <v>29</v>
      </c>
      <c r="Q444" s="35">
        <f>O444-P444</f>
        <v>-1</v>
      </c>
      <c r="R444" s="6">
        <v>18</v>
      </c>
      <c r="S444" s="7">
        <v>-2</v>
      </c>
      <c r="T444" s="35">
        <v>17</v>
      </c>
      <c r="U444" s="35">
        <v>18</v>
      </c>
      <c r="V444" s="35">
        <f>T444-U444</f>
        <v>-1</v>
      </c>
      <c r="W444" s="6">
        <v>13</v>
      </c>
      <c r="X444" s="7">
        <v>0</v>
      </c>
      <c r="Y444" s="8" t="s">
        <v>842</v>
      </c>
      <c r="Z444" t="s">
        <v>904</v>
      </c>
      <c r="AC444" s="6"/>
      <c r="AD444" s="6"/>
      <c r="AF444" s="6"/>
      <c r="AG444" s="6"/>
      <c r="AR444" s="6"/>
      <c r="AS444" s="6"/>
    </row>
    <row r="445" spans="2:45" ht="13.5" customHeight="1" x14ac:dyDescent="0.25">
      <c r="B445" t="s">
        <v>297</v>
      </c>
      <c r="C445" s="9" t="s">
        <v>593</v>
      </c>
      <c r="D445" s="39">
        <v>40092</v>
      </c>
      <c r="E445">
        <v>7</v>
      </c>
      <c r="F445" t="s">
        <v>821</v>
      </c>
      <c r="G445" s="2" t="s">
        <v>182</v>
      </c>
      <c r="H445" s="6">
        <v>43</v>
      </c>
      <c r="I445" s="7">
        <v>2</v>
      </c>
      <c r="J445" s="35">
        <v>38</v>
      </c>
      <c r="K445" s="35">
        <v>48</v>
      </c>
      <c r="L445" s="35">
        <f>J445-K445</f>
        <v>-10</v>
      </c>
      <c r="M445" s="6">
        <v>29</v>
      </c>
      <c r="N445" s="7">
        <v>1</v>
      </c>
      <c r="O445" s="35">
        <v>33</v>
      </c>
      <c r="P445" s="35">
        <v>26</v>
      </c>
      <c r="Q445" s="35">
        <f>O445-P445</f>
        <v>7</v>
      </c>
      <c r="R445" s="6">
        <v>17</v>
      </c>
      <c r="S445" s="7">
        <v>-1</v>
      </c>
      <c r="T445" s="35">
        <v>17</v>
      </c>
      <c r="U445" s="35">
        <v>16</v>
      </c>
      <c r="V445" s="35">
        <f>T445-U445</f>
        <v>1</v>
      </c>
      <c r="W445" s="6">
        <v>14</v>
      </c>
      <c r="X445" s="7">
        <v>1</v>
      </c>
      <c r="Y445" s="8" t="s">
        <v>842</v>
      </c>
      <c r="Z445" t="s">
        <v>904</v>
      </c>
      <c r="AC445" s="6"/>
      <c r="AD445" s="6"/>
      <c r="AF445" s="6"/>
      <c r="AG445" s="6"/>
      <c r="AR445" s="6"/>
      <c r="AS445" s="6"/>
    </row>
    <row r="446" spans="2:45" ht="13.5" customHeight="1" x14ac:dyDescent="0.25">
      <c r="B446" t="s">
        <v>297</v>
      </c>
      <c r="C446" s="9" t="s">
        <v>647</v>
      </c>
      <c r="D446" s="39">
        <v>40093</v>
      </c>
      <c r="E446">
        <v>8</v>
      </c>
      <c r="F446" t="s">
        <v>821</v>
      </c>
      <c r="G446" s="2" t="s">
        <v>182</v>
      </c>
      <c r="H446" s="6">
        <v>40</v>
      </c>
      <c r="I446" s="7">
        <v>-3</v>
      </c>
      <c r="J446" s="35">
        <v>39</v>
      </c>
      <c r="K446" s="35">
        <v>42</v>
      </c>
      <c r="L446" s="35">
        <f>J446-K446</f>
        <v>-3</v>
      </c>
      <c r="M446" s="6">
        <v>31</v>
      </c>
      <c r="N446" s="7">
        <v>2</v>
      </c>
      <c r="O446" s="35">
        <v>31</v>
      </c>
      <c r="P446" s="35">
        <v>30</v>
      </c>
      <c r="Q446" s="35">
        <f>O446-P446</f>
        <v>1</v>
      </c>
      <c r="R446" s="6">
        <v>18</v>
      </c>
      <c r="S446" s="7">
        <v>1</v>
      </c>
      <c r="T446" s="35">
        <v>17</v>
      </c>
      <c r="U446" s="35">
        <v>19</v>
      </c>
      <c r="V446" s="35">
        <f>T446-U446</f>
        <v>-2</v>
      </c>
      <c r="W446" s="6">
        <v>9</v>
      </c>
      <c r="X446" s="7">
        <v>-5</v>
      </c>
      <c r="Y446" s="8" t="s">
        <v>842</v>
      </c>
      <c r="Z446" t="s">
        <v>904</v>
      </c>
      <c r="AC446" s="6"/>
      <c r="AD446" s="6"/>
      <c r="AF446" s="6"/>
      <c r="AG446" s="6"/>
      <c r="AR446" s="6"/>
      <c r="AS446" s="6"/>
    </row>
    <row r="447" spans="2:45" ht="13.5" customHeight="1" x14ac:dyDescent="0.25">
      <c r="B447" t="s">
        <v>297</v>
      </c>
      <c r="C447" s="9" t="s">
        <v>647</v>
      </c>
      <c r="D447" s="39">
        <v>40093</v>
      </c>
      <c r="E447">
        <v>11</v>
      </c>
      <c r="F447" t="s">
        <v>678</v>
      </c>
      <c r="G447" s="2" t="s">
        <v>136</v>
      </c>
      <c r="H447" s="6">
        <v>45</v>
      </c>
      <c r="I447" s="7">
        <v>5</v>
      </c>
      <c r="M447" s="6">
        <v>26</v>
      </c>
      <c r="N447" s="7">
        <v>0</v>
      </c>
      <c r="R447" s="6">
        <v>18</v>
      </c>
      <c r="S447" s="7">
        <v>-5</v>
      </c>
      <c r="W447" s="6">
        <v>19</v>
      </c>
      <c r="X447" s="7">
        <v>5</v>
      </c>
      <c r="Y447" s="8" t="s">
        <v>639</v>
      </c>
      <c r="AC447" s="6"/>
      <c r="AD447" s="6"/>
      <c r="AF447" s="6"/>
      <c r="AG447" s="6"/>
      <c r="AR447" s="6"/>
      <c r="AS447" s="6"/>
    </row>
    <row r="448" spans="2:45" ht="13.5" customHeight="1" x14ac:dyDescent="0.25">
      <c r="B448" t="s">
        <v>297</v>
      </c>
      <c r="C448" s="9" t="s">
        <v>419</v>
      </c>
      <c r="D448" s="39">
        <v>40094</v>
      </c>
      <c r="E448">
        <v>9</v>
      </c>
      <c r="F448" t="s">
        <v>821</v>
      </c>
      <c r="G448" s="2" t="s">
        <v>182</v>
      </c>
      <c r="H448" s="6">
        <v>44</v>
      </c>
      <c r="I448" s="7">
        <v>4</v>
      </c>
      <c r="J448" s="35">
        <v>44</v>
      </c>
      <c r="K448" s="35">
        <v>44</v>
      </c>
      <c r="L448" s="35">
        <f>J448-K448</f>
        <v>0</v>
      </c>
      <c r="M448" s="6">
        <v>27</v>
      </c>
      <c r="N448" s="7">
        <v>-4</v>
      </c>
      <c r="O448" s="35">
        <v>27</v>
      </c>
      <c r="P448" s="35">
        <v>28</v>
      </c>
      <c r="Q448" s="35">
        <f>O448-P448</f>
        <v>-1</v>
      </c>
      <c r="R448" s="6">
        <v>17</v>
      </c>
      <c r="S448" s="7">
        <v>-1</v>
      </c>
      <c r="T448" s="35">
        <v>16</v>
      </c>
      <c r="U448" s="35">
        <v>17</v>
      </c>
      <c r="V448" s="35">
        <f>T448-U448</f>
        <v>-1</v>
      </c>
      <c r="W448" s="6">
        <v>17</v>
      </c>
      <c r="X448" s="7">
        <v>8</v>
      </c>
      <c r="Y448" s="8" t="s">
        <v>842</v>
      </c>
      <c r="Z448" t="s">
        <v>904</v>
      </c>
      <c r="AC448" s="6"/>
      <c r="AD448" s="6"/>
      <c r="AF448" s="6"/>
      <c r="AG448" s="6"/>
      <c r="AR448" s="6"/>
      <c r="AS448" s="6"/>
    </row>
    <row r="449" spans="1:47" ht="13.5" customHeight="1" x14ac:dyDescent="0.25">
      <c r="A449" s="3"/>
      <c r="B449" t="s">
        <v>297</v>
      </c>
      <c r="C449" s="52" t="s">
        <v>419</v>
      </c>
      <c r="D449" s="39">
        <v>40094</v>
      </c>
      <c r="E449">
        <v>10</v>
      </c>
      <c r="F449" t="s">
        <v>844</v>
      </c>
      <c r="G449" s="2" t="s">
        <v>46</v>
      </c>
      <c r="H449" s="6">
        <v>42</v>
      </c>
      <c r="I449" s="7">
        <v>2</v>
      </c>
      <c r="M449" s="6">
        <v>28</v>
      </c>
      <c r="N449" s="7">
        <v>3</v>
      </c>
      <c r="R449" s="6">
        <v>20</v>
      </c>
      <c r="S449" s="7">
        <v>-2</v>
      </c>
      <c r="W449" s="6">
        <v>14</v>
      </c>
      <c r="X449" s="7">
        <v>-1</v>
      </c>
      <c r="Y449" s="8" t="s">
        <v>842</v>
      </c>
      <c r="AC449" s="6"/>
      <c r="AD449" s="6"/>
      <c r="AF449" s="6"/>
      <c r="AG449" s="6"/>
      <c r="AR449" s="6"/>
      <c r="AS449" s="6"/>
    </row>
    <row r="450" spans="1:47" ht="13.5" customHeight="1" x14ac:dyDescent="0.25">
      <c r="B450" t="s">
        <v>297</v>
      </c>
      <c r="C450" s="9" t="s">
        <v>419</v>
      </c>
      <c r="D450" s="39">
        <v>40094</v>
      </c>
      <c r="E450">
        <v>10</v>
      </c>
      <c r="F450" t="s">
        <v>821</v>
      </c>
      <c r="G450" s="2" t="s">
        <v>196</v>
      </c>
      <c r="H450" s="6">
        <v>42</v>
      </c>
      <c r="I450" s="7">
        <v>2</v>
      </c>
      <c r="J450" s="35">
        <v>40</v>
      </c>
      <c r="K450" s="35">
        <v>45</v>
      </c>
      <c r="L450" s="35">
        <f>J450-K450</f>
        <v>-5</v>
      </c>
      <c r="M450" s="6">
        <v>28</v>
      </c>
      <c r="N450" s="7">
        <v>0</v>
      </c>
      <c r="O450" s="35">
        <v>30</v>
      </c>
      <c r="P450" s="35">
        <v>26</v>
      </c>
      <c r="Q450" s="35">
        <f>O450-P450</f>
        <v>4</v>
      </c>
      <c r="R450" s="6">
        <v>18</v>
      </c>
      <c r="S450" s="7">
        <v>1</v>
      </c>
      <c r="T450" s="35">
        <v>18</v>
      </c>
      <c r="U450" s="35">
        <v>18</v>
      </c>
      <c r="V450" s="35">
        <f>T450-U450</f>
        <v>0</v>
      </c>
      <c r="W450" s="6">
        <v>14</v>
      </c>
      <c r="X450" s="7">
        <v>2</v>
      </c>
      <c r="Y450" s="8" t="s">
        <v>842</v>
      </c>
      <c r="AC450" s="6">
        <v>52</v>
      </c>
      <c r="AD450" s="6">
        <v>18</v>
      </c>
      <c r="AE450" s="7">
        <f>AC450-AD450</f>
        <v>34</v>
      </c>
      <c r="AF450" s="6">
        <v>21</v>
      </c>
      <c r="AG450" s="6">
        <v>60</v>
      </c>
      <c r="AH450" s="7">
        <f>AF450-AG450</f>
        <v>-39</v>
      </c>
      <c r="AI450" s="6">
        <v>29</v>
      </c>
      <c r="AJ450" s="6">
        <v>17</v>
      </c>
      <c r="AK450" s="7">
        <f>AI450-AJ450</f>
        <v>12</v>
      </c>
      <c r="AL450" s="4" t="s">
        <v>902</v>
      </c>
      <c r="AR450" s="6"/>
      <c r="AS450" s="6"/>
    </row>
    <row r="451" spans="1:47" ht="13.5" customHeight="1" x14ac:dyDescent="0.25">
      <c r="B451" t="s">
        <v>297</v>
      </c>
      <c r="C451" s="9" t="s">
        <v>574</v>
      </c>
      <c r="D451" s="39">
        <v>40095</v>
      </c>
      <c r="F451" t="s">
        <v>903</v>
      </c>
      <c r="G451" s="2"/>
      <c r="H451" s="6">
        <v>40</v>
      </c>
      <c r="I451" s="7">
        <v>-2</v>
      </c>
      <c r="M451" s="6">
        <v>30</v>
      </c>
      <c r="N451" s="7">
        <v>1</v>
      </c>
      <c r="R451" s="6">
        <v>15</v>
      </c>
      <c r="S451" s="7">
        <v>-1</v>
      </c>
      <c r="W451" s="6">
        <v>10</v>
      </c>
      <c r="X451" s="7">
        <v>-3</v>
      </c>
      <c r="Y451" s="8"/>
      <c r="AC451" s="6"/>
      <c r="AD451" s="6"/>
      <c r="AE451" s="7"/>
      <c r="AF451" s="6"/>
      <c r="AG451" s="6"/>
      <c r="AH451" s="7"/>
      <c r="AI451" s="6"/>
      <c r="AJ451" s="6"/>
      <c r="AK451" s="7"/>
      <c r="AR451" s="6"/>
      <c r="AS451" s="6"/>
    </row>
    <row r="452" spans="1:47" ht="13.5" customHeight="1" x14ac:dyDescent="0.25">
      <c r="A452" s="3"/>
      <c r="B452" t="s">
        <v>297</v>
      </c>
      <c r="C452" s="52" t="s">
        <v>419</v>
      </c>
      <c r="D452" s="39">
        <v>40094</v>
      </c>
      <c r="E452">
        <v>11</v>
      </c>
      <c r="F452" t="s">
        <v>844</v>
      </c>
      <c r="G452" s="2" t="s">
        <v>124</v>
      </c>
      <c r="H452" s="6">
        <v>43</v>
      </c>
      <c r="I452" s="7">
        <v>1</v>
      </c>
      <c r="M452" s="6">
        <v>29</v>
      </c>
      <c r="N452" s="7">
        <v>1</v>
      </c>
      <c r="R452" s="6">
        <v>16</v>
      </c>
      <c r="S452" s="7">
        <v>-4</v>
      </c>
      <c r="W452" s="6">
        <v>14</v>
      </c>
      <c r="X452" s="7">
        <v>0</v>
      </c>
      <c r="Y452" s="8" t="s">
        <v>842</v>
      </c>
      <c r="AC452" s="6"/>
      <c r="AD452" s="6"/>
      <c r="AF452" s="6"/>
      <c r="AG452" s="6"/>
      <c r="AR452" s="6"/>
      <c r="AS452" s="6"/>
    </row>
    <row r="453" spans="1:47" ht="13.5" customHeight="1" x14ac:dyDescent="0.25">
      <c r="B453" t="s">
        <v>297</v>
      </c>
      <c r="C453" s="9" t="s">
        <v>623</v>
      </c>
      <c r="D453" s="39">
        <v>40095</v>
      </c>
      <c r="E453">
        <v>13</v>
      </c>
      <c r="F453" t="s">
        <v>830</v>
      </c>
      <c r="G453" s="2" t="s">
        <v>224</v>
      </c>
      <c r="H453" s="6">
        <v>40</v>
      </c>
      <c r="I453" s="7">
        <v>-1</v>
      </c>
      <c r="M453" s="6">
        <v>30</v>
      </c>
      <c r="N453" s="7">
        <v>3</v>
      </c>
      <c r="R453" s="6">
        <v>18</v>
      </c>
      <c r="S453" s="7">
        <v>0</v>
      </c>
      <c r="W453" s="6">
        <v>10</v>
      </c>
      <c r="X453" s="7">
        <v>-4</v>
      </c>
      <c r="Y453" s="8" t="s">
        <v>639</v>
      </c>
      <c r="AC453" s="6"/>
      <c r="AD453" s="6"/>
      <c r="AF453" s="6"/>
      <c r="AG453" s="6"/>
      <c r="AR453" s="6"/>
      <c r="AS453" s="6"/>
    </row>
    <row r="454" spans="1:47" ht="13.5" customHeight="1" x14ac:dyDescent="0.25">
      <c r="B454" t="s">
        <v>297</v>
      </c>
      <c r="C454" s="9" t="s">
        <v>692</v>
      </c>
      <c r="D454" s="39">
        <v>40100</v>
      </c>
      <c r="E454">
        <v>18</v>
      </c>
      <c r="F454" t="s">
        <v>886</v>
      </c>
      <c r="G454" s="2" t="s">
        <v>98</v>
      </c>
      <c r="H454" s="6">
        <v>40</v>
      </c>
      <c r="I454" s="7">
        <v>0</v>
      </c>
      <c r="J454" s="35">
        <v>45</v>
      </c>
      <c r="K454" s="35">
        <v>36</v>
      </c>
      <c r="L454" s="35">
        <f>J454-K454</f>
        <v>9</v>
      </c>
      <c r="M454" s="6">
        <v>28</v>
      </c>
      <c r="N454" s="7">
        <v>0</v>
      </c>
      <c r="O454" s="35">
        <v>28</v>
      </c>
      <c r="P454" s="35">
        <v>29</v>
      </c>
      <c r="Q454" s="35">
        <f>O454-P454</f>
        <v>-1</v>
      </c>
      <c r="R454" s="6">
        <v>19</v>
      </c>
      <c r="S454" s="7">
        <v>0</v>
      </c>
      <c r="T454" s="35">
        <v>15</v>
      </c>
      <c r="U454" s="35">
        <v>25</v>
      </c>
      <c r="V454" s="35">
        <f>T454-U454</f>
        <v>-10</v>
      </c>
      <c r="W454" s="6">
        <v>12</v>
      </c>
      <c r="X454" s="7">
        <v>0</v>
      </c>
      <c r="Y454" s="8" t="s">
        <v>639</v>
      </c>
      <c r="AC454" s="6"/>
      <c r="AD454" s="6"/>
      <c r="AF454" s="6"/>
      <c r="AG454" s="6"/>
      <c r="AR454" s="6"/>
      <c r="AS454" s="6"/>
    </row>
    <row r="455" spans="1:47" ht="13.5" customHeight="1" x14ac:dyDescent="0.25">
      <c r="B455" t="s">
        <v>297</v>
      </c>
      <c r="C455" s="9" t="s">
        <v>624</v>
      </c>
      <c r="D455" s="39">
        <v>40101</v>
      </c>
      <c r="E455">
        <v>18</v>
      </c>
      <c r="F455" t="s">
        <v>821</v>
      </c>
      <c r="G455" s="2" t="s">
        <v>192</v>
      </c>
      <c r="H455" s="6">
        <v>41</v>
      </c>
      <c r="I455" s="7">
        <v>-1</v>
      </c>
      <c r="J455" s="35">
        <v>38</v>
      </c>
      <c r="K455" s="35">
        <v>44</v>
      </c>
      <c r="L455" s="35">
        <f>J455-K455</f>
        <v>-6</v>
      </c>
      <c r="M455" s="6">
        <v>30</v>
      </c>
      <c r="N455" s="7">
        <v>2</v>
      </c>
      <c r="O455" s="35">
        <v>32</v>
      </c>
      <c r="P455" s="35">
        <v>29</v>
      </c>
      <c r="Q455" s="35">
        <f>O455-P455</f>
        <v>3</v>
      </c>
      <c r="R455" s="6">
        <v>17</v>
      </c>
      <c r="S455" s="7">
        <v>-2</v>
      </c>
      <c r="T455" s="35">
        <v>17</v>
      </c>
      <c r="U455" s="35">
        <v>16</v>
      </c>
      <c r="V455" s="35">
        <f>T455-U455</f>
        <v>1</v>
      </c>
      <c r="W455" s="6">
        <v>11</v>
      </c>
      <c r="X455" s="7">
        <v>-3</v>
      </c>
      <c r="Y455" s="8" t="s">
        <v>842</v>
      </c>
      <c r="AC455" s="6">
        <v>58</v>
      </c>
      <c r="AD455" s="6">
        <v>31</v>
      </c>
      <c r="AE455" s="7">
        <f>AC455-AD455</f>
        <v>27</v>
      </c>
      <c r="AF455" s="6">
        <v>28</v>
      </c>
      <c r="AG455" s="6">
        <v>67</v>
      </c>
      <c r="AH455" s="7">
        <f>AF455-AG455</f>
        <v>-39</v>
      </c>
      <c r="AI455" s="6">
        <v>44</v>
      </c>
      <c r="AJ455" s="6">
        <v>31</v>
      </c>
      <c r="AK455" s="7">
        <f>AI455-AJ455</f>
        <v>13</v>
      </c>
      <c r="AL455" s="4" t="s">
        <v>826</v>
      </c>
      <c r="AM455" s="6">
        <v>36</v>
      </c>
      <c r="AN455" s="6">
        <v>20</v>
      </c>
      <c r="AO455" s="6">
        <v>11</v>
      </c>
      <c r="AP455" s="6"/>
      <c r="AQ455" s="4" t="s">
        <v>876</v>
      </c>
      <c r="AR455" s="6">
        <v>19</v>
      </c>
      <c r="AS455" s="6">
        <v>67</v>
      </c>
      <c r="AT455" s="7">
        <f>AR455-AS455</f>
        <v>-48</v>
      </c>
      <c r="AU455" s="4" t="s">
        <v>871</v>
      </c>
    </row>
    <row r="456" spans="1:47" x14ac:dyDescent="0.25">
      <c r="B456" t="s">
        <v>297</v>
      </c>
      <c r="C456" s="9" t="s">
        <v>624</v>
      </c>
      <c r="D456" s="39">
        <v>40101</v>
      </c>
      <c r="E456">
        <v>20</v>
      </c>
      <c r="F456" t="s">
        <v>905</v>
      </c>
      <c r="G456" s="2" t="s">
        <v>146</v>
      </c>
      <c r="H456" s="6">
        <v>40</v>
      </c>
      <c r="J456" s="35">
        <v>41</v>
      </c>
      <c r="K456" s="35">
        <v>40</v>
      </c>
      <c r="L456" s="35">
        <f>J456-K456</f>
        <v>1</v>
      </c>
      <c r="M456" s="6">
        <v>23</v>
      </c>
      <c r="O456" s="35">
        <v>24</v>
      </c>
      <c r="P456" s="35">
        <v>22</v>
      </c>
      <c r="Q456" s="35">
        <f>O456-P456</f>
        <v>2</v>
      </c>
      <c r="R456" s="6">
        <v>20</v>
      </c>
      <c r="T456" s="35">
        <v>21</v>
      </c>
      <c r="U456" s="35">
        <v>21</v>
      </c>
      <c r="V456" s="35">
        <f>T456-U456</f>
        <v>0</v>
      </c>
      <c r="W456" s="6">
        <v>17</v>
      </c>
      <c r="X456" s="7"/>
      <c r="Y456" s="8" t="s">
        <v>842</v>
      </c>
      <c r="AC456" s="6">
        <v>48</v>
      </c>
      <c r="AD456" s="6">
        <v>39</v>
      </c>
      <c r="AE456" s="7">
        <f>AC456-AD456</f>
        <v>9</v>
      </c>
      <c r="AF456" s="6">
        <v>26</v>
      </c>
      <c r="AG456" s="6">
        <v>65</v>
      </c>
      <c r="AH456" s="7">
        <f>AF456-AG456</f>
        <v>-39</v>
      </c>
      <c r="AI456" s="6">
        <v>40</v>
      </c>
      <c r="AJ456" s="6">
        <v>28</v>
      </c>
      <c r="AK456" s="7">
        <f>AI456-AJ456</f>
        <v>12</v>
      </c>
      <c r="AL456" s="4" t="s">
        <v>906</v>
      </c>
      <c r="AR456" s="6"/>
      <c r="AS456" s="6"/>
    </row>
    <row r="457" spans="1:47" ht="13.5" customHeight="1" x14ac:dyDescent="0.25">
      <c r="B457" t="s">
        <v>297</v>
      </c>
      <c r="C457" s="9" t="s">
        <v>627</v>
      </c>
      <c r="D457" s="39">
        <v>40102</v>
      </c>
      <c r="F457" t="s">
        <v>903</v>
      </c>
      <c r="G457" s="2"/>
      <c r="H457" s="6">
        <v>41</v>
      </c>
      <c r="I457" s="7">
        <v>1</v>
      </c>
      <c r="M457" s="6">
        <v>30</v>
      </c>
      <c r="N457" s="7">
        <v>0</v>
      </c>
      <c r="R457" s="6">
        <v>15</v>
      </c>
      <c r="S457" s="7">
        <v>0</v>
      </c>
      <c r="W457" s="6">
        <v>11</v>
      </c>
      <c r="X457" s="7">
        <v>1</v>
      </c>
      <c r="Y457" s="8"/>
      <c r="AC457" s="6"/>
      <c r="AD457" s="6"/>
      <c r="AE457" s="7"/>
      <c r="AF457" s="6"/>
      <c r="AG457" s="6"/>
      <c r="AH457" s="7"/>
      <c r="AI457" s="6"/>
      <c r="AJ457" s="6"/>
      <c r="AK457" s="7"/>
      <c r="AR457" s="6"/>
      <c r="AS457" s="6"/>
    </row>
    <row r="458" spans="1:47" ht="13.5" customHeight="1" x14ac:dyDescent="0.25">
      <c r="B458" t="s">
        <v>297</v>
      </c>
      <c r="C458" s="9" t="s">
        <v>538</v>
      </c>
      <c r="D458" s="39">
        <v>40102</v>
      </c>
      <c r="E458">
        <v>20</v>
      </c>
      <c r="F458" t="s">
        <v>577</v>
      </c>
      <c r="G458" s="2"/>
      <c r="H458" s="6">
        <v>43</v>
      </c>
      <c r="I458" s="7">
        <v>7</v>
      </c>
      <c r="J458" s="35">
        <v>44</v>
      </c>
      <c r="K458" s="35">
        <v>42</v>
      </c>
      <c r="L458" s="35">
        <f>J458-K458</f>
        <v>2</v>
      </c>
      <c r="M458" s="6">
        <v>26</v>
      </c>
      <c r="N458" s="7">
        <v>2</v>
      </c>
      <c r="O458" s="35">
        <v>28</v>
      </c>
      <c r="P458" s="35">
        <v>25</v>
      </c>
      <c r="Q458" s="35">
        <f>O458-P458</f>
        <v>3</v>
      </c>
      <c r="R458" s="6">
        <v>19</v>
      </c>
      <c r="S458" s="7">
        <v>-6</v>
      </c>
      <c r="T458" s="35">
        <v>16</v>
      </c>
      <c r="U458" s="35">
        <v>22</v>
      </c>
      <c r="V458" s="35">
        <f>T458-U458</f>
        <v>-6</v>
      </c>
      <c r="W458" s="6">
        <v>17</v>
      </c>
      <c r="X458" s="7">
        <v>5</v>
      </c>
      <c r="Y458" s="8" t="s">
        <v>639</v>
      </c>
      <c r="Z458" t="s">
        <v>840</v>
      </c>
      <c r="AC458" s="6">
        <v>49</v>
      </c>
      <c r="AD458" s="6">
        <v>34</v>
      </c>
      <c r="AE458" s="7">
        <f>AC458-AD458</f>
        <v>15</v>
      </c>
      <c r="AF458" s="6">
        <v>32</v>
      </c>
      <c r="AG458" s="6">
        <v>62</v>
      </c>
      <c r="AH458" s="7">
        <f>AF458-AG458</f>
        <v>-30</v>
      </c>
      <c r="AI458" s="6">
        <v>44</v>
      </c>
      <c r="AJ458" s="6">
        <v>27</v>
      </c>
      <c r="AK458" s="7">
        <f>AI458-AJ458</f>
        <v>17</v>
      </c>
      <c r="AL458" s="4" t="s">
        <v>870</v>
      </c>
      <c r="AR458" s="6"/>
      <c r="AS458" s="6"/>
    </row>
    <row r="459" spans="1:47" ht="13.5" customHeight="1" x14ac:dyDescent="0.25">
      <c r="B459" t="s">
        <v>297</v>
      </c>
      <c r="C459" s="9" t="s">
        <v>538</v>
      </c>
      <c r="D459" s="39">
        <v>40102</v>
      </c>
      <c r="E459">
        <v>21</v>
      </c>
      <c r="F459" t="s">
        <v>678</v>
      </c>
      <c r="G459" s="2" t="s">
        <v>82</v>
      </c>
      <c r="H459" s="6">
        <v>44</v>
      </c>
      <c r="I459" s="7">
        <v>-1</v>
      </c>
      <c r="M459" s="6">
        <v>27</v>
      </c>
      <c r="N459" s="7">
        <v>1</v>
      </c>
      <c r="R459" s="6">
        <v>18</v>
      </c>
      <c r="S459" s="7">
        <v>0</v>
      </c>
      <c r="W459" s="6">
        <v>17</v>
      </c>
      <c r="X459" s="7">
        <v>-2</v>
      </c>
      <c r="Y459" s="8" t="s">
        <v>639</v>
      </c>
      <c r="AC459" s="6"/>
      <c r="AD459" s="6"/>
      <c r="AF459" s="6"/>
      <c r="AG459" s="6"/>
      <c r="AR459" s="6"/>
      <c r="AS459" s="6"/>
    </row>
    <row r="460" spans="1:47" ht="13.5" customHeight="1" x14ac:dyDescent="0.25">
      <c r="B460" t="s">
        <v>297</v>
      </c>
      <c r="C460" s="52" t="s">
        <v>675</v>
      </c>
      <c r="D460" s="39">
        <v>40108</v>
      </c>
      <c r="E460">
        <v>24</v>
      </c>
      <c r="F460" t="s">
        <v>821</v>
      </c>
      <c r="G460" s="2" t="s">
        <v>54</v>
      </c>
      <c r="H460" s="6">
        <v>40</v>
      </c>
      <c r="I460" s="7">
        <v>-1</v>
      </c>
      <c r="J460" s="35">
        <v>38</v>
      </c>
      <c r="K460" s="35">
        <v>43</v>
      </c>
      <c r="L460" s="35">
        <f>J460-K460</f>
        <v>-5</v>
      </c>
      <c r="M460" s="6">
        <v>27</v>
      </c>
      <c r="N460" s="7">
        <v>-3</v>
      </c>
      <c r="O460" s="35">
        <v>29</v>
      </c>
      <c r="P460" s="35">
        <v>25</v>
      </c>
      <c r="Q460" s="35">
        <f>O460-P460</f>
        <v>4</v>
      </c>
      <c r="R460" s="6">
        <v>19</v>
      </c>
      <c r="S460" s="7">
        <v>2</v>
      </c>
      <c r="T460" s="35">
        <v>19</v>
      </c>
      <c r="U460" s="35">
        <v>19</v>
      </c>
      <c r="V460" s="35">
        <f>T460-U460</f>
        <v>0</v>
      </c>
      <c r="W460" s="6">
        <v>13</v>
      </c>
      <c r="X460" s="7">
        <v>2</v>
      </c>
      <c r="Y460" s="8" t="s">
        <v>842</v>
      </c>
      <c r="AC460" s="6"/>
      <c r="AD460" s="6"/>
      <c r="AF460" s="6"/>
      <c r="AG460" s="6"/>
      <c r="AR460" s="6"/>
      <c r="AS460" s="6"/>
    </row>
    <row r="461" spans="1:47" ht="13.5" customHeight="1" x14ac:dyDescent="0.25">
      <c r="B461" t="s">
        <v>297</v>
      </c>
      <c r="C461" s="52" t="s">
        <v>628</v>
      </c>
      <c r="D461" s="39">
        <v>40109</v>
      </c>
      <c r="F461" t="s">
        <v>903</v>
      </c>
      <c r="G461" s="2"/>
      <c r="H461" s="6">
        <v>40</v>
      </c>
      <c r="I461" s="7">
        <v>-1</v>
      </c>
      <c r="M461" s="6">
        <v>29</v>
      </c>
      <c r="N461" s="7">
        <v>-1</v>
      </c>
      <c r="R461" s="6">
        <v>15</v>
      </c>
      <c r="S461" s="7">
        <v>0</v>
      </c>
      <c r="W461" s="6">
        <v>11</v>
      </c>
      <c r="X461" s="7">
        <v>0</v>
      </c>
      <c r="Y461" s="8"/>
      <c r="AC461" s="6"/>
      <c r="AD461" s="6"/>
      <c r="AF461" s="6"/>
      <c r="AG461" s="6"/>
      <c r="AR461" s="6"/>
      <c r="AS461" s="6"/>
    </row>
    <row r="462" spans="1:47" ht="13.5" customHeight="1" x14ac:dyDescent="0.25">
      <c r="B462" t="s">
        <v>297</v>
      </c>
      <c r="C462" s="52" t="s">
        <v>600</v>
      </c>
      <c r="D462" s="39">
        <v>40109</v>
      </c>
      <c r="E462">
        <v>27</v>
      </c>
      <c r="F462" t="s">
        <v>886</v>
      </c>
      <c r="G462" s="2" t="s">
        <v>96</v>
      </c>
      <c r="H462" s="6">
        <v>40</v>
      </c>
      <c r="I462" s="7">
        <v>0</v>
      </c>
      <c r="J462" s="35">
        <v>41</v>
      </c>
      <c r="K462" s="35">
        <v>39</v>
      </c>
      <c r="L462" s="35">
        <f>J462-K462</f>
        <v>2</v>
      </c>
      <c r="M462" s="6">
        <v>27</v>
      </c>
      <c r="N462" s="7">
        <v>-1</v>
      </c>
      <c r="O462" s="35">
        <v>24</v>
      </c>
      <c r="P462" s="35">
        <v>32</v>
      </c>
      <c r="Q462" s="35">
        <f>O462-P462</f>
        <v>-8</v>
      </c>
      <c r="R462" s="6">
        <v>18</v>
      </c>
      <c r="S462" s="7">
        <v>-1</v>
      </c>
      <c r="T462" s="35">
        <v>20</v>
      </c>
      <c r="U462" s="35">
        <v>15</v>
      </c>
      <c r="V462" s="35">
        <f>T462-U462</f>
        <v>5</v>
      </c>
      <c r="W462" s="6">
        <v>13</v>
      </c>
      <c r="X462" s="7">
        <v>1</v>
      </c>
      <c r="Y462" s="8" t="s">
        <v>639</v>
      </c>
      <c r="AC462" s="6"/>
      <c r="AD462" s="6"/>
      <c r="AF462" s="6"/>
      <c r="AG462" s="6"/>
      <c r="AR462" s="6"/>
      <c r="AS462" s="6"/>
    </row>
    <row r="463" spans="1:47" ht="13.5" customHeight="1" x14ac:dyDescent="0.25">
      <c r="B463" t="s">
        <v>297</v>
      </c>
      <c r="C463" s="52" t="s">
        <v>488</v>
      </c>
      <c r="D463" s="39">
        <v>40113</v>
      </c>
      <c r="F463" t="s">
        <v>821</v>
      </c>
      <c r="G463" s="2" t="s">
        <v>54</v>
      </c>
      <c r="H463" s="6">
        <v>41</v>
      </c>
      <c r="I463" s="7">
        <v>1</v>
      </c>
      <c r="J463" s="35">
        <v>39</v>
      </c>
      <c r="K463" s="35">
        <v>43</v>
      </c>
      <c r="L463" s="35">
        <f>J463-K463</f>
        <v>-4</v>
      </c>
      <c r="M463" s="6">
        <v>28</v>
      </c>
      <c r="N463" s="7">
        <v>1</v>
      </c>
      <c r="O463" s="35">
        <v>28</v>
      </c>
      <c r="P463" s="35">
        <v>28</v>
      </c>
      <c r="Q463" s="35">
        <f>O463-P463</f>
        <v>0</v>
      </c>
      <c r="R463" s="6">
        <v>16</v>
      </c>
      <c r="S463" s="7">
        <v>-2</v>
      </c>
      <c r="T463" s="35">
        <v>18</v>
      </c>
      <c r="U463" s="35">
        <v>15</v>
      </c>
      <c r="V463" s="35">
        <f>T463-U463</f>
        <v>3</v>
      </c>
      <c r="W463" s="6">
        <v>13</v>
      </c>
      <c r="X463" s="7">
        <v>0</v>
      </c>
      <c r="Y463" s="8" t="s">
        <v>842</v>
      </c>
      <c r="AC463" s="6">
        <v>53</v>
      </c>
      <c r="AD463" s="6">
        <v>28</v>
      </c>
      <c r="AE463" s="7">
        <f>AC463-AD463</f>
        <v>25</v>
      </c>
      <c r="AF463" s="6">
        <v>21</v>
      </c>
      <c r="AG463" s="6">
        <v>70</v>
      </c>
      <c r="AH463" s="7">
        <f>AF463-AG463</f>
        <v>-49</v>
      </c>
      <c r="AK463" s="7"/>
      <c r="AL463" s="4" t="s">
        <v>875</v>
      </c>
      <c r="AM463" s="6"/>
      <c r="AN463" s="6"/>
      <c r="AO463" s="6"/>
      <c r="AP463" s="6"/>
      <c r="AR463" s="6"/>
      <c r="AS463" s="6"/>
    </row>
    <row r="464" spans="1:47" ht="13.5" customHeight="1" x14ac:dyDescent="0.25">
      <c r="B464" t="s">
        <v>297</v>
      </c>
      <c r="C464" s="9" t="s">
        <v>660</v>
      </c>
      <c r="D464" s="39">
        <v>40114</v>
      </c>
      <c r="E464">
        <v>1</v>
      </c>
      <c r="F464" t="s">
        <v>678</v>
      </c>
      <c r="G464" s="2" t="s">
        <v>194</v>
      </c>
      <c r="H464" s="6">
        <v>42</v>
      </c>
      <c r="I464" s="7">
        <v>-2</v>
      </c>
      <c r="M464" s="6">
        <v>25</v>
      </c>
      <c r="N464" s="7">
        <v>-2</v>
      </c>
      <c r="R464" s="6">
        <v>21</v>
      </c>
      <c r="S464" s="7">
        <v>3</v>
      </c>
      <c r="W464" s="6">
        <v>17</v>
      </c>
      <c r="X464" s="7">
        <v>0</v>
      </c>
      <c r="Y464" s="8" t="s">
        <v>639</v>
      </c>
      <c r="AC464" s="6"/>
      <c r="AD464" s="6"/>
      <c r="AF464" s="6"/>
      <c r="AG464" s="6"/>
      <c r="AM464" s="6"/>
      <c r="AN464" s="6"/>
      <c r="AO464" s="6"/>
      <c r="AP464" s="6"/>
      <c r="AR464" s="6"/>
      <c r="AS464" s="6"/>
    </row>
    <row r="465" spans="2:47" ht="13.5" customHeight="1" x14ac:dyDescent="0.25">
      <c r="B465" t="s">
        <v>297</v>
      </c>
      <c r="C465" s="9" t="s">
        <v>626</v>
      </c>
      <c r="D465" s="39">
        <v>40116</v>
      </c>
      <c r="F465" t="s">
        <v>903</v>
      </c>
      <c r="G465" s="2"/>
      <c r="H465" s="6">
        <v>41</v>
      </c>
      <c r="I465" s="7">
        <v>1</v>
      </c>
      <c r="M465" s="6">
        <v>30</v>
      </c>
      <c r="N465" s="7">
        <v>1</v>
      </c>
      <c r="R465" s="6">
        <v>15</v>
      </c>
      <c r="S465" s="7">
        <v>0</v>
      </c>
      <c r="W465" s="6">
        <v>11</v>
      </c>
      <c r="X465" s="7">
        <v>0</v>
      </c>
      <c r="Y465" s="8"/>
      <c r="AC465" s="6"/>
      <c r="AD465" s="6"/>
      <c r="AF465" s="6"/>
      <c r="AG465" s="6"/>
      <c r="AM465" s="6"/>
      <c r="AN465" s="6"/>
      <c r="AO465" s="6"/>
      <c r="AP465" s="6"/>
      <c r="AR465" s="6"/>
      <c r="AS465" s="6"/>
    </row>
    <row r="466" spans="2:47" ht="13.5" customHeight="1" x14ac:dyDescent="0.25">
      <c r="B466" t="s">
        <v>296</v>
      </c>
      <c r="C466" s="9" t="s">
        <v>572</v>
      </c>
      <c r="D466" s="39">
        <v>40122</v>
      </c>
      <c r="E466">
        <v>6</v>
      </c>
      <c r="F466" t="s">
        <v>821</v>
      </c>
      <c r="G466" s="2" t="s">
        <v>23</v>
      </c>
      <c r="H466" s="6">
        <v>41</v>
      </c>
      <c r="I466" s="7">
        <v>0</v>
      </c>
      <c r="J466" s="35">
        <v>38</v>
      </c>
      <c r="K466" s="35">
        <v>45</v>
      </c>
      <c r="L466" s="35">
        <f>J466-K466</f>
        <v>-7</v>
      </c>
      <c r="M466" s="6">
        <v>27</v>
      </c>
      <c r="N466" s="7">
        <v>-1</v>
      </c>
      <c r="O466" s="35">
        <v>28</v>
      </c>
      <c r="P466" s="35">
        <v>25</v>
      </c>
      <c r="Q466" s="35">
        <f>O466-P466</f>
        <v>3</v>
      </c>
      <c r="R466" s="6">
        <v>17</v>
      </c>
      <c r="S466" s="7">
        <v>1</v>
      </c>
      <c r="T466" s="35">
        <v>15</v>
      </c>
      <c r="U466" s="35">
        <v>18</v>
      </c>
      <c r="V466" s="35">
        <f>T466-U466</f>
        <v>-3</v>
      </c>
      <c r="W466" s="6">
        <v>14</v>
      </c>
      <c r="X466" s="7">
        <v>1</v>
      </c>
      <c r="Y466" s="8" t="s">
        <v>842</v>
      </c>
      <c r="Z466" t="s">
        <v>907</v>
      </c>
      <c r="AC466" s="6"/>
      <c r="AD466" s="6"/>
      <c r="AF466" s="6"/>
      <c r="AG466" s="6"/>
      <c r="AM466" s="6"/>
      <c r="AN466" s="6"/>
      <c r="AO466" s="6"/>
      <c r="AP466" s="6"/>
      <c r="AR466" s="6"/>
      <c r="AS466" s="6"/>
    </row>
    <row r="467" spans="2:47" x14ac:dyDescent="0.25">
      <c r="B467" t="s">
        <v>296</v>
      </c>
      <c r="C467" s="9" t="s">
        <v>591</v>
      </c>
      <c r="D467" s="39">
        <v>40121</v>
      </c>
      <c r="E467">
        <v>6</v>
      </c>
      <c r="F467" t="s">
        <v>905</v>
      </c>
      <c r="G467" s="2" t="s">
        <v>146</v>
      </c>
      <c r="H467" s="6">
        <v>38</v>
      </c>
      <c r="I467" s="7">
        <v>-2</v>
      </c>
      <c r="J467" s="35">
        <v>37</v>
      </c>
      <c r="K467" s="35">
        <v>39</v>
      </c>
      <c r="L467" s="35">
        <f>J467-K467</f>
        <v>-2</v>
      </c>
      <c r="M467" s="6">
        <v>24</v>
      </c>
      <c r="N467" s="7">
        <v>1</v>
      </c>
      <c r="O467" s="35">
        <v>25</v>
      </c>
      <c r="P467" s="35">
        <v>23</v>
      </c>
      <c r="Q467" s="35">
        <f>O467-P467</f>
        <v>2</v>
      </c>
      <c r="R467" s="6">
        <v>20</v>
      </c>
      <c r="S467" s="7">
        <v>0</v>
      </c>
      <c r="T467" s="35">
        <v>20</v>
      </c>
      <c r="U467" s="35">
        <v>20</v>
      </c>
      <c r="V467" s="35">
        <f>T467-U467</f>
        <v>0</v>
      </c>
      <c r="W467" s="6">
        <v>14</v>
      </c>
      <c r="X467" s="7">
        <v>-3</v>
      </c>
      <c r="Y467" s="8" t="s">
        <v>842</v>
      </c>
      <c r="AC467" s="6"/>
      <c r="AD467" s="6"/>
      <c r="AF467" s="6"/>
      <c r="AG467" s="6"/>
      <c r="AI467" s="6"/>
      <c r="AJ467" s="6"/>
      <c r="AM467" s="6"/>
      <c r="AN467" s="6"/>
      <c r="AO467" s="6"/>
      <c r="AP467" s="6"/>
      <c r="AR467" s="6"/>
      <c r="AS467" s="6"/>
    </row>
    <row r="468" spans="2:47" ht="13.5" customHeight="1" x14ac:dyDescent="0.25">
      <c r="B468" t="s">
        <v>296</v>
      </c>
      <c r="C468" s="9" t="s">
        <v>636</v>
      </c>
      <c r="D468" s="39">
        <v>40123</v>
      </c>
      <c r="F468" t="s">
        <v>903</v>
      </c>
      <c r="G468" s="2"/>
      <c r="H468" s="6">
        <v>40</v>
      </c>
      <c r="I468" s="7">
        <v>-1</v>
      </c>
      <c r="M468" s="6">
        <v>29</v>
      </c>
      <c r="N468" s="7">
        <v>-1</v>
      </c>
      <c r="R468" s="6">
        <v>14</v>
      </c>
      <c r="S468" s="7">
        <v>-1</v>
      </c>
      <c r="W468" s="6">
        <v>11</v>
      </c>
      <c r="X468" s="7">
        <v>0</v>
      </c>
      <c r="Y468" s="8"/>
      <c r="AC468" s="6"/>
      <c r="AD468" s="6"/>
      <c r="AF468" s="6"/>
      <c r="AG468" s="6"/>
      <c r="AI468" s="6"/>
      <c r="AJ468" s="6"/>
      <c r="AM468" s="6"/>
      <c r="AN468" s="6"/>
      <c r="AO468" s="6"/>
      <c r="AP468" s="6"/>
      <c r="AR468" s="6"/>
      <c r="AS468" s="6"/>
    </row>
    <row r="469" spans="2:47" ht="13.5" customHeight="1" x14ac:dyDescent="0.25">
      <c r="B469" t="s">
        <v>296</v>
      </c>
      <c r="C469" s="9" t="s">
        <v>645</v>
      </c>
      <c r="D469" s="39">
        <v>40123</v>
      </c>
      <c r="E469">
        <v>10</v>
      </c>
      <c r="F469" t="s">
        <v>830</v>
      </c>
      <c r="G469" s="2" t="s">
        <v>224</v>
      </c>
      <c r="H469" s="6">
        <v>39</v>
      </c>
      <c r="I469" s="7">
        <v>-1</v>
      </c>
      <c r="M469" s="6">
        <v>29</v>
      </c>
      <c r="N469" s="7">
        <v>-1</v>
      </c>
      <c r="R469" s="6">
        <v>18</v>
      </c>
      <c r="S469" s="7">
        <v>0</v>
      </c>
      <c r="W469" s="6">
        <v>10</v>
      </c>
      <c r="X469" s="7">
        <v>0</v>
      </c>
      <c r="Y469" s="8" t="s">
        <v>639</v>
      </c>
      <c r="AC469" s="6"/>
      <c r="AD469" s="6"/>
      <c r="AF469" s="6"/>
      <c r="AG469" s="6"/>
      <c r="AI469" s="6"/>
      <c r="AJ469" s="6"/>
      <c r="AM469" s="6"/>
      <c r="AN469" s="6"/>
      <c r="AO469" s="6"/>
      <c r="AP469" s="6"/>
      <c r="AR469" s="6"/>
      <c r="AS469" s="6"/>
    </row>
    <row r="470" spans="2:47" ht="13.5" customHeight="1" x14ac:dyDescent="0.25">
      <c r="B470" t="s">
        <v>296</v>
      </c>
      <c r="C470" s="9" t="s">
        <v>562</v>
      </c>
      <c r="D470" s="39">
        <v>40128</v>
      </c>
      <c r="E470">
        <v>15</v>
      </c>
      <c r="F470" t="s">
        <v>886</v>
      </c>
      <c r="G470" s="2" t="s">
        <v>96</v>
      </c>
      <c r="H470" s="6">
        <v>39</v>
      </c>
      <c r="I470" s="7">
        <v>-1</v>
      </c>
      <c r="J470" s="35">
        <v>41</v>
      </c>
      <c r="K470" s="35">
        <v>38</v>
      </c>
      <c r="L470" s="35">
        <f>J470-K470</f>
        <v>3</v>
      </c>
      <c r="M470" s="6">
        <v>25</v>
      </c>
      <c r="N470" s="7">
        <v>-2</v>
      </c>
      <c r="O470" s="35">
        <v>22</v>
      </c>
      <c r="P470" s="35">
        <v>27</v>
      </c>
      <c r="Q470" s="35">
        <f>O470-P470</f>
        <v>-5</v>
      </c>
      <c r="R470" s="6">
        <v>17</v>
      </c>
      <c r="S470" s="7">
        <v>-1</v>
      </c>
      <c r="T470" s="35">
        <v>19</v>
      </c>
      <c r="U470" s="35">
        <v>16</v>
      </c>
      <c r="V470" s="35">
        <f t="shared" ref="V470:V479" si="15">T470-U470</f>
        <v>3</v>
      </c>
      <c r="W470" s="6">
        <v>14</v>
      </c>
      <c r="X470" s="7">
        <v>1</v>
      </c>
      <c r="Y470" s="8" t="s">
        <v>639</v>
      </c>
      <c r="AC470" s="6"/>
      <c r="AD470" s="6"/>
      <c r="AF470" s="6"/>
      <c r="AG470" s="6"/>
      <c r="AI470" s="6"/>
      <c r="AJ470" s="6"/>
      <c r="AM470" s="6"/>
      <c r="AN470" s="6"/>
      <c r="AO470" s="6"/>
      <c r="AP470" s="6"/>
      <c r="AR470" s="6"/>
      <c r="AS470" s="6"/>
    </row>
    <row r="471" spans="2:47" ht="13.5" customHeight="1" x14ac:dyDescent="0.25">
      <c r="B471" t="s">
        <v>296</v>
      </c>
      <c r="C471" s="9" t="s">
        <v>340</v>
      </c>
      <c r="D471" s="39">
        <v>40129</v>
      </c>
      <c r="E471">
        <v>15</v>
      </c>
      <c r="F471" t="s">
        <v>821</v>
      </c>
      <c r="G471" s="2" t="s">
        <v>192</v>
      </c>
      <c r="H471" s="6">
        <v>41</v>
      </c>
      <c r="I471" s="7">
        <v>0</v>
      </c>
      <c r="J471" s="35">
        <v>39</v>
      </c>
      <c r="K471" s="35">
        <v>43</v>
      </c>
      <c r="L471" s="35">
        <f>J471-K471</f>
        <v>-4</v>
      </c>
      <c r="M471" s="6">
        <v>27</v>
      </c>
      <c r="N471" s="7">
        <v>0</v>
      </c>
      <c r="O471" s="35">
        <v>27</v>
      </c>
      <c r="P471" s="35">
        <v>27</v>
      </c>
      <c r="Q471" s="35">
        <f>O471-P471</f>
        <v>0</v>
      </c>
      <c r="R471" s="6">
        <v>18</v>
      </c>
      <c r="S471" s="7">
        <v>1</v>
      </c>
      <c r="T471" s="35">
        <v>19</v>
      </c>
      <c r="U471" s="35">
        <v>17</v>
      </c>
      <c r="V471" s="35">
        <f t="shared" si="15"/>
        <v>2</v>
      </c>
      <c r="W471" s="6">
        <v>14</v>
      </c>
      <c r="X471" s="7">
        <v>0</v>
      </c>
      <c r="Y471" s="8" t="s">
        <v>842</v>
      </c>
      <c r="AC471" s="6">
        <v>57</v>
      </c>
      <c r="AD471" s="6">
        <v>33</v>
      </c>
      <c r="AE471" s="7">
        <f>AC471-AD471</f>
        <v>24</v>
      </c>
      <c r="AF471" s="6">
        <v>28</v>
      </c>
      <c r="AG471" s="6">
        <v>67</v>
      </c>
      <c r="AH471" s="7">
        <f>AF471-AG471</f>
        <v>-39</v>
      </c>
      <c r="AI471" s="6">
        <v>42</v>
      </c>
      <c r="AJ471" s="6">
        <v>30</v>
      </c>
      <c r="AK471" s="7">
        <f>AI471-AJ471</f>
        <v>12</v>
      </c>
      <c r="AL471" s="4" t="s">
        <v>826</v>
      </c>
      <c r="AM471" s="6">
        <v>34</v>
      </c>
      <c r="AN471" s="6">
        <v>22</v>
      </c>
      <c r="AO471" s="6">
        <v>10</v>
      </c>
      <c r="AP471" s="6"/>
      <c r="AQ471" s="4" t="s">
        <v>876</v>
      </c>
      <c r="AR471" s="6">
        <v>19</v>
      </c>
      <c r="AS471" s="6">
        <v>67</v>
      </c>
      <c r="AT471" s="7">
        <f>AR471-AS471</f>
        <v>-48</v>
      </c>
      <c r="AU471" s="4" t="s">
        <v>871</v>
      </c>
    </row>
    <row r="472" spans="2:47" ht="13.5" customHeight="1" x14ac:dyDescent="0.25">
      <c r="B472" t="s">
        <v>296</v>
      </c>
      <c r="C472" s="9" t="s">
        <v>550</v>
      </c>
      <c r="D472" s="39">
        <v>40130</v>
      </c>
      <c r="F472" t="s">
        <v>903</v>
      </c>
      <c r="G472" s="2"/>
      <c r="H472" s="6">
        <v>39</v>
      </c>
      <c r="I472" s="7">
        <v>-1</v>
      </c>
      <c r="M472" s="6">
        <v>29</v>
      </c>
      <c r="N472" s="7">
        <v>0</v>
      </c>
      <c r="R472" s="6">
        <v>16</v>
      </c>
      <c r="S472" s="7">
        <v>2</v>
      </c>
      <c r="W472" s="6">
        <v>10</v>
      </c>
      <c r="X472" s="7">
        <v>-1</v>
      </c>
      <c r="Y472" s="8"/>
      <c r="AC472" s="6"/>
      <c r="AD472" s="6"/>
      <c r="AE472" s="7"/>
      <c r="AF472" s="6"/>
      <c r="AG472" s="6"/>
      <c r="AH472" s="7"/>
      <c r="AI472" s="6"/>
      <c r="AJ472" s="6"/>
      <c r="AK472" s="7"/>
      <c r="AM472" s="6"/>
      <c r="AN472" s="6"/>
      <c r="AO472" s="6"/>
      <c r="AP472" s="6"/>
      <c r="AR472" s="6"/>
      <c r="AS472" s="6"/>
    </row>
    <row r="473" spans="2:47" ht="13.5" customHeight="1" x14ac:dyDescent="0.25">
      <c r="B473" t="s">
        <v>296</v>
      </c>
      <c r="C473" s="9" t="s">
        <v>441</v>
      </c>
      <c r="D473" s="39">
        <v>40130</v>
      </c>
      <c r="E473">
        <v>17</v>
      </c>
      <c r="F473" t="s">
        <v>678</v>
      </c>
      <c r="G473" s="2" t="s">
        <v>82</v>
      </c>
      <c r="H473" s="6">
        <v>42</v>
      </c>
      <c r="I473" s="7">
        <v>0</v>
      </c>
      <c r="M473" s="6">
        <v>29</v>
      </c>
      <c r="N473" s="7">
        <v>4</v>
      </c>
      <c r="R473" s="6">
        <v>19</v>
      </c>
      <c r="S473" s="7">
        <v>-2</v>
      </c>
      <c r="V473" s="35">
        <f t="shared" si="15"/>
        <v>0</v>
      </c>
      <c r="W473" s="6">
        <v>13</v>
      </c>
      <c r="X473" s="7">
        <v>-4</v>
      </c>
      <c r="Y473" s="8" t="s">
        <v>639</v>
      </c>
      <c r="AC473" s="6"/>
      <c r="AD473" s="6"/>
      <c r="AF473" s="6"/>
      <c r="AG473" s="6"/>
      <c r="AI473" s="6"/>
      <c r="AJ473" s="6"/>
      <c r="AM473" s="6"/>
      <c r="AN473" s="6"/>
      <c r="AO473" s="6"/>
      <c r="AP473" s="6"/>
      <c r="AR473" s="6"/>
      <c r="AS473" s="6"/>
    </row>
    <row r="474" spans="2:47" ht="13.5" customHeight="1" x14ac:dyDescent="0.25">
      <c r="B474" t="s">
        <v>296</v>
      </c>
      <c r="C474" s="9" t="s">
        <v>441</v>
      </c>
      <c r="D474" s="39">
        <v>40130</v>
      </c>
      <c r="E474">
        <v>22</v>
      </c>
      <c r="F474" t="s">
        <v>577</v>
      </c>
      <c r="G474" s="2" t="s">
        <v>138</v>
      </c>
      <c r="H474" s="6">
        <v>37</v>
      </c>
      <c r="I474" s="7">
        <v>-6</v>
      </c>
      <c r="J474" s="35">
        <v>35</v>
      </c>
      <c r="K474" s="35">
        <v>40</v>
      </c>
      <c r="L474" s="35">
        <f>J474-K474</f>
        <v>-5</v>
      </c>
      <c r="M474" s="6">
        <v>31</v>
      </c>
      <c r="N474" s="7">
        <v>5</v>
      </c>
      <c r="O474" s="35">
        <v>31</v>
      </c>
      <c r="P474" s="35">
        <v>31</v>
      </c>
      <c r="Q474" s="35">
        <f>O474-P474</f>
        <v>0</v>
      </c>
      <c r="R474" s="6">
        <v>17</v>
      </c>
      <c r="S474" s="7">
        <v>-2</v>
      </c>
      <c r="T474" s="35">
        <v>18</v>
      </c>
      <c r="U474" s="35">
        <v>17</v>
      </c>
      <c r="V474" s="35">
        <f t="shared" si="15"/>
        <v>1</v>
      </c>
      <c r="W474" s="6">
        <v>6</v>
      </c>
      <c r="X474" s="7">
        <v>-11</v>
      </c>
      <c r="Y474" s="8" t="s">
        <v>639</v>
      </c>
      <c r="Z474" t="s">
        <v>840</v>
      </c>
      <c r="AC474" s="6">
        <v>48</v>
      </c>
      <c r="AD474" s="6">
        <v>35</v>
      </c>
      <c r="AE474" s="7">
        <f>AC474-AD474</f>
        <v>13</v>
      </c>
      <c r="AF474" s="6">
        <v>34</v>
      </c>
      <c r="AG474" s="6">
        <v>59</v>
      </c>
      <c r="AH474" s="7">
        <f>AF474-AG474</f>
        <v>-25</v>
      </c>
      <c r="AI474" s="6">
        <v>41</v>
      </c>
      <c r="AJ474" s="6">
        <v>26</v>
      </c>
      <c r="AK474" s="7">
        <f>AI474-AJ474</f>
        <v>15</v>
      </c>
      <c r="AL474" s="4" t="s">
        <v>870</v>
      </c>
      <c r="AM474" s="6"/>
      <c r="AN474" s="6"/>
      <c r="AO474" s="6"/>
      <c r="AP474" s="6"/>
      <c r="AR474" s="6"/>
      <c r="AS474" s="6"/>
    </row>
    <row r="475" spans="2:47" ht="13.5" customHeight="1" x14ac:dyDescent="0.25">
      <c r="B475" t="s">
        <v>296</v>
      </c>
      <c r="C475" s="9" t="s">
        <v>642</v>
      </c>
      <c r="D475" s="39">
        <v>40137</v>
      </c>
      <c r="F475" t="s">
        <v>903</v>
      </c>
      <c r="G475" s="2"/>
      <c r="H475" s="6">
        <v>38</v>
      </c>
      <c r="I475" s="7">
        <v>-1</v>
      </c>
      <c r="M475" s="6">
        <v>30</v>
      </c>
      <c r="N475" s="7">
        <v>1</v>
      </c>
      <c r="R475" s="6">
        <v>12</v>
      </c>
      <c r="S475" s="7">
        <v>-4</v>
      </c>
      <c r="W475" s="6">
        <v>8</v>
      </c>
      <c r="X475" s="7">
        <v>-2</v>
      </c>
      <c r="Y475" s="8"/>
      <c r="AC475" s="6"/>
      <c r="AD475" s="6"/>
      <c r="AE475" s="7"/>
      <c r="AF475" s="6"/>
      <c r="AG475" s="6"/>
      <c r="AH475" s="7"/>
      <c r="AI475" s="6"/>
      <c r="AJ475" s="6"/>
      <c r="AK475" s="7"/>
      <c r="AM475" s="6"/>
      <c r="AN475" s="6"/>
      <c r="AO475" s="6"/>
      <c r="AP475" s="6"/>
      <c r="AR475" s="6"/>
      <c r="AS475" s="6"/>
    </row>
    <row r="476" spans="2:47" x14ac:dyDescent="0.25">
      <c r="B476" t="s">
        <v>296</v>
      </c>
      <c r="C476" s="9" t="s">
        <v>465</v>
      </c>
      <c r="D476" s="39">
        <v>40137</v>
      </c>
      <c r="E476">
        <v>23</v>
      </c>
      <c r="F476" t="s">
        <v>905</v>
      </c>
      <c r="G476" s="2" t="s">
        <v>146</v>
      </c>
      <c r="H476" s="6">
        <v>39</v>
      </c>
      <c r="I476" s="7">
        <v>1</v>
      </c>
      <c r="J476" s="35">
        <v>37</v>
      </c>
      <c r="K476" s="35">
        <v>42</v>
      </c>
      <c r="L476" s="35">
        <f>J476-K476</f>
        <v>-5</v>
      </c>
      <c r="M476" s="6">
        <v>22</v>
      </c>
      <c r="N476" s="7">
        <v>-2</v>
      </c>
      <c r="O476" s="35">
        <v>23</v>
      </c>
      <c r="P476" s="35">
        <v>20</v>
      </c>
      <c r="Q476" s="35">
        <f>O476-P476</f>
        <v>3</v>
      </c>
      <c r="R476" s="6">
        <v>21</v>
      </c>
      <c r="S476" s="7">
        <v>1</v>
      </c>
      <c r="T476" s="35">
        <v>21</v>
      </c>
      <c r="U476" s="35">
        <v>21</v>
      </c>
      <c r="V476" s="35">
        <f t="shared" si="15"/>
        <v>0</v>
      </c>
      <c r="W476" s="6">
        <v>17</v>
      </c>
      <c r="X476" s="7">
        <v>3</v>
      </c>
      <c r="Y476" s="8" t="s">
        <v>842</v>
      </c>
      <c r="AC476" s="6"/>
      <c r="AD476" s="6"/>
      <c r="AF476" s="6"/>
      <c r="AG476" s="6"/>
      <c r="AI476" s="6"/>
      <c r="AJ476" s="6"/>
      <c r="AM476" s="6"/>
      <c r="AN476" s="6"/>
      <c r="AO476" s="6"/>
      <c r="AP476" s="6"/>
      <c r="AR476" s="6"/>
      <c r="AS476" s="6"/>
    </row>
    <row r="477" spans="2:47" ht="13.5" customHeight="1" x14ac:dyDescent="0.25">
      <c r="B477" t="s">
        <v>296</v>
      </c>
      <c r="C477" s="9" t="s">
        <v>601</v>
      </c>
      <c r="D477" s="39">
        <v>40141</v>
      </c>
      <c r="E477">
        <v>29</v>
      </c>
      <c r="F477" t="s">
        <v>821</v>
      </c>
      <c r="G477" s="2" t="s">
        <v>54</v>
      </c>
      <c r="H477" s="6">
        <v>39</v>
      </c>
      <c r="I477" s="7">
        <v>-2</v>
      </c>
      <c r="J477" s="35">
        <v>37</v>
      </c>
      <c r="K477" s="35">
        <v>41</v>
      </c>
      <c r="L477" s="35">
        <f>J477-K477</f>
        <v>-4</v>
      </c>
      <c r="M477" s="6">
        <v>29</v>
      </c>
      <c r="N477" s="7">
        <v>2</v>
      </c>
      <c r="O477" s="35">
        <v>30</v>
      </c>
      <c r="P477" s="35">
        <v>29</v>
      </c>
      <c r="Q477" s="35">
        <f>O477-P477</f>
        <v>1</v>
      </c>
      <c r="R477" s="6">
        <v>19</v>
      </c>
      <c r="S477" s="7">
        <v>1</v>
      </c>
      <c r="T477" s="35">
        <v>20</v>
      </c>
      <c r="U477" s="35">
        <v>18</v>
      </c>
      <c r="V477" s="35">
        <f t="shared" si="15"/>
        <v>2</v>
      </c>
      <c r="W477" s="6">
        <v>10</v>
      </c>
      <c r="X477" s="7">
        <v>-4</v>
      </c>
      <c r="Y477" s="8" t="s">
        <v>842</v>
      </c>
      <c r="AC477" s="6">
        <v>48</v>
      </c>
      <c r="AD477" s="6">
        <v>31</v>
      </c>
      <c r="AE477" s="7">
        <f>AC477-AD477</f>
        <v>17</v>
      </c>
      <c r="AF477" s="6">
        <v>22</v>
      </c>
      <c r="AG477" s="6">
        <v>67</v>
      </c>
      <c r="AH477" s="7">
        <f>AF477-AG477</f>
        <v>-45</v>
      </c>
      <c r="AI477" s="6"/>
      <c r="AJ477" s="6"/>
      <c r="AL477" s="4" t="s">
        <v>875</v>
      </c>
      <c r="AM477" s="6"/>
      <c r="AN477" s="6"/>
      <c r="AO477" s="6"/>
      <c r="AP477" s="6"/>
      <c r="AR477" s="6"/>
      <c r="AS477" s="6"/>
    </row>
    <row r="478" spans="2:47" ht="13.5" customHeight="1" x14ac:dyDescent="0.25">
      <c r="B478" t="s">
        <v>296</v>
      </c>
      <c r="C478" s="9" t="s">
        <v>560</v>
      </c>
      <c r="D478" s="39">
        <v>40144</v>
      </c>
      <c r="F478" t="s">
        <v>903</v>
      </c>
      <c r="G478" s="2"/>
      <c r="H478" s="6">
        <v>39</v>
      </c>
      <c r="I478" s="7">
        <v>1</v>
      </c>
      <c r="M478" s="6">
        <v>32</v>
      </c>
      <c r="N478" s="7">
        <v>2</v>
      </c>
      <c r="R478" s="6">
        <v>17</v>
      </c>
      <c r="S478" s="7">
        <v>5</v>
      </c>
      <c r="W478" s="6">
        <v>7</v>
      </c>
      <c r="X478" s="7">
        <v>-1</v>
      </c>
      <c r="Y478" s="8"/>
      <c r="AC478" s="6"/>
      <c r="AD478" s="6"/>
      <c r="AE478" s="7"/>
      <c r="AF478" s="6"/>
      <c r="AG478" s="6"/>
      <c r="AH478" s="7"/>
      <c r="AI478" s="6"/>
      <c r="AJ478" s="6"/>
      <c r="AM478" s="6"/>
      <c r="AN478" s="6"/>
      <c r="AO478" s="6"/>
      <c r="AP478" s="6"/>
      <c r="AR478" s="6"/>
      <c r="AS478" s="6"/>
    </row>
    <row r="479" spans="2:47" ht="13.5" customHeight="1" x14ac:dyDescent="0.25">
      <c r="B479" t="s">
        <v>296</v>
      </c>
      <c r="C479" s="9" t="s">
        <v>488</v>
      </c>
      <c r="D479" s="39">
        <v>40144</v>
      </c>
      <c r="E479">
        <v>1</v>
      </c>
      <c r="F479" t="s">
        <v>886</v>
      </c>
      <c r="G479" s="2" t="s">
        <v>96</v>
      </c>
      <c r="H479" s="6">
        <v>37</v>
      </c>
      <c r="I479" s="7">
        <v>-2</v>
      </c>
      <c r="J479" s="35">
        <v>36</v>
      </c>
      <c r="K479" s="35">
        <v>37</v>
      </c>
      <c r="L479" s="35">
        <f>J479-K479</f>
        <v>-1</v>
      </c>
      <c r="M479" s="6">
        <v>27</v>
      </c>
      <c r="N479" s="7">
        <v>2</v>
      </c>
      <c r="O479" s="35">
        <v>30</v>
      </c>
      <c r="P479" s="35">
        <v>25</v>
      </c>
      <c r="Q479" s="35">
        <f>O479-P479</f>
        <v>5</v>
      </c>
      <c r="R479" s="6">
        <v>20</v>
      </c>
      <c r="S479" s="7">
        <v>3</v>
      </c>
      <c r="T479" s="35">
        <v>15</v>
      </c>
      <c r="U479" s="35">
        <v>24</v>
      </c>
      <c r="V479" s="35">
        <f t="shared" si="15"/>
        <v>-9</v>
      </c>
      <c r="W479" s="6">
        <v>10</v>
      </c>
      <c r="X479" s="7">
        <v>-4</v>
      </c>
      <c r="Y479" s="8" t="s">
        <v>639</v>
      </c>
      <c r="AC479" s="6"/>
      <c r="AD479" s="6"/>
      <c r="AF479" s="6"/>
      <c r="AG479" s="6"/>
      <c r="AI479" s="6"/>
      <c r="AJ479" s="6"/>
      <c r="AM479" s="6"/>
      <c r="AN479" s="6"/>
      <c r="AO479" s="6"/>
      <c r="AP479" s="6"/>
      <c r="AR479" s="6"/>
      <c r="AS479" s="6"/>
    </row>
    <row r="480" spans="2:47" ht="13.5" customHeight="1" x14ac:dyDescent="0.25">
      <c r="B480" t="s">
        <v>266</v>
      </c>
      <c r="C480" s="9" t="s">
        <v>571</v>
      </c>
      <c r="D480" s="39">
        <v>40149</v>
      </c>
      <c r="E480">
        <v>6</v>
      </c>
      <c r="F480" t="s">
        <v>678</v>
      </c>
      <c r="G480" s="2" t="s">
        <v>194</v>
      </c>
      <c r="H480" s="6">
        <v>40</v>
      </c>
      <c r="I480" s="7">
        <v>-2</v>
      </c>
      <c r="M480" s="6">
        <v>29</v>
      </c>
      <c r="N480" s="7">
        <v>0</v>
      </c>
      <c r="R480" s="6">
        <v>19</v>
      </c>
      <c r="S480" s="7">
        <v>0</v>
      </c>
      <c r="W480" s="6">
        <v>11</v>
      </c>
      <c r="X480" s="7">
        <v>-2</v>
      </c>
      <c r="Y480" s="8" t="s">
        <v>639</v>
      </c>
      <c r="AC480" s="6"/>
      <c r="AD480" s="6"/>
      <c r="AF480" s="6"/>
      <c r="AG480" s="6"/>
      <c r="AI480" s="6"/>
      <c r="AJ480" s="6"/>
      <c r="AM480" s="6"/>
      <c r="AN480" s="6"/>
      <c r="AO480" s="6"/>
      <c r="AP480" s="6"/>
      <c r="AR480" s="6"/>
      <c r="AS480" s="6"/>
    </row>
    <row r="481" spans="1:47" ht="13.5" customHeight="1" x14ac:dyDescent="0.25">
      <c r="B481" t="s">
        <v>266</v>
      </c>
      <c r="C481" s="9" t="s">
        <v>589</v>
      </c>
      <c r="D481" s="39">
        <v>40150</v>
      </c>
      <c r="E481">
        <v>6</v>
      </c>
      <c r="F481" t="s">
        <v>821</v>
      </c>
      <c r="G481" s="2" t="s">
        <v>192</v>
      </c>
      <c r="H481" s="6">
        <v>40</v>
      </c>
      <c r="I481" s="7">
        <v>1</v>
      </c>
      <c r="J481" s="35">
        <v>40</v>
      </c>
      <c r="K481" s="35">
        <v>40</v>
      </c>
      <c r="L481" s="35">
        <f>J481-K481</f>
        <v>0</v>
      </c>
      <c r="M481" s="6">
        <v>27</v>
      </c>
      <c r="N481" s="7">
        <v>-2</v>
      </c>
      <c r="O481" s="35">
        <v>27</v>
      </c>
      <c r="P481" s="35">
        <v>27</v>
      </c>
      <c r="Q481" s="35">
        <f>O481-P481</f>
        <v>0</v>
      </c>
      <c r="R481" s="6">
        <v>18</v>
      </c>
      <c r="S481" s="7">
        <v>-1</v>
      </c>
      <c r="T481" s="35">
        <v>18</v>
      </c>
      <c r="U481" s="35">
        <v>18</v>
      </c>
      <c r="V481" s="35">
        <f>T481-U481</f>
        <v>0</v>
      </c>
      <c r="W481" s="6">
        <v>13</v>
      </c>
      <c r="X481" s="7">
        <v>3</v>
      </c>
      <c r="Y481" s="8" t="s">
        <v>842</v>
      </c>
      <c r="AC481" s="6">
        <v>52</v>
      </c>
      <c r="AD481" s="6">
        <v>38</v>
      </c>
      <c r="AE481" s="7">
        <f>AC481-AD481</f>
        <v>14</v>
      </c>
      <c r="AF481" s="6">
        <v>28</v>
      </c>
      <c r="AG481" s="6">
        <v>66</v>
      </c>
      <c r="AH481" s="7">
        <f>AF481-AG481</f>
        <v>-38</v>
      </c>
      <c r="AI481" s="6">
        <v>45</v>
      </c>
      <c r="AJ481" s="6">
        <v>30</v>
      </c>
      <c r="AK481" s="7">
        <f>AI481-AJ481</f>
        <v>15</v>
      </c>
      <c r="AL481" s="4" t="s">
        <v>826</v>
      </c>
      <c r="AM481" s="6"/>
      <c r="AN481" s="6"/>
      <c r="AO481" s="6"/>
      <c r="AP481" s="6"/>
      <c r="AR481" s="6"/>
      <c r="AS481" s="6"/>
    </row>
    <row r="482" spans="1:47" ht="13.5" customHeight="1" x14ac:dyDescent="0.25">
      <c r="B482" t="s">
        <v>266</v>
      </c>
      <c r="C482" s="9" t="s">
        <v>366</v>
      </c>
      <c r="D482" s="39">
        <v>40151</v>
      </c>
      <c r="F482" t="s">
        <v>903</v>
      </c>
      <c r="G482" s="2"/>
      <c r="H482" s="6">
        <v>37</v>
      </c>
      <c r="I482" s="7">
        <v>-2</v>
      </c>
      <c r="M482" s="6">
        <v>30</v>
      </c>
      <c r="N482" s="7">
        <v>-2</v>
      </c>
      <c r="R482" s="6">
        <v>12</v>
      </c>
      <c r="S482" s="7">
        <v>-5</v>
      </c>
      <c r="W482" s="6">
        <v>7</v>
      </c>
      <c r="X482" s="7">
        <v>0</v>
      </c>
      <c r="Y482" s="8"/>
      <c r="AC482" s="6"/>
      <c r="AD482" s="6"/>
      <c r="AE482" s="7"/>
      <c r="AF482" s="6"/>
      <c r="AG482" s="6"/>
      <c r="AH482" s="7"/>
      <c r="AI482" s="6"/>
      <c r="AJ482" s="6"/>
      <c r="AK482" s="7"/>
      <c r="AM482" s="6"/>
      <c r="AN482" s="6"/>
      <c r="AO482" s="6"/>
      <c r="AP482" s="6"/>
      <c r="AR482" s="6"/>
      <c r="AS482" s="6"/>
    </row>
    <row r="483" spans="1:47" ht="13.5" customHeight="1" x14ac:dyDescent="0.25">
      <c r="B483" t="s">
        <v>266</v>
      </c>
      <c r="C483" s="9" t="s">
        <v>591</v>
      </c>
      <c r="D483" s="39">
        <v>40151</v>
      </c>
      <c r="E483">
        <v>8</v>
      </c>
      <c r="F483" t="s">
        <v>830</v>
      </c>
      <c r="G483" s="2" t="s">
        <v>224</v>
      </c>
      <c r="H483" s="6">
        <v>38</v>
      </c>
      <c r="I483" s="7">
        <v>-1</v>
      </c>
      <c r="M483" s="6">
        <v>30</v>
      </c>
      <c r="N483" s="7">
        <v>1</v>
      </c>
      <c r="R483" s="6">
        <v>20</v>
      </c>
      <c r="S483" s="7">
        <v>2</v>
      </c>
      <c r="W483" s="6">
        <v>8</v>
      </c>
      <c r="X483" s="7">
        <v>-2</v>
      </c>
      <c r="Y483" s="8" t="s">
        <v>639</v>
      </c>
      <c r="AC483" s="6"/>
      <c r="AD483" s="6"/>
      <c r="AF483" s="6"/>
      <c r="AG483" s="6"/>
      <c r="AI483" s="6"/>
      <c r="AJ483" s="6"/>
      <c r="AM483" s="6"/>
      <c r="AN483" s="6"/>
      <c r="AO483" s="6"/>
      <c r="AP483" s="6"/>
      <c r="AR483" s="6"/>
      <c r="AS483" s="6"/>
    </row>
    <row r="484" spans="1:47" x14ac:dyDescent="0.25">
      <c r="B484" t="s">
        <v>266</v>
      </c>
      <c r="C484" s="9" t="s">
        <v>317</v>
      </c>
      <c r="D484" s="39">
        <v>40155</v>
      </c>
      <c r="E484">
        <v>10</v>
      </c>
      <c r="F484" t="s">
        <v>905</v>
      </c>
      <c r="G484" s="2" t="s">
        <v>146</v>
      </c>
      <c r="H484" s="6">
        <v>40</v>
      </c>
      <c r="I484" s="7">
        <v>1</v>
      </c>
      <c r="J484" s="35">
        <v>40</v>
      </c>
      <c r="K484" s="35">
        <v>39</v>
      </c>
      <c r="L484" s="35">
        <f>J484-K484</f>
        <v>1</v>
      </c>
      <c r="M484" s="6">
        <v>23</v>
      </c>
      <c r="N484" s="7">
        <v>1</v>
      </c>
      <c r="O484" s="35">
        <v>22</v>
      </c>
      <c r="P484" s="35">
        <v>23</v>
      </c>
      <c r="Q484" s="35">
        <f>O484-P484</f>
        <v>-1</v>
      </c>
      <c r="R484" s="6">
        <v>19</v>
      </c>
      <c r="S484" s="7">
        <v>-2</v>
      </c>
      <c r="T484" s="35">
        <v>18</v>
      </c>
      <c r="U484" s="35">
        <v>20</v>
      </c>
      <c r="V484" s="35">
        <f>T484-U484</f>
        <v>-2</v>
      </c>
      <c r="W484" s="6">
        <v>17</v>
      </c>
      <c r="X484" s="7">
        <v>0</v>
      </c>
      <c r="Y484" s="8" t="s">
        <v>842</v>
      </c>
      <c r="AC484" s="6">
        <v>43</v>
      </c>
      <c r="AD484" s="6">
        <v>42</v>
      </c>
      <c r="AE484" s="7">
        <f>AC484-AD484</f>
        <v>1</v>
      </c>
      <c r="AF484" s="6">
        <v>28</v>
      </c>
      <c r="AG484" s="6">
        <v>63</v>
      </c>
      <c r="AH484" s="7">
        <f>AF484-AG484</f>
        <v>-35</v>
      </c>
      <c r="AI484" s="6">
        <v>38</v>
      </c>
      <c r="AJ484" s="6">
        <v>29</v>
      </c>
      <c r="AK484" s="7">
        <f>AI484-AJ484</f>
        <v>9</v>
      </c>
      <c r="AL484" s="4" t="s">
        <v>906</v>
      </c>
      <c r="AM484" s="6"/>
      <c r="AN484" s="6"/>
      <c r="AO484" s="6"/>
      <c r="AP484" s="6"/>
      <c r="AR484" s="6"/>
      <c r="AS484" s="6"/>
    </row>
    <row r="485" spans="1:47" ht="13.5" customHeight="1" x14ac:dyDescent="0.25">
      <c r="B485" t="s">
        <v>266</v>
      </c>
      <c r="C485" s="9" t="s">
        <v>669</v>
      </c>
      <c r="D485" s="39">
        <v>40156</v>
      </c>
      <c r="E485">
        <v>13</v>
      </c>
      <c r="F485" t="s">
        <v>886</v>
      </c>
      <c r="G485" s="2" t="s">
        <v>98</v>
      </c>
      <c r="H485" s="6">
        <v>41</v>
      </c>
      <c r="I485" s="7">
        <v>4</v>
      </c>
      <c r="J485" s="35">
        <v>42</v>
      </c>
      <c r="K485" s="35">
        <v>41</v>
      </c>
      <c r="L485" s="35">
        <f>J485-K485</f>
        <v>1</v>
      </c>
      <c r="M485" s="6">
        <v>24</v>
      </c>
      <c r="N485" s="7">
        <v>-3</v>
      </c>
      <c r="O485" s="35">
        <v>23</v>
      </c>
      <c r="P485" s="35">
        <v>26</v>
      </c>
      <c r="Q485" s="35">
        <f>O485-P485</f>
        <v>-3</v>
      </c>
      <c r="R485" s="6">
        <v>21</v>
      </c>
      <c r="S485" s="7">
        <v>1</v>
      </c>
      <c r="T485" s="35">
        <v>20</v>
      </c>
      <c r="U485" s="35">
        <v>22</v>
      </c>
      <c r="V485" s="35">
        <f>T485-U485</f>
        <v>-2</v>
      </c>
      <c r="W485" s="6">
        <v>17</v>
      </c>
      <c r="X485" s="7">
        <v>7</v>
      </c>
      <c r="Y485" s="8" t="s">
        <v>639</v>
      </c>
      <c r="AC485" s="6"/>
      <c r="AD485" s="6"/>
      <c r="AI485" s="6"/>
      <c r="AJ485" s="6"/>
      <c r="AM485" s="6"/>
      <c r="AN485" s="6"/>
      <c r="AO485" s="6"/>
      <c r="AP485" s="6"/>
      <c r="AR485" s="6"/>
      <c r="AS485" s="6"/>
    </row>
    <row r="486" spans="1:47" ht="13.5" customHeight="1" x14ac:dyDescent="0.25">
      <c r="B486" t="s">
        <v>266</v>
      </c>
      <c r="C486" s="9" t="s">
        <v>337</v>
      </c>
      <c r="D486" s="39">
        <v>40157</v>
      </c>
      <c r="E486">
        <v>13</v>
      </c>
      <c r="F486" t="s">
        <v>821</v>
      </c>
      <c r="G486" s="2" t="s">
        <v>192</v>
      </c>
      <c r="H486" s="6">
        <v>40</v>
      </c>
      <c r="I486" s="7">
        <v>0</v>
      </c>
      <c r="J486" s="35">
        <v>39</v>
      </c>
      <c r="K486" s="35">
        <v>42</v>
      </c>
      <c r="L486" s="35">
        <f>J486-K486</f>
        <v>-3</v>
      </c>
      <c r="M486" s="6">
        <v>31</v>
      </c>
      <c r="N486" s="7">
        <v>4</v>
      </c>
      <c r="O486" s="35">
        <v>30</v>
      </c>
      <c r="P486" s="35">
        <v>31</v>
      </c>
      <c r="Q486" s="35">
        <f>O486-P486</f>
        <v>-1</v>
      </c>
      <c r="R486" s="6">
        <v>16</v>
      </c>
      <c r="S486" s="7">
        <v>-2</v>
      </c>
      <c r="T486" s="35">
        <v>16</v>
      </c>
      <c r="U486" s="35">
        <v>15</v>
      </c>
      <c r="V486" s="35">
        <f>T486-U486</f>
        <v>1</v>
      </c>
      <c r="W486" s="6">
        <v>9</v>
      </c>
      <c r="X486" s="7">
        <v>-4</v>
      </c>
      <c r="Y486" s="8" t="s">
        <v>842</v>
      </c>
      <c r="AC486" s="6">
        <v>52</v>
      </c>
      <c r="AD486" s="6">
        <v>37</v>
      </c>
      <c r="AE486" s="7">
        <f>AC486-AD486</f>
        <v>15</v>
      </c>
      <c r="AF486" s="6">
        <v>26</v>
      </c>
      <c r="AG486" s="6">
        <v>68</v>
      </c>
      <c r="AH486" s="7">
        <f>AF486-AG486</f>
        <v>-42</v>
      </c>
      <c r="AI486" s="6">
        <v>42</v>
      </c>
      <c r="AJ486" s="6">
        <v>30</v>
      </c>
      <c r="AK486" s="7">
        <f>AI486-AJ486</f>
        <v>12</v>
      </c>
      <c r="AL486" s="4" t="s">
        <v>826</v>
      </c>
      <c r="AM486" s="6">
        <v>34</v>
      </c>
      <c r="AN486" s="6">
        <v>22</v>
      </c>
      <c r="AO486" s="6">
        <v>10</v>
      </c>
      <c r="AP486" s="6"/>
      <c r="AQ486" s="4" t="s">
        <v>876</v>
      </c>
      <c r="AR486" s="6">
        <v>20</v>
      </c>
      <c r="AS486" s="6">
        <v>65</v>
      </c>
      <c r="AT486" s="7">
        <f>AR486-AS486</f>
        <v>-45</v>
      </c>
      <c r="AU486" s="4" t="s">
        <v>871</v>
      </c>
    </row>
    <row r="487" spans="1:47" ht="13.5" customHeight="1" x14ac:dyDescent="0.25">
      <c r="B487" t="s">
        <v>266</v>
      </c>
      <c r="C487" s="9" t="s">
        <v>337</v>
      </c>
      <c r="D487" s="39">
        <v>40157</v>
      </c>
      <c r="E487">
        <v>13</v>
      </c>
      <c r="F487" t="s">
        <v>844</v>
      </c>
      <c r="G487" s="2" t="s">
        <v>124</v>
      </c>
      <c r="H487" s="6">
        <v>41</v>
      </c>
      <c r="I487" s="7">
        <v>-2</v>
      </c>
      <c r="M487" s="6">
        <v>30</v>
      </c>
      <c r="N487" s="7">
        <v>1</v>
      </c>
      <c r="R487" s="6">
        <v>17</v>
      </c>
      <c r="S487" s="7">
        <v>1</v>
      </c>
      <c r="W487" s="6">
        <v>11</v>
      </c>
      <c r="X487" s="7">
        <v>-3</v>
      </c>
      <c r="Y487" s="8" t="s">
        <v>842</v>
      </c>
      <c r="AC487" s="6"/>
      <c r="AD487" s="6"/>
      <c r="AI487" s="6"/>
      <c r="AJ487" s="6"/>
      <c r="AM487" s="6"/>
      <c r="AN487" s="6"/>
      <c r="AO487" s="6"/>
      <c r="AP487" s="6"/>
      <c r="AR487" s="6"/>
      <c r="AS487" s="6"/>
    </row>
    <row r="488" spans="1:47" ht="13.5" customHeight="1" x14ac:dyDescent="0.25">
      <c r="B488" t="s">
        <v>266</v>
      </c>
      <c r="C488" s="9" t="s">
        <v>673</v>
      </c>
      <c r="D488" s="39">
        <v>40158</v>
      </c>
      <c r="E488">
        <v>15</v>
      </c>
      <c r="F488" t="s">
        <v>678</v>
      </c>
      <c r="G488" s="2" t="s">
        <v>82</v>
      </c>
      <c r="H488" s="6">
        <v>40</v>
      </c>
      <c r="I488" s="7">
        <v>0</v>
      </c>
      <c r="M488" s="6">
        <v>31</v>
      </c>
      <c r="N488" s="7">
        <v>2</v>
      </c>
      <c r="R488" s="6">
        <v>18</v>
      </c>
      <c r="S488" s="7">
        <v>-1</v>
      </c>
      <c r="W488" s="6">
        <v>9</v>
      </c>
      <c r="X488" s="7">
        <v>-2</v>
      </c>
      <c r="Y488" s="8" t="s">
        <v>639</v>
      </c>
      <c r="AC488" s="6"/>
      <c r="AD488" s="6"/>
      <c r="AI488" s="6"/>
      <c r="AJ488" s="6"/>
      <c r="AM488" s="6"/>
      <c r="AN488" s="6"/>
      <c r="AO488" s="6"/>
      <c r="AP488" s="6"/>
      <c r="AR488" s="6"/>
      <c r="AS488" s="6"/>
    </row>
    <row r="489" spans="1:47" ht="13.5" customHeight="1" x14ac:dyDescent="0.25">
      <c r="B489" t="s">
        <v>266</v>
      </c>
      <c r="C489" s="10" t="s">
        <v>673</v>
      </c>
      <c r="D489" s="39">
        <v>40158</v>
      </c>
      <c r="E489">
        <v>20</v>
      </c>
      <c r="F489" t="s">
        <v>577</v>
      </c>
      <c r="G489" s="2" t="s">
        <v>138</v>
      </c>
      <c r="H489" s="6">
        <v>43</v>
      </c>
      <c r="I489" s="7">
        <v>6</v>
      </c>
      <c r="J489" s="35">
        <v>43</v>
      </c>
      <c r="K489" s="35">
        <v>44</v>
      </c>
      <c r="L489" s="35">
        <f>J489-K489</f>
        <v>-1</v>
      </c>
      <c r="M489" s="6">
        <v>26</v>
      </c>
      <c r="N489" s="7">
        <v>-5</v>
      </c>
      <c r="O489" s="35">
        <v>23</v>
      </c>
      <c r="P489" s="35">
        <v>29</v>
      </c>
      <c r="Q489" s="35">
        <f>O489-P489</f>
        <v>-6</v>
      </c>
      <c r="R489" s="6">
        <v>20</v>
      </c>
      <c r="S489" s="7">
        <v>3</v>
      </c>
      <c r="T489" s="35">
        <v>20</v>
      </c>
      <c r="U489" s="35">
        <v>19</v>
      </c>
      <c r="V489" s="35">
        <f>T489-U489</f>
        <v>1</v>
      </c>
      <c r="W489" s="6">
        <v>17</v>
      </c>
      <c r="X489" s="7">
        <v>11</v>
      </c>
      <c r="Y489" s="8" t="s">
        <v>639</v>
      </c>
      <c r="Z489" t="s">
        <v>840</v>
      </c>
      <c r="AC489" s="6">
        <v>44</v>
      </c>
      <c r="AD489" s="6">
        <v>38</v>
      </c>
      <c r="AE489" s="7">
        <f>AC489-AD489</f>
        <v>6</v>
      </c>
      <c r="AF489" s="6">
        <v>28</v>
      </c>
      <c r="AG489" s="6">
        <v>63</v>
      </c>
      <c r="AH489" s="7">
        <f>AF489-AG489</f>
        <v>-35</v>
      </c>
      <c r="AI489" s="6">
        <v>40</v>
      </c>
      <c r="AJ489" s="6">
        <v>27</v>
      </c>
      <c r="AK489" s="7">
        <f>AI489-AJ489</f>
        <v>13</v>
      </c>
      <c r="AL489" s="4" t="s">
        <v>870</v>
      </c>
      <c r="AM489" s="6"/>
      <c r="AN489" s="6"/>
      <c r="AO489" s="6"/>
      <c r="AP489" s="6"/>
      <c r="AR489" s="6"/>
      <c r="AS489" s="6"/>
    </row>
    <row r="490" spans="1:47" x14ac:dyDescent="0.25">
      <c r="B490" t="s">
        <v>266</v>
      </c>
      <c r="C490" s="9" t="s">
        <v>538</v>
      </c>
      <c r="D490" s="39">
        <v>40163</v>
      </c>
      <c r="E490">
        <v>18</v>
      </c>
      <c r="F490" t="s">
        <v>905</v>
      </c>
      <c r="G490" s="2" t="s">
        <v>146</v>
      </c>
      <c r="H490" s="6">
        <v>40</v>
      </c>
      <c r="I490" s="7">
        <v>0</v>
      </c>
      <c r="J490" s="35">
        <v>37</v>
      </c>
      <c r="K490" s="35">
        <v>44</v>
      </c>
      <c r="L490" s="35">
        <f>J490-K490</f>
        <v>-7</v>
      </c>
      <c r="M490" s="6">
        <v>24</v>
      </c>
      <c r="N490" s="7">
        <v>1</v>
      </c>
      <c r="O490" s="35">
        <v>28</v>
      </c>
      <c r="P490" s="35">
        <v>20</v>
      </c>
      <c r="Q490" s="35">
        <f>O490-P490</f>
        <v>8</v>
      </c>
      <c r="R490" s="6">
        <v>20</v>
      </c>
      <c r="S490" s="7">
        <v>1</v>
      </c>
      <c r="T490" s="35">
        <v>19</v>
      </c>
      <c r="U490" s="35">
        <v>20</v>
      </c>
      <c r="V490" s="35">
        <f>T490-U490</f>
        <v>-1</v>
      </c>
      <c r="W490" s="6">
        <v>16</v>
      </c>
      <c r="X490" s="7">
        <v>-1</v>
      </c>
      <c r="Y490" s="8" t="s">
        <v>842</v>
      </c>
      <c r="AC490" s="6"/>
      <c r="AD490" s="6"/>
      <c r="AF490" s="6"/>
      <c r="AG490" s="6"/>
      <c r="AI490" s="6"/>
      <c r="AJ490" s="6"/>
      <c r="AM490" s="6"/>
      <c r="AN490" s="6"/>
      <c r="AO490" s="6"/>
      <c r="AP490" s="6"/>
      <c r="AR490" s="6"/>
      <c r="AS490" s="6"/>
    </row>
    <row r="491" spans="1:47" ht="13.5" customHeight="1" x14ac:dyDescent="0.25">
      <c r="B491" t="s">
        <v>266</v>
      </c>
      <c r="C491" s="9" t="s">
        <v>319</v>
      </c>
      <c r="D491" s="39">
        <v>40162</v>
      </c>
      <c r="E491">
        <v>20</v>
      </c>
      <c r="F491" t="s">
        <v>821</v>
      </c>
      <c r="G491" s="2" t="s">
        <v>148</v>
      </c>
      <c r="H491" s="6">
        <v>40</v>
      </c>
      <c r="I491" s="7">
        <v>0</v>
      </c>
      <c r="M491" s="6">
        <v>28</v>
      </c>
      <c r="N491" s="7">
        <v>-3</v>
      </c>
      <c r="R491" s="6">
        <v>18</v>
      </c>
      <c r="S491" s="7">
        <v>2</v>
      </c>
      <c r="W491" s="6">
        <v>12</v>
      </c>
      <c r="X491" s="7">
        <v>3</v>
      </c>
      <c r="Y491" s="8" t="s">
        <v>842</v>
      </c>
      <c r="AC491" s="6"/>
      <c r="AD491" s="6"/>
      <c r="AF491" s="6"/>
      <c r="AG491" s="6"/>
      <c r="AI491" s="6"/>
      <c r="AJ491" s="6"/>
      <c r="AM491" s="6"/>
      <c r="AN491" s="6"/>
      <c r="AO491" s="6"/>
      <c r="AP491" s="6"/>
      <c r="AR491" s="6"/>
      <c r="AS491" s="6"/>
    </row>
    <row r="492" spans="1:47" ht="13.5" customHeight="1" x14ac:dyDescent="0.25">
      <c r="B492" t="s">
        <v>266</v>
      </c>
      <c r="C492" s="9" t="s">
        <v>551</v>
      </c>
      <c r="D492" s="39">
        <v>40165</v>
      </c>
      <c r="F492" t="s">
        <v>903</v>
      </c>
      <c r="G492" s="2"/>
      <c r="H492" s="6">
        <v>38</v>
      </c>
      <c r="I492" s="7">
        <v>1</v>
      </c>
      <c r="M492" s="6">
        <v>28</v>
      </c>
      <c r="N492" s="7">
        <v>-2</v>
      </c>
      <c r="R492" s="6">
        <v>15</v>
      </c>
      <c r="S492" s="7">
        <v>3</v>
      </c>
      <c r="W492" s="6">
        <v>10</v>
      </c>
      <c r="X492" s="7">
        <v>3</v>
      </c>
      <c r="Y492" s="8"/>
      <c r="AC492" s="6"/>
      <c r="AD492" s="6"/>
      <c r="AF492" s="6"/>
      <c r="AG492" s="6"/>
      <c r="AI492" s="6"/>
      <c r="AJ492" s="6"/>
      <c r="AM492" s="6"/>
      <c r="AN492" s="6"/>
      <c r="AO492" s="6"/>
      <c r="AP492" s="6"/>
      <c r="AR492" s="6"/>
      <c r="AS492" s="6"/>
    </row>
    <row r="493" spans="1:47" ht="13.5" customHeight="1" x14ac:dyDescent="0.25">
      <c r="B493" t="s">
        <v>266</v>
      </c>
      <c r="C493" s="9" t="s">
        <v>641</v>
      </c>
      <c r="D493" s="39">
        <v>40166</v>
      </c>
      <c r="E493">
        <v>22</v>
      </c>
      <c r="F493" t="s">
        <v>886</v>
      </c>
      <c r="G493" s="2" t="s">
        <v>96</v>
      </c>
      <c r="H493" s="6">
        <v>38</v>
      </c>
      <c r="I493" s="7">
        <v>-3</v>
      </c>
      <c r="J493" s="35">
        <v>41</v>
      </c>
      <c r="K493" s="35">
        <v>35</v>
      </c>
      <c r="L493" s="35">
        <f>J493-K493</f>
        <v>6</v>
      </c>
      <c r="M493" s="6">
        <v>29</v>
      </c>
      <c r="N493" s="7">
        <v>5</v>
      </c>
      <c r="O493" s="35">
        <v>30</v>
      </c>
      <c r="P493" s="35">
        <v>29</v>
      </c>
      <c r="Q493" s="35">
        <f>O493-P493</f>
        <v>1</v>
      </c>
      <c r="R493" s="6">
        <v>19</v>
      </c>
      <c r="S493" s="7">
        <v>-2</v>
      </c>
      <c r="T493" s="35">
        <v>15</v>
      </c>
      <c r="U493" s="35">
        <v>23</v>
      </c>
      <c r="V493" s="35">
        <f>T493-U493</f>
        <v>-8</v>
      </c>
      <c r="W493" s="6">
        <v>9</v>
      </c>
      <c r="X493" s="7">
        <v>-8</v>
      </c>
      <c r="Y493" s="8" t="s">
        <v>639</v>
      </c>
      <c r="AC493" s="6"/>
      <c r="AD493" s="6"/>
      <c r="AF493" s="6"/>
      <c r="AG493" s="6"/>
      <c r="AI493" s="6"/>
      <c r="AJ493" s="6"/>
      <c r="AM493" s="6"/>
      <c r="AN493" s="6"/>
      <c r="AO493" s="6"/>
      <c r="AP493" s="6"/>
      <c r="AR493" s="6"/>
      <c r="AS493" s="6"/>
    </row>
    <row r="494" spans="1:47" ht="13.5" customHeight="1" x14ac:dyDescent="0.25">
      <c r="B494" t="s">
        <v>266</v>
      </c>
      <c r="C494" s="9" t="s">
        <v>321</v>
      </c>
      <c r="D494" s="39">
        <v>40171</v>
      </c>
      <c r="F494" t="s">
        <v>903</v>
      </c>
      <c r="G494" s="2"/>
      <c r="H494" s="6">
        <v>39</v>
      </c>
      <c r="I494" s="7">
        <v>1</v>
      </c>
      <c r="M494" s="6">
        <v>32</v>
      </c>
      <c r="N494" s="7">
        <v>4</v>
      </c>
      <c r="R494" s="6">
        <v>13</v>
      </c>
      <c r="S494" s="7">
        <v>-2</v>
      </c>
      <c r="W494" s="6">
        <v>7</v>
      </c>
      <c r="X494" s="7">
        <v>-3</v>
      </c>
      <c r="Y494" s="8"/>
      <c r="AC494" s="6"/>
      <c r="AD494" s="6"/>
      <c r="AF494" s="6"/>
      <c r="AG494" s="6"/>
      <c r="AI494" s="6"/>
      <c r="AJ494" s="6"/>
      <c r="AM494" s="6"/>
      <c r="AN494" s="6"/>
      <c r="AO494" s="6"/>
      <c r="AP494" s="6"/>
      <c r="AR494" s="6"/>
      <c r="AS494" s="6"/>
    </row>
    <row r="495" spans="1:47" ht="13.5" customHeight="1" x14ac:dyDescent="0.25">
      <c r="B495" t="s">
        <v>266</v>
      </c>
      <c r="C495" s="9" t="s">
        <v>603</v>
      </c>
      <c r="D495" s="39">
        <v>40176</v>
      </c>
      <c r="E495">
        <v>1</v>
      </c>
      <c r="F495" t="s">
        <v>821</v>
      </c>
      <c r="G495" s="2" t="s">
        <v>54</v>
      </c>
      <c r="H495" s="6">
        <v>40</v>
      </c>
      <c r="I495" s="7">
        <v>0</v>
      </c>
      <c r="J495" s="35">
        <v>38</v>
      </c>
      <c r="K495" s="35">
        <v>43</v>
      </c>
      <c r="L495" s="35">
        <f>J495-K495</f>
        <v>-5</v>
      </c>
      <c r="M495" s="6">
        <v>30</v>
      </c>
      <c r="N495" s="7">
        <v>2</v>
      </c>
      <c r="O495" s="35">
        <v>32</v>
      </c>
      <c r="P495" s="35">
        <v>29</v>
      </c>
      <c r="Q495" s="35">
        <f>O495-P495</f>
        <v>3</v>
      </c>
      <c r="R495" s="6">
        <v>17</v>
      </c>
      <c r="S495" s="7">
        <v>-1</v>
      </c>
      <c r="T495" s="35">
        <v>17</v>
      </c>
      <c r="U495" s="35">
        <v>17</v>
      </c>
      <c r="V495" s="35">
        <f>T495-U495</f>
        <v>0</v>
      </c>
      <c r="W495" s="6">
        <v>10</v>
      </c>
      <c r="X495" s="7">
        <v>-2</v>
      </c>
      <c r="Y495" s="8" t="s">
        <v>842</v>
      </c>
      <c r="AC495" s="6">
        <v>47</v>
      </c>
      <c r="AD495" s="6">
        <v>31</v>
      </c>
      <c r="AE495" s="7">
        <f>AC495-AD495</f>
        <v>16</v>
      </c>
      <c r="AF495" s="6">
        <v>23</v>
      </c>
      <c r="AG495" s="6">
        <v>66</v>
      </c>
      <c r="AH495" s="7">
        <f>AF495-AG495</f>
        <v>-43</v>
      </c>
      <c r="AI495" s="6"/>
      <c r="AJ495" s="6"/>
      <c r="AL495" s="4" t="s">
        <v>875</v>
      </c>
      <c r="AM495" s="6"/>
      <c r="AN495" s="6"/>
      <c r="AO495" s="6"/>
      <c r="AP495" s="6"/>
      <c r="AR495" s="6"/>
      <c r="AS495" s="6"/>
    </row>
    <row r="496" spans="1:47" ht="13.5" customHeight="1" x14ac:dyDescent="0.25">
      <c r="A496" s="1">
        <v>2010</v>
      </c>
      <c r="B496" s="3" t="s">
        <v>267</v>
      </c>
      <c r="C496" s="9" t="s">
        <v>572</v>
      </c>
      <c r="D496" s="39">
        <v>40183</v>
      </c>
      <c r="E496">
        <v>7</v>
      </c>
      <c r="F496" s="3" t="s">
        <v>821</v>
      </c>
      <c r="G496" s="2" t="s">
        <v>196</v>
      </c>
      <c r="H496" s="6">
        <v>40</v>
      </c>
      <c r="I496" s="7">
        <v>0</v>
      </c>
      <c r="J496" s="35">
        <v>38</v>
      </c>
      <c r="K496" s="35">
        <v>41</v>
      </c>
      <c r="L496" s="35">
        <f>J496-K496</f>
        <v>-3</v>
      </c>
      <c r="M496" s="6">
        <v>31</v>
      </c>
      <c r="N496" s="7">
        <v>1</v>
      </c>
      <c r="O496" s="35">
        <v>31</v>
      </c>
      <c r="P496" s="35">
        <v>31</v>
      </c>
      <c r="Q496" s="35">
        <f>O496-P496</f>
        <v>0</v>
      </c>
      <c r="R496" s="6">
        <v>17</v>
      </c>
      <c r="S496" s="7">
        <v>0</v>
      </c>
      <c r="T496" s="35">
        <v>18</v>
      </c>
      <c r="U496" s="35">
        <v>17</v>
      </c>
      <c r="V496" s="35">
        <f>T496-U496</f>
        <v>1</v>
      </c>
      <c r="W496" s="6">
        <v>9</v>
      </c>
      <c r="X496" s="7">
        <v>-1</v>
      </c>
      <c r="Y496" s="8" t="s">
        <v>842</v>
      </c>
      <c r="AC496" s="6"/>
      <c r="AD496" s="6"/>
      <c r="AF496" s="6"/>
      <c r="AG496" s="6"/>
      <c r="AI496" s="6"/>
      <c r="AJ496" s="6"/>
      <c r="AM496" s="6"/>
      <c r="AN496" s="6"/>
      <c r="AO496" s="6"/>
      <c r="AP496" s="6"/>
      <c r="AR496" s="6"/>
      <c r="AS496" s="6"/>
    </row>
    <row r="497" spans="2:47" ht="13.5" customHeight="1" x14ac:dyDescent="0.25">
      <c r="B497" s="3" t="s">
        <v>267</v>
      </c>
      <c r="C497" s="9" t="s">
        <v>593</v>
      </c>
      <c r="D497" s="39">
        <v>40184</v>
      </c>
      <c r="E497">
        <v>8</v>
      </c>
      <c r="F497" s="3" t="s">
        <v>821</v>
      </c>
      <c r="G497" s="2" t="s">
        <v>196</v>
      </c>
      <c r="H497" s="6">
        <v>42</v>
      </c>
      <c r="I497" s="7">
        <v>2</v>
      </c>
      <c r="J497" s="35">
        <v>39</v>
      </c>
      <c r="K497" s="35">
        <v>44</v>
      </c>
      <c r="L497" s="35">
        <f>J497-K497</f>
        <v>-5</v>
      </c>
      <c r="M497" s="6">
        <v>30</v>
      </c>
      <c r="N497" s="7">
        <v>-1</v>
      </c>
      <c r="O497" s="35">
        <v>32</v>
      </c>
      <c r="P497" s="35">
        <v>28</v>
      </c>
      <c r="Q497" s="35">
        <f>O497-P497</f>
        <v>4</v>
      </c>
      <c r="R497" s="6">
        <v>16</v>
      </c>
      <c r="S497" s="7">
        <v>-1</v>
      </c>
      <c r="T497" s="35">
        <v>18</v>
      </c>
      <c r="U497" s="35">
        <v>16</v>
      </c>
      <c r="V497" s="35">
        <f>T497-U497</f>
        <v>2</v>
      </c>
      <c r="W497" s="6">
        <v>12</v>
      </c>
      <c r="X497" s="7">
        <v>3</v>
      </c>
      <c r="Y497" s="8" t="s">
        <v>842</v>
      </c>
      <c r="AB497" s="3"/>
      <c r="AC497" s="6"/>
      <c r="AD497" s="6"/>
      <c r="AF497" s="6"/>
      <c r="AG497" s="6"/>
      <c r="AI497" s="6"/>
      <c r="AJ497" s="6"/>
      <c r="AM497" s="6"/>
      <c r="AN497" s="6"/>
      <c r="AO497" s="6"/>
      <c r="AP497" s="6"/>
      <c r="AR497" s="6"/>
      <c r="AS497" s="6"/>
    </row>
    <row r="498" spans="2:47" ht="13.5" customHeight="1" x14ac:dyDescent="0.25">
      <c r="B498" s="3" t="s">
        <v>267</v>
      </c>
      <c r="C498" s="9" t="s">
        <v>593</v>
      </c>
      <c r="D498" s="39">
        <v>40184</v>
      </c>
      <c r="E498">
        <v>10</v>
      </c>
      <c r="F498" s="3" t="s">
        <v>678</v>
      </c>
      <c r="G498" s="2" t="s">
        <v>194</v>
      </c>
      <c r="H498" s="6">
        <v>40</v>
      </c>
      <c r="I498" s="7">
        <v>0</v>
      </c>
      <c r="M498" s="6">
        <v>30</v>
      </c>
      <c r="N498" s="7">
        <v>-1</v>
      </c>
      <c r="R498" s="6">
        <v>18</v>
      </c>
      <c r="S498" s="7">
        <v>0</v>
      </c>
      <c r="W498" s="6">
        <v>10</v>
      </c>
      <c r="X498" s="7">
        <v>1</v>
      </c>
      <c r="Y498" s="8" t="s">
        <v>639</v>
      </c>
      <c r="AB498" s="3"/>
      <c r="AC498" s="6"/>
      <c r="AD498" s="6"/>
      <c r="AF498" s="6"/>
      <c r="AG498" s="6"/>
      <c r="AI498" s="6"/>
      <c r="AJ498" s="6"/>
      <c r="AM498" s="6"/>
      <c r="AN498" s="6"/>
      <c r="AO498" s="6"/>
      <c r="AP498" s="6"/>
      <c r="AR498" s="6"/>
      <c r="AS498" s="6"/>
    </row>
    <row r="499" spans="2:47" ht="13.5" customHeight="1" x14ac:dyDescent="0.25">
      <c r="B499" s="3" t="s">
        <v>267</v>
      </c>
      <c r="C499" s="9" t="s">
        <v>377</v>
      </c>
      <c r="D499" s="39">
        <v>40186</v>
      </c>
      <c r="F499" s="3" t="s">
        <v>903</v>
      </c>
      <c r="G499" s="2"/>
      <c r="H499" s="6">
        <v>38</v>
      </c>
      <c r="I499" s="7">
        <v>-1</v>
      </c>
      <c r="M499" s="6">
        <v>32</v>
      </c>
      <c r="N499" s="7">
        <v>0</v>
      </c>
      <c r="R499" s="6">
        <v>15</v>
      </c>
      <c r="S499" s="7">
        <v>2</v>
      </c>
      <c r="W499" s="6">
        <v>6</v>
      </c>
      <c r="X499" s="7">
        <v>-1</v>
      </c>
      <c r="Y499" s="8"/>
      <c r="AB499" s="3"/>
      <c r="AC499" s="6"/>
      <c r="AD499" s="6"/>
      <c r="AF499" s="6"/>
      <c r="AG499" s="6"/>
      <c r="AI499" s="6"/>
      <c r="AJ499" s="6"/>
      <c r="AM499" s="6"/>
      <c r="AN499" s="6"/>
      <c r="AO499" s="6"/>
      <c r="AP499" s="6"/>
      <c r="AR499" s="6"/>
      <c r="AS499" s="6"/>
    </row>
    <row r="500" spans="2:47" x14ac:dyDescent="0.25">
      <c r="B500" s="3" t="s">
        <v>267</v>
      </c>
      <c r="C500" s="52" t="s">
        <v>317</v>
      </c>
      <c r="D500" s="39">
        <v>40186</v>
      </c>
      <c r="E500">
        <v>11</v>
      </c>
      <c r="F500" s="3" t="s">
        <v>905</v>
      </c>
      <c r="G500" s="2" t="s">
        <v>146</v>
      </c>
      <c r="H500" s="6">
        <v>40</v>
      </c>
      <c r="I500" s="7">
        <v>0</v>
      </c>
      <c r="J500" s="35">
        <v>39</v>
      </c>
      <c r="K500" s="35">
        <v>42</v>
      </c>
      <c r="L500" s="35">
        <f>J500-K500</f>
        <v>-3</v>
      </c>
      <c r="M500" s="6">
        <v>24</v>
      </c>
      <c r="N500" s="7">
        <v>0</v>
      </c>
      <c r="O500" s="35">
        <v>25</v>
      </c>
      <c r="P500" s="35">
        <v>23</v>
      </c>
      <c r="Q500" s="35">
        <f>O500-P500</f>
        <v>2</v>
      </c>
      <c r="R500" s="6">
        <v>20</v>
      </c>
      <c r="S500" s="7">
        <v>0</v>
      </c>
      <c r="T500" s="35">
        <v>20</v>
      </c>
      <c r="U500" s="35">
        <v>21</v>
      </c>
      <c r="V500" s="35">
        <f>T500-U500</f>
        <v>-1</v>
      </c>
      <c r="W500" s="6">
        <v>16</v>
      </c>
      <c r="X500" s="7">
        <v>0</v>
      </c>
      <c r="Y500" s="8" t="s">
        <v>842</v>
      </c>
      <c r="AC500" s="6">
        <v>46</v>
      </c>
      <c r="AD500" s="6">
        <v>39</v>
      </c>
      <c r="AE500" s="7">
        <f>AC500-AD500</f>
        <v>7</v>
      </c>
      <c r="AF500" s="6">
        <v>30</v>
      </c>
      <c r="AG500" s="6">
        <v>61</v>
      </c>
      <c r="AH500" s="7">
        <f>AF500-AG500</f>
        <v>-31</v>
      </c>
      <c r="AI500" s="6">
        <v>39</v>
      </c>
      <c r="AJ500" s="6">
        <v>28</v>
      </c>
      <c r="AK500" s="7">
        <f>AI500-AJ500</f>
        <v>11</v>
      </c>
      <c r="AL500" s="4" t="s">
        <v>906</v>
      </c>
      <c r="AM500" s="6"/>
      <c r="AN500" s="6"/>
      <c r="AO500" s="6"/>
      <c r="AP500" s="6"/>
      <c r="AR500" s="6"/>
      <c r="AS500" s="6"/>
    </row>
    <row r="501" spans="2:47" ht="13.5" customHeight="1" x14ac:dyDescent="0.25">
      <c r="B501" s="3" t="s">
        <v>267</v>
      </c>
      <c r="C501" s="9" t="s">
        <v>317</v>
      </c>
      <c r="D501" s="39">
        <v>40186</v>
      </c>
      <c r="E501">
        <v>12</v>
      </c>
      <c r="F501" s="3" t="s">
        <v>830</v>
      </c>
      <c r="G501" s="2" t="s">
        <v>224</v>
      </c>
      <c r="H501" s="6">
        <v>41</v>
      </c>
      <c r="I501" s="7">
        <v>3</v>
      </c>
      <c r="M501" s="6">
        <v>28</v>
      </c>
      <c r="N501" s="7">
        <v>-2</v>
      </c>
      <c r="R501" s="6">
        <v>19</v>
      </c>
      <c r="S501" s="7">
        <v>-1</v>
      </c>
      <c r="W501" s="6">
        <v>13</v>
      </c>
      <c r="X501" s="7">
        <v>5</v>
      </c>
      <c r="Y501" s="8" t="s">
        <v>639</v>
      </c>
      <c r="AC501" s="6"/>
      <c r="AD501" s="6"/>
      <c r="AF501" s="6"/>
      <c r="AG501" s="6"/>
      <c r="AI501" s="6"/>
      <c r="AJ501" s="6"/>
      <c r="AM501" s="6"/>
      <c r="AN501" s="6"/>
      <c r="AO501" s="6"/>
      <c r="AP501" s="6"/>
      <c r="AR501" s="6"/>
      <c r="AS501" s="6"/>
    </row>
    <row r="502" spans="2:47" ht="13.5" customHeight="1" x14ac:dyDescent="0.25">
      <c r="B502" s="3" t="s">
        <v>267</v>
      </c>
      <c r="C502" s="52" t="s">
        <v>594</v>
      </c>
      <c r="D502" s="39">
        <v>40191</v>
      </c>
      <c r="E502">
        <v>17</v>
      </c>
      <c r="F502" s="3" t="s">
        <v>886</v>
      </c>
      <c r="G502" s="2" t="s">
        <v>98</v>
      </c>
      <c r="H502" s="6">
        <v>42</v>
      </c>
      <c r="I502" s="7">
        <v>4</v>
      </c>
      <c r="J502" s="35">
        <v>45</v>
      </c>
      <c r="K502" s="35">
        <v>39</v>
      </c>
      <c r="L502" s="35">
        <f>J502-K502</f>
        <v>6</v>
      </c>
      <c r="M502" s="6">
        <v>29</v>
      </c>
      <c r="N502" s="7">
        <v>0</v>
      </c>
      <c r="O502" s="35">
        <v>25</v>
      </c>
      <c r="P502" s="35">
        <v>33</v>
      </c>
      <c r="Q502" s="35">
        <f>O502-P502</f>
        <v>-8</v>
      </c>
      <c r="R502" s="6">
        <v>19</v>
      </c>
      <c r="S502" s="7">
        <v>0</v>
      </c>
      <c r="T502" s="35">
        <v>17</v>
      </c>
      <c r="U502" s="35">
        <v>20</v>
      </c>
      <c r="V502" s="35">
        <f>T502-U502</f>
        <v>-3</v>
      </c>
      <c r="W502" s="6">
        <v>13</v>
      </c>
      <c r="X502" s="7">
        <v>4</v>
      </c>
      <c r="Y502" s="8" t="s">
        <v>639</v>
      </c>
      <c r="AC502" s="6"/>
      <c r="AD502" s="6"/>
      <c r="AF502" s="6"/>
      <c r="AG502" s="6"/>
      <c r="AI502" s="6"/>
      <c r="AJ502" s="6"/>
      <c r="AM502" s="6"/>
      <c r="AN502" s="6"/>
      <c r="AO502" s="6"/>
      <c r="AP502" s="6"/>
      <c r="AR502" s="6"/>
      <c r="AS502" s="6"/>
    </row>
    <row r="503" spans="2:47" ht="13.5" customHeight="1" x14ac:dyDescent="0.25">
      <c r="B503" s="3" t="s">
        <v>267</v>
      </c>
      <c r="C503" s="52" t="s">
        <v>692</v>
      </c>
      <c r="D503" s="39">
        <v>40192</v>
      </c>
      <c r="E503">
        <v>17</v>
      </c>
      <c r="F503" s="3" t="s">
        <v>821</v>
      </c>
      <c r="G503" s="2" t="s">
        <v>192</v>
      </c>
      <c r="H503" s="6">
        <v>40</v>
      </c>
      <c r="I503" s="7">
        <v>-2</v>
      </c>
      <c r="J503" s="35">
        <v>39</v>
      </c>
      <c r="K503" s="35">
        <v>42</v>
      </c>
      <c r="L503" s="35">
        <f>J503-K503</f>
        <v>-3</v>
      </c>
      <c r="M503" s="6">
        <v>31</v>
      </c>
      <c r="N503" s="7">
        <v>1</v>
      </c>
      <c r="O503" s="35">
        <v>32</v>
      </c>
      <c r="P503" s="35">
        <v>30</v>
      </c>
      <c r="Q503" s="35">
        <f>O503-P503</f>
        <v>2</v>
      </c>
      <c r="R503" s="6">
        <v>18</v>
      </c>
      <c r="S503" s="7">
        <v>2</v>
      </c>
      <c r="T503" s="35">
        <v>19</v>
      </c>
      <c r="U503" s="35">
        <v>17</v>
      </c>
      <c r="V503" s="35">
        <f>T503-U503</f>
        <v>2</v>
      </c>
      <c r="W503" s="6">
        <v>9</v>
      </c>
      <c r="X503" s="7">
        <v>-3</v>
      </c>
      <c r="Y503" s="8" t="s">
        <v>842</v>
      </c>
      <c r="AC503" s="6">
        <v>56</v>
      </c>
      <c r="AD503" s="6">
        <v>33</v>
      </c>
      <c r="AE503" s="7">
        <f>AC503-AD503</f>
        <v>23</v>
      </c>
      <c r="AF503" s="6">
        <v>32</v>
      </c>
      <c r="AG503" s="6">
        <v>64</v>
      </c>
      <c r="AH503" s="7">
        <f>AF503-AG503</f>
        <v>-32</v>
      </c>
      <c r="AI503" s="6">
        <v>47</v>
      </c>
      <c r="AJ503" s="6">
        <v>26</v>
      </c>
      <c r="AK503" s="7">
        <f>AI503-AJ503</f>
        <v>21</v>
      </c>
      <c r="AL503" s="4" t="s">
        <v>826</v>
      </c>
      <c r="AM503" s="6">
        <v>33</v>
      </c>
      <c r="AN503" s="6">
        <v>23</v>
      </c>
      <c r="AO503" s="6">
        <v>11</v>
      </c>
      <c r="AP503" s="6"/>
      <c r="AQ503" s="4" t="s">
        <v>876</v>
      </c>
      <c r="AR503" s="6">
        <v>20</v>
      </c>
      <c r="AS503" s="6">
        <v>64</v>
      </c>
      <c r="AT503" s="7">
        <f>AR503-AS503</f>
        <v>-44</v>
      </c>
      <c r="AU503" s="4" t="s">
        <v>871</v>
      </c>
    </row>
    <row r="504" spans="2:47" ht="13.5" customHeight="1" x14ac:dyDescent="0.25">
      <c r="B504" s="3" t="s">
        <v>267</v>
      </c>
      <c r="C504" s="52" t="s">
        <v>690</v>
      </c>
      <c r="D504" s="39">
        <v>40193</v>
      </c>
      <c r="F504" s="3" t="s">
        <v>903</v>
      </c>
      <c r="G504" s="2"/>
      <c r="H504" s="6">
        <v>36</v>
      </c>
      <c r="I504" s="7">
        <v>-2</v>
      </c>
      <c r="M504" s="6">
        <v>32</v>
      </c>
      <c r="N504" s="7">
        <v>0</v>
      </c>
      <c r="R504" s="6">
        <v>15</v>
      </c>
      <c r="S504" s="7">
        <v>0</v>
      </c>
      <c r="W504" s="6">
        <v>4</v>
      </c>
      <c r="X504" s="7">
        <v>-2</v>
      </c>
      <c r="Y504" s="8"/>
      <c r="AC504" s="6"/>
      <c r="AD504" s="6"/>
      <c r="AE504" s="7"/>
      <c r="AF504" s="6"/>
      <c r="AG504" s="6"/>
      <c r="AH504" s="7"/>
      <c r="AI504" s="6"/>
      <c r="AJ504" s="6"/>
      <c r="AK504" s="7"/>
      <c r="AM504" s="6"/>
      <c r="AN504" s="6"/>
      <c r="AO504" s="6"/>
      <c r="AP504" s="6"/>
      <c r="AR504" s="6"/>
      <c r="AS504" s="6"/>
    </row>
    <row r="505" spans="2:47" ht="13.5" customHeight="1" x14ac:dyDescent="0.25">
      <c r="B505" s="3" t="s">
        <v>267</v>
      </c>
      <c r="C505" s="52" t="s">
        <v>598</v>
      </c>
      <c r="D505" s="39">
        <v>40198</v>
      </c>
      <c r="E505">
        <v>24</v>
      </c>
      <c r="F505" s="3" t="s">
        <v>886</v>
      </c>
      <c r="G505" s="2" t="s">
        <v>184</v>
      </c>
      <c r="H505" s="6">
        <v>38</v>
      </c>
      <c r="I505" s="7">
        <v>-4</v>
      </c>
      <c r="J505" s="35">
        <v>39</v>
      </c>
      <c r="K505" s="35">
        <v>36</v>
      </c>
      <c r="L505" s="35">
        <f>J505-K505</f>
        <v>3</v>
      </c>
      <c r="M505" s="6">
        <v>29</v>
      </c>
      <c r="N505" s="7">
        <v>0</v>
      </c>
      <c r="O505" s="35">
        <v>28</v>
      </c>
      <c r="P505" s="35">
        <v>31</v>
      </c>
      <c r="Q505" s="35">
        <f>O505-P505</f>
        <v>-3</v>
      </c>
      <c r="R505" s="6">
        <v>19</v>
      </c>
      <c r="S505" s="7">
        <v>0</v>
      </c>
      <c r="T505" s="35">
        <v>18</v>
      </c>
      <c r="U505" s="35">
        <v>21</v>
      </c>
      <c r="V505" s="35">
        <f>T505-U505</f>
        <v>-3</v>
      </c>
      <c r="W505" s="6">
        <v>9</v>
      </c>
      <c r="X505" s="7">
        <v>-4</v>
      </c>
      <c r="Y505" s="8" t="s">
        <v>639</v>
      </c>
      <c r="AC505" s="6"/>
      <c r="AD505" s="6"/>
      <c r="AF505" s="6"/>
      <c r="AG505" s="6"/>
      <c r="AI505" s="6"/>
      <c r="AJ505" s="6"/>
      <c r="AM505" s="6"/>
      <c r="AN505" s="6"/>
      <c r="AO505" s="6"/>
      <c r="AP505" s="6"/>
      <c r="AR505" s="6"/>
      <c r="AS505" s="6"/>
    </row>
    <row r="506" spans="2:47" ht="13.5" customHeight="1" x14ac:dyDescent="0.25">
      <c r="B506" s="3" t="s">
        <v>267</v>
      </c>
      <c r="C506" s="9" t="s">
        <v>688</v>
      </c>
      <c r="D506" s="39">
        <v>40200</v>
      </c>
      <c r="E506">
        <v>26</v>
      </c>
      <c r="F506" s="3" t="s">
        <v>678</v>
      </c>
      <c r="G506" s="2" t="s">
        <v>82</v>
      </c>
      <c r="H506" s="6">
        <v>40</v>
      </c>
      <c r="I506" s="7">
        <v>0</v>
      </c>
      <c r="M506" s="6">
        <v>29</v>
      </c>
      <c r="N506" s="7">
        <v>-1</v>
      </c>
      <c r="R506" s="6">
        <v>21</v>
      </c>
      <c r="S506" s="7">
        <v>3</v>
      </c>
      <c r="W506" s="6">
        <v>11</v>
      </c>
      <c r="X506" s="7">
        <v>1</v>
      </c>
      <c r="Y506" s="8" t="s">
        <v>639</v>
      </c>
      <c r="AC506" s="6"/>
      <c r="AD506" s="6"/>
      <c r="AF506" s="6"/>
      <c r="AG506" s="6"/>
      <c r="AI506" s="6"/>
      <c r="AJ506" s="6"/>
      <c r="AM506" s="6"/>
      <c r="AN506" s="6"/>
      <c r="AO506" s="6"/>
      <c r="AP506" s="6"/>
      <c r="AR506" s="6"/>
      <c r="AS506" s="6"/>
    </row>
    <row r="507" spans="2:47" ht="13.5" customHeight="1" x14ac:dyDescent="0.25">
      <c r="B507" s="3" t="s">
        <v>267</v>
      </c>
      <c r="C507" s="9" t="s">
        <v>628</v>
      </c>
      <c r="D507" s="39">
        <v>40201</v>
      </c>
      <c r="F507" s="3" t="s">
        <v>903</v>
      </c>
      <c r="G507" s="2"/>
      <c r="H507" s="6">
        <v>37</v>
      </c>
      <c r="I507" s="7">
        <v>1</v>
      </c>
      <c r="M507" s="6">
        <v>30</v>
      </c>
      <c r="N507" s="7">
        <v>-2</v>
      </c>
      <c r="R507" s="6">
        <v>15</v>
      </c>
      <c r="S507" s="7">
        <v>0</v>
      </c>
      <c r="W507" s="6">
        <v>7</v>
      </c>
      <c r="X507" s="7">
        <v>3</v>
      </c>
      <c r="Y507" s="8"/>
      <c r="AC507" s="6"/>
      <c r="AD507" s="6"/>
      <c r="AF507" s="6"/>
      <c r="AG507" s="6"/>
      <c r="AI507" s="6"/>
      <c r="AJ507" s="6"/>
      <c r="AM507" s="6"/>
      <c r="AN507" s="6"/>
      <c r="AO507" s="6"/>
      <c r="AP507" s="6"/>
      <c r="AR507" s="6"/>
      <c r="AS507" s="6"/>
    </row>
    <row r="508" spans="2:47" x14ac:dyDescent="0.25">
      <c r="B508" s="3" t="s">
        <v>267</v>
      </c>
      <c r="C508" s="52" t="s">
        <v>558</v>
      </c>
      <c r="D508" s="39">
        <v>40204</v>
      </c>
      <c r="E508">
        <v>29</v>
      </c>
      <c r="F508" s="3" t="s">
        <v>905</v>
      </c>
      <c r="G508" s="2" t="s">
        <v>146</v>
      </c>
      <c r="H508" s="6">
        <v>40</v>
      </c>
      <c r="I508" s="7">
        <v>0</v>
      </c>
      <c r="J508" s="35">
        <v>40</v>
      </c>
      <c r="K508" s="35">
        <v>40</v>
      </c>
      <c r="L508" s="35">
        <f>J508-K508</f>
        <v>0</v>
      </c>
      <c r="M508" s="6">
        <v>24</v>
      </c>
      <c r="N508" s="7">
        <v>0</v>
      </c>
      <c r="O508" s="35">
        <v>25</v>
      </c>
      <c r="P508" s="35">
        <v>22</v>
      </c>
      <c r="Q508" s="35">
        <f>O508-P508</f>
        <v>3</v>
      </c>
      <c r="R508" s="6">
        <v>19</v>
      </c>
      <c r="S508" s="7">
        <v>-1</v>
      </c>
      <c r="T508" s="35">
        <v>17</v>
      </c>
      <c r="U508" s="35">
        <v>21</v>
      </c>
      <c r="V508" s="35">
        <f>T508-U508</f>
        <v>-4</v>
      </c>
      <c r="W508" s="6">
        <v>16</v>
      </c>
      <c r="X508" s="7">
        <v>0</v>
      </c>
      <c r="Y508" s="8" t="s">
        <v>842</v>
      </c>
      <c r="AC508" s="6">
        <v>46</v>
      </c>
      <c r="AD508" s="6">
        <v>40</v>
      </c>
      <c r="AE508" s="7">
        <f>AC508-AD508</f>
        <v>6</v>
      </c>
      <c r="AF508" s="6">
        <v>29</v>
      </c>
      <c r="AG508" s="6">
        <v>63</v>
      </c>
      <c r="AH508" s="7">
        <f>AF508-AG508</f>
        <v>-34</v>
      </c>
      <c r="AI508" s="6">
        <v>39</v>
      </c>
      <c r="AJ508" s="6">
        <v>29</v>
      </c>
      <c r="AK508" s="7">
        <f>AI508-AJ508</f>
        <v>10</v>
      </c>
      <c r="AL508" s="4" t="s">
        <v>906</v>
      </c>
      <c r="AM508" s="6"/>
      <c r="AN508" s="6"/>
      <c r="AO508" s="6"/>
      <c r="AP508" s="6"/>
      <c r="AR508" s="6"/>
      <c r="AS508" s="6"/>
    </row>
    <row r="509" spans="2:47" ht="13.5" customHeight="1" x14ac:dyDescent="0.25">
      <c r="B509" s="3" t="s">
        <v>267</v>
      </c>
      <c r="C509" s="52" t="s">
        <v>681</v>
      </c>
      <c r="D509" s="39">
        <v>40204</v>
      </c>
      <c r="E509">
        <v>31</v>
      </c>
      <c r="F509" s="3" t="s">
        <v>821</v>
      </c>
      <c r="G509" s="2" t="s">
        <v>148</v>
      </c>
      <c r="H509" s="6">
        <v>40</v>
      </c>
      <c r="I509" s="7">
        <v>0</v>
      </c>
      <c r="J509" s="35">
        <v>40</v>
      </c>
      <c r="K509" s="35">
        <v>40</v>
      </c>
      <c r="L509" s="35">
        <f>J509-K509</f>
        <v>0</v>
      </c>
      <c r="M509" s="6">
        <v>31</v>
      </c>
      <c r="N509" s="7">
        <v>0</v>
      </c>
      <c r="O509" s="35">
        <v>30</v>
      </c>
      <c r="P509" s="35">
        <v>32</v>
      </c>
      <c r="Q509" s="35">
        <f>O509-P509</f>
        <v>-2</v>
      </c>
      <c r="R509" s="6">
        <v>18</v>
      </c>
      <c r="S509" s="7">
        <v>0</v>
      </c>
      <c r="T509" s="35">
        <v>18</v>
      </c>
      <c r="U509" s="35">
        <v>19</v>
      </c>
      <c r="V509" s="35">
        <f>T509-U509</f>
        <v>-1</v>
      </c>
      <c r="W509" s="6">
        <v>9</v>
      </c>
      <c r="X509" s="7">
        <v>0</v>
      </c>
      <c r="Y509" s="8" t="s">
        <v>842</v>
      </c>
      <c r="AB509" s="3"/>
      <c r="AC509" s="6"/>
      <c r="AD509" s="6"/>
      <c r="AE509" s="7"/>
      <c r="AF509" s="6"/>
      <c r="AG509" s="6"/>
      <c r="AH509" s="7"/>
      <c r="AI509" s="6"/>
      <c r="AJ509" s="6"/>
      <c r="AK509" s="7"/>
      <c r="AM509" s="6"/>
      <c r="AN509" s="6"/>
      <c r="AO509" s="6"/>
      <c r="AP509" s="6"/>
      <c r="AR509" s="6"/>
      <c r="AS509" s="6"/>
    </row>
    <row r="510" spans="2:47" ht="13.5" customHeight="1" x14ac:dyDescent="0.25">
      <c r="B510" s="3" t="s">
        <v>267</v>
      </c>
      <c r="C510" s="52" t="s">
        <v>681</v>
      </c>
      <c r="D510" s="39">
        <v>40204</v>
      </c>
      <c r="E510">
        <v>30</v>
      </c>
      <c r="F510" s="3" t="s">
        <v>577</v>
      </c>
      <c r="G510" s="2" t="s">
        <v>122</v>
      </c>
      <c r="H510" s="6">
        <v>40</v>
      </c>
      <c r="I510" s="7">
        <v>-3</v>
      </c>
      <c r="J510" s="35">
        <v>38</v>
      </c>
      <c r="K510" s="35">
        <v>42</v>
      </c>
      <c r="L510" s="35">
        <f>J510-K510</f>
        <v>-4</v>
      </c>
      <c r="M510" s="6">
        <v>32</v>
      </c>
      <c r="N510" s="7">
        <v>6</v>
      </c>
      <c r="O510" s="35">
        <v>31</v>
      </c>
      <c r="P510" s="35">
        <v>34</v>
      </c>
      <c r="Q510" s="35">
        <f>O510-P510</f>
        <v>-3</v>
      </c>
      <c r="R510" s="6">
        <v>16</v>
      </c>
      <c r="S510" s="7">
        <v>-4</v>
      </c>
      <c r="T510" s="35">
        <v>16</v>
      </c>
      <c r="U510" s="35">
        <v>16</v>
      </c>
      <c r="V510" s="35">
        <f>T510-U510</f>
        <v>0</v>
      </c>
      <c r="W510" s="6">
        <v>8</v>
      </c>
      <c r="X510" s="7">
        <v>-9</v>
      </c>
      <c r="Y510" s="8" t="s">
        <v>639</v>
      </c>
      <c r="Z510" t="s">
        <v>840</v>
      </c>
      <c r="AC510" s="6">
        <v>43</v>
      </c>
      <c r="AD510" s="6">
        <v>40</v>
      </c>
      <c r="AE510" s="7">
        <f>AC510-AD510</f>
        <v>3</v>
      </c>
      <c r="AF510" s="6">
        <v>33</v>
      </c>
      <c r="AG510" s="6">
        <v>59</v>
      </c>
      <c r="AH510" s="7">
        <f>AF510-AG510</f>
        <v>-26</v>
      </c>
      <c r="AI510" s="6">
        <v>42</v>
      </c>
      <c r="AJ510" s="6">
        <v>26</v>
      </c>
      <c r="AK510" s="7">
        <f>AI510-AJ510</f>
        <v>16</v>
      </c>
      <c r="AL510" s="4" t="s">
        <v>870</v>
      </c>
      <c r="AM510" s="6"/>
      <c r="AN510" s="6"/>
      <c r="AO510" s="6"/>
      <c r="AP510" s="6"/>
      <c r="AR510" s="6"/>
      <c r="AS510" s="6"/>
    </row>
    <row r="511" spans="2:47" ht="13.5" customHeight="1" x14ac:dyDescent="0.25">
      <c r="B511" s="3" t="s">
        <v>267</v>
      </c>
      <c r="C511" s="52" t="s">
        <v>660</v>
      </c>
      <c r="D511" s="39">
        <v>40206</v>
      </c>
      <c r="E511">
        <v>30</v>
      </c>
      <c r="F511" s="3" t="s">
        <v>821</v>
      </c>
      <c r="G511" s="2" t="s">
        <v>54</v>
      </c>
      <c r="H511" s="6">
        <v>38</v>
      </c>
      <c r="I511" s="7">
        <v>-2</v>
      </c>
      <c r="J511" s="35">
        <v>35</v>
      </c>
      <c r="K511" s="35">
        <v>42</v>
      </c>
      <c r="L511" s="35">
        <f>J511-K511</f>
        <v>-7</v>
      </c>
      <c r="M511" s="6">
        <v>31</v>
      </c>
      <c r="N511" s="7">
        <v>0</v>
      </c>
      <c r="O511" s="35">
        <v>33</v>
      </c>
      <c r="P511" s="35">
        <v>29</v>
      </c>
      <c r="Q511" s="35">
        <f>O511-P511</f>
        <v>4</v>
      </c>
      <c r="R511" s="6">
        <v>19</v>
      </c>
      <c r="S511" s="7">
        <v>1</v>
      </c>
      <c r="T511" s="35">
        <v>19</v>
      </c>
      <c r="U511" s="35">
        <v>18</v>
      </c>
      <c r="V511" s="35">
        <f>T511-U511</f>
        <v>1</v>
      </c>
      <c r="W511" s="6">
        <v>7</v>
      </c>
      <c r="X511" s="7">
        <v>-2</v>
      </c>
      <c r="Y511" s="8" t="s">
        <v>842</v>
      </c>
      <c r="AB511" s="3"/>
      <c r="AC511" s="6">
        <v>47</v>
      </c>
      <c r="AD511" s="6">
        <v>33</v>
      </c>
      <c r="AE511" s="7">
        <f>AC511-AD511</f>
        <v>14</v>
      </c>
      <c r="AF511" s="6">
        <v>25</v>
      </c>
      <c r="AG511" s="6">
        <v>64</v>
      </c>
      <c r="AH511" s="7">
        <f>AF511-AG511</f>
        <v>-39</v>
      </c>
      <c r="AI511" s="6"/>
      <c r="AJ511" s="6"/>
      <c r="AL511" s="4" t="s">
        <v>875</v>
      </c>
      <c r="AM511" s="6"/>
      <c r="AN511" s="6"/>
      <c r="AO511" s="6"/>
      <c r="AP511" s="6"/>
      <c r="AR511" s="6"/>
      <c r="AS511" s="6"/>
    </row>
    <row r="512" spans="2:47" ht="13.5" customHeight="1" x14ac:dyDescent="0.25">
      <c r="B512" s="3" t="s">
        <v>267</v>
      </c>
      <c r="C512" s="52" t="s">
        <v>586</v>
      </c>
      <c r="D512" s="39">
        <v>40207</v>
      </c>
      <c r="F512" s="3" t="s">
        <v>903</v>
      </c>
      <c r="G512" s="2"/>
      <c r="H512" s="6">
        <v>39</v>
      </c>
      <c r="I512" s="7">
        <v>2</v>
      </c>
      <c r="M512" s="6">
        <v>32</v>
      </c>
      <c r="N512" s="7">
        <v>2</v>
      </c>
      <c r="R512" s="6">
        <v>15</v>
      </c>
      <c r="S512" s="7">
        <v>0</v>
      </c>
      <c r="W512" s="6">
        <v>7</v>
      </c>
      <c r="X512" s="7">
        <v>0</v>
      </c>
      <c r="Y512" s="8"/>
      <c r="AB512" s="3"/>
      <c r="AC512" s="6"/>
      <c r="AD512" s="6"/>
      <c r="AE512" s="7"/>
      <c r="AF512" s="6"/>
      <c r="AG512" s="6"/>
      <c r="AH512" s="7"/>
      <c r="AI512" s="6"/>
      <c r="AJ512" s="6"/>
      <c r="AM512" s="6"/>
      <c r="AN512" s="6"/>
      <c r="AO512" s="6"/>
      <c r="AP512" s="6"/>
      <c r="AR512" s="6"/>
      <c r="AS512" s="6"/>
    </row>
    <row r="513" spans="1:45" ht="13.5" customHeight="1" x14ac:dyDescent="0.25">
      <c r="A513" s="3"/>
      <c r="B513" s="3" t="s">
        <v>267</v>
      </c>
      <c r="C513" s="52" t="s">
        <v>603</v>
      </c>
      <c r="D513" s="39">
        <v>40207</v>
      </c>
      <c r="E513">
        <v>31</v>
      </c>
      <c r="F513" s="3" t="s">
        <v>844</v>
      </c>
      <c r="G513" s="2" t="s">
        <v>124</v>
      </c>
      <c r="H513" s="6">
        <v>39</v>
      </c>
      <c r="I513" s="7">
        <v>-2</v>
      </c>
      <c r="M513" s="6">
        <v>30</v>
      </c>
      <c r="N513" s="7">
        <v>0</v>
      </c>
      <c r="R513" s="6">
        <v>18</v>
      </c>
      <c r="S513" s="7">
        <v>1</v>
      </c>
      <c r="W513" s="6">
        <v>9</v>
      </c>
      <c r="X513" s="7">
        <v>-2</v>
      </c>
      <c r="Y513" s="8" t="s">
        <v>842</v>
      </c>
      <c r="AC513" s="6"/>
      <c r="AD513" s="6"/>
      <c r="AF513" s="6"/>
      <c r="AG513" s="6"/>
      <c r="AI513" s="6"/>
      <c r="AJ513" s="6"/>
      <c r="AM513" s="6"/>
      <c r="AN513" s="6"/>
      <c r="AO513" s="6"/>
      <c r="AP513" s="6"/>
      <c r="AR513" s="6"/>
      <c r="AS513" s="6"/>
    </row>
    <row r="514" spans="1:45" ht="13.5" customHeight="1" x14ac:dyDescent="0.25">
      <c r="B514" s="3" t="s">
        <v>267</v>
      </c>
      <c r="C514" s="52" t="s">
        <v>702</v>
      </c>
      <c r="D514" s="39">
        <v>40207</v>
      </c>
      <c r="E514">
        <v>2</v>
      </c>
      <c r="F514" s="3" t="s">
        <v>886</v>
      </c>
      <c r="G514" s="2" t="s">
        <v>96</v>
      </c>
      <c r="H514" s="6">
        <v>38</v>
      </c>
      <c r="I514" s="7">
        <v>0</v>
      </c>
      <c r="J514" s="35">
        <v>43</v>
      </c>
      <c r="K514" s="35">
        <v>32</v>
      </c>
      <c r="L514" s="35">
        <f>J514-K514</f>
        <v>11</v>
      </c>
      <c r="M514" s="6">
        <v>31</v>
      </c>
      <c r="N514" s="7">
        <v>2</v>
      </c>
      <c r="O514" s="35">
        <v>27</v>
      </c>
      <c r="P514" s="35">
        <v>36</v>
      </c>
      <c r="Q514" s="35">
        <f>O514-P514</f>
        <v>-9</v>
      </c>
      <c r="R514" s="6">
        <v>19</v>
      </c>
      <c r="S514" s="7">
        <v>0</v>
      </c>
      <c r="T514" s="35">
        <v>18</v>
      </c>
      <c r="U514" s="35">
        <v>19</v>
      </c>
      <c r="V514" s="35">
        <f>T514-U514</f>
        <v>-1</v>
      </c>
      <c r="W514" s="6">
        <v>7</v>
      </c>
      <c r="X514" s="7">
        <v>-2</v>
      </c>
      <c r="Y514" s="8" t="s">
        <v>639</v>
      </c>
      <c r="AB514" s="3"/>
      <c r="AC514" s="6"/>
      <c r="AD514" s="6"/>
      <c r="AF514" s="6"/>
      <c r="AG514" s="6"/>
      <c r="AI514" s="6"/>
      <c r="AJ514" s="6"/>
      <c r="AM514" s="6"/>
      <c r="AN514" s="6"/>
      <c r="AO514" s="6"/>
      <c r="AP514" s="6"/>
      <c r="AR514" s="6"/>
      <c r="AS514" s="6"/>
    </row>
    <row r="515" spans="1:45" ht="13.5" customHeight="1" x14ac:dyDescent="0.25">
      <c r="B515" s="3" t="s">
        <v>268</v>
      </c>
      <c r="C515" s="52" t="s">
        <v>589</v>
      </c>
      <c r="D515" s="39">
        <v>40212</v>
      </c>
      <c r="E515">
        <v>7</v>
      </c>
      <c r="F515" s="3" t="s">
        <v>678</v>
      </c>
      <c r="G515" s="2" t="s">
        <v>194</v>
      </c>
      <c r="H515" s="6">
        <v>39</v>
      </c>
      <c r="I515" s="7">
        <v>-1</v>
      </c>
      <c r="M515" s="6">
        <v>30</v>
      </c>
      <c r="N515" s="7">
        <v>1</v>
      </c>
      <c r="R515" s="6">
        <v>20</v>
      </c>
      <c r="S515" s="7">
        <v>-1</v>
      </c>
      <c r="W515" s="6">
        <v>9</v>
      </c>
      <c r="X515" s="7">
        <v>-2</v>
      </c>
      <c r="Y515" s="8" t="s">
        <v>639</v>
      </c>
      <c r="AC515" s="6"/>
      <c r="AD515" s="6"/>
      <c r="AF515" s="6"/>
      <c r="AG515" s="6"/>
      <c r="AI515" s="6"/>
      <c r="AJ515" s="6"/>
      <c r="AM515" s="6"/>
      <c r="AN515" s="6"/>
      <c r="AO515" s="6"/>
      <c r="AP515" s="6"/>
      <c r="AR515" s="6"/>
      <c r="AS515" s="6"/>
    </row>
    <row r="516" spans="1:45" ht="13.5" customHeight="1" x14ac:dyDescent="0.25">
      <c r="B516" s="3" t="s">
        <v>268</v>
      </c>
      <c r="C516" s="9" t="s">
        <v>657</v>
      </c>
      <c r="D516" s="39">
        <v>40214</v>
      </c>
      <c r="E516">
        <v>9</v>
      </c>
      <c r="F516" s="3" t="s">
        <v>830</v>
      </c>
      <c r="G516" s="2" t="s">
        <v>224</v>
      </c>
      <c r="H516" s="6">
        <v>40</v>
      </c>
      <c r="I516" s="7">
        <v>-1</v>
      </c>
      <c r="M516" s="6">
        <v>30</v>
      </c>
      <c r="N516" s="7">
        <v>2</v>
      </c>
      <c r="R516" s="6">
        <v>20</v>
      </c>
      <c r="S516" s="7">
        <v>1</v>
      </c>
      <c r="W516" s="6">
        <v>10</v>
      </c>
      <c r="X516" s="7">
        <v>-3</v>
      </c>
      <c r="Y516" s="8" t="s">
        <v>639</v>
      </c>
      <c r="AC516" s="6"/>
      <c r="AD516" s="6"/>
      <c r="AF516" s="6"/>
      <c r="AG516" s="6"/>
      <c r="AI516" s="6"/>
      <c r="AJ516" s="6"/>
      <c r="AM516" s="6"/>
      <c r="AN516" s="6"/>
      <c r="AO516" s="6"/>
      <c r="AP516" s="6"/>
      <c r="AR516" s="6"/>
      <c r="AS516" s="6"/>
    </row>
    <row r="517" spans="1:45" ht="13.5" customHeight="1" x14ac:dyDescent="0.25">
      <c r="B517" s="3" t="s">
        <v>268</v>
      </c>
      <c r="C517" s="9" t="s">
        <v>636</v>
      </c>
      <c r="D517" s="39">
        <v>40215</v>
      </c>
      <c r="F517" s="3" t="s">
        <v>903</v>
      </c>
      <c r="G517" s="2"/>
      <c r="H517" s="6">
        <v>38</v>
      </c>
      <c r="I517" s="7">
        <v>-1</v>
      </c>
      <c r="M517" s="6">
        <v>32</v>
      </c>
      <c r="N517" s="7">
        <v>0</v>
      </c>
      <c r="R517" s="6">
        <v>15</v>
      </c>
      <c r="S517" s="7">
        <v>0</v>
      </c>
      <c r="W517" s="6">
        <v>6</v>
      </c>
      <c r="X517" s="7">
        <v>-1</v>
      </c>
      <c r="Y517" s="8"/>
      <c r="AC517" s="6"/>
      <c r="AD517" s="6"/>
      <c r="AF517" s="6"/>
      <c r="AG517" s="6"/>
      <c r="AI517" s="6"/>
      <c r="AJ517" s="6"/>
      <c r="AM517" s="6"/>
      <c r="AN517" s="6"/>
      <c r="AO517" s="6"/>
      <c r="AP517" s="6"/>
      <c r="AR517" s="6"/>
      <c r="AS517" s="6"/>
    </row>
    <row r="518" spans="1:45" x14ac:dyDescent="0.25">
      <c r="B518" s="3" t="s">
        <v>268</v>
      </c>
      <c r="C518" s="9" t="s">
        <v>669</v>
      </c>
      <c r="D518" s="39">
        <v>40218</v>
      </c>
      <c r="E518">
        <v>11</v>
      </c>
      <c r="F518" s="3" t="s">
        <v>905</v>
      </c>
      <c r="G518" s="2" t="s">
        <v>146</v>
      </c>
      <c r="H518" s="6">
        <v>38</v>
      </c>
      <c r="I518" s="7">
        <v>-2</v>
      </c>
      <c r="J518" s="35">
        <v>36</v>
      </c>
      <c r="K518" s="35">
        <v>40</v>
      </c>
      <c r="L518" s="35">
        <f t="shared" ref="L518:L524" si="16">J518-K518</f>
        <v>-4</v>
      </c>
      <c r="M518" s="6">
        <v>25</v>
      </c>
      <c r="N518" s="7">
        <v>1</v>
      </c>
      <c r="O518" s="35">
        <v>26</v>
      </c>
      <c r="P518" s="35">
        <v>24</v>
      </c>
      <c r="Q518" s="35">
        <f t="shared" ref="Q518:Q524" si="17">O518-P518</f>
        <v>2</v>
      </c>
      <c r="R518" s="6">
        <v>20</v>
      </c>
      <c r="S518" s="7">
        <v>1</v>
      </c>
      <c r="T518" s="35">
        <v>20</v>
      </c>
      <c r="U518" s="35">
        <v>20</v>
      </c>
      <c r="V518" s="35">
        <f t="shared" ref="V518:V524" si="18">T518-U518</f>
        <v>0</v>
      </c>
      <c r="W518" s="6">
        <v>13</v>
      </c>
      <c r="X518" s="7">
        <v>-3</v>
      </c>
      <c r="Y518" s="8" t="s">
        <v>842</v>
      </c>
      <c r="AC518" s="6"/>
      <c r="AD518" s="6"/>
      <c r="AF518" s="6"/>
      <c r="AG518" s="6"/>
      <c r="AI518" s="6"/>
      <c r="AJ518" s="6"/>
      <c r="AM518" s="6"/>
      <c r="AN518" s="6"/>
      <c r="AO518" s="6"/>
      <c r="AP518" s="6"/>
      <c r="AR518" s="6"/>
      <c r="AS518" s="6"/>
    </row>
    <row r="519" spans="1:45" ht="13.5" customHeight="1" x14ac:dyDescent="0.25">
      <c r="B519" s="3" t="s">
        <v>268</v>
      </c>
      <c r="C519" s="9" t="s">
        <v>337</v>
      </c>
      <c r="D519" s="39">
        <v>40219</v>
      </c>
      <c r="E519">
        <v>14</v>
      </c>
      <c r="F519" s="3" t="s">
        <v>886</v>
      </c>
      <c r="G519" s="2" t="s">
        <v>98</v>
      </c>
      <c r="H519" s="6">
        <v>40</v>
      </c>
      <c r="I519" s="7">
        <v>2</v>
      </c>
      <c r="J519" s="35">
        <v>42</v>
      </c>
      <c r="K519" s="35">
        <v>37</v>
      </c>
      <c r="L519" s="35">
        <f t="shared" si="16"/>
        <v>5</v>
      </c>
      <c r="M519" s="6">
        <v>29</v>
      </c>
      <c r="N519" s="7">
        <v>-2</v>
      </c>
      <c r="O519" s="35">
        <v>26</v>
      </c>
      <c r="P519" s="35">
        <v>32</v>
      </c>
      <c r="Q519" s="35">
        <f t="shared" si="17"/>
        <v>-6</v>
      </c>
      <c r="R519" s="6">
        <v>21</v>
      </c>
      <c r="S519" s="7">
        <v>2</v>
      </c>
      <c r="T519" s="35">
        <v>20</v>
      </c>
      <c r="U519" s="35">
        <v>22</v>
      </c>
      <c r="V519" s="35">
        <f t="shared" si="18"/>
        <v>-2</v>
      </c>
      <c r="W519" s="6">
        <v>11</v>
      </c>
      <c r="X519" s="7">
        <v>2</v>
      </c>
      <c r="Y519" s="8" t="s">
        <v>639</v>
      </c>
      <c r="AC519" s="6"/>
      <c r="AD519" s="6"/>
      <c r="AF519" s="6"/>
      <c r="AG519" s="6"/>
      <c r="AI519" s="6"/>
      <c r="AJ519" s="6"/>
      <c r="AM519" s="6"/>
      <c r="AN519" s="6"/>
      <c r="AO519" s="6"/>
      <c r="AP519" s="6"/>
      <c r="AR519" s="6"/>
      <c r="AS519" s="6"/>
    </row>
    <row r="520" spans="1:45" ht="13.5" customHeight="1" x14ac:dyDescent="0.25">
      <c r="B520" s="3" t="s">
        <v>268</v>
      </c>
      <c r="C520" s="9" t="s">
        <v>550</v>
      </c>
      <c r="D520" s="39">
        <v>40222</v>
      </c>
      <c r="F520" s="3" t="s">
        <v>903</v>
      </c>
      <c r="G520" s="2"/>
      <c r="H520" s="6">
        <v>39</v>
      </c>
      <c r="I520" s="7">
        <v>1</v>
      </c>
      <c r="M520" s="6">
        <v>29</v>
      </c>
      <c r="N520" s="7">
        <v>-3</v>
      </c>
      <c r="R520" s="6">
        <v>14</v>
      </c>
      <c r="S520" s="7">
        <v>-1</v>
      </c>
      <c r="W520" s="6">
        <v>10</v>
      </c>
      <c r="X520" s="7">
        <v>4</v>
      </c>
      <c r="Y520" s="8"/>
      <c r="AC520" s="6"/>
      <c r="AD520" s="6"/>
      <c r="AF520" s="6"/>
      <c r="AG520" s="6"/>
      <c r="AI520" s="6"/>
      <c r="AJ520" s="6"/>
      <c r="AM520" s="6"/>
      <c r="AN520" s="6"/>
      <c r="AO520" s="6"/>
      <c r="AP520" s="6"/>
      <c r="AR520" s="6"/>
      <c r="AS520" s="6"/>
    </row>
    <row r="521" spans="1:45" ht="13.5" customHeight="1" x14ac:dyDescent="0.25">
      <c r="B521" s="3" t="s">
        <v>268</v>
      </c>
      <c r="C521" s="9" t="s">
        <v>640</v>
      </c>
      <c r="D521" s="39">
        <v>40225</v>
      </c>
      <c r="E521">
        <v>18</v>
      </c>
      <c r="F521" s="3" t="s">
        <v>821</v>
      </c>
      <c r="G521" s="2" t="s">
        <v>196</v>
      </c>
      <c r="H521" s="6">
        <v>39</v>
      </c>
      <c r="I521" s="7">
        <v>1</v>
      </c>
      <c r="J521" s="35">
        <v>38</v>
      </c>
      <c r="K521" s="35">
        <v>40</v>
      </c>
      <c r="L521" s="35">
        <f t="shared" si="16"/>
        <v>-2</v>
      </c>
      <c r="M521" s="6">
        <v>30</v>
      </c>
      <c r="N521" s="7">
        <v>-1</v>
      </c>
      <c r="O521" s="35">
        <v>31</v>
      </c>
      <c r="P521" s="35">
        <v>30</v>
      </c>
      <c r="Q521" s="35">
        <f t="shared" si="17"/>
        <v>1</v>
      </c>
      <c r="R521" s="6">
        <v>18</v>
      </c>
      <c r="S521" s="7">
        <v>-1</v>
      </c>
      <c r="T521" s="35">
        <v>19</v>
      </c>
      <c r="U521" s="35">
        <v>17</v>
      </c>
      <c r="V521" s="35">
        <f t="shared" si="18"/>
        <v>2</v>
      </c>
      <c r="W521" s="6">
        <v>9</v>
      </c>
      <c r="X521" s="7">
        <v>2</v>
      </c>
      <c r="Y521" s="8" t="s">
        <v>842</v>
      </c>
      <c r="AC521" s="6"/>
      <c r="AD521" s="6"/>
      <c r="AF521" s="6"/>
      <c r="AG521" s="6"/>
      <c r="AI521" s="6"/>
      <c r="AJ521" s="6"/>
      <c r="AM521" s="6"/>
      <c r="AN521" s="6"/>
      <c r="AO521" s="6"/>
      <c r="AP521" s="6"/>
      <c r="AR521" s="6"/>
      <c r="AS521" s="6"/>
    </row>
    <row r="522" spans="1:45" x14ac:dyDescent="0.25">
      <c r="B522" s="3" t="s">
        <v>268</v>
      </c>
      <c r="C522" s="9" t="s">
        <v>463</v>
      </c>
      <c r="D522" s="39">
        <v>40225</v>
      </c>
      <c r="E522">
        <v>24</v>
      </c>
      <c r="F522" s="3" t="s">
        <v>905</v>
      </c>
      <c r="G522" s="2" t="s">
        <v>146</v>
      </c>
      <c r="H522" s="6">
        <v>38</v>
      </c>
      <c r="I522" s="7">
        <v>0</v>
      </c>
      <c r="J522" s="35">
        <v>39</v>
      </c>
      <c r="K522" s="35">
        <v>38</v>
      </c>
      <c r="L522" s="35">
        <f>J522-K522</f>
        <v>1</v>
      </c>
      <c r="M522" s="6">
        <v>26</v>
      </c>
      <c r="N522" s="7">
        <v>1</v>
      </c>
      <c r="O522" s="35">
        <v>27</v>
      </c>
      <c r="P522" s="35">
        <v>25</v>
      </c>
      <c r="Q522" s="35">
        <f>O522-P522</f>
        <v>2</v>
      </c>
      <c r="R522" s="6">
        <v>19</v>
      </c>
      <c r="S522" s="7">
        <v>-1</v>
      </c>
      <c r="T522" s="35">
        <v>18</v>
      </c>
      <c r="U522" s="35">
        <v>21</v>
      </c>
      <c r="V522" s="35">
        <f>T522-U522</f>
        <v>-3</v>
      </c>
      <c r="W522" s="6">
        <v>12</v>
      </c>
      <c r="X522" s="7">
        <v>-1</v>
      </c>
      <c r="Y522" s="8" t="s">
        <v>842</v>
      </c>
      <c r="AC522" s="6"/>
      <c r="AD522" s="6"/>
      <c r="AF522" s="6"/>
      <c r="AG522" s="6"/>
      <c r="AI522" s="6"/>
      <c r="AJ522" s="6"/>
      <c r="AM522" s="6"/>
      <c r="AN522" s="6"/>
      <c r="AO522" s="6"/>
      <c r="AP522" s="6"/>
      <c r="AR522" s="6"/>
      <c r="AS522" s="6"/>
    </row>
    <row r="523" spans="1:45" ht="13.5" customHeight="1" x14ac:dyDescent="0.25">
      <c r="B523" s="3" t="s">
        <v>268</v>
      </c>
      <c r="C523" s="9" t="s">
        <v>835</v>
      </c>
      <c r="D523" s="39">
        <v>40225</v>
      </c>
      <c r="E523">
        <v>25</v>
      </c>
      <c r="F523" s="3" t="s">
        <v>521</v>
      </c>
      <c r="G523" s="2" t="s">
        <v>120</v>
      </c>
      <c r="H523" s="6">
        <v>39</v>
      </c>
      <c r="I523" s="7"/>
      <c r="J523" s="35">
        <v>37</v>
      </c>
      <c r="K523" s="35">
        <v>40</v>
      </c>
      <c r="L523" s="35">
        <f t="shared" si="16"/>
        <v>-3</v>
      </c>
      <c r="M523" s="6">
        <v>30</v>
      </c>
      <c r="N523" s="7"/>
      <c r="O523" s="35">
        <v>30</v>
      </c>
      <c r="P523" s="35">
        <v>29</v>
      </c>
      <c r="Q523" s="35">
        <f t="shared" si="17"/>
        <v>1</v>
      </c>
      <c r="R523" s="6">
        <v>22</v>
      </c>
      <c r="S523" s="7"/>
      <c r="T523" s="35">
        <v>23</v>
      </c>
      <c r="U523" s="35">
        <v>20</v>
      </c>
      <c r="V523" s="35">
        <f t="shared" si="18"/>
        <v>3</v>
      </c>
      <c r="W523" s="6">
        <v>9</v>
      </c>
      <c r="X523" s="7"/>
      <c r="Y523" s="8" t="s">
        <v>842</v>
      </c>
      <c r="AC523" s="6"/>
      <c r="AD523" s="6"/>
      <c r="AE523" s="7"/>
      <c r="AF523" s="6"/>
      <c r="AG523" s="6"/>
      <c r="AH523" s="7"/>
      <c r="AI523" s="6"/>
      <c r="AJ523" s="6"/>
      <c r="AK523" s="7"/>
      <c r="AM523" s="6"/>
      <c r="AN523" s="6"/>
      <c r="AO523" s="6"/>
      <c r="AP523" s="6"/>
      <c r="AR523" s="6"/>
      <c r="AS523" s="6"/>
    </row>
    <row r="524" spans="1:45" ht="13.5" customHeight="1" x14ac:dyDescent="0.25">
      <c r="B524" s="3" t="s">
        <v>268</v>
      </c>
      <c r="C524" s="9" t="s">
        <v>596</v>
      </c>
      <c r="D524" s="39">
        <v>40226</v>
      </c>
      <c r="E524">
        <v>19</v>
      </c>
      <c r="F524" s="3" t="s">
        <v>821</v>
      </c>
      <c r="G524" s="2" t="s">
        <v>196</v>
      </c>
      <c r="H524" s="6">
        <v>39</v>
      </c>
      <c r="I524" s="7">
        <v>0</v>
      </c>
      <c r="J524" s="35">
        <v>40</v>
      </c>
      <c r="K524" s="35">
        <v>37</v>
      </c>
      <c r="L524" s="35">
        <f t="shared" si="16"/>
        <v>3</v>
      </c>
      <c r="M524" s="6">
        <v>32</v>
      </c>
      <c r="N524" s="7">
        <v>2</v>
      </c>
      <c r="O524" s="35">
        <v>33</v>
      </c>
      <c r="P524" s="35">
        <v>33</v>
      </c>
      <c r="Q524" s="35">
        <f t="shared" si="17"/>
        <v>0</v>
      </c>
      <c r="R524" s="6">
        <v>18</v>
      </c>
      <c r="S524" s="7">
        <v>0</v>
      </c>
      <c r="T524" s="35">
        <v>16</v>
      </c>
      <c r="U524" s="35">
        <v>19</v>
      </c>
      <c r="V524" s="35">
        <f t="shared" si="18"/>
        <v>-3</v>
      </c>
      <c r="W524" s="6">
        <v>7</v>
      </c>
      <c r="X524" s="7">
        <v>-2</v>
      </c>
      <c r="Y524" s="8" t="s">
        <v>842</v>
      </c>
      <c r="AC524" s="6"/>
      <c r="AD524" s="6"/>
      <c r="AF524" s="6"/>
      <c r="AG524" s="6"/>
      <c r="AI524" s="6"/>
      <c r="AJ524" s="6"/>
      <c r="AM524" s="6"/>
      <c r="AN524" s="6"/>
      <c r="AO524" s="6"/>
      <c r="AP524" s="6"/>
      <c r="AR524" s="6"/>
      <c r="AS524" s="6"/>
    </row>
    <row r="525" spans="1:45" ht="13.5" customHeight="1" x14ac:dyDescent="0.25">
      <c r="B525" t="s">
        <v>268</v>
      </c>
      <c r="C525" s="9" t="s">
        <v>596</v>
      </c>
      <c r="D525" s="39">
        <v>40226</v>
      </c>
      <c r="E525">
        <v>21</v>
      </c>
      <c r="F525" s="3" t="s">
        <v>886</v>
      </c>
      <c r="G525" s="2" t="s">
        <v>204</v>
      </c>
      <c r="H525" s="6">
        <v>38</v>
      </c>
      <c r="I525" s="7">
        <v>-2</v>
      </c>
      <c r="M525" s="6">
        <v>30</v>
      </c>
      <c r="N525" s="7">
        <v>1</v>
      </c>
      <c r="R525" s="6">
        <v>20</v>
      </c>
      <c r="S525" s="7">
        <v>-1</v>
      </c>
      <c r="W525" s="6">
        <v>8</v>
      </c>
      <c r="X525" s="7">
        <v>-3</v>
      </c>
      <c r="Y525" s="8" t="s">
        <v>639</v>
      </c>
      <c r="AC525" s="6"/>
      <c r="AD525" s="6"/>
      <c r="AF525" s="6"/>
      <c r="AG525" s="6"/>
      <c r="AI525" s="6"/>
      <c r="AJ525" s="6"/>
      <c r="AM525" s="6"/>
      <c r="AN525" s="6"/>
      <c r="AO525" s="6"/>
      <c r="AP525" s="6"/>
      <c r="AR525" s="6"/>
      <c r="AS525" s="6"/>
    </row>
    <row r="526" spans="1:45" ht="13.5" customHeight="1" x14ac:dyDescent="0.25">
      <c r="B526" t="s">
        <v>268</v>
      </c>
      <c r="C526" s="9" t="s">
        <v>564</v>
      </c>
      <c r="D526" s="39">
        <v>40227</v>
      </c>
      <c r="E526">
        <v>21</v>
      </c>
      <c r="F526" s="3" t="s">
        <v>821</v>
      </c>
      <c r="G526" s="2" t="s">
        <v>192</v>
      </c>
      <c r="H526" s="6">
        <v>39</v>
      </c>
      <c r="I526" s="7">
        <v>0</v>
      </c>
      <c r="J526" s="35">
        <v>36</v>
      </c>
      <c r="K526" s="35">
        <v>42</v>
      </c>
      <c r="L526" s="35">
        <f>J526-K526</f>
        <v>-6</v>
      </c>
      <c r="M526" s="6">
        <v>33</v>
      </c>
      <c r="N526" s="7">
        <v>1</v>
      </c>
      <c r="O526" s="35">
        <v>35</v>
      </c>
      <c r="P526" s="35">
        <v>32</v>
      </c>
      <c r="Q526" s="35">
        <f>O526-P526</f>
        <v>3</v>
      </c>
      <c r="R526" s="6">
        <v>17</v>
      </c>
      <c r="S526" s="7">
        <v>-1</v>
      </c>
      <c r="T526" s="35">
        <v>17</v>
      </c>
      <c r="U526" s="35">
        <v>17</v>
      </c>
      <c r="V526" s="35">
        <f>T526-U526</f>
        <v>0</v>
      </c>
      <c r="W526" s="6">
        <v>6</v>
      </c>
      <c r="X526" s="7">
        <v>-1</v>
      </c>
      <c r="Y526" s="8" t="s">
        <v>842</v>
      </c>
      <c r="AC526" s="6">
        <v>50</v>
      </c>
      <c r="AD526" s="6">
        <v>38</v>
      </c>
      <c r="AE526" s="7">
        <f>AC526-AD526</f>
        <v>12</v>
      </c>
      <c r="AF526" s="6">
        <v>37</v>
      </c>
      <c r="AG526" s="6">
        <v>58</v>
      </c>
      <c r="AH526" s="7">
        <f>AF526-AG526</f>
        <v>-21</v>
      </c>
      <c r="AI526" s="6">
        <v>44</v>
      </c>
      <c r="AJ526" s="6">
        <v>27</v>
      </c>
      <c r="AK526" s="7">
        <f>AI526-AJ526</f>
        <v>17</v>
      </c>
      <c r="AL526" s="4" t="s">
        <v>826</v>
      </c>
      <c r="AM526" s="6"/>
      <c r="AN526" s="6"/>
      <c r="AO526" s="6"/>
      <c r="AP526" s="6"/>
      <c r="AR526" s="6"/>
      <c r="AS526" s="6"/>
    </row>
    <row r="527" spans="1:45" ht="13.5" customHeight="1" x14ac:dyDescent="0.25">
      <c r="B527" t="s">
        <v>268</v>
      </c>
      <c r="C527" s="9" t="s">
        <v>630</v>
      </c>
      <c r="D527" s="39">
        <v>40227</v>
      </c>
      <c r="F527" s="4" t="s">
        <v>908</v>
      </c>
      <c r="G527" s="2"/>
      <c r="H527" s="6">
        <v>36</v>
      </c>
      <c r="I527" s="7"/>
      <c r="M527" s="6">
        <v>32</v>
      </c>
      <c r="N527" s="7"/>
      <c r="R527" s="6">
        <v>21</v>
      </c>
      <c r="S527" s="7"/>
      <c r="W527" s="6">
        <v>4</v>
      </c>
      <c r="X527" s="7"/>
      <c r="Y527" s="8" t="s">
        <v>718</v>
      </c>
      <c r="AC527" s="6"/>
      <c r="AD527" s="6"/>
      <c r="AE527" s="7"/>
      <c r="AF527" s="6"/>
      <c r="AG527" s="6"/>
      <c r="AH527" s="7"/>
      <c r="AI527" s="6"/>
      <c r="AJ527" s="6"/>
      <c r="AK527" s="7"/>
      <c r="AM527" s="6"/>
      <c r="AN527" s="6"/>
      <c r="AO527" s="6"/>
      <c r="AP527" s="6"/>
      <c r="AR527" s="6"/>
      <c r="AS527" s="6"/>
    </row>
    <row r="528" spans="1:45" ht="13.5" customHeight="1" x14ac:dyDescent="0.25">
      <c r="B528" t="s">
        <v>268</v>
      </c>
      <c r="C528" s="9" t="s">
        <v>320</v>
      </c>
      <c r="D528" s="39">
        <v>40228</v>
      </c>
      <c r="F528" s="3" t="s">
        <v>903</v>
      </c>
      <c r="G528" s="2"/>
      <c r="H528" s="6">
        <v>40</v>
      </c>
      <c r="I528" s="7">
        <v>1</v>
      </c>
      <c r="M528" s="6">
        <v>27</v>
      </c>
      <c r="N528" s="7">
        <v>-2</v>
      </c>
      <c r="R528" s="6">
        <v>17</v>
      </c>
      <c r="S528" s="7">
        <v>3</v>
      </c>
      <c r="W528" s="6">
        <v>13</v>
      </c>
      <c r="X528" s="7">
        <v>3</v>
      </c>
      <c r="Y528" s="8"/>
      <c r="AC528" s="6"/>
      <c r="AD528" s="6"/>
      <c r="AE528" s="7"/>
      <c r="AF528" s="6"/>
      <c r="AG528" s="6"/>
      <c r="AH528" s="7"/>
      <c r="AI528" s="6"/>
      <c r="AJ528" s="6"/>
      <c r="AK528" s="7"/>
      <c r="AM528" s="6"/>
      <c r="AN528" s="6"/>
      <c r="AO528" s="6"/>
      <c r="AP528" s="6"/>
      <c r="AR528" s="6"/>
      <c r="AS528" s="6"/>
    </row>
    <row r="529" spans="2:45" ht="13.5" customHeight="1" x14ac:dyDescent="0.25">
      <c r="B529" t="s">
        <v>268</v>
      </c>
      <c r="C529" s="9" t="s">
        <v>597</v>
      </c>
      <c r="D529" s="39">
        <v>40228</v>
      </c>
      <c r="E529">
        <v>23</v>
      </c>
      <c r="F529" s="3" t="s">
        <v>678</v>
      </c>
      <c r="G529" s="2" t="s">
        <v>82</v>
      </c>
      <c r="H529" s="6">
        <v>37</v>
      </c>
      <c r="I529" s="7">
        <v>-2</v>
      </c>
      <c r="M529" s="6">
        <v>30</v>
      </c>
      <c r="N529" s="7">
        <v>0</v>
      </c>
      <c r="R529" s="6">
        <v>20</v>
      </c>
      <c r="S529" s="7">
        <v>0</v>
      </c>
      <c r="W529" s="6">
        <v>7</v>
      </c>
      <c r="X529" s="7">
        <v>-2</v>
      </c>
      <c r="Y529" s="8" t="s">
        <v>639</v>
      </c>
      <c r="AC529" s="6"/>
      <c r="AD529" s="6"/>
      <c r="AF529" s="6"/>
      <c r="AG529" s="6"/>
      <c r="AI529" s="6"/>
      <c r="AJ529" s="6"/>
      <c r="AM529" s="6"/>
      <c r="AN529" s="6"/>
      <c r="AO529" s="6"/>
      <c r="AP529" s="6"/>
      <c r="AR529" s="6"/>
      <c r="AS529" s="6"/>
    </row>
    <row r="530" spans="2:45" ht="13.5" customHeight="1" x14ac:dyDescent="0.25">
      <c r="B530" t="s">
        <v>268</v>
      </c>
      <c r="C530" s="9" t="s">
        <v>452</v>
      </c>
      <c r="D530" s="39">
        <v>40228</v>
      </c>
      <c r="E530">
        <v>26</v>
      </c>
      <c r="F530" s="3" t="s">
        <v>577</v>
      </c>
      <c r="G530" s="2" t="s">
        <v>54</v>
      </c>
      <c r="H530" s="6">
        <v>37</v>
      </c>
      <c r="I530" s="7">
        <v>-3</v>
      </c>
      <c r="J530" s="35">
        <v>37</v>
      </c>
      <c r="K530" s="35">
        <v>37</v>
      </c>
      <c r="L530" s="35">
        <f>J530-K530</f>
        <v>0</v>
      </c>
      <c r="M530" s="6">
        <v>32</v>
      </c>
      <c r="N530" s="7">
        <v>0</v>
      </c>
      <c r="O530" s="35">
        <v>31</v>
      </c>
      <c r="P530" s="35">
        <v>33</v>
      </c>
      <c r="Q530" s="35">
        <f>O530-P530</f>
        <v>-2</v>
      </c>
      <c r="R530" s="6">
        <v>19</v>
      </c>
      <c r="S530" s="7">
        <v>3</v>
      </c>
      <c r="T530" s="35">
        <v>18</v>
      </c>
      <c r="U530" s="35">
        <v>21</v>
      </c>
      <c r="V530" s="35">
        <f>T530-U530</f>
        <v>-3</v>
      </c>
      <c r="W530" s="6">
        <v>5</v>
      </c>
      <c r="X530" s="7">
        <v>-3</v>
      </c>
      <c r="Y530" s="8" t="s">
        <v>639</v>
      </c>
      <c r="Z530" t="s">
        <v>840</v>
      </c>
      <c r="AF530" s="6"/>
      <c r="AG530" s="6"/>
      <c r="AI530" s="6"/>
      <c r="AJ530" s="6"/>
      <c r="AM530" s="6"/>
      <c r="AN530" s="6"/>
      <c r="AO530" s="6"/>
      <c r="AP530" s="6"/>
      <c r="AR530" s="6"/>
      <c r="AS530" s="6"/>
    </row>
    <row r="531" spans="2:45" ht="13.5" customHeight="1" x14ac:dyDescent="0.25">
      <c r="B531" t="s">
        <v>268</v>
      </c>
      <c r="C531" s="9" t="s">
        <v>675</v>
      </c>
      <c r="D531" s="39">
        <v>40231</v>
      </c>
      <c r="E531">
        <v>24</v>
      </c>
      <c r="F531" s="3" t="s">
        <v>821</v>
      </c>
      <c r="G531" s="2" t="s">
        <v>196</v>
      </c>
      <c r="H531" s="6">
        <v>38</v>
      </c>
      <c r="I531" s="7">
        <v>-1</v>
      </c>
      <c r="J531" s="35">
        <v>38</v>
      </c>
      <c r="K531" s="35">
        <v>39</v>
      </c>
      <c r="L531" s="35">
        <f>J531-K531</f>
        <v>-1</v>
      </c>
      <c r="M531" s="6">
        <v>32</v>
      </c>
      <c r="N531" s="7">
        <v>-1</v>
      </c>
      <c r="O531" s="35">
        <v>33</v>
      </c>
      <c r="P531" s="35">
        <v>32</v>
      </c>
      <c r="Q531" s="35">
        <f>O531-P531</f>
        <v>1</v>
      </c>
      <c r="R531" s="6">
        <v>17</v>
      </c>
      <c r="S531" s="7">
        <v>0</v>
      </c>
      <c r="T531" s="35">
        <v>17</v>
      </c>
      <c r="U531" s="35">
        <v>17</v>
      </c>
      <c r="V531" s="35">
        <f>T531-U531</f>
        <v>0</v>
      </c>
      <c r="W531" s="6">
        <v>6</v>
      </c>
      <c r="X531" s="7">
        <v>0</v>
      </c>
      <c r="Y531" s="8" t="s">
        <v>842</v>
      </c>
      <c r="AC531" s="6"/>
      <c r="AD531" s="6"/>
      <c r="AF531" s="6"/>
      <c r="AG531" s="6"/>
      <c r="AI531" s="6"/>
      <c r="AJ531" s="6"/>
      <c r="AM531" s="6"/>
      <c r="AN531" s="6"/>
      <c r="AO531" s="6"/>
      <c r="AP531" s="6"/>
      <c r="AR531" s="6"/>
      <c r="AS531" s="6"/>
    </row>
    <row r="532" spans="2:45" ht="13.5" customHeight="1" x14ac:dyDescent="0.25">
      <c r="B532" t="s">
        <v>268</v>
      </c>
      <c r="C532" s="9" t="s">
        <v>625</v>
      </c>
      <c r="D532" s="39">
        <v>40232</v>
      </c>
      <c r="E532">
        <v>25</v>
      </c>
      <c r="F532" s="3" t="s">
        <v>821</v>
      </c>
      <c r="G532" s="2" t="s">
        <v>196</v>
      </c>
      <c r="H532" s="6">
        <v>38</v>
      </c>
      <c r="I532" s="7">
        <v>0</v>
      </c>
      <c r="J532" s="35">
        <v>41</v>
      </c>
      <c r="K532" s="35">
        <v>36</v>
      </c>
      <c r="L532" s="35">
        <f t="shared" ref="L532:L544" si="19">J532-K532</f>
        <v>5</v>
      </c>
      <c r="M532" s="6">
        <v>32</v>
      </c>
      <c r="N532" s="7">
        <v>0</v>
      </c>
      <c r="O532" s="35">
        <v>30</v>
      </c>
      <c r="P532" s="35">
        <v>34</v>
      </c>
      <c r="Q532" s="35">
        <f t="shared" ref="Q532:Q541" si="20">O532-P532</f>
        <v>-4</v>
      </c>
      <c r="R532" s="6">
        <v>19</v>
      </c>
      <c r="S532" s="7">
        <v>2</v>
      </c>
      <c r="T532" s="35">
        <v>18</v>
      </c>
      <c r="U532" s="35">
        <v>21</v>
      </c>
      <c r="V532" s="35">
        <f t="shared" ref="V532:V541" si="21">T532-U532</f>
        <v>-3</v>
      </c>
      <c r="W532" s="6">
        <v>6</v>
      </c>
      <c r="X532" s="7">
        <v>0</v>
      </c>
      <c r="Y532" s="8" t="s">
        <v>842</v>
      </c>
      <c r="AC532" s="6"/>
      <c r="AD532" s="6"/>
      <c r="AF532" s="6"/>
      <c r="AG532" s="6"/>
      <c r="AI532" s="6"/>
      <c r="AJ532" s="6"/>
      <c r="AM532" s="6"/>
      <c r="AN532" s="6"/>
      <c r="AO532" s="6"/>
      <c r="AP532" s="6"/>
      <c r="AR532" s="6"/>
      <c r="AS532" s="6"/>
    </row>
    <row r="533" spans="2:45" ht="13.5" customHeight="1" x14ac:dyDescent="0.25">
      <c r="B533" t="s">
        <v>268</v>
      </c>
      <c r="C533" s="9" t="s">
        <v>432</v>
      </c>
      <c r="D533" s="39">
        <v>40233</v>
      </c>
      <c r="E533">
        <v>26</v>
      </c>
      <c r="F533" s="3" t="s">
        <v>821</v>
      </c>
      <c r="G533" s="2" t="s">
        <v>196</v>
      </c>
      <c r="H533" s="6">
        <v>39</v>
      </c>
      <c r="I533" s="7">
        <v>1</v>
      </c>
      <c r="J533" s="35">
        <v>40</v>
      </c>
      <c r="K533" s="35">
        <v>39</v>
      </c>
      <c r="L533" s="35">
        <f t="shared" si="19"/>
        <v>1</v>
      </c>
      <c r="M533" s="6">
        <v>33</v>
      </c>
      <c r="N533" s="7">
        <v>1</v>
      </c>
      <c r="O533" s="35">
        <v>30</v>
      </c>
      <c r="P533" s="35">
        <v>36</v>
      </c>
      <c r="Q533" s="35">
        <f t="shared" si="20"/>
        <v>-6</v>
      </c>
      <c r="R533" s="6">
        <v>16</v>
      </c>
      <c r="S533" s="7">
        <v>-3</v>
      </c>
      <c r="T533" s="35">
        <v>17</v>
      </c>
      <c r="U533" s="35">
        <v>15</v>
      </c>
      <c r="V533" s="35">
        <f t="shared" si="21"/>
        <v>2</v>
      </c>
      <c r="W533" s="6">
        <v>6</v>
      </c>
      <c r="X533">
        <v>0</v>
      </c>
      <c r="Y533" s="8" t="s">
        <v>842</v>
      </c>
      <c r="AC533" s="6"/>
      <c r="AD533" s="6"/>
      <c r="AF533" s="6"/>
      <c r="AG533" s="6"/>
      <c r="AI533" s="6"/>
      <c r="AJ533" s="6"/>
      <c r="AM533" s="6"/>
      <c r="AN533" s="6"/>
      <c r="AO533" s="6"/>
      <c r="AP533" s="6"/>
    </row>
    <row r="534" spans="2:45" ht="13.5" customHeight="1" x14ac:dyDescent="0.25">
      <c r="B534" t="s">
        <v>268</v>
      </c>
      <c r="C534" s="9" t="s">
        <v>579</v>
      </c>
      <c r="D534" s="39">
        <v>40234</v>
      </c>
      <c r="E534">
        <v>28</v>
      </c>
      <c r="F534" s="3" t="s">
        <v>821</v>
      </c>
      <c r="G534" s="2" t="s">
        <v>192</v>
      </c>
      <c r="H534" s="6">
        <v>37</v>
      </c>
      <c r="I534" s="7">
        <v>-2</v>
      </c>
      <c r="J534" s="35">
        <v>36</v>
      </c>
      <c r="K534" s="35">
        <v>38</v>
      </c>
      <c r="L534" s="35">
        <f t="shared" si="19"/>
        <v>-2</v>
      </c>
      <c r="M534" s="6">
        <v>35</v>
      </c>
      <c r="N534" s="7">
        <v>2</v>
      </c>
      <c r="O534" s="35">
        <v>34</v>
      </c>
      <c r="P534" s="35">
        <v>35</v>
      </c>
      <c r="Q534" s="35">
        <f t="shared" si="20"/>
        <v>-1</v>
      </c>
      <c r="R534" s="6">
        <v>17</v>
      </c>
      <c r="S534" s="7">
        <v>1</v>
      </c>
      <c r="T534" s="35">
        <v>17</v>
      </c>
      <c r="U534" s="35">
        <v>17</v>
      </c>
      <c r="V534" s="35">
        <f t="shared" si="21"/>
        <v>0</v>
      </c>
      <c r="W534" s="6">
        <v>2</v>
      </c>
      <c r="X534" s="7">
        <v>-4</v>
      </c>
      <c r="Y534" s="8" t="s">
        <v>842</v>
      </c>
      <c r="AC534" s="6">
        <v>50</v>
      </c>
      <c r="AD534" s="6">
        <v>39</v>
      </c>
      <c r="AE534" s="7">
        <f>AC534-AD534</f>
        <v>11</v>
      </c>
      <c r="AF534" s="6">
        <v>36</v>
      </c>
      <c r="AG534" s="6">
        <v>58</v>
      </c>
      <c r="AH534" s="7">
        <f>AF534-AG534</f>
        <v>-22</v>
      </c>
      <c r="AI534" s="6">
        <v>44</v>
      </c>
      <c r="AJ534" s="6">
        <v>28</v>
      </c>
      <c r="AK534" s="7">
        <f>AI534-AJ534</f>
        <v>16</v>
      </c>
      <c r="AL534" s="4" t="s">
        <v>826</v>
      </c>
      <c r="AM534" s="6"/>
      <c r="AN534" s="6"/>
      <c r="AO534" s="6"/>
      <c r="AP534" s="6"/>
    </row>
    <row r="535" spans="2:45" ht="13.5" customHeight="1" x14ac:dyDescent="0.25">
      <c r="B535" s="3" t="s">
        <v>268</v>
      </c>
      <c r="C535" s="52" t="s">
        <v>909</v>
      </c>
      <c r="D535" s="39">
        <v>40234</v>
      </c>
      <c r="E535">
        <v>6</v>
      </c>
      <c r="F535" s="4" t="s">
        <v>908</v>
      </c>
      <c r="G535" s="2"/>
      <c r="H535" s="6">
        <v>39</v>
      </c>
      <c r="I535" s="7">
        <v>3</v>
      </c>
      <c r="M535" s="6">
        <v>31</v>
      </c>
      <c r="N535" s="7">
        <v>-1</v>
      </c>
      <c r="R535" s="6">
        <v>19</v>
      </c>
      <c r="S535" s="7">
        <v>-2</v>
      </c>
      <c r="W535" s="6">
        <v>8</v>
      </c>
      <c r="X535" s="7">
        <v>4</v>
      </c>
      <c r="Y535" s="8" t="s">
        <v>718</v>
      </c>
      <c r="AC535" s="6"/>
      <c r="AD535" s="6"/>
      <c r="AF535" s="6"/>
      <c r="AG535" s="6"/>
      <c r="AI535" s="6"/>
      <c r="AJ535" s="6"/>
      <c r="AM535" s="6"/>
      <c r="AN535" s="6"/>
      <c r="AO535" s="6"/>
      <c r="AP535" s="6"/>
    </row>
    <row r="536" spans="2:45" ht="13.5" customHeight="1" x14ac:dyDescent="0.25">
      <c r="B536" s="3" t="s">
        <v>268</v>
      </c>
      <c r="C536" s="52" t="s">
        <v>323</v>
      </c>
      <c r="D536" s="39">
        <v>40235</v>
      </c>
      <c r="F536" s="3" t="s">
        <v>903</v>
      </c>
      <c r="G536" s="2"/>
      <c r="H536" s="6">
        <v>39</v>
      </c>
      <c r="I536" s="7">
        <v>-1</v>
      </c>
      <c r="M536" s="6">
        <v>29</v>
      </c>
      <c r="N536" s="7">
        <v>2</v>
      </c>
      <c r="R536" s="6">
        <v>15</v>
      </c>
      <c r="S536" s="7">
        <v>-2</v>
      </c>
      <c r="W536" s="6">
        <v>10</v>
      </c>
      <c r="X536" s="7">
        <v>-3</v>
      </c>
      <c r="Y536" s="8"/>
      <c r="AC536" s="6"/>
      <c r="AD536" s="6"/>
      <c r="AF536" s="6"/>
      <c r="AG536" s="6"/>
      <c r="AI536" s="6"/>
      <c r="AJ536" s="6"/>
      <c r="AM536" s="6"/>
      <c r="AN536" s="6"/>
      <c r="AO536" s="6"/>
      <c r="AP536" s="6"/>
    </row>
    <row r="537" spans="2:45" ht="13.5" customHeight="1" x14ac:dyDescent="0.25">
      <c r="B537" t="s">
        <v>268</v>
      </c>
      <c r="C537" s="9" t="s">
        <v>681</v>
      </c>
      <c r="D537" s="39">
        <v>40235</v>
      </c>
      <c r="E537">
        <v>2</v>
      </c>
      <c r="F537" s="3" t="s">
        <v>886</v>
      </c>
      <c r="G537" s="2" t="s">
        <v>96</v>
      </c>
      <c r="H537" s="6">
        <v>37</v>
      </c>
      <c r="I537" s="7">
        <v>-1</v>
      </c>
      <c r="J537" s="35">
        <v>36</v>
      </c>
      <c r="K537" s="35">
        <v>39</v>
      </c>
      <c r="L537" s="35">
        <f t="shared" si="19"/>
        <v>-3</v>
      </c>
      <c r="M537" s="6">
        <v>32</v>
      </c>
      <c r="N537" s="7">
        <v>1</v>
      </c>
      <c r="O537" s="35">
        <v>32</v>
      </c>
      <c r="P537" s="35">
        <v>32</v>
      </c>
      <c r="Q537" s="35">
        <f t="shared" si="20"/>
        <v>0</v>
      </c>
      <c r="R537" s="6">
        <v>19</v>
      </c>
      <c r="S537" s="7">
        <v>-1</v>
      </c>
      <c r="T537" s="35">
        <v>18</v>
      </c>
      <c r="U537" s="35">
        <v>19</v>
      </c>
      <c r="V537" s="35">
        <f t="shared" si="21"/>
        <v>-1</v>
      </c>
      <c r="W537" s="6">
        <v>5</v>
      </c>
      <c r="X537" s="7">
        <v>-3</v>
      </c>
      <c r="Y537" s="8" t="s">
        <v>639</v>
      </c>
      <c r="AC537" s="6"/>
      <c r="AD537" s="6"/>
      <c r="AF537" s="6"/>
      <c r="AG537" s="6"/>
      <c r="AI537" s="6"/>
      <c r="AJ537" s="6"/>
      <c r="AM537" s="6"/>
      <c r="AN537" s="6"/>
      <c r="AO537" s="6"/>
      <c r="AP537" s="6"/>
    </row>
    <row r="538" spans="2:45" ht="13.5" customHeight="1" x14ac:dyDescent="0.25">
      <c r="B538" t="s">
        <v>268</v>
      </c>
      <c r="C538" s="9" t="s">
        <v>721</v>
      </c>
      <c r="D538" s="39">
        <v>40237</v>
      </c>
      <c r="E538">
        <v>2</v>
      </c>
      <c r="F538" s="3" t="s">
        <v>821</v>
      </c>
      <c r="G538" s="2" t="s">
        <v>196</v>
      </c>
      <c r="H538" s="6">
        <v>39</v>
      </c>
      <c r="I538" s="7">
        <v>2</v>
      </c>
      <c r="J538" s="35">
        <v>38</v>
      </c>
      <c r="K538" s="35">
        <v>41</v>
      </c>
      <c r="L538" s="35">
        <f t="shared" si="19"/>
        <v>-3</v>
      </c>
      <c r="M538" s="6">
        <v>32</v>
      </c>
      <c r="N538" s="7">
        <v>-3</v>
      </c>
      <c r="O538" s="35">
        <v>33</v>
      </c>
      <c r="P538" s="35">
        <v>32</v>
      </c>
      <c r="Q538" s="35">
        <f t="shared" si="20"/>
        <v>1</v>
      </c>
      <c r="R538" s="6">
        <v>17</v>
      </c>
      <c r="S538" s="7">
        <v>0</v>
      </c>
      <c r="T538" s="35">
        <v>17</v>
      </c>
      <c r="U538" s="35">
        <v>17</v>
      </c>
      <c r="V538" s="35">
        <f t="shared" si="21"/>
        <v>0</v>
      </c>
      <c r="W538" s="6">
        <v>7</v>
      </c>
      <c r="X538" s="7">
        <v>5</v>
      </c>
      <c r="Y538" s="8" t="s">
        <v>842</v>
      </c>
      <c r="AC538" s="6"/>
      <c r="AD538" s="6"/>
      <c r="AF538" s="6"/>
      <c r="AG538" s="6"/>
      <c r="AI538" s="6"/>
      <c r="AJ538" s="6"/>
      <c r="AM538" s="6"/>
      <c r="AN538" s="6"/>
      <c r="AO538" s="6"/>
      <c r="AP538" s="6"/>
    </row>
    <row r="539" spans="2:45" ht="13.5" customHeight="1" x14ac:dyDescent="0.25">
      <c r="B539" t="s">
        <v>294</v>
      </c>
      <c r="C539" s="9" t="s">
        <v>339</v>
      </c>
      <c r="D539" s="39">
        <v>40238</v>
      </c>
      <c r="E539">
        <v>3</v>
      </c>
      <c r="F539" s="3" t="s">
        <v>821</v>
      </c>
      <c r="G539" s="2" t="s">
        <v>196</v>
      </c>
      <c r="H539" s="6">
        <v>38</v>
      </c>
      <c r="I539" s="7">
        <v>-1</v>
      </c>
      <c r="J539" s="35">
        <v>38</v>
      </c>
      <c r="K539" s="35">
        <v>39</v>
      </c>
      <c r="L539" s="35">
        <f>J539-K539</f>
        <v>-1</v>
      </c>
      <c r="M539" s="6">
        <v>33</v>
      </c>
      <c r="N539" s="7">
        <v>1</v>
      </c>
      <c r="O539" s="35">
        <v>31</v>
      </c>
      <c r="P539" s="35">
        <v>36</v>
      </c>
      <c r="Q539" s="35">
        <f>O539-P539</f>
        <v>-5</v>
      </c>
      <c r="R539" s="6">
        <v>16</v>
      </c>
      <c r="S539" s="7">
        <v>-1</v>
      </c>
      <c r="T539" s="35">
        <v>17</v>
      </c>
      <c r="U539" s="35">
        <v>14</v>
      </c>
      <c r="V539" s="35">
        <f>T539-U539</f>
        <v>3</v>
      </c>
      <c r="W539" s="6">
        <v>5</v>
      </c>
      <c r="X539" s="7">
        <v>-2</v>
      </c>
      <c r="Y539" s="8" t="s">
        <v>842</v>
      </c>
      <c r="AC539" s="6"/>
      <c r="AD539" s="6"/>
      <c r="AF539" s="6"/>
      <c r="AG539" s="6"/>
      <c r="AI539" s="6"/>
      <c r="AJ539" s="6"/>
      <c r="AM539" s="6"/>
      <c r="AN539" s="6"/>
      <c r="AO539" s="6"/>
      <c r="AP539" s="6"/>
    </row>
    <row r="540" spans="2:45" ht="13.5" customHeight="1" x14ac:dyDescent="0.25">
      <c r="B540" t="s">
        <v>294</v>
      </c>
      <c r="C540" s="9" t="s">
        <v>571</v>
      </c>
      <c r="D540" s="39">
        <v>40239</v>
      </c>
      <c r="E540">
        <v>4</v>
      </c>
      <c r="F540" s="3" t="s">
        <v>821</v>
      </c>
      <c r="G540" s="2" t="s">
        <v>196</v>
      </c>
      <c r="H540" s="6">
        <v>38</v>
      </c>
      <c r="I540" s="7">
        <v>0</v>
      </c>
      <c r="J540" s="35">
        <v>35</v>
      </c>
      <c r="K540" s="35">
        <v>41</v>
      </c>
      <c r="L540" s="35">
        <f t="shared" si="19"/>
        <v>-6</v>
      </c>
      <c r="M540" s="6">
        <v>32</v>
      </c>
      <c r="N540" s="7">
        <v>-1</v>
      </c>
      <c r="O540" s="35">
        <v>33</v>
      </c>
      <c r="P540" s="35">
        <v>30</v>
      </c>
      <c r="Q540" s="35">
        <f t="shared" si="20"/>
        <v>3</v>
      </c>
      <c r="R540" s="6">
        <v>19</v>
      </c>
      <c r="S540" s="7">
        <v>3</v>
      </c>
      <c r="T540" s="35">
        <v>17</v>
      </c>
      <c r="U540" s="35">
        <v>20</v>
      </c>
      <c r="V540" s="35">
        <f t="shared" si="21"/>
        <v>-3</v>
      </c>
      <c r="W540" s="6">
        <v>6</v>
      </c>
      <c r="X540" s="7">
        <v>1</v>
      </c>
      <c r="Y540" s="8" t="s">
        <v>842</v>
      </c>
      <c r="AC540" s="6"/>
      <c r="AD540" s="6"/>
      <c r="AF540" s="6"/>
      <c r="AG540" s="6"/>
      <c r="AI540" s="6"/>
      <c r="AJ540" s="6"/>
      <c r="AM540" s="6"/>
      <c r="AN540" s="6"/>
      <c r="AO540" s="6"/>
      <c r="AP540" s="6"/>
    </row>
    <row r="541" spans="2:45" ht="13.5" customHeight="1" x14ac:dyDescent="0.25">
      <c r="B541" t="s">
        <v>294</v>
      </c>
      <c r="C541" s="9" t="s">
        <v>589</v>
      </c>
      <c r="D541" s="39">
        <v>40240</v>
      </c>
      <c r="E541">
        <v>5</v>
      </c>
      <c r="F541" s="3" t="s">
        <v>821</v>
      </c>
      <c r="G541" s="2" t="s">
        <v>196</v>
      </c>
      <c r="H541" s="6">
        <v>38</v>
      </c>
      <c r="I541" s="7">
        <v>0</v>
      </c>
      <c r="J541" s="35">
        <v>38</v>
      </c>
      <c r="K541" s="35">
        <v>39</v>
      </c>
      <c r="L541" s="35">
        <f t="shared" si="19"/>
        <v>-1</v>
      </c>
      <c r="M541" s="6">
        <v>32</v>
      </c>
      <c r="N541" s="7">
        <v>0</v>
      </c>
      <c r="O541" s="35">
        <v>33</v>
      </c>
      <c r="P541" s="35">
        <v>32</v>
      </c>
      <c r="Q541" s="35">
        <f t="shared" si="20"/>
        <v>1</v>
      </c>
      <c r="R541" s="6">
        <v>17</v>
      </c>
      <c r="S541" s="7">
        <v>-2</v>
      </c>
      <c r="T541" s="35">
        <v>14</v>
      </c>
      <c r="U541" s="35">
        <v>20</v>
      </c>
      <c r="V541" s="35">
        <f t="shared" si="21"/>
        <v>-6</v>
      </c>
      <c r="W541" s="6">
        <v>6</v>
      </c>
      <c r="X541" s="7">
        <v>0</v>
      </c>
      <c r="Y541" s="8" t="s">
        <v>842</v>
      </c>
      <c r="AC541" s="6"/>
      <c r="AD541" s="6"/>
      <c r="AF541" s="6"/>
      <c r="AG541" s="6"/>
      <c r="AI541" s="6"/>
      <c r="AJ541" s="6"/>
      <c r="AM541" s="6"/>
      <c r="AN541" s="6"/>
      <c r="AO541" s="6"/>
      <c r="AP541" s="6"/>
    </row>
    <row r="542" spans="2:45" ht="13.5" customHeight="1" x14ac:dyDescent="0.25">
      <c r="B542" t="s">
        <v>294</v>
      </c>
      <c r="C542" s="9" t="s">
        <v>589</v>
      </c>
      <c r="D542" s="39">
        <v>40240</v>
      </c>
      <c r="E542">
        <v>7</v>
      </c>
      <c r="F542" s="3" t="s">
        <v>678</v>
      </c>
      <c r="G542" s="2" t="s">
        <v>136</v>
      </c>
      <c r="H542" s="6">
        <v>40</v>
      </c>
      <c r="I542" s="7">
        <v>3</v>
      </c>
      <c r="M542" s="6">
        <v>31</v>
      </c>
      <c r="N542" s="7">
        <v>1</v>
      </c>
      <c r="R542" s="6">
        <v>18</v>
      </c>
      <c r="S542" s="7">
        <v>-2</v>
      </c>
      <c r="W542" s="6">
        <v>9</v>
      </c>
      <c r="X542" s="7">
        <v>2</v>
      </c>
      <c r="Y542" s="8" t="s">
        <v>639</v>
      </c>
      <c r="AC542" s="6"/>
      <c r="AD542" s="6"/>
      <c r="AF542" s="6"/>
      <c r="AG542" s="6"/>
      <c r="AI542" s="6"/>
      <c r="AJ542" s="6"/>
      <c r="AM542" s="6"/>
      <c r="AN542" s="6"/>
      <c r="AO542" s="6"/>
      <c r="AP542" s="6"/>
    </row>
    <row r="543" spans="2:45" ht="13.5" customHeight="1" x14ac:dyDescent="0.25">
      <c r="B543" t="s">
        <v>294</v>
      </c>
      <c r="C543" s="9" t="s">
        <v>436</v>
      </c>
      <c r="D543" s="39">
        <v>40240</v>
      </c>
      <c r="E543">
        <v>10</v>
      </c>
      <c r="F543" s="3" t="s">
        <v>521</v>
      </c>
      <c r="G543" s="2" t="s">
        <v>120</v>
      </c>
      <c r="H543" s="6">
        <v>37</v>
      </c>
      <c r="I543" s="7">
        <v>-2</v>
      </c>
      <c r="J543" s="35">
        <v>40</v>
      </c>
      <c r="K543" s="35">
        <v>33</v>
      </c>
      <c r="L543" s="35">
        <f t="shared" si="19"/>
        <v>7</v>
      </c>
      <c r="M543" s="6">
        <v>29</v>
      </c>
      <c r="N543" s="7">
        <v>-1</v>
      </c>
      <c r="O543" s="35">
        <v>27</v>
      </c>
      <c r="P543" s="35">
        <v>31</v>
      </c>
      <c r="Q543" s="35">
        <f>O543-P543</f>
        <v>-4</v>
      </c>
      <c r="R543" s="6">
        <v>18</v>
      </c>
      <c r="S543" s="7">
        <v>-4</v>
      </c>
      <c r="T543" s="35">
        <v>17</v>
      </c>
      <c r="U543" s="35">
        <v>20</v>
      </c>
      <c r="V543" s="35">
        <f>T543-U543</f>
        <v>-3</v>
      </c>
      <c r="W543" s="6">
        <v>8</v>
      </c>
      <c r="X543" s="7">
        <v>-1</v>
      </c>
      <c r="Y543" s="8" t="s">
        <v>842</v>
      </c>
      <c r="AC543" s="6"/>
      <c r="AD543" s="6"/>
      <c r="AF543" s="6"/>
      <c r="AG543" s="6"/>
      <c r="AI543" s="6"/>
      <c r="AJ543" s="6"/>
      <c r="AM543" s="6"/>
      <c r="AN543" s="6"/>
      <c r="AO543" s="6"/>
      <c r="AP543" s="6"/>
    </row>
    <row r="544" spans="2:45" ht="13.5" customHeight="1" x14ac:dyDescent="0.25">
      <c r="B544" s="3" t="s">
        <v>294</v>
      </c>
      <c r="C544" s="52" t="s">
        <v>694</v>
      </c>
      <c r="D544" s="39">
        <v>40241</v>
      </c>
      <c r="E544">
        <v>7</v>
      </c>
      <c r="F544" s="3" t="s">
        <v>821</v>
      </c>
      <c r="G544" s="2" t="s">
        <v>192</v>
      </c>
      <c r="H544" s="6">
        <v>38</v>
      </c>
      <c r="I544" s="7">
        <v>0</v>
      </c>
      <c r="J544" s="35">
        <v>36</v>
      </c>
      <c r="K544" s="35">
        <v>41</v>
      </c>
      <c r="L544" s="35">
        <f t="shared" si="19"/>
        <v>-5</v>
      </c>
      <c r="M544" s="6">
        <v>33</v>
      </c>
      <c r="N544" s="7">
        <v>1</v>
      </c>
      <c r="O544" s="35">
        <v>36</v>
      </c>
      <c r="P544" s="35">
        <v>31</v>
      </c>
      <c r="Q544" s="35">
        <f>O544-P544</f>
        <v>5</v>
      </c>
      <c r="R544" s="6">
        <v>17</v>
      </c>
      <c r="S544" s="7">
        <v>0</v>
      </c>
      <c r="T544" s="35">
        <v>17</v>
      </c>
      <c r="U544" s="35">
        <v>17</v>
      </c>
      <c r="V544" s="35">
        <f>T544-U544</f>
        <v>0</v>
      </c>
      <c r="W544" s="6">
        <v>5</v>
      </c>
      <c r="X544" s="7">
        <v>-1</v>
      </c>
      <c r="Y544" s="8" t="s">
        <v>842</v>
      </c>
      <c r="AC544" s="6">
        <v>48</v>
      </c>
      <c r="AD544" s="6">
        <v>44</v>
      </c>
      <c r="AE544" s="7">
        <f>AC544-AD544</f>
        <v>4</v>
      </c>
      <c r="AF544" s="6">
        <v>36</v>
      </c>
      <c r="AG544" s="6">
        <v>60</v>
      </c>
      <c r="AH544" s="7">
        <f>AF544-AG544</f>
        <v>-24</v>
      </c>
      <c r="AI544" s="6">
        <v>43</v>
      </c>
      <c r="AJ544" s="6">
        <v>31</v>
      </c>
      <c r="AK544" s="7">
        <f>AI544-AJ544</f>
        <v>12</v>
      </c>
      <c r="AL544" s="4" t="s">
        <v>826</v>
      </c>
      <c r="AM544" s="6"/>
      <c r="AN544" s="6"/>
      <c r="AO544" s="6"/>
      <c r="AP544" s="6"/>
    </row>
    <row r="545" spans="2:42" ht="13.5" customHeight="1" x14ac:dyDescent="0.25">
      <c r="B545" t="s">
        <v>294</v>
      </c>
      <c r="C545" s="9" t="s">
        <v>694</v>
      </c>
      <c r="D545" s="39">
        <v>40241</v>
      </c>
      <c r="E545">
        <v>7</v>
      </c>
      <c r="F545" s="3" t="s">
        <v>844</v>
      </c>
      <c r="G545" s="2" t="s">
        <v>124</v>
      </c>
      <c r="H545" s="6">
        <v>36</v>
      </c>
      <c r="I545" s="7">
        <v>-3</v>
      </c>
      <c r="M545" s="6">
        <v>34</v>
      </c>
      <c r="N545" s="7">
        <v>4</v>
      </c>
      <c r="R545" s="6">
        <v>18</v>
      </c>
      <c r="S545" s="7">
        <v>0</v>
      </c>
      <c r="W545" s="6">
        <v>2</v>
      </c>
      <c r="X545" s="7">
        <v>-7</v>
      </c>
      <c r="Y545" s="8" t="s">
        <v>842</v>
      </c>
      <c r="AC545" s="6"/>
      <c r="AD545" s="6"/>
      <c r="AF545" s="6"/>
      <c r="AG545" s="6"/>
      <c r="AI545" s="6"/>
      <c r="AJ545" s="6"/>
      <c r="AM545" s="6"/>
      <c r="AN545" s="6"/>
      <c r="AO545" s="6"/>
      <c r="AP545" s="6"/>
    </row>
    <row r="546" spans="2:42" ht="13.5" customHeight="1" x14ac:dyDescent="0.25">
      <c r="B546" t="s">
        <v>294</v>
      </c>
      <c r="C546" s="9" t="s">
        <v>614</v>
      </c>
      <c r="D546" s="39">
        <v>40241</v>
      </c>
      <c r="F546" s="3" t="s">
        <v>910</v>
      </c>
      <c r="G546" s="2"/>
      <c r="H546" s="6">
        <v>39</v>
      </c>
      <c r="I546" s="7"/>
      <c r="M546" s="6">
        <v>31</v>
      </c>
      <c r="N546" s="7"/>
      <c r="R546" s="6">
        <v>20</v>
      </c>
      <c r="S546" s="7"/>
      <c r="W546" s="6">
        <v>8</v>
      </c>
      <c r="X546" s="7"/>
      <c r="Y546" s="8"/>
      <c r="AC546" s="6"/>
      <c r="AD546" s="6"/>
      <c r="AF546" s="6"/>
      <c r="AG546" s="6"/>
      <c r="AI546" s="6"/>
      <c r="AJ546" s="6"/>
      <c r="AM546" s="6"/>
      <c r="AN546" s="6"/>
      <c r="AO546" s="6"/>
      <c r="AP546" s="6"/>
    </row>
    <row r="547" spans="2:42" ht="13.5" customHeight="1" x14ac:dyDescent="0.25">
      <c r="B547" t="s">
        <v>294</v>
      </c>
      <c r="C547" s="9" t="s">
        <v>474</v>
      </c>
      <c r="D547" s="39">
        <v>40242</v>
      </c>
      <c r="E547">
        <v>9</v>
      </c>
      <c r="F547" s="3" t="s">
        <v>903</v>
      </c>
      <c r="G547" s="2" t="s">
        <v>42</v>
      </c>
      <c r="H547" s="6">
        <v>37</v>
      </c>
      <c r="I547" s="7">
        <v>-2</v>
      </c>
      <c r="M547" s="6">
        <v>30</v>
      </c>
      <c r="N547" s="7">
        <v>1</v>
      </c>
      <c r="R547" s="6">
        <v>16</v>
      </c>
      <c r="S547" s="7">
        <v>1</v>
      </c>
      <c r="W547" s="6">
        <v>7</v>
      </c>
      <c r="X547" s="7">
        <v>-3</v>
      </c>
      <c r="Y547" s="3"/>
      <c r="AC547" s="6"/>
      <c r="AD547" s="6"/>
      <c r="AF547" s="6"/>
      <c r="AG547" s="6"/>
      <c r="AI547" s="6"/>
      <c r="AJ547" s="6"/>
      <c r="AM547" s="6"/>
      <c r="AN547" s="6"/>
      <c r="AO547" s="6"/>
      <c r="AP547" s="6"/>
    </row>
    <row r="548" spans="2:42" ht="13.5" customHeight="1" x14ac:dyDescent="0.25">
      <c r="B548" s="3" t="s">
        <v>294</v>
      </c>
      <c r="C548" s="52" t="s">
        <v>647</v>
      </c>
      <c r="D548" s="39">
        <v>40244</v>
      </c>
      <c r="E548">
        <v>9</v>
      </c>
      <c r="F548" s="3" t="s">
        <v>821</v>
      </c>
      <c r="G548" s="2" t="s">
        <v>196</v>
      </c>
      <c r="H548" s="6">
        <v>39</v>
      </c>
      <c r="I548" s="7">
        <v>1</v>
      </c>
      <c r="J548" s="35">
        <v>38</v>
      </c>
      <c r="K548" s="35">
        <v>41</v>
      </c>
      <c r="L548" s="35">
        <f>J548-K548</f>
        <v>-3</v>
      </c>
      <c r="M548" s="6">
        <v>34</v>
      </c>
      <c r="N548" s="7">
        <v>1</v>
      </c>
      <c r="O548" s="35">
        <v>36</v>
      </c>
      <c r="P548" s="35">
        <v>32</v>
      </c>
      <c r="Q548" s="35">
        <f>O548-P548</f>
        <v>4</v>
      </c>
      <c r="R548" s="6">
        <v>16</v>
      </c>
      <c r="S548" s="7">
        <v>-1</v>
      </c>
      <c r="T548" s="35">
        <v>14</v>
      </c>
      <c r="U548" s="35">
        <v>17</v>
      </c>
      <c r="V548" s="35">
        <f>T548-U548</f>
        <v>-3</v>
      </c>
      <c r="W548" s="6">
        <v>5</v>
      </c>
      <c r="X548" s="7">
        <v>0</v>
      </c>
      <c r="Y548" s="8" t="s">
        <v>842</v>
      </c>
      <c r="AC548" s="6"/>
      <c r="AD548" s="6"/>
      <c r="AF548" s="6"/>
      <c r="AG548" s="6"/>
      <c r="AI548" s="6"/>
      <c r="AJ548" s="6"/>
      <c r="AM548" s="6"/>
      <c r="AN548" s="6"/>
      <c r="AO548" s="6"/>
      <c r="AP548" s="6"/>
    </row>
    <row r="549" spans="2:42" ht="13.5" customHeight="1" x14ac:dyDescent="0.25">
      <c r="B549" s="3" t="s">
        <v>294</v>
      </c>
      <c r="C549" s="52" t="s">
        <v>419</v>
      </c>
      <c r="D549" s="39">
        <v>40245</v>
      </c>
      <c r="E549">
        <v>10</v>
      </c>
      <c r="F549" s="3" t="s">
        <v>821</v>
      </c>
      <c r="G549" s="2" t="s">
        <v>196</v>
      </c>
      <c r="H549" s="6">
        <v>36</v>
      </c>
      <c r="I549" s="7">
        <v>-3</v>
      </c>
      <c r="J549" s="35">
        <v>35</v>
      </c>
      <c r="K549" s="35">
        <v>37</v>
      </c>
      <c r="L549" s="35">
        <f>J549-K549</f>
        <v>-2</v>
      </c>
      <c r="M549" s="6">
        <v>32</v>
      </c>
      <c r="N549" s="7">
        <v>-2</v>
      </c>
      <c r="O549" s="35">
        <v>35</v>
      </c>
      <c r="P549" s="35">
        <v>29</v>
      </c>
      <c r="Q549" s="35">
        <f>O549-P549</f>
        <v>6</v>
      </c>
      <c r="R549" s="6">
        <v>20</v>
      </c>
      <c r="S549" s="7">
        <v>4</v>
      </c>
      <c r="T549" s="35">
        <v>18</v>
      </c>
      <c r="U549" s="35">
        <v>22</v>
      </c>
      <c r="V549" s="35">
        <f>T549-U549</f>
        <v>-4</v>
      </c>
      <c r="W549" s="6">
        <v>4</v>
      </c>
      <c r="X549" s="7">
        <v>-1</v>
      </c>
      <c r="Y549" s="8" t="s">
        <v>842</v>
      </c>
      <c r="AC549" s="6"/>
      <c r="AD549" s="6"/>
      <c r="AF549" s="6"/>
      <c r="AG549" s="6"/>
      <c r="AI549" s="6"/>
      <c r="AJ549" s="6"/>
      <c r="AM549" s="6"/>
      <c r="AN549" s="6"/>
      <c r="AO549" s="6"/>
      <c r="AP549" s="6"/>
    </row>
    <row r="550" spans="2:42" ht="13.5" customHeight="1" x14ac:dyDescent="0.25">
      <c r="B550" s="3" t="s">
        <v>294</v>
      </c>
      <c r="C550" s="52" t="s">
        <v>669</v>
      </c>
      <c r="D550" s="39">
        <v>40246</v>
      </c>
      <c r="E550">
        <v>11</v>
      </c>
      <c r="F550" s="3" t="s">
        <v>821</v>
      </c>
      <c r="G550" s="2" t="s">
        <v>196</v>
      </c>
      <c r="H550" s="6">
        <v>37</v>
      </c>
      <c r="I550" s="7">
        <v>1</v>
      </c>
      <c r="J550" s="35">
        <v>36</v>
      </c>
      <c r="K550" s="35">
        <v>38</v>
      </c>
      <c r="L550" s="35">
        <f>J550-K550</f>
        <v>-2</v>
      </c>
      <c r="M550" s="6">
        <v>32</v>
      </c>
      <c r="N550" s="7">
        <v>0</v>
      </c>
      <c r="O550" s="35">
        <v>33</v>
      </c>
      <c r="P550" s="35">
        <v>30</v>
      </c>
      <c r="Q550" s="35">
        <f>O550-P550</f>
        <v>3</v>
      </c>
      <c r="R550" s="6">
        <v>17</v>
      </c>
      <c r="S550" s="7">
        <v>-3</v>
      </c>
      <c r="T550" s="35">
        <v>17</v>
      </c>
      <c r="U550" s="35">
        <v>18</v>
      </c>
      <c r="V550" s="35">
        <f>T550-U550</f>
        <v>-1</v>
      </c>
      <c r="W550" s="6">
        <v>5</v>
      </c>
      <c r="X550" s="7">
        <v>1</v>
      </c>
      <c r="Y550" s="8" t="s">
        <v>842</v>
      </c>
      <c r="AC550" s="6"/>
      <c r="AD550" s="6"/>
      <c r="AF550" s="6"/>
      <c r="AG550" s="6"/>
      <c r="AI550" s="6"/>
      <c r="AJ550" s="6"/>
      <c r="AM550" s="6"/>
      <c r="AN550" s="6"/>
      <c r="AO550" s="6"/>
      <c r="AP550" s="6"/>
    </row>
    <row r="551" spans="2:42" x14ac:dyDescent="0.25">
      <c r="B551" s="3" t="s">
        <v>294</v>
      </c>
      <c r="C551" s="52" t="s">
        <v>669</v>
      </c>
      <c r="D551" s="39">
        <v>40246</v>
      </c>
      <c r="E551">
        <v>11</v>
      </c>
      <c r="F551" s="3" t="s">
        <v>905</v>
      </c>
      <c r="G551" s="2" t="s">
        <v>146</v>
      </c>
      <c r="H551" s="6">
        <v>39</v>
      </c>
      <c r="I551" s="7">
        <v>1</v>
      </c>
      <c r="J551" s="35">
        <v>37</v>
      </c>
      <c r="K551" s="35">
        <v>41</v>
      </c>
      <c r="L551" s="35">
        <f>J551-K551</f>
        <v>-4</v>
      </c>
      <c r="M551" s="6">
        <v>26</v>
      </c>
      <c r="N551" s="7">
        <v>0</v>
      </c>
      <c r="O551" s="35">
        <v>27</v>
      </c>
      <c r="P551" s="35">
        <v>24</v>
      </c>
      <c r="Q551" s="35">
        <f>O551-P551</f>
        <v>3</v>
      </c>
      <c r="R551" s="6">
        <v>18</v>
      </c>
      <c r="S551" s="7">
        <v>-1</v>
      </c>
      <c r="T551" s="35">
        <v>18</v>
      </c>
      <c r="U551" s="35">
        <v>19</v>
      </c>
      <c r="V551" s="35">
        <f>T551-U551</f>
        <v>-1</v>
      </c>
      <c r="W551" s="6">
        <v>13</v>
      </c>
      <c r="X551" s="7">
        <v>1</v>
      </c>
      <c r="Y551" s="8" t="s">
        <v>842</v>
      </c>
      <c r="AC551" s="6"/>
      <c r="AD551" s="6"/>
      <c r="AF551" s="6"/>
      <c r="AG551" s="6"/>
      <c r="AI551" s="6"/>
      <c r="AJ551" s="6"/>
      <c r="AM551" s="6"/>
      <c r="AN551" s="6"/>
      <c r="AO551" s="6"/>
      <c r="AP551" s="6"/>
    </row>
    <row r="552" spans="2:42" ht="13.5" customHeight="1" x14ac:dyDescent="0.25">
      <c r="B552" s="3" t="s">
        <v>294</v>
      </c>
      <c r="C552" s="52" t="s">
        <v>337</v>
      </c>
      <c r="D552" s="39">
        <v>40247</v>
      </c>
      <c r="E552">
        <v>12</v>
      </c>
      <c r="F552" s="3" t="s">
        <v>821</v>
      </c>
      <c r="G552" s="2" t="s">
        <v>196</v>
      </c>
      <c r="H552" s="6">
        <v>37</v>
      </c>
      <c r="I552" s="7">
        <v>0</v>
      </c>
      <c r="J552" s="35">
        <v>35</v>
      </c>
      <c r="K552" s="35">
        <v>39</v>
      </c>
      <c r="L552" s="35">
        <f>J552-K552</f>
        <v>-4</v>
      </c>
      <c r="M552" s="6">
        <v>34</v>
      </c>
      <c r="N552" s="7">
        <v>2</v>
      </c>
      <c r="O552" s="35">
        <v>36</v>
      </c>
      <c r="P552" s="35">
        <v>32</v>
      </c>
      <c r="Q552" s="35">
        <f>O552-P552</f>
        <v>4</v>
      </c>
      <c r="R552" s="6">
        <v>17</v>
      </c>
      <c r="S552" s="7">
        <v>0</v>
      </c>
      <c r="T552" s="35">
        <v>16</v>
      </c>
      <c r="U552" s="35">
        <v>19</v>
      </c>
      <c r="V552" s="35">
        <f>T552-U552</f>
        <v>-3</v>
      </c>
      <c r="W552" s="6">
        <v>3</v>
      </c>
      <c r="X552" s="7">
        <v>-2</v>
      </c>
      <c r="Y552" s="8" t="s">
        <v>842</v>
      </c>
      <c r="AC552" s="6"/>
      <c r="AD552" s="6"/>
      <c r="AF552" s="6"/>
      <c r="AG552" s="6"/>
      <c r="AI552" s="6"/>
      <c r="AJ552" s="6"/>
      <c r="AM552" s="6"/>
      <c r="AN552" s="6"/>
      <c r="AO552" s="6"/>
      <c r="AP552" s="6"/>
    </row>
    <row r="553" spans="2:42" ht="13.5" customHeight="1" x14ac:dyDescent="0.25">
      <c r="B553" s="3" t="s">
        <v>294</v>
      </c>
      <c r="C553" s="9" t="s">
        <v>337</v>
      </c>
      <c r="D553" s="39">
        <v>40247</v>
      </c>
      <c r="E553">
        <v>14</v>
      </c>
      <c r="F553" s="3" t="s">
        <v>678</v>
      </c>
      <c r="G553" s="2" t="s">
        <v>194</v>
      </c>
      <c r="H553" s="6">
        <v>38</v>
      </c>
      <c r="I553" s="7">
        <v>-2</v>
      </c>
      <c r="M553" s="6">
        <v>31</v>
      </c>
      <c r="N553" s="7">
        <v>0</v>
      </c>
      <c r="R553" s="6">
        <v>21</v>
      </c>
      <c r="S553" s="7">
        <v>3</v>
      </c>
      <c r="W553" s="6">
        <v>7</v>
      </c>
      <c r="X553" s="7">
        <v>-2</v>
      </c>
      <c r="Y553" s="8" t="s">
        <v>639</v>
      </c>
      <c r="AC553" s="6"/>
      <c r="AD553" s="6"/>
      <c r="AF553" s="6"/>
      <c r="AG553" s="6"/>
      <c r="AI553" s="6"/>
      <c r="AJ553" s="6"/>
      <c r="AM553" s="6"/>
      <c r="AN553" s="6"/>
      <c r="AO553" s="6"/>
      <c r="AP553" s="6"/>
    </row>
    <row r="554" spans="2:42" ht="13.5" customHeight="1" x14ac:dyDescent="0.25">
      <c r="B554" s="3" t="s">
        <v>294</v>
      </c>
      <c r="C554" s="9" t="s">
        <v>337</v>
      </c>
      <c r="D554" s="39">
        <v>40247</v>
      </c>
      <c r="E554">
        <v>22</v>
      </c>
      <c r="F554" s="3" t="s">
        <v>830</v>
      </c>
      <c r="G554" s="2" t="s">
        <v>162</v>
      </c>
      <c r="H554" s="6">
        <v>38</v>
      </c>
      <c r="I554" s="7">
        <v>-2</v>
      </c>
      <c r="M554" s="6">
        <v>31</v>
      </c>
      <c r="N554" s="7">
        <v>1</v>
      </c>
      <c r="R554" s="6">
        <v>21</v>
      </c>
      <c r="S554" s="7">
        <v>1</v>
      </c>
      <c r="W554" s="6">
        <v>7</v>
      </c>
      <c r="X554" s="7">
        <v>-3</v>
      </c>
      <c r="Y554" s="8" t="s">
        <v>639</v>
      </c>
      <c r="AC554" s="6"/>
      <c r="AD554" s="6"/>
      <c r="AF554" s="6"/>
      <c r="AG554" s="6"/>
      <c r="AI554" s="6"/>
      <c r="AJ554" s="6"/>
      <c r="AM554" s="6"/>
      <c r="AN554" s="6"/>
      <c r="AO554" s="6"/>
      <c r="AP554" s="6"/>
    </row>
    <row r="555" spans="2:42" ht="13.5" customHeight="1" x14ac:dyDescent="0.25">
      <c r="B555" t="s">
        <v>294</v>
      </c>
      <c r="C555" s="9" t="s">
        <v>460</v>
      </c>
      <c r="D555" s="39">
        <v>40247</v>
      </c>
      <c r="E555">
        <v>19</v>
      </c>
      <c r="F555" s="3" t="s">
        <v>521</v>
      </c>
      <c r="G555" s="2" t="s">
        <v>120</v>
      </c>
      <c r="H555" s="6">
        <v>36</v>
      </c>
      <c r="I555" s="7">
        <v>-1</v>
      </c>
      <c r="J555" s="35">
        <v>36</v>
      </c>
      <c r="K555" s="35">
        <v>37</v>
      </c>
      <c r="L555" s="35">
        <f>J555-K555</f>
        <v>-1</v>
      </c>
      <c r="M555" s="6">
        <v>28</v>
      </c>
      <c r="N555" s="7">
        <v>-1</v>
      </c>
      <c r="O555" s="35">
        <v>28</v>
      </c>
      <c r="P555" s="35">
        <v>28</v>
      </c>
      <c r="Q555" s="35">
        <f>O555-P555</f>
        <v>0</v>
      </c>
      <c r="R555" s="6">
        <v>18</v>
      </c>
      <c r="S555" s="7">
        <v>0</v>
      </c>
      <c r="T555" s="35">
        <v>16</v>
      </c>
      <c r="U555" s="35">
        <v>19</v>
      </c>
      <c r="V555" s="35">
        <f>T555-U555</f>
        <v>-3</v>
      </c>
      <c r="W555" s="6">
        <v>8</v>
      </c>
      <c r="X555" s="7">
        <v>0</v>
      </c>
      <c r="Y555" s="8" t="s">
        <v>842</v>
      </c>
      <c r="AC555" s="6"/>
      <c r="AD555" s="6"/>
      <c r="AF555" s="6"/>
      <c r="AG555" s="6"/>
      <c r="AI555" s="6"/>
      <c r="AJ555" s="6"/>
      <c r="AM555" s="6"/>
      <c r="AN555" s="6"/>
      <c r="AO555" s="6"/>
      <c r="AP555" s="6"/>
    </row>
    <row r="556" spans="2:42" ht="13.5" customHeight="1" x14ac:dyDescent="0.25">
      <c r="B556" t="s">
        <v>294</v>
      </c>
      <c r="C556" s="9" t="s">
        <v>562</v>
      </c>
      <c r="D556" s="39">
        <v>40248</v>
      </c>
      <c r="E556">
        <v>14</v>
      </c>
      <c r="F556" s="3" t="s">
        <v>821</v>
      </c>
      <c r="G556" s="2" t="s">
        <v>192</v>
      </c>
      <c r="H556" s="6">
        <v>37</v>
      </c>
      <c r="I556" s="7">
        <v>0</v>
      </c>
      <c r="J556" s="35">
        <v>35</v>
      </c>
      <c r="K556" s="35">
        <v>40</v>
      </c>
      <c r="L556" s="35">
        <f>J556-K556</f>
        <v>-5</v>
      </c>
      <c r="M556" s="6">
        <v>33</v>
      </c>
      <c r="N556" s="7">
        <v>-1</v>
      </c>
      <c r="O556" s="35">
        <v>33</v>
      </c>
      <c r="P556" s="35">
        <v>33</v>
      </c>
      <c r="Q556" s="35">
        <f>O556-P556</f>
        <v>0</v>
      </c>
      <c r="R556" s="6">
        <v>17</v>
      </c>
      <c r="S556" s="7">
        <v>0</v>
      </c>
      <c r="T556" s="35">
        <v>17</v>
      </c>
      <c r="U556" s="35">
        <v>17</v>
      </c>
      <c r="V556" s="35">
        <f>T556-U556</f>
        <v>0</v>
      </c>
      <c r="W556" s="6">
        <v>4</v>
      </c>
      <c r="X556" s="7">
        <v>1</v>
      </c>
      <c r="Y556" s="8" t="s">
        <v>842</v>
      </c>
      <c r="AC556" s="6"/>
      <c r="AD556" s="6"/>
      <c r="AF556" s="6"/>
      <c r="AG556" s="6"/>
      <c r="AI556" s="6"/>
      <c r="AJ556" s="6"/>
      <c r="AM556" s="6"/>
      <c r="AN556" s="6"/>
      <c r="AO556" s="6"/>
      <c r="AP556" s="6"/>
    </row>
    <row r="557" spans="2:42" ht="13.5" customHeight="1" x14ac:dyDescent="0.25">
      <c r="B557" t="s">
        <v>294</v>
      </c>
      <c r="C557" s="9" t="s">
        <v>555</v>
      </c>
      <c r="D557" s="39">
        <v>40249</v>
      </c>
      <c r="E557">
        <v>16</v>
      </c>
      <c r="F557" s="3" t="s">
        <v>678</v>
      </c>
      <c r="G557" s="2" t="s">
        <v>82</v>
      </c>
      <c r="H557" s="6">
        <v>40</v>
      </c>
      <c r="I557" s="7">
        <v>2</v>
      </c>
      <c r="M557" s="6">
        <v>31</v>
      </c>
      <c r="N557" s="7">
        <v>0</v>
      </c>
      <c r="R557" s="6">
        <v>20</v>
      </c>
      <c r="S557" s="7">
        <v>-1</v>
      </c>
      <c r="W557" s="6">
        <v>9</v>
      </c>
      <c r="X557" s="7">
        <v>2</v>
      </c>
      <c r="Y557" s="8" t="s">
        <v>639</v>
      </c>
      <c r="AC557" s="6"/>
      <c r="AD557" s="6"/>
      <c r="AF557" s="6"/>
      <c r="AG557" s="6"/>
      <c r="AI557" s="6"/>
      <c r="AJ557" s="6"/>
      <c r="AM557" s="6"/>
      <c r="AN557" s="6"/>
      <c r="AO557" s="6"/>
      <c r="AP557" s="6"/>
    </row>
    <row r="558" spans="2:42" ht="13.5" customHeight="1" x14ac:dyDescent="0.25">
      <c r="B558" t="s">
        <v>294</v>
      </c>
      <c r="C558" s="9" t="s">
        <v>507</v>
      </c>
      <c r="D558" s="39">
        <v>40249</v>
      </c>
      <c r="E558">
        <v>16</v>
      </c>
      <c r="F558" s="3" t="s">
        <v>903</v>
      </c>
      <c r="G558" s="2" t="s">
        <v>42</v>
      </c>
      <c r="H558" s="6">
        <v>39</v>
      </c>
      <c r="I558" s="7">
        <v>2</v>
      </c>
      <c r="M558" s="6">
        <v>28</v>
      </c>
      <c r="N558" s="7">
        <v>-2</v>
      </c>
      <c r="R558" s="6">
        <v>16</v>
      </c>
      <c r="S558" s="7">
        <v>0</v>
      </c>
      <c r="W558" s="6">
        <v>11</v>
      </c>
      <c r="X558" s="7">
        <v>4</v>
      </c>
      <c r="Y558" s="8"/>
      <c r="AC558" s="6"/>
      <c r="AD558" s="6"/>
      <c r="AF558" s="6"/>
      <c r="AG558" s="6"/>
      <c r="AI558" s="6"/>
      <c r="AJ558" s="6"/>
      <c r="AM558" s="6"/>
      <c r="AN558" s="6"/>
      <c r="AO558" s="6"/>
      <c r="AP558" s="6"/>
    </row>
    <row r="559" spans="2:42" ht="13.5" customHeight="1" x14ac:dyDescent="0.25">
      <c r="B559" t="s">
        <v>294</v>
      </c>
      <c r="C559" s="9" t="s">
        <v>692</v>
      </c>
      <c r="D559" s="39">
        <v>40251</v>
      </c>
      <c r="E559">
        <v>16</v>
      </c>
      <c r="F559" s="3" t="s">
        <v>821</v>
      </c>
      <c r="G559" s="2" t="s">
        <v>196</v>
      </c>
      <c r="H559" s="6">
        <v>37</v>
      </c>
      <c r="I559" s="7">
        <v>0</v>
      </c>
      <c r="J559" s="35">
        <v>37</v>
      </c>
      <c r="K559" s="35">
        <v>38</v>
      </c>
      <c r="L559" s="35">
        <f>J559-K559</f>
        <v>-1</v>
      </c>
      <c r="M559" s="6">
        <v>32</v>
      </c>
      <c r="N559" s="7">
        <v>-1</v>
      </c>
      <c r="O559" s="35">
        <v>32</v>
      </c>
      <c r="P559" s="35">
        <v>31</v>
      </c>
      <c r="Q559" s="35">
        <f>O559-P559</f>
        <v>1</v>
      </c>
      <c r="R559" s="6">
        <v>21</v>
      </c>
      <c r="S559" s="7">
        <v>4</v>
      </c>
      <c r="T559" s="35">
        <v>20</v>
      </c>
      <c r="U559" s="35">
        <v>21</v>
      </c>
      <c r="V559" s="35">
        <f>T559-U559</f>
        <v>-1</v>
      </c>
      <c r="W559" s="6">
        <v>5</v>
      </c>
      <c r="X559" s="7">
        <v>1</v>
      </c>
      <c r="Y559" s="8" t="s">
        <v>842</v>
      </c>
      <c r="AC559" s="6"/>
      <c r="AD559" s="6"/>
      <c r="AF559" s="6"/>
      <c r="AG559" s="6"/>
      <c r="AI559" s="6"/>
      <c r="AJ559" s="6"/>
      <c r="AM559" s="6"/>
      <c r="AN559" s="6"/>
      <c r="AO559" s="6"/>
      <c r="AP559" s="6"/>
    </row>
    <row r="560" spans="2:42" ht="13.5" customHeight="1" x14ac:dyDescent="0.25">
      <c r="B560" t="s">
        <v>294</v>
      </c>
      <c r="C560" s="9" t="s">
        <v>624</v>
      </c>
      <c r="D560" s="39">
        <v>40252</v>
      </c>
      <c r="E560">
        <v>17</v>
      </c>
      <c r="F560" s="3" t="s">
        <v>821</v>
      </c>
      <c r="G560" s="2" t="s">
        <v>196</v>
      </c>
      <c r="H560" s="6">
        <v>37</v>
      </c>
      <c r="I560" s="7">
        <v>0</v>
      </c>
      <c r="J560" s="35">
        <v>36</v>
      </c>
      <c r="K560" s="35">
        <v>39</v>
      </c>
      <c r="L560" s="35">
        <f>J560-K560</f>
        <v>-3</v>
      </c>
      <c r="M560" s="6">
        <v>32</v>
      </c>
      <c r="N560" s="7">
        <v>0</v>
      </c>
      <c r="O560" s="35">
        <v>34</v>
      </c>
      <c r="P560" s="35">
        <v>31</v>
      </c>
      <c r="Q560" s="35">
        <f>O560-P560</f>
        <v>3</v>
      </c>
      <c r="R560" s="6">
        <v>19</v>
      </c>
      <c r="S560" s="7">
        <v>-2</v>
      </c>
      <c r="T560" s="35">
        <v>18</v>
      </c>
      <c r="U560" s="35">
        <v>20</v>
      </c>
      <c r="V560" s="35">
        <f>T560-U560</f>
        <v>-2</v>
      </c>
      <c r="W560" s="6">
        <v>5</v>
      </c>
      <c r="X560" s="7">
        <v>0</v>
      </c>
      <c r="Y560" s="8" t="s">
        <v>842</v>
      </c>
      <c r="AC560" s="6"/>
      <c r="AD560" s="6"/>
      <c r="AF560" s="6"/>
      <c r="AG560" s="6"/>
      <c r="AI560" s="6"/>
      <c r="AJ560" s="6"/>
      <c r="AM560" s="6"/>
      <c r="AN560" s="6"/>
      <c r="AO560" s="6"/>
      <c r="AP560" s="6"/>
    </row>
    <row r="561" spans="2:42" x14ac:dyDescent="0.25">
      <c r="B561" s="3" t="s">
        <v>294</v>
      </c>
      <c r="C561" s="9" t="s">
        <v>624</v>
      </c>
      <c r="D561" s="39">
        <v>40252</v>
      </c>
      <c r="E561">
        <v>17</v>
      </c>
      <c r="F561" s="3" t="s">
        <v>905</v>
      </c>
      <c r="G561" s="2" t="s">
        <v>146</v>
      </c>
      <c r="H561" s="6">
        <v>39</v>
      </c>
      <c r="I561" s="7">
        <v>0</v>
      </c>
      <c r="J561" s="35">
        <v>38</v>
      </c>
      <c r="K561" s="35">
        <v>40</v>
      </c>
      <c r="L561" s="35">
        <f>J561-K561</f>
        <v>-2</v>
      </c>
      <c r="M561" s="6">
        <v>26</v>
      </c>
      <c r="N561" s="7">
        <v>0</v>
      </c>
      <c r="O561" s="35">
        <v>28</v>
      </c>
      <c r="P561" s="35">
        <v>23</v>
      </c>
      <c r="Q561" s="35">
        <f>O561-P561</f>
        <v>5</v>
      </c>
      <c r="R561" s="6">
        <v>21</v>
      </c>
      <c r="S561" s="7">
        <v>3</v>
      </c>
      <c r="T561" s="35">
        <v>19</v>
      </c>
      <c r="U561" s="35">
        <v>23</v>
      </c>
      <c r="V561" s="35">
        <f>T561-U561</f>
        <v>-4</v>
      </c>
      <c r="W561" s="6">
        <v>13</v>
      </c>
      <c r="X561" s="7">
        <v>0</v>
      </c>
      <c r="Y561" s="8" t="s">
        <v>842</v>
      </c>
      <c r="AC561" s="6">
        <v>46</v>
      </c>
      <c r="AD561" s="6">
        <v>40</v>
      </c>
      <c r="AE561" s="7">
        <f>AC561-AD561</f>
        <v>6</v>
      </c>
      <c r="AF561" s="6">
        <v>30</v>
      </c>
      <c r="AG561" s="6">
        <v>60</v>
      </c>
      <c r="AH561" s="7">
        <f>AF561-AG561</f>
        <v>-30</v>
      </c>
      <c r="AI561" s="6">
        <v>45</v>
      </c>
      <c r="AJ561" s="6">
        <v>25</v>
      </c>
      <c r="AK561" s="7">
        <f>AI561-AJ561</f>
        <v>20</v>
      </c>
      <c r="AL561" s="4" t="s">
        <v>906</v>
      </c>
      <c r="AM561" s="6"/>
      <c r="AN561" s="6"/>
      <c r="AO561" s="6"/>
      <c r="AP561" s="6"/>
    </row>
    <row r="562" spans="2:42" ht="13.5" customHeight="1" x14ac:dyDescent="0.25">
      <c r="B562" s="3" t="s">
        <v>294</v>
      </c>
      <c r="C562" s="9" t="s">
        <v>640</v>
      </c>
      <c r="D562" s="39">
        <v>40253</v>
      </c>
      <c r="E562">
        <v>18</v>
      </c>
      <c r="F562" s="3" t="s">
        <v>821</v>
      </c>
      <c r="G562" s="2" t="s">
        <v>196</v>
      </c>
      <c r="H562" s="6">
        <v>36</v>
      </c>
      <c r="I562" s="7">
        <v>-1</v>
      </c>
      <c r="J562" s="35">
        <v>39</v>
      </c>
      <c r="K562" s="35">
        <v>34</v>
      </c>
      <c r="L562" s="35">
        <f>J562-K562</f>
        <v>5</v>
      </c>
      <c r="M562" s="6">
        <v>32</v>
      </c>
      <c r="N562" s="7">
        <v>0</v>
      </c>
      <c r="O562" s="35">
        <v>32</v>
      </c>
      <c r="P562" s="35">
        <v>33</v>
      </c>
      <c r="Q562" s="35">
        <f>O562-P562</f>
        <v>-1</v>
      </c>
      <c r="R562" s="6">
        <v>20</v>
      </c>
      <c r="S562" s="7">
        <v>1</v>
      </c>
      <c r="T562" s="35">
        <v>19</v>
      </c>
      <c r="U562" s="35">
        <v>21</v>
      </c>
      <c r="V562" s="35">
        <f>T562-U562</f>
        <v>-2</v>
      </c>
      <c r="W562" s="6">
        <v>4</v>
      </c>
      <c r="X562" s="7">
        <v>-1</v>
      </c>
      <c r="Y562" s="8" t="s">
        <v>842</v>
      </c>
      <c r="AC562" s="6"/>
      <c r="AD562" s="6"/>
      <c r="AF562" s="6"/>
      <c r="AG562" s="6"/>
      <c r="AI562" s="6"/>
      <c r="AJ562" s="6"/>
      <c r="AM562" s="6"/>
      <c r="AN562" s="6"/>
      <c r="AO562" s="6"/>
      <c r="AP562" s="6"/>
    </row>
    <row r="563" spans="2:42" ht="13.5" customHeight="1" x14ac:dyDescent="0.25">
      <c r="B563" s="3" t="s">
        <v>294</v>
      </c>
      <c r="C563" s="9" t="s">
        <v>596</v>
      </c>
      <c r="D563" s="39">
        <v>40254</v>
      </c>
      <c r="E563">
        <v>19</v>
      </c>
      <c r="F563" s="3" t="s">
        <v>821</v>
      </c>
      <c r="G563" s="2" t="s">
        <v>196</v>
      </c>
      <c r="H563" s="6">
        <v>36</v>
      </c>
      <c r="I563" s="7">
        <v>0</v>
      </c>
      <c r="J563" s="35">
        <v>34</v>
      </c>
      <c r="K563" s="35">
        <v>38</v>
      </c>
      <c r="L563" s="35">
        <f>J563-K563</f>
        <v>-4</v>
      </c>
      <c r="M563" s="6">
        <v>32</v>
      </c>
      <c r="N563" s="7">
        <v>0</v>
      </c>
      <c r="O563" s="35">
        <v>34</v>
      </c>
      <c r="P563" s="35">
        <v>30</v>
      </c>
      <c r="Q563" s="35">
        <f>O563-P563</f>
        <v>4</v>
      </c>
      <c r="R563" s="6">
        <v>20</v>
      </c>
      <c r="S563" s="7">
        <v>0</v>
      </c>
      <c r="T563" s="35">
        <v>19</v>
      </c>
      <c r="U563" s="35">
        <v>21</v>
      </c>
      <c r="V563" s="35">
        <f>T563-U563</f>
        <v>-2</v>
      </c>
      <c r="W563" s="6">
        <v>4</v>
      </c>
      <c r="X563" s="7">
        <v>0</v>
      </c>
      <c r="Y563" s="8" t="s">
        <v>842</v>
      </c>
      <c r="AC563" s="6"/>
      <c r="AD563" s="6"/>
      <c r="AF563" s="6"/>
      <c r="AG563" s="6"/>
      <c r="AI563" s="6"/>
      <c r="AJ563" s="6"/>
      <c r="AM563" s="6"/>
      <c r="AN563" s="6"/>
      <c r="AO563" s="6"/>
      <c r="AP563" s="6"/>
    </row>
    <row r="564" spans="2:42" ht="13.5" customHeight="1" x14ac:dyDescent="0.25">
      <c r="B564" s="3" t="s">
        <v>294</v>
      </c>
      <c r="C564" s="9" t="s">
        <v>596</v>
      </c>
      <c r="D564" s="39">
        <v>40254</v>
      </c>
      <c r="E564">
        <v>21</v>
      </c>
      <c r="F564" s="3" t="s">
        <v>678</v>
      </c>
      <c r="G564" s="2" t="s">
        <v>136</v>
      </c>
      <c r="H564" s="6">
        <v>38</v>
      </c>
      <c r="I564" s="7">
        <v>-2</v>
      </c>
      <c r="M564" s="6">
        <v>32</v>
      </c>
      <c r="N564" s="7">
        <v>1</v>
      </c>
      <c r="R564" s="6">
        <v>19</v>
      </c>
      <c r="S564" s="7">
        <v>-1</v>
      </c>
      <c r="W564" s="6">
        <v>6</v>
      </c>
      <c r="X564" s="7">
        <v>-3</v>
      </c>
      <c r="Y564" s="8" t="s">
        <v>639</v>
      </c>
      <c r="AC564" s="6"/>
      <c r="AD564" s="6"/>
      <c r="AF564" s="6"/>
      <c r="AG564" s="6"/>
      <c r="AI564" s="6"/>
      <c r="AJ564" s="6"/>
      <c r="AM564" s="6"/>
      <c r="AN564" s="6"/>
      <c r="AO564" s="6"/>
      <c r="AP564" s="6"/>
    </row>
    <row r="565" spans="2:42" ht="13.5" customHeight="1" x14ac:dyDescent="0.25">
      <c r="B565" t="s">
        <v>294</v>
      </c>
      <c r="C565" s="9" t="s">
        <v>363</v>
      </c>
      <c r="D565" s="39">
        <v>40254</v>
      </c>
      <c r="E565">
        <v>24</v>
      </c>
      <c r="F565" t="s">
        <v>521</v>
      </c>
      <c r="G565" s="2" t="s">
        <v>120</v>
      </c>
      <c r="H565" s="6">
        <v>35</v>
      </c>
      <c r="I565" s="7">
        <v>-1</v>
      </c>
      <c r="J565" s="35">
        <v>35</v>
      </c>
      <c r="K565" s="35">
        <v>35</v>
      </c>
      <c r="L565" s="35">
        <f>J565-K565</f>
        <v>0</v>
      </c>
      <c r="M565" s="6">
        <v>28</v>
      </c>
      <c r="N565" s="7">
        <v>0</v>
      </c>
      <c r="O565" s="35">
        <v>30</v>
      </c>
      <c r="P565" s="35">
        <v>26</v>
      </c>
      <c r="Q565" s="35">
        <f>O565-P565</f>
        <v>4</v>
      </c>
      <c r="R565" s="6">
        <v>17</v>
      </c>
      <c r="S565" s="7">
        <v>-1</v>
      </c>
      <c r="T565" s="35">
        <v>16</v>
      </c>
      <c r="U565" s="35">
        <v>19</v>
      </c>
      <c r="V565" s="35">
        <f>T565-U565</f>
        <v>-3</v>
      </c>
      <c r="W565" s="6">
        <v>7</v>
      </c>
      <c r="X565" s="7">
        <v>-1</v>
      </c>
      <c r="Y565" s="8" t="s">
        <v>842</v>
      </c>
      <c r="AC565" s="6"/>
      <c r="AD565" s="6"/>
      <c r="AF565" s="6"/>
      <c r="AG565" s="6"/>
      <c r="AI565" s="6"/>
      <c r="AJ565" s="6"/>
      <c r="AM565" s="6"/>
      <c r="AN565" s="6"/>
      <c r="AO565" s="6"/>
      <c r="AP565" s="6"/>
    </row>
    <row r="566" spans="2:42" ht="13.5" customHeight="1" x14ac:dyDescent="0.25">
      <c r="B566" t="s">
        <v>294</v>
      </c>
      <c r="C566" s="9" t="s">
        <v>564</v>
      </c>
      <c r="D566" s="39">
        <v>40255</v>
      </c>
      <c r="E566">
        <v>21</v>
      </c>
      <c r="F566" s="3" t="s">
        <v>821</v>
      </c>
      <c r="G566" s="2" t="s">
        <v>192</v>
      </c>
      <c r="H566" s="6">
        <v>38</v>
      </c>
      <c r="I566" s="7">
        <v>2</v>
      </c>
      <c r="J566" s="35">
        <v>37</v>
      </c>
      <c r="K566" s="35">
        <v>39</v>
      </c>
      <c r="L566" s="35">
        <f t="shared" ref="L566:L573" si="22">J566-K566</f>
        <v>-2</v>
      </c>
      <c r="M566" s="6">
        <v>31</v>
      </c>
      <c r="N566" s="7">
        <v>-1</v>
      </c>
      <c r="O566" s="35">
        <v>31</v>
      </c>
      <c r="P566" s="35">
        <v>30</v>
      </c>
      <c r="Q566" s="35">
        <f t="shared" ref="Q566:Q573" si="23">O566-P566</f>
        <v>1</v>
      </c>
      <c r="R566" s="6">
        <v>19</v>
      </c>
      <c r="S566" s="7">
        <v>-1</v>
      </c>
      <c r="T566" s="35">
        <v>18</v>
      </c>
      <c r="U566" s="35">
        <v>19</v>
      </c>
      <c r="V566" s="35">
        <f t="shared" ref="V566:V573" si="24">T566-U566</f>
        <v>-1</v>
      </c>
      <c r="W566" s="6">
        <v>7</v>
      </c>
      <c r="X566" s="7">
        <v>3</v>
      </c>
      <c r="Y566" s="8" t="s">
        <v>842</v>
      </c>
      <c r="AC566" s="6">
        <v>49</v>
      </c>
      <c r="AD566" s="6">
        <v>39</v>
      </c>
      <c r="AE566" s="7">
        <f>AC566-AD566</f>
        <v>10</v>
      </c>
      <c r="AF566" s="6">
        <v>33</v>
      </c>
      <c r="AG566" s="6">
        <v>61</v>
      </c>
      <c r="AH566" s="7">
        <f>AF566-AG566</f>
        <v>-28</v>
      </c>
      <c r="AI566" s="6">
        <v>47</v>
      </c>
      <c r="AJ566" s="6">
        <v>27</v>
      </c>
      <c r="AK566" s="7">
        <f>AI566-AJ566</f>
        <v>20</v>
      </c>
      <c r="AL566" s="4" t="s">
        <v>826</v>
      </c>
      <c r="AM566" s="6"/>
      <c r="AN566" s="6"/>
      <c r="AO566" s="6"/>
      <c r="AP566" s="6"/>
    </row>
    <row r="567" spans="2:42" ht="13.5" customHeight="1" x14ac:dyDescent="0.25">
      <c r="B567" t="s">
        <v>294</v>
      </c>
      <c r="C567" s="9" t="s">
        <v>452</v>
      </c>
      <c r="D567" s="39">
        <v>40256</v>
      </c>
      <c r="E567">
        <v>23</v>
      </c>
      <c r="F567" s="3" t="s">
        <v>903</v>
      </c>
      <c r="G567" s="2" t="s">
        <v>42</v>
      </c>
      <c r="H567" s="6">
        <v>37</v>
      </c>
      <c r="I567" s="7">
        <v>-2</v>
      </c>
      <c r="J567" s="35">
        <v>35</v>
      </c>
      <c r="K567" s="35">
        <v>39</v>
      </c>
      <c r="L567" s="35">
        <f t="shared" si="22"/>
        <v>-4</v>
      </c>
      <c r="M567" s="6">
        <v>30</v>
      </c>
      <c r="N567" s="7">
        <v>2</v>
      </c>
      <c r="O567" s="35">
        <v>31</v>
      </c>
      <c r="P567" s="35">
        <v>30</v>
      </c>
      <c r="Q567" s="35">
        <f t="shared" si="23"/>
        <v>1</v>
      </c>
      <c r="R567" s="6">
        <v>15</v>
      </c>
      <c r="S567" s="7">
        <v>-1</v>
      </c>
      <c r="T567" s="35">
        <v>14</v>
      </c>
      <c r="U567" s="35">
        <v>17</v>
      </c>
      <c r="V567" s="35">
        <f t="shared" si="24"/>
        <v>-3</v>
      </c>
      <c r="W567" s="6">
        <v>7</v>
      </c>
      <c r="X567" s="7">
        <v>-4</v>
      </c>
      <c r="Y567" s="3"/>
      <c r="AC567" s="6"/>
      <c r="AD567" s="6"/>
      <c r="AF567" s="6"/>
      <c r="AG567" s="6"/>
      <c r="AI567" s="6"/>
      <c r="AJ567" s="6"/>
      <c r="AM567" s="6"/>
      <c r="AN567" s="6"/>
      <c r="AO567" s="6"/>
      <c r="AP567" s="6"/>
    </row>
    <row r="568" spans="2:42" ht="13.5" customHeight="1" x14ac:dyDescent="0.25">
      <c r="B568" s="3" t="s">
        <v>294</v>
      </c>
      <c r="C568" s="52" t="s">
        <v>452</v>
      </c>
      <c r="D568" s="39">
        <v>40256</v>
      </c>
      <c r="E568">
        <v>24</v>
      </c>
      <c r="F568" s="3" t="s">
        <v>577</v>
      </c>
      <c r="G568" s="2" t="s">
        <v>122</v>
      </c>
      <c r="H568" s="6">
        <v>35</v>
      </c>
      <c r="I568" s="7">
        <v>-2</v>
      </c>
      <c r="J568" s="35">
        <v>36</v>
      </c>
      <c r="K568" s="35">
        <v>34</v>
      </c>
      <c r="L568" s="35">
        <f t="shared" si="22"/>
        <v>2</v>
      </c>
      <c r="M568" s="6">
        <v>30</v>
      </c>
      <c r="N568" s="7">
        <v>-2</v>
      </c>
      <c r="O568" s="35">
        <v>29</v>
      </c>
      <c r="P568" s="35">
        <v>31</v>
      </c>
      <c r="Q568" s="35">
        <f t="shared" si="23"/>
        <v>-2</v>
      </c>
      <c r="R568" s="6">
        <v>21</v>
      </c>
      <c r="S568" s="7">
        <v>1</v>
      </c>
      <c r="T568" s="35">
        <v>20</v>
      </c>
      <c r="U568" s="35">
        <v>22</v>
      </c>
      <c r="V568" s="35">
        <f t="shared" si="24"/>
        <v>-2</v>
      </c>
      <c r="W568" s="6">
        <v>5</v>
      </c>
      <c r="X568" s="7">
        <v>0</v>
      </c>
      <c r="Y568" s="8" t="s">
        <v>639</v>
      </c>
      <c r="Z568" t="s">
        <v>840</v>
      </c>
      <c r="AB568" s="3"/>
      <c r="AC568" s="6">
        <v>42</v>
      </c>
      <c r="AD568" s="6">
        <v>42</v>
      </c>
      <c r="AE568" s="7">
        <f>AC568-AD568</f>
        <v>0</v>
      </c>
      <c r="AF568" s="6">
        <v>34</v>
      </c>
      <c r="AG568" s="6">
        <v>60</v>
      </c>
      <c r="AH568" s="6">
        <f>AF568-AG568</f>
        <v>-26</v>
      </c>
      <c r="AI568" s="6">
        <v>45</v>
      </c>
      <c r="AJ568" s="6">
        <v>25</v>
      </c>
      <c r="AK568" s="7">
        <f>AI568-AJ568</f>
        <v>20</v>
      </c>
      <c r="AL568" s="4" t="s">
        <v>870</v>
      </c>
      <c r="AM568" s="6"/>
      <c r="AN568" s="6"/>
      <c r="AO568" s="6"/>
      <c r="AP568" s="6"/>
    </row>
    <row r="569" spans="2:42" ht="13.5" customHeight="1" x14ac:dyDescent="0.25">
      <c r="B569" t="s">
        <v>294</v>
      </c>
      <c r="C569" s="9" t="s">
        <v>434</v>
      </c>
      <c r="D569" s="39">
        <v>40258</v>
      </c>
      <c r="E569">
        <v>23</v>
      </c>
      <c r="F569" s="3" t="s">
        <v>821</v>
      </c>
      <c r="G569" s="2" t="s">
        <v>196</v>
      </c>
      <c r="H569" s="6">
        <v>36</v>
      </c>
      <c r="I569" s="7">
        <v>-2</v>
      </c>
      <c r="J569" s="35">
        <v>32</v>
      </c>
      <c r="K569" s="35">
        <v>40</v>
      </c>
      <c r="L569" s="35">
        <f t="shared" si="22"/>
        <v>-8</v>
      </c>
      <c r="M569" s="6">
        <v>32</v>
      </c>
      <c r="N569" s="7">
        <v>1</v>
      </c>
      <c r="O569" s="35">
        <v>33</v>
      </c>
      <c r="P569" s="35">
        <v>30</v>
      </c>
      <c r="Q569" s="35">
        <f t="shared" si="23"/>
        <v>3</v>
      </c>
      <c r="R569" s="6">
        <v>20</v>
      </c>
      <c r="S569" s="7">
        <v>1</v>
      </c>
      <c r="T569" s="35">
        <v>22</v>
      </c>
      <c r="U569" s="35">
        <v>18</v>
      </c>
      <c r="V569" s="35">
        <f t="shared" si="24"/>
        <v>4</v>
      </c>
      <c r="W569" s="6">
        <v>4</v>
      </c>
      <c r="X569" s="7">
        <v>-3</v>
      </c>
      <c r="Y569" s="8" t="s">
        <v>842</v>
      </c>
      <c r="AC569" s="6"/>
      <c r="AD569" s="6"/>
      <c r="AF569" s="6"/>
      <c r="AG569" s="6"/>
      <c r="AI569" s="6"/>
      <c r="AJ569" s="6"/>
      <c r="AM569" s="6"/>
      <c r="AN569" s="6"/>
      <c r="AO569" s="6"/>
      <c r="AP569" s="6"/>
    </row>
    <row r="570" spans="2:42" ht="13.5" customHeight="1" x14ac:dyDescent="0.25">
      <c r="B570" t="s">
        <v>294</v>
      </c>
      <c r="C570" s="9" t="s">
        <v>675</v>
      </c>
      <c r="D570" s="39">
        <v>40259</v>
      </c>
      <c r="E570">
        <v>24</v>
      </c>
      <c r="F570" t="s">
        <v>821</v>
      </c>
      <c r="G570" s="2" t="s">
        <v>196</v>
      </c>
      <c r="H570" s="6">
        <v>37</v>
      </c>
      <c r="I570" s="7">
        <v>1</v>
      </c>
      <c r="J570" s="35">
        <v>35</v>
      </c>
      <c r="K570" s="35">
        <v>38</v>
      </c>
      <c r="L570" s="35">
        <f t="shared" si="22"/>
        <v>-3</v>
      </c>
      <c r="M570" s="6">
        <v>33</v>
      </c>
      <c r="N570" s="7">
        <v>1</v>
      </c>
      <c r="O570" s="35">
        <v>36</v>
      </c>
      <c r="P570" s="35">
        <v>30</v>
      </c>
      <c r="Q570" s="35">
        <f t="shared" si="23"/>
        <v>6</v>
      </c>
      <c r="R570" s="6">
        <v>18</v>
      </c>
      <c r="S570" s="7">
        <v>-2</v>
      </c>
      <c r="T570" s="35">
        <v>17</v>
      </c>
      <c r="U570" s="35">
        <v>20</v>
      </c>
      <c r="V570" s="35">
        <f t="shared" si="24"/>
        <v>-3</v>
      </c>
      <c r="W570" s="6">
        <v>4</v>
      </c>
      <c r="X570" s="7">
        <v>0</v>
      </c>
      <c r="Y570" s="8" t="s">
        <v>842</v>
      </c>
      <c r="AC570" s="6"/>
      <c r="AD570" s="6"/>
      <c r="AF570" s="6"/>
      <c r="AG570" s="6"/>
      <c r="AI570" s="6"/>
      <c r="AJ570" s="6"/>
      <c r="AM570" s="6"/>
      <c r="AN570" s="6"/>
      <c r="AO570" s="6"/>
      <c r="AP570" s="6"/>
    </row>
    <row r="571" spans="2:42" ht="13.5" customHeight="1" x14ac:dyDescent="0.25">
      <c r="B571" t="s">
        <v>294</v>
      </c>
      <c r="C571" s="9" t="s">
        <v>625</v>
      </c>
      <c r="D571" s="39">
        <v>40260</v>
      </c>
      <c r="E571">
        <v>25</v>
      </c>
      <c r="F571" s="3" t="s">
        <v>821</v>
      </c>
      <c r="G571" s="2" t="s">
        <v>196</v>
      </c>
      <c r="H571" s="6">
        <v>36</v>
      </c>
      <c r="I571" s="7">
        <v>-1</v>
      </c>
      <c r="J571" s="35">
        <v>37</v>
      </c>
      <c r="K571" s="35">
        <v>34</v>
      </c>
      <c r="L571" s="35">
        <f t="shared" si="22"/>
        <v>3</v>
      </c>
      <c r="M571" s="6">
        <v>34</v>
      </c>
      <c r="N571" s="7">
        <v>1</v>
      </c>
      <c r="O571" s="35">
        <v>34</v>
      </c>
      <c r="P571" s="35">
        <v>35</v>
      </c>
      <c r="Q571" s="35">
        <f t="shared" si="23"/>
        <v>-1</v>
      </c>
      <c r="R571" s="6">
        <v>17</v>
      </c>
      <c r="S571" s="7">
        <v>-1</v>
      </c>
      <c r="T571" s="35">
        <v>16</v>
      </c>
      <c r="U571" s="35">
        <v>18</v>
      </c>
      <c r="V571" s="35">
        <f t="shared" si="24"/>
        <v>-2</v>
      </c>
      <c r="W571" s="6">
        <v>2</v>
      </c>
      <c r="X571" s="7">
        <v>-2</v>
      </c>
      <c r="Y571" s="8" t="s">
        <v>842</v>
      </c>
      <c r="AC571" s="6"/>
      <c r="AD571" s="6"/>
      <c r="AF571" s="6"/>
      <c r="AG571" s="6"/>
      <c r="AI571" s="6"/>
      <c r="AJ571" s="6"/>
      <c r="AM571" s="6"/>
      <c r="AN571" s="6"/>
      <c r="AO571" s="6"/>
      <c r="AP571" s="6"/>
    </row>
    <row r="572" spans="2:42" ht="13.5" customHeight="1" x14ac:dyDescent="0.25">
      <c r="B572" t="s">
        <v>294</v>
      </c>
      <c r="C572" s="9" t="s">
        <v>542</v>
      </c>
      <c r="D572" s="39">
        <v>40260</v>
      </c>
      <c r="E572">
        <v>1</v>
      </c>
      <c r="F572" t="s">
        <v>521</v>
      </c>
      <c r="G572" s="2" t="s">
        <v>120</v>
      </c>
      <c r="H572" s="6">
        <v>37</v>
      </c>
      <c r="I572" s="7">
        <v>2</v>
      </c>
      <c r="J572" s="35">
        <v>36</v>
      </c>
      <c r="K572" s="35">
        <v>38</v>
      </c>
      <c r="L572" s="35">
        <f t="shared" si="22"/>
        <v>-2</v>
      </c>
      <c r="M572" s="6">
        <v>27</v>
      </c>
      <c r="N572" s="7">
        <v>-1</v>
      </c>
      <c r="O572" s="35">
        <v>29</v>
      </c>
      <c r="P572" s="35">
        <v>26</v>
      </c>
      <c r="Q572" s="35">
        <f t="shared" si="23"/>
        <v>3</v>
      </c>
      <c r="R572" s="6">
        <v>19</v>
      </c>
      <c r="S572" s="7">
        <v>2</v>
      </c>
      <c r="T572" s="35">
        <v>20</v>
      </c>
      <c r="U572" s="35">
        <v>19</v>
      </c>
      <c r="V572" s="35">
        <f t="shared" si="24"/>
        <v>1</v>
      </c>
      <c r="W572" s="6">
        <v>10</v>
      </c>
      <c r="X572" s="7">
        <v>3</v>
      </c>
      <c r="Y572" s="8" t="s">
        <v>842</v>
      </c>
      <c r="AC572" s="6"/>
      <c r="AD572" s="6"/>
      <c r="AF572" s="6"/>
      <c r="AG572" s="6"/>
      <c r="AI572" s="6"/>
      <c r="AJ572" s="6"/>
      <c r="AM572" s="6"/>
      <c r="AN572" s="6"/>
      <c r="AO572" s="6"/>
      <c r="AP572" s="6"/>
    </row>
    <row r="573" spans="2:42" ht="13.5" customHeight="1" x14ac:dyDescent="0.25">
      <c r="B573" t="s">
        <v>294</v>
      </c>
      <c r="C573" s="9" t="s">
        <v>432</v>
      </c>
      <c r="D573" s="39">
        <v>40261</v>
      </c>
      <c r="E573">
        <v>26</v>
      </c>
      <c r="F573" s="3" t="s">
        <v>821</v>
      </c>
      <c r="G573" s="2" t="s">
        <v>196</v>
      </c>
      <c r="H573" s="6">
        <v>37</v>
      </c>
      <c r="I573" s="7">
        <v>1</v>
      </c>
      <c r="J573" s="35">
        <v>36</v>
      </c>
      <c r="K573" s="35">
        <v>37</v>
      </c>
      <c r="L573" s="35">
        <f t="shared" si="22"/>
        <v>-1</v>
      </c>
      <c r="M573" s="6">
        <v>33</v>
      </c>
      <c r="N573" s="7">
        <v>-1</v>
      </c>
      <c r="O573" s="35">
        <v>34</v>
      </c>
      <c r="P573" s="35">
        <v>33</v>
      </c>
      <c r="Q573" s="35">
        <f t="shared" si="23"/>
        <v>1</v>
      </c>
      <c r="R573" s="6">
        <v>18</v>
      </c>
      <c r="S573" s="7">
        <v>1</v>
      </c>
      <c r="T573" s="35">
        <v>18</v>
      </c>
      <c r="U573" s="35">
        <v>18</v>
      </c>
      <c r="V573" s="35">
        <f t="shared" si="24"/>
        <v>0</v>
      </c>
      <c r="W573" s="6">
        <v>4</v>
      </c>
      <c r="X573" s="7">
        <v>2</v>
      </c>
      <c r="Y573" s="8" t="s">
        <v>842</v>
      </c>
      <c r="AC573" s="6"/>
      <c r="AD573" s="6"/>
      <c r="AF573" s="6"/>
      <c r="AG573" s="6"/>
      <c r="AI573" s="6"/>
      <c r="AJ573" s="6"/>
      <c r="AM573" s="6"/>
      <c r="AN573" s="6"/>
      <c r="AO573" s="6"/>
      <c r="AP573" s="6"/>
    </row>
    <row r="574" spans="2:42" ht="13.5" customHeight="1" x14ac:dyDescent="0.25">
      <c r="B574" t="s">
        <v>294</v>
      </c>
      <c r="C574" s="9" t="s">
        <v>432</v>
      </c>
      <c r="D574" s="39">
        <v>40261</v>
      </c>
      <c r="E574">
        <v>28</v>
      </c>
      <c r="F574" s="3" t="s">
        <v>678</v>
      </c>
      <c r="G574" s="2" t="s">
        <v>136</v>
      </c>
      <c r="H574" s="6">
        <v>39</v>
      </c>
      <c r="I574" s="7">
        <v>1</v>
      </c>
      <c r="M574" s="6">
        <v>31</v>
      </c>
      <c r="N574" s="7">
        <v>-1</v>
      </c>
      <c r="R574" s="6">
        <v>19</v>
      </c>
      <c r="S574" s="7">
        <v>0</v>
      </c>
      <c r="W574" s="6">
        <v>8</v>
      </c>
      <c r="X574" s="7">
        <v>2</v>
      </c>
      <c r="Y574" s="8" t="s">
        <v>639</v>
      </c>
      <c r="AC574" s="6"/>
      <c r="AD574" s="6"/>
      <c r="AF574" s="6"/>
      <c r="AG574" s="6"/>
      <c r="AI574" s="6"/>
      <c r="AJ574" s="6"/>
      <c r="AM574" s="6"/>
      <c r="AN574" s="6"/>
      <c r="AO574" s="6"/>
      <c r="AP574" s="6"/>
    </row>
    <row r="575" spans="2:42" ht="13.5" customHeight="1" x14ac:dyDescent="0.25">
      <c r="B575" t="s">
        <v>294</v>
      </c>
      <c r="C575" s="9" t="s">
        <v>579</v>
      </c>
      <c r="D575" s="39">
        <v>40262</v>
      </c>
      <c r="E575">
        <v>28</v>
      </c>
      <c r="F575" s="3" t="s">
        <v>821</v>
      </c>
      <c r="G575" s="2" t="s">
        <v>192</v>
      </c>
      <c r="H575" s="6">
        <v>37</v>
      </c>
      <c r="I575" s="7">
        <v>0</v>
      </c>
      <c r="J575" s="35">
        <v>36</v>
      </c>
      <c r="K575" s="35">
        <v>38</v>
      </c>
      <c r="L575" s="35">
        <f>J575-K575</f>
        <v>-2</v>
      </c>
      <c r="M575" s="6">
        <v>32</v>
      </c>
      <c r="N575" s="7">
        <v>-1</v>
      </c>
      <c r="O575" s="35">
        <v>32</v>
      </c>
      <c r="P575" s="35">
        <v>31</v>
      </c>
      <c r="Q575" s="35">
        <f>O575-P575</f>
        <v>1</v>
      </c>
      <c r="R575" s="6">
        <v>19</v>
      </c>
      <c r="S575" s="7">
        <v>1</v>
      </c>
      <c r="T575" s="35">
        <v>18</v>
      </c>
      <c r="U575" s="35">
        <v>20</v>
      </c>
      <c r="V575" s="35">
        <f>T575-U575</f>
        <v>-2</v>
      </c>
      <c r="W575" s="6">
        <v>5</v>
      </c>
      <c r="X575" s="7">
        <v>1</v>
      </c>
      <c r="Y575" s="8" t="s">
        <v>842</v>
      </c>
      <c r="AC575" s="6"/>
      <c r="AD575" s="6"/>
      <c r="AF575" s="6"/>
      <c r="AG575" s="6"/>
      <c r="AI575" s="6"/>
      <c r="AJ575" s="6"/>
      <c r="AM575" s="6"/>
      <c r="AN575" s="6"/>
      <c r="AO575" s="6"/>
      <c r="AP575" s="6"/>
    </row>
    <row r="576" spans="2:42" ht="13.5" customHeight="1" x14ac:dyDescent="0.25">
      <c r="B576" t="s">
        <v>294</v>
      </c>
      <c r="C576" s="9" t="s">
        <v>579</v>
      </c>
      <c r="D576" s="39">
        <v>40262</v>
      </c>
      <c r="E576">
        <v>28</v>
      </c>
      <c r="F576" s="3" t="s">
        <v>844</v>
      </c>
      <c r="G576" s="2" t="s">
        <v>124</v>
      </c>
      <c r="H576" s="6">
        <v>37</v>
      </c>
      <c r="I576" s="7">
        <v>1</v>
      </c>
      <c r="M576" s="6">
        <v>30</v>
      </c>
      <c r="N576" s="7">
        <v>-4</v>
      </c>
      <c r="R576" s="6">
        <v>20</v>
      </c>
      <c r="S576" s="7">
        <v>2</v>
      </c>
      <c r="W576" s="6">
        <v>7</v>
      </c>
      <c r="X576" s="7">
        <v>5</v>
      </c>
      <c r="Y576" s="8" t="s">
        <v>842</v>
      </c>
      <c r="AC576" s="6"/>
      <c r="AD576" s="6"/>
      <c r="AF576" s="6"/>
      <c r="AG576" s="6"/>
      <c r="AI576" s="6"/>
      <c r="AJ576" s="6"/>
      <c r="AM576" s="6"/>
      <c r="AN576" s="6"/>
      <c r="AO576" s="6"/>
      <c r="AP576" s="6"/>
    </row>
    <row r="577" spans="1:42" ht="13.5" customHeight="1" x14ac:dyDescent="0.25">
      <c r="B577" t="s">
        <v>294</v>
      </c>
      <c r="C577" s="9" t="s">
        <v>454</v>
      </c>
      <c r="D577" s="39">
        <v>40262</v>
      </c>
      <c r="E577">
        <v>1</v>
      </c>
      <c r="F577" s="4" t="s">
        <v>908</v>
      </c>
      <c r="G577" s="2"/>
      <c r="H577" s="6">
        <v>38</v>
      </c>
      <c r="I577" s="7">
        <v>-1</v>
      </c>
      <c r="M577" s="6">
        <v>33</v>
      </c>
      <c r="N577" s="7">
        <v>2</v>
      </c>
      <c r="R577" s="6">
        <v>19</v>
      </c>
      <c r="S577" s="7">
        <v>0</v>
      </c>
      <c r="W577" s="6">
        <v>5</v>
      </c>
      <c r="X577" s="7">
        <v>-3</v>
      </c>
      <c r="Y577" s="8" t="s">
        <v>718</v>
      </c>
      <c r="AC577" s="6"/>
      <c r="AD577" s="6"/>
      <c r="AF577" s="6"/>
      <c r="AG577" s="6"/>
      <c r="AI577" s="6"/>
      <c r="AJ577" s="6"/>
      <c r="AM577" s="6"/>
      <c r="AN577" s="6"/>
      <c r="AO577" s="6"/>
      <c r="AP577" s="6"/>
    </row>
    <row r="578" spans="1:42" ht="13.5" customHeight="1" x14ac:dyDescent="0.25">
      <c r="B578" t="s">
        <v>294</v>
      </c>
      <c r="C578" s="9" t="s">
        <v>567</v>
      </c>
      <c r="D578" s="39">
        <v>40263</v>
      </c>
      <c r="E578">
        <v>30</v>
      </c>
      <c r="F578" s="3" t="s">
        <v>903</v>
      </c>
      <c r="G578" s="2" t="s">
        <v>42</v>
      </c>
      <c r="H578" s="6">
        <v>38</v>
      </c>
      <c r="I578" s="7">
        <v>1</v>
      </c>
      <c r="J578" s="35">
        <v>38</v>
      </c>
      <c r="K578" s="35">
        <v>39</v>
      </c>
      <c r="L578" s="35">
        <f t="shared" ref="L578:L589" si="25">J578-K578</f>
        <v>-1</v>
      </c>
      <c r="M578" s="6">
        <v>28</v>
      </c>
      <c r="N578" s="7">
        <v>-2</v>
      </c>
      <c r="O578" s="35">
        <v>28</v>
      </c>
      <c r="P578" s="35">
        <v>28</v>
      </c>
      <c r="Q578" s="35">
        <f t="shared" ref="Q578:Q583" si="26">O578-P578</f>
        <v>0</v>
      </c>
      <c r="R578" s="6">
        <v>18</v>
      </c>
      <c r="S578" s="7">
        <v>3</v>
      </c>
      <c r="T578" s="35">
        <v>17</v>
      </c>
      <c r="U578" s="35">
        <v>19</v>
      </c>
      <c r="V578" s="35">
        <f t="shared" ref="V578:V583" si="27">T578-U578</f>
        <v>-2</v>
      </c>
      <c r="W578" s="6">
        <v>10</v>
      </c>
      <c r="X578" s="7">
        <v>3</v>
      </c>
      <c r="Y578" s="3"/>
      <c r="AC578" s="6"/>
      <c r="AD578" s="6"/>
      <c r="AF578" s="6"/>
      <c r="AG578" s="6"/>
      <c r="AI578" s="6"/>
      <c r="AJ578" s="6"/>
      <c r="AM578" s="6"/>
      <c r="AN578" s="6"/>
      <c r="AO578" s="6"/>
      <c r="AP578" s="6"/>
    </row>
    <row r="579" spans="1:42" ht="13.5" customHeight="1" x14ac:dyDescent="0.25">
      <c r="B579" t="s">
        <v>294</v>
      </c>
      <c r="C579" s="9" t="s">
        <v>681</v>
      </c>
      <c r="D579" s="39">
        <v>40263</v>
      </c>
      <c r="E579">
        <v>30</v>
      </c>
      <c r="F579" s="3" t="s">
        <v>886</v>
      </c>
      <c r="G579" s="2" t="s">
        <v>96</v>
      </c>
      <c r="H579" s="6">
        <v>37</v>
      </c>
      <c r="I579" s="7">
        <v>0</v>
      </c>
      <c r="J579" s="35">
        <v>36</v>
      </c>
      <c r="K579" s="35">
        <v>38</v>
      </c>
      <c r="L579" s="35">
        <f t="shared" si="25"/>
        <v>-2</v>
      </c>
      <c r="M579" s="6">
        <v>30</v>
      </c>
      <c r="N579" s="7">
        <v>-2</v>
      </c>
      <c r="O579" s="35">
        <v>29</v>
      </c>
      <c r="P579" s="35">
        <v>31</v>
      </c>
      <c r="Q579" s="35">
        <f t="shared" si="26"/>
        <v>-2</v>
      </c>
      <c r="R579" s="6">
        <v>20</v>
      </c>
      <c r="S579" s="7">
        <v>1</v>
      </c>
      <c r="T579" s="35">
        <v>18</v>
      </c>
      <c r="U579" s="35">
        <v>22</v>
      </c>
      <c r="V579" s="35">
        <f t="shared" si="27"/>
        <v>-4</v>
      </c>
      <c r="W579" s="6">
        <v>7</v>
      </c>
      <c r="X579" s="7">
        <v>2</v>
      </c>
      <c r="Y579" s="8" t="s">
        <v>639</v>
      </c>
      <c r="AC579" s="6"/>
      <c r="AD579" s="6"/>
      <c r="AF579" s="6"/>
      <c r="AG579" s="6"/>
      <c r="AI579" s="6"/>
      <c r="AJ579" s="6"/>
      <c r="AM579" s="6"/>
      <c r="AN579" s="6"/>
      <c r="AO579" s="6"/>
      <c r="AP579" s="6"/>
    </row>
    <row r="580" spans="1:42" ht="13.5" customHeight="1" x14ac:dyDescent="0.25">
      <c r="A580" s="1"/>
      <c r="B580" t="s">
        <v>294</v>
      </c>
      <c r="C580" s="9" t="s">
        <v>660</v>
      </c>
      <c r="D580" s="39">
        <v>40265</v>
      </c>
      <c r="E580">
        <v>30</v>
      </c>
      <c r="F580" t="s">
        <v>821</v>
      </c>
      <c r="G580" s="2" t="s">
        <v>196</v>
      </c>
      <c r="H580" s="6">
        <v>39</v>
      </c>
      <c r="I580" s="7">
        <v>2</v>
      </c>
      <c r="J580" s="35">
        <v>37</v>
      </c>
      <c r="K580" s="35">
        <v>42</v>
      </c>
      <c r="L580" s="35">
        <f t="shared" si="25"/>
        <v>-5</v>
      </c>
      <c r="M580" s="6">
        <v>32</v>
      </c>
      <c r="N580" s="7">
        <v>0</v>
      </c>
      <c r="O580" s="35">
        <v>33</v>
      </c>
      <c r="P580" s="35">
        <v>31</v>
      </c>
      <c r="Q580" s="35">
        <f t="shared" si="26"/>
        <v>2</v>
      </c>
      <c r="R580" s="6">
        <v>18</v>
      </c>
      <c r="S580" s="7">
        <v>-1</v>
      </c>
      <c r="T580" s="35">
        <v>20</v>
      </c>
      <c r="U580" s="35">
        <v>17</v>
      </c>
      <c r="V580" s="35">
        <f t="shared" si="27"/>
        <v>3</v>
      </c>
      <c r="W580" s="6">
        <v>7</v>
      </c>
      <c r="X580" s="7">
        <v>2</v>
      </c>
      <c r="Y580" s="8" t="s">
        <v>842</v>
      </c>
      <c r="AC580" s="6"/>
      <c r="AD580" s="6"/>
      <c r="AF580" s="6"/>
      <c r="AG580" s="6"/>
      <c r="AI580" s="6"/>
      <c r="AJ580" s="6"/>
      <c r="AM580" s="6"/>
      <c r="AN580" s="6"/>
      <c r="AO580" s="6"/>
      <c r="AP580" s="6"/>
    </row>
    <row r="581" spans="1:42" ht="13.5" customHeight="1" x14ac:dyDescent="0.25">
      <c r="A581" s="1"/>
      <c r="B581" t="s">
        <v>294</v>
      </c>
      <c r="C581" s="9" t="s">
        <v>603</v>
      </c>
      <c r="D581" s="39">
        <v>40267</v>
      </c>
      <c r="E581">
        <v>31</v>
      </c>
      <c r="F581" t="s">
        <v>821</v>
      </c>
      <c r="G581" s="2" t="s">
        <v>196</v>
      </c>
      <c r="H581" s="6">
        <v>38</v>
      </c>
      <c r="I581" s="7">
        <v>-1</v>
      </c>
      <c r="J581" s="35">
        <v>37</v>
      </c>
      <c r="K581" s="35">
        <v>39</v>
      </c>
      <c r="L581" s="35">
        <f t="shared" si="25"/>
        <v>-2</v>
      </c>
      <c r="M581" s="6">
        <v>31</v>
      </c>
      <c r="N581" s="7">
        <v>-1</v>
      </c>
      <c r="O581" s="35">
        <v>31</v>
      </c>
      <c r="P581" s="35">
        <v>32</v>
      </c>
      <c r="Q581" s="35">
        <f t="shared" si="26"/>
        <v>-1</v>
      </c>
      <c r="R581" s="6">
        <v>19</v>
      </c>
      <c r="S581" s="7">
        <v>1</v>
      </c>
      <c r="T581" s="35">
        <v>19</v>
      </c>
      <c r="U581" s="35">
        <v>20</v>
      </c>
      <c r="V581" s="35">
        <f t="shared" si="27"/>
        <v>-1</v>
      </c>
      <c r="W581" s="6">
        <v>7</v>
      </c>
      <c r="X581" s="7">
        <v>0</v>
      </c>
      <c r="Y581" s="8" t="s">
        <v>842</v>
      </c>
      <c r="AC581" s="6"/>
      <c r="AD581" s="6"/>
      <c r="AF581" s="6"/>
      <c r="AG581" s="6"/>
      <c r="AI581" s="6"/>
      <c r="AJ581" s="6"/>
      <c r="AM581" s="6"/>
      <c r="AN581" s="6"/>
      <c r="AO581" s="6"/>
      <c r="AP581" s="6"/>
    </row>
    <row r="582" spans="1:42" x14ac:dyDescent="0.25">
      <c r="A582" s="1"/>
      <c r="B582" t="s">
        <v>294</v>
      </c>
      <c r="C582" s="9" t="s">
        <v>587</v>
      </c>
      <c r="D582" s="39">
        <v>40267</v>
      </c>
      <c r="E582">
        <v>31</v>
      </c>
      <c r="F582" t="s">
        <v>905</v>
      </c>
      <c r="G582" s="2" t="s">
        <v>146</v>
      </c>
      <c r="H582" s="6">
        <v>37</v>
      </c>
      <c r="I582" s="7">
        <v>-2</v>
      </c>
      <c r="J582" s="35">
        <v>36</v>
      </c>
      <c r="K582" s="35">
        <v>37</v>
      </c>
      <c r="L582" s="35">
        <f t="shared" si="25"/>
        <v>-1</v>
      </c>
      <c r="M582" s="6">
        <v>28</v>
      </c>
      <c r="N582" s="7">
        <v>2</v>
      </c>
      <c r="O582" s="35">
        <v>30</v>
      </c>
      <c r="P582" s="35">
        <v>25</v>
      </c>
      <c r="Q582" s="35">
        <f t="shared" si="26"/>
        <v>5</v>
      </c>
      <c r="R582" s="6">
        <v>22</v>
      </c>
      <c r="S582" s="7">
        <v>1</v>
      </c>
      <c r="T582" s="35">
        <v>19</v>
      </c>
      <c r="U582" s="35">
        <v>24</v>
      </c>
      <c r="V582" s="35">
        <f t="shared" si="27"/>
        <v>-5</v>
      </c>
      <c r="W582" s="6">
        <v>9</v>
      </c>
      <c r="X582" s="7">
        <v>-4</v>
      </c>
      <c r="Y582" s="8" t="s">
        <v>842</v>
      </c>
      <c r="Z582" t="s">
        <v>911</v>
      </c>
      <c r="AC582" s="6"/>
      <c r="AD582" s="6"/>
      <c r="AF582" s="6"/>
      <c r="AG582" s="6"/>
      <c r="AI582" s="6"/>
      <c r="AJ582" s="6"/>
      <c r="AM582" s="6"/>
      <c r="AN582" s="6"/>
      <c r="AO582" s="6"/>
      <c r="AP582" s="6"/>
    </row>
    <row r="583" spans="1:42" ht="13.5" customHeight="1" x14ac:dyDescent="0.25">
      <c r="A583" s="1"/>
      <c r="B583" t="s">
        <v>294</v>
      </c>
      <c r="C583" s="9" t="s">
        <v>587</v>
      </c>
      <c r="D583" s="39">
        <v>40267</v>
      </c>
      <c r="E583">
        <v>1</v>
      </c>
      <c r="F583" t="s">
        <v>821</v>
      </c>
      <c r="G583" s="2" t="s">
        <v>196</v>
      </c>
      <c r="H583" s="6">
        <v>38</v>
      </c>
      <c r="I583" s="7">
        <v>0</v>
      </c>
      <c r="J583" s="35">
        <v>37</v>
      </c>
      <c r="K583" s="35">
        <v>40</v>
      </c>
      <c r="L583" s="35">
        <f t="shared" si="25"/>
        <v>-3</v>
      </c>
      <c r="M583" s="6">
        <v>32</v>
      </c>
      <c r="N583" s="7">
        <v>1</v>
      </c>
      <c r="O583" s="35">
        <v>34</v>
      </c>
      <c r="P583" s="35">
        <v>29</v>
      </c>
      <c r="Q583" s="35">
        <f t="shared" si="26"/>
        <v>5</v>
      </c>
      <c r="R583" s="6">
        <v>19</v>
      </c>
      <c r="S583" s="7">
        <v>0</v>
      </c>
      <c r="T583" s="35">
        <v>18</v>
      </c>
      <c r="U583" s="35">
        <v>19</v>
      </c>
      <c r="V583" s="35">
        <f t="shared" si="27"/>
        <v>-1</v>
      </c>
      <c r="W583" s="6">
        <v>6</v>
      </c>
      <c r="X583" s="7">
        <v>-1</v>
      </c>
      <c r="Y583" s="8" t="s">
        <v>842</v>
      </c>
      <c r="AC583" s="6"/>
      <c r="AD583" s="6"/>
      <c r="AF583" s="6"/>
      <c r="AG583" s="6"/>
      <c r="AI583" s="6"/>
      <c r="AJ583" s="6"/>
      <c r="AM583" s="6"/>
      <c r="AN583" s="6"/>
      <c r="AO583" s="6"/>
      <c r="AP583" s="6"/>
    </row>
    <row r="584" spans="1:42" ht="13.5" customHeight="1" x14ac:dyDescent="0.25">
      <c r="A584" s="1"/>
      <c r="B584" t="s">
        <v>294</v>
      </c>
      <c r="C584" s="9" t="s">
        <v>587</v>
      </c>
      <c r="D584" s="39">
        <v>40267</v>
      </c>
      <c r="E584">
        <v>2</v>
      </c>
      <c r="F584" t="s">
        <v>678</v>
      </c>
      <c r="G584" s="2" t="s">
        <v>82</v>
      </c>
      <c r="H584" s="6">
        <v>38</v>
      </c>
      <c r="I584" s="7">
        <v>-1</v>
      </c>
      <c r="M584" s="6">
        <v>29</v>
      </c>
      <c r="N584" s="7">
        <v>-2</v>
      </c>
      <c r="R584" s="6">
        <v>23</v>
      </c>
      <c r="S584" s="7">
        <v>4</v>
      </c>
      <c r="W584" s="6">
        <v>9</v>
      </c>
      <c r="X584" s="7">
        <v>1</v>
      </c>
      <c r="Y584" s="8" t="s">
        <v>639</v>
      </c>
      <c r="AC584" s="6"/>
      <c r="AD584" s="6"/>
      <c r="AF584" s="6"/>
      <c r="AG584" s="6"/>
      <c r="AI584" s="6"/>
      <c r="AJ584" s="6"/>
      <c r="AM584" s="6"/>
      <c r="AN584" s="6"/>
      <c r="AO584" s="6"/>
      <c r="AP584" s="6"/>
    </row>
    <row r="585" spans="1:42" ht="13.5" customHeight="1" x14ac:dyDescent="0.25">
      <c r="A585" s="1"/>
      <c r="B585" t="s">
        <v>294</v>
      </c>
      <c r="C585" s="9" t="s">
        <v>643</v>
      </c>
      <c r="D585" s="39">
        <v>40268</v>
      </c>
      <c r="E585">
        <v>2</v>
      </c>
      <c r="F585" t="s">
        <v>821</v>
      </c>
      <c r="G585" s="2" t="s">
        <v>196</v>
      </c>
      <c r="H585" s="6">
        <v>39</v>
      </c>
      <c r="I585" s="7">
        <v>1</v>
      </c>
      <c r="J585" s="35">
        <v>36</v>
      </c>
      <c r="K585" s="35">
        <v>42</v>
      </c>
      <c r="L585" s="35">
        <f t="shared" si="25"/>
        <v>-6</v>
      </c>
      <c r="M585" s="6">
        <v>31</v>
      </c>
      <c r="N585" s="7">
        <v>-1</v>
      </c>
      <c r="O585" s="35">
        <v>34</v>
      </c>
      <c r="P585" s="35">
        <v>28</v>
      </c>
      <c r="Q585" s="35">
        <f>O585-P585</f>
        <v>6</v>
      </c>
      <c r="R585" s="6">
        <v>19</v>
      </c>
      <c r="S585" s="7">
        <v>0</v>
      </c>
      <c r="T585" s="35">
        <v>18</v>
      </c>
      <c r="U585" s="35">
        <v>20</v>
      </c>
      <c r="V585" s="35">
        <f>T585-U585</f>
        <v>-2</v>
      </c>
      <c r="W585" s="6">
        <v>8</v>
      </c>
      <c r="X585" s="7">
        <v>2</v>
      </c>
      <c r="Y585" s="8" t="s">
        <v>842</v>
      </c>
      <c r="AC585" s="6"/>
      <c r="AD585" s="6"/>
      <c r="AF585" s="6"/>
      <c r="AG585" s="6"/>
      <c r="AI585" s="6"/>
      <c r="AJ585" s="6"/>
      <c r="AM585" s="6"/>
      <c r="AN585" s="6"/>
      <c r="AO585" s="6"/>
      <c r="AP585" s="6"/>
    </row>
    <row r="586" spans="1:42" x14ac:dyDescent="0.25">
      <c r="A586" s="1"/>
      <c r="B586" t="s">
        <v>294</v>
      </c>
      <c r="C586" s="9" t="s">
        <v>643</v>
      </c>
      <c r="D586" s="39">
        <v>40268</v>
      </c>
      <c r="E586">
        <v>4</v>
      </c>
      <c r="F586" t="s">
        <v>905</v>
      </c>
      <c r="G586" s="2" t="s">
        <v>180</v>
      </c>
      <c r="H586" s="6">
        <v>38</v>
      </c>
      <c r="I586" s="7">
        <v>1</v>
      </c>
      <c r="J586" s="35">
        <v>37</v>
      </c>
      <c r="K586" s="35">
        <v>39</v>
      </c>
      <c r="L586" s="35">
        <f t="shared" si="25"/>
        <v>-2</v>
      </c>
      <c r="M586" s="6">
        <v>27</v>
      </c>
      <c r="N586" s="7">
        <v>-1</v>
      </c>
      <c r="O586" s="35">
        <v>30</v>
      </c>
      <c r="P586" s="35">
        <v>24</v>
      </c>
      <c r="Q586" s="35">
        <v>0</v>
      </c>
      <c r="R586" s="6">
        <v>20</v>
      </c>
      <c r="S586" s="7">
        <v>-2</v>
      </c>
      <c r="T586" s="35">
        <v>19</v>
      </c>
      <c r="U586" s="35">
        <v>22</v>
      </c>
      <c r="V586" s="35">
        <v>0</v>
      </c>
      <c r="W586" s="6">
        <v>11</v>
      </c>
      <c r="X586" s="7">
        <v>2</v>
      </c>
      <c r="Y586" s="8" t="s">
        <v>842</v>
      </c>
      <c r="AC586" s="6"/>
      <c r="AD586" s="6"/>
      <c r="AF586" s="6"/>
      <c r="AG586" s="6"/>
      <c r="AI586" s="6"/>
      <c r="AJ586" s="6"/>
      <c r="AM586" s="6"/>
      <c r="AN586" s="6"/>
      <c r="AO586" s="6"/>
      <c r="AP586" s="6"/>
    </row>
    <row r="587" spans="1:42" ht="13.5" customHeight="1" x14ac:dyDescent="0.25">
      <c r="A587" s="1"/>
      <c r="B587" t="s">
        <v>294</v>
      </c>
      <c r="C587" s="9" t="s">
        <v>774</v>
      </c>
      <c r="D587" s="39">
        <v>40268</v>
      </c>
      <c r="E587">
        <v>9</v>
      </c>
      <c r="F587" t="s">
        <v>521</v>
      </c>
      <c r="G587" s="2" t="s">
        <v>120</v>
      </c>
      <c r="H587" s="6">
        <v>37</v>
      </c>
      <c r="I587" s="7">
        <v>0</v>
      </c>
      <c r="J587" s="35">
        <v>35</v>
      </c>
      <c r="K587" s="35">
        <v>38</v>
      </c>
      <c r="L587" s="35">
        <f t="shared" si="25"/>
        <v>-3</v>
      </c>
      <c r="M587" s="6">
        <v>28</v>
      </c>
      <c r="N587" s="7">
        <v>1</v>
      </c>
      <c r="O587" s="35">
        <v>28</v>
      </c>
      <c r="P587" s="35">
        <v>27</v>
      </c>
      <c r="Q587" s="35">
        <v>0</v>
      </c>
      <c r="R587" s="6">
        <v>19</v>
      </c>
      <c r="S587" s="7">
        <v>0</v>
      </c>
      <c r="T587" s="35">
        <v>18</v>
      </c>
      <c r="U587" s="35">
        <v>22</v>
      </c>
      <c r="V587" s="35">
        <v>0</v>
      </c>
      <c r="W587" s="6">
        <v>9</v>
      </c>
      <c r="X587" s="7">
        <v>-1</v>
      </c>
      <c r="Y587" s="8" t="s">
        <v>842</v>
      </c>
      <c r="AC587" s="6"/>
      <c r="AD587" s="6"/>
      <c r="AI587" s="6"/>
      <c r="AJ587" s="6"/>
      <c r="AM587" s="6"/>
      <c r="AN587" s="6"/>
      <c r="AO587" s="6"/>
      <c r="AP587" s="6"/>
    </row>
    <row r="588" spans="1:42" ht="13.5" customHeight="1" x14ac:dyDescent="0.25">
      <c r="A588" s="1"/>
      <c r="B588" t="s">
        <v>294</v>
      </c>
      <c r="C588" s="9" t="s">
        <v>815</v>
      </c>
      <c r="D588" s="39">
        <v>40268</v>
      </c>
      <c r="E588">
        <v>11</v>
      </c>
      <c r="F588" t="s">
        <v>912</v>
      </c>
      <c r="G588" s="2" t="s">
        <v>913</v>
      </c>
      <c r="H588" s="6">
        <v>37</v>
      </c>
      <c r="M588" s="6">
        <v>31</v>
      </c>
      <c r="R588" s="6">
        <v>21</v>
      </c>
      <c r="W588" s="6">
        <v>6</v>
      </c>
      <c r="Y588" s="3"/>
      <c r="AC588" s="6"/>
      <c r="AD588" s="6"/>
      <c r="AI588" s="6"/>
      <c r="AJ588" s="6"/>
      <c r="AM588" s="6"/>
      <c r="AN588" s="6"/>
      <c r="AO588" s="6"/>
      <c r="AP588" s="6"/>
    </row>
    <row r="589" spans="1:42" ht="13.5" customHeight="1" x14ac:dyDescent="0.25">
      <c r="A589" s="1"/>
      <c r="B589" t="s">
        <v>269</v>
      </c>
      <c r="C589" s="9" t="s">
        <v>339</v>
      </c>
      <c r="D589" s="39">
        <v>40269</v>
      </c>
      <c r="E589">
        <v>4</v>
      </c>
      <c r="F589" t="s">
        <v>821</v>
      </c>
      <c r="G589" s="2" t="s">
        <v>192</v>
      </c>
      <c r="H589" s="6">
        <v>39</v>
      </c>
      <c r="I589" s="7">
        <v>0</v>
      </c>
      <c r="J589" s="35">
        <v>36</v>
      </c>
      <c r="K589" s="35">
        <v>42</v>
      </c>
      <c r="L589" s="35">
        <f t="shared" si="25"/>
        <v>-6</v>
      </c>
      <c r="M589" s="6">
        <v>29</v>
      </c>
      <c r="N589" s="7">
        <v>-2</v>
      </c>
      <c r="O589" s="35">
        <v>28</v>
      </c>
      <c r="P589" s="35">
        <v>29</v>
      </c>
      <c r="Q589" s="35">
        <f>O589-P589</f>
        <v>-1</v>
      </c>
      <c r="R589" s="6">
        <v>20</v>
      </c>
      <c r="S589" s="7">
        <v>1</v>
      </c>
      <c r="T589" s="35">
        <v>22</v>
      </c>
      <c r="U589" s="35">
        <v>18</v>
      </c>
      <c r="V589" s="35">
        <f>T589-U589</f>
        <v>4</v>
      </c>
      <c r="W589" s="6">
        <v>10</v>
      </c>
      <c r="X589" s="7">
        <v>2</v>
      </c>
      <c r="Y589" s="8" t="s">
        <v>842</v>
      </c>
      <c r="AC589" s="6">
        <v>53</v>
      </c>
      <c r="AD589" s="6">
        <v>36</v>
      </c>
      <c r="AE589" s="7">
        <f>AC589-AD589</f>
        <v>17</v>
      </c>
      <c r="AF589" s="6">
        <v>33</v>
      </c>
      <c r="AG589" s="6">
        <v>61</v>
      </c>
      <c r="AH589" s="7">
        <f>AF589-AG589</f>
        <v>-28</v>
      </c>
      <c r="AI589" s="6">
        <v>54</v>
      </c>
      <c r="AJ589" s="6">
        <v>23</v>
      </c>
      <c r="AK589" s="7">
        <f>AI589-AJ589</f>
        <v>31</v>
      </c>
      <c r="AL589" s="4" t="s">
        <v>826</v>
      </c>
      <c r="AM589" s="6"/>
      <c r="AN589" s="6"/>
      <c r="AO589" s="6"/>
      <c r="AP589" s="6"/>
    </row>
    <row r="590" spans="1:42" ht="13.5" customHeight="1" x14ac:dyDescent="0.25">
      <c r="A590" s="1"/>
      <c r="B590" t="s">
        <v>269</v>
      </c>
      <c r="C590" s="9" t="s">
        <v>315</v>
      </c>
      <c r="D590" s="39">
        <v>40269</v>
      </c>
      <c r="E590">
        <v>6</v>
      </c>
      <c r="F590" t="s">
        <v>678</v>
      </c>
      <c r="G590" s="2" t="s">
        <v>82</v>
      </c>
      <c r="H590" s="6">
        <v>37</v>
      </c>
      <c r="I590" s="7">
        <v>-1</v>
      </c>
      <c r="M590" s="6">
        <v>33</v>
      </c>
      <c r="N590" s="7">
        <v>4</v>
      </c>
      <c r="R590" s="6">
        <v>21</v>
      </c>
      <c r="S590" s="7">
        <v>-2</v>
      </c>
      <c r="W590" s="6">
        <v>4</v>
      </c>
      <c r="X590" s="7">
        <v>-5</v>
      </c>
      <c r="Y590" s="8" t="s">
        <v>639</v>
      </c>
      <c r="AC590" s="6"/>
      <c r="AD590" s="6"/>
      <c r="AF590" s="6"/>
      <c r="AG590" s="6"/>
      <c r="AI590" s="6"/>
      <c r="AJ590" s="6"/>
      <c r="AM590" s="6"/>
      <c r="AN590" s="6"/>
      <c r="AO590" s="6"/>
      <c r="AP590" s="6"/>
    </row>
    <row r="591" spans="1:42" ht="13.5" customHeight="1" x14ac:dyDescent="0.25">
      <c r="A591" s="1"/>
      <c r="B591" t="s">
        <v>269</v>
      </c>
      <c r="C591" s="9" t="s">
        <v>378</v>
      </c>
      <c r="D591" s="39">
        <v>40270</v>
      </c>
      <c r="E591">
        <v>6</v>
      </c>
      <c r="F591" t="s">
        <v>903</v>
      </c>
      <c r="G591" s="2" t="s">
        <v>42</v>
      </c>
      <c r="H591" s="6">
        <v>39</v>
      </c>
      <c r="I591" s="7">
        <v>1</v>
      </c>
      <c r="M591" s="6">
        <v>29</v>
      </c>
      <c r="N591" s="7">
        <v>1</v>
      </c>
      <c r="Q591" s="35">
        <v>0</v>
      </c>
      <c r="R591" s="6">
        <v>17</v>
      </c>
      <c r="S591" s="7">
        <v>-1</v>
      </c>
      <c r="V591" s="35">
        <v>0</v>
      </c>
      <c r="W591" s="6">
        <v>10</v>
      </c>
      <c r="X591" s="7">
        <v>0</v>
      </c>
      <c r="Y591" s="3"/>
      <c r="AC591" s="6"/>
      <c r="AD591" s="6"/>
      <c r="AF591" s="6"/>
      <c r="AG591" s="6"/>
      <c r="AI591" s="6"/>
      <c r="AJ591" s="6"/>
      <c r="AM591" s="6"/>
      <c r="AN591" s="6"/>
      <c r="AO591" s="6"/>
      <c r="AP591" s="6"/>
    </row>
    <row r="592" spans="1:42" ht="13.5" customHeight="1" x14ac:dyDescent="0.25">
      <c r="A592" s="1"/>
      <c r="B592" t="s">
        <v>269</v>
      </c>
      <c r="C592" s="9" t="s">
        <v>378</v>
      </c>
      <c r="D592" s="39">
        <v>40270</v>
      </c>
      <c r="E592">
        <v>6</v>
      </c>
      <c r="F592" t="s">
        <v>903</v>
      </c>
      <c r="G592" s="2" t="s">
        <v>42</v>
      </c>
      <c r="H592" s="6">
        <v>39</v>
      </c>
      <c r="I592" s="7">
        <v>1</v>
      </c>
      <c r="J592" s="35">
        <v>41</v>
      </c>
      <c r="K592" s="35">
        <v>36</v>
      </c>
      <c r="L592" s="35">
        <f>J592-K592</f>
        <v>5</v>
      </c>
      <c r="M592" s="6">
        <v>29</v>
      </c>
      <c r="N592" s="7">
        <v>1</v>
      </c>
      <c r="O592" s="35">
        <v>28</v>
      </c>
      <c r="P592" s="35">
        <v>30</v>
      </c>
      <c r="Q592" s="35">
        <v>0</v>
      </c>
      <c r="R592" s="6">
        <v>17</v>
      </c>
      <c r="S592" s="7">
        <v>-1</v>
      </c>
      <c r="T592" s="35">
        <v>14</v>
      </c>
      <c r="U592" s="35">
        <v>20</v>
      </c>
      <c r="V592" s="35">
        <v>0</v>
      </c>
      <c r="W592" s="6">
        <v>10</v>
      </c>
      <c r="X592" s="7">
        <v>0</v>
      </c>
      <c r="Y592" s="3"/>
      <c r="AC592" s="6"/>
      <c r="AD592" s="6"/>
      <c r="AF592" s="6"/>
      <c r="AG592" s="6"/>
      <c r="AI592" s="6"/>
      <c r="AJ592" s="6"/>
      <c r="AM592" s="6"/>
      <c r="AN592" s="6"/>
      <c r="AO592" s="6"/>
      <c r="AP592" s="6"/>
    </row>
    <row r="593" spans="1:42" ht="13.5" customHeight="1" x14ac:dyDescent="0.25">
      <c r="A593" s="1"/>
      <c r="B593" t="s">
        <v>269</v>
      </c>
      <c r="C593" s="9" t="s">
        <v>694</v>
      </c>
      <c r="D593" s="39">
        <v>40272</v>
      </c>
      <c r="E593">
        <v>6</v>
      </c>
      <c r="F593" t="s">
        <v>821</v>
      </c>
      <c r="G593" s="2" t="s">
        <v>196</v>
      </c>
      <c r="H593" s="6">
        <v>41</v>
      </c>
      <c r="I593" s="7">
        <v>2</v>
      </c>
      <c r="J593" s="35">
        <v>40</v>
      </c>
      <c r="K593" s="35">
        <v>42</v>
      </c>
      <c r="L593" s="35">
        <f>J593-K593</f>
        <v>-2</v>
      </c>
      <c r="M593" s="6">
        <v>31</v>
      </c>
      <c r="N593" s="7">
        <v>2</v>
      </c>
      <c r="O593" s="35">
        <v>30</v>
      </c>
      <c r="P593" s="35">
        <v>32</v>
      </c>
      <c r="Q593" s="35">
        <f>O593-P593</f>
        <v>-2</v>
      </c>
      <c r="R593" s="6">
        <v>18</v>
      </c>
      <c r="S593" s="7">
        <v>-2</v>
      </c>
      <c r="T593" s="35">
        <v>17</v>
      </c>
      <c r="U593" s="35">
        <v>18</v>
      </c>
      <c r="V593" s="35">
        <f>T593-U593</f>
        <v>-1</v>
      </c>
      <c r="W593" s="6">
        <v>10</v>
      </c>
      <c r="X593" s="7">
        <v>0</v>
      </c>
      <c r="Y593" s="8" t="s">
        <v>842</v>
      </c>
      <c r="Z593" t="s">
        <v>914</v>
      </c>
      <c r="AC593" s="6"/>
      <c r="AD593" s="6"/>
      <c r="AF593" s="6"/>
      <c r="AG593" s="6"/>
      <c r="AI593" s="6"/>
      <c r="AJ593" s="6"/>
      <c r="AM593" s="6"/>
      <c r="AN593" s="6"/>
      <c r="AO593" s="6"/>
      <c r="AP593" s="6"/>
    </row>
    <row r="594" spans="1:42" ht="13.5" customHeight="1" x14ac:dyDescent="0.25">
      <c r="A594" s="1"/>
      <c r="B594" t="s">
        <v>269</v>
      </c>
      <c r="C594" s="9" t="s">
        <v>572</v>
      </c>
      <c r="D594" s="39">
        <v>40273</v>
      </c>
      <c r="E594">
        <v>7</v>
      </c>
      <c r="F594" t="s">
        <v>821</v>
      </c>
      <c r="G594" s="2" t="s">
        <v>196</v>
      </c>
      <c r="H594" s="6">
        <v>40</v>
      </c>
      <c r="I594" s="7">
        <v>-1</v>
      </c>
      <c r="J594" s="35">
        <v>42</v>
      </c>
      <c r="K594" s="35">
        <v>38</v>
      </c>
      <c r="L594" s="35">
        <f>J594-K594</f>
        <v>4</v>
      </c>
      <c r="M594" s="6">
        <v>32</v>
      </c>
      <c r="N594" s="7">
        <v>1</v>
      </c>
      <c r="O594" s="35">
        <v>30</v>
      </c>
      <c r="P594" s="35">
        <v>34</v>
      </c>
      <c r="Q594" s="35">
        <f>O594-P594</f>
        <v>-4</v>
      </c>
      <c r="R594" s="6">
        <v>17</v>
      </c>
      <c r="S594" s="7">
        <v>-1</v>
      </c>
      <c r="T594" s="35">
        <v>16</v>
      </c>
      <c r="U594" s="35">
        <v>18</v>
      </c>
      <c r="V594" s="35">
        <f>T594-U594</f>
        <v>-2</v>
      </c>
      <c r="W594" s="6">
        <v>8</v>
      </c>
      <c r="X594" s="7">
        <v>-2</v>
      </c>
      <c r="Y594" s="8" t="s">
        <v>842</v>
      </c>
      <c r="AC594" s="6"/>
      <c r="AD594" s="6"/>
      <c r="AF594" s="6"/>
      <c r="AG594" s="6"/>
      <c r="AI594" s="6"/>
      <c r="AJ594" s="6"/>
      <c r="AM594" s="6"/>
      <c r="AN594" s="6"/>
      <c r="AO594" s="6"/>
      <c r="AP594" s="6"/>
    </row>
    <row r="595" spans="1:42" ht="13.5" customHeight="1" x14ac:dyDescent="0.25">
      <c r="A595" s="1"/>
      <c r="B595" t="s">
        <v>269</v>
      </c>
      <c r="C595" s="9" t="s">
        <v>636</v>
      </c>
      <c r="D595" s="39">
        <v>40274</v>
      </c>
      <c r="E595">
        <v>8</v>
      </c>
      <c r="F595" t="s">
        <v>830</v>
      </c>
      <c r="G595" s="2" t="s">
        <v>224</v>
      </c>
      <c r="H595" s="6">
        <v>39</v>
      </c>
      <c r="I595" s="7">
        <v>1</v>
      </c>
      <c r="M595" s="6">
        <v>32</v>
      </c>
      <c r="N595" s="7">
        <v>1</v>
      </c>
      <c r="R595" s="6">
        <v>21</v>
      </c>
      <c r="S595" s="7">
        <v>0</v>
      </c>
      <c r="W595" s="6">
        <v>7</v>
      </c>
      <c r="X595" s="7">
        <v>0</v>
      </c>
      <c r="Y595" s="8" t="s">
        <v>639</v>
      </c>
      <c r="AC595" s="6"/>
      <c r="AD595" s="6"/>
      <c r="AF595" s="6"/>
      <c r="AG595" s="6"/>
      <c r="AI595" s="6"/>
      <c r="AJ595" s="6"/>
      <c r="AM595" s="6"/>
      <c r="AN595" s="6"/>
      <c r="AO595" s="6"/>
      <c r="AP595" s="6"/>
    </row>
    <row r="596" spans="1:42" x14ac:dyDescent="0.25">
      <c r="A596" s="1"/>
      <c r="B596" t="s">
        <v>269</v>
      </c>
      <c r="C596" s="9" t="s">
        <v>593</v>
      </c>
      <c r="D596" s="39">
        <v>40274</v>
      </c>
      <c r="E596">
        <v>7</v>
      </c>
      <c r="F596" t="s">
        <v>905</v>
      </c>
      <c r="G596" s="2" t="s">
        <v>146</v>
      </c>
      <c r="H596" s="6">
        <v>37</v>
      </c>
      <c r="I596" s="7">
        <v>-1</v>
      </c>
      <c r="J596" s="35">
        <v>35</v>
      </c>
      <c r="K596" s="35">
        <v>39</v>
      </c>
      <c r="L596" s="35">
        <f>J596-K596</f>
        <v>-4</v>
      </c>
      <c r="M596" s="6">
        <v>26</v>
      </c>
      <c r="N596" s="7">
        <v>-1</v>
      </c>
      <c r="O596" s="35">
        <v>27</v>
      </c>
      <c r="P596" s="35">
        <v>25</v>
      </c>
      <c r="Q596" s="35">
        <f>O596-P596</f>
        <v>2</v>
      </c>
      <c r="R596" s="6">
        <v>22</v>
      </c>
      <c r="S596" s="7">
        <v>2</v>
      </c>
      <c r="T596" s="35">
        <v>20</v>
      </c>
      <c r="U596" s="35">
        <v>25</v>
      </c>
      <c r="V596" s="35">
        <f>T596-U596</f>
        <v>-5</v>
      </c>
      <c r="W596" s="6">
        <v>11</v>
      </c>
      <c r="X596" s="7">
        <v>0</v>
      </c>
      <c r="Y596" s="8" t="s">
        <v>842</v>
      </c>
      <c r="AC596" s="6">
        <v>45</v>
      </c>
      <c r="AD596" s="6">
        <v>42</v>
      </c>
      <c r="AE596" s="7">
        <f>AC596-AD596</f>
        <v>3</v>
      </c>
      <c r="AF596" s="6">
        <v>33</v>
      </c>
      <c r="AG596" s="6">
        <v>61</v>
      </c>
      <c r="AH596" s="7">
        <f>AF596-AG596</f>
        <v>-28</v>
      </c>
      <c r="AI596" s="6">
        <v>45</v>
      </c>
      <c r="AJ596" s="6">
        <v>26</v>
      </c>
      <c r="AK596" s="7">
        <f>AI596-AJ596</f>
        <v>19</v>
      </c>
      <c r="AL596" s="4" t="s">
        <v>906</v>
      </c>
      <c r="AM596" s="6"/>
      <c r="AN596" s="6"/>
      <c r="AO596" s="6"/>
      <c r="AP596" s="6"/>
    </row>
    <row r="597" spans="1:42" ht="13.5" customHeight="1" x14ac:dyDescent="0.25">
      <c r="A597" s="1"/>
      <c r="B597" t="s">
        <v>269</v>
      </c>
      <c r="C597" s="9" t="s">
        <v>593</v>
      </c>
      <c r="D597" s="39">
        <v>40274</v>
      </c>
      <c r="E597">
        <v>8</v>
      </c>
      <c r="F597" t="s">
        <v>821</v>
      </c>
      <c r="G597" s="2" t="s">
        <v>196</v>
      </c>
      <c r="H597" s="6">
        <v>37</v>
      </c>
      <c r="I597" s="7">
        <v>-3</v>
      </c>
      <c r="J597" s="35">
        <v>37</v>
      </c>
      <c r="K597" s="35">
        <v>38</v>
      </c>
      <c r="L597" s="35">
        <f>J597-K597</f>
        <v>-1</v>
      </c>
      <c r="M597" s="6">
        <v>32</v>
      </c>
      <c r="N597" s="7">
        <v>0</v>
      </c>
      <c r="O597" s="35">
        <v>33</v>
      </c>
      <c r="P597" s="35">
        <v>30</v>
      </c>
      <c r="Q597" s="35">
        <f>O597-P597</f>
        <v>3</v>
      </c>
      <c r="R597" s="6">
        <v>19</v>
      </c>
      <c r="S597" s="7">
        <v>2</v>
      </c>
      <c r="T597" s="35">
        <v>19</v>
      </c>
      <c r="U597" s="35">
        <v>20</v>
      </c>
      <c r="V597" s="35">
        <f>T597-U597</f>
        <v>-1</v>
      </c>
      <c r="W597" s="6">
        <v>5</v>
      </c>
      <c r="X597" s="7">
        <v>-3</v>
      </c>
      <c r="Y597" s="8" t="s">
        <v>842</v>
      </c>
      <c r="AC597" s="6"/>
      <c r="AD597" s="6"/>
      <c r="AI597" s="6"/>
      <c r="AJ597" s="6"/>
      <c r="AM597" s="6"/>
      <c r="AN597" s="6"/>
      <c r="AO597" s="6"/>
      <c r="AP597" s="6"/>
    </row>
    <row r="598" spans="1:42" ht="13.5" customHeight="1" x14ac:dyDescent="0.25">
      <c r="A598" s="1"/>
      <c r="B598" t="s">
        <v>269</v>
      </c>
      <c r="C598" s="9" t="s">
        <v>553</v>
      </c>
      <c r="D598" s="39">
        <v>40275</v>
      </c>
      <c r="E598">
        <v>11</v>
      </c>
      <c r="F598" t="s">
        <v>678</v>
      </c>
      <c r="G598" s="2" t="s">
        <v>194</v>
      </c>
      <c r="H598" s="6">
        <v>38</v>
      </c>
      <c r="I598" s="7">
        <v>1</v>
      </c>
      <c r="M598" s="6">
        <v>30</v>
      </c>
      <c r="N598" s="7">
        <v>-3</v>
      </c>
      <c r="R598" s="6">
        <v>21</v>
      </c>
      <c r="S598" s="7">
        <v>0</v>
      </c>
      <c r="W598" s="6">
        <v>8</v>
      </c>
      <c r="X598" s="7">
        <v>4</v>
      </c>
      <c r="Y598" s="8" t="s">
        <v>639</v>
      </c>
      <c r="AI598" s="6"/>
      <c r="AJ598" s="6"/>
      <c r="AM598" s="6"/>
      <c r="AN598" s="6"/>
      <c r="AO598" s="6"/>
      <c r="AP598" s="6"/>
    </row>
    <row r="599" spans="1:42" ht="13.5" customHeight="1" x14ac:dyDescent="0.25">
      <c r="A599" s="1"/>
      <c r="B599" t="s">
        <v>269</v>
      </c>
      <c r="C599" s="9" t="s">
        <v>647</v>
      </c>
      <c r="D599" s="39">
        <v>40275</v>
      </c>
      <c r="E599">
        <v>9</v>
      </c>
      <c r="F599" t="s">
        <v>821</v>
      </c>
      <c r="G599" s="2" t="s">
        <v>196</v>
      </c>
      <c r="H599" s="6">
        <v>40</v>
      </c>
      <c r="I599" s="7">
        <v>3</v>
      </c>
      <c r="J599" s="35">
        <v>38</v>
      </c>
      <c r="K599" s="35">
        <v>42</v>
      </c>
      <c r="L599" s="35">
        <f>J599-K599</f>
        <v>-4</v>
      </c>
      <c r="M599" s="6">
        <v>31</v>
      </c>
      <c r="N599" s="7">
        <v>-1</v>
      </c>
      <c r="O599" s="35">
        <v>33</v>
      </c>
      <c r="P599" s="35">
        <v>30</v>
      </c>
      <c r="Q599" s="35">
        <f>O599-P599</f>
        <v>3</v>
      </c>
      <c r="R599" s="6">
        <v>18</v>
      </c>
      <c r="S599" s="7">
        <v>-1</v>
      </c>
      <c r="T599" s="35">
        <v>16</v>
      </c>
      <c r="U599" s="35">
        <v>19</v>
      </c>
      <c r="V599" s="35">
        <f>T599-U599</f>
        <v>-3</v>
      </c>
      <c r="W599" s="6">
        <v>9</v>
      </c>
      <c r="X599" s="7">
        <v>4</v>
      </c>
      <c r="Y599" s="8" t="s">
        <v>842</v>
      </c>
      <c r="AC599" s="6"/>
      <c r="AD599" s="6"/>
      <c r="AI599" s="6"/>
      <c r="AJ599" s="6"/>
      <c r="AM599" s="6"/>
      <c r="AN599" s="6"/>
      <c r="AO599" s="6"/>
      <c r="AP599" s="6"/>
    </row>
    <row r="600" spans="1:42" ht="13.5" customHeight="1" x14ac:dyDescent="0.25">
      <c r="A600" s="1"/>
      <c r="B600" t="s">
        <v>269</v>
      </c>
      <c r="C600" s="9" t="s">
        <v>647</v>
      </c>
      <c r="D600" s="39">
        <v>40275</v>
      </c>
      <c r="E600">
        <v>10</v>
      </c>
      <c r="F600" t="s">
        <v>521</v>
      </c>
      <c r="G600" s="2" t="s">
        <v>46</v>
      </c>
      <c r="H600" s="6">
        <v>37</v>
      </c>
      <c r="I600" s="7">
        <v>0</v>
      </c>
      <c r="J600" s="35">
        <v>38</v>
      </c>
      <c r="K600" s="35">
        <v>37</v>
      </c>
      <c r="L600" s="35">
        <f>J600-K600</f>
        <v>1</v>
      </c>
      <c r="M600" s="6">
        <v>27</v>
      </c>
      <c r="N600" s="7">
        <v>-1</v>
      </c>
      <c r="O600" s="35">
        <v>27</v>
      </c>
      <c r="P600" s="35">
        <v>26</v>
      </c>
      <c r="Q600" s="35">
        <f>O600-P600</f>
        <v>1</v>
      </c>
      <c r="R600" s="6">
        <v>22</v>
      </c>
      <c r="S600" s="7">
        <v>3</v>
      </c>
      <c r="T600" s="35">
        <v>18</v>
      </c>
      <c r="U600" s="35">
        <v>26</v>
      </c>
      <c r="V600" s="35">
        <f>T600-U600</f>
        <v>-8</v>
      </c>
      <c r="W600" s="6">
        <v>10</v>
      </c>
      <c r="X600" s="7">
        <v>1</v>
      </c>
      <c r="Y600" s="8" t="s">
        <v>842</v>
      </c>
      <c r="AC600" s="6"/>
      <c r="AD600" s="6"/>
      <c r="AI600" s="6"/>
      <c r="AJ600" s="6"/>
      <c r="AM600" s="6"/>
      <c r="AN600" s="6"/>
      <c r="AO600" s="6"/>
      <c r="AP600" s="6"/>
    </row>
    <row r="601" spans="1:42" ht="12.75" customHeight="1" x14ac:dyDescent="0.25">
      <c r="A601" s="1"/>
      <c r="B601" t="s">
        <v>269</v>
      </c>
      <c r="C601" s="9" t="s">
        <v>490</v>
      </c>
      <c r="D601" s="39">
        <v>40275</v>
      </c>
      <c r="E601">
        <v>15</v>
      </c>
      <c r="F601" s="4" t="s">
        <v>908</v>
      </c>
      <c r="G601" s="2"/>
      <c r="H601" s="6">
        <v>36</v>
      </c>
      <c r="I601" s="7">
        <v>-2</v>
      </c>
      <c r="M601" s="6">
        <v>33</v>
      </c>
      <c r="N601" s="7">
        <v>0</v>
      </c>
      <c r="R601" s="6">
        <v>22</v>
      </c>
      <c r="S601" s="7">
        <v>3</v>
      </c>
      <c r="W601" s="6">
        <v>3</v>
      </c>
      <c r="X601" s="7">
        <v>-2</v>
      </c>
      <c r="Y601" s="8" t="s">
        <v>718</v>
      </c>
      <c r="AI601" s="6"/>
      <c r="AJ601" s="6"/>
      <c r="AM601" s="6"/>
      <c r="AN601" s="6"/>
      <c r="AO601" s="6"/>
      <c r="AP601" s="6"/>
    </row>
    <row r="602" spans="1:42" ht="13.5" customHeight="1" x14ac:dyDescent="0.25">
      <c r="A602" s="1"/>
      <c r="B602" t="s">
        <v>269</v>
      </c>
      <c r="C602" s="9" t="s">
        <v>419</v>
      </c>
      <c r="D602" s="39">
        <v>40276</v>
      </c>
      <c r="E602">
        <v>10</v>
      </c>
      <c r="F602" t="s">
        <v>821</v>
      </c>
      <c r="G602" s="2" t="s">
        <v>196</v>
      </c>
      <c r="H602" s="6">
        <v>40</v>
      </c>
      <c r="I602" s="7">
        <v>0</v>
      </c>
      <c r="M602" s="6">
        <v>30</v>
      </c>
      <c r="N602" s="7">
        <v>-1</v>
      </c>
      <c r="R602" s="6">
        <v>20</v>
      </c>
      <c r="S602" s="7">
        <v>2</v>
      </c>
      <c r="W602" s="6">
        <v>10</v>
      </c>
      <c r="X602" s="7">
        <v>1</v>
      </c>
      <c r="Y602" s="8" t="s">
        <v>842</v>
      </c>
      <c r="AC602" s="6"/>
      <c r="AD602" s="6"/>
      <c r="AI602" s="6"/>
      <c r="AJ602" s="6"/>
      <c r="AM602" s="6"/>
      <c r="AN602" s="6"/>
      <c r="AO602" s="6"/>
      <c r="AP602" s="6"/>
    </row>
    <row r="603" spans="1:42" ht="12.75" customHeight="1" x14ac:dyDescent="0.25">
      <c r="A603" s="1"/>
      <c r="B603" t="s">
        <v>269</v>
      </c>
      <c r="C603" s="9" t="s">
        <v>522</v>
      </c>
      <c r="D603" s="39">
        <v>40276</v>
      </c>
      <c r="E603">
        <v>15</v>
      </c>
      <c r="F603" t="s">
        <v>521</v>
      </c>
      <c r="G603" s="2" t="s">
        <v>120</v>
      </c>
      <c r="H603" s="6">
        <v>36</v>
      </c>
      <c r="I603" s="7">
        <v>-1</v>
      </c>
      <c r="J603" s="35">
        <v>33</v>
      </c>
      <c r="K603" s="35">
        <v>38</v>
      </c>
      <c r="L603" s="35">
        <f>J603-K603</f>
        <v>-5</v>
      </c>
      <c r="M603" s="6">
        <v>27</v>
      </c>
      <c r="N603" s="7">
        <v>0</v>
      </c>
      <c r="O603" s="35">
        <v>29</v>
      </c>
      <c r="P603" s="35">
        <v>26</v>
      </c>
      <c r="Q603" s="35">
        <f>O603-P603</f>
        <v>3</v>
      </c>
      <c r="R603" s="6">
        <v>23</v>
      </c>
      <c r="S603" s="7">
        <v>1</v>
      </c>
      <c r="T603" s="35">
        <v>21</v>
      </c>
      <c r="U603" s="35">
        <v>25</v>
      </c>
      <c r="V603" s="35">
        <f>T603-U603</f>
        <v>-4</v>
      </c>
      <c r="W603" s="6">
        <v>9</v>
      </c>
      <c r="X603" s="7">
        <v>-1</v>
      </c>
      <c r="Y603" s="8" t="s">
        <v>842</v>
      </c>
      <c r="AI603" s="6"/>
      <c r="AJ603" s="6"/>
      <c r="AM603" s="6"/>
      <c r="AN603" s="6"/>
      <c r="AO603" s="6"/>
      <c r="AP603" s="6"/>
    </row>
    <row r="604" spans="1:42" ht="13.5" customHeight="1" x14ac:dyDescent="0.25">
      <c r="A604" s="1"/>
      <c r="B604" t="s">
        <v>269</v>
      </c>
      <c r="C604" s="9" t="s">
        <v>669</v>
      </c>
      <c r="D604" s="39">
        <v>40277</v>
      </c>
      <c r="E604">
        <v>11</v>
      </c>
      <c r="F604" t="s">
        <v>886</v>
      </c>
      <c r="G604" s="2" t="s">
        <v>915</v>
      </c>
      <c r="H604" s="6">
        <v>39</v>
      </c>
      <c r="I604" s="7">
        <v>2</v>
      </c>
      <c r="J604" s="35">
        <v>39</v>
      </c>
      <c r="K604" s="35">
        <v>39</v>
      </c>
      <c r="L604" s="35">
        <f>J604-K604</f>
        <v>0</v>
      </c>
      <c r="M604" s="6">
        <v>32</v>
      </c>
      <c r="N604" s="7">
        <v>2</v>
      </c>
      <c r="O604" s="35">
        <v>30</v>
      </c>
      <c r="P604" s="35">
        <v>33</v>
      </c>
      <c r="Q604" s="35">
        <f>O604-P604</f>
        <v>-3</v>
      </c>
      <c r="R604" s="6">
        <v>16</v>
      </c>
      <c r="S604" s="7">
        <v>-4</v>
      </c>
      <c r="T604" s="35">
        <v>15</v>
      </c>
      <c r="U604" s="35">
        <v>17</v>
      </c>
      <c r="V604" s="35">
        <f>T604-U604</f>
        <v>-2</v>
      </c>
      <c r="W604" s="6">
        <v>7</v>
      </c>
      <c r="X604" s="7">
        <v>0</v>
      </c>
      <c r="Y604" s="8" t="s">
        <v>639</v>
      </c>
      <c r="AC604" s="6"/>
      <c r="AD604" s="6"/>
      <c r="AI604" s="6"/>
      <c r="AJ604" s="6"/>
      <c r="AM604" s="6"/>
      <c r="AN604" s="6"/>
      <c r="AO604" s="6"/>
      <c r="AP604" s="6"/>
    </row>
    <row r="605" spans="1:42" ht="13.5" customHeight="1" x14ac:dyDescent="0.25">
      <c r="A605" s="1"/>
      <c r="B605" t="s">
        <v>269</v>
      </c>
      <c r="C605" s="9" t="s">
        <v>669</v>
      </c>
      <c r="D605" s="39">
        <v>40277</v>
      </c>
      <c r="E605">
        <v>11</v>
      </c>
      <c r="F605" t="s">
        <v>821</v>
      </c>
      <c r="G605" s="2" t="s">
        <v>192</v>
      </c>
      <c r="H605" s="6">
        <v>40</v>
      </c>
      <c r="I605" s="7">
        <v>0</v>
      </c>
      <c r="J605" s="35">
        <v>34</v>
      </c>
      <c r="K605" s="35">
        <v>42</v>
      </c>
      <c r="L605" s="35">
        <f>J605-K605</f>
        <v>-8</v>
      </c>
      <c r="M605" s="6">
        <v>32</v>
      </c>
      <c r="N605" s="7">
        <v>2</v>
      </c>
      <c r="O605" s="35">
        <v>33</v>
      </c>
      <c r="P605" s="35">
        <v>30</v>
      </c>
      <c r="Q605" s="35">
        <f>O605-P605</f>
        <v>3</v>
      </c>
      <c r="R605" s="6">
        <v>18</v>
      </c>
      <c r="S605" s="7">
        <v>-2</v>
      </c>
      <c r="T605" s="35">
        <v>19</v>
      </c>
      <c r="U605" s="35">
        <v>18</v>
      </c>
      <c r="V605" s="35">
        <f>T605-U605</f>
        <v>1</v>
      </c>
      <c r="W605" s="6">
        <v>8</v>
      </c>
      <c r="X605" s="7">
        <v>-2</v>
      </c>
      <c r="Y605" s="8" t="s">
        <v>842</v>
      </c>
      <c r="AI605" s="6"/>
      <c r="AJ605" s="6"/>
      <c r="AM605" s="6"/>
      <c r="AN605" s="6"/>
      <c r="AO605" s="6"/>
      <c r="AP605" s="6"/>
    </row>
    <row r="606" spans="1:42" ht="13.5" customHeight="1" x14ac:dyDescent="0.25">
      <c r="A606" s="1"/>
      <c r="B606" t="s">
        <v>269</v>
      </c>
      <c r="C606" s="9" t="s">
        <v>669</v>
      </c>
      <c r="D606" s="39">
        <v>40277</v>
      </c>
      <c r="E606">
        <v>11</v>
      </c>
      <c r="F606" t="s">
        <v>844</v>
      </c>
      <c r="G606" s="2" t="s">
        <v>124</v>
      </c>
      <c r="H606" s="6">
        <v>38</v>
      </c>
      <c r="I606" s="7">
        <v>1</v>
      </c>
      <c r="M606" s="6">
        <v>31</v>
      </c>
      <c r="N606" s="7">
        <v>1</v>
      </c>
      <c r="R606" s="6">
        <v>20</v>
      </c>
      <c r="S606" s="7">
        <v>0</v>
      </c>
      <c r="W606" s="6">
        <v>7</v>
      </c>
      <c r="X606" s="7">
        <v>0</v>
      </c>
      <c r="Y606" s="8" t="s">
        <v>842</v>
      </c>
      <c r="AI606" s="6"/>
      <c r="AJ606" s="6"/>
      <c r="AM606" s="6"/>
      <c r="AN606" s="6"/>
      <c r="AO606" s="6"/>
      <c r="AP606" s="6"/>
    </row>
    <row r="607" spans="1:42" ht="13.5" customHeight="1" x14ac:dyDescent="0.25">
      <c r="A607" s="1"/>
      <c r="B607" t="s">
        <v>269</v>
      </c>
      <c r="C607" s="9" t="s">
        <v>623</v>
      </c>
      <c r="D607" s="39">
        <v>40277</v>
      </c>
      <c r="E607">
        <v>13</v>
      </c>
      <c r="F607" t="s">
        <v>678</v>
      </c>
      <c r="G607" s="2" t="s">
        <v>82</v>
      </c>
      <c r="H607" s="6">
        <v>37</v>
      </c>
      <c r="I607" s="7">
        <v>-1</v>
      </c>
      <c r="M607" s="6">
        <v>31</v>
      </c>
      <c r="N607" s="7">
        <v>1</v>
      </c>
      <c r="R607" s="6">
        <v>20</v>
      </c>
      <c r="S607" s="7">
        <v>-1</v>
      </c>
      <c r="W607" s="6">
        <v>6</v>
      </c>
      <c r="X607" s="7">
        <v>-2</v>
      </c>
      <c r="Y607" s="8" t="s">
        <v>639</v>
      </c>
      <c r="AI607" s="6"/>
      <c r="AJ607" s="6"/>
      <c r="AM607" s="6"/>
      <c r="AN607" s="6"/>
      <c r="AO607" s="6"/>
      <c r="AP607" s="6"/>
    </row>
    <row r="608" spans="1:42" ht="13.5" customHeight="1" x14ac:dyDescent="0.25">
      <c r="A608" s="1"/>
      <c r="B608" t="s">
        <v>269</v>
      </c>
      <c r="C608" s="9" t="s">
        <v>444</v>
      </c>
      <c r="D608" s="39">
        <v>40277</v>
      </c>
      <c r="E608">
        <v>13</v>
      </c>
      <c r="F608" t="s">
        <v>903</v>
      </c>
      <c r="G608" s="2" t="s">
        <v>42</v>
      </c>
      <c r="H608" s="6">
        <v>39</v>
      </c>
      <c r="I608" s="7">
        <v>0</v>
      </c>
      <c r="J608" s="35">
        <v>40</v>
      </c>
      <c r="K608" s="35">
        <v>37</v>
      </c>
      <c r="L608" s="35">
        <f t="shared" ref="L608:L618" si="28">J608-K608</f>
        <v>3</v>
      </c>
      <c r="M608" s="6">
        <v>31</v>
      </c>
      <c r="N608" s="7">
        <v>2</v>
      </c>
      <c r="O608" s="35">
        <v>29</v>
      </c>
      <c r="P608" s="35">
        <v>32</v>
      </c>
      <c r="Q608" s="35">
        <f t="shared" ref="Q608:Q613" si="29">O608-P608</f>
        <v>-3</v>
      </c>
      <c r="R608" s="6">
        <v>17</v>
      </c>
      <c r="S608" s="7">
        <v>0</v>
      </c>
      <c r="T608" s="35">
        <v>15</v>
      </c>
      <c r="U608" s="35">
        <v>19</v>
      </c>
      <c r="V608" s="35">
        <f t="shared" ref="V608:V613" si="30">T608-U608</f>
        <v>-4</v>
      </c>
      <c r="W608" s="6">
        <v>8</v>
      </c>
      <c r="X608" s="7">
        <v>-2</v>
      </c>
      <c r="Y608" s="3"/>
      <c r="AI608" s="6"/>
      <c r="AJ608" s="6"/>
      <c r="AM608" s="6"/>
      <c r="AN608" s="6"/>
      <c r="AO608" s="6"/>
      <c r="AP608" s="6"/>
    </row>
    <row r="609" spans="1:42" x14ac:dyDescent="0.25">
      <c r="A609" s="1"/>
      <c r="B609" t="s">
        <v>269</v>
      </c>
      <c r="C609" s="9" t="s">
        <v>444</v>
      </c>
      <c r="D609" s="39">
        <v>40277</v>
      </c>
      <c r="E609">
        <v>13</v>
      </c>
      <c r="F609" t="s">
        <v>905</v>
      </c>
      <c r="G609" s="2" t="s">
        <v>146</v>
      </c>
      <c r="H609" s="6">
        <v>38</v>
      </c>
      <c r="I609" s="7">
        <v>1</v>
      </c>
      <c r="J609" s="35">
        <v>38</v>
      </c>
      <c r="K609" s="35">
        <v>27</v>
      </c>
      <c r="L609" s="35">
        <f t="shared" si="28"/>
        <v>11</v>
      </c>
      <c r="M609" s="6">
        <v>28</v>
      </c>
      <c r="N609" s="7">
        <v>2</v>
      </c>
      <c r="O609" s="35">
        <v>28</v>
      </c>
      <c r="P609" s="35">
        <v>28</v>
      </c>
      <c r="Q609" s="35">
        <f t="shared" si="29"/>
        <v>0</v>
      </c>
      <c r="R609" s="6">
        <v>22</v>
      </c>
      <c r="S609" s="7">
        <v>0</v>
      </c>
      <c r="T609" s="35">
        <v>20</v>
      </c>
      <c r="U609" s="35">
        <v>23</v>
      </c>
      <c r="V609" s="35">
        <f t="shared" si="30"/>
        <v>-3</v>
      </c>
      <c r="W609" s="6">
        <v>10</v>
      </c>
      <c r="X609" s="7">
        <v>-1</v>
      </c>
      <c r="Y609" s="8" t="s">
        <v>842</v>
      </c>
      <c r="AI609" s="6"/>
      <c r="AJ609" s="6"/>
      <c r="AM609" s="6"/>
      <c r="AN609" s="6"/>
      <c r="AO609" s="6"/>
      <c r="AP609" s="6"/>
    </row>
    <row r="610" spans="1:42" ht="13.5" customHeight="1" x14ac:dyDescent="0.25">
      <c r="A610" s="1"/>
      <c r="B610" t="s">
        <v>269</v>
      </c>
      <c r="C610" s="9" t="s">
        <v>337</v>
      </c>
      <c r="D610" s="39">
        <v>40278</v>
      </c>
      <c r="E610">
        <v>12</v>
      </c>
      <c r="F610" t="s">
        <v>821</v>
      </c>
      <c r="G610" s="2" t="s">
        <v>196</v>
      </c>
      <c r="H610" s="6">
        <v>37</v>
      </c>
      <c r="I610" s="7">
        <v>-3</v>
      </c>
      <c r="J610" s="35">
        <v>32</v>
      </c>
      <c r="K610" s="35">
        <v>41</v>
      </c>
      <c r="L610" s="35">
        <f t="shared" si="28"/>
        <v>-9</v>
      </c>
      <c r="M610" s="6">
        <v>31</v>
      </c>
      <c r="N610" s="7">
        <v>-1</v>
      </c>
      <c r="O610" s="35">
        <v>34</v>
      </c>
      <c r="P610" s="35">
        <v>29</v>
      </c>
      <c r="Q610" s="35">
        <f t="shared" si="29"/>
        <v>5</v>
      </c>
      <c r="R610" s="6">
        <v>20</v>
      </c>
      <c r="S610" s="7">
        <v>2</v>
      </c>
      <c r="T610" s="35">
        <v>20</v>
      </c>
      <c r="U610" s="35">
        <v>19</v>
      </c>
      <c r="V610" s="35">
        <f t="shared" si="30"/>
        <v>1</v>
      </c>
      <c r="W610" s="6">
        <v>6</v>
      </c>
      <c r="X610" s="7">
        <v>-2</v>
      </c>
      <c r="Y610" s="8" t="s">
        <v>842</v>
      </c>
      <c r="AI610" s="6"/>
      <c r="AJ610" s="6"/>
      <c r="AM610" s="6"/>
      <c r="AN610" s="6"/>
      <c r="AO610" s="6"/>
      <c r="AP610" s="6"/>
    </row>
    <row r="611" spans="1:42" ht="13.5" customHeight="1" x14ac:dyDescent="0.25">
      <c r="A611" s="1"/>
      <c r="B611" t="s">
        <v>269</v>
      </c>
      <c r="C611" s="9" t="s">
        <v>337</v>
      </c>
      <c r="D611" s="39">
        <v>40278</v>
      </c>
      <c r="E611">
        <v>12</v>
      </c>
      <c r="F611" t="s">
        <v>886</v>
      </c>
      <c r="G611" s="2" t="s">
        <v>916</v>
      </c>
      <c r="H611" s="6">
        <v>37</v>
      </c>
      <c r="I611" s="7">
        <v>-2</v>
      </c>
      <c r="J611" s="35">
        <v>36</v>
      </c>
      <c r="K611" s="35">
        <v>37</v>
      </c>
      <c r="L611" s="35">
        <f t="shared" si="28"/>
        <v>-1</v>
      </c>
      <c r="M611" s="6">
        <v>30</v>
      </c>
      <c r="N611" s="7">
        <v>-2</v>
      </c>
      <c r="O611" s="35">
        <v>30</v>
      </c>
      <c r="P611" s="35">
        <v>31</v>
      </c>
      <c r="Q611" s="35">
        <f t="shared" si="29"/>
        <v>-1</v>
      </c>
      <c r="R611" s="6">
        <v>20</v>
      </c>
      <c r="S611" s="7">
        <v>4</v>
      </c>
      <c r="T611" s="35">
        <v>20</v>
      </c>
      <c r="U611" s="35">
        <v>21</v>
      </c>
      <c r="V611" s="35">
        <f t="shared" si="30"/>
        <v>-1</v>
      </c>
      <c r="W611" s="6">
        <v>7</v>
      </c>
      <c r="X611" s="7">
        <v>0</v>
      </c>
      <c r="Y611" s="8" t="s">
        <v>639</v>
      </c>
      <c r="AI611" s="6"/>
      <c r="AJ611" s="6"/>
      <c r="AM611" s="6"/>
      <c r="AN611" s="6"/>
      <c r="AO611" s="6"/>
      <c r="AP611" s="6"/>
    </row>
    <row r="612" spans="1:42" ht="12.75" customHeight="1" x14ac:dyDescent="0.25">
      <c r="A612" s="1"/>
      <c r="B612" t="s">
        <v>269</v>
      </c>
      <c r="C612" s="9" t="s">
        <v>562</v>
      </c>
      <c r="D612" s="39">
        <v>40279</v>
      </c>
      <c r="E612">
        <v>13</v>
      </c>
      <c r="F612" t="s">
        <v>821</v>
      </c>
      <c r="G612" s="2" t="s">
        <v>196</v>
      </c>
      <c r="H612" s="6">
        <v>39</v>
      </c>
      <c r="I612" s="7">
        <v>2</v>
      </c>
      <c r="J612" s="35">
        <v>38</v>
      </c>
      <c r="K612" s="35">
        <v>41</v>
      </c>
      <c r="L612" s="35">
        <f t="shared" si="28"/>
        <v>-3</v>
      </c>
      <c r="M612" s="6">
        <v>33</v>
      </c>
      <c r="N612" s="7">
        <v>2</v>
      </c>
      <c r="O612" s="35">
        <v>33</v>
      </c>
      <c r="P612" s="35">
        <v>32</v>
      </c>
      <c r="Q612" s="35">
        <f t="shared" si="29"/>
        <v>1</v>
      </c>
      <c r="R612" s="6">
        <v>20</v>
      </c>
      <c r="S612" s="7">
        <v>0</v>
      </c>
      <c r="T612" s="35">
        <v>19</v>
      </c>
      <c r="U612" s="35">
        <v>20</v>
      </c>
      <c r="V612" s="35">
        <f t="shared" si="30"/>
        <v>-1</v>
      </c>
      <c r="W612" s="6">
        <v>6</v>
      </c>
      <c r="X612" s="7">
        <v>0</v>
      </c>
      <c r="Y612" s="8" t="s">
        <v>842</v>
      </c>
      <c r="AI612" s="6"/>
      <c r="AJ612" s="6"/>
      <c r="AM612" s="6"/>
      <c r="AN612" s="6"/>
      <c r="AO612" s="6"/>
      <c r="AP612" s="6"/>
    </row>
    <row r="613" spans="1:42" ht="12.75" customHeight="1" x14ac:dyDescent="0.25">
      <c r="A613" s="1"/>
      <c r="B613" t="s">
        <v>269</v>
      </c>
      <c r="C613" s="9" t="s">
        <v>562</v>
      </c>
      <c r="D613" s="39">
        <v>40279</v>
      </c>
      <c r="E613">
        <v>13</v>
      </c>
      <c r="F613" t="s">
        <v>886</v>
      </c>
      <c r="G613" s="2" t="s">
        <v>916</v>
      </c>
      <c r="H613" s="6">
        <v>36</v>
      </c>
      <c r="I613" s="7">
        <v>-1</v>
      </c>
      <c r="J613" s="35">
        <v>37</v>
      </c>
      <c r="K613" s="35">
        <v>35</v>
      </c>
      <c r="L613" s="35">
        <f t="shared" si="28"/>
        <v>2</v>
      </c>
      <c r="M613" s="6">
        <v>31</v>
      </c>
      <c r="N613" s="7">
        <v>1</v>
      </c>
      <c r="O613" s="35">
        <v>31</v>
      </c>
      <c r="P613" s="35">
        <v>31</v>
      </c>
      <c r="Q613" s="35">
        <f t="shared" si="29"/>
        <v>0</v>
      </c>
      <c r="R613" s="6">
        <v>19</v>
      </c>
      <c r="S613" s="7">
        <v>-1</v>
      </c>
      <c r="T613" s="35">
        <v>18</v>
      </c>
      <c r="U613" s="35">
        <v>21</v>
      </c>
      <c r="V613" s="35">
        <f t="shared" si="30"/>
        <v>-3</v>
      </c>
      <c r="W613" s="6">
        <v>5</v>
      </c>
      <c r="X613" s="7">
        <v>-2</v>
      </c>
      <c r="Y613" s="8" t="s">
        <v>639</v>
      </c>
      <c r="AI613" s="6"/>
      <c r="AJ613" s="6"/>
      <c r="AM613" s="6"/>
      <c r="AN613" s="6"/>
      <c r="AO613" s="6"/>
      <c r="AP613" s="6"/>
    </row>
    <row r="614" spans="1:42" ht="12.75" customHeight="1" x14ac:dyDescent="0.25">
      <c r="A614" s="1"/>
      <c r="B614" t="s">
        <v>269</v>
      </c>
      <c r="C614" s="9" t="s">
        <v>340</v>
      </c>
      <c r="D614" s="39">
        <v>40280</v>
      </c>
      <c r="E614">
        <v>13</v>
      </c>
      <c r="F614" t="s">
        <v>830</v>
      </c>
      <c r="G614" s="2" t="s">
        <v>224</v>
      </c>
      <c r="H614" s="6">
        <v>36</v>
      </c>
      <c r="I614" s="7">
        <v>-3</v>
      </c>
      <c r="M614" s="6">
        <v>33</v>
      </c>
      <c r="N614" s="7">
        <v>1</v>
      </c>
      <c r="R614" s="6">
        <v>21</v>
      </c>
      <c r="S614" s="7">
        <v>0</v>
      </c>
      <c r="W614" s="6">
        <v>3</v>
      </c>
      <c r="X614" s="7">
        <v>-4</v>
      </c>
      <c r="Y614" s="8" t="s">
        <v>639</v>
      </c>
      <c r="AI614" s="6"/>
      <c r="AJ614" s="6"/>
      <c r="AM614" s="6"/>
      <c r="AN614" s="6"/>
      <c r="AO614" s="6"/>
      <c r="AP614" s="6"/>
    </row>
    <row r="615" spans="1:42" ht="12.75" customHeight="1" x14ac:dyDescent="0.25">
      <c r="A615" s="1"/>
      <c r="B615" t="s">
        <v>269</v>
      </c>
      <c r="C615" s="9" t="s">
        <v>340</v>
      </c>
      <c r="D615" s="39">
        <v>40280</v>
      </c>
      <c r="E615">
        <v>14</v>
      </c>
      <c r="F615" t="s">
        <v>821</v>
      </c>
      <c r="G615" s="2" t="s">
        <v>196</v>
      </c>
      <c r="H615" s="6">
        <v>39</v>
      </c>
      <c r="I615" s="7">
        <v>0</v>
      </c>
      <c r="J615" s="35">
        <v>37</v>
      </c>
      <c r="K615" s="35">
        <v>41</v>
      </c>
      <c r="L615" s="35">
        <f t="shared" si="28"/>
        <v>-4</v>
      </c>
      <c r="M615" s="6">
        <v>31</v>
      </c>
      <c r="N615" s="7">
        <v>-2</v>
      </c>
      <c r="O615" s="35">
        <v>31</v>
      </c>
      <c r="P615" s="35">
        <v>32</v>
      </c>
      <c r="Q615" s="35">
        <f>O615-P615</f>
        <v>-1</v>
      </c>
      <c r="R615" s="6">
        <v>20</v>
      </c>
      <c r="S615" s="7">
        <v>0</v>
      </c>
      <c r="T615" s="35">
        <v>21</v>
      </c>
      <c r="U615" s="35">
        <v>19</v>
      </c>
      <c r="V615" s="35">
        <f>T615-U615</f>
        <v>2</v>
      </c>
      <c r="W615" s="6">
        <v>8</v>
      </c>
      <c r="X615" s="7">
        <v>2</v>
      </c>
      <c r="Y615" s="8" t="s">
        <v>842</v>
      </c>
      <c r="AI615" s="6"/>
      <c r="AJ615" s="6"/>
      <c r="AM615" s="6"/>
      <c r="AN615" s="6"/>
      <c r="AO615" s="6"/>
      <c r="AP615" s="6"/>
    </row>
    <row r="616" spans="1:42" ht="12.75" customHeight="1" x14ac:dyDescent="0.25">
      <c r="A616" s="1"/>
      <c r="B616" t="s">
        <v>269</v>
      </c>
      <c r="C616" s="9" t="s">
        <v>340</v>
      </c>
      <c r="D616" s="39">
        <v>40280</v>
      </c>
      <c r="E616">
        <v>15</v>
      </c>
      <c r="F616" t="s">
        <v>886</v>
      </c>
      <c r="G616" s="2" t="s">
        <v>916</v>
      </c>
      <c r="H616" s="6">
        <v>35</v>
      </c>
      <c r="I616" s="7">
        <v>-1</v>
      </c>
      <c r="J616" s="35">
        <v>39</v>
      </c>
      <c r="K616" s="35">
        <v>32</v>
      </c>
      <c r="L616" s="35">
        <f t="shared" si="28"/>
        <v>7</v>
      </c>
      <c r="M616" s="6">
        <v>29</v>
      </c>
      <c r="N616" s="7">
        <v>-2</v>
      </c>
      <c r="O616" s="35">
        <v>27</v>
      </c>
      <c r="P616" s="35">
        <v>32</v>
      </c>
      <c r="Q616" s="35">
        <f>O616-P616</f>
        <v>-5</v>
      </c>
      <c r="R616" s="6">
        <v>21</v>
      </c>
      <c r="S616" s="7">
        <v>2</v>
      </c>
      <c r="T616" s="35">
        <v>19</v>
      </c>
      <c r="U616" s="35">
        <v>24</v>
      </c>
      <c r="V616" s="35">
        <f>T616-U616</f>
        <v>-5</v>
      </c>
      <c r="W616" s="6">
        <v>6</v>
      </c>
      <c r="X616" s="7">
        <v>1</v>
      </c>
      <c r="Y616" s="8" t="s">
        <v>639</v>
      </c>
      <c r="Z616" t="s">
        <v>917</v>
      </c>
      <c r="AI616" s="6"/>
      <c r="AJ616" s="6"/>
      <c r="AM616" s="6"/>
      <c r="AN616" s="6"/>
      <c r="AO616" s="6"/>
      <c r="AP616" s="6"/>
    </row>
    <row r="617" spans="1:42" ht="12.75" customHeight="1" x14ac:dyDescent="0.25">
      <c r="A617" s="1"/>
      <c r="B617" t="s">
        <v>269</v>
      </c>
      <c r="C617" s="9" t="s">
        <v>594</v>
      </c>
      <c r="D617" s="39">
        <v>40281</v>
      </c>
      <c r="E617">
        <v>15</v>
      </c>
      <c r="F617" t="s">
        <v>821</v>
      </c>
      <c r="G617" s="2" t="s">
        <v>196</v>
      </c>
      <c r="H617" s="6">
        <v>41</v>
      </c>
      <c r="I617" s="7">
        <v>2</v>
      </c>
      <c r="J617" s="35">
        <v>41</v>
      </c>
      <c r="K617" s="35">
        <v>41</v>
      </c>
      <c r="L617" s="35">
        <f t="shared" si="28"/>
        <v>0</v>
      </c>
      <c r="M617" s="6">
        <v>32</v>
      </c>
      <c r="N617" s="7">
        <v>1</v>
      </c>
      <c r="O617" s="35">
        <v>30</v>
      </c>
      <c r="P617" s="35">
        <v>33</v>
      </c>
      <c r="Q617" s="35">
        <f>O617-P617</f>
        <v>-3</v>
      </c>
      <c r="R617" s="6">
        <v>18</v>
      </c>
      <c r="S617" s="7">
        <v>-2</v>
      </c>
      <c r="T617" s="35">
        <v>19</v>
      </c>
      <c r="U617" s="35">
        <v>18</v>
      </c>
      <c r="V617" s="35">
        <f>T617-U617</f>
        <v>1</v>
      </c>
      <c r="W617" s="6">
        <v>9</v>
      </c>
      <c r="X617" s="7">
        <v>1</v>
      </c>
      <c r="Y617" s="8" t="s">
        <v>842</v>
      </c>
      <c r="AI617" s="6"/>
      <c r="AJ617" s="6"/>
      <c r="AM617" s="6"/>
      <c r="AN617" s="6"/>
      <c r="AO617" s="6"/>
      <c r="AP617" s="6"/>
    </row>
    <row r="618" spans="1:42" ht="12.75" customHeight="1" x14ac:dyDescent="0.25">
      <c r="A618" s="1"/>
      <c r="B618" t="s">
        <v>269</v>
      </c>
      <c r="C618" s="9" t="s">
        <v>692</v>
      </c>
      <c r="D618" s="39">
        <v>40282</v>
      </c>
      <c r="E618">
        <v>16</v>
      </c>
      <c r="F618" t="s">
        <v>821</v>
      </c>
      <c r="G618" s="2" t="s">
        <v>196</v>
      </c>
      <c r="H618" s="6">
        <v>37</v>
      </c>
      <c r="I618" s="7">
        <v>-4</v>
      </c>
      <c r="J618" s="35">
        <v>36</v>
      </c>
      <c r="K618" s="35">
        <v>37</v>
      </c>
      <c r="L618" s="35">
        <f t="shared" si="28"/>
        <v>-1</v>
      </c>
      <c r="M618" s="6">
        <v>31</v>
      </c>
      <c r="N618" s="7">
        <v>-1</v>
      </c>
      <c r="O618" s="35">
        <v>30</v>
      </c>
      <c r="P618" s="35">
        <v>32</v>
      </c>
      <c r="Q618" s="35">
        <f>O618-P618</f>
        <v>-2</v>
      </c>
      <c r="R618" s="6">
        <v>22</v>
      </c>
      <c r="S618" s="7">
        <v>4</v>
      </c>
      <c r="T618" s="35">
        <v>23</v>
      </c>
      <c r="U618" s="35">
        <v>22</v>
      </c>
      <c r="V618" s="35">
        <f>T618-U618</f>
        <v>1</v>
      </c>
      <c r="W618" s="6">
        <v>6</v>
      </c>
      <c r="X618" s="7">
        <v>-3</v>
      </c>
      <c r="Y618" s="8" t="s">
        <v>842</v>
      </c>
      <c r="AI618" s="6"/>
      <c r="AJ618" s="6"/>
      <c r="AM618" s="6"/>
      <c r="AN618" s="6"/>
      <c r="AO618" s="6"/>
      <c r="AP618" s="6"/>
    </row>
    <row r="619" spans="1:42" ht="12.75" customHeight="1" x14ac:dyDescent="0.25">
      <c r="A619" s="1"/>
      <c r="B619" t="s">
        <v>269</v>
      </c>
      <c r="C619" s="9" t="s">
        <v>692</v>
      </c>
      <c r="D619" s="39">
        <v>40282</v>
      </c>
      <c r="E619">
        <v>18</v>
      </c>
      <c r="F619" t="s">
        <v>678</v>
      </c>
      <c r="G619" s="2" t="s">
        <v>194</v>
      </c>
      <c r="H619" s="6">
        <v>34</v>
      </c>
      <c r="I619" s="7">
        <v>-3</v>
      </c>
      <c r="M619" s="6">
        <v>29</v>
      </c>
      <c r="N619" s="7">
        <v>-2</v>
      </c>
      <c r="R619" s="6">
        <v>27</v>
      </c>
      <c r="S619" s="7">
        <v>7</v>
      </c>
      <c r="W619" s="6">
        <v>5</v>
      </c>
      <c r="X619" s="7">
        <v>-1</v>
      </c>
      <c r="Y619" s="8" t="s">
        <v>639</v>
      </c>
      <c r="AI619" s="6"/>
      <c r="AJ619" s="6"/>
      <c r="AM619" s="6"/>
      <c r="AN619" s="6"/>
      <c r="AO619" s="6"/>
      <c r="AP619" s="6"/>
    </row>
    <row r="620" spans="1:42" ht="12.75" customHeight="1" x14ac:dyDescent="0.25">
      <c r="A620" s="1"/>
      <c r="B620" t="s">
        <v>269</v>
      </c>
      <c r="C620" s="9" t="s">
        <v>350</v>
      </c>
      <c r="D620" s="39">
        <v>40282</v>
      </c>
      <c r="E620">
        <v>21</v>
      </c>
      <c r="F620" t="s">
        <v>521</v>
      </c>
      <c r="G620" s="2" t="s">
        <v>120</v>
      </c>
      <c r="H620" s="6">
        <v>31</v>
      </c>
      <c r="I620" s="7">
        <v>-5</v>
      </c>
      <c r="J620" s="35">
        <v>32</v>
      </c>
      <c r="K620" s="35">
        <v>31</v>
      </c>
      <c r="L620" s="35">
        <f>J620-K620</f>
        <v>1</v>
      </c>
      <c r="M620" s="6">
        <v>26</v>
      </c>
      <c r="N620" s="7">
        <v>-1</v>
      </c>
      <c r="O620" s="35">
        <v>25</v>
      </c>
      <c r="P620" s="35">
        <v>26</v>
      </c>
      <c r="Q620" s="35">
        <f>O620-P620</f>
        <v>-1</v>
      </c>
      <c r="R620" s="6">
        <v>30</v>
      </c>
      <c r="S620" s="7">
        <v>7</v>
      </c>
      <c r="T620" s="35">
        <v>29</v>
      </c>
      <c r="U620" s="35">
        <v>32</v>
      </c>
      <c r="V620" s="35">
        <f>T620-U620</f>
        <v>-3</v>
      </c>
      <c r="W620" s="104">
        <v>5</v>
      </c>
      <c r="X620" s="7">
        <v>-4</v>
      </c>
      <c r="Y620" s="8" t="s">
        <v>842</v>
      </c>
      <c r="AI620" s="6"/>
      <c r="AJ620" s="6"/>
      <c r="AM620" s="6"/>
      <c r="AN620" s="6"/>
      <c r="AO620" s="6"/>
      <c r="AP620" s="6"/>
    </row>
    <row r="621" spans="1:42" ht="12.75" customHeight="1" x14ac:dyDescent="0.25">
      <c r="A621" s="1"/>
      <c r="B621" t="s">
        <v>269</v>
      </c>
      <c r="C621" s="9" t="s">
        <v>541</v>
      </c>
      <c r="D621" s="39">
        <v>40282</v>
      </c>
      <c r="E621">
        <v>22</v>
      </c>
      <c r="F621" s="4" t="s">
        <v>908</v>
      </c>
      <c r="G621" s="2"/>
      <c r="H621" s="6">
        <v>34</v>
      </c>
      <c r="I621" s="7">
        <v>-2</v>
      </c>
      <c r="M621" s="6">
        <v>29</v>
      </c>
      <c r="N621" s="7">
        <v>-4</v>
      </c>
      <c r="R621" s="6">
        <v>30</v>
      </c>
      <c r="S621" s="7">
        <v>8</v>
      </c>
      <c r="W621" s="104">
        <v>5</v>
      </c>
      <c r="X621" s="7">
        <v>2</v>
      </c>
      <c r="Y621" s="8" t="s">
        <v>718</v>
      </c>
      <c r="AC621" s="6"/>
      <c r="AD621" s="6"/>
      <c r="AF621" s="6"/>
      <c r="AG621" s="6"/>
      <c r="AM621" s="6"/>
      <c r="AN621" s="6"/>
      <c r="AO621" s="6"/>
      <c r="AP621" s="6"/>
    </row>
    <row r="622" spans="1:42" ht="12.75" customHeight="1" x14ac:dyDescent="0.25">
      <c r="A622" s="1"/>
      <c r="B622" t="s">
        <v>269</v>
      </c>
      <c r="C622" s="9" t="s">
        <v>690</v>
      </c>
      <c r="D622" s="39">
        <v>40283</v>
      </c>
      <c r="E622">
        <v>16</v>
      </c>
      <c r="F622" t="s">
        <v>886</v>
      </c>
      <c r="G622" s="2" t="s">
        <v>102</v>
      </c>
      <c r="H622" s="6">
        <v>35</v>
      </c>
      <c r="I622" s="7"/>
      <c r="M622" s="6">
        <v>28</v>
      </c>
      <c r="N622" s="7"/>
      <c r="R622" s="6">
        <v>24</v>
      </c>
      <c r="S622" s="7"/>
      <c r="W622" s="6">
        <v>7</v>
      </c>
      <c r="X622" s="7">
        <v>1</v>
      </c>
      <c r="Y622" s="8" t="s">
        <v>918</v>
      </c>
      <c r="AI622" s="6"/>
      <c r="AJ622" s="6"/>
      <c r="AM622" s="6"/>
      <c r="AN622" s="6"/>
      <c r="AO622" s="6"/>
      <c r="AP622" s="6"/>
    </row>
    <row r="623" spans="1:42" ht="12.75" customHeight="1" x14ac:dyDescent="0.25">
      <c r="A623" s="1"/>
      <c r="B623" t="s">
        <v>269</v>
      </c>
      <c r="C623" s="9" t="s">
        <v>319</v>
      </c>
      <c r="D623" s="39">
        <v>40283</v>
      </c>
      <c r="E623">
        <v>18</v>
      </c>
      <c r="F623" t="s">
        <v>912</v>
      </c>
      <c r="G623" s="2" t="s">
        <v>913</v>
      </c>
      <c r="H623" s="6">
        <v>27</v>
      </c>
      <c r="I623" s="7">
        <v>-10</v>
      </c>
      <c r="M623" s="6">
        <v>23</v>
      </c>
      <c r="N623" s="7">
        <v>-8</v>
      </c>
      <c r="R623" s="6">
        <v>33</v>
      </c>
      <c r="S623" s="7">
        <v>12</v>
      </c>
      <c r="W623" s="104">
        <v>4</v>
      </c>
      <c r="X623" s="7">
        <v>-2</v>
      </c>
      <c r="Y623" s="3"/>
      <c r="AC623" s="6"/>
      <c r="AD623" s="6"/>
      <c r="AF623" s="6"/>
      <c r="AG623" s="6"/>
      <c r="AI623" s="6"/>
      <c r="AJ623" s="6"/>
      <c r="AM623" s="6"/>
      <c r="AN623" s="6"/>
      <c r="AO623" s="6"/>
      <c r="AP623" s="6"/>
    </row>
    <row r="624" spans="1:42" ht="12.75" customHeight="1" x14ac:dyDescent="0.25">
      <c r="A624" s="1"/>
      <c r="B624" t="s">
        <v>269</v>
      </c>
      <c r="C624" s="9" t="s">
        <v>627</v>
      </c>
      <c r="D624" s="39">
        <v>40285</v>
      </c>
      <c r="E624">
        <v>17</v>
      </c>
      <c r="F624" t="s">
        <v>821</v>
      </c>
      <c r="G624" s="2" t="s">
        <v>196</v>
      </c>
      <c r="H624" s="6">
        <v>33</v>
      </c>
      <c r="I624" s="7">
        <v>-4</v>
      </c>
      <c r="M624" s="6">
        <v>28</v>
      </c>
      <c r="N624" s="7">
        <v>-3</v>
      </c>
      <c r="R624" s="6">
        <v>30</v>
      </c>
      <c r="S624" s="7">
        <v>8</v>
      </c>
      <c r="W624" s="104">
        <v>5</v>
      </c>
      <c r="X624" s="7">
        <v>-1</v>
      </c>
      <c r="Y624" s="8" t="s">
        <v>842</v>
      </c>
      <c r="AI624" s="6"/>
      <c r="AJ624" s="6"/>
      <c r="AM624" s="6"/>
      <c r="AN624" s="6"/>
      <c r="AO624" s="6"/>
      <c r="AP624" s="6"/>
    </row>
    <row r="625" spans="1:42" ht="12.75" customHeight="1" x14ac:dyDescent="0.25">
      <c r="A625" s="1"/>
      <c r="B625" t="s">
        <v>269</v>
      </c>
      <c r="C625" s="9" t="s">
        <v>640</v>
      </c>
      <c r="D625" s="39">
        <v>40284</v>
      </c>
      <c r="E625">
        <v>18</v>
      </c>
      <c r="F625" t="s">
        <v>844</v>
      </c>
      <c r="G625" s="2" t="s">
        <v>124</v>
      </c>
      <c r="H625" s="6">
        <v>31</v>
      </c>
      <c r="I625" s="7">
        <v>-7</v>
      </c>
      <c r="M625" s="6">
        <v>28</v>
      </c>
      <c r="N625" s="7">
        <v>-3</v>
      </c>
      <c r="R625" s="6">
        <v>32</v>
      </c>
      <c r="S625" s="7">
        <v>12</v>
      </c>
      <c r="W625" s="104">
        <v>3</v>
      </c>
      <c r="X625" s="7">
        <v>-4</v>
      </c>
      <c r="Y625" s="8" t="s">
        <v>842</v>
      </c>
      <c r="AI625" s="6"/>
      <c r="AJ625" s="6"/>
      <c r="AM625" s="6"/>
      <c r="AN625" s="6"/>
      <c r="AO625" s="6"/>
      <c r="AP625" s="6"/>
    </row>
    <row r="626" spans="1:42" ht="12.75" customHeight="1" x14ac:dyDescent="0.25">
      <c r="A626" s="1"/>
      <c r="B626" t="s">
        <v>269</v>
      </c>
      <c r="C626" s="9" t="s">
        <v>640</v>
      </c>
      <c r="D626" s="39">
        <v>40284</v>
      </c>
      <c r="E626">
        <v>18</v>
      </c>
      <c r="F626" t="s">
        <v>821</v>
      </c>
      <c r="G626" s="2" t="s">
        <v>192</v>
      </c>
      <c r="H626" s="6">
        <v>33</v>
      </c>
      <c r="I626" s="7">
        <v>0</v>
      </c>
      <c r="J626" s="35">
        <v>32</v>
      </c>
      <c r="K626" s="35">
        <v>34</v>
      </c>
      <c r="L626" s="35">
        <f>J626-K626</f>
        <v>-2</v>
      </c>
      <c r="M626" s="6">
        <v>30</v>
      </c>
      <c r="N626" s="7">
        <v>2</v>
      </c>
      <c r="O626" s="35">
        <v>31</v>
      </c>
      <c r="P626" s="35">
        <v>28</v>
      </c>
      <c r="Q626" s="35">
        <f>O626-P626</f>
        <v>3</v>
      </c>
      <c r="R626" s="6">
        <v>29</v>
      </c>
      <c r="S626" s="7">
        <v>-1</v>
      </c>
      <c r="T626" s="35">
        <v>27</v>
      </c>
      <c r="U626" s="35">
        <v>31</v>
      </c>
      <c r="V626" s="35">
        <f>T626-U626</f>
        <v>-4</v>
      </c>
      <c r="W626" s="104">
        <v>3</v>
      </c>
      <c r="X626" s="7">
        <v>-2</v>
      </c>
      <c r="Y626" s="8" t="s">
        <v>842</v>
      </c>
      <c r="AC626" s="6">
        <v>56</v>
      </c>
      <c r="AD626" s="6">
        <v>37</v>
      </c>
      <c r="AE626" s="7">
        <f>AC626-AD626</f>
        <v>19</v>
      </c>
      <c r="AF626" s="6">
        <v>39</v>
      </c>
      <c r="AG626" s="6">
        <v>57</v>
      </c>
      <c r="AH626" s="7">
        <f>AF626-AG626</f>
        <v>-18</v>
      </c>
      <c r="AI626" s="6">
        <v>81</v>
      </c>
      <c r="AJ626" s="6">
        <v>9</v>
      </c>
      <c r="AK626" s="7">
        <f>AI626-AJ626</f>
        <v>72</v>
      </c>
      <c r="AL626" s="4" t="s">
        <v>826</v>
      </c>
      <c r="AM626" s="6"/>
      <c r="AN626" s="6"/>
      <c r="AO626" s="6"/>
      <c r="AP626" s="6"/>
    </row>
    <row r="627" spans="1:42" ht="12.75" customHeight="1" x14ac:dyDescent="0.25">
      <c r="A627" s="1"/>
      <c r="B627" t="s">
        <v>269</v>
      </c>
      <c r="C627" s="9" t="s">
        <v>640</v>
      </c>
      <c r="D627" s="39">
        <v>40284</v>
      </c>
      <c r="E627">
        <v>18</v>
      </c>
      <c r="F627" t="s">
        <v>886</v>
      </c>
      <c r="G627" s="2" t="s">
        <v>915</v>
      </c>
      <c r="H627" s="6">
        <v>31</v>
      </c>
      <c r="I627" s="7">
        <v>-4</v>
      </c>
      <c r="J627" s="35">
        <v>33</v>
      </c>
      <c r="K627" s="35">
        <v>30</v>
      </c>
      <c r="L627" s="35">
        <f>J627-K627</f>
        <v>3</v>
      </c>
      <c r="M627" s="6">
        <v>27</v>
      </c>
      <c r="N627" s="7">
        <v>-2</v>
      </c>
      <c r="O627" s="35">
        <v>28</v>
      </c>
      <c r="P627" s="35">
        <v>27</v>
      </c>
      <c r="Q627" s="35">
        <f>O627-P627</f>
        <v>1</v>
      </c>
      <c r="R627" s="6">
        <v>29</v>
      </c>
      <c r="S627" s="7">
        <v>8</v>
      </c>
      <c r="T627" s="35">
        <v>25</v>
      </c>
      <c r="U627" s="35">
        <v>32</v>
      </c>
      <c r="V627" s="35">
        <f>T627-U627</f>
        <v>-7</v>
      </c>
      <c r="W627" s="104">
        <v>4</v>
      </c>
      <c r="X627" s="7">
        <v>-5</v>
      </c>
      <c r="Y627" s="8" t="s">
        <v>639</v>
      </c>
      <c r="AI627" s="6"/>
      <c r="AJ627" s="6"/>
      <c r="AM627" s="6"/>
      <c r="AN627" s="6"/>
      <c r="AO627" s="6"/>
      <c r="AP627" s="6"/>
    </row>
    <row r="628" spans="1:42" ht="12.75" customHeight="1" x14ac:dyDescent="0.25">
      <c r="A628" s="1"/>
      <c r="B628" t="s">
        <v>269</v>
      </c>
      <c r="C628" s="9" t="s">
        <v>538</v>
      </c>
      <c r="D628" s="39">
        <v>40284</v>
      </c>
      <c r="E628">
        <v>20</v>
      </c>
      <c r="F628" t="s">
        <v>678</v>
      </c>
      <c r="G628" s="2" t="s">
        <v>82</v>
      </c>
      <c r="H628" s="6">
        <v>33</v>
      </c>
      <c r="I628" s="7">
        <v>-1</v>
      </c>
      <c r="M628" s="6">
        <v>28</v>
      </c>
      <c r="N628" s="7">
        <v>-1</v>
      </c>
      <c r="R628" s="6">
        <v>30</v>
      </c>
      <c r="S628" s="7">
        <v>3</v>
      </c>
      <c r="W628" s="104">
        <v>5</v>
      </c>
      <c r="X628" s="7">
        <v>0</v>
      </c>
      <c r="Y628" s="8" t="s">
        <v>639</v>
      </c>
      <c r="AC628" s="6"/>
      <c r="AD628" s="6"/>
      <c r="AF628" s="6"/>
      <c r="AG628" s="6"/>
      <c r="AI628" s="6"/>
      <c r="AJ628" s="6"/>
      <c r="AM628" s="6"/>
      <c r="AN628" s="6"/>
      <c r="AO628" s="6"/>
      <c r="AP628" s="6"/>
    </row>
    <row r="629" spans="1:42" ht="12.75" customHeight="1" x14ac:dyDescent="0.25">
      <c r="A629" s="1"/>
      <c r="B629" t="s">
        <v>269</v>
      </c>
      <c r="C629" s="9" t="s">
        <v>463</v>
      </c>
      <c r="D629" s="39">
        <v>40284</v>
      </c>
      <c r="E629">
        <v>20</v>
      </c>
      <c r="F629" t="s">
        <v>903</v>
      </c>
      <c r="G629" s="2" t="s">
        <v>42</v>
      </c>
      <c r="H629" s="6">
        <v>32</v>
      </c>
      <c r="I629" s="7">
        <v>-7</v>
      </c>
      <c r="J629" s="35">
        <v>33</v>
      </c>
      <c r="K629" s="35">
        <v>32</v>
      </c>
      <c r="L629" s="35">
        <f t="shared" ref="L629:L635" si="31">J629-K629</f>
        <v>1</v>
      </c>
      <c r="M629" s="6">
        <v>26</v>
      </c>
      <c r="N629" s="7">
        <v>-5</v>
      </c>
      <c r="O629" s="35">
        <v>26</v>
      </c>
      <c r="P629" s="35">
        <v>26</v>
      </c>
      <c r="Q629" s="35">
        <f t="shared" ref="Q629:Q635" si="32">O629-P629</f>
        <v>0</v>
      </c>
      <c r="R629" s="6">
        <v>29</v>
      </c>
      <c r="S629" s="7">
        <v>12</v>
      </c>
      <c r="T629" s="35">
        <v>27</v>
      </c>
      <c r="U629" s="35">
        <v>30</v>
      </c>
      <c r="V629" s="35">
        <f t="shared" ref="V629:V635" si="33">T629-U629</f>
        <v>-3</v>
      </c>
      <c r="W629" s="104">
        <v>6</v>
      </c>
      <c r="X629" s="7">
        <v>-2</v>
      </c>
      <c r="Y629" s="8"/>
      <c r="AC629" s="6"/>
      <c r="AD629" s="6"/>
      <c r="AF629" s="6"/>
      <c r="AG629" s="6"/>
      <c r="AI629" s="6"/>
      <c r="AJ629" s="6"/>
      <c r="AM629" s="6"/>
      <c r="AN629" s="6"/>
      <c r="AO629" s="6"/>
      <c r="AP629" s="6"/>
    </row>
    <row r="630" spans="1:42" x14ac:dyDescent="0.25">
      <c r="A630" s="1"/>
      <c r="B630" t="s">
        <v>269</v>
      </c>
      <c r="C630" s="9" t="s">
        <v>463</v>
      </c>
      <c r="D630" s="39">
        <v>40284</v>
      </c>
      <c r="E630">
        <v>19</v>
      </c>
      <c r="F630" t="s">
        <v>905</v>
      </c>
      <c r="G630" s="2" t="s">
        <v>146</v>
      </c>
      <c r="H630" s="6">
        <v>32</v>
      </c>
      <c r="I630" s="7">
        <v>-6</v>
      </c>
      <c r="J630" s="35">
        <v>30</v>
      </c>
      <c r="K630" s="35">
        <v>35</v>
      </c>
      <c r="L630" s="35">
        <f t="shared" si="31"/>
        <v>-5</v>
      </c>
      <c r="M630" s="6">
        <v>24</v>
      </c>
      <c r="N630" s="7">
        <v>-4</v>
      </c>
      <c r="O630" s="35">
        <v>28</v>
      </c>
      <c r="P630" s="35">
        <v>20</v>
      </c>
      <c r="Q630" s="35">
        <f t="shared" si="32"/>
        <v>8</v>
      </c>
      <c r="R630" s="6">
        <v>32</v>
      </c>
      <c r="S630" s="7">
        <v>10</v>
      </c>
      <c r="T630" s="35">
        <v>28</v>
      </c>
      <c r="U630" s="35">
        <v>36</v>
      </c>
      <c r="V630" s="35">
        <f t="shared" si="33"/>
        <v>-8</v>
      </c>
      <c r="W630" s="104">
        <v>8</v>
      </c>
      <c r="X630" s="7">
        <v>-2</v>
      </c>
      <c r="Y630" s="8" t="s">
        <v>842</v>
      </c>
      <c r="AC630" s="6"/>
      <c r="AD630" s="6"/>
      <c r="AF630" s="6"/>
      <c r="AG630" s="6"/>
      <c r="AI630" s="6"/>
      <c r="AJ630" s="6"/>
      <c r="AM630" s="6"/>
      <c r="AN630" s="6"/>
      <c r="AO630" s="6"/>
      <c r="AP630" s="6"/>
    </row>
    <row r="631" spans="1:42" ht="12.75" customHeight="1" x14ac:dyDescent="0.25">
      <c r="A631" s="1"/>
      <c r="B631" t="s">
        <v>269</v>
      </c>
      <c r="C631" s="9" t="s">
        <v>596</v>
      </c>
      <c r="D631" s="39">
        <v>40285</v>
      </c>
      <c r="E631">
        <v>19</v>
      </c>
      <c r="F631" t="s">
        <v>821</v>
      </c>
      <c r="G631" s="2" t="s">
        <v>196</v>
      </c>
      <c r="H631" s="6">
        <v>32</v>
      </c>
      <c r="I631" s="7">
        <v>-1</v>
      </c>
      <c r="J631" s="35">
        <v>31</v>
      </c>
      <c r="K631" s="35">
        <v>33</v>
      </c>
      <c r="L631" s="35">
        <f t="shared" si="31"/>
        <v>-2</v>
      </c>
      <c r="M631" s="6">
        <v>26</v>
      </c>
      <c r="N631" s="7">
        <v>-4</v>
      </c>
      <c r="O631" s="35">
        <v>28</v>
      </c>
      <c r="P631" s="35">
        <v>25</v>
      </c>
      <c r="Q631" s="35">
        <f t="shared" si="32"/>
        <v>3</v>
      </c>
      <c r="R631" s="6">
        <v>33</v>
      </c>
      <c r="S631" s="7">
        <v>4</v>
      </c>
      <c r="T631" s="35">
        <v>32</v>
      </c>
      <c r="U631" s="35">
        <v>34</v>
      </c>
      <c r="V631" s="35">
        <f t="shared" si="33"/>
        <v>-2</v>
      </c>
      <c r="W631" s="104">
        <v>6</v>
      </c>
      <c r="X631" s="7">
        <v>3</v>
      </c>
      <c r="Y631" s="8" t="s">
        <v>842</v>
      </c>
      <c r="AC631" s="6"/>
      <c r="AD631" s="6"/>
      <c r="AF631" s="6"/>
      <c r="AG631" s="6"/>
      <c r="AI631" s="6"/>
      <c r="AJ631" s="6"/>
      <c r="AM631" s="6"/>
      <c r="AN631" s="6"/>
      <c r="AO631" s="6"/>
      <c r="AP631" s="6"/>
    </row>
    <row r="632" spans="1:42" ht="12.75" customHeight="1" x14ac:dyDescent="0.25">
      <c r="A632" s="1"/>
      <c r="B632" t="s">
        <v>269</v>
      </c>
      <c r="C632" s="9" t="s">
        <v>596</v>
      </c>
      <c r="D632" s="39">
        <v>40285</v>
      </c>
      <c r="E632">
        <v>19</v>
      </c>
      <c r="F632" t="s">
        <v>886</v>
      </c>
      <c r="G632" s="2" t="s">
        <v>916</v>
      </c>
      <c r="H632" s="6">
        <v>32</v>
      </c>
      <c r="I632" s="7">
        <v>1</v>
      </c>
      <c r="J632" s="35">
        <v>37</v>
      </c>
      <c r="K632" s="35">
        <v>27</v>
      </c>
      <c r="L632" s="35">
        <f t="shared" si="31"/>
        <v>10</v>
      </c>
      <c r="M632" s="6">
        <v>28</v>
      </c>
      <c r="N632" s="7">
        <v>1</v>
      </c>
      <c r="O632" s="35">
        <v>25</v>
      </c>
      <c r="P632" s="35">
        <v>31</v>
      </c>
      <c r="Q632" s="35">
        <f t="shared" si="32"/>
        <v>-6</v>
      </c>
      <c r="R632" s="6">
        <v>28</v>
      </c>
      <c r="S632" s="7">
        <v>-1</v>
      </c>
      <c r="T632" s="35">
        <v>26</v>
      </c>
      <c r="U632" s="35">
        <v>30</v>
      </c>
      <c r="V632" s="35">
        <f t="shared" si="33"/>
        <v>-4</v>
      </c>
      <c r="W632" s="104">
        <v>4</v>
      </c>
      <c r="X632" s="7">
        <v>0</v>
      </c>
      <c r="Y632" s="8" t="s">
        <v>639</v>
      </c>
      <c r="AC632" s="6"/>
      <c r="AD632" s="6"/>
      <c r="AF632" s="6"/>
      <c r="AG632" s="6"/>
      <c r="AI632" s="6"/>
      <c r="AJ632" s="6"/>
      <c r="AM632" s="6"/>
      <c r="AN632" s="6"/>
      <c r="AO632" s="6"/>
      <c r="AP632" s="6"/>
    </row>
    <row r="633" spans="1:42" ht="12.75" customHeight="1" x14ac:dyDescent="0.25">
      <c r="A633" s="1"/>
      <c r="B633" t="s">
        <v>269</v>
      </c>
      <c r="C633" s="9" t="s">
        <v>564</v>
      </c>
      <c r="D633" s="39">
        <v>40286</v>
      </c>
      <c r="E633">
        <v>20</v>
      </c>
      <c r="F633" t="s">
        <v>821</v>
      </c>
      <c r="G633" s="2" t="s">
        <v>196</v>
      </c>
      <c r="H633" s="6">
        <v>33</v>
      </c>
      <c r="I633" s="7">
        <v>1</v>
      </c>
      <c r="J633" s="35">
        <v>36</v>
      </c>
      <c r="K633" s="35">
        <v>31</v>
      </c>
      <c r="L633" s="35">
        <f t="shared" si="31"/>
        <v>5</v>
      </c>
      <c r="M633" s="6">
        <v>27</v>
      </c>
      <c r="N633" s="7">
        <v>1</v>
      </c>
      <c r="O633" s="35">
        <v>27</v>
      </c>
      <c r="P633" s="35">
        <v>28</v>
      </c>
      <c r="Q633" s="35">
        <f t="shared" si="32"/>
        <v>-1</v>
      </c>
      <c r="R633" s="6">
        <v>31</v>
      </c>
      <c r="S633" s="7">
        <v>-2</v>
      </c>
      <c r="T633" s="35">
        <v>28</v>
      </c>
      <c r="U633" s="35">
        <v>34</v>
      </c>
      <c r="V633" s="35">
        <f t="shared" si="33"/>
        <v>-6</v>
      </c>
      <c r="W633" s="104">
        <v>6</v>
      </c>
      <c r="X633" s="7">
        <v>0</v>
      </c>
      <c r="Y633" s="8" t="s">
        <v>842</v>
      </c>
      <c r="AC633" s="6"/>
      <c r="AD633" s="6"/>
      <c r="AF633" s="6"/>
      <c r="AG633" s="6"/>
      <c r="AI633" s="6"/>
      <c r="AJ633" s="6"/>
      <c r="AM633" s="6"/>
      <c r="AN633" s="6"/>
      <c r="AO633" s="6"/>
      <c r="AP633" s="6"/>
    </row>
    <row r="634" spans="1:42" ht="12.75" customHeight="1" x14ac:dyDescent="0.25">
      <c r="A634" s="1"/>
      <c r="B634" t="s">
        <v>269</v>
      </c>
      <c r="C634" s="9" t="s">
        <v>564</v>
      </c>
      <c r="D634" s="39">
        <v>40286</v>
      </c>
      <c r="E634">
        <v>20</v>
      </c>
      <c r="F634" t="s">
        <v>886</v>
      </c>
      <c r="G634" s="2" t="s">
        <v>916</v>
      </c>
      <c r="H634" s="6">
        <v>35</v>
      </c>
      <c r="I634" s="7">
        <v>3</v>
      </c>
      <c r="J634" s="35">
        <v>35</v>
      </c>
      <c r="K634" s="35">
        <v>34</v>
      </c>
      <c r="L634" s="35">
        <f t="shared" si="31"/>
        <v>1</v>
      </c>
      <c r="M634" s="6">
        <v>26</v>
      </c>
      <c r="N634" s="7">
        <v>-2</v>
      </c>
      <c r="O634" s="35">
        <v>23</v>
      </c>
      <c r="P634" s="35">
        <v>29</v>
      </c>
      <c r="Q634" s="35">
        <f t="shared" si="32"/>
        <v>-6</v>
      </c>
      <c r="R634" s="6">
        <v>26</v>
      </c>
      <c r="S634" s="7">
        <v>-2</v>
      </c>
      <c r="T634" s="35">
        <v>26</v>
      </c>
      <c r="U634" s="35">
        <v>26</v>
      </c>
      <c r="V634" s="35">
        <f t="shared" si="33"/>
        <v>0</v>
      </c>
      <c r="W634" s="104">
        <v>9</v>
      </c>
      <c r="X634" s="7">
        <v>5</v>
      </c>
      <c r="Y634" s="8" t="s">
        <v>639</v>
      </c>
      <c r="AC634" s="6"/>
      <c r="AD634" s="6"/>
      <c r="AF634" s="6"/>
      <c r="AG634" s="6"/>
      <c r="AI634" s="6"/>
      <c r="AJ634" s="6"/>
      <c r="AM634" s="6"/>
      <c r="AN634" s="6"/>
      <c r="AO634" s="6"/>
      <c r="AP634" s="6"/>
    </row>
    <row r="635" spans="1:42" ht="12.75" customHeight="1" x14ac:dyDescent="0.25">
      <c r="A635" s="1"/>
      <c r="B635" t="s">
        <v>269</v>
      </c>
      <c r="C635" s="9" t="s">
        <v>564</v>
      </c>
      <c r="D635" s="39">
        <v>40286</v>
      </c>
      <c r="E635">
        <v>21</v>
      </c>
      <c r="F635" t="s">
        <v>577</v>
      </c>
      <c r="G635" s="2" t="s">
        <v>60</v>
      </c>
      <c r="H635" s="6">
        <v>32</v>
      </c>
      <c r="I635" s="7">
        <v>-3</v>
      </c>
      <c r="J635" s="35">
        <v>34</v>
      </c>
      <c r="K635" s="35">
        <v>30</v>
      </c>
      <c r="L635" s="35">
        <f t="shared" si="31"/>
        <v>4</v>
      </c>
      <c r="M635" s="6">
        <v>28</v>
      </c>
      <c r="N635" s="7">
        <v>-2</v>
      </c>
      <c r="O635" s="35">
        <v>28</v>
      </c>
      <c r="P635" s="35">
        <v>28</v>
      </c>
      <c r="Q635" s="35">
        <f t="shared" si="32"/>
        <v>0</v>
      </c>
      <c r="R635" s="6">
        <v>32</v>
      </c>
      <c r="S635" s="7">
        <v>11</v>
      </c>
      <c r="T635" s="35">
        <v>28</v>
      </c>
      <c r="U635" s="35">
        <v>36</v>
      </c>
      <c r="V635" s="35">
        <f t="shared" si="33"/>
        <v>-8</v>
      </c>
      <c r="W635" s="104">
        <v>4</v>
      </c>
      <c r="X635" s="7">
        <v>-1</v>
      </c>
      <c r="Y635" s="8" t="s">
        <v>639</v>
      </c>
      <c r="Z635" t="s">
        <v>840</v>
      </c>
      <c r="AC635" s="6">
        <v>45</v>
      </c>
      <c r="AD635" s="6">
        <v>42</v>
      </c>
      <c r="AE635" s="7">
        <f>AC635-AD635</f>
        <v>3</v>
      </c>
      <c r="AF635" s="6">
        <v>35</v>
      </c>
      <c r="AG635" s="6">
        <v>59</v>
      </c>
      <c r="AH635" s="7">
        <f>AF635-AG635</f>
        <v>-24</v>
      </c>
      <c r="AI635" s="6">
        <v>68</v>
      </c>
      <c r="AJ635" s="6">
        <v>15</v>
      </c>
      <c r="AK635" s="7">
        <f>AI635-AJ635</f>
        <v>53</v>
      </c>
      <c r="AL635" s="4" t="s">
        <v>870</v>
      </c>
      <c r="AM635" s="6"/>
      <c r="AN635" s="6"/>
      <c r="AO635" s="6"/>
      <c r="AP635" s="6"/>
    </row>
    <row r="636" spans="1:42" ht="12.75" customHeight="1" x14ac:dyDescent="0.25">
      <c r="A636" s="1"/>
      <c r="B636" t="s">
        <v>269</v>
      </c>
      <c r="C636" s="9" t="s">
        <v>641</v>
      </c>
      <c r="D636" s="39">
        <v>40287</v>
      </c>
      <c r="E636">
        <v>20</v>
      </c>
      <c r="F636" t="s">
        <v>830</v>
      </c>
      <c r="G636" s="2" t="s">
        <v>224</v>
      </c>
      <c r="H636" s="6">
        <v>32</v>
      </c>
      <c r="I636" s="7">
        <v>-4</v>
      </c>
      <c r="M636" s="6">
        <v>28</v>
      </c>
      <c r="N636" s="7">
        <v>-5</v>
      </c>
      <c r="R636" s="6">
        <v>31</v>
      </c>
      <c r="S636" s="7">
        <v>10</v>
      </c>
      <c r="W636" s="104">
        <v>4</v>
      </c>
      <c r="X636" s="7">
        <v>1</v>
      </c>
      <c r="Y636" s="8" t="s">
        <v>639</v>
      </c>
      <c r="AC636" s="6"/>
      <c r="AD636" s="6"/>
      <c r="AF636" s="6"/>
      <c r="AG636" s="6"/>
      <c r="AI636" s="6"/>
      <c r="AJ636" s="6"/>
      <c r="AM636" s="6"/>
      <c r="AN636" s="6"/>
      <c r="AO636" s="6"/>
      <c r="AP636" s="6"/>
    </row>
    <row r="637" spans="1:42" x14ac:dyDescent="0.25">
      <c r="A637" s="1"/>
      <c r="B637" t="s">
        <v>269</v>
      </c>
      <c r="C637" s="9" t="s">
        <v>641</v>
      </c>
      <c r="D637" s="39">
        <v>40287</v>
      </c>
      <c r="E637">
        <v>20</v>
      </c>
      <c r="F637" t="s">
        <v>905</v>
      </c>
      <c r="G637" s="2" t="s">
        <v>146</v>
      </c>
      <c r="H637" s="6">
        <v>32</v>
      </c>
      <c r="I637" s="7">
        <v>0</v>
      </c>
      <c r="J637" s="35">
        <v>33</v>
      </c>
      <c r="K637" s="35">
        <v>30</v>
      </c>
      <c r="L637" s="35">
        <f>J637-K637</f>
        <v>3</v>
      </c>
      <c r="M637" s="6">
        <v>23</v>
      </c>
      <c r="N637" s="7">
        <v>-1</v>
      </c>
      <c r="O637" s="35">
        <v>24</v>
      </c>
      <c r="P637" s="35">
        <v>22</v>
      </c>
      <c r="Q637" s="35">
        <f>O637-P637</f>
        <v>2</v>
      </c>
      <c r="R637" s="6">
        <v>33</v>
      </c>
      <c r="S637" s="7">
        <v>1</v>
      </c>
      <c r="T637" s="35">
        <v>31</v>
      </c>
      <c r="U637" s="35">
        <v>36</v>
      </c>
      <c r="V637" s="35">
        <f>T637-U637</f>
        <v>-5</v>
      </c>
      <c r="W637" s="104">
        <v>9</v>
      </c>
      <c r="X637" s="7">
        <v>1</v>
      </c>
      <c r="Y637" s="8" t="s">
        <v>842</v>
      </c>
      <c r="AC637" s="6">
        <v>44</v>
      </c>
      <c r="AD637" s="6">
        <v>48</v>
      </c>
      <c r="AE637" s="7">
        <f>AC637-AD637</f>
        <v>-4</v>
      </c>
      <c r="AF637" s="6">
        <v>33</v>
      </c>
      <c r="AG637" s="6">
        <v>60</v>
      </c>
      <c r="AH637" s="7">
        <f>AF637-AG637</f>
        <v>-27</v>
      </c>
      <c r="AI637" s="6">
        <v>66</v>
      </c>
      <c r="AJ637" s="6">
        <v>20</v>
      </c>
      <c r="AK637" s="7">
        <f>AI637-AJ637</f>
        <v>46</v>
      </c>
      <c r="AL637" s="4" t="s">
        <v>919</v>
      </c>
      <c r="AM637" s="6"/>
      <c r="AN637" s="6"/>
      <c r="AO637" s="6"/>
      <c r="AP637" s="6"/>
    </row>
    <row r="638" spans="1:42" ht="12.75" customHeight="1" x14ac:dyDescent="0.25">
      <c r="A638" s="1"/>
      <c r="B638" t="s">
        <v>269</v>
      </c>
      <c r="C638" s="9" t="s">
        <v>641</v>
      </c>
      <c r="D638" s="39">
        <v>40287</v>
      </c>
      <c r="E638">
        <v>21</v>
      </c>
      <c r="F638" t="s">
        <v>821</v>
      </c>
      <c r="G638" s="2" t="s">
        <v>196</v>
      </c>
      <c r="H638" s="6">
        <v>31</v>
      </c>
      <c r="I638" s="7">
        <v>-2</v>
      </c>
      <c r="J638" s="35">
        <v>29</v>
      </c>
      <c r="K638" s="35">
        <v>33</v>
      </c>
      <c r="L638" s="35">
        <f>J638-K638</f>
        <v>-4</v>
      </c>
      <c r="M638" s="6">
        <v>26</v>
      </c>
      <c r="N638" s="7">
        <v>-1</v>
      </c>
      <c r="O638" s="35">
        <v>26</v>
      </c>
      <c r="P638" s="35">
        <v>27</v>
      </c>
      <c r="Q638" s="35">
        <f>O638-P638</f>
        <v>-1</v>
      </c>
      <c r="R638" s="6">
        <v>34</v>
      </c>
      <c r="S638" s="7">
        <v>3</v>
      </c>
      <c r="T638" s="35">
        <v>35</v>
      </c>
      <c r="U638" s="35">
        <v>33</v>
      </c>
      <c r="V638" s="35">
        <f>T638-U638</f>
        <v>2</v>
      </c>
      <c r="W638" s="104">
        <v>5</v>
      </c>
      <c r="X638" s="7">
        <v>-1</v>
      </c>
      <c r="Y638" s="8" t="s">
        <v>842</v>
      </c>
      <c r="AC638" s="6"/>
      <c r="AD638" s="6"/>
      <c r="AF638" s="6"/>
      <c r="AG638" s="6"/>
      <c r="AM638" s="6"/>
      <c r="AN638" s="6"/>
      <c r="AO638" s="6"/>
      <c r="AP638" s="6"/>
    </row>
    <row r="639" spans="1:42" ht="12.75" customHeight="1" x14ac:dyDescent="0.25">
      <c r="A639" s="1"/>
      <c r="B639" t="s">
        <v>269</v>
      </c>
      <c r="C639" s="52" t="s">
        <v>641</v>
      </c>
      <c r="D639" s="39">
        <v>40287</v>
      </c>
      <c r="E639">
        <v>21</v>
      </c>
      <c r="F639" t="s">
        <v>886</v>
      </c>
      <c r="G639" s="2" t="s">
        <v>916</v>
      </c>
      <c r="H639" s="6">
        <v>35</v>
      </c>
      <c r="I639" s="7">
        <v>0</v>
      </c>
      <c r="J639" s="35">
        <v>31</v>
      </c>
      <c r="K639" s="35">
        <v>38</v>
      </c>
      <c r="L639" s="35">
        <f>J639-K639</f>
        <v>-7</v>
      </c>
      <c r="M639" s="6">
        <v>25</v>
      </c>
      <c r="N639" s="7">
        <v>-1</v>
      </c>
      <c r="O639" s="35">
        <v>30</v>
      </c>
      <c r="P639" s="35">
        <v>24</v>
      </c>
      <c r="Q639" s="35">
        <f>O639-P639</f>
        <v>6</v>
      </c>
      <c r="R639" s="6">
        <v>27</v>
      </c>
      <c r="S639" s="7">
        <v>1</v>
      </c>
      <c r="T639" s="35">
        <v>23</v>
      </c>
      <c r="U639" s="35">
        <v>27</v>
      </c>
      <c r="V639" s="35">
        <f>T639-U639</f>
        <v>-4</v>
      </c>
      <c r="W639" s="104">
        <v>10</v>
      </c>
      <c r="X639" s="7">
        <v>1</v>
      </c>
      <c r="Y639" s="8" t="s">
        <v>639</v>
      </c>
      <c r="AC639" s="6"/>
      <c r="AD639" s="6"/>
      <c r="AF639" s="6"/>
      <c r="AG639" s="6"/>
      <c r="AM639" s="6"/>
      <c r="AN639" s="6"/>
      <c r="AO639" s="6"/>
      <c r="AP639" s="6"/>
    </row>
    <row r="640" spans="1:42" ht="12.75" customHeight="1" x14ac:dyDescent="0.25">
      <c r="A640" s="1"/>
      <c r="B640" t="s">
        <v>269</v>
      </c>
      <c r="C640" s="9" t="s">
        <v>598</v>
      </c>
      <c r="D640" s="39">
        <v>40288</v>
      </c>
      <c r="E640">
        <v>22</v>
      </c>
      <c r="F640" t="s">
        <v>821</v>
      </c>
      <c r="G640" s="2" t="s">
        <v>196</v>
      </c>
      <c r="H640" s="6">
        <v>33</v>
      </c>
      <c r="I640" s="7">
        <v>2</v>
      </c>
      <c r="J640" s="35">
        <v>33</v>
      </c>
      <c r="K640" s="35">
        <v>32</v>
      </c>
      <c r="L640" s="35">
        <f>J640-K640</f>
        <v>1</v>
      </c>
      <c r="M640" s="6">
        <v>27</v>
      </c>
      <c r="N640" s="7">
        <v>1</v>
      </c>
      <c r="O640" s="35">
        <v>27</v>
      </c>
      <c r="P640" s="35">
        <v>27</v>
      </c>
      <c r="Q640" s="35">
        <f>O640-P640</f>
        <v>0</v>
      </c>
      <c r="R640" s="6">
        <v>31</v>
      </c>
      <c r="S640" s="7">
        <v>-3</v>
      </c>
      <c r="T640" s="35">
        <v>30</v>
      </c>
      <c r="U640" s="35">
        <v>33</v>
      </c>
      <c r="V640" s="35">
        <f>T640-U640</f>
        <v>-3</v>
      </c>
      <c r="W640" s="104">
        <v>6</v>
      </c>
      <c r="X640" s="7">
        <v>1</v>
      </c>
      <c r="Y640" s="8" t="s">
        <v>842</v>
      </c>
      <c r="AC640" s="6"/>
      <c r="AD640" s="6"/>
      <c r="AF640" s="6"/>
      <c r="AG640" s="6"/>
      <c r="AM640" s="6"/>
      <c r="AN640" s="6"/>
      <c r="AO640" s="6"/>
      <c r="AP640" s="6"/>
    </row>
    <row r="641" spans="1:42" ht="12.75" customHeight="1" x14ac:dyDescent="0.25">
      <c r="A641" s="1"/>
      <c r="B641" t="s">
        <v>269</v>
      </c>
      <c r="C641" s="9" t="s">
        <v>411</v>
      </c>
      <c r="D641" s="39">
        <v>40288</v>
      </c>
      <c r="E641">
        <v>29</v>
      </c>
      <c r="F641" t="s">
        <v>521</v>
      </c>
      <c r="G641" s="2" t="s">
        <v>120</v>
      </c>
      <c r="H641" s="6">
        <v>32</v>
      </c>
      <c r="I641" s="7">
        <v>1</v>
      </c>
      <c r="M641" s="6">
        <v>25</v>
      </c>
      <c r="N641" s="7">
        <v>-1</v>
      </c>
      <c r="R641" s="6">
        <v>30</v>
      </c>
      <c r="S641" s="7">
        <v>0</v>
      </c>
      <c r="W641" s="104">
        <v>7</v>
      </c>
      <c r="X641" s="7">
        <v>2</v>
      </c>
      <c r="Y641" s="8" t="s">
        <v>842</v>
      </c>
      <c r="AC641" s="6"/>
      <c r="AD641" s="6"/>
      <c r="AF641" s="6"/>
      <c r="AG641" s="6"/>
      <c r="AI641" s="6"/>
      <c r="AJ641" s="6"/>
      <c r="AM641" s="6"/>
      <c r="AN641" s="6"/>
      <c r="AO641" s="6"/>
      <c r="AP641" s="6"/>
    </row>
    <row r="642" spans="1:42" ht="12.75" customHeight="1" x14ac:dyDescent="0.25">
      <c r="A642" s="1"/>
      <c r="B642" t="s">
        <v>269</v>
      </c>
      <c r="C642" s="9" t="s">
        <v>434</v>
      </c>
      <c r="D642" s="39">
        <v>40289</v>
      </c>
      <c r="E642">
        <v>23</v>
      </c>
      <c r="F642" t="s">
        <v>821</v>
      </c>
      <c r="G642" s="2" t="s">
        <v>196</v>
      </c>
      <c r="H642" s="6">
        <v>34</v>
      </c>
      <c r="I642" s="7">
        <v>1</v>
      </c>
      <c r="J642" s="35">
        <v>34</v>
      </c>
      <c r="K642" s="35">
        <v>35</v>
      </c>
      <c r="L642" s="35">
        <f>J642-K642</f>
        <v>-1</v>
      </c>
      <c r="M642" s="6">
        <v>29</v>
      </c>
      <c r="N642" s="7">
        <v>2</v>
      </c>
      <c r="O642" s="35">
        <v>28</v>
      </c>
      <c r="P642" s="35">
        <v>29</v>
      </c>
      <c r="Q642" s="35">
        <f>O642-P642</f>
        <v>-1</v>
      </c>
      <c r="R642" s="6">
        <v>28</v>
      </c>
      <c r="S642" s="7">
        <v>-3</v>
      </c>
      <c r="T642" s="35">
        <v>28</v>
      </c>
      <c r="U642" s="35">
        <v>28</v>
      </c>
      <c r="V642" s="35">
        <f>T642-U642</f>
        <v>0</v>
      </c>
      <c r="W642" s="6">
        <v>5</v>
      </c>
      <c r="X642" s="7">
        <v>-1</v>
      </c>
      <c r="Y642" s="8" t="s">
        <v>842</v>
      </c>
      <c r="AC642" s="6"/>
      <c r="AD642" s="6"/>
      <c r="AF642" s="6"/>
      <c r="AG642" s="6"/>
      <c r="AM642" s="6"/>
      <c r="AN642" s="6"/>
      <c r="AO642" s="6"/>
      <c r="AP642" s="6"/>
    </row>
    <row r="643" spans="1:42" ht="12.75" customHeight="1" x14ac:dyDescent="0.25">
      <c r="A643" s="1"/>
      <c r="B643" t="s">
        <v>269</v>
      </c>
      <c r="C643" s="9" t="s">
        <v>524</v>
      </c>
      <c r="D643" s="39">
        <v>40289</v>
      </c>
      <c r="E643">
        <v>29</v>
      </c>
      <c r="F643" s="4" t="s">
        <v>908</v>
      </c>
      <c r="G643" s="2"/>
      <c r="H643" s="6">
        <v>34</v>
      </c>
      <c r="I643" s="7">
        <v>0</v>
      </c>
      <c r="M643" s="6">
        <v>27</v>
      </c>
      <c r="N643" s="7">
        <v>-2</v>
      </c>
      <c r="R643" s="6">
        <v>30</v>
      </c>
      <c r="S643" s="7">
        <v>0</v>
      </c>
      <c r="W643" s="104">
        <v>7</v>
      </c>
      <c r="X643" s="7">
        <v>2</v>
      </c>
      <c r="Y643" s="8" t="s">
        <v>718</v>
      </c>
      <c r="AC643" s="6"/>
      <c r="AD643" s="6"/>
      <c r="AF643" s="6"/>
      <c r="AG643" s="6"/>
      <c r="AM643" s="6"/>
      <c r="AN643" s="6"/>
      <c r="AO643" s="6"/>
      <c r="AP643" s="6"/>
    </row>
    <row r="644" spans="1:42" ht="12.75" customHeight="1" x14ac:dyDescent="0.25">
      <c r="A644" s="1"/>
      <c r="B644" t="s">
        <v>269</v>
      </c>
      <c r="C644" s="9" t="s">
        <v>675</v>
      </c>
      <c r="D644" s="39">
        <v>40290</v>
      </c>
      <c r="E644">
        <v>24</v>
      </c>
      <c r="F644" t="s">
        <v>521</v>
      </c>
      <c r="G644" s="2" t="s">
        <v>46</v>
      </c>
      <c r="H644" s="6">
        <v>34</v>
      </c>
      <c r="I644" s="7">
        <v>2</v>
      </c>
      <c r="M644" s="6">
        <v>26</v>
      </c>
      <c r="N644" s="7">
        <v>1</v>
      </c>
      <c r="R644" s="6">
        <v>29</v>
      </c>
      <c r="S644" s="7">
        <v>-1</v>
      </c>
      <c r="W644" s="104">
        <v>8</v>
      </c>
      <c r="X644" s="7">
        <v>1</v>
      </c>
      <c r="Y644" s="8" t="s">
        <v>842</v>
      </c>
      <c r="AC644" s="6"/>
      <c r="AD644" s="6"/>
      <c r="AF644" s="6"/>
      <c r="AG644" s="6"/>
      <c r="AM644" s="6"/>
      <c r="AN644" s="6"/>
      <c r="AO644" s="6"/>
      <c r="AP644" s="6"/>
    </row>
    <row r="645" spans="1:42" ht="12.75" customHeight="1" x14ac:dyDescent="0.25">
      <c r="A645" s="1"/>
      <c r="B645" t="s">
        <v>269</v>
      </c>
      <c r="C645" s="9" t="s">
        <v>688</v>
      </c>
      <c r="D645" s="39">
        <v>40290</v>
      </c>
      <c r="E645">
        <v>25</v>
      </c>
      <c r="F645" t="s">
        <v>912</v>
      </c>
      <c r="G645" s="2" t="s">
        <v>913</v>
      </c>
      <c r="H645" s="6">
        <v>32</v>
      </c>
      <c r="I645" s="7">
        <v>5</v>
      </c>
      <c r="M645" s="6">
        <v>23</v>
      </c>
      <c r="N645" s="7">
        <v>0</v>
      </c>
      <c r="R645" s="6">
        <v>32</v>
      </c>
      <c r="S645" s="7">
        <v>-1</v>
      </c>
      <c r="W645" s="104">
        <v>9</v>
      </c>
      <c r="X645" s="7">
        <v>5</v>
      </c>
      <c r="Y645" s="3"/>
      <c r="AC645" s="6"/>
      <c r="AD645" s="6"/>
      <c r="AF645" s="6"/>
      <c r="AG645" s="6"/>
      <c r="AM645" s="6"/>
      <c r="AN645" s="6"/>
      <c r="AO645" s="6"/>
      <c r="AP645" s="6"/>
    </row>
    <row r="646" spans="1:42" ht="12.75" customHeight="1" x14ac:dyDescent="0.25">
      <c r="A646" s="1"/>
      <c r="B646" s="3" t="s">
        <v>269</v>
      </c>
      <c r="C646" s="52" t="s">
        <v>628</v>
      </c>
      <c r="D646" s="39">
        <v>40291</v>
      </c>
      <c r="E646">
        <v>24</v>
      </c>
      <c r="F646" t="s">
        <v>821</v>
      </c>
      <c r="G646" s="2" t="s">
        <v>196</v>
      </c>
      <c r="H646" s="6">
        <v>34</v>
      </c>
      <c r="I646" s="7">
        <v>0</v>
      </c>
      <c r="J646" s="35">
        <v>35</v>
      </c>
      <c r="K646" s="35">
        <v>33</v>
      </c>
      <c r="L646" s="35">
        <f>J646-K646</f>
        <v>2</v>
      </c>
      <c r="M646" s="6">
        <v>29</v>
      </c>
      <c r="N646" s="7">
        <v>0</v>
      </c>
      <c r="O646" s="35">
        <v>31</v>
      </c>
      <c r="P646" s="35">
        <v>27</v>
      </c>
      <c r="Q646" s="35">
        <f>O646-P646</f>
        <v>4</v>
      </c>
      <c r="R646" s="6">
        <v>29</v>
      </c>
      <c r="S646" s="7">
        <v>1</v>
      </c>
      <c r="T646" s="35">
        <v>27</v>
      </c>
      <c r="U646" s="35">
        <v>32</v>
      </c>
      <c r="V646" s="35">
        <f>T646-U646</f>
        <v>-5</v>
      </c>
      <c r="W646" s="6">
        <v>5</v>
      </c>
      <c r="X646" s="7">
        <v>0</v>
      </c>
      <c r="Y646" s="8" t="s">
        <v>842</v>
      </c>
      <c r="AC646" s="6"/>
      <c r="AD646" s="6"/>
      <c r="AF646" s="6"/>
      <c r="AG646" s="6"/>
      <c r="AM646" s="6"/>
      <c r="AN646" s="6"/>
      <c r="AO646" s="6"/>
      <c r="AP646" s="6"/>
    </row>
    <row r="647" spans="1:42" ht="12.75" customHeight="1" x14ac:dyDescent="0.25">
      <c r="A647" s="1"/>
      <c r="B647" t="s">
        <v>269</v>
      </c>
      <c r="C647" s="9" t="s">
        <v>628</v>
      </c>
      <c r="D647" s="39">
        <v>40291</v>
      </c>
      <c r="E647">
        <v>25</v>
      </c>
      <c r="F647" t="s">
        <v>678</v>
      </c>
      <c r="G647" s="2" t="s">
        <v>194</v>
      </c>
      <c r="H647" s="6">
        <v>35</v>
      </c>
      <c r="I647" s="7">
        <v>2</v>
      </c>
      <c r="M647" s="6">
        <v>26</v>
      </c>
      <c r="N647" s="7">
        <v>-2</v>
      </c>
      <c r="R647" s="6">
        <v>31</v>
      </c>
      <c r="S647" s="7">
        <v>1</v>
      </c>
      <c r="W647" s="104">
        <v>9</v>
      </c>
      <c r="X647" s="7">
        <v>4</v>
      </c>
      <c r="Y647" s="8" t="s">
        <v>639</v>
      </c>
      <c r="AC647" s="6"/>
      <c r="AD647" s="6"/>
      <c r="AF647" s="6"/>
      <c r="AG647" s="6"/>
      <c r="AM647" s="6"/>
      <c r="AN647" s="6"/>
      <c r="AO647" s="6"/>
      <c r="AP647" s="6"/>
    </row>
    <row r="648" spans="1:42" ht="12.75" customHeight="1" x14ac:dyDescent="0.25">
      <c r="A648" s="1"/>
      <c r="B648" t="s">
        <v>269</v>
      </c>
      <c r="C648" s="9" t="s">
        <v>628</v>
      </c>
      <c r="D648" s="39">
        <v>40291</v>
      </c>
      <c r="E648">
        <v>25</v>
      </c>
      <c r="F648" t="s">
        <v>577</v>
      </c>
      <c r="G648" s="2" t="s">
        <v>136</v>
      </c>
      <c r="H648" s="6">
        <v>36</v>
      </c>
      <c r="I648" s="7">
        <v>4</v>
      </c>
      <c r="J648" s="35">
        <v>36</v>
      </c>
      <c r="K648" s="35">
        <v>35</v>
      </c>
      <c r="L648" s="35">
        <f>J648-K648</f>
        <v>1</v>
      </c>
      <c r="M648" s="6">
        <v>30</v>
      </c>
      <c r="N648" s="7">
        <v>2</v>
      </c>
      <c r="O648" s="35">
        <v>29</v>
      </c>
      <c r="P648" s="35">
        <v>32</v>
      </c>
      <c r="Q648" s="35">
        <f>O648-P648</f>
        <v>-3</v>
      </c>
      <c r="R648" s="6">
        <v>23</v>
      </c>
      <c r="S648" s="7">
        <v>-9</v>
      </c>
      <c r="T648" s="35">
        <v>20</v>
      </c>
      <c r="U648" s="35">
        <v>26</v>
      </c>
      <c r="V648" s="35">
        <f>T648-U648</f>
        <v>-6</v>
      </c>
      <c r="W648" s="6">
        <v>6</v>
      </c>
      <c r="X648" s="7">
        <v>2</v>
      </c>
      <c r="Y648" s="8" t="s">
        <v>639</v>
      </c>
      <c r="Z648" t="s">
        <v>840</v>
      </c>
      <c r="AC648" s="6"/>
      <c r="AD648" s="6"/>
      <c r="AF648" s="6"/>
      <c r="AG648" s="6"/>
      <c r="AM648" s="6"/>
      <c r="AN648" s="6"/>
      <c r="AO648" s="6"/>
      <c r="AP648" s="6"/>
    </row>
    <row r="649" spans="1:42" ht="12.75" customHeight="1" x14ac:dyDescent="0.25">
      <c r="A649" s="1"/>
      <c r="B649" t="s">
        <v>269</v>
      </c>
      <c r="C649" s="9" t="s">
        <v>625</v>
      </c>
      <c r="D649" s="39">
        <v>40291</v>
      </c>
      <c r="E649">
        <v>25</v>
      </c>
      <c r="F649" t="s">
        <v>886</v>
      </c>
      <c r="G649" s="2" t="s">
        <v>915</v>
      </c>
      <c r="H649" s="6">
        <v>34</v>
      </c>
      <c r="I649" s="7">
        <v>-1</v>
      </c>
      <c r="J649" s="35">
        <v>35</v>
      </c>
      <c r="K649" s="35">
        <v>34</v>
      </c>
      <c r="L649" s="35">
        <f>J649-K649</f>
        <v>1</v>
      </c>
      <c r="M649" s="6">
        <v>28</v>
      </c>
      <c r="N649" s="7">
        <v>3</v>
      </c>
      <c r="O649" s="35">
        <v>27</v>
      </c>
      <c r="P649" s="35">
        <v>29</v>
      </c>
      <c r="Q649" s="35">
        <f>O649-P649</f>
        <v>-2</v>
      </c>
      <c r="R649" s="6">
        <v>29</v>
      </c>
      <c r="S649" s="7">
        <v>2</v>
      </c>
      <c r="T649" s="35">
        <v>28</v>
      </c>
      <c r="U649" s="35">
        <v>30</v>
      </c>
      <c r="V649" s="35">
        <f>T649-U649</f>
        <v>-2</v>
      </c>
      <c r="W649" s="104">
        <v>6</v>
      </c>
      <c r="X649" s="7">
        <v>-4</v>
      </c>
      <c r="Y649" s="8" t="s">
        <v>639</v>
      </c>
      <c r="AC649" s="6"/>
      <c r="AD649" s="6"/>
      <c r="AF649" s="6"/>
      <c r="AG649" s="6"/>
      <c r="AM649" s="6"/>
      <c r="AN649" s="6"/>
      <c r="AO649" s="6"/>
      <c r="AP649" s="6"/>
    </row>
    <row r="650" spans="1:42" ht="12.75" customHeight="1" x14ac:dyDescent="0.25">
      <c r="A650" s="1"/>
      <c r="B650" t="s">
        <v>269</v>
      </c>
      <c r="C650" s="9" t="s">
        <v>625</v>
      </c>
      <c r="D650" s="39">
        <v>40291</v>
      </c>
      <c r="E650">
        <v>25</v>
      </c>
      <c r="F650" t="s">
        <v>821</v>
      </c>
      <c r="G650" s="2" t="s">
        <v>192</v>
      </c>
      <c r="H650" s="6">
        <v>35</v>
      </c>
      <c r="I650" s="7">
        <v>1</v>
      </c>
      <c r="J650" s="35">
        <v>35</v>
      </c>
      <c r="K650" s="35">
        <v>35</v>
      </c>
      <c r="L650" s="35">
        <f>J650-K650</f>
        <v>0</v>
      </c>
      <c r="M650" s="6">
        <v>27</v>
      </c>
      <c r="N650" s="7">
        <v>-2</v>
      </c>
      <c r="O650" s="35">
        <v>28</v>
      </c>
      <c r="P650" s="35">
        <v>28</v>
      </c>
      <c r="Q650" s="35">
        <f>O650-P650</f>
        <v>0</v>
      </c>
      <c r="R650" s="6">
        <v>28</v>
      </c>
      <c r="S650" s="7">
        <v>-1</v>
      </c>
      <c r="T650" s="35">
        <v>27</v>
      </c>
      <c r="U650" s="35">
        <v>28</v>
      </c>
      <c r="V650" s="35">
        <f>T650-U650</f>
        <v>-1</v>
      </c>
      <c r="W650" s="104">
        <v>8</v>
      </c>
      <c r="X650" s="7">
        <v>3</v>
      </c>
      <c r="Y650" s="8" t="s">
        <v>842</v>
      </c>
      <c r="AC650" s="6">
        <v>50</v>
      </c>
      <c r="AD650" s="6">
        <v>41</v>
      </c>
      <c r="AE650" s="7">
        <f>AC650-AD650</f>
        <v>9</v>
      </c>
      <c r="AF650" s="6">
        <v>38</v>
      </c>
      <c r="AG650" s="6">
        <v>57</v>
      </c>
      <c r="AH650" s="7">
        <f>AF650-AG650</f>
        <v>-19</v>
      </c>
      <c r="AI650" s="6">
        <v>77</v>
      </c>
      <c r="AJ650" s="6">
        <v>14</v>
      </c>
      <c r="AK650" s="7">
        <f>AI650-AJ650</f>
        <v>63</v>
      </c>
      <c r="AL650" s="4" t="s">
        <v>826</v>
      </c>
      <c r="AM650" s="6"/>
      <c r="AN650" s="6"/>
      <c r="AO650" s="6"/>
      <c r="AP650" s="6"/>
    </row>
    <row r="651" spans="1:42" ht="12.75" customHeight="1" x14ac:dyDescent="0.25">
      <c r="A651" s="1"/>
      <c r="B651" s="9" t="s">
        <v>269</v>
      </c>
      <c r="C651" s="9" t="s">
        <v>625</v>
      </c>
      <c r="D651" s="39">
        <v>40291</v>
      </c>
      <c r="E651">
        <v>25</v>
      </c>
      <c r="F651" t="s">
        <v>844</v>
      </c>
      <c r="G651" s="2" t="s">
        <v>124</v>
      </c>
      <c r="H651" s="6">
        <v>34</v>
      </c>
      <c r="I651" s="7">
        <v>3</v>
      </c>
      <c r="M651" s="6">
        <v>26</v>
      </c>
      <c r="N651" s="7">
        <v>-2</v>
      </c>
      <c r="R651" s="6">
        <v>30</v>
      </c>
      <c r="S651" s="7">
        <v>-2</v>
      </c>
      <c r="W651" s="104">
        <v>8</v>
      </c>
      <c r="X651" s="7">
        <v>5</v>
      </c>
      <c r="Y651" s="8" t="s">
        <v>842</v>
      </c>
      <c r="AC651" s="6"/>
      <c r="AD651" s="6"/>
      <c r="AF651" s="6"/>
      <c r="AG651" s="6"/>
      <c r="AM651" s="6"/>
      <c r="AN651" s="6"/>
      <c r="AO651" s="6"/>
      <c r="AP651" s="6"/>
    </row>
    <row r="652" spans="1:42" ht="12.75" customHeight="1" x14ac:dyDescent="0.25">
      <c r="A652" s="1"/>
      <c r="B652" t="s">
        <v>269</v>
      </c>
      <c r="C652" s="9" t="s">
        <v>600</v>
      </c>
      <c r="D652" s="39">
        <v>40291</v>
      </c>
      <c r="E652">
        <v>27</v>
      </c>
      <c r="F652" t="s">
        <v>678</v>
      </c>
      <c r="G652" s="2" t="s">
        <v>82</v>
      </c>
      <c r="H652" s="6">
        <v>33</v>
      </c>
      <c r="I652" s="7">
        <v>-2</v>
      </c>
      <c r="M652" s="6">
        <v>28</v>
      </c>
      <c r="N652" s="7">
        <v>2</v>
      </c>
      <c r="R652" s="6">
        <v>30</v>
      </c>
      <c r="S652" s="7">
        <v>-1</v>
      </c>
      <c r="W652" s="104">
        <v>5</v>
      </c>
      <c r="X652" s="7">
        <v>-4</v>
      </c>
      <c r="Y652" s="8" t="s">
        <v>639</v>
      </c>
      <c r="AC652" s="6"/>
      <c r="AD652" s="6"/>
      <c r="AF652" s="6"/>
      <c r="AG652" s="6"/>
      <c r="AM652" s="6"/>
      <c r="AN652" s="6"/>
      <c r="AO652" s="6"/>
      <c r="AP652" s="6"/>
    </row>
    <row r="653" spans="1:42" ht="12.75" customHeight="1" x14ac:dyDescent="0.25">
      <c r="A653" s="1"/>
      <c r="B653" t="s">
        <v>269</v>
      </c>
      <c r="C653" s="9" t="s">
        <v>527</v>
      </c>
      <c r="D653" s="39">
        <v>40291</v>
      </c>
      <c r="E653">
        <v>27</v>
      </c>
      <c r="F653" t="s">
        <v>903</v>
      </c>
      <c r="G653" s="2" t="s">
        <v>42</v>
      </c>
      <c r="H653" s="6">
        <v>34</v>
      </c>
      <c r="I653" s="7">
        <v>2</v>
      </c>
      <c r="J653" s="35">
        <v>34</v>
      </c>
      <c r="K653" s="35">
        <v>34</v>
      </c>
      <c r="L653" s="35">
        <f t="shared" ref="L653:L658" si="34">J653-K653</f>
        <v>0</v>
      </c>
      <c r="M653" s="6">
        <v>25</v>
      </c>
      <c r="N653" s="7">
        <v>-1</v>
      </c>
      <c r="O653" s="35">
        <v>26</v>
      </c>
      <c r="P653" s="35">
        <v>25</v>
      </c>
      <c r="Q653" s="35">
        <f t="shared" ref="Q653:Q658" si="35">O653-P653</f>
        <v>1</v>
      </c>
      <c r="R653" s="6">
        <v>28</v>
      </c>
      <c r="S653" s="7">
        <v>-1</v>
      </c>
      <c r="T653" s="35">
        <v>26</v>
      </c>
      <c r="U653" s="35">
        <v>31</v>
      </c>
      <c r="V653" s="35">
        <f t="shared" ref="V653:V658" si="36">T653-U653</f>
        <v>-5</v>
      </c>
      <c r="W653" s="104">
        <v>9</v>
      </c>
      <c r="X653" s="7">
        <v>3</v>
      </c>
      <c r="Y653" s="8"/>
      <c r="AC653" s="6"/>
      <c r="AD653" s="6"/>
      <c r="AF653" s="6"/>
      <c r="AG653" s="6"/>
      <c r="AM653" s="6"/>
      <c r="AN653" s="6"/>
      <c r="AO653" s="6"/>
      <c r="AP653" s="6"/>
    </row>
    <row r="654" spans="1:42" x14ac:dyDescent="0.25">
      <c r="A654" s="1"/>
      <c r="B654" t="s">
        <v>269</v>
      </c>
      <c r="C654" s="9" t="s">
        <v>527</v>
      </c>
      <c r="D654" s="39">
        <v>40291</v>
      </c>
      <c r="E654">
        <v>29</v>
      </c>
      <c r="F654" t="s">
        <v>905</v>
      </c>
      <c r="G654" s="2" t="s">
        <v>56</v>
      </c>
      <c r="H654" s="6">
        <v>33</v>
      </c>
      <c r="I654" s="7">
        <v>1</v>
      </c>
      <c r="J654" s="35">
        <v>33</v>
      </c>
      <c r="K654" s="35">
        <v>33</v>
      </c>
      <c r="L654" s="35">
        <f t="shared" si="34"/>
        <v>0</v>
      </c>
      <c r="M654" s="6">
        <v>23</v>
      </c>
      <c r="N654" s="7">
        <v>0</v>
      </c>
      <c r="O654" s="35">
        <v>22</v>
      </c>
      <c r="P654" s="35">
        <v>23</v>
      </c>
      <c r="Q654" s="35">
        <f t="shared" si="35"/>
        <v>-1</v>
      </c>
      <c r="R654" s="6">
        <v>30</v>
      </c>
      <c r="S654" s="7">
        <v>-3</v>
      </c>
      <c r="T654" s="35">
        <v>29</v>
      </c>
      <c r="U654" s="35">
        <v>31</v>
      </c>
      <c r="V654" s="35">
        <f t="shared" si="36"/>
        <v>-2</v>
      </c>
      <c r="W654" s="104">
        <v>10</v>
      </c>
      <c r="X654" s="7">
        <v>1</v>
      </c>
      <c r="Y654" s="8" t="s">
        <v>842</v>
      </c>
      <c r="Z654" t="s">
        <v>920</v>
      </c>
      <c r="AC654" s="6">
        <v>46</v>
      </c>
      <c r="AD654" s="6">
        <v>48</v>
      </c>
      <c r="AE654" s="7">
        <f>AC654-AD654</f>
        <v>-2</v>
      </c>
      <c r="AF654" s="6">
        <v>37</v>
      </c>
      <c r="AG654" s="6">
        <v>59</v>
      </c>
      <c r="AH654" s="7">
        <f>AF654-AG654</f>
        <v>-22</v>
      </c>
      <c r="AI654" s="6">
        <v>64</v>
      </c>
      <c r="AJ654" s="6">
        <v>27</v>
      </c>
      <c r="AK654" s="7">
        <f>AI654-AJ654</f>
        <v>37</v>
      </c>
      <c r="AL654" s="4" t="s">
        <v>919</v>
      </c>
      <c r="AM654" s="6"/>
      <c r="AN654" s="6"/>
      <c r="AO654" s="6"/>
      <c r="AP654" s="6"/>
    </row>
    <row r="655" spans="1:42" ht="12.75" customHeight="1" x14ac:dyDescent="0.25">
      <c r="A655" s="1"/>
      <c r="B655" t="s">
        <v>269</v>
      </c>
      <c r="C655" s="9" t="s">
        <v>432</v>
      </c>
      <c r="D655" s="39">
        <v>40292</v>
      </c>
      <c r="E655">
        <v>26</v>
      </c>
      <c r="F655" t="s">
        <v>821</v>
      </c>
      <c r="G655" s="2" t="s">
        <v>196</v>
      </c>
      <c r="H655" s="6">
        <v>34</v>
      </c>
      <c r="I655" s="7">
        <v>-1</v>
      </c>
      <c r="J655" s="35">
        <v>34</v>
      </c>
      <c r="K655" s="35">
        <v>35</v>
      </c>
      <c r="L655" s="35">
        <f t="shared" si="34"/>
        <v>-1</v>
      </c>
      <c r="M655" s="6">
        <v>28</v>
      </c>
      <c r="N655" s="7">
        <v>1</v>
      </c>
      <c r="O655" s="35">
        <v>29</v>
      </c>
      <c r="P655" s="35">
        <v>27</v>
      </c>
      <c r="Q655" s="35">
        <f t="shared" si="35"/>
        <v>2</v>
      </c>
      <c r="R655" s="6">
        <v>30</v>
      </c>
      <c r="S655" s="7">
        <v>2</v>
      </c>
      <c r="T655" s="35">
        <v>29</v>
      </c>
      <c r="U655" s="35">
        <v>31</v>
      </c>
      <c r="V655" s="35">
        <f t="shared" si="36"/>
        <v>-2</v>
      </c>
      <c r="W655" s="104">
        <v>6</v>
      </c>
      <c r="X655" s="7">
        <v>-2</v>
      </c>
      <c r="Y655" s="8" t="s">
        <v>842</v>
      </c>
      <c r="AC655" s="6"/>
      <c r="AD655" s="6"/>
      <c r="AF655" s="6"/>
      <c r="AG655" s="6"/>
      <c r="AM655" s="6"/>
      <c r="AN655" s="6"/>
      <c r="AO655" s="6"/>
      <c r="AP655" s="6"/>
    </row>
    <row r="656" spans="1:42" ht="12.75" customHeight="1" x14ac:dyDescent="0.25">
      <c r="A656" s="1"/>
      <c r="B656" t="s">
        <v>269</v>
      </c>
      <c r="C656" s="9" t="s">
        <v>432</v>
      </c>
      <c r="D656" s="39">
        <v>40292</v>
      </c>
      <c r="E656">
        <v>27</v>
      </c>
      <c r="F656" t="s">
        <v>886</v>
      </c>
      <c r="G656" s="2" t="s">
        <v>96</v>
      </c>
      <c r="H656" s="6">
        <v>32</v>
      </c>
      <c r="I656" s="7">
        <v>-2</v>
      </c>
      <c r="J656" s="35">
        <v>32</v>
      </c>
      <c r="K656" s="35">
        <v>33</v>
      </c>
      <c r="L656" s="35">
        <f t="shared" si="34"/>
        <v>-1</v>
      </c>
      <c r="M656" s="6">
        <v>28</v>
      </c>
      <c r="N656" s="7">
        <v>0</v>
      </c>
      <c r="O656" s="35">
        <v>26</v>
      </c>
      <c r="P656" s="35">
        <v>30</v>
      </c>
      <c r="Q656" s="35">
        <f t="shared" si="35"/>
        <v>-4</v>
      </c>
      <c r="R656" s="6">
        <v>31</v>
      </c>
      <c r="S656" s="7">
        <v>2</v>
      </c>
      <c r="T656" s="35">
        <v>31</v>
      </c>
      <c r="U656" s="35">
        <v>30</v>
      </c>
      <c r="V656" s="35">
        <f t="shared" si="36"/>
        <v>1</v>
      </c>
      <c r="W656" s="104">
        <v>4</v>
      </c>
      <c r="X656" s="7">
        <v>-2</v>
      </c>
      <c r="Y656" s="8" t="s">
        <v>639</v>
      </c>
      <c r="AC656" s="6"/>
      <c r="AD656" s="6"/>
      <c r="AF656" s="6"/>
      <c r="AG656" s="6"/>
      <c r="AM656" s="6"/>
      <c r="AN656" s="6"/>
      <c r="AO656" s="6"/>
      <c r="AP656" s="6"/>
    </row>
    <row r="657" spans="1:42" ht="12.75" customHeight="1" x14ac:dyDescent="0.25">
      <c r="A657" s="1"/>
      <c r="B657" t="s">
        <v>269</v>
      </c>
      <c r="C657" s="9" t="s">
        <v>579</v>
      </c>
      <c r="D657" s="39">
        <v>40293</v>
      </c>
      <c r="E657">
        <v>27</v>
      </c>
      <c r="F657" t="s">
        <v>821</v>
      </c>
      <c r="G657" s="2" t="s">
        <v>196</v>
      </c>
      <c r="H657" s="6">
        <v>33</v>
      </c>
      <c r="I657" s="7">
        <v>-1</v>
      </c>
      <c r="J657" s="35">
        <v>32</v>
      </c>
      <c r="K657" s="35">
        <v>35</v>
      </c>
      <c r="L657" s="35">
        <f t="shared" si="34"/>
        <v>-3</v>
      </c>
      <c r="M657" s="6">
        <v>28</v>
      </c>
      <c r="N657" s="7">
        <v>0</v>
      </c>
      <c r="O657" s="35">
        <v>27</v>
      </c>
      <c r="P657" s="35">
        <v>28</v>
      </c>
      <c r="Q657" s="35">
        <f t="shared" si="35"/>
        <v>-1</v>
      </c>
      <c r="R657" s="6">
        <v>29</v>
      </c>
      <c r="S657" s="7">
        <v>-1</v>
      </c>
      <c r="T657" s="35">
        <v>29</v>
      </c>
      <c r="U657" s="35">
        <v>28</v>
      </c>
      <c r="V657" s="35">
        <f t="shared" si="36"/>
        <v>1</v>
      </c>
      <c r="W657" s="104">
        <v>5</v>
      </c>
      <c r="X657" s="7">
        <v>-1</v>
      </c>
      <c r="Y657" s="8" t="s">
        <v>842</v>
      </c>
      <c r="AC657" s="6"/>
      <c r="AD657" s="6"/>
      <c r="AF657" s="6"/>
      <c r="AG657" s="6"/>
      <c r="AI657" s="6"/>
      <c r="AJ657" s="6"/>
      <c r="AM657" s="6"/>
      <c r="AN657" s="6"/>
      <c r="AO657" s="6"/>
      <c r="AP657" s="6"/>
    </row>
    <row r="658" spans="1:42" ht="12.75" customHeight="1" x14ac:dyDescent="0.25">
      <c r="A658" s="1"/>
      <c r="B658" t="s">
        <v>269</v>
      </c>
      <c r="C658" s="9" t="s">
        <v>579</v>
      </c>
      <c r="D658" s="39">
        <v>40293</v>
      </c>
      <c r="E658">
        <v>28</v>
      </c>
      <c r="F658" t="s">
        <v>886</v>
      </c>
      <c r="G658" s="2" t="s">
        <v>916</v>
      </c>
      <c r="H658" s="6">
        <v>33</v>
      </c>
      <c r="I658" s="7">
        <v>1</v>
      </c>
      <c r="J658" s="35">
        <v>33</v>
      </c>
      <c r="K658" s="35">
        <v>33</v>
      </c>
      <c r="L658" s="35">
        <f t="shared" si="34"/>
        <v>0</v>
      </c>
      <c r="M658" s="6">
        <v>29</v>
      </c>
      <c r="N658" s="7">
        <v>1</v>
      </c>
      <c r="O658" s="35">
        <v>26</v>
      </c>
      <c r="P658" s="35">
        <v>32</v>
      </c>
      <c r="Q658" s="35">
        <f t="shared" si="35"/>
        <v>-6</v>
      </c>
      <c r="R658" s="6">
        <v>29</v>
      </c>
      <c r="S658" s="7">
        <v>-2</v>
      </c>
      <c r="T658" s="35">
        <v>33</v>
      </c>
      <c r="U658" s="35">
        <v>26</v>
      </c>
      <c r="V658" s="35">
        <f t="shared" si="36"/>
        <v>7</v>
      </c>
      <c r="W658" s="104">
        <v>4</v>
      </c>
      <c r="X658" s="7">
        <v>0</v>
      </c>
      <c r="Y658" s="8" t="s">
        <v>639</v>
      </c>
      <c r="AC658" s="6"/>
      <c r="AD658" s="6"/>
      <c r="AF658" s="6"/>
      <c r="AG658" s="6"/>
      <c r="AI658" s="6"/>
      <c r="AJ658" s="6"/>
      <c r="AM658" s="6"/>
      <c r="AN658" s="6"/>
      <c r="AO658" s="6"/>
      <c r="AP658" s="6"/>
    </row>
    <row r="659" spans="1:42" ht="12.75" customHeight="1" x14ac:dyDescent="0.25">
      <c r="A659" s="1"/>
      <c r="B659" t="s">
        <v>269</v>
      </c>
      <c r="C659" s="9" t="s">
        <v>558</v>
      </c>
      <c r="D659" s="39">
        <v>40294</v>
      </c>
      <c r="E659">
        <v>28</v>
      </c>
      <c r="F659" t="s">
        <v>830</v>
      </c>
      <c r="G659" s="2" t="s">
        <v>224</v>
      </c>
      <c r="H659" s="6">
        <v>36</v>
      </c>
      <c r="I659" s="7">
        <v>4</v>
      </c>
      <c r="M659" s="6">
        <v>27</v>
      </c>
      <c r="N659" s="7">
        <v>-1</v>
      </c>
      <c r="R659" s="6">
        <v>28</v>
      </c>
      <c r="S659" s="7">
        <v>-3</v>
      </c>
      <c r="W659" s="104">
        <v>9</v>
      </c>
      <c r="X659" s="7">
        <v>5</v>
      </c>
      <c r="Y659" s="8" t="s">
        <v>639</v>
      </c>
      <c r="AC659" s="6"/>
      <c r="AD659" s="6"/>
      <c r="AF659" s="6"/>
      <c r="AG659" s="6"/>
      <c r="AI659" s="6"/>
      <c r="AJ659" s="6"/>
      <c r="AM659" s="6"/>
      <c r="AN659" s="6"/>
      <c r="AO659" s="6"/>
      <c r="AP659" s="6"/>
    </row>
    <row r="660" spans="1:42" ht="12.75" customHeight="1" x14ac:dyDescent="0.25">
      <c r="A660" s="1"/>
      <c r="B660" t="s">
        <v>269</v>
      </c>
      <c r="C660" s="9" t="s">
        <v>558</v>
      </c>
      <c r="D660" s="39">
        <v>40294</v>
      </c>
      <c r="E660">
        <v>28</v>
      </c>
      <c r="F660" t="s">
        <v>821</v>
      </c>
      <c r="G660" s="2" t="s">
        <v>196</v>
      </c>
      <c r="H660" s="6">
        <v>33</v>
      </c>
      <c r="I660" s="7">
        <v>0</v>
      </c>
      <c r="J660" s="35">
        <v>34</v>
      </c>
      <c r="K660" s="35">
        <v>32</v>
      </c>
      <c r="L660" s="35">
        <f>J660-K660</f>
        <v>2</v>
      </c>
      <c r="M660" s="6">
        <v>29</v>
      </c>
      <c r="N660" s="7">
        <v>1</v>
      </c>
      <c r="O660" s="35">
        <v>28</v>
      </c>
      <c r="P660" s="35">
        <v>30</v>
      </c>
      <c r="Q660" s="35">
        <f>O660-P660</f>
        <v>-2</v>
      </c>
      <c r="R660" s="6">
        <v>28</v>
      </c>
      <c r="S660" s="7">
        <v>-1</v>
      </c>
      <c r="T660" s="35">
        <v>27</v>
      </c>
      <c r="U660" s="35">
        <v>28</v>
      </c>
      <c r="V660" s="35">
        <f>T660-U660</f>
        <v>-1</v>
      </c>
      <c r="W660" s="6">
        <v>4</v>
      </c>
      <c r="X660" s="7">
        <v>-1</v>
      </c>
      <c r="Y660" s="8" t="s">
        <v>842</v>
      </c>
      <c r="AC660" s="6"/>
      <c r="AD660" s="6"/>
      <c r="AF660" s="6"/>
      <c r="AG660" s="6"/>
      <c r="AI660" s="6"/>
      <c r="AJ660" s="6"/>
      <c r="AM660" s="6"/>
      <c r="AN660" s="6"/>
      <c r="AO660" s="6"/>
      <c r="AP660" s="6"/>
    </row>
    <row r="661" spans="1:42" ht="12.75" customHeight="1" x14ac:dyDescent="0.25">
      <c r="A661" s="1"/>
      <c r="B661" t="s">
        <v>269</v>
      </c>
      <c r="C661" s="9" t="s">
        <v>558</v>
      </c>
      <c r="D661" s="39">
        <v>40294</v>
      </c>
      <c r="E661">
        <v>29</v>
      </c>
      <c r="F661" t="s">
        <v>886</v>
      </c>
      <c r="G661" s="2" t="s">
        <v>916</v>
      </c>
      <c r="H661" s="6">
        <v>36</v>
      </c>
      <c r="I661" s="7">
        <v>3</v>
      </c>
      <c r="J661" s="35">
        <v>37</v>
      </c>
      <c r="K661" s="35">
        <v>35</v>
      </c>
      <c r="L661" s="35">
        <f>J661-K661</f>
        <v>2</v>
      </c>
      <c r="M661" s="6">
        <v>29</v>
      </c>
      <c r="N661" s="7">
        <v>0</v>
      </c>
      <c r="O661" s="35">
        <v>26</v>
      </c>
      <c r="P661" s="35">
        <v>32</v>
      </c>
      <c r="Q661" s="35">
        <f>O661-P661</f>
        <v>-6</v>
      </c>
      <c r="R661" s="6">
        <v>26</v>
      </c>
      <c r="S661" s="7">
        <v>-3</v>
      </c>
      <c r="T661" s="35">
        <v>26</v>
      </c>
      <c r="U661" s="35">
        <v>25</v>
      </c>
      <c r="V661" s="35">
        <f>T661-U661</f>
        <v>1</v>
      </c>
      <c r="W661" s="6">
        <v>7</v>
      </c>
      <c r="X661" s="7">
        <v>3</v>
      </c>
      <c r="Y661" s="8" t="s">
        <v>639</v>
      </c>
      <c r="AC661" s="6"/>
      <c r="AD661" s="6"/>
      <c r="AF661" s="6"/>
      <c r="AG661" s="6"/>
      <c r="AI661" s="6"/>
      <c r="AJ661" s="6"/>
      <c r="AM661" s="6"/>
      <c r="AN661" s="6"/>
      <c r="AO661" s="6"/>
      <c r="AP661" s="6"/>
    </row>
    <row r="662" spans="1:42" ht="12.75" customHeight="1" x14ac:dyDescent="0.25">
      <c r="A662" s="1"/>
      <c r="B662" t="s">
        <v>269</v>
      </c>
      <c r="C662" s="9" t="s">
        <v>602</v>
      </c>
      <c r="D662" s="39">
        <v>40295</v>
      </c>
      <c r="E662">
        <v>29</v>
      </c>
      <c r="F662" t="s">
        <v>821</v>
      </c>
      <c r="G662" s="2" t="s">
        <v>196</v>
      </c>
      <c r="H662" s="6">
        <v>34</v>
      </c>
      <c r="I662" s="7">
        <v>1</v>
      </c>
      <c r="J662" s="35">
        <v>35</v>
      </c>
      <c r="K662" s="35">
        <v>33</v>
      </c>
      <c r="L662" s="35">
        <f>J662-K662</f>
        <v>2</v>
      </c>
      <c r="M662" s="6">
        <v>27</v>
      </c>
      <c r="N662" s="7">
        <v>-2</v>
      </c>
      <c r="O662" s="35">
        <v>26</v>
      </c>
      <c r="P662" s="35">
        <v>28</v>
      </c>
      <c r="Q662" s="35">
        <f>O662-P662</f>
        <v>-2</v>
      </c>
      <c r="R662" s="6">
        <v>31</v>
      </c>
      <c r="S662" s="7">
        <v>3</v>
      </c>
      <c r="T662" s="35">
        <v>31</v>
      </c>
      <c r="U662" s="35">
        <v>31</v>
      </c>
      <c r="V662" s="35">
        <f>T662-U662</f>
        <v>0</v>
      </c>
      <c r="W662" s="104">
        <v>7</v>
      </c>
      <c r="X662" s="7">
        <v>3</v>
      </c>
      <c r="Y662" s="8" t="s">
        <v>842</v>
      </c>
      <c r="AC662" s="6"/>
      <c r="AD662" s="6"/>
      <c r="AF662" s="6"/>
      <c r="AG662" s="6"/>
      <c r="AI662" s="6"/>
      <c r="AJ662" s="6"/>
      <c r="AM662" s="6"/>
      <c r="AN662" s="6"/>
      <c r="AO662" s="6"/>
      <c r="AP662" s="6"/>
    </row>
    <row r="663" spans="1:42" ht="12.75" customHeight="1" x14ac:dyDescent="0.25">
      <c r="A663" s="1"/>
      <c r="B663" t="s">
        <v>269</v>
      </c>
      <c r="C663" s="9" t="s">
        <v>660</v>
      </c>
      <c r="D663" s="39">
        <v>40296</v>
      </c>
      <c r="E663">
        <v>30</v>
      </c>
      <c r="F663" t="s">
        <v>821</v>
      </c>
      <c r="G663" s="2" t="s">
        <v>196</v>
      </c>
      <c r="H663" s="6">
        <v>34</v>
      </c>
      <c r="I663" s="7">
        <v>0</v>
      </c>
      <c r="J663" s="35">
        <v>35</v>
      </c>
      <c r="K663" s="35">
        <v>33</v>
      </c>
      <c r="L663" s="35">
        <f>J663-K663</f>
        <v>2</v>
      </c>
      <c r="M663" s="6">
        <v>27</v>
      </c>
      <c r="N663" s="7">
        <v>0</v>
      </c>
      <c r="O663" s="35">
        <v>25</v>
      </c>
      <c r="P663" s="35">
        <v>30</v>
      </c>
      <c r="Q663" s="35">
        <f>O663-P663</f>
        <v>-5</v>
      </c>
      <c r="R663" s="6">
        <v>28</v>
      </c>
      <c r="S663" s="7">
        <v>-3</v>
      </c>
      <c r="T663" s="35">
        <v>28</v>
      </c>
      <c r="U663" s="35">
        <v>28</v>
      </c>
      <c r="V663" s="35">
        <f>T663-U663</f>
        <v>0</v>
      </c>
      <c r="W663" s="104">
        <v>7</v>
      </c>
      <c r="X663" s="7">
        <v>0</v>
      </c>
      <c r="Y663" s="8" t="s">
        <v>842</v>
      </c>
      <c r="AF663" s="6"/>
      <c r="AG663" s="6"/>
      <c r="AI663" s="6"/>
      <c r="AJ663" s="6"/>
      <c r="AM663" s="6"/>
      <c r="AN663" s="6"/>
      <c r="AO663" s="6"/>
      <c r="AP663" s="6"/>
    </row>
    <row r="664" spans="1:42" ht="12.75" customHeight="1" x14ac:dyDescent="0.25">
      <c r="B664" t="s">
        <v>269</v>
      </c>
      <c r="C664" s="9" t="s">
        <v>548</v>
      </c>
      <c r="D664" s="39">
        <v>40296</v>
      </c>
      <c r="E664">
        <v>5</v>
      </c>
      <c r="F664" s="3" t="s">
        <v>521</v>
      </c>
      <c r="G664" s="2" t="s">
        <v>120</v>
      </c>
      <c r="H664" s="6">
        <v>36</v>
      </c>
      <c r="I664" s="7">
        <v>2</v>
      </c>
      <c r="M664" s="6">
        <v>26</v>
      </c>
      <c r="N664" s="7">
        <v>0</v>
      </c>
      <c r="R664" s="6">
        <v>28</v>
      </c>
      <c r="S664" s="7">
        <v>-2</v>
      </c>
      <c r="W664" s="104">
        <v>10</v>
      </c>
      <c r="X664" s="7">
        <v>2</v>
      </c>
      <c r="Y664" s="8" t="s">
        <v>639</v>
      </c>
      <c r="AM664" s="6"/>
      <c r="AN664" s="6"/>
      <c r="AO664" s="6"/>
      <c r="AP664" s="6"/>
    </row>
    <row r="665" spans="1:42" ht="12.75" customHeight="1" x14ac:dyDescent="0.25">
      <c r="A665" s="1"/>
      <c r="B665" t="s">
        <v>269</v>
      </c>
      <c r="C665" s="9" t="s">
        <v>603</v>
      </c>
      <c r="D665" s="39">
        <v>40297</v>
      </c>
      <c r="E665">
        <v>1</v>
      </c>
      <c r="F665" t="s">
        <v>521</v>
      </c>
      <c r="G665" s="2" t="s">
        <v>46</v>
      </c>
      <c r="H665" s="6">
        <v>33</v>
      </c>
      <c r="I665" s="7">
        <v>-3</v>
      </c>
      <c r="M665" s="6">
        <v>24</v>
      </c>
      <c r="N665" s="7">
        <v>-2</v>
      </c>
      <c r="R665" s="6">
        <v>32</v>
      </c>
      <c r="S665" s="7">
        <v>4</v>
      </c>
      <c r="W665" s="104">
        <v>9</v>
      </c>
      <c r="X665" s="7">
        <v>-1</v>
      </c>
      <c r="Y665" s="8" t="s">
        <v>842</v>
      </c>
      <c r="AF665" s="6"/>
      <c r="AG665" s="6"/>
      <c r="AI665" s="6"/>
      <c r="AJ665" s="6"/>
      <c r="AM665" s="6"/>
      <c r="AN665" s="6"/>
      <c r="AO665" s="6"/>
      <c r="AP665" s="6"/>
    </row>
    <row r="666" spans="1:42" ht="12.75" customHeight="1" x14ac:dyDescent="0.25">
      <c r="A666" s="1"/>
      <c r="B666" t="s">
        <v>269</v>
      </c>
      <c r="C666" s="9" t="s">
        <v>626</v>
      </c>
      <c r="D666" s="39">
        <v>40298</v>
      </c>
      <c r="E666">
        <v>1</v>
      </c>
      <c r="F666" t="s">
        <v>821</v>
      </c>
      <c r="G666" s="2" t="s">
        <v>196</v>
      </c>
      <c r="H666" s="6">
        <v>34</v>
      </c>
      <c r="I666" s="7">
        <v>0</v>
      </c>
      <c r="J666" s="35">
        <v>34</v>
      </c>
      <c r="K666" s="35">
        <v>33</v>
      </c>
      <c r="L666" s="35">
        <f>J666-K666</f>
        <v>1</v>
      </c>
      <c r="M666" s="6">
        <v>28</v>
      </c>
      <c r="N666" s="7">
        <v>1</v>
      </c>
      <c r="O666" s="35">
        <v>28</v>
      </c>
      <c r="P666" s="35">
        <v>29</v>
      </c>
      <c r="Q666" s="35">
        <f>O666-P666</f>
        <v>-1</v>
      </c>
      <c r="R666" s="6">
        <v>28</v>
      </c>
      <c r="S666" s="7">
        <v>0</v>
      </c>
      <c r="T666" s="35">
        <v>27</v>
      </c>
      <c r="U666" s="35">
        <v>28</v>
      </c>
      <c r="V666" s="35">
        <f>T666-U666</f>
        <v>-1</v>
      </c>
      <c r="W666" s="104">
        <v>6</v>
      </c>
      <c r="X666" s="7">
        <v>-1</v>
      </c>
      <c r="Y666" s="8" t="s">
        <v>842</v>
      </c>
      <c r="AF666" s="6"/>
      <c r="AG666" s="6"/>
      <c r="AI666" s="6"/>
      <c r="AJ666" s="6"/>
      <c r="AM666" s="6"/>
      <c r="AN666" s="6"/>
      <c r="AO666" s="6"/>
      <c r="AP666" s="6"/>
    </row>
    <row r="667" spans="1:42" x14ac:dyDescent="0.25">
      <c r="A667" s="1"/>
      <c r="B667" t="s">
        <v>269</v>
      </c>
      <c r="C667" s="9" t="s">
        <v>603</v>
      </c>
      <c r="D667" s="39">
        <v>40297</v>
      </c>
      <c r="E667">
        <v>2</v>
      </c>
      <c r="F667" t="s">
        <v>905</v>
      </c>
      <c r="G667" s="2" t="s">
        <v>180</v>
      </c>
      <c r="H667" s="6">
        <v>35</v>
      </c>
      <c r="I667" s="7">
        <v>2</v>
      </c>
      <c r="J667" s="35">
        <v>36</v>
      </c>
      <c r="K667" s="35">
        <v>34</v>
      </c>
      <c r="L667" s="35">
        <f>J667-K667</f>
        <v>2</v>
      </c>
      <c r="M667" s="6">
        <v>23</v>
      </c>
      <c r="N667" s="7">
        <v>0</v>
      </c>
      <c r="O667" s="35">
        <v>23</v>
      </c>
      <c r="P667" s="35">
        <v>23</v>
      </c>
      <c r="Q667" s="35">
        <f>O667-P667</f>
        <v>0</v>
      </c>
      <c r="R667" s="6">
        <v>29</v>
      </c>
      <c r="S667" s="7">
        <v>-1</v>
      </c>
      <c r="T667" s="35">
        <v>28</v>
      </c>
      <c r="U667" s="35">
        <v>31</v>
      </c>
      <c r="V667" s="35">
        <f>T667-U667</f>
        <v>-3</v>
      </c>
      <c r="W667" s="104">
        <v>12</v>
      </c>
      <c r="X667" s="7">
        <v>2</v>
      </c>
      <c r="Y667" s="3" t="s">
        <v>842</v>
      </c>
      <c r="AF667" s="6"/>
      <c r="AG667" s="6"/>
      <c r="AI667" s="6"/>
      <c r="AJ667" s="6"/>
      <c r="AM667" s="6"/>
      <c r="AN667" s="6"/>
      <c r="AO667" s="6"/>
      <c r="AP667" s="6"/>
    </row>
    <row r="668" spans="1:42" ht="12.75" customHeight="1" x14ac:dyDescent="0.25">
      <c r="A668" s="1"/>
      <c r="B668" s="3" t="s">
        <v>269</v>
      </c>
      <c r="C668" s="67" t="s">
        <v>921</v>
      </c>
      <c r="D668" s="39">
        <v>40297</v>
      </c>
      <c r="E668">
        <v>2</v>
      </c>
      <c r="F668" t="s">
        <v>912</v>
      </c>
      <c r="G668" s="2" t="s">
        <v>913</v>
      </c>
      <c r="H668" s="6">
        <v>30</v>
      </c>
      <c r="I668" s="7">
        <v>-2</v>
      </c>
      <c r="M668" s="6">
        <v>21</v>
      </c>
      <c r="N668" s="7">
        <v>-2</v>
      </c>
      <c r="R668" s="6">
        <v>32</v>
      </c>
      <c r="S668" s="7">
        <v>0</v>
      </c>
      <c r="W668" s="104">
        <v>9</v>
      </c>
      <c r="X668" s="7">
        <v>0</v>
      </c>
      <c r="Y668" s="3"/>
      <c r="AF668" s="6"/>
      <c r="AG668" s="6"/>
      <c r="AI668" s="6"/>
      <c r="AJ668" s="6"/>
      <c r="AM668" s="6"/>
      <c r="AN668" s="6"/>
      <c r="AO668" s="6"/>
      <c r="AP668" s="6"/>
    </row>
    <row r="669" spans="1:42" ht="12.75" customHeight="1" x14ac:dyDescent="0.25">
      <c r="B669" s="3" t="s">
        <v>269</v>
      </c>
      <c r="C669" s="52" t="s">
        <v>408</v>
      </c>
      <c r="D669" s="39">
        <v>40297</v>
      </c>
      <c r="E669">
        <v>5</v>
      </c>
      <c r="F669" s="4" t="s">
        <v>908</v>
      </c>
      <c r="G669" s="2"/>
      <c r="H669" s="6">
        <v>33</v>
      </c>
      <c r="I669" s="7">
        <v>-1</v>
      </c>
      <c r="J669" s="35">
        <v>30</v>
      </c>
      <c r="K669" s="35">
        <v>36</v>
      </c>
      <c r="L669" s="35">
        <f>J669-K669</f>
        <v>-6</v>
      </c>
      <c r="M669" s="6">
        <v>27</v>
      </c>
      <c r="N669" s="7">
        <v>0</v>
      </c>
      <c r="O669" s="35">
        <v>28</v>
      </c>
      <c r="P669" s="35">
        <v>26</v>
      </c>
      <c r="Q669" s="35">
        <f>O669-P669</f>
        <v>2</v>
      </c>
      <c r="R669" s="6">
        <v>29</v>
      </c>
      <c r="S669" s="7">
        <v>-1</v>
      </c>
      <c r="T669" s="35">
        <v>31</v>
      </c>
      <c r="U669" s="35">
        <v>28</v>
      </c>
      <c r="V669" s="35">
        <f>T669-U669</f>
        <v>3</v>
      </c>
      <c r="W669" s="104">
        <v>6</v>
      </c>
      <c r="X669" s="7">
        <v>-1</v>
      </c>
      <c r="Y669" s="8" t="s">
        <v>718</v>
      </c>
      <c r="AM669" s="6"/>
      <c r="AN669" s="6"/>
      <c r="AO669" s="6"/>
      <c r="AP669" s="6"/>
    </row>
    <row r="670" spans="1:42" ht="12.75" customHeight="1" x14ac:dyDescent="0.25">
      <c r="A670" s="1"/>
      <c r="B670" t="s">
        <v>269</v>
      </c>
      <c r="C670" s="9" t="s">
        <v>626</v>
      </c>
      <c r="D670" s="39">
        <v>40298</v>
      </c>
      <c r="E670">
        <v>2</v>
      </c>
      <c r="F670" t="s">
        <v>678</v>
      </c>
      <c r="G670" s="2" t="s">
        <v>194</v>
      </c>
      <c r="H670" s="6">
        <v>36</v>
      </c>
      <c r="I670" s="7">
        <v>1</v>
      </c>
      <c r="M670" s="6">
        <v>29</v>
      </c>
      <c r="N670" s="7">
        <v>3</v>
      </c>
      <c r="R670" s="6">
        <v>27</v>
      </c>
      <c r="S670" s="7">
        <v>-3</v>
      </c>
      <c r="W670" s="6">
        <v>7</v>
      </c>
      <c r="X670" s="7">
        <v>-2</v>
      </c>
      <c r="Y670" s="8" t="s">
        <v>639</v>
      </c>
      <c r="AF670" s="6"/>
      <c r="AG670" s="6"/>
      <c r="AI670" s="6"/>
      <c r="AJ670" s="6"/>
      <c r="AM670" s="6"/>
      <c r="AN670" s="6"/>
      <c r="AO670" s="6"/>
      <c r="AP670" s="6"/>
    </row>
    <row r="671" spans="1:42" ht="12.75" customHeight="1" x14ac:dyDescent="0.25">
      <c r="A671" s="1"/>
      <c r="B671" s="3" t="s">
        <v>269</v>
      </c>
      <c r="C671" s="9" t="s">
        <v>582</v>
      </c>
      <c r="D671" s="39">
        <v>40298</v>
      </c>
      <c r="E671">
        <v>2</v>
      </c>
      <c r="F671" t="s">
        <v>821</v>
      </c>
      <c r="G671" s="2" t="s">
        <v>592</v>
      </c>
      <c r="H671" s="6">
        <v>35</v>
      </c>
      <c r="I671" s="7">
        <v>1</v>
      </c>
      <c r="J671" s="35">
        <v>32</v>
      </c>
      <c r="K671" s="35">
        <v>37</v>
      </c>
      <c r="L671" s="35">
        <f>J671-K671</f>
        <v>-5</v>
      </c>
      <c r="M671" s="6">
        <v>27</v>
      </c>
      <c r="N671" s="7">
        <v>-1</v>
      </c>
      <c r="O671" s="35">
        <v>26</v>
      </c>
      <c r="P671" s="35">
        <v>27</v>
      </c>
      <c r="Q671" s="35">
        <f>O671-P671</f>
        <v>-1</v>
      </c>
      <c r="R671" s="6">
        <v>28</v>
      </c>
      <c r="S671" s="7">
        <v>0</v>
      </c>
      <c r="T671" s="35">
        <v>28</v>
      </c>
      <c r="U671" s="35">
        <v>29</v>
      </c>
      <c r="V671" s="35">
        <f>T671-U671</f>
        <v>-1</v>
      </c>
      <c r="W671" s="104">
        <v>8</v>
      </c>
      <c r="X671" s="7">
        <v>2</v>
      </c>
      <c r="Y671" s="8" t="s">
        <v>842</v>
      </c>
      <c r="AC671" s="6">
        <v>58</v>
      </c>
      <c r="AD671" s="6">
        <v>36</v>
      </c>
      <c r="AE671" s="7">
        <f>AC671-AD671</f>
        <v>22</v>
      </c>
      <c r="AF671" s="6">
        <v>33</v>
      </c>
      <c r="AG671" s="6">
        <v>63</v>
      </c>
      <c r="AH671" s="7">
        <f>AF671-AG671</f>
        <v>-30</v>
      </c>
      <c r="AI671" s="6">
        <v>79</v>
      </c>
      <c r="AJ671" s="6">
        <v>14</v>
      </c>
      <c r="AK671" s="7">
        <f>AI671-AJ671</f>
        <v>65</v>
      </c>
      <c r="AM671" s="6"/>
      <c r="AN671" s="6"/>
      <c r="AO671" s="6"/>
      <c r="AP671" s="6"/>
    </row>
    <row r="672" spans="1:42" ht="12.75" customHeight="1" x14ac:dyDescent="0.25">
      <c r="A672" s="1"/>
      <c r="B672" s="3" t="s">
        <v>269</v>
      </c>
      <c r="C672" s="52" t="s">
        <v>582</v>
      </c>
      <c r="D672" s="39">
        <v>40298</v>
      </c>
      <c r="E672">
        <v>2</v>
      </c>
      <c r="F672" t="s">
        <v>886</v>
      </c>
      <c r="G672" s="2" t="s">
        <v>915</v>
      </c>
      <c r="H672" s="6">
        <v>38</v>
      </c>
      <c r="I672" s="7">
        <v>2</v>
      </c>
      <c r="J672" s="35">
        <v>35</v>
      </c>
      <c r="K672" s="35">
        <v>40</v>
      </c>
      <c r="L672" s="35">
        <f>J672-K672</f>
        <v>-5</v>
      </c>
      <c r="M672" s="6">
        <v>28</v>
      </c>
      <c r="N672" s="7">
        <v>-1</v>
      </c>
      <c r="O672" s="35">
        <v>28</v>
      </c>
      <c r="P672" s="35">
        <v>29</v>
      </c>
      <c r="Q672" s="35">
        <f>O672-P672</f>
        <v>-1</v>
      </c>
      <c r="R672" s="6">
        <v>25</v>
      </c>
      <c r="S672" s="7">
        <v>-1</v>
      </c>
      <c r="T672" s="35">
        <v>26</v>
      </c>
      <c r="U672" s="35">
        <v>23</v>
      </c>
      <c r="V672" s="35">
        <f>T672-U672</f>
        <v>3</v>
      </c>
      <c r="W672" s="6">
        <v>10</v>
      </c>
      <c r="X672" s="7">
        <v>3</v>
      </c>
      <c r="Y672" s="8" t="s">
        <v>639</v>
      </c>
      <c r="AB672" s="3"/>
      <c r="AF672" s="6"/>
      <c r="AG672" s="6"/>
      <c r="AI672" s="6"/>
      <c r="AJ672" s="6"/>
      <c r="AM672" s="6"/>
      <c r="AN672" s="6"/>
      <c r="AO672" s="6"/>
      <c r="AP672" s="6"/>
    </row>
    <row r="673" spans="1:42" ht="12.75" customHeight="1" x14ac:dyDescent="0.25">
      <c r="A673" s="1"/>
      <c r="B673" s="3" t="s">
        <v>269</v>
      </c>
      <c r="C673" s="52" t="s">
        <v>582</v>
      </c>
      <c r="D673" s="39">
        <v>40298</v>
      </c>
      <c r="E673">
        <v>2</v>
      </c>
      <c r="F673" t="s">
        <v>844</v>
      </c>
      <c r="G673" s="2" t="s">
        <v>124</v>
      </c>
      <c r="H673" s="6">
        <v>34</v>
      </c>
      <c r="I673" s="7">
        <v>0</v>
      </c>
      <c r="M673" s="6">
        <v>27</v>
      </c>
      <c r="N673" s="7">
        <v>1</v>
      </c>
      <c r="R673" s="6">
        <v>30</v>
      </c>
      <c r="S673" s="7">
        <v>0</v>
      </c>
      <c r="W673" s="104">
        <v>7</v>
      </c>
      <c r="X673" s="7">
        <v>-1</v>
      </c>
      <c r="Y673" s="8" t="s">
        <v>842</v>
      </c>
      <c r="AF673" s="6"/>
      <c r="AG673" s="6"/>
      <c r="AI673" s="6"/>
      <c r="AJ673" s="6"/>
      <c r="AM673" s="6"/>
      <c r="AN673" s="6"/>
      <c r="AO673" s="6"/>
      <c r="AP673" s="6"/>
    </row>
    <row r="674" spans="1:42" ht="12.75" customHeight="1" x14ac:dyDescent="0.25">
      <c r="A674" s="1"/>
      <c r="B674" s="3" t="s">
        <v>269</v>
      </c>
      <c r="C674" s="52" t="s">
        <v>668</v>
      </c>
      <c r="D674" s="39">
        <v>40298</v>
      </c>
      <c r="E674">
        <v>3</v>
      </c>
      <c r="F674" t="s">
        <v>678</v>
      </c>
      <c r="G674" s="2" t="s">
        <v>82</v>
      </c>
      <c r="H674" s="6">
        <v>33</v>
      </c>
      <c r="I674" s="7">
        <v>-3</v>
      </c>
      <c r="M674" s="6">
        <v>28</v>
      </c>
      <c r="N674" s="7">
        <v>-1</v>
      </c>
      <c r="R674" s="6">
        <v>28</v>
      </c>
      <c r="S674" s="7">
        <v>1</v>
      </c>
      <c r="W674" s="104">
        <v>5</v>
      </c>
      <c r="X674" s="7">
        <v>-2</v>
      </c>
      <c r="Y674" s="8" t="s">
        <v>639</v>
      </c>
      <c r="AF674" s="6"/>
      <c r="AG674" s="6"/>
      <c r="AI674" s="6"/>
      <c r="AJ674" s="6"/>
      <c r="AM674" s="6"/>
      <c r="AN674" s="6"/>
      <c r="AO674" s="6"/>
      <c r="AP674" s="6"/>
    </row>
    <row r="675" spans="1:42" ht="12.75" customHeight="1" x14ac:dyDescent="0.25">
      <c r="A675" s="1"/>
      <c r="B675" s="3" t="s">
        <v>269</v>
      </c>
      <c r="C675" s="9" t="s">
        <v>668</v>
      </c>
      <c r="D675" s="39">
        <v>40298</v>
      </c>
      <c r="E675">
        <v>3</v>
      </c>
      <c r="F675" t="s">
        <v>910</v>
      </c>
      <c r="G675" s="2"/>
      <c r="H675" s="6">
        <v>37</v>
      </c>
      <c r="I675" s="7"/>
      <c r="M675" s="6">
        <v>28</v>
      </c>
      <c r="N675" s="7"/>
      <c r="R675" s="6">
        <v>26</v>
      </c>
      <c r="S675" s="7"/>
      <c r="W675" s="6">
        <v>9</v>
      </c>
      <c r="X675" s="7"/>
      <c r="Y675" s="8"/>
      <c r="AM675" s="6"/>
      <c r="AN675" s="6"/>
      <c r="AO675" s="6"/>
      <c r="AP675" s="6"/>
    </row>
    <row r="676" spans="1:42" ht="12.75" customHeight="1" x14ac:dyDescent="0.25">
      <c r="A676" s="1"/>
      <c r="B676" t="s">
        <v>269</v>
      </c>
      <c r="C676" s="9" t="s">
        <v>495</v>
      </c>
      <c r="D676" s="39">
        <v>40298</v>
      </c>
      <c r="E676">
        <v>4</v>
      </c>
      <c r="F676" t="s">
        <v>903</v>
      </c>
      <c r="G676" s="2" t="s">
        <v>42</v>
      </c>
      <c r="H676" s="6">
        <v>33</v>
      </c>
      <c r="I676" s="7">
        <v>-1</v>
      </c>
      <c r="J676" s="35">
        <v>32</v>
      </c>
      <c r="K676" s="35">
        <v>34</v>
      </c>
      <c r="L676" s="35">
        <f t="shared" ref="L676:L681" si="37">J676-K676</f>
        <v>-2</v>
      </c>
      <c r="M676" s="6">
        <v>28</v>
      </c>
      <c r="N676" s="7">
        <v>3</v>
      </c>
      <c r="O676" s="35">
        <v>28</v>
      </c>
      <c r="P676" s="35">
        <v>28</v>
      </c>
      <c r="Q676" s="35">
        <f t="shared" ref="Q676:Q681" si="38">O676-P676</f>
        <v>0</v>
      </c>
      <c r="R676" s="6">
        <v>27</v>
      </c>
      <c r="S676" s="7">
        <v>-1</v>
      </c>
      <c r="T676" s="35">
        <v>25</v>
      </c>
      <c r="U676" s="35">
        <v>29</v>
      </c>
      <c r="V676" s="35">
        <f t="shared" ref="V676:V681" si="39">T676-U676</f>
        <v>-4</v>
      </c>
      <c r="W676" s="6">
        <v>5</v>
      </c>
      <c r="X676" s="7">
        <v>-4</v>
      </c>
      <c r="Y676" s="3"/>
      <c r="AF676" s="6"/>
      <c r="AG676" s="6"/>
      <c r="AI676" s="6"/>
      <c r="AJ676" s="6"/>
      <c r="AM676" s="6"/>
      <c r="AN676" s="6"/>
      <c r="AO676" s="6"/>
      <c r="AP676" s="6"/>
    </row>
    <row r="677" spans="1:42" ht="12.75" customHeight="1" x14ac:dyDescent="0.25">
      <c r="A677" s="1"/>
      <c r="B677" t="s">
        <v>270</v>
      </c>
      <c r="C677" s="9" t="s">
        <v>339</v>
      </c>
      <c r="D677" s="39">
        <v>40299</v>
      </c>
      <c r="E677">
        <v>3</v>
      </c>
      <c r="F677" t="s">
        <v>821</v>
      </c>
      <c r="G677" s="2" t="s">
        <v>196</v>
      </c>
      <c r="H677" s="6">
        <v>34</v>
      </c>
      <c r="I677" s="7">
        <v>-1</v>
      </c>
      <c r="J677" s="35">
        <v>34</v>
      </c>
      <c r="K677" s="35">
        <v>35</v>
      </c>
      <c r="L677" s="35">
        <f t="shared" si="37"/>
        <v>-1</v>
      </c>
      <c r="M677" s="6">
        <v>28</v>
      </c>
      <c r="N677" s="7">
        <v>1</v>
      </c>
      <c r="O677" s="35">
        <v>26</v>
      </c>
      <c r="P677" s="35">
        <v>29</v>
      </c>
      <c r="Q677" s="35">
        <f t="shared" si="38"/>
        <v>-3</v>
      </c>
      <c r="R677" s="6">
        <v>29</v>
      </c>
      <c r="S677" s="7">
        <v>1</v>
      </c>
      <c r="T677" s="35">
        <v>29</v>
      </c>
      <c r="U677" s="35">
        <v>28</v>
      </c>
      <c r="V677" s="35">
        <f t="shared" si="39"/>
        <v>1</v>
      </c>
      <c r="W677" s="104">
        <v>6</v>
      </c>
      <c r="X677" s="7">
        <v>-2</v>
      </c>
      <c r="Y677" s="8" t="s">
        <v>842</v>
      </c>
      <c r="AM677" s="6"/>
      <c r="AN677" s="6"/>
      <c r="AO677" s="6"/>
      <c r="AP677" s="6"/>
    </row>
    <row r="678" spans="1:42" ht="12.75" customHeight="1" x14ac:dyDescent="0.25">
      <c r="B678" t="s">
        <v>270</v>
      </c>
      <c r="C678" s="9" t="s">
        <v>339</v>
      </c>
      <c r="D678" s="39">
        <v>40299</v>
      </c>
      <c r="E678">
        <v>4</v>
      </c>
      <c r="F678" t="s">
        <v>886</v>
      </c>
      <c r="G678" s="2" t="s">
        <v>916</v>
      </c>
      <c r="H678" s="6">
        <v>37</v>
      </c>
      <c r="I678" s="7">
        <v>-1</v>
      </c>
      <c r="J678" s="35">
        <v>38</v>
      </c>
      <c r="K678" s="35">
        <v>35</v>
      </c>
      <c r="L678" s="35">
        <f t="shared" si="37"/>
        <v>3</v>
      </c>
      <c r="M678" s="6">
        <v>29</v>
      </c>
      <c r="N678" s="7">
        <v>1</v>
      </c>
      <c r="O678" s="35">
        <v>28</v>
      </c>
      <c r="P678" s="35">
        <v>30</v>
      </c>
      <c r="Q678" s="35">
        <f t="shared" si="38"/>
        <v>-2</v>
      </c>
      <c r="R678" s="6">
        <v>26</v>
      </c>
      <c r="S678" s="7">
        <v>1</v>
      </c>
      <c r="T678" s="35">
        <v>26</v>
      </c>
      <c r="U678" s="35">
        <v>26</v>
      </c>
      <c r="V678" s="35">
        <f t="shared" si="39"/>
        <v>0</v>
      </c>
      <c r="W678" s="6">
        <v>8</v>
      </c>
      <c r="X678" s="7">
        <v>-2</v>
      </c>
      <c r="Y678" s="8" t="s">
        <v>639</v>
      </c>
      <c r="AF678" s="6"/>
      <c r="AG678" s="6"/>
      <c r="AM678" s="6"/>
      <c r="AN678" s="6"/>
      <c r="AO678" s="6"/>
      <c r="AP678" s="6"/>
    </row>
    <row r="679" spans="1:42" ht="12.75" customHeight="1" x14ac:dyDescent="0.25">
      <c r="A679" s="1"/>
      <c r="B679" t="s">
        <v>270</v>
      </c>
      <c r="C679" s="9" t="s">
        <v>571</v>
      </c>
      <c r="D679" s="39">
        <v>40300</v>
      </c>
      <c r="E679">
        <v>4</v>
      </c>
      <c r="F679" t="s">
        <v>821</v>
      </c>
      <c r="G679" s="2" t="s">
        <v>196</v>
      </c>
      <c r="H679" s="6">
        <v>35</v>
      </c>
      <c r="I679" s="7">
        <v>1</v>
      </c>
      <c r="J679" s="35">
        <v>35</v>
      </c>
      <c r="K679" s="35">
        <v>35</v>
      </c>
      <c r="L679" s="35">
        <f t="shared" si="37"/>
        <v>0</v>
      </c>
      <c r="M679" s="6">
        <v>28</v>
      </c>
      <c r="N679" s="7">
        <v>0</v>
      </c>
      <c r="O679" s="35">
        <v>26</v>
      </c>
      <c r="P679" s="35">
        <v>30</v>
      </c>
      <c r="Q679" s="35">
        <f t="shared" si="38"/>
        <v>-4</v>
      </c>
      <c r="R679" s="6">
        <v>28</v>
      </c>
      <c r="S679" s="7">
        <v>-1</v>
      </c>
      <c r="T679" s="35">
        <v>29</v>
      </c>
      <c r="U679" s="35">
        <v>26</v>
      </c>
      <c r="V679" s="35">
        <f t="shared" si="39"/>
        <v>3</v>
      </c>
      <c r="W679" s="104">
        <v>7</v>
      </c>
      <c r="X679" s="7">
        <v>1</v>
      </c>
      <c r="Y679" s="3" t="s">
        <v>842</v>
      </c>
      <c r="AM679" s="6"/>
      <c r="AN679" s="6"/>
      <c r="AO679" s="6"/>
      <c r="AP679" s="6"/>
    </row>
    <row r="680" spans="1:42" ht="12.75" customHeight="1" x14ac:dyDescent="0.25">
      <c r="B680" t="s">
        <v>270</v>
      </c>
      <c r="C680" s="9" t="s">
        <v>571</v>
      </c>
      <c r="D680" s="39">
        <v>40300</v>
      </c>
      <c r="E680">
        <v>5</v>
      </c>
      <c r="F680" s="3" t="s">
        <v>886</v>
      </c>
      <c r="G680" s="2" t="s">
        <v>916</v>
      </c>
      <c r="H680" s="6">
        <v>37</v>
      </c>
      <c r="I680" s="7">
        <v>0</v>
      </c>
      <c r="J680" s="35">
        <v>39</v>
      </c>
      <c r="K680" s="35">
        <v>35</v>
      </c>
      <c r="L680" s="35">
        <f t="shared" si="37"/>
        <v>4</v>
      </c>
      <c r="M680" s="6">
        <v>29</v>
      </c>
      <c r="N680" s="7">
        <v>0</v>
      </c>
      <c r="O680" s="35">
        <v>28</v>
      </c>
      <c r="P680" s="35">
        <v>30</v>
      </c>
      <c r="Q680" s="35">
        <f t="shared" si="38"/>
        <v>-2</v>
      </c>
      <c r="R680" s="6">
        <v>26</v>
      </c>
      <c r="S680" s="7">
        <v>0</v>
      </c>
      <c r="T680" s="35">
        <v>26</v>
      </c>
      <c r="U680" s="35">
        <v>25</v>
      </c>
      <c r="V680" s="35">
        <f t="shared" si="39"/>
        <v>1</v>
      </c>
      <c r="W680" s="6">
        <v>8</v>
      </c>
      <c r="X680" s="7">
        <v>0</v>
      </c>
      <c r="Y680" s="8" t="s">
        <v>639</v>
      </c>
      <c r="AM680" s="6"/>
      <c r="AN680" s="6"/>
      <c r="AO680" s="6"/>
      <c r="AP680" s="6"/>
    </row>
    <row r="681" spans="1:42" ht="12.75" customHeight="1" x14ac:dyDescent="0.25">
      <c r="A681" s="1"/>
      <c r="B681" t="s">
        <v>270</v>
      </c>
      <c r="C681" s="9" t="s">
        <v>589</v>
      </c>
      <c r="D681" s="39">
        <v>40301</v>
      </c>
      <c r="E681">
        <v>5</v>
      </c>
      <c r="F681" t="s">
        <v>821</v>
      </c>
      <c r="G681" s="2" t="s">
        <v>196</v>
      </c>
      <c r="H681" s="6">
        <v>35</v>
      </c>
      <c r="I681" s="7">
        <v>0</v>
      </c>
      <c r="J681" s="35">
        <v>35</v>
      </c>
      <c r="K681" s="35">
        <v>35</v>
      </c>
      <c r="L681" s="35">
        <f t="shared" si="37"/>
        <v>0</v>
      </c>
      <c r="M681" s="6">
        <v>30</v>
      </c>
      <c r="N681" s="7">
        <v>2</v>
      </c>
      <c r="O681" s="35">
        <v>27</v>
      </c>
      <c r="P681" s="35">
        <v>33</v>
      </c>
      <c r="Q681" s="35">
        <f t="shared" si="38"/>
        <v>-6</v>
      </c>
      <c r="R681" s="6">
        <v>24</v>
      </c>
      <c r="S681" s="7">
        <v>-4</v>
      </c>
      <c r="T681" s="35">
        <v>26</v>
      </c>
      <c r="U681" s="35">
        <v>22</v>
      </c>
      <c r="V681" s="35">
        <f t="shared" si="39"/>
        <v>4</v>
      </c>
      <c r="W681" s="6">
        <v>5</v>
      </c>
      <c r="X681" s="7">
        <v>-2</v>
      </c>
      <c r="Y681" s="8" t="s">
        <v>842</v>
      </c>
      <c r="AM681" s="6"/>
      <c r="AN681" s="6"/>
      <c r="AO681" s="6"/>
      <c r="AP681" s="6"/>
    </row>
    <row r="682" spans="1:42" ht="12.75" customHeight="1" x14ac:dyDescent="0.25">
      <c r="B682" s="3" t="s">
        <v>270</v>
      </c>
      <c r="C682" s="52" t="s">
        <v>589</v>
      </c>
      <c r="D682" s="39">
        <v>40301</v>
      </c>
      <c r="E682">
        <v>6</v>
      </c>
      <c r="F682" s="3" t="s">
        <v>678</v>
      </c>
      <c r="G682" s="2" t="s">
        <v>82</v>
      </c>
      <c r="H682" s="6">
        <v>36</v>
      </c>
      <c r="I682" s="7">
        <v>3</v>
      </c>
      <c r="M682" s="6">
        <v>28</v>
      </c>
      <c r="N682" s="7">
        <v>0</v>
      </c>
      <c r="R682" s="6">
        <v>26</v>
      </c>
      <c r="S682" s="7">
        <v>-2</v>
      </c>
      <c r="W682" s="6">
        <v>8</v>
      </c>
      <c r="X682" s="7">
        <v>3</v>
      </c>
      <c r="Y682" s="8" t="s">
        <v>639</v>
      </c>
      <c r="AM682" s="6"/>
      <c r="AN682" s="6"/>
      <c r="AO682" s="6"/>
      <c r="AP682" s="6"/>
    </row>
    <row r="683" spans="1:42" x14ac:dyDescent="0.25">
      <c r="A683" s="1"/>
      <c r="B683" s="3" t="s">
        <v>270</v>
      </c>
      <c r="C683" s="52" t="s">
        <v>694</v>
      </c>
      <c r="D683" s="39">
        <v>40302</v>
      </c>
      <c r="E683">
        <v>5</v>
      </c>
      <c r="F683" t="s">
        <v>905</v>
      </c>
      <c r="G683" s="2" t="s">
        <v>146</v>
      </c>
      <c r="H683" s="6">
        <v>36</v>
      </c>
      <c r="I683" s="7">
        <v>1</v>
      </c>
      <c r="J683" s="35">
        <v>35</v>
      </c>
      <c r="K683" s="35">
        <v>37</v>
      </c>
      <c r="L683" s="35">
        <f>J683-K683</f>
        <v>-2</v>
      </c>
      <c r="M683" s="6">
        <v>24</v>
      </c>
      <c r="N683" s="7">
        <v>1</v>
      </c>
      <c r="O683" s="35">
        <v>24</v>
      </c>
      <c r="P683" s="35">
        <v>23</v>
      </c>
      <c r="Q683" s="35">
        <f>O683-P683</f>
        <v>1</v>
      </c>
      <c r="R683" s="6">
        <v>29</v>
      </c>
      <c r="S683" s="7">
        <v>0</v>
      </c>
      <c r="T683" s="35">
        <v>28</v>
      </c>
      <c r="U683" s="35">
        <v>30</v>
      </c>
      <c r="V683" s="35">
        <f>T683-U683</f>
        <v>-2</v>
      </c>
      <c r="W683" s="104">
        <v>12</v>
      </c>
      <c r="X683" s="7">
        <v>0</v>
      </c>
      <c r="Y683" s="8" t="s">
        <v>842</v>
      </c>
      <c r="AC683" s="6">
        <v>45</v>
      </c>
      <c r="AD683" s="6">
        <v>48</v>
      </c>
      <c r="AE683" s="7">
        <f>AC683-AD683</f>
        <v>-3</v>
      </c>
      <c r="AF683" s="6">
        <v>33</v>
      </c>
      <c r="AG683" s="6">
        <v>62</v>
      </c>
      <c r="AH683" s="7">
        <f>AF683-AG683</f>
        <v>-29</v>
      </c>
      <c r="AI683" s="6">
        <v>58</v>
      </c>
      <c r="AJ683" s="6">
        <v>32</v>
      </c>
      <c r="AK683" s="7">
        <f>AI683-AJ683</f>
        <v>26</v>
      </c>
      <c r="AL683" s="4" t="s">
        <v>919</v>
      </c>
      <c r="AM683" s="6"/>
      <c r="AN683" s="6"/>
      <c r="AO683" s="6"/>
      <c r="AP683" s="6"/>
    </row>
    <row r="684" spans="1:42" ht="12.75" customHeight="1" x14ac:dyDescent="0.25">
      <c r="B684" s="3" t="s">
        <v>270</v>
      </c>
      <c r="C684" s="52" t="s">
        <v>694</v>
      </c>
      <c r="D684" s="39">
        <v>40302</v>
      </c>
      <c r="E684">
        <v>6</v>
      </c>
      <c r="F684" t="s">
        <v>830</v>
      </c>
      <c r="G684" s="2" t="s">
        <v>224</v>
      </c>
      <c r="H684" s="6">
        <v>37</v>
      </c>
      <c r="I684" s="7">
        <v>1</v>
      </c>
      <c r="M684" s="6">
        <v>28</v>
      </c>
      <c r="N684" s="7">
        <v>1</v>
      </c>
      <c r="R684" s="6">
        <v>27</v>
      </c>
      <c r="S684" s="7">
        <v>-1</v>
      </c>
      <c r="W684" s="6">
        <v>9</v>
      </c>
      <c r="X684" s="7">
        <v>0</v>
      </c>
      <c r="Y684" s="8" t="s">
        <v>639</v>
      </c>
      <c r="AM684" s="6"/>
      <c r="AN684" s="6"/>
      <c r="AO684" s="6"/>
      <c r="AP684" s="6"/>
    </row>
    <row r="685" spans="1:42" ht="12.75" customHeight="1" x14ac:dyDescent="0.25">
      <c r="B685" s="3" t="s">
        <v>270</v>
      </c>
      <c r="C685" s="52" t="s">
        <v>694</v>
      </c>
      <c r="D685" s="39">
        <v>40302</v>
      </c>
      <c r="E685">
        <v>6</v>
      </c>
      <c r="F685" s="3" t="s">
        <v>521</v>
      </c>
      <c r="G685" s="2" t="s">
        <v>46</v>
      </c>
      <c r="H685" s="6">
        <v>35</v>
      </c>
      <c r="I685" s="7">
        <v>2</v>
      </c>
      <c r="J685" s="35">
        <v>33</v>
      </c>
      <c r="K685" s="35">
        <v>36</v>
      </c>
      <c r="L685" s="35">
        <f>J685-K685</f>
        <v>-3</v>
      </c>
      <c r="M685" s="6">
        <v>29</v>
      </c>
      <c r="N685" s="7">
        <v>5</v>
      </c>
      <c r="O685" s="35">
        <v>29</v>
      </c>
      <c r="P685" s="35">
        <v>28</v>
      </c>
      <c r="Q685" s="35">
        <f>O685-P685</f>
        <v>1</v>
      </c>
      <c r="R685" s="6">
        <v>27</v>
      </c>
      <c r="S685" s="7">
        <v>-5</v>
      </c>
      <c r="T685" s="35">
        <v>26</v>
      </c>
      <c r="U685" s="35">
        <v>28</v>
      </c>
      <c r="V685" s="35">
        <f>T685-U685</f>
        <v>-2</v>
      </c>
      <c r="W685" s="6">
        <v>6</v>
      </c>
      <c r="X685" s="7">
        <v>-3</v>
      </c>
      <c r="Y685" s="8" t="s">
        <v>842</v>
      </c>
      <c r="AM685" s="6"/>
      <c r="AN685" s="6"/>
      <c r="AO685" s="6"/>
      <c r="AP685" s="6"/>
    </row>
    <row r="686" spans="1:42" ht="12.75" customHeight="1" x14ac:dyDescent="0.25">
      <c r="B686" s="3" t="s">
        <v>270</v>
      </c>
      <c r="C686" s="9" t="s">
        <v>694</v>
      </c>
      <c r="D686" s="39">
        <v>40302</v>
      </c>
      <c r="E686">
        <v>6</v>
      </c>
      <c r="F686" t="s">
        <v>821</v>
      </c>
      <c r="G686" s="2" t="s">
        <v>196</v>
      </c>
      <c r="H686" s="6">
        <v>35</v>
      </c>
      <c r="I686" s="7">
        <v>0</v>
      </c>
      <c r="J686" s="35">
        <v>33</v>
      </c>
      <c r="K686" s="35">
        <v>37</v>
      </c>
      <c r="L686" s="35">
        <f>J686-K686</f>
        <v>-4</v>
      </c>
      <c r="M686" s="6">
        <v>28</v>
      </c>
      <c r="N686" s="7">
        <v>-2</v>
      </c>
      <c r="O686" s="35">
        <v>29</v>
      </c>
      <c r="P686" s="35">
        <v>28</v>
      </c>
      <c r="Q686" s="35">
        <f>O686-P686</f>
        <v>1</v>
      </c>
      <c r="R686" s="6">
        <v>28</v>
      </c>
      <c r="S686" s="7">
        <v>4</v>
      </c>
      <c r="T686" s="35">
        <v>28</v>
      </c>
      <c r="U686" s="35">
        <v>27</v>
      </c>
      <c r="V686" s="35">
        <f>T686-U686</f>
        <v>1</v>
      </c>
      <c r="W686" s="104">
        <v>7</v>
      </c>
      <c r="X686" s="7">
        <v>2</v>
      </c>
      <c r="Y686" s="8" t="s">
        <v>842</v>
      </c>
      <c r="AM686" s="6"/>
      <c r="AN686" s="6"/>
      <c r="AO686" s="6"/>
      <c r="AP686" s="6"/>
    </row>
    <row r="687" spans="1:42" ht="12.75" customHeight="1" x14ac:dyDescent="0.25">
      <c r="B687" s="3" t="s">
        <v>270</v>
      </c>
      <c r="C687" s="52" t="s">
        <v>694</v>
      </c>
      <c r="D687" s="39">
        <v>40302</v>
      </c>
      <c r="E687">
        <v>6</v>
      </c>
      <c r="F687" s="3" t="s">
        <v>903</v>
      </c>
      <c r="G687" s="2" t="s">
        <v>42</v>
      </c>
      <c r="H687" s="6">
        <v>35</v>
      </c>
      <c r="I687" s="7">
        <v>2</v>
      </c>
      <c r="J687" s="35">
        <v>35</v>
      </c>
      <c r="K687" s="35">
        <v>35</v>
      </c>
      <c r="L687" s="35">
        <f>J687-K687</f>
        <v>0</v>
      </c>
      <c r="M687" s="6">
        <v>27</v>
      </c>
      <c r="N687" s="7">
        <v>-1</v>
      </c>
      <c r="O687" s="35">
        <v>27</v>
      </c>
      <c r="P687" s="35">
        <v>27</v>
      </c>
      <c r="Q687" s="35">
        <f>O687-P687</f>
        <v>0</v>
      </c>
      <c r="R687" s="6">
        <v>26</v>
      </c>
      <c r="S687" s="7">
        <v>-1</v>
      </c>
      <c r="T687" s="35">
        <v>24</v>
      </c>
      <c r="U687" s="35">
        <v>29</v>
      </c>
      <c r="V687" s="35">
        <f>T687-U687</f>
        <v>-5</v>
      </c>
      <c r="W687" s="6">
        <v>8</v>
      </c>
      <c r="X687" s="7">
        <v>3</v>
      </c>
      <c r="Y687" s="3"/>
    </row>
    <row r="688" spans="1:42" ht="12.75" customHeight="1" x14ac:dyDescent="0.25">
      <c r="B688" s="3" t="s">
        <v>270</v>
      </c>
      <c r="C688" s="52" t="s">
        <v>694</v>
      </c>
      <c r="D688" s="39">
        <v>40302</v>
      </c>
      <c r="E688">
        <v>6</v>
      </c>
      <c r="F688" s="3" t="s">
        <v>886</v>
      </c>
      <c r="G688" s="2" t="s">
        <v>916</v>
      </c>
      <c r="H688" s="6">
        <v>37</v>
      </c>
      <c r="I688" s="7">
        <v>0</v>
      </c>
      <c r="J688" s="35">
        <v>39</v>
      </c>
      <c r="K688" s="35">
        <v>35</v>
      </c>
      <c r="L688" s="35">
        <f>J688-K688</f>
        <v>4</v>
      </c>
      <c r="M688" s="6">
        <v>28</v>
      </c>
      <c r="N688" s="7">
        <v>-1</v>
      </c>
      <c r="O688" s="35">
        <v>24</v>
      </c>
      <c r="P688" s="35">
        <v>32</v>
      </c>
      <c r="Q688" s="35">
        <f>O688-P688</f>
        <v>-8</v>
      </c>
      <c r="R688" s="6">
        <v>28</v>
      </c>
      <c r="S688" s="7">
        <v>2</v>
      </c>
      <c r="T688" s="35">
        <v>26</v>
      </c>
      <c r="U688" s="35">
        <v>29</v>
      </c>
      <c r="V688" s="35">
        <f>T688-U688</f>
        <v>-3</v>
      </c>
      <c r="W688" s="104">
        <v>9</v>
      </c>
      <c r="X688" s="7">
        <v>1</v>
      </c>
      <c r="Y688" s="8" t="s">
        <v>639</v>
      </c>
    </row>
    <row r="689" spans="1:26" ht="12.75" customHeight="1" x14ac:dyDescent="0.25">
      <c r="A689" s="1"/>
      <c r="B689" s="3" t="s">
        <v>270</v>
      </c>
      <c r="C689" s="9" t="s">
        <v>316</v>
      </c>
      <c r="D689" s="39">
        <v>40303</v>
      </c>
      <c r="E689">
        <v>6</v>
      </c>
      <c r="F689" s="3" t="s">
        <v>577</v>
      </c>
      <c r="G689" s="2" t="s">
        <v>60</v>
      </c>
      <c r="H689" s="6">
        <v>36</v>
      </c>
      <c r="I689" s="7">
        <v>0</v>
      </c>
      <c r="J689" s="35">
        <v>34</v>
      </c>
      <c r="K689" s="35">
        <v>37</v>
      </c>
      <c r="L689" s="35">
        <f>J689-K689</f>
        <v>-3</v>
      </c>
      <c r="M689" s="6">
        <v>29</v>
      </c>
      <c r="N689" s="7">
        <v>-1</v>
      </c>
      <c r="O689" s="35">
        <v>26</v>
      </c>
      <c r="P689" s="35">
        <v>34</v>
      </c>
      <c r="Q689" s="35">
        <f>O689-P689</f>
        <v>-8</v>
      </c>
      <c r="R689" s="6">
        <v>27</v>
      </c>
      <c r="S689" s="7">
        <v>4</v>
      </c>
      <c r="T689" s="35">
        <v>31</v>
      </c>
      <c r="U689" s="35">
        <v>22</v>
      </c>
      <c r="V689" s="35">
        <f>T689-U689</f>
        <v>9</v>
      </c>
      <c r="W689" s="6">
        <v>7</v>
      </c>
      <c r="X689" s="7">
        <v>1</v>
      </c>
      <c r="Y689" s="8" t="s">
        <v>639</v>
      </c>
      <c r="Z689" t="s">
        <v>840</v>
      </c>
    </row>
    <row r="690" spans="1:26" ht="12.75" customHeight="1" x14ac:dyDescent="0.25">
      <c r="G690" s="2"/>
      <c r="H690" s="6"/>
      <c r="I690" s="7"/>
      <c r="M690" s="6"/>
      <c r="N690" s="7"/>
      <c r="R690" s="6"/>
      <c r="S690" s="7"/>
      <c r="W690" s="6"/>
      <c r="Y690" s="3"/>
    </row>
    <row r="691" spans="1:26" ht="12.75" customHeight="1" x14ac:dyDescent="0.25">
      <c r="E691">
        <v>6</v>
      </c>
      <c r="F691" s="3" t="s">
        <v>274</v>
      </c>
      <c r="G691" s="2"/>
      <c r="H691" s="6">
        <v>36.9</v>
      </c>
      <c r="I691" s="7"/>
      <c r="M691" s="6">
        <v>29.7</v>
      </c>
      <c r="N691" s="7"/>
      <c r="R691" s="6">
        <v>23.6</v>
      </c>
      <c r="S691" s="7"/>
      <c r="W691" s="6">
        <f>H691-M691</f>
        <v>7.1999999999999993</v>
      </c>
      <c r="Y691" s="3"/>
    </row>
  </sheetData>
  <autoFilter ref="A1:AU689" xr:uid="{00000000-0001-0000-1200-000000000000}"/>
  <phoneticPr fontId="5" type="noConversion"/>
  <conditionalFormatting sqref="L2:L674 Q2:Q674 V2:V674">
    <cfRule type="cellIs" dxfId="1473" priority="118" stopIfTrue="1" operator="lessThan">
      <formula>0</formula>
    </cfRule>
    <cfRule type="cellIs" dxfId="1472" priority="117" stopIfTrue="1" operator="greaterThan">
      <formula>0</formula>
    </cfRule>
  </conditionalFormatting>
  <conditionalFormatting sqref="L676:L65532">
    <cfRule type="cellIs" dxfId="1471" priority="146" stopIfTrue="1" operator="lessThan">
      <formula>0</formula>
    </cfRule>
    <cfRule type="cellIs" dxfId="1470" priority="145" stopIfTrue="1" operator="greaterThan">
      <formula>0</formula>
    </cfRule>
  </conditionalFormatting>
  <conditionalFormatting sqref="N277:N364 S277:S364 X277:X364 I277:I389 N366:N389 X366:X410">
    <cfRule type="cellIs" dxfId="1469" priority="133" stopIfTrue="1" operator="greaterThan">
      <formula>0</formula>
    </cfRule>
    <cfRule type="cellIs" dxfId="1468" priority="134" stopIfTrue="1" operator="lessThan">
      <formula>0</formula>
    </cfRule>
  </conditionalFormatting>
  <conditionalFormatting sqref="Q676:Q65532">
    <cfRule type="cellIs" dxfId="1467" priority="144" stopIfTrue="1" operator="lessThan">
      <formula>0</formula>
    </cfRule>
    <cfRule type="cellIs" dxfId="1466" priority="143" stopIfTrue="1" operator="greaterThan">
      <formula>0</formula>
    </cfRule>
  </conditionalFormatting>
  <conditionalFormatting sqref="S2:S193 I2:I275 N2:N275 X2:X275">
    <cfRule type="cellIs" dxfId="1465" priority="120" stopIfTrue="1" operator="lessThan">
      <formula>0</formula>
    </cfRule>
    <cfRule type="cellIs" dxfId="1464" priority="119" stopIfTrue="1" operator="greaterThan">
      <formula>0</formula>
    </cfRule>
  </conditionalFormatting>
  <conditionalFormatting sqref="S195:S213 S215:S275 S366:S371 S373:S389 I391:I410 N391:N410 S391:S410 X534:X689">
    <cfRule type="cellIs" dxfId="1463" priority="351" stopIfTrue="1" operator="greaterThan">
      <formula>0</formula>
    </cfRule>
    <cfRule type="cellIs" dxfId="1462" priority="352" stopIfTrue="1" operator="lessThan">
      <formula>0</formula>
    </cfRule>
  </conditionalFormatting>
  <conditionalFormatting sqref="V676:V65532">
    <cfRule type="cellIs" dxfId="1461" priority="142" stopIfTrue="1" operator="lessThan">
      <formula>0</formula>
    </cfRule>
    <cfRule type="cellIs" dxfId="1460" priority="141" stopIfTrue="1" operator="greaterThan">
      <formula>0</formula>
    </cfRule>
  </conditionalFormatting>
  <conditionalFormatting sqref="W2:W701">
    <cfRule type="cellIs" dxfId="1459" priority="114" stopIfTrue="1" operator="greaterThan">
      <formula>0</formula>
    </cfRule>
    <cfRule type="cellIs" dxfId="1458" priority="113" stopIfTrue="1" operator="lessThan">
      <formula>0</formula>
    </cfRule>
  </conditionalFormatting>
  <conditionalFormatting sqref="X412:X532 I412:I701 N412:N701 S412:S702">
    <cfRule type="cellIs" dxfId="1457" priority="112" stopIfTrue="1" operator="lessThan">
      <formula>0</formula>
    </cfRule>
    <cfRule type="cellIs" dxfId="1456" priority="111" stopIfTrue="1" operator="greaterThan">
      <formula>0</formula>
    </cfRule>
  </conditionalFormatting>
  <conditionalFormatting sqref="AE3 AH3 AK3 AE5 AH5 AK5 AE8 AH8 AK8 AE12 AH12 AK12 AE18 AH18 AK18 AH24:AH25 AE25 AK25 AE29 AH29 AK29 AE33 AH33 AK33 AE37 AH37 AK37 AE43:AE44 AH43:AH44 AK43:AK44 AE46 AE50 AH50 AK50 AE52 AE55:AE57 AH55:AH57 AK55:AK57 AE59 AH59 AK59 AE64 AH64 AK64 AE66:AE67 AH66:AH67 AK66:AK67 AE70 AH70 AK70 AE73 AH73 AK73 AE75 AH75 AK75 AE77 AH77:AH78 AK77:AK78 AE83 AH83 AK83 AE85 AH85 AK96 AE96:AE97 AH96:AH97 AE101 AH101 AK101 AE104 AE106 AH106 AK106 AE109 AE111 AH111 AK111 AE114 AK119 AE119:AE120 AH119:AH120 AE125 AE130 AH130 AK130 AE137 AH137 AK137 AE140 AH140 AK140 AE149 AH149 AK149 AK151 AE157 AH157 AK157 AK160 AE165 AH165 AK165 AE168 AH168 AK168 AK173 AE173:AE174 AH173:AH174 AK176 AE176:AE177 AH176:AH177 AE184:AE225 AH184:AH225 AK184:AK225 AE227:AE234 AH227:AH234 AK227:AK234 AE236:AE243 AH236:AH243 AK236:AK243 AE246:AE252 AH246:AH252 AK246:AK252 AE254 AH254 AK254 AE258:AE259 AH258:AH259 AK259 AE264 AH264 AK264 AE267 AH267 AK267 AE269 AH269 AE274:AE275 AH274:AH275 AK274:AK275 AE278 AH278 AK278:AK320 AE281 AH281 AE284 AH284 AE286 AH286 AE288:AE320 AH288:AH320 AE323:AE324 AH323:AH324 AK323:AK324 AE326 AH326 AK326 AE332 AH332 AK332 AK335 AE335:AE336 AH335:AH336 AH338 AE341:AE342 AH341:AH342 AK341:AK342 AE345 AH345 AE349:AE350 AH349:AH350 AE352 AH352 AE355:AE356 AH355:AH356 AE359 AH359 AE362 AH362 AE367:AE368 AH367:AH368 AE373 AH373 AK375:AK388 AE383:AE384 AH383:AH384 AK390:AK395 AE391 AH391 AE395:AE396 AH395:AH396 AE402 AH402 AK402 AE404 AH404 AK404 AE407 AH407 AE409 AH409 AK409 AK413 AE413:AE415 AH413:AH415 AK415 AE419:AE420 AH419:AH420 AK419:AK420 AH424 AK424 AE427 AH427 AE434:AE435 AH434:AH435 AK434:AK435 AH437:AH439 AE443 AH443 AK443 AE450:AE451 AH450:AH451 AK450:AK451 AE455:AE458 AH455:AH458 AK455:AK458 AE463:AE464 AH463:AH464 AK463:AK464 AE471:AE472 AH471:AH472 AK471:AK472 AE474:AE475 AH474:AH475 AK474:AK475 AE477:AE478 AH477:AH478 AE481:AE482 AH481:AH482 AK481:AK482 AE484:AE486 AH484:AH486 AK484:AK486 AE489 AH489 AK489 AE495 AH495 AE500 AH500 AK500 AE503:AE504 AH503:AH504 AK503:AK504 AK508:AK510 AE508:AE512 AH508:AH512 AE522:AE523 AH522:AH523 AK522:AK523 AE526:AE528 AH526:AH528 AK526:AK528 AE534:AE536 AH534:AH536 AK534:AK536 AE544 AH544 AK544 AE561 AH561 AK561 AE566 AH566 AK566 AE568 AH568 AK568 AE589 AH589 AK589 AE596 AH596 AK596 AE626 AH626 AK626 AE635 AH635 AK635 AE637 AH637 AK637 AE650 AH650 AK650 AE654 AH654 AK654 AE683 AH683 AK683">
    <cfRule type="cellIs" dxfId="1455" priority="356" stopIfTrue="1" operator="lessThan">
      <formula>0</formula>
    </cfRule>
    <cfRule type="cellIs" dxfId="1454" priority="355" stopIfTrue="1" operator="greaterThan">
      <formula>0</formula>
    </cfRule>
  </conditionalFormatting>
  <conditionalFormatting sqref="AE88 AH88 AK88">
    <cfRule type="cellIs" dxfId="1453" priority="124" stopIfTrue="1" operator="lessThan">
      <formula>0</formula>
    </cfRule>
    <cfRule type="cellIs" dxfId="1452" priority="123" stopIfTrue="1" operator="greaterThan">
      <formula>0</formula>
    </cfRule>
  </conditionalFormatting>
  <conditionalFormatting sqref="AE671">
    <cfRule type="cellIs" dxfId="1451" priority="150" stopIfTrue="1" operator="lessThan">
      <formula>0</formula>
    </cfRule>
    <cfRule type="cellIs" dxfId="1450" priority="149" stopIfTrue="1" operator="greaterThan">
      <formula>0</formula>
    </cfRule>
  </conditionalFormatting>
  <conditionalFormatting sqref="AH671">
    <cfRule type="cellIs" dxfId="1449" priority="152" stopIfTrue="1" operator="lessThan">
      <formula>0</formula>
    </cfRule>
    <cfRule type="cellIs" dxfId="1448" priority="151" stopIfTrue="1" operator="greaterThan">
      <formula>0</formula>
    </cfRule>
  </conditionalFormatting>
  <conditionalFormatting sqref="AK345:AK373">
    <cfRule type="cellIs" dxfId="1447" priority="138" stopIfTrue="1" operator="lessThan">
      <formula>0</formula>
    </cfRule>
    <cfRule type="cellIs" dxfId="1446" priority="137" stopIfTrue="1" operator="greaterThan">
      <formula>0</formula>
    </cfRule>
  </conditionalFormatting>
  <conditionalFormatting sqref="AK430:AK432">
    <cfRule type="cellIs" dxfId="1445" priority="116" stopIfTrue="1" operator="lessThan">
      <formula>0</formula>
    </cfRule>
    <cfRule type="cellIs" dxfId="1444" priority="115" stopIfTrue="1" operator="greaterThan">
      <formula>0</formula>
    </cfRule>
  </conditionalFormatting>
  <conditionalFormatting sqref="AK671">
    <cfRule type="cellIs" dxfId="1443" priority="147" stopIfTrue="1" operator="greaterThan">
      <formula>0</formula>
    </cfRule>
    <cfRule type="cellIs" dxfId="1442" priority="148" stopIfTrue="1" operator="lessThan">
      <formula>0</formula>
    </cfRule>
  </conditionalFormatting>
  <conditionalFormatting sqref="AT4">
    <cfRule type="cellIs" dxfId="1441" priority="1" stopIfTrue="1" operator="greaterThan">
      <formula>0</formula>
    </cfRule>
    <cfRule type="cellIs" dxfId="1440" priority="2" stopIfTrue="1" operator="lessThan">
      <formula>0</formula>
    </cfRule>
  </conditionalFormatting>
  <conditionalFormatting sqref="AT7">
    <cfRule type="cellIs" dxfId="1439" priority="3" stopIfTrue="1" operator="greaterThan">
      <formula>0</formula>
    </cfRule>
    <cfRule type="cellIs" dxfId="1438" priority="4" stopIfTrue="1" operator="lessThan">
      <formula>0</formula>
    </cfRule>
  </conditionalFormatting>
  <conditionalFormatting sqref="AT11">
    <cfRule type="cellIs" dxfId="1437" priority="5" stopIfTrue="1" operator="greaterThan">
      <formula>0</formula>
    </cfRule>
    <cfRule type="cellIs" dxfId="1436" priority="6" stopIfTrue="1" operator="lessThan">
      <formula>0</formula>
    </cfRule>
  </conditionalFormatting>
  <conditionalFormatting sqref="AT14">
    <cfRule type="cellIs" dxfId="1435" priority="8" stopIfTrue="1" operator="lessThan">
      <formula>0</formula>
    </cfRule>
    <cfRule type="cellIs" dxfId="1434" priority="7" stopIfTrue="1" operator="greaterThan">
      <formula>0</formula>
    </cfRule>
  </conditionalFormatting>
  <conditionalFormatting sqref="AT16">
    <cfRule type="cellIs" dxfId="1433" priority="9" stopIfTrue="1" operator="greaterThan">
      <formula>0</formula>
    </cfRule>
    <cfRule type="cellIs" dxfId="1432" priority="10" stopIfTrue="1" operator="lessThan">
      <formula>0</formula>
    </cfRule>
  </conditionalFormatting>
  <conditionalFormatting sqref="AT24">
    <cfRule type="cellIs" dxfId="1431" priority="11" stopIfTrue="1" operator="greaterThan">
      <formula>0</formula>
    </cfRule>
    <cfRule type="cellIs" dxfId="1430" priority="12" stopIfTrue="1" operator="lessThan">
      <formula>0</formula>
    </cfRule>
  </conditionalFormatting>
  <conditionalFormatting sqref="AT31">
    <cfRule type="cellIs" dxfId="1429" priority="14" stopIfTrue="1" operator="lessThan">
      <formula>0</formula>
    </cfRule>
    <cfRule type="cellIs" dxfId="1428" priority="13" stopIfTrue="1" operator="greaterThan">
      <formula>0</formula>
    </cfRule>
  </conditionalFormatting>
  <conditionalFormatting sqref="AT33">
    <cfRule type="cellIs" dxfId="1427" priority="16" stopIfTrue="1" operator="lessThan">
      <formula>0</formula>
    </cfRule>
    <cfRule type="cellIs" dxfId="1426" priority="15" stopIfTrue="1" operator="greaterThan">
      <formula>0</formula>
    </cfRule>
  </conditionalFormatting>
  <conditionalFormatting sqref="AT46">
    <cfRule type="cellIs" dxfId="1425" priority="17" stopIfTrue="1" operator="greaterThan">
      <formula>0</formula>
    </cfRule>
    <cfRule type="cellIs" dxfId="1424" priority="18" stopIfTrue="1" operator="lessThan">
      <formula>0</formula>
    </cfRule>
  </conditionalFormatting>
  <conditionalFormatting sqref="AT49">
    <cfRule type="cellIs" dxfId="1423" priority="19" stopIfTrue="1" operator="greaterThan">
      <formula>0</formula>
    </cfRule>
    <cfRule type="cellIs" dxfId="1422" priority="20" stopIfTrue="1" operator="lessThan">
      <formula>0</formula>
    </cfRule>
  </conditionalFormatting>
  <conditionalFormatting sqref="AT57">
    <cfRule type="cellIs" dxfId="1421" priority="21" stopIfTrue="1" operator="greaterThan">
      <formula>0</formula>
    </cfRule>
    <cfRule type="cellIs" dxfId="1420" priority="22" stopIfTrue="1" operator="lessThan">
      <formula>0</formula>
    </cfRule>
  </conditionalFormatting>
  <conditionalFormatting sqref="AT66">
    <cfRule type="cellIs" dxfId="1419" priority="23" stopIfTrue="1" operator="greaterThan">
      <formula>0</formula>
    </cfRule>
    <cfRule type="cellIs" dxfId="1418" priority="24" stopIfTrue="1" operator="lessThan">
      <formula>0</formula>
    </cfRule>
  </conditionalFormatting>
  <conditionalFormatting sqref="AT72">
    <cfRule type="cellIs" dxfId="1417" priority="25" stopIfTrue="1" operator="greaterThan">
      <formula>0</formula>
    </cfRule>
    <cfRule type="cellIs" dxfId="1416" priority="26" stopIfTrue="1" operator="lessThan">
      <formula>0</formula>
    </cfRule>
  </conditionalFormatting>
  <conditionalFormatting sqref="AT79">
    <cfRule type="cellIs" dxfId="1415" priority="27" stopIfTrue="1" operator="greaterThan">
      <formula>0</formula>
    </cfRule>
    <cfRule type="cellIs" dxfId="1414" priority="28" stopIfTrue="1" operator="lessThan">
      <formula>0</formula>
    </cfRule>
  </conditionalFormatting>
  <conditionalFormatting sqref="AT85">
    <cfRule type="cellIs" dxfId="1413" priority="29" stopIfTrue="1" operator="greaterThan">
      <formula>0</formula>
    </cfRule>
    <cfRule type="cellIs" dxfId="1412" priority="30" stopIfTrue="1" operator="lessThan">
      <formula>0</formula>
    </cfRule>
  </conditionalFormatting>
  <conditionalFormatting sqref="AT87">
    <cfRule type="cellIs" dxfId="1411" priority="31" stopIfTrue="1" operator="greaterThan">
      <formula>0</formula>
    </cfRule>
    <cfRule type="cellIs" dxfId="1410" priority="32" stopIfTrue="1" operator="lessThan">
      <formula>0</formula>
    </cfRule>
  </conditionalFormatting>
  <conditionalFormatting sqref="AT96">
    <cfRule type="cellIs" dxfId="1409" priority="33" stopIfTrue="1" operator="greaterThan">
      <formula>0</formula>
    </cfRule>
    <cfRule type="cellIs" dxfId="1408" priority="34" stopIfTrue="1" operator="lessThan">
      <formula>0</formula>
    </cfRule>
  </conditionalFormatting>
  <conditionalFormatting sqref="AT104">
    <cfRule type="cellIs" dxfId="1407" priority="35" stopIfTrue="1" operator="greaterThan">
      <formula>0</formula>
    </cfRule>
    <cfRule type="cellIs" dxfId="1406" priority="36" stopIfTrue="1" operator="lessThan">
      <formula>0</formula>
    </cfRule>
  </conditionalFormatting>
  <conditionalFormatting sqref="AT109">
    <cfRule type="cellIs" dxfId="1405" priority="37" stopIfTrue="1" operator="greaterThan">
      <formula>0</formula>
    </cfRule>
    <cfRule type="cellIs" dxfId="1404" priority="38" stopIfTrue="1" operator="lessThan">
      <formula>0</formula>
    </cfRule>
  </conditionalFormatting>
  <conditionalFormatting sqref="AT120">
    <cfRule type="cellIs" dxfId="1403" priority="39" stopIfTrue="1" operator="greaterThan">
      <formula>0</formula>
    </cfRule>
    <cfRule type="cellIs" dxfId="1402" priority="40" stopIfTrue="1" operator="lessThan">
      <formula>0</formula>
    </cfRule>
  </conditionalFormatting>
  <conditionalFormatting sqref="AT123">
    <cfRule type="cellIs" dxfId="1401" priority="53" stopIfTrue="1" operator="greaterThan">
      <formula>0</formula>
    </cfRule>
    <cfRule type="cellIs" dxfId="1400" priority="54" stopIfTrue="1" operator="lessThan">
      <formula>0</formula>
    </cfRule>
  </conditionalFormatting>
  <conditionalFormatting sqref="AT130">
    <cfRule type="cellIs" dxfId="1399" priority="51" stopIfTrue="1" operator="greaterThan">
      <formula>0</formula>
    </cfRule>
    <cfRule type="cellIs" dxfId="1398" priority="52" stopIfTrue="1" operator="lessThan">
      <formula>0</formula>
    </cfRule>
  </conditionalFormatting>
  <conditionalFormatting sqref="AT137">
    <cfRule type="cellIs" dxfId="1397" priority="49" stopIfTrue="1" operator="greaterThan">
      <formula>0</formula>
    </cfRule>
    <cfRule type="cellIs" dxfId="1396" priority="50" stopIfTrue="1" operator="lessThan">
      <formula>0</formula>
    </cfRule>
  </conditionalFormatting>
  <conditionalFormatting sqref="AT146">
    <cfRule type="cellIs" dxfId="1395" priority="47" stopIfTrue="1" operator="greaterThan">
      <formula>0</formula>
    </cfRule>
    <cfRule type="cellIs" dxfId="1394" priority="48" stopIfTrue="1" operator="lessThan">
      <formula>0</formula>
    </cfRule>
  </conditionalFormatting>
  <conditionalFormatting sqref="AT156">
    <cfRule type="cellIs" dxfId="1393" priority="45" stopIfTrue="1" operator="greaterThan">
      <formula>0</formula>
    </cfRule>
    <cfRule type="cellIs" dxfId="1392" priority="46" stopIfTrue="1" operator="lessThan">
      <formula>0</formula>
    </cfRule>
  </conditionalFormatting>
  <conditionalFormatting sqref="AT166">
    <cfRule type="cellIs" dxfId="1391" priority="43" stopIfTrue="1" operator="greaterThan">
      <formula>0</formula>
    </cfRule>
    <cfRule type="cellIs" dxfId="1390" priority="44" stopIfTrue="1" operator="lessThan">
      <formula>0</formula>
    </cfRule>
  </conditionalFormatting>
  <conditionalFormatting sqref="AT173">
    <cfRule type="cellIs" dxfId="1389" priority="41" stopIfTrue="1" operator="greaterThan">
      <formula>0</formula>
    </cfRule>
    <cfRule type="cellIs" dxfId="1388" priority="42" stopIfTrue="1" operator="lessThan">
      <formula>0</formula>
    </cfRule>
  </conditionalFormatting>
  <conditionalFormatting sqref="AT199">
    <cfRule type="cellIs" dxfId="1387" priority="55" stopIfTrue="1" operator="greaterThan">
      <formula>0</formula>
    </cfRule>
    <cfRule type="cellIs" dxfId="1386" priority="56" stopIfTrue="1" operator="lessThan">
      <formula>0</formula>
    </cfRule>
  </conditionalFormatting>
  <conditionalFormatting sqref="AT211">
    <cfRule type="cellIs" dxfId="1385" priority="58" stopIfTrue="1" operator="lessThan">
      <formula>0</formula>
    </cfRule>
    <cfRule type="cellIs" dxfId="1384" priority="57" stopIfTrue="1" operator="greaterThan">
      <formula>0</formula>
    </cfRule>
  </conditionalFormatting>
  <conditionalFormatting sqref="AT221">
    <cfRule type="cellIs" dxfId="1383" priority="59" stopIfTrue="1" operator="greaterThan">
      <formula>0</formula>
    </cfRule>
    <cfRule type="cellIs" dxfId="1382" priority="60" stopIfTrue="1" operator="lessThan">
      <formula>0</formula>
    </cfRule>
  </conditionalFormatting>
  <conditionalFormatting sqref="AT229">
    <cfRule type="cellIs" dxfId="1381" priority="61" stopIfTrue="1" operator="greaterThan">
      <formula>0</formula>
    </cfRule>
    <cfRule type="cellIs" dxfId="1380" priority="62" stopIfTrue="1" operator="lessThan">
      <formula>0</formula>
    </cfRule>
  </conditionalFormatting>
  <conditionalFormatting sqref="AT238">
    <cfRule type="cellIs" dxfId="1379" priority="64" stopIfTrue="1" operator="lessThan">
      <formula>0</formula>
    </cfRule>
    <cfRule type="cellIs" dxfId="1378" priority="63" stopIfTrue="1" operator="greaterThan">
      <formula>0</formula>
    </cfRule>
  </conditionalFormatting>
  <conditionalFormatting sqref="AT247">
    <cfRule type="cellIs" dxfId="1377" priority="66" stopIfTrue="1" operator="lessThan">
      <formula>0</formula>
    </cfRule>
    <cfRule type="cellIs" dxfId="1376" priority="65" stopIfTrue="1" operator="greaterThan">
      <formula>0</formula>
    </cfRule>
  </conditionalFormatting>
  <conditionalFormatting sqref="AT254">
    <cfRule type="cellIs" dxfId="1375" priority="68" stopIfTrue="1" operator="lessThan">
      <formula>0</formula>
    </cfRule>
    <cfRule type="cellIs" dxfId="1374" priority="67" stopIfTrue="1" operator="greaterThan">
      <formula>0</formula>
    </cfRule>
  </conditionalFormatting>
  <conditionalFormatting sqref="AT264">
    <cfRule type="cellIs" dxfId="1373" priority="70" stopIfTrue="1" operator="lessThan">
      <formula>0</formula>
    </cfRule>
    <cfRule type="cellIs" dxfId="1372" priority="69" stopIfTrue="1" operator="greaterThan">
      <formula>0</formula>
    </cfRule>
  </conditionalFormatting>
  <conditionalFormatting sqref="AT278">
    <cfRule type="cellIs" dxfId="1371" priority="72" stopIfTrue="1" operator="lessThan">
      <formula>0</formula>
    </cfRule>
    <cfRule type="cellIs" dxfId="1370" priority="71" stopIfTrue="1" operator="greaterThan">
      <formula>0</formula>
    </cfRule>
  </conditionalFormatting>
  <conditionalFormatting sqref="AT281">
    <cfRule type="cellIs" dxfId="1369" priority="73" stopIfTrue="1" operator="greaterThan">
      <formula>0</formula>
    </cfRule>
    <cfRule type="cellIs" dxfId="1368" priority="74" stopIfTrue="1" operator="lessThan">
      <formula>0</formula>
    </cfRule>
  </conditionalFormatting>
  <conditionalFormatting sqref="AT292">
    <cfRule type="cellIs" dxfId="1367" priority="75" stopIfTrue="1" operator="greaterThan">
      <formula>0</formula>
    </cfRule>
    <cfRule type="cellIs" dxfId="1366" priority="76" stopIfTrue="1" operator="lessThan">
      <formula>0</formula>
    </cfRule>
  </conditionalFormatting>
  <conditionalFormatting sqref="AT300">
    <cfRule type="cellIs" dxfId="1365" priority="77" stopIfTrue="1" operator="greaterThan">
      <formula>0</formula>
    </cfRule>
    <cfRule type="cellIs" dxfId="1364" priority="78" stopIfTrue="1" operator="lessThan">
      <formula>0</formula>
    </cfRule>
  </conditionalFormatting>
  <conditionalFormatting sqref="AT311">
    <cfRule type="cellIs" dxfId="1363" priority="79" stopIfTrue="1" operator="greaterThan">
      <formula>0</formula>
    </cfRule>
    <cfRule type="cellIs" dxfId="1362" priority="80" stopIfTrue="1" operator="lessThan">
      <formula>0</formula>
    </cfRule>
  </conditionalFormatting>
  <conditionalFormatting sqref="AT323">
    <cfRule type="cellIs" dxfId="1361" priority="81" stopIfTrue="1" operator="greaterThan">
      <formula>0</formula>
    </cfRule>
    <cfRule type="cellIs" dxfId="1360" priority="82" stopIfTrue="1" operator="lessThan">
      <formula>0</formula>
    </cfRule>
  </conditionalFormatting>
  <conditionalFormatting sqref="AT332">
    <cfRule type="cellIs" dxfId="1359" priority="83" stopIfTrue="1" operator="greaterThan">
      <formula>0</formula>
    </cfRule>
    <cfRule type="cellIs" dxfId="1358" priority="84" stopIfTrue="1" operator="lessThan">
      <formula>0</formula>
    </cfRule>
  </conditionalFormatting>
  <conditionalFormatting sqref="AT341">
    <cfRule type="cellIs" dxfId="1357" priority="85" stopIfTrue="1" operator="greaterThan">
      <formula>0</formula>
    </cfRule>
    <cfRule type="cellIs" dxfId="1356" priority="86" stopIfTrue="1" operator="lessThan">
      <formula>0</formula>
    </cfRule>
  </conditionalFormatting>
  <conditionalFormatting sqref="AT349">
    <cfRule type="cellIs" dxfId="1355" priority="87" stopIfTrue="1" operator="greaterThan">
      <formula>0</formula>
    </cfRule>
    <cfRule type="cellIs" dxfId="1354" priority="88" stopIfTrue="1" operator="lessThan">
      <formula>0</formula>
    </cfRule>
  </conditionalFormatting>
  <conditionalFormatting sqref="AT355">
    <cfRule type="cellIs" dxfId="1353" priority="90" stopIfTrue="1" operator="lessThan">
      <formula>0</formula>
    </cfRule>
    <cfRule type="cellIs" dxfId="1352" priority="89" stopIfTrue="1" operator="greaterThan">
      <formula>0</formula>
    </cfRule>
  </conditionalFormatting>
  <conditionalFormatting sqref="AT362">
    <cfRule type="cellIs" dxfId="1351" priority="92" stopIfTrue="1" operator="lessThan">
      <formula>0</formula>
    </cfRule>
    <cfRule type="cellIs" dxfId="1350" priority="91" stopIfTrue="1" operator="greaterThan">
      <formula>0</formula>
    </cfRule>
  </conditionalFormatting>
  <conditionalFormatting sqref="AT373">
    <cfRule type="cellIs" dxfId="1349" priority="94" stopIfTrue="1" operator="lessThan">
      <formula>0</formula>
    </cfRule>
    <cfRule type="cellIs" dxfId="1348" priority="93" stopIfTrue="1" operator="greaterThan">
      <formula>0</formula>
    </cfRule>
  </conditionalFormatting>
  <conditionalFormatting sqref="AT391">
    <cfRule type="cellIs" dxfId="1347" priority="95" stopIfTrue="1" operator="greaterThan">
      <formula>0</formula>
    </cfRule>
    <cfRule type="cellIs" dxfId="1346" priority="96" stopIfTrue="1" operator="lessThan">
      <formula>0</formula>
    </cfRule>
  </conditionalFormatting>
  <conditionalFormatting sqref="AT402">
    <cfRule type="cellIs" dxfId="1345" priority="98" stopIfTrue="1" operator="lessThan">
      <formula>0</formula>
    </cfRule>
    <cfRule type="cellIs" dxfId="1344" priority="97" stopIfTrue="1" operator="greaterThan">
      <formula>0</formula>
    </cfRule>
  </conditionalFormatting>
  <conditionalFormatting sqref="AT409">
    <cfRule type="cellIs" dxfId="1343" priority="100" stopIfTrue="1" operator="lessThan">
      <formula>0</formula>
    </cfRule>
    <cfRule type="cellIs" dxfId="1342" priority="99" stopIfTrue="1" operator="greaterThan">
      <formula>0</formula>
    </cfRule>
  </conditionalFormatting>
  <conditionalFormatting sqref="AT419">
    <cfRule type="cellIs" dxfId="1341" priority="101" stopIfTrue="1" operator="greaterThan">
      <formula>0</formula>
    </cfRule>
    <cfRule type="cellIs" dxfId="1340" priority="102" stopIfTrue="1" operator="lessThan">
      <formula>0</formula>
    </cfRule>
  </conditionalFormatting>
  <conditionalFormatting sqref="AT455">
    <cfRule type="cellIs" dxfId="1339" priority="104" stopIfTrue="1" operator="lessThan">
      <formula>0</formula>
    </cfRule>
    <cfRule type="cellIs" dxfId="1338" priority="103" stopIfTrue="1" operator="greaterThan">
      <formula>0</formula>
    </cfRule>
  </conditionalFormatting>
  <conditionalFormatting sqref="AT471">
    <cfRule type="cellIs" dxfId="1337" priority="106" stopIfTrue="1" operator="lessThan">
      <formula>0</formula>
    </cfRule>
    <cfRule type="cellIs" dxfId="1336" priority="105" stopIfTrue="1" operator="greaterThan">
      <formula>0</formula>
    </cfRule>
  </conditionalFormatting>
  <conditionalFormatting sqref="AT486">
    <cfRule type="cellIs" dxfId="1335" priority="107" stopIfTrue="1" operator="greaterThan">
      <formula>0</formula>
    </cfRule>
    <cfRule type="cellIs" dxfId="1334" priority="108" stopIfTrue="1" operator="lessThan">
      <formula>0</formula>
    </cfRule>
  </conditionalFormatting>
  <conditionalFormatting sqref="AT503">
    <cfRule type="cellIs" dxfId="1333" priority="110" stopIfTrue="1" operator="lessThan">
      <formula>0</formula>
    </cfRule>
    <cfRule type="cellIs" dxfId="1332" priority="109" stopIfTrue="1" operator="greaterThan">
      <formula>0</formula>
    </cfRule>
  </conditionalFormatting>
  <pageMargins left="0.75" right="0.75" top="1" bottom="1" header="0.5" footer="0.5"/>
  <pageSetup paperSize="9" orientation="portrait" r:id="rId1"/>
  <headerFooter alignWithMargins="0"/>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BD2098"/>
  <sheetViews>
    <sheetView zoomScale="70" zoomScaleNormal="70" workbookViewId="0">
      <pane xSplit="7" ySplit="1" topLeftCell="H2" activePane="bottomRight" state="frozen"/>
      <selection pane="topRight" activeCell="H1" sqref="H1"/>
      <selection pane="bottomLeft" activeCell="A2" sqref="A2"/>
      <selection pane="bottomRight" activeCell="A2" sqref="A2"/>
    </sheetView>
  </sheetViews>
  <sheetFormatPr defaultRowHeight="13.2" x14ac:dyDescent="0.25"/>
  <cols>
    <col min="3" max="3" width="8.6640625" style="9" customWidth="1"/>
    <col min="4" max="4" width="8.6640625" style="39" customWidth="1"/>
    <col min="6" max="6" width="16.44140625" bestFit="1" customWidth="1"/>
    <col min="7" max="7" width="9.109375" style="21" customWidth="1"/>
    <col min="9" max="9" width="9.109375" style="7" customWidth="1"/>
    <col min="11" max="11" width="9.109375" style="7" customWidth="1"/>
    <col min="12" max="12" width="8.88671875" customWidth="1"/>
    <col min="13" max="13" width="8" style="7" customWidth="1"/>
    <col min="14" max="14" width="8.88671875" customWidth="1"/>
    <col min="15" max="15" width="9.109375" style="7" customWidth="1"/>
    <col min="18" max="20" width="9.109375" style="7" customWidth="1"/>
    <col min="38" max="38" width="11" style="4" customWidth="1"/>
    <col min="39" max="42" width="9.109375" style="9" customWidth="1"/>
    <col min="43" max="43" width="10.6640625" customWidth="1"/>
    <col min="47" max="48" width="9.109375" style="4" customWidth="1"/>
  </cols>
  <sheetData>
    <row r="1" spans="1:55" ht="18" thickBot="1" x14ac:dyDescent="0.35">
      <c r="A1" s="24" t="s">
        <v>254</v>
      </c>
      <c r="B1" s="58" t="s">
        <v>255</v>
      </c>
      <c r="C1" s="102" t="s">
        <v>256</v>
      </c>
      <c r="D1" s="107"/>
      <c r="E1" s="58" t="s">
        <v>257</v>
      </c>
      <c r="F1" s="58" t="s">
        <v>258</v>
      </c>
      <c r="G1" s="106" t="s">
        <v>259</v>
      </c>
      <c r="H1" s="24" t="s">
        <v>32</v>
      </c>
      <c r="I1" s="27"/>
      <c r="J1" s="24" t="s">
        <v>260</v>
      </c>
      <c r="K1" s="27"/>
      <c r="L1" s="24" t="s">
        <v>261</v>
      </c>
      <c r="M1" s="27"/>
      <c r="N1" s="25" t="s">
        <v>262</v>
      </c>
      <c r="O1" s="27"/>
      <c r="P1" s="27"/>
      <c r="Q1" s="108"/>
      <c r="R1" s="64" t="s">
        <v>232</v>
      </c>
      <c r="S1" s="64" t="s">
        <v>653</v>
      </c>
      <c r="T1" s="64" t="s">
        <v>922</v>
      </c>
      <c r="U1" s="63"/>
      <c r="V1" s="27" t="s">
        <v>275</v>
      </c>
      <c r="W1" s="27" t="s">
        <v>276</v>
      </c>
      <c r="X1" s="27" t="s">
        <v>277</v>
      </c>
      <c r="Y1" s="27" t="s">
        <v>278</v>
      </c>
      <c r="Z1" s="27" t="s">
        <v>279</v>
      </c>
      <c r="AA1" s="27" t="s">
        <v>280</v>
      </c>
      <c r="AB1" s="27" t="s">
        <v>281</v>
      </c>
      <c r="AC1" s="27" t="s">
        <v>282</v>
      </c>
      <c r="AD1" s="27" t="s">
        <v>283</v>
      </c>
      <c r="AE1" s="27" t="s">
        <v>284</v>
      </c>
      <c r="AF1" s="27" t="s">
        <v>923</v>
      </c>
      <c r="AG1" s="27" t="s">
        <v>924</v>
      </c>
      <c r="AH1" s="27" t="s">
        <v>925</v>
      </c>
      <c r="AI1" s="27" t="s">
        <v>926</v>
      </c>
      <c r="AJ1" s="27" t="s">
        <v>927</v>
      </c>
      <c r="AK1" s="27" t="s">
        <v>928</v>
      </c>
      <c r="AL1" s="72" t="s">
        <v>285</v>
      </c>
      <c r="AM1" s="73" t="s">
        <v>286</v>
      </c>
      <c r="AN1" s="73" t="s">
        <v>287</v>
      </c>
      <c r="AO1" s="73" t="s">
        <v>288</v>
      </c>
      <c r="AP1" s="73" t="s">
        <v>868</v>
      </c>
      <c r="AQ1" s="73" t="s">
        <v>285</v>
      </c>
      <c r="AR1" s="72" t="s">
        <v>289</v>
      </c>
      <c r="AS1" s="72" t="s">
        <v>290</v>
      </c>
      <c r="AT1" s="72" t="s">
        <v>291</v>
      </c>
      <c r="AU1" s="72" t="s">
        <v>285</v>
      </c>
      <c r="AV1" s="72" t="s">
        <v>929</v>
      </c>
      <c r="AW1" s="27" t="s">
        <v>32</v>
      </c>
      <c r="AX1" s="27" t="s">
        <v>260</v>
      </c>
      <c r="AY1" s="27" t="s">
        <v>261</v>
      </c>
      <c r="AZ1" s="27" t="s">
        <v>232</v>
      </c>
      <c r="BA1" s="27"/>
      <c r="BB1" s="27"/>
      <c r="BC1" s="27"/>
    </row>
    <row r="2" spans="1:55" x14ac:dyDescent="0.25">
      <c r="A2" s="1">
        <v>2010</v>
      </c>
      <c r="B2" s="3" t="s">
        <v>270</v>
      </c>
      <c r="C2" s="52" t="s">
        <v>340</v>
      </c>
      <c r="D2" s="39">
        <v>40310</v>
      </c>
      <c r="E2">
        <v>16</v>
      </c>
      <c r="F2" s="3" t="s">
        <v>886</v>
      </c>
      <c r="G2" s="2" t="s">
        <v>915</v>
      </c>
      <c r="H2" s="6">
        <v>38</v>
      </c>
      <c r="J2" s="6">
        <v>34</v>
      </c>
      <c r="L2" s="6">
        <v>21</v>
      </c>
      <c r="N2" s="6">
        <v>4</v>
      </c>
      <c r="P2" s="3" t="s">
        <v>639</v>
      </c>
      <c r="U2" s="48"/>
      <c r="V2" s="48"/>
      <c r="W2" s="6"/>
      <c r="X2" s="6"/>
      <c r="Z2" s="6"/>
      <c r="AA2" s="6"/>
      <c r="AC2" s="6"/>
      <c r="AD2" s="6"/>
      <c r="AR2" s="6"/>
      <c r="AS2" s="6"/>
      <c r="BC2" t="str">
        <f>IF($F2="ICM",$L2,"")</f>
        <v/>
      </c>
    </row>
    <row r="3" spans="1:55" x14ac:dyDescent="0.25">
      <c r="B3" t="s">
        <v>270</v>
      </c>
      <c r="C3" s="9" t="s">
        <v>340</v>
      </c>
      <c r="D3" s="39">
        <v>40310</v>
      </c>
      <c r="E3">
        <v>16</v>
      </c>
      <c r="F3" s="3" t="s">
        <v>678</v>
      </c>
      <c r="G3" s="2" t="s">
        <v>194</v>
      </c>
      <c r="H3" s="6">
        <v>38</v>
      </c>
      <c r="J3" s="6">
        <v>33</v>
      </c>
      <c r="L3" s="6">
        <v>21</v>
      </c>
      <c r="N3" s="6">
        <v>5</v>
      </c>
      <c r="P3" s="3" t="s">
        <v>639</v>
      </c>
      <c r="U3" s="48"/>
      <c r="V3" s="48"/>
      <c r="W3" s="6"/>
      <c r="X3" s="6"/>
      <c r="Z3" s="6"/>
      <c r="AA3" s="6"/>
      <c r="AC3" s="6"/>
      <c r="AD3" s="6"/>
      <c r="AR3" s="6"/>
      <c r="AS3" s="6"/>
    </row>
    <row r="4" spans="1:55" x14ac:dyDescent="0.25">
      <c r="B4" s="3" t="s">
        <v>270</v>
      </c>
      <c r="C4" s="52" t="s">
        <v>594</v>
      </c>
      <c r="D4" s="39">
        <v>40311</v>
      </c>
      <c r="E4">
        <v>16</v>
      </c>
      <c r="F4" s="3" t="s">
        <v>821</v>
      </c>
      <c r="G4" s="2" t="s">
        <v>192</v>
      </c>
      <c r="H4" s="6">
        <v>37</v>
      </c>
      <c r="J4" s="6">
        <v>34</v>
      </c>
      <c r="L4" s="6">
        <v>21</v>
      </c>
      <c r="N4" s="6">
        <v>3</v>
      </c>
      <c r="P4" s="3" t="s">
        <v>842</v>
      </c>
      <c r="U4" s="48"/>
      <c r="V4" s="48"/>
      <c r="W4" s="6">
        <v>48</v>
      </c>
      <c r="X4" s="6">
        <v>12</v>
      </c>
      <c r="Y4" s="7">
        <f>W4-X4</f>
        <v>36</v>
      </c>
      <c r="Z4" s="6"/>
      <c r="AA4" s="6"/>
      <c r="AC4" s="6">
        <v>46</v>
      </c>
      <c r="AD4" s="6">
        <v>14</v>
      </c>
      <c r="AE4" s="7">
        <f>AC4-AD4</f>
        <v>32</v>
      </c>
      <c r="AF4" s="7"/>
      <c r="AG4" s="7"/>
      <c r="AH4" s="7"/>
      <c r="AI4" s="7"/>
      <c r="AJ4" s="7"/>
      <c r="AK4" s="7"/>
      <c r="AL4" s="4" t="s">
        <v>930</v>
      </c>
      <c r="AR4" s="6"/>
      <c r="AS4" s="6"/>
      <c r="BC4" t="str">
        <f t="shared" ref="BC4:BC67" si="0">IF($F4="ICM",$L4,"")</f>
        <v/>
      </c>
    </row>
    <row r="5" spans="1:55" x14ac:dyDescent="0.25">
      <c r="B5" s="3" t="s">
        <v>270</v>
      </c>
      <c r="C5" s="9" t="s">
        <v>514</v>
      </c>
      <c r="D5" s="39">
        <v>40312</v>
      </c>
      <c r="E5">
        <v>19</v>
      </c>
      <c r="F5" s="3" t="s">
        <v>905</v>
      </c>
      <c r="G5" s="2"/>
      <c r="H5" s="6"/>
      <c r="J5" s="6"/>
      <c r="L5" s="6"/>
      <c r="N5" s="6"/>
      <c r="P5" s="3" t="s">
        <v>842</v>
      </c>
      <c r="U5" s="48"/>
      <c r="V5" s="48"/>
      <c r="W5" s="6">
        <v>52</v>
      </c>
      <c r="X5" s="6">
        <v>40</v>
      </c>
      <c r="Y5" s="7">
        <f>W5-X5</f>
        <v>12</v>
      </c>
      <c r="Z5" s="6">
        <v>38</v>
      </c>
      <c r="AA5" s="6">
        <v>56</v>
      </c>
      <c r="AB5" s="7">
        <f>Z5-AA5</f>
        <v>-18</v>
      </c>
      <c r="AC5" s="6">
        <v>56</v>
      </c>
      <c r="AD5" s="6">
        <v>33</v>
      </c>
      <c r="AE5" s="7">
        <f>AC5-AD5</f>
        <v>23</v>
      </c>
      <c r="AF5" s="7"/>
      <c r="AG5" s="7"/>
      <c r="AH5" s="7"/>
      <c r="AI5" s="7"/>
      <c r="AJ5" s="7"/>
      <c r="AK5" s="7"/>
      <c r="AL5" s="4" t="s">
        <v>931</v>
      </c>
      <c r="AR5" s="6"/>
      <c r="AS5" s="6"/>
      <c r="BC5" t="str">
        <f t="shared" si="0"/>
        <v/>
      </c>
    </row>
    <row r="6" spans="1:55" x14ac:dyDescent="0.25">
      <c r="B6" t="s">
        <v>270</v>
      </c>
      <c r="C6" s="9" t="s">
        <v>320</v>
      </c>
      <c r="D6" s="39">
        <v>40317</v>
      </c>
      <c r="E6" s="22" t="s">
        <v>932</v>
      </c>
      <c r="F6" s="3" t="s">
        <v>821</v>
      </c>
      <c r="G6" s="2" t="s">
        <v>196</v>
      </c>
      <c r="H6" s="6"/>
      <c r="J6" s="6"/>
      <c r="L6" s="6"/>
      <c r="N6" s="6"/>
      <c r="P6" t="s">
        <v>842</v>
      </c>
      <c r="U6" s="48"/>
      <c r="V6" s="48"/>
      <c r="W6" s="6"/>
      <c r="X6" s="6"/>
      <c r="Z6" s="6"/>
      <c r="AA6" s="6"/>
      <c r="AC6" s="6"/>
      <c r="AD6" s="6"/>
      <c r="AE6" s="7"/>
      <c r="AR6" s="6">
        <v>43</v>
      </c>
      <c r="AS6" s="6">
        <v>23</v>
      </c>
      <c r="AT6" s="7">
        <f>AR6-AS6</f>
        <v>20</v>
      </c>
      <c r="AU6" s="4" t="s">
        <v>871</v>
      </c>
      <c r="BC6" t="str">
        <f t="shared" si="0"/>
        <v/>
      </c>
    </row>
    <row r="7" spans="1:55" x14ac:dyDescent="0.25">
      <c r="B7" t="s">
        <v>270</v>
      </c>
      <c r="C7" s="9" t="s">
        <v>641</v>
      </c>
      <c r="D7" s="39">
        <v>40317</v>
      </c>
      <c r="E7" s="22"/>
      <c r="F7" s="3" t="s">
        <v>821</v>
      </c>
      <c r="G7" s="2"/>
      <c r="H7" s="6"/>
      <c r="J7" s="6"/>
      <c r="L7" s="6"/>
      <c r="N7" s="6"/>
      <c r="U7" s="48"/>
      <c r="V7" s="48"/>
      <c r="W7" s="6"/>
      <c r="X7" s="6"/>
      <c r="Z7" s="6"/>
      <c r="AA7" s="6"/>
      <c r="AC7" s="6"/>
      <c r="AD7" s="6"/>
      <c r="AE7" s="7"/>
      <c r="AR7" s="6">
        <v>42</v>
      </c>
      <c r="AS7" s="6">
        <v>22</v>
      </c>
      <c r="AT7" s="7">
        <f>AR7-AS7</f>
        <v>20</v>
      </c>
      <c r="AU7" s="4" t="s">
        <v>871</v>
      </c>
      <c r="BC7" t="str">
        <f t="shared" si="0"/>
        <v/>
      </c>
    </row>
    <row r="8" spans="1:55" x14ac:dyDescent="0.25">
      <c r="B8" t="s">
        <v>270</v>
      </c>
      <c r="C8" s="9" t="s">
        <v>598</v>
      </c>
      <c r="D8" s="39">
        <v>40318</v>
      </c>
      <c r="E8">
        <v>23</v>
      </c>
      <c r="F8" s="3" t="s">
        <v>821</v>
      </c>
      <c r="G8" s="2" t="s">
        <v>192</v>
      </c>
      <c r="H8" s="6">
        <v>39</v>
      </c>
      <c r="I8" s="7">
        <v>2</v>
      </c>
      <c r="J8" s="6">
        <v>32</v>
      </c>
      <c r="K8" s="7">
        <v>-2</v>
      </c>
      <c r="L8" s="6">
        <v>21</v>
      </c>
      <c r="M8" s="7">
        <v>0</v>
      </c>
      <c r="N8" s="6">
        <v>7</v>
      </c>
      <c r="O8" s="7">
        <v>4</v>
      </c>
      <c r="P8" t="s">
        <v>842</v>
      </c>
      <c r="U8" s="48"/>
      <c r="V8" s="48"/>
      <c r="W8" s="6">
        <v>57</v>
      </c>
      <c r="X8" s="6">
        <v>15</v>
      </c>
      <c r="Y8" s="7">
        <f>W8-X8</f>
        <v>42</v>
      </c>
      <c r="Z8" s="6"/>
      <c r="AA8" s="6"/>
      <c r="AC8" s="6">
        <v>61</v>
      </c>
      <c r="AD8" s="6">
        <v>17</v>
      </c>
      <c r="AE8" s="7">
        <f>AC8-AD8</f>
        <v>44</v>
      </c>
      <c r="AF8" s="7"/>
      <c r="AG8" s="7"/>
      <c r="AH8" s="7"/>
      <c r="AI8" s="7"/>
      <c r="AJ8" s="7"/>
      <c r="AK8" s="7"/>
      <c r="AL8" s="4" t="s">
        <v>930</v>
      </c>
      <c r="AR8" s="6"/>
      <c r="AS8" s="6"/>
      <c r="BC8" t="str">
        <f t="shared" si="0"/>
        <v/>
      </c>
    </row>
    <row r="9" spans="1:55" x14ac:dyDescent="0.25">
      <c r="B9" t="s">
        <v>270</v>
      </c>
      <c r="C9" s="9" t="s">
        <v>485</v>
      </c>
      <c r="D9" s="39">
        <v>40319</v>
      </c>
      <c r="F9" s="3" t="s">
        <v>903</v>
      </c>
      <c r="G9" s="2"/>
      <c r="H9" s="6">
        <v>38</v>
      </c>
      <c r="J9" s="6">
        <v>29</v>
      </c>
      <c r="L9" s="6">
        <v>21</v>
      </c>
      <c r="N9" s="6">
        <v>9</v>
      </c>
      <c r="P9" s="3" t="s">
        <v>842</v>
      </c>
      <c r="U9" s="48"/>
      <c r="V9" s="48"/>
      <c r="W9" s="6"/>
      <c r="X9" s="6"/>
      <c r="Y9" s="7"/>
      <c r="Z9" s="6"/>
      <c r="AA9" s="6"/>
      <c r="AC9" s="6"/>
      <c r="AD9" s="6"/>
      <c r="AE9" s="7"/>
      <c r="AF9" s="7"/>
      <c r="AG9" s="7"/>
      <c r="AH9" s="7"/>
      <c r="AI9" s="7"/>
      <c r="AJ9" s="7"/>
      <c r="AK9" s="7"/>
      <c r="AR9" s="6"/>
      <c r="AS9" s="6"/>
      <c r="BC9" t="str">
        <f t="shared" si="0"/>
        <v/>
      </c>
    </row>
    <row r="10" spans="1:55" x14ac:dyDescent="0.25">
      <c r="B10" t="s">
        <v>270</v>
      </c>
      <c r="C10" s="9" t="s">
        <v>322</v>
      </c>
      <c r="D10" s="39">
        <v>40319</v>
      </c>
      <c r="E10">
        <v>25</v>
      </c>
      <c r="F10" s="3" t="s">
        <v>905</v>
      </c>
      <c r="G10" s="2"/>
      <c r="H10" s="6"/>
      <c r="J10" s="6"/>
      <c r="L10" s="6"/>
      <c r="N10" s="6"/>
      <c r="U10" s="48"/>
      <c r="V10" s="48"/>
      <c r="W10" s="6">
        <v>54</v>
      </c>
      <c r="X10" s="6">
        <v>25</v>
      </c>
      <c r="Y10" s="7">
        <f>W10-X10</f>
        <v>29</v>
      </c>
      <c r="Z10" s="6"/>
      <c r="AA10" s="6"/>
      <c r="AC10" s="6">
        <v>52</v>
      </c>
      <c r="AD10" s="6">
        <v>26</v>
      </c>
      <c r="AE10" s="7">
        <f>AC10-AD10</f>
        <v>26</v>
      </c>
      <c r="AF10" s="7"/>
      <c r="AG10" s="7"/>
      <c r="AH10" s="7"/>
      <c r="AI10" s="7"/>
      <c r="AJ10" s="7"/>
      <c r="AK10" s="7"/>
      <c r="AL10" s="4" t="s">
        <v>933</v>
      </c>
      <c r="AR10" s="6"/>
      <c r="AS10" s="6"/>
      <c r="BC10" t="str">
        <f t="shared" si="0"/>
        <v/>
      </c>
    </row>
    <row r="11" spans="1:55" x14ac:dyDescent="0.25">
      <c r="B11" t="s">
        <v>270</v>
      </c>
      <c r="C11" s="9" t="s">
        <v>599</v>
      </c>
      <c r="D11" s="39">
        <v>40319</v>
      </c>
      <c r="E11">
        <v>25</v>
      </c>
      <c r="F11" s="3" t="s">
        <v>678</v>
      </c>
      <c r="G11" s="2" t="s">
        <v>82</v>
      </c>
      <c r="H11" s="6">
        <v>39</v>
      </c>
      <c r="I11" s="7">
        <v>1</v>
      </c>
      <c r="J11" s="6">
        <v>32</v>
      </c>
      <c r="K11" s="7">
        <v>-1</v>
      </c>
      <c r="L11" s="6">
        <v>21</v>
      </c>
      <c r="M11" s="7">
        <v>0</v>
      </c>
      <c r="N11" s="6">
        <v>7</v>
      </c>
      <c r="O11" s="7">
        <v>2</v>
      </c>
      <c r="P11" t="s">
        <v>639</v>
      </c>
      <c r="U11" s="48"/>
      <c r="V11" s="48"/>
      <c r="W11" s="6"/>
      <c r="X11" s="6"/>
      <c r="Z11" s="6"/>
      <c r="AA11" s="6"/>
      <c r="AC11" s="6"/>
      <c r="AD11" s="6"/>
      <c r="AE11" s="7"/>
      <c r="AR11" s="6"/>
      <c r="AS11" s="6"/>
      <c r="AT11" s="7"/>
    </row>
    <row r="12" spans="1:55" x14ac:dyDescent="0.25">
      <c r="B12" s="3" t="s">
        <v>270</v>
      </c>
      <c r="C12" s="52" t="s">
        <v>602</v>
      </c>
      <c r="D12" s="39">
        <v>40325</v>
      </c>
      <c r="F12" s="3" t="s">
        <v>821</v>
      </c>
      <c r="G12" s="2"/>
      <c r="H12" s="6"/>
      <c r="J12" s="6"/>
      <c r="L12" s="6"/>
      <c r="N12" s="6"/>
      <c r="P12" t="s">
        <v>842</v>
      </c>
      <c r="U12" s="48"/>
      <c r="V12" s="48"/>
      <c r="W12" s="6">
        <v>60</v>
      </c>
      <c r="X12" s="6">
        <v>18</v>
      </c>
      <c r="Y12" s="7">
        <f>W12-X12</f>
        <v>42</v>
      </c>
      <c r="Z12" s="6"/>
      <c r="AA12" s="6"/>
      <c r="AC12" s="6">
        <v>62</v>
      </c>
      <c r="AD12" s="6">
        <v>19</v>
      </c>
      <c r="AE12" s="7">
        <f>AC12-AD12</f>
        <v>43</v>
      </c>
      <c r="AF12" s="7"/>
      <c r="AG12" s="7"/>
      <c r="AH12" s="7"/>
      <c r="AI12" s="7"/>
      <c r="AJ12" s="7"/>
      <c r="AK12" s="7"/>
      <c r="AL12" s="4" t="s">
        <v>930</v>
      </c>
      <c r="AR12" s="6"/>
      <c r="AS12" s="6"/>
      <c r="AT12" s="7"/>
      <c r="BC12" t="str">
        <f t="shared" si="0"/>
        <v/>
      </c>
    </row>
    <row r="13" spans="1:55" x14ac:dyDescent="0.25">
      <c r="B13" t="s">
        <v>270</v>
      </c>
      <c r="C13" s="10" t="s">
        <v>712</v>
      </c>
      <c r="D13" s="39">
        <v>40326</v>
      </c>
      <c r="E13">
        <v>2</v>
      </c>
      <c r="F13" s="3" t="s">
        <v>886</v>
      </c>
      <c r="G13" s="2" t="s">
        <v>96</v>
      </c>
      <c r="H13" s="6">
        <v>37</v>
      </c>
      <c r="I13" s="7">
        <v>-1</v>
      </c>
      <c r="J13" s="6">
        <v>33</v>
      </c>
      <c r="K13" s="7">
        <v>-1</v>
      </c>
      <c r="L13" s="6">
        <v>21</v>
      </c>
      <c r="M13" s="7">
        <v>0</v>
      </c>
      <c r="N13" s="6">
        <v>4</v>
      </c>
      <c r="O13" s="7">
        <v>0</v>
      </c>
      <c r="P13" t="s">
        <v>639</v>
      </c>
      <c r="U13" s="48"/>
      <c r="V13" s="48"/>
      <c r="W13" s="6"/>
      <c r="X13" s="6"/>
      <c r="Z13" s="6"/>
      <c r="AA13" s="6"/>
      <c r="AC13" s="6"/>
      <c r="AD13" s="6"/>
      <c r="AE13" s="7"/>
      <c r="AR13" s="6"/>
      <c r="AS13" s="6"/>
      <c r="AT13" s="7"/>
      <c r="BC13" t="str">
        <f t="shared" si="0"/>
        <v/>
      </c>
    </row>
    <row r="14" spans="1:55" x14ac:dyDescent="0.25">
      <c r="B14" t="s">
        <v>263</v>
      </c>
      <c r="C14" s="9" t="s">
        <v>934</v>
      </c>
      <c r="D14" s="39">
        <v>40330</v>
      </c>
      <c r="E14">
        <v>14</v>
      </c>
      <c r="F14" s="3" t="s">
        <v>521</v>
      </c>
      <c r="G14" s="2" t="s">
        <v>120</v>
      </c>
      <c r="H14" s="6">
        <v>36</v>
      </c>
      <c r="J14" s="6">
        <v>30</v>
      </c>
      <c r="L14" s="6">
        <v>25</v>
      </c>
      <c r="N14" s="6">
        <v>6</v>
      </c>
      <c r="P14" t="s">
        <v>842</v>
      </c>
      <c r="U14" s="48"/>
      <c r="V14" s="48"/>
      <c r="W14" s="6"/>
      <c r="X14" s="6"/>
      <c r="Z14" s="6"/>
      <c r="AA14" s="6"/>
      <c r="AC14" s="6"/>
      <c r="AD14" s="6"/>
      <c r="AE14" s="7"/>
      <c r="AR14" s="6"/>
      <c r="AS14" s="6"/>
      <c r="AT14" s="7"/>
      <c r="BC14" t="str">
        <f t="shared" si="0"/>
        <v/>
      </c>
    </row>
    <row r="15" spans="1:55" x14ac:dyDescent="0.25">
      <c r="B15" s="3" t="s">
        <v>263</v>
      </c>
      <c r="C15" s="52" t="s">
        <v>589</v>
      </c>
      <c r="D15" s="39">
        <v>40332</v>
      </c>
      <c r="F15" s="3" t="s">
        <v>821</v>
      </c>
      <c r="G15" s="2"/>
      <c r="H15" s="6"/>
      <c r="J15" s="6"/>
      <c r="L15" s="6"/>
      <c r="N15" s="6"/>
      <c r="P15" t="s">
        <v>842</v>
      </c>
      <c r="U15" s="48"/>
      <c r="V15" s="48"/>
      <c r="W15" s="6">
        <v>63</v>
      </c>
      <c r="X15" s="6">
        <v>16</v>
      </c>
      <c r="Y15" s="7">
        <f>W15-X15</f>
        <v>47</v>
      </c>
      <c r="Z15" s="6"/>
      <c r="AA15" s="6"/>
      <c r="AC15" s="6">
        <v>61</v>
      </c>
      <c r="AD15" s="6">
        <v>20</v>
      </c>
      <c r="AE15" s="7">
        <f>AC15-AD15</f>
        <v>41</v>
      </c>
      <c r="AF15" s="7"/>
      <c r="AG15" s="7"/>
      <c r="AH15" s="7"/>
      <c r="AI15" s="7"/>
      <c r="AJ15" s="7"/>
      <c r="AK15" s="7"/>
      <c r="AL15" s="4" t="s">
        <v>930</v>
      </c>
      <c r="AR15" s="6"/>
      <c r="AS15" s="6"/>
      <c r="AT15" s="7"/>
      <c r="BC15" t="str">
        <f t="shared" si="0"/>
        <v/>
      </c>
    </row>
    <row r="16" spans="1:55" x14ac:dyDescent="0.25">
      <c r="B16" s="3" t="s">
        <v>263</v>
      </c>
      <c r="C16" s="52" t="s">
        <v>362</v>
      </c>
      <c r="D16" s="39">
        <v>40333</v>
      </c>
      <c r="F16" s="3" t="s">
        <v>903</v>
      </c>
      <c r="G16" s="2"/>
      <c r="H16" s="6">
        <v>42</v>
      </c>
      <c r="I16" s="7">
        <v>4</v>
      </c>
      <c r="J16" s="6">
        <v>28</v>
      </c>
      <c r="K16" s="7">
        <v>-1</v>
      </c>
      <c r="L16" s="6">
        <v>19</v>
      </c>
      <c r="M16" s="7">
        <v>-2</v>
      </c>
      <c r="N16" s="6">
        <v>14</v>
      </c>
      <c r="O16" s="7">
        <v>5</v>
      </c>
      <c r="P16" s="3" t="s">
        <v>842</v>
      </c>
      <c r="U16" s="48"/>
      <c r="V16" s="48"/>
      <c r="W16" s="6"/>
      <c r="X16" s="6"/>
      <c r="Y16" s="7"/>
      <c r="Z16" s="6"/>
      <c r="AA16" s="6"/>
      <c r="AC16" s="6"/>
      <c r="AD16" s="6"/>
      <c r="AE16" s="7"/>
      <c r="AF16" s="7"/>
      <c r="AG16" s="7"/>
      <c r="AH16" s="7"/>
      <c r="AI16" s="7"/>
      <c r="AJ16" s="7"/>
      <c r="AK16" s="7"/>
      <c r="AR16" s="6"/>
      <c r="AS16" s="6"/>
      <c r="AT16" s="7"/>
      <c r="BC16" t="str">
        <f t="shared" si="0"/>
        <v/>
      </c>
    </row>
    <row r="17" spans="2:55" x14ac:dyDescent="0.25">
      <c r="B17" s="3" t="s">
        <v>263</v>
      </c>
      <c r="C17" s="52" t="s">
        <v>377</v>
      </c>
      <c r="D17" s="39">
        <v>40337</v>
      </c>
      <c r="F17" s="3" t="s">
        <v>821</v>
      </c>
      <c r="G17" s="2" t="s">
        <v>196</v>
      </c>
      <c r="H17" s="6"/>
      <c r="J17" s="6"/>
      <c r="L17" s="6"/>
      <c r="N17" s="6"/>
      <c r="P17" t="s">
        <v>842</v>
      </c>
      <c r="U17" s="48"/>
      <c r="V17" s="48"/>
      <c r="W17" s="6"/>
      <c r="X17" s="6"/>
      <c r="Y17" s="7"/>
      <c r="Z17" s="6"/>
      <c r="AA17" s="6"/>
      <c r="AC17" s="6"/>
      <c r="AD17" s="6"/>
      <c r="AE17" s="7"/>
      <c r="AF17" s="7"/>
      <c r="AG17" s="7"/>
      <c r="AH17" s="7"/>
      <c r="AI17" s="7"/>
      <c r="AJ17" s="7"/>
      <c r="AK17" s="7"/>
      <c r="AR17" s="6">
        <v>44</v>
      </c>
      <c r="AS17" s="6">
        <v>24</v>
      </c>
      <c r="AT17" s="7">
        <f>AR17-AS17</f>
        <v>20</v>
      </c>
      <c r="AU17" s="4" t="s">
        <v>871</v>
      </c>
      <c r="BC17" t="str">
        <f t="shared" si="0"/>
        <v/>
      </c>
    </row>
    <row r="18" spans="2:55" x14ac:dyDescent="0.25">
      <c r="B18" s="3" t="s">
        <v>263</v>
      </c>
      <c r="C18" s="52" t="s">
        <v>419</v>
      </c>
      <c r="D18" s="39">
        <v>40337</v>
      </c>
      <c r="F18" s="3" t="s">
        <v>821</v>
      </c>
      <c r="G18" s="2" t="s">
        <v>196</v>
      </c>
      <c r="H18" s="6"/>
      <c r="J18" s="6"/>
      <c r="L18" s="6"/>
      <c r="N18" s="6"/>
      <c r="P18" t="s">
        <v>842</v>
      </c>
      <c r="U18" s="48"/>
      <c r="V18" s="48"/>
      <c r="W18" s="6"/>
      <c r="X18" s="6"/>
      <c r="Y18" s="7"/>
      <c r="Z18" s="6"/>
      <c r="AA18" s="6"/>
      <c r="AC18" s="6"/>
      <c r="AD18" s="6"/>
      <c r="AE18" s="7"/>
      <c r="AF18" s="7"/>
      <c r="AG18" s="7"/>
      <c r="AH18" s="7"/>
      <c r="AI18" s="7"/>
      <c r="AJ18" s="7"/>
      <c r="AK18" s="7"/>
      <c r="AR18" s="6">
        <v>44</v>
      </c>
      <c r="AS18" s="6">
        <v>26</v>
      </c>
      <c r="AT18" s="7">
        <f>AR18-AS18</f>
        <v>18</v>
      </c>
      <c r="AU18" s="4" t="s">
        <v>871</v>
      </c>
      <c r="BC18" t="str">
        <f t="shared" si="0"/>
        <v/>
      </c>
    </row>
    <row r="19" spans="2:55" x14ac:dyDescent="0.25">
      <c r="B19" s="3" t="s">
        <v>263</v>
      </c>
      <c r="C19" s="52" t="s">
        <v>637</v>
      </c>
      <c r="D19" s="39">
        <v>40339</v>
      </c>
      <c r="F19" s="3" t="s">
        <v>821</v>
      </c>
      <c r="G19" s="2" t="s">
        <v>196</v>
      </c>
      <c r="H19" s="6"/>
      <c r="J19" s="6"/>
      <c r="L19" s="6"/>
      <c r="N19" s="6"/>
      <c r="P19" t="s">
        <v>842</v>
      </c>
      <c r="U19" s="48"/>
      <c r="V19" s="48"/>
      <c r="W19" s="6"/>
      <c r="X19" s="6"/>
      <c r="Y19" s="7"/>
      <c r="Z19" s="6"/>
      <c r="AA19" s="6"/>
      <c r="AC19" s="6"/>
      <c r="AD19" s="6"/>
      <c r="AE19" s="7"/>
      <c r="AF19" s="7"/>
      <c r="AG19" s="7"/>
      <c r="AH19" s="7"/>
      <c r="AI19" s="7"/>
      <c r="AJ19" s="7"/>
      <c r="AK19" s="7"/>
      <c r="AR19" s="6">
        <v>45</v>
      </c>
      <c r="AS19" s="6">
        <v>26</v>
      </c>
      <c r="AT19" s="7">
        <f>AR19-AS19</f>
        <v>19</v>
      </c>
      <c r="AU19" s="4" t="s">
        <v>871</v>
      </c>
      <c r="BC19" t="str">
        <f t="shared" si="0"/>
        <v/>
      </c>
    </row>
    <row r="20" spans="2:55" x14ac:dyDescent="0.25">
      <c r="B20" s="3" t="s">
        <v>263</v>
      </c>
      <c r="C20" s="52" t="s">
        <v>337</v>
      </c>
      <c r="D20" s="39">
        <v>40339</v>
      </c>
      <c r="E20">
        <v>13</v>
      </c>
      <c r="F20" s="3" t="s">
        <v>844</v>
      </c>
      <c r="G20" s="2" t="s">
        <v>124</v>
      </c>
      <c r="H20" s="6">
        <v>39</v>
      </c>
      <c r="J20" s="6">
        <v>32</v>
      </c>
      <c r="L20" s="6">
        <v>19</v>
      </c>
      <c r="N20" s="6">
        <v>7</v>
      </c>
      <c r="P20" t="s">
        <v>842</v>
      </c>
      <c r="U20" s="48"/>
      <c r="V20" s="48"/>
      <c r="W20" s="6"/>
      <c r="X20" s="6"/>
      <c r="Y20" s="7"/>
      <c r="Z20" s="6"/>
      <c r="AA20" s="6"/>
      <c r="AC20" s="6"/>
      <c r="AD20" s="6"/>
      <c r="AE20" s="7"/>
      <c r="AF20" s="7"/>
      <c r="AG20" s="7"/>
      <c r="AH20" s="7"/>
      <c r="AI20" s="7"/>
      <c r="AJ20" s="7"/>
      <c r="AK20" s="7"/>
      <c r="AR20" s="6"/>
      <c r="AS20" s="6"/>
      <c r="AT20" s="7"/>
      <c r="BC20" t="str">
        <f t="shared" si="0"/>
        <v/>
      </c>
    </row>
    <row r="21" spans="2:55" x14ac:dyDescent="0.25">
      <c r="B21" s="3" t="s">
        <v>263</v>
      </c>
      <c r="C21" s="52" t="s">
        <v>337</v>
      </c>
      <c r="D21" s="39">
        <v>40339</v>
      </c>
      <c r="E21">
        <v>13</v>
      </c>
      <c r="F21" s="3" t="s">
        <v>821</v>
      </c>
      <c r="G21" s="2" t="s">
        <v>192</v>
      </c>
      <c r="H21" s="6">
        <v>40</v>
      </c>
      <c r="I21" s="7">
        <v>1</v>
      </c>
      <c r="J21" s="6">
        <v>32</v>
      </c>
      <c r="K21" s="7">
        <v>0</v>
      </c>
      <c r="L21" s="6">
        <v>18</v>
      </c>
      <c r="M21" s="7">
        <v>-3</v>
      </c>
      <c r="N21" s="6">
        <v>8</v>
      </c>
      <c r="O21" s="7">
        <v>1</v>
      </c>
      <c r="P21" s="3" t="s">
        <v>842</v>
      </c>
      <c r="U21" s="48"/>
      <c r="V21" s="48"/>
      <c r="W21" s="6">
        <v>60</v>
      </c>
      <c r="X21" s="6">
        <v>19</v>
      </c>
      <c r="Y21" s="7">
        <f>W21-X21</f>
        <v>41</v>
      </c>
      <c r="Z21" s="6"/>
      <c r="AA21" s="6"/>
      <c r="AC21" s="6">
        <v>59</v>
      </c>
      <c r="AD21" s="6">
        <v>21</v>
      </c>
      <c r="AE21" s="7">
        <f>AC21-AD21</f>
        <v>38</v>
      </c>
      <c r="AF21" s="7"/>
      <c r="AG21" s="7"/>
      <c r="AH21" s="7"/>
      <c r="AI21" s="7"/>
      <c r="AJ21" s="7"/>
      <c r="AK21" s="7"/>
      <c r="AL21" s="4" t="s">
        <v>930</v>
      </c>
      <c r="AR21" s="6"/>
      <c r="AS21" s="6"/>
      <c r="AT21" s="7"/>
      <c r="BC21" t="str">
        <f t="shared" si="0"/>
        <v/>
      </c>
    </row>
    <row r="22" spans="2:55" x14ac:dyDescent="0.25">
      <c r="B22" s="3" t="s">
        <v>263</v>
      </c>
      <c r="C22" s="52" t="s">
        <v>594</v>
      </c>
      <c r="D22" s="39">
        <v>40342</v>
      </c>
      <c r="F22" s="3" t="s">
        <v>821</v>
      </c>
      <c r="G22" s="2" t="s">
        <v>196</v>
      </c>
      <c r="H22" s="6"/>
      <c r="J22" s="6"/>
      <c r="L22" s="6"/>
      <c r="N22" s="6"/>
      <c r="P22" t="s">
        <v>842</v>
      </c>
      <c r="U22" s="48"/>
      <c r="V22" s="48"/>
      <c r="W22" s="6"/>
      <c r="X22" s="6"/>
      <c r="Y22" s="7"/>
      <c r="Z22" s="6"/>
      <c r="AA22" s="6"/>
      <c r="AC22" s="6"/>
      <c r="AD22" s="6"/>
      <c r="AE22" s="7"/>
      <c r="AF22" s="7"/>
      <c r="AG22" s="7"/>
      <c r="AH22" s="7"/>
      <c r="AI22" s="7"/>
      <c r="AJ22" s="7"/>
      <c r="AK22" s="7"/>
      <c r="AR22" s="6">
        <v>45</v>
      </c>
      <c r="AS22" s="6">
        <v>25</v>
      </c>
      <c r="AT22" s="7">
        <f>AR22-AS22</f>
        <v>20</v>
      </c>
      <c r="AU22" s="4" t="s">
        <v>871</v>
      </c>
      <c r="BC22" t="str">
        <f t="shared" si="0"/>
        <v/>
      </c>
    </row>
    <row r="23" spans="2:55" x14ac:dyDescent="0.25">
      <c r="B23" s="3" t="s">
        <v>263</v>
      </c>
      <c r="C23" s="52" t="s">
        <v>692</v>
      </c>
      <c r="D23" s="39">
        <v>40343</v>
      </c>
      <c r="F23" s="3" t="s">
        <v>821</v>
      </c>
      <c r="G23" s="2" t="s">
        <v>196</v>
      </c>
      <c r="H23" s="6"/>
      <c r="J23" s="6"/>
      <c r="L23" s="6"/>
      <c r="N23" s="6"/>
      <c r="P23" t="s">
        <v>842</v>
      </c>
      <c r="U23" s="48"/>
      <c r="V23" s="48"/>
      <c r="W23" s="6"/>
      <c r="X23" s="6"/>
      <c r="Y23" s="7"/>
      <c r="Z23" s="6"/>
      <c r="AA23" s="6"/>
      <c r="AC23" s="6"/>
      <c r="AD23" s="6"/>
      <c r="AE23" s="7"/>
      <c r="AF23" s="7"/>
      <c r="AG23" s="7"/>
      <c r="AH23" s="7"/>
      <c r="AI23" s="7"/>
      <c r="AJ23" s="7"/>
      <c r="AK23" s="7"/>
      <c r="AR23" s="6">
        <v>43</v>
      </c>
      <c r="AS23" s="6">
        <v>25</v>
      </c>
      <c r="AT23" s="7">
        <f>AR23-AS23</f>
        <v>18</v>
      </c>
      <c r="AU23" s="4" t="s">
        <v>871</v>
      </c>
      <c r="BC23" t="str">
        <f t="shared" si="0"/>
        <v/>
      </c>
    </row>
    <row r="24" spans="2:55" x14ac:dyDescent="0.25">
      <c r="B24" s="3" t="s">
        <v>263</v>
      </c>
      <c r="C24" s="9" t="s">
        <v>640</v>
      </c>
      <c r="D24" s="39">
        <v>40345</v>
      </c>
      <c r="E24">
        <v>20</v>
      </c>
      <c r="F24" s="3" t="s">
        <v>886</v>
      </c>
      <c r="G24" s="2" t="s">
        <v>935</v>
      </c>
      <c r="H24" s="6">
        <v>36</v>
      </c>
      <c r="I24" s="7">
        <v>-1</v>
      </c>
      <c r="J24" s="6">
        <v>30</v>
      </c>
      <c r="K24" s="7">
        <v>-3</v>
      </c>
      <c r="L24" s="6">
        <v>23</v>
      </c>
      <c r="M24" s="7">
        <v>2</v>
      </c>
      <c r="N24" s="6">
        <v>6</v>
      </c>
      <c r="O24" s="7">
        <v>2</v>
      </c>
      <c r="P24" s="3" t="s">
        <v>639</v>
      </c>
      <c r="U24" s="48"/>
      <c r="V24" s="48"/>
      <c r="W24" s="6"/>
      <c r="X24" s="6"/>
      <c r="Z24" s="6"/>
      <c r="AA24" s="6"/>
      <c r="AC24" s="6"/>
      <c r="AD24" s="6"/>
      <c r="AE24" s="7"/>
      <c r="AR24" s="6"/>
      <c r="AS24" s="6"/>
      <c r="AT24" s="7"/>
      <c r="BC24" t="str">
        <f t="shared" si="0"/>
        <v/>
      </c>
    </row>
    <row r="25" spans="2:55" x14ac:dyDescent="0.25">
      <c r="B25" s="3" t="s">
        <v>263</v>
      </c>
      <c r="C25" s="9" t="s">
        <v>516</v>
      </c>
      <c r="D25" s="39">
        <v>40347</v>
      </c>
      <c r="F25" s="3" t="s">
        <v>903</v>
      </c>
      <c r="G25" s="2"/>
      <c r="H25" s="6">
        <v>40</v>
      </c>
      <c r="I25" s="7">
        <v>-2</v>
      </c>
      <c r="J25" s="6">
        <v>31</v>
      </c>
      <c r="K25" s="7">
        <v>3</v>
      </c>
      <c r="L25" s="6">
        <v>19</v>
      </c>
      <c r="M25" s="7">
        <v>0</v>
      </c>
      <c r="N25" s="6">
        <v>9</v>
      </c>
      <c r="O25" s="7">
        <v>-5</v>
      </c>
      <c r="P25" s="3" t="s">
        <v>842</v>
      </c>
      <c r="U25" s="48"/>
      <c r="V25" s="48"/>
      <c r="W25" s="6"/>
      <c r="X25" s="6"/>
      <c r="Z25" s="6"/>
      <c r="AA25" s="6"/>
      <c r="AC25" s="6"/>
      <c r="AD25" s="6"/>
      <c r="AE25" s="7"/>
      <c r="AR25" s="6"/>
      <c r="AS25" s="6"/>
      <c r="AT25" s="7"/>
      <c r="BC25" t="str">
        <f t="shared" si="0"/>
        <v/>
      </c>
    </row>
    <row r="26" spans="2:55" x14ac:dyDescent="0.25">
      <c r="B26" s="3" t="s">
        <v>263</v>
      </c>
      <c r="C26" s="9" t="s">
        <v>437</v>
      </c>
      <c r="D26" s="39">
        <v>40347</v>
      </c>
      <c r="E26">
        <v>21</v>
      </c>
      <c r="F26" s="3" t="s">
        <v>577</v>
      </c>
      <c r="G26" s="2" t="s">
        <v>165</v>
      </c>
      <c r="H26" s="6">
        <v>39</v>
      </c>
      <c r="J26" s="6">
        <v>31</v>
      </c>
      <c r="L26" s="6">
        <v>19</v>
      </c>
      <c r="N26" s="6">
        <v>8</v>
      </c>
      <c r="P26" s="3" t="s">
        <v>639</v>
      </c>
      <c r="Q26" t="s">
        <v>840</v>
      </c>
      <c r="U26" s="48"/>
      <c r="V26" s="48"/>
      <c r="W26" s="6">
        <v>57</v>
      </c>
      <c r="X26" s="6">
        <v>26</v>
      </c>
      <c r="Y26" s="7">
        <f>W26-X26</f>
        <v>31</v>
      </c>
      <c r="Z26" s="6"/>
      <c r="AA26" s="6"/>
      <c r="AC26" s="6">
        <v>53</v>
      </c>
      <c r="AD26" s="6">
        <v>27</v>
      </c>
      <c r="AE26" s="7">
        <f>AC26-AD26</f>
        <v>26</v>
      </c>
      <c r="AF26" s="7"/>
      <c r="AG26" s="7"/>
      <c r="AH26" s="7"/>
      <c r="AI26" s="7"/>
      <c r="AJ26" s="7"/>
      <c r="AK26" s="7"/>
      <c r="AL26" s="4" t="s">
        <v>936</v>
      </c>
      <c r="AR26" s="6">
        <v>43</v>
      </c>
      <c r="AS26" s="6">
        <v>33</v>
      </c>
      <c r="AT26" s="7">
        <f>AR26-AS26</f>
        <v>10</v>
      </c>
      <c r="AU26" s="4" t="s">
        <v>937</v>
      </c>
      <c r="BC26" t="str">
        <f t="shared" si="0"/>
        <v/>
      </c>
    </row>
    <row r="27" spans="2:55" x14ac:dyDescent="0.25">
      <c r="B27" s="3" t="s">
        <v>263</v>
      </c>
      <c r="C27" s="52" t="s">
        <v>437</v>
      </c>
      <c r="D27" s="39">
        <v>40347</v>
      </c>
      <c r="E27">
        <v>22</v>
      </c>
      <c r="F27" s="3" t="s">
        <v>678</v>
      </c>
      <c r="G27" s="2" t="s">
        <v>82</v>
      </c>
      <c r="H27" s="6">
        <v>39</v>
      </c>
      <c r="I27" s="7">
        <v>0</v>
      </c>
      <c r="J27" s="6">
        <v>31</v>
      </c>
      <c r="K27" s="7">
        <v>-1</v>
      </c>
      <c r="L27" s="6">
        <v>21</v>
      </c>
      <c r="M27" s="7">
        <v>0</v>
      </c>
      <c r="N27" s="6">
        <v>8</v>
      </c>
      <c r="O27" s="7">
        <v>1</v>
      </c>
      <c r="P27" t="s">
        <v>639</v>
      </c>
      <c r="U27" s="48"/>
      <c r="V27" s="48"/>
      <c r="W27" s="6">
        <v>54</v>
      </c>
      <c r="X27" s="6">
        <v>22</v>
      </c>
      <c r="Y27" s="7">
        <f>W27-X27</f>
        <v>32</v>
      </c>
      <c r="Z27" s="6"/>
      <c r="AA27" s="6"/>
      <c r="AC27" s="6"/>
      <c r="AD27" s="6"/>
      <c r="AE27" s="7"/>
      <c r="AL27" s="4" t="s">
        <v>938</v>
      </c>
      <c r="AR27" s="6">
        <v>45</v>
      </c>
      <c r="AS27" s="6">
        <v>22</v>
      </c>
      <c r="AT27" s="7">
        <f>AR27-AS27</f>
        <v>23</v>
      </c>
      <c r="AU27" s="4" t="s">
        <v>938</v>
      </c>
    </row>
    <row r="28" spans="2:55" x14ac:dyDescent="0.25">
      <c r="B28" s="3" t="s">
        <v>263</v>
      </c>
      <c r="C28" s="9" t="s">
        <v>596</v>
      </c>
      <c r="D28" s="39">
        <v>40346</v>
      </c>
      <c r="F28" s="3" t="s">
        <v>821</v>
      </c>
      <c r="G28" s="2" t="s">
        <v>192</v>
      </c>
      <c r="H28" s="6">
        <v>39</v>
      </c>
      <c r="I28" s="7">
        <v>-1</v>
      </c>
      <c r="J28" s="6">
        <v>34</v>
      </c>
      <c r="K28" s="7">
        <v>2</v>
      </c>
      <c r="L28" s="6">
        <v>19</v>
      </c>
      <c r="M28" s="7">
        <v>1</v>
      </c>
      <c r="N28" s="6">
        <v>5</v>
      </c>
      <c r="O28" s="7">
        <v>-1</v>
      </c>
      <c r="P28" t="s">
        <v>842</v>
      </c>
      <c r="U28" s="48"/>
      <c r="V28" s="48"/>
      <c r="W28" s="6">
        <v>64</v>
      </c>
      <c r="X28" s="6">
        <v>20</v>
      </c>
      <c r="Y28" s="7">
        <f>W28-X28</f>
        <v>44</v>
      </c>
      <c r="Z28" s="6"/>
      <c r="AA28" s="6"/>
      <c r="AC28" s="6">
        <v>62</v>
      </c>
      <c r="AD28" s="6">
        <v>22</v>
      </c>
      <c r="AE28" s="7">
        <f>AC28-AD28</f>
        <v>40</v>
      </c>
      <c r="AF28" s="7"/>
      <c r="AG28" s="7"/>
      <c r="AH28" s="7"/>
      <c r="AI28" s="7"/>
      <c r="AJ28" s="7"/>
      <c r="AK28" s="7"/>
      <c r="AL28" s="4" t="s">
        <v>930</v>
      </c>
      <c r="AR28" s="6"/>
      <c r="AS28" s="6"/>
      <c r="AT28" s="7"/>
      <c r="BC28" t="str">
        <f t="shared" si="0"/>
        <v/>
      </c>
    </row>
    <row r="29" spans="2:55" x14ac:dyDescent="0.25">
      <c r="B29" s="3" t="s">
        <v>263</v>
      </c>
      <c r="C29" s="9" t="s">
        <v>598</v>
      </c>
      <c r="D29" s="39">
        <v>40349</v>
      </c>
      <c r="E29">
        <v>22</v>
      </c>
      <c r="F29" s="3" t="s">
        <v>821</v>
      </c>
      <c r="G29" s="2" t="s">
        <v>196</v>
      </c>
      <c r="H29" s="6">
        <v>41</v>
      </c>
      <c r="I29" s="7">
        <v>2</v>
      </c>
      <c r="J29" s="6">
        <v>33</v>
      </c>
      <c r="K29" s="7">
        <v>-1</v>
      </c>
      <c r="L29" s="6">
        <v>18</v>
      </c>
      <c r="M29" s="7">
        <v>-1</v>
      </c>
      <c r="N29" s="6">
        <v>8</v>
      </c>
      <c r="O29" s="7">
        <v>3</v>
      </c>
      <c r="P29" t="s">
        <v>842</v>
      </c>
      <c r="U29" s="48"/>
      <c r="V29" s="48"/>
      <c r="W29" s="6"/>
      <c r="X29" s="6"/>
      <c r="Z29" s="6"/>
      <c r="AA29" s="6"/>
      <c r="AC29" s="6"/>
      <c r="AD29" s="6"/>
      <c r="AE29" s="7"/>
      <c r="AR29" s="6"/>
      <c r="AS29" s="6"/>
      <c r="AT29" s="7"/>
      <c r="BC29" t="str">
        <f t="shared" si="0"/>
        <v/>
      </c>
    </row>
    <row r="30" spans="2:55" x14ac:dyDescent="0.25">
      <c r="B30" s="3" t="s">
        <v>263</v>
      </c>
      <c r="C30" s="9" t="s">
        <v>434</v>
      </c>
      <c r="D30" s="39">
        <v>40350</v>
      </c>
      <c r="F30" s="3" t="s">
        <v>821</v>
      </c>
      <c r="G30" s="2" t="s">
        <v>196</v>
      </c>
      <c r="H30" s="6">
        <v>41</v>
      </c>
      <c r="I30" s="7">
        <v>0</v>
      </c>
      <c r="J30" s="6">
        <v>37</v>
      </c>
      <c r="K30" s="7">
        <v>4</v>
      </c>
      <c r="L30" s="6">
        <v>15</v>
      </c>
      <c r="M30" s="7">
        <v>-3</v>
      </c>
      <c r="N30" s="6">
        <v>4</v>
      </c>
      <c r="O30" s="7">
        <v>-4</v>
      </c>
      <c r="P30" t="s">
        <v>842</v>
      </c>
      <c r="U30" s="48"/>
      <c r="V30" s="48"/>
      <c r="W30" s="6"/>
      <c r="X30" s="6"/>
      <c r="Z30" s="6"/>
      <c r="AA30" s="6"/>
      <c r="AC30" s="6"/>
      <c r="AD30" s="6"/>
      <c r="AE30" s="7"/>
      <c r="AR30" s="6">
        <v>41</v>
      </c>
      <c r="AS30" s="6">
        <v>28</v>
      </c>
      <c r="AT30" s="7">
        <f>AR30-AS30</f>
        <v>13</v>
      </c>
      <c r="AU30" s="4" t="s">
        <v>871</v>
      </c>
      <c r="BC30" t="str">
        <f t="shared" si="0"/>
        <v/>
      </c>
    </row>
    <row r="31" spans="2:55" x14ac:dyDescent="0.25">
      <c r="B31" s="3" t="s">
        <v>263</v>
      </c>
      <c r="C31" s="9" t="s">
        <v>675</v>
      </c>
      <c r="D31" s="39">
        <v>40351</v>
      </c>
      <c r="E31">
        <v>24</v>
      </c>
      <c r="F31" s="3" t="s">
        <v>821</v>
      </c>
      <c r="G31" s="2" t="s">
        <v>196</v>
      </c>
      <c r="H31" s="6">
        <v>42</v>
      </c>
      <c r="I31" s="7">
        <v>1</v>
      </c>
      <c r="J31" s="6">
        <v>34</v>
      </c>
      <c r="K31" s="7">
        <v>-3</v>
      </c>
      <c r="L31" s="6">
        <v>17</v>
      </c>
      <c r="M31" s="7">
        <v>2</v>
      </c>
      <c r="N31" s="6">
        <v>8</v>
      </c>
      <c r="O31" s="7">
        <v>4</v>
      </c>
      <c r="P31" t="s">
        <v>842</v>
      </c>
      <c r="U31" s="48"/>
      <c r="V31" s="48"/>
      <c r="W31" s="6"/>
      <c r="X31" s="6"/>
      <c r="Z31" s="6"/>
      <c r="AA31" s="6"/>
      <c r="AC31" s="6"/>
      <c r="AD31" s="6"/>
      <c r="AE31" s="7"/>
      <c r="AR31" s="6">
        <v>46</v>
      </c>
      <c r="AS31" s="6">
        <v>28</v>
      </c>
      <c r="AT31" s="7">
        <f>AR31-AS31</f>
        <v>18</v>
      </c>
      <c r="AU31" s="4" t="s">
        <v>871</v>
      </c>
      <c r="BC31" t="str">
        <f t="shared" si="0"/>
        <v/>
      </c>
    </row>
    <row r="32" spans="2:55" x14ac:dyDescent="0.25">
      <c r="B32" s="3" t="s">
        <v>263</v>
      </c>
      <c r="C32" s="9" t="s">
        <v>675</v>
      </c>
      <c r="D32" s="39">
        <v>40351</v>
      </c>
      <c r="E32">
        <v>27</v>
      </c>
      <c r="F32" s="3" t="s">
        <v>830</v>
      </c>
      <c r="G32" s="2" t="s">
        <v>192</v>
      </c>
      <c r="H32" s="6">
        <v>39</v>
      </c>
      <c r="J32" s="6">
        <v>33</v>
      </c>
      <c r="L32" s="6">
        <v>18</v>
      </c>
      <c r="N32" s="6">
        <v>6</v>
      </c>
      <c r="P32" t="s">
        <v>639</v>
      </c>
      <c r="U32" s="48"/>
      <c r="V32" s="48"/>
      <c r="W32" s="6">
        <v>69</v>
      </c>
      <c r="X32" s="6">
        <v>20</v>
      </c>
      <c r="Y32" s="7">
        <f>W32-X32</f>
        <v>49</v>
      </c>
      <c r="Z32" s="6"/>
      <c r="AA32" s="6"/>
      <c r="AC32" s="6">
        <v>63</v>
      </c>
      <c r="AD32" s="6">
        <v>23</v>
      </c>
      <c r="AE32" s="7">
        <f>AC32-AD32</f>
        <v>40</v>
      </c>
      <c r="AF32" s="7"/>
      <c r="AG32" s="7"/>
      <c r="AH32" s="7"/>
      <c r="AI32" s="7"/>
      <c r="AJ32" s="7"/>
      <c r="AK32" s="7"/>
      <c r="AL32" s="4" t="s">
        <v>939</v>
      </c>
      <c r="AR32" s="6"/>
      <c r="AS32" s="6"/>
      <c r="AT32" s="7"/>
      <c r="BC32" t="str">
        <f t="shared" si="0"/>
        <v/>
      </c>
    </row>
    <row r="33" spans="2:55" x14ac:dyDescent="0.25">
      <c r="B33" s="3" t="s">
        <v>263</v>
      </c>
      <c r="C33" s="9" t="s">
        <v>625</v>
      </c>
      <c r="D33" s="39">
        <v>40352</v>
      </c>
      <c r="E33">
        <v>27</v>
      </c>
      <c r="F33" s="3" t="s">
        <v>678</v>
      </c>
      <c r="G33" s="2" t="s">
        <v>194</v>
      </c>
      <c r="H33" s="6">
        <v>41</v>
      </c>
      <c r="I33" s="7">
        <v>2</v>
      </c>
      <c r="J33" s="6">
        <v>35</v>
      </c>
      <c r="K33" s="7">
        <v>4</v>
      </c>
      <c r="L33" s="6">
        <v>16</v>
      </c>
      <c r="M33" s="7">
        <v>-5</v>
      </c>
      <c r="N33" s="6">
        <v>6</v>
      </c>
      <c r="O33" s="7">
        <v>-2</v>
      </c>
      <c r="P33" t="s">
        <v>639</v>
      </c>
      <c r="U33" s="48"/>
      <c r="V33" s="48"/>
      <c r="W33" s="6">
        <v>56</v>
      </c>
      <c r="X33" s="6">
        <v>27</v>
      </c>
      <c r="Y33" s="7">
        <f>W33-X33</f>
        <v>29</v>
      </c>
      <c r="Z33" s="6"/>
      <c r="AA33" s="6"/>
      <c r="AC33" s="6"/>
      <c r="AD33" s="6"/>
      <c r="AE33" s="7"/>
      <c r="AL33" s="4" t="s">
        <v>938</v>
      </c>
      <c r="AR33" s="6">
        <v>54</v>
      </c>
      <c r="AS33" s="6">
        <v>28</v>
      </c>
      <c r="AT33" s="7">
        <f>AR33-AS33</f>
        <v>26</v>
      </c>
      <c r="AU33" s="4" t="s">
        <v>938</v>
      </c>
    </row>
    <row r="34" spans="2:55" x14ac:dyDescent="0.25">
      <c r="B34" s="3" t="s">
        <v>263</v>
      </c>
      <c r="C34" s="9" t="s">
        <v>625</v>
      </c>
      <c r="D34" s="39">
        <v>40352</v>
      </c>
      <c r="F34" s="3" t="s">
        <v>821</v>
      </c>
      <c r="G34" s="2" t="s">
        <v>196</v>
      </c>
      <c r="H34" s="6">
        <v>43</v>
      </c>
      <c r="I34" s="7">
        <v>2</v>
      </c>
      <c r="J34" s="6">
        <v>34</v>
      </c>
      <c r="K34" s="7">
        <v>-1</v>
      </c>
      <c r="L34" s="6">
        <v>17</v>
      </c>
      <c r="M34" s="7">
        <v>1</v>
      </c>
      <c r="N34" s="6">
        <v>9</v>
      </c>
      <c r="O34" s="7">
        <v>3</v>
      </c>
      <c r="P34" t="s">
        <v>842</v>
      </c>
      <c r="U34" s="48"/>
      <c r="V34" s="48"/>
      <c r="W34" s="6"/>
      <c r="X34" s="6"/>
      <c r="Z34" s="6"/>
      <c r="AA34" s="6"/>
      <c r="AC34" s="6"/>
      <c r="AD34" s="6"/>
      <c r="AE34" s="7"/>
      <c r="AR34" s="6">
        <v>48</v>
      </c>
      <c r="AS34" s="6">
        <v>27</v>
      </c>
      <c r="AT34" s="7">
        <f>AR34-AS34</f>
        <v>21</v>
      </c>
      <c r="AU34" s="4" t="s">
        <v>871</v>
      </c>
      <c r="BC34" t="str">
        <f t="shared" si="0"/>
        <v/>
      </c>
    </row>
    <row r="35" spans="2:55" x14ac:dyDescent="0.25">
      <c r="B35" s="3" t="s">
        <v>263</v>
      </c>
      <c r="C35" s="9" t="s">
        <v>432</v>
      </c>
      <c r="D35" s="39">
        <v>40353</v>
      </c>
      <c r="E35">
        <v>27</v>
      </c>
      <c r="F35" s="3" t="s">
        <v>821</v>
      </c>
      <c r="G35" s="2" t="s">
        <v>192</v>
      </c>
      <c r="H35" s="6">
        <v>43</v>
      </c>
      <c r="I35" s="7">
        <v>0</v>
      </c>
      <c r="J35" s="6">
        <v>36</v>
      </c>
      <c r="K35" s="7">
        <v>2</v>
      </c>
      <c r="L35" s="6">
        <v>16</v>
      </c>
      <c r="M35" s="7">
        <v>-1</v>
      </c>
      <c r="N35" s="6">
        <v>7</v>
      </c>
      <c r="O35" s="7">
        <v>-2</v>
      </c>
      <c r="P35" t="s">
        <v>842</v>
      </c>
      <c r="U35" s="48"/>
      <c r="W35" s="6">
        <v>61</v>
      </c>
      <c r="X35" s="6">
        <v>27</v>
      </c>
      <c r="Y35" s="7">
        <f>W35-X35</f>
        <v>34</v>
      </c>
      <c r="Z35" s="6"/>
      <c r="AA35" s="6"/>
      <c r="AC35" s="6">
        <v>57</v>
      </c>
      <c r="AD35" s="6">
        <v>30</v>
      </c>
      <c r="AE35" s="7">
        <f>AC35-AD35</f>
        <v>27</v>
      </c>
      <c r="AF35" s="7"/>
      <c r="AG35" s="7"/>
      <c r="AH35" s="7"/>
      <c r="AI35" s="7"/>
      <c r="AJ35" s="7"/>
      <c r="AK35" s="7"/>
      <c r="AL35" s="4" t="s">
        <v>930</v>
      </c>
      <c r="AR35" s="6">
        <v>47</v>
      </c>
      <c r="AS35" s="6">
        <v>32</v>
      </c>
      <c r="AT35" s="7">
        <f>AR35-AS35</f>
        <v>15</v>
      </c>
      <c r="AU35" s="4" t="s">
        <v>871</v>
      </c>
      <c r="BC35" t="str">
        <f t="shared" si="0"/>
        <v/>
      </c>
    </row>
    <row r="36" spans="2:55" x14ac:dyDescent="0.25">
      <c r="B36" s="3" t="s">
        <v>263</v>
      </c>
      <c r="C36" s="9" t="s">
        <v>566</v>
      </c>
      <c r="D36" s="39">
        <v>40354</v>
      </c>
      <c r="E36">
        <v>29</v>
      </c>
      <c r="F36" s="3" t="s">
        <v>886</v>
      </c>
      <c r="G36" s="2" t="s">
        <v>96</v>
      </c>
      <c r="H36" s="6">
        <v>40</v>
      </c>
      <c r="I36" s="7">
        <v>4</v>
      </c>
      <c r="J36" s="6">
        <v>31</v>
      </c>
      <c r="K36" s="7">
        <v>1</v>
      </c>
      <c r="L36" s="6">
        <v>18</v>
      </c>
      <c r="M36" s="7">
        <v>-5</v>
      </c>
      <c r="N36" s="6">
        <v>9</v>
      </c>
      <c r="O36" s="7">
        <v>3</v>
      </c>
      <c r="P36" t="s">
        <v>639</v>
      </c>
      <c r="U36" s="48"/>
      <c r="W36" s="6"/>
      <c r="X36" s="6"/>
      <c r="Z36" s="6"/>
      <c r="AA36" s="6"/>
      <c r="AC36" s="6"/>
      <c r="AD36" s="6"/>
      <c r="AE36" s="7"/>
      <c r="AR36" s="6"/>
      <c r="AS36" s="6"/>
      <c r="AT36" s="7"/>
      <c r="BC36" t="str">
        <f t="shared" si="0"/>
        <v/>
      </c>
    </row>
    <row r="37" spans="2:55" x14ac:dyDescent="0.25">
      <c r="B37" t="s">
        <v>263</v>
      </c>
      <c r="C37" s="9" t="s">
        <v>602</v>
      </c>
      <c r="D37" s="39">
        <v>40356</v>
      </c>
      <c r="F37" s="3" t="s">
        <v>821</v>
      </c>
      <c r="G37" s="2" t="s">
        <v>196</v>
      </c>
      <c r="H37" s="6">
        <v>42</v>
      </c>
      <c r="I37" s="7">
        <v>-1</v>
      </c>
      <c r="J37" s="6">
        <v>35</v>
      </c>
      <c r="K37" s="7">
        <v>-1</v>
      </c>
      <c r="L37" s="6">
        <v>16</v>
      </c>
      <c r="M37" s="7">
        <v>0</v>
      </c>
      <c r="N37" s="6">
        <v>7</v>
      </c>
      <c r="O37" s="7">
        <v>0</v>
      </c>
      <c r="P37" t="s">
        <v>842</v>
      </c>
      <c r="U37" s="48"/>
      <c r="W37" s="6"/>
      <c r="X37" s="6"/>
      <c r="Z37" s="6"/>
      <c r="AA37" s="6"/>
      <c r="AC37" s="6"/>
      <c r="AD37" s="6"/>
      <c r="AE37" s="7"/>
      <c r="AR37" s="6">
        <v>46</v>
      </c>
      <c r="AS37" s="6">
        <v>33</v>
      </c>
      <c r="AT37" s="7">
        <f t="shared" ref="AT37:AT47" si="1">AR37-AS37</f>
        <v>13</v>
      </c>
      <c r="AU37" s="4" t="s">
        <v>871</v>
      </c>
      <c r="BC37" t="str">
        <f t="shared" si="0"/>
        <v/>
      </c>
    </row>
    <row r="38" spans="2:55" x14ac:dyDescent="0.25">
      <c r="B38" t="s">
        <v>263</v>
      </c>
      <c r="C38" s="9" t="s">
        <v>660</v>
      </c>
      <c r="D38" s="39">
        <v>40357</v>
      </c>
      <c r="F38" s="3" t="s">
        <v>821</v>
      </c>
      <c r="G38" s="2" t="s">
        <v>196</v>
      </c>
      <c r="H38" s="6">
        <v>42</v>
      </c>
      <c r="I38" s="7">
        <v>0</v>
      </c>
      <c r="J38" s="6">
        <v>36</v>
      </c>
      <c r="K38" s="7">
        <v>1</v>
      </c>
      <c r="L38" s="6">
        <v>15</v>
      </c>
      <c r="M38" s="7">
        <v>-1</v>
      </c>
      <c r="N38" s="6">
        <v>6</v>
      </c>
      <c r="O38" s="7">
        <v>-1</v>
      </c>
      <c r="P38" t="s">
        <v>842</v>
      </c>
      <c r="U38" s="48"/>
      <c r="W38" s="6"/>
      <c r="X38" s="6"/>
      <c r="Z38" s="6"/>
      <c r="AA38" s="6"/>
      <c r="AC38" s="6"/>
      <c r="AD38" s="6"/>
      <c r="AE38" s="7"/>
      <c r="AR38" s="6">
        <v>44</v>
      </c>
      <c r="AS38" s="6">
        <v>33</v>
      </c>
      <c r="AT38" s="7">
        <f t="shared" si="1"/>
        <v>11</v>
      </c>
      <c r="AU38" s="4" t="s">
        <v>871</v>
      </c>
      <c r="BC38" t="str">
        <f t="shared" si="0"/>
        <v/>
      </c>
    </row>
    <row r="39" spans="2:55" x14ac:dyDescent="0.25">
      <c r="B39" t="s">
        <v>263</v>
      </c>
      <c r="C39" s="9" t="s">
        <v>603</v>
      </c>
      <c r="D39" s="39">
        <v>40358</v>
      </c>
      <c r="F39" s="3" t="s">
        <v>821</v>
      </c>
      <c r="G39" s="2" t="s">
        <v>196</v>
      </c>
      <c r="H39" s="6">
        <v>42</v>
      </c>
      <c r="I39" s="7">
        <v>0</v>
      </c>
      <c r="J39" s="6">
        <v>36</v>
      </c>
      <c r="K39" s="7">
        <v>0</v>
      </c>
      <c r="L39" s="6">
        <v>15</v>
      </c>
      <c r="M39" s="7">
        <v>0</v>
      </c>
      <c r="N39" s="6">
        <v>6</v>
      </c>
      <c r="O39" s="7">
        <v>0</v>
      </c>
      <c r="P39" t="s">
        <v>842</v>
      </c>
      <c r="U39" s="48"/>
      <c r="W39" s="6"/>
      <c r="X39" s="6"/>
      <c r="Z39" s="6"/>
      <c r="AA39" s="6"/>
      <c r="AC39" s="6"/>
      <c r="AD39" s="6"/>
      <c r="AE39" s="7"/>
      <c r="AR39" s="6">
        <v>44</v>
      </c>
      <c r="AS39" s="6">
        <v>34</v>
      </c>
      <c r="AT39" s="7">
        <f t="shared" si="1"/>
        <v>10</v>
      </c>
      <c r="AU39" s="4" t="s">
        <v>871</v>
      </c>
      <c r="BC39" t="str">
        <f t="shared" si="0"/>
        <v/>
      </c>
    </row>
    <row r="40" spans="2:55" x14ac:dyDescent="0.25">
      <c r="B40" t="s">
        <v>263</v>
      </c>
      <c r="C40" s="9" t="s">
        <v>582</v>
      </c>
      <c r="D40" s="39">
        <v>40359</v>
      </c>
      <c r="F40" s="3" t="s">
        <v>821</v>
      </c>
      <c r="G40" s="2"/>
      <c r="H40" s="6"/>
      <c r="J40" s="6"/>
      <c r="L40" s="6"/>
      <c r="N40" s="6"/>
      <c r="U40" s="48"/>
      <c r="W40" s="6"/>
      <c r="X40" s="6"/>
      <c r="Z40" s="6"/>
      <c r="AA40" s="6"/>
      <c r="AC40" s="6"/>
      <c r="AD40" s="6"/>
      <c r="AE40" s="7"/>
      <c r="AR40" s="6">
        <v>43</v>
      </c>
      <c r="AS40" s="6">
        <v>34</v>
      </c>
      <c r="AT40" s="7">
        <f t="shared" si="1"/>
        <v>9</v>
      </c>
      <c r="AU40" s="4" t="s">
        <v>871</v>
      </c>
      <c r="BC40" t="str">
        <f t="shared" si="0"/>
        <v/>
      </c>
    </row>
    <row r="41" spans="2:55" x14ac:dyDescent="0.25">
      <c r="B41" t="s">
        <v>263</v>
      </c>
      <c r="C41" s="9" t="s">
        <v>600</v>
      </c>
      <c r="D41" s="39">
        <v>40352</v>
      </c>
      <c r="E41">
        <v>30</v>
      </c>
      <c r="F41" s="3" t="s">
        <v>905</v>
      </c>
      <c r="G41" s="2"/>
      <c r="H41" s="6"/>
      <c r="J41" s="6"/>
      <c r="L41" s="6"/>
      <c r="N41" s="6"/>
      <c r="U41" s="48"/>
      <c r="W41" s="6">
        <v>54</v>
      </c>
      <c r="X41" s="6">
        <v>32</v>
      </c>
      <c r="Y41" s="7">
        <f>W41-X41</f>
        <v>22</v>
      </c>
      <c r="Z41" s="6"/>
      <c r="AA41" s="6"/>
      <c r="AC41" s="6">
        <v>50</v>
      </c>
      <c r="AD41" s="6">
        <v>34</v>
      </c>
      <c r="AE41" s="7">
        <f>AC41-AD41</f>
        <v>16</v>
      </c>
      <c r="AF41" s="7"/>
      <c r="AG41" s="7"/>
      <c r="AH41" s="7"/>
      <c r="AI41" s="7"/>
      <c r="AJ41" s="7"/>
      <c r="AK41" s="7"/>
      <c r="AL41" s="4" t="s">
        <v>933</v>
      </c>
      <c r="AR41" s="6"/>
      <c r="AS41" s="6"/>
      <c r="AT41" s="7"/>
      <c r="BC41" t="str">
        <f t="shared" si="0"/>
        <v/>
      </c>
    </row>
    <row r="42" spans="2:55" x14ac:dyDescent="0.25">
      <c r="B42" t="s">
        <v>265</v>
      </c>
      <c r="C42" s="9" t="s">
        <v>339</v>
      </c>
      <c r="D42" s="39">
        <v>40360</v>
      </c>
      <c r="E42">
        <v>4</v>
      </c>
      <c r="F42" s="3" t="s">
        <v>821</v>
      </c>
      <c r="G42" s="2" t="s">
        <v>192</v>
      </c>
      <c r="H42" s="6">
        <v>41</v>
      </c>
      <c r="I42" s="7">
        <v>-1</v>
      </c>
      <c r="J42" s="6">
        <v>36</v>
      </c>
      <c r="K42" s="7">
        <v>0</v>
      </c>
      <c r="L42" s="6">
        <v>16</v>
      </c>
      <c r="M42" s="7">
        <v>1</v>
      </c>
      <c r="N42" s="6">
        <v>5</v>
      </c>
      <c r="O42" s="7">
        <v>-1</v>
      </c>
      <c r="P42" t="s">
        <v>842</v>
      </c>
      <c r="U42" s="48"/>
      <c r="W42" s="6">
        <v>58</v>
      </c>
      <c r="X42" s="6">
        <v>30</v>
      </c>
      <c r="Y42" s="7">
        <f>W42-X42</f>
        <v>28</v>
      </c>
      <c r="Z42" s="6"/>
      <c r="AA42" s="6"/>
      <c r="AC42" s="6">
        <v>54</v>
      </c>
      <c r="AD42" s="6">
        <v>33</v>
      </c>
      <c r="AE42" s="7">
        <f>AC42-AD42</f>
        <v>21</v>
      </c>
      <c r="AF42" s="7"/>
      <c r="AG42" s="7"/>
      <c r="AH42" s="7"/>
      <c r="AI42" s="7"/>
      <c r="AJ42" s="7"/>
      <c r="AK42" s="7"/>
      <c r="AL42" s="4" t="s">
        <v>930</v>
      </c>
      <c r="AR42" s="6">
        <v>43</v>
      </c>
      <c r="AS42" s="6">
        <v>35</v>
      </c>
      <c r="AT42" s="7">
        <f t="shared" si="1"/>
        <v>8</v>
      </c>
      <c r="AU42" s="4" t="s">
        <v>871</v>
      </c>
      <c r="BC42" t="str">
        <f t="shared" si="0"/>
        <v/>
      </c>
    </row>
    <row r="43" spans="2:55" x14ac:dyDescent="0.25">
      <c r="B43" t="s">
        <v>265</v>
      </c>
      <c r="C43" s="9" t="s">
        <v>347</v>
      </c>
      <c r="D43" s="39">
        <v>40361</v>
      </c>
      <c r="F43" s="3" t="s">
        <v>903</v>
      </c>
      <c r="G43" s="2"/>
      <c r="H43" s="6">
        <v>37</v>
      </c>
      <c r="I43" s="7">
        <v>-3</v>
      </c>
      <c r="J43" s="6">
        <v>33</v>
      </c>
      <c r="K43" s="7">
        <v>2</v>
      </c>
      <c r="L43" s="6">
        <v>18</v>
      </c>
      <c r="M43" s="7">
        <v>-1</v>
      </c>
      <c r="N43" s="6">
        <v>4</v>
      </c>
      <c r="O43" s="7">
        <v>-5</v>
      </c>
      <c r="P43" s="3" t="s">
        <v>842</v>
      </c>
      <c r="U43" s="48"/>
      <c r="W43" s="6"/>
      <c r="X43" s="6"/>
      <c r="Y43" s="7"/>
      <c r="Z43" s="6"/>
      <c r="AA43" s="6"/>
      <c r="AC43" s="6"/>
      <c r="AD43" s="6"/>
      <c r="AE43" s="7"/>
      <c r="AF43" s="7"/>
      <c r="AG43" s="7"/>
      <c r="AH43" s="7"/>
      <c r="AI43" s="7"/>
      <c r="AJ43" s="7"/>
      <c r="AK43" s="7"/>
      <c r="AR43" s="6"/>
      <c r="AS43" s="6"/>
      <c r="AT43" s="7"/>
      <c r="BC43" t="str">
        <f t="shared" si="0"/>
        <v/>
      </c>
    </row>
    <row r="44" spans="2:55" x14ac:dyDescent="0.25">
      <c r="B44" t="s">
        <v>265</v>
      </c>
      <c r="C44" s="9" t="s">
        <v>694</v>
      </c>
      <c r="D44" s="39">
        <v>40363</v>
      </c>
      <c r="F44" s="3" t="s">
        <v>821</v>
      </c>
      <c r="G44" s="2"/>
      <c r="H44" s="6">
        <v>40</v>
      </c>
      <c r="I44" s="7">
        <v>-1</v>
      </c>
      <c r="J44" s="6">
        <v>36</v>
      </c>
      <c r="K44" s="7">
        <v>0</v>
      </c>
      <c r="L44" s="6">
        <v>16</v>
      </c>
      <c r="M44" s="7">
        <v>0</v>
      </c>
      <c r="N44" s="6">
        <v>4</v>
      </c>
      <c r="O44" s="7">
        <v>-1</v>
      </c>
      <c r="P44" t="s">
        <v>842</v>
      </c>
      <c r="U44" s="48"/>
      <c r="W44" s="6"/>
      <c r="X44" s="6"/>
      <c r="Z44" s="6"/>
      <c r="AA44" s="6"/>
      <c r="AC44" s="6"/>
      <c r="AD44" s="6"/>
      <c r="AE44" s="7"/>
      <c r="AR44" s="6">
        <v>42</v>
      </c>
      <c r="AS44" s="6">
        <v>38</v>
      </c>
      <c r="AT44" s="7">
        <f t="shared" si="1"/>
        <v>4</v>
      </c>
      <c r="AU44" s="4" t="s">
        <v>871</v>
      </c>
      <c r="BC44" t="str">
        <f t="shared" si="0"/>
        <v/>
      </c>
    </row>
    <row r="45" spans="2:55" x14ac:dyDescent="0.25">
      <c r="B45" t="s">
        <v>265</v>
      </c>
      <c r="C45" s="9" t="s">
        <v>572</v>
      </c>
      <c r="D45" s="39">
        <v>40364</v>
      </c>
      <c r="E45">
        <v>7</v>
      </c>
      <c r="F45" s="3" t="s">
        <v>821</v>
      </c>
      <c r="G45" s="2"/>
      <c r="H45" s="6">
        <v>41</v>
      </c>
      <c r="I45" s="7">
        <v>1</v>
      </c>
      <c r="J45" s="6">
        <v>36</v>
      </c>
      <c r="K45" s="7">
        <v>0</v>
      </c>
      <c r="L45" s="6">
        <v>15</v>
      </c>
      <c r="M45" s="7">
        <v>-1</v>
      </c>
      <c r="N45" s="6">
        <v>5</v>
      </c>
      <c r="O45" s="7">
        <v>1</v>
      </c>
      <c r="P45" t="s">
        <v>842</v>
      </c>
      <c r="U45" s="48"/>
      <c r="W45" s="6"/>
      <c r="X45" s="6"/>
      <c r="Z45" s="6"/>
      <c r="AA45" s="6"/>
      <c r="AC45" s="6"/>
      <c r="AD45" s="6"/>
      <c r="AE45" s="7"/>
      <c r="AR45" s="6">
        <v>45</v>
      </c>
      <c r="AS45" s="6">
        <v>34</v>
      </c>
      <c r="AT45" s="7">
        <f t="shared" si="1"/>
        <v>11</v>
      </c>
      <c r="AU45" s="4" t="s">
        <v>871</v>
      </c>
      <c r="BC45" t="str">
        <f t="shared" si="0"/>
        <v/>
      </c>
    </row>
    <row r="46" spans="2:55" x14ac:dyDescent="0.25">
      <c r="B46" t="s">
        <v>265</v>
      </c>
      <c r="C46" s="9" t="s">
        <v>593</v>
      </c>
      <c r="D46" s="39">
        <v>40365</v>
      </c>
      <c r="F46" s="3" t="s">
        <v>821</v>
      </c>
      <c r="G46" s="2"/>
      <c r="H46" s="6">
        <v>40</v>
      </c>
      <c r="I46" s="7">
        <v>-1</v>
      </c>
      <c r="J46" s="6">
        <v>36</v>
      </c>
      <c r="K46" s="7">
        <v>0</v>
      </c>
      <c r="L46" s="6">
        <v>17</v>
      </c>
      <c r="M46" s="7">
        <v>2</v>
      </c>
      <c r="N46" s="6">
        <v>4</v>
      </c>
      <c r="O46" s="7">
        <v>-1</v>
      </c>
      <c r="P46" t="s">
        <v>842</v>
      </c>
      <c r="U46" s="48"/>
      <c r="W46" s="6"/>
      <c r="X46" s="6"/>
      <c r="Z46" s="6"/>
      <c r="AA46" s="6"/>
      <c r="AC46" s="6"/>
      <c r="AD46" s="6"/>
      <c r="AE46" s="7"/>
      <c r="AR46" s="6">
        <v>43</v>
      </c>
      <c r="AS46" s="6">
        <v>36</v>
      </c>
      <c r="AT46" s="7">
        <f t="shared" si="1"/>
        <v>7</v>
      </c>
      <c r="AU46" s="4" t="s">
        <v>871</v>
      </c>
      <c r="BC46" t="str">
        <f t="shared" si="0"/>
        <v/>
      </c>
    </row>
    <row r="47" spans="2:55" x14ac:dyDescent="0.25">
      <c r="B47" t="s">
        <v>265</v>
      </c>
      <c r="C47" s="9" t="s">
        <v>647</v>
      </c>
      <c r="D47" s="39">
        <v>40366</v>
      </c>
      <c r="F47" s="3" t="s">
        <v>821</v>
      </c>
      <c r="G47" s="2" t="s">
        <v>196</v>
      </c>
      <c r="H47" s="6">
        <v>42</v>
      </c>
      <c r="I47" s="7">
        <v>2</v>
      </c>
      <c r="J47" s="6">
        <v>35</v>
      </c>
      <c r="K47" s="7">
        <v>-1</v>
      </c>
      <c r="L47" s="6">
        <v>16</v>
      </c>
      <c r="M47" s="7">
        <v>-1</v>
      </c>
      <c r="N47" s="6">
        <v>7</v>
      </c>
      <c r="O47" s="7">
        <v>3</v>
      </c>
      <c r="P47" t="s">
        <v>842</v>
      </c>
      <c r="U47" s="48"/>
      <c r="W47" s="6"/>
      <c r="X47" s="6"/>
      <c r="Z47" s="6"/>
      <c r="AA47" s="6"/>
      <c r="AC47" s="6"/>
      <c r="AD47" s="6"/>
      <c r="AE47" s="7"/>
      <c r="AR47" s="6">
        <v>43</v>
      </c>
      <c r="AS47" s="6">
        <v>35</v>
      </c>
      <c r="AT47" s="7">
        <f t="shared" si="1"/>
        <v>8</v>
      </c>
      <c r="AU47" s="4" t="s">
        <v>871</v>
      </c>
      <c r="BC47" t="str">
        <f t="shared" si="0"/>
        <v/>
      </c>
    </row>
    <row r="48" spans="2:55" x14ac:dyDescent="0.25">
      <c r="B48" t="s">
        <v>265</v>
      </c>
      <c r="C48" s="9" t="s">
        <v>419</v>
      </c>
      <c r="D48" s="39">
        <v>40367</v>
      </c>
      <c r="E48">
        <v>11</v>
      </c>
      <c r="F48" s="3" t="s">
        <v>821</v>
      </c>
      <c r="G48" s="2" t="s">
        <v>192</v>
      </c>
      <c r="H48" s="6">
        <v>42</v>
      </c>
      <c r="I48" s="7">
        <v>0</v>
      </c>
      <c r="J48" s="6">
        <v>34</v>
      </c>
      <c r="K48" s="7">
        <v>-1</v>
      </c>
      <c r="L48" s="6">
        <v>17</v>
      </c>
      <c r="M48" s="7">
        <v>1</v>
      </c>
      <c r="N48" s="6">
        <v>8</v>
      </c>
      <c r="O48" s="7">
        <v>1</v>
      </c>
      <c r="P48" t="s">
        <v>842</v>
      </c>
      <c r="U48" s="48"/>
      <c r="W48" s="6">
        <v>59</v>
      </c>
      <c r="X48" s="6">
        <v>28</v>
      </c>
      <c r="Y48" s="7">
        <f>W48-X48</f>
        <v>31</v>
      </c>
      <c r="Z48" s="6"/>
      <c r="AA48" s="6"/>
      <c r="AC48" s="6">
        <v>54</v>
      </c>
      <c r="AD48" s="6">
        <v>32</v>
      </c>
      <c r="AE48" s="7">
        <f>AC48-AD48</f>
        <v>22</v>
      </c>
      <c r="AF48" s="7"/>
      <c r="AG48" s="7"/>
      <c r="AH48" s="7"/>
      <c r="AI48" s="7"/>
      <c r="AJ48" s="7"/>
      <c r="AK48" s="7"/>
      <c r="AL48" s="4" t="s">
        <v>930</v>
      </c>
      <c r="AR48" s="6"/>
      <c r="AS48" s="6"/>
      <c r="AT48" s="7"/>
      <c r="BC48" t="str">
        <f t="shared" si="0"/>
        <v/>
      </c>
    </row>
    <row r="49" spans="2:55" x14ac:dyDescent="0.25">
      <c r="B49" t="s">
        <v>265</v>
      </c>
      <c r="C49" s="9" t="s">
        <v>484</v>
      </c>
      <c r="D49" s="39">
        <v>40368</v>
      </c>
      <c r="F49" s="3" t="s">
        <v>903</v>
      </c>
      <c r="G49" s="2"/>
      <c r="H49" s="6">
        <v>38</v>
      </c>
      <c r="I49" s="7">
        <v>1</v>
      </c>
      <c r="J49" s="6">
        <v>34</v>
      </c>
      <c r="K49" s="7">
        <v>1</v>
      </c>
      <c r="L49" s="6">
        <v>16</v>
      </c>
      <c r="M49" s="7">
        <v>-2</v>
      </c>
      <c r="N49" s="6">
        <v>4</v>
      </c>
      <c r="O49" s="7">
        <v>0</v>
      </c>
      <c r="P49" s="3" t="s">
        <v>842</v>
      </c>
      <c r="U49" s="48"/>
      <c r="W49" s="6"/>
      <c r="X49" s="6"/>
      <c r="Y49" s="7"/>
      <c r="Z49" s="6"/>
      <c r="AA49" s="6"/>
      <c r="AC49" s="6"/>
      <c r="AD49" s="6"/>
      <c r="AE49" s="7"/>
      <c r="AF49" s="7"/>
      <c r="AG49" s="7"/>
      <c r="AH49" s="7"/>
      <c r="AI49" s="7"/>
      <c r="AJ49" s="7"/>
      <c r="AK49" s="7"/>
      <c r="AR49" s="6"/>
      <c r="AS49" s="6"/>
      <c r="AT49" s="7"/>
      <c r="BC49" t="str">
        <f t="shared" si="0"/>
        <v/>
      </c>
    </row>
    <row r="50" spans="2:55" x14ac:dyDescent="0.25">
      <c r="B50" t="s">
        <v>265</v>
      </c>
      <c r="C50" s="9" t="s">
        <v>562</v>
      </c>
      <c r="D50" s="39">
        <v>40370</v>
      </c>
      <c r="F50" s="3" t="s">
        <v>821</v>
      </c>
      <c r="G50" s="2" t="s">
        <v>196</v>
      </c>
      <c r="H50" s="6">
        <v>42</v>
      </c>
      <c r="I50" s="7">
        <v>0</v>
      </c>
      <c r="J50" s="6">
        <v>35</v>
      </c>
      <c r="K50" s="7">
        <v>1</v>
      </c>
      <c r="L50" s="6">
        <v>15</v>
      </c>
      <c r="M50" s="7">
        <v>-2</v>
      </c>
      <c r="N50" s="6">
        <v>7</v>
      </c>
      <c r="O50" s="7">
        <v>-1</v>
      </c>
      <c r="P50" t="s">
        <v>842</v>
      </c>
      <c r="U50" s="48"/>
      <c r="W50" s="6"/>
      <c r="X50" s="6"/>
      <c r="Z50" s="6"/>
      <c r="AA50" s="6"/>
      <c r="AC50" s="6"/>
      <c r="AD50" s="6"/>
      <c r="AE50" s="7"/>
      <c r="AR50" s="6">
        <v>42</v>
      </c>
      <c r="AS50" s="6">
        <v>36</v>
      </c>
      <c r="AT50" s="7">
        <f t="shared" ref="AT50:AT58" si="2">AR50-AS50</f>
        <v>6</v>
      </c>
      <c r="AU50" s="4" t="s">
        <v>871</v>
      </c>
      <c r="BC50" t="str">
        <f t="shared" si="0"/>
        <v/>
      </c>
    </row>
    <row r="51" spans="2:55" x14ac:dyDescent="0.25">
      <c r="B51" t="s">
        <v>265</v>
      </c>
      <c r="C51" s="9" t="s">
        <v>340</v>
      </c>
      <c r="D51" s="39">
        <v>40371</v>
      </c>
      <c r="F51" s="3" t="s">
        <v>821</v>
      </c>
      <c r="G51" s="2" t="s">
        <v>196</v>
      </c>
      <c r="H51" s="6">
        <v>42</v>
      </c>
      <c r="I51" s="7">
        <v>0</v>
      </c>
      <c r="J51" s="6">
        <v>35</v>
      </c>
      <c r="K51" s="7">
        <v>0</v>
      </c>
      <c r="L51" s="6">
        <v>15</v>
      </c>
      <c r="M51" s="7">
        <v>0</v>
      </c>
      <c r="N51" s="6">
        <v>7</v>
      </c>
      <c r="O51" s="7">
        <v>0</v>
      </c>
      <c r="P51" t="s">
        <v>842</v>
      </c>
      <c r="U51" s="48"/>
      <c r="W51" s="6"/>
      <c r="X51" s="6"/>
      <c r="Z51" s="6"/>
      <c r="AA51" s="6"/>
      <c r="AC51" s="6"/>
      <c r="AD51" s="6"/>
      <c r="AE51" s="7"/>
      <c r="AR51" s="6">
        <v>42</v>
      </c>
      <c r="AS51" s="6">
        <v>35</v>
      </c>
      <c r="AT51" s="7">
        <f t="shared" si="2"/>
        <v>7</v>
      </c>
      <c r="AU51" s="4" t="s">
        <v>871</v>
      </c>
      <c r="BC51" t="str">
        <f t="shared" si="0"/>
        <v/>
      </c>
    </row>
    <row r="52" spans="2:55" x14ac:dyDescent="0.25">
      <c r="B52" t="s">
        <v>265</v>
      </c>
      <c r="C52" s="9" t="s">
        <v>594</v>
      </c>
      <c r="D52" s="39">
        <v>40372</v>
      </c>
      <c r="F52" t="s">
        <v>821</v>
      </c>
      <c r="G52" s="2" t="s">
        <v>196</v>
      </c>
      <c r="H52" s="6">
        <v>43</v>
      </c>
      <c r="I52" s="7">
        <v>1</v>
      </c>
      <c r="J52" s="6">
        <v>34</v>
      </c>
      <c r="K52" s="7">
        <v>-1</v>
      </c>
      <c r="L52" s="6">
        <v>15</v>
      </c>
      <c r="M52" s="7">
        <v>0</v>
      </c>
      <c r="N52" s="6">
        <v>9</v>
      </c>
      <c r="O52" s="7">
        <v>2</v>
      </c>
      <c r="P52" t="s">
        <v>842</v>
      </c>
      <c r="U52" s="48"/>
      <c r="W52" s="6"/>
      <c r="X52" s="6"/>
      <c r="Z52" s="6"/>
      <c r="AA52" s="6"/>
      <c r="AC52" s="6"/>
      <c r="AD52" s="6"/>
      <c r="AE52" s="7"/>
      <c r="AR52" s="6">
        <v>44</v>
      </c>
      <c r="AS52" s="6">
        <v>36</v>
      </c>
      <c r="AT52" s="7">
        <f t="shared" si="2"/>
        <v>8</v>
      </c>
      <c r="AU52" s="4" t="s">
        <v>871</v>
      </c>
      <c r="BC52" t="str">
        <f t="shared" si="0"/>
        <v/>
      </c>
    </row>
    <row r="53" spans="2:55" x14ac:dyDescent="0.25">
      <c r="B53" t="s">
        <v>265</v>
      </c>
      <c r="C53" s="9" t="s">
        <v>692</v>
      </c>
      <c r="D53" s="39">
        <v>40373</v>
      </c>
      <c r="F53" t="s">
        <v>821</v>
      </c>
      <c r="G53" s="2" t="s">
        <v>196</v>
      </c>
      <c r="H53" s="6">
        <v>43</v>
      </c>
      <c r="I53" s="7">
        <v>0</v>
      </c>
      <c r="J53" s="6">
        <v>34</v>
      </c>
      <c r="K53" s="7">
        <v>0</v>
      </c>
      <c r="L53" s="6">
        <v>15</v>
      </c>
      <c r="M53" s="7">
        <v>0</v>
      </c>
      <c r="N53" s="6">
        <v>9</v>
      </c>
      <c r="O53" s="7">
        <v>0</v>
      </c>
      <c r="P53" t="s">
        <v>842</v>
      </c>
      <c r="U53" s="48"/>
      <c r="W53" s="6"/>
      <c r="X53" s="6"/>
      <c r="Z53" s="6"/>
      <c r="AA53" s="6"/>
      <c r="AC53" s="6"/>
      <c r="AD53" s="6"/>
      <c r="AE53" s="7"/>
      <c r="AR53" s="6">
        <v>42</v>
      </c>
      <c r="AS53" s="6">
        <v>37</v>
      </c>
      <c r="AT53" s="7">
        <f t="shared" si="2"/>
        <v>5</v>
      </c>
      <c r="AU53" s="4" t="s">
        <v>871</v>
      </c>
      <c r="BC53" t="str">
        <f t="shared" si="0"/>
        <v/>
      </c>
    </row>
    <row r="54" spans="2:55" x14ac:dyDescent="0.25">
      <c r="B54" t="s">
        <v>265</v>
      </c>
      <c r="C54" s="9" t="s">
        <v>624</v>
      </c>
      <c r="D54" s="39">
        <v>40374</v>
      </c>
      <c r="E54">
        <v>18</v>
      </c>
      <c r="F54" t="s">
        <v>821</v>
      </c>
      <c r="G54" s="2" t="s">
        <v>192</v>
      </c>
      <c r="H54" s="6">
        <v>40</v>
      </c>
      <c r="I54" s="7">
        <v>-3</v>
      </c>
      <c r="J54" s="6">
        <v>37</v>
      </c>
      <c r="K54" s="7">
        <v>3</v>
      </c>
      <c r="L54" s="6">
        <v>15</v>
      </c>
      <c r="M54" s="7">
        <v>0</v>
      </c>
      <c r="N54" s="6">
        <v>3</v>
      </c>
      <c r="O54" s="7">
        <v>-6</v>
      </c>
      <c r="P54" t="s">
        <v>842</v>
      </c>
      <c r="U54" s="48"/>
      <c r="W54" s="6">
        <v>58</v>
      </c>
      <c r="X54" s="6">
        <v>31</v>
      </c>
      <c r="Y54" s="7">
        <f>W54-X54</f>
        <v>27</v>
      </c>
      <c r="Z54" s="6"/>
      <c r="AA54" s="6"/>
      <c r="AC54" s="6">
        <v>51</v>
      </c>
      <c r="AD54" s="6">
        <v>35</v>
      </c>
      <c r="AE54" s="7">
        <f>AC54-AD54</f>
        <v>16</v>
      </c>
      <c r="AF54" s="7"/>
      <c r="AG54" s="7"/>
      <c r="AH54" s="7"/>
      <c r="AI54" s="7"/>
      <c r="AJ54" s="7"/>
      <c r="AK54" s="7"/>
      <c r="AL54" s="4" t="s">
        <v>930</v>
      </c>
      <c r="AR54" s="6">
        <v>42</v>
      </c>
      <c r="AS54" s="6">
        <v>37</v>
      </c>
      <c r="AT54" s="7">
        <f t="shared" si="2"/>
        <v>5</v>
      </c>
      <c r="AU54" s="4" t="s">
        <v>871</v>
      </c>
      <c r="BC54" t="str">
        <f t="shared" si="0"/>
        <v/>
      </c>
    </row>
    <row r="55" spans="2:55" x14ac:dyDescent="0.25">
      <c r="B55" t="s">
        <v>265</v>
      </c>
      <c r="C55" s="9" t="s">
        <v>564</v>
      </c>
      <c r="D55" s="39">
        <v>40377</v>
      </c>
      <c r="F55" t="s">
        <v>821</v>
      </c>
      <c r="G55" s="2" t="s">
        <v>196</v>
      </c>
      <c r="H55" s="6">
        <v>42</v>
      </c>
      <c r="I55" s="7">
        <v>2</v>
      </c>
      <c r="J55" s="6">
        <v>35</v>
      </c>
      <c r="K55" s="7">
        <v>-2</v>
      </c>
      <c r="L55" s="6">
        <v>15</v>
      </c>
      <c r="M55" s="7">
        <v>0</v>
      </c>
      <c r="N55" s="6">
        <v>7</v>
      </c>
      <c r="O55" s="7">
        <v>4</v>
      </c>
      <c r="P55" t="s">
        <v>842</v>
      </c>
      <c r="U55" s="48"/>
      <c r="W55" s="6"/>
      <c r="X55" s="6"/>
      <c r="Z55" s="6"/>
      <c r="AA55" s="6"/>
      <c r="AC55" s="6"/>
      <c r="AD55" s="6"/>
      <c r="AE55" s="7"/>
      <c r="AR55" s="6">
        <v>41</v>
      </c>
      <c r="AS55" s="6">
        <v>37</v>
      </c>
      <c r="AT55" s="7">
        <f t="shared" si="2"/>
        <v>4</v>
      </c>
      <c r="AU55" s="4" t="s">
        <v>871</v>
      </c>
      <c r="BC55" t="str">
        <f t="shared" si="0"/>
        <v/>
      </c>
    </row>
    <row r="56" spans="2:55" x14ac:dyDescent="0.25">
      <c r="B56" t="s">
        <v>265</v>
      </c>
      <c r="C56" s="9" t="s">
        <v>641</v>
      </c>
      <c r="D56" s="39">
        <v>40378</v>
      </c>
      <c r="F56" t="s">
        <v>821</v>
      </c>
      <c r="G56" s="2" t="s">
        <v>196</v>
      </c>
      <c r="H56" s="6">
        <v>43</v>
      </c>
      <c r="I56" s="7">
        <v>1</v>
      </c>
      <c r="J56" s="6">
        <v>35</v>
      </c>
      <c r="K56" s="7">
        <v>0</v>
      </c>
      <c r="L56" s="6">
        <v>14</v>
      </c>
      <c r="M56" s="7">
        <v>-1</v>
      </c>
      <c r="N56" s="6">
        <v>8</v>
      </c>
      <c r="O56" s="7">
        <v>1</v>
      </c>
      <c r="P56" t="s">
        <v>842</v>
      </c>
      <c r="U56" s="48"/>
      <c r="W56" s="6"/>
      <c r="X56" s="6"/>
      <c r="Z56" s="6"/>
      <c r="AA56" s="6"/>
      <c r="AC56" s="6"/>
      <c r="AD56" s="6"/>
      <c r="AE56" s="7"/>
      <c r="AR56" s="6">
        <v>42</v>
      </c>
      <c r="AS56" s="6">
        <v>35</v>
      </c>
      <c r="AT56" s="7">
        <f t="shared" si="2"/>
        <v>7</v>
      </c>
      <c r="AU56" s="4" t="s">
        <v>871</v>
      </c>
      <c r="BC56" t="str">
        <f t="shared" si="0"/>
        <v/>
      </c>
    </row>
    <row r="57" spans="2:55" x14ac:dyDescent="0.25">
      <c r="B57" t="s">
        <v>265</v>
      </c>
      <c r="C57" s="9" t="s">
        <v>598</v>
      </c>
      <c r="D57" s="39">
        <v>40379</v>
      </c>
      <c r="F57" t="s">
        <v>821</v>
      </c>
      <c r="G57" s="2" t="s">
        <v>196</v>
      </c>
      <c r="H57" s="6">
        <v>44</v>
      </c>
      <c r="I57" s="7">
        <v>1</v>
      </c>
      <c r="J57" s="6">
        <v>35</v>
      </c>
      <c r="K57" s="7">
        <v>0</v>
      </c>
      <c r="L57" s="6">
        <v>13</v>
      </c>
      <c r="M57" s="7">
        <v>-1</v>
      </c>
      <c r="N57" s="6">
        <v>9</v>
      </c>
      <c r="O57" s="7">
        <v>1</v>
      </c>
      <c r="P57" t="s">
        <v>842</v>
      </c>
      <c r="U57" s="48"/>
      <c r="W57" s="6"/>
      <c r="X57" s="6"/>
      <c r="Z57" s="6"/>
      <c r="AA57" s="6"/>
      <c r="AC57" s="6"/>
      <c r="AD57" s="6"/>
      <c r="AE57" s="7"/>
      <c r="AR57" s="6">
        <v>42</v>
      </c>
      <c r="AS57" s="6">
        <v>35</v>
      </c>
      <c r="AT57" s="7">
        <f t="shared" si="2"/>
        <v>7</v>
      </c>
      <c r="AU57" s="4" t="s">
        <v>871</v>
      </c>
      <c r="BC57" t="str">
        <f t="shared" si="0"/>
        <v/>
      </c>
    </row>
    <row r="58" spans="2:55" x14ac:dyDescent="0.25">
      <c r="B58" t="s">
        <v>265</v>
      </c>
      <c r="C58" s="9" t="s">
        <v>434</v>
      </c>
      <c r="D58" s="39">
        <v>40380</v>
      </c>
      <c r="F58" t="s">
        <v>821</v>
      </c>
      <c r="G58" s="2" t="s">
        <v>196</v>
      </c>
      <c r="H58" s="6">
        <v>43</v>
      </c>
      <c r="I58" s="7">
        <v>-1</v>
      </c>
      <c r="J58" s="6">
        <v>35</v>
      </c>
      <c r="K58" s="7">
        <v>0</v>
      </c>
      <c r="L58" s="6">
        <v>15</v>
      </c>
      <c r="M58" s="7">
        <v>2</v>
      </c>
      <c r="N58" s="6">
        <v>8</v>
      </c>
      <c r="O58" s="7">
        <v>-1</v>
      </c>
      <c r="P58" t="s">
        <v>842</v>
      </c>
      <c r="U58" s="48"/>
      <c r="W58" s="6"/>
      <c r="X58" s="6"/>
      <c r="Z58" s="6"/>
      <c r="AA58" s="6"/>
      <c r="AC58" s="6"/>
      <c r="AD58" s="6"/>
      <c r="AE58" s="7"/>
      <c r="AR58" s="6">
        <v>44</v>
      </c>
      <c r="AS58" s="6">
        <v>35</v>
      </c>
      <c r="AT58" s="7">
        <f t="shared" si="2"/>
        <v>9</v>
      </c>
      <c r="AU58" s="4" t="s">
        <v>871</v>
      </c>
      <c r="BC58" t="str">
        <f t="shared" si="0"/>
        <v/>
      </c>
    </row>
    <row r="59" spans="2:55" x14ac:dyDescent="0.25">
      <c r="B59" t="s">
        <v>265</v>
      </c>
      <c r="C59" s="9" t="s">
        <v>675</v>
      </c>
      <c r="D59" s="39">
        <v>40381</v>
      </c>
      <c r="E59">
        <v>25</v>
      </c>
      <c r="F59" t="s">
        <v>821</v>
      </c>
      <c r="G59" s="2" t="s">
        <v>192</v>
      </c>
      <c r="H59" s="6">
        <v>41</v>
      </c>
      <c r="I59" s="7">
        <v>-2</v>
      </c>
      <c r="J59" s="6">
        <v>36</v>
      </c>
      <c r="K59" s="7">
        <v>1</v>
      </c>
      <c r="L59" s="6">
        <v>14</v>
      </c>
      <c r="M59" s="7">
        <v>-1</v>
      </c>
      <c r="N59" s="6">
        <v>5</v>
      </c>
      <c r="O59" s="7">
        <v>-3</v>
      </c>
      <c r="P59" t="s">
        <v>842</v>
      </c>
      <c r="U59" s="48"/>
      <c r="W59" s="6">
        <v>57</v>
      </c>
      <c r="X59" s="6">
        <v>32</v>
      </c>
      <c r="Y59" s="7">
        <f>W59-X59</f>
        <v>25</v>
      </c>
      <c r="Z59" s="6"/>
      <c r="AA59" s="6"/>
      <c r="AC59" s="6">
        <v>47</v>
      </c>
      <c r="AD59" s="6">
        <v>38</v>
      </c>
      <c r="AE59" s="7">
        <f>AC59-AD59</f>
        <v>9</v>
      </c>
      <c r="AF59" s="7"/>
      <c r="AG59" s="7"/>
      <c r="AH59" s="7"/>
      <c r="AI59" s="7"/>
      <c r="AJ59" s="7"/>
      <c r="AK59" s="7"/>
      <c r="AL59" s="4" t="s">
        <v>930</v>
      </c>
      <c r="AR59" s="6">
        <v>41</v>
      </c>
      <c r="AS59" s="6">
        <v>35</v>
      </c>
      <c r="AT59" s="7">
        <f>AR59-AS59</f>
        <v>6</v>
      </c>
      <c r="AU59" s="4" t="s">
        <v>871</v>
      </c>
      <c r="BC59" t="str">
        <f t="shared" si="0"/>
        <v/>
      </c>
    </row>
    <row r="60" spans="2:55" x14ac:dyDescent="0.25">
      <c r="B60" t="s">
        <v>265</v>
      </c>
      <c r="F60" t="s">
        <v>940</v>
      </c>
      <c r="G60" s="2" t="s">
        <v>148</v>
      </c>
      <c r="H60" s="6">
        <v>40</v>
      </c>
      <c r="J60" s="6">
        <v>30</v>
      </c>
      <c r="L60" s="6">
        <v>23</v>
      </c>
      <c r="N60" s="6">
        <v>10</v>
      </c>
      <c r="U60" s="48"/>
      <c r="W60" s="6"/>
      <c r="X60" s="6"/>
      <c r="Y60" s="7"/>
      <c r="Z60" s="6"/>
      <c r="AA60" s="6"/>
      <c r="AC60" s="6"/>
      <c r="AD60" s="6"/>
      <c r="AE60" s="7"/>
      <c r="AF60" s="7"/>
      <c r="AG60" s="7"/>
      <c r="AH60" s="7"/>
      <c r="AI60" s="7"/>
      <c r="AJ60" s="7"/>
      <c r="AK60" s="7"/>
      <c r="AR60" s="6"/>
      <c r="AS60" s="6"/>
      <c r="AT60" s="7"/>
      <c r="BC60" t="str">
        <f t="shared" si="0"/>
        <v/>
      </c>
    </row>
    <row r="61" spans="2:55" x14ac:dyDescent="0.25">
      <c r="B61" t="s">
        <v>265</v>
      </c>
      <c r="C61" s="9" t="s">
        <v>600</v>
      </c>
      <c r="D61" s="39">
        <v>40382</v>
      </c>
      <c r="E61">
        <v>27</v>
      </c>
      <c r="F61" t="s">
        <v>678</v>
      </c>
      <c r="G61" s="2" t="s">
        <v>82</v>
      </c>
      <c r="H61" s="6">
        <v>38</v>
      </c>
      <c r="I61" s="7">
        <v>-3</v>
      </c>
      <c r="J61" s="6">
        <v>34</v>
      </c>
      <c r="K61" s="7">
        <v>-1</v>
      </c>
      <c r="L61" s="6">
        <v>19</v>
      </c>
      <c r="M61" s="7">
        <v>3</v>
      </c>
      <c r="N61" s="6">
        <v>4</v>
      </c>
      <c r="O61" s="7">
        <v>-2</v>
      </c>
      <c r="P61" t="s">
        <v>639</v>
      </c>
      <c r="U61" s="48"/>
      <c r="W61" s="6"/>
      <c r="X61" s="6"/>
      <c r="Y61" s="7"/>
      <c r="Z61" s="6"/>
      <c r="AA61" s="6"/>
      <c r="AC61" s="6"/>
      <c r="AD61" s="6"/>
      <c r="AE61" s="7"/>
      <c r="AF61" s="7"/>
      <c r="AG61" s="7"/>
      <c r="AH61" s="7"/>
      <c r="AI61" s="7"/>
      <c r="AJ61" s="7"/>
      <c r="AK61" s="7"/>
      <c r="AR61" s="6"/>
      <c r="AS61" s="6"/>
      <c r="AT61" s="7"/>
    </row>
    <row r="62" spans="2:55" x14ac:dyDescent="0.25">
      <c r="B62" t="s">
        <v>265</v>
      </c>
      <c r="C62" s="9" t="s">
        <v>600</v>
      </c>
      <c r="D62" s="39">
        <v>40382</v>
      </c>
      <c r="E62">
        <v>27</v>
      </c>
      <c r="F62" t="s">
        <v>577</v>
      </c>
      <c r="G62" s="2" t="s">
        <v>165</v>
      </c>
      <c r="H62" s="6">
        <v>40</v>
      </c>
      <c r="I62" s="7">
        <v>1</v>
      </c>
      <c r="J62" s="6">
        <v>38</v>
      </c>
      <c r="K62" s="7">
        <v>7</v>
      </c>
      <c r="L62" s="6">
        <v>14</v>
      </c>
      <c r="M62" s="7">
        <v>-5</v>
      </c>
      <c r="N62" s="6">
        <v>2</v>
      </c>
      <c r="O62" s="7">
        <v>-6</v>
      </c>
      <c r="P62" t="s">
        <v>639</v>
      </c>
      <c r="Q62" t="s">
        <v>840</v>
      </c>
      <c r="U62" s="48"/>
      <c r="W62" s="6">
        <v>55</v>
      </c>
      <c r="X62" s="6">
        <v>32</v>
      </c>
      <c r="Y62" s="7">
        <f>W62-X62</f>
        <v>23</v>
      </c>
      <c r="Z62" s="6"/>
      <c r="AA62" s="6"/>
      <c r="AC62" s="6">
        <v>47</v>
      </c>
      <c r="AD62" s="6">
        <v>34</v>
      </c>
      <c r="AE62" s="7">
        <f>AC62-AD62</f>
        <v>13</v>
      </c>
      <c r="AF62" s="7"/>
      <c r="AG62" s="7"/>
      <c r="AH62" s="7"/>
      <c r="AI62" s="7"/>
      <c r="AJ62" s="7"/>
      <c r="AK62" s="7"/>
      <c r="AL62" s="4" t="s">
        <v>936</v>
      </c>
      <c r="AR62" s="6">
        <v>43</v>
      </c>
      <c r="AS62" s="6">
        <v>40</v>
      </c>
      <c r="AT62" s="7">
        <f>AR62-AS62</f>
        <v>3</v>
      </c>
      <c r="AU62" s="4" t="s">
        <v>937</v>
      </c>
      <c r="BC62" t="str">
        <f t="shared" si="0"/>
        <v/>
      </c>
    </row>
    <row r="63" spans="2:55" x14ac:dyDescent="0.25">
      <c r="B63" t="s">
        <v>265</v>
      </c>
      <c r="C63" s="9" t="s">
        <v>579</v>
      </c>
      <c r="D63" s="39">
        <v>40384</v>
      </c>
      <c r="F63" t="s">
        <v>821</v>
      </c>
      <c r="G63" s="2" t="s">
        <v>196</v>
      </c>
      <c r="H63" s="6">
        <v>42</v>
      </c>
      <c r="I63" s="7">
        <v>1</v>
      </c>
      <c r="J63" s="6">
        <v>35</v>
      </c>
      <c r="K63" s="7">
        <v>-1</v>
      </c>
      <c r="L63" s="6">
        <v>15</v>
      </c>
      <c r="M63" s="7">
        <v>1</v>
      </c>
      <c r="N63" s="6">
        <v>7</v>
      </c>
      <c r="O63" s="7">
        <v>2</v>
      </c>
      <c r="P63" t="s">
        <v>842</v>
      </c>
      <c r="U63" s="48"/>
      <c r="W63" s="6"/>
      <c r="X63" s="6"/>
      <c r="Z63" s="6"/>
      <c r="AA63" s="6"/>
      <c r="AC63" s="6"/>
      <c r="AD63" s="6"/>
      <c r="AE63" s="7"/>
      <c r="AR63" s="6">
        <v>40</v>
      </c>
      <c r="AS63" s="6">
        <v>37</v>
      </c>
      <c r="AT63" s="7">
        <f>AR63-AS63</f>
        <v>3</v>
      </c>
      <c r="AU63" s="4" t="s">
        <v>871</v>
      </c>
      <c r="BC63" t="str">
        <f t="shared" si="0"/>
        <v/>
      </c>
    </row>
    <row r="64" spans="2:55" x14ac:dyDescent="0.25">
      <c r="B64" t="s">
        <v>265</v>
      </c>
      <c r="C64" s="9" t="s">
        <v>558</v>
      </c>
      <c r="D64" s="39">
        <v>40385</v>
      </c>
      <c r="F64" t="s">
        <v>821</v>
      </c>
      <c r="G64" s="2" t="s">
        <v>196</v>
      </c>
      <c r="H64" s="6">
        <v>42</v>
      </c>
      <c r="I64" s="7">
        <v>0</v>
      </c>
      <c r="J64" s="6">
        <v>37</v>
      </c>
      <c r="K64" s="7">
        <v>2</v>
      </c>
      <c r="L64" s="6">
        <v>14</v>
      </c>
      <c r="M64" s="7">
        <v>-1</v>
      </c>
      <c r="N64" s="6">
        <v>5</v>
      </c>
      <c r="O64" s="7">
        <v>-2</v>
      </c>
      <c r="P64" t="s">
        <v>842</v>
      </c>
      <c r="U64" s="48"/>
      <c r="W64" s="6"/>
      <c r="X64" s="6"/>
      <c r="Z64" s="6"/>
      <c r="AA64" s="6"/>
      <c r="AC64" s="6"/>
      <c r="AD64" s="6"/>
      <c r="AE64" s="7"/>
      <c r="AR64" s="6">
        <v>40</v>
      </c>
      <c r="AS64" s="6">
        <v>38</v>
      </c>
      <c r="AT64" s="7">
        <f>AR64-AS64</f>
        <v>2</v>
      </c>
      <c r="AU64" s="4" t="s">
        <v>871</v>
      </c>
      <c r="BC64" t="str">
        <f t="shared" si="0"/>
        <v/>
      </c>
    </row>
    <row r="65" spans="2:55" x14ac:dyDescent="0.25">
      <c r="B65" t="s">
        <v>265</v>
      </c>
      <c r="C65" s="9" t="s">
        <v>602</v>
      </c>
      <c r="D65" s="39">
        <v>40386</v>
      </c>
      <c r="F65" t="s">
        <v>821</v>
      </c>
      <c r="G65" s="2" t="s">
        <v>196</v>
      </c>
      <c r="H65" s="6">
        <v>42</v>
      </c>
      <c r="I65" s="7">
        <v>0</v>
      </c>
      <c r="J65" s="6">
        <v>36</v>
      </c>
      <c r="K65" s="7">
        <v>-1</v>
      </c>
      <c r="L65" s="6">
        <v>14</v>
      </c>
      <c r="M65" s="7">
        <v>0</v>
      </c>
      <c r="N65" s="6">
        <v>6</v>
      </c>
      <c r="O65" s="7">
        <v>1</v>
      </c>
      <c r="P65" t="s">
        <v>842</v>
      </c>
      <c r="U65" s="48"/>
      <c r="W65" s="6"/>
      <c r="X65" s="6"/>
      <c r="Z65" s="6"/>
      <c r="AA65" s="6"/>
      <c r="AC65" s="6"/>
      <c r="AD65" s="6"/>
      <c r="AE65" s="7"/>
      <c r="AR65" s="6">
        <v>41</v>
      </c>
      <c r="AS65" s="6">
        <v>36</v>
      </c>
      <c r="AT65" s="7">
        <f t="shared" ref="AT65:AT76" si="3">AR65-AS65</f>
        <v>5</v>
      </c>
      <c r="AU65" s="4" t="s">
        <v>871</v>
      </c>
      <c r="BC65" t="str">
        <f t="shared" si="0"/>
        <v/>
      </c>
    </row>
    <row r="66" spans="2:55" x14ac:dyDescent="0.25">
      <c r="B66" t="s">
        <v>265</v>
      </c>
      <c r="C66" s="9" t="s">
        <v>603</v>
      </c>
      <c r="D66" s="39">
        <v>40388</v>
      </c>
      <c r="E66">
        <v>1</v>
      </c>
      <c r="F66" t="s">
        <v>821</v>
      </c>
      <c r="G66" s="2" t="s">
        <v>192</v>
      </c>
      <c r="H66" s="6">
        <v>42</v>
      </c>
      <c r="I66" s="7">
        <v>0</v>
      </c>
      <c r="J66" s="6">
        <v>38</v>
      </c>
      <c r="K66" s="7">
        <v>2</v>
      </c>
      <c r="L66" s="6">
        <v>12</v>
      </c>
      <c r="M66" s="7">
        <v>-2</v>
      </c>
      <c r="N66" s="6">
        <v>4</v>
      </c>
      <c r="O66" s="7">
        <v>-2</v>
      </c>
      <c r="P66" t="s">
        <v>842</v>
      </c>
      <c r="U66" s="48"/>
      <c r="W66" s="6">
        <v>56</v>
      </c>
      <c r="X66" s="6">
        <v>34</v>
      </c>
      <c r="Y66" s="7">
        <f>W66-X66</f>
        <v>22</v>
      </c>
      <c r="Z66" s="6"/>
      <c r="AA66" s="6"/>
      <c r="AC66" s="6">
        <v>46</v>
      </c>
      <c r="AD66" s="6">
        <v>38</v>
      </c>
      <c r="AE66" s="7">
        <f>AC66-AD66</f>
        <v>8</v>
      </c>
      <c r="AF66" s="7"/>
      <c r="AG66" s="7"/>
      <c r="AH66" s="7"/>
      <c r="AI66" s="7"/>
      <c r="AJ66" s="7"/>
      <c r="AK66" s="7"/>
      <c r="AL66" s="4" t="s">
        <v>930</v>
      </c>
      <c r="AR66" s="6">
        <v>40</v>
      </c>
      <c r="AS66" s="6">
        <v>38</v>
      </c>
      <c r="AT66" s="7">
        <f t="shared" si="3"/>
        <v>2</v>
      </c>
      <c r="AU66" s="4" t="s">
        <v>871</v>
      </c>
      <c r="BC66" t="str">
        <f t="shared" si="0"/>
        <v/>
      </c>
    </row>
    <row r="67" spans="2:55" x14ac:dyDescent="0.25">
      <c r="B67" t="s">
        <v>265</v>
      </c>
      <c r="C67" s="9" t="s">
        <v>465</v>
      </c>
      <c r="D67" s="39">
        <v>40379</v>
      </c>
      <c r="E67">
        <v>30</v>
      </c>
      <c r="F67" t="s">
        <v>905</v>
      </c>
      <c r="G67" s="2"/>
      <c r="H67" s="6"/>
      <c r="J67" s="6"/>
      <c r="L67" s="6"/>
      <c r="N67" s="6"/>
      <c r="U67" s="48"/>
      <c r="W67" s="6">
        <v>53</v>
      </c>
      <c r="X67" s="6">
        <v>35</v>
      </c>
      <c r="Y67" s="7">
        <f>W67-X67</f>
        <v>18</v>
      </c>
      <c r="Z67" s="6"/>
      <c r="AA67" s="6"/>
      <c r="AC67" s="6">
        <v>47</v>
      </c>
      <c r="AD67" s="6">
        <v>38</v>
      </c>
      <c r="AE67" s="7">
        <f>AC67-AD67</f>
        <v>9</v>
      </c>
      <c r="AF67" s="7"/>
      <c r="AG67" s="7"/>
      <c r="AH67" s="7"/>
      <c r="AI67" s="7"/>
      <c r="AJ67" s="7"/>
      <c r="AK67" s="7"/>
      <c r="AL67" s="4" t="s">
        <v>933</v>
      </c>
      <c r="AR67" s="6"/>
      <c r="AS67" s="6"/>
      <c r="AT67" s="7"/>
      <c r="BC67" t="str">
        <f t="shared" si="0"/>
        <v/>
      </c>
    </row>
    <row r="68" spans="2:55" x14ac:dyDescent="0.25">
      <c r="B68" t="s">
        <v>293</v>
      </c>
      <c r="C68" s="9" t="s">
        <v>339</v>
      </c>
      <c r="D68" s="39">
        <v>40391</v>
      </c>
      <c r="F68" t="s">
        <v>821</v>
      </c>
      <c r="G68" s="2" t="s">
        <v>196</v>
      </c>
      <c r="H68" s="6">
        <v>42</v>
      </c>
      <c r="I68" s="7">
        <v>0</v>
      </c>
      <c r="J68" s="6">
        <v>38</v>
      </c>
      <c r="K68" s="7">
        <v>0</v>
      </c>
      <c r="L68" s="6">
        <v>12</v>
      </c>
      <c r="M68" s="7">
        <v>0</v>
      </c>
      <c r="N68" s="6">
        <v>4</v>
      </c>
      <c r="O68" s="7">
        <v>0</v>
      </c>
      <c r="P68" t="s">
        <v>842</v>
      </c>
      <c r="U68" s="48"/>
      <c r="W68" s="6"/>
      <c r="X68" s="6"/>
      <c r="Z68" s="6"/>
      <c r="AA68" s="6"/>
      <c r="AC68" s="6"/>
      <c r="AD68" s="6"/>
      <c r="AE68" s="7"/>
      <c r="AR68" s="6">
        <v>41</v>
      </c>
      <c r="AS68" s="6">
        <v>38</v>
      </c>
      <c r="AT68" s="7">
        <f t="shared" si="3"/>
        <v>3</v>
      </c>
      <c r="AU68" s="4" t="s">
        <v>871</v>
      </c>
      <c r="BC68" t="str">
        <f t="shared" ref="BC68:BC130" si="4">IF($F68="ICM",$L68,"")</f>
        <v/>
      </c>
    </row>
    <row r="69" spans="2:55" x14ac:dyDescent="0.25">
      <c r="B69" t="s">
        <v>293</v>
      </c>
      <c r="C69" s="9" t="s">
        <v>571</v>
      </c>
      <c r="D69" s="39">
        <v>40392</v>
      </c>
      <c r="F69" t="s">
        <v>821</v>
      </c>
      <c r="G69" s="2" t="s">
        <v>196</v>
      </c>
      <c r="H69" s="6">
        <v>41</v>
      </c>
      <c r="I69" s="7">
        <v>-1</v>
      </c>
      <c r="J69" s="6">
        <v>36</v>
      </c>
      <c r="K69" s="7">
        <v>-2</v>
      </c>
      <c r="L69" s="6">
        <v>13</v>
      </c>
      <c r="M69" s="7">
        <v>1</v>
      </c>
      <c r="N69" s="6">
        <v>5</v>
      </c>
      <c r="O69" s="7">
        <v>1</v>
      </c>
      <c r="P69" t="s">
        <v>842</v>
      </c>
      <c r="U69" s="48"/>
      <c r="W69" s="6"/>
      <c r="X69" s="6"/>
      <c r="Z69" s="6"/>
      <c r="AA69" s="6"/>
      <c r="AC69" s="6"/>
      <c r="AD69" s="6"/>
      <c r="AE69" s="7"/>
      <c r="AR69" s="6">
        <v>42</v>
      </c>
      <c r="AS69" s="6">
        <v>37</v>
      </c>
      <c r="AT69" s="7">
        <f t="shared" si="3"/>
        <v>5</v>
      </c>
      <c r="AU69" s="4" t="s">
        <v>871</v>
      </c>
      <c r="BC69" t="str">
        <f t="shared" si="4"/>
        <v/>
      </c>
    </row>
    <row r="70" spans="2:55" x14ac:dyDescent="0.25">
      <c r="B70" t="s">
        <v>293</v>
      </c>
      <c r="C70" s="9" t="s">
        <v>589</v>
      </c>
      <c r="D70" s="39">
        <v>40393</v>
      </c>
      <c r="F70" t="s">
        <v>821</v>
      </c>
      <c r="G70" s="2" t="s">
        <v>196</v>
      </c>
      <c r="H70" s="6">
        <v>42</v>
      </c>
      <c r="I70" s="7">
        <v>1</v>
      </c>
      <c r="J70" s="6">
        <v>36</v>
      </c>
      <c r="K70" s="7">
        <v>0</v>
      </c>
      <c r="L70" s="6">
        <v>13</v>
      </c>
      <c r="M70" s="7">
        <v>0</v>
      </c>
      <c r="N70" s="6">
        <v>6</v>
      </c>
      <c r="O70" s="7">
        <v>1</v>
      </c>
      <c r="P70" t="s">
        <v>842</v>
      </c>
      <c r="U70" s="48"/>
      <c r="W70" s="6"/>
      <c r="X70" s="6"/>
      <c r="Z70" s="6"/>
      <c r="AA70" s="6"/>
      <c r="AC70" s="6"/>
      <c r="AD70" s="6"/>
      <c r="AE70" s="7"/>
      <c r="AR70" s="6">
        <v>42</v>
      </c>
      <c r="AS70" s="6">
        <v>38</v>
      </c>
      <c r="AT70" s="7">
        <f t="shared" si="3"/>
        <v>4</v>
      </c>
      <c r="AU70" s="4" t="s">
        <v>871</v>
      </c>
      <c r="BC70" t="str">
        <f t="shared" si="4"/>
        <v/>
      </c>
    </row>
    <row r="71" spans="2:55" x14ac:dyDescent="0.25">
      <c r="B71" t="s">
        <v>293</v>
      </c>
      <c r="C71" s="9" t="s">
        <v>694</v>
      </c>
      <c r="D71" s="39">
        <v>40394</v>
      </c>
      <c r="F71" t="s">
        <v>821</v>
      </c>
      <c r="G71" s="2" t="s">
        <v>196</v>
      </c>
      <c r="H71" s="6">
        <v>44</v>
      </c>
      <c r="I71" s="7">
        <v>2</v>
      </c>
      <c r="J71" s="6">
        <v>36</v>
      </c>
      <c r="K71" s="7">
        <v>0</v>
      </c>
      <c r="L71" s="6">
        <v>13</v>
      </c>
      <c r="M71" s="7">
        <v>0</v>
      </c>
      <c r="N71" s="6">
        <v>8</v>
      </c>
      <c r="O71" s="7">
        <v>2</v>
      </c>
      <c r="P71" t="s">
        <v>842</v>
      </c>
      <c r="U71" s="48"/>
      <c r="W71" s="6"/>
      <c r="X71" s="6"/>
      <c r="Z71" s="6"/>
      <c r="AA71" s="6"/>
      <c r="AC71" s="6"/>
      <c r="AD71" s="6"/>
      <c r="AE71" s="7"/>
      <c r="AR71" s="6">
        <v>40</v>
      </c>
      <c r="AS71" s="6">
        <v>38</v>
      </c>
      <c r="AT71" s="7">
        <f t="shared" si="3"/>
        <v>2</v>
      </c>
      <c r="AU71" s="4" t="s">
        <v>871</v>
      </c>
      <c r="BC71" t="str">
        <f t="shared" si="4"/>
        <v/>
      </c>
    </row>
    <row r="72" spans="2:55" x14ac:dyDescent="0.25">
      <c r="B72" t="s">
        <v>293</v>
      </c>
      <c r="C72" s="9" t="s">
        <v>572</v>
      </c>
      <c r="D72" s="39">
        <v>40395</v>
      </c>
      <c r="E72">
        <v>8</v>
      </c>
      <c r="F72" t="s">
        <v>821</v>
      </c>
      <c r="G72" s="2" t="s">
        <v>192</v>
      </c>
      <c r="H72" s="6">
        <v>42</v>
      </c>
      <c r="I72" s="7">
        <v>-2</v>
      </c>
      <c r="J72" s="6">
        <v>36</v>
      </c>
      <c r="K72" s="7">
        <v>0</v>
      </c>
      <c r="L72" s="6">
        <v>13</v>
      </c>
      <c r="M72" s="7">
        <v>0</v>
      </c>
      <c r="N72" s="6">
        <v>6</v>
      </c>
      <c r="O72" s="7">
        <v>-2</v>
      </c>
      <c r="P72" t="s">
        <v>842</v>
      </c>
      <c r="U72" s="48"/>
      <c r="W72" s="6">
        <v>55</v>
      </c>
      <c r="X72" s="6">
        <v>35</v>
      </c>
      <c r="Y72" s="7">
        <f>W72-X72</f>
        <v>20</v>
      </c>
      <c r="Z72" s="6"/>
      <c r="AA72" s="6"/>
      <c r="AC72" s="6">
        <v>48</v>
      </c>
      <c r="AD72" s="6">
        <v>40</v>
      </c>
      <c r="AE72" s="7">
        <f>AC72-AD72</f>
        <v>8</v>
      </c>
      <c r="AF72" s="7"/>
      <c r="AG72" s="7"/>
      <c r="AH72" s="7"/>
      <c r="AI72" s="7"/>
      <c r="AJ72" s="7"/>
      <c r="AK72" s="7"/>
      <c r="AL72" s="4" t="s">
        <v>930</v>
      </c>
      <c r="AR72" s="6">
        <v>41</v>
      </c>
      <c r="AS72" s="6">
        <v>37</v>
      </c>
      <c r="AT72" s="7">
        <f t="shared" si="3"/>
        <v>4</v>
      </c>
      <c r="AU72" s="4" t="s">
        <v>871</v>
      </c>
      <c r="BC72" t="str">
        <f t="shared" si="4"/>
        <v/>
      </c>
    </row>
    <row r="73" spans="2:55" x14ac:dyDescent="0.25">
      <c r="B73" t="s">
        <v>293</v>
      </c>
      <c r="C73" s="9" t="s">
        <v>645</v>
      </c>
      <c r="D73" s="39">
        <v>40396</v>
      </c>
      <c r="E73">
        <v>10</v>
      </c>
      <c r="F73" t="s">
        <v>886</v>
      </c>
      <c r="G73" s="2" t="s">
        <v>96</v>
      </c>
      <c r="H73" s="6">
        <v>39</v>
      </c>
      <c r="I73" s="7">
        <v>-1</v>
      </c>
      <c r="J73" s="6">
        <v>33</v>
      </c>
      <c r="K73" s="7">
        <v>2</v>
      </c>
      <c r="L73" s="6">
        <v>16</v>
      </c>
      <c r="M73" s="7">
        <v>-2</v>
      </c>
      <c r="N73" s="6">
        <v>6</v>
      </c>
      <c r="O73" s="7">
        <v>-3</v>
      </c>
      <c r="P73" t="s">
        <v>639</v>
      </c>
      <c r="U73" s="48"/>
      <c r="W73" s="6"/>
      <c r="X73" s="6"/>
      <c r="Y73" s="7"/>
      <c r="Z73" s="6"/>
      <c r="AA73" s="6"/>
      <c r="AC73" s="6"/>
      <c r="AD73" s="6"/>
      <c r="AE73" s="7"/>
      <c r="AF73" s="7"/>
      <c r="AG73" s="7"/>
      <c r="AH73" s="7"/>
      <c r="AI73" s="7"/>
      <c r="AJ73" s="7"/>
      <c r="AK73" s="7"/>
      <c r="AR73" s="6"/>
      <c r="AS73" s="6"/>
      <c r="AT73" s="7"/>
      <c r="BC73" t="str">
        <f t="shared" si="4"/>
        <v/>
      </c>
    </row>
    <row r="74" spans="2:55" x14ac:dyDescent="0.25">
      <c r="B74" t="s">
        <v>293</v>
      </c>
      <c r="C74" s="9" t="s">
        <v>419</v>
      </c>
      <c r="D74" s="39">
        <v>40398</v>
      </c>
      <c r="F74" t="s">
        <v>821</v>
      </c>
      <c r="G74" s="2" t="s">
        <v>196</v>
      </c>
      <c r="H74" s="6">
        <v>40</v>
      </c>
      <c r="I74" s="7">
        <v>-2</v>
      </c>
      <c r="J74" s="6">
        <v>36</v>
      </c>
      <c r="K74" s="7">
        <v>0</v>
      </c>
      <c r="L74" s="6">
        <v>15</v>
      </c>
      <c r="M74" s="7">
        <v>2</v>
      </c>
      <c r="N74" s="6">
        <v>4</v>
      </c>
      <c r="O74" s="7">
        <v>-2</v>
      </c>
      <c r="P74" t="s">
        <v>842</v>
      </c>
      <c r="U74" s="48"/>
      <c r="W74" s="6"/>
      <c r="X74" s="6"/>
      <c r="Z74" s="6"/>
      <c r="AA74" s="6"/>
      <c r="AC74" s="6"/>
      <c r="AD74" s="6"/>
      <c r="AE74" s="7"/>
      <c r="AR74" s="6">
        <v>40</v>
      </c>
      <c r="AS74" s="6">
        <v>38</v>
      </c>
      <c r="AT74" s="7">
        <f t="shared" si="3"/>
        <v>2</v>
      </c>
      <c r="AU74" s="4" t="s">
        <v>871</v>
      </c>
      <c r="BC74" t="str">
        <f t="shared" si="4"/>
        <v/>
      </c>
    </row>
    <row r="75" spans="2:55" x14ac:dyDescent="0.25">
      <c r="B75" t="s">
        <v>293</v>
      </c>
      <c r="C75" s="9" t="s">
        <v>669</v>
      </c>
      <c r="D75" s="39">
        <v>40399</v>
      </c>
      <c r="F75" t="s">
        <v>821</v>
      </c>
      <c r="G75" s="2" t="s">
        <v>196</v>
      </c>
      <c r="H75" s="6">
        <v>42</v>
      </c>
      <c r="I75" s="7">
        <v>2</v>
      </c>
      <c r="J75" s="6">
        <v>38</v>
      </c>
      <c r="K75" s="7">
        <v>2</v>
      </c>
      <c r="L75" s="6">
        <v>14</v>
      </c>
      <c r="M75" s="7">
        <v>-1</v>
      </c>
      <c r="N75" s="6">
        <v>4</v>
      </c>
      <c r="O75" s="7">
        <v>0</v>
      </c>
      <c r="P75" t="s">
        <v>842</v>
      </c>
      <c r="U75" s="48"/>
      <c r="W75" s="6"/>
      <c r="X75" s="6"/>
      <c r="Z75" s="6"/>
      <c r="AA75" s="6"/>
      <c r="AC75" s="6"/>
      <c r="AD75" s="6"/>
      <c r="AE75" s="7"/>
      <c r="AR75" s="6">
        <v>41</v>
      </c>
      <c r="AS75" s="6">
        <v>39</v>
      </c>
      <c r="AT75" s="7">
        <f t="shared" si="3"/>
        <v>2</v>
      </c>
      <c r="AU75" s="4" t="s">
        <v>871</v>
      </c>
      <c r="BC75" t="str">
        <f t="shared" si="4"/>
        <v/>
      </c>
    </row>
    <row r="76" spans="2:55" x14ac:dyDescent="0.25">
      <c r="B76" t="s">
        <v>293</v>
      </c>
      <c r="C76" s="9" t="s">
        <v>337</v>
      </c>
      <c r="D76" s="39">
        <v>40400</v>
      </c>
      <c r="F76" t="s">
        <v>821</v>
      </c>
      <c r="G76" s="2" t="s">
        <v>196</v>
      </c>
      <c r="H76" s="6">
        <v>41</v>
      </c>
      <c r="I76" s="7">
        <v>-1</v>
      </c>
      <c r="J76" s="6">
        <v>37</v>
      </c>
      <c r="K76" s="7">
        <v>-1</v>
      </c>
      <c r="L76" s="6">
        <v>15</v>
      </c>
      <c r="M76" s="7">
        <v>1</v>
      </c>
      <c r="N76" s="6">
        <v>4</v>
      </c>
      <c r="O76" s="7">
        <v>0</v>
      </c>
      <c r="P76" t="s">
        <v>842</v>
      </c>
      <c r="U76" s="48"/>
      <c r="W76" s="6"/>
      <c r="X76" s="6"/>
      <c r="Z76" s="6"/>
      <c r="AA76" s="6"/>
      <c r="AC76" s="6"/>
      <c r="AD76" s="6"/>
      <c r="AE76" s="7"/>
      <c r="AR76" s="6">
        <v>41</v>
      </c>
      <c r="AS76" s="6">
        <v>40</v>
      </c>
      <c r="AT76" s="7">
        <f t="shared" si="3"/>
        <v>1</v>
      </c>
      <c r="AU76" s="4" t="s">
        <v>871</v>
      </c>
      <c r="BC76" t="str">
        <f t="shared" si="4"/>
        <v/>
      </c>
    </row>
    <row r="77" spans="2:55" x14ac:dyDescent="0.25">
      <c r="B77" t="s">
        <v>293</v>
      </c>
      <c r="C77" s="9" t="s">
        <v>562</v>
      </c>
      <c r="D77" s="39">
        <v>40401</v>
      </c>
      <c r="F77" t="s">
        <v>821</v>
      </c>
      <c r="G77" s="2" t="s">
        <v>196</v>
      </c>
      <c r="H77" s="6">
        <v>42</v>
      </c>
      <c r="I77" s="7">
        <v>1</v>
      </c>
      <c r="J77" s="6">
        <v>37</v>
      </c>
      <c r="K77" s="7">
        <v>0</v>
      </c>
      <c r="L77" s="6">
        <v>14</v>
      </c>
      <c r="M77" s="7">
        <v>-1</v>
      </c>
      <c r="N77" s="6">
        <v>5</v>
      </c>
      <c r="O77" s="7">
        <v>1</v>
      </c>
      <c r="P77" t="s">
        <v>842</v>
      </c>
      <c r="U77" s="48"/>
      <c r="W77" s="6"/>
      <c r="X77" s="6"/>
      <c r="Z77" s="6"/>
      <c r="AA77" s="6"/>
      <c r="AC77" s="6"/>
      <c r="AD77" s="6"/>
      <c r="AE77" s="7"/>
      <c r="AR77" s="6">
        <v>41</v>
      </c>
      <c r="AS77" s="6">
        <v>40</v>
      </c>
      <c r="AT77" s="7">
        <f>AR77-AS77</f>
        <v>1</v>
      </c>
      <c r="AU77" s="4" t="s">
        <v>871</v>
      </c>
      <c r="BC77" t="str">
        <f t="shared" si="4"/>
        <v/>
      </c>
    </row>
    <row r="78" spans="2:55" x14ac:dyDescent="0.25">
      <c r="B78" t="s">
        <v>293</v>
      </c>
      <c r="C78" s="9" t="s">
        <v>340</v>
      </c>
      <c r="D78" s="39">
        <v>40402</v>
      </c>
      <c r="E78">
        <v>14</v>
      </c>
      <c r="F78" t="s">
        <v>521</v>
      </c>
      <c r="G78" s="2" t="s">
        <v>46</v>
      </c>
      <c r="H78" s="6">
        <v>38</v>
      </c>
      <c r="I78" s="7">
        <v>2</v>
      </c>
      <c r="J78" s="6">
        <v>36</v>
      </c>
      <c r="K78" s="7">
        <v>6</v>
      </c>
      <c r="L78" s="6">
        <v>16</v>
      </c>
      <c r="M78" s="7">
        <v>-9</v>
      </c>
      <c r="N78" s="6">
        <v>2</v>
      </c>
      <c r="O78" s="7">
        <v>-4</v>
      </c>
      <c r="U78" s="48"/>
      <c r="W78" s="6">
        <v>28</v>
      </c>
      <c r="X78" s="6">
        <v>24</v>
      </c>
      <c r="Y78" s="7">
        <f>W78-X78</f>
        <v>4</v>
      </c>
      <c r="Z78" s="6"/>
      <c r="AA78" s="6"/>
      <c r="AC78" s="6"/>
      <c r="AD78" s="6"/>
      <c r="AE78" s="7"/>
      <c r="AL78" s="4" t="s">
        <v>941</v>
      </c>
      <c r="AR78" s="6"/>
      <c r="AS78" s="6"/>
      <c r="AT78" s="7"/>
      <c r="BC78" t="str">
        <f t="shared" si="4"/>
        <v/>
      </c>
    </row>
    <row r="79" spans="2:55" x14ac:dyDescent="0.25">
      <c r="B79" t="s">
        <v>293</v>
      </c>
      <c r="C79" s="9" t="s">
        <v>340</v>
      </c>
      <c r="D79" s="39">
        <v>40402</v>
      </c>
      <c r="F79" t="s">
        <v>821</v>
      </c>
      <c r="G79" s="2" t="s">
        <v>192</v>
      </c>
      <c r="H79" s="6">
        <v>42</v>
      </c>
      <c r="I79" s="7">
        <v>0</v>
      </c>
      <c r="J79" s="6">
        <v>37</v>
      </c>
      <c r="K79" s="7">
        <v>0</v>
      </c>
      <c r="L79" s="6">
        <v>13</v>
      </c>
      <c r="M79" s="7">
        <v>-1</v>
      </c>
      <c r="N79" s="6">
        <v>5</v>
      </c>
      <c r="O79" s="7">
        <v>0</v>
      </c>
      <c r="P79" t="s">
        <v>842</v>
      </c>
      <c r="U79" s="48"/>
      <c r="W79" s="6">
        <v>54</v>
      </c>
      <c r="X79" s="6">
        <v>37</v>
      </c>
      <c r="Y79" s="7">
        <f>W79-X79</f>
        <v>17</v>
      </c>
      <c r="Z79" s="6"/>
      <c r="AA79" s="6"/>
      <c r="AC79" s="6">
        <v>46</v>
      </c>
      <c r="AD79" s="6">
        <v>41</v>
      </c>
      <c r="AE79" s="7">
        <f>AC79-AD79</f>
        <v>5</v>
      </c>
      <c r="AF79" s="7"/>
      <c r="AG79" s="7"/>
      <c r="AH79" s="7"/>
      <c r="AI79" s="7"/>
      <c r="AJ79" s="7"/>
      <c r="AK79" s="7"/>
      <c r="AL79" s="4" t="s">
        <v>930</v>
      </c>
      <c r="AR79" s="6">
        <v>41</v>
      </c>
      <c r="AS79" s="6">
        <v>39</v>
      </c>
      <c r="AT79" s="7">
        <f>AR79-AS79</f>
        <v>2</v>
      </c>
      <c r="AU79" s="4" t="s">
        <v>871</v>
      </c>
      <c r="BC79" t="str">
        <f t="shared" si="4"/>
        <v/>
      </c>
    </row>
    <row r="80" spans="2:55" x14ac:dyDescent="0.25">
      <c r="B80" t="s">
        <v>293</v>
      </c>
      <c r="C80" s="9" t="s">
        <v>526</v>
      </c>
      <c r="D80" s="39">
        <v>40403</v>
      </c>
      <c r="F80" t="s">
        <v>903</v>
      </c>
      <c r="G80" s="2"/>
      <c r="H80" s="6">
        <v>39</v>
      </c>
      <c r="I80" s="7">
        <v>1</v>
      </c>
      <c r="J80" s="6">
        <v>30</v>
      </c>
      <c r="K80" s="7">
        <v>-4</v>
      </c>
      <c r="L80" s="6">
        <v>16</v>
      </c>
      <c r="M80" s="7">
        <v>0</v>
      </c>
      <c r="N80" s="6">
        <v>9</v>
      </c>
      <c r="O80" s="7">
        <v>5</v>
      </c>
      <c r="P80" s="3" t="s">
        <v>842</v>
      </c>
      <c r="U80" s="48"/>
      <c r="W80" s="6"/>
      <c r="X80" s="6"/>
      <c r="Y80" s="7"/>
      <c r="Z80" s="6"/>
      <c r="AA80" s="6"/>
      <c r="AC80" s="6"/>
      <c r="AD80" s="6"/>
      <c r="AE80" s="7"/>
      <c r="AF80" s="7"/>
      <c r="AG80" s="7"/>
      <c r="AH80" s="7"/>
      <c r="AI80" s="7"/>
      <c r="AJ80" s="7"/>
      <c r="AK80" s="7"/>
      <c r="AR80" s="6"/>
      <c r="AS80" s="6"/>
      <c r="AT80" s="7"/>
      <c r="BC80" t="str">
        <f t="shared" si="4"/>
        <v/>
      </c>
    </row>
    <row r="81" spans="2:55" x14ac:dyDescent="0.25">
      <c r="B81" t="s">
        <v>293</v>
      </c>
      <c r="C81" s="9" t="s">
        <v>441</v>
      </c>
      <c r="D81" s="39">
        <v>40403</v>
      </c>
      <c r="E81">
        <v>18</v>
      </c>
      <c r="F81" t="s">
        <v>678</v>
      </c>
      <c r="G81" s="2" t="s">
        <v>82</v>
      </c>
      <c r="H81" s="6">
        <v>37</v>
      </c>
      <c r="I81" s="7">
        <v>-1</v>
      </c>
      <c r="J81" s="6">
        <v>37</v>
      </c>
      <c r="K81" s="7">
        <v>3</v>
      </c>
      <c r="L81" s="6">
        <v>18</v>
      </c>
      <c r="M81" s="7">
        <v>-1</v>
      </c>
      <c r="N81" s="6">
        <v>0</v>
      </c>
      <c r="O81" s="7">
        <v>-4</v>
      </c>
      <c r="P81" t="s">
        <v>639</v>
      </c>
      <c r="U81" s="48"/>
      <c r="W81" s="6">
        <v>57</v>
      </c>
      <c r="X81" s="6">
        <v>31</v>
      </c>
      <c r="Y81" s="7">
        <f>W81-X81</f>
        <v>26</v>
      </c>
      <c r="Z81" s="6"/>
      <c r="AA81" s="6"/>
      <c r="AC81" s="6"/>
      <c r="AD81" s="6"/>
      <c r="AE81" s="7"/>
      <c r="AF81" s="7"/>
      <c r="AG81" s="7"/>
      <c r="AH81" s="7"/>
      <c r="AI81" s="7"/>
      <c r="AJ81" s="7"/>
      <c r="AK81" s="7"/>
      <c r="AL81" s="4" t="s">
        <v>938</v>
      </c>
      <c r="AR81" s="6">
        <v>46</v>
      </c>
      <c r="AS81" s="6">
        <v>36</v>
      </c>
      <c r="AT81" s="7">
        <f>AR81-AS81</f>
        <v>10</v>
      </c>
      <c r="AU81" s="4" t="s">
        <v>938</v>
      </c>
    </row>
    <row r="82" spans="2:55" x14ac:dyDescent="0.25">
      <c r="B82" t="s">
        <v>293</v>
      </c>
      <c r="C82" s="9" t="s">
        <v>441</v>
      </c>
      <c r="D82" s="39">
        <v>40403</v>
      </c>
      <c r="E82">
        <v>18</v>
      </c>
      <c r="F82" t="s">
        <v>886</v>
      </c>
      <c r="G82" s="2" t="s">
        <v>122</v>
      </c>
      <c r="H82" s="6">
        <v>39</v>
      </c>
      <c r="I82" s="7">
        <v>0</v>
      </c>
      <c r="J82" s="6">
        <v>33</v>
      </c>
      <c r="K82" s="7">
        <v>0</v>
      </c>
      <c r="L82" s="6">
        <v>15</v>
      </c>
      <c r="M82" s="7">
        <v>-1</v>
      </c>
      <c r="N82" s="6">
        <v>6</v>
      </c>
      <c r="O82" s="7">
        <v>0</v>
      </c>
      <c r="P82" t="s">
        <v>639</v>
      </c>
      <c r="U82" s="48"/>
      <c r="W82" s="6"/>
      <c r="X82" s="6"/>
      <c r="Y82" s="7"/>
      <c r="Z82" s="6"/>
      <c r="AA82" s="6"/>
      <c r="AC82" s="6"/>
      <c r="AD82" s="6"/>
      <c r="AE82" s="7"/>
      <c r="AF82" s="7"/>
      <c r="AG82" s="7"/>
      <c r="AH82" s="7"/>
      <c r="AI82" s="7"/>
      <c r="AJ82" s="7"/>
      <c r="AK82" s="7"/>
      <c r="AR82" s="6"/>
      <c r="AS82" s="6"/>
      <c r="AT82" s="7"/>
      <c r="BC82" t="str">
        <f t="shared" si="4"/>
        <v/>
      </c>
    </row>
    <row r="83" spans="2:55" x14ac:dyDescent="0.25">
      <c r="B83" t="s">
        <v>293</v>
      </c>
      <c r="C83" s="9" t="s">
        <v>624</v>
      </c>
      <c r="D83" s="39">
        <v>40405</v>
      </c>
      <c r="F83" t="s">
        <v>821</v>
      </c>
      <c r="G83" s="2" t="s">
        <v>196</v>
      </c>
      <c r="H83" s="6">
        <v>41</v>
      </c>
      <c r="I83" s="7">
        <v>-1</v>
      </c>
      <c r="J83" s="6">
        <v>37</v>
      </c>
      <c r="K83" s="7">
        <v>0</v>
      </c>
      <c r="L83" s="6">
        <v>15</v>
      </c>
      <c r="M83" s="7">
        <v>2</v>
      </c>
      <c r="N83" s="6">
        <v>4</v>
      </c>
      <c r="O83" s="7">
        <v>-1</v>
      </c>
      <c r="P83" t="s">
        <v>842</v>
      </c>
      <c r="U83" s="48"/>
      <c r="W83" s="6">
        <v>55</v>
      </c>
      <c r="X83" s="6">
        <v>35</v>
      </c>
      <c r="Y83" s="7">
        <f>W83-X83</f>
        <v>20</v>
      </c>
      <c r="Z83" s="6"/>
      <c r="AA83" s="6"/>
      <c r="AC83" s="6">
        <v>44</v>
      </c>
      <c r="AD83" s="6">
        <v>39</v>
      </c>
      <c r="AE83" s="7">
        <f>AC83-AD83</f>
        <v>5</v>
      </c>
      <c r="AF83" s="7"/>
      <c r="AG83" s="7"/>
      <c r="AH83" s="7"/>
      <c r="AI83" s="7"/>
      <c r="AJ83" s="7"/>
      <c r="AK83" s="7"/>
      <c r="AL83" s="4" t="s">
        <v>942</v>
      </c>
      <c r="AR83" s="6">
        <v>40</v>
      </c>
      <c r="AS83" s="6">
        <v>39</v>
      </c>
      <c r="AT83" s="7">
        <f t="shared" ref="AT83:AT92" si="5">AR83-AS83</f>
        <v>1</v>
      </c>
      <c r="AU83" s="4" t="s">
        <v>871</v>
      </c>
      <c r="BC83" t="str">
        <f t="shared" si="4"/>
        <v/>
      </c>
    </row>
    <row r="84" spans="2:55" x14ac:dyDescent="0.25">
      <c r="B84" t="s">
        <v>293</v>
      </c>
      <c r="C84" s="9" t="s">
        <v>640</v>
      </c>
      <c r="D84" s="39">
        <v>40406</v>
      </c>
      <c r="F84" t="s">
        <v>821</v>
      </c>
      <c r="G84" s="2" t="s">
        <v>196</v>
      </c>
      <c r="H84" s="6">
        <v>42</v>
      </c>
      <c r="I84" s="7">
        <v>1</v>
      </c>
      <c r="J84" s="6">
        <v>37</v>
      </c>
      <c r="K84" s="7">
        <v>0</v>
      </c>
      <c r="L84" s="6">
        <v>14</v>
      </c>
      <c r="M84" s="7">
        <v>-1</v>
      </c>
      <c r="N84" s="6">
        <v>5</v>
      </c>
      <c r="O84" s="7">
        <v>1</v>
      </c>
      <c r="P84" t="s">
        <v>842</v>
      </c>
      <c r="U84" s="48"/>
      <c r="W84" s="6"/>
      <c r="X84" s="6"/>
      <c r="Z84" s="6"/>
      <c r="AA84" s="6"/>
      <c r="AC84" s="6"/>
      <c r="AD84" s="6"/>
      <c r="AE84" s="7"/>
      <c r="AR84" s="6">
        <v>41</v>
      </c>
      <c r="AS84" s="6">
        <v>39</v>
      </c>
      <c r="AT84" s="7">
        <f t="shared" si="5"/>
        <v>2</v>
      </c>
      <c r="AU84" s="4" t="s">
        <v>871</v>
      </c>
      <c r="BC84" t="str">
        <f t="shared" si="4"/>
        <v/>
      </c>
    </row>
    <row r="85" spans="2:55" x14ac:dyDescent="0.25">
      <c r="B85" t="s">
        <v>293</v>
      </c>
      <c r="C85" s="9" t="s">
        <v>596</v>
      </c>
      <c r="D85" s="39">
        <v>40407</v>
      </c>
      <c r="F85" t="s">
        <v>821</v>
      </c>
      <c r="G85" s="2" t="s">
        <v>196</v>
      </c>
      <c r="H85" s="6">
        <v>44</v>
      </c>
      <c r="I85" s="7">
        <v>2</v>
      </c>
      <c r="J85" s="6">
        <v>36</v>
      </c>
      <c r="K85" s="7">
        <v>-1</v>
      </c>
      <c r="L85" s="6">
        <v>12</v>
      </c>
      <c r="M85" s="7">
        <v>-2</v>
      </c>
      <c r="N85" s="6">
        <v>8</v>
      </c>
      <c r="O85" s="7">
        <v>3</v>
      </c>
      <c r="P85" t="s">
        <v>842</v>
      </c>
      <c r="U85" s="48"/>
      <c r="W85" s="6"/>
      <c r="X85" s="6"/>
      <c r="Z85" s="6"/>
      <c r="AA85" s="6"/>
      <c r="AC85" s="6"/>
      <c r="AD85" s="6"/>
      <c r="AE85" s="7"/>
      <c r="AR85" s="6">
        <v>41</v>
      </c>
      <c r="AS85" s="6">
        <v>38</v>
      </c>
      <c r="AT85" s="7">
        <f t="shared" si="5"/>
        <v>3</v>
      </c>
      <c r="AU85" s="4" t="s">
        <v>871</v>
      </c>
      <c r="BC85" t="str">
        <f t="shared" si="4"/>
        <v/>
      </c>
    </row>
    <row r="86" spans="2:55" x14ac:dyDescent="0.25">
      <c r="B86" t="s">
        <v>293</v>
      </c>
      <c r="C86" s="9" t="s">
        <v>564</v>
      </c>
      <c r="D86" s="39">
        <v>40408</v>
      </c>
      <c r="F86" t="s">
        <v>821</v>
      </c>
      <c r="G86" s="2" t="s">
        <v>196</v>
      </c>
      <c r="H86" s="6">
        <v>41</v>
      </c>
      <c r="I86" s="7">
        <v>-3</v>
      </c>
      <c r="J86" s="6">
        <v>37</v>
      </c>
      <c r="K86" s="7">
        <v>1</v>
      </c>
      <c r="L86" s="6">
        <v>14</v>
      </c>
      <c r="M86" s="7">
        <v>2</v>
      </c>
      <c r="N86" s="6">
        <v>4</v>
      </c>
      <c r="O86" s="7">
        <v>-4</v>
      </c>
      <c r="P86" t="s">
        <v>842</v>
      </c>
      <c r="U86" s="48"/>
      <c r="W86" s="6"/>
      <c r="X86" s="6"/>
      <c r="Z86" s="6"/>
      <c r="AA86" s="6"/>
      <c r="AC86" s="6"/>
      <c r="AD86" s="6"/>
      <c r="AE86" s="7"/>
      <c r="AR86" s="6">
        <v>42</v>
      </c>
      <c r="AS86" s="6">
        <v>38</v>
      </c>
      <c r="AT86" s="7">
        <f t="shared" si="5"/>
        <v>4</v>
      </c>
      <c r="AU86" s="4" t="s">
        <v>871</v>
      </c>
      <c r="BC86" t="str">
        <f t="shared" si="4"/>
        <v/>
      </c>
    </row>
    <row r="87" spans="2:55" x14ac:dyDescent="0.25">
      <c r="B87" s="3" t="s">
        <v>293</v>
      </c>
      <c r="C87" s="52" t="s">
        <v>641</v>
      </c>
      <c r="D87" s="39">
        <v>40409</v>
      </c>
      <c r="E87">
        <v>22</v>
      </c>
      <c r="F87" t="s">
        <v>821</v>
      </c>
      <c r="G87" s="2" t="s">
        <v>192</v>
      </c>
      <c r="H87" s="6">
        <v>41</v>
      </c>
      <c r="I87" s="7">
        <v>0</v>
      </c>
      <c r="J87" s="6">
        <v>38</v>
      </c>
      <c r="K87" s="7">
        <v>1</v>
      </c>
      <c r="L87" s="6">
        <v>12</v>
      </c>
      <c r="M87" s="7">
        <v>-2</v>
      </c>
      <c r="N87" s="6">
        <v>3</v>
      </c>
      <c r="O87" s="7">
        <v>-1</v>
      </c>
      <c r="P87" t="s">
        <v>842</v>
      </c>
      <c r="U87" s="48"/>
      <c r="W87" s="6">
        <v>53</v>
      </c>
      <c r="X87" s="6">
        <v>36</v>
      </c>
      <c r="Y87" s="7">
        <f>W87-X87</f>
        <v>17</v>
      </c>
      <c r="Z87" s="6"/>
      <c r="AA87" s="6"/>
      <c r="AC87" s="6">
        <v>43</v>
      </c>
      <c r="AD87" s="6">
        <v>43</v>
      </c>
      <c r="AE87" s="7">
        <f>AC87-AD87</f>
        <v>0</v>
      </c>
      <c r="AF87" s="7"/>
      <c r="AG87" s="7"/>
      <c r="AH87" s="7"/>
      <c r="AI87" s="7"/>
      <c r="AJ87" s="7"/>
      <c r="AK87" s="7"/>
      <c r="AL87" s="4" t="s">
        <v>930</v>
      </c>
      <c r="AR87" s="6">
        <v>40</v>
      </c>
      <c r="AS87" s="6">
        <v>39</v>
      </c>
      <c r="AT87" s="7">
        <f t="shared" si="5"/>
        <v>1</v>
      </c>
      <c r="AU87" s="4" t="s">
        <v>871</v>
      </c>
      <c r="BC87" t="str">
        <f t="shared" si="4"/>
        <v/>
      </c>
    </row>
    <row r="88" spans="2:55" x14ac:dyDescent="0.25">
      <c r="B88" t="s">
        <v>293</v>
      </c>
      <c r="C88" s="52" t="s">
        <v>675</v>
      </c>
      <c r="D88" s="39">
        <v>40412</v>
      </c>
      <c r="F88" t="s">
        <v>821</v>
      </c>
      <c r="G88" s="2" t="s">
        <v>196</v>
      </c>
      <c r="H88" s="6">
        <v>41</v>
      </c>
      <c r="I88" s="7">
        <v>0</v>
      </c>
      <c r="J88" s="6">
        <v>39</v>
      </c>
      <c r="K88" s="7">
        <v>1</v>
      </c>
      <c r="L88" s="6">
        <v>12</v>
      </c>
      <c r="M88" s="7">
        <v>0</v>
      </c>
      <c r="N88" s="6">
        <v>2</v>
      </c>
      <c r="O88" s="7">
        <v>-1</v>
      </c>
      <c r="P88" s="3" t="s">
        <v>842</v>
      </c>
      <c r="U88" s="48"/>
      <c r="W88" s="6"/>
      <c r="X88" s="6"/>
      <c r="Z88" s="6"/>
      <c r="AA88" s="6"/>
      <c r="AC88" s="6"/>
      <c r="AD88" s="6"/>
      <c r="AE88" s="7"/>
      <c r="AR88" s="6">
        <v>40</v>
      </c>
      <c r="AS88" s="6">
        <v>40</v>
      </c>
      <c r="AT88" s="7">
        <f t="shared" si="5"/>
        <v>0</v>
      </c>
      <c r="AU88" s="4" t="s">
        <v>871</v>
      </c>
      <c r="BC88" t="str">
        <f t="shared" si="4"/>
        <v/>
      </c>
    </row>
    <row r="89" spans="2:55" x14ac:dyDescent="0.25">
      <c r="B89" t="s">
        <v>293</v>
      </c>
      <c r="C89" s="52" t="s">
        <v>625</v>
      </c>
      <c r="D89" s="39">
        <v>40413</v>
      </c>
      <c r="F89" t="s">
        <v>821</v>
      </c>
      <c r="G89" s="2" t="s">
        <v>196</v>
      </c>
      <c r="H89" s="6">
        <v>41</v>
      </c>
      <c r="I89" s="7">
        <v>0</v>
      </c>
      <c r="J89" s="6">
        <v>38</v>
      </c>
      <c r="K89" s="7">
        <v>-1</v>
      </c>
      <c r="L89" s="6">
        <v>13</v>
      </c>
      <c r="M89" s="7">
        <v>1</v>
      </c>
      <c r="N89" s="6">
        <v>3</v>
      </c>
      <c r="O89" s="7">
        <v>1</v>
      </c>
      <c r="P89" s="3" t="s">
        <v>842</v>
      </c>
      <c r="U89" s="48"/>
      <c r="W89" s="6"/>
      <c r="X89" s="6"/>
      <c r="Z89" s="6"/>
      <c r="AA89" s="6"/>
      <c r="AC89" s="6"/>
      <c r="AD89" s="6"/>
      <c r="AE89" s="7"/>
      <c r="AR89" s="6">
        <v>39</v>
      </c>
      <c r="AS89" s="6">
        <v>41</v>
      </c>
      <c r="AT89" s="7">
        <f t="shared" si="5"/>
        <v>-2</v>
      </c>
      <c r="AU89" s="4" t="s">
        <v>871</v>
      </c>
      <c r="BC89" t="str">
        <f t="shared" si="4"/>
        <v/>
      </c>
    </row>
    <row r="90" spans="2:55" x14ac:dyDescent="0.25">
      <c r="B90" t="s">
        <v>293</v>
      </c>
      <c r="C90" s="9" t="s">
        <v>432</v>
      </c>
      <c r="D90" s="39">
        <v>40414</v>
      </c>
      <c r="F90" t="s">
        <v>821</v>
      </c>
      <c r="G90" s="2" t="s">
        <v>196</v>
      </c>
      <c r="H90" s="6">
        <v>42</v>
      </c>
      <c r="I90" s="7">
        <v>1</v>
      </c>
      <c r="J90" s="6">
        <v>37</v>
      </c>
      <c r="K90" s="7">
        <v>-1</v>
      </c>
      <c r="L90" s="6">
        <v>12</v>
      </c>
      <c r="M90" s="7">
        <v>-1</v>
      </c>
      <c r="N90" s="6">
        <v>5</v>
      </c>
      <c r="O90" s="7">
        <v>2</v>
      </c>
      <c r="P90" s="3" t="s">
        <v>842</v>
      </c>
      <c r="U90" s="48"/>
      <c r="W90" s="6"/>
      <c r="X90" s="6"/>
      <c r="Z90" s="6"/>
      <c r="AA90" s="6"/>
      <c r="AC90" s="6"/>
      <c r="AD90" s="6"/>
      <c r="AE90" s="7"/>
      <c r="AR90" s="6">
        <v>41</v>
      </c>
      <c r="AS90" s="6">
        <v>38</v>
      </c>
      <c r="AT90" s="7">
        <f t="shared" si="5"/>
        <v>3</v>
      </c>
      <c r="AU90" s="4" t="s">
        <v>871</v>
      </c>
      <c r="BC90" t="str">
        <f t="shared" si="4"/>
        <v/>
      </c>
    </row>
    <row r="91" spans="2:55" x14ac:dyDescent="0.25">
      <c r="B91" t="s">
        <v>293</v>
      </c>
      <c r="C91" s="9" t="s">
        <v>579</v>
      </c>
      <c r="D91" s="39">
        <v>40415</v>
      </c>
      <c r="F91" t="s">
        <v>821</v>
      </c>
      <c r="G91" s="2" t="s">
        <v>196</v>
      </c>
      <c r="H91" s="6">
        <v>42</v>
      </c>
      <c r="I91" s="7">
        <v>0</v>
      </c>
      <c r="J91" s="6">
        <v>37</v>
      </c>
      <c r="K91" s="7">
        <v>0</v>
      </c>
      <c r="L91" s="6">
        <v>12</v>
      </c>
      <c r="M91" s="7">
        <v>0</v>
      </c>
      <c r="N91" s="6">
        <v>5</v>
      </c>
      <c r="O91" s="7">
        <v>0</v>
      </c>
      <c r="P91" s="3" t="s">
        <v>842</v>
      </c>
      <c r="U91" s="48"/>
      <c r="W91" s="6"/>
      <c r="X91" s="6"/>
      <c r="Z91" s="6"/>
      <c r="AA91" s="6"/>
      <c r="AC91" s="6"/>
      <c r="AD91" s="6"/>
      <c r="AE91" s="7"/>
      <c r="AR91" s="6">
        <v>39</v>
      </c>
      <c r="AS91" s="6">
        <v>41</v>
      </c>
      <c r="AT91" s="7">
        <f t="shared" si="5"/>
        <v>-2</v>
      </c>
      <c r="AU91" s="4" t="s">
        <v>871</v>
      </c>
      <c r="BC91" t="str">
        <f t="shared" si="4"/>
        <v/>
      </c>
    </row>
    <row r="92" spans="2:55" x14ac:dyDescent="0.25">
      <c r="B92" t="s">
        <v>293</v>
      </c>
      <c r="C92" s="9" t="s">
        <v>558</v>
      </c>
      <c r="D92" s="39">
        <v>40416</v>
      </c>
      <c r="E92">
        <v>29</v>
      </c>
      <c r="F92" t="s">
        <v>821</v>
      </c>
      <c r="G92" s="2" t="s">
        <v>192</v>
      </c>
      <c r="H92" s="6">
        <v>41</v>
      </c>
      <c r="I92" s="7">
        <v>-1</v>
      </c>
      <c r="J92" s="6">
        <v>37</v>
      </c>
      <c r="K92" s="7">
        <v>0</v>
      </c>
      <c r="L92" s="6">
        <v>13</v>
      </c>
      <c r="M92" s="7">
        <v>1</v>
      </c>
      <c r="N92" s="6">
        <v>4</v>
      </c>
      <c r="O92" s="7">
        <v>-1</v>
      </c>
      <c r="P92" t="s">
        <v>842</v>
      </c>
      <c r="U92" s="48"/>
      <c r="W92" s="6">
        <v>59</v>
      </c>
      <c r="X92" s="6">
        <v>32</v>
      </c>
      <c r="Y92" s="7">
        <f>W92-X92</f>
        <v>27</v>
      </c>
      <c r="Z92" s="6"/>
      <c r="AA92" s="6"/>
      <c r="AC92" s="6">
        <v>47</v>
      </c>
      <c r="AD92" s="6">
        <v>41</v>
      </c>
      <c r="AE92" s="7">
        <f>AC92-AD92</f>
        <v>6</v>
      </c>
      <c r="AF92" s="7"/>
      <c r="AG92" s="7"/>
      <c r="AH92" s="7"/>
      <c r="AI92" s="7"/>
      <c r="AJ92" s="7"/>
      <c r="AK92" s="7"/>
      <c r="AL92" s="4" t="s">
        <v>930</v>
      </c>
      <c r="AR92" s="6">
        <v>41</v>
      </c>
      <c r="AS92" s="6">
        <v>40</v>
      </c>
      <c r="AT92" s="7">
        <f t="shared" si="5"/>
        <v>1</v>
      </c>
      <c r="AU92" s="4" t="s">
        <v>871</v>
      </c>
      <c r="BC92" t="str">
        <f t="shared" si="4"/>
        <v/>
      </c>
    </row>
    <row r="93" spans="2:55" x14ac:dyDescent="0.25">
      <c r="B93" t="s">
        <v>293</v>
      </c>
      <c r="C93" s="9" t="s">
        <v>587</v>
      </c>
      <c r="D93" s="39">
        <v>40420</v>
      </c>
      <c r="F93" t="s">
        <v>821</v>
      </c>
      <c r="G93" s="2" t="s">
        <v>196</v>
      </c>
      <c r="H93" s="6">
        <v>43</v>
      </c>
      <c r="I93" s="7">
        <v>2</v>
      </c>
      <c r="J93" s="6">
        <v>38</v>
      </c>
      <c r="K93" s="7">
        <v>1</v>
      </c>
      <c r="L93" s="6">
        <v>11</v>
      </c>
      <c r="M93" s="7">
        <v>-2</v>
      </c>
      <c r="N93" s="6">
        <v>5</v>
      </c>
      <c r="O93" s="7">
        <v>1</v>
      </c>
      <c r="P93" t="s">
        <v>842</v>
      </c>
      <c r="U93" s="48"/>
      <c r="W93" s="6"/>
      <c r="X93" s="6"/>
      <c r="Z93" s="6"/>
      <c r="AA93" s="6"/>
      <c r="AC93" s="6"/>
      <c r="AD93" s="6"/>
      <c r="AE93" s="7"/>
      <c r="AR93" s="6">
        <v>40</v>
      </c>
      <c r="AS93" s="6">
        <v>39</v>
      </c>
      <c r="AT93" s="7">
        <f>AR93-AS93</f>
        <v>1</v>
      </c>
      <c r="AU93" s="4" t="s">
        <v>871</v>
      </c>
      <c r="BC93" t="str">
        <f t="shared" si="4"/>
        <v/>
      </c>
    </row>
    <row r="94" spans="2:55" x14ac:dyDescent="0.25">
      <c r="B94" t="s">
        <v>293</v>
      </c>
      <c r="C94" s="9" t="s">
        <v>643</v>
      </c>
      <c r="D94" s="39">
        <v>40421</v>
      </c>
      <c r="F94" t="s">
        <v>821</v>
      </c>
      <c r="G94" s="2" t="s">
        <v>196</v>
      </c>
      <c r="H94" s="6">
        <v>43</v>
      </c>
      <c r="I94" s="7">
        <v>0</v>
      </c>
      <c r="J94" s="6">
        <v>37</v>
      </c>
      <c r="K94" s="7">
        <v>-1</v>
      </c>
      <c r="L94" s="6">
        <v>12</v>
      </c>
      <c r="M94" s="7">
        <v>1</v>
      </c>
      <c r="N94" s="6">
        <v>6</v>
      </c>
      <c r="O94" s="7">
        <v>1</v>
      </c>
      <c r="P94" t="s">
        <v>842</v>
      </c>
      <c r="U94" s="48"/>
      <c r="W94" s="6"/>
      <c r="X94" s="6"/>
      <c r="Z94" s="6"/>
      <c r="AA94" s="6"/>
      <c r="AC94" s="6"/>
      <c r="AD94" s="6"/>
      <c r="AE94" s="7"/>
      <c r="AR94" s="6">
        <v>38</v>
      </c>
      <c r="AS94" s="6">
        <v>42</v>
      </c>
      <c r="AT94" s="7">
        <f>AR94-AS94</f>
        <v>-4</v>
      </c>
      <c r="AU94" s="4" t="s">
        <v>871</v>
      </c>
      <c r="BC94" t="str">
        <f t="shared" si="4"/>
        <v/>
      </c>
    </row>
    <row r="95" spans="2:55" x14ac:dyDescent="0.25">
      <c r="B95" t="s">
        <v>295</v>
      </c>
      <c r="C95" s="9" t="s">
        <v>339</v>
      </c>
      <c r="D95" s="39">
        <v>40422</v>
      </c>
      <c r="F95" t="s">
        <v>821</v>
      </c>
      <c r="G95" s="2" t="s">
        <v>196</v>
      </c>
      <c r="H95" s="6">
        <v>42</v>
      </c>
      <c r="I95" s="7">
        <v>-1</v>
      </c>
      <c r="J95" s="6">
        <v>37</v>
      </c>
      <c r="K95" s="7">
        <v>0</v>
      </c>
      <c r="L95" s="6">
        <v>12</v>
      </c>
      <c r="M95" s="7">
        <v>0</v>
      </c>
      <c r="N95" s="6">
        <v>5</v>
      </c>
      <c r="O95" s="7">
        <v>-1</v>
      </c>
      <c r="P95" t="s">
        <v>842</v>
      </c>
      <c r="U95" s="48"/>
      <c r="W95" s="6"/>
      <c r="X95" s="6"/>
      <c r="Z95" s="6"/>
      <c r="AA95" s="6"/>
      <c r="AC95" s="6"/>
      <c r="AD95" s="6"/>
      <c r="AE95" s="7"/>
      <c r="AR95" s="6">
        <v>39</v>
      </c>
      <c r="AS95" s="6">
        <v>41</v>
      </c>
      <c r="AT95" s="7">
        <f>AR95-AS95</f>
        <v>-2</v>
      </c>
      <c r="AU95" s="4" t="s">
        <v>871</v>
      </c>
      <c r="BC95" t="str">
        <f t="shared" si="4"/>
        <v/>
      </c>
    </row>
    <row r="96" spans="2:55" x14ac:dyDescent="0.25">
      <c r="B96" t="s">
        <v>295</v>
      </c>
      <c r="C96" s="9" t="s">
        <v>571</v>
      </c>
      <c r="D96" s="39">
        <v>40423</v>
      </c>
      <c r="F96" t="s">
        <v>821</v>
      </c>
      <c r="G96" s="2" t="s">
        <v>192</v>
      </c>
      <c r="H96" s="6">
        <v>42</v>
      </c>
      <c r="I96" s="7">
        <v>0</v>
      </c>
      <c r="J96" s="6">
        <v>37</v>
      </c>
      <c r="K96" s="7">
        <v>0</v>
      </c>
      <c r="L96" s="6">
        <v>12</v>
      </c>
      <c r="M96" s="7">
        <v>0</v>
      </c>
      <c r="N96" s="6">
        <v>5</v>
      </c>
      <c r="O96" s="7">
        <v>0</v>
      </c>
      <c r="P96" t="s">
        <v>842</v>
      </c>
      <c r="U96" s="48"/>
      <c r="W96" s="6">
        <v>54</v>
      </c>
      <c r="X96" s="6">
        <v>36</v>
      </c>
      <c r="Y96" s="7">
        <f>W96-X96</f>
        <v>18</v>
      </c>
      <c r="Z96" s="6"/>
      <c r="AA96" s="6"/>
      <c r="AC96" s="6">
        <v>45</v>
      </c>
      <c r="AD96" s="6">
        <v>43</v>
      </c>
      <c r="AE96" s="7">
        <f>AC96-AD96</f>
        <v>2</v>
      </c>
      <c r="AF96" s="7"/>
      <c r="AG96" s="7"/>
      <c r="AH96" s="7"/>
      <c r="AI96" s="7"/>
      <c r="AJ96" s="7"/>
      <c r="AK96" s="7"/>
      <c r="AL96" s="4" t="s">
        <v>930</v>
      </c>
      <c r="AR96" s="6">
        <v>40</v>
      </c>
      <c r="AS96" s="6">
        <v>42</v>
      </c>
      <c r="AT96" s="7">
        <f>AR96-AS96</f>
        <v>-2</v>
      </c>
      <c r="AU96" s="4" t="s">
        <v>871</v>
      </c>
      <c r="BC96" t="str">
        <f t="shared" si="4"/>
        <v/>
      </c>
    </row>
    <row r="97" spans="2:55" x14ac:dyDescent="0.25">
      <c r="B97" t="s">
        <v>295</v>
      </c>
      <c r="C97" s="9" t="s">
        <v>584</v>
      </c>
      <c r="D97" s="39">
        <v>40424</v>
      </c>
      <c r="E97">
        <v>7</v>
      </c>
      <c r="F97" t="s">
        <v>886</v>
      </c>
      <c r="G97" s="2" t="s">
        <v>96</v>
      </c>
      <c r="H97" s="6">
        <v>38</v>
      </c>
      <c r="I97" s="7">
        <v>-1</v>
      </c>
      <c r="J97" s="6">
        <v>34</v>
      </c>
      <c r="K97" s="7">
        <v>1</v>
      </c>
      <c r="L97" s="6">
        <v>18</v>
      </c>
      <c r="M97" s="7">
        <v>3</v>
      </c>
      <c r="N97" s="6">
        <v>4</v>
      </c>
      <c r="O97" s="7">
        <v>-2</v>
      </c>
      <c r="P97" t="s">
        <v>639</v>
      </c>
      <c r="U97" s="48"/>
      <c r="W97" s="6"/>
      <c r="X97" s="6"/>
      <c r="Z97" s="6"/>
      <c r="AA97" s="6"/>
      <c r="AC97" s="6"/>
      <c r="AD97" s="6"/>
      <c r="AE97" s="7"/>
      <c r="AR97" s="6"/>
      <c r="AS97" s="6"/>
      <c r="AT97" s="7"/>
      <c r="BC97" t="str">
        <f t="shared" si="4"/>
        <v/>
      </c>
    </row>
    <row r="98" spans="2:55" x14ac:dyDescent="0.25">
      <c r="B98" t="s">
        <v>295</v>
      </c>
      <c r="C98" s="9" t="s">
        <v>572</v>
      </c>
      <c r="D98" s="39">
        <v>40426</v>
      </c>
      <c r="F98" t="s">
        <v>821</v>
      </c>
      <c r="G98" s="2" t="s">
        <v>196</v>
      </c>
      <c r="H98" s="6">
        <v>42</v>
      </c>
      <c r="I98" s="7">
        <v>0</v>
      </c>
      <c r="J98" s="6">
        <v>37</v>
      </c>
      <c r="K98" s="7">
        <v>0</v>
      </c>
      <c r="L98" s="6">
        <v>13</v>
      </c>
      <c r="M98" s="7">
        <v>1</v>
      </c>
      <c r="N98" s="6">
        <v>5</v>
      </c>
      <c r="O98" s="7">
        <v>0</v>
      </c>
      <c r="P98" t="s">
        <v>842</v>
      </c>
      <c r="U98" s="48"/>
      <c r="W98" s="6"/>
      <c r="X98" s="6"/>
      <c r="Z98" s="6"/>
      <c r="AA98" s="6"/>
      <c r="AC98" s="6"/>
      <c r="AD98" s="6"/>
      <c r="AE98" s="7"/>
      <c r="AR98" s="6">
        <v>40</v>
      </c>
      <c r="AS98" s="6">
        <v>40</v>
      </c>
      <c r="AT98" s="7">
        <f>AR98-AS98</f>
        <v>0</v>
      </c>
      <c r="AU98" s="4" t="s">
        <v>871</v>
      </c>
      <c r="BC98" t="str">
        <f t="shared" si="4"/>
        <v/>
      </c>
    </row>
    <row r="99" spans="2:55" x14ac:dyDescent="0.25">
      <c r="B99" t="s">
        <v>295</v>
      </c>
      <c r="C99" s="9" t="s">
        <v>593</v>
      </c>
      <c r="D99" s="39">
        <v>40427</v>
      </c>
      <c r="F99" t="s">
        <v>821</v>
      </c>
      <c r="G99" s="2" t="s">
        <v>196</v>
      </c>
      <c r="H99" s="6">
        <v>42</v>
      </c>
      <c r="I99" s="7">
        <v>0</v>
      </c>
      <c r="J99" s="6">
        <v>38</v>
      </c>
      <c r="K99" s="7">
        <v>1</v>
      </c>
      <c r="L99" s="6">
        <v>13</v>
      </c>
      <c r="M99" s="7">
        <v>0</v>
      </c>
      <c r="N99" s="6">
        <v>4</v>
      </c>
      <c r="O99" s="7">
        <v>-1</v>
      </c>
      <c r="P99" t="s">
        <v>842</v>
      </c>
      <c r="U99" s="48"/>
      <c r="W99" s="6"/>
      <c r="X99" s="6"/>
      <c r="Z99" s="6"/>
      <c r="AA99" s="6"/>
      <c r="AC99" s="6"/>
      <c r="AD99" s="6"/>
      <c r="AE99" s="7"/>
      <c r="AR99" s="6">
        <v>41</v>
      </c>
      <c r="AS99" s="6">
        <v>39</v>
      </c>
      <c r="AT99" s="7">
        <f>AR99-AS99</f>
        <v>2</v>
      </c>
      <c r="AU99" s="4" t="s">
        <v>871</v>
      </c>
      <c r="BC99" t="str">
        <f t="shared" si="4"/>
        <v/>
      </c>
    </row>
    <row r="100" spans="2:55" x14ac:dyDescent="0.25">
      <c r="B100" t="s">
        <v>295</v>
      </c>
      <c r="C100" s="9" t="s">
        <v>647</v>
      </c>
      <c r="D100" s="39">
        <v>40428</v>
      </c>
      <c r="F100" t="s">
        <v>821</v>
      </c>
      <c r="G100" s="2" t="s">
        <v>196</v>
      </c>
      <c r="H100" s="6">
        <v>42</v>
      </c>
      <c r="I100" s="7">
        <v>0</v>
      </c>
      <c r="J100" s="6">
        <v>38</v>
      </c>
      <c r="K100" s="7">
        <v>0</v>
      </c>
      <c r="L100" s="6">
        <v>12</v>
      </c>
      <c r="M100" s="7">
        <v>-1</v>
      </c>
      <c r="N100" s="6">
        <v>4</v>
      </c>
      <c r="O100" s="7">
        <v>0</v>
      </c>
      <c r="P100" t="s">
        <v>842</v>
      </c>
      <c r="U100" s="48"/>
      <c r="W100" s="6"/>
      <c r="X100" s="6"/>
      <c r="Z100" s="6"/>
      <c r="AA100" s="6"/>
      <c r="AC100" s="6"/>
      <c r="AD100" s="6"/>
      <c r="AE100" s="7"/>
      <c r="AR100" s="6">
        <v>39</v>
      </c>
      <c r="AS100" s="6">
        <v>41</v>
      </c>
      <c r="AT100" s="7">
        <f>AR100-AS100</f>
        <v>-2</v>
      </c>
      <c r="AU100" s="4" t="s">
        <v>871</v>
      </c>
      <c r="BC100" t="str">
        <f t="shared" si="4"/>
        <v/>
      </c>
    </row>
    <row r="101" spans="2:55" x14ac:dyDescent="0.25">
      <c r="B101" t="s">
        <v>295</v>
      </c>
      <c r="C101" s="9" t="s">
        <v>419</v>
      </c>
      <c r="D101" s="39">
        <v>40429</v>
      </c>
      <c r="F101" t="s">
        <v>821</v>
      </c>
      <c r="G101" s="2" t="s">
        <v>196</v>
      </c>
      <c r="H101" s="6">
        <v>42</v>
      </c>
      <c r="I101" s="7">
        <v>0</v>
      </c>
      <c r="J101" s="6">
        <v>37</v>
      </c>
      <c r="K101" s="7">
        <v>-1</v>
      </c>
      <c r="L101" s="6">
        <v>14</v>
      </c>
      <c r="M101" s="7">
        <v>2</v>
      </c>
      <c r="N101" s="6">
        <v>5</v>
      </c>
      <c r="O101" s="7">
        <v>1</v>
      </c>
      <c r="P101" t="s">
        <v>842</v>
      </c>
      <c r="U101" s="48"/>
      <c r="W101" s="6"/>
      <c r="X101" s="6"/>
      <c r="Z101" s="6"/>
      <c r="AA101" s="6"/>
      <c r="AC101" s="6"/>
      <c r="AD101" s="6"/>
      <c r="AE101" s="7"/>
      <c r="AR101" s="6">
        <v>42</v>
      </c>
      <c r="AS101" s="6">
        <v>40</v>
      </c>
      <c r="AT101" s="7">
        <f>AR101-AS101</f>
        <v>2</v>
      </c>
      <c r="AU101" s="4" t="s">
        <v>871</v>
      </c>
      <c r="BC101" t="str">
        <f t="shared" si="4"/>
        <v/>
      </c>
    </row>
    <row r="102" spans="2:55" x14ac:dyDescent="0.25">
      <c r="B102" t="s">
        <v>295</v>
      </c>
      <c r="C102" s="9" t="s">
        <v>669</v>
      </c>
      <c r="D102" s="39">
        <v>40430</v>
      </c>
      <c r="E102">
        <v>12</v>
      </c>
      <c r="F102" t="s">
        <v>821</v>
      </c>
      <c r="G102" s="2" t="s">
        <v>192</v>
      </c>
      <c r="H102" s="6">
        <v>42</v>
      </c>
      <c r="I102" s="7">
        <v>0</v>
      </c>
      <c r="J102" s="6">
        <v>38</v>
      </c>
      <c r="K102" s="7">
        <v>1</v>
      </c>
      <c r="L102" s="6">
        <v>14</v>
      </c>
      <c r="M102" s="7">
        <v>0</v>
      </c>
      <c r="N102" s="6">
        <v>4</v>
      </c>
      <c r="O102" s="7">
        <v>-1</v>
      </c>
      <c r="P102" t="s">
        <v>842</v>
      </c>
      <c r="U102" s="48"/>
      <c r="W102" s="6">
        <v>57</v>
      </c>
      <c r="X102" s="6">
        <v>33</v>
      </c>
      <c r="Y102" s="7">
        <f>W102-X102</f>
        <v>24</v>
      </c>
      <c r="Z102" s="6"/>
      <c r="AA102" s="6"/>
      <c r="AC102" s="6">
        <v>48</v>
      </c>
      <c r="AD102" s="6">
        <v>38</v>
      </c>
      <c r="AE102" s="7">
        <f>AC102-AD102</f>
        <v>10</v>
      </c>
      <c r="AF102" s="7"/>
      <c r="AG102" s="7"/>
      <c r="AH102" s="7"/>
      <c r="AI102" s="7"/>
      <c r="AJ102" s="7"/>
      <c r="AK102" s="7"/>
      <c r="AL102" s="4" t="s">
        <v>930</v>
      </c>
      <c r="AR102" s="6">
        <v>42</v>
      </c>
      <c r="AS102" s="6">
        <v>40</v>
      </c>
      <c r="AT102" s="7">
        <f>AR102-AS102</f>
        <v>2</v>
      </c>
      <c r="AU102" s="4" t="s">
        <v>871</v>
      </c>
      <c r="BC102" t="str">
        <f t="shared" si="4"/>
        <v/>
      </c>
    </row>
    <row r="103" spans="2:55" x14ac:dyDescent="0.25">
      <c r="B103" t="s">
        <v>295</v>
      </c>
      <c r="C103" s="9" t="s">
        <v>655</v>
      </c>
      <c r="D103" s="39">
        <v>40431</v>
      </c>
      <c r="E103">
        <v>14</v>
      </c>
      <c r="F103" t="s">
        <v>830</v>
      </c>
      <c r="G103" s="2" t="s">
        <v>224</v>
      </c>
      <c r="H103" s="6">
        <v>39</v>
      </c>
      <c r="I103" s="7">
        <v>0</v>
      </c>
      <c r="J103" s="6">
        <v>37</v>
      </c>
      <c r="K103" s="7">
        <v>4</v>
      </c>
      <c r="L103" s="6">
        <v>14</v>
      </c>
      <c r="M103" s="7">
        <v>-4</v>
      </c>
      <c r="N103" s="6">
        <v>2</v>
      </c>
      <c r="O103" s="7">
        <v>-4</v>
      </c>
      <c r="P103" t="s">
        <v>639</v>
      </c>
      <c r="U103" s="48"/>
      <c r="W103" s="6">
        <v>48.6</v>
      </c>
      <c r="X103" s="6"/>
      <c r="Z103" s="6">
        <v>39.200000000000003</v>
      </c>
      <c r="AA103" s="6"/>
      <c r="AC103" s="6">
        <v>43.8</v>
      </c>
      <c r="AD103" s="6"/>
      <c r="AE103" s="7"/>
      <c r="AL103" s="4" t="s">
        <v>943</v>
      </c>
      <c r="AR103" s="6"/>
      <c r="AS103" s="6"/>
      <c r="AT103" s="7"/>
      <c r="BC103" t="str">
        <f t="shared" si="4"/>
        <v/>
      </c>
    </row>
    <row r="104" spans="2:55" x14ac:dyDescent="0.25">
      <c r="B104" t="s">
        <v>295</v>
      </c>
      <c r="C104" s="9" t="s">
        <v>655</v>
      </c>
      <c r="D104" s="39">
        <v>40431</v>
      </c>
      <c r="E104">
        <v>16</v>
      </c>
      <c r="F104" t="s">
        <v>577</v>
      </c>
      <c r="G104" s="2" t="s">
        <v>165</v>
      </c>
      <c r="H104" s="6">
        <v>37</v>
      </c>
      <c r="I104" s="7">
        <v>-3</v>
      </c>
      <c r="J104" s="6">
        <v>37</v>
      </c>
      <c r="K104" s="7">
        <v>-1</v>
      </c>
      <c r="L104" s="6">
        <v>15</v>
      </c>
      <c r="M104" s="7">
        <v>1</v>
      </c>
      <c r="N104" s="6">
        <v>0</v>
      </c>
      <c r="O104" s="7">
        <v>-2</v>
      </c>
      <c r="P104" t="s">
        <v>639</v>
      </c>
      <c r="Q104" t="s">
        <v>840</v>
      </c>
      <c r="U104" s="48"/>
      <c r="W104" s="6">
        <v>57</v>
      </c>
      <c r="X104" s="6">
        <v>33</v>
      </c>
      <c r="Y104" s="7">
        <f>W104-X104</f>
        <v>24</v>
      </c>
      <c r="Z104" s="6"/>
      <c r="AA104" s="6"/>
      <c r="AC104" s="6">
        <v>52</v>
      </c>
      <c r="AD104" s="6">
        <v>35</v>
      </c>
      <c r="AE104" s="7">
        <f>AC104-AD104</f>
        <v>17</v>
      </c>
      <c r="AF104" s="7"/>
      <c r="AG104" s="7"/>
      <c r="AH104" s="7"/>
      <c r="AI104" s="7"/>
      <c r="AJ104" s="7"/>
      <c r="AK104" s="7"/>
      <c r="AL104" s="4" t="s">
        <v>936</v>
      </c>
      <c r="AR104" s="6">
        <v>43</v>
      </c>
      <c r="AS104" s="6">
        <v>47</v>
      </c>
      <c r="AT104" s="7">
        <f>AR104-AS104</f>
        <v>-4</v>
      </c>
      <c r="AU104" s="4" t="s">
        <v>937</v>
      </c>
      <c r="BC104" t="str">
        <f t="shared" si="4"/>
        <v/>
      </c>
    </row>
    <row r="105" spans="2:55" x14ac:dyDescent="0.25">
      <c r="B105" t="s">
        <v>295</v>
      </c>
      <c r="C105" s="9" t="s">
        <v>340</v>
      </c>
      <c r="D105" s="39">
        <v>40433</v>
      </c>
      <c r="F105" t="s">
        <v>821</v>
      </c>
      <c r="G105" s="2" t="s">
        <v>196</v>
      </c>
      <c r="H105" s="6">
        <v>41</v>
      </c>
      <c r="I105" s="7">
        <v>-1</v>
      </c>
      <c r="J105" s="6">
        <v>38</v>
      </c>
      <c r="K105" s="7">
        <v>0</v>
      </c>
      <c r="L105" s="6">
        <v>12</v>
      </c>
      <c r="M105" s="7">
        <v>-2</v>
      </c>
      <c r="N105" s="6">
        <v>3</v>
      </c>
      <c r="O105" s="7">
        <v>-1</v>
      </c>
      <c r="P105" t="s">
        <v>842</v>
      </c>
      <c r="U105" s="48"/>
      <c r="W105" s="6"/>
      <c r="X105" s="6"/>
      <c r="Z105" s="6"/>
      <c r="AA105" s="6"/>
      <c r="AC105" s="6"/>
      <c r="AD105" s="6"/>
      <c r="AE105" s="7"/>
      <c r="AR105" s="6">
        <v>37</v>
      </c>
      <c r="AS105" s="6">
        <v>45</v>
      </c>
      <c r="AT105" s="7">
        <f>AR105-AS105</f>
        <v>-8</v>
      </c>
      <c r="AU105" s="4" t="s">
        <v>871</v>
      </c>
      <c r="BC105" t="str">
        <f t="shared" si="4"/>
        <v/>
      </c>
    </row>
    <row r="106" spans="2:55" x14ac:dyDescent="0.25">
      <c r="B106" t="s">
        <v>295</v>
      </c>
      <c r="C106" s="9" t="s">
        <v>594</v>
      </c>
      <c r="D106" s="39">
        <v>40434</v>
      </c>
      <c r="F106" t="s">
        <v>821</v>
      </c>
      <c r="G106" s="2" t="s">
        <v>196</v>
      </c>
      <c r="H106" s="6">
        <v>40</v>
      </c>
      <c r="I106" s="7">
        <v>-1</v>
      </c>
      <c r="J106" s="6">
        <v>39</v>
      </c>
      <c r="K106" s="7">
        <v>1</v>
      </c>
      <c r="L106" s="6">
        <v>12</v>
      </c>
      <c r="M106" s="7">
        <v>0</v>
      </c>
      <c r="N106" s="6">
        <v>1</v>
      </c>
      <c r="O106" s="7">
        <v>-2</v>
      </c>
      <c r="P106" t="s">
        <v>842</v>
      </c>
      <c r="U106" s="48"/>
      <c r="W106" s="6"/>
      <c r="X106" s="6"/>
      <c r="Z106" s="6"/>
      <c r="AA106" s="6"/>
      <c r="AC106" s="6"/>
      <c r="AD106" s="6"/>
      <c r="AE106" s="7"/>
      <c r="AR106" s="6">
        <v>39</v>
      </c>
      <c r="AS106" s="6">
        <v>43</v>
      </c>
      <c r="AT106" s="7">
        <f>AR106-AS106</f>
        <v>-4</v>
      </c>
      <c r="AU106" s="4" t="s">
        <v>871</v>
      </c>
      <c r="BC106" t="str">
        <f t="shared" si="4"/>
        <v/>
      </c>
    </row>
    <row r="107" spans="2:55" x14ac:dyDescent="0.25">
      <c r="B107" t="s">
        <v>295</v>
      </c>
      <c r="C107" s="9" t="s">
        <v>692</v>
      </c>
      <c r="D107" s="39">
        <v>40435</v>
      </c>
      <c r="F107" t="s">
        <v>821</v>
      </c>
      <c r="G107" s="2" t="s">
        <v>196</v>
      </c>
      <c r="H107" s="6">
        <v>42</v>
      </c>
      <c r="I107" s="7">
        <v>2</v>
      </c>
      <c r="J107" s="6">
        <v>39</v>
      </c>
      <c r="K107" s="7">
        <v>0</v>
      </c>
      <c r="L107" s="6">
        <v>12</v>
      </c>
      <c r="M107" s="7">
        <v>0</v>
      </c>
      <c r="N107" s="6">
        <v>3</v>
      </c>
      <c r="O107" s="7">
        <v>2</v>
      </c>
      <c r="P107" t="s">
        <v>842</v>
      </c>
      <c r="U107" s="48"/>
      <c r="W107" s="6"/>
      <c r="X107" s="6"/>
      <c r="Z107" s="6"/>
      <c r="AA107" s="6"/>
      <c r="AC107" s="6">
        <v>47</v>
      </c>
      <c r="AD107" s="6">
        <v>39</v>
      </c>
      <c r="AE107" s="7">
        <f>AC107-AD107</f>
        <v>8</v>
      </c>
      <c r="AF107" s="7"/>
      <c r="AG107" s="7"/>
      <c r="AH107" s="7"/>
      <c r="AI107" s="7"/>
      <c r="AJ107" s="7"/>
      <c r="AK107" s="7"/>
      <c r="AL107" s="4" t="s">
        <v>930</v>
      </c>
      <c r="AR107" s="6">
        <v>37</v>
      </c>
      <c r="AS107" s="6">
        <v>45</v>
      </c>
      <c r="AT107" s="7">
        <f>AR107-AS107</f>
        <v>-8</v>
      </c>
      <c r="AU107" s="4" t="s">
        <v>871</v>
      </c>
      <c r="BC107" t="str">
        <f t="shared" si="4"/>
        <v/>
      </c>
    </row>
    <row r="108" spans="2:55" x14ac:dyDescent="0.25">
      <c r="B108" t="s">
        <v>295</v>
      </c>
      <c r="C108" s="9" t="s">
        <v>514</v>
      </c>
      <c r="D108" s="39">
        <v>40435</v>
      </c>
      <c r="E108">
        <v>19</v>
      </c>
      <c r="F108" t="s">
        <v>886</v>
      </c>
      <c r="G108" s="2" t="s">
        <v>944</v>
      </c>
      <c r="H108" s="6">
        <v>37</v>
      </c>
      <c r="I108" s="7">
        <v>-1</v>
      </c>
      <c r="J108" s="6">
        <v>35</v>
      </c>
      <c r="K108" s="7">
        <v>1</v>
      </c>
      <c r="L108" s="6">
        <v>15</v>
      </c>
      <c r="M108" s="7">
        <v>-3</v>
      </c>
      <c r="N108" s="6">
        <v>2</v>
      </c>
      <c r="O108" s="7">
        <v>-2</v>
      </c>
      <c r="P108" t="s">
        <v>842</v>
      </c>
      <c r="U108" s="48"/>
      <c r="W108" s="6"/>
      <c r="X108" s="6"/>
      <c r="Z108" s="6"/>
      <c r="AA108" s="6"/>
      <c r="AC108" s="6"/>
      <c r="AD108" s="6"/>
      <c r="AE108" s="7"/>
      <c r="AR108" s="6"/>
      <c r="AS108" s="6"/>
      <c r="AT108" s="7"/>
      <c r="BC108" t="str">
        <f t="shared" si="4"/>
        <v/>
      </c>
    </row>
    <row r="109" spans="2:55" x14ac:dyDescent="0.25">
      <c r="B109" t="s">
        <v>295</v>
      </c>
      <c r="C109" s="9" t="s">
        <v>624</v>
      </c>
      <c r="D109" s="39">
        <v>40436</v>
      </c>
      <c r="F109" t="s">
        <v>821</v>
      </c>
      <c r="G109" s="2" t="s">
        <v>196</v>
      </c>
      <c r="H109" s="6">
        <v>41</v>
      </c>
      <c r="I109" s="7">
        <v>-1</v>
      </c>
      <c r="J109" s="6">
        <v>38</v>
      </c>
      <c r="K109" s="7">
        <v>-1</v>
      </c>
      <c r="L109" s="6">
        <v>12</v>
      </c>
      <c r="M109" s="7">
        <v>0</v>
      </c>
      <c r="N109" s="6">
        <v>3</v>
      </c>
      <c r="O109" s="7">
        <v>0</v>
      </c>
      <c r="P109" t="s">
        <v>842</v>
      </c>
      <c r="U109" s="48"/>
      <c r="W109" s="6"/>
      <c r="X109" s="6"/>
      <c r="Z109" s="6"/>
      <c r="AA109" s="6"/>
      <c r="AC109" s="6"/>
      <c r="AD109" s="6"/>
      <c r="AE109" s="7"/>
      <c r="AR109" s="6">
        <v>38</v>
      </c>
      <c r="AS109" s="6">
        <v>41</v>
      </c>
      <c r="AT109" s="7">
        <f t="shared" ref="AT109:AT117" si="6">AR109-AS109</f>
        <v>-3</v>
      </c>
      <c r="AU109" s="4" t="s">
        <v>871</v>
      </c>
      <c r="BC109" t="str">
        <f t="shared" si="4"/>
        <v/>
      </c>
    </row>
    <row r="110" spans="2:55" x14ac:dyDescent="0.25">
      <c r="B110" t="s">
        <v>295</v>
      </c>
      <c r="C110" s="9" t="s">
        <v>640</v>
      </c>
      <c r="D110" s="39">
        <v>40437</v>
      </c>
      <c r="E110">
        <v>19</v>
      </c>
      <c r="F110" t="s">
        <v>821</v>
      </c>
      <c r="G110" s="2" t="s">
        <v>192</v>
      </c>
      <c r="H110" s="6">
        <v>41</v>
      </c>
      <c r="I110" s="7">
        <v>0</v>
      </c>
      <c r="J110" s="6">
        <v>39</v>
      </c>
      <c r="K110" s="7">
        <v>1</v>
      </c>
      <c r="L110" s="6">
        <v>13</v>
      </c>
      <c r="M110" s="7">
        <v>1</v>
      </c>
      <c r="N110" s="6">
        <v>2</v>
      </c>
      <c r="O110" s="7">
        <v>-1</v>
      </c>
      <c r="P110" t="s">
        <v>842</v>
      </c>
      <c r="U110" s="48"/>
      <c r="W110" s="6">
        <v>52</v>
      </c>
      <c r="X110" s="6">
        <v>37</v>
      </c>
      <c r="Y110" s="7">
        <f>W110-X110</f>
        <v>15</v>
      </c>
      <c r="Z110" s="6"/>
      <c r="AA110" s="6"/>
      <c r="AC110" s="6">
        <v>44</v>
      </c>
      <c r="AD110" s="6">
        <v>43</v>
      </c>
      <c r="AE110" s="7">
        <f>AC110-AD110</f>
        <v>1</v>
      </c>
      <c r="AF110" s="7"/>
      <c r="AG110" s="7"/>
      <c r="AH110" s="7"/>
      <c r="AI110" s="7"/>
      <c r="AJ110" s="7"/>
      <c r="AK110" s="7"/>
      <c r="AR110" s="6">
        <v>38</v>
      </c>
      <c r="AS110" s="6">
        <v>43</v>
      </c>
      <c r="AT110" s="7">
        <f t="shared" si="6"/>
        <v>-5</v>
      </c>
      <c r="AU110" s="4" t="s">
        <v>871</v>
      </c>
      <c r="BC110" t="str">
        <f t="shared" si="4"/>
        <v/>
      </c>
    </row>
    <row r="111" spans="2:55" x14ac:dyDescent="0.25">
      <c r="B111" t="s">
        <v>295</v>
      </c>
      <c r="C111" s="9" t="s">
        <v>300</v>
      </c>
      <c r="D111" s="39">
        <v>40438</v>
      </c>
      <c r="F111" t="s">
        <v>903</v>
      </c>
      <c r="G111" s="2"/>
      <c r="H111" s="6">
        <v>37</v>
      </c>
      <c r="I111" s="7">
        <v>-2</v>
      </c>
      <c r="J111" s="6">
        <v>35</v>
      </c>
      <c r="K111" s="7">
        <v>5</v>
      </c>
      <c r="L111" s="6">
        <v>13</v>
      </c>
      <c r="M111" s="7">
        <v>-3</v>
      </c>
      <c r="N111" s="6">
        <v>2</v>
      </c>
      <c r="O111" s="7">
        <v>-7</v>
      </c>
      <c r="P111" s="3" t="s">
        <v>842</v>
      </c>
      <c r="U111" s="48"/>
      <c r="W111" s="6"/>
      <c r="X111" s="6"/>
      <c r="Y111" s="7"/>
      <c r="Z111" s="6"/>
      <c r="AA111" s="6"/>
      <c r="AC111" s="6"/>
      <c r="AD111" s="6"/>
      <c r="AE111" s="7"/>
      <c r="AF111" s="7"/>
      <c r="AG111" s="7"/>
      <c r="AH111" s="7"/>
      <c r="AI111" s="7"/>
      <c r="AJ111" s="7"/>
      <c r="AK111" s="7"/>
      <c r="AR111" s="6"/>
      <c r="AS111" s="6"/>
      <c r="AT111" s="7"/>
      <c r="BC111" t="str">
        <f t="shared" si="4"/>
        <v/>
      </c>
    </row>
    <row r="112" spans="2:55" x14ac:dyDescent="0.25">
      <c r="B112" t="s">
        <v>295</v>
      </c>
      <c r="C112" s="9" t="s">
        <v>300</v>
      </c>
      <c r="D112" s="39">
        <v>40438</v>
      </c>
      <c r="E112">
        <v>28</v>
      </c>
      <c r="F112" t="s">
        <v>905</v>
      </c>
      <c r="G112" s="2"/>
      <c r="H112" s="6"/>
      <c r="J112" s="6"/>
      <c r="L112" s="6"/>
      <c r="N112" s="6"/>
      <c r="U112" s="48"/>
      <c r="W112" s="6">
        <v>49</v>
      </c>
      <c r="X112" s="6">
        <v>38</v>
      </c>
      <c r="Y112" s="7">
        <f>W112-X112</f>
        <v>11</v>
      </c>
      <c r="Z112" s="6"/>
      <c r="AA112" s="6"/>
      <c r="AB112" s="7"/>
      <c r="AC112" s="6">
        <v>42</v>
      </c>
      <c r="AD112" s="6">
        <v>42</v>
      </c>
      <c r="AE112" s="7">
        <f>AC112-AD112</f>
        <v>0</v>
      </c>
      <c r="AF112" s="7"/>
      <c r="AG112" s="7"/>
      <c r="AH112" s="7"/>
      <c r="AI112" s="7"/>
      <c r="AJ112" s="7"/>
      <c r="AK112" s="7"/>
      <c r="AL112" s="4" t="s">
        <v>933</v>
      </c>
      <c r="AR112" s="6"/>
      <c r="AS112" s="6"/>
      <c r="AT112" s="7"/>
      <c r="BC112" t="str">
        <f t="shared" si="4"/>
        <v/>
      </c>
    </row>
    <row r="113" spans="2:55" x14ac:dyDescent="0.25">
      <c r="B113" t="s">
        <v>295</v>
      </c>
      <c r="C113" s="9" t="s">
        <v>641</v>
      </c>
      <c r="D113" s="39">
        <v>40440</v>
      </c>
      <c r="F113" t="s">
        <v>821</v>
      </c>
      <c r="G113" s="2" t="s">
        <v>196</v>
      </c>
      <c r="H113" s="6">
        <v>42</v>
      </c>
      <c r="I113" s="7">
        <v>1</v>
      </c>
      <c r="J113" s="6">
        <v>38</v>
      </c>
      <c r="K113" s="7">
        <v>-1</v>
      </c>
      <c r="L113" s="6">
        <v>11</v>
      </c>
      <c r="M113" s="7">
        <v>-2</v>
      </c>
      <c r="N113" s="6">
        <v>4</v>
      </c>
      <c r="O113" s="7">
        <v>2</v>
      </c>
      <c r="P113" t="s">
        <v>842</v>
      </c>
      <c r="U113" s="48"/>
      <c r="W113" s="6"/>
      <c r="X113" s="6"/>
      <c r="Z113" s="6"/>
      <c r="AA113" s="6"/>
      <c r="AC113" s="6"/>
      <c r="AD113" s="6"/>
      <c r="AE113" s="7"/>
      <c r="AR113" s="6">
        <v>39</v>
      </c>
      <c r="AS113" s="6">
        <v>41</v>
      </c>
      <c r="AT113" s="7">
        <f t="shared" si="6"/>
        <v>-2</v>
      </c>
      <c r="AU113" s="4" t="s">
        <v>871</v>
      </c>
      <c r="BC113" t="str">
        <f t="shared" si="4"/>
        <v/>
      </c>
    </row>
    <row r="114" spans="2:55" x14ac:dyDescent="0.25">
      <c r="B114" t="s">
        <v>295</v>
      </c>
      <c r="C114" s="9" t="s">
        <v>598</v>
      </c>
      <c r="D114" s="39">
        <v>40441</v>
      </c>
      <c r="F114" t="s">
        <v>821</v>
      </c>
      <c r="G114" s="2" t="s">
        <v>196</v>
      </c>
      <c r="H114" s="6">
        <v>39</v>
      </c>
      <c r="I114" s="7">
        <v>-3</v>
      </c>
      <c r="J114" s="6">
        <v>39</v>
      </c>
      <c r="K114" s="7">
        <v>1</v>
      </c>
      <c r="L114" s="6">
        <v>13</v>
      </c>
      <c r="M114" s="7">
        <v>2</v>
      </c>
      <c r="N114" s="6">
        <v>0</v>
      </c>
      <c r="O114" s="7">
        <v>-4</v>
      </c>
      <c r="P114" t="s">
        <v>842</v>
      </c>
      <c r="U114" s="48"/>
      <c r="W114" s="6"/>
      <c r="X114" s="6"/>
      <c r="Z114" s="109">
        <v>32</v>
      </c>
      <c r="AA114" s="109">
        <v>29</v>
      </c>
      <c r="AB114" s="7">
        <f>Z114-AA114</f>
        <v>3</v>
      </c>
      <c r="AC114" s="6"/>
      <c r="AD114" s="6"/>
      <c r="AE114" s="7"/>
      <c r="AL114" s="4" t="s">
        <v>945</v>
      </c>
      <c r="AR114" s="6">
        <v>40</v>
      </c>
      <c r="AS114" s="6">
        <v>42</v>
      </c>
      <c r="AT114" s="7">
        <f t="shared" si="6"/>
        <v>-2</v>
      </c>
      <c r="AU114" s="4" t="s">
        <v>871</v>
      </c>
      <c r="BC114" t="str">
        <f t="shared" si="4"/>
        <v/>
      </c>
    </row>
    <row r="115" spans="2:55" x14ac:dyDescent="0.25">
      <c r="B115" t="s">
        <v>295</v>
      </c>
      <c r="C115" s="9" t="s">
        <v>434</v>
      </c>
      <c r="D115" s="39">
        <v>40442</v>
      </c>
      <c r="F115" t="s">
        <v>821</v>
      </c>
      <c r="G115" s="2" t="s">
        <v>196</v>
      </c>
      <c r="H115" s="6">
        <v>43</v>
      </c>
      <c r="I115" s="7">
        <v>4</v>
      </c>
      <c r="J115" s="6">
        <v>36</v>
      </c>
      <c r="K115" s="7">
        <v>-3</v>
      </c>
      <c r="L115" s="6">
        <v>14</v>
      </c>
      <c r="M115" s="7">
        <v>1</v>
      </c>
      <c r="N115" s="6">
        <v>7</v>
      </c>
      <c r="O115" s="7">
        <v>7</v>
      </c>
      <c r="P115" t="s">
        <v>842</v>
      </c>
      <c r="U115" s="48"/>
      <c r="W115" s="6"/>
      <c r="X115" s="6"/>
      <c r="Z115" s="6"/>
      <c r="AA115" s="6"/>
      <c r="AB115" s="7"/>
      <c r="AC115" s="6"/>
      <c r="AD115" s="6"/>
      <c r="AE115" s="7"/>
      <c r="AR115" s="6">
        <v>41</v>
      </c>
      <c r="AS115" s="6">
        <v>40</v>
      </c>
      <c r="AT115" s="7">
        <f t="shared" si="6"/>
        <v>1</v>
      </c>
      <c r="AU115" s="4" t="s">
        <v>871</v>
      </c>
      <c r="BC115" t="str">
        <f t="shared" si="4"/>
        <v/>
      </c>
    </row>
    <row r="116" spans="2:55" x14ac:dyDescent="0.25">
      <c r="B116" t="s">
        <v>295</v>
      </c>
      <c r="C116" s="9" t="s">
        <v>675</v>
      </c>
      <c r="D116" s="39">
        <v>40443</v>
      </c>
      <c r="F116" t="s">
        <v>821</v>
      </c>
      <c r="G116" s="2" t="s">
        <v>196</v>
      </c>
      <c r="H116" s="6">
        <v>41</v>
      </c>
      <c r="I116" s="7">
        <v>-2</v>
      </c>
      <c r="J116" s="6">
        <v>37</v>
      </c>
      <c r="K116" s="7">
        <v>1</v>
      </c>
      <c r="L116" s="6">
        <v>13</v>
      </c>
      <c r="M116" s="7">
        <v>-1</v>
      </c>
      <c r="N116" s="6">
        <v>4</v>
      </c>
      <c r="O116" s="7">
        <v>-3</v>
      </c>
      <c r="P116" t="s">
        <v>842</v>
      </c>
      <c r="U116" s="48"/>
      <c r="W116" s="6"/>
      <c r="X116" s="6"/>
      <c r="Z116" s="6"/>
      <c r="AA116" s="6"/>
      <c r="AB116" s="7"/>
      <c r="AC116" s="6"/>
      <c r="AD116" s="6"/>
      <c r="AE116" s="7"/>
      <c r="AR116" s="6">
        <v>40</v>
      </c>
      <c r="AS116" s="6">
        <v>41</v>
      </c>
      <c r="AT116" s="7">
        <f t="shared" si="6"/>
        <v>-1</v>
      </c>
      <c r="AU116" s="4" t="s">
        <v>871</v>
      </c>
      <c r="BC116" t="str">
        <f t="shared" si="4"/>
        <v/>
      </c>
    </row>
    <row r="117" spans="2:55" x14ac:dyDescent="0.25">
      <c r="B117" t="s">
        <v>295</v>
      </c>
      <c r="C117" s="9" t="s">
        <v>625</v>
      </c>
      <c r="D117" s="39">
        <v>40444</v>
      </c>
      <c r="E117">
        <v>26</v>
      </c>
      <c r="F117" t="s">
        <v>821</v>
      </c>
      <c r="G117" s="2" t="s">
        <v>192</v>
      </c>
      <c r="H117" s="6">
        <v>39</v>
      </c>
      <c r="I117" s="7">
        <v>-2</v>
      </c>
      <c r="J117" s="6">
        <v>38</v>
      </c>
      <c r="K117" s="7">
        <v>1</v>
      </c>
      <c r="L117" s="6">
        <v>15</v>
      </c>
      <c r="M117" s="7">
        <v>2</v>
      </c>
      <c r="N117" s="6">
        <v>1</v>
      </c>
      <c r="O117" s="7">
        <v>-3</v>
      </c>
      <c r="P117" t="s">
        <v>842</v>
      </c>
      <c r="U117" s="48"/>
      <c r="W117" s="6">
        <v>54</v>
      </c>
      <c r="X117" s="6">
        <v>35</v>
      </c>
      <c r="Y117" s="7">
        <f>W117-X117</f>
        <v>19</v>
      </c>
      <c r="Z117" s="6"/>
      <c r="AA117" s="6"/>
      <c r="AB117" s="7"/>
      <c r="AC117" s="6">
        <v>48</v>
      </c>
      <c r="AD117" s="6">
        <v>41</v>
      </c>
      <c r="AE117" s="7">
        <f>AC117-AD117</f>
        <v>7</v>
      </c>
      <c r="AF117" s="7"/>
      <c r="AG117" s="7"/>
      <c r="AH117" s="7"/>
      <c r="AI117" s="7"/>
      <c r="AJ117" s="7"/>
      <c r="AK117" s="7"/>
      <c r="AL117" s="4" t="s">
        <v>930</v>
      </c>
      <c r="AM117" s="52" t="s">
        <v>946</v>
      </c>
      <c r="AN117" s="52" t="s">
        <v>369</v>
      </c>
      <c r="AO117" s="52" t="s">
        <v>574</v>
      </c>
      <c r="AP117" s="52"/>
      <c r="AR117" s="6">
        <v>39</v>
      </c>
      <c r="AS117" s="6">
        <v>41</v>
      </c>
      <c r="AT117" s="7">
        <f t="shared" si="6"/>
        <v>-2</v>
      </c>
      <c r="AU117" s="4" t="s">
        <v>871</v>
      </c>
      <c r="BC117" t="str">
        <f t="shared" si="4"/>
        <v/>
      </c>
    </row>
    <row r="118" spans="2:55" x14ac:dyDescent="0.25">
      <c r="B118" t="s">
        <v>295</v>
      </c>
      <c r="C118" s="9" t="s">
        <v>558</v>
      </c>
      <c r="D118" s="39">
        <v>40447</v>
      </c>
      <c r="F118" t="s">
        <v>821</v>
      </c>
      <c r="G118" s="2" t="s">
        <v>196</v>
      </c>
      <c r="H118" s="6">
        <v>39</v>
      </c>
      <c r="I118" s="7">
        <v>0</v>
      </c>
      <c r="J118" s="6">
        <v>40</v>
      </c>
      <c r="K118" s="7">
        <v>2</v>
      </c>
      <c r="L118" s="6">
        <v>12</v>
      </c>
      <c r="M118" s="7">
        <v>-3</v>
      </c>
      <c r="N118" s="6">
        <v>-1</v>
      </c>
      <c r="O118" s="7">
        <v>-2</v>
      </c>
      <c r="P118" t="s">
        <v>842</v>
      </c>
      <c r="U118" s="48"/>
      <c r="W118" s="6">
        <v>53</v>
      </c>
      <c r="X118" s="6">
        <v>37</v>
      </c>
      <c r="Y118" s="7">
        <f>W118-X118</f>
        <v>16</v>
      </c>
      <c r="Z118" s="109">
        <v>43</v>
      </c>
      <c r="AA118" s="109">
        <v>23</v>
      </c>
      <c r="AB118" s="7">
        <f>Z118-AA118</f>
        <v>20</v>
      </c>
      <c r="AC118" s="6">
        <v>46</v>
      </c>
      <c r="AD118" s="6">
        <v>41</v>
      </c>
      <c r="AE118" s="7">
        <f>AC118-AD118</f>
        <v>5</v>
      </c>
      <c r="AF118" s="7"/>
      <c r="AG118" s="7"/>
      <c r="AH118" s="7"/>
      <c r="AI118" s="7"/>
      <c r="AJ118" s="7"/>
      <c r="AK118" s="7"/>
      <c r="AL118" s="4" t="s">
        <v>947</v>
      </c>
      <c r="AM118" s="52" t="s">
        <v>948</v>
      </c>
      <c r="AN118" s="52" t="s">
        <v>565</v>
      </c>
      <c r="AO118" s="52" t="s">
        <v>574</v>
      </c>
      <c r="AP118" s="52"/>
      <c r="AR118" s="6">
        <v>38</v>
      </c>
      <c r="AS118" s="6">
        <v>43</v>
      </c>
      <c r="AT118" s="7">
        <f>AR118-AS118</f>
        <v>-5</v>
      </c>
      <c r="AU118" s="4" t="s">
        <v>871</v>
      </c>
      <c r="BC118" t="str">
        <f t="shared" si="4"/>
        <v/>
      </c>
    </row>
    <row r="119" spans="2:55" x14ac:dyDescent="0.25">
      <c r="B119" t="s">
        <v>295</v>
      </c>
      <c r="C119" s="9" t="s">
        <v>602</v>
      </c>
      <c r="D119" s="39">
        <v>40448</v>
      </c>
      <c r="F119" t="s">
        <v>821</v>
      </c>
      <c r="G119" s="2" t="s">
        <v>196</v>
      </c>
      <c r="H119" s="6">
        <v>41</v>
      </c>
      <c r="I119" s="7">
        <v>2</v>
      </c>
      <c r="J119" s="6">
        <v>40</v>
      </c>
      <c r="K119" s="7">
        <v>0</v>
      </c>
      <c r="L119" s="6">
        <v>12</v>
      </c>
      <c r="M119" s="7">
        <v>0</v>
      </c>
      <c r="N119" s="6">
        <v>1</v>
      </c>
      <c r="O119" s="7">
        <v>2</v>
      </c>
      <c r="P119" t="s">
        <v>842</v>
      </c>
      <c r="U119" s="48"/>
      <c r="W119" s="6"/>
      <c r="X119" s="6"/>
      <c r="Z119" s="6"/>
      <c r="AA119" s="6"/>
      <c r="AC119" s="6"/>
      <c r="AD119" s="6"/>
      <c r="AE119" s="7"/>
      <c r="AM119" s="9">
        <v>38</v>
      </c>
      <c r="AN119" s="9">
        <v>25</v>
      </c>
      <c r="AO119" s="9">
        <v>8</v>
      </c>
      <c r="AR119" s="6">
        <v>39</v>
      </c>
      <c r="AS119" s="6">
        <v>41</v>
      </c>
      <c r="AT119" s="7">
        <f>AR119-AS119</f>
        <v>-2</v>
      </c>
      <c r="AU119" s="4" t="s">
        <v>871</v>
      </c>
      <c r="BC119" t="str">
        <f t="shared" si="4"/>
        <v/>
      </c>
    </row>
    <row r="120" spans="2:55" x14ac:dyDescent="0.25">
      <c r="B120" t="s">
        <v>295</v>
      </c>
      <c r="C120" s="9" t="s">
        <v>660</v>
      </c>
      <c r="D120" s="39">
        <v>40449</v>
      </c>
      <c r="F120" t="s">
        <v>821</v>
      </c>
      <c r="G120" s="2" t="s">
        <v>196</v>
      </c>
      <c r="H120" s="6">
        <v>41</v>
      </c>
      <c r="I120" s="7">
        <v>0</v>
      </c>
      <c r="J120" s="6">
        <v>39</v>
      </c>
      <c r="K120" s="7">
        <v>-1</v>
      </c>
      <c r="L120" s="6">
        <v>12</v>
      </c>
      <c r="M120" s="7">
        <v>0</v>
      </c>
      <c r="N120" s="6">
        <v>2</v>
      </c>
      <c r="O120" s="7">
        <v>1</v>
      </c>
      <c r="P120" t="s">
        <v>842</v>
      </c>
      <c r="U120" s="48"/>
      <c r="W120" s="6"/>
      <c r="X120" s="6"/>
      <c r="Z120" s="6"/>
      <c r="AA120" s="6"/>
      <c r="AC120" s="6"/>
      <c r="AD120" s="6"/>
      <c r="AE120" s="7"/>
      <c r="AM120" s="9">
        <v>40</v>
      </c>
      <c r="AN120" s="9">
        <v>24</v>
      </c>
      <c r="AO120" s="9">
        <v>8</v>
      </c>
      <c r="AR120" s="6">
        <v>41</v>
      </c>
      <c r="AS120" s="6">
        <v>40</v>
      </c>
      <c r="AT120" s="7">
        <f>AR120-AS120</f>
        <v>1</v>
      </c>
      <c r="AU120" s="4" t="s">
        <v>871</v>
      </c>
      <c r="BC120" t="str">
        <f t="shared" si="4"/>
        <v/>
      </c>
    </row>
    <row r="121" spans="2:55" x14ac:dyDescent="0.25">
      <c r="B121" t="s">
        <v>295</v>
      </c>
      <c r="C121" s="9" t="s">
        <v>660</v>
      </c>
      <c r="D121" s="39">
        <v>40449</v>
      </c>
      <c r="E121">
        <v>1</v>
      </c>
      <c r="F121" t="s">
        <v>678</v>
      </c>
      <c r="G121" s="2" t="s">
        <v>82</v>
      </c>
      <c r="H121" s="6">
        <v>35</v>
      </c>
      <c r="I121" s="7">
        <v>-2</v>
      </c>
      <c r="J121" s="6">
        <v>37</v>
      </c>
      <c r="K121" s="7">
        <v>0</v>
      </c>
      <c r="L121" s="6">
        <v>18</v>
      </c>
      <c r="M121" s="7">
        <v>0</v>
      </c>
      <c r="N121" s="6">
        <v>-2</v>
      </c>
      <c r="O121" s="7">
        <v>-2</v>
      </c>
      <c r="P121" t="s">
        <v>639</v>
      </c>
      <c r="U121" s="48"/>
      <c r="W121" s="6"/>
      <c r="X121" s="6"/>
      <c r="Y121" s="7"/>
      <c r="Z121" s="6"/>
      <c r="AA121" s="6"/>
      <c r="AB121" s="7"/>
      <c r="AC121" s="6"/>
      <c r="AD121" s="6"/>
      <c r="AE121" s="7"/>
      <c r="AF121" s="7"/>
      <c r="AG121" s="7"/>
      <c r="AH121" s="7"/>
      <c r="AI121" s="7"/>
      <c r="AJ121" s="7"/>
      <c r="AK121" s="7"/>
      <c r="AR121" s="6"/>
      <c r="AS121" s="6"/>
      <c r="AT121" s="7"/>
    </row>
    <row r="122" spans="2:55" x14ac:dyDescent="0.25">
      <c r="B122" t="s">
        <v>949</v>
      </c>
      <c r="C122" s="9" t="s">
        <v>603</v>
      </c>
      <c r="D122" s="39">
        <v>40450</v>
      </c>
      <c r="F122" t="s">
        <v>821</v>
      </c>
      <c r="G122" s="2" t="s">
        <v>196</v>
      </c>
      <c r="H122" s="6">
        <v>41</v>
      </c>
      <c r="I122" s="7">
        <v>0</v>
      </c>
      <c r="J122" s="6">
        <v>39</v>
      </c>
      <c r="K122" s="7">
        <v>0</v>
      </c>
      <c r="L122" s="6">
        <v>12</v>
      </c>
      <c r="M122" s="7">
        <v>0</v>
      </c>
      <c r="N122" s="6">
        <v>2</v>
      </c>
      <c r="O122" s="7">
        <v>0</v>
      </c>
      <c r="P122" t="s">
        <v>842</v>
      </c>
      <c r="U122" s="48"/>
      <c r="W122" s="6"/>
      <c r="X122" s="6"/>
      <c r="Y122" s="7"/>
      <c r="Z122" s="6"/>
      <c r="AA122" s="6"/>
      <c r="AB122" s="7"/>
      <c r="AC122" s="6"/>
      <c r="AD122" s="6"/>
      <c r="AE122" s="7"/>
      <c r="AF122" s="7"/>
      <c r="AG122" s="7"/>
      <c r="AH122" s="7"/>
      <c r="AI122" s="7"/>
      <c r="AJ122" s="7"/>
      <c r="AK122" s="7"/>
      <c r="AR122" s="6">
        <v>40</v>
      </c>
      <c r="AS122" s="6">
        <v>41</v>
      </c>
      <c r="AT122" s="7">
        <f>AR122-AS122</f>
        <v>-1</v>
      </c>
      <c r="AU122" s="4" t="s">
        <v>871</v>
      </c>
      <c r="BC122" t="str">
        <f t="shared" si="4"/>
        <v/>
      </c>
    </row>
    <row r="123" spans="2:55" x14ac:dyDescent="0.25">
      <c r="B123" t="s">
        <v>295</v>
      </c>
      <c r="C123" s="9" t="s">
        <v>604</v>
      </c>
      <c r="D123" s="39">
        <v>40450</v>
      </c>
      <c r="E123">
        <v>2</v>
      </c>
      <c r="F123" t="s">
        <v>886</v>
      </c>
      <c r="G123" s="2" t="s">
        <v>96</v>
      </c>
      <c r="H123" s="6">
        <v>39</v>
      </c>
      <c r="I123" s="7">
        <v>2</v>
      </c>
      <c r="J123" s="6">
        <v>36</v>
      </c>
      <c r="K123" s="7">
        <v>1</v>
      </c>
      <c r="L123" s="6">
        <v>15</v>
      </c>
      <c r="M123" s="7">
        <v>0</v>
      </c>
      <c r="N123" s="6">
        <v>3</v>
      </c>
      <c r="O123" s="7">
        <v>1</v>
      </c>
      <c r="P123" t="s">
        <v>639</v>
      </c>
      <c r="U123" s="48"/>
      <c r="W123" s="6"/>
      <c r="X123" s="6"/>
      <c r="Y123" s="7"/>
      <c r="Z123" s="6"/>
      <c r="AA123" s="6"/>
      <c r="AB123" s="7"/>
      <c r="AC123" s="6"/>
      <c r="AD123" s="6"/>
      <c r="AE123" s="7"/>
      <c r="AF123" s="7"/>
      <c r="AG123" s="7"/>
      <c r="AH123" s="7"/>
      <c r="AI123" s="7"/>
      <c r="AJ123" s="7"/>
      <c r="AK123" s="7"/>
      <c r="AR123" s="6"/>
      <c r="AS123" s="6"/>
      <c r="AT123" s="7"/>
      <c r="BC123" t="str">
        <f t="shared" si="4"/>
        <v/>
      </c>
    </row>
    <row r="124" spans="2:55" x14ac:dyDescent="0.25">
      <c r="B124" t="s">
        <v>295</v>
      </c>
      <c r="C124" s="9" t="s">
        <v>582</v>
      </c>
      <c r="D124" s="39">
        <v>40451</v>
      </c>
      <c r="E124">
        <v>3</v>
      </c>
      <c r="F124" t="s">
        <v>821</v>
      </c>
      <c r="G124" s="2" t="s">
        <v>192</v>
      </c>
      <c r="H124" s="6">
        <v>39</v>
      </c>
      <c r="I124" s="7">
        <v>-2</v>
      </c>
      <c r="J124" s="6">
        <v>41</v>
      </c>
      <c r="K124" s="7">
        <v>2</v>
      </c>
      <c r="L124" s="6">
        <v>11</v>
      </c>
      <c r="M124" s="7">
        <v>-1</v>
      </c>
      <c r="N124" s="6">
        <v>-2</v>
      </c>
      <c r="O124" s="7">
        <v>-4</v>
      </c>
      <c r="P124" t="s">
        <v>842</v>
      </c>
      <c r="U124" s="48"/>
      <c r="W124" s="6">
        <v>53</v>
      </c>
      <c r="X124" s="6">
        <v>37</v>
      </c>
      <c r="Y124" s="7">
        <f>W124-X124</f>
        <v>16</v>
      </c>
      <c r="Z124" s="6">
        <v>32</v>
      </c>
      <c r="AA124" s="6">
        <v>20</v>
      </c>
      <c r="AB124" s="7">
        <f>Z124-AA124</f>
        <v>12</v>
      </c>
      <c r="AC124" s="6">
        <v>44</v>
      </c>
      <c r="AD124" s="6">
        <v>41</v>
      </c>
      <c r="AE124" s="7">
        <f>AC124-AD124</f>
        <v>3</v>
      </c>
      <c r="AF124" s="7"/>
      <c r="AG124" s="7"/>
      <c r="AH124" s="7"/>
      <c r="AI124" s="7"/>
      <c r="AJ124" s="7"/>
      <c r="AK124" s="7"/>
      <c r="AL124" s="4" t="s">
        <v>930</v>
      </c>
      <c r="AM124" s="9" t="s">
        <v>950</v>
      </c>
      <c r="AN124" s="9" t="s">
        <v>698</v>
      </c>
      <c r="AO124" s="9" t="s">
        <v>574</v>
      </c>
      <c r="AR124" s="6">
        <v>41</v>
      </c>
      <c r="AS124" s="6">
        <v>41</v>
      </c>
      <c r="AT124" s="7">
        <f>AR124-AS124</f>
        <v>0</v>
      </c>
      <c r="AU124" s="4" t="s">
        <v>871</v>
      </c>
      <c r="BC124" t="str">
        <f t="shared" si="4"/>
        <v/>
      </c>
    </row>
    <row r="125" spans="2:55" x14ac:dyDescent="0.25">
      <c r="B125" t="s">
        <v>295</v>
      </c>
      <c r="C125" s="9" t="s">
        <v>582</v>
      </c>
      <c r="D125" s="39">
        <v>40451</v>
      </c>
      <c r="E125">
        <v>3</v>
      </c>
      <c r="F125" t="s">
        <v>905</v>
      </c>
      <c r="G125" s="2" t="s">
        <v>180</v>
      </c>
      <c r="H125" s="6">
        <v>35</v>
      </c>
      <c r="J125" s="6">
        <v>38</v>
      </c>
      <c r="L125" s="6">
        <v>16</v>
      </c>
      <c r="N125" s="6">
        <v>-3</v>
      </c>
      <c r="P125" t="s">
        <v>842</v>
      </c>
      <c r="U125" s="48"/>
      <c r="AE125" s="7"/>
      <c r="AR125" s="6"/>
      <c r="AS125" s="6"/>
      <c r="AT125" s="7"/>
      <c r="BC125" t="str">
        <f t="shared" si="4"/>
        <v/>
      </c>
    </row>
    <row r="126" spans="2:55" x14ac:dyDescent="0.25">
      <c r="B126" t="s">
        <v>295</v>
      </c>
      <c r="C126" s="9" t="s">
        <v>582</v>
      </c>
      <c r="D126" s="39">
        <v>40451</v>
      </c>
      <c r="E126">
        <v>3</v>
      </c>
      <c r="F126" t="s">
        <v>844</v>
      </c>
      <c r="G126" s="2" t="s">
        <v>124</v>
      </c>
      <c r="H126" s="6">
        <v>41</v>
      </c>
      <c r="J126" s="6">
        <v>37</v>
      </c>
      <c r="L126" s="6">
        <v>13</v>
      </c>
      <c r="N126" s="6">
        <v>4</v>
      </c>
      <c r="P126" t="s">
        <v>842</v>
      </c>
      <c r="U126" s="48"/>
      <c r="W126" s="6"/>
      <c r="X126" s="6"/>
      <c r="Y126" s="7"/>
      <c r="Z126" s="6"/>
      <c r="AA126" s="6"/>
      <c r="AB126" s="7"/>
      <c r="AC126" s="6"/>
      <c r="AD126" s="6"/>
      <c r="AE126" s="7"/>
      <c r="AF126" s="7"/>
      <c r="AG126" s="7"/>
      <c r="AH126" s="7"/>
      <c r="AI126" s="7"/>
      <c r="AJ126" s="7"/>
      <c r="AK126" s="7"/>
      <c r="AR126" s="6"/>
      <c r="AS126" s="6"/>
      <c r="AT126" s="7"/>
      <c r="BC126" t="str">
        <f t="shared" si="4"/>
        <v/>
      </c>
    </row>
    <row r="127" spans="2:55" x14ac:dyDescent="0.25">
      <c r="B127" t="s">
        <v>297</v>
      </c>
      <c r="C127" s="9" t="s">
        <v>589</v>
      </c>
      <c r="D127" s="39">
        <v>40454</v>
      </c>
      <c r="F127" t="s">
        <v>821</v>
      </c>
      <c r="G127" s="2" t="s">
        <v>196</v>
      </c>
      <c r="H127" s="6">
        <v>41</v>
      </c>
      <c r="I127" s="7">
        <v>2</v>
      </c>
      <c r="J127" s="6">
        <v>39</v>
      </c>
      <c r="K127" s="7">
        <v>-2</v>
      </c>
      <c r="L127" s="6">
        <v>12</v>
      </c>
      <c r="M127" s="7">
        <v>1</v>
      </c>
      <c r="N127" s="6">
        <v>2</v>
      </c>
      <c r="O127" s="7">
        <v>4</v>
      </c>
      <c r="P127" t="s">
        <v>842</v>
      </c>
      <c r="U127" s="48"/>
      <c r="W127" s="6"/>
      <c r="X127" s="6"/>
      <c r="Y127" s="7"/>
      <c r="Z127" s="6"/>
      <c r="AA127" s="6"/>
      <c r="AB127" s="7"/>
      <c r="AC127" s="6"/>
      <c r="AD127" s="6"/>
      <c r="AE127" s="7"/>
      <c r="AF127" s="7"/>
      <c r="AG127" s="7"/>
      <c r="AH127" s="7"/>
      <c r="AI127" s="7"/>
      <c r="AJ127" s="7"/>
      <c r="AK127" s="7"/>
      <c r="AR127" s="6">
        <v>41</v>
      </c>
      <c r="AS127" s="6">
        <v>39</v>
      </c>
      <c r="AT127" s="7">
        <f>AR127-AS127</f>
        <v>2</v>
      </c>
      <c r="AU127" s="4" t="s">
        <v>871</v>
      </c>
      <c r="BC127" t="str">
        <f t="shared" si="4"/>
        <v/>
      </c>
    </row>
    <row r="128" spans="2:55" x14ac:dyDescent="0.25">
      <c r="B128" t="s">
        <v>297</v>
      </c>
      <c r="C128" s="9" t="s">
        <v>694</v>
      </c>
      <c r="D128" s="39">
        <v>40455</v>
      </c>
      <c r="F128" t="s">
        <v>821</v>
      </c>
      <c r="G128" s="2" t="s">
        <v>196</v>
      </c>
      <c r="H128" s="6">
        <v>43</v>
      </c>
      <c r="I128" s="7">
        <v>2</v>
      </c>
      <c r="J128" s="6">
        <v>39</v>
      </c>
      <c r="K128" s="7">
        <v>0</v>
      </c>
      <c r="L128" s="6">
        <v>11</v>
      </c>
      <c r="M128" s="7">
        <v>-1</v>
      </c>
      <c r="N128" s="6">
        <v>4</v>
      </c>
      <c r="O128" s="7">
        <v>2</v>
      </c>
      <c r="P128" t="s">
        <v>842</v>
      </c>
      <c r="U128" s="48"/>
      <c r="W128" s="6"/>
      <c r="X128" s="6"/>
      <c r="Y128" s="7"/>
      <c r="Z128" s="6"/>
      <c r="AA128" s="6"/>
      <c r="AB128" s="7"/>
      <c r="AC128" s="6"/>
      <c r="AD128" s="6"/>
      <c r="AE128" s="7"/>
      <c r="AF128" s="7"/>
      <c r="AG128" s="7"/>
      <c r="AH128" s="7"/>
      <c r="AI128" s="7"/>
      <c r="AJ128" s="7"/>
      <c r="AK128" s="7"/>
      <c r="AR128" s="6">
        <v>43</v>
      </c>
      <c r="AS128" s="6">
        <v>40</v>
      </c>
      <c r="AT128" s="7">
        <f>AR128-AS128</f>
        <v>3</v>
      </c>
      <c r="AU128" s="4" t="s">
        <v>871</v>
      </c>
      <c r="BC128" t="str">
        <f t="shared" si="4"/>
        <v/>
      </c>
    </row>
    <row r="129" spans="2:55" x14ac:dyDescent="0.25">
      <c r="B129" t="s">
        <v>297</v>
      </c>
      <c r="C129" s="9" t="s">
        <v>572</v>
      </c>
      <c r="D129" s="39">
        <v>40456</v>
      </c>
      <c r="F129" t="s">
        <v>821</v>
      </c>
      <c r="G129" s="2" t="s">
        <v>196</v>
      </c>
      <c r="H129" s="6">
        <v>42</v>
      </c>
      <c r="I129" s="7">
        <v>-1</v>
      </c>
      <c r="J129" s="6">
        <v>40</v>
      </c>
      <c r="K129" s="7">
        <v>1</v>
      </c>
      <c r="L129" s="6">
        <v>11</v>
      </c>
      <c r="M129" s="7">
        <v>0</v>
      </c>
      <c r="N129" s="6">
        <v>2</v>
      </c>
      <c r="O129" s="7">
        <v>-2</v>
      </c>
      <c r="P129" t="s">
        <v>842</v>
      </c>
      <c r="U129" s="48"/>
      <c r="W129" s="6"/>
      <c r="X129" s="6"/>
      <c r="Y129" s="7"/>
      <c r="Z129" s="6"/>
      <c r="AA129" s="6"/>
      <c r="AB129" s="7"/>
      <c r="AC129" s="6"/>
      <c r="AD129" s="6"/>
      <c r="AE129" s="7"/>
      <c r="AF129" s="7"/>
      <c r="AG129" s="7"/>
      <c r="AH129" s="7"/>
      <c r="AI129" s="7"/>
      <c r="AJ129" s="7"/>
      <c r="AK129" s="7"/>
      <c r="AR129" s="6">
        <v>42</v>
      </c>
      <c r="AS129" s="6">
        <v>40</v>
      </c>
      <c r="AT129" s="7">
        <f>AR129-AS129</f>
        <v>2</v>
      </c>
      <c r="AU129" s="4" t="s">
        <v>871</v>
      </c>
      <c r="BC129" t="str">
        <f t="shared" si="4"/>
        <v/>
      </c>
    </row>
    <row r="130" spans="2:55" x14ac:dyDescent="0.25">
      <c r="B130" t="s">
        <v>297</v>
      </c>
      <c r="C130" s="9" t="s">
        <v>593</v>
      </c>
      <c r="D130" s="39">
        <v>40457</v>
      </c>
      <c r="F130" t="s">
        <v>821</v>
      </c>
      <c r="G130" s="2" t="s">
        <v>196</v>
      </c>
      <c r="H130" s="6">
        <v>42</v>
      </c>
      <c r="I130" s="7">
        <v>0</v>
      </c>
      <c r="J130" s="6">
        <v>38</v>
      </c>
      <c r="K130" s="7">
        <v>-2</v>
      </c>
      <c r="L130" s="6">
        <v>12</v>
      </c>
      <c r="M130" s="7">
        <v>1</v>
      </c>
      <c r="N130" s="6">
        <v>4</v>
      </c>
      <c r="O130" s="7">
        <v>2</v>
      </c>
      <c r="P130" t="s">
        <v>842</v>
      </c>
      <c r="U130" s="48"/>
      <c r="W130" s="6">
        <v>57</v>
      </c>
      <c r="X130" s="6">
        <v>36</v>
      </c>
      <c r="Y130" s="7">
        <f>W130-X130</f>
        <v>21</v>
      </c>
      <c r="Z130" s="6"/>
      <c r="AA130" s="6"/>
      <c r="AB130" s="7"/>
      <c r="AC130" s="6"/>
      <c r="AD130" s="6"/>
      <c r="AE130" s="7"/>
      <c r="AF130" s="7"/>
      <c r="AG130" s="7"/>
      <c r="AH130" s="7"/>
      <c r="AI130" s="7"/>
      <c r="AJ130" s="7"/>
      <c r="AK130" s="7"/>
      <c r="AL130" s="4" t="s">
        <v>930</v>
      </c>
      <c r="AR130" s="6">
        <v>43</v>
      </c>
      <c r="AS130" s="6">
        <v>40</v>
      </c>
      <c r="AT130" s="7">
        <f>AR130-AS130</f>
        <v>3</v>
      </c>
      <c r="AU130" s="4" t="s">
        <v>871</v>
      </c>
      <c r="BC130" t="str">
        <f t="shared" si="4"/>
        <v/>
      </c>
    </row>
    <row r="131" spans="2:55" x14ac:dyDescent="0.25">
      <c r="B131" t="s">
        <v>297</v>
      </c>
      <c r="C131" s="9" t="s">
        <v>593</v>
      </c>
      <c r="D131" s="39">
        <v>40457</v>
      </c>
      <c r="E131">
        <v>10</v>
      </c>
      <c r="F131" t="s">
        <v>678</v>
      </c>
      <c r="G131" s="2" t="s">
        <v>194</v>
      </c>
      <c r="H131" s="6">
        <v>38</v>
      </c>
      <c r="I131" s="7">
        <v>3</v>
      </c>
      <c r="J131" s="6">
        <v>34</v>
      </c>
      <c r="K131" s="7">
        <v>-3</v>
      </c>
      <c r="L131" s="6">
        <v>18</v>
      </c>
      <c r="M131" s="7">
        <v>0</v>
      </c>
      <c r="N131" s="6">
        <v>4</v>
      </c>
      <c r="O131" s="7">
        <v>6</v>
      </c>
      <c r="P131" t="s">
        <v>639</v>
      </c>
      <c r="U131" s="48"/>
      <c r="W131" s="6"/>
      <c r="X131" s="6"/>
      <c r="Y131" s="7"/>
      <c r="Z131" s="6"/>
      <c r="AA131" s="6"/>
      <c r="AB131" s="7"/>
      <c r="AC131" s="6"/>
      <c r="AD131" s="6"/>
      <c r="AE131" s="7"/>
      <c r="AF131" s="7"/>
      <c r="AG131" s="7"/>
      <c r="AH131" s="7"/>
      <c r="AI131" s="7"/>
      <c r="AJ131" s="7"/>
      <c r="AK131" s="7"/>
      <c r="AR131" s="6"/>
      <c r="AS131" s="6"/>
      <c r="AT131" s="7"/>
    </row>
    <row r="132" spans="2:55" x14ac:dyDescent="0.25">
      <c r="B132" t="s">
        <v>297</v>
      </c>
      <c r="C132" s="9" t="s">
        <v>647</v>
      </c>
      <c r="D132" s="39">
        <v>40458</v>
      </c>
      <c r="E132">
        <v>10</v>
      </c>
      <c r="F132" t="s">
        <v>821</v>
      </c>
      <c r="G132" s="2" t="s">
        <v>192</v>
      </c>
      <c r="H132" s="6">
        <v>42</v>
      </c>
      <c r="I132" s="7">
        <v>0</v>
      </c>
      <c r="J132" s="6">
        <v>38</v>
      </c>
      <c r="K132" s="7">
        <v>0</v>
      </c>
      <c r="L132" s="6">
        <v>12</v>
      </c>
      <c r="M132" s="7">
        <v>0</v>
      </c>
      <c r="N132" s="6">
        <v>4</v>
      </c>
      <c r="O132" s="7">
        <v>0</v>
      </c>
      <c r="P132" t="s">
        <v>842</v>
      </c>
      <c r="U132" s="48"/>
      <c r="V132" s="7"/>
      <c r="W132" s="6">
        <v>54</v>
      </c>
      <c r="X132" s="6">
        <v>37</v>
      </c>
      <c r="Y132" s="7">
        <f>W132-X132</f>
        <v>17</v>
      </c>
      <c r="Z132" s="6">
        <v>30</v>
      </c>
      <c r="AA132" s="6">
        <v>22</v>
      </c>
      <c r="AB132" s="7">
        <f>Z132-AA132</f>
        <v>8</v>
      </c>
      <c r="AC132" s="6">
        <v>46</v>
      </c>
      <c r="AD132" s="6">
        <v>40</v>
      </c>
      <c r="AE132" s="7">
        <f>AC132-AD132</f>
        <v>6</v>
      </c>
      <c r="AF132" s="7"/>
      <c r="AG132" s="7"/>
      <c r="AH132" s="7"/>
      <c r="AI132" s="7"/>
      <c r="AJ132" s="7"/>
      <c r="AK132" s="7"/>
      <c r="AL132" s="4" t="s">
        <v>930</v>
      </c>
      <c r="AR132" s="6">
        <v>42</v>
      </c>
      <c r="AS132" s="6">
        <v>42</v>
      </c>
      <c r="AT132" s="7">
        <f>AR132-AS132</f>
        <v>0</v>
      </c>
      <c r="AU132" s="4" t="s">
        <v>871</v>
      </c>
      <c r="BC132" t="str">
        <f t="shared" ref="BC132:BC195" si="7">IF($F132="ICM",$L132,"")</f>
        <v/>
      </c>
    </row>
    <row r="133" spans="2:55" x14ac:dyDescent="0.25">
      <c r="B133" t="s">
        <v>297</v>
      </c>
      <c r="C133" s="9" t="s">
        <v>337</v>
      </c>
      <c r="D133" s="39">
        <v>40461</v>
      </c>
      <c r="F133" t="s">
        <v>821</v>
      </c>
      <c r="G133" s="2" t="s">
        <v>196</v>
      </c>
      <c r="H133" s="6">
        <v>42</v>
      </c>
      <c r="I133" s="7">
        <v>0</v>
      </c>
      <c r="J133" s="6">
        <v>38</v>
      </c>
      <c r="K133" s="7">
        <v>0</v>
      </c>
      <c r="L133" s="6">
        <v>12</v>
      </c>
      <c r="M133" s="7">
        <v>0</v>
      </c>
      <c r="N133" s="6">
        <v>4</v>
      </c>
      <c r="O133" s="7">
        <v>0</v>
      </c>
      <c r="P133" t="s">
        <v>842</v>
      </c>
      <c r="U133" s="48"/>
      <c r="W133" s="6"/>
      <c r="X133" s="6"/>
      <c r="Y133" s="7"/>
      <c r="Z133" s="6"/>
      <c r="AA133" s="6"/>
      <c r="AB133" s="7"/>
      <c r="AC133" s="6"/>
      <c r="AD133" s="6"/>
      <c r="AE133" s="7"/>
      <c r="AF133" s="7"/>
      <c r="AG133" s="7"/>
      <c r="AH133" s="7"/>
      <c r="AI133" s="7"/>
      <c r="AJ133" s="7"/>
      <c r="AK133" s="7"/>
      <c r="AR133" s="6">
        <v>42</v>
      </c>
      <c r="AS133" s="6">
        <v>39</v>
      </c>
      <c r="AT133" s="7">
        <f t="shared" ref="AT133:AT141" si="8">AR133-AS133</f>
        <v>3</v>
      </c>
      <c r="AU133" s="4" t="s">
        <v>871</v>
      </c>
      <c r="BC133" t="str">
        <f t="shared" si="7"/>
        <v/>
      </c>
    </row>
    <row r="134" spans="2:55" x14ac:dyDescent="0.25">
      <c r="B134" t="s">
        <v>297</v>
      </c>
      <c r="C134" s="9" t="s">
        <v>562</v>
      </c>
      <c r="D134" s="39">
        <v>40462</v>
      </c>
      <c r="F134" t="s">
        <v>821</v>
      </c>
      <c r="G134" s="2" t="s">
        <v>196</v>
      </c>
      <c r="H134" s="6">
        <v>43</v>
      </c>
      <c r="I134" s="7">
        <v>1</v>
      </c>
      <c r="J134" s="6">
        <v>36</v>
      </c>
      <c r="K134" s="7">
        <v>-2</v>
      </c>
      <c r="L134" s="6">
        <v>12</v>
      </c>
      <c r="M134" s="7">
        <v>0</v>
      </c>
      <c r="N134" s="6">
        <v>7</v>
      </c>
      <c r="O134" s="7">
        <v>3</v>
      </c>
      <c r="P134" t="s">
        <v>842</v>
      </c>
      <c r="U134" s="48"/>
      <c r="W134" s="6"/>
      <c r="X134" s="6"/>
      <c r="Y134" s="7"/>
      <c r="Z134" s="6"/>
      <c r="AA134" s="6"/>
      <c r="AB134" s="7"/>
      <c r="AC134" s="6"/>
      <c r="AD134" s="6"/>
      <c r="AE134" s="7"/>
      <c r="AF134" s="7"/>
      <c r="AG134" s="7"/>
      <c r="AH134" s="7"/>
      <c r="AI134" s="7"/>
      <c r="AJ134" s="7"/>
      <c r="AK134" s="7"/>
      <c r="AR134" s="6">
        <v>43</v>
      </c>
      <c r="AS134" s="6">
        <v>39</v>
      </c>
      <c r="AT134" s="7">
        <f t="shared" si="8"/>
        <v>4</v>
      </c>
      <c r="AU134" s="4" t="s">
        <v>871</v>
      </c>
      <c r="BC134" t="str">
        <f t="shared" si="7"/>
        <v/>
      </c>
    </row>
    <row r="135" spans="2:55" x14ac:dyDescent="0.25">
      <c r="B135" t="s">
        <v>297</v>
      </c>
      <c r="C135" s="9" t="s">
        <v>340</v>
      </c>
      <c r="D135" s="39">
        <v>40463</v>
      </c>
      <c r="F135" t="s">
        <v>821</v>
      </c>
      <c r="G135" s="2" t="s">
        <v>196</v>
      </c>
      <c r="H135" s="6">
        <v>41</v>
      </c>
      <c r="I135" s="7">
        <v>-2</v>
      </c>
      <c r="J135" s="6">
        <v>40</v>
      </c>
      <c r="K135" s="7">
        <v>4</v>
      </c>
      <c r="L135" s="6">
        <v>11</v>
      </c>
      <c r="M135" s="7">
        <v>-1</v>
      </c>
      <c r="N135" s="6">
        <v>1</v>
      </c>
      <c r="O135" s="7">
        <v>-6</v>
      </c>
      <c r="P135" t="s">
        <v>842</v>
      </c>
      <c r="U135" s="48"/>
      <c r="W135" s="6"/>
      <c r="X135" s="6"/>
      <c r="Y135" s="7"/>
      <c r="Z135" s="6"/>
      <c r="AA135" s="6"/>
      <c r="AB135" s="7"/>
      <c r="AC135" s="6"/>
      <c r="AD135" s="6"/>
      <c r="AE135" s="7"/>
      <c r="AF135" s="7"/>
      <c r="AG135" s="7"/>
      <c r="AH135" s="7"/>
      <c r="AI135" s="7"/>
      <c r="AJ135" s="7"/>
      <c r="AK135" s="7"/>
      <c r="AM135" s="9" t="s">
        <v>946</v>
      </c>
      <c r="AN135" s="9" t="s">
        <v>321</v>
      </c>
      <c r="AO135" s="9" t="s">
        <v>553</v>
      </c>
      <c r="AR135" s="6">
        <v>38</v>
      </c>
      <c r="AS135" s="6">
        <v>45</v>
      </c>
      <c r="AT135" s="7">
        <f t="shared" si="8"/>
        <v>-7</v>
      </c>
      <c r="AU135" s="4" t="s">
        <v>871</v>
      </c>
      <c r="BC135" t="str">
        <f t="shared" si="7"/>
        <v/>
      </c>
    </row>
    <row r="136" spans="2:55" x14ac:dyDescent="0.25">
      <c r="B136" t="s">
        <v>297</v>
      </c>
      <c r="C136" s="9" t="s">
        <v>594</v>
      </c>
      <c r="D136" s="39">
        <v>40464</v>
      </c>
      <c r="F136" t="s">
        <v>821</v>
      </c>
      <c r="G136" s="2" t="s">
        <v>196</v>
      </c>
      <c r="H136" s="6">
        <v>42</v>
      </c>
      <c r="I136" s="7">
        <v>1</v>
      </c>
      <c r="J136" s="6">
        <v>38</v>
      </c>
      <c r="K136" s="7">
        <v>-2</v>
      </c>
      <c r="L136" s="6">
        <v>12</v>
      </c>
      <c r="M136" s="7">
        <v>1</v>
      </c>
      <c r="N136" s="6">
        <v>4</v>
      </c>
      <c r="O136" s="7">
        <v>2</v>
      </c>
      <c r="P136" t="s">
        <v>842</v>
      </c>
      <c r="U136" s="48"/>
      <c r="W136" s="6"/>
      <c r="X136" s="6"/>
      <c r="Y136" s="7"/>
      <c r="Z136" s="6"/>
      <c r="AA136" s="6"/>
      <c r="AB136" s="7"/>
      <c r="AC136" s="6"/>
      <c r="AD136" s="6"/>
      <c r="AE136" s="7"/>
      <c r="AF136" s="7"/>
      <c r="AG136" s="7"/>
      <c r="AH136" s="7"/>
      <c r="AI136" s="7"/>
      <c r="AJ136" s="7"/>
      <c r="AK136" s="7"/>
      <c r="AR136" s="6">
        <v>41</v>
      </c>
      <c r="AS136" s="6">
        <v>41</v>
      </c>
      <c r="AT136" s="7">
        <f t="shared" si="8"/>
        <v>0</v>
      </c>
      <c r="AU136" s="4" t="s">
        <v>871</v>
      </c>
      <c r="BC136" t="str">
        <f t="shared" si="7"/>
        <v/>
      </c>
    </row>
    <row r="137" spans="2:55" x14ac:dyDescent="0.25">
      <c r="B137" t="s">
        <v>297</v>
      </c>
      <c r="C137" s="9" t="s">
        <v>441</v>
      </c>
      <c r="D137" s="39">
        <v>40464</v>
      </c>
      <c r="E137">
        <v>17</v>
      </c>
      <c r="F137" t="s">
        <v>886</v>
      </c>
      <c r="G137" s="2" t="s">
        <v>915</v>
      </c>
      <c r="H137" s="6">
        <v>40</v>
      </c>
      <c r="I137" s="7">
        <v>1</v>
      </c>
      <c r="J137" s="6">
        <v>34</v>
      </c>
      <c r="K137" s="7">
        <v>-2</v>
      </c>
      <c r="L137" s="6">
        <v>14</v>
      </c>
      <c r="M137" s="7">
        <v>-1</v>
      </c>
      <c r="N137" s="6">
        <v>6</v>
      </c>
      <c r="O137" s="7">
        <v>3</v>
      </c>
      <c r="P137" t="s">
        <v>842</v>
      </c>
      <c r="U137" s="48"/>
      <c r="W137" s="6"/>
      <c r="X137" s="6"/>
      <c r="Y137" s="7"/>
      <c r="Z137" s="6"/>
      <c r="AA137" s="6"/>
      <c r="AB137" s="7"/>
      <c r="AC137" s="6"/>
      <c r="AD137" s="6"/>
      <c r="AE137" s="7"/>
      <c r="AF137" s="7"/>
      <c r="AG137" s="7"/>
      <c r="AH137" s="7"/>
      <c r="AI137" s="7"/>
      <c r="AJ137" s="7"/>
      <c r="AK137" s="7"/>
      <c r="AR137" s="6"/>
      <c r="AS137" s="6"/>
      <c r="AT137" s="7"/>
      <c r="BC137" t="str">
        <f t="shared" si="7"/>
        <v/>
      </c>
    </row>
    <row r="138" spans="2:55" x14ac:dyDescent="0.25">
      <c r="B138" t="s">
        <v>297</v>
      </c>
      <c r="C138" s="9" t="s">
        <v>692</v>
      </c>
      <c r="D138" s="39">
        <v>40465</v>
      </c>
      <c r="E138">
        <v>17</v>
      </c>
      <c r="F138" t="s">
        <v>821</v>
      </c>
      <c r="G138" s="2" t="s">
        <v>192</v>
      </c>
      <c r="H138" s="6">
        <v>41</v>
      </c>
      <c r="I138" s="7">
        <v>-1</v>
      </c>
      <c r="J138" s="6">
        <v>39</v>
      </c>
      <c r="K138" s="7">
        <v>1</v>
      </c>
      <c r="L138" s="6">
        <v>11</v>
      </c>
      <c r="M138" s="7">
        <v>-1</v>
      </c>
      <c r="N138" s="6">
        <v>2</v>
      </c>
      <c r="O138" s="7">
        <v>-2</v>
      </c>
      <c r="P138" t="s">
        <v>951</v>
      </c>
      <c r="U138" s="48"/>
      <c r="V138" s="7"/>
      <c r="W138" s="6">
        <v>52</v>
      </c>
      <c r="X138" s="6">
        <v>41</v>
      </c>
      <c r="Y138" s="7">
        <f>W138-X138</f>
        <v>11</v>
      </c>
      <c r="Z138" s="6">
        <v>38</v>
      </c>
      <c r="AA138" s="6">
        <v>20</v>
      </c>
      <c r="AB138" s="7">
        <f>Z138-AA138</f>
        <v>18</v>
      </c>
      <c r="AC138" s="6">
        <v>41</v>
      </c>
      <c r="AD138" s="6">
        <v>47</v>
      </c>
      <c r="AE138" s="7">
        <f>AC138-AD138</f>
        <v>-6</v>
      </c>
      <c r="AF138" s="7"/>
      <c r="AG138" s="7"/>
      <c r="AH138" s="7"/>
      <c r="AI138" s="7"/>
      <c r="AJ138" s="7"/>
      <c r="AK138" s="7"/>
      <c r="AL138" s="4" t="s">
        <v>930</v>
      </c>
      <c r="AR138" s="6">
        <v>38</v>
      </c>
      <c r="AS138" s="6">
        <v>44</v>
      </c>
      <c r="AT138" s="7">
        <f t="shared" si="8"/>
        <v>-6</v>
      </c>
      <c r="AU138" s="4" t="s">
        <v>871</v>
      </c>
      <c r="BC138" t="str">
        <f t="shared" si="7"/>
        <v/>
      </c>
    </row>
    <row r="139" spans="2:55" x14ac:dyDescent="0.25">
      <c r="B139" t="s">
        <v>297</v>
      </c>
      <c r="C139" s="9" t="s">
        <v>319</v>
      </c>
      <c r="D139" s="39">
        <v>40466</v>
      </c>
      <c r="E139">
        <v>19</v>
      </c>
      <c r="F139" t="s">
        <v>577</v>
      </c>
      <c r="G139" s="2" t="s">
        <v>165</v>
      </c>
      <c r="H139" s="6">
        <v>39</v>
      </c>
      <c r="I139" s="7">
        <v>2</v>
      </c>
      <c r="J139" s="6">
        <v>36</v>
      </c>
      <c r="K139" s="7">
        <v>-1</v>
      </c>
      <c r="L139" s="6">
        <v>14</v>
      </c>
      <c r="M139" s="7">
        <v>-1</v>
      </c>
      <c r="N139" s="6">
        <v>3</v>
      </c>
      <c r="O139" s="7">
        <v>3</v>
      </c>
      <c r="P139" t="s">
        <v>639</v>
      </c>
      <c r="Q139" t="s">
        <v>840</v>
      </c>
      <c r="U139" s="48"/>
      <c r="W139" s="6">
        <v>52</v>
      </c>
      <c r="X139" s="6">
        <v>37</v>
      </c>
      <c r="Y139" s="7">
        <f>W139-X139</f>
        <v>15</v>
      </c>
      <c r="Z139" s="6">
        <v>41</v>
      </c>
      <c r="AA139" s="6">
        <v>22</v>
      </c>
      <c r="AB139" s="7">
        <f>Z139-AA139</f>
        <v>19</v>
      </c>
      <c r="AC139" s="6">
        <v>45</v>
      </c>
      <c r="AD139" s="6">
        <v>40</v>
      </c>
      <c r="AE139" s="7">
        <f>AC139-AD139</f>
        <v>5</v>
      </c>
      <c r="AF139" s="7"/>
      <c r="AG139" s="7"/>
      <c r="AH139" s="7"/>
      <c r="AI139" s="7"/>
      <c r="AJ139" s="7"/>
      <c r="AK139" s="7"/>
      <c r="AL139" s="4" t="s">
        <v>936</v>
      </c>
      <c r="AR139" s="6">
        <v>45</v>
      </c>
      <c r="AS139" s="6">
        <v>42</v>
      </c>
      <c r="AT139" s="7">
        <f t="shared" si="8"/>
        <v>3</v>
      </c>
      <c r="AU139" s="4" t="s">
        <v>937</v>
      </c>
      <c r="BC139" t="str">
        <f t="shared" si="7"/>
        <v/>
      </c>
    </row>
    <row r="140" spans="2:55" x14ac:dyDescent="0.25">
      <c r="B140" t="s">
        <v>297</v>
      </c>
      <c r="C140" s="9" t="s">
        <v>596</v>
      </c>
      <c r="D140" s="39">
        <v>40468</v>
      </c>
      <c r="F140" t="s">
        <v>821</v>
      </c>
      <c r="G140" s="2" t="s">
        <v>196</v>
      </c>
      <c r="H140" s="6">
        <v>41</v>
      </c>
      <c r="I140" s="7">
        <v>0</v>
      </c>
      <c r="J140" s="6">
        <v>39</v>
      </c>
      <c r="K140" s="7">
        <v>0</v>
      </c>
      <c r="L140" s="6">
        <v>12</v>
      </c>
      <c r="M140" s="7">
        <v>1</v>
      </c>
      <c r="N140" s="6">
        <v>2</v>
      </c>
      <c r="O140" s="7">
        <v>0</v>
      </c>
      <c r="P140" t="s">
        <v>951</v>
      </c>
      <c r="U140" s="48"/>
      <c r="W140" s="6"/>
      <c r="X140" s="6"/>
      <c r="Y140" s="7"/>
      <c r="Z140" s="6"/>
      <c r="AA140" s="6"/>
      <c r="AB140" s="7"/>
      <c r="AC140" s="6"/>
      <c r="AD140" s="6"/>
      <c r="AE140" s="7"/>
      <c r="AF140" s="7"/>
      <c r="AG140" s="7"/>
      <c r="AH140" s="7"/>
      <c r="AI140" s="7"/>
      <c r="AJ140" s="7"/>
      <c r="AK140" s="7"/>
      <c r="AR140" s="6">
        <v>40</v>
      </c>
      <c r="AS140" s="6">
        <v>42</v>
      </c>
      <c r="AT140" s="7">
        <f t="shared" si="8"/>
        <v>-2</v>
      </c>
      <c r="AU140" s="4" t="s">
        <v>871</v>
      </c>
      <c r="BC140" t="str">
        <f t="shared" si="7"/>
        <v/>
      </c>
    </row>
    <row r="141" spans="2:55" x14ac:dyDescent="0.25">
      <c r="B141" t="s">
        <v>297</v>
      </c>
      <c r="C141" s="9" t="s">
        <v>564</v>
      </c>
      <c r="D141" s="39">
        <v>40469</v>
      </c>
      <c r="F141" t="s">
        <v>821</v>
      </c>
      <c r="G141" s="2" t="s">
        <v>196</v>
      </c>
      <c r="H141" s="6">
        <v>42</v>
      </c>
      <c r="I141" s="7">
        <v>1</v>
      </c>
      <c r="J141" s="6">
        <v>39</v>
      </c>
      <c r="K141" s="7">
        <v>0</v>
      </c>
      <c r="L141" s="6">
        <v>11</v>
      </c>
      <c r="M141" s="7">
        <v>-1</v>
      </c>
      <c r="N141" s="6">
        <v>3</v>
      </c>
      <c r="O141" s="7">
        <v>1</v>
      </c>
      <c r="P141" t="s">
        <v>951</v>
      </c>
      <c r="U141" s="48"/>
      <c r="W141" s="6"/>
      <c r="X141" s="6"/>
      <c r="Y141" s="7"/>
      <c r="Z141" s="6"/>
      <c r="AA141" s="6"/>
      <c r="AB141" s="7"/>
      <c r="AC141" s="6"/>
      <c r="AD141" s="6"/>
      <c r="AE141" s="7"/>
      <c r="AF141" s="7"/>
      <c r="AG141" s="7"/>
      <c r="AH141" s="7"/>
      <c r="AI141" s="7"/>
      <c r="AJ141" s="7"/>
      <c r="AK141" s="7"/>
      <c r="AR141" s="6">
        <v>41</v>
      </c>
      <c r="AS141" s="6">
        <v>42</v>
      </c>
      <c r="AT141" s="7">
        <f t="shared" si="8"/>
        <v>-1</v>
      </c>
      <c r="AU141" s="4" t="s">
        <v>871</v>
      </c>
      <c r="BC141" t="str">
        <f t="shared" si="7"/>
        <v/>
      </c>
    </row>
    <row r="142" spans="2:55" x14ac:dyDescent="0.25">
      <c r="B142" t="s">
        <v>297</v>
      </c>
      <c r="C142" s="9" t="s">
        <v>641</v>
      </c>
      <c r="D142" s="39">
        <v>40470</v>
      </c>
      <c r="F142" t="s">
        <v>821</v>
      </c>
      <c r="G142" s="2" t="s">
        <v>196</v>
      </c>
      <c r="H142" s="6">
        <v>41</v>
      </c>
      <c r="I142" s="7">
        <v>-1</v>
      </c>
      <c r="J142" s="6">
        <v>39</v>
      </c>
      <c r="K142" s="7">
        <v>0</v>
      </c>
      <c r="L142" s="6">
        <v>11</v>
      </c>
      <c r="M142" s="7">
        <v>0</v>
      </c>
      <c r="N142" s="6">
        <v>2</v>
      </c>
      <c r="O142" s="7">
        <v>-1</v>
      </c>
      <c r="P142" t="s">
        <v>951</v>
      </c>
      <c r="U142" s="48"/>
      <c r="W142" s="6"/>
      <c r="X142" s="6"/>
      <c r="Y142" s="7"/>
      <c r="Z142" s="6"/>
      <c r="AA142" s="6"/>
      <c r="AB142" s="7"/>
      <c r="AC142" s="6"/>
      <c r="AD142" s="6"/>
      <c r="AE142" s="7"/>
      <c r="AF142" s="7"/>
      <c r="AG142" s="7"/>
      <c r="AH142" s="7"/>
      <c r="AI142" s="7"/>
      <c r="AJ142" s="7"/>
      <c r="AK142" s="7"/>
      <c r="AR142" s="6">
        <v>39</v>
      </c>
      <c r="AS142" s="6">
        <v>44</v>
      </c>
      <c r="AT142" s="7">
        <f>AR142-AS142</f>
        <v>-5</v>
      </c>
      <c r="AU142" s="4" t="s">
        <v>871</v>
      </c>
      <c r="BC142" t="str">
        <f t="shared" si="7"/>
        <v/>
      </c>
    </row>
    <row r="143" spans="2:55" x14ac:dyDescent="0.25">
      <c r="B143" t="s">
        <v>297</v>
      </c>
      <c r="C143" s="9" t="s">
        <v>598</v>
      </c>
      <c r="D143" s="39">
        <v>40471</v>
      </c>
      <c r="F143" t="s">
        <v>821</v>
      </c>
      <c r="G143" s="2" t="s">
        <v>196</v>
      </c>
      <c r="H143" s="6">
        <v>41</v>
      </c>
      <c r="I143" s="7">
        <v>0</v>
      </c>
      <c r="J143" s="6">
        <v>40</v>
      </c>
      <c r="K143" s="7">
        <v>1</v>
      </c>
      <c r="L143" s="6">
        <v>10</v>
      </c>
      <c r="M143" s="7">
        <v>-1</v>
      </c>
      <c r="N143" s="6">
        <v>1</v>
      </c>
      <c r="O143" s="7">
        <v>-1</v>
      </c>
      <c r="P143" t="s">
        <v>951</v>
      </c>
      <c r="U143" s="48"/>
      <c r="W143" s="6"/>
      <c r="X143" s="6"/>
      <c r="Y143" s="7"/>
      <c r="Z143" s="6"/>
      <c r="AA143" s="6"/>
      <c r="AB143" s="7"/>
      <c r="AC143" s="6"/>
      <c r="AD143" s="6"/>
      <c r="AE143" s="7"/>
      <c r="AF143" s="7"/>
      <c r="AG143" s="7"/>
      <c r="AH143" s="7"/>
      <c r="AI143" s="7"/>
      <c r="AJ143" s="7"/>
      <c r="AK143" s="7"/>
      <c r="AR143" s="6">
        <v>40</v>
      </c>
      <c r="AS143" s="6">
        <v>45</v>
      </c>
      <c r="AT143" s="7">
        <f>AR143-AS143</f>
        <v>-5</v>
      </c>
      <c r="AU143" s="4" t="s">
        <v>871</v>
      </c>
      <c r="BC143" t="str">
        <f t="shared" si="7"/>
        <v/>
      </c>
    </row>
    <row r="144" spans="2:55" x14ac:dyDescent="0.25">
      <c r="B144" t="s">
        <v>297</v>
      </c>
      <c r="C144" s="9" t="s">
        <v>434</v>
      </c>
      <c r="D144" s="39">
        <v>40472</v>
      </c>
      <c r="E144">
        <v>24</v>
      </c>
      <c r="F144" s="3" t="s">
        <v>678</v>
      </c>
      <c r="G144" s="2" t="s">
        <v>136</v>
      </c>
      <c r="H144" s="6">
        <v>40</v>
      </c>
      <c r="I144" s="7">
        <v>2</v>
      </c>
      <c r="J144" s="6">
        <v>36</v>
      </c>
      <c r="K144" s="7">
        <v>2</v>
      </c>
      <c r="L144" s="6">
        <v>16</v>
      </c>
      <c r="M144" s="7">
        <v>-2</v>
      </c>
      <c r="N144" s="6">
        <v>4</v>
      </c>
      <c r="O144" s="7">
        <v>0</v>
      </c>
      <c r="P144" t="s">
        <v>639</v>
      </c>
      <c r="U144" s="48"/>
      <c r="W144" s="6"/>
      <c r="X144" s="6"/>
      <c r="Y144" s="7"/>
      <c r="Z144" s="6"/>
      <c r="AA144" s="6"/>
      <c r="AB144" s="7"/>
      <c r="AC144" s="6"/>
      <c r="AD144" s="6"/>
      <c r="AE144" s="7"/>
      <c r="AF144" s="7"/>
      <c r="AG144" s="7"/>
      <c r="AH144" s="7"/>
      <c r="AI144" s="7"/>
      <c r="AJ144" s="7"/>
      <c r="AK144" s="7"/>
      <c r="AR144" s="6"/>
      <c r="AS144" s="6"/>
      <c r="AT144" s="7"/>
    </row>
    <row r="145" spans="2:55" x14ac:dyDescent="0.25">
      <c r="B145" t="s">
        <v>297</v>
      </c>
      <c r="C145" s="9" t="s">
        <v>434</v>
      </c>
      <c r="D145" s="39">
        <v>40472</v>
      </c>
      <c r="E145">
        <v>24</v>
      </c>
      <c r="F145" s="3" t="s">
        <v>821</v>
      </c>
      <c r="G145" s="2" t="s">
        <v>192</v>
      </c>
      <c r="H145" s="6">
        <v>41</v>
      </c>
      <c r="I145" s="7">
        <v>0</v>
      </c>
      <c r="J145" s="6">
        <v>40</v>
      </c>
      <c r="K145" s="7">
        <v>0</v>
      </c>
      <c r="L145" s="6">
        <v>10</v>
      </c>
      <c r="M145" s="7">
        <v>0</v>
      </c>
      <c r="N145" s="6">
        <v>1</v>
      </c>
      <c r="O145" s="7">
        <v>0</v>
      </c>
      <c r="P145" t="s">
        <v>951</v>
      </c>
      <c r="U145" s="48"/>
      <c r="V145" s="7"/>
      <c r="W145" s="6">
        <v>52</v>
      </c>
      <c r="X145" s="6">
        <v>41</v>
      </c>
      <c r="Y145" s="7">
        <f>W145-X145</f>
        <v>11</v>
      </c>
      <c r="Z145" s="6">
        <v>35</v>
      </c>
      <c r="AA145" s="6">
        <v>26</v>
      </c>
      <c r="AB145" s="7">
        <f>Z145-AA145</f>
        <v>9</v>
      </c>
      <c r="AC145" s="6">
        <v>41</v>
      </c>
      <c r="AD145" s="6">
        <v>45</v>
      </c>
      <c r="AE145" s="7">
        <f>AC145-AD145</f>
        <v>-4</v>
      </c>
      <c r="AF145" s="7"/>
      <c r="AG145" s="7"/>
      <c r="AH145" s="7"/>
      <c r="AI145" s="7"/>
      <c r="AJ145" s="7"/>
      <c r="AK145" s="7"/>
      <c r="AL145" s="4" t="s">
        <v>930</v>
      </c>
      <c r="AR145" s="6">
        <v>39</v>
      </c>
      <c r="AS145" s="6">
        <v>46</v>
      </c>
      <c r="AT145" s="7">
        <f>AR145-AS145</f>
        <v>-7</v>
      </c>
      <c r="AU145" s="4" t="s">
        <v>871</v>
      </c>
      <c r="BC145" t="str">
        <f t="shared" si="7"/>
        <v/>
      </c>
    </row>
    <row r="146" spans="2:55" x14ac:dyDescent="0.25">
      <c r="B146" t="s">
        <v>297</v>
      </c>
      <c r="C146" s="9" t="s">
        <v>434</v>
      </c>
      <c r="D146" s="39">
        <v>40472</v>
      </c>
      <c r="E146">
        <v>24</v>
      </c>
      <c r="F146" s="3" t="s">
        <v>844</v>
      </c>
      <c r="G146" s="2" t="s">
        <v>124</v>
      </c>
      <c r="H146" s="6">
        <v>35</v>
      </c>
      <c r="J146" s="6">
        <v>37</v>
      </c>
      <c r="L146" s="6">
        <v>10</v>
      </c>
      <c r="N146" s="6">
        <v>-2</v>
      </c>
      <c r="P146" t="s">
        <v>842</v>
      </c>
      <c r="U146" s="48"/>
      <c r="W146" s="6"/>
      <c r="X146" s="6"/>
      <c r="Y146" s="7"/>
      <c r="Z146" s="6"/>
      <c r="AA146" s="6"/>
      <c r="AB146" s="7"/>
      <c r="AC146" s="6"/>
      <c r="AD146" s="6"/>
      <c r="AE146" s="7"/>
      <c r="AF146" s="7"/>
      <c r="AG146" s="7"/>
      <c r="AH146" s="7"/>
      <c r="AI146" s="7"/>
      <c r="AJ146" s="7"/>
      <c r="AK146" s="7"/>
      <c r="AR146" s="6"/>
      <c r="AS146" s="6"/>
      <c r="AT146" s="7"/>
      <c r="BC146" t="str">
        <f t="shared" si="7"/>
        <v/>
      </c>
    </row>
    <row r="147" spans="2:55" x14ac:dyDescent="0.25">
      <c r="B147" t="s">
        <v>297</v>
      </c>
      <c r="C147" s="9" t="s">
        <v>688</v>
      </c>
      <c r="D147" s="39">
        <v>40473</v>
      </c>
      <c r="E147">
        <v>26</v>
      </c>
      <c r="F147" s="3" t="s">
        <v>678</v>
      </c>
      <c r="G147" s="2" t="s">
        <v>82</v>
      </c>
      <c r="H147" s="6">
        <v>39</v>
      </c>
      <c r="I147" s="7">
        <v>-1</v>
      </c>
      <c r="J147" s="6">
        <v>36</v>
      </c>
      <c r="K147" s="7">
        <v>0</v>
      </c>
      <c r="L147" s="6">
        <v>16</v>
      </c>
      <c r="M147" s="7">
        <v>0</v>
      </c>
      <c r="N147" s="6">
        <v>3</v>
      </c>
      <c r="O147" s="7">
        <v>-1</v>
      </c>
      <c r="P147" t="s">
        <v>639</v>
      </c>
      <c r="U147" s="48"/>
      <c r="W147" s="6"/>
      <c r="X147" s="6"/>
      <c r="Z147" s="6"/>
      <c r="AA147" s="6"/>
      <c r="AB147" s="7"/>
      <c r="AC147" s="6"/>
      <c r="AD147" s="6"/>
      <c r="AE147" s="7"/>
      <c r="AF147" s="7"/>
      <c r="AG147" s="7"/>
      <c r="AH147" s="7"/>
      <c r="AI147" s="7"/>
      <c r="AJ147" s="7"/>
      <c r="AK147" s="7"/>
      <c r="AR147" s="6"/>
      <c r="AS147" s="6"/>
      <c r="AT147" s="7"/>
    </row>
    <row r="148" spans="2:55" x14ac:dyDescent="0.25">
      <c r="B148" t="s">
        <v>297</v>
      </c>
      <c r="C148" s="9" t="s">
        <v>688</v>
      </c>
      <c r="D148" s="39">
        <v>40473</v>
      </c>
      <c r="E148">
        <v>26</v>
      </c>
      <c r="F148" s="3" t="s">
        <v>830</v>
      </c>
      <c r="G148" s="2" t="s">
        <v>224</v>
      </c>
      <c r="H148" s="6">
        <v>37</v>
      </c>
      <c r="J148" s="6">
        <v>38</v>
      </c>
      <c r="L148" s="6">
        <v>15</v>
      </c>
      <c r="N148" s="6">
        <v>-1</v>
      </c>
      <c r="P148" t="s">
        <v>639</v>
      </c>
      <c r="U148" s="48"/>
      <c r="W148" s="6"/>
      <c r="X148" s="6"/>
      <c r="Z148" s="6"/>
      <c r="AA148" s="6"/>
      <c r="AB148" s="7"/>
      <c r="AC148" s="6"/>
      <c r="AD148" s="6"/>
      <c r="AE148" s="7"/>
      <c r="AR148" s="6"/>
      <c r="AS148" s="6"/>
      <c r="AT148" s="7"/>
      <c r="BC148" t="str">
        <f t="shared" si="7"/>
        <v/>
      </c>
    </row>
    <row r="149" spans="2:55" x14ac:dyDescent="0.25">
      <c r="B149" t="s">
        <v>297</v>
      </c>
      <c r="C149" s="9" t="s">
        <v>432</v>
      </c>
      <c r="D149" s="39">
        <v>40475</v>
      </c>
      <c r="F149" s="3" t="s">
        <v>821</v>
      </c>
      <c r="G149" s="2" t="s">
        <v>196</v>
      </c>
      <c r="H149" s="6">
        <v>40</v>
      </c>
      <c r="I149" s="7">
        <v>-1</v>
      </c>
      <c r="J149" s="6">
        <v>40</v>
      </c>
      <c r="K149" s="7">
        <v>0</v>
      </c>
      <c r="L149" s="6">
        <v>11</v>
      </c>
      <c r="M149" s="7">
        <v>1</v>
      </c>
      <c r="N149" s="6">
        <v>0</v>
      </c>
      <c r="O149" s="7">
        <v>-1</v>
      </c>
      <c r="P149" t="s">
        <v>842</v>
      </c>
      <c r="U149" s="48"/>
      <c r="W149" s="6"/>
      <c r="X149" s="6"/>
      <c r="Z149" s="6"/>
      <c r="AA149" s="6"/>
      <c r="AB149" s="7"/>
      <c r="AC149" s="6"/>
      <c r="AD149" s="6"/>
      <c r="AE149" s="7"/>
      <c r="AR149" s="6">
        <v>39</v>
      </c>
      <c r="AS149" s="6">
        <v>45</v>
      </c>
      <c r="AT149" s="7">
        <f>AR149-AS149</f>
        <v>-6</v>
      </c>
      <c r="AU149" s="4" t="s">
        <v>871</v>
      </c>
      <c r="BC149" t="str">
        <f t="shared" si="7"/>
        <v/>
      </c>
    </row>
    <row r="150" spans="2:55" x14ac:dyDescent="0.25">
      <c r="B150" t="s">
        <v>297</v>
      </c>
      <c r="C150" s="9" t="s">
        <v>579</v>
      </c>
      <c r="D150" s="39">
        <v>40476</v>
      </c>
      <c r="F150" s="3" t="s">
        <v>821</v>
      </c>
      <c r="G150" s="2" t="s">
        <v>196</v>
      </c>
      <c r="H150" s="6">
        <v>40</v>
      </c>
      <c r="I150" s="7">
        <v>0</v>
      </c>
      <c r="J150" s="6">
        <v>38</v>
      </c>
      <c r="K150" s="7">
        <v>-2</v>
      </c>
      <c r="L150" s="6">
        <v>12</v>
      </c>
      <c r="M150" s="7">
        <v>1</v>
      </c>
      <c r="N150" s="6">
        <v>2</v>
      </c>
      <c r="O150" s="7">
        <v>2</v>
      </c>
      <c r="P150" t="s">
        <v>842</v>
      </c>
      <c r="U150" s="48"/>
      <c r="W150" s="6"/>
      <c r="X150" s="6"/>
      <c r="Z150" s="6"/>
      <c r="AA150" s="6"/>
      <c r="AB150" s="7"/>
      <c r="AC150" s="6"/>
      <c r="AD150" s="6"/>
      <c r="AE150" s="7"/>
      <c r="AR150" s="6">
        <v>41</v>
      </c>
      <c r="AS150" s="6">
        <v>44</v>
      </c>
      <c r="AT150" s="7">
        <f>AR150-AS150</f>
        <v>-3</v>
      </c>
      <c r="AU150" s="4" t="s">
        <v>871</v>
      </c>
      <c r="BC150" t="str">
        <f t="shared" si="7"/>
        <v/>
      </c>
    </row>
    <row r="151" spans="2:55" x14ac:dyDescent="0.25">
      <c r="B151" t="s">
        <v>297</v>
      </c>
      <c r="C151" s="9" t="s">
        <v>558</v>
      </c>
      <c r="D151" s="39">
        <v>40477</v>
      </c>
      <c r="F151" s="3" t="s">
        <v>821</v>
      </c>
      <c r="G151" s="2" t="s">
        <v>196</v>
      </c>
      <c r="H151" s="6">
        <v>41</v>
      </c>
      <c r="I151" s="7">
        <v>1</v>
      </c>
      <c r="J151" s="6">
        <v>39</v>
      </c>
      <c r="K151" s="7">
        <v>1</v>
      </c>
      <c r="L151" s="6">
        <v>12</v>
      </c>
      <c r="M151" s="7">
        <v>0</v>
      </c>
      <c r="N151" s="6">
        <v>2</v>
      </c>
      <c r="O151" s="7">
        <v>0</v>
      </c>
      <c r="P151" t="s">
        <v>842</v>
      </c>
      <c r="U151" s="48"/>
      <c r="W151" s="6"/>
      <c r="X151" s="6"/>
      <c r="Z151" s="6"/>
      <c r="AA151" s="6"/>
      <c r="AB151" s="7"/>
      <c r="AC151" s="6"/>
      <c r="AD151" s="6"/>
      <c r="AE151" s="7"/>
      <c r="AM151" s="9" t="s">
        <v>946</v>
      </c>
      <c r="AN151" s="9" t="s">
        <v>698</v>
      </c>
      <c r="AO151" s="9" t="s">
        <v>377</v>
      </c>
      <c r="AR151" s="6">
        <v>40</v>
      </c>
      <c r="AS151" s="6">
        <v>44</v>
      </c>
      <c r="AT151" s="7">
        <f>AR151-AS151</f>
        <v>-4</v>
      </c>
      <c r="AU151" s="4" t="s">
        <v>871</v>
      </c>
      <c r="BC151" t="str">
        <f t="shared" si="7"/>
        <v/>
      </c>
    </row>
    <row r="152" spans="2:55" x14ac:dyDescent="0.25">
      <c r="B152" t="s">
        <v>297</v>
      </c>
      <c r="C152" s="9" t="s">
        <v>602</v>
      </c>
      <c r="D152" s="39">
        <v>40478</v>
      </c>
      <c r="F152" s="3" t="s">
        <v>821</v>
      </c>
      <c r="G152" s="2" t="s">
        <v>196</v>
      </c>
      <c r="H152" s="6">
        <v>41</v>
      </c>
      <c r="I152" s="7">
        <v>0</v>
      </c>
      <c r="J152" s="6">
        <v>39</v>
      </c>
      <c r="K152" s="7">
        <v>0</v>
      </c>
      <c r="L152" s="6">
        <v>11</v>
      </c>
      <c r="M152" s="7">
        <v>-1</v>
      </c>
      <c r="N152" s="6">
        <v>2</v>
      </c>
      <c r="O152" s="7">
        <v>0</v>
      </c>
      <c r="P152" t="s">
        <v>842</v>
      </c>
      <c r="U152" s="48"/>
      <c r="W152" s="6"/>
      <c r="X152" s="6"/>
      <c r="Z152" s="6"/>
      <c r="AA152" s="6"/>
      <c r="AB152" s="7"/>
      <c r="AC152" s="6"/>
      <c r="AD152" s="6"/>
      <c r="AE152" s="7"/>
      <c r="AR152" s="6">
        <v>42</v>
      </c>
      <c r="AS152" s="6">
        <v>43</v>
      </c>
      <c r="AT152" s="7">
        <f t="shared" ref="AT152:AT157" si="9">AR152-AS152</f>
        <v>-1</v>
      </c>
      <c r="AU152" s="4" t="s">
        <v>871</v>
      </c>
      <c r="BC152" t="str">
        <f t="shared" si="7"/>
        <v/>
      </c>
    </row>
    <row r="153" spans="2:55" x14ac:dyDescent="0.25">
      <c r="B153" t="s">
        <v>297</v>
      </c>
      <c r="C153" s="9" t="s">
        <v>602</v>
      </c>
      <c r="D153" s="39">
        <v>40478</v>
      </c>
      <c r="E153">
        <v>1</v>
      </c>
      <c r="F153" s="3" t="s">
        <v>905</v>
      </c>
      <c r="G153" s="2"/>
      <c r="H153" s="6">
        <v>35</v>
      </c>
      <c r="I153" s="7">
        <v>0</v>
      </c>
      <c r="J153" s="6">
        <v>37</v>
      </c>
      <c r="K153" s="7">
        <v>-1</v>
      </c>
      <c r="L153" s="6">
        <v>15</v>
      </c>
      <c r="M153" s="7">
        <v>-1</v>
      </c>
      <c r="N153" s="6">
        <v>-2</v>
      </c>
      <c r="O153" s="7">
        <v>1</v>
      </c>
      <c r="P153" t="s">
        <v>842</v>
      </c>
      <c r="U153" s="48"/>
      <c r="W153" s="6">
        <v>49</v>
      </c>
      <c r="X153" s="6">
        <v>42</v>
      </c>
      <c r="Y153" s="7">
        <f>W153-X153</f>
        <v>7</v>
      </c>
      <c r="Z153" s="6"/>
      <c r="AA153" s="6"/>
      <c r="AB153" s="7"/>
      <c r="AC153" s="6">
        <v>44</v>
      </c>
      <c r="AD153" s="6">
        <v>45</v>
      </c>
      <c r="AE153" s="7">
        <f>AC153-AD153</f>
        <v>-1</v>
      </c>
      <c r="AF153" s="7"/>
      <c r="AG153" s="7"/>
      <c r="AH153" s="7"/>
      <c r="AI153" s="7"/>
      <c r="AJ153" s="7"/>
      <c r="AK153" s="7"/>
      <c r="AL153" s="4" t="s">
        <v>933</v>
      </c>
      <c r="AR153" s="6"/>
      <c r="AS153" s="6"/>
      <c r="AT153" s="7"/>
      <c r="BC153" t="str">
        <f t="shared" si="7"/>
        <v/>
      </c>
    </row>
    <row r="154" spans="2:55" x14ac:dyDescent="0.25">
      <c r="B154" t="s">
        <v>297</v>
      </c>
      <c r="C154" s="9" t="s">
        <v>660</v>
      </c>
      <c r="D154" s="39">
        <v>40479</v>
      </c>
      <c r="E154">
        <v>31</v>
      </c>
      <c r="F154" s="3" t="s">
        <v>821</v>
      </c>
      <c r="G154" s="2" t="s">
        <v>192</v>
      </c>
      <c r="H154" s="6">
        <v>42</v>
      </c>
      <c r="I154" s="7">
        <v>1</v>
      </c>
      <c r="J154" s="6">
        <v>37</v>
      </c>
      <c r="K154" s="7">
        <v>-2</v>
      </c>
      <c r="L154" s="6">
        <v>13</v>
      </c>
      <c r="M154" s="7">
        <v>2</v>
      </c>
      <c r="N154" s="6">
        <v>5</v>
      </c>
      <c r="O154" s="7">
        <v>3</v>
      </c>
      <c r="P154" t="s">
        <v>842</v>
      </c>
      <c r="U154" s="48"/>
      <c r="V154" s="7"/>
      <c r="W154" s="6">
        <v>54</v>
      </c>
      <c r="X154" s="6">
        <v>39</v>
      </c>
      <c r="Y154" s="7">
        <f>W154-X154</f>
        <v>15</v>
      </c>
      <c r="Z154" s="6">
        <v>34</v>
      </c>
      <c r="AA154" s="6">
        <v>32</v>
      </c>
      <c r="AB154" s="7">
        <f>Z154-AA154</f>
        <v>2</v>
      </c>
      <c r="AC154" s="6">
        <v>43</v>
      </c>
      <c r="AD154" s="6">
        <v>46</v>
      </c>
      <c r="AE154" s="7">
        <f>AC154-AD154</f>
        <v>-3</v>
      </c>
      <c r="AF154" s="7"/>
      <c r="AG154" s="7"/>
      <c r="AH154" s="7"/>
      <c r="AI154" s="7"/>
      <c r="AJ154" s="7"/>
      <c r="AK154" s="7"/>
      <c r="AL154" s="4" t="s">
        <v>930</v>
      </c>
      <c r="AR154" s="6">
        <v>40</v>
      </c>
      <c r="AS154" s="6">
        <v>44</v>
      </c>
      <c r="AT154" s="7">
        <f t="shared" si="9"/>
        <v>-4</v>
      </c>
      <c r="AU154" s="4" t="s">
        <v>871</v>
      </c>
      <c r="BC154" t="str">
        <f t="shared" si="7"/>
        <v/>
      </c>
    </row>
    <row r="155" spans="2:55" x14ac:dyDescent="0.25">
      <c r="B155" t="s">
        <v>297</v>
      </c>
      <c r="C155" s="9" t="s">
        <v>604</v>
      </c>
      <c r="D155" s="39">
        <v>40480</v>
      </c>
      <c r="F155" s="3" t="s">
        <v>903</v>
      </c>
      <c r="G155" s="2"/>
      <c r="H155" s="6">
        <v>38</v>
      </c>
      <c r="I155" s="7">
        <v>1</v>
      </c>
      <c r="J155" s="6">
        <v>35</v>
      </c>
      <c r="K155" s="7">
        <v>0</v>
      </c>
      <c r="L155" s="6">
        <v>13</v>
      </c>
      <c r="M155" s="7">
        <v>0</v>
      </c>
      <c r="N155" s="6">
        <v>3</v>
      </c>
      <c r="O155" s="7">
        <v>1</v>
      </c>
      <c r="P155" s="3" t="s">
        <v>842</v>
      </c>
      <c r="U155" s="48"/>
      <c r="W155" s="6"/>
      <c r="X155" s="6"/>
      <c r="Y155" s="7"/>
      <c r="Z155" s="6"/>
      <c r="AA155" s="6"/>
      <c r="AB155" s="7"/>
      <c r="AC155" s="6"/>
      <c r="AD155" s="6"/>
      <c r="AE155" s="7"/>
      <c r="AF155" s="7"/>
      <c r="AG155" s="7"/>
      <c r="AH155" s="7"/>
      <c r="AI155" s="7"/>
      <c r="AJ155" s="7"/>
      <c r="AK155" s="7"/>
      <c r="AR155" s="6"/>
      <c r="AS155" s="6"/>
      <c r="AT155" s="7"/>
      <c r="BC155" t="str">
        <f t="shared" si="7"/>
        <v/>
      </c>
    </row>
    <row r="156" spans="2:55" x14ac:dyDescent="0.25">
      <c r="B156" t="s">
        <v>297</v>
      </c>
      <c r="C156" s="9" t="s">
        <v>603</v>
      </c>
      <c r="D156" s="39">
        <v>40480</v>
      </c>
      <c r="E156">
        <v>2</v>
      </c>
      <c r="F156" s="3" t="s">
        <v>886</v>
      </c>
      <c r="G156" s="2" t="s">
        <v>96</v>
      </c>
      <c r="H156" s="6">
        <v>35</v>
      </c>
      <c r="I156" s="7">
        <v>-4</v>
      </c>
      <c r="J156" s="6">
        <v>37</v>
      </c>
      <c r="K156" s="7">
        <v>1</v>
      </c>
      <c r="L156" s="6">
        <v>16</v>
      </c>
      <c r="M156" s="7">
        <v>1</v>
      </c>
      <c r="N156" s="6">
        <v>-2</v>
      </c>
      <c r="O156" s="7">
        <v>-5</v>
      </c>
      <c r="P156" t="s">
        <v>639</v>
      </c>
      <c r="U156" s="48"/>
      <c r="W156" s="6"/>
      <c r="X156" s="6"/>
      <c r="Z156" s="6"/>
      <c r="AA156" s="6"/>
      <c r="AB156" s="7"/>
      <c r="AC156" s="6"/>
      <c r="AD156" s="6"/>
      <c r="AE156" s="7"/>
      <c r="AR156" s="6"/>
      <c r="AS156" s="6"/>
      <c r="AT156" s="7"/>
      <c r="BC156" t="str">
        <f t="shared" si="7"/>
        <v/>
      </c>
    </row>
    <row r="157" spans="2:55" x14ac:dyDescent="0.25">
      <c r="B157" t="s">
        <v>297</v>
      </c>
      <c r="C157" s="9" t="s">
        <v>643</v>
      </c>
      <c r="D157" s="39">
        <v>40482</v>
      </c>
      <c r="F157" s="3" t="s">
        <v>821</v>
      </c>
      <c r="G157" s="2" t="s">
        <v>196</v>
      </c>
      <c r="H157" s="6">
        <v>41</v>
      </c>
      <c r="I157" s="7">
        <v>-1</v>
      </c>
      <c r="J157" s="6">
        <v>39</v>
      </c>
      <c r="K157" s="7">
        <v>2</v>
      </c>
      <c r="L157" s="6">
        <v>11</v>
      </c>
      <c r="M157" s="7">
        <v>-2</v>
      </c>
      <c r="N157" s="6">
        <v>2</v>
      </c>
      <c r="O157" s="7">
        <v>-3</v>
      </c>
      <c r="P157" t="s">
        <v>842</v>
      </c>
      <c r="U157" s="48"/>
      <c r="W157" s="6"/>
      <c r="X157" s="6"/>
      <c r="Z157" s="6"/>
      <c r="AA157" s="6"/>
      <c r="AB157" s="7"/>
      <c r="AC157" s="6"/>
      <c r="AD157" s="6"/>
      <c r="AE157" s="7"/>
      <c r="AR157" s="6">
        <v>41</v>
      </c>
      <c r="AS157" s="6">
        <v>43</v>
      </c>
      <c r="AT157" s="7">
        <f t="shared" si="9"/>
        <v>-2</v>
      </c>
      <c r="AU157" s="4" t="s">
        <v>871</v>
      </c>
      <c r="BC157" t="str">
        <f t="shared" si="7"/>
        <v/>
      </c>
    </row>
    <row r="158" spans="2:55" x14ac:dyDescent="0.25">
      <c r="B158" t="s">
        <v>296</v>
      </c>
      <c r="C158" s="9" t="s">
        <v>339</v>
      </c>
      <c r="D158" s="39">
        <v>40483</v>
      </c>
      <c r="F158" s="3" t="s">
        <v>821</v>
      </c>
      <c r="G158" s="2" t="s">
        <v>196</v>
      </c>
      <c r="H158" s="6">
        <v>41</v>
      </c>
      <c r="I158" s="7">
        <v>0</v>
      </c>
      <c r="J158" s="6">
        <v>40</v>
      </c>
      <c r="K158" s="7">
        <v>1</v>
      </c>
      <c r="L158" s="6">
        <v>11</v>
      </c>
      <c r="M158" s="7">
        <v>0</v>
      </c>
      <c r="N158" s="6">
        <v>1</v>
      </c>
      <c r="O158" s="7">
        <v>-1</v>
      </c>
      <c r="P158" t="s">
        <v>842</v>
      </c>
      <c r="U158" s="48"/>
      <c r="W158" s="6"/>
      <c r="X158" s="6"/>
      <c r="Z158" s="6"/>
      <c r="AA158" s="6"/>
      <c r="AB158" s="7"/>
      <c r="AC158" s="6"/>
      <c r="AD158" s="6"/>
      <c r="AE158" s="7"/>
      <c r="AR158" s="6">
        <v>39</v>
      </c>
      <c r="AS158" s="6">
        <v>44</v>
      </c>
      <c r="AT158" s="7">
        <f t="shared" ref="AT158:AT167" si="10">AR158-AS158</f>
        <v>-5</v>
      </c>
      <c r="AU158" s="4" t="s">
        <v>871</v>
      </c>
      <c r="BC158" t="str">
        <f t="shared" si="7"/>
        <v/>
      </c>
    </row>
    <row r="159" spans="2:55" x14ac:dyDescent="0.25">
      <c r="B159" t="s">
        <v>296</v>
      </c>
      <c r="C159" s="9" t="s">
        <v>571</v>
      </c>
      <c r="D159" s="39">
        <v>40484</v>
      </c>
      <c r="F159" s="3" t="s">
        <v>821</v>
      </c>
      <c r="G159" s="2" t="s">
        <v>196</v>
      </c>
      <c r="H159" s="6">
        <v>40</v>
      </c>
      <c r="I159" s="7">
        <v>-1</v>
      </c>
      <c r="J159" s="6">
        <v>40</v>
      </c>
      <c r="K159" s="7">
        <v>0</v>
      </c>
      <c r="L159" s="6">
        <v>9</v>
      </c>
      <c r="M159" s="7">
        <v>-2</v>
      </c>
      <c r="N159" s="6">
        <v>0</v>
      </c>
      <c r="O159" s="7">
        <v>-1</v>
      </c>
      <c r="P159" t="s">
        <v>842</v>
      </c>
      <c r="U159" s="48"/>
      <c r="W159" s="6"/>
      <c r="X159" s="6"/>
      <c r="Z159" s="6"/>
      <c r="AA159" s="6"/>
      <c r="AB159" s="7"/>
      <c r="AC159" s="6"/>
      <c r="AD159" s="6"/>
      <c r="AE159" s="7"/>
      <c r="AR159" s="6">
        <v>37</v>
      </c>
      <c r="AS159" s="6">
        <v>47</v>
      </c>
      <c r="AT159" s="7">
        <f t="shared" si="10"/>
        <v>-10</v>
      </c>
      <c r="AU159" s="4" t="s">
        <v>871</v>
      </c>
      <c r="BC159" t="str">
        <f t="shared" si="7"/>
        <v/>
      </c>
    </row>
    <row r="160" spans="2:55" x14ac:dyDescent="0.25">
      <c r="B160" t="s">
        <v>296</v>
      </c>
      <c r="C160" s="9" t="s">
        <v>589</v>
      </c>
      <c r="D160" s="39">
        <v>40485</v>
      </c>
      <c r="F160" s="3" t="s">
        <v>821</v>
      </c>
      <c r="G160" s="2" t="s">
        <v>196</v>
      </c>
      <c r="H160" s="6">
        <v>40</v>
      </c>
      <c r="I160" s="7">
        <v>0</v>
      </c>
      <c r="J160" s="6">
        <v>39</v>
      </c>
      <c r="K160" s="7">
        <v>-1</v>
      </c>
      <c r="L160" s="6">
        <v>11</v>
      </c>
      <c r="M160" s="7">
        <v>2</v>
      </c>
      <c r="N160" s="6">
        <v>1</v>
      </c>
      <c r="O160" s="7">
        <v>1</v>
      </c>
      <c r="P160" t="s">
        <v>842</v>
      </c>
      <c r="U160" s="48"/>
      <c r="W160" s="6"/>
      <c r="X160" s="6"/>
      <c r="Z160" s="6"/>
      <c r="AA160" s="6"/>
      <c r="AB160" s="7"/>
      <c r="AC160" s="6"/>
      <c r="AD160" s="6"/>
      <c r="AE160" s="7"/>
      <c r="AR160" s="6">
        <v>37</v>
      </c>
      <c r="AS160" s="6">
        <v>46</v>
      </c>
      <c r="AT160" s="7">
        <f t="shared" si="10"/>
        <v>-9</v>
      </c>
      <c r="AU160" s="4" t="s">
        <v>871</v>
      </c>
      <c r="BC160" t="str">
        <f t="shared" si="7"/>
        <v/>
      </c>
    </row>
    <row r="161" spans="2:55" x14ac:dyDescent="0.25">
      <c r="B161" t="s">
        <v>296</v>
      </c>
      <c r="C161" s="9" t="s">
        <v>694</v>
      </c>
      <c r="D161" s="39">
        <v>40486</v>
      </c>
      <c r="E161">
        <v>7</v>
      </c>
      <c r="F161" s="3" t="s">
        <v>821</v>
      </c>
      <c r="G161" s="2" t="s">
        <v>192</v>
      </c>
      <c r="H161" s="6">
        <v>40</v>
      </c>
      <c r="I161" s="7">
        <v>0</v>
      </c>
      <c r="J161" s="6">
        <v>39</v>
      </c>
      <c r="K161" s="7">
        <v>0</v>
      </c>
      <c r="L161" s="6">
        <v>12</v>
      </c>
      <c r="M161" s="7">
        <v>1</v>
      </c>
      <c r="N161" s="6">
        <v>1</v>
      </c>
      <c r="O161" s="7">
        <v>0</v>
      </c>
      <c r="P161" t="s">
        <v>842</v>
      </c>
      <c r="U161" s="48"/>
      <c r="V161" s="7"/>
      <c r="W161" s="6">
        <v>49</v>
      </c>
      <c r="X161" s="6">
        <v>43</v>
      </c>
      <c r="Y161" s="7">
        <f>W161-X161</f>
        <v>6</v>
      </c>
      <c r="Z161" s="6">
        <v>35</v>
      </c>
      <c r="AA161" s="6">
        <v>31</v>
      </c>
      <c r="AB161" s="7">
        <f>Z161-AA161</f>
        <v>4</v>
      </c>
      <c r="AC161" s="6">
        <v>40</v>
      </c>
      <c r="AD161" s="6">
        <v>50</v>
      </c>
      <c r="AE161" s="7">
        <f>AC161-AD161</f>
        <v>-10</v>
      </c>
      <c r="AF161" s="7"/>
      <c r="AG161" s="7"/>
      <c r="AH161" s="7"/>
      <c r="AI161" s="7"/>
      <c r="AJ161" s="7"/>
      <c r="AK161" s="7"/>
      <c r="AL161" s="4" t="s">
        <v>930</v>
      </c>
      <c r="AR161" s="6">
        <v>38</v>
      </c>
      <c r="AS161" s="6">
        <v>48</v>
      </c>
      <c r="AT161" s="7">
        <f t="shared" si="10"/>
        <v>-10</v>
      </c>
      <c r="AU161" s="4" t="s">
        <v>871</v>
      </c>
      <c r="BC161" t="str">
        <f t="shared" si="7"/>
        <v/>
      </c>
    </row>
    <row r="162" spans="2:55" x14ac:dyDescent="0.25">
      <c r="B162" t="s">
        <v>296</v>
      </c>
      <c r="C162" s="9" t="s">
        <v>647</v>
      </c>
      <c r="D162" s="39">
        <v>40489</v>
      </c>
      <c r="F162" s="3" t="s">
        <v>821</v>
      </c>
      <c r="G162" s="2" t="s">
        <v>196</v>
      </c>
      <c r="H162" s="6">
        <v>42</v>
      </c>
      <c r="I162" s="7">
        <v>2</v>
      </c>
      <c r="J162" s="6">
        <v>39</v>
      </c>
      <c r="K162" s="7">
        <v>0</v>
      </c>
      <c r="L162" s="6">
        <v>11</v>
      </c>
      <c r="M162" s="7">
        <v>-2</v>
      </c>
      <c r="N162" s="6">
        <v>3</v>
      </c>
      <c r="O162" s="7">
        <v>2</v>
      </c>
      <c r="P162" t="s">
        <v>842</v>
      </c>
      <c r="U162" s="48"/>
      <c r="W162" s="6"/>
      <c r="X162" s="6"/>
      <c r="Z162" s="6"/>
      <c r="AA162" s="6"/>
      <c r="AB162" s="7"/>
      <c r="AC162" s="6"/>
      <c r="AD162" s="6"/>
      <c r="AE162" s="7"/>
      <c r="AR162" s="6">
        <v>38</v>
      </c>
      <c r="AS162" s="6">
        <v>45</v>
      </c>
      <c r="AT162" s="7">
        <f t="shared" si="10"/>
        <v>-7</v>
      </c>
      <c r="AU162" s="4" t="s">
        <v>871</v>
      </c>
      <c r="BC162" t="str">
        <f t="shared" si="7"/>
        <v/>
      </c>
    </row>
    <row r="163" spans="2:55" x14ac:dyDescent="0.25">
      <c r="B163" t="s">
        <v>296</v>
      </c>
      <c r="C163" s="9" t="s">
        <v>419</v>
      </c>
      <c r="D163" s="39">
        <v>40490</v>
      </c>
      <c r="F163" s="3" t="s">
        <v>821</v>
      </c>
      <c r="G163" s="2" t="s">
        <v>196</v>
      </c>
      <c r="H163" s="6">
        <v>40</v>
      </c>
      <c r="I163" s="7">
        <v>-2</v>
      </c>
      <c r="J163" s="6">
        <v>39</v>
      </c>
      <c r="K163" s="7">
        <v>0</v>
      </c>
      <c r="L163" s="6">
        <v>13</v>
      </c>
      <c r="M163" s="7">
        <v>2</v>
      </c>
      <c r="N163" s="6">
        <v>1</v>
      </c>
      <c r="O163" s="7">
        <v>-2</v>
      </c>
      <c r="P163" t="s">
        <v>842</v>
      </c>
      <c r="U163" s="48"/>
      <c r="W163" s="6"/>
      <c r="X163" s="6"/>
      <c r="Z163" s="6"/>
      <c r="AA163" s="6"/>
      <c r="AB163" s="7"/>
      <c r="AC163" s="6"/>
      <c r="AD163" s="6"/>
      <c r="AE163" s="7"/>
      <c r="AR163" s="6">
        <v>39</v>
      </c>
      <c r="AS163" s="6">
        <v>46</v>
      </c>
      <c r="AT163" s="7">
        <f t="shared" si="10"/>
        <v>-7</v>
      </c>
      <c r="AU163" s="4" t="s">
        <v>871</v>
      </c>
      <c r="BC163" t="str">
        <f t="shared" si="7"/>
        <v/>
      </c>
    </row>
    <row r="164" spans="2:55" x14ac:dyDescent="0.25">
      <c r="B164" t="s">
        <v>296</v>
      </c>
      <c r="C164" s="9" t="s">
        <v>623</v>
      </c>
      <c r="D164" s="39">
        <v>40491</v>
      </c>
      <c r="F164" s="3" t="s">
        <v>903</v>
      </c>
      <c r="G164" s="2"/>
      <c r="H164" s="6">
        <v>39</v>
      </c>
      <c r="I164" s="7">
        <v>1</v>
      </c>
      <c r="J164" s="6">
        <v>33</v>
      </c>
      <c r="K164" s="7">
        <v>-2</v>
      </c>
      <c r="L164" s="6">
        <v>14</v>
      </c>
      <c r="M164" s="7">
        <v>1</v>
      </c>
      <c r="N164" s="6">
        <v>6</v>
      </c>
      <c r="O164" s="7">
        <v>3</v>
      </c>
      <c r="P164" s="3" t="s">
        <v>842</v>
      </c>
      <c r="U164" s="48"/>
      <c r="W164" s="6"/>
      <c r="X164" s="6"/>
      <c r="Z164" s="6"/>
      <c r="AA164" s="6"/>
      <c r="AB164" s="7"/>
      <c r="AC164" s="6"/>
      <c r="AD164" s="6"/>
      <c r="AE164" s="7"/>
      <c r="AR164" s="6"/>
      <c r="AS164" s="6"/>
      <c r="AT164" s="7"/>
      <c r="BC164" t="str">
        <f t="shared" si="7"/>
        <v/>
      </c>
    </row>
    <row r="165" spans="2:55" x14ac:dyDescent="0.25">
      <c r="B165" t="s">
        <v>296</v>
      </c>
      <c r="C165" s="9" t="s">
        <v>669</v>
      </c>
      <c r="D165" s="39">
        <v>40491</v>
      </c>
      <c r="E165" s="11"/>
      <c r="F165" s="3" t="s">
        <v>821</v>
      </c>
      <c r="G165" s="2" t="s">
        <v>196</v>
      </c>
      <c r="H165" s="6">
        <v>42</v>
      </c>
      <c r="I165" s="7">
        <v>2</v>
      </c>
      <c r="J165" s="6">
        <v>37</v>
      </c>
      <c r="K165" s="7">
        <v>-2</v>
      </c>
      <c r="L165" s="6">
        <v>11</v>
      </c>
      <c r="M165" s="7">
        <v>-2</v>
      </c>
      <c r="N165" s="6">
        <v>5</v>
      </c>
      <c r="O165" s="7">
        <v>4</v>
      </c>
      <c r="P165" t="s">
        <v>842</v>
      </c>
      <c r="U165" s="48"/>
      <c r="W165" s="6"/>
      <c r="X165" s="6"/>
      <c r="Z165" s="6"/>
      <c r="AA165" s="6"/>
      <c r="AB165" s="7"/>
      <c r="AC165" s="6"/>
      <c r="AD165" s="6"/>
      <c r="AE165" s="7"/>
      <c r="AM165" s="9" t="s">
        <v>946</v>
      </c>
      <c r="AN165" s="9" t="s">
        <v>369</v>
      </c>
      <c r="AO165" s="9" t="s">
        <v>377</v>
      </c>
      <c r="AR165" s="6">
        <v>40</v>
      </c>
      <c r="AS165" s="6">
        <v>45</v>
      </c>
      <c r="AT165" s="7">
        <f t="shared" si="10"/>
        <v>-5</v>
      </c>
      <c r="AU165" s="4" t="s">
        <v>871</v>
      </c>
      <c r="BC165" t="str">
        <f t="shared" si="7"/>
        <v/>
      </c>
    </row>
    <row r="166" spans="2:55" x14ac:dyDescent="0.25">
      <c r="B166" t="s">
        <v>296</v>
      </c>
      <c r="C166" s="9" t="s">
        <v>337</v>
      </c>
      <c r="D166" s="39">
        <v>40492</v>
      </c>
      <c r="F166" s="3" t="s">
        <v>821</v>
      </c>
      <c r="G166" s="2" t="s">
        <v>196</v>
      </c>
      <c r="H166" s="6">
        <v>40</v>
      </c>
      <c r="I166" s="7">
        <v>-2</v>
      </c>
      <c r="J166" s="6">
        <v>40</v>
      </c>
      <c r="K166" s="7">
        <v>3</v>
      </c>
      <c r="L166" s="6">
        <v>10</v>
      </c>
      <c r="M166" s="7">
        <v>-1</v>
      </c>
      <c r="N166" s="6">
        <v>0</v>
      </c>
      <c r="O166" s="7">
        <v>-5</v>
      </c>
      <c r="P166" t="s">
        <v>842</v>
      </c>
      <c r="U166" s="48"/>
      <c r="W166" s="6"/>
      <c r="X166" s="6"/>
      <c r="Z166" s="6"/>
      <c r="AA166" s="6"/>
      <c r="AB166" s="7"/>
      <c r="AC166" s="6"/>
      <c r="AD166" s="6"/>
      <c r="AE166" s="7"/>
      <c r="AR166" s="6">
        <v>38</v>
      </c>
      <c r="AS166" s="6">
        <v>46</v>
      </c>
      <c r="AT166" s="7">
        <f t="shared" si="10"/>
        <v>-8</v>
      </c>
      <c r="AU166" s="4" t="s">
        <v>871</v>
      </c>
      <c r="BC166" t="str">
        <f t="shared" si="7"/>
        <v/>
      </c>
    </row>
    <row r="167" spans="2:55" x14ac:dyDescent="0.25">
      <c r="B167" t="s">
        <v>296</v>
      </c>
      <c r="C167" s="9" t="s">
        <v>562</v>
      </c>
      <c r="D167" s="39">
        <v>40493</v>
      </c>
      <c r="E167">
        <v>14</v>
      </c>
      <c r="F167" s="3" t="s">
        <v>821</v>
      </c>
      <c r="G167" s="2" t="s">
        <v>192</v>
      </c>
      <c r="H167" s="6">
        <v>39</v>
      </c>
      <c r="I167" s="7">
        <v>-1</v>
      </c>
      <c r="J167" s="6">
        <v>41</v>
      </c>
      <c r="K167" s="7">
        <v>1</v>
      </c>
      <c r="L167" s="6">
        <v>10</v>
      </c>
      <c r="M167" s="7">
        <v>0</v>
      </c>
      <c r="N167" s="6">
        <v>-2</v>
      </c>
      <c r="O167" s="7">
        <v>-2</v>
      </c>
      <c r="P167" t="s">
        <v>842</v>
      </c>
      <c r="U167" s="48"/>
      <c r="V167" s="7"/>
      <c r="W167" s="6">
        <v>50</v>
      </c>
      <c r="X167" s="6">
        <v>42</v>
      </c>
      <c r="Y167" s="7">
        <f>W167-X167</f>
        <v>8</v>
      </c>
      <c r="Z167" s="6">
        <v>33</v>
      </c>
      <c r="AA167" s="6">
        <v>31</v>
      </c>
      <c r="AB167" s="7">
        <f>Z167-AA167</f>
        <v>2</v>
      </c>
      <c r="AC167" s="6">
        <v>37</v>
      </c>
      <c r="AD167" s="6">
        <v>51</v>
      </c>
      <c r="AE167" s="7">
        <f>AC167-AD167</f>
        <v>-14</v>
      </c>
      <c r="AF167" s="7"/>
      <c r="AG167" s="7"/>
      <c r="AH167" s="7"/>
      <c r="AI167" s="7"/>
      <c r="AJ167" s="7"/>
      <c r="AK167" s="7"/>
      <c r="AL167" s="4" t="s">
        <v>930</v>
      </c>
      <c r="AR167" s="6">
        <v>37</v>
      </c>
      <c r="AS167" s="6">
        <v>47</v>
      </c>
      <c r="AT167" s="7">
        <f t="shared" si="10"/>
        <v>-10</v>
      </c>
      <c r="AU167" s="4" t="s">
        <v>871</v>
      </c>
      <c r="BC167" t="str">
        <f t="shared" si="7"/>
        <v/>
      </c>
    </row>
    <row r="168" spans="2:55" x14ac:dyDescent="0.25">
      <c r="B168" t="s">
        <v>296</v>
      </c>
      <c r="C168" s="9" t="s">
        <v>555</v>
      </c>
      <c r="D168" s="39">
        <v>40494</v>
      </c>
      <c r="E168">
        <v>17</v>
      </c>
      <c r="F168" s="3" t="s">
        <v>577</v>
      </c>
      <c r="G168" s="2" t="s">
        <v>164</v>
      </c>
      <c r="H168" s="6">
        <v>36</v>
      </c>
      <c r="I168" s="7">
        <v>-3</v>
      </c>
      <c r="J168" s="6">
        <v>39</v>
      </c>
      <c r="K168" s="7">
        <v>3</v>
      </c>
      <c r="L168" s="6">
        <v>14</v>
      </c>
      <c r="M168" s="7">
        <v>0</v>
      </c>
      <c r="N168" s="6">
        <v>-3</v>
      </c>
      <c r="O168" s="7">
        <v>-6</v>
      </c>
      <c r="P168" t="s">
        <v>639</v>
      </c>
      <c r="Q168" t="s">
        <v>840</v>
      </c>
      <c r="U168" s="48"/>
      <c r="W168" s="6">
        <v>46</v>
      </c>
      <c r="X168" s="6">
        <v>45</v>
      </c>
      <c r="Y168" s="7">
        <f>W168-X168</f>
        <v>1</v>
      </c>
      <c r="Z168" s="6">
        <v>38</v>
      </c>
      <c r="AA168" s="6">
        <v>29</v>
      </c>
      <c r="AB168" s="7">
        <f>Z168-AA168</f>
        <v>9</v>
      </c>
      <c r="AC168" s="6">
        <v>38</v>
      </c>
      <c r="AD168" s="6">
        <v>49</v>
      </c>
      <c r="AE168" s="7">
        <f>AC168-AD168</f>
        <v>-11</v>
      </c>
      <c r="AF168" s="7"/>
      <c r="AG168" s="7"/>
      <c r="AH168" s="7"/>
      <c r="AI168" s="7"/>
      <c r="AJ168" s="7"/>
      <c r="AK168" s="7"/>
      <c r="AL168" s="4" t="s">
        <v>936</v>
      </c>
      <c r="AR168" s="6">
        <v>35</v>
      </c>
      <c r="AS168" s="6">
        <v>55</v>
      </c>
      <c r="AT168" s="7">
        <f>AR168-AS168</f>
        <v>-20</v>
      </c>
      <c r="AU168" s="4" t="s">
        <v>937</v>
      </c>
      <c r="BC168" t="str">
        <f t="shared" si="7"/>
        <v/>
      </c>
    </row>
    <row r="169" spans="2:55" x14ac:dyDescent="0.25">
      <c r="B169" t="s">
        <v>296</v>
      </c>
      <c r="C169" s="9" t="s">
        <v>692</v>
      </c>
      <c r="D169" s="39">
        <v>40496</v>
      </c>
      <c r="F169" s="3" t="s">
        <v>821</v>
      </c>
      <c r="G169" s="2" t="s">
        <v>196</v>
      </c>
      <c r="H169" s="6">
        <v>40</v>
      </c>
      <c r="I169" s="7">
        <v>1</v>
      </c>
      <c r="J169" s="6">
        <v>42</v>
      </c>
      <c r="K169" s="7">
        <v>1</v>
      </c>
      <c r="L169" s="6">
        <v>10</v>
      </c>
      <c r="M169" s="7">
        <v>0</v>
      </c>
      <c r="N169" s="6">
        <v>-2</v>
      </c>
      <c r="O169" s="7">
        <v>0</v>
      </c>
      <c r="P169" t="s">
        <v>842</v>
      </c>
      <c r="U169" s="48"/>
      <c r="W169" s="6"/>
      <c r="X169" s="6"/>
      <c r="Z169" s="6"/>
      <c r="AA169" s="6"/>
      <c r="AB169" s="7"/>
      <c r="AC169" s="6"/>
      <c r="AD169" s="6"/>
      <c r="AE169" s="7"/>
      <c r="AR169" s="6">
        <v>37</v>
      </c>
      <c r="AS169" s="6">
        <v>47</v>
      </c>
      <c r="AT169" s="7">
        <f t="shared" ref="AT169:AT178" si="11">AR169-AS169</f>
        <v>-10</v>
      </c>
      <c r="AU169" s="4" t="s">
        <v>871</v>
      </c>
      <c r="BC169" t="str">
        <f t="shared" si="7"/>
        <v/>
      </c>
    </row>
    <row r="170" spans="2:55" x14ac:dyDescent="0.25">
      <c r="B170" t="s">
        <v>296</v>
      </c>
      <c r="C170" s="9" t="s">
        <v>624</v>
      </c>
      <c r="D170" s="39">
        <v>40497</v>
      </c>
      <c r="F170" s="3" t="s">
        <v>821</v>
      </c>
      <c r="G170" s="2" t="s">
        <v>196</v>
      </c>
      <c r="H170" s="6">
        <v>37</v>
      </c>
      <c r="I170" s="7">
        <v>-3</v>
      </c>
      <c r="J170" s="6">
        <v>42</v>
      </c>
      <c r="K170" s="7">
        <v>0</v>
      </c>
      <c r="L170" s="6">
        <v>10</v>
      </c>
      <c r="M170" s="7">
        <v>0</v>
      </c>
      <c r="N170" s="6">
        <v>-5</v>
      </c>
      <c r="O170" s="7">
        <v>-3</v>
      </c>
      <c r="P170" t="s">
        <v>842</v>
      </c>
      <c r="U170" s="48"/>
      <c r="W170" s="6"/>
      <c r="X170" s="6"/>
      <c r="Z170" s="6"/>
      <c r="AA170" s="6"/>
      <c r="AB170" s="7"/>
      <c r="AC170" s="6"/>
      <c r="AD170" s="6"/>
      <c r="AE170" s="7"/>
      <c r="AR170" s="6">
        <v>38</v>
      </c>
      <c r="AS170" s="6">
        <v>48</v>
      </c>
      <c r="AT170" s="7">
        <f t="shared" si="11"/>
        <v>-10</v>
      </c>
      <c r="AU170" s="4" t="s">
        <v>871</v>
      </c>
      <c r="BC170" t="str">
        <f t="shared" si="7"/>
        <v/>
      </c>
    </row>
    <row r="171" spans="2:55" x14ac:dyDescent="0.25">
      <c r="B171" t="s">
        <v>296</v>
      </c>
      <c r="C171" s="9" t="s">
        <v>640</v>
      </c>
      <c r="D171" s="39">
        <v>40498</v>
      </c>
      <c r="F171" s="3" t="s">
        <v>821</v>
      </c>
      <c r="G171" s="2" t="s">
        <v>196</v>
      </c>
      <c r="H171" s="6">
        <v>40</v>
      </c>
      <c r="I171" s="7">
        <v>3</v>
      </c>
      <c r="J171" s="6">
        <v>40</v>
      </c>
      <c r="K171" s="7">
        <v>-2</v>
      </c>
      <c r="L171" s="6">
        <v>11</v>
      </c>
      <c r="M171" s="7">
        <v>1</v>
      </c>
      <c r="N171" s="6">
        <v>0</v>
      </c>
      <c r="O171" s="7">
        <v>5</v>
      </c>
      <c r="P171" t="s">
        <v>842</v>
      </c>
      <c r="U171" s="48"/>
      <c r="W171" s="6"/>
      <c r="X171" s="6"/>
      <c r="Z171" s="6"/>
      <c r="AA171" s="6"/>
      <c r="AB171" s="7"/>
      <c r="AC171" s="6"/>
      <c r="AD171" s="6"/>
      <c r="AE171" s="7"/>
      <c r="AR171" s="6">
        <v>38</v>
      </c>
      <c r="AS171" s="6">
        <v>47</v>
      </c>
      <c r="AT171" s="7">
        <f t="shared" si="11"/>
        <v>-9</v>
      </c>
      <c r="AU171" s="4" t="s">
        <v>871</v>
      </c>
      <c r="BC171" t="str">
        <f t="shared" si="7"/>
        <v/>
      </c>
    </row>
    <row r="172" spans="2:55" x14ac:dyDescent="0.25">
      <c r="B172" t="s">
        <v>296</v>
      </c>
      <c r="C172" s="9" t="s">
        <v>523</v>
      </c>
      <c r="D172" s="39">
        <v>40499</v>
      </c>
      <c r="F172" s="3" t="s">
        <v>903</v>
      </c>
      <c r="G172" s="2"/>
      <c r="H172" s="6">
        <v>38</v>
      </c>
      <c r="I172" s="7">
        <v>-1</v>
      </c>
      <c r="J172" s="6">
        <v>34</v>
      </c>
      <c r="K172" s="7">
        <v>1</v>
      </c>
      <c r="L172" s="6">
        <v>13</v>
      </c>
      <c r="M172" s="7">
        <v>-1</v>
      </c>
      <c r="N172" s="6">
        <v>4</v>
      </c>
      <c r="O172" s="7">
        <v>-2</v>
      </c>
      <c r="P172" s="3" t="s">
        <v>842</v>
      </c>
      <c r="U172" s="48"/>
      <c r="W172" s="6"/>
      <c r="X172" s="6"/>
      <c r="Z172" s="6"/>
      <c r="AA172" s="6"/>
      <c r="AB172" s="7"/>
      <c r="AC172" s="6"/>
      <c r="AD172" s="6"/>
      <c r="AE172" s="7"/>
      <c r="AR172" s="6"/>
      <c r="AS172" s="6"/>
      <c r="AT172" s="7"/>
      <c r="BC172" t="str">
        <f t="shared" si="7"/>
        <v/>
      </c>
    </row>
    <row r="173" spans="2:55" x14ac:dyDescent="0.25">
      <c r="B173" t="s">
        <v>296</v>
      </c>
      <c r="C173" s="9" t="s">
        <v>596</v>
      </c>
      <c r="D173" s="39">
        <v>40499</v>
      </c>
      <c r="F173" s="3" t="s">
        <v>821</v>
      </c>
      <c r="G173" s="2" t="s">
        <v>196</v>
      </c>
      <c r="H173" s="6">
        <v>40</v>
      </c>
      <c r="I173" s="7">
        <v>0</v>
      </c>
      <c r="J173" s="6">
        <v>40</v>
      </c>
      <c r="K173" s="7">
        <v>0</v>
      </c>
      <c r="L173" s="6">
        <v>11</v>
      </c>
      <c r="M173" s="7">
        <v>0</v>
      </c>
      <c r="N173" s="6">
        <v>0</v>
      </c>
      <c r="O173" s="7">
        <v>0</v>
      </c>
      <c r="P173" t="s">
        <v>842</v>
      </c>
      <c r="U173" s="48"/>
      <c r="W173" s="6"/>
      <c r="X173" s="6"/>
      <c r="Z173" s="6"/>
      <c r="AA173" s="6"/>
      <c r="AB173" s="7"/>
      <c r="AC173" s="6"/>
      <c r="AD173" s="6"/>
      <c r="AE173" s="7"/>
      <c r="AR173" s="6">
        <v>39</v>
      </c>
      <c r="AS173" s="6">
        <v>46</v>
      </c>
      <c r="AT173" s="7">
        <f t="shared" si="11"/>
        <v>-7</v>
      </c>
      <c r="AU173" s="4" t="s">
        <v>871</v>
      </c>
      <c r="BC173" t="str">
        <f t="shared" si="7"/>
        <v/>
      </c>
    </row>
    <row r="174" spans="2:55" x14ac:dyDescent="0.25">
      <c r="B174" t="s">
        <v>296</v>
      </c>
      <c r="C174" s="9" t="s">
        <v>523</v>
      </c>
      <c r="D174" s="39">
        <v>40499</v>
      </c>
      <c r="E174">
        <v>21</v>
      </c>
      <c r="F174" s="3" t="s">
        <v>886</v>
      </c>
      <c r="G174" s="2" t="s">
        <v>915</v>
      </c>
      <c r="H174" s="6">
        <v>37</v>
      </c>
      <c r="I174" s="7">
        <v>-3</v>
      </c>
      <c r="J174" s="6">
        <v>38</v>
      </c>
      <c r="K174" s="7">
        <v>4</v>
      </c>
      <c r="L174" s="6">
        <v>13</v>
      </c>
      <c r="M174" s="7">
        <v>-1</v>
      </c>
      <c r="N174" s="6">
        <v>-1</v>
      </c>
      <c r="O174" s="7">
        <v>-7</v>
      </c>
      <c r="P174" t="s">
        <v>842</v>
      </c>
      <c r="U174" s="48"/>
      <c r="W174" s="6"/>
      <c r="X174" s="6"/>
      <c r="Z174" s="6"/>
      <c r="AA174" s="6"/>
      <c r="AB174" s="7"/>
      <c r="AC174" s="6"/>
      <c r="AD174" s="6"/>
      <c r="AE174" s="7"/>
      <c r="AR174" s="6"/>
      <c r="AS174" s="6"/>
      <c r="AT174" s="7"/>
      <c r="BC174" t="str">
        <f t="shared" si="7"/>
        <v/>
      </c>
    </row>
    <row r="175" spans="2:55" x14ac:dyDescent="0.25">
      <c r="B175" t="s">
        <v>296</v>
      </c>
      <c r="C175" s="9" t="s">
        <v>564</v>
      </c>
      <c r="D175" s="39">
        <v>40500</v>
      </c>
      <c r="E175">
        <v>21</v>
      </c>
      <c r="F175" s="3" t="s">
        <v>821</v>
      </c>
      <c r="G175" s="2" t="s">
        <v>192</v>
      </c>
      <c r="H175" s="6">
        <v>40</v>
      </c>
      <c r="I175" s="7">
        <v>0</v>
      </c>
      <c r="J175" s="6">
        <v>38</v>
      </c>
      <c r="K175" s="7">
        <v>-2</v>
      </c>
      <c r="L175" s="6">
        <v>11</v>
      </c>
      <c r="M175" s="7">
        <v>0</v>
      </c>
      <c r="N175" s="6">
        <v>2</v>
      </c>
      <c r="O175" s="7">
        <v>2</v>
      </c>
      <c r="P175" t="s">
        <v>842</v>
      </c>
      <c r="U175" s="48"/>
      <c r="V175" s="7"/>
      <c r="W175" s="6">
        <v>51</v>
      </c>
      <c r="X175" s="6">
        <v>39</v>
      </c>
      <c r="Y175" s="7">
        <f>W175-X175</f>
        <v>12</v>
      </c>
      <c r="Z175" s="6">
        <v>32</v>
      </c>
      <c r="AA175" s="6">
        <v>31</v>
      </c>
      <c r="AB175" s="7">
        <f>Z175-AA175</f>
        <v>1</v>
      </c>
      <c r="AC175" s="6">
        <v>38</v>
      </c>
      <c r="AD175" s="6">
        <v>51</v>
      </c>
      <c r="AE175" s="7">
        <f>AC175-AD175</f>
        <v>-13</v>
      </c>
      <c r="AF175" s="7"/>
      <c r="AG175" s="7"/>
      <c r="AH175" s="7"/>
      <c r="AI175" s="7"/>
      <c r="AJ175" s="7"/>
      <c r="AK175" s="7"/>
      <c r="AL175" s="4" t="s">
        <v>930</v>
      </c>
      <c r="AR175" s="6">
        <v>39</v>
      </c>
      <c r="AS175" s="6">
        <v>47</v>
      </c>
      <c r="AT175" s="7">
        <f t="shared" si="11"/>
        <v>-8</v>
      </c>
      <c r="AU175" s="4" t="s">
        <v>871</v>
      </c>
      <c r="BC175" t="str">
        <f t="shared" si="7"/>
        <v/>
      </c>
    </row>
    <row r="176" spans="2:55" x14ac:dyDescent="0.25">
      <c r="B176" t="s">
        <v>296</v>
      </c>
      <c r="C176" s="9" t="s">
        <v>597</v>
      </c>
      <c r="D176" s="39">
        <v>40501</v>
      </c>
      <c r="E176">
        <v>23</v>
      </c>
      <c r="F176" s="3" t="s">
        <v>678</v>
      </c>
      <c r="G176" s="2" t="s">
        <v>82</v>
      </c>
      <c r="H176" s="6">
        <v>36</v>
      </c>
      <c r="I176" s="7">
        <v>-3</v>
      </c>
      <c r="J176" s="6">
        <v>38</v>
      </c>
      <c r="K176" s="7">
        <v>2</v>
      </c>
      <c r="L176" s="6">
        <v>14</v>
      </c>
      <c r="M176" s="7">
        <v>-2</v>
      </c>
      <c r="N176" s="6">
        <v>-2</v>
      </c>
      <c r="O176" s="7">
        <v>-5</v>
      </c>
      <c r="P176" t="s">
        <v>639</v>
      </c>
      <c r="U176" s="48"/>
      <c r="W176" s="6"/>
      <c r="X176" s="6"/>
      <c r="Z176" s="6"/>
      <c r="AA176" s="6"/>
      <c r="AB176" s="7"/>
      <c r="AC176" s="6"/>
      <c r="AD176" s="6"/>
      <c r="AE176" s="7"/>
      <c r="AR176" s="6"/>
      <c r="AS176" s="6"/>
      <c r="AT176" s="7"/>
    </row>
    <row r="177" spans="2:55" x14ac:dyDescent="0.25">
      <c r="B177" t="s">
        <v>296</v>
      </c>
      <c r="C177" s="9" t="s">
        <v>434</v>
      </c>
      <c r="D177" s="39">
        <v>40503</v>
      </c>
      <c r="F177" s="3" t="s">
        <v>821</v>
      </c>
      <c r="G177" s="2" t="s">
        <v>196</v>
      </c>
      <c r="H177" s="6">
        <v>41</v>
      </c>
      <c r="I177" s="7">
        <v>1</v>
      </c>
      <c r="J177" s="6">
        <v>38</v>
      </c>
      <c r="K177" s="7">
        <v>0</v>
      </c>
      <c r="L177" s="6">
        <v>11</v>
      </c>
      <c r="M177" s="7">
        <v>0</v>
      </c>
      <c r="N177" s="6">
        <v>3</v>
      </c>
      <c r="O177" s="7">
        <v>1</v>
      </c>
      <c r="P177" t="s">
        <v>842</v>
      </c>
      <c r="U177" s="48"/>
      <c r="W177" s="6"/>
      <c r="X177" s="6"/>
      <c r="Z177" s="6"/>
      <c r="AA177" s="6"/>
      <c r="AB177" s="7"/>
      <c r="AC177" s="6"/>
      <c r="AD177" s="6"/>
      <c r="AE177" s="7"/>
      <c r="AR177" s="6">
        <v>38</v>
      </c>
      <c r="AS177" s="6">
        <v>45</v>
      </c>
      <c r="AT177" s="7">
        <f t="shared" si="11"/>
        <v>-7</v>
      </c>
      <c r="AU177" s="4" t="s">
        <v>871</v>
      </c>
      <c r="BC177" t="str">
        <f t="shared" si="7"/>
        <v/>
      </c>
    </row>
    <row r="178" spans="2:55" x14ac:dyDescent="0.25">
      <c r="B178" t="s">
        <v>296</v>
      </c>
      <c r="C178" s="9" t="s">
        <v>675</v>
      </c>
      <c r="D178" s="39">
        <v>40504</v>
      </c>
      <c r="F178" s="3" t="s">
        <v>821</v>
      </c>
      <c r="G178" s="2" t="s">
        <v>196</v>
      </c>
      <c r="H178" s="6">
        <v>42</v>
      </c>
      <c r="I178" s="7">
        <v>1</v>
      </c>
      <c r="J178" s="6">
        <v>40</v>
      </c>
      <c r="K178" s="7">
        <v>2</v>
      </c>
      <c r="L178" s="6">
        <v>10</v>
      </c>
      <c r="M178" s="7">
        <v>0</v>
      </c>
      <c r="N178" s="6">
        <v>2</v>
      </c>
      <c r="O178" s="7">
        <v>-1</v>
      </c>
      <c r="P178" t="s">
        <v>842</v>
      </c>
      <c r="U178" s="48"/>
      <c r="W178" s="6"/>
      <c r="X178" s="6"/>
      <c r="Z178" s="6"/>
      <c r="AA178" s="6"/>
      <c r="AB178" s="7"/>
      <c r="AC178" s="6"/>
      <c r="AD178" s="6"/>
      <c r="AE178" s="7"/>
      <c r="AR178" s="6">
        <v>39</v>
      </c>
      <c r="AS178" s="6">
        <v>46</v>
      </c>
      <c r="AT178" s="7">
        <f t="shared" si="11"/>
        <v>-7</v>
      </c>
      <c r="AU178" s="4" t="s">
        <v>871</v>
      </c>
      <c r="BC178" t="str">
        <f t="shared" si="7"/>
        <v/>
      </c>
    </row>
    <row r="179" spans="2:55" x14ac:dyDescent="0.25">
      <c r="B179" t="s">
        <v>296</v>
      </c>
      <c r="C179" s="9" t="s">
        <v>625</v>
      </c>
      <c r="D179" s="39">
        <v>40505</v>
      </c>
      <c r="F179" s="3" t="s">
        <v>821</v>
      </c>
      <c r="G179" s="2" t="s">
        <v>196</v>
      </c>
      <c r="H179" s="6">
        <v>40</v>
      </c>
      <c r="I179" s="7">
        <v>-2</v>
      </c>
      <c r="J179" s="6">
        <v>40</v>
      </c>
      <c r="K179" s="7">
        <v>0</v>
      </c>
      <c r="L179" s="6">
        <v>9</v>
      </c>
      <c r="M179" s="7">
        <v>-1</v>
      </c>
      <c r="N179" s="6">
        <v>0</v>
      </c>
      <c r="O179" s="7">
        <v>-2</v>
      </c>
      <c r="P179" t="s">
        <v>842</v>
      </c>
      <c r="U179" s="48"/>
      <c r="W179" s="6"/>
      <c r="X179" s="6"/>
      <c r="Z179" s="6"/>
      <c r="AA179" s="6"/>
      <c r="AC179" s="6"/>
      <c r="AD179" s="6"/>
      <c r="AE179" s="7"/>
      <c r="AM179" s="9" t="s">
        <v>946</v>
      </c>
      <c r="AN179" s="9" t="s">
        <v>321</v>
      </c>
      <c r="AO179" s="9" t="s">
        <v>316</v>
      </c>
      <c r="AR179" s="6">
        <v>37</v>
      </c>
      <c r="AS179" s="6">
        <v>47</v>
      </c>
      <c r="AT179" s="7">
        <f>AR179-AS179</f>
        <v>-10</v>
      </c>
      <c r="AU179" s="4" t="s">
        <v>871</v>
      </c>
      <c r="BC179" t="str">
        <f t="shared" si="7"/>
        <v/>
      </c>
    </row>
    <row r="180" spans="2:55" x14ac:dyDescent="0.25">
      <c r="B180" t="s">
        <v>296</v>
      </c>
      <c r="C180" s="9" t="s">
        <v>432</v>
      </c>
      <c r="D180" s="39">
        <v>40506</v>
      </c>
      <c r="F180" s="3" t="s">
        <v>821</v>
      </c>
      <c r="G180" s="2" t="s">
        <v>196</v>
      </c>
      <c r="H180" s="6">
        <v>42</v>
      </c>
      <c r="I180" s="7">
        <v>2</v>
      </c>
      <c r="J180" s="6">
        <v>39</v>
      </c>
      <c r="K180" s="7">
        <v>-1</v>
      </c>
      <c r="L180" s="6">
        <v>10</v>
      </c>
      <c r="M180" s="7">
        <v>1</v>
      </c>
      <c r="N180" s="6">
        <v>3</v>
      </c>
      <c r="O180" s="7">
        <v>3</v>
      </c>
      <c r="P180" t="s">
        <v>842</v>
      </c>
      <c r="U180" s="48"/>
      <c r="W180" s="6"/>
      <c r="X180" s="6"/>
      <c r="Z180" s="6"/>
      <c r="AA180" s="6"/>
      <c r="AC180" s="6"/>
      <c r="AD180" s="6"/>
      <c r="AE180" s="7"/>
      <c r="AR180" s="6">
        <v>38</v>
      </c>
      <c r="AS180" s="6">
        <v>46</v>
      </c>
      <c r="AT180" s="7">
        <f>AR180-AS180</f>
        <v>-8</v>
      </c>
      <c r="AU180" s="4" t="s">
        <v>871</v>
      </c>
      <c r="BC180" t="str">
        <f t="shared" si="7"/>
        <v/>
      </c>
    </row>
    <row r="181" spans="2:55" x14ac:dyDescent="0.25">
      <c r="B181" t="s">
        <v>296</v>
      </c>
      <c r="C181" s="9" t="s">
        <v>579</v>
      </c>
      <c r="D181" s="39">
        <v>40507</v>
      </c>
      <c r="E181">
        <v>28</v>
      </c>
      <c r="F181" s="3" t="s">
        <v>821</v>
      </c>
      <c r="G181" s="2" t="s">
        <v>192</v>
      </c>
      <c r="H181" s="6">
        <v>40</v>
      </c>
      <c r="I181" s="7">
        <v>-2</v>
      </c>
      <c r="J181" s="6">
        <v>40</v>
      </c>
      <c r="K181" s="7">
        <v>1</v>
      </c>
      <c r="L181" s="6">
        <v>9</v>
      </c>
      <c r="M181" s="7">
        <v>-1</v>
      </c>
      <c r="N181" s="6">
        <v>0</v>
      </c>
      <c r="O181" s="7">
        <v>-3</v>
      </c>
      <c r="P181" t="s">
        <v>842</v>
      </c>
      <c r="U181" s="48"/>
      <c r="V181" s="7"/>
      <c r="W181" s="6">
        <v>47</v>
      </c>
      <c r="X181" s="6">
        <v>45</v>
      </c>
      <c r="Y181" s="7">
        <f>W181-X181</f>
        <v>2</v>
      </c>
      <c r="Z181" s="6">
        <v>28</v>
      </c>
      <c r="AA181" s="6">
        <v>37</v>
      </c>
      <c r="AB181" s="7">
        <f>Z181-AA181</f>
        <v>-9</v>
      </c>
      <c r="AC181" s="6">
        <v>32</v>
      </c>
      <c r="AD181" s="6">
        <v>56</v>
      </c>
      <c r="AE181" s="7">
        <f>AC181-AD181</f>
        <v>-24</v>
      </c>
      <c r="AF181" s="7"/>
      <c r="AG181" s="7"/>
      <c r="AH181" s="7"/>
      <c r="AI181" s="7"/>
      <c r="AJ181" s="7"/>
      <c r="AK181" s="7"/>
      <c r="AL181" s="4" t="s">
        <v>930</v>
      </c>
      <c r="AR181" s="6">
        <v>36</v>
      </c>
      <c r="AS181" s="6">
        <v>50</v>
      </c>
      <c r="AT181" s="7">
        <f>AR181-AS181</f>
        <v>-14</v>
      </c>
      <c r="AU181" s="4" t="s">
        <v>871</v>
      </c>
      <c r="BC181" t="str">
        <f t="shared" si="7"/>
        <v/>
      </c>
    </row>
    <row r="182" spans="2:55" x14ac:dyDescent="0.25">
      <c r="B182" t="s">
        <v>296</v>
      </c>
      <c r="C182" s="9" t="s">
        <v>567</v>
      </c>
      <c r="D182" s="39">
        <v>40508</v>
      </c>
      <c r="F182" s="3" t="s">
        <v>903</v>
      </c>
      <c r="G182" s="2"/>
      <c r="H182" s="6">
        <v>37</v>
      </c>
      <c r="I182" s="7">
        <v>-1</v>
      </c>
      <c r="J182" s="6">
        <v>35</v>
      </c>
      <c r="K182" s="7">
        <v>1</v>
      </c>
      <c r="L182" s="6">
        <v>14</v>
      </c>
      <c r="M182" s="7">
        <v>1</v>
      </c>
      <c r="N182" s="6">
        <v>2</v>
      </c>
      <c r="O182" s="7">
        <v>-2</v>
      </c>
      <c r="P182" s="3" t="s">
        <v>842</v>
      </c>
      <c r="U182" s="48"/>
      <c r="W182" s="6"/>
      <c r="X182" s="6"/>
      <c r="Y182" s="7"/>
      <c r="Z182" s="6"/>
      <c r="AA182" s="6"/>
      <c r="AB182" s="7"/>
      <c r="AC182" s="6"/>
      <c r="AD182" s="6"/>
      <c r="AE182" s="7"/>
      <c r="AF182" s="7"/>
      <c r="AG182" s="7"/>
      <c r="AH182" s="7"/>
      <c r="AI182" s="7"/>
      <c r="AJ182" s="7"/>
      <c r="AK182" s="7"/>
      <c r="AR182" s="6"/>
      <c r="AS182" s="6"/>
      <c r="AT182" s="7"/>
      <c r="BC182" t="str">
        <f t="shared" si="7"/>
        <v/>
      </c>
    </row>
    <row r="183" spans="2:55" x14ac:dyDescent="0.25">
      <c r="B183" t="s">
        <v>296</v>
      </c>
      <c r="C183" s="9" t="s">
        <v>567</v>
      </c>
      <c r="D183" s="39">
        <v>40508</v>
      </c>
      <c r="E183">
        <v>30</v>
      </c>
      <c r="F183" s="3" t="s">
        <v>886</v>
      </c>
      <c r="G183" s="2" t="s">
        <v>96</v>
      </c>
      <c r="H183" s="6">
        <v>36</v>
      </c>
      <c r="I183" s="7">
        <v>1</v>
      </c>
      <c r="J183" s="6">
        <v>40</v>
      </c>
      <c r="K183" s="7">
        <v>3</v>
      </c>
      <c r="L183" s="6">
        <v>12</v>
      </c>
      <c r="M183" s="7">
        <v>-4</v>
      </c>
      <c r="N183" s="6">
        <v>-4</v>
      </c>
      <c r="O183" s="7">
        <v>-2</v>
      </c>
      <c r="P183" t="s">
        <v>639</v>
      </c>
      <c r="U183" s="48"/>
      <c r="W183" s="6"/>
      <c r="X183" s="6"/>
      <c r="Z183" s="6"/>
      <c r="AA183" s="6"/>
      <c r="AC183" s="6"/>
      <c r="AD183" s="6"/>
      <c r="AE183" s="7"/>
      <c r="AR183" s="6"/>
      <c r="AS183" s="6"/>
      <c r="AT183" s="7"/>
      <c r="BC183" t="str">
        <f t="shared" si="7"/>
        <v/>
      </c>
    </row>
    <row r="184" spans="2:55" x14ac:dyDescent="0.25">
      <c r="B184" t="s">
        <v>296</v>
      </c>
      <c r="C184" s="9" t="s">
        <v>660</v>
      </c>
      <c r="D184" s="39">
        <v>40510</v>
      </c>
      <c r="F184" s="3" t="s">
        <v>821</v>
      </c>
      <c r="G184" s="2" t="s">
        <v>196</v>
      </c>
      <c r="H184" s="6">
        <v>40</v>
      </c>
      <c r="I184" s="7">
        <v>0</v>
      </c>
      <c r="J184" s="6">
        <v>40</v>
      </c>
      <c r="K184" s="7">
        <v>0</v>
      </c>
      <c r="L184" s="6">
        <v>10</v>
      </c>
      <c r="M184" s="7">
        <v>1</v>
      </c>
      <c r="N184" s="6">
        <v>0</v>
      </c>
      <c r="O184" s="7">
        <v>0</v>
      </c>
      <c r="P184" t="s">
        <v>842</v>
      </c>
      <c r="U184" s="48"/>
      <c r="W184" s="6"/>
      <c r="X184" s="6"/>
      <c r="Z184" s="6"/>
      <c r="AA184" s="6"/>
      <c r="AC184" s="6"/>
      <c r="AD184" s="6"/>
      <c r="AE184" s="7"/>
      <c r="AR184" s="6">
        <v>39</v>
      </c>
      <c r="AS184" s="6">
        <v>45</v>
      </c>
      <c r="AT184" s="7">
        <f>AR184-AS184</f>
        <v>-6</v>
      </c>
      <c r="AU184" s="4" t="s">
        <v>871</v>
      </c>
      <c r="BC184" t="str">
        <f t="shared" si="7"/>
        <v/>
      </c>
    </row>
    <row r="185" spans="2:55" x14ac:dyDescent="0.25">
      <c r="B185" t="s">
        <v>296</v>
      </c>
      <c r="C185" s="9" t="s">
        <v>603</v>
      </c>
      <c r="D185" s="39">
        <v>40501</v>
      </c>
      <c r="F185" s="3" t="s">
        <v>821</v>
      </c>
      <c r="G185" s="2" t="s">
        <v>196</v>
      </c>
      <c r="H185" s="6">
        <v>40</v>
      </c>
      <c r="I185" s="7">
        <v>0</v>
      </c>
      <c r="J185" s="6">
        <v>40</v>
      </c>
      <c r="K185" s="7">
        <v>0</v>
      </c>
      <c r="L185" s="6">
        <v>10</v>
      </c>
      <c r="M185" s="7">
        <v>0</v>
      </c>
      <c r="N185" s="6">
        <v>0</v>
      </c>
      <c r="O185" s="7">
        <v>0</v>
      </c>
      <c r="P185" t="s">
        <v>842</v>
      </c>
      <c r="U185" s="48"/>
      <c r="W185" s="6"/>
      <c r="X185" s="6"/>
      <c r="Z185" s="6"/>
      <c r="AA185" s="6"/>
      <c r="AC185" s="6"/>
      <c r="AD185" s="6"/>
      <c r="AE185" s="7"/>
      <c r="AR185" s="6">
        <v>38</v>
      </c>
      <c r="AS185" s="6">
        <v>46</v>
      </c>
      <c r="AT185" s="7">
        <f>AR185-AS185</f>
        <v>-8</v>
      </c>
      <c r="AU185" s="4" t="s">
        <v>871</v>
      </c>
      <c r="BC185" t="str">
        <f t="shared" si="7"/>
        <v/>
      </c>
    </row>
    <row r="186" spans="2:55" x14ac:dyDescent="0.25">
      <c r="B186" t="s">
        <v>296</v>
      </c>
      <c r="C186" s="9" t="s">
        <v>603</v>
      </c>
      <c r="D186" s="39">
        <v>40511</v>
      </c>
      <c r="E186">
        <v>1</v>
      </c>
      <c r="F186" s="3" t="s">
        <v>905</v>
      </c>
      <c r="G186" s="2"/>
      <c r="H186" s="6">
        <v>35</v>
      </c>
      <c r="I186" s="7">
        <v>0</v>
      </c>
      <c r="J186" s="6">
        <v>40</v>
      </c>
      <c r="K186" s="7">
        <v>3</v>
      </c>
      <c r="L186" s="6">
        <v>13</v>
      </c>
      <c r="M186" s="7">
        <v>-2</v>
      </c>
      <c r="N186" s="6">
        <v>-5</v>
      </c>
      <c r="O186" s="7">
        <v>-3</v>
      </c>
      <c r="P186" t="s">
        <v>842</v>
      </c>
      <c r="U186" s="48"/>
      <c r="W186" s="6">
        <v>44</v>
      </c>
      <c r="X186" s="6">
        <v>47</v>
      </c>
      <c r="Y186" s="7">
        <f>W186-X186</f>
        <v>-3</v>
      </c>
      <c r="Z186" s="6">
        <v>33</v>
      </c>
      <c r="AA186" s="6">
        <v>37</v>
      </c>
      <c r="AB186" s="7">
        <f>Z186-AA186</f>
        <v>-4</v>
      </c>
      <c r="AC186" s="6">
        <v>36</v>
      </c>
      <c r="AD186" s="6">
        <v>53</v>
      </c>
      <c r="AE186" s="7">
        <f>AC186-AD186</f>
        <v>-17</v>
      </c>
      <c r="AF186" s="7"/>
      <c r="AG186" s="7"/>
      <c r="AH186" s="7"/>
      <c r="AI186" s="7"/>
      <c r="AJ186" s="7"/>
      <c r="AK186" s="7"/>
      <c r="AL186" s="4" t="s">
        <v>933</v>
      </c>
      <c r="AR186" s="6"/>
      <c r="AS186" s="6"/>
      <c r="AT186" s="7"/>
      <c r="BC186" t="str">
        <f t="shared" si="7"/>
        <v/>
      </c>
    </row>
    <row r="187" spans="2:55" x14ac:dyDescent="0.25">
      <c r="B187" t="s">
        <v>296</v>
      </c>
      <c r="C187" s="9" t="s">
        <v>582</v>
      </c>
      <c r="D187" s="39">
        <v>40512</v>
      </c>
      <c r="F187" s="3" t="s">
        <v>821</v>
      </c>
      <c r="G187" s="2" t="s">
        <v>196</v>
      </c>
      <c r="H187" s="6">
        <v>41</v>
      </c>
      <c r="I187" s="7">
        <v>1</v>
      </c>
      <c r="J187" s="6">
        <v>38</v>
      </c>
      <c r="K187" s="7">
        <v>-2</v>
      </c>
      <c r="L187" s="6">
        <v>11</v>
      </c>
      <c r="M187" s="7">
        <v>1</v>
      </c>
      <c r="N187" s="6">
        <v>3</v>
      </c>
      <c r="O187" s="7">
        <v>3</v>
      </c>
      <c r="P187" t="s">
        <v>842</v>
      </c>
      <c r="U187" s="48"/>
      <c r="W187" s="6"/>
      <c r="X187" s="6"/>
      <c r="Z187" s="6"/>
      <c r="AA187" s="6"/>
      <c r="AC187" s="6"/>
      <c r="AD187" s="6"/>
      <c r="AE187" s="7"/>
      <c r="AR187" s="6">
        <v>38</v>
      </c>
      <c r="AS187" s="6">
        <v>46</v>
      </c>
      <c r="AT187" s="7">
        <f>AR187-AS187</f>
        <v>-8</v>
      </c>
      <c r="AU187" s="4" t="s">
        <v>871</v>
      </c>
      <c r="BC187" t="str">
        <f t="shared" si="7"/>
        <v/>
      </c>
    </row>
    <row r="188" spans="2:55" x14ac:dyDescent="0.25">
      <c r="B188" t="s">
        <v>266</v>
      </c>
      <c r="C188" s="9" t="s">
        <v>339</v>
      </c>
      <c r="D188" s="39">
        <v>40513</v>
      </c>
      <c r="F188" s="3" t="s">
        <v>821</v>
      </c>
      <c r="G188" s="2" t="s">
        <v>196</v>
      </c>
      <c r="H188" s="6">
        <v>40</v>
      </c>
      <c r="I188" s="7">
        <v>-1</v>
      </c>
      <c r="J188" s="6">
        <v>40</v>
      </c>
      <c r="K188" s="7">
        <v>2</v>
      </c>
      <c r="L188" s="6">
        <v>11</v>
      </c>
      <c r="M188" s="7">
        <v>0</v>
      </c>
      <c r="N188" s="6">
        <v>0</v>
      </c>
      <c r="O188" s="7">
        <v>-3</v>
      </c>
      <c r="P188" t="s">
        <v>842</v>
      </c>
      <c r="U188" s="48"/>
      <c r="W188" s="6"/>
      <c r="X188" s="6"/>
      <c r="Z188" s="6"/>
      <c r="AA188" s="6"/>
      <c r="AC188" s="6"/>
      <c r="AD188" s="6"/>
      <c r="AE188" s="7"/>
      <c r="AR188" s="6">
        <v>37</v>
      </c>
      <c r="AS188" s="6">
        <v>46</v>
      </c>
      <c r="AT188" s="7">
        <f t="shared" ref="AT188:AT203" si="12">AR188-AS188</f>
        <v>-9</v>
      </c>
      <c r="AU188" s="4" t="s">
        <v>871</v>
      </c>
      <c r="BC188" t="str">
        <f t="shared" si="7"/>
        <v/>
      </c>
    </row>
    <row r="189" spans="2:55" x14ac:dyDescent="0.25">
      <c r="B189" t="s">
        <v>266</v>
      </c>
      <c r="C189" s="9" t="s">
        <v>347</v>
      </c>
      <c r="D189" s="39">
        <v>40514</v>
      </c>
      <c r="F189" s="3" t="s">
        <v>903</v>
      </c>
      <c r="G189" s="2"/>
      <c r="H189" s="6">
        <v>38</v>
      </c>
      <c r="I189" s="7">
        <v>1</v>
      </c>
      <c r="J189" s="6">
        <v>34</v>
      </c>
      <c r="K189" s="7">
        <v>-1</v>
      </c>
      <c r="L189" s="6">
        <v>13</v>
      </c>
      <c r="M189" s="7">
        <v>-1</v>
      </c>
      <c r="N189" s="6">
        <v>4</v>
      </c>
      <c r="O189" s="7">
        <v>2</v>
      </c>
      <c r="P189" s="3" t="s">
        <v>842</v>
      </c>
      <c r="U189" s="48"/>
      <c r="W189" s="6"/>
      <c r="X189" s="6"/>
      <c r="Z189" s="6"/>
      <c r="AA189" s="6"/>
      <c r="AC189" s="6"/>
      <c r="AD189" s="6"/>
      <c r="AE189" s="7"/>
      <c r="AR189" s="6"/>
      <c r="AS189" s="6"/>
      <c r="AT189" s="7"/>
      <c r="BC189" t="str">
        <f t="shared" si="7"/>
        <v/>
      </c>
    </row>
    <row r="190" spans="2:55" x14ac:dyDescent="0.25">
      <c r="B190" t="s">
        <v>266</v>
      </c>
      <c r="C190" s="9" t="s">
        <v>571</v>
      </c>
      <c r="D190" s="39">
        <v>40514</v>
      </c>
      <c r="E190">
        <v>5</v>
      </c>
      <c r="F190" s="3" t="s">
        <v>821</v>
      </c>
      <c r="G190" s="2" t="s">
        <v>192</v>
      </c>
      <c r="H190" s="6">
        <v>41</v>
      </c>
      <c r="I190" s="7">
        <v>1</v>
      </c>
      <c r="J190" s="6">
        <v>39</v>
      </c>
      <c r="K190" s="7">
        <v>-1</v>
      </c>
      <c r="L190" s="6">
        <v>10</v>
      </c>
      <c r="M190" s="7">
        <v>-1</v>
      </c>
      <c r="N190" s="6">
        <v>2</v>
      </c>
      <c r="O190" s="7">
        <v>2</v>
      </c>
      <c r="P190" t="s">
        <v>842</v>
      </c>
      <c r="U190" s="48"/>
      <c r="V190" s="7"/>
      <c r="W190" s="6">
        <v>49</v>
      </c>
      <c r="X190" s="6">
        <v>44</v>
      </c>
      <c r="Y190" s="7">
        <f>W190-X190</f>
        <v>5</v>
      </c>
      <c r="Z190" s="6">
        <v>30</v>
      </c>
      <c r="AA190" s="6">
        <v>44</v>
      </c>
      <c r="AB190" s="7">
        <f>Z190-AA190</f>
        <v>-14</v>
      </c>
      <c r="AC190" s="6">
        <v>33</v>
      </c>
      <c r="AD190" s="6">
        <v>56</v>
      </c>
      <c r="AE190" s="7">
        <f>AC190-AD190</f>
        <v>-23</v>
      </c>
      <c r="AF190" s="7"/>
      <c r="AG190" s="7"/>
      <c r="AH190" s="7"/>
      <c r="AI190" s="7"/>
      <c r="AJ190" s="7"/>
      <c r="AK190" s="7"/>
      <c r="AL190" s="4" t="s">
        <v>930</v>
      </c>
      <c r="AR190" s="6">
        <v>37</v>
      </c>
      <c r="AS190" s="6">
        <v>47</v>
      </c>
      <c r="AT190" s="7">
        <f t="shared" si="12"/>
        <v>-10</v>
      </c>
      <c r="AU190" s="4" t="s">
        <v>871</v>
      </c>
      <c r="BC190" t="str">
        <f t="shared" si="7"/>
        <v/>
      </c>
    </row>
    <row r="191" spans="2:55" x14ac:dyDescent="0.25">
      <c r="B191" t="s">
        <v>266</v>
      </c>
      <c r="C191" s="9" t="s">
        <v>572</v>
      </c>
      <c r="D191" s="39">
        <v>40517</v>
      </c>
      <c r="F191" s="3" t="s">
        <v>821</v>
      </c>
      <c r="G191" s="2" t="s">
        <v>196</v>
      </c>
      <c r="H191" s="6">
        <v>42</v>
      </c>
      <c r="I191" s="7">
        <v>1</v>
      </c>
      <c r="J191" s="6">
        <v>39</v>
      </c>
      <c r="K191" s="7">
        <v>0</v>
      </c>
      <c r="L191" s="6">
        <v>10</v>
      </c>
      <c r="M191" s="7">
        <v>0</v>
      </c>
      <c r="N191" s="6">
        <v>3</v>
      </c>
      <c r="O191" s="7">
        <v>1</v>
      </c>
      <c r="P191" t="s">
        <v>842</v>
      </c>
      <c r="U191" s="48"/>
      <c r="W191" s="6"/>
      <c r="X191" s="6"/>
      <c r="Z191" s="6"/>
      <c r="AA191" s="6"/>
      <c r="AC191" s="6"/>
      <c r="AD191" s="6"/>
      <c r="AE191" s="7"/>
      <c r="AR191" s="6">
        <v>39</v>
      </c>
      <c r="AS191" s="6">
        <v>47</v>
      </c>
      <c r="AT191" s="7">
        <f t="shared" si="12"/>
        <v>-8</v>
      </c>
      <c r="AU191" s="4" t="s">
        <v>871</v>
      </c>
      <c r="BC191" t="str">
        <f t="shared" si="7"/>
        <v/>
      </c>
    </row>
    <row r="192" spans="2:55" x14ac:dyDescent="0.25">
      <c r="B192" t="s">
        <v>266</v>
      </c>
      <c r="C192" s="9" t="s">
        <v>593</v>
      </c>
      <c r="D192" s="39">
        <v>40518</v>
      </c>
      <c r="F192" s="3" t="s">
        <v>821</v>
      </c>
      <c r="G192" s="2" t="s">
        <v>196</v>
      </c>
      <c r="H192" s="6">
        <v>42</v>
      </c>
      <c r="I192" s="7">
        <v>0</v>
      </c>
      <c r="J192" s="6">
        <v>39</v>
      </c>
      <c r="K192" s="7">
        <v>0</v>
      </c>
      <c r="L192" s="6">
        <v>9</v>
      </c>
      <c r="M192" s="7">
        <v>-1</v>
      </c>
      <c r="N192" s="6">
        <v>3</v>
      </c>
      <c r="O192" s="7">
        <v>0</v>
      </c>
      <c r="P192" t="s">
        <v>842</v>
      </c>
      <c r="U192" s="48"/>
      <c r="W192" s="6"/>
      <c r="X192" s="6"/>
      <c r="Z192" s="6"/>
      <c r="AA192" s="6"/>
      <c r="AC192" s="6"/>
      <c r="AD192" s="6"/>
      <c r="AE192" s="7"/>
      <c r="AR192" s="6">
        <v>38</v>
      </c>
      <c r="AS192" s="6">
        <v>46</v>
      </c>
      <c r="AT192" s="7">
        <f t="shared" si="12"/>
        <v>-8</v>
      </c>
      <c r="AU192" s="4" t="s">
        <v>871</v>
      </c>
      <c r="BC192" t="str">
        <f t="shared" si="7"/>
        <v/>
      </c>
    </row>
    <row r="193" spans="2:55" x14ac:dyDescent="0.25">
      <c r="B193" t="s">
        <v>266</v>
      </c>
      <c r="C193" s="9" t="s">
        <v>647</v>
      </c>
      <c r="D193" s="39">
        <v>40519</v>
      </c>
      <c r="F193" s="3" t="s">
        <v>821</v>
      </c>
      <c r="G193" s="2" t="s">
        <v>196</v>
      </c>
      <c r="H193" s="6">
        <v>41</v>
      </c>
      <c r="I193" s="7">
        <v>-1</v>
      </c>
      <c r="J193" s="6">
        <v>41</v>
      </c>
      <c r="K193" s="7">
        <v>2</v>
      </c>
      <c r="L193" s="6">
        <v>8</v>
      </c>
      <c r="M193" s="7">
        <v>-1</v>
      </c>
      <c r="N193" s="6">
        <v>0</v>
      </c>
      <c r="O193" s="7">
        <v>-3</v>
      </c>
      <c r="P193" t="s">
        <v>842</v>
      </c>
      <c r="U193" s="48"/>
      <c r="W193" s="6"/>
      <c r="X193" s="6"/>
      <c r="Z193" s="6"/>
      <c r="AA193" s="6"/>
      <c r="AC193" s="6"/>
      <c r="AD193" s="6"/>
      <c r="AE193" s="7"/>
      <c r="AR193" s="6">
        <v>37</v>
      </c>
      <c r="AS193" s="6">
        <v>48</v>
      </c>
      <c r="AT193" s="7">
        <f t="shared" si="12"/>
        <v>-11</v>
      </c>
      <c r="AU193" s="4" t="s">
        <v>871</v>
      </c>
      <c r="BC193" t="str">
        <f t="shared" si="7"/>
        <v/>
      </c>
    </row>
    <row r="194" spans="2:55" x14ac:dyDescent="0.25">
      <c r="B194" t="s">
        <v>266</v>
      </c>
      <c r="C194" s="9" t="s">
        <v>506</v>
      </c>
      <c r="D194" s="39">
        <v>40519</v>
      </c>
      <c r="E194">
        <v>21</v>
      </c>
      <c r="F194" s="3" t="s">
        <v>905</v>
      </c>
      <c r="G194" s="2"/>
      <c r="H194" s="6">
        <v>35</v>
      </c>
      <c r="I194" s="7">
        <v>0</v>
      </c>
      <c r="J194" s="6">
        <v>41</v>
      </c>
      <c r="K194" s="7">
        <v>1</v>
      </c>
      <c r="L194" s="6">
        <v>9</v>
      </c>
      <c r="M194" s="7">
        <v>-4</v>
      </c>
      <c r="N194" s="6">
        <v>-6</v>
      </c>
      <c r="O194" s="7">
        <v>-1</v>
      </c>
      <c r="P194" t="s">
        <v>842</v>
      </c>
      <c r="U194" s="48"/>
      <c r="W194" s="6">
        <v>42</v>
      </c>
      <c r="X194" s="6">
        <v>49</v>
      </c>
      <c r="Y194" s="7">
        <f>W194-X194</f>
        <v>-7</v>
      </c>
      <c r="Z194" s="6">
        <v>31</v>
      </c>
      <c r="AA194" s="6">
        <v>39</v>
      </c>
      <c r="AB194" s="7">
        <f>Z194-AA194</f>
        <v>-8</v>
      </c>
      <c r="AC194" s="6">
        <v>31</v>
      </c>
      <c r="AD194" s="6">
        <v>59</v>
      </c>
      <c r="AE194" s="7">
        <f>AC194-AD194</f>
        <v>-28</v>
      </c>
      <c r="AF194" s="7"/>
      <c r="AG194" s="7"/>
      <c r="AH194" s="7"/>
      <c r="AI194" s="7"/>
      <c r="AJ194" s="7"/>
      <c r="AK194" s="7"/>
      <c r="AL194" s="4" t="s">
        <v>933</v>
      </c>
      <c r="AR194" s="6"/>
      <c r="AS194" s="6"/>
      <c r="AT194" s="7"/>
      <c r="BC194" t="str">
        <f t="shared" si="7"/>
        <v/>
      </c>
    </row>
    <row r="195" spans="2:55" x14ac:dyDescent="0.25">
      <c r="B195" t="s">
        <v>266</v>
      </c>
      <c r="C195" s="9" t="s">
        <v>317</v>
      </c>
      <c r="D195" s="39">
        <v>40520</v>
      </c>
      <c r="F195" s="3" t="s">
        <v>903</v>
      </c>
      <c r="G195" s="2"/>
      <c r="H195" s="6">
        <v>38</v>
      </c>
      <c r="I195" s="7">
        <v>0</v>
      </c>
      <c r="J195" s="6">
        <v>37</v>
      </c>
      <c r="K195" s="7">
        <v>3</v>
      </c>
      <c r="L195" s="6">
        <v>11</v>
      </c>
      <c r="M195" s="7">
        <v>-2</v>
      </c>
      <c r="N195" s="6">
        <v>1</v>
      </c>
      <c r="O195" s="7">
        <v>-3</v>
      </c>
      <c r="P195" s="3" t="s">
        <v>842</v>
      </c>
      <c r="U195" s="48"/>
      <c r="W195" s="6"/>
      <c r="X195" s="6"/>
      <c r="Z195" s="6"/>
      <c r="AA195" s="6"/>
      <c r="AC195" s="6"/>
      <c r="AD195" s="6"/>
      <c r="AE195" s="7"/>
      <c r="AR195" s="6"/>
      <c r="AS195" s="6"/>
      <c r="AT195" s="7"/>
      <c r="BC195" t="str">
        <f t="shared" si="7"/>
        <v/>
      </c>
    </row>
    <row r="196" spans="2:55" x14ac:dyDescent="0.25">
      <c r="B196" t="s">
        <v>266</v>
      </c>
      <c r="C196" s="9" t="s">
        <v>419</v>
      </c>
      <c r="D196" s="39">
        <v>40520</v>
      </c>
      <c r="F196" s="3" t="s">
        <v>821</v>
      </c>
      <c r="G196" s="2" t="s">
        <v>196</v>
      </c>
      <c r="H196" s="6">
        <v>41</v>
      </c>
      <c r="I196" s="7">
        <v>0</v>
      </c>
      <c r="J196" s="6">
        <v>39</v>
      </c>
      <c r="K196" s="7">
        <v>-2</v>
      </c>
      <c r="L196" s="6">
        <v>11</v>
      </c>
      <c r="M196" s="7">
        <v>3</v>
      </c>
      <c r="N196" s="6">
        <v>2</v>
      </c>
      <c r="O196" s="7">
        <v>2</v>
      </c>
      <c r="P196" t="s">
        <v>842</v>
      </c>
      <c r="U196" s="48"/>
      <c r="W196" s="6"/>
      <c r="X196" s="6"/>
      <c r="Z196" s="6"/>
      <c r="AA196" s="6"/>
      <c r="AC196" s="6"/>
      <c r="AD196" s="6"/>
      <c r="AE196" s="7"/>
      <c r="AR196" s="6">
        <v>39</v>
      </c>
      <c r="AS196" s="6">
        <v>46</v>
      </c>
      <c r="AT196" s="7">
        <f t="shared" si="12"/>
        <v>-7</v>
      </c>
      <c r="AU196" s="4" t="s">
        <v>871</v>
      </c>
      <c r="BC196" t="str">
        <f t="shared" ref="BC196:BC267" si="13">IF($F196="ICM",$L196,"")</f>
        <v/>
      </c>
    </row>
    <row r="197" spans="2:55" x14ac:dyDescent="0.25">
      <c r="B197" t="s">
        <v>266</v>
      </c>
      <c r="C197" s="9" t="s">
        <v>669</v>
      </c>
      <c r="D197" s="39">
        <v>40521</v>
      </c>
      <c r="E197">
        <v>12</v>
      </c>
      <c r="F197" s="3" t="s">
        <v>821</v>
      </c>
      <c r="G197" s="2" t="s">
        <v>192</v>
      </c>
      <c r="H197" s="6">
        <v>40</v>
      </c>
      <c r="I197" s="7">
        <v>-1</v>
      </c>
      <c r="J197" s="6">
        <v>42</v>
      </c>
      <c r="K197" s="7">
        <v>3</v>
      </c>
      <c r="L197" s="6">
        <v>9</v>
      </c>
      <c r="M197" s="7">
        <v>-2</v>
      </c>
      <c r="N197" s="6">
        <v>-2</v>
      </c>
      <c r="O197" s="7">
        <v>-4</v>
      </c>
      <c r="P197" t="s">
        <v>842</v>
      </c>
      <c r="U197" s="48"/>
      <c r="V197" s="7"/>
      <c r="W197" s="6">
        <v>47</v>
      </c>
      <c r="X197" s="6">
        <v>46</v>
      </c>
      <c r="Y197" s="7">
        <f>W197-X197</f>
        <v>1</v>
      </c>
      <c r="Z197" s="6">
        <v>29</v>
      </c>
      <c r="AA197" s="6">
        <v>44</v>
      </c>
      <c r="AB197" s="7">
        <f>Z197-AA197</f>
        <v>-15</v>
      </c>
      <c r="AC197" s="6">
        <v>31</v>
      </c>
      <c r="AD197" s="6">
        <v>60</v>
      </c>
      <c r="AE197" s="7">
        <f>AC197-AD197</f>
        <v>-29</v>
      </c>
      <c r="AF197" s="7"/>
      <c r="AG197" s="7"/>
      <c r="AH197" s="7"/>
      <c r="AI197" s="7"/>
      <c r="AJ197" s="7"/>
      <c r="AK197" s="7"/>
      <c r="AL197" s="4" t="s">
        <v>930</v>
      </c>
      <c r="AR197" s="6">
        <v>36</v>
      </c>
      <c r="AS197" s="6">
        <v>50</v>
      </c>
      <c r="AT197" s="7">
        <f t="shared" si="12"/>
        <v>-14</v>
      </c>
      <c r="AU197" s="4" t="s">
        <v>871</v>
      </c>
      <c r="BC197" t="str">
        <f t="shared" si="13"/>
        <v/>
      </c>
    </row>
    <row r="198" spans="2:55" x14ac:dyDescent="0.25">
      <c r="B198" t="s">
        <v>266</v>
      </c>
      <c r="C198" s="9" t="s">
        <v>468</v>
      </c>
      <c r="D198" s="39">
        <v>40522</v>
      </c>
      <c r="F198" s="3" t="s">
        <v>903</v>
      </c>
      <c r="G198" s="2"/>
      <c r="H198" s="6">
        <v>37</v>
      </c>
      <c r="I198" s="7">
        <v>-1</v>
      </c>
      <c r="J198" s="6">
        <v>36</v>
      </c>
      <c r="K198" s="7">
        <v>-1</v>
      </c>
      <c r="L198" s="6">
        <v>12</v>
      </c>
      <c r="M198" s="7">
        <v>1</v>
      </c>
      <c r="N198" s="6">
        <v>1</v>
      </c>
      <c r="O198" s="7">
        <v>0</v>
      </c>
      <c r="P198" s="3" t="s">
        <v>842</v>
      </c>
      <c r="U198" s="48"/>
      <c r="W198" s="6"/>
      <c r="X198" s="6"/>
      <c r="Y198" s="7"/>
      <c r="Z198" s="6"/>
      <c r="AA198" s="6"/>
      <c r="AB198" s="7"/>
      <c r="AC198" s="6"/>
      <c r="AD198" s="6"/>
      <c r="AE198" s="7"/>
      <c r="AF198" s="7"/>
      <c r="AG198" s="7"/>
      <c r="AH198" s="7"/>
      <c r="AI198" s="7"/>
      <c r="AJ198" s="7"/>
      <c r="AK198" s="7"/>
      <c r="AR198" s="6"/>
      <c r="AS198" s="6"/>
      <c r="AT198" s="7"/>
      <c r="BC198" t="str">
        <f t="shared" si="13"/>
        <v/>
      </c>
    </row>
    <row r="199" spans="2:55" x14ac:dyDescent="0.25">
      <c r="B199" t="s">
        <v>266</v>
      </c>
      <c r="C199" s="9" t="s">
        <v>655</v>
      </c>
      <c r="D199" s="39">
        <v>40522</v>
      </c>
      <c r="E199">
        <v>15</v>
      </c>
      <c r="F199" s="3" t="s">
        <v>577</v>
      </c>
      <c r="G199" s="2" t="s">
        <v>164</v>
      </c>
      <c r="H199" s="6">
        <v>38</v>
      </c>
      <c r="I199" s="7">
        <v>2</v>
      </c>
      <c r="J199" s="6">
        <v>39</v>
      </c>
      <c r="K199" s="7">
        <v>0</v>
      </c>
      <c r="L199" s="6">
        <v>11</v>
      </c>
      <c r="M199" s="7">
        <v>-3</v>
      </c>
      <c r="N199" s="6">
        <v>-1</v>
      </c>
      <c r="O199" s="7">
        <v>2</v>
      </c>
      <c r="P199" t="s">
        <v>639</v>
      </c>
      <c r="Q199" t="s">
        <v>840</v>
      </c>
      <c r="U199" s="48"/>
      <c r="W199" s="6">
        <v>48</v>
      </c>
      <c r="X199" s="6">
        <v>44</v>
      </c>
      <c r="Y199" s="7">
        <f>W199-X199</f>
        <v>4</v>
      </c>
      <c r="Z199" s="6">
        <v>35</v>
      </c>
      <c r="AA199" s="6">
        <v>34</v>
      </c>
      <c r="AB199" s="7">
        <f>Z199-AA199</f>
        <v>1</v>
      </c>
      <c r="AC199" s="6">
        <v>38</v>
      </c>
      <c r="AD199" s="6">
        <v>50</v>
      </c>
      <c r="AE199" s="7">
        <f>AC199-AD199</f>
        <v>-12</v>
      </c>
      <c r="AF199" s="7"/>
      <c r="AG199" s="7"/>
      <c r="AH199" s="7"/>
      <c r="AI199" s="7"/>
      <c r="AJ199" s="7"/>
      <c r="AK199" s="7"/>
      <c r="AL199" s="4" t="s">
        <v>936</v>
      </c>
      <c r="AR199" s="6">
        <v>38</v>
      </c>
      <c r="AS199" s="6">
        <v>54</v>
      </c>
      <c r="AT199" s="7">
        <f t="shared" si="12"/>
        <v>-16</v>
      </c>
      <c r="AU199" s="4" t="s">
        <v>937</v>
      </c>
      <c r="BC199" t="str">
        <f t="shared" si="13"/>
        <v/>
      </c>
    </row>
    <row r="200" spans="2:55" x14ac:dyDescent="0.25">
      <c r="B200" t="s">
        <v>266</v>
      </c>
      <c r="C200" s="9" t="s">
        <v>340</v>
      </c>
      <c r="D200" s="39">
        <v>40524</v>
      </c>
      <c r="F200" s="3" t="s">
        <v>821</v>
      </c>
      <c r="G200" s="2" t="s">
        <v>196</v>
      </c>
      <c r="H200" s="6">
        <v>41</v>
      </c>
      <c r="I200" s="7">
        <v>1</v>
      </c>
      <c r="J200" s="6">
        <v>42</v>
      </c>
      <c r="K200" s="7">
        <v>0</v>
      </c>
      <c r="L200" s="6">
        <v>9</v>
      </c>
      <c r="M200" s="7">
        <v>0</v>
      </c>
      <c r="N200" s="6">
        <v>-1</v>
      </c>
      <c r="O200" s="7">
        <v>1</v>
      </c>
      <c r="P200" t="s">
        <v>842</v>
      </c>
      <c r="U200" s="48"/>
      <c r="W200" s="6"/>
      <c r="X200" s="6"/>
      <c r="Z200" s="6"/>
      <c r="AA200" s="6"/>
      <c r="AC200" s="6"/>
      <c r="AD200" s="6"/>
      <c r="AE200" s="7"/>
      <c r="AR200" s="6">
        <v>36</v>
      </c>
      <c r="AS200" s="6">
        <v>50</v>
      </c>
      <c r="AT200" s="7">
        <f t="shared" si="12"/>
        <v>-14</v>
      </c>
      <c r="AU200" s="4" t="s">
        <v>871</v>
      </c>
      <c r="BC200" t="str">
        <f t="shared" si="13"/>
        <v/>
      </c>
    </row>
    <row r="201" spans="2:55" x14ac:dyDescent="0.25">
      <c r="B201" t="s">
        <v>266</v>
      </c>
      <c r="C201" s="9" t="s">
        <v>594</v>
      </c>
      <c r="D201" s="39">
        <v>40525</v>
      </c>
      <c r="F201" s="3" t="s">
        <v>821</v>
      </c>
      <c r="G201" s="2" t="s">
        <v>196</v>
      </c>
      <c r="H201" s="6">
        <v>39</v>
      </c>
      <c r="I201" s="7">
        <v>-2</v>
      </c>
      <c r="J201" s="6">
        <v>42</v>
      </c>
      <c r="K201" s="7">
        <v>0</v>
      </c>
      <c r="L201" s="6">
        <v>9</v>
      </c>
      <c r="M201" s="7">
        <v>0</v>
      </c>
      <c r="N201" s="6">
        <v>-3</v>
      </c>
      <c r="O201" s="7">
        <v>-2</v>
      </c>
      <c r="P201" t="s">
        <v>842</v>
      </c>
      <c r="U201" s="48"/>
      <c r="W201" s="6"/>
      <c r="X201" s="6"/>
      <c r="Z201" s="6"/>
      <c r="AA201" s="6"/>
      <c r="AC201" s="6"/>
      <c r="AD201" s="6"/>
      <c r="AE201" s="7"/>
      <c r="AR201" s="6">
        <v>35</v>
      </c>
      <c r="AS201" s="6">
        <v>50</v>
      </c>
      <c r="AT201" s="7">
        <f t="shared" si="12"/>
        <v>-15</v>
      </c>
      <c r="AU201" s="4" t="s">
        <v>871</v>
      </c>
      <c r="BC201" t="str">
        <f t="shared" si="13"/>
        <v/>
      </c>
    </row>
    <row r="202" spans="2:55" x14ac:dyDescent="0.25">
      <c r="B202" t="s">
        <v>266</v>
      </c>
      <c r="C202" s="9" t="s">
        <v>692</v>
      </c>
      <c r="D202" s="39">
        <v>40526</v>
      </c>
      <c r="F202" s="3" t="s">
        <v>821</v>
      </c>
      <c r="G202" s="2" t="s">
        <v>196</v>
      </c>
      <c r="H202" s="6">
        <v>42</v>
      </c>
      <c r="I202" s="7">
        <v>3</v>
      </c>
      <c r="J202" s="6">
        <v>40</v>
      </c>
      <c r="K202" s="7">
        <v>-2</v>
      </c>
      <c r="L202" s="6">
        <v>8</v>
      </c>
      <c r="M202" s="7">
        <v>-1</v>
      </c>
      <c r="N202" s="6">
        <v>2</v>
      </c>
      <c r="O202" s="7">
        <v>5</v>
      </c>
      <c r="P202" t="s">
        <v>842</v>
      </c>
      <c r="U202" s="48"/>
      <c r="W202" s="6"/>
      <c r="X202" s="6"/>
      <c r="Z202" s="6"/>
      <c r="AA202" s="6"/>
      <c r="AC202" s="6"/>
      <c r="AD202" s="6"/>
      <c r="AE202" s="7"/>
      <c r="AR202" s="6">
        <v>35</v>
      </c>
      <c r="AS202" s="6">
        <v>50</v>
      </c>
      <c r="AT202" s="7">
        <f t="shared" si="12"/>
        <v>-15</v>
      </c>
      <c r="AU202" s="4" t="s">
        <v>871</v>
      </c>
      <c r="BC202" t="str">
        <f t="shared" si="13"/>
        <v/>
      </c>
    </row>
    <row r="203" spans="2:55" x14ac:dyDescent="0.25">
      <c r="B203" t="s">
        <v>266</v>
      </c>
      <c r="C203" s="9" t="s">
        <v>624</v>
      </c>
      <c r="D203" s="39">
        <v>40527</v>
      </c>
      <c r="F203" s="3" t="s">
        <v>821</v>
      </c>
      <c r="G203" s="2" t="s">
        <v>196</v>
      </c>
      <c r="H203" s="6">
        <v>41</v>
      </c>
      <c r="I203" s="7">
        <v>-1</v>
      </c>
      <c r="J203" s="6">
        <v>41</v>
      </c>
      <c r="K203" s="7">
        <v>1</v>
      </c>
      <c r="L203" s="6">
        <v>9</v>
      </c>
      <c r="M203" s="7">
        <v>1</v>
      </c>
      <c r="N203" s="6">
        <v>0</v>
      </c>
      <c r="O203" s="7">
        <v>-2</v>
      </c>
      <c r="P203" t="s">
        <v>842</v>
      </c>
      <c r="U203" s="48"/>
      <c r="W203" s="6"/>
      <c r="X203" s="6"/>
      <c r="Z203" s="6"/>
      <c r="AA203" s="6"/>
      <c r="AC203" s="6"/>
      <c r="AD203" s="6"/>
      <c r="AE203" s="7"/>
      <c r="AR203" s="6">
        <v>36</v>
      </c>
      <c r="AS203" s="6">
        <v>50</v>
      </c>
      <c r="AT203" s="7">
        <f t="shared" si="12"/>
        <v>-14</v>
      </c>
      <c r="AU203" s="4" t="s">
        <v>871</v>
      </c>
      <c r="BC203" t="str">
        <f t="shared" si="13"/>
        <v/>
      </c>
    </row>
    <row r="204" spans="2:55" x14ac:dyDescent="0.25">
      <c r="B204" t="s">
        <v>266</v>
      </c>
      <c r="C204" s="9" t="s">
        <v>624</v>
      </c>
      <c r="D204" s="39">
        <v>40527</v>
      </c>
      <c r="E204">
        <v>19</v>
      </c>
      <c r="F204" s="3" t="s">
        <v>886</v>
      </c>
      <c r="G204" s="2" t="s">
        <v>915</v>
      </c>
      <c r="H204" s="6">
        <v>37</v>
      </c>
      <c r="I204" s="7">
        <v>0</v>
      </c>
      <c r="J204" s="6">
        <v>39</v>
      </c>
      <c r="K204" s="7">
        <v>1</v>
      </c>
      <c r="L204" s="6">
        <v>11</v>
      </c>
      <c r="M204" s="7">
        <v>-2</v>
      </c>
      <c r="N204" s="6">
        <v>-2</v>
      </c>
      <c r="O204" s="7">
        <v>-1</v>
      </c>
      <c r="P204" t="s">
        <v>842</v>
      </c>
      <c r="U204" s="48"/>
      <c r="W204" s="6">
        <v>38</v>
      </c>
      <c r="X204" s="6">
        <v>40</v>
      </c>
      <c r="Y204" s="7">
        <f>W204-X204</f>
        <v>-2</v>
      </c>
      <c r="Z204" s="6">
        <v>17</v>
      </c>
      <c r="AA204" s="6">
        <v>33</v>
      </c>
      <c r="AB204" s="7">
        <f>Z204-AA204</f>
        <v>-16</v>
      </c>
      <c r="AC204" s="6">
        <v>26</v>
      </c>
      <c r="AD204" s="6">
        <v>49</v>
      </c>
      <c r="AE204" s="7">
        <f>AC204-AD204</f>
        <v>-23</v>
      </c>
      <c r="AF204" s="7"/>
      <c r="AG204" s="7"/>
      <c r="AH204" s="7"/>
      <c r="AI204" s="7"/>
      <c r="AJ204" s="7"/>
      <c r="AK204" s="7"/>
      <c r="AL204" s="4" t="s">
        <v>952</v>
      </c>
      <c r="AR204" s="6"/>
      <c r="AS204" s="6"/>
      <c r="AT204" s="7"/>
      <c r="BC204" t="str">
        <f t="shared" si="13"/>
        <v/>
      </c>
    </row>
    <row r="205" spans="2:55" x14ac:dyDescent="0.25">
      <c r="B205" t="s">
        <v>266</v>
      </c>
      <c r="C205" s="9" t="s">
        <v>640</v>
      </c>
      <c r="D205" s="39">
        <v>40528</v>
      </c>
      <c r="E205">
        <v>19</v>
      </c>
      <c r="F205" s="3" t="s">
        <v>821</v>
      </c>
      <c r="G205" s="2" t="s">
        <v>192</v>
      </c>
      <c r="H205" s="6">
        <v>39</v>
      </c>
      <c r="I205" s="7">
        <v>-2</v>
      </c>
      <c r="J205" s="6">
        <v>42</v>
      </c>
      <c r="K205" s="7">
        <v>1</v>
      </c>
      <c r="L205" s="6">
        <v>9</v>
      </c>
      <c r="M205" s="7">
        <v>0</v>
      </c>
      <c r="N205" s="6">
        <v>-3</v>
      </c>
      <c r="O205" s="7">
        <v>-1</v>
      </c>
      <c r="P205" t="s">
        <v>842</v>
      </c>
      <c r="U205" s="48"/>
      <c r="V205" s="7"/>
      <c r="W205" s="6">
        <v>45</v>
      </c>
      <c r="X205" s="6">
        <v>47</v>
      </c>
      <c r="Y205" s="7">
        <f>W205-X205</f>
        <v>-2</v>
      </c>
      <c r="Z205" s="6">
        <v>30</v>
      </c>
      <c r="AA205" s="6">
        <v>44</v>
      </c>
      <c r="AB205" s="7">
        <f>Z205-AA205</f>
        <v>-14</v>
      </c>
      <c r="AC205" s="6">
        <v>30</v>
      </c>
      <c r="AD205" s="6">
        <v>60</v>
      </c>
      <c r="AE205" s="7">
        <f>AC205-AD205</f>
        <v>-30</v>
      </c>
      <c r="AF205" s="7"/>
      <c r="AG205" s="7"/>
      <c r="AH205" s="7"/>
      <c r="AI205" s="7"/>
      <c r="AJ205" s="7"/>
      <c r="AK205" s="7"/>
      <c r="AL205" s="4" t="s">
        <v>930</v>
      </c>
      <c r="AR205" s="6">
        <v>35</v>
      </c>
      <c r="AS205" s="6">
        <v>50</v>
      </c>
      <c r="AT205" s="7">
        <f>AR205-AS205</f>
        <v>-15</v>
      </c>
      <c r="AU205" s="4" t="s">
        <v>871</v>
      </c>
      <c r="BC205" t="str">
        <f t="shared" si="13"/>
        <v/>
      </c>
    </row>
    <row r="206" spans="2:55" x14ac:dyDescent="0.25">
      <c r="B206" t="s">
        <v>266</v>
      </c>
      <c r="C206" s="9" t="s">
        <v>463</v>
      </c>
      <c r="D206" s="39">
        <v>40528</v>
      </c>
      <c r="E206">
        <v>21</v>
      </c>
      <c r="F206" s="3" t="s">
        <v>678</v>
      </c>
      <c r="G206" s="2" t="s">
        <v>82</v>
      </c>
      <c r="H206" s="6">
        <v>37</v>
      </c>
      <c r="I206" s="7">
        <v>1</v>
      </c>
      <c r="J206" s="6">
        <v>39</v>
      </c>
      <c r="K206" s="7">
        <v>1</v>
      </c>
      <c r="L206" s="6">
        <v>13</v>
      </c>
      <c r="M206" s="7">
        <v>-1</v>
      </c>
      <c r="N206" s="6">
        <v>-2</v>
      </c>
      <c r="O206" s="7">
        <v>0</v>
      </c>
      <c r="P206" t="s">
        <v>639</v>
      </c>
      <c r="U206" s="48"/>
      <c r="W206" s="6"/>
      <c r="X206" s="6"/>
      <c r="Z206" s="6"/>
      <c r="AA206" s="6"/>
      <c r="AC206" s="6"/>
      <c r="AD206" s="6"/>
      <c r="AE206" s="7"/>
      <c r="AR206" s="6"/>
      <c r="AS206" s="6"/>
      <c r="AT206" s="7"/>
    </row>
    <row r="207" spans="2:55" x14ac:dyDescent="0.25">
      <c r="B207" t="s">
        <v>266</v>
      </c>
      <c r="C207" s="9" t="s">
        <v>300</v>
      </c>
      <c r="D207" s="39">
        <v>40529</v>
      </c>
      <c r="F207" s="3" t="s">
        <v>903</v>
      </c>
      <c r="G207" s="2"/>
      <c r="H207" s="6">
        <v>37</v>
      </c>
      <c r="I207" s="7">
        <v>0</v>
      </c>
      <c r="J207" s="6">
        <v>37</v>
      </c>
      <c r="K207" s="7">
        <v>1</v>
      </c>
      <c r="L207" s="6">
        <v>12</v>
      </c>
      <c r="M207" s="7">
        <v>0</v>
      </c>
      <c r="N207" s="6">
        <v>0</v>
      </c>
      <c r="O207" s="7">
        <v>-1</v>
      </c>
      <c r="P207" s="3" t="s">
        <v>842</v>
      </c>
      <c r="U207" s="48"/>
      <c r="W207" s="6"/>
      <c r="X207" s="6"/>
      <c r="Z207" s="6"/>
      <c r="AA207" s="6"/>
      <c r="AC207" s="6"/>
      <c r="AD207" s="6"/>
      <c r="AE207" s="7"/>
      <c r="AR207" s="6"/>
      <c r="AS207" s="6"/>
      <c r="AT207" s="7"/>
      <c r="BC207" t="str">
        <f t="shared" si="13"/>
        <v/>
      </c>
    </row>
    <row r="208" spans="2:55" x14ac:dyDescent="0.25">
      <c r="B208" t="s">
        <v>266</v>
      </c>
      <c r="C208" s="9" t="s">
        <v>641</v>
      </c>
      <c r="D208" s="39">
        <v>40531</v>
      </c>
      <c r="F208" s="3" t="s">
        <v>821</v>
      </c>
      <c r="G208" s="2" t="s">
        <v>196</v>
      </c>
      <c r="H208" s="6">
        <v>40</v>
      </c>
      <c r="I208" s="7">
        <v>1</v>
      </c>
      <c r="J208" s="6">
        <v>43</v>
      </c>
      <c r="K208" s="7">
        <v>1</v>
      </c>
      <c r="L208" s="6">
        <v>8</v>
      </c>
      <c r="M208" s="7">
        <v>-1</v>
      </c>
      <c r="N208" s="6">
        <v>-3</v>
      </c>
      <c r="O208" s="7">
        <v>0</v>
      </c>
      <c r="P208" t="s">
        <v>842</v>
      </c>
      <c r="U208" s="48"/>
      <c r="W208" s="6"/>
      <c r="X208" s="6"/>
      <c r="Z208" s="6"/>
      <c r="AA208" s="6"/>
      <c r="AC208" s="6"/>
      <c r="AD208" s="6"/>
      <c r="AE208" s="7"/>
      <c r="AR208" s="6">
        <v>34</v>
      </c>
      <c r="AS208" s="6">
        <v>52</v>
      </c>
      <c r="AT208" s="7">
        <f t="shared" ref="AT208:AT213" si="14">AR208-AS208</f>
        <v>-18</v>
      </c>
      <c r="AU208" s="4" t="s">
        <v>871</v>
      </c>
      <c r="BC208" t="str">
        <f t="shared" si="13"/>
        <v/>
      </c>
    </row>
    <row r="209" spans="1:55" x14ac:dyDescent="0.25">
      <c r="B209" t="s">
        <v>266</v>
      </c>
      <c r="C209" s="9" t="s">
        <v>598</v>
      </c>
      <c r="D209" s="39">
        <v>40532</v>
      </c>
      <c r="F209" s="3" t="s">
        <v>821</v>
      </c>
      <c r="G209" s="2" t="s">
        <v>196</v>
      </c>
      <c r="H209" s="6">
        <v>40</v>
      </c>
      <c r="I209" s="7">
        <v>0</v>
      </c>
      <c r="J209" s="6">
        <v>42</v>
      </c>
      <c r="K209" s="7">
        <v>-1</v>
      </c>
      <c r="L209" s="6">
        <v>9</v>
      </c>
      <c r="M209" s="7">
        <v>1</v>
      </c>
      <c r="N209" s="6">
        <v>-2</v>
      </c>
      <c r="O209" s="7">
        <v>1</v>
      </c>
      <c r="P209" t="s">
        <v>842</v>
      </c>
      <c r="U209" s="48"/>
      <c r="W209" s="6"/>
      <c r="X209" s="6"/>
      <c r="Z209" s="6"/>
      <c r="AA209" s="6"/>
      <c r="AC209" s="6"/>
      <c r="AD209" s="6"/>
      <c r="AE209" s="7"/>
      <c r="AR209" s="6">
        <v>33</v>
      </c>
      <c r="AS209" s="6">
        <v>52</v>
      </c>
      <c r="AT209" s="7">
        <f t="shared" si="14"/>
        <v>-19</v>
      </c>
      <c r="AU209" s="4" t="s">
        <v>871</v>
      </c>
      <c r="BC209" t="str">
        <f t="shared" si="13"/>
        <v/>
      </c>
    </row>
    <row r="210" spans="1:55" x14ac:dyDescent="0.25">
      <c r="B210" t="s">
        <v>266</v>
      </c>
      <c r="C210" s="9" t="s">
        <v>434</v>
      </c>
      <c r="D210" s="39">
        <v>40533</v>
      </c>
      <c r="F210" s="3" t="s">
        <v>821</v>
      </c>
      <c r="G210" s="2" t="s">
        <v>196</v>
      </c>
      <c r="H210" s="6">
        <v>41</v>
      </c>
      <c r="I210" s="7">
        <v>1</v>
      </c>
      <c r="J210" s="6">
        <v>42</v>
      </c>
      <c r="K210" s="7">
        <v>0</v>
      </c>
      <c r="L210" s="6">
        <v>8</v>
      </c>
      <c r="M210" s="7">
        <v>-1</v>
      </c>
      <c r="N210" s="6">
        <v>-1</v>
      </c>
      <c r="O210" s="7">
        <v>1</v>
      </c>
      <c r="P210" t="s">
        <v>842</v>
      </c>
      <c r="U210" s="48"/>
      <c r="W210" s="6"/>
      <c r="X210" s="6"/>
      <c r="Z210" s="6"/>
      <c r="AA210" s="6"/>
      <c r="AC210" s="6"/>
      <c r="AD210" s="6"/>
      <c r="AE210" s="7"/>
      <c r="AM210" s="9" t="s">
        <v>953</v>
      </c>
      <c r="AN210" s="9" t="s">
        <v>698</v>
      </c>
      <c r="AO210" s="9" t="s">
        <v>316</v>
      </c>
      <c r="AR210" s="6">
        <v>33</v>
      </c>
      <c r="AS210" s="6">
        <v>52</v>
      </c>
      <c r="AT210" s="7">
        <f t="shared" si="14"/>
        <v>-19</v>
      </c>
      <c r="AU210" s="4" t="s">
        <v>871</v>
      </c>
      <c r="BC210" t="str">
        <f t="shared" si="13"/>
        <v/>
      </c>
    </row>
    <row r="211" spans="1:55" x14ac:dyDescent="0.25">
      <c r="B211" t="s">
        <v>266</v>
      </c>
      <c r="C211" s="9" t="s">
        <v>675</v>
      </c>
      <c r="D211" s="39">
        <v>40534</v>
      </c>
      <c r="F211" s="3" t="s">
        <v>821</v>
      </c>
      <c r="G211" s="2" t="s">
        <v>196</v>
      </c>
      <c r="H211" s="6">
        <v>39</v>
      </c>
      <c r="I211" s="7">
        <v>-2</v>
      </c>
      <c r="J211" s="6">
        <v>41</v>
      </c>
      <c r="K211" s="7">
        <v>-1</v>
      </c>
      <c r="L211" s="6">
        <v>9</v>
      </c>
      <c r="M211" s="7">
        <v>1</v>
      </c>
      <c r="N211" s="6">
        <v>-2</v>
      </c>
      <c r="O211" s="7">
        <v>-1</v>
      </c>
      <c r="P211" t="s">
        <v>842</v>
      </c>
      <c r="U211" s="48"/>
      <c r="W211" s="6"/>
      <c r="X211" s="6"/>
      <c r="Z211" s="6"/>
      <c r="AA211" s="6"/>
      <c r="AC211" s="6"/>
      <c r="AD211" s="6"/>
      <c r="AE211" s="7"/>
      <c r="AR211" s="6">
        <v>33</v>
      </c>
      <c r="AS211" s="6">
        <v>52</v>
      </c>
      <c r="AT211" s="7">
        <f t="shared" si="14"/>
        <v>-19</v>
      </c>
      <c r="AU211" s="4" t="s">
        <v>871</v>
      </c>
      <c r="BC211" t="str">
        <f t="shared" si="13"/>
        <v/>
      </c>
    </row>
    <row r="212" spans="1:55" x14ac:dyDescent="0.25">
      <c r="A212" s="1">
        <v>2011</v>
      </c>
      <c r="B212" t="s">
        <v>267</v>
      </c>
      <c r="C212" s="9" t="s">
        <v>589</v>
      </c>
      <c r="D212" s="39">
        <v>40546</v>
      </c>
      <c r="E212">
        <v>5</v>
      </c>
      <c r="F212" s="3" t="s">
        <v>821</v>
      </c>
      <c r="G212" s="2" t="s">
        <v>196</v>
      </c>
      <c r="H212" s="6">
        <v>40</v>
      </c>
      <c r="I212" s="7">
        <v>1</v>
      </c>
      <c r="J212" s="6">
        <v>42</v>
      </c>
      <c r="K212" s="7">
        <v>1</v>
      </c>
      <c r="L212" s="6">
        <v>8</v>
      </c>
      <c r="M212" s="7">
        <v>-1</v>
      </c>
      <c r="N212" s="6">
        <v>-2</v>
      </c>
      <c r="O212" s="7">
        <v>0</v>
      </c>
      <c r="P212" t="s">
        <v>842</v>
      </c>
      <c r="U212" s="48"/>
      <c r="W212" s="6"/>
      <c r="X212" s="6"/>
      <c r="Z212" s="6"/>
      <c r="AA212" s="6"/>
      <c r="AC212" s="6"/>
      <c r="AD212" s="6"/>
      <c r="AE212" s="7"/>
      <c r="AR212" s="6">
        <v>33</v>
      </c>
      <c r="AS212" s="6">
        <v>52</v>
      </c>
      <c r="AT212" s="7">
        <f t="shared" si="14"/>
        <v>-19</v>
      </c>
      <c r="AU212" s="4" t="s">
        <v>871</v>
      </c>
      <c r="BC212" t="str">
        <f t="shared" si="13"/>
        <v/>
      </c>
    </row>
    <row r="213" spans="1:55" x14ac:dyDescent="0.25">
      <c r="B213" t="s">
        <v>267</v>
      </c>
      <c r="C213" s="9" t="s">
        <v>694</v>
      </c>
      <c r="D213" s="39">
        <v>40547</v>
      </c>
      <c r="E213">
        <v>6</v>
      </c>
      <c r="F213" s="3" t="s">
        <v>821</v>
      </c>
      <c r="G213" s="2" t="s">
        <v>196</v>
      </c>
      <c r="H213" s="6">
        <v>40</v>
      </c>
      <c r="I213" s="7">
        <v>0</v>
      </c>
      <c r="J213" s="6">
        <v>41</v>
      </c>
      <c r="K213" s="7">
        <v>-1</v>
      </c>
      <c r="L213" s="6">
        <v>10</v>
      </c>
      <c r="M213" s="7">
        <v>2</v>
      </c>
      <c r="N213" s="6">
        <v>-1</v>
      </c>
      <c r="O213" s="7">
        <v>1</v>
      </c>
      <c r="P213" t="s">
        <v>842</v>
      </c>
      <c r="U213" s="48"/>
      <c r="W213" s="6"/>
      <c r="X213" s="6"/>
      <c r="Z213" s="6"/>
      <c r="AA213" s="6"/>
      <c r="AC213" s="6"/>
      <c r="AD213" s="6"/>
      <c r="AE213" s="7"/>
      <c r="AR213" s="6">
        <v>34</v>
      </c>
      <c r="AS213" s="6">
        <v>51</v>
      </c>
      <c r="AT213" s="7">
        <f t="shared" si="14"/>
        <v>-17</v>
      </c>
      <c r="AU213" s="4" t="s">
        <v>871</v>
      </c>
      <c r="BC213" t="str">
        <f t="shared" si="13"/>
        <v/>
      </c>
    </row>
    <row r="214" spans="1:55" x14ac:dyDescent="0.25">
      <c r="B214" t="s">
        <v>267</v>
      </c>
      <c r="C214" s="9" t="s">
        <v>572</v>
      </c>
      <c r="D214" s="39">
        <v>40548</v>
      </c>
      <c r="E214">
        <v>7</v>
      </c>
      <c r="F214" s="3" t="s">
        <v>821</v>
      </c>
      <c r="G214" s="2" t="s">
        <v>196</v>
      </c>
      <c r="H214" s="6">
        <v>39</v>
      </c>
      <c r="I214" s="7">
        <v>-1</v>
      </c>
      <c r="J214" s="6">
        <v>43</v>
      </c>
      <c r="K214" s="7">
        <v>2</v>
      </c>
      <c r="L214" s="6">
        <v>7</v>
      </c>
      <c r="M214" s="7">
        <v>-3</v>
      </c>
      <c r="N214" s="6">
        <v>-4</v>
      </c>
      <c r="O214" s="7">
        <v>-3</v>
      </c>
      <c r="P214" t="s">
        <v>842</v>
      </c>
      <c r="U214" s="48"/>
      <c r="W214" s="6"/>
      <c r="X214" s="6"/>
      <c r="Z214" s="6"/>
      <c r="AA214" s="6"/>
      <c r="AC214" s="6"/>
      <c r="AD214" s="6"/>
      <c r="AE214" s="7"/>
      <c r="AR214" s="6">
        <v>33</v>
      </c>
      <c r="AS214" s="6">
        <v>53</v>
      </c>
      <c r="AT214" s="7">
        <f>AR214-AS214</f>
        <v>-20</v>
      </c>
      <c r="AU214" s="4" t="s">
        <v>871</v>
      </c>
      <c r="BC214" t="str">
        <f t="shared" si="13"/>
        <v/>
      </c>
    </row>
    <row r="215" spans="1:55" x14ac:dyDescent="0.25">
      <c r="B215" t="s">
        <v>267</v>
      </c>
      <c r="C215" s="9" t="s">
        <v>954</v>
      </c>
      <c r="D215" s="39">
        <v>40548</v>
      </c>
      <c r="F215" s="3" t="s">
        <v>903</v>
      </c>
      <c r="G215" s="2"/>
      <c r="H215" s="6">
        <v>37</v>
      </c>
      <c r="I215" s="7">
        <v>0</v>
      </c>
      <c r="J215" s="6">
        <v>39</v>
      </c>
      <c r="K215" s="7">
        <v>2</v>
      </c>
      <c r="L215" s="6">
        <v>11</v>
      </c>
      <c r="M215" s="7">
        <v>-1</v>
      </c>
      <c r="N215" s="6">
        <v>-2</v>
      </c>
      <c r="O215" s="7">
        <v>-2</v>
      </c>
      <c r="P215" s="3" t="s">
        <v>842</v>
      </c>
      <c r="U215" s="48"/>
      <c r="W215" s="6"/>
      <c r="X215" s="6"/>
      <c r="Z215" s="6"/>
      <c r="AA215" s="6"/>
      <c r="AC215" s="6"/>
      <c r="AD215" s="6"/>
      <c r="AE215" s="7"/>
      <c r="AR215" s="6"/>
      <c r="AS215" s="6"/>
      <c r="AT215" s="7"/>
      <c r="BC215" t="str">
        <f t="shared" si="13"/>
        <v/>
      </c>
    </row>
    <row r="216" spans="1:55" x14ac:dyDescent="0.25">
      <c r="B216" t="s">
        <v>267</v>
      </c>
      <c r="C216" s="9" t="s">
        <v>593</v>
      </c>
      <c r="D216" s="39">
        <v>40549</v>
      </c>
      <c r="E216">
        <v>8</v>
      </c>
      <c r="F216" s="3" t="s">
        <v>905</v>
      </c>
      <c r="G216" s="2"/>
      <c r="H216" s="6">
        <v>35</v>
      </c>
      <c r="I216" s="7">
        <v>0</v>
      </c>
      <c r="J216" s="6">
        <v>40</v>
      </c>
      <c r="K216" s="7">
        <v>-1</v>
      </c>
      <c r="L216" s="6">
        <v>12</v>
      </c>
      <c r="M216" s="7">
        <v>3</v>
      </c>
      <c r="N216" s="6">
        <v>-5</v>
      </c>
      <c r="O216" s="7">
        <v>1</v>
      </c>
      <c r="P216" t="s">
        <v>842</v>
      </c>
      <c r="U216" s="48"/>
      <c r="W216" s="6"/>
      <c r="X216" s="6"/>
      <c r="Z216" s="6"/>
      <c r="AA216" s="6"/>
      <c r="AC216" s="6"/>
      <c r="AD216" s="6"/>
      <c r="AE216" s="7"/>
      <c r="AR216" s="6"/>
      <c r="AS216" s="6"/>
      <c r="AT216" s="7"/>
      <c r="BC216" t="str">
        <f t="shared" si="13"/>
        <v/>
      </c>
    </row>
    <row r="217" spans="1:55" x14ac:dyDescent="0.25">
      <c r="B217" t="s">
        <v>267</v>
      </c>
      <c r="C217" s="9" t="s">
        <v>593</v>
      </c>
      <c r="D217" s="39">
        <v>40549</v>
      </c>
      <c r="E217">
        <v>9</v>
      </c>
      <c r="F217" s="3" t="s">
        <v>821</v>
      </c>
      <c r="G217" s="2" t="s">
        <v>192</v>
      </c>
      <c r="H217" s="6">
        <v>38</v>
      </c>
      <c r="I217" s="7">
        <v>-1</v>
      </c>
      <c r="J217" s="6">
        <v>41</v>
      </c>
      <c r="K217" s="7">
        <v>-2</v>
      </c>
      <c r="L217" s="6">
        <v>10</v>
      </c>
      <c r="M217" s="7">
        <v>3</v>
      </c>
      <c r="N217" s="6">
        <v>-3</v>
      </c>
      <c r="O217" s="7">
        <v>1</v>
      </c>
      <c r="P217" t="s">
        <v>842</v>
      </c>
      <c r="U217" s="48"/>
      <c r="V217" s="7"/>
      <c r="W217" s="6">
        <v>46</v>
      </c>
      <c r="X217" s="6">
        <v>46</v>
      </c>
      <c r="Y217" s="7">
        <f>W217-X217</f>
        <v>0</v>
      </c>
      <c r="Z217" s="6">
        <v>28</v>
      </c>
      <c r="AA217" s="6">
        <v>49</v>
      </c>
      <c r="AB217" s="7">
        <f>Z217-AA217</f>
        <v>-21</v>
      </c>
      <c r="AC217" s="6">
        <v>30</v>
      </c>
      <c r="AD217" s="6">
        <v>60</v>
      </c>
      <c r="AE217" s="7">
        <f>AC217-AD217</f>
        <v>-30</v>
      </c>
      <c r="AF217" s="7"/>
      <c r="AG217" s="7"/>
      <c r="AH217" s="7"/>
      <c r="AI217" s="7"/>
      <c r="AJ217" s="7"/>
      <c r="AK217" s="7"/>
      <c r="AL217" s="4" t="s">
        <v>930</v>
      </c>
      <c r="AR217" s="6">
        <v>33</v>
      </c>
      <c r="AS217" s="6">
        <v>51</v>
      </c>
      <c r="AT217" s="7">
        <f>AR217-AS217</f>
        <v>-18</v>
      </c>
      <c r="AU217" s="4" t="s">
        <v>871</v>
      </c>
      <c r="BC217" t="str">
        <f t="shared" si="13"/>
        <v/>
      </c>
    </row>
    <row r="218" spans="1:55" x14ac:dyDescent="0.25">
      <c r="B218" t="s">
        <v>267</v>
      </c>
      <c r="C218" s="9" t="s">
        <v>506</v>
      </c>
      <c r="D218" s="39">
        <v>40550</v>
      </c>
      <c r="E218">
        <v>11</v>
      </c>
      <c r="F218" s="3" t="s">
        <v>886</v>
      </c>
      <c r="G218" s="2" t="s">
        <v>96</v>
      </c>
      <c r="H218" s="6">
        <v>34</v>
      </c>
      <c r="I218" s="7">
        <v>-2</v>
      </c>
      <c r="J218" s="6">
        <v>42</v>
      </c>
      <c r="K218" s="7">
        <v>2</v>
      </c>
      <c r="L218" s="6">
        <v>12</v>
      </c>
      <c r="M218" s="7">
        <v>0</v>
      </c>
      <c r="N218" s="6">
        <v>-8</v>
      </c>
      <c r="O218" s="7">
        <v>-4</v>
      </c>
      <c r="P218" t="s">
        <v>639</v>
      </c>
      <c r="U218" s="48"/>
      <c r="W218" s="6"/>
      <c r="X218" s="6"/>
      <c r="Y218" s="7"/>
      <c r="Z218" s="6"/>
      <c r="AA218" s="6"/>
      <c r="AB218" s="7"/>
      <c r="AC218" s="6"/>
      <c r="AD218" s="6"/>
      <c r="AE218" s="7"/>
      <c r="AF218" s="7"/>
      <c r="AG218" s="7"/>
      <c r="AH218" s="7"/>
      <c r="AI218" s="7"/>
      <c r="AJ218" s="7"/>
      <c r="AK218" s="7"/>
      <c r="AR218" s="6"/>
      <c r="AS218" s="6"/>
      <c r="AT218" s="7"/>
      <c r="BC218" t="str">
        <f t="shared" si="13"/>
        <v/>
      </c>
    </row>
    <row r="219" spans="1:55" x14ac:dyDescent="0.25">
      <c r="B219" t="s">
        <v>267</v>
      </c>
      <c r="C219" s="9" t="s">
        <v>317</v>
      </c>
      <c r="D219" s="39">
        <v>40551</v>
      </c>
      <c r="F219" s="3" t="s">
        <v>821</v>
      </c>
      <c r="G219" s="2" t="s">
        <v>196</v>
      </c>
      <c r="H219" s="6">
        <v>40</v>
      </c>
      <c r="I219" s="7">
        <v>2</v>
      </c>
      <c r="J219" s="6">
        <v>43</v>
      </c>
      <c r="K219" s="7">
        <v>2</v>
      </c>
      <c r="L219" s="6">
        <v>8</v>
      </c>
      <c r="M219" s="7">
        <v>-2</v>
      </c>
      <c r="N219" s="6">
        <v>-3</v>
      </c>
      <c r="O219" s="7">
        <v>0</v>
      </c>
      <c r="P219" t="s">
        <v>842</v>
      </c>
      <c r="U219" s="48"/>
      <c r="W219" s="6"/>
      <c r="X219" s="6"/>
      <c r="Z219" s="6"/>
      <c r="AA219" s="6"/>
      <c r="AC219" s="6"/>
      <c r="AD219" s="6"/>
      <c r="AE219" s="7"/>
      <c r="AR219" s="6">
        <v>33</v>
      </c>
      <c r="AS219" s="6">
        <v>53</v>
      </c>
      <c r="AT219" s="7">
        <f>AR219-AS219</f>
        <v>-20</v>
      </c>
      <c r="AU219" s="4" t="s">
        <v>871</v>
      </c>
      <c r="BC219" t="str">
        <f t="shared" si="13"/>
        <v/>
      </c>
    </row>
    <row r="220" spans="1:55" x14ac:dyDescent="0.25">
      <c r="B220" t="s">
        <v>267</v>
      </c>
      <c r="C220" s="9" t="s">
        <v>337</v>
      </c>
      <c r="D220" s="39">
        <v>40553</v>
      </c>
      <c r="F220" s="3" t="s">
        <v>821</v>
      </c>
      <c r="G220" s="2" t="s">
        <v>196</v>
      </c>
      <c r="H220" s="6">
        <v>40</v>
      </c>
      <c r="I220" s="7">
        <v>0</v>
      </c>
      <c r="J220" s="6">
        <v>41</v>
      </c>
      <c r="K220" s="7">
        <v>-2</v>
      </c>
      <c r="L220" s="6">
        <v>7</v>
      </c>
      <c r="M220" s="7">
        <v>-1</v>
      </c>
      <c r="N220" s="6">
        <v>-1</v>
      </c>
      <c r="O220" s="7">
        <v>2</v>
      </c>
      <c r="P220" t="s">
        <v>842</v>
      </c>
      <c r="U220" s="48"/>
      <c r="W220" s="6"/>
      <c r="X220" s="6"/>
      <c r="Z220" s="6"/>
      <c r="AA220" s="6"/>
      <c r="AC220" s="6"/>
      <c r="AD220" s="6"/>
      <c r="AE220" s="7"/>
      <c r="AR220" s="6">
        <v>34</v>
      </c>
      <c r="AS220" s="6">
        <v>52</v>
      </c>
      <c r="AT220" s="7">
        <f>AR220-AS220</f>
        <v>-18</v>
      </c>
      <c r="AU220" s="4" t="s">
        <v>871</v>
      </c>
      <c r="BC220" t="str">
        <f t="shared" si="13"/>
        <v/>
      </c>
    </row>
    <row r="221" spans="1:55" x14ac:dyDescent="0.25">
      <c r="B221" t="s">
        <v>267</v>
      </c>
      <c r="C221" s="9" t="s">
        <v>562</v>
      </c>
      <c r="D221" s="39">
        <v>40554</v>
      </c>
      <c r="F221" s="3" t="s">
        <v>821</v>
      </c>
      <c r="G221" s="2" t="s">
        <v>196</v>
      </c>
      <c r="H221" s="6">
        <v>36</v>
      </c>
      <c r="J221" s="6">
        <v>43</v>
      </c>
      <c r="L221" s="6">
        <v>9</v>
      </c>
      <c r="N221" s="6">
        <v>-7</v>
      </c>
      <c r="P221" t="s">
        <v>842</v>
      </c>
      <c r="U221" s="48"/>
      <c r="W221" s="6"/>
      <c r="X221" s="6"/>
      <c r="Z221" s="6"/>
      <c r="AA221" s="6"/>
      <c r="AC221" s="6"/>
      <c r="AD221" s="6"/>
      <c r="AE221" s="7"/>
      <c r="AR221" s="6">
        <v>31</v>
      </c>
      <c r="AS221" s="6">
        <v>55</v>
      </c>
      <c r="AT221" s="7">
        <f>AR221-AS221</f>
        <v>-24</v>
      </c>
      <c r="AU221" s="4" t="s">
        <v>871</v>
      </c>
      <c r="BC221" t="str">
        <f t="shared" si="13"/>
        <v/>
      </c>
    </row>
    <row r="222" spans="1:55" x14ac:dyDescent="0.25">
      <c r="B222" t="s">
        <v>267</v>
      </c>
      <c r="C222" s="9" t="s">
        <v>562</v>
      </c>
      <c r="D222" s="39">
        <v>40554</v>
      </c>
      <c r="F222" s="3" t="s">
        <v>821</v>
      </c>
      <c r="G222" s="2"/>
      <c r="H222" s="6">
        <v>37</v>
      </c>
      <c r="J222" s="6">
        <v>42</v>
      </c>
      <c r="L222" s="6">
        <v>10</v>
      </c>
      <c r="N222" s="6">
        <v>-5</v>
      </c>
      <c r="P222" t="s">
        <v>842</v>
      </c>
      <c r="U222" s="48"/>
      <c r="W222" s="6"/>
      <c r="X222" s="6"/>
      <c r="Z222" s="6"/>
      <c r="AA222" s="6"/>
      <c r="AC222" s="6"/>
      <c r="AD222" s="6"/>
      <c r="AE222" s="7"/>
      <c r="AR222" s="6"/>
      <c r="AS222" s="6"/>
      <c r="AT222" s="7"/>
      <c r="BC222" t="str">
        <f t="shared" si="13"/>
        <v/>
      </c>
    </row>
    <row r="223" spans="1:55" x14ac:dyDescent="0.25">
      <c r="B223" t="s">
        <v>267</v>
      </c>
      <c r="C223" s="9" t="s">
        <v>340</v>
      </c>
      <c r="D223" s="39">
        <v>40555</v>
      </c>
      <c r="F223" s="3" t="s">
        <v>821</v>
      </c>
      <c r="G223" s="2" t="s">
        <v>196</v>
      </c>
      <c r="H223" s="6">
        <v>41</v>
      </c>
      <c r="J223" s="6">
        <v>41</v>
      </c>
      <c r="L223" s="6">
        <v>8</v>
      </c>
      <c r="N223" s="6">
        <v>0</v>
      </c>
      <c r="P223" t="s">
        <v>842</v>
      </c>
      <c r="U223" s="48"/>
      <c r="W223" s="6"/>
      <c r="X223" s="6"/>
      <c r="Z223" s="6"/>
      <c r="AA223" s="6"/>
      <c r="AC223" s="6"/>
      <c r="AD223" s="6"/>
      <c r="AE223" s="7"/>
      <c r="AR223" s="6">
        <v>34</v>
      </c>
      <c r="AS223" s="6">
        <v>51</v>
      </c>
      <c r="AT223" s="7">
        <f>AR223-AS223</f>
        <v>-17</v>
      </c>
      <c r="AU223" s="4" t="s">
        <v>871</v>
      </c>
      <c r="BC223" t="str">
        <f t="shared" si="13"/>
        <v/>
      </c>
    </row>
    <row r="224" spans="1:55" x14ac:dyDescent="0.25">
      <c r="B224" t="s">
        <v>267</v>
      </c>
      <c r="C224" s="9" t="s">
        <v>340</v>
      </c>
      <c r="D224" s="39">
        <v>40555</v>
      </c>
      <c r="E224">
        <v>16</v>
      </c>
      <c r="F224" t="s">
        <v>886</v>
      </c>
      <c r="G224" s="2" t="s">
        <v>915</v>
      </c>
      <c r="H224" s="6">
        <v>36</v>
      </c>
      <c r="I224" s="7">
        <v>-1</v>
      </c>
      <c r="J224" s="6">
        <v>40</v>
      </c>
      <c r="K224" s="7">
        <v>1</v>
      </c>
      <c r="L224" s="6">
        <v>10</v>
      </c>
      <c r="M224" s="7">
        <v>-1</v>
      </c>
      <c r="N224" s="6">
        <v>-4</v>
      </c>
      <c r="O224" s="7">
        <v>-2</v>
      </c>
      <c r="P224" t="s">
        <v>842</v>
      </c>
      <c r="U224" s="48"/>
      <c r="W224" s="6">
        <v>38</v>
      </c>
      <c r="X224" s="6">
        <v>43</v>
      </c>
      <c r="Y224" s="7">
        <f>W224-X224</f>
        <v>-5</v>
      </c>
      <c r="Z224" s="6">
        <v>22</v>
      </c>
      <c r="AA224" s="6">
        <v>35</v>
      </c>
      <c r="AB224" s="7">
        <f>Z224-AA224</f>
        <v>-13</v>
      </c>
      <c r="AC224" s="6">
        <v>28</v>
      </c>
      <c r="AD224" s="6">
        <v>49</v>
      </c>
      <c r="AE224" s="7">
        <f>AC224-AD224</f>
        <v>-21</v>
      </c>
      <c r="AF224" s="7"/>
      <c r="AG224" s="7"/>
      <c r="AH224" s="7"/>
      <c r="AI224" s="7"/>
      <c r="AJ224" s="7"/>
      <c r="AK224" s="7"/>
      <c r="AL224" s="4" t="s">
        <v>952</v>
      </c>
      <c r="AR224" s="6"/>
      <c r="AS224" s="6"/>
      <c r="AT224" s="7"/>
      <c r="BC224" t="str">
        <f t="shared" si="13"/>
        <v/>
      </c>
    </row>
    <row r="225" spans="2:55" x14ac:dyDescent="0.25">
      <c r="B225" t="s">
        <v>267</v>
      </c>
      <c r="C225" s="9" t="s">
        <v>594</v>
      </c>
      <c r="D225" s="39">
        <v>40556</v>
      </c>
      <c r="E225">
        <v>16</v>
      </c>
      <c r="F225" t="s">
        <v>821</v>
      </c>
      <c r="G225" s="2" t="s">
        <v>192</v>
      </c>
      <c r="H225" s="6">
        <v>37</v>
      </c>
      <c r="I225" s="7">
        <v>-4</v>
      </c>
      <c r="J225" s="6">
        <v>43</v>
      </c>
      <c r="K225" s="7">
        <v>2</v>
      </c>
      <c r="L225" s="6">
        <v>9</v>
      </c>
      <c r="M225" s="7">
        <v>1</v>
      </c>
      <c r="N225" s="6">
        <v>-6</v>
      </c>
      <c r="O225" s="7">
        <v>-6</v>
      </c>
      <c r="P225" t="s">
        <v>842</v>
      </c>
      <c r="U225" s="48"/>
      <c r="V225" s="7"/>
      <c r="W225" s="6">
        <v>45</v>
      </c>
      <c r="X225" s="6">
        <v>48</v>
      </c>
      <c r="Y225" s="7">
        <f>W225-X225</f>
        <v>-3</v>
      </c>
      <c r="Z225" s="6">
        <v>33</v>
      </c>
      <c r="AA225" s="6">
        <v>43</v>
      </c>
      <c r="AB225" s="7">
        <f>Z225-AA225</f>
        <v>-10</v>
      </c>
      <c r="AC225" s="6">
        <v>30</v>
      </c>
      <c r="AD225" s="6">
        <v>60</v>
      </c>
      <c r="AE225" s="7">
        <f>AC225-AD225</f>
        <v>-30</v>
      </c>
      <c r="AF225" s="7"/>
      <c r="AG225" s="7"/>
      <c r="AH225" s="7"/>
      <c r="AI225" s="7"/>
      <c r="AJ225" s="7"/>
      <c r="AK225" s="7"/>
      <c r="AL225" s="4" t="s">
        <v>930</v>
      </c>
      <c r="AR225" s="6">
        <v>31</v>
      </c>
      <c r="AS225" s="6">
        <v>53</v>
      </c>
      <c r="AT225" s="7">
        <f t="shared" ref="AT225:AT232" si="15">AR225-AS225</f>
        <v>-22</v>
      </c>
      <c r="AU225" s="4" t="s">
        <v>871</v>
      </c>
      <c r="BC225" t="str">
        <f t="shared" si="13"/>
        <v/>
      </c>
    </row>
    <row r="226" spans="2:55" x14ac:dyDescent="0.25">
      <c r="B226" t="s">
        <v>267</v>
      </c>
      <c r="C226" s="9" t="s">
        <v>955</v>
      </c>
      <c r="D226" s="39">
        <v>40557</v>
      </c>
      <c r="F226" t="s">
        <v>903</v>
      </c>
      <c r="G226" s="2"/>
      <c r="H226" s="6">
        <v>35</v>
      </c>
      <c r="I226" s="7">
        <v>-2</v>
      </c>
      <c r="J226" s="6">
        <v>38</v>
      </c>
      <c r="K226" s="7">
        <v>-1</v>
      </c>
      <c r="L226" s="6">
        <v>12</v>
      </c>
      <c r="M226" s="7">
        <v>1</v>
      </c>
      <c r="N226" s="6">
        <v>-3</v>
      </c>
      <c r="O226" s="7">
        <v>-1</v>
      </c>
      <c r="P226" s="3" t="s">
        <v>842</v>
      </c>
      <c r="U226" s="48"/>
      <c r="V226" s="7"/>
      <c r="W226" s="6"/>
      <c r="X226" s="6"/>
      <c r="Y226" s="7"/>
      <c r="Z226" s="6"/>
      <c r="AA226" s="6"/>
      <c r="AB226" s="7"/>
      <c r="AC226" s="6"/>
      <c r="AD226" s="6"/>
      <c r="AE226" s="7"/>
      <c r="AF226" s="7"/>
      <c r="AG226" s="7"/>
      <c r="AH226" s="7"/>
      <c r="AI226" s="7"/>
      <c r="AJ226" s="7"/>
      <c r="AK226" s="7"/>
      <c r="AR226" s="6"/>
      <c r="AS226" s="6"/>
      <c r="AT226" s="7"/>
      <c r="BC226" t="str">
        <f t="shared" si="13"/>
        <v/>
      </c>
    </row>
    <row r="227" spans="2:55" x14ac:dyDescent="0.25">
      <c r="B227" t="s">
        <v>267</v>
      </c>
      <c r="C227" s="9" t="s">
        <v>640</v>
      </c>
      <c r="D227" s="39">
        <v>40559</v>
      </c>
      <c r="F227" s="3" t="s">
        <v>821</v>
      </c>
      <c r="G227" s="2" t="s">
        <v>196</v>
      </c>
      <c r="H227" s="6">
        <v>37</v>
      </c>
      <c r="I227" s="7">
        <v>0</v>
      </c>
      <c r="J227" s="6">
        <v>42</v>
      </c>
      <c r="K227" s="7">
        <v>-1</v>
      </c>
      <c r="L227" s="6">
        <v>9</v>
      </c>
      <c r="M227" s="7">
        <v>0</v>
      </c>
      <c r="N227" s="6">
        <v>-5</v>
      </c>
      <c r="O227" s="7">
        <v>1</v>
      </c>
      <c r="P227" t="s">
        <v>842</v>
      </c>
      <c r="U227" s="48"/>
      <c r="W227" s="6"/>
      <c r="X227" s="6"/>
      <c r="Z227" s="6"/>
      <c r="AA227" s="6"/>
      <c r="AC227" s="6"/>
      <c r="AD227" s="6"/>
      <c r="AE227" s="7"/>
      <c r="AR227" s="6">
        <v>34</v>
      </c>
      <c r="AS227" s="6">
        <v>52</v>
      </c>
      <c r="AT227" s="7">
        <f t="shared" si="15"/>
        <v>-18</v>
      </c>
      <c r="AU227" s="4" t="s">
        <v>871</v>
      </c>
      <c r="BC227" t="str">
        <f t="shared" si="13"/>
        <v/>
      </c>
    </row>
    <row r="228" spans="2:55" x14ac:dyDescent="0.25">
      <c r="B228" t="s">
        <v>267</v>
      </c>
      <c r="C228" s="9" t="s">
        <v>596</v>
      </c>
      <c r="D228" s="39">
        <v>40560</v>
      </c>
      <c r="F228" s="3" t="s">
        <v>821</v>
      </c>
      <c r="G228" s="2" t="s">
        <v>196</v>
      </c>
      <c r="H228" s="6">
        <v>39</v>
      </c>
      <c r="I228" s="7">
        <v>2</v>
      </c>
      <c r="J228" s="6">
        <v>44</v>
      </c>
      <c r="K228" s="7">
        <v>2</v>
      </c>
      <c r="L228" s="6">
        <v>8</v>
      </c>
      <c r="M228" s="7">
        <v>-1</v>
      </c>
      <c r="N228" s="6">
        <v>-5</v>
      </c>
      <c r="O228" s="7">
        <v>0</v>
      </c>
      <c r="P228" t="s">
        <v>842</v>
      </c>
      <c r="U228" s="48"/>
      <c r="W228" s="6"/>
      <c r="X228" s="6"/>
      <c r="Z228" s="6"/>
      <c r="AA228" s="6"/>
      <c r="AC228" s="6"/>
      <c r="AD228" s="6"/>
      <c r="AE228" s="7"/>
      <c r="AR228" s="6">
        <v>32</v>
      </c>
      <c r="AS228" s="6">
        <v>53</v>
      </c>
      <c r="AT228" s="7">
        <f t="shared" si="15"/>
        <v>-21</v>
      </c>
      <c r="AU228" s="4" t="s">
        <v>871</v>
      </c>
      <c r="BC228" t="str">
        <f t="shared" si="13"/>
        <v/>
      </c>
    </row>
    <row r="229" spans="2:55" x14ac:dyDescent="0.25">
      <c r="B229" t="s">
        <v>267</v>
      </c>
      <c r="C229" s="9" t="s">
        <v>564</v>
      </c>
      <c r="D229" s="39">
        <v>40561</v>
      </c>
      <c r="F229" s="3" t="s">
        <v>821</v>
      </c>
      <c r="G229" s="2" t="s">
        <v>196</v>
      </c>
      <c r="H229" s="6">
        <v>37</v>
      </c>
      <c r="I229" s="7">
        <v>-2</v>
      </c>
      <c r="J229" s="6">
        <v>42</v>
      </c>
      <c r="K229" s="7">
        <v>-2</v>
      </c>
      <c r="L229" s="6">
        <v>9</v>
      </c>
      <c r="M229" s="7">
        <v>1</v>
      </c>
      <c r="N229" s="6">
        <v>-5</v>
      </c>
      <c r="O229" s="7">
        <v>0</v>
      </c>
      <c r="P229" t="s">
        <v>842</v>
      </c>
      <c r="U229" s="48"/>
      <c r="W229" s="6"/>
      <c r="X229" s="6"/>
      <c r="Z229" s="6"/>
      <c r="AA229" s="6"/>
      <c r="AC229" s="6"/>
      <c r="AD229" s="6"/>
      <c r="AE229" s="7"/>
      <c r="AR229" s="6">
        <v>29</v>
      </c>
      <c r="AS229" s="6">
        <v>56</v>
      </c>
      <c r="AT229" s="7">
        <f t="shared" si="15"/>
        <v>-27</v>
      </c>
      <c r="AU229" s="4" t="s">
        <v>871</v>
      </c>
      <c r="BC229" t="str">
        <f t="shared" si="13"/>
        <v/>
      </c>
    </row>
    <row r="230" spans="2:55" x14ac:dyDescent="0.25">
      <c r="B230" t="s">
        <v>267</v>
      </c>
      <c r="C230" s="9" t="s">
        <v>641</v>
      </c>
      <c r="D230" s="39">
        <v>40562</v>
      </c>
      <c r="F230" s="3" t="s">
        <v>821</v>
      </c>
      <c r="G230" s="2" t="s">
        <v>196</v>
      </c>
      <c r="H230" s="6">
        <v>36</v>
      </c>
      <c r="I230" s="7">
        <v>-1</v>
      </c>
      <c r="J230" s="6">
        <v>43</v>
      </c>
      <c r="K230" s="7">
        <v>1</v>
      </c>
      <c r="L230" s="6">
        <v>10</v>
      </c>
      <c r="M230" s="7">
        <v>1</v>
      </c>
      <c r="N230" s="6">
        <v>-7</v>
      </c>
      <c r="O230" s="7">
        <v>-2</v>
      </c>
      <c r="P230" t="s">
        <v>842</v>
      </c>
      <c r="U230" s="48"/>
      <c r="W230" s="6"/>
      <c r="X230" s="6"/>
      <c r="Z230" s="6"/>
      <c r="AA230" s="6"/>
      <c r="AC230" s="6"/>
      <c r="AD230" s="6"/>
      <c r="AE230" s="7"/>
      <c r="AR230" s="6">
        <v>32</v>
      </c>
      <c r="AS230" s="6">
        <v>54</v>
      </c>
      <c r="AT230" s="7">
        <f t="shared" si="15"/>
        <v>-22</v>
      </c>
      <c r="AU230" s="4" t="s">
        <v>871</v>
      </c>
      <c r="BC230" t="str">
        <f t="shared" si="13"/>
        <v/>
      </c>
    </row>
    <row r="231" spans="2:55" x14ac:dyDescent="0.25">
      <c r="B231" t="s">
        <v>267</v>
      </c>
      <c r="C231" s="9" t="s">
        <v>956</v>
      </c>
      <c r="D231" s="39">
        <v>40562</v>
      </c>
      <c r="F231" s="3" t="s">
        <v>903</v>
      </c>
      <c r="G231" s="2"/>
      <c r="H231" s="6">
        <v>40</v>
      </c>
      <c r="I231" s="7">
        <v>5</v>
      </c>
      <c r="J231" s="6">
        <v>37</v>
      </c>
      <c r="K231" s="7">
        <v>-1</v>
      </c>
      <c r="L231" s="6">
        <v>10</v>
      </c>
      <c r="M231" s="7">
        <v>-2</v>
      </c>
      <c r="N231" s="6">
        <v>3</v>
      </c>
      <c r="O231" s="7">
        <v>6</v>
      </c>
      <c r="P231" s="3" t="s">
        <v>842</v>
      </c>
      <c r="U231" s="48"/>
      <c r="W231" s="6"/>
      <c r="X231" s="6"/>
      <c r="Z231" s="6"/>
      <c r="AA231" s="6"/>
      <c r="AC231" s="6"/>
      <c r="AD231" s="6"/>
      <c r="AE231" s="7"/>
      <c r="AR231" s="6"/>
      <c r="AS231" s="6"/>
      <c r="AT231" s="7"/>
      <c r="BC231" t="str">
        <f t="shared" si="13"/>
        <v/>
      </c>
    </row>
    <row r="232" spans="2:55" x14ac:dyDescent="0.25">
      <c r="B232" t="s">
        <v>267</v>
      </c>
      <c r="C232" s="9" t="s">
        <v>598</v>
      </c>
      <c r="D232" s="39">
        <v>40563</v>
      </c>
      <c r="E232">
        <v>23</v>
      </c>
      <c r="F232" s="3" t="s">
        <v>821</v>
      </c>
      <c r="G232" s="2" t="s">
        <v>192</v>
      </c>
      <c r="H232" s="6">
        <v>39</v>
      </c>
      <c r="I232" s="7">
        <v>3</v>
      </c>
      <c r="J232" s="6">
        <v>43</v>
      </c>
      <c r="K232" s="7">
        <v>0</v>
      </c>
      <c r="L232" s="6">
        <v>9</v>
      </c>
      <c r="M232" s="7">
        <v>-1</v>
      </c>
      <c r="N232" s="6">
        <v>-4</v>
      </c>
      <c r="O232" s="7">
        <v>3</v>
      </c>
      <c r="P232" t="s">
        <v>842</v>
      </c>
      <c r="U232" s="48"/>
      <c r="V232" s="7"/>
      <c r="W232" s="6">
        <v>43</v>
      </c>
      <c r="X232" s="6">
        <v>49</v>
      </c>
      <c r="Y232" s="7">
        <f>W232-X232</f>
        <v>-6</v>
      </c>
      <c r="Z232" s="6">
        <v>33</v>
      </c>
      <c r="AA232" s="6">
        <v>44</v>
      </c>
      <c r="AB232" s="7">
        <f>Z232-AA232</f>
        <v>-11</v>
      </c>
      <c r="AC232" s="6">
        <v>28</v>
      </c>
      <c r="AD232" s="6">
        <v>62</v>
      </c>
      <c r="AE232" s="7">
        <f>AC232-AD232</f>
        <v>-34</v>
      </c>
      <c r="AF232" s="7"/>
      <c r="AG232" s="7"/>
      <c r="AH232" s="7"/>
      <c r="AI232" s="7"/>
      <c r="AJ232" s="7"/>
      <c r="AK232" s="7"/>
      <c r="AL232" s="4" t="s">
        <v>930</v>
      </c>
      <c r="AR232" s="6">
        <v>32</v>
      </c>
      <c r="AS232" s="6">
        <v>54</v>
      </c>
      <c r="AT232" s="7">
        <f t="shared" si="15"/>
        <v>-22</v>
      </c>
      <c r="AU232" s="4" t="s">
        <v>871</v>
      </c>
      <c r="BC232" t="str">
        <f t="shared" si="13"/>
        <v/>
      </c>
    </row>
    <row r="233" spans="2:55" x14ac:dyDescent="0.25">
      <c r="B233" t="s">
        <v>267</v>
      </c>
      <c r="C233" s="9" t="s">
        <v>599</v>
      </c>
      <c r="D233" s="39">
        <v>40564</v>
      </c>
      <c r="E233">
        <v>26</v>
      </c>
      <c r="F233" t="s">
        <v>678</v>
      </c>
      <c r="G233" s="2" t="s">
        <v>82</v>
      </c>
      <c r="H233" s="6">
        <v>35</v>
      </c>
      <c r="I233" s="7">
        <v>-2</v>
      </c>
      <c r="J233" s="6">
        <v>39</v>
      </c>
      <c r="K233" s="7">
        <v>0</v>
      </c>
      <c r="L233" s="6">
        <v>15</v>
      </c>
      <c r="M233" s="7">
        <v>2</v>
      </c>
      <c r="N233" s="6">
        <v>-4</v>
      </c>
      <c r="O233" s="7">
        <v>-2</v>
      </c>
      <c r="P233" t="s">
        <v>639</v>
      </c>
      <c r="U233" s="48"/>
      <c r="W233" s="6"/>
      <c r="X233" s="6"/>
      <c r="Z233" s="6"/>
      <c r="AA233" s="6"/>
      <c r="AC233" s="6"/>
      <c r="AD233" s="6"/>
      <c r="AE233" s="7"/>
      <c r="AM233" s="9" t="s">
        <v>948</v>
      </c>
      <c r="AN233" s="9" t="s">
        <v>565</v>
      </c>
      <c r="AO233" s="9" t="s">
        <v>318</v>
      </c>
      <c r="AR233" s="6"/>
      <c r="AS233" s="6"/>
      <c r="AT233" s="7"/>
    </row>
    <row r="234" spans="2:55" x14ac:dyDescent="0.25">
      <c r="B234" t="s">
        <v>267</v>
      </c>
      <c r="C234" s="9" t="s">
        <v>322</v>
      </c>
      <c r="D234" s="39">
        <v>40564</v>
      </c>
      <c r="E234">
        <v>27</v>
      </c>
      <c r="F234" t="s">
        <v>577</v>
      </c>
      <c r="G234" s="2" t="s">
        <v>164</v>
      </c>
      <c r="H234" s="6">
        <v>33</v>
      </c>
      <c r="I234" s="7">
        <v>-5</v>
      </c>
      <c r="J234" s="6">
        <v>43</v>
      </c>
      <c r="K234" s="7">
        <v>4</v>
      </c>
      <c r="L234" s="6">
        <v>13</v>
      </c>
      <c r="M234" s="7">
        <v>2</v>
      </c>
      <c r="N234" s="6">
        <v>-10</v>
      </c>
      <c r="O234" s="7">
        <v>-9</v>
      </c>
      <c r="P234" t="s">
        <v>639</v>
      </c>
      <c r="Q234" t="s">
        <v>840</v>
      </c>
      <c r="U234" s="48"/>
      <c r="W234" s="6">
        <v>38</v>
      </c>
      <c r="X234" s="6">
        <v>52</v>
      </c>
      <c r="Y234" s="7">
        <f>W234-X234</f>
        <v>-14</v>
      </c>
      <c r="Z234" s="6">
        <v>37</v>
      </c>
      <c r="AA234" s="6">
        <v>37</v>
      </c>
      <c r="AB234" s="7">
        <f>Z234-AA234</f>
        <v>0</v>
      </c>
      <c r="AC234" s="6">
        <v>32</v>
      </c>
      <c r="AD234" s="6">
        <v>55</v>
      </c>
      <c r="AE234" s="7">
        <f>AC234-AD234</f>
        <v>-23</v>
      </c>
      <c r="AF234" s="7"/>
      <c r="AG234" s="7"/>
      <c r="AH234" s="7"/>
      <c r="AI234" s="7"/>
      <c r="AJ234" s="7"/>
      <c r="AK234" s="7"/>
      <c r="AL234" s="4" t="s">
        <v>936</v>
      </c>
      <c r="AR234" s="6">
        <v>30</v>
      </c>
      <c r="AS234" s="6">
        <v>61</v>
      </c>
      <c r="AT234" s="7">
        <f>AR234-AS234</f>
        <v>-31</v>
      </c>
      <c r="AU234" s="4" t="s">
        <v>937</v>
      </c>
      <c r="BC234" t="str">
        <f t="shared" si="13"/>
        <v/>
      </c>
    </row>
    <row r="235" spans="2:55" x14ac:dyDescent="0.25">
      <c r="B235" t="s">
        <v>267</v>
      </c>
      <c r="C235" s="9" t="s">
        <v>625</v>
      </c>
      <c r="D235" s="39">
        <v>40566</v>
      </c>
      <c r="F235" t="s">
        <v>821</v>
      </c>
      <c r="G235" s="2" t="s">
        <v>196</v>
      </c>
      <c r="H235" s="6">
        <v>37</v>
      </c>
      <c r="I235" s="7">
        <v>-2</v>
      </c>
      <c r="J235" s="6">
        <v>42</v>
      </c>
      <c r="K235" s="7">
        <v>-1</v>
      </c>
      <c r="L235" s="6">
        <v>11</v>
      </c>
      <c r="M235" s="7">
        <v>2</v>
      </c>
      <c r="N235" s="6">
        <v>-5</v>
      </c>
      <c r="O235" s="7">
        <v>-1</v>
      </c>
      <c r="P235" t="s">
        <v>842</v>
      </c>
      <c r="U235" s="48"/>
      <c r="W235" s="6"/>
      <c r="X235" s="6"/>
      <c r="Z235" s="6"/>
      <c r="AA235" s="6"/>
      <c r="AC235" s="6"/>
      <c r="AD235" s="6"/>
      <c r="AE235" s="7"/>
      <c r="AR235" s="6">
        <v>33</v>
      </c>
      <c r="AS235" s="6">
        <v>53</v>
      </c>
      <c r="AT235" s="7">
        <f>AR235-AS235</f>
        <v>-20</v>
      </c>
      <c r="AU235" s="4" t="s">
        <v>871</v>
      </c>
      <c r="BC235" t="str">
        <f t="shared" si="13"/>
        <v/>
      </c>
    </row>
    <row r="236" spans="2:55" x14ac:dyDescent="0.25">
      <c r="B236" t="s">
        <v>267</v>
      </c>
      <c r="C236" s="9" t="s">
        <v>432</v>
      </c>
      <c r="D236" s="39">
        <v>40567</v>
      </c>
      <c r="F236" t="s">
        <v>821</v>
      </c>
      <c r="G236" s="2" t="s">
        <v>196</v>
      </c>
      <c r="H236" s="6">
        <v>37</v>
      </c>
      <c r="I236" s="7">
        <v>0</v>
      </c>
      <c r="J236" s="6">
        <v>43</v>
      </c>
      <c r="K236" s="7">
        <v>1</v>
      </c>
      <c r="L236" s="6">
        <v>10</v>
      </c>
      <c r="M236" s="7">
        <v>-1</v>
      </c>
      <c r="N236" s="6">
        <v>-6</v>
      </c>
      <c r="O236" s="7">
        <v>-1</v>
      </c>
      <c r="P236" t="s">
        <v>842</v>
      </c>
      <c r="U236" s="48"/>
      <c r="W236" s="6"/>
      <c r="X236" s="6"/>
      <c r="Z236" s="6"/>
      <c r="AA236" s="6"/>
      <c r="AC236" s="6"/>
      <c r="AD236" s="6"/>
      <c r="AE236" s="7"/>
      <c r="AR236" s="6">
        <v>31</v>
      </c>
      <c r="AS236" s="6">
        <v>54</v>
      </c>
      <c r="AT236" s="7">
        <f>AR236-AS236</f>
        <v>-23</v>
      </c>
      <c r="AU236" s="4" t="s">
        <v>871</v>
      </c>
      <c r="BC236" t="str">
        <f t="shared" si="13"/>
        <v/>
      </c>
    </row>
    <row r="237" spans="2:55" x14ac:dyDescent="0.25">
      <c r="B237" t="s">
        <v>267</v>
      </c>
      <c r="C237" s="9" t="s">
        <v>579</v>
      </c>
      <c r="D237" s="39">
        <v>40568</v>
      </c>
      <c r="F237" s="3" t="s">
        <v>905</v>
      </c>
      <c r="G237" s="2"/>
      <c r="H237" s="6">
        <v>33</v>
      </c>
      <c r="I237" s="7">
        <v>-2</v>
      </c>
      <c r="J237" s="6">
        <v>41</v>
      </c>
      <c r="K237" s="7">
        <v>1</v>
      </c>
      <c r="L237" s="6">
        <v>12</v>
      </c>
      <c r="M237" s="7">
        <v>0</v>
      </c>
      <c r="N237" s="6">
        <v>-8</v>
      </c>
      <c r="O237" s="7">
        <v>-3</v>
      </c>
      <c r="P237" t="s">
        <v>842</v>
      </c>
      <c r="U237" s="48"/>
      <c r="W237" s="6">
        <v>41</v>
      </c>
      <c r="X237" s="6">
        <v>50</v>
      </c>
      <c r="Y237" s="7">
        <f>W237-X237</f>
        <v>-9</v>
      </c>
      <c r="Z237" s="6">
        <v>34</v>
      </c>
      <c r="AA237" s="6">
        <v>39</v>
      </c>
      <c r="AB237" s="7">
        <f>Z237-AA237</f>
        <v>-5</v>
      </c>
      <c r="AC237" s="6">
        <v>33</v>
      </c>
      <c r="AD237" s="6">
        <v>56</v>
      </c>
      <c r="AE237" s="7">
        <f>AC237-AD237</f>
        <v>-23</v>
      </c>
      <c r="AF237" s="7"/>
      <c r="AG237" s="7"/>
      <c r="AH237" s="7"/>
      <c r="AI237" s="7"/>
      <c r="AJ237" s="7"/>
      <c r="AK237" s="7"/>
      <c r="AL237" s="4" t="s">
        <v>933</v>
      </c>
      <c r="AR237" s="6"/>
      <c r="AS237" s="6"/>
      <c r="AT237" s="7"/>
      <c r="BC237" t="str">
        <f t="shared" si="13"/>
        <v/>
      </c>
    </row>
    <row r="238" spans="2:55" x14ac:dyDescent="0.25">
      <c r="B238" t="s">
        <v>267</v>
      </c>
      <c r="C238" s="9" t="s">
        <v>579</v>
      </c>
      <c r="D238" s="39">
        <v>40568</v>
      </c>
      <c r="F238" t="s">
        <v>821</v>
      </c>
      <c r="G238" s="2" t="s">
        <v>196</v>
      </c>
      <c r="H238" s="6">
        <v>39</v>
      </c>
      <c r="I238" s="7">
        <v>2</v>
      </c>
      <c r="J238" s="6">
        <v>41</v>
      </c>
      <c r="K238" s="7">
        <v>-2</v>
      </c>
      <c r="L238" s="6">
        <v>10</v>
      </c>
      <c r="M238" s="7">
        <v>0</v>
      </c>
      <c r="N238" s="6">
        <v>-2</v>
      </c>
      <c r="O238" s="7">
        <v>4</v>
      </c>
      <c r="P238" t="s">
        <v>842</v>
      </c>
      <c r="U238" s="48"/>
      <c r="W238" s="6"/>
      <c r="X238" s="6"/>
      <c r="Z238" s="6"/>
      <c r="AA238" s="6"/>
      <c r="AC238" s="6"/>
      <c r="AD238" s="6"/>
      <c r="AE238" s="7"/>
      <c r="AM238" s="9" t="s">
        <v>953</v>
      </c>
      <c r="AN238" s="9" t="s">
        <v>628</v>
      </c>
      <c r="AO238" s="9" t="s">
        <v>316</v>
      </c>
      <c r="AR238" s="6">
        <v>31</v>
      </c>
      <c r="AS238" s="6">
        <v>54</v>
      </c>
      <c r="AT238" s="7">
        <f>AR238-AS238</f>
        <v>-23</v>
      </c>
      <c r="AU238" s="4" t="s">
        <v>871</v>
      </c>
      <c r="BC238" t="str">
        <f t="shared" si="13"/>
        <v/>
      </c>
    </row>
    <row r="239" spans="2:55" x14ac:dyDescent="0.25">
      <c r="B239" t="s">
        <v>267</v>
      </c>
      <c r="C239" s="9" t="s">
        <v>957</v>
      </c>
      <c r="D239" s="39">
        <v>40568</v>
      </c>
      <c r="F239" t="s">
        <v>903</v>
      </c>
      <c r="G239" s="2"/>
      <c r="H239" s="6">
        <v>34</v>
      </c>
      <c r="I239" s="7">
        <v>-6</v>
      </c>
      <c r="J239" s="6">
        <v>38</v>
      </c>
      <c r="K239" s="7">
        <v>1</v>
      </c>
      <c r="L239" s="6">
        <v>12</v>
      </c>
      <c r="M239" s="7">
        <v>2</v>
      </c>
      <c r="N239" s="6">
        <v>-4</v>
      </c>
      <c r="O239" s="7">
        <v>-7</v>
      </c>
      <c r="P239" s="3" t="s">
        <v>842</v>
      </c>
      <c r="U239" s="48"/>
      <c r="W239" s="6"/>
      <c r="X239" s="6"/>
      <c r="Z239" s="6"/>
      <c r="AA239" s="6"/>
      <c r="AC239" s="6"/>
      <c r="AD239" s="6"/>
      <c r="AE239" s="7"/>
      <c r="AR239" s="6"/>
      <c r="AS239" s="6"/>
      <c r="AT239" s="7"/>
      <c r="BC239" t="str">
        <f t="shared" si="13"/>
        <v/>
      </c>
    </row>
    <row r="240" spans="2:55" x14ac:dyDescent="0.25">
      <c r="B240" t="s">
        <v>267</v>
      </c>
      <c r="C240" s="9" t="s">
        <v>558</v>
      </c>
      <c r="D240" s="39">
        <v>40569</v>
      </c>
      <c r="F240" t="s">
        <v>821</v>
      </c>
      <c r="G240" s="2" t="s">
        <v>196</v>
      </c>
      <c r="H240" s="6">
        <v>38</v>
      </c>
      <c r="I240" s="7">
        <v>-1</v>
      </c>
      <c r="J240" s="6">
        <v>44</v>
      </c>
      <c r="K240" s="7">
        <v>3</v>
      </c>
      <c r="L240" s="6">
        <v>8</v>
      </c>
      <c r="M240" s="7">
        <v>-2</v>
      </c>
      <c r="N240" s="6">
        <v>-6</v>
      </c>
      <c r="O240" s="7">
        <v>-4</v>
      </c>
      <c r="P240" t="s">
        <v>842</v>
      </c>
      <c r="U240" s="48"/>
      <c r="W240" s="6"/>
      <c r="X240" s="6"/>
      <c r="Z240" s="6"/>
      <c r="AA240" s="6"/>
      <c r="AC240" s="6"/>
      <c r="AD240" s="6"/>
      <c r="AE240" s="7"/>
      <c r="AR240" s="6">
        <v>30</v>
      </c>
      <c r="AS240" s="6">
        <v>54</v>
      </c>
      <c r="AT240" s="7">
        <f>AR240-AS240</f>
        <v>-24</v>
      </c>
      <c r="AU240" s="4" t="s">
        <v>871</v>
      </c>
      <c r="BC240" t="str">
        <f t="shared" si="13"/>
        <v/>
      </c>
    </row>
    <row r="241" spans="2:55" x14ac:dyDescent="0.25">
      <c r="B241" t="s">
        <v>267</v>
      </c>
      <c r="C241" s="9" t="s">
        <v>602</v>
      </c>
      <c r="D241" s="39">
        <v>40570</v>
      </c>
      <c r="E241">
        <v>30</v>
      </c>
      <c r="F241" t="s">
        <v>905</v>
      </c>
      <c r="G241" s="2" t="s">
        <v>180</v>
      </c>
      <c r="H241" s="6">
        <v>32</v>
      </c>
      <c r="I241" s="7">
        <v>-1</v>
      </c>
      <c r="J241" s="6">
        <v>43</v>
      </c>
      <c r="K241" s="7">
        <v>2</v>
      </c>
      <c r="L241" s="6">
        <v>11</v>
      </c>
      <c r="M241" s="7">
        <v>-1</v>
      </c>
      <c r="N241" s="6">
        <v>-11</v>
      </c>
      <c r="O241" s="7">
        <v>-3</v>
      </c>
      <c r="P241" t="s">
        <v>842</v>
      </c>
      <c r="U241" s="48"/>
      <c r="W241" s="6"/>
      <c r="X241" s="6"/>
      <c r="Z241" s="6"/>
      <c r="AA241" s="6"/>
      <c r="AC241" s="6"/>
      <c r="AD241" s="6"/>
      <c r="AE241" s="7"/>
      <c r="AR241" s="6"/>
      <c r="AS241" s="6"/>
      <c r="AT241" s="7"/>
      <c r="BC241" t="str">
        <f t="shared" si="13"/>
        <v/>
      </c>
    </row>
    <row r="242" spans="2:55" x14ac:dyDescent="0.25">
      <c r="B242" t="s">
        <v>267</v>
      </c>
      <c r="C242" s="9" t="s">
        <v>602</v>
      </c>
      <c r="D242" s="39">
        <v>40570</v>
      </c>
      <c r="E242">
        <v>30</v>
      </c>
      <c r="F242" t="s">
        <v>821</v>
      </c>
      <c r="G242" s="2" t="s">
        <v>192</v>
      </c>
      <c r="H242" s="6">
        <v>39</v>
      </c>
      <c r="I242" s="7">
        <v>1</v>
      </c>
      <c r="J242" s="6">
        <v>43</v>
      </c>
      <c r="K242" s="7">
        <v>-1</v>
      </c>
      <c r="L242" s="6">
        <v>8</v>
      </c>
      <c r="M242" s="7">
        <v>0</v>
      </c>
      <c r="N242" s="6">
        <v>-4</v>
      </c>
      <c r="O242" s="7">
        <v>2</v>
      </c>
      <c r="P242" t="s">
        <v>842</v>
      </c>
      <c r="U242" s="48"/>
      <c r="V242" s="7"/>
      <c r="W242" s="6">
        <v>45</v>
      </c>
      <c r="X242" s="6">
        <v>48</v>
      </c>
      <c r="Y242" s="7">
        <f>W242-X242</f>
        <v>-3</v>
      </c>
      <c r="Z242" s="6">
        <v>37</v>
      </c>
      <c r="AA242" s="6">
        <v>43</v>
      </c>
      <c r="AB242" s="7">
        <f>Z242-AA242</f>
        <v>-6</v>
      </c>
      <c r="AC242" s="6">
        <v>34</v>
      </c>
      <c r="AD242" s="6">
        <v>57</v>
      </c>
      <c r="AE242" s="7">
        <f>AC242-AD242</f>
        <v>-23</v>
      </c>
      <c r="AF242" s="7"/>
      <c r="AG242" s="7"/>
      <c r="AH242" s="7"/>
      <c r="AI242" s="7"/>
      <c r="AJ242" s="7"/>
      <c r="AK242" s="7"/>
      <c r="AL242" s="4" t="s">
        <v>930</v>
      </c>
      <c r="AR242" s="6">
        <v>32</v>
      </c>
      <c r="AS242" s="6">
        <v>54</v>
      </c>
      <c r="AT242" s="7">
        <f>AR242-AS242</f>
        <v>-22</v>
      </c>
      <c r="AU242" s="4" t="s">
        <v>871</v>
      </c>
      <c r="BC242" t="str">
        <f t="shared" si="13"/>
        <v/>
      </c>
    </row>
    <row r="243" spans="2:55" x14ac:dyDescent="0.25">
      <c r="B243" t="s">
        <v>267</v>
      </c>
      <c r="C243" s="9" t="s">
        <v>677</v>
      </c>
      <c r="D243" s="39">
        <v>40571</v>
      </c>
      <c r="E243">
        <v>1</v>
      </c>
      <c r="F243" t="s">
        <v>886</v>
      </c>
      <c r="G243" s="2" t="s">
        <v>96</v>
      </c>
      <c r="H243" s="6">
        <v>34</v>
      </c>
      <c r="I243" s="7">
        <v>0</v>
      </c>
      <c r="J243" s="6">
        <v>43</v>
      </c>
      <c r="K243" s="7">
        <v>1</v>
      </c>
      <c r="L243" s="6">
        <v>10</v>
      </c>
      <c r="M243" s="7">
        <v>-2</v>
      </c>
      <c r="N243" s="6">
        <v>-9</v>
      </c>
      <c r="O243" s="7">
        <v>-1</v>
      </c>
      <c r="P243" t="s">
        <v>639</v>
      </c>
      <c r="U243" s="48"/>
      <c r="W243" s="6"/>
      <c r="X243" s="6"/>
      <c r="Z243" s="6"/>
      <c r="AA243" s="6"/>
      <c r="AC243" s="6"/>
      <c r="AD243" s="6"/>
      <c r="AE243" s="7"/>
      <c r="AR243" s="6"/>
      <c r="AS243" s="6"/>
      <c r="AT243" s="7"/>
      <c r="BC243" t="str">
        <f t="shared" si="13"/>
        <v/>
      </c>
    </row>
    <row r="244" spans="2:55" x14ac:dyDescent="0.25">
      <c r="B244" t="s">
        <v>267</v>
      </c>
      <c r="C244" s="9" t="s">
        <v>587</v>
      </c>
      <c r="D244" s="39">
        <v>40573</v>
      </c>
      <c r="F244" t="s">
        <v>821</v>
      </c>
      <c r="G244" s="2" t="s">
        <v>196</v>
      </c>
      <c r="H244" s="6">
        <v>40</v>
      </c>
      <c r="I244" s="7">
        <v>1</v>
      </c>
      <c r="J244" s="6">
        <v>42</v>
      </c>
      <c r="K244" s="7">
        <v>-1</v>
      </c>
      <c r="L244" s="6">
        <v>8</v>
      </c>
      <c r="M244" s="7">
        <v>0</v>
      </c>
      <c r="N244" s="6">
        <v>-2</v>
      </c>
      <c r="O244" s="7">
        <v>2</v>
      </c>
      <c r="P244" t="s">
        <v>842</v>
      </c>
      <c r="U244" s="48"/>
      <c r="W244" s="6"/>
      <c r="X244" s="6"/>
      <c r="Z244" s="6"/>
      <c r="AA244" s="6"/>
      <c r="AC244" s="6"/>
      <c r="AD244" s="6"/>
      <c r="AE244" s="7"/>
      <c r="AR244" s="6">
        <v>34</v>
      </c>
      <c r="AS244" s="6">
        <v>53</v>
      </c>
      <c r="AT244" s="7">
        <f>AR244-AS244</f>
        <v>-19</v>
      </c>
      <c r="AU244" s="4" t="s">
        <v>871</v>
      </c>
      <c r="BC244" t="str">
        <f t="shared" si="13"/>
        <v/>
      </c>
    </row>
    <row r="245" spans="2:55" x14ac:dyDescent="0.25">
      <c r="B245" t="s">
        <v>267</v>
      </c>
      <c r="C245" s="9" t="s">
        <v>643</v>
      </c>
      <c r="D245" s="39">
        <v>40574</v>
      </c>
      <c r="F245" t="s">
        <v>821</v>
      </c>
      <c r="G245" s="2" t="s">
        <v>196</v>
      </c>
      <c r="H245" s="6">
        <v>39</v>
      </c>
      <c r="I245" s="7">
        <v>-1</v>
      </c>
      <c r="J245" s="6">
        <v>44</v>
      </c>
      <c r="K245" s="7">
        <v>2</v>
      </c>
      <c r="L245" s="6">
        <v>8</v>
      </c>
      <c r="M245" s="7">
        <v>0</v>
      </c>
      <c r="N245" s="6">
        <v>-5</v>
      </c>
      <c r="O245" s="7">
        <v>-3</v>
      </c>
      <c r="P245" t="s">
        <v>842</v>
      </c>
      <c r="U245" s="48"/>
      <c r="W245" s="6"/>
      <c r="X245" s="6"/>
      <c r="Z245" s="6"/>
      <c r="AA245" s="6"/>
      <c r="AC245" s="6"/>
      <c r="AD245" s="6"/>
      <c r="AE245" s="7"/>
      <c r="AR245" s="6">
        <v>31</v>
      </c>
      <c r="AS245" s="6">
        <v>56</v>
      </c>
      <c r="AT245" s="7">
        <f t="shared" ref="AT245:AT258" si="16">AR245-AS245</f>
        <v>-25</v>
      </c>
      <c r="AU245" s="4" t="s">
        <v>871</v>
      </c>
      <c r="BC245" t="str">
        <f t="shared" si="13"/>
        <v/>
      </c>
    </row>
    <row r="246" spans="2:55" x14ac:dyDescent="0.25">
      <c r="B246" t="s">
        <v>268</v>
      </c>
      <c r="C246" s="9" t="s">
        <v>339</v>
      </c>
      <c r="D246" s="39">
        <v>40575</v>
      </c>
      <c r="F246" t="s">
        <v>821</v>
      </c>
      <c r="G246" s="2" t="s">
        <v>196</v>
      </c>
      <c r="H246" s="6">
        <v>36</v>
      </c>
      <c r="I246" s="7">
        <v>-3</v>
      </c>
      <c r="J246" s="6">
        <v>44</v>
      </c>
      <c r="K246" s="7">
        <v>0</v>
      </c>
      <c r="L246" s="6">
        <v>9</v>
      </c>
      <c r="M246" s="7">
        <v>1</v>
      </c>
      <c r="N246" s="6">
        <v>-8</v>
      </c>
      <c r="O246" s="7">
        <v>-3</v>
      </c>
      <c r="P246" t="s">
        <v>842</v>
      </c>
      <c r="U246" s="48"/>
      <c r="W246" s="6"/>
      <c r="X246" s="6"/>
      <c r="Z246" s="6"/>
      <c r="AA246" s="6"/>
      <c r="AC246" s="6"/>
      <c r="AD246" s="6"/>
      <c r="AE246" s="7"/>
      <c r="AR246" s="6">
        <v>30</v>
      </c>
      <c r="AS246" s="6">
        <v>55</v>
      </c>
      <c r="AT246" s="7">
        <f t="shared" si="16"/>
        <v>-25</v>
      </c>
      <c r="AU246" s="4" t="s">
        <v>871</v>
      </c>
      <c r="BC246" t="str">
        <f t="shared" si="13"/>
        <v/>
      </c>
    </row>
    <row r="247" spans="2:55" x14ac:dyDescent="0.25">
      <c r="B247" t="s">
        <v>268</v>
      </c>
      <c r="C247" s="9" t="s">
        <v>571</v>
      </c>
      <c r="D247" s="39">
        <v>40576</v>
      </c>
      <c r="F247" t="s">
        <v>821</v>
      </c>
      <c r="G247" s="2" t="s">
        <v>196</v>
      </c>
      <c r="H247" s="6">
        <v>37</v>
      </c>
      <c r="I247" s="7">
        <v>1</v>
      </c>
      <c r="J247" s="6">
        <v>44</v>
      </c>
      <c r="K247" s="7">
        <v>0</v>
      </c>
      <c r="L247" s="6">
        <v>9</v>
      </c>
      <c r="M247" s="7">
        <v>0</v>
      </c>
      <c r="N247" s="6">
        <v>-7</v>
      </c>
      <c r="O247" s="7">
        <v>1</v>
      </c>
      <c r="P247" t="s">
        <v>842</v>
      </c>
      <c r="U247" s="48"/>
      <c r="W247" s="6"/>
      <c r="X247" s="6"/>
      <c r="Z247" s="6"/>
      <c r="AA247" s="6"/>
      <c r="AC247" s="6"/>
      <c r="AD247" s="6"/>
      <c r="AE247" s="7"/>
      <c r="AR247" s="6">
        <v>30</v>
      </c>
      <c r="AS247" s="6">
        <v>56</v>
      </c>
      <c r="AT247" s="7">
        <f t="shared" si="16"/>
        <v>-26</v>
      </c>
      <c r="AU247" s="4" t="s">
        <v>871</v>
      </c>
      <c r="BC247" t="str">
        <f t="shared" si="13"/>
        <v/>
      </c>
    </row>
    <row r="248" spans="2:55" x14ac:dyDescent="0.25">
      <c r="B248" t="s">
        <v>268</v>
      </c>
      <c r="C248" s="9" t="s">
        <v>958</v>
      </c>
      <c r="D248" s="39">
        <v>40576</v>
      </c>
      <c r="F248" t="s">
        <v>903</v>
      </c>
      <c r="G248" s="2"/>
      <c r="H248" s="6">
        <v>35</v>
      </c>
      <c r="I248" s="7">
        <v>1</v>
      </c>
      <c r="J248" s="6">
        <v>40</v>
      </c>
      <c r="K248" s="7">
        <v>2</v>
      </c>
      <c r="L248" s="6">
        <v>11</v>
      </c>
      <c r="M248" s="7">
        <v>-1</v>
      </c>
      <c r="N248" s="6">
        <v>-5</v>
      </c>
      <c r="O248" s="7">
        <v>-1</v>
      </c>
      <c r="P248" s="3" t="s">
        <v>842</v>
      </c>
      <c r="U248" s="48"/>
      <c r="W248" s="6"/>
      <c r="X248" s="6"/>
      <c r="Z248" s="6"/>
      <c r="AA248" s="6"/>
      <c r="AC248" s="6"/>
      <c r="AD248" s="6"/>
      <c r="AE248" s="7"/>
      <c r="AR248" s="6"/>
      <c r="AS248" s="6"/>
      <c r="AT248" s="7"/>
      <c r="BC248" t="str">
        <f t="shared" si="13"/>
        <v/>
      </c>
    </row>
    <row r="249" spans="2:55" x14ac:dyDescent="0.25">
      <c r="B249" t="s">
        <v>268</v>
      </c>
      <c r="C249" s="9" t="s">
        <v>589</v>
      </c>
      <c r="D249" s="39">
        <v>40577</v>
      </c>
      <c r="E249">
        <v>6</v>
      </c>
      <c r="F249" t="s">
        <v>821</v>
      </c>
      <c r="G249" s="2" t="s">
        <v>192</v>
      </c>
      <c r="H249" s="6">
        <v>36</v>
      </c>
      <c r="I249" s="7">
        <v>-1</v>
      </c>
      <c r="J249" s="6">
        <v>42</v>
      </c>
      <c r="K249" s="7">
        <v>-2</v>
      </c>
      <c r="L249" s="6">
        <v>10</v>
      </c>
      <c r="M249" s="7">
        <v>1</v>
      </c>
      <c r="N249" s="6">
        <v>-6</v>
      </c>
      <c r="O249" s="7">
        <v>1</v>
      </c>
      <c r="P249" t="s">
        <v>842</v>
      </c>
      <c r="U249" s="48"/>
      <c r="V249" s="7"/>
      <c r="W249" s="6">
        <v>46</v>
      </c>
      <c r="X249" s="6">
        <v>49</v>
      </c>
      <c r="Y249" s="7">
        <f>W249-X249</f>
        <v>-3</v>
      </c>
      <c r="Z249" s="6">
        <v>34</v>
      </c>
      <c r="AA249" s="6">
        <v>45</v>
      </c>
      <c r="AB249" s="7">
        <f>Z249-AA249</f>
        <v>-11</v>
      </c>
      <c r="AC249" s="6">
        <v>31</v>
      </c>
      <c r="AD249" s="6">
        <v>60</v>
      </c>
      <c r="AE249" s="7">
        <f>AC249-AD249</f>
        <v>-29</v>
      </c>
      <c r="AF249" s="7"/>
      <c r="AG249" s="7"/>
      <c r="AH249" s="7"/>
      <c r="AI249" s="7"/>
      <c r="AJ249" s="7"/>
      <c r="AK249" s="7"/>
      <c r="AL249" s="4" t="s">
        <v>930</v>
      </c>
      <c r="AR249" s="6">
        <v>30</v>
      </c>
      <c r="AS249" s="6">
        <v>54</v>
      </c>
      <c r="AT249" s="7">
        <f t="shared" si="16"/>
        <v>-24</v>
      </c>
      <c r="AU249" s="4" t="s">
        <v>871</v>
      </c>
      <c r="BC249" t="str">
        <f t="shared" si="13"/>
        <v/>
      </c>
    </row>
    <row r="250" spans="2:55" x14ac:dyDescent="0.25">
      <c r="B250" t="s">
        <v>268</v>
      </c>
      <c r="C250" s="9" t="s">
        <v>591</v>
      </c>
      <c r="D250" s="39">
        <v>40578</v>
      </c>
      <c r="E250">
        <v>8</v>
      </c>
      <c r="F250" t="s">
        <v>830</v>
      </c>
      <c r="G250" s="2" t="s">
        <v>224</v>
      </c>
      <c r="H250" s="6">
        <v>36</v>
      </c>
      <c r="J250" s="6">
        <v>39</v>
      </c>
      <c r="L250" s="6">
        <v>11</v>
      </c>
      <c r="N250" s="6">
        <v>-3</v>
      </c>
      <c r="P250" t="s">
        <v>639</v>
      </c>
      <c r="U250" s="48"/>
      <c r="W250" s="6">
        <v>44.5</v>
      </c>
      <c r="X250" s="6"/>
      <c r="Z250" s="6">
        <v>41.3</v>
      </c>
      <c r="AA250" s="6"/>
      <c r="AC250" s="6">
        <v>38.799999999999997</v>
      </c>
      <c r="AD250" s="6"/>
      <c r="AE250" s="7"/>
      <c r="AL250" s="4" t="s">
        <v>943</v>
      </c>
      <c r="AR250" s="6"/>
      <c r="AS250" s="6"/>
      <c r="AT250" s="7"/>
      <c r="BC250" t="str">
        <f t="shared" si="13"/>
        <v/>
      </c>
    </row>
    <row r="251" spans="2:55" x14ac:dyDescent="0.25">
      <c r="B251" t="s">
        <v>268</v>
      </c>
      <c r="C251" s="9" t="s">
        <v>593</v>
      </c>
      <c r="D251" s="39">
        <v>40580</v>
      </c>
      <c r="F251" t="s">
        <v>821</v>
      </c>
      <c r="G251" s="2" t="s">
        <v>196</v>
      </c>
      <c r="H251" s="6">
        <v>37</v>
      </c>
      <c r="I251" s="7">
        <v>1</v>
      </c>
      <c r="J251" s="6">
        <v>43</v>
      </c>
      <c r="K251" s="7">
        <v>1</v>
      </c>
      <c r="L251" s="6">
        <v>9</v>
      </c>
      <c r="M251" s="7">
        <v>-1</v>
      </c>
      <c r="N251" s="6">
        <v>-6</v>
      </c>
      <c r="O251" s="7">
        <v>0</v>
      </c>
      <c r="P251" t="s">
        <v>842</v>
      </c>
      <c r="U251" s="48"/>
      <c r="W251" s="6"/>
      <c r="X251" s="6"/>
      <c r="Y251" s="7"/>
      <c r="Z251" s="6"/>
      <c r="AA251" s="6"/>
      <c r="AB251" s="7"/>
      <c r="AC251" s="6"/>
      <c r="AD251" s="6"/>
      <c r="AE251" s="7"/>
      <c r="AF251" s="7"/>
      <c r="AG251" s="7"/>
      <c r="AH251" s="7"/>
      <c r="AI251" s="7"/>
      <c r="AJ251" s="7"/>
      <c r="AK251" s="7"/>
      <c r="AR251" s="6">
        <v>30</v>
      </c>
      <c r="AS251" s="6">
        <v>55</v>
      </c>
      <c r="AT251" s="7">
        <f t="shared" si="16"/>
        <v>-25</v>
      </c>
      <c r="AU251" s="4" t="s">
        <v>871</v>
      </c>
      <c r="BC251" t="str">
        <f t="shared" si="13"/>
        <v/>
      </c>
    </row>
    <row r="252" spans="2:55" x14ac:dyDescent="0.25">
      <c r="B252" t="s">
        <v>268</v>
      </c>
      <c r="C252" s="9" t="s">
        <v>647</v>
      </c>
      <c r="D252" s="39">
        <v>40581</v>
      </c>
      <c r="F252" t="s">
        <v>821</v>
      </c>
      <c r="G252" s="2" t="s">
        <v>196</v>
      </c>
      <c r="H252" s="6">
        <v>35</v>
      </c>
      <c r="I252" s="7">
        <v>-2</v>
      </c>
      <c r="J252" s="6">
        <v>43</v>
      </c>
      <c r="K252" s="7">
        <v>0</v>
      </c>
      <c r="L252" s="6">
        <v>10</v>
      </c>
      <c r="M252" s="7">
        <v>1</v>
      </c>
      <c r="N252" s="6">
        <v>-8</v>
      </c>
      <c r="O252" s="7">
        <v>-2</v>
      </c>
      <c r="P252" t="s">
        <v>842</v>
      </c>
      <c r="U252" s="48"/>
      <c r="W252" s="6"/>
      <c r="X252" s="6"/>
      <c r="Y252" s="7"/>
      <c r="Z252" s="6"/>
      <c r="AA252" s="6"/>
      <c r="AB252" s="7"/>
      <c r="AC252" s="6"/>
      <c r="AD252" s="6"/>
      <c r="AE252" s="7"/>
      <c r="AF252" s="7"/>
      <c r="AG252" s="7"/>
      <c r="AH252" s="7"/>
      <c r="AI252" s="7"/>
      <c r="AJ252" s="7"/>
      <c r="AK252" s="7"/>
      <c r="AR252" s="6">
        <v>30</v>
      </c>
      <c r="AS252" s="6">
        <v>55</v>
      </c>
      <c r="AT252" s="7">
        <f t="shared" si="16"/>
        <v>-25</v>
      </c>
      <c r="AU252" s="4" t="s">
        <v>871</v>
      </c>
      <c r="BC252" t="str">
        <f t="shared" si="13"/>
        <v/>
      </c>
    </row>
    <row r="253" spans="2:55" x14ac:dyDescent="0.25">
      <c r="B253" t="s">
        <v>268</v>
      </c>
      <c r="C253" s="9" t="s">
        <v>419</v>
      </c>
      <c r="D253" s="39">
        <v>40582</v>
      </c>
      <c r="F253" t="s">
        <v>821</v>
      </c>
      <c r="G253" s="2" t="s">
        <v>196</v>
      </c>
      <c r="H253" s="6">
        <v>36</v>
      </c>
      <c r="I253" s="7">
        <v>1</v>
      </c>
      <c r="J253" s="6">
        <v>43</v>
      </c>
      <c r="K253" s="7">
        <v>0</v>
      </c>
      <c r="L253" s="6">
        <v>10</v>
      </c>
      <c r="M253" s="7">
        <v>0</v>
      </c>
      <c r="N253" s="6">
        <v>-7</v>
      </c>
      <c r="O253" s="7">
        <v>1</v>
      </c>
      <c r="P253" t="s">
        <v>842</v>
      </c>
      <c r="U253" s="48"/>
      <c r="W253" s="6"/>
      <c r="X253" s="6"/>
      <c r="Y253" s="7"/>
      <c r="Z253" s="6"/>
      <c r="AA253" s="6"/>
      <c r="AB253" s="7"/>
      <c r="AC253" s="6"/>
      <c r="AD253" s="6"/>
      <c r="AE253" s="7"/>
      <c r="AF253" s="7"/>
      <c r="AG253" s="7"/>
      <c r="AH253" s="7"/>
      <c r="AI253" s="7"/>
      <c r="AJ253" s="7"/>
      <c r="AK253" s="7"/>
      <c r="AM253" s="9" t="s">
        <v>959</v>
      </c>
      <c r="AN253" s="9" t="s">
        <v>321</v>
      </c>
      <c r="AO253" s="9" t="s">
        <v>636</v>
      </c>
      <c r="AR253" s="6">
        <v>31</v>
      </c>
      <c r="AS253" s="6">
        <v>55</v>
      </c>
      <c r="AT253" s="7">
        <f t="shared" si="16"/>
        <v>-24</v>
      </c>
      <c r="AU253" s="4" t="s">
        <v>871</v>
      </c>
      <c r="BC253" t="str">
        <f t="shared" si="13"/>
        <v/>
      </c>
    </row>
    <row r="254" spans="2:55" x14ac:dyDescent="0.25">
      <c r="B254" t="s">
        <v>268</v>
      </c>
      <c r="C254" s="9" t="s">
        <v>317</v>
      </c>
      <c r="D254" s="39">
        <v>40582</v>
      </c>
      <c r="E254">
        <v>12</v>
      </c>
      <c r="F254" t="s">
        <v>905</v>
      </c>
      <c r="G254" s="2"/>
      <c r="H254" s="6">
        <v>34</v>
      </c>
      <c r="I254" s="7">
        <v>2</v>
      </c>
      <c r="J254" s="6">
        <v>40</v>
      </c>
      <c r="K254" s="7">
        <v>-3</v>
      </c>
      <c r="L254" s="6">
        <v>11</v>
      </c>
      <c r="M254" s="7">
        <v>0</v>
      </c>
      <c r="N254" s="6">
        <v>-6</v>
      </c>
      <c r="O254" s="7">
        <v>5</v>
      </c>
      <c r="P254" t="s">
        <v>842</v>
      </c>
      <c r="U254" s="48"/>
      <c r="W254" s="6"/>
      <c r="X254" s="6"/>
      <c r="Y254" s="7"/>
      <c r="Z254" s="6"/>
      <c r="AA254" s="6"/>
      <c r="AB254" s="7"/>
      <c r="AC254" s="6"/>
      <c r="AD254" s="6"/>
      <c r="AE254" s="7"/>
      <c r="AF254" s="7"/>
      <c r="AG254" s="7"/>
      <c r="AH254" s="7"/>
      <c r="AI254" s="7"/>
      <c r="AJ254" s="7"/>
      <c r="AK254" s="7"/>
      <c r="AR254" s="6"/>
      <c r="AS254" s="6"/>
      <c r="AT254" s="7"/>
      <c r="BC254" t="str">
        <f t="shared" si="13"/>
        <v/>
      </c>
    </row>
    <row r="255" spans="2:55" x14ac:dyDescent="0.25">
      <c r="B255" t="s">
        <v>268</v>
      </c>
      <c r="C255" s="9" t="s">
        <v>960</v>
      </c>
      <c r="D255" s="39">
        <v>40582</v>
      </c>
      <c r="F255" t="s">
        <v>903</v>
      </c>
      <c r="G255" s="2"/>
      <c r="H255" s="6">
        <v>36</v>
      </c>
      <c r="I255" s="7">
        <v>1</v>
      </c>
      <c r="J255" s="6">
        <v>38</v>
      </c>
      <c r="K255" s="7">
        <v>-2</v>
      </c>
      <c r="L255" s="6">
        <v>11</v>
      </c>
      <c r="M255" s="7">
        <v>0</v>
      </c>
      <c r="N255" s="6">
        <v>-2</v>
      </c>
      <c r="O255" s="7">
        <v>3</v>
      </c>
      <c r="P255" s="3" t="s">
        <v>842</v>
      </c>
      <c r="U255" s="48"/>
      <c r="W255" s="6"/>
      <c r="X255" s="6"/>
      <c r="Y255" s="7"/>
      <c r="Z255" s="6"/>
      <c r="AA255" s="6"/>
      <c r="AB255" s="7"/>
      <c r="AC255" s="6"/>
      <c r="AD255" s="6"/>
      <c r="AE255" s="7"/>
      <c r="AF255" s="7"/>
      <c r="AG255" s="7"/>
      <c r="AH255" s="7"/>
      <c r="AI255" s="7"/>
      <c r="AJ255" s="7"/>
      <c r="AK255" s="7"/>
      <c r="AR255" s="6"/>
      <c r="AS255" s="6"/>
      <c r="AT255" s="7"/>
      <c r="BC255" t="str">
        <f t="shared" si="13"/>
        <v/>
      </c>
    </row>
    <row r="256" spans="2:55" x14ac:dyDescent="0.25">
      <c r="B256" t="s">
        <v>268</v>
      </c>
      <c r="C256" s="9" t="s">
        <v>669</v>
      </c>
      <c r="D256" s="39">
        <v>40583</v>
      </c>
      <c r="E256">
        <v>13</v>
      </c>
      <c r="F256" t="s">
        <v>886</v>
      </c>
      <c r="G256" s="2" t="s">
        <v>915</v>
      </c>
      <c r="H256" s="6">
        <v>36</v>
      </c>
      <c r="I256" s="7">
        <v>0</v>
      </c>
      <c r="J256" s="6">
        <v>42</v>
      </c>
      <c r="K256" s="7">
        <v>2</v>
      </c>
      <c r="L256" s="6">
        <v>11</v>
      </c>
      <c r="M256" s="7">
        <v>1</v>
      </c>
      <c r="N256" s="6">
        <v>-6</v>
      </c>
      <c r="O256" s="7">
        <v>-2</v>
      </c>
      <c r="P256" t="s">
        <v>842</v>
      </c>
      <c r="U256" s="48"/>
      <c r="W256" s="6"/>
      <c r="X256" s="6"/>
      <c r="Y256" s="7"/>
      <c r="Z256" s="6"/>
      <c r="AA256" s="6"/>
      <c r="AB256" s="7"/>
      <c r="AC256" s="6"/>
      <c r="AD256" s="6"/>
      <c r="AE256" s="7"/>
      <c r="AF256" s="7"/>
      <c r="AG256" s="7"/>
      <c r="AH256" s="7"/>
      <c r="AI256" s="7"/>
      <c r="AJ256" s="7"/>
      <c r="AK256" s="7"/>
      <c r="AR256" s="6"/>
      <c r="AS256" s="6"/>
      <c r="AT256" s="7"/>
      <c r="BC256" t="str">
        <f t="shared" si="13"/>
        <v/>
      </c>
    </row>
    <row r="257" spans="2:55" x14ac:dyDescent="0.25">
      <c r="B257" t="s">
        <v>268</v>
      </c>
      <c r="C257" s="9" t="s">
        <v>669</v>
      </c>
      <c r="D257" s="39">
        <v>40583</v>
      </c>
      <c r="F257" t="s">
        <v>821</v>
      </c>
      <c r="G257" s="2" t="s">
        <v>196</v>
      </c>
      <c r="H257" s="6">
        <v>35</v>
      </c>
      <c r="I257" s="7">
        <v>-1</v>
      </c>
      <c r="J257" s="6">
        <v>44</v>
      </c>
      <c r="K257" s="7">
        <v>1</v>
      </c>
      <c r="L257" s="6">
        <v>10</v>
      </c>
      <c r="M257" s="7">
        <v>0</v>
      </c>
      <c r="N257" s="6">
        <v>-9</v>
      </c>
      <c r="O257" s="7">
        <v>-2</v>
      </c>
      <c r="P257" t="s">
        <v>842</v>
      </c>
      <c r="U257" s="48"/>
      <c r="W257" s="6"/>
      <c r="X257" s="6"/>
      <c r="Y257" s="7"/>
      <c r="Z257" s="6"/>
      <c r="AA257" s="6"/>
      <c r="AB257" s="7"/>
      <c r="AC257" s="6"/>
      <c r="AD257" s="6"/>
      <c r="AE257" s="7"/>
      <c r="AF257" s="7"/>
      <c r="AG257" s="7"/>
      <c r="AH257" s="7"/>
      <c r="AI257" s="7"/>
      <c r="AJ257" s="7"/>
      <c r="AK257" s="7"/>
      <c r="AR257" s="6">
        <v>29</v>
      </c>
      <c r="AS257" s="6">
        <v>56</v>
      </c>
      <c r="AT257" s="7">
        <f t="shared" si="16"/>
        <v>-27</v>
      </c>
      <c r="AU257" s="4" t="s">
        <v>871</v>
      </c>
      <c r="BC257" t="str">
        <f t="shared" si="13"/>
        <v/>
      </c>
    </row>
    <row r="258" spans="2:55" x14ac:dyDescent="0.25">
      <c r="B258" t="s">
        <v>268</v>
      </c>
      <c r="C258" s="9" t="s">
        <v>337</v>
      </c>
      <c r="D258" s="39">
        <v>40584</v>
      </c>
      <c r="E258">
        <v>13</v>
      </c>
      <c r="F258" t="s">
        <v>821</v>
      </c>
      <c r="G258" s="2" t="s">
        <v>192</v>
      </c>
      <c r="H258" s="6">
        <v>35</v>
      </c>
      <c r="I258" s="7">
        <v>0</v>
      </c>
      <c r="J258" s="6">
        <v>45</v>
      </c>
      <c r="K258" s="7">
        <v>1</v>
      </c>
      <c r="L258" s="6">
        <v>9</v>
      </c>
      <c r="M258" s="7">
        <v>-1</v>
      </c>
      <c r="N258" s="6">
        <v>-10</v>
      </c>
      <c r="O258" s="7">
        <v>-1</v>
      </c>
      <c r="P258" t="s">
        <v>842</v>
      </c>
      <c r="U258" s="48"/>
      <c r="V258" s="7"/>
      <c r="W258" s="6">
        <v>43</v>
      </c>
      <c r="X258" s="6">
        <v>51</v>
      </c>
      <c r="Y258" s="7">
        <f>W258-X258</f>
        <v>-8</v>
      </c>
      <c r="Z258" s="6">
        <v>35</v>
      </c>
      <c r="AA258" s="6">
        <v>45</v>
      </c>
      <c r="AB258" s="7">
        <f>Z258-AA258</f>
        <v>-10</v>
      </c>
      <c r="AC258" s="6">
        <v>30</v>
      </c>
      <c r="AD258" s="6">
        <v>62</v>
      </c>
      <c r="AE258" s="7">
        <f>AC258-AD258</f>
        <v>-32</v>
      </c>
      <c r="AF258" s="7"/>
      <c r="AG258" s="7"/>
      <c r="AH258" s="7"/>
      <c r="AI258" s="7"/>
      <c r="AJ258" s="7"/>
      <c r="AK258" s="7"/>
      <c r="AL258" s="4" t="s">
        <v>930</v>
      </c>
      <c r="AR258" s="6">
        <v>30</v>
      </c>
      <c r="AS258" s="6">
        <v>55</v>
      </c>
      <c r="AT258" s="7">
        <f t="shared" si="16"/>
        <v>-25</v>
      </c>
      <c r="AU258" s="4" t="s">
        <v>871</v>
      </c>
      <c r="BC258" t="str">
        <f t="shared" si="13"/>
        <v/>
      </c>
    </row>
    <row r="259" spans="2:55" x14ac:dyDescent="0.25">
      <c r="B259" t="s">
        <v>268</v>
      </c>
      <c r="C259" s="9" t="s">
        <v>594</v>
      </c>
      <c r="D259" s="39">
        <v>40587</v>
      </c>
      <c r="F259" t="s">
        <v>821</v>
      </c>
      <c r="G259" s="2" t="s">
        <v>196</v>
      </c>
      <c r="H259" s="6">
        <v>36</v>
      </c>
      <c r="I259" s="7">
        <v>1</v>
      </c>
      <c r="J259" s="6">
        <v>44</v>
      </c>
      <c r="K259" s="7">
        <v>-1</v>
      </c>
      <c r="L259" s="6">
        <v>10</v>
      </c>
      <c r="M259" s="7">
        <v>1</v>
      </c>
      <c r="N259" s="6">
        <v>-8</v>
      </c>
      <c r="O259" s="7">
        <v>2</v>
      </c>
      <c r="P259" t="s">
        <v>842</v>
      </c>
      <c r="U259" s="48"/>
      <c r="W259" s="6"/>
      <c r="X259" s="6"/>
      <c r="Z259" s="6"/>
      <c r="AA259" s="6"/>
      <c r="AC259" s="6"/>
      <c r="AD259" s="6"/>
      <c r="AE259" s="7"/>
      <c r="AR259" s="6">
        <v>31</v>
      </c>
      <c r="AS259" s="6">
        <v>54</v>
      </c>
      <c r="AT259" s="7">
        <f t="shared" ref="AT259:AT302" si="17">AR259-AS259</f>
        <v>-23</v>
      </c>
      <c r="AU259" s="4" t="s">
        <v>871</v>
      </c>
      <c r="BC259" t="str">
        <f t="shared" si="13"/>
        <v/>
      </c>
    </row>
    <row r="260" spans="2:55" x14ac:dyDescent="0.25">
      <c r="B260" t="s">
        <v>268</v>
      </c>
      <c r="C260" s="9" t="s">
        <v>692</v>
      </c>
      <c r="D260" s="39">
        <v>40588</v>
      </c>
      <c r="F260" t="s">
        <v>821</v>
      </c>
      <c r="G260" s="2" t="s">
        <v>196</v>
      </c>
      <c r="H260" s="6">
        <v>37</v>
      </c>
      <c r="I260" s="7">
        <v>1</v>
      </c>
      <c r="J260" s="6">
        <v>44</v>
      </c>
      <c r="K260" s="7">
        <v>0</v>
      </c>
      <c r="L260" s="6">
        <v>10</v>
      </c>
      <c r="M260" s="7">
        <v>0</v>
      </c>
      <c r="N260" s="6">
        <v>-7</v>
      </c>
      <c r="O260" s="7">
        <v>1</v>
      </c>
      <c r="P260" t="s">
        <v>842</v>
      </c>
      <c r="U260" s="48"/>
      <c r="W260" s="6"/>
      <c r="X260" s="6"/>
      <c r="Z260" s="6"/>
      <c r="AA260" s="6"/>
      <c r="AC260" s="6"/>
      <c r="AD260" s="6"/>
      <c r="AE260" s="7"/>
      <c r="AR260" s="6">
        <v>30</v>
      </c>
      <c r="AS260" s="6">
        <v>56</v>
      </c>
      <c r="AT260" s="7">
        <f t="shared" si="17"/>
        <v>-26</v>
      </c>
      <c r="AU260" s="4" t="s">
        <v>871</v>
      </c>
      <c r="BC260" t="str">
        <f t="shared" si="13"/>
        <v/>
      </c>
    </row>
    <row r="261" spans="2:55" x14ac:dyDescent="0.25">
      <c r="B261" t="s">
        <v>268</v>
      </c>
      <c r="C261" s="9" t="s">
        <v>624</v>
      </c>
      <c r="D261" s="39">
        <v>40589</v>
      </c>
      <c r="F261" t="s">
        <v>821</v>
      </c>
      <c r="G261" s="2" t="s">
        <v>196</v>
      </c>
      <c r="H261" s="6">
        <v>35</v>
      </c>
      <c r="I261" s="7">
        <v>-2</v>
      </c>
      <c r="J261" s="6">
        <v>45</v>
      </c>
      <c r="K261" s="7">
        <v>1</v>
      </c>
      <c r="L261" s="6">
        <v>10</v>
      </c>
      <c r="M261" s="7">
        <v>0</v>
      </c>
      <c r="N261" s="6">
        <v>-10</v>
      </c>
      <c r="O261" s="7">
        <v>-3</v>
      </c>
      <c r="P261" t="s">
        <v>842</v>
      </c>
      <c r="U261" s="48"/>
      <c r="W261" s="6"/>
      <c r="X261" s="6"/>
      <c r="Z261" s="6"/>
      <c r="AA261" s="6"/>
      <c r="AC261" s="6"/>
      <c r="AD261" s="6"/>
      <c r="AE261" s="7"/>
      <c r="AR261" s="6">
        <v>29</v>
      </c>
      <c r="AS261" s="6">
        <v>55</v>
      </c>
      <c r="AT261" s="7">
        <f t="shared" si="17"/>
        <v>-26</v>
      </c>
      <c r="AU261" s="4" t="s">
        <v>871</v>
      </c>
      <c r="BC261" t="str">
        <f t="shared" si="13"/>
        <v/>
      </c>
    </row>
    <row r="262" spans="2:55" x14ac:dyDescent="0.25">
      <c r="B262" t="s">
        <v>268</v>
      </c>
      <c r="C262" s="9" t="s">
        <v>624</v>
      </c>
      <c r="D262" s="39">
        <v>40589</v>
      </c>
      <c r="E262">
        <v>5</v>
      </c>
      <c r="F262" t="s">
        <v>905</v>
      </c>
      <c r="G262" s="2"/>
      <c r="H262" s="6">
        <v>33</v>
      </c>
      <c r="I262" s="7">
        <v>-1</v>
      </c>
      <c r="J262" s="6">
        <v>41</v>
      </c>
      <c r="K262" s="7">
        <v>1</v>
      </c>
      <c r="L262" s="6">
        <v>10</v>
      </c>
      <c r="M262" s="7">
        <v>-1</v>
      </c>
      <c r="N262" s="6">
        <v>-8</v>
      </c>
      <c r="O262" s="7">
        <v>-2</v>
      </c>
      <c r="P262" t="s">
        <v>842</v>
      </c>
      <c r="U262" s="48"/>
      <c r="W262" s="6">
        <v>41</v>
      </c>
      <c r="X262" s="6">
        <v>51</v>
      </c>
      <c r="Y262" s="7">
        <f>W262-X262</f>
        <v>-10</v>
      </c>
      <c r="Z262" s="6">
        <v>33</v>
      </c>
      <c r="AA262" s="6">
        <v>42</v>
      </c>
      <c r="AB262" s="7">
        <f>Z262-AA262</f>
        <v>-9</v>
      </c>
      <c r="AC262" s="6">
        <v>30</v>
      </c>
      <c r="AD262" s="6">
        <v>59</v>
      </c>
      <c r="AE262" s="7">
        <f>AC262-AD262</f>
        <v>-29</v>
      </c>
      <c r="AF262" s="7"/>
      <c r="AG262" s="7"/>
      <c r="AH262" s="7"/>
      <c r="AI262" s="7"/>
      <c r="AJ262" s="7"/>
      <c r="AK262" s="7"/>
      <c r="AL262" s="4" t="s">
        <v>933</v>
      </c>
      <c r="AR262" s="6"/>
      <c r="AS262" s="6"/>
      <c r="AT262" s="7"/>
      <c r="BC262" t="str">
        <f t="shared" si="13"/>
        <v/>
      </c>
    </row>
    <row r="263" spans="2:55" x14ac:dyDescent="0.25">
      <c r="B263" t="s">
        <v>268</v>
      </c>
      <c r="C263" s="9" t="s">
        <v>961</v>
      </c>
      <c r="D263" s="39">
        <v>40589</v>
      </c>
      <c r="F263" t="s">
        <v>903</v>
      </c>
      <c r="G263" s="2"/>
      <c r="H263" s="6">
        <v>35</v>
      </c>
      <c r="I263" s="7">
        <v>-1</v>
      </c>
      <c r="J263" s="6">
        <v>36</v>
      </c>
      <c r="K263" s="7">
        <v>-2</v>
      </c>
      <c r="L263" s="6">
        <v>12</v>
      </c>
      <c r="M263" s="7">
        <v>1</v>
      </c>
      <c r="N263" s="6">
        <v>-1</v>
      </c>
      <c r="O263" s="7">
        <v>1</v>
      </c>
      <c r="P263" s="3" t="s">
        <v>842</v>
      </c>
      <c r="U263" s="48"/>
      <c r="W263" s="6"/>
      <c r="X263" s="6"/>
      <c r="Y263" s="7"/>
      <c r="Z263" s="6"/>
      <c r="AA263" s="6"/>
      <c r="AB263" s="7"/>
      <c r="AC263" s="6"/>
      <c r="AD263" s="6"/>
      <c r="AE263" s="7"/>
      <c r="AF263" s="7"/>
      <c r="AG263" s="7"/>
      <c r="AH263" s="7"/>
      <c r="AI263" s="7"/>
      <c r="AJ263" s="7"/>
      <c r="AK263" s="7"/>
      <c r="AR263" s="6"/>
      <c r="AS263" s="6"/>
      <c r="AT263" s="7"/>
      <c r="BC263" t="str">
        <f t="shared" si="13"/>
        <v/>
      </c>
    </row>
    <row r="264" spans="2:55" x14ac:dyDescent="0.25">
      <c r="B264" t="s">
        <v>268</v>
      </c>
      <c r="C264" s="9" t="s">
        <v>640</v>
      </c>
      <c r="D264" s="39">
        <v>40590</v>
      </c>
      <c r="F264" t="s">
        <v>821</v>
      </c>
      <c r="G264" s="2" t="s">
        <v>196</v>
      </c>
      <c r="H264" s="6">
        <v>36</v>
      </c>
      <c r="I264" s="7">
        <v>1</v>
      </c>
      <c r="J264" s="6">
        <v>42</v>
      </c>
      <c r="K264" s="7">
        <v>-3</v>
      </c>
      <c r="L264" s="6">
        <v>10</v>
      </c>
      <c r="M264" s="7">
        <v>0</v>
      </c>
      <c r="N264" s="6">
        <v>-6</v>
      </c>
      <c r="O264" s="7">
        <v>4</v>
      </c>
      <c r="P264" t="s">
        <v>842</v>
      </c>
      <c r="U264" s="48"/>
      <c r="W264" s="6"/>
      <c r="X264" s="6"/>
      <c r="Z264" s="6"/>
      <c r="AA264" s="6"/>
      <c r="AC264" s="6"/>
      <c r="AD264" s="6"/>
      <c r="AE264" s="7"/>
      <c r="AR264" s="6">
        <v>30</v>
      </c>
      <c r="AS264" s="6">
        <v>55</v>
      </c>
      <c r="AT264" s="7">
        <f t="shared" si="17"/>
        <v>-25</v>
      </c>
      <c r="AU264" s="4" t="s">
        <v>871</v>
      </c>
      <c r="BC264" t="str">
        <f t="shared" si="13"/>
        <v/>
      </c>
    </row>
    <row r="265" spans="2:55" x14ac:dyDescent="0.25">
      <c r="B265" t="s">
        <v>268</v>
      </c>
      <c r="C265" s="9" t="s">
        <v>596</v>
      </c>
      <c r="D265" s="39">
        <v>40591</v>
      </c>
      <c r="E265">
        <v>20</v>
      </c>
      <c r="F265" t="s">
        <v>821</v>
      </c>
      <c r="G265" s="2" t="s">
        <v>192</v>
      </c>
      <c r="H265" s="6">
        <v>37</v>
      </c>
      <c r="I265" s="7">
        <v>1</v>
      </c>
      <c r="J265" s="6">
        <v>41</v>
      </c>
      <c r="K265" s="7">
        <v>-1</v>
      </c>
      <c r="L265" s="6">
        <v>10</v>
      </c>
      <c r="M265" s="7">
        <v>0</v>
      </c>
      <c r="N265" s="6">
        <v>-4</v>
      </c>
      <c r="O265" s="7">
        <v>2</v>
      </c>
      <c r="P265" t="s">
        <v>842</v>
      </c>
      <c r="U265" s="48"/>
      <c r="V265" s="7"/>
      <c r="W265" s="6">
        <v>43</v>
      </c>
      <c r="X265" s="6">
        <v>51</v>
      </c>
      <c r="Y265" s="7">
        <f>W265-X265</f>
        <v>-8</v>
      </c>
      <c r="Z265" s="6">
        <v>31</v>
      </c>
      <c r="AA265" s="6">
        <v>47</v>
      </c>
      <c r="AB265" s="7">
        <f>Z265-AA265</f>
        <v>-16</v>
      </c>
      <c r="AC265" s="6">
        <v>28</v>
      </c>
      <c r="AD265" s="6">
        <v>62</v>
      </c>
      <c r="AE265" s="7">
        <f>AC265-AD265</f>
        <v>-34</v>
      </c>
      <c r="AF265" s="7"/>
      <c r="AG265" s="7"/>
      <c r="AH265" s="7"/>
      <c r="AI265" s="7"/>
      <c r="AJ265" s="7"/>
      <c r="AK265" s="7"/>
      <c r="AL265" s="4" t="s">
        <v>930</v>
      </c>
      <c r="AR265" s="6">
        <v>32</v>
      </c>
      <c r="AS265" s="6">
        <v>54</v>
      </c>
      <c r="AT265" s="7">
        <f t="shared" si="17"/>
        <v>-22</v>
      </c>
      <c r="AU265" s="4" t="s">
        <v>871</v>
      </c>
      <c r="BC265" t="str">
        <f t="shared" si="13"/>
        <v/>
      </c>
    </row>
    <row r="266" spans="2:55" x14ac:dyDescent="0.25">
      <c r="B266" t="s">
        <v>268</v>
      </c>
      <c r="C266" s="9" t="s">
        <v>437</v>
      </c>
      <c r="D266" s="39">
        <v>40592</v>
      </c>
      <c r="E266">
        <v>21</v>
      </c>
      <c r="F266" t="s">
        <v>678</v>
      </c>
      <c r="G266" s="2" t="s">
        <v>82</v>
      </c>
      <c r="H266" s="6">
        <v>35</v>
      </c>
      <c r="I266" s="7">
        <v>0</v>
      </c>
      <c r="J266" s="6">
        <v>38</v>
      </c>
      <c r="K266" s="7">
        <v>-1</v>
      </c>
      <c r="L266" s="6">
        <v>18</v>
      </c>
      <c r="M266" s="7">
        <v>3</v>
      </c>
      <c r="N266" s="6">
        <v>-3</v>
      </c>
      <c r="O266" s="7">
        <v>1</v>
      </c>
      <c r="P266" t="s">
        <v>639</v>
      </c>
      <c r="U266" s="48"/>
      <c r="W266" s="6"/>
      <c r="X266" s="6"/>
      <c r="Z266" s="6"/>
      <c r="AA266" s="6"/>
      <c r="AC266" s="6"/>
      <c r="AD266" s="6"/>
      <c r="AE266" s="7"/>
      <c r="AR266" s="6"/>
      <c r="AS266" s="6"/>
      <c r="AT266" s="7"/>
    </row>
    <row r="267" spans="2:55" x14ac:dyDescent="0.25">
      <c r="B267" t="s">
        <v>268</v>
      </c>
      <c r="C267" s="9" t="s">
        <v>641</v>
      </c>
      <c r="D267" s="39">
        <v>40592</v>
      </c>
      <c r="E267">
        <v>24</v>
      </c>
      <c r="F267" t="s">
        <v>577</v>
      </c>
      <c r="G267" s="2" t="s">
        <v>164</v>
      </c>
      <c r="H267" s="6">
        <v>33</v>
      </c>
      <c r="I267" s="7">
        <v>0</v>
      </c>
      <c r="J267" s="6">
        <v>43</v>
      </c>
      <c r="K267" s="7">
        <v>0</v>
      </c>
      <c r="L267" s="6">
        <v>13</v>
      </c>
      <c r="M267" s="7">
        <v>0</v>
      </c>
      <c r="N267" s="6">
        <v>-10</v>
      </c>
      <c r="O267" s="7">
        <v>0</v>
      </c>
      <c r="P267" t="s">
        <v>639</v>
      </c>
      <c r="Q267" t="s">
        <v>840</v>
      </c>
      <c r="U267" s="48"/>
      <c r="W267" s="6">
        <v>39</v>
      </c>
      <c r="X267" s="6">
        <v>52</v>
      </c>
      <c r="Y267" s="7">
        <f>W267-X267</f>
        <v>-13</v>
      </c>
      <c r="Z267" s="6">
        <v>34</v>
      </c>
      <c r="AA267" s="6">
        <v>43</v>
      </c>
      <c r="AB267" s="7">
        <f>Z267-AA267</f>
        <v>-9</v>
      </c>
      <c r="AC267" s="6">
        <v>34</v>
      </c>
      <c r="AD267" s="6">
        <v>57</v>
      </c>
      <c r="AE267" s="7">
        <f>AC267-AD267</f>
        <v>-23</v>
      </c>
      <c r="AF267" s="6"/>
      <c r="AG267" s="6"/>
      <c r="AH267" s="7"/>
      <c r="AI267" s="7"/>
      <c r="AJ267" s="7"/>
      <c r="AK267" s="7"/>
      <c r="AL267" s="4" t="s">
        <v>936</v>
      </c>
      <c r="AR267" s="6">
        <v>31</v>
      </c>
      <c r="AS267" s="6">
        <v>60</v>
      </c>
      <c r="AT267" s="7">
        <f>AR267-AS267</f>
        <v>-29</v>
      </c>
      <c r="AU267" s="4" t="s">
        <v>937</v>
      </c>
      <c r="BC267" t="str">
        <f t="shared" si="13"/>
        <v/>
      </c>
    </row>
    <row r="268" spans="2:55" x14ac:dyDescent="0.25">
      <c r="B268" t="s">
        <v>268</v>
      </c>
      <c r="C268" s="9" t="s">
        <v>598</v>
      </c>
      <c r="D268" s="39">
        <v>40594</v>
      </c>
      <c r="F268" t="s">
        <v>821</v>
      </c>
      <c r="G268" s="2" t="s">
        <v>196</v>
      </c>
      <c r="H268" s="6">
        <v>36</v>
      </c>
      <c r="I268" s="7">
        <v>-1</v>
      </c>
      <c r="J268" s="6">
        <v>42</v>
      </c>
      <c r="K268" s="7">
        <v>1</v>
      </c>
      <c r="L268" s="6">
        <v>11</v>
      </c>
      <c r="M268" s="7">
        <v>1</v>
      </c>
      <c r="N268" s="6">
        <v>-6</v>
      </c>
      <c r="O268" s="7">
        <v>-2</v>
      </c>
      <c r="P268" t="s">
        <v>842</v>
      </c>
      <c r="U268" s="48"/>
      <c r="W268" s="6"/>
      <c r="X268" s="6"/>
      <c r="Z268" s="6"/>
      <c r="AA268" s="6"/>
      <c r="AC268" s="6"/>
      <c r="AD268" s="6"/>
      <c r="AE268" s="7"/>
      <c r="AF268" s="6"/>
      <c r="AG268" s="6"/>
      <c r="AR268" s="6">
        <v>30</v>
      </c>
      <c r="AS268" s="6">
        <v>54</v>
      </c>
      <c r="AT268" s="7">
        <f t="shared" si="17"/>
        <v>-24</v>
      </c>
      <c r="AU268" s="4" t="s">
        <v>871</v>
      </c>
      <c r="BC268" t="str">
        <f t="shared" ref="BC268:BC343" si="18">IF($F268="ICM",$L268,"")</f>
        <v/>
      </c>
    </row>
    <row r="269" spans="2:55" x14ac:dyDescent="0.25">
      <c r="B269" t="s">
        <v>268</v>
      </c>
      <c r="C269" s="9" t="s">
        <v>434</v>
      </c>
      <c r="D269" s="39">
        <v>40595</v>
      </c>
      <c r="F269" t="s">
        <v>821</v>
      </c>
      <c r="G269" s="2" t="s">
        <v>196</v>
      </c>
      <c r="H269" s="6">
        <v>37</v>
      </c>
      <c r="I269" s="7">
        <v>1</v>
      </c>
      <c r="J269" s="6">
        <v>43</v>
      </c>
      <c r="K269" s="7">
        <v>1</v>
      </c>
      <c r="L269" s="6">
        <v>9</v>
      </c>
      <c r="M269" s="7">
        <v>-2</v>
      </c>
      <c r="N269" s="6">
        <v>-6</v>
      </c>
      <c r="O269" s="7">
        <v>0</v>
      </c>
      <c r="P269" t="s">
        <v>842</v>
      </c>
      <c r="U269" s="48"/>
      <c r="W269" s="6"/>
      <c r="X269" s="6"/>
      <c r="Z269" s="6"/>
      <c r="AA269" s="6"/>
      <c r="AC269" s="6"/>
      <c r="AD269" s="6"/>
      <c r="AE269" s="7"/>
      <c r="AF269" s="6"/>
      <c r="AG269" s="6"/>
      <c r="AR269" s="6">
        <v>31</v>
      </c>
      <c r="AS269" s="6">
        <v>54</v>
      </c>
      <c r="AT269" s="7">
        <f t="shared" si="17"/>
        <v>-23</v>
      </c>
      <c r="AU269" s="4" t="s">
        <v>871</v>
      </c>
      <c r="BC269" t="str">
        <f t="shared" si="18"/>
        <v/>
      </c>
    </row>
    <row r="270" spans="2:55" x14ac:dyDescent="0.25">
      <c r="B270" t="s">
        <v>268</v>
      </c>
      <c r="C270" s="9" t="s">
        <v>675</v>
      </c>
      <c r="D270" s="39">
        <v>40596</v>
      </c>
      <c r="F270" t="s">
        <v>821</v>
      </c>
      <c r="G270" s="2" t="s">
        <v>196</v>
      </c>
      <c r="H270" s="6">
        <v>36</v>
      </c>
      <c r="I270" s="7">
        <v>-1</v>
      </c>
      <c r="J270" s="6">
        <v>44</v>
      </c>
      <c r="K270" s="7">
        <v>1</v>
      </c>
      <c r="L270" s="6">
        <v>11</v>
      </c>
      <c r="M270" s="7">
        <v>2</v>
      </c>
      <c r="N270" s="6">
        <v>-8</v>
      </c>
      <c r="O270" s="7">
        <v>-2</v>
      </c>
      <c r="P270" t="s">
        <v>842</v>
      </c>
      <c r="U270" s="48"/>
      <c r="W270" s="6"/>
      <c r="X270" s="6"/>
      <c r="Z270" s="6"/>
      <c r="AA270" s="6"/>
      <c r="AC270" s="6"/>
      <c r="AD270" s="6"/>
      <c r="AE270" s="7"/>
      <c r="AF270" s="6"/>
      <c r="AG270" s="6"/>
      <c r="AR270" s="6">
        <v>31</v>
      </c>
      <c r="AS270" s="6">
        <v>54</v>
      </c>
      <c r="AT270" s="7">
        <f t="shared" si="17"/>
        <v>-23</v>
      </c>
      <c r="AU270" s="4" t="s">
        <v>871</v>
      </c>
      <c r="BC270" t="str">
        <f t="shared" si="18"/>
        <v/>
      </c>
    </row>
    <row r="271" spans="2:55" x14ac:dyDescent="0.25">
      <c r="B271" t="s">
        <v>268</v>
      </c>
      <c r="C271" s="9" t="s">
        <v>621</v>
      </c>
      <c r="D271" s="39">
        <v>40596</v>
      </c>
      <c r="F271" t="s">
        <v>903</v>
      </c>
      <c r="G271" s="2"/>
      <c r="H271" s="6">
        <v>36</v>
      </c>
      <c r="I271" s="7">
        <v>1</v>
      </c>
      <c r="J271" s="6">
        <v>38</v>
      </c>
      <c r="K271" s="7">
        <v>2</v>
      </c>
      <c r="L271" s="6">
        <v>11</v>
      </c>
      <c r="M271" s="7">
        <v>-2</v>
      </c>
      <c r="N271" s="6">
        <v>-2</v>
      </c>
      <c r="O271" s="7">
        <v>-1</v>
      </c>
      <c r="P271" s="3" t="s">
        <v>842</v>
      </c>
      <c r="U271" s="48"/>
      <c r="W271" s="6"/>
      <c r="X271" s="6"/>
      <c r="Z271" s="6"/>
      <c r="AA271" s="6"/>
      <c r="AC271" s="6"/>
      <c r="AD271" s="6"/>
      <c r="AE271" s="7"/>
      <c r="AF271" s="6"/>
      <c r="AG271" s="6"/>
      <c r="AR271" s="6"/>
      <c r="AS271" s="6"/>
      <c r="AT271" s="7"/>
      <c r="BC271" t="str">
        <f t="shared" si="18"/>
        <v/>
      </c>
    </row>
    <row r="272" spans="2:55" x14ac:dyDescent="0.25">
      <c r="B272" t="s">
        <v>268</v>
      </c>
      <c r="C272" s="9" t="s">
        <v>625</v>
      </c>
      <c r="D272" s="39">
        <v>40597</v>
      </c>
      <c r="F272" t="s">
        <v>821</v>
      </c>
      <c r="G272" s="2" t="s">
        <v>196</v>
      </c>
      <c r="H272" s="6">
        <v>38</v>
      </c>
      <c r="I272" s="7">
        <v>2</v>
      </c>
      <c r="J272" s="6">
        <v>42</v>
      </c>
      <c r="K272" s="7">
        <v>-2</v>
      </c>
      <c r="L272" s="6">
        <v>10</v>
      </c>
      <c r="M272" s="7">
        <v>-1</v>
      </c>
      <c r="N272" s="6">
        <v>-4</v>
      </c>
      <c r="O272" s="7">
        <v>4</v>
      </c>
      <c r="P272" t="s">
        <v>842</v>
      </c>
      <c r="U272" s="48"/>
      <c r="W272" s="6"/>
      <c r="X272" s="6"/>
      <c r="Z272" s="6"/>
      <c r="AA272" s="6"/>
      <c r="AC272" s="6"/>
      <c r="AD272" s="6"/>
      <c r="AE272" s="7"/>
      <c r="AF272" s="6"/>
      <c r="AG272" s="6"/>
      <c r="AR272" s="6">
        <v>31</v>
      </c>
      <c r="AS272" s="6">
        <v>54</v>
      </c>
      <c r="AT272" s="7">
        <f t="shared" si="17"/>
        <v>-23</v>
      </c>
      <c r="AU272" s="4" t="s">
        <v>871</v>
      </c>
      <c r="BC272" t="str">
        <f t="shared" si="18"/>
        <v/>
      </c>
    </row>
    <row r="273" spans="2:55" x14ac:dyDescent="0.25">
      <c r="B273" t="s">
        <v>268</v>
      </c>
      <c r="C273" s="9" t="s">
        <v>432</v>
      </c>
      <c r="D273" s="39">
        <v>40598</v>
      </c>
      <c r="E273">
        <v>27</v>
      </c>
      <c r="F273" t="s">
        <v>821</v>
      </c>
      <c r="G273" s="2" t="s">
        <v>192</v>
      </c>
      <c r="H273" s="6">
        <v>36</v>
      </c>
      <c r="I273" s="7">
        <v>-2</v>
      </c>
      <c r="J273" s="6">
        <v>44</v>
      </c>
      <c r="K273" s="7">
        <v>2</v>
      </c>
      <c r="L273" s="6">
        <v>10</v>
      </c>
      <c r="M273" s="7">
        <v>0</v>
      </c>
      <c r="N273" s="6">
        <v>-8</v>
      </c>
      <c r="O273" s="7">
        <v>-4</v>
      </c>
      <c r="P273" t="s">
        <v>842</v>
      </c>
      <c r="U273" s="48"/>
      <c r="V273" s="7"/>
      <c r="W273" s="6">
        <v>44</v>
      </c>
      <c r="X273" s="6">
        <v>50</v>
      </c>
      <c r="Y273" s="7">
        <f>W273-X273</f>
        <v>-6</v>
      </c>
      <c r="Z273" s="6">
        <v>32</v>
      </c>
      <c r="AA273" s="6">
        <v>47</v>
      </c>
      <c r="AB273" s="7">
        <f>Z273-AA273</f>
        <v>-15</v>
      </c>
      <c r="AC273" s="6">
        <v>28</v>
      </c>
      <c r="AD273" s="6">
        <v>62</v>
      </c>
      <c r="AE273" s="7">
        <f>AC273-AD273</f>
        <v>-34</v>
      </c>
      <c r="AF273" s="6"/>
      <c r="AG273" s="6"/>
      <c r="AH273" s="7"/>
      <c r="AI273" s="7"/>
      <c r="AJ273" s="7"/>
      <c r="AK273" s="7"/>
      <c r="AL273" s="4" t="s">
        <v>930</v>
      </c>
      <c r="AR273" s="6">
        <v>30</v>
      </c>
      <c r="AS273" s="6">
        <v>55</v>
      </c>
      <c r="AT273" s="7">
        <f t="shared" si="17"/>
        <v>-25</v>
      </c>
      <c r="AU273" s="4" t="s">
        <v>871</v>
      </c>
      <c r="BC273" t="str">
        <f t="shared" si="18"/>
        <v/>
      </c>
    </row>
    <row r="274" spans="2:55" x14ac:dyDescent="0.25">
      <c r="B274" t="s">
        <v>268</v>
      </c>
      <c r="C274" s="9" t="s">
        <v>566</v>
      </c>
      <c r="D274" s="39">
        <v>40599</v>
      </c>
      <c r="E274">
        <v>1</v>
      </c>
      <c r="F274" t="s">
        <v>886</v>
      </c>
      <c r="G274" s="2" t="s">
        <v>96</v>
      </c>
      <c r="H274" s="6">
        <v>35</v>
      </c>
      <c r="I274" s="7">
        <v>1</v>
      </c>
      <c r="J274" s="6">
        <v>39</v>
      </c>
      <c r="K274" s="7">
        <v>-4</v>
      </c>
      <c r="L274" s="6">
        <v>12</v>
      </c>
      <c r="M274" s="7">
        <v>2</v>
      </c>
      <c r="N274" s="6">
        <v>-4</v>
      </c>
      <c r="O274" s="7">
        <v>5</v>
      </c>
      <c r="P274" t="s">
        <v>639</v>
      </c>
      <c r="U274" s="48"/>
      <c r="W274" s="6"/>
      <c r="X274" s="6"/>
      <c r="Y274" s="7"/>
      <c r="Z274" s="6"/>
      <c r="AA274" s="6"/>
      <c r="AB274" s="7"/>
      <c r="AC274" s="6"/>
      <c r="AD274" s="6"/>
      <c r="AE274" s="7"/>
      <c r="AF274" s="6"/>
      <c r="AG274" s="6"/>
      <c r="AH274" s="7"/>
      <c r="AI274" s="7"/>
      <c r="AJ274" s="7"/>
      <c r="AK274" s="7"/>
      <c r="AR274" s="6"/>
      <c r="AS274" s="6"/>
      <c r="AT274" s="7"/>
      <c r="BC274" t="str">
        <f t="shared" si="18"/>
        <v/>
      </c>
    </row>
    <row r="275" spans="2:55" x14ac:dyDescent="0.25">
      <c r="B275" t="s">
        <v>268</v>
      </c>
      <c r="C275" s="9" t="s">
        <v>602</v>
      </c>
      <c r="D275" s="39">
        <v>40601</v>
      </c>
      <c r="F275" t="s">
        <v>821</v>
      </c>
      <c r="G275" s="2" t="s">
        <v>196</v>
      </c>
      <c r="H275" s="6">
        <v>36</v>
      </c>
      <c r="I275" s="7">
        <v>0</v>
      </c>
      <c r="J275" s="6">
        <v>43</v>
      </c>
      <c r="K275" s="7">
        <v>-1</v>
      </c>
      <c r="L275" s="6">
        <v>10</v>
      </c>
      <c r="M275" s="7">
        <v>0</v>
      </c>
      <c r="N275" s="6">
        <v>-7</v>
      </c>
      <c r="O275" s="7">
        <v>1</v>
      </c>
      <c r="P275" t="s">
        <v>842</v>
      </c>
      <c r="U275" s="48"/>
      <c r="W275" s="6"/>
      <c r="X275" s="6"/>
      <c r="Y275" s="7"/>
      <c r="Z275" s="6"/>
      <c r="AA275" s="6"/>
      <c r="AB275" s="7"/>
      <c r="AC275" s="6"/>
      <c r="AD275" s="6"/>
      <c r="AE275" s="7"/>
      <c r="AF275" s="6"/>
      <c r="AG275" s="6"/>
      <c r="AH275" s="7"/>
      <c r="AI275" s="7"/>
      <c r="AJ275" s="7"/>
      <c r="AK275" s="7"/>
      <c r="AR275" s="6">
        <v>30</v>
      </c>
      <c r="AS275" s="6">
        <v>55</v>
      </c>
      <c r="AT275" s="7">
        <f t="shared" si="17"/>
        <v>-25</v>
      </c>
      <c r="AU275" s="4" t="s">
        <v>871</v>
      </c>
      <c r="BC275" t="str">
        <f t="shared" si="18"/>
        <v/>
      </c>
    </row>
    <row r="276" spans="2:55" x14ac:dyDescent="0.25">
      <c r="B276" t="s">
        <v>268</v>
      </c>
      <c r="C276" s="9" t="s">
        <v>721</v>
      </c>
      <c r="D276" s="39">
        <v>40602</v>
      </c>
      <c r="F276" t="s">
        <v>821</v>
      </c>
      <c r="G276" s="2" t="s">
        <v>196</v>
      </c>
      <c r="H276" s="6">
        <v>34</v>
      </c>
      <c r="I276" s="7">
        <v>-2</v>
      </c>
      <c r="J276" s="6">
        <v>43</v>
      </c>
      <c r="K276" s="7">
        <v>0</v>
      </c>
      <c r="L276" s="6">
        <v>11</v>
      </c>
      <c r="M276" s="7">
        <v>1</v>
      </c>
      <c r="N276" s="6">
        <v>-9</v>
      </c>
      <c r="O276" s="7">
        <v>-2</v>
      </c>
      <c r="P276" t="s">
        <v>842</v>
      </c>
      <c r="U276" s="48"/>
      <c r="W276" s="6"/>
      <c r="X276" s="6"/>
      <c r="Y276" s="7"/>
      <c r="Z276" s="6"/>
      <c r="AA276" s="6"/>
      <c r="AB276" s="7"/>
      <c r="AC276" s="6"/>
      <c r="AD276" s="6"/>
      <c r="AE276" s="7"/>
      <c r="AF276" s="6"/>
      <c r="AG276" s="6"/>
      <c r="AH276" s="7"/>
      <c r="AI276" s="7"/>
      <c r="AJ276" s="7"/>
      <c r="AK276" s="7"/>
      <c r="AR276" s="6">
        <v>28</v>
      </c>
      <c r="AS276" s="6">
        <v>56</v>
      </c>
      <c r="AT276" s="7">
        <f t="shared" si="17"/>
        <v>-28</v>
      </c>
      <c r="AU276" s="4" t="s">
        <v>871</v>
      </c>
      <c r="BC276" t="str">
        <f t="shared" si="18"/>
        <v/>
      </c>
    </row>
    <row r="277" spans="2:55" x14ac:dyDescent="0.25">
      <c r="B277" t="s">
        <v>294</v>
      </c>
      <c r="C277" s="9" t="s">
        <v>339</v>
      </c>
      <c r="D277" s="39">
        <v>40603</v>
      </c>
      <c r="F277" t="s">
        <v>821</v>
      </c>
      <c r="G277" s="2" t="s">
        <v>196</v>
      </c>
      <c r="H277" s="6">
        <v>36</v>
      </c>
      <c r="I277" s="7">
        <v>2</v>
      </c>
      <c r="J277" s="6">
        <v>41</v>
      </c>
      <c r="K277" s="7">
        <v>-2</v>
      </c>
      <c r="L277" s="6">
        <v>11</v>
      </c>
      <c r="M277" s="7">
        <v>0</v>
      </c>
      <c r="N277" s="6">
        <v>-5</v>
      </c>
      <c r="O277" s="7">
        <v>4</v>
      </c>
      <c r="P277" t="s">
        <v>842</v>
      </c>
      <c r="U277" s="48"/>
      <c r="W277" s="6"/>
      <c r="X277" s="6"/>
      <c r="Y277" s="7"/>
      <c r="Z277" s="6"/>
      <c r="AA277" s="6"/>
      <c r="AB277" s="7"/>
      <c r="AC277" s="6"/>
      <c r="AD277" s="6"/>
      <c r="AE277" s="7"/>
      <c r="AF277" s="6"/>
      <c r="AG277" s="6"/>
      <c r="AH277" s="7"/>
      <c r="AI277" s="7"/>
      <c r="AJ277" s="7"/>
      <c r="AK277" s="7"/>
      <c r="AR277" s="6">
        <v>29</v>
      </c>
      <c r="AS277" s="6">
        <v>56</v>
      </c>
      <c r="AT277" s="7">
        <f t="shared" si="17"/>
        <v>-27</v>
      </c>
      <c r="AU277" s="4" t="s">
        <v>871</v>
      </c>
      <c r="BC277" t="str">
        <f t="shared" si="18"/>
        <v/>
      </c>
    </row>
    <row r="278" spans="2:55" x14ac:dyDescent="0.25">
      <c r="B278" t="s">
        <v>294</v>
      </c>
      <c r="C278" s="9" t="s">
        <v>589</v>
      </c>
      <c r="D278" s="39">
        <v>40605</v>
      </c>
      <c r="E278">
        <v>6</v>
      </c>
      <c r="F278" t="s">
        <v>821</v>
      </c>
      <c r="G278" s="2" t="s">
        <v>192</v>
      </c>
      <c r="H278" s="6">
        <v>35</v>
      </c>
      <c r="I278" s="7">
        <v>-1</v>
      </c>
      <c r="J278" s="6">
        <v>43</v>
      </c>
      <c r="K278" s="7">
        <v>2</v>
      </c>
      <c r="L278" s="6">
        <v>10</v>
      </c>
      <c r="M278" s="7">
        <v>-1</v>
      </c>
      <c r="N278" s="6">
        <v>-8</v>
      </c>
      <c r="O278" s="7">
        <v>-3</v>
      </c>
      <c r="P278" t="s">
        <v>842</v>
      </c>
      <c r="U278" s="48"/>
      <c r="V278" s="7"/>
      <c r="W278" s="6">
        <v>41</v>
      </c>
      <c r="X278" s="6">
        <v>52</v>
      </c>
      <c r="Y278" s="7">
        <f>W278-X278</f>
        <v>-11</v>
      </c>
      <c r="Z278" s="6">
        <v>33</v>
      </c>
      <c r="AA278" s="6">
        <v>47</v>
      </c>
      <c r="AB278" s="7">
        <f>Z278-AA278</f>
        <v>-14</v>
      </c>
      <c r="AC278" s="6">
        <v>25</v>
      </c>
      <c r="AD278" s="6">
        <v>67</v>
      </c>
      <c r="AE278" s="7">
        <f>AC278-AD278</f>
        <v>-42</v>
      </c>
      <c r="AF278" s="6"/>
      <c r="AG278" s="6"/>
      <c r="AH278" s="7"/>
      <c r="AI278" s="7"/>
      <c r="AJ278" s="7"/>
      <c r="AK278" s="7"/>
      <c r="AL278" s="4" t="s">
        <v>930</v>
      </c>
      <c r="AR278" s="6">
        <v>30</v>
      </c>
      <c r="AS278" s="6">
        <v>57</v>
      </c>
      <c r="AT278" s="7">
        <f t="shared" si="17"/>
        <v>-27</v>
      </c>
      <c r="AU278" s="4" t="s">
        <v>871</v>
      </c>
      <c r="BC278" t="str">
        <f t="shared" si="18"/>
        <v/>
      </c>
    </row>
    <row r="279" spans="2:55" x14ac:dyDescent="0.25">
      <c r="B279" t="s">
        <v>294</v>
      </c>
      <c r="C279" s="9" t="s">
        <v>591</v>
      </c>
      <c r="D279" s="39">
        <v>40606</v>
      </c>
      <c r="E279">
        <v>8</v>
      </c>
      <c r="F279" t="s">
        <v>830</v>
      </c>
      <c r="G279" s="2" t="s">
        <v>224</v>
      </c>
      <c r="H279" s="6">
        <v>35</v>
      </c>
      <c r="I279" s="7">
        <v>-1</v>
      </c>
      <c r="J279" s="6">
        <v>41</v>
      </c>
      <c r="K279" s="7">
        <v>2</v>
      </c>
      <c r="L279" s="6">
        <v>11</v>
      </c>
      <c r="M279" s="7">
        <v>0</v>
      </c>
      <c r="N279" s="6">
        <v>-6</v>
      </c>
      <c r="O279" s="7">
        <v>-3</v>
      </c>
      <c r="P279" t="s">
        <v>639</v>
      </c>
      <c r="U279" s="48"/>
      <c r="W279" s="6"/>
      <c r="X279" s="6"/>
      <c r="Y279" s="7"/>
      <c r="Z279" s="6"/>
      <c r="AA279" s="6"/>
      <c r="AB279" s="7"/>
      <c r="AC279" s="6"/>
      <c r="AD279" s="6"/>
      <c r="AE279" s="7"/>
      <c r="AF279" s="6"/>
      <c r="AG279" s="6"/>
      <c r="AH279" s="7"/>
      <c r="AI279" s="7"/>
      <c r="AJ279" s="7"/>
      <c r="AK279" s="7"/>
      <c r="AR279" s="6"/>
      <c r="AS279" s="6"/>
      <c r="AT279" s="7"/>
      <c r="BC279" t="str">
        <f t="shared" si="18"/>
        <v/>
      </c>
    </row>
    <row r="280" spans="2:55" x14ac:dyDescent="0.25">
      <c r="B280" t="s">
        <v>294</v>
      </c>
      <c r="C280" s="9" t="s">
        <v>962</v>
      </c>
      <c r="D280" s="39">
        <v>40606</v>
      </c>
      <c r="F280" t="s">
        <v>903</v>
      </c>
      <c r="G280" s="2"/>
      <c r="H280" s="6">
        <v>36</v>
      </c>
      <c r="I280" s="7">
        <v>0</v>
      </c>
      <c r="J280" s="6">
        <v>39</v>
      </c>
      <c r="K280" s="7">
        <v>1</v>
      </c>
      <c r="L280" s="6">
        <v>9</v>
      </c>
      <c r="M280" s="7">
        <v>-2</v>
      </c>
      <c r="N280" s="6">
        <v>-3</v>
      </c>
      <c r="O280" s="7">
        <v>-1</v>
      </c>
      <c r="P280" s="3" t="s">
        <v>842</v>
      </c>
      <c r="U280" s="48"/>
      <c r="W280" s="6"/>
      <c r="X280" s="6"/>
      <c r="Y280" s="7"/>
      <c r="Z280" s="6"/>
      <c r="AA280" s="6"/>
      <c r="AB280" s="7"/>
      <c r="AC280" s="6"/>
      <c r="AD280" s="6"/>
      <c r="AE280" s="7"/>
      <c r="AF280" s="6"/>
      <c r="AG280" s="6"/>
      <c r="AH280" s="7"/>
      <c r="AI280" s="7"/>
      <c r="AJ280" s="7"/>
      <c r="AK280" s="7"/>
      <c r="AR280" s="6"/>
      <c r="AS280" s="6"/>
      <c r="AT280" s="7"/>
    </row>
    <row r="281" spans="2:55" x14ac:dyDescent="0.25">
      <c r="B281" t="s">
        <v>294</v>
      </c>
      <c r="C281" s="9" t="s">
        <v>593</v>
      </c>
      <c r="D281" s="39">
        <v>40608</v>
      </c>
      <c r="F281" t="s">
        <v>821</v>
      </c>
      <c r="G281" s="2" t="s">
        <v>196</v>
      </c>
      <c r="H281" s="6">
        <v>36</v>
      </c>
      <c r="I281" s="7">
        <v>1</v>
      </c>
      <c r="J281" s="6">
        <v>42</v>
      </c>
      <c r="K281" s="7">
        <v>-1</v>
      </c>
      <c r="L281" s="6">
        <v>9</v>
      </c>
      <c r="M281" s="7">
        <v>-1</v>
      </c>
      <c r="N281" s="6">
        <v>-6</v>
      </c>
      <c r="O281" s="7">
        <v>2</v>
      </c>
      <c r="P281" t="s">
        <v>842</v>
      </c>
      <c r="U281" s="48"/>
      <c r="W281" s="6"/>
      <c r="X281" s="6"/>
      <c r="Y281" s="7"/>
      <c r="Z281" s="6"/>
      <c r="AA281" s="6"/>
      <c r="AB281" s="7"/>
      <c r="AC281" s="6"/>
      <c r="AD281" s="6"/>
      <c r="AE281" s="7"/>
      <c r="AF281" s="6"/>
      <c r="AG281" s="6"/>
      <c r="AH281" s="7"/>
      <c r="AI281" s="7"/>
      <c r="AJ281" s="7"/>
      <c r="AK281" s="7"/>
      <c r="AR281" s="6">
        <v>29</v>
      </c>
      <c r="AS281" s="6">
        <v>58</v>
      </c>
      <c r="AT281" s="7">
        <f t="shared" si="17"/>
        <v>-29</v>
      </c>
      <c r="AU281" s="4" t="s">
        <v>871</v>
      </c>
      <c r="BC281" t="str">
        <f t="shared" si="18"/>
        <v/>
      </c>
    </row>
    <row r="282" spans="2:55" x14ac:dyDescent="0.25">
      <c r="B282" t="s">
        <v>294</v>
      </c>
      <c r="C282" s="9" t="s">
        <v>647</v>
      </c>
      <c r="D282" s="39">
        <v>40609</v>
      </c>
      <c r="F282" t="s">
        <v>821</v>
      </c>
      <c r="G282" s="2" t="s">
        <v>196</v>
      </c>
      <c r="H282" s="6">
        <v>36</v>
      </c>
      <c r="I282" s="7">
        <v>0</v>
      </c>
      <c r="J282" s="6">
        <v>44</v>
      </c>
      <c r="K282" s="7">
        <v>2</v>
      </c>
      <c r="L282" s="6">
        <v>10</v>
      </c>
      <c r="M282" s="7">
        <v>1</v>
      </c>
      <c r="N282" s="6">
        <v>-8</v>
      </c>
      <c r="O282" s="7">
        <v>-2</v>
      </c>
      <c r="P282" t="s">
        <v>842</v>
      </c>
      <c r="U282" s="48"/>
      <c r="W282" s="6"/>
      <c r="X282" s="6"/>
      <c r="Y282" s="7"/>
      <c r="Z282" s="6"/>
      <c r="AA282" s="6"/>
      <c r="AB282" s="7"/>
      <c r="AC282" s="6"/>
      <c r="AD282" s="6"/>
      <c r="AE282" s="7"/>
      <c r="AF282" s="6"/>
      <c r="AG282" s="6"/>
      <c r="AH282" s="7"/>
      <c r="AI282" s="7"/>
      <c r="AJ282" s="7"/>
      <c r="AK282" s="7"/>
      <c r="AR282" s="6">
        <v>29</v>
      </c>
      <c r="AS282" s="6">
        <v>56</v>
      </c>
      <c r="AT282" s="7">
        <f t="shared" si="17"/>
        <v>-27</v>
      </c>
      <c r="AU282" s="4" t="s">
        <v>871</v>
      </c>
      <c r="BC282" t="str">
        <f t="shared" si="18"/>
        <v/>
      </c>
    </row>
    <row r="283" spans="2:55" x14ac:dyDescent="0.25">
      <c r="B283" t="s">
        <v>294</v>
      </c>
      <c r="C283" s="9" t="s">
        <v>419</v>
      </c>
      <c r="D283" s="39">
        <v>40610</v>
      </c>
      <c r="F283" t="s">
        <v>821</v>
      </c>
      <c r="G283" s="2" t="s">
        <v>196</v>
      </c>
      <c r="H283" s="6">
        <v>36</v>
      </c>
      <c r="I283" s="7">
        <v>0</v>
      </c>
      <c r="J283" s="6">
        <v>42</v>
      </c>
      <c r="K283" s="7">
        <v>-2</v>
      </c>
      <c r="L283" s="6">
        <v>9</v>
      </c>
      <c r="M283" s="7">
        <v>-1</v>
      </c>
      <c r="N283" s="6">
        <v>-6</v>
      </c>
      <c r="O283" s="7">
        <v>2</v>
      </c>
      <c r="P283" t="s">
        <v>842</v>
      </c>
      <c r="U283" s="48"/>
      <c r="W283" s="6"/>
      <c r="X283" s="6"/>
      <c r="Y283" s="7"/>
      <c r="Z283" s="6"/>
      <c r="AA283" s="6"/>
      <c r="AB283" s="7"/>
      <c r="AC283" s="6"/>
      <c r="AD283" s="6"/>
      <c r="AE283" s="7"/>
      <c r="AF283" s="6"/>
      <c r="AG283" s="6"/>
      <c r="AH283" s="7"/>
      <c r="AI283" s="7"/>
      <c r="AJ283" s="7"/>
      <c r="AK283" s="7"/>
      <c r="AR283" s="6">
        <v>30</v>
      </c>
      <c r="AS283" s="6">
        <v>56</v>
      </c>
      <c r="AT283" s="7">
        <f t="shared" si="17"/>
        <v>-26</v>
      </c>
      <c r="AU283" s="4" t="s">
        <v>871</v>
      </c>
      <c r="BC283" t="str">
        <f t="shared" si="18"/>
        <v/>
      </c>
    </row>
    <row r="284" spans="2:55" x14ac:dyDescent="0.25">
      <c r="B284" t="s">
        <v>294</v>
      </c>
      <c r="C284" s="9" t="s">
        <v>669</v>
      </c>
      <c r="D284" s="39">
        <v>40611</v>
      </c>
      <c r="F284" t="s">
        <v>821</v>
      </c>
      <c r="G284" s="2" t="s">
        <v>196</v>
      </c>
      <c r="H284" s="6">
        <v>34</v>
      </c>
      <c r="I284" s="7">
        <v>-2</v>
      </c>
      <c r="J284" s="6">
        <v>45</v>
      </c>
      <c r="K284" s="7">
        <v>3</v>
      </c>
      <c r="L284" s="6">
        <v>9</v>
      </c>
      <c r="M284" s="7">
        <v>0</v>
      </c>
      <c r="N284" s="6">
        <v>-11</v>
      </c>
      <c r="O284" s="7">
        <v>-5</v>
      </c>
      <c r="P284" t="s">
        <v>842</v>
      </c>
      <c r="U284" s="48"/>
      <c r="W284" s="6"/>
      <c r="X284" s="6"/>
      <c r="Y284" s="7"/>
      <c r="Z284" s="6"/>
      <c r="AA284" s="6"/>
      <c r="AB284" s="7"/>
      <c r="AC284" s="6"/>
      <c r="AD284" s="6"/>
      <c r="AE284" s="7"/>
      <c r="AF284" s="6"/>
      <c r="AG284" s="6"/>
      <c r="AH284" s="7"/>
      <c r="AI284" s="7"/>
      <c r="AJ284" s="7"/>
      <c r="AK284" s="7"/>
      <c r="AR284" s="6">
        <v>27</v>
      </c>
      <c r="AS284" s="6">
        <v>57</v>
      </c>
      <c r="AT284" s="7">
        <f t="shared" si="17"/>
        <v>-30</v>
      </c>
      <c r="AU284" s="4" t="s">
        <v>871</v>
      </c>
      <c r="BC284" t="str">
        <f t="shared" si="18"/>
        <v/>
      </c>
    </row>
    <row r="285" spans="2:55" x14ac:dyDescent="0.25">
      <c r="B285" t="s">
        <v>294</v>
      </c>
      <c r="C285" s="9" t="s">
        <v>669</v>
      </c>
      <c r="D285" s="39">
        <v>40611</v>
      </c>
      <c r="E285">
        <v>13</v>
      </c>
      <c r="F285" t="s">
        <v>886</v>
      </c>
      <c r="G285" s="2" t="s">
        <v>915</v>
      </c>
      <c r="H285" s="6">
        <v>37</v>
      </c>
      <c r="I285" s="7">
        <v>1</v>
      </c>
      <c r="J285" s="6">
        <v>40</v>
      </c>
      <c r="K285" s="7">
        <v>-2</v>
      </c>
      <c r="L285" s="6">
        <v>11</v>
      </c>
      <c r="M285" s="7">
        <v>0</v>
      </c>
      <c r="N285" s="6">
        <v>-3</v>
      </c>
      <c r="O285" s="7">
        <v>3</v>
      </c>
      <c r="P285" t="s">
        <v>842</v>
      </c>
      <c r="U285" s="48"/>
      <c r="W285" s="6"/>
      <c r="X285" s="6"/>
      <c r="Z285" s="6"/>
      <c r="AA285" s="6"/>
      <c r="AC285" s="6"/>
      <c r="AD285" s="6"/>
      <c r="AE285" s="7"/>
      <c r="AF285" s="6"/>
      <c r="AG285" s="6"/>
      <c r="AR285" s="6"/>
      <c r="AS285" s="6"/>
      <c r="AT285" s="7"/>
      <c r="BC285" t="str">
        <f t="shared" si="18"/>
        <v/>
      </c>
    </row>
    <row r="286" spans="2:55" x14ac:dyDescent="0.25">
      <c r="B286" t="s">
        <v>294</v>
      </c>
      <c r="C286" s="9" t="s">
        <v>337</v>
      </c>
      <c r="D286" s="39">
        <v>40612</v>
      </c>
      <c r="E286">
        <v>13</v>
      </c>
      <c r="F286" t="s">
        <v>821</v>
      </c>
      <c r="G286" s="2" t="s">
        <v>192</v>
      </c>
      <c r="H286" s="6">
        <v>33</v>
      </c>
      <c r="I286" s="7">
        <v>-1</v>
      </c>
      <c r="J286" s="6">
        <v>44</v>
      </c>
      <c r="K286" s="7">
        <v>-1</v>
      </c>
      <c r="L286" s="6">
        <v>10</v>
      </c>
      <c r="M286" s="7">
        <v>1</v>
      </c>
      <c r="N286" s="6">
        <v>-11</v>
      </c>
      <c r="O286" s="7">
        <v>0</v>
      </c>
      <c r="P286" t="s">
        <v>842</v>
      </c>
      <c r="U286" s="48"/>
      <c r="V286" s="7"/>
      <c r="W286" s="6">
        <v>40</v>
      </c>
      <c r="X286" s="6">
        <v>53</v>
      </c>
      <c r="Y286" s="7">
        <f>W286-X286</f>
        <v>-13</v>
      </c>
      <c r="Z286" s="6">
        <v>32</v>
      </c>
      <c r="AA286" s="6">
        <v>47</v>
      </c>
      <c r="AB286" s="7">
        <f>Z286-AA286</f>
        <v>-15</v>
      </c>
      <c r="AC286" s="6">
        <v>23</v>
      </c>
      <c r="AD286" s="6">
        <v>69</v>
      </c>
      <c r="AE286" s="7">
        <f>AC286-AD286</f>
        <v>-46</v>
      </c>
      <c r="AF286" s="6"/>
      <c r="AG286" s="6"/>
      <c r="AH286" s="7"/>
      <c r="AI286" s="7"/>
      <c r="AJ286" s="7"/>
      <c r="AK286" s="7"/>
      <c r="AL286" s="4" t="s">
        <v>930</v>
      </c>
      <c r="AR286" s="6">
        <v>28</v>
      </c>
      <c r="AS286" s="6">
        <v>58</v>
      </c>
      <c r="AT286" s="7">
        <f t="shared" si="17"/>
        <v>-30</v>
      </c>
      <c r="AU286" s="4" t="s">
        <v>871</v>
      </c>
      <c r="BC286" t="str">
        <f t="shared" si="18"/>
        <v/>
      </c>
    </row>
    <row r="287" spans="2:55" x14ac:dyDescent="0.25">
      <c r="B287" t="s">
        <v>294</v>
      </c>
      <c r="C287" s="9" t="s">
        <v>355</v>
      </c>
      <c r="D287" s="39">
        <v>40612</v>
      </c>
      <c r="F287" t="s">
        <v>963</v>
      </c>
      <c r="G287" s="2"/>
      <c r="H287" s="6">
        <v>36</v>
      </c>
      <c r="J287" s="6">
        <v>41</v>
      </c>
      <c r="L287" s="6">
        <v>10</v>
      </c>
      <c r="N287" s="6">
        <v>-5</v>
      </c>
      <c r="P287" t="s">
        <v>842</v>
      </c>
      <c r="U287" s="48"/>
      <c r="V287" s="7"/>
      <c r="W287" s="6"/>
      <c r="X287" s="6"/>
      <c r="Y287" s="7"/>
      <c r="Z287" s="6"/>
      <c r="AA287" s="6"/>
      <c r="AB287" s="7"/>
      <c r="AC287" s="6"/>
      <c r="AD287" s="6"/>
      <c r="AE287" s="7"/>
      <c r="AF287" s="6"/>
      <c r="AG287" s="6"/>
      <c r="AH287" s="7"/>
      <c r="AI287" s="7"/>
      <c r="AJ287" s="7"/>
      <c r="AK287" s="7"/>
      <c r="AR287" s="6"/>
      <c r="AS287" s="6"/>
      <c r="AT287" s="7"/>
      <c r="BC287" t="str">
        <f t="shared" si="18"/>
        <v/>
      </c>
    </row>
    <row r="288" spans="2:55" x14ac:dyDescent="0.25">
      <c r="B288" t="s">
        <v>294</v>
      </c>
      <c r="C288" s="9" t="s">
        <v>673</v>
      </c>
      <c r="D288" s="39">
        <v>40613</v>
      </c>
      <c r="E288">
        <v>16</v>
      </c>
      <c r="F288" t="s">
        <v>577</v>
      </c>
      <c r="G288" s="2" t="s">
        <v>164</v>
      </c>
      <c r="H288" s="6">
        <v>37</v>
      </c>
      <c r="I288" s="7">
        <v>4</v>
      </c>
      <c r="J288" s="6">
        <v>41</v>
      </c>
      <c r="K288" s="7">
        <v>-2</v>
      </c>
      <c r="L288" s="6">
        <v>10</v>
      </c>
      <c r="M288" s="7">
        <v>-3</v>
      </c>
      <c r="N288" s="6">
        <v>-4</v>
      </c>
      <c r="O288" s="7">
        <v>6</v>
      </c>
      <c r="P288" t="s">
        <v>639</v>
      </c>
      <c r="Q288" t="s">
        <v>840</v>
      </c>
      <c r="U288" s="48"/>
      <c r="W288" s="6">
        <v>43</v>
      </c>
      <c r="X288" s="6">
        <v>51</v>
      </c>
      <c r="Y288" s="7">
        <f>W288-X288</f>
        <v>-8</v>
      </c>
      <c r="Z288" s="6">
        <v>37</v>
      </c>
      <c r="AA288" s="6">
        <v>42</v>
      </c>
      <c r="AB288" s="7">
        <f>Z288-AA288</f>
        <v>-5</v>
      </c>
      <c r="AC288" s="6">
        <v>34</v>
      </c>
      <c r="AD288" s="6">
        <v>56</v>
      </c>
      <c r="AE288" s="7">
        <f>AC288-AD288</f>
        <v>-22</v>
      </c>
      <c r="AF288" s="6"/>
      <c r="AG288" s="6"/>
      <c r="AH288" s="7"/>
      <c r="AI288" s="7"/>
      <c r="AJ288" s="7"/>
      <c r="AK288" s="7"/>
      <c r="AL288" s="4" t="s">
        <v>936</v>
      </c>
      <c r="AR288" s="6">
        <v>36</v>
      </c>
      <c r="AS288" s="6">
        <v>59</v>
      </c>
      <c r="AT288" s="7">
        <f t="shared" si="17"/>
        <v>-23</v>
      </c>
      <c r="AU288" s="4" t="s">
        <v>937</v>
      </c>
      <c r="BC288" t="str">
        <f t="shared" si="18"/>
        <v/>
      </c>
    </row>
    <row r="289" spans="2:55" x14ac:dyDescent="0.25">
      <c r="B289" t="s">
        <v>294</v>
      </c>
      <c r="C289" s="9" t="s">
        <v>594</v>
      </c>
      <c r="D289" s="39">
        <v>40615</v>
      </c>
      <c r="F289" t="s">
        <v>821</v>
      </c>
      <c r="G289" s="2" t="s">
        <v>196</v>
      </c>
      <c r="H289" s="6">
        <v>35</v>
      </c>
      <c r="I289" s="7">
        <v>2</v>
      </c>
      <c r="J289" s="6">
        <v>44</v>
      </c>
      <c r="K289" s="7">
        <v>0</v>
      </c>
      <c r="L289" s="6">
        <v>9</v>
      </c>
      <c r="M289" s="7">
        <v>-1</v>
      </c>
      <c r="N289" s="6">
        <v>-9</v>
      </c>
      <c r="O289" s="7">
        <v>2</v>
      </c>
      <c r="P289" t="s">
        <v>842</v>
      </c>
      <c r="U289" s="48"/>
      <c r="W289" s="6"/>
      <c r="X289" s="6"/>
      <c r="Y289" s="7"/>
      <c r="Z289" s="6"/>
      <c r="AA289" s="6"/>
      <c r="AB289" s="7"/>
      <c r="AC289" s="6"/>
      <c r="AD289" s="6"/>
      <c r="AE289" s="7"/>
      <c r="AF289" s="6"/>
      <c r="AG289" s="6"/>
      <c r="AH289" s="7"/>
      <c r="AI289" s="7"/>
      <c r="AJ289" s="7"/>
      <c r="AK289" s="7"/>
      <c r="AR289" s="6">
        <v>28</v>
      </c>
      <c r="AS289" s="6">
        <v>56</v>
      </c>
      <c r="AT289" s="7">
        <f t="shared" si="17"/>
        <v>-28</v>
      </c>
      <c r="AU289" s="4" t="s">
        <v>871</v>
      </c>
      <c r="BC289" t="str">
        <f t="shared" si="18"/>
        <v/>
      </c>
    </row>
    <row r="290" spans="2:55" x14ac:dyDescent="0.25">
      <c r="B290" t="s">
        <v>294</v>
      </c>
      <c r="C290" s="9" t="s">
        <v>692</v>
      </c>
      <c r="D290" s="39">
        <v>40616</v>
      </c>
      <c r="F290" t="s">
        <v>821</v>
      </c>
      <c r="G290" s="2" t="s">
        <v>196</v>
      </c>
      <c r="H290" s="6">
        <v>35</v>
      </c>
      <c r="I290" s="7">
        <v>0</v>
      </c>
      <c r="J290" s="6">
        <v>45</v>
      </c>
      <c r="K290" s="7">
        <v>1</v>
      </c>
      <c r="L290" s="6">
        <v>9</v>
      </c>
      <c r="M290" s="7">
        <v>0</v>
      </c>
      <c r="N290" s="6">
        <v>-10</v>
      </c>
      <c r="O290" s="7">
        <v>-1</v>
      </c>
      <c r="P290" t="s">
        <v>842</v>
      </c>
      <c r="U290" s="48"/>
      <c r="W290" s="6"/>
      <c r="X290" s="6"/>
      <c r="Y290" s="7"/>
      <c r="Z290" s="6"/>
      <c r="AA290" s="6"/>
      <c r="AB290" s="7"/>
      <c r="AC290" s="6"/>
      <c r="AD290" s="6"/>
      <c r="AE290" s="7"/>
      <c r="AF290" s="6"/>
      <c r="AG290" s="6"/>
      <c r="AH290" s="7"/>
      <c r="AI290" s="7"/>
      <c r="AJ290" s="7"/>
      <c r="AK290" s="7"/>
      <c r="AR290" s="6">
        <v>29</v>
      </c>
      <c r="AS290" s="6">
        <v>57</v>
      </c>
      <c r="AT290" s="7">
        <f t="shared" si="17"/>
        <v>-28</v>
      </c>
      <c r="AU290" s="4" t="s">
        <v>871</v>
      </c>
      <c r="BC290" t="str">
        <f t="shared" si="18"/>
        <v/>
      </c>
    </row>
    <row r="291" spans="2:55" x14ac:dyDescent="0.25">
      <c r="B291" t="s">
        <v>294</v>
      </c>
      <c r="C291" s="9" t="s">
        <v>624</v>
      </c>
      <c r="D291" s="39">
        <v>40617</v>
      </c>
      <c r="F291" t="s">
        <v>821</v>
      </c>
      <c r="G291" s="2" t="s">
        <v>196</v>
      </c>
      <c r="H291" s="6">
        <v>35</v>
      </c>
      <c r="I291" s="7">
        <v>0</v>
      </c>
      <c r="J291" s="6">
        <v>43</v>
      </c>
      <c r="K291" s="7">
        <v>-2</v>
      </c>
      <c r="L291" s="6">
        <v>10</v>
      </c>
      <c r="M291" s="7">
        <v>1</v>
      </c>
      <c r="N291" s="6">
        <v>-8</v>
      </c>
      <c r="O291" s="7">
        <v>2</v>
      </c>
      <c r="P291" t="s">
        <v>842</v>
      </c>
      <c r="U291" s="48"/>
      <c r="W291" s="6"/>
      <c r="X291" s="6"/>
      <c r="Y291" s="7"/>
      <c r="Z291" s="6"/>
      <c r="AA291" s="6"/>
      <c r="AB291" s="7"/>
      <c r="AC291" s="6"/>
      <c r="AD291" s="6"/>
      <c r="AE291" s="7"/>
      <c r="AF291" s="6"/>
      <c r="AG291" s="6"/>
      <c r="AH291" s="7"/>
      <c r="AI291" s="7"/>
      <c r="AJ291" s="7"/>
      <c r="AK291" s="7"/>
      <c r="AR291" s="6">
        <v>30</v>
      </c>
      <c r="AS291" s="6">
        <v>56</v>
      </c>
      <c r="AT291" s="7">
        <f t="shared" si="17"/>
        <v>-26</v>
      </c>
      <c r="AU291" s="4" t="s">
        <v>871</v>
      </c>
      <c r="BC291" t="str">
        <f t="shared" si="18"/>
        <v/>
      </c>
    </row>
    <row r="292" spans="2:55" x14ac:dyDescent="0.25">
      <c r="B292" t="s">
        <v>294</v>
      </c>
      <c r="C292" s="9" t="s">
        <v>961</v>
      </c>
      <c r="D292" s="39">
        <v>40617</v>
      </c>
      <c r="F292" t="s">
        <v>903</v>
      </c>
      <c r="G292" s="2"/>
      <c r="H292" s="6">
        <v>35</v>
      </c>
      <c r="I292" s="7">
        <v>-1</v>
      </c>
      <c r="J292" s="6">
        <v>39</v>
      </c>
      <c r="K292" s="7">
        <v>0</v>
      </c>
      <c r="L292" s="6">
        <v>11</v>
      </c>
      <c r="M292" s="7">
        <v>2</v>
      </c>
      <c r="N292" s="6">
        <v>-4</v>
      </c>
      <c r="O292" s="7">
        <v>-1</v>
      </c>
      <c r="P292" s="3" t="s">
        <v>842</v>
      </c>
      <c r="U292" s="48"/>
      <c r="W292" s="6"/>
      <c r="X292" s="6"/>
      <c r="Y292" s="7"/>
      <c r="Z292" s="6"/>
      <c r="AA292" s="6"/>
      <c r="AB292" s="7"/>
      <c r="AC292" s="6"/>
      <c r="AD292" s="6"/>
      <c r="AE292" s="7"/>
      <c r="AF292" s="6"/>
      <c r="AG292" s="6"/>
      <c r="AH292" s="7"/>
      <c r="AI292" s="7"/>
      <c r="AJ292" s="7"/>
      <c r="AK292" s="7"/>
      <c r="AR292" s="6"/>
      <c r="AS292" s="6"/>
      <c r="AT292" s="7"/>
    </row>
    <row r="293" spans="2:55" x14ac:dyDescent="0.25">
      <c r="B293" t="s">
        <v>294</v>
      </c>
      <c r="C293" s="9" t="s">
        <v>640</v>
      </c>
      <c r="D293" s="39">
        <v>40618</v>
      </c>
      <c r="F293" t="s">
        <v>821</v>
      </c>
      <c r="G293" s="2" t="s">
        <v>196</v>
      </c>
      <c r="H293" s="6">
        <v>35</v>
      </c>
      <c r="I293" s="7">
        <v>0</v>
      </c>
      <c r="J293" s="6">
        <v>43</v>
      </c>
      <c r="K293" s="7">
        <v>0</v>
      </c>
      <c r="L293" s="6">
        <v>10</v>
      </c>
      <c r="M293" s="7">
        <v>0</v>
      </c>
      <c r="N293" s="6">
        <v>-8</v>
      </c>
      <c r="O293" s="7">
        <v>0</v>
      </c>
      <c r="P293" t="s">
        <v>842</v>
      </c>
      <c r="U293" s="48"/>
      <c r="W293" s="6"/>
      <c r="X293" s="6"/>
      <c r="Y293" s="7"/>
      <c r="Z293" s="6"/>
      <c r="AA293" s="6"/>
      <c r="AB293" s="7"/>
      <c r="AC293" s="6"/>
      <c r="AD293" s="6"/>
      <c r="AE293" s="7"/>
      <c r="AF293" s="6"/>
      <c r="AG293" s="6"/>
      <c r="AH293" s="7"/>
      <c r="AI293" s="7"/>
      <c r="AJ293" s="7"/>
      <c r="AK293" s="7"/>
      <c r="AR293" s="6">
        <v>28</v>
      </c>
      <c r="AS293" s="6">
        <v>57</v>
      </c>
      <c r="AT293" s="7">
        <f t="shared" si="17"/>
        <v>-29</v>
      </c>
      <c r="AU293" s="4" t="s">
        <v>871</v>
      </c>
      <c r="BC293" t="str">
        <f t="shared" si="18"/>
        <v/>
      </c>
    </row>
    <row r="294" spans="2:55" x14ac:dyDescent="0.25">
      <c r="B294" t="s">
        <v>294</v>
      </c>
      <c r="C294" s="9" t="s">
        <v>596</v>
      </c>
      <c r="D294" s="39">
        <v>40619</v>
      </c>
      <c r="E294">
        <v>20</v>
      </c>
      <c r="F294" t="s">
        <v>821</v>
      </c>
      <c r="G294" s="2" t="s">
        <v>192</v>
      </c>
      <c r="H294" s="6">
        <v>37</v>
      </c>
      <c r="I294" s="7">
        <v>2</v>
      </c>
      <c r="J294" s="6">
        <v>43</v>
      </c>
      <c r="K294" s="7">
        <v>0</v>
      </c>
      <c r="L294" s="6">
        <v>9</v>
      </c>
      <c r="M294" s="7">
        <v>-1</v>
      </c>
      <c r="N294" s="6">
        <v>-6</v>
      </c>
      <c r="O294" s="7">
        <v>2</v>
      </c>
      <c r="P294" t="s">
        <v>842</v>
      </c>
      <c r="U294" s="48"/>
      <c r="V294" s="7"/>
      <c r="W294" s="6">
        <v>43</v>
      </c>
      <c r="X294" s="6">
        <v>50</v>
      </c>
      <c r="Y294" s="7">
        <f>W294-X294</f>
        <v>-7</v>
      </c>
      <c r="Z294" s="6">
        <v>34</v>
      </c>
      <c r="AA294" s="6">
        <v>47</v>
      </c>
      <c r="AB294" s="7">
        <f>Z294-AA294</f>
        <v>-13</v>
      </c>
      <c r="AC294" s="6">
        <v>25</v>
      </c>
      <c r="AD294" s="6">
        <v>66</v>
      </c>
      <c r="AE294" s="7">
        <f>AC294-AD294</f>
        <v>-41</v>
      </c>
      <c r="AF294" s="6"/>
      <c r="AG294" s="6"/>
      <c r="AH294" s="7"/>
      <c r="AI294" s="7"/>
      <c r="AJ294" s="7"/>
      <c r="AK294" s="7"/>
      <c r="AL294" s="4" t="s">
        <v>930</v>
      </c>
      <c r="AR294" s="6">
        <v>31</v>
      </c>
      <c r="AS294" s="6">
        <v>54</v>
      </c>
      <c r="AT294" s="7">
        <f t="shared" si="17"/>
        <v>-23</v>
      </c>
      <c r="AU294" s="4" t="s">
        <v>871</v>
      </c>
      <c r="BC294" t="str">
        <f t="shared" si="18"/>
        <v/>
      </c>
    </row>
    <row r="295" spans="2:55" x14ac:dyDescent="0.25">
      <c r="B295" t="s">
        <v>294</v>
      </c>
      <c r="C295" s="9" t="s">
        <v>461</v>
      </c>
      <c r="D295" s="39">
        <v>40620</v>
      </c>
      <c r="E295">
        <v>21</v>
      </c>
      <c r="F295" t="s">
        <v>903</v>
      </c>
      <c r="G295" s="2"/>
      <c r="H295" s="6">
        <v>36</v>
      </c>
      <c r="I295" s="7">
        <v>1</v>
      </c>
      <c r="J295" s="6">
        <v>36</v>
      </c>
      <c r="K295" s="7">
        <v>-3</v>
      </c>
      <c r="L295" s="6">
        <v>11</v>
      </c>
      <c r="M295" s="7">
        <v>0</v>
      </c>
      <c r="N295" s="6">
        <v>0</v>
      </c>
      <c r="O295" s="7">
        <v>4</v>
      </c>
      <c r="P295" s="3" t="s">
        <v>842</v>
      </c>
      <c r="U295" s="48"/>
      <c r="W295" s="6"/>
      <c r="X295" s="6"/>
      <c r="Y295" s="7"/>
      <c r="Z295" s="6"/>
      <c r="AA295" s="6"/>
      <c r="AB295" s="7"/>
      <c r="AC295" s="6"/>
      <c r="AD295" s="6"/>
      <c r="AE295" s="7"/>
      <c r="AF295" s="6"/>
      <c r="AG295" s="6"/>
      <c r="AH295" s="7"/>
      <c r="AI295" s="7"/>
      <c r="AJ295" s="7"/>
      <c r="AK295" s="7"/>
      <c r="AR295" s="6"/>
      <c r="AS295" s="6"/>
      <c r="AT295" s="7"/>
      <c r="BC295" t="str">
        <f t="shared" si="18"/>
        <v/>
      </c>
    </row>
    <row r="296" spans="2:55" x14ac:dyDescent="0.25">
      <c r="B296" t="s">
        <v>294</v>
      </c>
      <c r="C296" s="9" t="s">
        <v>461</v>
      </c>
      <c r="D296" s="39">
        <v>40620</v>
      </c>
      <c r="E296">
        <v>23</v>
      </c>
      <c r="F296" t="s">
        <v>905</v>
      </c>
      <c r="G296" s="2"/>
      <c r="H296" s="6">
        <v>32</v>
      </c>
      <c r="I296" s="7">
        <v>-1</v>
      </c>
      <c r="J296" s="6">
        <v>41</v>
      </c>
      <c r="K296" s="7">
        <v>0</v>
      </c>
      <c r="L296" s="6">
        <v>10</v>
      </c>
      <c r="M296" s="7">
        <v>0</v>
      </c>
      <c r="N296" s="6">
        <v>-9</v>
      </c>
      <c r="O296" s="7">
        <v>-1</v>
      </c>
      <c r="P296" t="s">
        <v>842</v>
      </c>
      <c r="U296" s="48"/>
      <c r="W296" s="6"/>
      <c r="X296" s="6"/>
      <c r="Z296" s="6"/>
      <c r="AA296" s="6"/>
      <c r="AC296" s="6"/>
      <c r="AD296" s="6"/>
      <c r="AE296" s="7"/>
      <c r="AF296" s="6"/>
      <c r="AG296" s="6"/>
      <c r="AR296" s="6"/>
      <c r="AS296" s="6"/>
      <c r="AT296" s="7"/>
      <c r="BC296" t="str">
        <f t="shared" si="18"/>
        <v/>
      </c>
    </row>
    <row r="297" spans="2:55" x14ac:dyDescent="0.25">
      <c r="B297" t="s">
        <v>294</v>
      </c>
      <c r="C297" s="9" t="s">
        <v>434</v>
      </c>
      <c r="D297" s="39">
        <v>40623</v>
      </c>
      <c r="F297" t="s">
        <v>821</v>
      </c>
      <c r="G297" s="2" t="s">
        <v>196</v>
      </c>
      <c r="H297" s="6">
        <v>35</v>
      </c>
      <c r="I297" s="7">
        <v>-2</v>
      </c>
      <c r="J297" s="6">
        <v>42</v>
      </c>
      <c r="K297" s="7">
        <v>-1</v>
      </c>
      <c r="L297" s="6">
        <v>9</v>
      </c>
      <c r="M297" s="7">
        <v>0</v>
      </c>
      <c r="N297" s="6">
        <v>-7</v>
      </c>
      <c r="O297" s="7">
        <v>-1</v>
      </c>
      <c r="P297" t="s">
        <v>842</v>
      </c>
      <c r="U297" s="48"/>
      <c r="W297" s="6"/>
      <c r="X297" s="6"/>
      <c r="Y297" s="7"/>
      <c r="Z297" s="6"/>
      <c r="AA297" s="6"/>
      <c r="AB297" s="7"/>
      <c r="AC297" s="6"/>
      <c r="AD297" s="6"/>
      <c r="AE297" s="7"/>
      <c r="AF297" s="6"/>
      <c r="AG297" s="6"/>
      <c r="AH297" s="7"/>
      <c r="AI297" s="7"/>
      <c r="AJ297" s="7"/>
      <c r="AK297" s="7"/>
      <c r="AR297" s="6">
        <v>30</v>
      </c>
      <c r="AS297" s="6">
        <v>55</v>
      </c>
      <c r="AT297" s="7">
        <f t="shared" si="17"/>
        <v>-25</v>
      </c>
      <c r="AU297" s="4" t="s">
        <v>871</v>
      </c>
      <c r="BC297" t="str">
        <f t="shared" si="18"/>
        <v/>
      </c>
    </row>
    <row r="298" spans="2:55" x14ac:dyDescent="0.25">
      <c r="B298" t="s">
        <v>294</v>
      </c>
      <c r="C298" s="9" t="s">
        <v>600</v>
      </c>
      <c r="D298" s="39">
        <v>40625</v>
      </c>
      <c r="E298">
        <v>25</v>
      </c>
      <c r="F298" t="s">
        <v>903</v>
      </c>
      <c r="G298" s="2"/>
      <c r="H298" s="6">
        <v>36</v>
      </c>
      <c r="I298" s="7">
        <v>0</v>
      </c>
      <c r="J298" s="6">
        <v>36</v>
      </c>
      <c r="K298" s="7">
        <v>0</v>
      </c>
      <c r="L298" s="6">
        <v>11</v>
      </c>
      <c r="M298" s="7">
        <v>0</v>
      </c>
      <c r="N298" s="6">
        <v>0</v>
      </c>
      <c r="O298" s="7">
        <v>0</v>
      </c>
      <c r="P298" s="3" t="s">
        <v>842</v>
      </c>
      <c r="U298" s="48"/>
      <c r="W298" s="6"/>
      <c r="X298" s="6"/>
      <c r="Y298" s="7"/>
      <c r="Z298" s="6"/>
      <c r="AA298" s="6"/>
      <c r="AB298" s="7"/>
      <c r="AC298" s="6"/>
      <c r="AD298" s="6"/>
      <c r="AE298" s="7"/>
      <c r="AF298" s="6"/>
      <c r="AG298" s="6"/>
      <c r="AH298" s="7"/>
      <c r="AI298" s="7"/>
      <c r="AJ298" s="7"/>
      <c r="AK298" s="7"/>
      <c r="AR298" s="6"/>
      <c r="AS298" s="6"/>
      <c r="AT298" s="7"/>
      <c r="BC298" t="str">
        <f t="shared" si="18"/>
        <v/>
      </c>
    </row>
    <row r="299" spans="2:55" x14ac:dyDescent="0.25">
      <c r="B299" t="s">
        <v>294</v>
      </c>
      <c r="C299" s="9" t="s">
        <v>675</v>
      </c>
      <c r="D299" s="39">
        <v>40624</v>
      </c>
      <c r="F299" t="s">
        <v>821</v>
      </c>
      <c r="G299" s="2" t="s">
        <v>196</v>
      </c>
      <c r="H299" s="6">
        <v>36</v>
      </c>
      <c r="I299" s="7">
        <v>1</v>
      </c>
      <c r="J299" s="6">
        <v>42</v>
      </c>
      <c r="K299" s="7">
        <v>0</v>
      </c>
      <c r="L299" s="6">
        <v>10</v>
      </c>
      <c r="M299" s="7">
        <v>1</v>
      </c>
      <c r="N299" s="6">
        <v>-6</v>
      </c>
      <c r="O299" s="7">
        <v>1</v>
      </c>
      <c r="P299" t="s">
        <v>842</v>
      </c>
      <c r="U299" s="48"/>
      <c r="W299" s="6"/>
      <c r="X299" s="6"/>
      <c r="Y299" s="7"/>
      <c r="Z299" s="6"/>
      <c r="AA299" s="6"/>
      <c r="AB299" s="7"/>
      <c r="AC299" s="6"/>
      <c r="AD299" s="6"/>
      <c r="AE299" s="7"/>
      <c r="AF299" s="6"/>
      <c r="AG299" s="6"/>
      <c r="AH299" s="7"/>
      <c r="AI299" s="7"/>
      <c r="AJ299" s="7"/>
      <c r="AK299" s="7"/>
      <c r="AR299" s="6">
        <v>33</v>
      </c>
      <c r="AS299" s="6">
        <v>53</v>
      </c>
      <c r="AT299" s="7">
        <f t="shared" si="17"/>
        <v>-20</v>
      </c>
      <c r="AU299" s="4" t="s">
        <v>871</v>
      </c>
      <c r="BC299" t="str">
        <f t="shared" si="18"/>
        <v/>
      </c>
    </row>
    <row r="300" spans="2:55" x14ac:dyDescent="0.25">
      <c r="B300" t="s">
        <v>294</v>
      </c>
      <c r="C300" s="9" t="s">
        <v>625</v>
      </c>
      <c r="D300" s="39">
        <v>40625</v>
      </c>
      <c r="F300" t="s">
        <v>821</v>
      </c>
      <c r="G300" s="2" t="s">
        <v>196</v>
      </c>
      <c r="H300" s="6">
        <v>37</v>
      </c>
      <c r="I300" s="7">
        <v>1</v>
      </c>
      <c r="J300" s="6">
        <v>41</v>
      </c>
      <c r="K300" s="7">
        <v>-1</v>
      </c>
      <c r="L300" s="6">
        <v>11</v>
      </c>
      <c r="M300" s="7">
        <v>1</v>
      </c>
      <c r="N300" s="6">
        <v>-4</v>
      </c>
      <c r="O300" s="7">
        <v>2</v>
      </c>
      <c r="P300" t="s">
        <v>842</v>
      </c>
      <c r="U300" s="48"/>
      <c r="W300" s="6"/>
      <c r="X300" s="6"/>
      <c r="Y300" s="7"/>
      <c r="Z300" s="6"/>
      <c r="AA300" s="6"/>
      <c r="AB300" s="7"/>
      <c r="AC300" s="6"/>
      <c r="AD300" s="6"/>
      <c r="AE300" s="7"/>
      <c r="AF300" s="6"/>
      <c r="AG300" s="6"/>
      <c r="AH300" s="7"/>
      <c r="AI300" s="7"/>
      <c r="AJ300" s="7"/>
      <c r="AK300" s="7"/>
      <c r="AR300" s="6">
        <v>33</v>
      </c>
      <c r="AS300" s="6">
        <v>52</v>
      </c>
      <c r="AT300" s="7">
        <f t="shared" si="17"/>
        <v>-19</v>
      </c>
      <c r="AU300" s="4" t="s">
        <v>871</v>
      </c>
      <c r="BC300" t="str">
        <f t="shared" si="18"/>
        <v/>
      </c>
    </row>
    <row r="301" spans="2:55" x14ac:dyDescent="0.25">
      <c r="B301" t="s">
        <v>294</v>
      </c>
      <c r="C301" s="9" t="s">
        <v>625</v>
      </c>
      <c r="D301" s="39">
        <v>40625</v>
      </c>
      <c r="E301">
        <v>26</v>
      </c>
      <c r="F301" t="s">
        <v>678</v>
      </c>
      <c r="G301" s="2" t="s">
        <v>82</v>
      </c>
      <c r="H301" s="6">
        <v>37</v>
      </c>
      <c r="I301" s="7">
        <v>2</v>
      </c>
      <c r="J301" s="6">
        <v>36</v>
      </c>
      <c r="K301" s="7">
        <v>-2</v>
      </c>
      <c r="L301" s="6">
        <v>16</v>
      </c>
      <c r="M301" s="7">
        <v>-2</v>
      </c>
      <c r="N301" s="6">
        <v>1</v>
      </c>
      <c r="O301" s="7">
        <v>4</v>
      </c>
      <c r="P301" t="s">
        <v>639</v>
      </c>
      <c r="U301" s="48"/>
      <c r="W301" s="6">
        <v>47</v>
      </c>
      <c r="X301" s="6">
        <v>42</v>
      </c>
      <c r="Y301" s="7">
        <f>W301-X301</f>
        <v>5</v>
      </c>
      <c r="Z301" s="6">
        <v>30</v>
      </c>
      <c r="AA301" s="6">
        <v>43</v>
      </c>
      <c r="AB301" s="7">
        <f>Z301-AA301</f>
        <v>-13</v>
      </c>
      <c r="AC301" s="6">
        <v>33</v>
      </c>
      <c r="AD301" s="6">
        <v>51</v>
      </c>
      <c r="AE301" s="7">
        <f>AC301-AD301</f>
        <v>-18</v>
      </c>
      <c r="AF301" s="6"/>
      <c r="AG301" s="6"/>
      <c r="AH301" s="7"/>
      <c r="AI301" s="7"/>
      <c r="AJ301" s="7"/>
      <c r="AK301" s="7"/>
      <c r="AL301" s="4" t="s">
        <v>964</v>
      </c>
      <c r="AR301" s="6">
        <v>41</v>
      </c>
      <c r="AS301" s="6">
        <v>46</v>
      </c>
      <c r="AT301" s="7">
        <f t="shared" si="17"/>
        <v>-5</v>
      </c>
      <c r="AU301" s="4" t="s">
        <v>964</v>
      </c>
    </row>
    <row r="302" spans="2:55" x14ac:dyDescent="0.25">
      <c r="B302" t="s">
        <v>294</v>
      </c>
      <c r="C302" s="9" t="s">
        <v>432</v>
      </c>
      <c r="D302" s="39">
        <v>40626</v>
      </c>
      <c r="E302">
        <v>27</v>
      </c>
      <c r="F302" t="s">
        <v>821</v>
      </c>
      <c r="G302" s="2" t="s">
        <v>192</v>
      </c>
      <c r="H302" s="6">
        <v>38</v>
      </c>
      <c r="I302" s="7">
        <v>1</v>
      </c>
      <c r="J302" s="6">
        <v>41</v>
      </c>
      <c r="K302" s="7">
        <v>0</v>
      </c>
      <c r="L302" s="6">
        <v>11</v>
      </c>
      <c r="M302" s="7">
        <v>0</v>
      </c>
      <c r="N302" s="6">
        <v>-3</v>
      </c>
      <c r="O302" s="7">
        <v>1</v>
      </c>
      <c r="P302" t="s">
        <v>842</v>
      </c>
      <c r="U302" s="48"/>
      <c r="V302" s="7"/>
      <c r="W302" s="6">
        <v>47</v>
      </c>
      <c r="X302" s="6">
        <v>47</v>
      </c>
      <c r="Y302" s="7">
        <f>W302-X302</f>
        <v>0</v>
      </c>
      <c r="Z302" s="6">
        <v>32</v>
      </c>
      <c r="AA302" s="6">
        <v>47</v>
      </c>
      <c r="AB302" s="7">
        <f>Z302-AA302</f>
        <v>-15</v>
      </c>
      <c r="AC302" s="6">
        <v>28</v>
      </c>
      <c r="AD302" s="6">
        <v>63</v>
      </c>
      <c r="AE302" s="7">
        <f>AC302-AD302</f>
        <v>-35</v>
      </c>
      <c r="AF302" s="6"/>
      <c r="AG302" s="6"/>
      <c r="AH302" s="7"/>
      <c r="AI302" s="7"/>
      <c r="AJ302" s="7"/>
      <c r="AK302" s="7"/>
      <c r="AL302" s="4" t="s">
        <v>930</v>
      </c>
      <c r="AR302" s="6">
        <v>31</v>
      </c>
      <c r="AS302" s="6">
        <v>53</v>
      </c>
      <c r="AT302" s="7">
        <f t="shared" si="17"/>
        <v>-22</v>
      </c>
      <c r="AU302" s="4" t="s">
        <v>871</v>
      </c>
      <c r="BC302" t="str">
        <f t="shared" si="18"/>
        <v/>
      </c>
    </row>
    <row r="303" spans="2:55" x14ac:dyDescent="0.25">
      <c r="B303" t="s">
        <v>294</v>
      </c>
      <c r="C303" s="9" t="s">
        <v>566</v>
      </c>
      <c r="D303" s="39">
        <v>40627</v>
      </c>
      <c r="E303">
        <v>28</v>
      </c>
      <c r="F303" t="s">
        <v>886</v>
      </c>
      <c r="G303" s="2" t="s">
        <v>96</v>
      </c>
      <c r="H303" s="6">
        <v>35</v>
      </c>
      <c r="I303" s="7">
        <v>0</v>
      </c>
      <c r="J303" s="6">
        <v>41</v>
      </c>
      <c r="K303" s="7">
        <v>2</v>
      </c>
      <c r="L303" s="6">
        <v>13</v>
      </c>
      <c r="M303" s="7">
        <v>1</v>
      </c>
      <c r="N303" s="6">
        <v>-6</v>
      </c>
      <c r="O303" s="7">
        <v>-2</v>
      </c>
      <c r="P303" t="s">
        <v>639</v>
      </c>
      <c r="U303" s="48"/>
      <c r="W303" s="6"/>
      <c r="X303" s="6"/>
      <c r="Z303" s="6"/>
      <c r="AA303" s="6"/>
      <c r="AC303" s="6"/>
      <c r="AD303" s="6"/>
      <c r="AE303" s="7"/>
      <c r="AF303" s="6"/>
      <c r="AG303" s="6"/>
      <c r="AR303" s="6"/>
      <c r="AS303" s="6"/>
      <c r="AT303" s="7"/>
      <c r="BC303" t="str">
        <f t="shared" si="18"/>
        <v/>
      </c>
    </row>
    <row r="304" spans="2:55" x14ac:dyDescent="0.25">
      <c r="B304" t="s">
        <v>294</v>
      </c>
      <c r="C304" s="9" t="s">
        <v>371</v>
      </c>
      <c r="D304" s="39">
        <v>40630</v>
      </c>
      <c r="E304">
        <v>28</v>
      </c>
      <c r="F304" t="s">
        <v>903</v>
      </c>
      <c r="G304" s="2"/>
      <c r="H304" s="6">
        <v>34</v>
      </c>
      <c r="I304" s="7">
        <v>-2</v>
      </c>
      <c r="J304" s="6">
        <v>37</v>
      </c>
      <c r="K304" s="7">
        <v>1</v>
      </c>
      <c r="L304" s="6">
        <v>11</v>
      </c>
      <c r="M304" s="7">
        <v>0</v>
      </c>
      <c r="N304" s="6">
        <v>-3</v>
      </c>
      <c r="O304" s="7">
        <v>-3</v>
      </c>
      <c r="P304" s="3" t="s">
        <v>842</v>
      </c>
      <c r="U304" s="48"/>
      <c r="W304" s="6"/>
      <c r="X304" s="6"/>
      <c r="Z304" s="6"/>
      <c r="AA304" s="6"/>
      <c r="AC304" s="6"/>
      <c r="AD304" s="6"/>
      <c r="AE304" s="7"/>
      <c r="AF304" s="6"/>
      <c r="AG304" s="6"/>
      <c r="AR304" s="6"/>
      <c r="AS304" s="6"/>
      <c r="AT304" s="7"/>
      <c r="BC304" t="str">
        <f t="shared" si="18"/>
        <v/>
      </c>
    </row>
    <row r="305" spans="2:55" x14ac:dyDescent="0.25">
      <c r="B305" t="s">
        <v>294</v>
      </c>
      <c r="C305" s="9" t="s">
        <v>602</v>
      </c>
      <c r="D305" s="39">
        <v>40629</v>
      </c>
      <c r="F305" t="s">
        <v>821</v>
      </c>
      <c r="G305" s="2" t="s">
        <v>196</v>
      </c>
      <c r="H305" s="6">
        <v>36</v>
      </c>
      <c r="I305" s="7">
        <v>-2</v>
      </c>
      <c r="J305" s="6">
        <v>44</v>
      </c>
      <c r="K305" s="7">
        <v>3</v>
      </c>
      <c r="L305" s="6">
        <v>9</v>
      </c>
      <c r="M305" s="7">
        <v>-2</v>
      </c>
      <c r="N305" s="6">
        <v>-8</v>
      </c>
      <c r="O305" s="7">
        <v>-5</v>
      </c>
      <c r="P305" t="s">
        <v>842</v>
      </c>
      <c r="U305" s="48"/>
      <c r="W305" s="6"/>
      <c r="X305" s="6"/>
      <c r="Z305" s="6"/>
      <c r="AA305" s="6"/>
      <c r="AC305" s="6"/>
      <c r="AD305" s="6"/>
      <c r="AE305" s="7"/>
      <c r="AF305" s="6"/>
      <c r="AG305" s="6"/>
      <c r="AR305" s="6">
        <v>31</v>
      </c>
      <c r="AS305" s="6">
        <v>55</v>
      </c>
      <c r="AT305" s="7">
        <f t="shared" ref="AT305:AT312" si="19">AR305-AS305</f>
        <v>-24</v>
      </c>
      <c r="AU305" s="4" t="s">
        <v>871</v>
      </c>
      <c r="BC305" t="str">
        <f t="shared" si="18"/>
        <v/>
      </c>
    </row>
    <row r="306" spans="2:55" x14ac:dyDescent="0.25">
      <c r="B306" t="s">
        <v>294</v>
      </c>
      <c r="C306" s="9" t="s">
        <v>660</v>
      </c>
      <c r="D306" s="39">
        <v>40630</v>
      </c>
      <c r="F306" t="s">
        <v>821</v>
      </c>
      <c r="G306" s="2" t="s">
        <v>196</v>
      </c>
      <c r="H306" s="6">
        <v>36</v>
      </c>
      <c r="I306" s="7">
        <v>0</v>
      </c>
      <c r="J306" s="6">
        <v>42</v>
      </c>
      <c r="K306" s="7">
        <v>-2</v>
      </c>
      <c r="L306" s="6">
        <v>10</v>
      </c>
      <c r="M306" s="7">
        <v>1</v>
      </c>
      <c r="N306" s="6">
        <v>-6</v>
      </c>
      <c r="O306" s="7">
        <v>2</v>
      </c>
      <c r="P306" t="s">
        <v>842</v>
      </c>
      <c r="U306" s="48"/>
      <c r="W306" s="6"/>
      <c r="X306" s="6"/>
      <c r="Z306" s="6"/>
      <c r="AA306" s="6"/>
      <c r="AC306" s="6"/>
      <c r="AD306" s="6"/>
      <c r="AE306" s="7"/>
      <c r="AF306" s="6"/>
      <c r="AG306" s="6"/>
      <c r="AR306" s="6">
        <v>31</v>
      </c>
      <c r="AS306" s="6">
        <v>56</v>
      </c>
      <c r="AT306" s="7">
        <f t="shared" si="19"/>
        <v>-25</v>
      </c>
      <c r="AU306" s="4" t="s">
        <v>871</v>
      </c>
      <c r="BC306" t="str">
        <f t="shared" si="18"/>
        <v/>
      </c>
    </row>
    <row r="307" spans="2:55" x14ac:dyDescent="0.25">
      <c r="B307" t="s">
        <v>294</v>
      </c>
      <c r="C307" s="9" t="s">
        <v>603</v>
      </c>
      <c r="D307" s="39">
        <v>40631</v>
      </c>
      <c r="F307" t="s">
        <v>821</v>
      </c>
      <c r="G307" s="2" t="s">
        <v>196</v>
      </c>
      <c r="H307" s="6">
        <v>35</v>
      </c>
      <c r="I307" s="7">
        <v>-1</v>
      </c>
      <c r="J307" s="6">
        <v>45</v>
      </c>
      <c r="K307" s="7">
        <v>3</v>
      </c>
      <c r="L307" s="6">
        <v>9</v>
      </c>
      <c r="M307" s="7">
        <v>-1</v>
      </c>
      <c r="N307" s="6">
        <v>-10</v>
      </c>
      <c r="O307" s="7">
        <v>-4</v>
      </c>
      <c r="P307" t="s">
        <v>842</v>
      </c>
      <c r="U307" s="48"/>
      <c r="W307" s="6"/>
      <c r="X307" s="6"/>
      <c r="Z307" s="6"/>
      <c r="AA307" s="6"/>
      <c r="AC307" s="6"/>
      <c r="AD307" s="6"/>
      <c r="AE307" s="7"/>
      <c r="AF307" s="6"/>
      <c r="AG307" s="6"/>
      <c r="AM307" s="9" t="s">
        <v>959</v>
      </c>
      <c r="AN307" s="9" t="s">
        <v>565</v>
      </c>
      <c r="AO307" s="9" t="s">
        <v>316</v>
      </c>
      <c r="AR307" s="6">
        <v>30</v>
      </c>
      <c r="AS307" s="6">
        <v>56</v>
      </c>
      <c r="AT307" s="7">
        <f t="shared" si="19"/>
        <v>-26</v>
      </c>
      <c r="AU307" s="4" t="s">
        <v>871</v>
      </c>
      <c r="BC307" t="str">
        <f t="shared" si="18"/>
        <v/>
      </c>
    </row>
    <row r="308" spans="2:55" x14ac:dyDescent="0.25">
      <c r="B308" t="s">
        <v>294</v>
      </c>
      <c r="C308" s="9" t="s">
        <v>643</v>
      </c>
      <c r="D308" s="39">
        <v>40633</v>
      </c>
      <c r="F308" t="s">
        <v>821</v>
      </c>
      <c r="G308" s="2" t="s">
        <v>192</v>
      </c>
      <c r="H308" s="6">
        <v>36</v>
      </c>
      <c r="I308" s="7">
        <v>1</v>
      </c>
      <c r="J308" s="6">
        <v>42</v>
      </c>
      <c r="K308" s="7">
        <v>-3</v>
      </c>
      <c r="L308" s="6">
        <v>11</v>
      </c>
      <c r="M308" s="7">
        <v>2</v>
      </c>
      <c r="N308" s="6">
        <v>-6</v>
      </c>
      <c r="O308" s="7">
        <v>4</v>
      </c>
      <c r="P308" t="s">
        <v>842</v>
      </c>
      <c r="U308" s="48"/>
      <c r="V308" s="7"/>
      <c r="W308" s="6">
        <v>44</v>
      </c>
      <c r="X308" s="6">
        <v>49</v>
      </c>
      <c r="Y308" s="7">
        <f>W308-X308</f>
        <v>-5</v>
      </c>
      <c r="Z308" s="6">
        <v>35</v>
      </c>
      <c r="AA308" s="6">
        <v>48</v>
      </c>
      <c r="AB308" s="7">
        <f>Z308-AA308</f>
        <v>-13</v>
      </c>
      <c r="AC308" s="6">
        <v>25</v>
      </c>
      <c r="AD308" s="6">
        <v>64</v>
      </c>
      <c r="AE308" s="7">
        <f>AC308-AD308</f>
        <v>-39</v>
      </c>
      <c r="AF308" s="6"/>
      <c r="AG308" s="6"/>
      <c r="AH308" s="7"/>
      <c r="AI308" s="7"/>
      <c r="AJ308" s="7"/>
      <c r="AK308" s="7"/>
      <c r="AL308" s="4" t="s">
        <v>930</v>
      </c>
      <c r="AR308" s="6">
        <v>30</v>
      </c>
      <c r="AS308" s="6">
        <v>54</v>
      </c>
      <c r="AT308" s="7">
        <f t="shared" si="19"/>
        <v>-24</v>
      </c>
      <c r="AU308" s="4" t="s">
        <v>871</v>
      </c>
      <c r="BC308" t="str">
        <f t="shared" si="18"/>
        <v/>
      </c>
    </row>
    <row r="309" spans="2:55" x14ac:dyDescent="0.25">
      <c r="B309" t="s">
        <v>269</v>
      </c>
      <c r="C309" s="9" t="s">
        <v>589</v>
      </c>
      <c r="D309" s="39">
        <v>40636</v>
      </c>
      <c r="F309" t="s">
        <v>821</v>
      </c>
      <c r="G309" s="2" t="s">
        <v>196</v>
      </c>
      <c r="H309" s="6">
        <v>37</v>
      </c>
      <c r="I309" s="7">
        <v>1</v>
      </c>
      <c r="J309" s="6">
        <v>42</v>
      </c>
      <c r="K309" s="7">
        <v>0</v>
      </c>
      <c r="L309" s="6">
        <v>9</v>
      </c>
      <c r="M309" s="7">
        <v>-2</v>
      </c>
      <c r="N309" s="6">
        <v>-5</v>
      </c>
      <c r="O309" s="7">
        <v>1</v>
      </c>
      <c r="P309" t="s">
        <v>842</v>
      </c>
      <c r="U309" s="48"/>
      <c r="W309" s="6"/>
      <c r="X309" s="6"/>
      <c r="Z309" s="6"/>
      <c r="AA309" s="6"/>
      <c r="AC309" s="6"/>
      <c r="AD309" s="6"/>
      <c r="AE309" s="7"/>
      <c r="AF309" s="6"/>
      <c r="AG309" s="6"/>
      <c r="AR309" s="6">
        <v>32</v>
      </c>
      <c r="AS309" s="6">
        <v>54</v>
      </c>
      <c r="AT309" s="7">
        <f t="shared" si="19"/>
        <v>-22</v>
      </c>
      <c r="AU309" s="4" t="s">
        <v>871</v>
      </c>
      <c r="BC309" t="str">
        <f t="shared" si="18"/>
        <v/>
      </c>
    </row>
    <row r="310" spans="2:55" x14ac:dyDescent="0.25">
      <c r="B310" t="s">
        <v>269</v>
      </c>
      <c r="C310" s="9" t="s">
        <v>694</v>
      </c>
      <c r="D310" s="39">
        <v>40637</v>
      </c>
      <c r="F310" t="s">
        <v>821</v>
      </c>
      <c r="G310" s="2" t="s">
        <v>196</v>
      </c>
      <c r="H310" s="6">
        <v>37</v>
      </c>
      <c r="I310" s="7">
        <v>0</v>
      </c>
      <c r="J310" s="6">
        <v>42</v>
      </c>
      <c r="K310" s="7">
        <v>0</v>
      </c>
      <c r="L310" s="6">
        <v>9</v>
      </c>
      <c r="M310" s="7">
        <v>0</v>
      </c>
      <c r="N310" s="6">
        <v>-5</v>
      </c>
      <c r="O310" s="7">
        <v>0</v>
      </c>
      <c r="P310" t="s">
        <v>842</v>
      </c>
      <c r="U310" s="48"/>
      <c r="W310" s="6"/>
      <c r="X310" s="6"/>
      <c r="Z310" s="6"/>
      <c r="AA310" s="6"/>
      <c r="AC310" s="6"/>
      <c r="AD310" s="6"/>
      <c r="AE310" s="7"/>
      <c r="AF310" s="6"/>
      <c r="AG310" s="6"/>
      <c r="AR310" s="6">
        <v>31</v>
      </c>
      <c r="AS310" s="6">
        <v>55</v>
      </c>
      <c r="AT310" s="7">
        <f t="shared" si="19"/>
        <v>-24</v>
      </c>
      <c r="AU310" s="4" t="s">
        <v>871</v>
      </c>
      <c r="BC310" t="str">
        <f t="shared" si="18"/>
        <v/>
      </c>
    </row>
    <row r="311" spans="2:55" x14ac:dyDescent="0.25">
      <c r="B311" t="s">
        <v>269</v>
      </c>
      <c r="C311" s="9" t="s">
        <v>572</v>
      </c>
      <c r="D311" s="39">
        <v>40638</v>
      </c>
      <c r="F311" t="s">
        <v>821</v>
      </c>
      <c r="G311" s="2" t="s">
        <v>196</v>
      </c>
      <c r="H311" s="6">
        <v>36</v>
      </c>
      <c r="I311" s="7">
        <v>-1</v>
      </c>
      <c r="J311" s="6">
        <v>42</v>
      </c>
      <c r="K311" s="7">
        <v>0</v>
      </c>
      <c r="L311" s="6">
        <v>10</v>
      </c>
      <c r="M311" s="7">
        <v>1</v>
      </c>
      <c r="N311" s="6">
        <v>-6</v>
      </c>
      <c r="O311" s="7">
        <v>-1</v>
      </c>
      <c r="P311" t="s">
        <v>842</v>
      </c>
      <c r="U311" s="48"/>
      <c r="W311" s="6"/>
      <c r="X311" s="6"/>
      <c r="Z311" s="6"/>
      <c r="AA311" s="6"/>
      <c r="AC311" s="6"/>
      <c r="AD311" s="6"/>
      <c r="AE311" s="7"/>
      <c r="AF311" s="6"/>
      <c r="AG311" s="6"/>
      <c r="AR311" s="6">
        <v>30</v>
      </c>
      <c r="AS311" s="6">
        <v>57</v>
      </c>
      <c r="AT311" s="7">
        <f t="shared" si="19"/>
        <v>-27</v>
      </c>
      <c r="AU311" s="4" t="s">
        <v>871</v>
      </c>
      <c r="BC311" t="str">
        <f t="shared" si="18"/>
        <v/>
      </c>
    </row>
    <row r="312" spans="2:55" x14ac:dyDescent="0.25">
      <c r="B312" t="s">
        <v>269</v>
      </c>
      <c r="C312" s="9" t="s">
        <v>593</v>
      </c>
      <c r="D312" s="39">
        <v>40639</v>
      </c>
      <c r="F312" t="s">
        <v>821</v>
      </c>
      <c r="G312" s="2" t="s">
        <v>196</v>
      </c>
      <c r="H312" s="6">
        <v>35</v>
      </c>
      <c r="I312" s="7">
        <v>-1</v>
      </c>
      <c r="J312" s="6">
        <v>44</v>
      </c>
      <c r="K312" s="7">
        <v>2</v>
      </c>
      <c r="L312" s="6">
        <v>10</v>
      </c>
      <c r="M312" s="7">
        <v>0</v>
      </c>
      <c r="N312" s="6">
        <v>-9</v>
      </c>
      <c r="O312" s="7">
        <v>-3</v>
      </c>
      <c r="P312" t="s">
        <v>842</v>
      </c>
      <c r="U312" s="48"/>
      <c r="W312" s="6"/>
      <c r="X312" s="6"/>
      <c r="Z312" s="6"/>
      <c r="AA312" s="6"/>
      <c r="AC312" s="6"/>
      <c r="AD312" s="6"/>
      <c r="AE312" s="7"/>
      <c r="AF312" s="6"/>
      <c r="AG312" s="6"/>
      <c r="AR312" s="6">
        <v>29</v>
      </c>
      <c r="AS312" s="6">
        <v>55</v>
      </c>
      <c r="AT312" s="7">
        <f t="shared" si="19"/>
        <v>-26</v>
      </c>
      <c r="AU312" s="4" t="s">
        <v>871</v>
      </c>
      <c r="BC312" t="str">
        <f t="shared" si="18"/>
        <v/>
      </c>
    </row>
    <row r="313" spans="2:55" x14ac:dyDescent="0.25">
      <c r="B313" t="s">
        <v>269</v>
      </c>
      <c r="C313" s="9" t="s">
        <v>647</v>
      </c>
      <c r="D313" s="39">
        <v>40640</v>
      </c>
      <c r="F313" t="s">
        <v>821</v>
      </c>
      <c r="G313" s="2" t="s">
        <v>192</v>
      </c>
      <c r="H313" s="6">
        <v>36</v>
      </c>
      <c r="I313" s="7">
        <v>1</v>
      </c>
      <c r="J313" s="6">
        <v>43</v>
      </c>
      <c r="K313" s="7">
        <v>-1</v>
      </c>
      <c r="L313" s="6">
        <v>9</v>
      </c>
      <c r="M313" s="7">
        <v>-1</v>
      </c>
      <c r="N313" s="6">
        <v>-7</v>
      </c>
      <c r="O313" s="7">
        <v>2</v>
      </c>
      <c r="P313" t="s">
        <v>842</v>
      </c>
      <c r="U313" s="48"/>
      <c r="V313" s="7"/>
      <c r="W313" s="6">
        <v>43</v>
      </c>
      <c r="X313" s="6">
        <v>52</v>
      </c>
      <c r="Y313" s="7">
        <f>W313-X313</f>
        <v>-9</v>
      </c>
      <c r="Z313" s="6">
        <v>33</v>
      </c>
      <c r="AA313" s="6">
        <v>48</v>
      </c>
      <c r="AB313" s="7">
        <f>Z313-AA313</f>
        <v>-15</v>
      </c>
      <c r="AC313" s="6">
        <v>26</v>
      </c>
      <c r="AD313" s="6">
        <v>65</v>
      </c>
      <c r="AE313" s="7">
        <f>AC313-AD313</f>
        <v>-39</v>
      </c>
      <c r="AF313" s="6"/>
      <c r="AG313" s="6"/>
      <c r="AH313" s="7"/>
      <c r="AI313" s="7"/>
      <c r="AJ313" s="7"/>
      <c r="AK313" s="7"/>
      <c r="AL313" s="4" t="s">
        <v>930</v>
      </c>
      <c r="AR313" s="6">
        <v>30</v>
      </c>
      <c r="AS313" s="6">
        <v>57</v>
      </c>
      <c r="AT313" s="7">
        <f t="shared" ref="AT313:AT319" si="20">AR313-AS313</f>
        <v>-27</v>
      </c>
      <c r="AU313" s="4" t="s">
        <v>871</v>
      </c>
      <c r="BC313" t="str">
        <f t="shared" si="18"/>
        <v/>
      </c>
    </row>
    <row r="314" spans="2:55" x14ac:dyDescent="0.25">
      <c r="B314" t="s">
        <v>965</v>
      </c>
      <c r="C314" s="9" t="s">
        <v>317</v>
      </c>
      <c r="D314" s="39">
        <v>40641</v>
      </c>
      <c r="E314">
        <v>12</v>
      </c>
      <c r="F314" t="s">
        <v>830</v>
      </c>
      <c r="G314" s="2" t="s">
        <v>224</v>
      </c>
      <c r="H314" s="6">
        <v>36</v>
      </c>
      <c r="I314" s="7">
        <v>1</v>
      </c>
      <c r="J314" s="6">
        <v>40</v>
      </c>
      <c r="K314" s="7">
        <v>-1</v>
      </c>
      <c r="L314" s="6">
        <v>11</v>
      </c>
      <c r="M314" s="7">
        <v>0</v>
      </c>
      <c r="N314" s="6">
        <v>-4</v>
      </c>
      <c r="O314" s="7">
        <v>2</v>
      </c>
      <c r="P314" t="s">
        <v>639</v>
      </c>
      <c r="U314" s="48"/>
      <c r="W314" s="6"/>
      <c r="X314" s="6"/>
      <c r="Y314" s="7"/>
      <c r="Z314" s="6"/>
      <c r="AA314" s="6"/>
      <c r="AB314" s="7"/>
      <c r="AC314" s="6"/>
      <c r="AD314" s="6"/>
      <c r="AE314" s="7"/>
      <c r="AF314" s="6"/>
      <c r="AG314" s="6"/>
      <c r="AH314" s="7"/>
      <c r="AI314" s="7"/>
      <c r="AJ314" s="7"/>
      <c r="AK314" s="7"/>
      <c r="AR314" s="6"/>
      <c r="AS314" s="6"/>
      <c r="AT314" s="7"/>
      <c r="BC314" t="str">
        <f t="shared" si="18"/>
        <v/>
      </c>
    </row>
    <row r="315" spans="2:55" x14ac:dyDescent="0.25">
      <c r="B315" t="s">
        <v>269</v>
      </c>
      <c r="C315" s="9" t="s">
        <v>544</v>
      </c>
      <c r="D315" s="39">
        <v>40641</v>
      </c>
      <c r="F315" t="s">
        <v>905</v>
      </c>
      <c r="G315" s="2"/>
      <c r="H315" s="6">
        <v>31</v>
      </c>
      <c r="I315" s="7">
        <v>-1</v>
      </c>
      <c r="J315" s="6">
        <v>42</v>
      </c>
      <c r="K315" s="7">
        <v>1</v>
      </c>
      <c r="L315" s="6">
        <v>11</v>
      </c>
      <c r="M315" s="7">
        <v>1</v>
      </c>
      <c r="N315" s="6">
        <v>-11</v>
      </c>
      <c r="O315" s="7">
        <v>-2</v>
      </c>
      <c r="P315" t="s">
        <v>842</v>
      </c>
      <c r="U315" s="48"/>
      <c r="W315" s="6"/>
      <c r="X315" s="6"/>
      <c r="Z315" s="6"/>
      <c r="AA315" s="6"/>
      <c r="AC315" s="6"/>
      <c r="AD315" s="6"/>
      <c r="AE315" s="7"/>
      <c r="AF315" s="6"/>
      <c r="AG315" s="6"/>
      <c r="AR315" s="6"/>
      <c r="AS315" s="6"/>
      <c r="AT315" s="7"/>
      <c r="BC315" t="str">
        <f t="shared" si="18"/>
        <v/>
      </c>
    </row>
    <row r="316" spans="2:55" x14ac:dyDescent="0.25">
      <c r="B316" t="s">
        <v>269</v>
      </c>
      <c r="C316" s="9" t="s">
        <v>337</v>
      </c>
      <c r="D316" s="39">
        <v>40643</v>
      </c>
      <c r="F316" t="s">
        <v>821</v>
      </c>
      <c r="G316" s="2" t="s">
        <v>196</v>
      </c>
      <c r="H316" s="6">
        <v>36</v>
      </c>
      <c r="I316" s="7">
        <v>0</v>
      </c>
      <c r="J316" s="6">
        <v>42</v>
      </c>
      <c r="K316" s="7">
        <v>-1</v>
      </c>
      <c r="L316" s="6">
        <v>10</v>
      </c>
      <c r="M316" s="7">
        <v>1</v>
      </c>
      <c r="N316" s="6">
        <v>-6</v>
      </c>
      <c r="O316" s="7">
        <v>1</v>
      </c>
      <c r="P316" t="s">
        <v>842</v>
      </c>
      <c r="U316" s="48"/>
      <c r="W316" s="6"/>
      <c r="X316" s="6"/>
      <c r="Y316" s="7"/>
      <c r="Z316" s="6"/>
      <c r="AA316" s="6"/>
      <c r="AB316" s="7"/>
      <c r="AC316" s="6"/>
      <c r="AD316" s="6"/>
      <c r="AE316" s="7"/>
      <c r="AF316" s="6"/>
      <c r="AG316" s="6"/>
      <c r="AH316" s="7"/>
      <c r="AI316" s="7"/>
      <c r="AJ316" s="7"/>
      <c r="AK316" s="7"/>
      <c r="AR316" s="6">
        <v>31</v>
      </c>
      <c r="AS316" s="6">
        <v>54</v>
      </c>
      <c r="AT316" s="7">
        <f t="shared" si="20"/>
        <v>-23</v>
      </c>
      <c r="AU316" s="4" t="s">
        <v>871</v>
      </c>
      <c r="BC316" t="str">
        <f t="shared" si="18"/>
        <v/>
      </c>
    </row>
    <row r="317" spans="2:55" x14ac:dyDescent="0.25">
      <c r="B317" t="s">
        <v>269</v>
      </c>
      <c r="C317" s="9" t="s">
        <v>562</v>
      </c>
      <c r="D317" s="39">
        <v>40644</v>
      </c>
      <c r="F317" t="s">
        <v>821</v>
      </c>
      <c r="G317" s="2" t="s">
        <v>196</v>
      </c>
      <c r="H317" s="6">
        <v>37</v>
      </c>
      <c r="I317" s="7">
        <v>1</v>
      </c>
      <c r="J317" s="6">
        <v>42</v>
      </c>
      <c r="K317" s="7">
        <v>0</v>
      </c>
      <c r="L317" s="6">
        <v>9</v>
      </c>
      <c r="M317" s="7">
        <v>-1</v>
      </c>
      <c r="N317" s="6">
        <v>-5</v>
      </c>
      <c r="O317" s="7">
        <v>1</v>
      </c>
      <c r="P317" t="s">
        <v>842</v>
      </c>
      <c r="U317" s="48"/>
      <c r="W317" s="6"/>
      <c r="X317" s="6"/>
      <c r="Y317" s="7"/>
      <c r="Z317" s="6"/>
      <c r="AA317" s="6"/>
      <c r="AB317" s="7"/>
      <c r="AC317" s="6"/>
      <c r="AD317" s="6"/>
      <c r="AE317" s="7"/>
      <c r="AF317" s="6"/>
      <c r="AG317" s="6"/>
      <c r="AH317" s="7"/>
      <c r="AI317" s="7"/>
      <c r="AJ317" s="7"/>
      <c r="AK317" s="7"/>
      <c r="AR317" s="6">
        <v>32</v>
      </c>
      <c r="AS317" s="6">
        <v>54</v>
      </c>
      <c r="AT317" s="7">
        <f t="shared" si="20"/>
        <v>-22</v>
      </c>
      <c r="AU317" s="4" t="s">
        <v>871</v>
      </c>
      <c r="BC317" t="str">
        <f t="shared" si="18"/>
        <v/>
      </c>
    </row>
    <row r="318" spans="2:55" x14ac:dyDescent="0.25">
      <c r="B318" t="s">
        <v>269</v>
      </c>
      <c r="C318" s="9" t="s">
        <v>340</v>
      </c>
      <c r="D318" s="39">
        <v>40645</v>
      </c>
      <c r="F318" t="s">
        <v>821</v>
      </c>
      <c r="G318" s="2" t="s">
        <v>196</v>
      </c>
      <c r="H318" s="6">
        <v>35</v>
      </c>
      <c r="I318" s="7">
        <v>-2</v>
      </c>
      <c r="J318" s="6">
        <v>44</v>
      </c>
      <c r="K318" s="7">
        <v>2</v>
      </c>
      <c r="L318" s="6">
        <v>10</v>
      </c>
      <c r="M318" s="7">
        <v>1</v>
      </c>
      <c r="N318" s="6">
        <v>-9</v>
      </c>
      <c r="O318" s="7">
        <v>-4</v>
      </c>
      <c r="P318" t="s">
        <v>842</v>
      </c>
      <c r="U318" s="48"/>
      <c r="W318" s="6"/>
      <c r="X318" s="6"/>
      <c r="Y318" s="7"/>
      <c r="Z318" s="6"/>
      <c r="AA318" s="6"/>
      <c r="AB318" s="7"/>
      <c r="AC318" s="6"/>
      <c r="AD318" s="6"/>
      <c r="AE318" s="7"/>
      <c r="AF318" s="6"/>
      <c r="AG318" s="6"/>
      <c r="AH318" s="7"/>
      <c r="AI318" s="7"/>
      <c r="AJ318" s="7"/>
      <c r="AK318" s="7"/>
      <c r="AM318" s="9" t="s">
        <v>959</v>
      </c>
      <c r="AN318" s="9" t="s">
        <v>323</v>
      </c>
      <c r="AO318" s="9" t="s">
        <v>316</v>
      </c>
      <c r="AR318" s="6">
        <v>30</v>
      </c>
      <c r="AS318" s="6">
        <v>55</v>
      </c>
      <c r="AT318" s="7">
        <f t="shared" si="20"/>
        <v>-25</v>
      </c>
      <c r="AU318" s="4" t="s">
        <v>871</v>
      </c>
      <c r="BC318" t="str">
        <f t="shared" si="18"/>
        <v/>
      </c>
    </row>
    <row r="319" spans="2:55" x14ac:dyDescent="0.25">
      <c r="B319" t="s">
        <v>269</v>
      </c>
      <c r="C319" s="9" t="s">
        <v>594</v>
      </c>
      <c r="D319" s="39">
        <v>40646</v>
      </c>
      <c r="F319" t="s">
        <v>821</v>
      </c>
      <c r="G319" s="2" t="s">
        <v>196</v>
      </c>
      <c r="H319" s="6">
        <v>36</v>
      </c>
      <c r="I319" s="7">
        <v>1</v>
      </c>
      <c r="J319" s="6">
        <v>42</v>
      </c>
      <c r="K319" s="7">
        <v>-2</v>
      </c>
      <c r="L319" s="6">
        <v>10</v>
      </c>
      <c r="M319" s="7">
        <v>0</v>
      </c>
      <c r="N319" s="6">
        <v>-6</v>
      </c>
      <c r="O319" s="7">
        <v>3</v>
      </c>
      <c r="P319" t="s">
        <v>842</v>
      </c>
      <c r="U319" s="48"/>
      <c r="W319" s="6"/>
      <c r="X319" s="6"/>
      <c r="Y319" s="7"/>
      <c r="Z319" s="6"/>
      <c r="AA319" s="6"/>
      <c r="AB319" s="7"/>
      <c r="AC319" s="6"/>
      <c r="AD319" s="6"/>
      <c r="AE319" s="7"/>
      <c r="AF319" s="6"/>
      <c r="AG319" s="6"/>
      <c r="AH319" s="7"/>
      <c r="AI319" s="7"/>
      <c r="AJ319" s="7"/>
      <c r="AK319" s="7"/>
      <c r="AR319" s="6">
        <v>31</v>
      </c>
      <c r="AS319" s="6">
        <v>55</v>
      </c>
      <c r="AT319" s="7">
        <f t="shared" si="20"/>
        <v>-24</v>
      </c>
      <c r="AU319" s="4" t="s">
        <v>871</v>
      </c>
      <c r="BC319" t="str">
        <f t="shared" si="18"/>
        <v/>
      </c>
    </row>
    <row r="320" spans="2:55" x14ac:dyDescent="0.25">
      <c r="B320" t="s">
        <v>269</v>
      </c>
      <c r="C320" s="9" t="s">
        <v>441</v>
      </c>
      <c r="D320" s="39">
        <v>40646</v>
      </c>
      <c r="E320">
        <v>17</v>
      </c>
      <c r="F320" t="s">
        <v>886</v>
      </c>
      <c r="G320" s="2" t="s">
        <v>915</v>
      </c>
      <c r="H320" s="6">
        <v>35</v>
      </c>
      <c r="I320" s="7">
        <v>-2</v>
      </c>
      <c r="J320" s="6">
        <v>39</v>
      </c>
      <c r="K320" s="7">
        <v>-1</v>
      </c>
      <c r="L320" s="6">
        <v>10</v>
      </c>
      <c r="M320" s="7">
        <v>-1</v>
      </c>
      <c r="N320" s="6">
        <v>-4</v>
      </c>
      <c r="O320" s="7">
        <v>-1</v>
      </c>
      <c r="P320" t="s">
        <v>842</v>
      </c>
      <c r="U320" s="48"/>
      <c r="W320" s="6">
        <v>37</v>
      </c>
      <c r="X320" s="6">
        <v>46</v>
      </c>
      <c r="Y320" s="7">
        <f>W320-X320</f>
        <v>-9</v>
      </c>
      <c r="Z320" s="6">
        <v>24</v>
      </c>
      <c r="AA320" s="6">
        <v>38</v>
      </c>
      <c r="AB320" s="7">
        <f>Z320-AA320</f>
        <v>-14</v>
      </c>
      <c r="AC320" s="6">
        <v>24</v>
      </c>
      <c r="AD320" s="6">
        <v>55</v>
      </c>
      <c r="AE320" s="7">
        <f>AC320-AD320</f>
        <v>-31</v>
      </c>
      <c r="AF320" s="6"/>
      <c r="AG320" s="6"/>
      <c r="AH320" s="7"/>
      <c r="AI320" s="7"/>
      <c r="AJ320" s="7"/>
      <c r="AK320" s="7"/>
      <c r="AL320" s="4" t="s">
        <v>952</v>
      </c>
      <c r="AR320" s="6"/>
      <c r="AS320" s="6"/>
      <c r="AT320" s="7"/>
      <c r="BC320" t="str">
        <f t="shared" si="18"/>
        <v/>
      </c>
    </row>
    <row r="321" spans="2:55" x14ac:dyDescent="0.25">
      <c r="B321" t="s">
        <v>269</v>
      </c>
      <c r="C321" s="9" t="s">
        <v>966</v>
      </c>
      <c r="D321" s="39">
        <v>40646</v>
      </c>
      <c r="F321" t="s">
        <v>903</v>
      </c>
      <c r="G321" s="2"/>
      <c r="H321" s="6">
        <v>34</v>
      </c>
      <c r="I321" s="7">
        <v>0</v>
      </c>
      <c r="J321" s="6">
        <v>38</v>
      </c>
      <c r="K321" s="7">
        <v>1</v>
      </c>
      <c r="L321" s="6">
        <v>11</v>
      </c>
      <c r="M321" s="7">
        <v>0</v>
      </c>
      <c r="N321" s="6">
        <v>-4</v>
      </c>
      <c r="O321" s="7">
        <v>-1</v>
      </c>
      <c r="P321" s="3" t="s">
        <v>842</v>
      </c>
      <c r="U321" s="48"/>
      <c r="W321" s="6"/>
      <c r="X321" s="6"/>
      <c r="Y321" s="7"/>
      <c r="Z321" s="6"/>
      <c r="AA321" s="6"/>
      <c r="AB321" s="7"/>
      <c r="AC321" s="6"/>
      <c r="AD321" s="6"/>
      <c r="AE321" s="7"/>
      <c r="AF321" s="6"/>
      <c r="AG321" s="6"/>
      <c r="AH321" s="7"/>
      <c r="AI321" s="7"/>
      <c r="AJ321" s="7"/>
      <c r="AK321" s="7"/>
      <c r="AR321" s="6"/>
      <c r="AS321" s="6"/>
      <c r="AT321" s="7"/>
      <c r="BC321" t="str">
        <f t="shared" si="18"/>
        <v/>
      </c>
    </row>
    <row r="322" spans="2:55" x14ac:dyDescent="0.25">
      <c r="B322" t="s">
        <v>269</v>
      </c>
      <c r="C322" s="9" t="s">
        <v>692</v>
      </c>
      <c r="D322" s="39">
        <v>40647</v>
      </c>
      <c r="F322" t="s">
        <v>821</v>
      </c>
      <c r="G322" s="2" t="s">
        <v>192</v>
      </c>
      <c r="H322" s="6">
        <v>37</v>
      </c>
      <c r="I322" s="7">
        <v>1</v>
      </c>
      <c r="J322" s="6">
        <v>41</v>
      </c>
      <c r="K322" s="7">
        <v>-1</v>
      </c>
      <c r="L322" s="6">
        <v>9</v>
      </c>
      <c r="M322" s="7">
        <v>-1</v>
      </c>
      <c r="N322" s="6">
        <v>-4</v>
      </c>
      <c r="O322" s="7">
        <v>2</v>
      </c>
      <c r="P322" t="s">
        <v>842</v>
      </c>
      <c r="U322" s="48"/>
      <c r="V322" s="7"/>
      <c r="W322" s="6">
        <v>43</v>
      </c>
      <c r="X322" s="6">
        <v>51</v>
      </c>
      <c r="Y322" s="7">
        <f>W322-X322</f>
        <v>-8</v>
      </c>
      <c r="Z322" s="6">
        <v>31</v>
      </c>
      <c r="AA322" s="6">
        <v>50</v>
      </c>
      <c r="AB322" s="7">
        <f>Z322-AA322</f>
        <v>-19</v>
      </c>
      <c r="AC322" s="6">
        <v>24</v>
      </c>
      <c r="AD322" s="6">
        <v>68</v>
      </c>
      <c r="AE322" s="7">
        <f>AC322-AD322</f>
        <v>-44</v>
      </c>
      <c r="AF322" s="6"/>
      <c r="AG322" s="6"/>
      <c r="AH322" s="7"/>
      <c r="AI322" s="7"/>
      <c r="AJ322" s="7"/>
      <c r="AK322" s="7"/>
      <c r="AL322" s="4" t="s">
        <v>930</v>
      </c>
      <c r="AR322" s="6">
        <v>30</v>
      </c>
      <c r="AS322" s="6">
        <v>54</v>
      </c>
      <c r="AT322" s="7">
        <f t="shared" ref="AT322:AT335" si="21">AR322-AS322</f>
        <v>-24</v>
      </c>
      <c r="AU322" s="4" t="s">
        <v>871</v>
      </c>
      <c r="BC322" t="str">
        <f t="shared" si="18"/>
        <v/>
      </c>
    </row>
    <row r="323" spans="2:55" x14ac:dyDescent="0.25">
      <c r="B323" t="s">
        <v>269</v>
      </c>
      <c r="C323" s="9" t="s">
        <v>552</v>
      </c>
      <c r="D323" s="39">
        <v>40647</v>
      </c>
      <c r="F323" t="s">
        <v>963</v>
      </c>
      <c r="G323" s="2"/>
      <c r="H323" s="6">
        <v>36</v>
      </c>
      <c r="I323" s="7">
        <v>0</v>
      </c>
      <c r="J323" s="6">
        <v>38</v>
      </c>
      <c r="K323" s="7">
        <v>-3</v>
      </c>
      <c r="L323" s="6">
        <v>10</v>
      </c>
      <c r="M323" s="7">
        <v>0</v>
      </c>
      <c r="N323" s="6">
        <f>H323-J323</f>
        <v>-2</v>
      </c>
      <c r="O323" s="7">
        <v>3</v>
      </c>
      <c r="P323" t="s">
        <v>842</v>
      </c>
      <c r="U323" s="48"/>
      <c r="V323" s="7"/>
      <c r="W323" s="6"/>
      <c r="X323" s="6"/>
      <c r="Y323" s="7"/>
      <c r="Z323" s="6"/>
      <c r="AA323" s="6"/>
      <c r="AB323" s="7"/>
      <c r="AC323" s="6"/>
      <c r="AD323" s="6"/>
      <c r="AE323" s="7"/>
      <c r="AF323" s="6"/>
      <c r="AG323" s="6"/>
      <c r="AH323" s="7"/>
      <c r="AI323" s="7"/>
      <c r="AJ323" s="7"/>
      <c r="AK323" s="7"/>
      <c r="AR323" s="6"/>
      <c r="AS323" s="6"/>
      <c r="AT323" s="7"/>
      <c r="BC323" t="str">
        <f t="shared" si="18"/>
        <v/>
      </c>
    </row>
    <row r="324" spans="2:55" x14ac:dyDescent="0.25">
      <c r="B324" t="s">
        <v>269</v>
      </c>
      <c r="C324" s="9" t="s">
        <v>319</v>
      </c>
      <c r="D324" s="39">
        <v>40648</v>
      </c>
      <c r="E324">
        <v>19</v>
      </c>
      <c r="F324" t="s">
        <v>678</v>
      </c>
      <c r="G324" s="2" t="s">
        <v>82</v>
      </c>
      <c r="H324" s="6">
        <v>35</v>
      </c>
      <c r="I324" s="7">
        <v>-2</v>
      </c>
      <c r="J324" s="6">
        <v>37</v>
      </c>
      <c r="K324" s="7">
        <v>1</v>
      </c>
      <c r="L324" s="6">
        <v>15</v>
      </c>
      <c r="M324" s="7">
        <v>-1</v>
      </c>
      <c r="N324" s="6">
        <v>-2</v>
      </c>
      <c r="O324" s="7">
        <v>-3</v>
      </c>
      <c r="P324" t="s">
        <v>639</v>
      </c>
      <c r="U324" s="48"/>
      <c r="W324" s="6"/>
      <c r="X324" s="6"/>
      <c r="Y324" s="7"/>
      <c r="Z324" s="6"/>
      <c r="AA324" s="6"/>
      <c r="AB324" s="7"/>
      <c r="AC324" s="6"/>
      <c r="AD324" s="6"/>
      <c r="AE324" s="7"/>
      <c r="AF324" s="6"/>
      <c r="AG324" s="6"/>
      <c r="AH324" s="7"/>
      <c r="AI324" s="7"/>
      <c r="AJ324" s="7"/>
      <c r="AK324" s="7"/>
      <c r="AR324" s="6"/>
      <c r="AS324" s="6"/>
      <c r="AT324" s="7"/>
    </row>
    <row r="325" spans="2:55" x14ac:dyDescent="0.25">
      <c r="B325" t="s">
        <v>269</v>
      </c>
      <c r="C325" s="9" t="s">
        <v>319</v>
      </c>
      <c r="D325" s="39">
        <v>40648</v>
      </c>
      <c r="E325">
        <v>20</v>
      </c>
      <c r="F325" t="s">
        <v>577</v>
      </c>
      <c r="G325" s="2" t="s">
        <v>164</v>
      </c>
      <c r="H325" s="6">
        <v>40</v>
      </c>
      <c r="I325" s="7">
        <v>3</v>
      </c>
      <c r="J325" s="6">
        <v>40</v>
      </c>
      <c r="K325" s="7">
        <v>-1</v>
      </c>
      <c r="L325" s="6">
        <v>9</v>
      </c>
      <c r="M325" s="7">
        <v>-1</v>
      </c>
      <c r="N325" s="6">
        <v>0</v>
      </c>
      <c r="O325" s="7">
        <v>4</v>
      </c>
      <c r="P325" t="s">
        <v>639</v>
      </c>
      <c r="Q325" t="s">
        <v>840</v>
      </c>
      <c r="U325" s="48"/>
      <c r="W325" s="6">
        <v>44</v>
      </c>
      <c r="X325" s="6">
        <v>47</v>
      </c>
      <c r="Y325" s="7">
        <f>W325-X325</f>
        <v>-3</v>
      </c>
      <c r="Z325" s="6">
        <v>41</v>
      </c>
      <c r="AA325" s="6">
        <v>40</v>
      </c>
      <c r="AB325" s="7">
        <f>Z325-AA325</f>
        <v>1</v>
      </c>
      <c r="AC325" s="6">
        <v>35</v>
      </c>
      <c r="AD325" s="6">
        <v>53</v>
      </c>
      <c r="AE325" s="7">
        <f>AC325-AD325</f>
        <v>-18</v>
      </c>
      <c r="AF325" s="6"/>
      <c r="AG325" s="6"/>
      <c r="AH325" s="7"/>
      <c r="AI325" s="7"/>
      <c r="AJ325" s="7"/>
      <c r="AK325" s="7"/>
      <c r="AL325" s="4" t="s">
        <v>936</v>
      </c>
      <c r="AR325" s="6">
        <v>37</v>
      </c>
      <c r="AS325" s="6">
        <v>55</v>
      </c>
      <c r="AT325" s="7">
        <f>AR325-AS325</f>
        <v>-18</v>
      </c>
      <c r="AU325" s="4" t="s">
        <v>937</v>
      </c>
      <c r="BC325" t="str">
        <f t="shared" si="18"/>
        <v/>
      </c>
    </row>
    <row r="326" spans="2:55" x14ac:dyDescent="0.25">
      <c r="B326" t="s">
        <v>269</v>
      </c>
      <c r="C326" s="9" t="s">
        <v>596</v>
      </c>
      <c r="D326" s="39">
        <v>40650</v>
      </c>
      <c r="F326" t="s">
        <v>821</v>
      </c>
      <c r="G326" s="2" t="s">
        <v>196</v>
      </c>
      <c r="H326" s="6">
        <v>36</v>
      </c>
      <c r="I326" s="7">
        <v>-1</v>
      </c>
      <c r="J326" s="6">
        <v>42</v>
      </c>
      <c r="K326" s="7">
        <v>1</v>
      </c>
      <c r="L326" s="6">
        <v>9</v>
      </c>
      <c r="M326" s="7">
        <v>0</v>
      </c>
      <c r="N326" s="6">
        <v>-6</v>
      </c>
      <c r="O326" s="7">
        <v>-2</v>
      </c>
      <c r="P326" t="s">
        <v>842</v>
      </c>
      <c r="U326" s="48"/>
      <c r="W326" s="6"/>
      <c r="X326" s="6"/>
      <c r="Y326" s="7"/>
      <c r="Z326" s="6"/>
      <c r="AA326" s="6"/>
      <c r="AB326" s="7"/>
      <c r="AC326" s="6"/>
      <c r="AD326" s="6"/>
      <c r="AE326" s="7"/>
      <c r="AF326" s="6"/>
      <c r="AG326" s="6"/>
      <c r="AH326" s="7"/>
      <c r="AI326" s="7"/>
      <c r="AJ326" s="7"/>
      <c r="AK326" s="7"/>
      <c r="AR326" s="6">
        <v>31</v>
      </c>
      <c r="AS326" s="6">
        <v>53</v>
      </c>
      <c r="AT326" s="7">
        <f t="shared" si="21"/>
        <v>-22</v>
      </c>
      <c r="AU326" s="4" t="s">
        <v>871</v>
      </c>
      <c r="BC326" t="str">
        <f t="shared" si="18"/>
        <v/>
      </c>
    </row>
    <row r="327" spans="2:55" x14ac:dyDescent="0.25">
      <c r="B327" t="s">
        <v>269</v>
      </c>
      <c r="C327" s="9" t="s">
        <v>564</v>
      </c>
      <c r="D327" s="39">
        <v>40651</v>
      </c>
      <c r="F327" t="s">
        <v>821</v>
      </c>
      <c r="G327" s="2" t="s">
        <v>196</v>
      </c>
      <c r="H327" s="6">
        <v>36</v>
      </c>
      <c r="I327" s="7">
        <v>0</v>
      </c>
      <c r="J327" s="6">
        <v>43</v>
      </c>
      <c r="K327" s="7">
        <v>1</v>
      </c>
      <c r="L327" s="6">
        <v>9</v>
      </c>
      <c r="M327" s="7">
        <v>0</v>
      </c>
      <c r="N327" s="6">
        <v>-7</v>
      </c>
      <c r="O327" s="7">
        <v>-1</v>
      </c>
      <c r="P327" t="s">
        <v>842</v>
      </c>
      <c r="U327" s="48"/>
      <c r="W327" s="6"/>
      <c r="X327" s="6"/>
      <c r="Y327" s="7"/>
      <c r="Z327" s="6"/>
      <c r="AA327" s="6"/>
      <c r="AB327" s="7"/>
      <c r="AC327" s="6"/>
      <c r="AD327" s="6"/>
      <c r="AE327" s="7"/>
      <c r="AF327" s="6"/>
      <c r="AG327" s="6"/>
      <c r="AH327" s="7"/>
      <c r="AI327" s="7"/>
      <c r="AJ327" s="7"/>
      <c r="AK327" s="7"/>
      <c r="AR327" s="6">
        <v>29</v>
      </c>
      <c r="AS327" s="6">
        <v>55</v>
      </c>
      <c r="AT327" s="7">
        <f t="shared" si="21"/>
        <v>-26</v>
      </c>
      <c r="AU327" s="4" t="s">
        <v>871</v>
      </c>
      <c r="BC327" t="str">
        <f t="shared" si="18"/>
        <v/>
      </c>
    </row>
    <row r="328" spans="2:55" x14ac:dyDescent="0.25">
      <c r="B328" t="s">
        <v>269</v>
      </c>
      <c r="C328" s="9" t="s">
        <v>641</v>
      </c>
      <c r="D328" s="39">
        <v>40652</v>
      </c>
      <c r="F328" t="s">
        <v>821</v>
      </c>
      <c r="G328" s="2" t="s">
        <v>196</v>
      </c>
      <c r="H328" s="6">
        <v>36</v>
      </c>
      <c r="I328" s="7">
        <v>0</v>
      </c>
      <c r="J328" s="6">
        <v>43</v>
      </c>
      <c r="K328" s="7">
        <v>0</v>
      </c>
      <c r="L328" s="6">
        <v>9</v>
      </c>
      <c r="M328" s="7">
        <v>0</v>
      </c>
      <c r="N328" s="6">
        <v>-7</v>
      </c>
      <c r="O328" s="7">
        <v>0</v>
      </c>
      <c r="P328" t="s">
        <v>842</v>
      </c>
      <c r="U328" s="48"/>
      <c r="W328" s="6"/>
      <c r="X328" s="6"/>
      <c r="Y328" s="7"/>
      <c r="Z328" s="6"/>
      <c r="AA328" s="6"/>
      <c r="AB328" s="7"/>
      <c r="AC328" s="6"/>
      <c r="AD328" s="6"/>
      <c r="AE328" s="7"/>
      <c r="AF328" s="6"/>
      <c r="AG328" s="6"/>
      <c r="AH328" s="7"/>
      <c r="AI328" s="7"/>
      <c r="AJ328" s="7"/>
      <c r="AK328" s="7"/>
      <c r="AR328" s="6">
        <v>31</v>
      </c>
      <c r="AS328" s="6">
        <v>55</v>
      </c>
      <c r="AT328" s="7">
        <f t="shared" si="21"/>
        <v>-24</v>
      </c>
      <c r="AU328" s="4" t="s">
        <v>871</v>
      </c>
      <c r="BC328" t="str">
        <f t="shared" si="18"/>
        <v/>
      </c>
    </row>
    <row r="329" spans="2:55" x14ac:dyDescent="0.25">
      <c r="B329" t="s">
        <v>269</v>
      </c>
      <c r="C329" s="9" t="s">
        <v>956</v>
      </c>
      <c r="D329" s="39">
        <v>40652</v>
      </c>
      <c r="F329" t="s">
        <v>903</v>
      </c>
      <c r="G329" s="2"/>
      <c r="H329" s="6">
        <v>34</v>
      </c>
      <c r="I329" s="7">
        <v>0</v>
      </c>
      <c r="J329" s="6">
        <v>38</v>
      </c>
      <c r="K329" s="7">
        <v>0</v>
      </c>
      <c r="L329" s="6">
        <v>10</v>
      </c>
      <c r="M329" s="7">
        <v>-1</v>
      </c>
      <c r="N329" s="6">
        <v>-4</v>
      </c>
      <c r="O329" s="7">
        <v>0</v>
      </c>
      <c r="P329" s="3" t="s">
        <v>842</v>
      </c>
      <c r="U329" s="48"/>
      <c r="W329" s="6"/>
      <c r="X329" s="6"/>
      <c r="Y329" s="7"/>
      <c r="Z329" s="6"/>
      <c r="AA329" s="6"/>
      <c r="AB329" s="7"/>
      <c r="AC329" s="6"/>
      <c r="AD329" s="6"/>
      <c r="AE329" s="7"/>
      <c r="AF329" s="6"/>
      <c r="AG329" s="6"/>
      <c r="AH329" s="7"/>
      <c r="AI329" s="7"/>
      <c r="AJ329" s="7"/>
      <c r="AK329" s="7"/>
      <c r="AR329" s="6"/>
      <c r="AS329" s="6"/>
      <c r="AT329" s="7"/>
      <c r="BC329" t="str">
        <f t="shared" si="18"/>
        <v/>
      </c>
    </row>
    <row r="330" spans="2:55" x14ac:dyDescent="0.25">
      <c r="B330" t="s">
        <v>269</v>
      </c>
      <c r="C330" s="9" t="s">
        <v>598</v>
      </c>
      <c r="D330" s="39">
        <v>40653</v>
      </c>
      <c r="F330" t="s">
        <v>821</v>
      </c>
      <c r="G330" s="2" t="s">
        <v>196</v>
      </c>
      <c r="H330" s="6">
        <v>36</v>
      </c>
      <c r="I330" s="7">
        <v>0</v>
      </c>
      <c r="J330" s="6">
        <v>42</v>
      </c>
      <c r="K330" s="7">
        <v>-1</v>
      </c>
      <c r="L330" s="6">
        <v>10</v>
      </c>
      <c r="M330" s="7">
        <v>1</v>
      </c>
      <c r="N330" s="6">
        <v>-6</v>
      </c>
      <c r="O330" s="7">
        <v>1</v>
      </c>
      <c r="P330" t="s">
        <v>842</v>
      </c>
      <c r="U330" s="48"/>
      <c r="W330" s="6"/>
      <c r="X330" s="6"/>
      <c r="Y330" s="7"/>
      <c r="Z330" s="6"/>
      <c r="AA330" s="6"/>
      <c r="AB330" s="7"/>
      <c r="AC330" s="6"/>
      <c r="AD330" s="6"/>
      <c r="AE330" s="7"/>
      <c r="AF330" s="6"/>
      <c r="AG330" s="6"/>
      <c r="AH330" s="7"/>
      <c r="AI330" s="7"/>
      <c r="AJ330" s="7"/>
      <c r="AK330" s="7"/>
      <c r="AR330" s="6">
        <v>31</v>
      </c>
      <c r="AS330" s="6">
        <v>57</v>
      </c>
      <c r="AT330" s="7">
        <f t="shared" si="21"/>
        <v>-26</v>
      </c>
      <c r="AU330" s="4" t="s">
        <v>871</v>
      </c>
      <c r="BC330" t="str">
        <f t="shared" si="18"/>
        <v/>
      </c>
    </row>
    <row r="331" spans="2:55" x14ac:dyDescent="0.25">
      <c r="B331" t="s">
        <v>269</v>
      </c>
      <c r="C331" s="9" t="s">
        <v>579</v>
      </c>
      <c r="D331" s="39">
        <v>40658</v>
      </c>
      <c r="F331" t="s">
        <v>821</v>
      </c>
      <c r="G331" s="2" t="s">
        <v>196</v>
      </c>
      <c r="H331" s="6">
        <v>36</v>
      </c>
      <c r="I331" s="7">
        <v>0</v>
      </c>
      <c r="J331" s="6">
        <v>41</v>
      </c>
      <c r="K331" s="7">
        <v>-1</v>
      </c>
      <c r="L331" s="6">
        <v>10</v>
      </c>
      <c r="M331" s="7">
        <v>0</v>
      </c>
      <c r="N331" s="6">
        <v>-5</v>
      </c>
      <c r="O331" s="7">
        <v>1</v>
      </c>
      <c r="P331" t="s">
        <v>842</v>
      </c>
      <c r="U331" s="48"/>
      <c r="W331" s="6"/>
      <c r="X331" s="6"/>
      <c r="Z331" s="6"/>
      <c r="AA331" s="6"/>
      <c r="AC331" s="6"/>
      <c r="AD331" s="6"/>
      <c r="AE331" s="7"/>
      <c r="AF331" s="6"/>
      <c r="AG331" s="6"/>
      <c r="AR331" s="6">
        <v>33</v>
      </c>
      <c r="AS331" s="6">
        <v>54</v>
      </c>
      <c r="AT331" s="7">
        <f t="shared" si="21"/>
        <v>-21</v>
      </c>
      <c r="AU331" s="4" t="s">
        <v>871</v>
      </c>
      <c r="BC331" t="str">
        <f t="shared" si="18"/>
        <v/>
      </c>
    </row>
    <row r="332" spans="2:55" x14ac:dyDescent="0.25">
      <c r="B332" t="s">
        <v>269</v>
      </c>
      <c r="C332" s="9" t="s">
        <v>558</v>
      </c>
      <c r="D332" s="39">
        <v>40659</v>
      </c>
      <c r="F332" t="s">
        <v>821</v>
      </c>
      <c r="G332" s="2" t="s">
        <v>196</v>
      </c>
      <c r="H332" s="6">
        <v>36</v>
      </c>
      <c r="I332" s="7">
        <v>0</v>
      </c>
      <c r="J332" s="6">
        <v>42</v>
      </c>
      <c r="K332" s="7">
        <v>1</v>
      </c>
      <c r="L332" s="6">
        <v>10</v>
      </c>
      <c r="M332" s="7">
        <v>0</v>
      </c>
      <c r="N332" s="6">
        <v>-6</v>
      </c>
      <c r="O332" s="7">
        <v>-1</v>
      </c>
      <c r="P332" t="s">
        <v>842</v>
      </c>
      <c r="U332" s="48"/>
      <c r="AE332" s="7"/>
      <c r="AF332" s="6"/>
      <c r="AG332" s="6"/>
      <c r="AM332" s="9" t="s">
        <v>959</v>
      </c>
      <c r="AN332" s="9" t="s">
        <v>565</v>
      </c>
      <c r="AO332" s="9" t="s">
        <v>636</v>
      </c>
      <c r="AR332" s="6">
        <v>31</v>
      </c>
      <c r="AS332" s="6">
        <v>55</v>
      </c>
      <c r="AT332" s="7">
        <f t="shared" si="21"/>
        <v>-24</v>
      </c>
      <c r="AU332" s="4" t="s">
        <v>871</v>
      </c>
      <c r="BC332" t="str">
        <f t="shared" si="18"/>
        <v/>
      </c>
    </row>
    <row r="333" spans="2:55" x14ac:dyDescent="0.25">
      <c r="B333" t="s">
        <v>269</v>
      </c>
      <c r="C333" s="9" t="s">
        <v>602</v>
      </c>
      <c r="D333" s="39">
        <v>40660</v>
      </c>
      <c r="F333" t="s">
        <v>821</v>
      </c>
      <c r="G333" s="2" t="s">
        <v>196</v>
      </c>
      <c r="H333" s="6">
        <v>36</v>
      </c>
      <c r="I333" s="7">
        <v>0</v>
      </c>
      <c r="J333" s="6">
        <v>41</v>
      </c>
      <c r="K333" s="7">
        <v>-1</v>
      </c>
      <c r="L333" s="6">
        <v>12</v>
      </c>
      <c r="M333" s="7">
        <v>2</v>
      </c>
      <c r="N333" s="6">
        <v>-5</v>
      </c>
      <c r="O333" s="7">
        <v>1</v>
      </c>
      <c r="P333" t="s">
        <v>842</v>
      </c>
      <c r="U333" s="48"/>
      <c r="W333" s="6"/>
      <c r="X333" s="6"/>
      <c r="Z333" s="6"/>
      <c r="AA333" s="6"/>
      <c r="AC333" s="6"/>
      <c r="AD333" s="6"/>
      <c r="AE333" s="7"/>
      <c r="AF333" s="6"/>
      <c r="AG333" s="6"/>
      <c r="AR333" s="6">
        <v>32</v>
      </c>
      <c r="AS333" s="6">
        <v>54</v>
      </c>
      <c r="AT333" s="7">
        <f t="shared" si="21"/>
        <v>-22</v>
      </c>
      <c r="AU333" s="4" t="s">
        <v>871</v>
      </c>
      <c r="BC333" t="str">
        <f t="shared" si="18"/>
        <v/>
      </c>
    </row>
    <row r="334" spans="2:55" x14ac:dyDescent="0.25">
      <c r="B334" t="s">
        <v>965</v>
      </c>
      <c r="C334" s="9" t="s">
        <v>602</v>
      </c>
      <c r="D334" s="39">
        <v>40660</v>
      </c>
      <c r="E334">
        <v>1</v>
      </c>
      <c r="F334" t="s">
        <v>967</v>
      </c>
      <c r="G334" s="2" t="s">
        <v>124</v>
      </c>
      <c r="H334" s="6">
        <v>37</v>
      </c>
      <c r="J334" s="6">
        <v>42</v>
      </c>
      <c r="L334" s="6">
        <v>9</v>
      </c>
      <c r="N334" s="6">
        <v>-5</v>
      </c>
      <c r="P334" t="s">
        <v>842</v>
      </c>
      <c r="U334" s="48"/>
      <c r="W334" s="6"/>
      <c r="X334" s="6"/>
      <c r="Z334" s="6"/>
      <c r="AA334" s="6"/>
      <c r="AC334" s="6"/>
      <c r="AD334" s="6"/>
      <c r="AE334" s="7"/>
      <c r="AF334" s="6"/>
      <c r="AG334" s="6"/>
      <c r="AR334" s="6"/>
      <c r="AS334" s="6"/>
      <c r="AT334" s="7"/>
      <c r="BC334" t="str">
        <f t="shared" si="18"/>
        <v/>
      </c>
    </row>
    <row r="335" spans="2:55" x14ac:dyDescent="0.25">
      <c r="B335" t="s">
        <v>269</v>
      </c>
      <c r="C335" s="9" t="s">
        <v>660</v>
      </c>
      <c r="D335" s="39">
        <v>40661</v>
      </c>
      <c r="E335">
        <v>1</v>
      </c>
      <c r="F335" t="s">
        <v>821</v>
      </c>
      <c r="G335" s="2" t="s">
        <v>192</v>
      </c>
      <c r="H335" s="6">
        <v>36</v>
      </c>
      <c r="I335" s="7">
        <v>0</v>
      </c>
      <c r="J335" s="6">
        <v>41</v>
      </c>
      <c r="K335" s="7">
        <v>0</v>
      </c>
      <c r="L335" s="6">
        <v>10</v>
      </c>
      <c r="M335" s="7">
        <v>-2</v>
      </c>
      <c r="N335" s="6">
        <v>-5</v>
      </c>
      <c r="O335" s="7">
        <v>0</v>
      </c>
      <c r="P335" t="s">
        <v>842</v>
      </c>
      <c r="U335" s="48"/>
      <c r="V335" s="7"/>
      <c r="W335" s="6">
        <v>45</v>
      </c>
      <c r="X335" s="6">
        <v>49</v>
      </c>
      <c r="Y335" s="7">
        <f>W335-X335</f>
        <v>-4</v>
      </c>
      <c r="Z335" s="6">
        <v>33</v>
      </c>
      <c r="AA335" s="6">
        <v>49</v>
      </c>
      <c r="AB335" s="7">
        <f>Z335-AA335</f>
        <v>-16</v>
      </c>
      <c r="AC335" s="6">
        <v>23</v>
      </c>
      <c r="AD335" s="6">
        <v>68</v>
      </c>
      <c r="AE335" s="7">
        <f>AC335-AD335</f>
        <v>-45</v>
      </c>
      <c r="AF335" s="6"/>
      <c r="AG335" s="6"/>
      <c r="AH335" s="7"/>
      <c r="AI335" s="7"/>
      <c r="AJ335" s="7"/>
      <c r="AK335" s="7"/>
      <c r="AL335" s="4" t="s">
        <v>930</v>
      </c>
      <c r="AR335" s="6">
        <v>31</v>
      </c>
      <c r="AS335" s="6">
        <v>54</v>
      </c>
      <c r="AT335" s="7">
        <f t="shared" si="21"/>
        <v>-23</v>
      </c>
      <c r="AU335" s="4" t="s">
        <v>871</v>
      </c>
      <c r="BC335" t="str">
        <f t="shared" si="18"/>
        <v/>
      </c>
    </row>
    <row r="336" spans="2:55" x14ac:dyDescent="0.25">
      <c r="B336" t="s">
        <v>269</v>
      </c>
      <c r="C336" s="9" t="s">
        <v>721</v>
      </c>
      <c r="D336" s="39">
        <v>40661</v>
      </c>
      <c r="E336">
        <v>4</v>
      </c>
      <c r="F336" t="s">
        <v>886</v>
      </c>
      <c r="G336" s="2" t="s">
        <v>96</v>
      </c>
      <c r="H336" s="6">
        <v>34</v>
      </c>
      <c r="I336" s="7">
        <v>-1</v>
      </c>
      <c r="J336" s="6">
        <v>37</v>
      </c>
      <c r="K336" s="7">
        <v>-4</v>
      </c>
      <c r="L336" s="6">
        <v>15</v>
      </c>
      <c r="M336" s="7">
        <v>2</v>
      </c>
      <c r="N336" s="6">
        <v>-3</v>
      </c>
      <c r="O336" s="7">
        <v>3</v>
      </c>
      <c r="P336" t="s">
        <v>639</v>
      </c>
      <c r="U336" s="48"/>
      <c r="AE336" s="7"/>
      <c r="AF336" s="6"/>
      <c r="AG336" s="6"/>
      <c r="BC336" t="str">
        <f t="shared" si="18"/>
        <v/>
      </c>
    </row>
    <row r="337" spans="2:55" x14ac:dyDescent="0.25">
      <c r="B337" t="s">
        <v>269</v>
      </c>
      <c r="C337" s="9" t="s">
        <v>424</v>
      </c>
      <c r="D337" s="39">
        <v>40661</v>
      </c>
      <c r="F337" t="s">
        <v>963</v>
      </c>
      <c r="G337" s="2"/>
      <c r="H337" s="6">
        <v>37</v>
      </c>
      <c r="I337" s="7">
        <v>1</v>
      </c>
      <c r="J337" s="6">
        <v>36</v>
      </c>
      <c r="K337" s="7">
        <v>-2</v>
      </c>
      <c r="L337" s="6">
        <v>10</v>
      </c>
      <c r="M337" s="7">
        <v>0</v>
      </c>
      <c r="N337" s="6">
        <f>H337-J337</f>
        <v>1</v>
      </c>
      <c r="O337" s="7">
        <v>3</v>
      </c>
      <c r="P337" t="s">
        <v>842</v>
      </c>
      <c r="U337" s="48"/>
      <c r="AE337" s="7"/>
      <c r="AF337" s="6"/>
      <c r="AG337" s="6"/>
      <c r="BC337" t="str">
        <f t="shared" si="18"/>
        <v/>
      </c>
    </row>
    <row r="338" spans="2:55" x14ac:dyDescent="0.25">
      <c r="B338" t="s">
        <v>269</v>
      </c>
      <c r="C338" s="9" t="s">
        <v>424</v>
      </c>
      <c r="D338" s="39">
        <v>40661</v>
      </c>
      <c r="E338">
        <v>6</v>
      </c>
      <c r="F338" t="s">
        <v>903</v>
      </c>
      <c r="G338" s="2"/>
      <c r="H338" s="6">
        <v>35</v>
      </c>
      <c r="I338" s="7">
        <v>1</v>
      </c>
      <c r="J338" s="6">
        <v>37</v>
      </c>
      <c r="K338" s="7">
        <v>-1</v>
      </c>
      <c r="L338" s="6">
        <v>11</v>
      </c>
      <c r="M338" s="7">
        <v>1</v>
      </c>
      <c r="N338" s="6">
        <v>-2</v>
      </c>
      <c r="O338" s="7">
        <v>2</v>
      </c>
      <c r="P338" s="3" t="s">
        <v>842</v>
      </c>
      <c r="U338" s="48"/>
      <c r="AE338" s="7"/>
      <c r="AF338" s="6"/>
      <c r="AG338" s="6"/>
      <c r="BC338" t="str">
        <f t="shared" si="18"/>
        <v/>
      </c>
    </row>
    <row r="339" spans="2:55" x14ac:dyDescent="0.25">
      <c r="B339" t="s">
        <v>270</v>
      </c>
      <c r="C339" s="9" t="s">
        <v>571</v>
      </c>
      <c r="D339" s="39">
        <v>40665</v>
      </c>
      <c r="E339">
        <v>5</v>
      </c>
      <c r="F339" t="s">
        <v>678</v>
      </c>
      <c r="G339" s="2" t="s">
        <v>82</v>
      </c>
      <c r="H339" s="6">
        <v>36</v>
      </c>
      <c r="I339" s="7">
        <v>1</v>
      </c>
      <c r="J339" s="6">
        <v>37</v>
      </c>
      <c r="K339" s="7">
        <v>0</v>
      </c>
      <c r="L339" s="6">
        <v>15</v>
      </c>
      <c r="M339" s="7">
        <v>0</v>
      </c>
      <c r="N339" s="6">
        <v>-1</v>
      </c>
      <c r="O339" s="7">
        <v>1</v>
      </c>
      <c r="P339" t="s">
        <v>639</v>
      </c>
      <c r="U339" s="48"/>
      <c r="W339" s="6"/>
      <c r="X339" s="6"/>
      <c r="Z339" s="6"/>
      <c r="AA339" s="6"/>
      <c r="AC339" s="6"/>
      <c r="AD339" s="6"/>
      <c r="AE339" s="7"/>
      <c r="AF339" s="6"/>
      <c r="AG339" s="6"/>
      <c r="AR339" s="6"/>
      <c r="AS339" s="6"/>
      <c r="AT339" s="7"/>
    </row>
    <row r="340" spans="2:55" x14ac:dyDescent="0.25">
      <c r="B340" s="3" t="s">
        <v>498</v>
      </c>
      <c r="C340" s="52" t="s">
        <v>571</v>
      </c>
      <c r="D340" s="39">
        <v>40665</v>
      </c>
      <c r="F340" t="s">
        <v>821</v>
      </c>
      <c r="G340" s="2" t="s">
        <v>196</v>
      </c>
      <c r="H340" s="6">
        <v>37</v>
      </c>
      <c r="I340" s="7">
        <v>1</v>
      </c>
      <c r="J340" s="6">
        <v>42</v>
      </c>
      <c r="K340" s="7">
        <v>1</v>
      </c>
      <c r="L340" s="6">
        <v>10</v>
      </c>
      <c r="M340" s="7">
        <v>-2</v>
      </c>
      <c r="N340" s="6">
        <v>-5</v>
      </c>
      <c r="O340" s="7">
        <v>0</v>
      </c>
      <c r="P340" t="s">
        <v>842</v>
      </c>
      <c r="U340" s="48"/>
      <c r="AE340" s="7"/>
      <c r="AF340" s="6"/>
      <c r="AG340" s="6"/>
      <c r="AR340" s="6">
        <v>33</v>
      </c>
      <c r="AS340" s="6">
        <v>52</v>
      </c>
      <c r="AT340" s="7">
        <f>AR340-AS340</f>
        <v>-19</v>
      </c>
      <c r="AU340" s="4" t="s">
        <v>871</v>
      </c>
      <c r="BC340" t="str">
        <f t="shared" si="18"/>
        <v/>
      </c>
    </row>
    <row r="341" spans="2:55" x14ac:dyDescent="0.25">
      <c r="B341" s="3" t="s">
        <v>270</v>
      </c>
      <c r="C341" s="9" t="s">
        <v>589</v>
      </c>
      <c r="D341" s="39">
        <v>40666</v>
      </c>
      <c r="F341" t="s">
        <v>821</v>
      </c>
      <c r="G341" s="2" t="s">
        <v>196</v>
      </c>
      <c r="H341" s="6">
        <v>36</v>
      </c>
      <c r="I341" s="7">
        <v>-1</v>
      </c>
      <c r="J341" s="6">
        <v>40</v>
      </c>
      <c r="K341" s="7">
        <v>-2</v>
      </c>
      <c r="L341" s="6">
        <v>11</v>
      </c>
      <c r="M341" s="7">
        <v>1</v>
      </c>
      <c r="N341" s="6">
        <v>-4</v>
      </c>
      <c r="O341" s="7">
        <v>1</v>
      </c>
      <c r="P341" t="s">
        <v>842</v>
      </c>
      <c r="U341" s="48"/>
      <c r="W341" s="6"/>
      <c r="X341" s="6"/>
      <c r="Z341" s="6"/>
      <c r="AA341" s="6"/>
      <c r="AC341" s="6"/>
      <c r="AD341" s="6"/>
      <c r="AE341" s="7"/>
      <c r="AF341" s="6"/>
      <c r="AG341" s="6"/>
      <c r="AR341" s="6">
        <v>33</v>
      </c>
      <c r="AS341" s="6">
        <v>54</v>
      </c>
      <c r="AT341" s="7">
        <f>AR341-AS341</f>
        <v>-21</v>
      </c>
      <c r="AU341" s="4" t="s">
        <v>871</v>
      </c>
      <c r="BC341" t="str">
        <f t="shared" si="18"/>
        <v/>
      </c>
    </row>
    <row r="342" spans="2:55" x14ac:dyDescent="0.25">
      <c r="B342" s="3" t="s">
        <v>270</v>
      </c>
      <c r="C342" s="9" t="s">
        <v>694</v>
      </c>
      <c r="D342" s="39">
        <v>40667</v>
      </c>
      <c r="F342" t="s">
        <v>821</v>
      </c>
      <c r="G342" s="2" t="s">
        <v>196</v>
      </c>
      <c r="H342" s="6">
        <v>37</v>
      </c>
      <c r="I342" s="7">
        <v>1</v>
      </c>
      <c r="J342" s="6">
        <v>39</v>
      </c>
      <c r="K342" s="7">
        <v>-1</v>
      </c>
      <c r="L342" s="6">
        <v>10</v>
      </c>
      <c r="M342" s="7">
        <v>-1</v>
      </c>
      <c r="N342" s="6">
        <v>-2</v>
      </c>
      <c r="O342" s="7">
        <v>2</v>
      </c>
      <c r="P342" t="s">
        <v>842</v>
      </c>
      <c r="U342" s="48"/>
      <c r="W342" s="6"/>
      <c r="X342" s="6"/>
      <c r="Z342" s="6"/>
      <c r="AA342" s="6"/>
      <c r="AC342" s="6"/>
      <c r="AD342" s="6"/>
      <c r="AE342" s="7"/>
      <c r="AF342" s="6"/>
      <c r="AG342" s="6"/>
      <c r="AR342" s="6">
        <v>34</v>
      </c>
      <c r="AS342" s="6">
        <v>52</v>
      </c>
      <c r="AT342" s="7">
        <f>AR342-AS342</f>
        <v>-18</v>
      </c>
      <c r="AU342" s="4" t="s">
        <v>871</v>
      </c>
      <c r="BC342" t="str">
        <f t="shared" si="18"/>
        <v/>
      </c>
    </row>
    <row r="343" spans="2:55" x14ac:dyDescent="0.25">
      <c r="B343" s="3" t="s">
        <v>270</v>
      </c>
      <c r="C343" s="9" t="s">
        <v>572</v>
      </c>
      <c r="D343" s="39">
        <v>40668</v>
      </c>
      <c r="E343">
        <v>8</v>
      </c>
      <c r="F343" t="s">
        <v>821</v>
      </c>
      <c r="G343" s="2" t="s">
        <v>192</v>
      </c>
      <c r="H343" s="6">
        <v>36</v>
      </c>
      <c r="I343" s="7">
        <v>-1</v>
      </c>
      <c r="J343" s="6">
        <v>41</v>
      </c>
      <c r="K343" s="7">
        <v>2</v>
      </c>
      <c r="L343" s="6">
        <v>10</v>
      </c>
      <c r="M343" s="7">
        <v>0</v>
      </c>
      <c r="N343" s="6">
        <v>-5</v>
      </c>
      <c r="O343" s="7">
        <v>-3</v>
      </c>
      <c r="P343" t="s">
        <v>842</v>
      </c>
      <c r="U343" s="48"/>
      <c r="V343" s="7"/>
      <c r="W343" s="6">
        <v>46</v>
      </c>
      <c r="X343" s="6">
        <v>49</v>
      </c>
      <c r="Y343" s="7">
        <f>W343-X343</f>
        <v>-3</v>
      </c>
      <c r="Z343" s="6">
        <v>36</v>
      </c>
      <c r="AA343" s="6">
        <v>48</v>
      </c>
      <c r="AB343" s="7">
        <f>Z343-AA343</f>
        <v>-12</v>
      </c>
      <c r="AC343" s="6">
        <v>21</v>
      </c>
      <c r="AD343" s="6">
        <v>71</v>
      </c>
      <c r="AE343" s="7">
        <f>AC343-AD343</f>
        <v>-50</v>
      </c>
      <c r="AF343" s="6"/>
      <c r="AG343" s="6"/>
      <c r="AH343" s="7"/>
      <c r="AI343" s="7"/>
      <c r="AJ343" s="7"/>
      <c r="AK343" s="7"/>
      <c r="AL343" s="4" t="s">
        <v>930</v>
      </c>
      <c r="AR343" s="6">
        <v>33</v>
      </c>
      <c r="AS343" s="6">
        <v>55</v>
      </c>
      <c r="AT343" s="7">
        <f>AR343-AS343</f>
        <v>-22</v>
      </c>
      <c r="AU343" s="4" t="s">
        <v>871</v>
      </c>
      <c r="BC343" t="str">
        <f t="shared" si="18"/>
        <v/>
      </c>
    </row>
    <row r="344" spans="2:55" x14ac:dyDescent="0.25">
      <c r="B344" s="3" t="s">
        <v>270</v>
      </c>
      <c r="C344" s="9" t="s">
        <v>645</v>
      </c>
      <c r="D344" s="39">
        <v>40669</v>
      </c>
      <c r="E344">
        <v>10</v>
      </c>
      <c r="F344" t="s">
        <v>830</v>
      </c>
      <c r="G344" s="2" t="s">
        <v>224</v>
      </c>
      <c r="H344" s="6">
        <v>37</v>
      </c>
      <c r="I344" s="7">
        <v>1</v>
      </c>
      <c r="J344" s="6">
        <v>39</v>
      </c>
      <c r="K344" s="7">
        <v>-1</v>
      </c>
      <c r="L344" s="6">
        <v>11</v>
      </c>
      <c r="M344" s="7">
        <v>0</v>
      </c>
      <c r="N344" s="6">
        <v>-2</v>
      </c>
      <c r="O344" s="7">
        <v>2</v>
      </c>
      <c r="P344" t="s">
        <v>639</v>
      </c>
      <c r="U344" s="48"/>
      <c r="W344" s="6"/>
      <c r="X344" s="6"/>
      <c r="Z344" s="6"/>
      <c r="AA344" s="6"/>
      <c r="AC344" s="6"/>
      <c r="AD344" s="6"/>
      <c r="AE344" s="7"/>
      <c r="AF344" s="6"/>
      <c r="AG344" s="6"/>
      <c r="AR344" s="6"/>
      <c r="AS344" s="6"/>
      <c r="AT344" s="7"/>
      <c r="BC344" t="str">
        <f t="shared" ref="BC344:BC367" si="22">IF($F384="ICM",$L384,"")</f>
        <v/>
      </c>
    </row>
    <row r="345" spans="2:55" x14ac:dyDescent="0.25">
      <c r="B345" s="3" t="s">
        <v>270</v>
      </c>
      <c r="C345" s="9" t="s">
        <v>450</v>
      </c>
      <c r="D345" s="39">
        <v>40669</v>
      </c>
      <c r="E345">
        <v>11</v>
      </c>
      <c r="F345" t="s">
        <v>903</v>
      </c>
      <c r="G345" s="2"/>
      <c r="H345" s="6">
        <v>35</v>
      </c>
      <c r="I345" s="7">
        <v>0</v>
      </c>
      <c r="J345" s="6">
        <v>38</v>
      </c>
      <c r="K345" s="7">
        <v>1</v>
      </c>
      <c r="L345" s="6">
        <v>9</v>
      </c>
      <c r="M345" s="7">
        <v>-2</v>
      </c>
      <c r="N345" s="6">
        <v>-3</v>
      </c>
      <c r="O345" s="7">
        <v>-1</v>
      </c>
      <c r="P345" s="3" t="s">
        <v>842</v>
      </c>
      <c r="U345" s="48"/>
      <c r="W345" s="6"/>
      <c r="X345" s="6"/>
      <c r="Z345" s="6"/>
      <c r="AA345" s="6"/>
      <c r="AC345" s="6"/>
      <c r="AD345" s="6"/>
      <c r="AE345" s="7"/>
      <c r="AF345" s="6"/>
      <c r="AG345" s="6"/>
      <c r="AR345" s="6"/>
      <c r="AS345" s="6"/>
      <c r="AT345" s="7"/>
      <c r="BC345" t="str">
        <f t="shared" si="22"/>
        <v/>
      </c>
    </row>
    <row r="346" spans="2:55" x14ac:dyDescent="0.25">
      <c r="B346" s="3" t="s">
        <v>270</v>
      </c>
      <c r="C346" s="9" t="s">
        <v>419</v>
      </c>
      <c r="D346" s="39">
        <v>40671</v>
      </c>
      <c r="F346" t="s">
        <v>821</v>
      </c>
      <c r="G346" s="2" t="s">
        <v>196</v>
      </c>
      <c r="H346" s="6">
        <v>38</v>
      </c>
      <c r="I346" s="7">
        <v>2</v>
      </c>
      <c r="J346" s="6">
        <v>42</v>
      </c>
      <c r="K346" s="7">
        <v>1</v>
      </c>
      <c r="L346" s="6">
        <v>8</v>
      </c>
      <c r="M346" s="7">
        <v>-2</v>
      </c>
      <c r="N346" s="6">
        <v>-4</v>
      </c>
      <c r="O346" s="7">
        <v>1</v>
      </c>
      <c r="P346" t="s">
        <v>842</v>
      </c>
      <c r="U346" s="48"/>
      <c r="W346" s="6"/>
      <c r="X346" s="6"/>
      <c r="Z346" s="6"/>
      <c r="AA346" s="6"/>
      <c r="AC346" s="6"/>
      <c r="AD346" s="6"/>
      <c r="AE346" s="7"/>
      <c r="AF346" s="6"/>
      <c r="AG346" s="6"/>
      <c r="AR346" s="6">
        <v>33</v>
      </c>
      <c r="AS346" s="6">
        <v>54</v>
      </c>
      <c r="AT346" s="7">
        <f>AR346-AS346</f>
        <v>-21</v>
      </c>
      <c r="AU346" s="4" t="s">
        <v>871</v>
      </c>
      <c r="BC346" t="str">
        <f t="shared" si="22"/>
        <v/>
      </c>
    </row>
    <row r="347" spans="2:55" x14ac:dyDescent="0.25">
      <c r="B347" s="3" t="s">
        <v>270</v>
      </c>
      <c r="C347" s="9" t="s">
        <v>669</v>
      </c>
      <c r="D347" s="39">
        <v>40672</v>
      </c>
      <c r="F347" t="s">
        <v>821</v>
      </c>
      <c r="G347" s="2" t="s">
        <v>196</v>
      </c>
      <c r="H347" s="6">
        <v>38</v>
      </c>
      <c r="I347" s="7">
        <v>0</v>
      </c>
      <c r="J347" s="6">
        <v>40</v>
      </c>
      <c r="K347" s="7">
        <v>-2</v>
      </c>
      <c r="L347" s="6">
        <v>9</v>
      </c>
      <c r="M347" s="7">
        <v>1</v>
      </c>
      <c r="N347" s="6">
        <v>-2</v>
      </c>
      <c r="O347" s="7">
        <v>2</v>
      </c>
      <c r="P347" t="s">
        <v>842</v>
      </c>
      <c r="U347" s="48"/>
      <c r="W347" s="6"/>
      <c r="X347" s="6"/>
      <c r="Z347" s="6"/>
      <c r="AA347" s="6"/>
      <c r="AC347" s="6"/>
      <c r="AD347" s="6"/>
      <c r="AE347" s="7"/>
      <c r="AF347" s="6"/>
      <c r="AG347" s="6"/>
      <c r="AR347" s="6">
        <v>32</v>
      </c>
      <c r="AS347" s="6">
        <v>54</v>
      </c>
      <c r="AT347" s="7">
        <f>AR347-AS347</f>
        <v>-22</v>
      </c>
      <c r="AU347" s="4" t="s">
        <v>871</v>
      </c>
      <c r="BC347" t="str">
        <f t="shared" si="22"/>
        <v/>
      </c>
    </row>
    <row r="348" spans="2:55" x14ac:dyDescent="0.25">
      <c r="B348" s="3" t="s">
        <v>270</v>
      </c>
      <c r="C348" s="9" t="s">
        <v>337</v>
      </c>
      <c r="D348" s="39">
        <v>40673</v>
      </c>
      <c r="F348" t="s">
        <v>821</v>
      </c>
      <c r="G348" s="2" t="s">
        <v>196</v>
      </c>
      <c r="H348" s="6">
        <v>36</v>
      </c>
      <c r="I348" s="7">
        <v>-2</v>
      </c>
      <c r="J348" s="6">
        <v>42</v>
      </c>
      <c r="K348" s="7">
        <v>2</v>
      </c>
      <c r="L348" s="6">
        <v>8</v>
      </c>
      <c r="M348" s="7">
        <v>-1</v>
      </c>
      <c r="N348" s="6">
        <v>-6</v>
      </c>
      <c r="O348" s="7">
        <v>-4</v>
      </c>
      <c r="P348" t="s">
        <v>842</v>
      </c>
      <c r="U348" s="48"/>
      <c r="W348" s="6"/>
      <c r="X348" s="6"/>
      <c r="Z348" s="6"/>
      <c r="AA348" s="6"/>
      <c r="AC348" s="6"/>
      <c r="AD348" s="6"/>
      <c r="AE348" s="7"/>
      <c r="AF348" s="6"/>
      <c r="AG348" s="6"/>
      <c r="AM348" s="9" t="s">
        <v>948</v>
      </c>
      <c r="AN348" s="9" t="s">
        <v>565</v>
      </c>
      <c r="AO348" s="9" t="s">
        <v>366</v>
      </c>
      <c r="AR348" s="6">
        <v>33</v>
      </c>
      <c r="AS348" s="6">
        <v>56</v>
      </c>
      <c r="AT348" s="7">
        <f>AR348-AS348</f>
        <v>-23</v>
      </c>
      <c r="AU348" s="4" t="s">
        <v>871</v>
      </c>
      <c r="BC348" t="str">
        <f t="shared" si="22"/>
        <v/>
      </c>
    </row>
    <row r="349" spans="2:55" x14ac:dyDescent="0.25">
      <c r="B349" t="s">
        <v>270</v>
      </c>
      <c r="C349" s="9" t="s">
        <v>562</v>
      </c>
      <c r="D349" s="39">
        <v>40674</v>
      </c>
      <c r="E349">
        <v>15</v>
      </c>
      <c r="F349" t="s">
        <v>886</v>
      </c>
      <c r="G349" s="2" t="s">
        <v>915</v>
      </c>
      <c r="H349" s="6">
        <v>38</v>
      </c>
      <c r="I349" s="7">
        <v>3</v>
      </c>
      <c r="J349" s="6">
        <v>39</v>
      </c>
      <c r="K349" s="7">
        <v>0</v>
      </c>
      <c r="L349" s="6">
        <v>11</v>
      </c>
      <c r="M349" s="7">
        <v>1</v>
      </c>
      <c r="N349" s="6">
        <v>-1</v>
      </c>
      <c r="O349" s="7">
        <v>3</v>
      </c>
      <c r="P349" t="s">
        <v>842</v>
      </c>
      <c r="U349" s="48"/>
      <c r="W349" s="6">
        <v>39</v>
      </c>
      <c r="X349" s="6">
        <v>43</v>
      </c>
      <c r="Y349" s="7">
        <f>W349-X349</f>
        <v>-4</v>
      </c>
      <c r="Z349" s="6">
        <v>22</v>
      </c>
      <c r="AA349" s="6">
        <v>39</v>
      </c>
      <c r="AB349" s="7">
        <f>Z349-AA349</f>
        <v>-17</v>
      </c>
      <c r="AC349" s="6">
        <v>21</v>
      </c>
      <c r="AD349" s="6">
        <v>56</v>
      </c>
      <c r="AE349" s="7">
        <f>AC349-AD349</f>
        <v>-35</v>
      </c>
      <c r="AF349" s="6"/>
      <c r="AG349" s="6"/>
      <c r="AH349" s="7"/>
      <c r="AI349" s="7"/>
      <c r="AJ349" s="7"/>
      <c r="AK349" s="7"/>
      <c r="AL349" s="4" t="s">
        <v>952</v>
      </c>
      <c r="AR349" s="6"/>
      <c r="AS349" s="6"/>
      <c r="AT349" s="7"/>
      <c r="BC349" t="str">
        <f t="shared" si="22"/>
        <v/>
      </c>
    </row>
    <row r="350" spans="2:55" x14ac:dyDescent="0.25">
      <c r="B350" t="s">
        <v>270</v>
      </c>
      <c r="C350" s="9" t="s">
        <v>562</v>
      </c>
      <c r="D350" s="39">
        <v>40674</v>
      </c>
      <c r="F350" t="s">
        <v>821</v>
      </c>
      <c r="G350" s="2" t="s">
        <v>196</v>
      </c>
      <c r="H350" s="6">
        <v>39</v>
      </c>
      <c r="I350" s="7">
        <v>3</v>
      </c>
      <c r="J350" s="6">
        <v>41</v>
      </c>
      <c r="K350" s="7">
        <v>-1</v>
      </c>
      <c r="L350" s="6">
        <v>9</v>
      </c>
      <c r="M350" s="7">
        <v>1</v>
      </c>
      <c r="N350" s="6">
        <v>-2</v>
      </c>
      <c r="O350" s="7">
        <v>4</v>
      </c>
      <c r="P350" t="s">
        <v>842</v>
      </c>
      <c r="U350" s="48"/>
      <c r="W350" s="6"/>
      <c r="X350" s="6"/>
      <c r="Z350" s="6"/>
      <c r="AA350" s="6"/>
      <c r="AC350" s="6"/>
      <c r="AD350" s="6"/>
      <c r="AE350" s="7"/>
      <c r="AF350" s="6"/>
      <c r="AG350" s="6"/>
      <c r="AR350" s="6">
        <v>33</v>
      </c>
      <c r="AS350" s="6">
        <v>54</v>
      </c>
      <c r="AT350" s="7">
        <f t="shared" ref="AT350:AT355" si="23">AR350-AS350</f>
        <v>-21</v>
      </c>
      <c r="AU350" s="4" t="s">
        <v>871</v>
      </c>
      <c r="BC350" t="str">
        <f t="shared" si="22"/>
        <v/>
      </c>
    </row>
    <row r="351" spans="2:55" x14ac:dyDescent="0.25">
      <c r="B351" t="s">
        <v>270</v>
      </c>
      <c r="C351" s="10" t="s">
        <v>340</v>
      </c>
      <c r="D351" s="39">
        <v>40675</v>
      </c>
      <c r="E351">
        <v>15</v>
      </c>
      <c r="F351" t="s">
        <v>821</v>
      </c>
      <c r="G351" s="2" t="s">
        <v>192</v>
      </c>
      <c r="H351" s="6">
        <v>36</v>
      </c>
      <c r="I351" s="7">
        <v>-3</v>
      </c>
      <c r="J351" s="6">
        <v>41</v>
      </c>
      <c r="K351" s="7">
        <v>0</v>
      </c>
      <c r="L351" s="6">
        <v>9</v>
      </c>
      <c r="M351" s="7">
        <v>0</v>
      </c>
      <c r="N351" s="6">
        <v>-5</v>
      </c>
      <c r="O351" s="7">
        <v>-3</v>
      </c>
      <c r="P351" t="s">
        <v>842</v>
      </c>
      <c r="U351" s="48"/>
      <c r="V351" s="7"/>
      <c r="W351" s="6">
        <v>47</v>
      </c>
      <c r="X351" s="6">
        <v>48</v>
      </c>
      <c r="Y351" s="7">
        <f>W351-X351</f>
        <v>-1</v>
      </c>
      <c r="Z351" s="6">
        <v>32</v>
      </c>
      <c r="AA351" s="6">
        <v>53</v>
      </c>
      <c r="AB351" s="7">
        <f>Z351-AA351</f>
        <v>-21</v>
      </c>
      <c r="AC351" s="6">
        <v>21</v>
      </c>
      <c r="AD351" s="6">
        <v>73</v>
      </c>
      <c r="AE351" s="7">
        <f>AC351-AD351</f>
        <v>-52</v>
      </c>
      <c r="AF351" s="6"/>
      <c r="AG351" s="6"/>
      <c r="AH351" s="7"/>
      <c r="AI351" s="7"/>
      <c r="AJ351" s="7"/>
      <c r="AK351" s="7"/>
      <c r="AL351" s="4" t="s">
        <v>930</v>
      </c>
      <c r="AR351" s="6">
        <v>35</v>
      </c>
      <c r="AS351" s="6">
        <v>53</v>
      </c>
      <c r="AT351" s="7">
        <f t="shared" si="23"/>
        <v>-18</v>
      </c>
      <c r="AU351" s="4" t="s">
        <v>871</v>
      </c>
      <c r="BC351" t="str">
        <f t="shared" si="22"/>
        <v/>
      </c>
    </row>
    <row r="352" spans="2:55" x14ac:dyDescent="0.25">
      <c r="B352" t="s">
        <v>270</v>
      </c>
      <c r="C352" s="9" t="s">
        <v>624</v>
      </c>
      <c r="D352" s="39">
        <v>40678</v>
      </c>
      <c r="F352" t="s">
        <v>821</v>
      </c>
      <c r="G352" s="2" t="s">
        <v>196</v>
      </c>
      <c r="H352" s="6">
        <v>38</v>
      </c>
      <c r="I352" s="7">
        <v>2</v>
      </c>
      <c r="J352" s="6">
        <v>41</v>
      </c>
      <c r="K352" s="7">
        <v>0</v>
      </c>
      <c r="L352" s="6">
        <v>10</v>
      </c>
      <c r="M352" s="7">
        <v>1</v>
      </c>
      <c r="N352" s="6">
        <v>-3</v>
      </c>
      <c r="O352" s="7">
        <v>2</v>
      </c>
      <c r="P352" t="s">
        <v>842</v>
      </c>
      <c r="U352" s="48"/>
      <c r="W352" s="6"/>
      <c r="X352" s="6"/>
      <c r="Z352" s="6"/>
      <c r="AA352" s="6"/>
      <c r="AC352" s="6"/>
      <c r="AD352" s="6"/>
      <c r="AE352" s="7"/>
      <c r="AF352" s="6"/>
      <c r="AG352" s="6"/>
      <c r="AR352" s="6">
        <v>33</v>
      </c>
      <c r="AS352" s="6">
        <v>54</v>
      </c>
      <c r="AT352" s="7">
        <f t="shared" si="23"/>
        <v>-21</v>
      </c>
      <c r="AU352" s="4" t="s">
        <v>871</v>
      </c>
      <c r="BC352" t="str">
        <f t="shared" si="22"/>
        <v/>
      </c>
    </row>
    <row r="353" spans="2:55" x14ac:dyDescent="0.25">
      <c r="B353" t="s">
        <v>270</v>
      </c>
      <c r="C353" s="9" t="s">
        <v>640</v>
      </c>
      <c r="D353" s="39">
        <v>40679</v>
      </c>
      <c r="F353" t="s">
        <v>821</v>
      </c>
      <c r="G353" s="2" t="s">
        <v>196</v>
      </c>
      <c r="H353" s="6">
        <v>39</v>
      </c>
      <c r="I353" s="7">
        <v>1</v>
      </c>
      <c r="J353" s="6">
        <v>41</v>
      </c>
      <c r="K353" s="7">
        <v>0</v>
      </c>
      <c r="L353" s="6">
        <v>9</v>
      </c>
      <c r="M353" s="7">
        <v>-1</v>
      </c>
      <c r="N353" s="6">
        <v>-2</v>
      </c>
      <c r="O353" s="7">
        <v>1</v>
      </c>
      <c r="P353" t="s">
        <v>842</v>
      </c>
      <c r="U353" s="48"/>
      <c r="W353" s="6"/>
      <c r="X353" s="6"/>
      <c r="Z353" s="6"/>
      <c r="AA353" s="6"/>
      <c r="AC353" s="6"/>
      <c r="AD353" s="6"/>
      <c r="AE353" s="7"/>
      <c r="AF353" s="6"/>
      <c r="AG353" s="6"/>
      <c r="AR353" s="6">
        <v>33</v>
      </c>
      <c r="AS353" s="6">
        <v>53</v>
      </c>
      <c r="AT353" s="7">
        <f t="shared" si="23"/>
        <v>-20</v>
      </c>
      <c r="AU353" s="4" t="s">
        <v>871</v>
      </c>
      <c r="BC353" t="str">
        <f t="shared" si="22"/>
        <v/>
      </c>
    </row>
    <row r="354" spans="2:55" x14ac:dyDescent="0.25">
      <c r="B354" t="s">
        <v>270</v>
      </c>
      <c r="C354" s="9" t="s">
        <v>596</v>
      </c>
      <c r="D354" s="39">
        <v>40680</v>
      </c>
      <c r="F354" t="s">
        <v>821</v>
      </c>
      <c r="G354" s="2" t="s">
        <v>196</v>
      </c>
      <c r="H354" s="6">
        <v>36</v>
      </c>
      <c r="I354" s="7">
        <v>-3</v>
      </c>
      <c r="J354" s="6">
        <v>42</v>
      </c>
      <c r="K354" s="7">
        <v>1</v>
      </c>
      <c r="L354" s="6">
        <v>9</v>
      </c>
      <c r="M354" s="7">
        <v>0</v>
      </c>
      <c r="N354" s="6">
        <v>-6</v>
      </c>
      <c r="O354" s="7">
        <v>-4</v>
      </c>
      <c r="P354" t="s">
        <v>842</v>
      </c>
      <c r="U354" s="48"/>
      <c r="W354" s="6"/>
      <c r="X354" s="6"/>
      <c r="Z354" s="6"/>
      <c r="AA354" s="6"/>
      <c r="AC354" s="6"/>
      <c r="AD354" s="6"/>
      <c r="AE354" s="7"/>
      <c r="AF354" s="6"/>
      <c r="AG354" s="6"/>
      <c r="AR354" s="6">
        <v>32</v>
      </c>
      <c r="AS354" s="6">
        <v>55</v>
      </c>
      <c r="AT354" s="7">
        <f t="shared" si="23"/>
        <v>-23</v>
      </c>
      <c r="AU354" s="4" t="s">
        <v>871</v>
      </c>
      <c r="BC354" t="str">
        <f t="shared" si="22"/>
        <v/>
      </c>
    </row>
    <row r="355" spans="2:55" x14ac:dyDescent="0.25">
      <c r="B355" t="s">
        <v>270</v>
      </c>
      <c r="C355" s="9" t="s">
        <v>564</v>
      </c>
      <c r="D355" s="39">
        <v>40681</v>
      </c>
      <c r="F355" t="s">
        <v>821</v>
      </c>
      <c r="G355" s="2" t="s">
        <v>196</v>
      </c>
      <c r="H355" s="6">
        <v>38</v>
      </c>
      <c r="I355" s="7">
        <v>2</v>
      </c>
      <c r="J355" s="6">
        <v>40</v>
      </c>
      <c r="K355" s="7">
        <v>-2</v>
      </c>
      <c r="L355" s="6">
        <v>10</v>
      </c>
      <c r="M355" s="7">
        <v>1</v>
      </c>
      <c r="N355" s="6">
        <v>-2</v>
      </c>
      <c r="O355" s="7">
        <v>4</v>
      </c>
      <c r="P355" t="s">
        <v>842</v>
      </c>
      <c r="U355" s="48"/>
      <c r="W355" s="6"/>
      <c r="X355" s="6"/>
      <c r="Z355" s="6"/>
      <c r="AA355" s="6"/>
      <c r="AC355" s="6"/>
      <c r="AD355" s="6"/>
      <c r="AE355" s="7"/>
      <c r="AF355" s="6"/>
      <c r="AG355" s="6"/>
      <c r="AR355" s="6">
        <v>32</v>
      </c>
      <c r="AS355" s="6">
        <v>52</v>
      </c>
      <c r="AT355" s="7">
        <f t="shared" si="23"/>
        <v>-20</v>
      </c>
      <c r="AU355" s="4" t="s">
        <v>871</v>
      </c>
      <c r="BC355" t="str">
        <f t="shared" si="22"/>
        <v/>
      </c>
    </row>
    <row r="356" spans="2:55" x14ac:dyDescent="0.25">
      <c r="B356" t="s">
        <v>270</v>
      </c>
      <c r="C356" s="9" t="s">
        <v>641</v>
      </c>
      <c r="D356" s="39">
        <v>40682</v>
      </c>
      <c r="E356">
        <v>22</v>
      </c>
      <c r="F356" t="s">
        <v>821</v>
      </c>
      <c r="G356" s="2" t="s">
        <v>192</v>
      </c>
      <c r="H356" s="6">
        <v>37</v>
      </c>
      <c r="I356" s="7">
        <v>-1</v>
      </c>
      <c r="J356" s="6">
        <v>42</v>
      </c>
      <c r="K356" s="7">
        <v>2</v>
      </c>
      <c r="L356" s="6">
        <v>8</v>
      </c>
      <c r="M356" s="7">
        <v>-2</v>
      </c>
      <c r="N356" s="6">
        <v>-5</v>
      </c>
      <c r="O356" s="7">
        <v>-3</v>
      </c>
      <c r="P356" t="s">
        <v>842</v>
      </c>
      <c r="U356" s="48"/>
      <c r="V356" s="7"/>
      <c r="W356" s="6">
        <v>46</v>
      </c>
      <c r="X356" s="6">
        <v>50</v>
      </c>
      <c r="Y356" s="7">
        <f>W356-X356</f>
        <v>-4</v>
      </c>
      <c r="Z356" s="6">
        <v>32</v>
      </c>
      <c r="AA356" s="6">
        <v>51</v>
      </c>
      <c r="AB356" s="7">
        <f>Z356-AA356</f>
        <v>-19</v>
      </c>
      <c r="AC356" s="6">
        <v>19</v>
      </c>
      <c r="AD356" s="6">
        <v>75</v>
      </c>
      <c r="AE356" s="7">
        <f>AC356-AD356</f>
        <v>-56</v>
      </c>
      <c r="AF356" s="6"/>
      <c r="AG356" s="6"/>
      <c r="AH356" s="7"/>
      <c r="AI356" s="7"/>
      <c r="AJ356" s="7"/>
      <c r="AK356" s="7"/>
      <c r="AL356" s="4" t="s">
        <v>930</v>
      </c>
      <c r="AR356" s="6">
        <v>32</v>
      </c>
      <c r="AS356" s="6">
        <v>55</v>
      </c>
      <c r="AT356" s="7">
        <f t="shared" ref="AT356:AT367" si="24">AR356-AS356</f>
        <v>-23</v>
      </c>
      <c r="AU356" s="4" t="s">
        <v>871</v>
      </c>
      <c r="BC356" t="str">
        <f t="shared" si="22"/>
        <v/>
      </c>
    </row>
    <row r="357" spans="2:55" x14ac:dyDescent="0.25">
      <c r="B357" t="s">
        <v>270</v>
      </c>
      <c r="C357" s="9" t="s">
        <v>481</v>
      </c>
      <c r="D357" s="39">
        <v>40683</v>
      </c>
      <c r="E357">
        <v>26</v>
      </c>
      <c r="F357" t="s">
        <v>577</v>
      </c>
      <c r="G357" s="2" t="s">
        <v>164</v>
      </c>
      <c r="H357" s="6">
        <v>35</v>
      </c>
      <c r="I357" s="7">
        <v>-5</v>
      </c>
      <c r="J357" s="6">
        <v>42</v>
      </c>
      <c r="K357" s="7">
        <v>2</v>
      </c>
      <c r="L357" s="6">
        <v>10</v>
      </c>
      <c r="M357" s="7">
        <v>1</v>
      </c>
      <c r="N357" s="6">
        <v>-7</v>
      </c>
      <c r="O357" s="7">
        <v>-7</v>
      </c>
      <c r="P357" t="s">
        <v>639</v>
      </c>
      <c r="Q357" t="s">
        <v>840</v>
      </c>
      <c r="U357" s="48"/>
      <c r="W357" s="6">
        <v>44</v>
      </c>
      <c r="X357" s="6">
        <v>47</v>
      </c>
      <c r="Y357" s="7">
        <f>W357-X357</f>
        <v>-3</v>
      </c>
      <c r="Z357" s="6">
        <v>35</v>
      </c>
      <c r="AA357" s="6">
        <v>43</v>
      </c>
      <c r="AB357" s="7">
        <f>Z357-AA357</f>
        <v>-8</v>
      </c>
      <c r="AC357" s="6">
        <v>29</v>
      </c>
      <c r="AD357" s="6">
        <v>61</v>
      </c>
      <c r="AE357" s="7">
        <f>AC357-AD357</f>
        <v>-32</v>
      </c>
      <c r="AF357" s="6"/>
      <c r="AG357" s="6"/>
      <c r="AH357" s="7"/>
      <c r="AI357" s="7"/>
      <c r="AJ357" s="7"/>
      <c r="AK357" s="7"/>
      <c r="AL357" s="4" t="s">
        <v>936</v>
      </c>
      <c r="AR357" s="6">
        <v>34</v>
      </c>
      <c r="AS357" s="6">
        <v>56</v>
      </c>
      <c r="AT357" s="7">
        <f>AR357-AS357</f>
        <v>-22</v>
      </c>
      <c r="AU357" s="4" t="s">
        <v>937</v>
      </c>
      <c r="BC357" t="str">
        <f t="shared" si="22"/>
        <v/>
      </c>
    </row>
    <row r="358" spans="2:55" x14ac:dyDescent="0.25">
      <c r="B358" t="s">
        <v>270</v>
      </c>
      <c r="C358" s="9" t="s">
        <v>675</v>
      </c>
      <c r="D358" s="39">
        <v>40685</v>
      </c>
      <c r="F358" t="s">
        <v>821</v>
      </c>
      <c r="G358" s="2" t="s">
        <v>196</v>
      </c>
      <c r="H358" s="6">
        <v>38</v>
      </c>
      <c r="I358" s="7">
        <v>1</v>
      </c>
      <c r="J358" s="6">
        <v>42</v>
      </c>
      <c r="K358" s="7">
        <v>0</v>
      </c>
      <c r="L358" s="6">
        <v>10</v>
      </c>
      <c r="M358" s="7">
        <v>2</v>
      </c>
      <c r="N358" s="6">
        <v>-4</v>
      </c>
      <c r="O358" s="7">
        <v>1</v>
      </c>
      <c r="P358" t="s">
        <v>842</v>
      </c>
      <c r="U358" s="48"/>
      <c r="W358" s="6"/>
      <c r="X358" s="6"/>
      <c r="Y358" s="7"/>
      <c r="Z358" s="6"/>
      <c r="AA358" s="6"/>
      <c r="AB358" s="7"/>
      <c r="AC358" s="6"/>
      <c r="AD358" s="6"/>
      <c r="AE358" s="7"/>
      <c r="AF358" s="6"/>
      <c r="AG358" s="6"/>
      <c r="AH358" s="7"/>
      <c r="AI358" s="7"/>
      <c r="AJ358" s="7"/>
      <c r="AK358" s="7"/>
      <c r="AR358" s="6">
        <v>31</v>
      </c>
      <c r="AS358" s="6">
        <v>53</v>
      </c>
      <c r="AT358" s="7">
        <f t="shared" si="24"/>
        <v>-22</v>
      </c>
      <c r="AU358" s="4" t="s">
        <v>871</v>
      </c>
      <c r="BC358" t="str">
        <f t="shared" si="22"/>
        <v/>
      </c>
    </row>
    <row r="359" spans="2:55" x14ac:dyDescent="0.25">
      <c r="B359" t="s">
        <v>270</v>
      </c>
      <c r="C359" s="9" t="s">
        <v>625</v>
      </c>
      <c r="D359" s="39">
        <v>40686</v>
      </c>
      <c r="F359" t="s">
        <v>821</v>
      </c>
      <c r="G359" s="2" t="s">
        <v>196</v>
      </c>
      <c r="H359" s="6">
        <v>38</v>
      </c>
      <c r="I359" s="7">
        <v>0</v>
      </c>
      <c r="J359" s="6">
        <v>42</v>
      </c>
      <c r="K359" s="7">
        <v>0</v>
      </c>
      <c r="L359" s="6">
        <v>9</v>
      </c>
      <c r="M359" s="7">
        <v>-1</v>
      </c>
      <c r="N359" s="6">
        <v>-4</v>
      </c>
      <c r="O359" s="7">
        <v>0</v>
      </c>
      <c r="P359" t="s">
        <v>842</v>
      </c>
      <c r="U359" s="48"/>
      <c r="W359" s="6"/>
      <c r="X359" s="6"/>
      <c r="Y359" s="7"/>
      <c r="Z359" s="6"/>
      <c r="AA359" s="6"/>
      <c r="AB359" s="7"/>
      <c r="AC359" s="6"/>
      <c r="AD359" s="6"/>
      <c r="AE359" s="7"/>
      <c r="AF359" s="6"/>
      <c r="AG359" s="6"/>
      <c r="AH359" s="7"/>
      <c r="AI359" s="7"/>
      <c r="AJ359" s="7"/>
      <c r="AK359" s="7"/>
      <c r="AR359" s="6">
        <v>32</v>
      </c>
      <c r="AS359" s="6">
        <v>55</v>
      </c>
      <c r="AT359" s="7">
        <f t="shared" si="24"/>
        <v>-23</v>
      </c>
      <c r="AU359" s="4" t="s">
        <v>871</v>
      </c>
      <c r="BC359" t="str">
        <f t="shared" si="22"/>
        <v/>
      </c>
    </row>
    <row r="360" spans="2:55" x14ac:dyDescent="0.25">
      <c r="B360" t="s">
        <v>270</v>
      </c>
      <c r="C360" s="9" t="s">
        <v>432</v>
      </c>
      <c r="D360" s="39">
        <v>40687</v>
      </c>
      <c r="F360" t="s">
        <v>821</v>
      </c>
      <c r="G360" s="2" t="s">
        <v>196</v>
      </c>
      <c r="H360" s="6">
        <v>37</v>
      </c>
      <c r="I360" s="7">
        <v>-1</v>
      </c>
      <c r="J360" s="6">
        <v>41</v>
      </c>
      <c r="K360" s="7">
        <v>-1</v>
      </c>
      <c r="L360" s="6">
        <v>10</v>
      </c>
      <c r="M360" s="7">
        <v>1</v>
      </c>
      <c r="N360" s="6">
        <v>-4</v>
      </c>
      <c r="O360" s="7">
        <v>0</v>
      </c>
      <c r="P360" t="s">
        <v>842</v>
      </c>
      <c r="U360" s="48"/>
      <c r="W360" s="6"/>
      <c r="X360" s="6"/>
      <c r="Y360" s="7"/>
      <c r="Z360" s="6"/>
      <c r="AA360" s="6"/>
      <c r="AB360" s="7"/>
      <c r="AC360" s="6"/>
      <c r="AD360" s="6"/>
      <c r="AE360" s="7"/>
      <c r="AF360" s="6"/>
      <c r="AG360" s="6"/>
      <c r="AH360" s="7"/>
      <c r="AI360" s="7"/>
      <c r="AJ360" s="7"/>
      <c r="AK360" s="7"/>
      <c r="AR360" s="6">
        <v>33</v>
      </c>
      <c r="AS360" s="6">
        <v>53</v>
      </c>
      <c r="AT360" s="7">
        <f t="shared" si="24"/>
        <v>-20</v>
      </c>
      <c r="AU360" s="4" t="s">
        <v>871</v>
      </c>
      <c r="BC360" t="str">
        <f t="shared" si="22"/>
        <v/>
      </c>
    </row>
    <row r="361" spans="2:55" x14ac:dyDescent="0.25">
      <c r="B361" t="s">
        <v>270</v>
      </c>
      <c r="C361" s="9" t="s">
        <v>579</v>
      </c>
      <c r="D361" s="39">
        <v>40688</v>
      </c>
      <c r="F361" t="s">
        <v>821</v>
      </c>
      <c r="G361" s="2" t="s">
        <v>196</v>
      </c>
      <c r="H361" s="6">
        <v>37</v>
      </c>
      <c r="I361" s="7">
        <v>0</v>
      </c>
      <c r="J361" s="6">
        <v>43</v>
      </c>
      <c r="K361" s="7">
        <v>2</v>
      </c>
      <c r="L361" s="6">
        <v>8</v>
      </c>
      <c r="M361" s="7">
        <v>-2</v>
      </c>
      <c r="N361" s="6">
        <v>-6</v>
      </c>
      <c r="O361" s="7">
        <v>-2</v>
      </c>
      <c r="P361" t="s">
        <v>842</v>
      </c>
      <c r="U361" s="48"/>
      <c r="W361" s="6"/>
      <c r="X361" s="6"/>
      <c r="Y361" s="7"/>
      <c r="Z361" s="6"/>
      <c r="AA361" s="6"/>
      <c r="AB361" s="7"/>
      <c r="AC361" s="6"/>
      <c r="AD361" s="6"/>
      <c r="AE361" s="7"/>
      <c r="AF361" s="6"/>
      <c r="AG361" s="6"/>
      <c r="AH361" s="7"/>
      <c r="AI361" s="7"/>
      <c r="AJ361" s="7"/>
      <c r="AK361" s="7"/>
      <c r="AR361" s="6">
        <v>33</v>
      </c>
      <c r="AS361" s="6">
        <v>52</v>
      </c>
      <c r="AT361" s="7">
        <f t="shared" si="24"/>
        <v>-19</v>
      </c>
      <c r="AU361" s="4" t="s">
        <v>871</v>
      </c>
      <c r="BC361" t="str">
        <f t="shared" si="22"/>
        <v/>
      </c>
    </row>
    <row r="362" spans="2:55" x14ac:dyDescent="0.25">
      <c r="B362" t="s">
        <v>270</v>
      </c>
      <c r="C362" s="9" t="s">
        <v>558</v>
      </c>
      <c r="D362" s="39">
        <v>40689</v>
      </c>
      <c r="E362">
        <v>29</v>
      </c>
      <c r="F362" t="s">
        <v>821</v>
      </c>
      <c r="G362" s="2" t="s">
        <v>192</v>
      </c>
      <c r="H362" s="6">
        <v>37</v>
      </c>
      <c r="I362" s="7">
        <v>0</v>
      </c>
      <c r="J362" s="6">
        <v>43</v>
      </c>
      <c r="K362" s="7">
        <v>0</v>
      </c>
      <c r="L362" s="6">
        <v>9</v>
      </c>
      <c r="M362" s="7">
        <v>1</v>
      </c>
      <c r="N362" s="6">
        <v>-6</v>
      </c>
      <c r="O362" s="7">
        <v>0</v>
      </c>
      <c r="P362" t="s">
        <v>842</v>
      </c>
      <c r="U362" s="48"/>
      <c r="V362" s="7"/>
      <c r="W362" s="6">
        <v>48</v>
      </c>
      <c r="X362" s="6">
        <v>46</v>
      </c>
      <c r="Y362" s="7">
        <f>W362-X362</f>
        <v>2</v>
      </c>
      <c r="Z362" s="6">
        <v>31</v>
      </c>
      <c r="AA362" s="6">
        <v>50</v>
      </c>
      <c r="AB362" s="7">
        <f>Z362-AA362</f>
        <v>-19</v>
      </c>
      <c r="AC362" s="6">
        <v>22</v>
      </c>
      <c r="AD362" s="6">
        <v>70</v>
      </c>
      <c r="AE362" s="7">
        <f>AC362-AD362</f>
        <v>-48</v>
      </c>
      <c r="AF362" s="6"/>
      <c r="AG362" s="6"/>
      <c r="AH362" s="7"/>
      <c r="AI362" s="7"/>
      <c r="AJ362" s="7"/>
      <c r="AK362" s="7"/>
      <c r="AL362" s="4" t="s">
        <v>930</v>
      </c>
      <c r="AR362" s="6">
        <v>33</v>
      </c>
      <c r="AS362" s="6">
        <v>52</v>
      </c>
      <c r="AT362" s="7">
        <f t="shared" si="24"/>
        <v>-19</v>
      </c>
      <c r="AU362" s="4" t="s">
        <v>871</v>
      </c>
      <c r="BC362" t="str">
        <f t="shared" si="22"/>
        <v/>
      </c>
    </row>
    <row r="363" spans="2:55" x14ac:dyDescent="0.25">
      <c r="B363" t="s">
        <v>270</v>
      </c>
      <c r="C363" s="9" t="s">
        <v>488</v>
      </c>
      <c r="D363" s="39">
        <v>40690</v>
      </c>
      <c r="E363">
        <v>1</v>
      </c>
      <c r="F363" t="s">
        <v>886</v>
      </c>
      <c r="G363" s="2" t="s">
        <v>96</v>
      </c>
      <c r="H363" s="6">
        <v>37</v>
      </c>
      <c r="I363" s="7">
        <v>3</v>
      </c>
      <c r="J363" s="6">
        <v>37</v>
      </c>
      <c r="K363" s="7">
        <v>0</v>
      </c>
      <c r="L363" s="6">
        <v>12</v>
      </c>
      <c r="M363" s="7">
        <v>-3</v>
      </c>
      <c r="N363" s="6">
        <v>0</v>
      </c>
      <c r="O363" s="7">
        <v>3</v>
      </c>
      <c r="P363" t="s">
        <v>639</v>
      </c>
      <c r="U363" s="48"/>
      <c r="W363" s="6"/>
      <c r="X363" s="6"/>
      <c r="Y363" s="7"/>
      <c r="Z363" s="6"/>
      <c r="AA363" s="6"/>
      <c r="AB363" s="7"/>
      <c r="AC363" s="6"/>
      <c r="AD363" s="6"/>
      <c r="AE363" s="7"/>
      <c r="AF363" s="6"/>
      <c r="AG363" s="6"/>
      <c r="AH363" s="7"/>
      <c r="AI363" s="7"/>
      <c r="AJ363" s="7"/>
      <c r="AK363" s="7"/>
      <c r="AR363" s="6"/>
      <c r="AS363" s="6"/>
      <c r="AT363" s="7"/>
      <c r="BC363" t="str">
        <f t="shared" si="22"/>
        <v/>
      </c>
    </row>
    <row r="364" spans="2:55" x14ac:dyDescent="0.25">
      <c r="B364" t="s">
        <v>270</v>
      </c>
      <c r="C364" s="9" t="s">
        <v>587</v>
      </c>
      <c r="D364" s="39">
        <v>40693</v>
      </c>
      <c r="F364" t="s">
        <v>821</v>
      </c>
      <c r="G364" s="2" t="s">
        <v>196</v>
      </c>
      <c r="H364" s="6">
        <v>37</v>
      </c>
      <c r="I364" s="7">
        <v>0</v>
      </c>
      <c r="J364" s="6">
        <v>42</v>
      </c>
      <c r="K364" s="7">
        <v>-1</v>
      </c>
      <c r="L364" s="6">
        <v>9</v>
      </c>
      <c r="M364" s="7">
        <v>0</v>
      </c>
      <c r="N364" s="6">
        <v>-5</v>
      </c>
      <c r="O364" s="7">
        <v>1</v>
      </c>
      <c r="P364" t="s">
        <v>842</v>
      </c>
      <c r="U364" s="48"/>
      <c r="W364" s="6"/>
      <c r="X364" s="6"/>
      <c r="Z364" s="6"/>
      <c r="AA364" s="6"/>
      <c r="AC364" s="6"/>
      <c r="AD364" s="6"/>
      <c r="AE364" s="7"/>
      <c r="AF364" s="6"/>
      <c r="AG364" s="6"/>
      <c r="AR364" s="6">
        <v>36</v>
      </c>
      <c r="AS364" s="6">
        <v>54</v>
      </c>
      <c r="AT364" s="7">
        <f t="shared" si="24"/>
        <v>-18</v>
      </c>
      <c r="AU364" s="4" t="s">
        <v>871</v>
      </c>
      <c r="BC364" t="str">
        <f t="shared" si="22"/>
        <v/>
      </c>
    </row>
    <row r="365" spans="2:55" x14ac:dyDescent="0.25">
      <c r="B365" t="s">
        <v>270</v>
      </c>
      <c r="C365" s="9" t="s">
        <v>643</v>
      </c>
      <c r="D365" s="39">
        <v>40694</v>
      </c>
      <c r="F365" t="s">
        <v>821</v>
      </c>
      <c r="G365" s="2" t="s">
        <v>196</v>
      </c>
      <c r="H365" s="6">
        <v>39</v>
      </c>
      <c r="I365" s="7">
        <v>2</v>
      </c>
      <c r="J365" s="6">
        <v>41</v>
      </c>
      <c r="K365" s="7">
        <v>-1</v>
      </c>
      <c r="L365" s="6">
        <v>9</v>
      </c>
      <c r="M365" s="7">
        <v>0</v>
      </c>
      <c r="N365" s="6">
        <v>-2</v>
      </c>
      <c r="O365" s="7">
        <v>3</v>
      </c>
      <c r="P365" t="s">
        <v>842</v>
      </c>
      <c r="U365" s="48"/>
      <c r="W365" s="6"/>
      <c r="X365" s="6"/>
      <c r="Z365" s="6"/>
      <c r="AA365" s="6"/>
      <c r="AC365" s="6"/>
      <c r="AD365" s="6"/>
      <c r="AE365" s="7"/>
      <c r="AF365" s="6"/>
      <c r="AG365" s="6"/>
      <c r="AR365" s="6">
        <v>33</v>
      </c>
      <c r="AS365" s="6">
        <v>53</v>
      </c>
      <c r="AT365" s="7">
        <f t="shared" si="24"/>
        <v>-20</v>
      </c>
      <c r="AU365" s="4" t="s">
        <v>871</v>
      </c>
      <c r="BC365" t="str">
        <f t="shared" si="22"/>
        <v/>
      </c>
    </row>
    <row r="366" spans="2:55" x14ac:dyDescent="0.25">
      <c r="B366" t="s">
        <v>263</v>
      </c>
      <c r="C366" s="9" t="s">
        <v>339</v>
      </c>
      <c r="D366" s="39">
        <v>40695</v>
      </c>
      <c r="F366" t="s">
        <v>821</v>
      </c>
      <c r="G366" s="2" t="s">
        <v>196</v>
      </c>
      <c r="H366" s="6">
        <v>36</v>
      </c>
      <c r="I366" s="7">
        <v>-3</v>
      </c>
      <c r="J366" s="6">
        <v>42</v>
      </c>
      <c r="K366" s="7">
        <v>1</v>
      </c>
      <c r="L366" s="6">
        <v>9</v>
      </c>
      <c r="M366" s="7">
        <v>0</v>
      </c>
      <c r="N366" s="6">
        <v>-6</v>
      </c>
      <c r="O366" s="7">
        <v>-4</v>
      </c>
      <c r="P366" t="s">
        <v>842</v>
      </c>
      <c r="U366" s="48"/>
      <c r="W366" s="6"/>
      <c r="X366" s="6"/>
      <c r="Z366" s="6"/>
      <c r="AA366" s="6"/>
      <c r="AC366" s="6"/>
      <c r="AD366" s="6"/>
      <c r="AE366" s="7"/>
      <c r="AF366" s="6"/>
      <c r="AG366" s="6"/>
      <c r="AR366" s="6">
        <v>31</v>
      </c>
      <c r="AS366" s="6">
        <v>54</v>
      </c>
      <c r="AT366" s="7">
        <f t="shared" si="24"/>
        <v>-23</v>
      </c>
      <c r="AU366" s="4" t="s">
        <v>871</v>
      </c>
      <c r="BC366" t="str">
        <f t="shared" si="22"/>
        <v/>
      </c>
    </row>
    <row r="367" spans="2:55" x14ac:dyDescent="0.25">
      <c r="B367" t="s">
        <v>263</v>
      </c>
      <c r="C367" s="9" t="s">
        <v>571</v>
      </c>
      <c r="D367" s="39">
        <v>40696</v>
      </c>
      <c r="E367">
        <v>5</v>
      </c>
      <c r="F367" t="s">
        <v>821</v>
      </c>
      <c r="G367" s="2" t="s">
        <v>192</v>
      </c>
      <c r="H367" s="6">
        <v>37</v>
      </c>
      <c r="I367" s="7">
        <v>1</v>
      </c>
      <c r="J367" s="6">
        <v>42</v>
      </c>
      <c r="K367" s="7">
        <v>0</v>
      </c>
      <c r="L367" s="6">
        <v>9</v>
      </c>
      <c r="M367" s="7">
        <v>0</v>
      </c>
      <c r="N367" s="6">
        <v>-5</v>
      </c>
      <c r="O367" s="7">
        <v>1</v>
      </c>
      <c r="P367" t="s">
        <v>842</v>
      </c>
      <c r="U367" s="48"/>
      <c r="V367" s="7"/>
      <c r="W367" s="6">
        <v>45</v>
      </c>
      <c r="X367" s="6">
        <v>48</v>
      </c>
      <c r="Y367" s="7">
        <f>W367-X367</f>
        <v>-3</v>
      </c>
      <c r="Z367" s="6">
        <v>32</v>
      </c>
      <c r="AA367" s="6">
        <v>51</v>
      </c>
      <c r="AB367" s="7">
        <f>Z367-AA367</f>
        <v>-19</v>
      </c>
      <c r="AC367" s="6">
        <v>18</v>
      </c>
      <c r="AD367" s="6">
        <v>74</v>
      </c>
      <c r="AE367" s="7">
        <f>AC367-AD367</f>
        <v>-56</v>
      </c>
      <c r="AF367" s="6"/>
      <c r="AG367" s="6"/>
      <c r="AH367" s="7"/>
      <c r="AI367" s="7"/>
      <c r="AJ367" s="7"/>
      <c r="AK367" s="7"/>
      <c r="AL367" s="4" t="s">
        <v>930</v>
      </c>
      <c r="AR367" s="6">
        <v>31</v>
      </c>
      <c r="AS367" s="6">
        <v>54</v>
      </c>
      <c r="AT367" s="7">
        <f t="shared" si="24"/>
        <v>-23</v>
      </c>
      <c r="AU367" s="4" t="s">
        <v>871</v>
      </c>
      <c r="BC367" t="str">
        <f t="shared" si="22"/>
        <v/>
      </c>
    </row>
    <row r="368" spans="2:55" x14ac:dyDescent="0.25">
      <c r="B368" t="s">
        <v>263</v>
      </c>
      <c r="C368" s="9" t="s">
        <v>968</v>
      </c>
      <c r="D368" s="39">
        <v>40697</v>
      </c>
      <c r="F368" t="s">
        <v>903</v>
      </c>
      <c r="G368" s="2"/>
      <c r="H368" s="6">
        <v>35</v>
      </c>
      <c r="I368" s="7">
        <v>0</v>
      </c>
      <c r="J368" s="6">
        <v>38</v>
      </c>
      <c r="K368" s="7">
        <v>0</v>
      </c>
      <c r="L368" s="6">
        <v>9</v>
      </c>
      <c r="M368" s="7">
        <v>0</v>
      </c>
      <c r="N368" s="6">
        <v>-3</v>
      </c>
      <c r="O368" s="7">
        <v>0</v>
      </c>
      <c r="P368" s="3" t="s">
        <v>842</v>
      </c>
      <c r="U368" s="48"/>
      <c r="AE368" s="7"/>
      <c r="AF368" s="6"/>
      <c r="AG368" s="6"/>
      <c r="BC368" t="str">
        <f t="shared" ref="BC368:BC399" si="25">IF($F368="ICM",$L368,"")</f>
        <v/>
      </c>
    </row>
    <row r="369" spans="2:55" x14ac:dyDescent="0.25">
      <c r="B369" t="s">
        <v>263</v>
      </c>
      <c r="C369" s="9" t="s">
        <v>572</v>
      </c>
      <c r="D369" s="39">
        <v>40699</v>
      </c>
      <c r="F369" t="s">
        <v>821</v>
      </c>
      <c r="G369" s="2" t="s">
        <v>196</v>
      </c>
      <c r="H369" s="6">
        <v>37</v>
      </c>
      <c r="I369" s="7">
        <v>0</v>
      </c>
      <c r="J369" s="6">
        <v>43</v>
      </c>
      <c r="K369" s="7">
        <v>1</v>
      </c>
      <c r="L369" s="6">
        <v>9</v>
      </c>
      <c r="M369" s="7">
        <v>0</v>
      </c>
      <c r="N369" s="6">
        <v>-6</v>
      </c>
      <c r="O369" s="7">
        <v>-1</v>
      </c>
      <c r="P369" t="s">
        <v>842</v>
      </c>
      <c r="U369" s="48"/>
      <c r="W369" s="6"/>
      <c r="X369" s="6"/>
      <c r="Z369" s="6"/>
      <c r="AA369" s="6"/>
      <c r="AC369" s="6"/>
      <c r="AD369" s="6"/>
      <c r="AE369" s="7"/>
      <c r="AF369" s="6"/>
      <c r="AG369" s="6"/>
      <c r="AR369" s="6">
        <v>30</v>
      </c>
      <c r="AS369" s="6">
        <v>54</v>
      </c>
      <c r="AT369" s="7">
        <f>AR369-AS369</f>
        <v>-24</v>
      </c>
      <c r="AU369" s="4" t="s">
        <v>871</v>
      </c>
      <c r="BC369" t="str">
        <f t="shared" si="25"/>
        <v/>
      </c>
    </row>
    <row r="370" spans="2:55" x14ac:dyDescent="0.25">
      <c r="B370" t="s">
        <v>263</v>
      </c>
      <c r="C370" s="9" t="s">
        <v>593</v>
      </c>
      <c r="D370" s="39">
        <v>40700</v>
      </c>
      <c r="F370" t="s">
        <v>821</v>
      </c>
      <c r="G370" s="2" t="s">
        <v>196</v>
      </c>
      <c r="H370" s="6">
        <v>36</v>
      </c>
      <c r="I370" s="7">
        <v>-1</v>
      </c>
      <c r="J370" s="6">
        <v>44</v>
      </c>
      <c r="K370" s="7">
        <v>1</v>
      </c>
      <c r="L370" s="6">
        <v>8</v>
      </c>
      <c r="M370" s="7">
        <v>-1</v>
      </c>
      <c r="N370" s="6">
        <v>-8</v>
      </c>
      <c r="O370" s="7">
        <v>-2</v>
      </c>
      <c r="P370" t="s">
        <v>842</v>
      </c>
      <c r="U370" s="48"/>
      <c r="W370" s="6"/>
      <c r="X370" s="6"/>
      <c r="Z370" s="6"/>
      <c r="AA370" s="6"/>
      <c r="AC370" s="6"/>
      <c r="AD370" s="6"/>
      <c r="AE370" s="7"/>
      <c r="AF370" s="6"/>
      <c r="AG370" s="6"/>
      <c r="AR370" s="6">
        <v>32</v>
      </c>
      <c r="AS370" s="6">
        <v>53</v>
      </c>
      <c r="AT370" s="7">
        <f>AR370-AS370</f>
        <v>-21</v>
      </c>
      <c r="AU370" s="4" t="s">
        <v>871</v>
      </c>
      <c r="BC370" t="str">
        <f t="shared" si="25"/>
        <v/>
      </c>
    </row>
    <row r="371" spans="2:55" x14ac:dyDescent="0.25">
      <c r="B371" t="s">
        <v>263</v>
      </c>
      <c r="C371" s="9" t="s">
        <v>647</v>
      </c>
      <c r="D371" s="39">
        <v>40701</v>
      </c>
      <c r="F371" t="s">
        <v>821</v>
      </c>
      <c r="G371" s="2" t="s">
        <v>196</v>
      </c>
      <c r="H371" s="6">
        <v>37</v>
      </c>
      <c r="I371" s="7">
        <v>1</v>
      </c>
      <c r="J371" s="6">
        <v>42</v>
      </c>
      <c r="K371" s="7">
        <v>-2</v>
      </c>
      <c r="L371" s="6">
        <v>9</v>
      </c>
      <c r="M371" s="7">
        <v>1</v>
      </c>
      <c r="N371" s="6">
        <v>-5</v>
      </c>
      <c r="O371" s="7">
        <v>3</v>
      </c>
      <c r="P371" t="s">
        <v>842</v>
      </c>
      <c r="U371" s="48"/>
      <c r="AE371" s="7"/>
      <c r="AF371" s="6"/>
      <c r="AG371" s="6"/>
      <c r="AM371" s="9" t="s">
        <v>948</v>
      </c>
      <c r="AN371" s="9" t="s">
        <v>628</v>
      </c>
      <c r="AO371" s="9" t="s">
        <v>366</v>
      </c>
      <c r="AR371" s="6">
        <v>32</v>
      </c>
      <c r="AS371" s="6">
        <v>53</v>
      </c>
      <c r="AT371" s="7">
        <f>AR371-AS371</f>
        <v>-21</v>
      </c>
      <c r="AU371" s="4" t="s">
        <v>871</v>
      </c>
      <c r="BC371" t="str">
        <f t="shared" si="25"/>
        <v/>
      </c>
    </row>
    <row r="372" spans="2:55" x14ac:dyDescent="0.25">
      <c r="B372" t="s">
        <v>263</v>
      </c>
      <c r="C372" s="9" t="s">
        <v>419</v>
      </c>
      <c r="D372" s="39">
        <v>40702</v>
      </c>
      <c r="F372" t="s">
        <v>821</v>
      </c>
      <c r="G372" s="2" t="s">
        <v>196</v>
      </c>
      <c r="H372" s="6">
        <v>37</v>
      </c>
      <c r="I372" s="7">
        <v>0</v>
      </c>
      <c r="J372" s="6">
        <v>43</v>
      </c>
      <c r="K372" s="7">
        <v>1</v>
      </c>
      <c r="L372" s="6">
        <v>8</v>
      </c>
      <c r="M372" s="7">
        <v>-1</v>
      </c>
      <c r="N372" s="6">
        <v>-6</v>
      </c>
      <c r="O372" s="7">
        <v>-1</v>
      </c>
      <c r="P372" t="s">
        <v>842</v>
      </c>
      <c r="U372" s="48"/>
      <c r="W372" s="6"/>
      <c r="X372" s="6"/>
      <c r="Z372" s="6"/>
      <c r="AA372" s="6"/>
      <c r="AC372" s="6"/>
      <c r="AD372" s="6"/>
      <c r="AE372" s="7"/>
      <c r="AF372" s="6"/>
      <c r="AG372" s="6"/>
      <c r="AR372" s="6">
        <v>31</v>
      </c>
      <c r="AS372" s="6">
        <v>55</v>
      </c>
      <c r="AT372" s="7">
        <f>AR372-AS372</f>
        <v>-24</v>
      </c>
      <c r="AU372" s="4" t="s">
        <v>871</v>
      </c>
      <c r="BC372" t="str">
        <f t="shared" si="25"/>
        <v/>
      </c>
    </row>
    <row r="373" spans="2:55" x14ac:dyDescent="0.25">
      <c r="B373" t="s">
        <v>263</v>
      </c>
      <c r="C373" s="9" t="s">
        <v>669</v>
      </c>
      <c r="D373" s="39">
        <v>40703</v>
      </c>
      <c r="E373">
        <v>12</v>
      </c>
      <c r="F373" t="s">
        <v>821</v>
      </c>
      <c r="G373" s="2" t="s">
        <v>192</v>
      </c>
      <c r="H373" s="6">
        <v>37</v>
      </c>
      <c r="I373" s="7">
        <v>0</v>
      </c>
      <c r="J373" s="6">
        <v>42</v>
      </c>
      <c r="K373" s="7">
        <v>-1</v>
      </c>
      <c r="L373" s="6">
        <v>9</v>
      </c>
      <c r="M373" s="7">
        <v>1</v>
      </c>
      <c r="N373" s="6">
        <v>-5</v>
      </c>
      <c r="O373" s="7">
        <v>1</v>
      </c>
      <c r="P373" t="s">
        <v>842</v>
      </c>
      <c r="U373" s="48"/>
      <c r="V373" s="7"/>
      <c r="W373" s="6">
        <v>44</v>
      </c>
      <c r="X373" s="6">
        <v>50</v>
      </c>
      <c r="Y373" s="7">
        <f>W373-X373</f>
        <v>-6</v>
      </c>
      <c r="Z373" s="6">
        <v>30</v>
      </c>
      <c r="AA373" s="6">
        <v>53</v>
      </c>
      <c r="AB373" s="7">
        <f>Z373-AA373</f>
        <v>-23</v>
      </c>
      <c r="AC373" s="6">
        <v>21</v>
      </c>
      <c r="AD373" s="6">
        <v>70</v>
      </c>
      <c r="AE373" s="7">
        <f>AC373-AD373</f>
        <v>-49</v>
      </c>
      <c r="AF373" s="6"/>
      <c r="AG373" s="6"/>
      <c r="AH373" s="7"/>
      <c r="AI373" s="7"/>
      <c r="AJ373" s="7"/>
      <c r="AK373" s="7"/>
      <c r="AL373" s="4" t="s">
        <v>930</v>
      </c>
      <c r="AR373" s="6">
        <v>31</v>
      </c>
      <c r="AS373" s="6">
        <v>55</v>
      </c>
      <c r="AT373" s="7">
        <f t="shared" ref="AT373:AT386" si="26">AR373-AS373</f>
        <v>-24</v>
      </c>
      <c r="AU373" s="4" t="s">
        <v>871</v>
      </c>
      <c r="BC373" t="str">
        <f t="shared" si="25"/>
        <v/>
      </c>
    </row>
    <row r="374" spans="2:55" x14ac:dyDescent="0.25">
      <c r="B374" t="s">
        <v>263</v>
      </c>
      <c r="C374" s="9" t="s">
        <v>655</v>
      </c>
      <c r="D374" s="39">
        <v>40704</v>
      </c>
      <c r="E374">
        <v>14</v>
      </c>
      <c r="F374" t="s">
        <v>830</v>
      </c>
      <c r="G374" s="2" t="s">
        <v>224</v>
      </c>
      <c r="H374" s="6">
        <v>39</v>
      </c>
      <c r="I374" s="7">
        <v>2</v>
      </c>
      <c r="J374" s="6">
        <v>40</v>
      </c>
      <c r="K374" s="7">
        <v>1</v>
      </c>
      <c r="L374" s="6">
        <v>9</v>
      </c>
      <c r="M374" s="7">
        <v>-2</v>
      </c>
      <c r="N374" s="6">
        <v>-1</v>
      </c>
      <c r="O374" s="7">
        <v>1</v>
      </c>
      <c r="P374" t="s">
        <v>639</v>
      </c>
      <c r="U374" s="48"/>
      <c r="W374" s="6"/>
      <c r="X374" s="6"/>
      <c r="Z374" s="6"/>
      <c r="AA374" s="6"/>
      <c r="AC374" s="6"/>
      <c r="AD374" s="6"/>
      <c r="AE374" s="7"/>
      <c r="AF374" s="6"/>
      <c r="AG374" s="6"/>
      <c r="AR374" s="6"/>
      <c r="AS374" s="6"/>
      <c r="AT374" s="7"/>
      <c r="BC374" t="str">
        <f t="shared" si="25"/>
        <v/>
      </c>
    </row>
    <row r="375" spans="2:55" x14ac:dyDescent="0.25">
      <c r="B375" t="s">
        <v>263</v>
      </c>
      <c r="C375" s="9" t="s">
        <v>340</v>
      </c>
      <c r="D375" s="39">
        <v>40706</v>
      </c>
      <c r="F375" t="s">
        <v>821</v>
      </c>
      <c r="G375" s="2" t="s">
        <v>196</v>
      </c>
      <c r="H375" s="6">
        <v>37</v>
      </c>
      <c r="I375" s="7">
        <v>0</v>
      </c>
      <c r="J375" s="6">
        <v>42</v>
      </c>
      <c r="K375" s="7">
        <v>0</v>
      </c>
      <c r="L375" s="6">
        <v>10</v>
      </c>
      <c r="M375" s="7">
        <v>1</v>
      </c>
      <c r="N375" s="6">
        <v>-5</v>
      </c>
      <c r="O375" s="7">
        <v>0</v>
      </c>
      <c r="P375" t="s">
        <v>842</v>
      </c>
      <c r="U375" s="48"/>
      <c r="W375" s="6"/>
      <c r="X375" s="6"/>
      <c r="Y375" s="7"/>
      <c r="Z375" s="6"/>
      <c r="AA375" s="6"/>
      <c r="AB375" s="7"/>
      <c r="AC375" s="6"/>
      <c r="AD375" s="6"/>
      <c r="AE375" s="7"/>
      <c r="AF375" s="6"/>
      <c r="AG375" s="6"/>
      <c r="AH375" s="7"/>
      <c r="AI375" s="7"/>
      <c r="AJ375" s="7"/>
      <c r="AK375" s="7"/>
      <c r="AR375" s="6">
        <v>32</v>
      </c>
      <c r="AS375" s="6">
        <v>54</v>
      </c>
      <c r="AT375" s="7">
        <f t="shared" si="26"/>
        <v>-22</v>
      </c>
      <c r="AU375" s="4" t="s">
        <v>871</v>
      </c>
      <c r="BC375" t="str">
        <f t="shared" si="25"/>
        <v/>
      </c>
    </row>
    <row r="376" spans="2:55" x14ac:dyDescent="0.25">
      <c r="B376" t="s">
        <v>263</v>
      </c>
      <c r="C376" s="9" t="s">
        <v>594</v>
      </c>
      <c r="D376" s="39">
        <v>40707</v>
      </c>
      <c r="F376" t="s">
        <v>821</v>
      </c>
      <c r="G376" s="2" t="s">
        <v>196</v>
      </c>
      <c r="H376" s="6">
        <v>37</v>
      </c>
      <c r="I376" s="7">
        <v>0</v>
      </c>
      <c r="J376" s="6">
        <v>42</v>
      </c>
      <c r="K376" s="7">
        <v>0</v>
      </c>
      <c r="L376" s="6">
        <v>10</v>
      </c>
      <c r="M376" s="7">
        <v>0</v>
      </c>
      <c r="N376" s="6">
        <v>-5</v>
      </c>
      <c r="O376" s="7">
        <v>0</v>
      </c>
      <c r="P376" t="s">
        <v>842</v>
      </c>
      <c r="U376" s="48"/>
      <c r="W376" s="6"/>
      <c r="X376" s="6"/>
      <c r="Y376" s="7"/>
      <c r="Z376" s="6"/>
      <c r="AA376" s="6"/>
      <c r="AB376" s="7"/>
      <c r="AC376" s="6"/>
      <c r="AD376" s="6"/>
      <c r="AE376" s="7"/>
      <c r="AF376" s="6"/>
      <c r="AG376" s="6"/>
      <c r="AH376" s="7"/>
      <c r="AI376" s="7"/>
      <c r="AJ376" s="7"/>
      <c r="AK376" s="7"/>
      <c r="AR376" s="6">
        <v>28</v>
      </c>
      <c r="AS376" s="6">
        <v>56</v>
      </c>
      <c r="AT376" s="7">
        <f t="shared" si="26"/>
        <v>-28</v>
      </c>
      <c r="AU376" s="4" t="s">
        <v>871</v>
      </c>
      <c r="BC376" t="str">
        <f t="shared" si="25"/>
        <v/>
      </c>
    </row>
    <row r="377" spans="2:55" x14ac:dyDescent="0.25">
      <c r="B377" t="s">
        <v>263</v>
      </c>
      <c r="C377" s="9" t="s">
        <v>692</v>
      </c>
      <c r="D377" s="39">
        <v>40708</v>
      </c>
      <c r="F377" t="s">
        <v>821</v>
      </c>
      <c r="G377" s="2" t="s">
        <v>196</v>
      </c>
      <c r="H377" s="6">
        <v>36</v>
      </c>
      <c r="I377" s="7">
        <v>-1</v>
      </c>
      <c r="J377" s="6">
        <v>42</v>
      </c>
      <c r="K377" s="7">
        <v>0</v>
      </c>
      <c r="L377" s="6">
        <v>9</v>
      </c>
      <c r="M377" s="7">
        <v>-1</v>
      </c>
      <c r="N377" s="6">
        <v>-6</v>
      </c>
      <c r="O377" s="7">
        <v>-1</v>
      </c>
      <c r="P377" t="s">
        <v>842</v>
      </c>
      <c r="U377" s="48"/>
      <c r="W377" s="6"/>
      <c r="X377" s="6"/>
      <c r="Y377" s="7"/>
      <c r="Z377" s="6"/>
      <c r="AA377" s="6"/>
      <c r="AB377" s="7"/>
      <c r="AC377" s="6"/>
      <c r="AD377" s="6"/>
      <c r="AE377" s="7"/>
      <c r="AF377" s="6"/>
      <c r="AG377" s="6"/>
      <c r="AH377" s="7"/>
      <c r="AI377" s="7"/>
      <c r="AJ377" s="7"/>
      <c r="AK377" s="7"/>
      <c r="AR377" s="6">
        <v>28</v>
      </c>
      <c r="AS377" s="6">
        <v>57</v>
      </c>
      <c r="AT377" s="7">
        <f t="shared" si="26"/>
        <v>-29</v>
      </c>
      <c r="AU377" s="4" t="s">
        <v>871</v>
      </c>
      <c r="BC377" t="str">
        <f t="shared" si="25"/>
        <v/>
      </c>
    </row>
    <row r="378" spans="2:55" x14ac:dyDescent="0.25">
      <c r="B378" t="s">
        <v>263</v>
      </c>
      <c r="C378" s="9" t="s">
        <v>624</v>
      </c>
      <c r="D378" s="39">
        <v>40709</v>
      </c>
      <c r="F378" t="s">
        <v>821</v>
      </c>
      <c r="G378" s="2" t="s">
        <v>196</v>
      </c>
      <c r="H378" s="6">
        <v>37</v>
      </c>
      <c r="I378" s="7">
        <v>1</v>
      </c>
      <c r="J378" s="6">
        <v>43</v>
      </c>
      <c r="K378" s="7">
        <v>1</v>
      </c>
      <c r="L378" s="6">
        <v>9</v>
      </c>
      <c r="M378" s="7">
        <v>0</v>
      </c>
      <c r="N378" s="6">
        <v>-6</v>
      </c>
      <c r="O378" s="7">
        <v>0</v>
      </c>
      <c r="P378" t="s">
        <v>842</v>
      </c>
      <c r="U378" s="48"/>
      <c r="W378" s="6"/>
      <c r="X378" s="6"/>
      <c r="Y378" s="7"/>
      <c r="Z378" s="6"/>
      <c r="AA378" s="6"/>
      <c r="AB378" s="7"/>
      <c r="AC378" s="6"/>
      <c r="AD378" s="6"/>
      <c r="AE378" s="7"/>
      <c r="AF378" s="6"/>
      <c r="AG378" s="6"/>
      <c r="AH378" s="7"/>
      <c r="AI378" s="7"/>
      <c r="AJ378" s="7"/>
      <c r="AK378" s="7"/>
      <c r="AR378" s="6">
        <v>29</v>
      </c>
      <c r="AS378" s="6">
        <v>55</v>
      </c>
      <c r="AT378" s="7">
        <f t="shared" si="26"/>
        <v>-26</v>
      </c>
      <c r="AU378" s="4" t="s">
        <v>871</v>
      </c>
      <c r="BC378" t="str">
        <f t="shared" si="25"/>
        <v/>
      </c>
    </row>
    <row r="379" spans="2:55" x14ac:dyDescent="0.25">
      <c r="B379" t="s">
        <v>263</v>
      </c>
      <c r="C379" s="9" t="s">
        <v>624</v>
      </c>
      <c r="D379" s="39">
        <v>40709</v>
      </c>
      <c r="E379">
        <v>19</v>
      </c>
      <c r="F379" t="s">
        <v>886</v>
      </c>
      <c r="G379" s="2" t="s">
        <v>915</v>
      </c>
      <c r="H379" s="6">
        <v>37</v>
      </c>
      <c r="I379" s="7">
        <v>-1</v>
      </c>
      <c r="J379" s="6">
        <v>37</v>
      </c>
      <c r="K379" s="7">
        <v>-1</v>
      </c>
      <c r="L379" s="6">
        <v>11</v>
      </c>
      <c r="M379" s="7">
        <v>0</v>
      </c>
      <c r="N379" s="6">
        <v>0</v>
      </c>
      <c r="O379" s="7">
        <v>1</v>
      </c>
      <c r="P379" t="s">
        <v>842</v>
      </c>
      <c r="U379" s="48"/>
      <c r="W379" s="6">
        <v>37</v>
      </c>
      <c r="X379" s="6">
        <v>44</v>
      </c>
      <c r="Y379" s="7">
        <f>W379-X379</f>
        <v>-7</v>
      </c>
      <c r="Z379" s="6">
        <v>18</v>
      </c>
      <c r="AA379" s="6">
        <v>45</v>
      </c>
      <c r="AB379" s="7">
        <f>Z379-AA379</f>
        <v>-27</v>
      </c>
      <c r="AC379" s="6">
        <v>20</v>
      </c>
      <c r="AD379" s="6">
        <v>57</v>
      </c>
      <c r="AE379" s="7">
        <f>AC379-AD379</f>
        <v>-37</v>
      </c>
      <c r="AF379" s="6"/>
      <c r="AG379" s="6"/>
      <c r="AH379" s="7"/>
      <c r="AI379" s="7"/>
      <c r="AJ379" s="7"/>
      <c r="AK379" s="7"/>
      <c r="AL379" s="4" t="s">
        <v>952</v>
      </c>
      <c r="AR379" s="6"/>
      <c r="AS379" s="6"/>
      <c r="AT379" s="7"/>
      <c r="BC379" t="str">
        <f t="shared" si="25"/>
        <v/>
      </c>
    </row>
    <row r="380" spans="2:55" x14ac:dyDescent="0.25">
      <c r="B380" t="s">
        <v>263</v>
      </c>
      <c r="C380" s="9" t="s">
        <v>640</v>
      </c>
      <c r="D380" s="39">
        <v>40710</v>
      </c>
      <c r="E380">
        <v>19</v>
      </c>
      <c r="F380" t="s">
        <v>821</v>
      </c>
      <c r="G380" s="2" t="s">
        <v>192</v>
      </c>
      <c r="H380" s="6">
        <v>37</v>
      </c>
      <c r="I380" s="7">
        <v>0</v>
      </c>
      <c r="J380" s="6">
        <v>42</v>
      </c>
      <c r="K380" s="7">
        <v>-1</v>
      </c>
      <c r="L380" s="6">
        <v>10</v>
      </c>
      <c r="M380" s="7">
        <v>1</v>
      </c>
      <c r="N380" s="6">
        <v>-5</v>
      </c>
      <c r="O380" s="7">
        <v>1</v>
      </c>
      <c r="P380" t="s">
        <v>842</v>
      </c>
      <c r="U380" s="48"/>
      <c r="V380" s="7"/>
      <c r="W380" s="6">
        <v>44</v>
      </c>
      <c r="X380" s="6">
        <v>48</v>
      </c>
      <c r="Y380" s="7">
        <f>W380-X380</f>
        <v>-4</v>
      </c>
      <c r="Z380" s="6">
        <v>26</v>
      </c>
      <c r="AA380" s="6">
        <v>58</v>
      </c>
      <c r="AB380" s="7">
        <f>Z380-AA380</f>
        <v>-32</v>
      </c>
      <c r="AC380" s="6">
        <v>22</v>
      </c>
      <c r="AD380" s="6">
        <v>68</v>
      </c>
      <c r="AE380" s="7">
        <f>AC380-AD380</f>
        <v>-46</v>
      </c>
      <c r="AF380" s="6"/>
      <c r="AG380" s="6"/>
      <c r="AH380" s="7"/>
      <c r="AI380" s="7"/>
      <c r="AJ380" s="7"/>
      <c r="AK380" s="7"/>
      <c r="AL380" s="4" t="s">
        <v>930</v>
      </c>
      <c r="AR380" s="6">
        <v>31</v>
      </c>
      <c r="AS380" s="6">
        <v>54</v>
      </c>
      <c r="AT380" s="7">
        <f t="shared" si="26"/>
        <v>-23</v>
      </c>
      <c r="AU380" s="4" t="s">
        <v>871</v>
      </c>
      <c r="BC380" t="str">
        <f t="shared" si="25"/>
        <v/>
      </c>
    </row>
    <row r="381" spans="2:55" x14ac:dyDescent="0.25">
      <c r="B381" t="s">
        <v>263</v>
      </c>
      <c r="C381" s="9" t="s">
        <v>523</v>
      </c>
      <c r="D381" s="39">
        <v>40711</v>
      </c>
      <c r="E381">
        <v>23</v>
      </c>
      <c r="F381" t="s">
        <v>577</v>
      </c>
      <c r="G381" s="2" t="s">
        <v>164</v>
      </c>
      <c r="H381" s="6">
        <v>37</v>
      </c>
      <c r="I381" s="7">
        <v>2</v>
      </c>
      <c r="J381" s="6">
        <v>39</v>
      </c>
      <c r="K381" s="7">
        <v>-3</v>
      </c>
      <c r="L381" s="6">
        <v>11</v>
      </c>
      <c r="M381" s="7">
        <v>1</v>
      </c>
      <c r="N381" s="6">
        <v>-2</v>
      </c>
      <c r="O381" s="7">
        <v>5</v>
      </c>
      <c r="P381" t="s">
        <v>639</v>
      </c>
      <c r="Q381" t="s">
        <v>840</v>
      </c>
      <c r="U381" s="48"/>
      <c r="W381" s="6">
        <v>45</v>
      </c>
      <c r="X381" s="6">
        <v>47</v>
      </c>
      <c r="Y381" s="7">
        <f>W381-X381</f>
        <v>-2</v>
      </c>
      <c r="Z381" s="6">
        <v>34</v>
      </c>
      <c r="AA381" s="6">
        <v>48</v>
      </c>
      <c r="AB381" s="7">
        <f>Z381-AA381</f>
        <v>-14</v>
      </c>
      <c r="AC381" s="6">
        <v>32</v>
      </c>
      <c r="AD381" s="6">
        <v>58</v>
      </c>
      <c r="AE381" s="7">
        <f>AC381-AD381</f>
        <v>-26</v>
      </c>
      <c r="AF381" s="6"/>
      <c r="AG381" s="6"/>
      <c r="AH381" s="7"/>
      <c r="AI381" s="7"/>
      <c r="AJ381" s="7"/>
      <c r="AK381" s="7"/>
      <c r="AL381" s="4" t="s">
        <v>936</v>
      </c>
      <c r="AR381" s="6">
        <v>36</v>
      </c>
      <c r="AS381" s="6">
        <v>54</v>
      </c>
      <c r="AT381" s="7">
        <f>AR381-AS381</f>
        <v>-18</v>
      </c>
      <c r="AU381" s="4" t="s">
        <v>937</v>
      </c>
      <c r="BC381" t="str">
        <f t="shared" si="25"/>
        <v/>
      </c>
    </row>
    <row r="382" spans="2:55" x14ac:dyDescent="0.25">
      <c r="B382" t="s">
        <v>263</v>
      </c>
      <c r="C382" s="9" t="s">
        <v>523</v>
      </c>
      <c r="D382" s="39">
        <v>40711</v>
      </c>
      <c r="E382">
        <v>21</v>
      </c>
      <c r="F382" t="s">
        <v>678</v>
      </c>
      <c r="G382" s="2" t="s">
        <v>82</v>
      </c>
      <c r="H382" s="6">
        <v>37</v>
      </c>
      <c r="I382" s="7">
        <v>1</v>
      </c>
      <c r="J382" s="6">
        <v>39</v>
      </c>
      <c r="K382" s="7">
        <v>2</v>
      </c>
      <c r="L382" s="6">
        <v>12</v>
      </c>
      <c r="M382" s="7">
        <v>-3</v>
      </c>
      <c r="N382" s="6">
        <v>-2</v>
      </c>
      <c r="O382" s="7">
        <v>-1</v>
      </c>
      <c r="P382" t="s">
        <v>639</v>
      </c>
      <c r="U382" s="48"/>
      <c r="W382" s="6">
        <v>42</v>
      </c>
      <c r="X382" s="6">
        <v>47</v>
      </c>
      <c r="Y382" s="7">
        <f>W382-X382</f>
        <v>-5</v>
      </c>
      <c r="Z382" s="6">
        <v>28</v>
      </c>
      <c r="AA382" s="6">
        <v>49</v>
      </c>
      <c r="AB382" s="7">
        <f>Z382-AA382</f>
        <v>-21</v>
      </c>
      <c r="AC382" s="6">
        <v>34</v>
      </c>
      <c r="AD382" s="6">
        <v>54</v>
      </c>
      <c r="AE382" s="7">
        <f>AC382-AD382</f>
        <v>-20</v>
      </c>
      <c r="AF382" s="6"/>
      <c r="AG382" s="6"/>
      <c r="AH382" s="7"/>
      <c r="AI382" s="7"/>
      <c r="AJ382" s="7"/>
      <c r="AK382" s="7"/>
      <c r="AL382" s="4" t="s">
        <v>964</v>
      </c>
      <c r="AR382" s="6">
        <v>35</v>
      </c>
      <c r="AS382" s="6">
        <v>50</v>
      </c>
      <c r="AT382" s="7">
        <f>AR382-AS382</f>
        <v>-15</v>
      </c>
      <c r="AU382" s="4" t="s">
        <v>964</v>
      </c>
    </row>
    <row r="383" spans="2:55" x14ac:dyDescent="0.25">
      <c r="B383" t="s">
        <v>263</v>
      </c>
      <c r="C383" s="9" t="s">
        <v>641</v>
      </c>
      <c r="D383" s="39">
        <v>40713</v>
      </c>
      <c r="F383" t="s">
        <v>821</v>
      </c>
      <c r="G383" s="2" t="s">
        <v>196</v>
      </c>
      <c r="H383" s="6">
        <v>37</v>
      </c>
      <c r="I383" s="7">
        <v>0</v>
      </c>
      <c r="J383" s="6">
        <v>43</v>
      </c>
      <c r="K383" s="7">
        <v>1</v>
      </c>
      <c r="L383" s="6">
        <v>9</v>
      </c>
      <c r="M383" s="7">
        <v>-1</v>
      </c>
      <c r="N383" s="6">
        <v>-6</v>
      </c>
      <c r="O383" s="7">
        <v>-1</v>
      </c>
      <c r="P383" t="s">
        <v>842</v>
      </c>
      <c r="U383" s="48"/>
      <c r="AE383" s="7"/>
      <c r="AF383" s="6"/>
      <c r="AG383" s="6"/>
      <c r="AR383" s="6">
        <v>29</v>
      </c>
      <c r="AS383" s="6">
        <v>55</v>
      </c>
      <c r="AT383" s="7">
        <f t="shared" si="26"/>
        <v>-26</v>
      </c>
      <c r="AU383" s="4" t="s">
        <v>871</v>
      </c>
      <c r="BC383" t="str">
        <f t="shared" si="25"/>
        <v/>
      </c>
    </row>
    <row r="384" spans="2:55" x14ac:dyDescent="0.25">
      <c r="B384" t="s">
        <v>263</v>
      </c>
      <c r="C384" s="9" t="s">
        <v>598</v>
      </c>
      <c r="D384" s="39">
        <v>40714</v>
      </c>
      <c r="F384" t="s">
        <v>821</v>
      </c>
      <c r="G384" s="2" t="s">
        <v>196</v>
      </c>
      <c r="H384" s="6">
        <v>37</v>
      </c>
      <c r="I384" s="7">
        <v>0</v>
      </c>
      <c r="J384" s="6">
        <v>42</v>
      </c>
      <c r="K384" s="7">
        <v>-1</v>
      </c>
      <c r="L384" s="6">
        <v>8</v>
      </c>
      <c r="M384" s="7">
        <v>-1</v>
      </c>
      <c r="N384" s="6">
        <v>-5</v>
      </c>
      <c r="O384" s="7">
        <v>1</v>
      </c>
      <c r="P384" t="s">
        <v>842</v>
      </c>
      <c r="U384" s="48"/>
      <c r="W384" s="6"/>
      <c r="X384" s="6"/>
      <c r="Y384" s="7"/>
      <c r="Z384" s="6"/>
      <c r="AA384" s="6"/>
      <c r="AB384" s="7"/>
      <c r="AC384" s="6"/>
      <c r="AD384" s="6"/>
      <c r="AE384" s="7"/>
      <c r="AF384" s="6"/>
      <c r="AG384" s="6"/>
      <c r="AH384" s="7"/>
      <c r="AI384" s="7"/>
      <c r="AJ384" s="7"/>
      <c r="AK384" s="7"/>
      <c r="AR384" s="6">
        <v>29</v>
      </c>
      <c r="AS384" s="6">
        <v>57</v>
      </c>
      <c r="AT384" s="7">
        <f t="shared" si="26"/>
        <v>-28</v>
      </c>
      <c r="AU384" s="4" t="s">
        <v>871</v>
      </c>
      <c r="BC384" t="str">
        <f t="shared" si="25"/>
        <v/>
      </c>
    </row>
    <row r="385" spans="2:55" x14ac:dyDescent="0.25">
      <c r="B385" t="s">
        <v>263</v>
      </c>
      <c r="C385" s="9" t="s">
        <v>434</v>
      </c>
      <c r="D385" s="39">
        <v>40715</v>
      </c>
      <c r="F385" t="s">
        <v>821</v>
      </c>
      <c r="G385" s="2" t="s">
        <v>196</v>
      </c>
      <c r="H385" s="6">
        <v>36</v>
      </c>
      <c r="I385" s="7">
        <v>-1</v>
      </c>
      <c r="J385" s="6">
        <v>42</v>
      </c>
      <c r="K385" s="7">
        <v>0</v>
      </c>
      <c r="L385" s="6">
        <v>9</v>
      </c>
      <c r="M385" s="7">
        <v>1</v>
      </c>
      <c r="N385" s="6">
        <v>-6</v>
      </c>
      <c r="O385" s="7">
        <v>-1</v>
      </c>
      <c r="P385" t="s">
        <v>842</v>
      </c>
      <c r="U385" s="48"/>
      <c r="W385" s="6"/>
      <c r="X385" s="6"/>
      <c r="Y385" s="7"/>
      <c r="Z385" s="6"/>
      <c r="AA385" s="6"/>
      <c r="AB385" s="7"/>
      <c r="AC385" s="6"/>
      <c r="AD385" s="6"/>
      <c r="AE385" s="7"/>
      <c r="AF385" s="6"/>
      <c r="AG385" s="6"/>
      <c r="AH385" s="7"/>
      <c r="AI385" s="7"/>
      <c r="AJ385" s="7"/>
      <c r="AK385" s="7"/>
      <c r="AM385" s="9" t="s">
        <v>953</v>
      </c>
      <c r="AN385" s="9" t="s">
        <v>369</v>
      </c>
      <c r="AO385" s="9" t="s">
        <v>316</v>
      </c>
      <c r="AR385" s="6">
        <v>30</v>
      </c>
      <c r="AS385" s="6">
        <v>55</v>
      </c>
      <c r="AT385" s="7">
        <f t="shared" si="26"/>
        <v>-25</v>
      </c>
      <c r="AU385" s="4" t="s">
        <v>871</v>
      </c>
      <c r="BC385" t="str">
        <f t="shared" si="25"/>
        <v/>
      </c>
    </row>
    <row r="386" spans="2:55" x14ac:dyDescent="0.25">
      <c r="B386" t="s">
        <v>263</v>
      </c>
      <c r="C386" s="9" t="s">
        <v>675</v>
      </c>
      <c r="D386" s="39">
        <v>40716</v>
      </c>
      <c r="F386" t="s">
        <v>821</v>
      </c>
      <c r="G386" s="2" t="s">
        <v>196</v>
      </c>
      <c r="H386" s="6">
        <v>37</v>
      </c>
      <c r="I386" s="7">
        <v>1</v>
      </c>
      <c r="J386" s="6">
        <v>42</v>
      </c>
      <c r="K386" s="7">
        <v>0</v>
      </c>
      <c r="L386" s="6">
        <v>9</v>
      </c>
      <c r="M386" s="7">
        <v>0</v>
      </c>
      <c r="N386" s="6">
        <v>-5</v>
      </c>
      <c r="O386" s="7">
        <v>1</v>
      </c>
      <c r="P386" t="s">
        <v>842</v>
      </c>
      <c r="U386" s="48"/>
      <c r="W386" s="6"/>
      <c r="X386" s="6"/>
      <c r="Y386" s="7"/>
      <c r="Z386" s="6"/>
      <c r="AA386" s="6"/>
      <c r="AB386" s="7"/>
      <c r="AC386" s="6"/>
      <c r="AD386" s="6"/>
      <c r="AE386" s="7"/>
      <c r="AF386" s="6"/>
      <c r="AG386" s="6"/>
      <c r="AH386" s="7"/>
      <c r="AI386" s="7"/>
      <c r="AJ386" s="7"/>
      <c r="AK386" s="7"/>
      <c r="AR386" s="6">
        <v>31</v>
      </c>
      <c r="AS386" s="6">
        <v>56</v>
      </c>
      <c r="AT386" s="7">
        <f t="shared" si="26"/>
        <v>-25</v>
      </c>
      <c r="AU386" s="4" t="s">
        <v>871</v>
      </c>
      <c r="BC386" t="str">
        <f t="shared" si="25"/>
        <v/>
      </c>
    </row>
    <row r="387" spans="2:55" x14ac:dyDescent="0.25">
      <c r="B387" t="s">
        <v>263</v>
      </c>
      <c r="C387" s="9" t="s">
        <v>625</v>
      </c>
      <c r="D387" s="39">
        <v>40717</v>
      </c>
      <c r="E387">
        <v>26</v>
      </c>
      <c r="F387" t="s">
        <v>821</v>
      </c>
      <c r="G387" s="2" t="s">
        <v>192</v>
      </c>
      <c r="H387" s="6">
        <v>36</v>
      </c>
      <c r="I387" s="7">
        <v>-1</v>
      </c>
      <c r="J387" s="6">
        <v>43</v>
      </c>
      <c r="K387" s="7">
        <v>1</v>
      </c>
      <c r="L387" s="6">
        <v>9</v>
      </c>
      <c r="M387" s="7">
        <v>0</v>
      </c>
      <c r="N387" s="6">
        <v>-7</v>
      </c>
      <c r="O387" s="7">
        <v>-2</v>
      </c>
      <c r="P387" t="s">
        <v>842</v>
      </c>
      <c r="U387" s="48"/>
      <c r="V387" s="7"/>
      <c r="W387" s="6">
        <v>42</v>
      </c>
      <c r="X387" s="6">
        <v>52</v>
      </c>
      <c r="Y387" s="7">
        <f>W387-X387</f>
        <v>-10</v>
      </c>
      <c r="Z387" s="6">
        <v>26</v>
      </c>
      <c r="AA387" s="6">
        <v>58</v>
      </c>
      <c r="AB387" s="7">
        <f>Z387-AA387</f>
        <v>-32</v>
      </c>
      <c r="AC387" s="6">
        <v>20</v>
      </c>
      <c r="AD387" s="6">
        <v>71</v>
      </c>
      <c r="AE387" s="7">
        <f>AC387-AD387</f>
        <v>-51</v>
      </c>
      <c r="AF387" s="6"/>
      <c r="AG387" s="6"/>
      <c r="AH387" s="7"/>
      <c r="AI387" s="7"/>
      <c r="AJ387" s="7"/>
      <c r="AK387" s="7"/>
      <c r="AL387" s="4" t="s">
        <v>930</v>
      </c>
      <c r="AR387" s="6">
        <v>29</v>
      </c>
      <c r="AS387" s="6">
        <v>56</v>
      </c>
      <c r="AT387" s="7">
        <f>AR387-AS387</f>
        <v>-27</v>
      </c>
      <c r="AU387" s="4" t="s">
        <v>871</v>
      </c>
      <c r="BC387" t="str">
        <f t="shared" si="25"/>
        <v/>
      </c>
    </row>
    <row r="388" spans="2:55" x14ac:dyDescent="0.25">
      <c r="B388" t="s">
        <v>263</v>
      </c>
      <c r="C388" s="9" t="s">
        <v>364</v>
      </c>
      <c r="D388" s="39">
        <v>40717</v>
      </c>
      <c r="F388" t="s">
        <v>963</v>
      </c>
      <c r="G388" s="2"/>
      <c r="H388" s="6">
        <v>39</v>
      </c>
      <c r="I388" s="7">
        <v>2</v>
      </c>
      <c r="J388" s="6">
        <v>41</v>
      </c>
      <c r="K388" s="7">
        <v>5</v>
      </c>
      <c r="L388" s="6">
        <v>8</v>
      </c>
      <c r="M388" s="7">
        <v>-2</v>
      </c>
      <c r="N388" s="6">
        <f>H388-J388</f>
        <v>-2</v>
      </c>
      <c r="O388" s="7">
        <v>-3</v>
      </c>
      <c r="P388" t="s">
        <v>842</v>
      </c>
      <c r="U388" s="48"/>
      <c r="V388" s="7"/>
      <c r="W388" s="6"/>
      <c r="X388" s="6"/>
      <c r="Y388" s="7"/>
      <c r="Z388" s="6"/>
      <c r="AA388" s="6"/>
      <c r="AB388" s="7"/>
      <c r="AC388" s="6"/>
      <c r="AD388" s="6"/>
      <c r="AE388" s="7"/>
      <c r="AF388" s="6"/>
      <c r="AG388" s="6"/>
      <c r="AH388" s="7"/>
      <c r="AI388" s="7"/>
      <c r="AJ388" s="7"/>
      <c r="AK388" s="7"/>
      <c r="AR388" s="6"/>
      <c r="AS388" s="6"/>
      <c r="AT388" s="7"/>
      <c r="BC388" t="str">
        <f t="shared" si="25"/>
        <v/>
      </c>
    </row>
    <row r="389" spans="2:55" x14ac:dyDescent="0.25">
      <c r="B389" t="s">
        <v>263</v>
      </c>
      <c r="C389" s="9" t="s">
        <v>601</v>
      </c>
      <c r="D389" s="39">
        <v>40718</v>
      </c>
      <c r="E389">
        <v>28</v>
      </c>
      <c r="F389" t="s">
        <v>886</v>
      </c>
      <c r="G389" s="2" t="s">
        <v>96</v>
      </c>
      <c r="H389" s="6">
        <v>36</v>
      </c>
      <c r="I389" s="7">
        <v>-1</v>
      </c>
      <c r="J389" s="6">
        <v>40</v>
      </c>
      <c r="K389" s="7">
        <v>3</v>
      </c>
      <c r="L389" s="6">
        <v>11</v>
      </c>
      <c r="M389" s="7">
        <v>-1</v>
      </c>
      <c r="N389" s="6">
        <v>-4</v>
      </c>
      <c r="O389" s="7">
        <v>-3</v>
      </c>
      <c r="P389" t="s">
        <v>639</v>
      </c>
      <c r="U389" s="48"/>
      <c r="AE389" s="7"/>
      <c r="AF389" s="6"/>
      <c r="AG389" s="6"/>
      <c r="BC389" t="str">
        <f t="shared" si="25"/>
        <v/>
      </c>
    </row>
    <row r="390" spans="2:55" x14ac:dyDescent="0.25">
      <c r="B390" t="s">
        <v>263</v>
      </c>
      <c r="C390" s="9" t="s">
        <v>969</v>
      </c>
      <c r="D390" s="39">
        <v>40718</v>
      </c>
      <c r="F390" t="s">
        <v>903</v>
      </c>
      <c r="G390" s="2"/>
      <c r="H390" s="6">
        <v>37</v>
      </c>
      <c r="I390" s="7">
        <v>2</v>
      </c>
      <c r="J390" s="6">
        <v>38</v>
      </c>
      <c r="K390" s="7">
        <v>0</v>
      </c>
      <c r="L390" s="6">
        <v>8</v>
      </c>
      <c r="M390" s="7">
        <v>-1</v>
      </c>
      <c r="N390" s="6">
        <v>-1</v>
      </c>
      <c r="O390" s="7">
        <v>2</v>
      </c>
      <c r="P390" s="3" t="s">
        <v>842</v>
      </c>
      <c r="U390" s="48"/>
      <c r="AE390" s="7"/>
      <c r="AF390" s="6"/>
      <c r="AG390" s="6"/>
      <c r="BC390" t="str">
        <f t="shared" si="25"/>
        <v/>
      </c>
    </row>
    <row r="391" spans="2:55" x14ac:dyDescent="0.25">
      <c r="B391" t="s">
        <v>263</v>
      </c>
      <c r="C391" s="9" t="s">
        <v>558</v>
      </c>
      <c r="D391" s="39">
        <v>40720</v>
      </c>
      <c r="F391" t="s">
        <v>821</v>
      </c>
      <c r="G391" s="2" t="s">
        <v>196</v>
      </c>
      <c r="H391" s="6">
        <v>37</v>
      </c>
      <c r="I391" s="7">
        <v>1</v>
      </c>
      <c r="J391" s="6">
        <v>42</v>
      </c>
      <c r="K391" s="7">
        <v>-1</v>
      </c>
      <c r="L391" s="6">
        <v>10</v>
      </c>
      <c r="M391" s="7">
        <v>1</v>
      </c>
      <c r="N391" s="6">
        <v>-5</v>
      </c>
      <c r="O391" s="7">
        <v>2</v>
      </c>
      <c r="P391" t="s">
        <v>842</v>
      </c>
      <c r="U391" s="48"/>
      <c r="W391" s="6"/>
      <c r="X391" s="6"/>
      <c r="Z391" s="6"/>
      <c r="AA391" s="6"/>
      <c r="AC391" s="6"/>
      <c r="AD391" s="6"/>
      <c r="AE391" s="7"/>
      <c r="AF391" s="6"/>
      <c r="AG391" s="6"/>
      <c r="AR391" s="6">
        <v>30</v>
      </c>
      <c r="AS391" s="6">
        <v>55</v>
      </c>
      <c r="AT391" s="7">
        <f t="shared" ref="AT391:AT396" si="27">AR391-AS391</f>
        <v>-25</v>
      </c>
      <c r="AU391" s="4" t="s">
        <v>871</v>
      </c>
      <c r="BC391" t="str">
        <f t="shared" si="25"/>
        <v/>
      </c>
    </row>
    <row r="392" spans="2:55" x14ac:dyDescent="0.25">
      <c r="B392" t="s">
        <v>263</v>
      </c>
      <c r="C392" s="9" t="s">
        <v>558</v>
      </c>
      <c r="D392" s="39">
        <v>40720</v>
      </c>
      <c r="F392" t="s">
        <v>821</v>
      </c>
      <c r="G392" s="2" t="s">
        <v>196</v>
      </c>
      <c r="H392" s="6">
        <v>37</v>
      </c>
      <c r="I392" s="7">
        <v>1</v>
      </c>
      <c r="J392" s="6">
        <v>42</v>
      </c>
      <c r="K392" s="7">
        <v>-1</v>
      </c>
      <c r="L392" s="6">
        <v>10</v>
      </c>
      <c r="M392" s="7">
        <v>1</v>
      </c>
      <c r="N392" s="6">
        <v>-5</v>
      </c>
      <c r="O392" s="7">
        <v>2</v>
      </c>
      <c r="P392" t="s">
        <v>842</v>
      </c>
      <c r="U392" s="48"/>
      <c r="W392" s="6"/>
      <c r="X392" s="6"/>
      <c r="Z392" s="6"/>
      <c r="AA392" s="6"/>
      <c r="AC392" s="6"/>
      <c r="AD392" s="6"/>
      <c r="AE392" s="7"/>
      <c r="AF392" s="6"/>
      <c r="AG392" s="6"/>
      <c r="AR392" s="6">
        <v>30</v>
      </c>
      <c r="AS392" s="6">
        <v>55</v>
      </c>
      <c r="AT392" s="7">
        <f t="shared" si="27"/>
        <v>-25</v>
      </c>
      <c r="AU392" s="4" t="s">
        <v>871</v>
      </c>
      <c r="BC392" t="str">
        <f t="shared" si="25"/>
        <v/>
      </c>
    </row>
    <row r="393" spans="2:55" x14ac:dyDescent="0.25">
      <c r="B393" t="s">
        <v>263</v>
      </c>
      <c r="C393" s="9" t="s">
        <v>602</v>
      </c>
      <c r="D393" s="39">
        <v>40721</v>
      </c>
      <c r="F393" t="s">
        <v>821</v>
      </c>
      <c r="G393" s="2" t="s">
        <v>196</v>
      </c>
      <c r="H393" s="6">
        <v>36</v>
      </c>
      <c r="I393" s="7">
        <v>-1</v>
      </c>
      <c r="J393" s="6">
        <v>43</v>
      </c>
      <c r="K393" s="7">
        <v>1</v>
      </c>
      <c r="L393" s="6">
        <v>8</v>
      </c>
      <c r="M393" s="7">
        <v>-2</v>
      </c>
      <c r="N393" s="6">
        <v>-7</v>
      </c>
      <c r="O393" s="7">
        <v>-2</v>
      </c>
      <c r="P393" t="s">
        <v>842</v>
      </c>
      <c r="U393" s="48"/>
      <c r="AE393" s="7"/>
      <c r="AF393" s="6"/>
      <c r="AG393" s="6"/>
      <c r="AR393" s="6">
        <v>30</v>
      </c>
      <c r="AS393" s="6">
        <v>55</v>
      </c>
      <c r="AT393" s="7">
        <f t="shared" si="27"/>
        <v>-25</v>
      </c>
      <c r="AU393" s="4" t="s">
        <v>871</v>
      </c>
      <c r="BC393" t="str">
        <f t="shared" si="25"/>
        <v/>
      </c>
    </row>
    <row r="394" spans="2:55" x14ac:dyDescent="0.25">
      <c r="B394" t="s">
        <v>263</v>
      </c>
      <c r="C394" s="9" t="s">
        <v>660</v>
      </c>
      <c r="D394" s="39">
        <v>40722</v>
      </c>
      <c r="F394" t="s">
        <v>821</v>
      </c>
      <c r="G394" s="2" t="s">
        <v>196</v>
      </c>
      <c r="H394" s="6">
        <v>37</v>
      </c>
      <c r="I394" s="7">
        <v>1</v>
      </c>
      <c r="J394" s="6">
        <v>41</v>
      </c>
      <c r="K394" s="7">
        <v>-2</v>
      </c>
      <c r="L394" s="6">
        <v>10</v>
      </c>
      <c r="M394" s="7">
        <v>2</v>
      </c>
      <c r="N394" s="6">
        <v>-4</v>
      </c>
      <c r="O394" s="7">
        <v>3</v>
      </c>
      <c r="P394" t="s">
        <v>842</v>
      </c>
      <c r="U394" s="48"/>
      <c r="W394" s="6"/>
      <c r="X394" s="6"/>
      <c r="Z394" s="6"/>
      <c r="AA394" s="6"/>
      <c r="AC394" s="6"/>
      <c r="AD394" s="6"/>
      <c r="AE394" s="7"/>
      <c r="AF394" s="6"/>
      <c r="AG394" s="6"/>
      <c r="AR394" s="6">
        <v>31</v>
      </c>
      <c r="AS394" s="6">
        <v>56</v>
      </c>
      <c r="AT394" s="7">
        <f t="shared" si="27"/>
        <v>-25</v>
      </c>
      <c r="AU394" s="4" t="s">
        <v>871</v>
      </c>
      <c r="BC394" t="str">
        <f t="shared" si="25"/>
        <v/>
      </c>
    </row>
    <row r="395" spans="2:55" x14ac:dyDescent="0.25">
      <c r="B395" t="s">
        <v>263</v>
      </c>
      <c r="C395" s="9" t="s">
        <v>603</v>
      </c>
      <c r="D395" s="39">
        <v>40723</v>
      </c>
      <c r="F395" t="s">
        <v>821</v>
      </c>
      <c r="G395" s="2" t="s">
        <v>196</v>
      </c>
      <c r="H395" s="6">
        <v>37</v>
      </c>
      <c r="I395" s="7">
        <v>0</v>
      </c>
      <c r="J395" s="6">
        <v>42</v>
      </c>
      <c r="K395" s="7">
        <v>1</v>
      </c>
      <c r="L395" s="6">
        <v>8</v>
      </c>
      <c r="M395" s="7">
        <v>-2</v>
      </c>
      <c r="N395" s="6">
        <v>-5</v>
      </c>
      <c r="O395" s="7">
        <v>-1</v>
      </c>
      <c r="P395" t="s">
        <v>842</v>
      </c>
      <c r="U395" s="48"/>
      <c r="W395" s="6"/>
      <c r="X395" s="6"/>
      <c r="Z395" s="6"/>
      <c r="AA395" s="6"/>
      <c r="AC395" s="6"/>
      <c r="AD395" s="6"/>
      <c r="AE395" s="7"/>
      <c r="AF395" s="6"/>
      <c r="AG395" s="6"/>
      <c r="AR395" s="6">
        <v>29</v>
      </c>
      <c r="AS395" s="6">
        <v>57</v>
      </c>
      <c r="AT395" s="7">
        <f t="shared" si="27"/>
        <v>-28</v>
      </c>
      <c r="AU395" s="4" t="s">
        <v>871</v>
      </c>
      <c r="BC395" t="str">
        <f t="shared" si="25"/>
        <v/>
      </c>
    </row>
    <row r="396" spans="2:55" x14ac:dyDescent="0.25">
      <c r="B396" t="s">
        <v>263</v>
      </c>
      <c r="C396" s="9" t="s">
        <v>582</v>
      </c>
      <c r="D396" s="39">
        <v>40724</v>
      </c>
      <c r="E396">
        <v>3</v>
      </c>
      <c r="F396" t="s">
        <v>821</v>
      </c>
      <c r="G396" s="2" t="s">
        <v>192</v>
      </c>
      <c r="H396" s="6">
        <v>36</v>
      </c>
      <c r="I396" s="7">
        <v>-1</v>
      </c>
      <c r="J396" s="6">
        <v>42</v>
      </c>
      <c r="K396" s="7">
        <v>0</v>
      </c>
      <c r="L396" s="6">
        <v>9</v>
      </c>
      <c r="M396" s="7">
        <v>1</v>
      </c>
      <c r="N396" s="6">
        <v>-6</v>
      </c>
      <c r="O396" s="7">
        <v>-1</v>
      </c>
      <c r="P396" t="s">
        <v>842</v>
      </c>
      <c r="U396" s="48"/>
      <c r="V396" s="7"/>
      <c r="W396" s="6">
        <v>42</v>
      </c>
      <c r="X396" s="6">
        <v>52</v>
      </c>
      <c r="Y396" s="7">
        <f>W396-X396</f>
        <v>-10</v>
      </c>
      <c r="Z396" s="6">
        <v>26</v>
      </c>
      <c r="AA396" s="6">
        <v>60</v>
      </c>
      <c r="AB396" s="7">
        <f>Z396-AA396</f>
        <v>-34</v>
      </c>
      <c r="AC396" s="6">
        <v>20</v>
      </c>
      <c r="AD396" s="6">
        <v>71</v>
      </c>
      <c r="AE396" s="7">
        <f>AC396-AD396</f>
        <v>-51</v>
      </c>
      <c r="AF396" s="6"/>
      <c r="AG396" s="6"/>
      <c r="AH396" s="7"/>
      <c r="AI396" s="7"/>
      <c r="AJ396" s="7"/>
      <c r="AK396" s="7"/>
      <c r="AL396" s="4" t="s">
        <v>930</v>
      </c>
      <c r="AR396" s="6">
        <v>30</v>
      </c>
      <c r="AS396" s="6">
        <v>56</v>
      </c>
      <c r="AT396" s="7">
        <f t="shared" si="27"/>
        <v>-26</v>
      </c>
      <c r="AU396" s="4" t="s">
        <v>871</v>
      </c>
      <c r="BC396" t="str">
        <f t="shared" si="25"/>
        <v/>
      </c>
    </row>
    <row r="397" spans="2:55" x14ac:dyDescent="0.25">
      <c r="B397" t="s">
        <v>265</v>
      </c>
      <c r="C397" s="9" t="s">
        <v>589</v>
      </c>
      <c r="D397" s="39">
        <v>40727</v>
      </c>
      <c r="F397" t="s">
        <v>821</v>
      </c>
      <c r="G397" s="2" t="s">
        <v>196</v>
      </c>
      <c r="H397" s="6">
        <v>37</v>
      </c>
      <c r="I397" s="7">
        <v>1</v>
      </c>
      <c r="J397" s="6">
        <v>43</v>
      </c>
      <c r="K397" s="7">
        <v>1</v>
      </c>
      <c r="L397" s="6">
        <v>9</v>
      </c>
      <c r="M397" s="7">
        <v>0</v>
      </c>
      <c r="N397" s="6">
        <v>-6</v>
      </c>
      <c r="O397" s="7">
        <v>0</v>
      </c>
      <c r="P397" t="s">
        <v>842</v>
      </c>
      <c r="U397" s="48"/>
      <c r="W397" s="6"/>
      <c r="X397" s="6"/>
      <c r="Z397" s="6"/>
      <c r="AA397" s="6"/>
      <c r="AC397" s="6"/>
      <c r="AD397" s="6"/>
      <c r="AE397" s="7"/>
      <c r="AF397" s="6"/>
      <c r="AG397" s="6"/>
      <c r="AR397" s="6">
        <v>30</v>
      </c>
      <c r="AS397" s="6">
        <v>56</v>
      </c>
      <c r="AT397" s="7">
        <v>-26</v>
      </c>
      <c r="AU397" s="4" t="s">
        <v>871</v>
      </c>
      <c r="BC397" t="str">
        <f t="shared" si="25"/>
        <v/>
      </c>
    </row>
    <row r="398" spans="2:55" x14ac:dyDescent="0.25">
      <c r="B398" t="s">
        <v>265</v>
      </c>
      <c r="C398" s="9" t="s">
        <v>694</v>
      </c>
      <c r="D398" s="39">
        <v>40728</v>
      </c>
      <c r="F398" t="s">
        <v>821</v>
      </c>
      <c r="G398" s="2" t="s">
        <v>196</v>
      </c>
      <c r="H398" s="6">
        <v>35</v>
      </c>
      <c r="I398" s="7">
        <v>-2</v>
      </c>
      <c r="J398" s="6">
        <v>43</v>
      </c>
      <c r="K398" s="7">
        <v>0</v>
      </c>
      <c r="L398" s="6">
        <v>10</v>
      </c>
      <c r="M398" s="7">
        <v>1</v>
      </c>
      <c r="N398" s="6">
        <v>-8</v>
      </c>
      <c r="O398" s="7">
        <v>-2</v>
      </c>
      <c r="P398" t="s">
        <v>842</v>
      </c>
      <c r="U398" s="48"/>
      <c r="W398" s="6"/>
      <c r="X398" s="6"/>
      <c r="Z398" s="6"/>
      <c r="AA398" s="6"/>
      <c r="AC398" s="6"/>
      <c r="AD398" s="6"/>
      <c r="AE398" s="7"/>
      <c r="AF398" s="6"/>
      <c r="AG398" s="6"/>
      <c r="AR398" s="6">
        <v>28</v>
      </c>
      <c r="AS398" s="6">
        <v>58</v>
      </c>
      <c r="AT398" s="7">
        <v>-30</v>
      </c>
      <c r="AU398" s="4" t="s">
        <v>871</v>
      </c>
      <c r="BC398" t="str">
        <f t="shared" si="25"/>
        <v/>
      </c>
    </row>
    <row r="399" spans="2:55" x14ac:dyDescent="0.25">
      <c r="B399" t="s">
        <v>265</v>
      </c>
      <c r="C399" s="9" t="s">
        <v>572</v>
      </c>
      <c r="D399" s="39">
        <v>40729</v>
      </c>
      <c r="F399" t="s">
        <v>821</v>
      </c>
      <c r="G399" s="2" t="s">
        <v>196</v>
      </c>
      <c r="H399" s="6">
        <v>35</v>
      </c>
      <c r="I399" s="7">
        <v>0</v>
      </c>
      <c r="J399" s="6">
        <v>43</v>
      </c>
      <c r="K399" s="7">
        <v>0</v>
      </c>
      <c r="L399" s="6">
        <v>9</v>
      </c>
      <c r="M399" s="7">
        <v>-1</v>
      </c>
      <c r="N399" s="6">
        <v>-8</v>
      </c>
      <c r="O399" s="7">
        <v>0</v>
      </c>
      <c r="P399" t="s">
        <v>842</v>
      </c>
      <c r="U399" s="48"/>
      <c r="W399" s="6"/>
      <c r="X399" s="6"/>
      <c r="Z399" s="6"/>
      <c r="AA399" s="6"/>
      <c r="AC399" s="6"/>
      <c r="AD399" s="6"/>
      <c r="AE399" s="7"/>
      <c r="AF399" s="6"/>
      <c r="AG399" s="6"/>
      <c r="AM399" s="9" t="s">
        <v>970</v>
      </c>
      <c r="AN399" s="9" t="s">
        <v>628</v>
      </c>
      <c r="AO399" s="9" t="s">
        <v>366</v>
      </c>
      <c r="AR399" s="6">
        <v>28</v>
      </c>
      <c r="AS399" s="6">
        <v>58</v>
      </c>
      <c r="AT399" s="7">
        <v>-30</v>
      </c>
      <c r="AU399" s="4" t="s">
        <v>871</v>
      </c>
      <c r="BC399" t="str">
        <f t="shared" si="25"/>
        <v/>
      </c>
    </row>
    <row r="400" spans="2:55" x14ac:dyDescent="0.25">
      <c r="B400" t="s">
        <v>265</v>
      </c>
      <c r="C400" s="9" t="s">
        <v>593</v>
      </c>
      <c r="D400" s="39">
        <v>40730</v>
      </c>
      <c r="F400" t="s">
        <v>821</v>
      </c>
      <c r="G400" s="2" t="s">
        <v>196</v>
      </c>
      <c r="H400" s="6">
        <v>37</v>
      </c>
      <c r="I400" s="7">
        <v>2</v>
      </c>
      <c r="J400" s="6">
        <v>43</v>
      </c>
      <c r="K400" s="7">
        <v>0</v>
      </c>
      <c r="L400" s="6">
        <v>8</v>
      </c>
      <c r="M400" s="7">
        <v>-1</v>
      </c>
      <c r="N400" s="6">
        <v>-6</v>
      </c>
      <c r="O400" s="7">
        <v>2</v>
      </c>
      <c r="P400" t="s">
        <v>842</v>
      </c>
      <c r="U400" s="48"/>
      <c r="W400" s="6"/>
      <c r="X400" s="6"/>
      <c r="Z400" s="6"/>
      <c r="AA400" s="6"/>
      <c r="AC400" s="6"/>
      <c r="AD400" s="6"/>
      <c r="AE400" s="7"/>
      <c r="AF400" s="6"/>
      <c r="AG400" s="6"/>
      <c r="AR400" s="6">
        <v>31</v>
      </c>
      <c r="AS400" s="6">
        <v>56</v>
      </c>
      <c r="AT400" s="7">
        <v>-25</v>
      </c>
      <c r="AU400" s="4" t="s">
        <v>871</v>
      </c>
      <c r="BC400" t="str">
        <f t="shared" ref="BC400:BC425" si="28">IF($F400="ICM",$L400,"")</f>
        <v/>
      </c>
    </row>
    <row r="401" spans="2:55" x14ac:dyDescent="0.25">
      <c r="B401" s="3" t="s">
        <v>265</v>
      </c>
      <c r="C401" s="9" t="s">
        <v>971</v>
      </c>
      <c r="D401" s="39">
        <v>40730</v>
      </c>
      <c r="F401" t="s">
        <v>903</v>
      </c>
      <c r="G401" s="2"/>
      <c r="H401" s="6">
        <v>35</v>
      </c>
      <c r="I401" s="7">
        <v>-2</v>
      </c>
      <c r="J401" s="6">
        <v>36</v>
      </c>
      <c r="K401" s="7">
        <v>-2</v>
      </c>
      <c r="L401" s="6">
        <v>9</v>
      </c>
      <c r="M401" s="7">
        <v>1</v>
      </c>
      <c r="N401" s="6">
        <v>-1</v>
      </c>
      <c r="O401" s="7">
        <v>0</v>
      </c>
      <c r="P401" s="3" t="s">
        <v>842</v>
      </c>
      <c r="U401" s="48"/>
      <c r="AE401" s="7"/>
      <c r="AF401" s="6"/>
      <c r="AG401" s="6"/>
      <c r="BC401" t="str">
        <f t="shared" si="28"/>
        <v/>
      </c>
    </row>
    <row r="402" spans="2:55" x14ac:dyDescent="0.25">
      <c r="B402" t="s">
        <v>265</v>
      </c>
      <c r="C402" s="9" t="s">
        <v>647</v>
      </c>
      <c r="D402" s="39">
        <v>40731</v>
      </c>
      <c r="E402">
        <v>10</v>
      </c>
      <c r="F402" t="s">
        <v>821</v>
      </c>
      <c r="G402" s="2" t="s">
        <v>192</v>
      </c>
      <c r="H402" s="6">
        <v>35</v>
      </c>
      <c r="I402" s="7">
        <v>-2</v>
      </c>
      <c r="J402" s="6">
        <v>44</v>
      </c>
      <c r="K402" s="7">
        <v>1</v>
      </c>
      <c r="L402" s="6">
        <v>8</v>
      </c>
      <c r="M402" s="7">
        <v>0</v>
      </c>
      <c r="N402" s="6">
        <v>-9</v>
      </c>
      <c r="O402" s="7">
        <v>-3</v>
      </c>
      <c r="P402" t="s">
        <v>842</v>
      </c>
      <c r="U402" s="48"/>
      <c r="V402" s="7"/>
      <c r="W402" s="6">
        <v>40</v>
      </c>
      <c r="X402" s="6">
        <v>53</v>
      </c>
      <c r="Y402" s="7">
        <f>W402-X402</f>
        <v>-13</v>
      </c>
      <c r="Z402" s="6">
        <v>27</v>
      </c>
      <c r="AA402" s="6">
        <v>55</v>
      </c>
      <c r="AB402" s="7">
        <f>Z402-AA402</f>
        <v>-28</v>
      </c>
      <c r="AC402" s="6">
        <v>20</v>
      </c>
      <c r="AD402" s="6">
        <v>69</v>
      </c>
      <c r="AE402" s="7">
        <f>AC402-AD402</f>
        <v>-49</v>
      </c>
      <c r="AF402" s="6"/>
      <c r="AG402" s="6"/>
      <c r="AH402" s="7"/>
      <c r="AI402" s="7"/>
      <c r="AJ402" s="7"/>
      <c r="AK402" s="7"/>
      <c r="AL402" s="4" t="s">
        <v>930</v>
      </c>
      <c r="AR402" s="6">
        <v>28</v>
      </c>
      <c r="AS402" s="6">
        <v>57</v>
      </c>
      <c r="AT402" s="7">
        <v>-29</v>
      </c>
      <c r="AU402" s="4" t="s">
        <v>871</v>
      </c>
      <c r="BC402" t="str">
        <f t="shared" si="28"/>
        <v/>
      </c>
    </row>
    <row r="403" spans="2:55" x14ac:dyDescent="0.25">
      <c r="B403" t="s">
        <v>265</v>
      </c>
      <c r="C403" s="9" t="s">
        <v>337</v>
      </c>
      <c r="D403" s="39">
        <v>40734</v>
      </c>
      <c r="F403" t="s">
        <v>821</v>
      </c>
      <c r="G403" s="2" t="s">
        <v>196</v>
      </c>
      <c r="H403" s="6">
        <v>35</v>
      </c>
      <c r="I403" s="7">
        <v>0</v>
      </c>
      <c r="J403" s="6">
        <v>43</v>
      </c>
      <c r="K403" s="7">
        <v>-1</v>
      </c>
      <c r="L403" s="6">
        <v>10</v>
      </c>
      <c r="M403" s="7">
        <v>2</v>
      </c>
      <c r="N403" s="6">
        <v>-8</v>
      </c>
      <c r="O403" s="7">
        <v>1</v>
      </c>
      <c r="P403" t="s">
        <v>842</v>
      </c>
      <c r="U403" s="48"/>
      <c r="W403" s="6"/>
      <c r="X403" s="6"/>
      <c r="Z403" s="6"/>
      <c r="AA403" s="6"/>
      <c r="AC403" s="6"/>
      <c r="AD403" s="6"/>
      <c r="AE403" s="7"/>
      <c r="AF403" s="6"/>
      <c r="AG403" s="6"/>
      <c r="AR403" s="6">
        <v>27</v>
      </c>
      <c r="AS403" s="6">
        <v>58</v>
      </c>
      <c r="AT403" s="7">
        <v>-31</v>
      </c>
      <c r="AU403" s="4" t="s">
        <v>871</v>
      </c>
      <c r="BC403" t="str">
        <f t="shared" si="28"/>
        <v/>
      </c>
    </row>
    <row r="404" spans="2:55" x14ac:dyDescent="0.25">
      <c r="B404" t="s">
        <v>265</v>
      </c>
      <c r="C404" s="9" t="s">
        <v>562</v>
      </c>
      <c r="D404" s="39">
        <v>40735</v>
      </c>
      <c r="F404" t="s">
        <v>821</v>
      </c>
      <c r="G404" s="2" t="s">
        <v>196</v>
      </c>
      <c r="H404" s="6">
        <v>37</v>
      </c>
      <c r="I404" s="7">
        <v>2</v>
      </c>
      <c r="J404" s="6">
        <v>42</v>
      </c>
      <c r="K404" s="7">
        <v>-1</v>
      </c>
      <c r="L404" s="6">
        <v>9</v>
      </c>
      <c r="M404" s="7">
        <v>-1</v>
      </c>
      <c r="N404" s="6">
        <v>-5</v>
      </c>
      <c r="O404" s="7">
        <v>3</v>
      </c>
      <c r="P404" t="s">
        <v>842</v>
      </c>
      <c r="U404" s="48"/>
      <c r="W404" s="6"/>
      <c r="X404" s="6"/>
      <c r="Z404" s="6"/>
      <c r="AA404" s="6"/>
      <c r="AC404" s="6"/>
      <c r="AD404" s="6"/>
      <c r="AE404" s="7"/>
      <c r="AF404" s="6"/>
      <c r="AG404" s="6"/>
      <c r="AR404" s="6">
        <v>29</v>
      </c>
      <c r="AS404" s="6">
        <v>56</v>
      </c>
      <c r="AT404" s="7">
        <v>-27</v>
      </c>
      <c r="AU404" s="4" t="s">
        <v>871</v>
      </c>
      <c r="BC404" t="str">
        <f t="shared" si="28"/>
        <v/>
      </c>
    </row>
    <row r="405" spans="2:55" x14ac:dyDescent="0.25">
      <c r="B405" t="s">
        <v>265</v>
      </c>
      <c r="C405" s="9" t="s">
        <v>340</v>
      </c>
      <c r="D405" s="39">
        <v>40736</v>
      </c>
      <c r="F405" t="s">
        <v>821</v>
      </c>
      <c r="G405" s="2" t="s">
        <v>196</v>
      </c>
      <c r="H405" s="6">
        <v>35</v>
      </c>
      <c r="I405" s="7">
        <v>-2</v>
      </c>
      <c r="J405" s="6">
        <v>43</v>
      </c>
      <c r="K405" s="7">
        <v>1</v>
      </c>
      <c r="L405" s="6">
        <v>10</v>
      </c>
      <c r="M405" s="7">
        <v>1</v>
      </c>
      <c r="N405" s="6">
        <v>-8</v>
      </c>
      <c r="O405" s="7">
        <v>-3</v>
      </c>
      <c r="P405" t="s">
        <v>842</v>
      </c>
      <c r="U405" s="48"/>
      <c r="W405" s="6"/>
      <c r="X405" s="6"/>
      <c r="Z405" s="6"/>
      <c r="AA405" s="6"/>
      <c r="AC405" s="6"/>
      <c r="AD405" s="6"/>
      <c r="AE405" s="7"/>
      <c r="AF405" s="6"/>
      <c r="AG405" s="6"/>
      <c r="AR405" s="6">
        <v>29</v>
      </c>
      <c r="AS405" s="6">
        <v>57</v>
      </c>
      <c r="AT405" s="7">
        <v>-28</v>
      </c>
      <c r="AU405" s="4" t="s">
        <v>871</v>
      </c>
      <c r="BC405" t="str">
        <f t="shared" si="28"/>
        <v/>
      </c>
    </row>
    <row r="406" spans="2:55" x14ac:dyDescent="0.25">
      <c r="B406" t="s">
        <v>265</v>
      </c>
      <c r="C406" s="9" t="s">
        <v>594</v>
      </c>
      <c r="D406" s="39">
        <v>40737</v>
      </c>
      <c r="F406" t="s">
        <v>821</v>
      </c>
      <c r="G406" s="2" t="s">
        <v>196</v>
      </c>
      <c r="H406" s="6">
        <v>36</v>
      </c>
      <c r="I406" s="7">
        <v>1</v>
      </c>
      <c r="J406" s="6">
        <v>43</v>
      </c>
      <c r="K406" s="7">
        <v>0</v>
      </c>
      <c r="L406" s="6">
        <v>9</v>
      </c>
      <c r="M406" s="7">
        <v>-1</v>
      </c>
      <c r="N406" s="6">
        <v>-7</v>
      </c>
      <c r="O406" s="7">
        <v>1</v>
      </c>
      <c r="P406" t="s">
        <v>842</v>
      </c>
      <c r="U406" s="48"/>
      <c r="W406" s="6"/>
      <c r="X406" s="6"/>
      <c r="Z406" s="6"/>
      <c r="AA406" s="6"/>
      <c r="AC406" s="6"/>
      <c r="AD406" s="6"/>
      <c r="AE406" s="7"/>
      <c r="AF406" s="6"/>
      <c r="AG406" s="6"/>
      <c r="AR406" s="6">
        <v>29</v>
      </c>
      <c r="AS406" s="6">
        <v>55</v>
      </c>
      <c r="AT406" s="7">
        <v>-26</v>
      </c>
      <c r="AU406" s="4" t="s">
        <v>871</v>
      </c>
      <c r="BC406" t="str">
        <f t="shared" si="28"/>
        <v/>
      </c>
    </row>
    <row r="407" spans="2:55" x14ac:dyDescent="0.25">
      <c r="B407" t="s">
        <v>265</v>
      </c>
      <c r="C407" s="9" t="s">
        <v>594</v>
      </c>
      <c r="D407" s="39">
        <v>40737</v>
      </c>
      <c r="E407">
        <v>17</v>
      </c>
      <c r="F407" t="s">
        <v>886</v>
      </c>
      <c r="G407" s="2" t="s">
        <v>915</v>
      </c>
      <c r="H407" s="6">
        <v>36</v>
      </c>
      <c r="I407" s="7">
        <v>-1</v>
      </c>
      <c r="J407" s="6">
        <v>40</v>
      </c>
      <c r="K407" s="7">
        <v>3</v>
      </c>
      <c r="L407" s="6">
        <v>10</v>
      </c>
      <c r="M407" s="7">
        <v>-1</v>
      </c>
      <c r="N407" s="6">
        <v>-4</v>
      </c>
      <c r="O407" s="7">
        <v>-4</v>
      </c>
      <c r="P407" t="s">
        <v>842</v>
      </c>
      <c r="U407" s="48"/>
      <c r="W407" s="6">
        <v>33</v>
      </c>
      <c r="X407" s="6">
        <v>45</v>
      </c>
      <c r="Y407" s="7">
        <f>W407-X407</f>
        <v>-12</v>
      </c>
      <c r="Z407" s="6">
        <v>27</v>
      </c>
      <c r="AA407" s="6">
        <v>41</v>
      </c>
      <c r="AB407" s="7">
        <f>Z407-AA407</f>
        <v>-14</v>
      </c>
      <c r="AC407" s="6">
        <v>22</v>
      </c>
      <c r="AD407" s="6">
        <v>53</v>
      </c>
      <c r="AE407" s="7">
        <f>AC407-AD407</f>
        <v>-31</v>
      </c>
      <c r="AF407" s="6"/>
      <c r="AG407" s="6"/>
      <c r="AH407" s="7"/>
      <c r="AI407" s="7"/>
      <c r="AJ407" s="7"/>
      <c r="AK407" s="7"/>
      <c r="AL407" s="4" t="s">
        <v>952</v>
      </c>
      <c r="AR407" s="6"/>
      <c r="AS407" s="6"/>
      <c r="AT407" s="7"/>
      <c r="BC407" t="str">
        <f t="shared" si="28"/>
        <v/>
      </c>
    </row>
    <row r="408" spans="2:55" x14ac:dyDescent="0.25">
      <c r="B408" t="s">
        <v>265</v>
      </c>
      <c r="C408" s="9" t="s">
        <v>692</v>
      </c>
      <c r="D408" s="39">
        <v>40738</v>
      </c>
      <c r="E408">
        <v>17</v>
      </c>
      <c r="F408" t="s">
        <v>821</v>
      </c>
      <c r="G408" s="2" t="s">
        <v>192</v>
      </c>
      <c r="H408" s="6">
        <v>36</v>
      </c>
      <c r="I408" s="7">
        <v>0</v>
      </c>
      <c r="J408" s="6">
        <v>42</v>
      </c>
      <c r="K408" s="7">
        <v>-1</v>
      </c>
      <c r="L408" s="6">
        <v>11</v>
      </c>
      <c r="M408" s="7">
        <v>2</v>
      </c>
      <c r="N408" s="6">
        <v>-6</v>
      </c>
      <c r="O408" s="7">
        <v>1</v>
      </c>
      <c r="P408" t="s">
        <v>842</v>
      </c>
      <c r="U408" s="48"/>
      <c r="V408" s="7"/>
      <c r="W408" s="6">
        <v>41</v>
      </c>
      <c r="X408" s="6">
        <v>53</v>
      </c>
      <c r="Y408" s="7">
        <f>W408-X408</f>
        <v>-12</v>
      </c>
      <c r="Z408" s="6">
        <v>32</v>
      </c>
      <c r="AA408" s="6">
        <v>53</v>
      </c>
      <c r="AB408" s="7">
        <f>Z408-AA408</f>
        <v>-21</v>
      </c>
      <c r="AC408" s="6">
        <v>24</v>
      </c>
      <c r="AD408" s="6">
        <v>66</v>
      </c>
      <c r="AE408" s="7">
        <f>AC408-AD408</f>
        <v>-42</v>
      </c>
      <c r="AF408" s="6"/>
      <c r="AG408" s="6"/>
      <c r="AH408" s="7"/>
      <c r="AI408" s="7"/>
      <c r="AJ408" s="7"/>
      <c r="AK408" s="7"/>
      <c r="AL408" s="4" t="s">
        <v>930</v>
      </c>
      <c r="AR408" s="6">
        <v>30</v>
      </c>
      <c r="AS408" s="6">
        <v>55</v>
      </c>
      <c r="AT408" s="7">
        <v>-25</v>
      </c>
      <c r="AU408" s="4" t="s">
        <v>871</v>
      </c>
      <c r="BC408" t="str">
        <f t="shared" si="28"/>
        <v/>
      </c>
    </row>
    <row r="409" spans="2:55" x14ac:dyDescent="0.25">
      <c r="B409" t="s">
        <v>265</v>
      </c>
      <c r="C409" s="9" t="s">
        <v>319</v>
      </c>
      <c r="D409" s="39">
        <v>40739</v>
      </c>
      <c r="E409">
        <v>19</v>
      </c>
      <c r="F409" t="s">
        <v>678</v>
      </c>
      <c r="G409" s="2" t="s">
        <v>82</v>
      </c>
      <c r="H409" s="6">
        <v>37</v>
      </c>
      <c r="I409" s="7">
        <v>0</v>
      </c>
      <c r="J409" s="6">
        <v>36</v>
      </c>
      <c r="K409" s="7">
        <v>-3</v>
      </c>
      <c r="L409" s="6">
        <v>16</v>
      </c>
      <c r="M409" s="7">
        <v>4</v>
      </c>
      <c r="N409" s="6">
        <v>1</v>
      </c>
      <c r="O409" s="7">
        <v>3</v>
      </c>
      <c r="P409" t="s">
        <v>639</v>
      </c>
      <c r="U409" s="48"/>
      <c r="W409" s="6">
        <v>43</v>
      </c>
      <c r="X409" s="6">
        <v>48</v>
      </c>
      <c r="Y409" s="7">
        <f>W409-X409</f>
        <v>-5</v>
      </c>
      <c r="Z409" s="6">
        <v>31</v>
      </c>
      <c r="AA409" s="6">
        <v>47</v>
      </c>
      <c r="AB409" s="7">
        <f>Z409-AA409</f>
        <v>-16</v>
      </c>
      <c r="AC409" s="6">
        <v>33</v>
      </c>
      <c r="AD409" s="6">
        <v>54</v>
      </c>
      <c r="AE409" s="7">
        <f>AC409-AD409</f>
        <v>-21</v>
      </c>
      <c r="AF409" s="6"/>
      <c r="AG409" s="6"/>
      <c r="AH409" s="7"/>
      <c r="AI409" s="7"/>
      <c r="AJ409" s="7"/>
      <c r="AK409" s="7"/>
      <c r="AL409" s="4" t="s">
        <v>964</v>
      </c>
      <c r="AR409" s="6">
        <v>36</v>
      </c>
      <c r="AS409" s="6">
        <v>50</v>
      </c>
      <c r="AT409" s="7">
        <f>AR409-AS409</f>
        <v>-14</v>
      </c>
      <c r="AU409" s="4" t="s">
        <v>964</v>
      </c>
    </row>
    <row r="410" spans="2:55" x14ac:dyDescent="0.25">
      <c r="B410" t="s">
        <v>265</v>
      </c>
      <c r="C410" s="9" t="s">
        <v>319</v>
      </c>
      <c r="D410" s="39">
        <v>40739</v>
      </c>
      <c r="E410">
        <v>19</v>
      </c>
      <c r="F410" t="s">
        <v>830</v>
      </c>
      <c r="G410" s="2" t="s">
        <v>224</v>
      </c>
      <c r="H410" s="6">
        <v>34</v>
      </c>
      <c r="I410" s="7">
        <v>-5</v>
      </c>
      <c r="J410" s="6">
        <v>39</v>
      </c>
      <c r="K410" s="7">
        <v>-1</v>
      </c>
      <c r="L410" s="6">
        <v>11</v>
      </c>
      <c r="M410" s="7">
        <v>2</v>
      </c>
      <c r="N410" s="6">
        <v>-5</v>
      </c>
      <c r="O410" s="7">
        <v>-4</v>
      </c>
      <c r="P410" t="s">
        <v>639</v>
      </c>
      <c r="U410" s="48"/>
      <c r="W410" s="6"/>
      <c r="X410" s="6"/>
      <c r="Y410" s="7"/>
      <c r="Z410" s="6"/>
      <c r="AA410" s="6"/>
      <c r="AB410" s="7"/>
      <c r="AC410" s="6"/>
      <c r="AD410" s="6"/>
      <c r="AE410" s="7"/>
      <c r="AF410" s="6"/>
      <c r="AG410" s="6"/>
      <c r="AH410" s="7"/>
      <c r="AI410" s="7"/>
      <c r="AJ410" s="7"/>
      <c r="AK410" s="7"/>
      <c r="AR410" s="6"/>
      <c r="AS410" s="6"/>
      <c r="AT410" s="7"/>
      <c r="BC410" t="str">
        <f t="shared" si="28"/>
        <v/>
      </c>
    </row>
    <row r="411" spans="2:55" x14ac:dyDescent="0.25">
      <c r="B411" s="3" t="s">
        <v>265</v>
      </c>
      <c r="C411" s="9" t="s">
        <v>961</v>
      </c>
      <c r="D411" s="39">
        <v>40739</v>
      </c>
      <c r="F411" t="s">
        <v>903</v>
      </c>
      <c r="G411" s="2"/>
      <c r="H411" s="6">
        <v>34</v>
      </c>
      <c r="I411" s="7">
        <v>-1</v>
      </c>
      <c r="J411" s="6">
        <v>40</v>
      </c>
      <c r="K411" s="7">
        <v>4</v>
      </c>
      <c r="L411" s="6">
        <v>10</v>
      </c>
      <c r="M411" s="7">
        <v>1</v>
      </c>
      <c r="N411" s="6">
        <v>-6</v>
      </c>
      <c r="O411" s="7">
        <v>-5</v>
      </c>
      <c r="P411" s="3" t="s">
        <v>842</v>
      </c>
      <c r="U411" s="48"/>
      <c r="AE411" s="7"/>
      <c r="AF411" s="6"/>
      <c r="AG411" s="6"/>
      <c r="BC411" t="str">
        <f t="shared" si="28"/>
        <v/>
      </c>
    </row>
    <row r="412" spans="2:55" x14ac:dyDescent="0.25">
      <c r="B412" t="s">
        <v>265</v>
      </c>
      <c r="C412" s="9" t="s">
        <v>538</v>
      </c>
      <c r="D412" s="39">
        <v>40740</v>
      </c>
      <c r="E412">
        <v>20</v>
      </c>
      <c r="F412" t="s">
        <v>577</v>
      </c>
      <c r="G412" s="2" t="s">
        <v>164</v>
      </c>
      <c r="H412" s="6">
        <v>32</v>
      </c>
      <c r="I412" s="7">
        <v>-5</v>
      </c>
      <c r="J412" s="6">
        <v>39</v>
      </c>
      <c r="K412" s="7">
        <v>0</v>
      </c>
      <c r="L412" s="6">
        <v>11</v>
      </c>
      <c r="M412" s="7">
        <v>0</v>
      </c>
      <c r="N412" s="6">
        <v>-7</v>
      </c>
      <c r="O412" s="7">
        <v>-5</v>
      </c>
      <c r="P412" t="s">
        <v>639</v>
      </c>
      <c r="Q412" t="s">
        <v>840</v>
      </c>
      <c r="U412" s="48"/>
      <c r="W412" s="6">
        <v>38</v>
      </c>
      <c r="X412" s="6">
        <v>53</v>
      </c>
      <c r="Y412" s="7">
        <f>W412-X412</f>
        <v>-15</v>
      </c>
      <c r="Z412" s="6">
        <v>37</v>
      </c>
      <c r="AA412" s="6">
        <v>44</v>
      </c>
      <c r="AB412" s="7">
        <f>Z412-AA412</f>
        <v>-7</v>
      </c>
      <c r="AC412" s="6">
        <v>31</v>
      </c>
      <c r="AD412" s="6">
        <v>56</v>
      </c>
      <c r="AE412" s="7">
        <f>AC412-AD412</f>
        <v>-25</v>
      </c>
      <c r="AF412" s="6"/>
      <c r="AG412" s="6"/>
      <c r="AH412" s="7"/>
      <c r="AI412" s="7"/>
      <c r="AJ412" s="7"/>
      <c r="AK412" s="7"/>
      <c r="AL412" s="4" t="s">
        <v>936</v>
      </c>
      <c r="AR412" s="6">
        <v>29</v>
      </c>
      <c r="AS412" s="6">
        <v>63</v>
      </c>
      <c r="AT412" s="7">
        <f>AR412-AS412</f>
        <v>-34</v>
      </c>
      <c r="AU412" s="4" t="s">
        <v>937</v>
      </c>
      <c r="BC412" t="str">
        <f t="shared" si="28"/>
        <v/>
      </c>
    </row>
    <row r="413" spans="2:55" x14ac:dyDescent="0.25">
      <c r="B413" t="s">
        <v>265</v>
      </c>
      <c r="C413" s="9" t="s">
        <v>596</v>
      </c>
      <c r="D413" s="39">
        <v>40741</v>
      </c>
      <c r="F413" t="s">
        <v>821</v>
      </c>
      <c r="G413" s="2" t="s">
        <v>196</v>
      </c>
      <c r="H413" s="6">
        <v>37</v>
      </c>
      <c r="I413" s="7">
        <v>1</v>
      </c>
      <c r="J413" s="6">
        <v>42</v>
      </c>
      <c r="K413" s="7">
        <v>0</v>
      </c>
      <c r="L413" s="6">
        <v>9</v>
      </c>
      <c r="M413" s="7">
        <v>-2</v>
      </c>
      <c r="N413" s="6">
        <v>-5</v>
      </c>
      <c r="O413" s="7">
        <v>1</v>
      </c>
      <c r="P413" t="s">
        <v>842</v>
      </c>
      <c r="U413" s="48"/>
      <c r="W413" s="6"/>
      <c r="X413" s="6"/>
      <c r="Z413" s="6"/>
      <c r="AA413" s="6"/>
      <c r="AC413" s="6"/>
      <c r="AD413" s="6"/>
      <c r="AE413" s="7"/>
      <c r="AF413" s="6"/>
      <c r="AG413" s="6"/>
      <c r="AR413" s="6">
        <v>29</v>
      </c>
      <c r="AS413" s="6">
        <v>56</v>
      </c>
      <c r="AT413" s="7">
        <f>AR413-AS413</f>
        <v>-27</v>
      </c>
      <c r="AU413" s="4" t="s">
        <v>871</v>
      </c>
      <c r="BC413" t="str">
        <f t="shared" si="28"/>
        <v/>
      </c>
    </row>
    <row r="414" spans="2:55" x14ac:dyDescent="0.25">
      <c r="B414" t="s">
        <v>265</v>
      </c>
      <c r="C414" s="9" t="s">
        <v>564</v>
      </c>
      <c r="D414" s="39">
        <v>40742</v>
      </c>
      <c r="F414" t="s">
        <v>821</v>
      </c>
      <c r="G414" s="2" t="s">
        <v>196</v>
      </c>
      <c r="H414" s="6">
        <v>36</v>
      </c>
      <c r="I414" s="7">
        <v>-1</v>
      </c>
      <c r="J414" s="6">
        <v>43</v>
      </c>
      <c r="K414" s="7">
        <v>1</v>
      </c>
      <c r="L414" s="6">
        <v>8</v>
      </c>
      <c r="M414" s="7">
        <v>-1</v>
      </c>
      <c r="N414" s="6">
        <v>-7</v>
      </c>
      <c r="O414" s="7">
        <v>-2</v>
      </c>
      <c r="P414" t="s">
        <v>842</v>
      </c>
      <c r="U414" s="48"/>
      <c r="W414" s="6"/>
      <c r="X414" s="6"/>
      <c r="Z414" s="6"/>
      <c r="AA414" s="6"/>
      <c r="AC414" s="6"/>
      <c r="AD414" s="6"/>
      <c r="AE414" s="7"/>
      <c r="AF414" s="6"/>
      <c r="AG414" s="6"/>
      <c r="AR414" s="6">
        <v>29</v>
      </c>
      <c r="AS414" s="6">
        <v>57</v>
      </c>
      <c r="AT414" s="7">
        <f>AR414-AS414</f>
        <v>-28</v>
      </c>
      <c r="AU414" s="4" t="s">
        <v>871</v>
      </c>
      <c r="BC414" t="str">
        <f t="shared" si="28"/>
        <v/>
      </c>
    </row>
    <row r="415" spans="2:55" x14ac:dyDescent="0.25">
      <c r="B415" t="s">
        <v>265</v>
      </c>
      <c r="C415" s="9" t="s">
        <v>641</v>
      </c>
      <c r="D415" s="39">
        <v>40743</v>
      </c>
      <c r="F415" t="s">
        <v>821</v>
      </c>
      <c r="G415" s="2" t="s">
        <v>196</v>
      </c>
      <c r="H415" s="6">
        <v>35</v>
      </c>
      <c r="I415" s="7">
        <v>-1</v>
      </c>
      <c r="J415" s="6">
        <v>43</v>
      </c>
      <c r="K415" s="7">
        <v>0</v>
      </c>
      <c r="L415" s="6">
        <v>11</v>
      </c>
      <c r="M415" s="7">
        <v>3</v>
      </c>
      <c r="N415" s="6">
        <v>-8</v>
      </c>
      <c r="O415" s="7">
        <v>-1</v>
      </c>
      <c r="P415" t="s">
        <v>842</v>
      </c>
      <c r="U415" s="48"/>
      <c r="W415" s="6"/>
      <c r="X415" s="6"/>
      <c r="Z415" s="6"/>
      <c r="AA415" s="6"/>
      <c r="AC415" s="6"/>
      <c r="AD415" s="6"/>
      <c r="AE415" s="7"/>
      <c r="AF415" s="6"/>
      <c r="AG415" s="6"/>
      <c r="AM415" s="9" t="s">
        <v>972</v>
      </c>
      <c r="AN415" s="9" t="s">
        <v>565</v>
      </c>
      <c r="AO415" s="9" t="s">
        <v>636</v>
      </c>
      <c r="AR415" s="6">
        <v>31</v>
      </c>
      <c r="AS415" s="6">
        <v>54</v>
      </c>
      <c r="AT415" s="7">
        <f>AR415-AS415</f>
        <v>-23</v>
      </c>
      <c r="AU415" s="4" t="s">
        <v>871</v>
      </c>
      <c r="BC415" t="str">
        <f t="shared" si="28"/>
        <v/>
      </c>
    </row>
    <row r="416" spans="2:55" x14ac:dyDescent="0.25">
      <c r="B416" t="s">
        <v>265</v>
      </c>
      <c r="C416" s="9" t="s">
        <v>641</v>
      </c>
      <c r="D416" s="39">
        <v>40743</v>
      </c>
      <c r="F416" t="s">
        <v>905</v>
      </c>
      <c r="G416" s="2"/>
      <c r="H416" s="6">
        <v>34</v>
      </c>
      <c r="J416" s="6">
        <v>41</v>
      </c>
      <c r="L416" s="6">
        <v>10</v>
      </c>
      <c r="N416" s="6">
        <v>-7</v>
      </c>
      <c r="P416" t="s">
        <v>842</v>
      </c>
      <c r="U416" s="48"/>
      <c r="W416" s="6">
        <v>41</v>
      </c>
      <c r="X416" s="6">
        <v>51</v>
      </c>
      <c r="Y416" s="7">
        <f>W416-X416</f>
        <v>-10</v>
      </c>
      <c r="Z416" s="6">
        <v>35</v>
      </c>
      <c r="AA416" s="6">
        <v>45</v>
      </c>
      <c r="AB416" s="7">
        <f>Z416-AA416</f>
        <v>-10</v>
      </c>
      <c r="AC416" s="6">
        <v>29</v>
      </c>
      <c r="AD416" s="6">
        <v>60</v>
      </c>
      <c r="AE416" s="7">
        <f>AC416-AD416</f>
        <v>-31</v>
      </c>
      <c r="AF416" s="6"/>
      <c r="AG416" s="6"/>
      <c r="AH416" s="7"/>
      <c r="AI416" s="7"/>
      <c r="AJ416" s="7"/>
      <c r="AK416" s="7"/>
      <c r="AL416" s="4" t="s">
        <v>933</v>
      </c>
      <c r="AR416" s="6"/>
      <c r="AS416" s="6"/>
      <c r="AT416" s="7"/>
      <c r="BC416" t="str">
        <f t="shared" si="28"/>
        <v/>
      </c>
    </row>
    <row r="417" spans="2:55" x14ac:dyDescent="0.25">
      <c r="B417" t="s">
        <v>265</v>
      </c>
      <c r="C417" s="9" t="s">
        <v>598</v>
      </c>
      <c r="D417" s="39">
        <v>40744</v>
      </c>
      <c r="F417" t="s">
        <v>821</v>
      </c>
      <c r="G417" s="2" t="s">
        <v>196</v>
      </c>
      <c r="H417" s="6">
        <v>36</v>
      </c>
      <c r="I417" s="7">
        <v>1</v>
      </c>
      <c r="J417" s="6">
        <v>44</v>
      </c>
      <c r="K417" s="7">
        <v>1</v>
      </c>
      <c r="L417" s="6">
        <v>9</v>
      </c>
      <c r="M417" s="7">
        <v>-2</v>
      </c>
      <c r="N417" s="6">
        <v>-8</v>
      </c>
      <c r="O417" s="7">
        <v>0</v>
      </c>
      <c r="P417" t="s">
        <v>842</v>
      </c>
      <c r="U417" s="48"/>
      <c r="AE417" s="7"/>
      <c r="AF417" s="6"/>
      <c r="AG417" s="6"/>
      <c r="AR417" s="6">
        <v>29</v>
      </c>
      <c r="AS417" s="6">
        <v>57</v>
      </c>
      <c r="AT417" s="7">
        <f>AR417-AS417</f>
        <v>-28</v>
      </c>
      <c r="AU417" s="4" t="s">
        <v>871</v>
      </c>
      <c r="BC417" t="str">
        <f t="shared" si="28"/>
        <v/>
      </c>
    </row>
    <row r="418" spans="2:55" x14ac:dyDescent="0.25">
      <c r="B418" t="s">
        <v>265</v>
      </c>
      <c r="C418" s="9" t="s">
        <v>434</v>
      </c>
      <c r="D418" s="39">
        <v>40745</v>
      </c>
      <c r="E418">
        <v>24</v>
      </c>
      <c r="F418" t="s">
        <v>821</v>
      </c>
      <c r="G418" s="2" t="s">
        <v>192</v>
      </c>
      <c r="H418" s="6">
        <v>35</v>
      </c>
      <c r="I418" s="7">
        <v>-1</v>
      </c>
      <c r="J418" s="6">
        <v>43</v>
      </c>
      <c r="K418" s="7">
        <v>-1</v>
      </c>
      <c r="L418" s="6">
        <v>10</v>
      </c>
      <c r="M418" s="7">
        <v>1</v>
      </c>
      <c r="N418" s="6">
        <v>-8</v>
      </c>
      <c r="O418" s="7">
        <v>0</v>
      </c>
      <c r="P418" t="s">
        <v>842</v>
      </c>
      <c r="U418" s="48"/>
      <c r="V418" s="7"/>
      <c r="W418" s="6">
        <v>39</v>
      </c>
      <c r="X418" s="6">
        <v>55</v>
      </c>
      <c r="Y418" s="7">
        <f>W418-X418</f>
        <v>-16</v>
      </c>
      <c r="Z418" s="6">
        <v>35</v>
      </c>
      <c r="AA418" s="6">
        <v>50</v>
      </c>
      <c r="AB418" s="7">
        <f>Z418-AA418</f>
        <v>-15</v>
      </c>
      <c r="AC418" s="6">
        <v>24</v>
      </c>
      <c r="AD418" s="6">
        <v>66</v>
      </c>
      <c r="AE418" s="7">
        <f>AC418-AD418</f>
        <v>-42</v>
      </c>
      <c r="AF418" s="6"/>
      <c r="AG418" s="6"/>
      <c r="AH418" s="7"/>
      <c r="AI418" s="7"/>
      <c r="AJ418" s="7"/>
      <c r="AK418" s="7"/>
      <c r="AL418" s="4" t="s">
        <v>930</v>
      </c>
      <c r="AR418" s="6">
        <v>28</v>
      </c>
      <c r="AS418" s="6">
        <v>57</v>
      </c>
      <c r="AT418" s="7">
        <f>AR418-AS418</f>
        <v>-29</v>
      </c>
      <c r="AU418" s="4" t="s">
        <v>871</v>
      </c>
      <c r="BC418" t="str">
        <f t="shared" si="28"/>
        <v/>
      </c>
    </row>
    <row r="419" spans="2:55" x14ac:dyDescent="0.25">
      <c r="B419" t="s">
        <v>265</v>
      </c>
      <c r="C419" s="9" t="s">
        <v>688</v>
      </c>
      <c r="D419" s="39">
        <v>40746</v>
      </c>
      <c r="E419">
        <v>26</v>
      </c>
      <c r="F419" t="s">
        <v>886</v>
      </c>
      <c r="G419" s="2" t="s">
        <v>96</v>
      </c>
      <c r="H419" s="6">
        <v>34</v>
      </c>
      <c r="I419" s="7">
        <v>-2</v>
      </c>
      <c r="J419" s="6">
        <v>40</v>
      </c>
      <c r="K419" s="7">
        <v>0</v>
      </c>
      <c r="L419" s="6">
        <v>13</v>
      </c>
      <c r="M419" s="7">
        <v>2</v>
      </c>
      <c r="N419" s="6">
        <v>-6</v>
      </c>
      <c r="O419" s="7">
        <v>-2</v>
      </c>
      <c r="P419" t="s">
        <v>639</v>
      </c>
      <c r="U419" s="48"/>
      <c r="W419" s="6"/>
      <c r="X419" s="6"/>
      <c r="Z419" s="6"/>
      <c r="AA419" s="6"/>
      <c r="AC419" s="6"/>
      <c r="AD419" s="6"/>
      <c r="AE419" s="7"/>
      <c r="AF419" s="6"/>
      <c r="AG419" s="6"/>
      <c r="AR419" s="6"/>
      <c r="AS419" s="6"/>
      <c r="AT419" s="7"/>
      <c r="BC419" t="str">
        <f t="shared" si="28"/>
        <v/>
      </c>
    </row>
    <row r="420" spans="2:55" x14ac:dyDescent="0.25">
      <c r="B420" t="s">
        <v>265</v>
      </c>
      <c r="C420" s="9" t="s">
        <v>432</v>
      </c>
      <c r="D420" s="39">
        <v>40748</v>
      </c>
      <c r="F420" t="s">
        <v>821</v>
      </c>
      <c r="G420" s="2" t="s">
        <v>196</v>
      </c>
      <c r="H420" s="6">
        <v>37</v>
      </c>
      <c r="I420" s="7">
        <v>2</v>
      </c>
      <c r="J420" s="6">
        <v>41</v>
      </c>
      <c r="K420" s="7">
        <v>-2</v>
      </c>
      <c r="L420" s="6">
        <v>10</v>
      </c>
      <c r="M420" s="7">
        <v>0</v>
      </c>
      <c r="N420" s="6">
        <v>-4</v>
      </c>
      <c r="O420" s="7">
        <v>4</v>
      </c>
      <c r="P420" t="s">
        <v>842</v>
      </c>
      <c r="U420" s="48"/>
      <c r="W420" s="6"/>
      <c r="X420" s="6"/>
      <c r="Z420" s="6"/>
      <c r="AA420" s="6"/>
      <c r="AC420" s="6"/>
      <c r="AD420" s="6"/>
      <c r="AE420" s="7"/>
      <c r="AF420" s="6"/>
      <c r="AG420" s="6"/>
      <c r="AR420" s="6">
        <v>29</v>
      </c>
      <c r="AS420" s="6">
        <v>55</v>
      </c>
      <c r="AT420" s="7">
        <f>AR420-AS420</f>
        <v>-26</v>
      </c>
      <c r="AU420" s="4" t="s">
        <v>871</v>
      </c>
      <c r="BC420" t="str">
        <f t="shared" si="28"/>
        <v/>
      </c>
    </row>
    <row r="421" spans="2:55" x14ac:dyDescent="0.25">
      <c r="B421" t="s">
        <v>265</v>
      </c>
      <c r="C421" s="9" t="s">
        <v>579</v>
      </c>
      <c r="D421" s="39">
        <v>40749</v>
      </c>
      <c r="F421" t="s">
        <v>821</v>
      </c>
      <c r="G421" s="2" t="s">
        <v>196</v>
      </c>
      <c r="H421" s="6">
        <v>35</v>
      </c>
      <c r="I421" s="7">
        <v>-2</v>
      </c>
      <c r="J421" s="6">
        <v>44</v>
      </c>
      <c r="K421" s="7">
        <v>3</v>
      </c>
      <c r="L421" s="6">
        <v>9</v>
      </c>
      <c r="M421" s="7">
        <v>-1</v>
      </c>
      <c r="N421" s="6">
        <v>-9</v>
      </c>
      <c r="O421" s="7">
        <v>-5</v>
      </c>
      <c r="P421" t="s">
        <v>842</v>
      </c>
      <c r="U421" s="48"/>
      <c r="W421" s="6"/>
      <c r="X421" s="6"/>
      <c r="Z421" s="6"/>
      <c r="AA421" s="6"/>
      <c r="AC421" s="6"/>
      <c r="AD421" s="6"/>
      <c r="AE421" s="7"/>
      <c r="AF421" s="6"/>
      <c r="AG421" s="6"/>
      <c r="AR421" s="6">
        <v>29</v>
      </c>
      <c r="AS421" s="6">
        <v>57</v>
      </c>
      <c r="AT421" s="7">
        <f>AR421-AS421</f>
        <v>-28</v>
      </c>
      <c r="AU421" s="4" t="s">
        <v>871</v>
      </c>
      <c r="BC421" t="str">
        <f t="shared" si="28"/>
        <v/>
      </c>
    </row>
    <row r="422" spans="2:55" x14ac:dyDescent="0.25">
      <c r="B422" t="s">
        <v>265</v>
      </c>
      <c r="C422" s="9" t="s">
        <v>558</v>
      </c>
      <c r="D422" s="39">
        <v>40750</v>
      </c>
      <c r="F422" t="s">
        <v>821</v>
      </c>
      <c r="G422" s="2" t="s">
        <v>196</v>
      </c>
      <c r="H422" s="6">
        <v>36</v>
      </c>
      <c r="I422" s="7">
        <v>1</v>
      </c>
      <c r="J422" s="6">
        <v>43</v>
      </c>
      <c r="K422" s="7">
        <v>-1</v>
      </c>
      <c r="L422" s="6">
        <v>8</v>
      </c>
      <c r="M422" s="7">
        <v>-1</v>
      </c>
      <c r="N422" s="6">
        <v>-7</v>
      </c>
      <c r="O422" s="7">
        <v>2</v>
      </c>
      <c r="P422" t="s">
        <v>842</v>
      </c>
      <c r="U422" s="48"/>
      <c r="W422" s="6"/>
      <c r="X422" s="6"/>
      <c r="Z422" s="6"/>
      <c r="AA422" s="6"/>
      <c r="AC422" s="6"/>
      <c r="AD422" s="6"/>
      <c r="AE422" s="7"/>
      <c r="AF422" s="6"/>
      <c r="AG422" s="6"/>
      <c r="AR422" s="6">
        <v>28</v>
      </c>
      <c r="AS422" s="6">
        <v>55</v>
      </c>
      <c r="AT422" s="7">
        <f>AR422-AS422</f>
        <v>-27</v>
      </c>
      <c r="AU422" s="4" t="s">
        <v>871</v>
      </c>
      <c r="BC422" t="str">
        <f t="shared" si="28"/>
        <v/>
      </c>
    </row>
    <row r="423" spans="2:55" x14ac:dyDescent="0.25">
      <c r="B423" t="s">
        <v>265</v>
      </c>
      <c r="C423" s="9" t="s">
        <v>602</v>
      </c>
      <c r="D423" s="39">
        <v>40751</v>
      </c>
      <c r="F423" t="s">
        <v>821</v>
      </c>
      <c r="G423" s="2" t="s">
        <v>196</v>
      </c>
      <c r="H423" s="6">
        <v>36</v>
      </c>
      <c r="I423" s="7">
        <v>0</v>
      </c>
      <c r="J423" s="6">
        <v>42</v>
      </c>
      <c r="K423" s="7">
        <v>-1</v>
      </c>
      <c r="L423" s="6">
        <v>11</v>
      </c>
      <c r="M423" s="7">
        <v>3</v>
      </c>
      <c r="N423" s="6">
        <v>-6</v>
      </c>
      <c r="O423" s="7">
        <v>1</v>
      </c>
      <c r="P423" t="s">
        <v>842</v>
      </c>
      <c r="U423" s="48"/>
      <c r="W423" s="6"/>
      <c r="X423" s="6"/>
      <c r="Z423" s="6"/>
      <c r="AA423" s="6"/>
      <c r="AC423" s="6"/>
      <c r="AD423" s="6"/>
      <c r="AE423" s="7"/>
      <c r="AF423" s="6"/>
      <c r="AG423" s="6"/>
      <c r="AR423" s="6">
        <v>30</v>
      </c>
      <c r="AS423" s="6">
        <v>55</v>
      </c>
      <c r="AT423" s="7">
        <f>AR423-AS423</f>
        <v>-25</v>
      </c>
      <c r="AU423" s="4" t="s">
        <v>871</v>
      </c>
      <c r="BC423" t="str">
        <f t="shared" si="28"/>
        <v/>
      </c>
    </row>
    <row r="424" spans="2:55" x14ac:dyDescent="0.25">
      <c r="B424" t="s">
        <v>265</v>
      </c>
      <c r="C424" s="9" t="s">
        <v>660</v>
      </c>
      <c r="D424" s="39">
        <v>40752</v>
      </c>
      <c r="E424">
        <v>31</v>
      </c>
      <c r="F424" t="s">
        <v>821</v>
      </c>
      <c r="G424" s="2" t="s">
        <v>192</v>
      </c>
      <c r="H424" s="6">
        <v>35</v>
      </c>
      <c r="I424" s="7">
        <v>-1</v>
      </c>
      <c r="J424" s="6">
        <v>44</v>
      </c>
      <c r="K424" s="7">
        <v>2</v>
      </c>
      <c r="L424" s="6">
        <v>10</v>
      </c>
      <c r="M424" s="7">
        <v>-1</v>
      </c>
      <c r="N424" s="6">
        <v>-9</v>
      </c>
      <c r="O424" s="7">
        <v>-3</v>
      </c>
      <c r="P424" t="s">
        <v>842</v>
      </c>
      <c r="U424" s="48"/>
      <c r="V424" s="7"/>
      <c r="W424" s="6">
        <v>41</v>
      </c>
      <c r="X424" s="6">
        <v>52</v>
      </c>
      <c r="Y424" s="7">
        <f>W424-X424</f>
        <v>-11</v>
      </c>
      <c r="Z424" s="6">
        <v>34</v>
      </c>
      <c r="AA424" s="6">
        <v>51</v>
      </c>
      <c r="AB424" s="7">
        <f>Z424-AA424</f>
        <v>-17</v>
      </c>
      <c r="AC424" s="6">
        <v>24</v>
      </c>
      <c r="AD424" s="6">
        <v>66</v>
      </c>
      <c r="AE424" s="7">
        <f>AC424-AD424</f>
        <v>-42</v>
      </c>
      <c r="AF424" s="6"/>
      <c r="AG424" s="6"/>
      <c r="AH424" s="7"/>
      <c r="AI424" s="7"/>
      <c r="AJ424" s="7"/>
      <c r="AK424" s="7"/>
      <c r="AL424" s="4" t="s">
        <v>930</v>
      </c>
      <c r="AR424" s="6">
        <v>29</v>
      </c>
      <c r="AS424" s="6">
        <v>56</v>
      </c>
      <c r="AT424" s="7">
        <f>AR424-AS424</f>
        <v>-27</v>
      </c>
      <c r="AU424" s="4" t="s">
        <v>871</v>
      </c>
      <c r="BC424" t="str">
        <f t="shared" si="28"/>
        <v/>
      </c>
    </row>
    <row r="425" spans="2:55" x14ac:dyDescent="0.25">
      <c r="B425" t="s">
        <v>265</v>
      </c>
      <c r="C425" s="9" t="s">
        <v>721</v>
      </c>
      <c r="D425" s="39">
        <v>40752</v>
      </c>
      <c r="F425" t="s">
        <v>963</v>
      </c>
      <c r="G425" s="2"/>
      <c r="H425" s="6">
        <v>35</v>
      </c>
      <c r="I425" s="7">
        <v>-4</v>
      </c>
      <c r="J425" s="6">
        <v>41</v>
      </c>
      <c r="K425" s="7">
        <v>0</v>
      </c>
      <c r="L425" s="6">
        <v>10</v>
      </c>
      <c r="M425" s="7">
        <v>2</v>
      </c>
      <c r="N425" s="6">
        <f>H425-J425</f>
        <v>-6</v>
      </c>
      <c r="O425" s="7">
        <v>-4</v>
      </c>
      <c r="P425" t="s">
        <v>842</v>
      </c>
      <c r="U425" s="48"/>
      <c r="V425" s="7"/>
      <c r="W425" s="6"/>
      <c r="X425" s="6"/>
      <c r="Y425" s="7"/>
      <c r="Z425" s="6"/>
      <c r="AA425" s="6"/>
      <c r="AB425" s="7"/>
      <c r="AC425" s="6"/>
      <c r="AD425" s="6"/>
      <c r="AE425" s="7"/>
      <c r="AF425" s="6"/>
      <c r="AG425" s="6"/>
      <c r="AH425" s="7"/>
      <c r="AI425" s="7"/>
      <c r="AJ425" s="7"/>
      <c r="AK425" s="7"/>
      <c r="AR425" s="6"/>
      <c r="AS425" s="6"/>
      <c r="AT425" s="7"/>
      <c r="BC425" t="str">
        <f t="shared" si="28"/>
        <v/>
      </c>
    </row>
    <row r="426" spans="2:55" x14ac:dyDescent="0.25">
      <c r="B426" s="3" t="s">
        <v>265</v>
      </c>
      <c r="C426" s="9" t="s">
        <v>973</v>
      </c>
      <c r="D426" s="39">
        <v>40753</v>
      </c>
      <c r="F426" t="s">
        <v>903</v>
      </c>
      <c r="G426" s="2"/>
      <c r="H426" s="6">
        <v>36</v>
      </c>
      <c r="I426" s="7">
        <v>2</v>
      </c>
      <c r="J426" s="6">
        <v>38</v>
      </c>
      <c r="K426" s="7">
        <v>-2</v>
      </c>
      <c r="L426" s="6">
        <v>9</v>
      </c>
      <c r="M426" s="7">
        <v>-1</v>
      </c>
      <c r="N426" s="6">
        <v>-2</v>
      </c>
      <c r="O426" s="7">
        <v>4</v>
      </c>
      <c r="P426" t="s">
        <v>842</v>
      </c>
      <c r="U426" s="48"/>
      <c r="AE426" s="7"/>
      <c r="AF426" s="6"/>
      <c r="AG426" s="6"/>
    </row>
    <row r="427" spans="2:55" x14ac:dyDescent="0.25">
      <c r="B427" t="s">
        <v>265</v>
      </c>
      <c r="C427" s="9" t="s">
        <v>643</v>
      </c>
      <c r="D427" s="39">
        <v>40755</v>
      </c>
      <c r="F427" t="s">
        <v>821</v>
      </c>
      <c r="G427" s="2" t="s">
        <v>196</v>
      </c>
      <c r="H427" s="6">
        <v>35</v>
      </c>
      <c r="I427" s="7">
        <v>0</v>
      </c>
      <c r="J427" s="6">
        <v>42</v>
      </c>
      <c r="K427" s="7">
        <v>-2</v>
      </c>
      <c r="L427" s="6">
        <v>11</v>
      </c>
      <c r="M427" s="7">
        <v>1</v>
      </c>
      <c r="N427" s="6">
        <v>-7</v>
      </c>
      <c r="O427" s="7">
        <v>2</v>
      </c>
      <c r="P427" t="s">
        <v>842</v>
      </c>
      <c r="U427" s="48"/>
      <c r="W427" s="6"/>
      <c r="X427" s="6"/>
      <c r="Z427" s="6"/>
      <c r="AA427" s="6"/>
      <c r="AC427" s="6"/>
      <c r="AD427" s="6"/>
      <c r="AE427" s="7"/>
      <c r="AF427" s="6"/>
      <c r="AG427" s="6"/>
      <c r="AR427" s="6">
        <v>29</v>
      </c>
      <c r="AS427" s="6">
        <v>55</v>
      </c>
      <c r="AT427" s="7">
        <f>AR427-AS427</f>
        <v>-26</v>
      </c>
      <c r="AU427" s="4" t="s">
        <v>871</v>
      </c>
      <c r="BC427" t="str">
        <f t="shared" ref="BC427:BC445" si="29">IF($F427="ICM",$L427,"")</f>
        <v/>
      </c>
    </row>
    <row r="428" spans="2:55" x14ac:dyDescent="0.25">
      <c r="B428" t="s">
        <v>293</v>
      </c>
      <c r="C428" s="9" t="s">
        <v>339</v>
      </c>
      <c r="D428" s="39">
        <v>40756</v>
      </c>
      <c r="F428" t="s">
        <v>821</v>
      </c>
      <c r="G428" s="2" t="s">
        <v>196</v>
      </c>
      <c r="H428" s="6">
        <v>36</v>
      </c>
      <c r="I428" s="7">
        <v>1</v>
      </c>
      <c r="J428" s="6">
        <v>45</v>
      </c>
      <c r="K428" s="7">
        <v>3</v>
      </c>
      <c r="L428" s="6">
        <v>8</v>
      </c>
      <c r="M428" s="7">
        <v>-3</v>
      </c>
      <c r="N428" s="6">
        <v>-9</v>
      </c>
      <c r="O428" s="7">
        <v>-2</v>
      </c>
      <c r="P428" t="s">
        <v>842</v>
      </c>
      <c r="U428" s="48"/>
      <c r="W428" s="6">
        <v>39</v>
      </c>
      <c r="X428" s="6">
        <v>48</v>
      </c>
      <c r="Y428" s="7">
        <f>W428-X428</f>
        <v>-9</v>
      </c>
      <c r="Z428" s="6">
        <v>30</v>
      </c>
      <c r="AA428" s="6">
        <v>49</v>
      </c>
      <c r="AB428" s="7">
        <f>Z428-AA428</f>
        <v>-19</v>
      </c>
      <c r="AC428" s="6">
        <v>24</v>
      </c>
      <c r="AD428" s="6">
        <v>59</v>
      </c>
      <c r="AE428" s="7">
        <f>AC428-AD428</f>
        <v>-35</v>
      </c>
      <c r="AF428" s="6"/>
      <c r="AG428" s="6"/>
      <c r="AH428" s="7"/>
      <c r="AI428" s="7"/>
      <c r="AJ428" s="7"/>
      <c r="AK428" s="7"/>
      <c r="AL428" s="4" t="s">
        <v>974</v>
      </c>
      <c r="AR428" s="6">
        <v>30</v>
      </c>
      <c r="AS428" s="6">
        <v>56</v>
      </c>
      <c r="AT428" s="7">
        <f>AR428-AS428</f>
        <v>-26</v>
      </c>
      <c r="AU428" s="4" t="s">
        <v>871</v>
      </c>
      <c r="BC428" t="str">
        <f t="shared" si="29"/>
        <v/>
      </c>
    </row>
    <row r="429" spans="2:55" x14ac:dyDescent="0.25">
      <c r="B429" t="s">
        <v>293</v>
      </c>
      <c r="C429" s="9" t="s">
        <v>571</v>
      </c>
      <c r="D429" s="39">
        <v>40757</v>
      </c>
      <c r="F429" t="s">
        <v>821</v>
      </c>
      <c r="G429" s="2" t="s">
        <v>196</v>
      </c>
      <c r="H429" s="6">
        <v>35</v>
      </c>
      <c r="I429" s="7">
        <v>-1</v>
      </c>
      <c r="J429" s="6">
        <v>43</v>
      </c>
      <c r="K429" s="7">
        <v>-2</v>
      </c>
      <c r="L429" s="6">
        <v>10</v>
      </c>
      <c r="M429" s="7">
        <v>2</v>
      </c>
      <c r="N429" s="6">
        <v>-8</v>
      </c>
      <c r="O429" s="7">
        <v>1</v>
      </c>
      <c r="P429" t="s">
        <v>842</v>
      </c>
      <c r="U429" s="48"/>
      <c r="W429" s="6"/>
      <c r="X429" s="6"/>
      <c r="Z429" s="6"/>
      <c r="AA429" s="6"/>
      <c r="AC429" s="6"/>
      <c r="AD429" s="6"/>
      <c r="AE429" s="7"/>
      <c r="AF429" s="6"/>
      <c r="AG429" s="6"/>
      <c r="AM429" s="9" t="s">
        <v>959</v>
      </c>
      <c r="AN429" s="9" t="s">
        <v>565</v>
      </c>
      <c r="AO429" s="9" t="s">
        <v>636</v>
      </c>
      <c r="AR429" s="6">
        <v>30</v>
      </c>
      <c r="AS429" s="6">
        <v>55</v>
      </c>
      <c r="AT429" s="7">
        <f>AR429-AS429</f>
        <v>-25</v>
      </c>
      <c r="AU429" s="4" t="s">
        <v>871</v>
      </c>
      <c r="BC429" t="str">
        <f t="shared" si="29"/>
        <v/>
      </c>
    </row>
    <row r="430" spans="2:55" x14ac:dyDescent="0.25">
      <c r="B430" t="s">
        <v>293</v>
      </c>
      <c r="C430" s="9" t="s">
        <v>589</v>
      </c>
      <c r="D430" s="39">
        <v>40758</v>
      </c>
      <c r="F430" t="s">
        <v>821</v>
      </c>
      <c r="G430" s="2" t="s">
        <v>196</v>
      </c>
      <c r="H430" s="6">
        <v>36</v>
      </c>
      <c r="I430" s="7">
        <v>1</v>
      </c>
      <c r="J430" s="6">
        <v>42</v>
      </c>
      <c r="K430" s="7">
        <v>-1</v>
      </c>
      <c r="L430" s="6">
        <v>10</v>
      </c>
      <c r="M430" s="7">
        <v>0</v>
      </c>
      <c r="N430" s="6">
        <v>-6</v>
      </c>
      <c r="O430" s="7">
        <v>2</v>
      </c>
      <c r="P430" t="s">
        <v>842</v>
      </c>
      <c r="U430" s="48"/>
      <c r="W430" s="6"/>
      <c r="X430" s="6"/>
      <c r="Z430" s="6"/>
      <c r="AA430" s="6"/>
      <c r="AC430" s="6"/>
      <c r="AD430" s="6"/>
      <c r="AE430" s="7"/>
      <c r="AF430" s="6"/>
      <c r="AG430" s="6"/>
      <c r="AR430" s="6">
        <v>30</v>
      </c>
      <c r="AS430" s="6">
        <v>56</v>
      </c>
      <c r="AT430" s="7">
        <f>AR430-AS430</f>
        <v>-26</v>
      </c>
      <c r="AU430" s="4" t="s">
        <v>871</v>
      </c>
      <c r="BC430" t="str">
        <f t="shared" si="29"/>
        <v/>
      </c>
    </row>
    <row r="431" spans="2:55" x14ac:dyDescent="0.25">
      <c r="B431" t="s">
        <v>293</v>
      </c>
      <c r="C431" s="9" t="s">
        <v>694</v>
      </c>
      <c r="D431" s="39">
        <v>40759</v>
      </c>
      <c r="E431">
        <v>7</v>
      </c>
      <c r="F431" t="s">
        <v>821</v>
      </c>
      <c r="G431" s="2" t="s">
        <v>192</v>
      </c>
      <c r="H431" s="6">
        <v>35</v>
      </c>
      <c r="I431" s="7">
        <v>-1</v>
      </c>
      <c r="J431" s="6">
        <v>44</v>
      </c>
      <c r="K431" s="7">
        <v>2</v>
      </c>
      <c r="L431" s="6">
        <v>9</v>
      </c>
      <c r="M431" s="7">
        <v>-1</v>
      </c>
      <c r="N431" s="6">
        <v>-9</v>
      </c>
      <c r="O431" s="7">
        <v>-3</v>
      </c>
      <c r="P431" t="s">
        <v>842</v>
      </c>
      <c r="U431" s="48"/>
      <c r="V431" s="7"/>
      <c r="W431" s="6">
        <v>40</v>
      </c>
      <c r="X431" s="6">
        <v>54</v>
      </c>
      <c r="Y431" s="7">
        <f>W431-X431</f>
        <v>-14</v>
      </c>
      <c r="Z431" s="6">
        <v>32</v>
      </c>
      <c r="AA431" s="6">
        <v>54</v>
      </c>
      <c r="AB431" s="7">
        <f>Z431-AA431</f>
        <v>-22</v>
      </c>
      <c r="AC431" s="6">
        <v>20</v>
      </c>
      <c r="AD431" s="6">
        <v>70</v>
      </c>
      <c r="AE431" s="7">
        <f>AC431-AD431</f>
        <v>-50</v>
      </c>
      <c r="AF431" s="6"/>
      <c r="AG431" s="6"/>
      <c r="AH431" s="7"/>
      <c r="AI431" s="7"/>
      <c r="AJ431" s="7"/>
      <c r="AK431" s="7"/>
      <c r="AL431" s="4" t="s">
        <v>930</v>
      </c>
      <c r="AR431" s="6">
        <v>29</v>
      </c>
      <c r="AS431" s="6">
        <v>57</v>
      </c>
      <c r="AT431" s="7">
        <f>AR431-AS431</f>
        <v>-28</v>
      </c>
      <c r="AU431" s="4" t="s">
        <v>871</v>
      </c>
      <c r="BC431" t="str">
        <f t="shared" si="29"/>
        <v/>
      </c>
    </row>
    <row r="432" spans="2:55" x14ac:dyDescent="0.25">
      <c r="B432" t="s">
        <v>293</v>
      </c>
      <c r="C432" s="9" t="s">
        <v>647</v>
      </c>
      <c r="D432" s="39">
        <v>40762</v>
      </c>
      <c r="F432" t="s">
        <v>821</v>
      </c>
      <c r="G432" s="2" t="s">
        <v>196</v>
      </c>
      <c r="H432" s="6">
        <v>36</v>
      </c>
      <c r="I432" s="7">
        <v>1</v>
      </c>
      <c r="J432" s="6">
        <v>44</v>
      </c>
      <c r="K432" s="7">
        <v>0</v>
      </c>
      <c r="L432" s="6">
        <v>9</v>
      </c>
      <c r="M432" s="7">
        <v>0</v>
      </c>
      <c r="N432" s="6">
        <v>-8</v>
      </c>
      <c r="O432" s="7">
        <v>1</v>
      </c>
      <c r="P432" t="s">
        <v>842</v>
      </c>
      <c r="U432" s="48"/>
      <c r="W432" s="6"/>
      <c r="X432" s="6"/>
      <c r="Z432" s="6"/>
      <c r="AA432" s="6"/>
      <c r="AC432" s="6"/>
      <c r="AD432" s="6"/>
      <c r="AE432" s="7"/>
      <c r="AF432" s="6"/>
      <c r="AG432" s="6"/>
      <c r="AR432" s="6">
        <v>29</v>
      </c>
      <c r="AS432" s="6">
        <v>56</v>
      </c>
      <c r="AT432" s="7">
        <f t="shared" ref="AT432:AT445" si="30">AR432-AS432</f>
        <v>-27</v>
      </c>
      <c r="AU432" s="4" t="s">
        <v>871</v>
      </c>
      <c r="BC432" t="str">
        <f t="shared" si="29"/>
        <v/>
      </c>
    </row>
    <row r="433" spans="2:56" x14ac:dyDescent="0.25">
      <c r="B433" t="s">
        <v>293</v>
      </c>
      <c r="C433" s="9" t="s">
        <v>419</v>
      </c>
      <c r="D433" s="39">
        <v>40763</v>
      </c>
      <c r="F433" t="s">
        <v>821</v>
      </c>
      <c r="G433" s="2" t="s">
        <v>196</v>
      </c>
      <c r="H433" s="6">
        <v>36</v>
      </c>
      <c r="I433" s="7">
        <v>0</v>
      </c>
      <c r="J433" s="6">
        <v>43</v>
      </c>
      <c r="K433" s="7">
        <v>-1</v>
      </c>
      <c r="L433" s="6">
        <v>9</v>
      </c>
      <c r="M433" s="7">
        <v>0</v>
      </c>
      <c r="N433" s="6">
        <v>-7</v>
      </c>
      <c r="O433" s="7">
        <v>1</v>
      </c>
      <c r="P433" t="s">
        <v>842</v>
      </c>
      <c r="U433" s="48"/>
      <c r="W433" s="6"/>
      <c r="X433" s="6"/>
      <c r="Z433" s="6"/>
      <c r="AA433" s="6"/>
      <c r="AC433" s="6"/>
      <c r="AD433" s="6"/>
      <c r="AE433" s="7"/>
      <c r="AF433" s="6"/>
      <c r="AG433" s="6"/>
      <c r="AR433" s="6">
        <v>29</v>
      </c>
      <c r="AS433" s="6">
        <v>56</v>
      </c>
      <c r="AT433" s="7">
        <f t="shared" si="30"/>
        <v>-27</v>
      </c>
      <c r="AU433" s="4" t="s">
        <v>871</v>
      </c>
      <c r="BC433" t="str">
        <f t="shared" si="29"/>
        <v/>
      </c>
    </row>
    <row r="434" spans="2:56" x14ac:dyDescent="0.25">
      <c r="B434" t="s">
        <v>293</v>
      </c>
      <c r="C434" s="9" t="s">
        <v>669</v>
      </c>
      <c r="D434" s="39">
        <v>40764</v>
      </c>
      <c r="F434" t="s">
        <v>821</v>
      </c>
      <c r="G434" s="2" t="s">
        <v>196</v>
      </c>
      <c r="H434" s="6">
        <v>36</v>
      </c>
      <c r="I434" s="7">
        <v>0</v>
      </c>
      <c r="J434" s="6">
        <v>43</v>
      </c>
      <c r="K434" s="7">
        <v>0</v>
      </c>
      <c r="L434" s="6">
        <v>9</v>
      </c>
      <c r="M434" s="7">
        <v>0</v>
      </c>
      <c r="N434" s="6">
        <v>-7</v>
      </c>
      <c r="O434" s="7">
        <v>0</v>
      </c>
      <c r="P434" t="s">
        <v>842</v>
      </c>
      <c r="U434" s="48"/>
      <c r="W434" s="6"/>
      <c r="X434" s="6"/>
      <c r="Z434" s="6"/>
      <c r="AA434" s="6"/>
      <c r="AC434" s="6"/>
      <c r="AD434" s="6"/>
      <c r="AE434" s="7"/>
      <c r="AF434" s="6"/>
      <c r="AG434" s="6"/>
      <c r="AR434" s="6">
        <v>29</v>
      </c>
      <c r="AS434" s="6">
        <v>57</v>
      </c>
      <c r="AT434" s="7">
        <f t="shared" si="30"/>
        <v>-28</v>
      </c>
      <c r="AU434" s="4" t="s">
        <v>871</v>
      </c>
      <c r="BC434" t="str">
        <f t="shared" si="29"/>
        <v/>
      </c>
    </row>
    <row r="435" spans="2:56" x14ac:dyDescent="0.25">
      <c r="B435" t="s">
        <v>293</v>
      </c>
      <c r="C435" s="9" t="s">
        <v>623</v>
      </c>
      <c r="D435" s="39">
        <v>40764</v>
      </c>
      <c r="E435">
        <v>12</v>
      </c>
      <c r="F435" t="s">
        <v>903</v>
      </c>
      <c r="G435" s="2"/>
      <c r="H435" s="6">
        <v>34</v>
      </c>
      <c r="I435" s="7">
        <v>-2</v>
      </c>
      <c r="J435" s="6">
        <v>38</v>
      </c>
      <c r="K435" s="7">
        <v>0</v>
      </c>
      <c r="L435" s="6">
        <v>9</v>
      </c>
      <c r="M435" s="7">
        <v>0</v>
      </c>
      <c r="N435" s="6">
        <v>-4</v>
      </c>
      <c r="O435" s="7">
        <v>-2</v>
      </c>
      <c r="P435" s="3" t="s">
        <v>842</v>
      </c>
      <c r="U435" s="48"/>
      <c r="W435" s="6"/>
      <c r="X435" s="6"/>
      <c r="Z435" s="6"/>
      <c r="AA435" s="6"/>
      <c r="AC435" s="6"/>
      <c r="AD435" s="6"/>
      <c r="AE435" s="7"/>
      <c r="AF435" s="6"/>
      <c r="AG435" s="6"/>
      <c r="AR435" s="6"/>
      <c r="AS435" s="6"/>
      <c r="AT435" s="7"/>
      <c r="BC435" t="str">
        <f t="shared" si="29"/>
        <v/>
      </c>
    </row>
    <row r="436" spans="2:56" x14ac:dyDescent="0.25">
      <c r="B436" t="s">
        <v>293</v>
      </c>
      <c r="C436" s="9" t="s">
        <v>337</v>
      </c>
      <c r="D436" s="39">
        <v>40765</v>
      </c>
      <c r="F436" t="s">
        <v>821</v>
      </c>
      <c r="G436" s="2" t="s">
        <v>196</v>
      </c>
      <c r="H436" s="6">
        <v>35</v>
      </c>
      <c r="I436" s="7">
        <v>-1</v>
      </c>
      <c r="J436" s="6">
        <v>43</v>
      </c>
      <c r="K436" s="7">
        <v>0</v>
      </c>
      <c r="L436" s="6">
        <v>9</v>
      </c>
      <c r="M436" s="7">
        <v>0</v>
      </c>
      <c r="N436" s="6">
        <v>-8</v>
      </c>
      <c r="O436" s="7">
        <v>-1</v>
      </c>
      <c r="P436" t="s">
        <v>842</v>
      </c>
      <c r="U436" s="48"/>
      <c r="W436" s="6"/>
      <c r="X436" s="6"/>
      <c r="Z436" s="6"/>
      <c r="AA436" s="6"/>
      <c r="AC436" s="6"/>
      <c r="AD436" s="6"/>
      <c r="AE436" s="7"/>
      <c r="AF436" s="6"/>
      <c r="AG436" s="6"/>
      <c r="AR436" s="6">
        <v>28</v>
      </c>
      <c r="AS436" s="6">
        <v>57</v>
      </c>
      <c r="AT436" s="7">
        <f t="shared" si="30"/>
        <v>-29</v>
      </c>
      <c r="AU436" s="4" t="s">
        <v>871</v>
      </c>
      <c r="BC436" t="str">
        <f t="shared" si="29"/>
        <v/>
      </c>
    </row>
    <row r="437" spans="2:56" x14ac:dyDescent="0.25">
      <c r="B437" t="s">
        <v>293</v>
      </c>
      <c r="C437" s="9" t="s">
        <v>562</v>
      </c>
      <c r="D437" s="39">
        <v>40766</v>
      </c>
      <c r="E437">
        <v>14</v>
      </c>
      <c r="F437" t="s">
        <v>821</v>
      </c>
      <c r="G437" s="2" t="s">
        <v>192</v>
      </c>
      <c r="H437" s="6">
        <v>36</v>
      </c>
      <c r="I437" s="7">
        <v>1</v>
      </c>
      <c r="J437" s="6">
        <v>43</v>
      </c>
      <c r="K437" s="7">
        <v>0</v>
      </c>
      <c r="L437" s="6">
        <v>9</v>
      </c>
      <c r="M437" s="7">
        <v>0</v>
      </c>
      <c r="N437" s="6">
        <v>-7</v>
      </c>
      <c r="O437" s="7">
        <v>1</v>
      </c>
      <c r="P437" t="s">
        <v>842</v>
      </c>
      <c r="U437" s="48"/>
      <c r="V437" s="7"/>
      <c r="W437" s="6">
        <v>41</v>
      </c>
      <c r="X437" s="6">
        <v>53</v>
      </c>
      <c r="Y437" s="7">
        <f>W437-X437</f>
        <v>-12</v>
      </c>
      <c r="Z437" s="6">
        <v>34</v>
      </c>
      <c r="AA437" s="6">
        <v>52</v>
      </c>
      <c r="AB437" s="7">
        <f>Z437-AA437</f>
        <v>-18</v>
      </c>
      <c r="AC437" s="6">
        <v>24</v>
      </c>
      <c r="AD437" s="6">
        <v>66</v>
      </c>
      <c r="AE437" s="7">
        <f>AC437-AD437</f>
        <v>-42</v>
      </c>
      <c r="AF437" s="6"/>
      <c r="AG437" s="6"/>
      <c r="AH437" s="7"/>
      <c r="AI437" s="7"/>
      <c r="AJ437" s="7"/>
      <c r="AK437" s="7"/>
      <c r="AL437" s="4" t="s">
        <v>930</v>
      </c>
      <c r="AR437" s="6">
        <v>31</v>
      </c>
      <c r="AS437" s="6">
        <v>55</v>
      </c>
      <c r="AT437" s="7">
        <f t="shared" si="30"/>
        <v>-24</v>
      </c>
      <c r="AU437" s="4" t="s">
        <v>871</v>
      </c>
      <c r="BC437" t="str">
        <f t="shared" si="29"/>
        <v/>
      </c>
    </row>
    <row r="438" spans="2:56" x14ac:dyDescent="0.25">
      <c r="B438" t="s">
        <v>293</v>
      </c>
      <c r="C438" s="9" t="s">
        <v>975</v>
      </c>
      <c r="D438" s="39">
        <v>40767</v>
      </c>
      <c r="F438" t="s">
        <v>903</v>
      </c>
      <c r="G438" s="2"/>
      <c r="H438" s="6">
        <v>37</v>
      </c>
      <c r="I438" s="7">
        <v>3</v>
      </c>
      <c r="J438" s="6">
        <v>36</v>
      </c>
      <c r="K438" s="7">
        <v>-2</v>
      </c>
      <c r="L438" s="6">
        <v>9</v>
      </c>
      <c r="M438" s="7">
        <v>0</v>
      </c>
      <c r="N438" s="6">
        <v>1</v>
      </c>
      <c r="O438" s="7">
        <v>5</v>
      </c>
      <c r="P438" t="s">
        <v>842</v>
      </c>
      <c r="U438" s="48"/>
      <c r="V438" s="7"/>
      <c r="W438" s="6"/>
      <c r="X438" s="6"/>
      <c r="Y438" s="7"/>
      <c r="Z438" s="6"/>
      <c r="AA438" s="6"/>
      <c r="AB438" s="7"/>
      <c r="AC438" s="6"/>
      <c r="AD438" s="6"/>
      <c r="AE438" s="7"/>
      <c r="AF438" s="6"/>
      <c r="AG438" s="6"/>
      <c r="AH438" s="7"/>
      <c r="AI438" s="7"/>
      <c r="AJ438" s="7"/>
      <c r="AK438" s="7"/>
      <c r="AR438" s="6"/>
      <c r="AS438" s="6"/>
      <c r="AT438" s="7"/>
      <c r="BC438" t="str">
        <f t="shared" si="29"/>
        <v/>
      </c>
    </row>
    <row r="439" spans="2:56" x14ac:dyDescent="0.25">
      <c r="B439" t="s">
        <v>293</v>
      </c>
      <c r="C439" s="9" t="s">
        <v>692</v>
      </c>
      <c r="D439" s="39">
        <v>40769</v>
      </c>
      <c r="F439" t="s">
        <v>821</v>
      </c>
      <c r="G439" s="2" t="s">
        <v>196</v>
      </c>
      <c r="H439" s="6">
        <v>35</v>
      </c>
      <c r="I439" s="7">
        <v>-1</v>
      </c>
      <c r="J439" s="6">
        <v>43</v>
      </c>
      <c r="K439" s="7">
        <v>0</v>
      </c>
      <c r="L439" s="6">
        <v>9</v>
      </c>
      <c r="M439" s="7">
        <v>0</v>
      </c>
      <c r="N439" s="6">
        <v>-8</v>
      </c>
      <c r="O439" s="7">
        <v>-1</v>
      </c>
      <c r="P439" t="s">
        <v>842</v>
      </c>
      <c r="U439" s="48"/>
      <c r="W439" s="6"/>
      <c r="X439" s="6"/>
      <c r="Z439" s="6"/>
      <c r="AA439" s="6"/>
      <c r="AC439" s="6"/>
      <c r="AD439" s="6"/>
      <c r="AE439" s="7"/>
      <c r="AF439" s="6"/>
      <c r="AG439" s="6"/>
      <c r="AR439" s="6">
        <v>30</v>
      </c>
      <c r="AS439" s="6">
        <v>57</v>
      </c>
      <c r="AT439" s="7">
        <f t="shared" si="30"/>
        <v>-27</v>
      </c>
      <c r="AU439" s="4" t="s">
        <v>871</v>
      </c>
      <c r="BC439" t="str">
        <f t="shared" si="29"/>
        <v/>
      </c>
    </row>
    <row r="440" spans="2:56" x14ac:dyDescent="0.25">
      <c r="B440" t="s">
        <v>293</v>
      </c>
      <c r="C440" s="9" t="s">
        <v>624</v>
      </c>
      <c r="D440" s="39">
        <v>40770</v>
      </c>
      <c r="F440" t="s">
        <v>821</v>
      </c>
      <c r="G440" s="2" t="s">
        <v>196</v>
      </c>
      <c r="H440" s="6">
        <v>36</v>
      </c>
      <c r="I440" s="7">
        <v>1</v>
      </c>
      <c r="J440" s="6">
        <v>42</v>
      </c>
      <c r="K440" s="7">
        <v>-1</v>
      </c>
      <c r="L440" s="6">
        <v>10</v>
      </c>
      <c r="M440" s="7">
        <v>1</v>
      </c>
      <c r="N440" s="6">
        <v>-6</v>
      </c>
      <c r="O440" s="7">
        <v>2</v>
      </c>
      <c r="P440" t="s">
        <v>842</v>
      </c>
      <c r="U440" s="48"/>
      <c r="W440" s="6"/>
      <c r="X440" s="6"/>
      <c r="Z440" s="6"/>
      <c r="AA440" s="6"/>
      <c r="AC440" s="6"/>
      <c r="AD440" s="6"/>
      <c r="AE440" s="7"/>
      <c r="AF440" s="6"/>
      <c r="AG440" s="6"/>
      <c r="AR440" s="6">
        <v>29</v>
      </c>
      <c r="AS440" s="6">
        <v>57</v>
      </c>
      <c r="AT440" s="7">
        <f t="shared" si="30"/>
        <v>-28</v>
      </c>
      <c r="AU440" s="4" t="s">
        <v>871</v>
      </c>
      <c r="BC440" t="str">
        <f t="shared" si="29"/>
        <v/>
      </c>
    </row>
    <row r="441" spans="2:56" x14ac:dyDescent="0.25">
      <c r="B441" t="s">
        <v>293</v>
      </c>
      <c r="C441" s="9" t="s">
        <v>640</v>
      </c>
      <c r="D441" s="39">
        <v>40771</v>
      </c>
      <c r="F441" t="s">
        <v>821</v>
      </c>
      <c r="G441" s="2" t="s">
        <v>196</v>
      </c>
      <c r="H441" s="6">
        <v>35</v>
      </c>
      <c r="I441" s="7">
        <v>-1</v>
      </c>
      <c r="J441" s="6">
        <v>44</v>
      </c>
      <c r="K441" s="7">
        <v>2</v>
      </c>
      <c r="L441" s="6">
        <v>9</v>
      </c>
      <c r="M441" s="7">
        <v>-1</v>
      </c>
      <c r="N441" s="6">
        <v>-9</v>
      </c>
      <c r="O441" s="7">
        <v>-3</v>
      </c>
      <c r="P441" t="s">
        <v>842</v>
      </c>
      <c r="U441" s="48"/>
      <c r="W441" s="6"/>
      <c r="X441" s="6"/>
      <c r="Z441" s="6"/>
      <c r="AA441" s="6"/>
      <c r="AC441" s="6"/>
      <c r="AD441" s="6"/>
      <c r="AE441" s="7"/>
      <c r="AF441" s="6"/>
      <c r="AG441" s="6"/>
      <c r="AM441" s="9" t="s">
        <v>972</v>
      </c>
      <c r="AN441" s="9" t="s">
        <v>321</v>
      </c>
      <c r="AO441" s="9" t="s">
        <v>316</v>
      </c>
      <c r="AR441" s="6">
        <v>28</v>
      </c>
      <c r="AS441" s="6">
        <v>57</v>
      </c>
      <c r="AT441" s="7">
        <f t="shared" si="30"/>
        <v>-29</v>
      </c>
      <c r="AU441" s="4" t="s">
        <v>871</v>
      </c>
      <c r="BC441" t="str">
        <f t="shared" si="29"/>
        <v/>
      </c>
    </row>
    <row r="442" spans="2:56" x14ac:dyDescent="0.25">
      <c r="B442" t="s">
        <v>293</v>
      </c>
      <c r="C442" s="9" t="s">
        <v>463</v>
      </c>
      <c r="D442" s="39">
        <v>40771</v>
      </c>
      <c r="E442">
        <v>20</v>
      </c>
      <c r="F442" t="s">
        <v>903</v>
      </c>
      <c r="G442" s="2"/>
      <c r="H442" s="6">
        <v>37</v>
      </c>
      <c r="I442" s="7">
        <v>0</v>
      </c>
      <c r="J442" s="6">
        <v>38</v>
      </c>
      <c r="K442" s="7">
        <v>2</v>
      </c>
      <c r="L442" s="6">
        <v>9</v>
      </c>
      <c r="M442" s="7">
        <v>0</v>
      </c>
      <c r="N442" s="6">
        <v>-1</v>
      </c>
      <c r="O442" s="7">
        <v>-2</v>
      </c>
      <c r="P442" s="3" t="s">
        <v>842</v>
      </c>
      <c r="U442" s="48"/>
      <c r="W442" s="6"/>
      <c r="X442" s="6"/>
      <c r="Z442" s="6"/>
      <c r="AA442" s="6"/>
      <c r="AC442" s="6"/>
      <c r="AD442" s="6"/>
      <c r="AE442" s="7"/>
      <c r="AF442" s="6"/>
      <c r="AG442" s="6"/>
      <c r="AR442" s="6"/>
      <c r="AS442" s="6"/>
      <c r="AT442" s="7"/>
      <c r="BC442" t="str">
        <f t="shared" si="29"/>
        <v/>
      </c>
    </row>
    <row r="443" spans="2:56" x14ac:dyDescent="0.25">
      <c r="B443" t="s">
        <v>293</v>
      </c>
      <c r="C443" s="9" t="s">
        <v>596</v>
      </c>
      <c r="D443" s="39">
        <v>40772</v>
      </c>
      <c r="F443" t="s">
        <v>821</v>
      </c>
      <c r="G443" s="2" t="s">
        <v>196</v>
      </c>
      <c r="H443" s="6">
        <v>36</v>
      </c>
      <c r="I443" s="7">
        <v>1</v>
      </c>
      <c r="J443" s="6">
        <v>44</v>
      </c>
      <c r="K443" s="7">
        <v>0</v>
      </c>
      <c r="L443" s="6">
        <v>9</v>
      </c>
      <c r="M443" s="7">
        <v>0</v>
      </c>
      <c r="N443" s="6">
        <v>-8</v>
      </c>
      <c r="O443" s="7">
        <v>1</v>
      </c>
      <c r="P443" t="s">
        <v>842</v>
      </c>
      <c r="U443" s="48"/>
      <c r="W443" s="6"/>
      <c r="X443" s="6"/>
      <c r="Z443" s="6"/>
      <c r="AA443" s="6"/>
      <c r="AC443" s="6"/>
      <c r="AD443" s="6"/>
      <c r="AE443" s="7"/>
      <c r="AF443" s="6"/>
      <c r="AG443" s="6"/>
      <c r="AR443" s="6">
        <v>29</v>
      </c>
      <c r="AS443" s="6">
        <v>57</v>
      </c>
      <c r="AT443" s="7">
        <f t="shared" si="30"/>
        <v>-28</v>
      </c>
      <c r="AU443" s="4" t="s">
        <v>871</v>
      </c>
      <c r="BC443" t="str">
        <f t="shared" si="29"/>
        <v/>
      </c>
    </row>
    <row r="444" spans="2:56" x14ac:dyDescent="0.25">
      <c r="B444" t="s">
        <v>293</v>
      </c>
      <c r="C444" s="9" t="s">
        <v>596</v>
      </c>
      <c r="D444" s="39">
        <v>40772</v>
      </c>
      <c r="E444">
        <v>21</v>
      </c>
      <c r="F444" t="s">
        <v>886</v>
      </c>
      <c r="G444" s="2" t="s">
        <v>915</v>
      </c>
      <c r="H444" s="6">
        <v>38</v>
      </c>
      <c r="I444" s="7">
        <v>2</v>
      </c>
      <c r="J444" s="6">
        <v>40</v>
      </c>
      <c r="K444" s="7">
        <v>0</v>
      </c>
      <c r="L444" s="6">
        <v>11</v>
      </c>
      <c r="M444" s="7">
        <v>1</v>
      </c>
      <c r="N444" s="6">
        <v>-2</v>
      </c>
      <c r="O444" s="7">
        <v>2</v>
      </c>
      <c r="P444" t="s">
        <v>842</v>
      </c>
      <c r="U444" s="48"/>
      <c r="W444" s="6">
        <v>34</v>
      </c>
      <c r="X444" s="6">
        <v>48</v>
      </c>
      <c r="Y444" s="7">
        <f>W444-X444</f>
        <v>-14</v>
      </c>
      <c r="Z444" s="6">
        <v>24</v>
      </c>
      <c r="AA444" s="6">
        <v>44</v>
      </c>
      <c r="AB444" s="7">
        <f>Z444-AA444</f>
        <v>-20</v>
      </c>
      <c r="AC444" s="6">
        <v>22</v>
      </c>
      <c r="AD444" s="6">
        <v>55</v>
      </c>
      <c r="AE444" s="7">
        <f>AC444-AD444</f>
        <v>-33</v>
      </c>
      <c r="AF444" s="6"/>
      <c r="AG444" s="6"/>
      <c r="AH444" s="7"/>
      <c r="AI444" s="7"/>
      <c r="AJ444" s="7"/>
      <c r="AK444" s="7"/>
      <c r="AL444" s="4" t="s">
        <v>952</v>
      </c>
      <c r="AR444" s="6"/>
      <c r="AS444" s="6"/>
      <c r="AT444" s="7"/>
      <c r="BC444" t="str">
        <f t="shared" si="29"/>
        <v/>
      </c>
    </row>
    <row r="445" spans="2:56" x14ac:dyDescent="0.25">
      <c r="B445" t="s">
        <v>293</v>
      </c>
      <c r="C445" s="9" t="s">
        <v>564</v>
      </c>
      <c r="D445" s="39">
        <v>40773</v>
      </c>
      <c r="E445">
        <v>21</v>
      </c>
      <c r="F445" t="s">
        <v>821</v>
      </c>
      <c r="G445" s="2" t="s">
        <v>192</v>
      </c>
      <c r="H445" s="6">
        <v>36</v>
      </c>
      <c r="I445" s="7">
        <v>0</v>
      </c>
      <c r="J445" s="6">
        <v>40</v>
      </c>
      <c r="K445" s="7">
        <v>-4</v>
      </c>
      <c r="L445" s="6">
        <v>11</v>
      </c>
      <c r="M445" s="7">
        <v>2</v>
      </c>
      <c r="N445" s="6">
        <v>-4</v>
      </c>
      <c r="O445" s="7">
        <v>4</v>
      </c>
      <c r="P445" t="s">
        <v>842</v>
      </c>
      <c r="U445" s="48"/>
      <c r="V445" s="7"/>
      <c r="W445" s="6">
        <v>42</v>
      </c>
      <c r="X445" s="6">
        <v>53</v>
      </c>
      <c r="Y445" s="7">
        <f>W445-X445</f>
        <v>-11</v>
      </c>
      <c r="Z445" s="6">
        <v>33</v>
      </c>
      <c r="AA445" s="6">
        <v>54</v>
      </c>
      <c r="AB445" s="7">
        <f>Z445-AA445</f>
        <v>-21</v>
      </c>
      <c r="AC445" s="6">
        <v>22</v>
      </c>
      <c r="AD445" s="6">
        <v>69</v>
      </c>
      <c r="AE445" s="7">
        <f>AC445-AD445</f>
        <v>-47</v>
      </c>
      <c r="AF445" s="6"/>
      <c r="AG445" s="6"/>
      <c r="AH445" s="7"/>
      <c r="AI445" s="7"/>
      <c r="AJ445" s="7"/>
      <c r="AK445" s="7"/>
      <c r="AL445" s="4" t="s">
        <v>930</v>
      </c>
      <c r="AR445" s="6">
        <v>31</v>
      </c>
      <c r="AS445" s="6">
        <v>54</v>
      </c>
      <c r="AT445" s="7">
        <f t="shared" si="30"/>
        <v>-23</v>
      </c>
      <c r="AU445" s="4" t="s">
        <v>871</v>
      </c>
      <c r="BC445" t="str">
        <f t="shared" si="29"/>
        <v/>
      </c>
    </row>
    <row r="446" spans="2:56" x14ac:dyDescent="0.25">
      <c r="B446" t="s">
        <v>293</v>
      </c>
      <c r="C446" s="9" t="s">
        <v>597</v>
      </c>
      <c r="D446" s="39">
        <v>40774</v>
      </c>
      <c r="E446" s="22" t="s">
        <v>853</v>
      </c>
      <c r="F446" t="s">
        <v>678</v>
      </c>
      <c r="G446" s="2" t="s">
        <v>82</v>
      </c>
      <c r="H446" s="6">
        <v>37</v>
      </c>
      <c r="I446" s="7">
        <v>0</v>
      </c>
      <c r="J446" s="6">
        <v>36</v>
      </c>
      <c r="K446" s="7">
        <v>0</v>
      </c>
      <c r="L446" s="6">
        <v>17</v>
      </c>
      <c r="M446" s="7">
        <v>1</v>
      </c>
      <c r="N446" s="6">
        <v>1</v>
      </c>
      <c r="O446" s="7">
        <v>0</v>
      </c>
      <c r="P446" t="s">
        <v>639</v>
      </c>
      <c r="U446" s="48"/>
      <c r="W446" s="6"/>
      <c r="X446" s="6"/>
      <c r="Z446" s="6"/>
      <c r="AA446" s="6"/>
      <c r="AC446" s="6"/>
      <c r="AD446" s="6"/>
      <c r="AE446" s="7"/>
      <c r="AF446" s="6"/>
      <c r="AG446" s="6"/>
      <c r="AR446" s="6"/>
      <c r="AS446" s="6"/>
      <c r="AT446" s="7"/>
    </row>
    <row r="447" spans="2:56" x14ac:dyDescent="0.25">
      <c r="B447" t="s">
        <v>293</v>
      </c>
      <c r="C447" s="9" t="s">
        <v>453</v>
      </c>
      <c r="D447" s="39">
        <v>40781</v>
      </c>
      <c r="E447" s="11">
        <v>40811</v>
      </c>
      <c r="F447" s="3" t="s">
        <v>976</v>
      </c>
      <c r="G447" s="2"/>
      <c r="H447" s="6">
        <v>37</v>
      </c>
      <c r="J447" s="6">
        <v>37</v>
      </c>
      <c r="L447" s="6">
        <v>11</v>
      </c>
      <c r="N447" s="6">
        <v>0</v>
      </c>
      <c r="P447" t="s">
        <v>842</v>
      </c>
      <c r="AE447" s="7"/>
      <c r="AF447" s="6"/>
      <c r="AG447" s="6"/>
    </row>
    <row r="448" spans="2:56" x14ac:dyDescent="0.25">
      <c r="B448" t="s">
        <v>293</v>
      </c>
      <c r="C448" s="9" t="s">
        <v>427</v>
      </c>
      <c r="D448" s="39">
        <v>40775</v>
      </c>
      <c r="E448">
        <v>25</v>
      </c>
      <c r="F448" t="s">
        <v>577</v>
      </c>
      <c r="G448" s="2" t="s">
        <v>164</v>
      </c>
      <c r="H448" s="6">
        <v>34</v>
      </c>
      <c r="I448" s="7">
        <v>2</v>
      </c>
      <c r="J448" s="6">
        <v>40</v>
      </c>
      <c r="K448" s="7">
        <v>1</v>
      </c>
      <c r="L448" s="6">
        <v>15</v>
      </c>
      <c r="M448" s="7">
        <v>4</v>
      </c>
      <c r="N448" s="6">
        <v>-6</v>
      </c>
      <c r="O448" s="7">
        <v>1</v>
      </c>
      <c r="P448" t="s">
        <v>639</v>
      </c>
      <c r="Q448" t="s">
        <v>840</v>
      </c>
      <c r="U448" s="48"/>
      <c r="W448" s="6">
        <v>39</v>
      </c>
      <c r="X448" s="6">
        <v>51</v>
      </c>
      <c r="Y448" s="7">
        <f>W448-X448</f>
        <v>-12</v>
      </c>
      <c r="Z448" s="6">
        <v>36</v>
      </c>
      <c r="AA448" s="6">
        <v>43</v>
      </c>
      <c r="AB448" s="7">
        <f>Z448-AA448</f>
        <v>-7</v>
      </c>
      <c r="AC448" s="6">
        <v>31</v>
      </c>
      <c r="AD448" s="6">
        <v>56</v>
      </c>
      <c r="AE448" s="7">
        <f>AC448-AD448</f>
        <v>-25</v>
      </c>
      <c r="AF448" s="6"/>
      <c r="AG448" s="6"/>
      <c r="AH448" s="7"/>
      <c r="AI448" s="7"/>
      <c r="AJ448" s="7"/>
      <c r="AK448" s="7"/>
      <c r="AL448" s="4" t="s">
        <v>936</v>
      </c>
      <c r="AR448" s="6">
        <v>30</v>
      </c>
      <c r="AS448" s="6">
        <v>59</v>
      </c>
      <c r="AT448" s="7">
        <f>AR448-AS448</f>
        <v>-29</v>
      </c>
      <c r="AU448" s="4" t="s">
        <v>937</v>
      </c>
      <c r="BC448" t="str">
        <f>IF($F448="ICM",$L448,"")</f>
        <v/>
      </c>
      <c r="BD448" t="str">
        <f>IF($F448="YouGov",$L448,"")</f>
        <v/>
      </c>
    </row>
    <row r="449" spans="2:47" x14ac:dyDescent="0.25">
      <c r="B449" t="s">
        <v>293</v>
      </c>
      <c r="C449" s="9" t="s">
        <v>434</v>
      </c>
      <c r="D449" s="39">
        <v>40776</v>
      </c>
      <c r="F449" t="s">
        <v>821</v>
      </c>
      <c r="G449" s="2" t="s">
        <v>196</v>
      </c>
      <c r="H449" s="6">
        <v>35</v>
      </c>
      <c r="I449" s="7">
        <v>-1</v>
      </c>
      <c r="J449" s="6">
        <v>44</v>
      </c>
      <c r="K449" s="7">
        <v>4</v>
      </c>
      <c r="L449" s="6">
        <v>9</v>
      </c>
      <c r="M449" s="7">
        <v>-2</v>
      </c>
      <c r="N449" s="6">
        <v>-9</v>
      </c>
      <c r="O449" s="7">
        <v>-5</v>
      </c>
      <c r="P449" t="s">
        <v>842</v>
      </c>
      <c r="U449" s="48"/>
      <c r="W449" s="6"/>
      <c r="X449" s="6"/>
      <c r="Z449" s="6"/>
      <c r="AA449" s="6"/>
      <c r="AC449" s="6"/>
      <c r="AD449" s="6"/>
      <c r="AE449" s="7"/>
      <c r="AF449" s="6"/>
      <c r="AG449" s="6"/>
      <c r="AR449" s="6">
        <v>29</v>
      </c>
      <c r="AS449" s="6">
        <v>56</v>
      </c>
      <c r="AT449" s="7">
        <f t="shared" ref="AT449:AT459" si="31">AR449-AS449</f>
        <v>-27</v>
      </c>
      <c r="AU449" s="4" t="s">
        <v>871</v>
      </c>
    </row>
    <row r="450" spans="2:47" x14ac:dyDescent="0.25">
      <c r="B450" t="s">
        <v>293</v>
      </c>
      <c r="C450" s="9" t="s">
        <v>675</v>
      </c>
      <c r="D450" s="39">
        <v>40777</v>
      </c>
      <c r="F450" t="s">
        <v>821</v>
      </c>
      <c r="G450" s="2" t="s">
        <v>196</v>
      </c>
      <c r="H450" s="6">
        <v>37</v>
      </c>
      <c r="I450" s="7">
        <v>2</v>
      </c>
      <c r="J450" s="6">
        <v>44</v>
      </c>
      <c r="K450" s="7">
        <v>0</v>
      </c>
      <c r="L450" s="6">
        <v>9</v>
      </c>
      <c r="M450" s="7">
        <v>0</v>
      </c>
      <c r="N450" s="6">
        <v>-7</v>
      </c>
      <c r="O450" s="7">
        <v>2</v>
      </c>
      <c r="P450" t="s">
        <v>842</v>
      </c>
      <c r="U450" s="48"/>
      <c r="W450" s="6"/>
      <c r="X450" s="6"/>
      <c r="Z450" s="6"/>
      <c r="AA450" s="6"/>
      <c r="AC450" s="6"/>
      <c r="AD450" s="6"/>
      <c r="AE450" s="7"/>
      <c r="AF450" s="6"/>
      <c r="AG450" s="6"/>
      <c r="AR450" s="6">
        <v>29</v>
      </c>
      <c r="AS450" s="6">
        <v>56</v>
      </c>
      <c r="AT450" s="7">
        <f t="shared" si="31"/>
        <v>-27</v>
      </c>
      <c r="AU450" s="4" t="s">
        <v>871</v>
      </c>
    </row>
    <row r="451" spans="2:47" x14ac:dyDescent="0.25">
      <c r="B451" t="s">
        <v>293</v>
      </c>
      <c r="C451" s="9" t="s">
        <v>625</v>
      </c>
      <c r="D451" s="39">
        <v>40778</v>
      </c>
      <c r="F451" t="s">
        <v>821</v>
      </c>
      <c r="G451" s="2" t="s">
        <v>196</v>
      </c>
      <c r="H451" s="6">
        <v>36</v>
      </c>
      <c r="I451" s="7">
        <v>-1</v>
      </c>
      <c r="J451" s="6">
        <v>43</v>
      </c>
      <c r="K451" s="7">
        <v>-1</v>
      </c>
      <c r="L451" s="6">
        <v>9</v>
      </c>
      <c r="M451" s="7">
        <v>0</v>
      </c>
      <c r="N451" s="6">
        <v>-7</v>
      </c>
      <c r="O451" s="7">
        <v>0</v>
      </c>
      <c r="P451" t="s">
        <v>842</v>
      </c>
      <c r="U451" s="48"/>
      <c r="W451" s="6"/>
      <c r="X451" s="6"/>
      <c r="Z451" s="6"/>
      <c r="AA451" s="6"/>
      <c r="AC451" s="6"/>
      <c r="AD451" s="6"/>
      <c r="AE451" s="7"/>
      <c r="AF451" s="6"/>
      <c r="AG451" s="6"/>
      <c r="AR451" s="6">
        <v>31</v>
      </c>
      <c r="AS451" s="6">
        <v>55</v>
      </c>
      <c r="AT451" s="7">
        <f t="shared" si="31"/>
        <v>-24</v>
      </c>
      <c r="AU451" s="4" t="s">
        <v>871</v>
      </c>
    </row>
    <row r="452" spans="2:47" x14ac:dyDescent="0.25">
      <c r="B452" t="s">
        <v>293</v>
      </c>
      <c r="C452" s="9" t="s">
        <v>432</v>
      </c>
      <c r="D452" s="39">
        <v>40779</v>
      </c>
      <c r="F452" t="s">
        <v>821</v>
      </c>
      <c r="G452" s="2" t="s">
        <v>196</v>
      </c>
      <c r="H452" s="6">
        <v>37</v>
      </c>
      <c r="I452" s="7">
        <v>1</v>
      </c>
      <c r="J452" s="6">
        <v>42</v>
      </c>
      <c r="K452" s="7">
        <v>-1</v>
      </c>
      <c r="L452" s="6">
        <v>9</v>
      </c>
      <c r="M452" s="7">
        <v>0</v>
      </c>
      <c r="N452" s="6">
        <v>-5</v>
      </c>
      <c r="O452" s="7">
        <v>2</v>
      </c>
      <c r="P452" t="s">
        <v>842</v>
      </c>
      <c r="U452" s="48"/>
      <c r="W452" s="6"/>
      <c r="X452" s="6"/>
      <c r="Z452" s="6"/>
      <c r="AA452" s="6"/>
      <c r="AC452" s="6"/>
      <c r="AD452" s="6"/>
      <c r="AE452" s="7"/>
      <c r="AF452" s="6"/>
      <c r="AG452" s="6"/>
      <c r="AR452" s="6">
        <v>31</v>
      </c>
      <c r="AS452" s="6">
        <v>54</v>
      </c>
      <c r="AT452" s="7">
        <f t="shared" si="31"/>
        <v>-23</v>
      </c>
      <c r="AU452" s="4" t="s">
        <v>871</v>
      </c>
    </row>
    <row r="453" spans="2:47" x14ac:dyDescent="0.25">
      <c r="B453" t="s">
        <v>293</v>
      </c>
      <c r="C453" s="9" t="s">
        <v>579</v>
      </c>
      <c r="D453" s="39">
        <v>40780</v>
      </c>
      <c r="E453">
        <v>28</v>
      </c>
      <c r="F453" t="s">
        <v>821</v>
      </c>
      <c r="G453" s="2" t="s">
        <v>192</v>
      </c>
      <c r="H453" s="6">
        <v>38</v>
      </c>
      <c r="I453" s="7">
        <v>1</v>
      </c>
      <c r="J453" s="6">
        <v>41</v>
      </c>
      <c r="K453" s="7">
        <v>-1</v>
      </c>
      <c r="L453" s="6">
        <v>9</v>
      </c>
      <c r="M453" s="7">
        <v>0</v>
      </c>
      <c r="N453" s="6">
        <v>-3</v>
      </c>
      <c r="O453" s="7">
        <v>2</v>
      </c>
      <c r="P453" t="s">
        <v>842</v>
      </c>
      <c r="U453" s="48"/>
      <c r="V453" s="7"/>
      <c r="W453" s="6">
        <v>42</v>
      </c>
      <c r="X453" s="6">
        <v>52</v>
      </c>
      <c r="Y453" s="7">
        <f>W453-X453</f>
        <v>-10</v>
      </c>
      <c r="Z453" s="6">
        <v>31</v>
      </c>
      <c r="AA453" s="6">
        <v>54</v>
      </c>
      <c r="AB453" s="7">
        <f>Z453-AA453</f>
        <v>-23</v>
      </c>
      <c r="AC453" s="6">
        <v>23</v>
      </c>
      <c r="AD453" s="6">
        <v>68</v>
      </c>
      <c r="AE453" s="7">
        <f>AC453-AD453</f>
        <v>-45</v>
      </c>
      <c r="AF453" s="6"/>
      <c r="AG453" s="6"/>
      <c r="AH453" s="7"/>
      <c r="AI453" s="7"/>
      <c r="AJ453" s="7"/>
      <c r="AK453" s="7"/>
      <c r="AL453" s="4" t="s">
        <v>930</v>
      </c>
      <c r="AR453" s="6">
        <v>30</v>
      </c>
      <c r="AS453" s="6">
        <v>54</v>
      </c>
      <c r="AT453" s="7">
        <f t="shared" si="31"/>
        <v>-24</v>
      </c>
      <c r="AU453" s="4" t="s">
        <v>871</v>
      </c>
    </row>
    <row r="454" spans="2:47" x14ac:dyDescent="0.25">
      <c r="B454" t="s">
        <v>293</v>
      </c>
      <c r="C454" s="9" t="s">
        <v>479</v>
      </c>
      <c r="D454" s="39">
        <v>40780</v>
      </c>
      <c r="F454" t="s">
        <v>963</v>
      </c>
      <c r="G454" s="2"/>
      <c r="H454" s="6">
        <v>36</v>
      </c>
      <c r="I454" s="7">
        <v>1</v>
      </c>
      <c r="J454" s="6">
        <v>38</v>
      </c>
      <c r="K454" s="7">
        <v>-3</v>
      </c>
      <c r="L454" s="6">
        <v>12</v>
      </c>
      <c r="M454" s="7">
        <v>2</v>
      </c>
      <c r="N454" s="6">
        <f>H454-J454</f>
        <v>-2</v>
      </c>
      <c r="O454" s="7">
        <v>4</v>
      </c>
      <c r="P454" t="s">
        <v>842</v>
      </c>
      <c r="U454" s="48"/>
      <c r="V454" s="7"/>
      <c r="W454" s="6"/>
      <c r="X454" s="6"/>
      <c r="Y454" s="7"/>
      <c r="Z454" s="6"/>
      <c r="AA454" s="6"/>
      <c r="AB454" s="7"/>
      <c r="AC454" s="6"/>
      <c r="AD454" s="6"/>
      <c r="AE454" s="7"/>
      <c r="AF454" s="6"/>
      <c r="AG454" s="6"/>
      <c r="AH454" s="7"/>
      <c r="AI454" s="7"/>
      <c r="AJ454" s="7"/>
      <c r="AK454" s="7"/>
      <c r="AR454" s="6"/>
      <c r="AS454" s="6"/>
      <c r="AT454" s="7"/>
    </row>
    <row r="455" spans="2:47" x14ac:dyDescent="0.25">
      <c r="B455" t="s">
        <v>293</v>
      </c>
      <c r="C455" s="9" t="s">
        <v>977</v>
      </c>
      <c r="D455" s="39">
        <v>40781</v>
      </c>
      <c r="F455" t="s">
        <v>903</v>
      </c>
      <c r="G455" s="2"/>
      <c r="H455" s="6">
        <v>36</v>
      </c>
      <c r="I455" s="7">
        <v>-1</v>
      </c>
      <c r="J455" s="6">
        <v>36</v>
      </c>
      <c r="K455" s="7">
        <v>-2</v>
      </c>
      <c r="L455" s="6">
        <v>9</v>
      </c>
      <c r="M455" s="7">
        <v>0</v>
      </c>
      <c r="N455" s="6">
        <v>0</v>
      </c>
      <c r="O455" s="7">
        <v>1</v>
      </c>
      <c r="P455" s="3" t="s">
        <v>842</v>
      </c>
      <c r="U455" s="48"/>
      <c r="V455" s="7"/>
      <c r="W455" s="6"/>
      <c r="X455" s="6"/>
      <c r="Y455" s="7"/>
      <c r="Z455" s="6"/>
      <c r="AA455" s="6"/>
      <c r="AB455" s="7"/>
      <c r="AC455" s="6"/>
      <c r="AD455" s="6"/>
      <c r="AE455" s="7"/>
      <c r="AF455" s="6"/>
      <c r="AG455" s="6"/>
      <c r="AH455" s="7"/>
      <c r="AI455" s="7"/>
      <c r="AJ455" s="7"/>
      <c r="AK455" s="7"/>
      <c r="AR455" s="6"/>
      <c r="AS455" s="6"/>
      <c r="AT455" s="7"/>
    </row>
    <row r="456" spans="2:47" x14ac:dyDescent="0.25">
      <c r="B456" t="s">
        <v>293</v>
      </c>
      <c r="C456" s="9" t="s">
        <v>603</v>
      </c>
      <c r="D456" s="39">
        <v>40784</v>
      </c>
      <c r="F456" t="s">
        <v>821</v>
      </c>
      <c r="G456" s="2" t="s">
        <v>196</v>
      </c>
      <c r="H456" s="6">
        <v>39</v>
      </c>
      <c r="I456" s="7">
        <v>1</v>
      </c>
      <c r="J456" s="6">
        <v>40</v>
      </c>
      <c r="K456" s="7">
        <v>-1</v>
      </c>
      <c r="L456" s="6">
        <v>10</v>
      </c>
      <c r="M456" s="7">
        <v>1</v>
      </c>
      <c r="N456" s="6">
        <v>-1</v>
      </c>
      <c r="O456" s="7">
        <v>2</v>
      </c>
      <c r="P456" t="s">
        <v>842</v>
      </c>
      <c r="U456" s="48"/>
      <c r="W456" s="6"/>
      <c r="X456" s="6"/>
      <c r="Z456" s="6"/>
      <c r="AA456" s="6"/>
      <c r="AC456" s="6"/>
      <c r="AD456" s="6"/>
      <c r="AE456" s="7"/>
      <c r="AF456" s="6"/>
      <c r="AG456" s="6"/>
      <c r="AR456" s="6">
        <v>30</v>
      </c>
      <c r="AS456" s="6">
        <v>56</v>
      </c>
      <c r="AT456" s="7">
        <f t="shared" si="31"/>
        <v>-26</v>
      </c>
      <c r="AU456" s="4" t="s">
        <v>871</v>
      </c>
    </row>
    <row r="457" spans="2:47" x14ac:dyDescent="0.25">
      <c r="B457" t="s">
        <v>293</v>
      </c>
      <c r="C457" s="9" t="s">
        <v>587</v>
      </c>
      <c r="D457" s="39">
        <v>40785</v>
      </c>
      <c r="F457" t="s">
        <v>821</v>
      </c>
      <c r="G457" s="2" t="s">
        <v>196</v>
      </c>
      <c r="H457" s="6">
        <v>37</v>
      </c>
      <c r="I457" s="7">
        <v>-2</v>
      </c>
      <c r="J457" s="6">
        <v>42</v>
      </c>
      <c r="K457" s="7">
        <v>2</v>
      </c>
      <c r="L457" s="6">
        <v>10</v>
      </c>
      <c r="M457" s="7">
        <v>0</v>
      </c>
      <c r="N457" s="6">
        <v>-5</v>
      </c>
      <c r="O457" s="7">
        <v>-4</v>
      </c>
      <c r="P457" t="s">
        <v>842</v>
      </c>
      <c r="U457" s="48"/>
      <c r="W457" s="6"/>
      <c r="X457" s="6"/>
      <c r="Z457" s="6"/>
      <c r="AA457" s="6"/>
      <c r="AC457" s="6"/>
      <c r="AD457" s="6"/>
      <c r="AE457" s="7"/>
      <c r="AF457" s="6"/>
      <c r="AG457" s="6"/>
      <c r="AM457" s="9" t="s">
        <v>970</v>
      </c>
      <c r="AN457" s="9" t="s">
        <v>369</v>
      </c>
      <c r="AO457" s="9" t="s">
        <v>636</v>
      </c>
      <c r="AR457" s="6">
        <v>29</v>
      </c>
      <c r="AS457" s="6">
        <v>55</v>
      </c>
      <c r="AT457" s="7">
        <f t="shared" si="31"/>
        <v>-26</v>
      </c>
      <c r="AU457" s="4" t="s">
        <v>871</v>
      </c>
    </row>
    <row r="458" spans="2:47" x14ac:dyDescent="0.25">
      <c r="B458" t="s">
        <v>293</v>
      </c>
      <c r="C458" s="9" t="s">
        <v>643</v>
      </c>
      <c r="D458" s="39">
        <v>40786</v>
      </c>
      <c r="F458" t="s">
        <v>821</v>
      </c>
      <c r="G458" s="2" t="s">
        <v>196</v>
      </c>
      <c r="H458" s="6">
        <v>36</v>
      </c>
      <c r="I458" s="7">
        <v>-1</v>
      </c>
      <c r="J458" s="6">
        <v>42</v>
      </c>
      <c r="K458" s="7">
        <v>0</v>
      </c>
      <c r="L458" s="6">
        <v>10</v>
      </c>
      <c r="M458" s="7">
        <v>0</v>
      </c>
      <c r="N458" s="6">
        <v>-6</v>
      </c>
      <c r="O458" s="7">
        <v>-1</v>
      </c>
      <c r="P458" t="s">
        <v>842</v>
      </c>
      <c r="R458" s="7">
        <v>5</v>
      </c>
      <c r="U458" s="48"/>
      <c r="W458" s="6"/>
      <c r="X458" s="6"/>
      <c r="Z458" s="6"/>
      <c r="AA458" s="6"/>
      <c r="AC458" s="6"/>
      <c r="AD458" s="6"/>
      <c r="AE458" s="7"/>
      <c r="AF458" s="6"/>
      <c r="AG458" s="6"/>
      <c r="AR458" s="6">
        <v>30</v>
      </c>
      <c r="AS458" s="6">
        <v>57</v>
      </c>
      <c r="AT458" s="7">
        <f t="shared" si="31"/>
        <v>-27</v>
      </c>
      <c r="AU458" s="4" t="s">
        <v>871</v>
      </c>
    </row>
    <row r="459" spans="2:47" x14ac:dyDescent="0.25">
      <c r="B459" t="s">
        <v>295</v>
      </c>
      <c r="C459" s="9" t="s">
        <v>339</v>
      </c>
      <c r="D459" s="39">
        <v>40787</v>
      </c>
      <c r="E459">
        <v>4</v>
      </c>
      <c r="F459" t="s">
        <v>821</v>
      </c>
      <c r="G459" s="2" t="s">
        <v>192</v>
      </c>
      <c r="H459" s="6">
        <v>38</v>
      </c>
      <c r="I459" s="7">
        <v>2</v>
      </c>
      <c r="J459" s="6">
        <v>39</v>
      </c>
      <c r="K459" s="7">
        <v>-3</v>
      </c>
      <c r="L459" s="6">
        <v>10</v>
      </c>
      <c r="M459" s="7">
        <v>0</v>
      </c>
      <c r="N459" s="6">
        <v>-1</v>
      </c>
      <c r="O459" s="7">
        <v>5</v>
      </c>
      <c r="P459" t="s">
        <v>842</v>
      </c>
      <c r="R459" s="7">
        <v>5</v>
      </c>
      <c r="U459" s="48"/>
      <c r="V459" s="7"/>
      <c r="W459" s="6">
        <v>42</v>
      </c>
      <c r="X459" s="6">
        <v>51</v>
      </c>
      <c r="Y459" s="7">
        <f>W459-X459</f>
        <v>-9</v>
      </c>
      <c r="Z459" s="6">
        <v>30</v>
      </c>
      <c r="AA459" s="6">
        <v>54</v>
      </c>
      <c r="AB459" s="7">
        <f>Z459-AA459</f>
        <v>-24</v>
      </c>
      <c r="AC459" s="6">
        <v>24</v>
      </c>
      <c r="AD459" s="6">
        <v>66</v>
      </c>
      <c r="AE459" s="7">
        <f>AC459-AD459</f>
        <v>-42</v>
      </c>
      <c r="AF459" s="6"/>
      <c r="AG459" s="6"/>
      <c r="AH459" s="7"/>
      <c r="AI459" s="7"/>
      <c r="AJ459" s="7"/>
      <c r="AK459" s="7"/>
      <c r="AL459" s="4" t="s">
        <v>930</v>
      </c>
      <c r="AR459" s="6">
        <v>31</v>
      </c>
      <c r="AS459" s="6">
        <v>53</v>
      </c>
      <c r="AT459" s="7">
        <f t="shared" si="31"/>
        <v>-22</v>
      </c>
      <c r="AU459" s="4" t="s">
        <v>871</v>
      </c>
    </row>
    <row r="460" spans="2:47" x14ac:dyDescent="0.25">
      <c r="B460" t="s">
        <v>295</v>
      </c>
      <c r="C460" s="9" t="s">
        <v>697</v>
      </c>
      <c r="D460" s="39">
        <v>40788</v>
      </c>
      <c r="E460">
        <v>6</v>
      </c>
      <c r="F460" t="s">
        <v>886</v>
      </c>
      <c r="G460" s="2" t="s">
        <v>96</v>
      </c>
      <c r="H460" s="6">
        <v>37</v>
      </c>
      <c r="I460" s="7">
        <v>3</v>
      </c>
      <c r="J460" s="6">
        <v>38</v>
      </c>
      <c r="K460" s="7">
        <v>-2</v>
      </c>
      <c r="L460" s="6">
        <v>11</v>
      </c>
      <c r="M460" s="7">
        <v>-2</v>
      </c>
      <c r="N460" s="6">
        <v>-1</v>
      </c>
      <c r="O460" s="7">
        <v>5</v>
      </c>
      <c r="P460" t="s">
        <v>639</v>
      </c>
      <c r="U460" s="48"/>
      <c r="W460" s="6"/>
      <c r="X460" s="6"/>
      <c r="Z460" s="6"/>
      <c r="AA460" s="6"/>
      <c r="AC460" s="6"/>
      <c r="AD460" s="6"/>
      <c r="AE460" s="7"/>
      <c r="AF460" s="6"/>
      <c r="AG460" s="6"/>
      <c r="AR460" s="6"/>
      <c r="AS460" s="6"/>
      <c r="AT460" s="7"/>
    </row>
    <row r="461" spans="2:47" x14ac:dyDescent="0.25">
      <c r="B461" t="s">
        <v>295</v>
      </c>
      <c r="C461" s="9" t="s">
        <v>339</v>
      </c>
      <c r="D461" s="39">
        <v>40787</v>
      </c>
      <c r="E461">
        <v>7</v>
      </c>
      <c r="F461" t="s">
        <v>905</v>
      </c>
      <c r="G461" s="2"/>
      <c r="H461" s="6">
        <v>33</v>
      </c>
      <c r="I461" s="7">
        <v>-1</v>
      </c>
      <c r="J461" s="6">
        <v>39</v>
      </c>
      <c r="K461" s="7">
        <v>-2</v>
      </c>
      <c r="L461" s="6">
        <v>11</v>
      </c>
      <c r="M461" s="7">
        <v>1</v>
      </c>
      <c r="N461" s="6">
        <v>-6</v>
      </c>
      <c r="O461" s="7">
        <v>1</v>
      </c>
      <c r="P461" t="s">
        <v>842</v>
      </c>
      <c r="U461" s="48"/>
      <c r="W461" s="6">
        <v>41</v>
      </c>
      <c r="X461" s="6">
        <v>51</v>
      </c>
      <c r="Y461" s="7">
        <f>W461-X461</f>
        <v>-10</v>
      </c>
      <c r="Z461" s="6">
        <v>32</v>
      </c>
      <c r="AA461" s="6">
        <v>46</v>
      </c>
      <c r="AB461" s="7">
        <f>Z461-AA461</f>
        <v>-14</v>
      </c>
      <c r="AC461" s="6">
        <v>26</v>
      </c>
      <c r="AD461" s="6">
        <v>62</v>
      </c>
      <c r="AE461" s="7">
        <f>AC461-AD461</f>
        <v>-36</v>
      </c>
      <c r="AF461" s="6"/>
      <c r="AG461" s="6"/>
      <c r="AH461" s="7"/>
      <c r="AI461" s="7"/>
      <c r="AJ461" s="7"/>
      <c r="AK461" s="7"/>
      <c r="AL461" s="4" t="s">
        <v>933</v>
      </c>
      <c r="AR461" s="6"/>
      <c r="AS461" s="6"/>
      <c r="AT461" s="7"/>
    </row>
    <row r="462" spans="2:47" x14ac:dyDescent="0.25">
      <c r="B462" t="s">
        <v>295</v>
      </c>
      <c r="C462" s="9" t="s">
        <v>378</v>
      </c>
      <c r="D462" s="39">
        <v>40788</v>
      </c>
      <c r="E462">
        <v>7</v>
      </c>
      <c r="F462" t="s">
        <v>903</v>
      </c>
      <c r="G462" s="2"/>
      <c r="H462" s="6">
        <v>36</v>
      </c>
      <c r="I462" s="7">
        <v>0</v>
      </c>
      <c r="J462" s="6">
        <v>37</v>
      </c>
      <c r="K462" s="7">
        <v>1</v>
      </c>
      <c r="L462" s="6">
        <v>9</v>
      </c>
      <c r="M462" s="7">
        <v>0</v>
      </c>
      <c r="N462" s="6">
        <v>-1</v>
      </c>
      <c r="O462" s="7">
        <v>-1</v>
      </c>
      <c r="P462" s="3" t="s">
        <v>842</v>
      </c>
      <c r="U462" s="48"/>
      <c r="W462" s="6"/>
      <c r="X462" s="6"/>
      <c r="Z462" s="6"/>
      <c r="AA462" s="6"/>
      <c r="AC462" s="6"/>
      <c r="AD462" s="6"/>
      <c r="AE462" s="7"/>
      <c r="AF462" s="6"/>
      <c r="AG462" s="6"/>
      <c r="AR462" s="6"/>
      <c r="AS462" s="6"/>
      <c r="AT462" s="7"/>
    </row>
    <row r="463" spans="2:47" x14ac:dyDescent="0.25">
      <c r="B463" t="s">
        <v>295</v>
      </c>
      <c r="C463" s="9" t="s">
        <v>694</v>
      </c>
      <c r="D463" s="39">
        <v>40790</v>
      </c>
      <c r="F463" t="s">
        <v>821</v>
      </c>
      <c r="G463" s="2" t="s">
        <v>196</v>
      </c>
      <c r="H463" s="6">
        <v>37</v>
      </c>
      <c r="I463" s="7">
        <v>-1</v>
      </c>
      <c r="J463" s="6">
        <v>43</v>
      </c>
      <c r="K463" s="7">
        <v>4</v>
      </c>
      <c r="L463" s="6">
        <v>9</v>
      </c>
      <c r="M463" s="7">
        <v>-1</v>
      </c>
      <c r="N463" s="6">
        <v>-6</v>
      </c>
      <c r="O463" s="7">
        <v>-5</v>
      </c>
      <c r="P463" t="s">
        <v>842</v>
      </c>
      <c r="R463" s="7">
        <v>5</v>
      </c>
      <c r="U463" s="48"/>
      <c r="W463" s="6"/>
      <c r="X463" s="6"/>
      <c r="Z463" s="6"/>
      <c r="AA463" s="6"/>
      <c r="AC463" s="6"/>
      <c r="AD463" s="6"/>
      <c r="AE463" s="7"/>
      <c r="AF463" s="6"/>
      <c r="AG463" s="6"/>
      <c r="AR463" s="6">
        <v>30</v>
      </c>
      <c r="AS463" s="6">
        <v>55</v>
      </c>
      <c r="AT463" s="7">
        <f t="shared" ref="AT463:AT475" si="32">AR463-AS463</f>
        <v>-25</v>
      </c>
      <c r="AU463" s="4" t="s">
        <v>871</v>
      </c>
    </row>
    <row r="464" spans="2:47" x14ac:dyDescent="0.25">
      <c r="B464" t="s">
        <v>295</v>
      </c>
      <c r="C464" s="9" t="s">
        <v>572</v>
      </c>
      <c r="D464" s="39">
        <v>40791</v>
      </c>
      <c r="F464" t="s">
        <v>821</v>
      </c>
      <c r="G464" s="2" t="s">
        <v>196</v>
      </c>
      <c r="H464" s="6">
        <v>38</v>
      </c>
      <c r="I464" s="7">
        <v>1</v>
      </c>
      <c r="J464" s="6">
        <v>40</v>
      </c>
      <c r="K464" s="7">
        <v>-3</v>
      </c>
      <c r="L464" s="6">
        <v>9</v>
      </c>
      <c r="M464" s="7">
        <v>0</v>
      </c>
      <c r="N464" s="6">
        <v>-2</v>
      </c>
      <c r="O464" s="7">
        <v>4</v>
      </c>
      <c r="P464" t="s">
        <v>842</v>
      </c>
      <c r="R464" s="7">
        <v>4</v>
      </c>
      <c r="U464" s="48"/>
      <c r="W464" s="6"/>
      <c r="X464" s="6"/>
      <c r="Z464" s="6"/>
      <c r="AA464" s="6"/>
      <c r="AC464" s="6"/>
      <c r="AD464" s="6"/>
      <c r="AE464" s="7"/>
      <c r="AF464" s="6"/>
      <c r="AG464" s="6"/>
      <c r="AR464" s="6">
        <v>29</v>
      </c>
      <c r="AS464" s="6">
        <v>56</v>
      </c>
      <c r="AT464" s="7">
        <f t="shared" si="32"/>
        <v>-27</v>
      </c>
      <c r="AU464" s="4" t="s">
        <v>871</v>
      </c>
    </row>
    <row r="465" spans="2:47" x14ac:dyDescent="0.25">
      <c r="B465" t="s">
        <v>295</v>
      </c>
      <c r="C465" s="9" t="s">
        <v>593</v>
      </c>
      <c r="D465" s="39">
        <v>40792</v>
      </c>
      <c r="F465" t="s">
        <v>821</v>
      </c>
      <c r="G465" s="2" t="s">
        <v>196</v>
      </c>
      <c r="H465" s="6">
        <v>36</v>
      </c>
      <c r="I465" s="7">
        <v>-2</v>
      </c>
      <c r="J465" s="6">
        <v>42</v>
      </c>
      <c r="K465" s="7">
        <v>2</v>
      </c>
      <c r="L465" s="6">
        <v>9</v>
      </c>
      <c r="M465" s="7">
        <v>0</v>
      </c>
      <c r="N465" s="6">
        <v>-6</v>
      </c>
      <c r="O465" s="7">
        <v>-4</v>
      </c>
      <c r="P465" t="s">
        <v>842</v>
      </c>
      <c r="R465" s="7">
        <v>6</v>
      </c>
      <c r="U465" s="48"/>
      <c r="W465" s="6"/>
      <c r="X465" s="6"/>
      <c r="Z465" s="6"/>
      <c r="AA465" s="6"/>
      <c r="AC465" s="6"/>
      <c r="AD465" s="6"/>
      <c r="AE465" s="7"/>
      <c r="AF465" s="6"/>
      <c r="AG465" s="6"/>
      <c r="AR465" s="6">
        <v>30</v>
      </c>
      <c r="AS465" s="6">
        <v>55</v>
      </c>
      <c r="AT465" s="7">
        <f t="shared" si="32"/>
        <v>-25</v>
      </c>
      <c r="AU465" s="4" t="s">
        <v>871</v>
      </c>
    </row>
    <row r="466" spans="2:47" x14ac:dyDescent="0.25">
      <c r="B466" t="s">
        <v>295</v>
      </c>
      <c r="C466" s="9" t="s">
        <v>647</v>
      </c>
      <c r="D466" s="39">
        <v>40793</v>
      </c>
      <c r="F466" t="s">
        <v>821</v>
      </c>
      <c r="G466" s="2" t="s">
        <v>196</v>
      </c>
      <c r="H466" s="6">
        <v>36</v>
      </c>
      <c r="I466" s="7">
        <v>0</v>
      </c>
      <c r="J466" s="6">
        <v>42</v>
      </c>
      <c r="K466" s="7">
        <v>0</v>
      </c>
      <c r="L466" s="6">
        <v>10</v>
      </c>
      <c r="M466" s="7">
        <v>1</v>
      </c>
      <c r="N466" s="6">
        <v>-6</v>
      </c>
      <c r="O466" s="7">
        <v>0</v>
      </c>
      <c r="P466" t="s">
        <v>842</v>
      </c>
      <c r="R466" s="7">
        <v>5</v>
      </c>
      <c r="U466" s="48"/>
      <c r="W466" s="6"/>
      <c r="X466" s="6"/>
      <c r="Z466" s="6"/>
      <c r="AA466" s="6"/>
      <c r="AC466" s="6"/>
      <c r="AD466" s="6"/>
      <c r="AE466" s="7"/>
      <c r="AF466" s="6"/>
      <c r="AG466" s="6"/>
      <c r="AR466" s="6">
        <v>30</v>
      </c>
      <c r="AS466" s="6">
        <v>56</v>
      </c>
      <c r="AT466" s="7">
        <f t="shared" si="32"/>
        <v>-26</v>
      </c>
      <c r="AU466" s="4" t="s">
        <v>871</v>
      </c>
    </row>
    <row r="467" spans="2:47" x14ac:dyDescent="0.25">
      <c r="B467" t="s">
        <v>295</v>
      </c>
      <c r="C467" s="9" t="s">
        <v>419</v>
      </c>
      <c r="D467" s="39">
        <v>40794</v>
      </c>
      <c r="E467">
        <v>11</v>
      </c>
      <c r="F467" t="s">
        <v>821</v>
      </c>
      <c r="G467" s="2" t="s">
        <v>192</v>
      </c>
      <c r="H467" s="6">
        <v>38</v>
      </c>
      <c r="I467" s="7">
        <v>2</v>
      </c>
      <c r="J467" s="6">
        <v>41</v>
      </c>
      <c r="K467" s="7">
        <v>-1</v>
      </c>
      <c r="L467" s="6">
        <v>9</v>
      </c>
      <c r="M467" s="7">
        <v>-1</v>
      </c>
      <c r="N467" s="6">
        <v>-3</v>
      </c>
      <c r="O467" s="7">
        <v>3</v>
      </c>
      <c r="P467" t="s">
        <v>842</v>
      </c>
      <c r="R467" s="7">
        <v>5</v>
      </c>
      <c r="U467" s="48"/>
      <c r="V467" s="7"/>
      <c r="W467" s="6">
        <v>42</v>
      </c>
      <c r="X467" s="6">
        <v>52</v>
      </c>
      <c r="Y467" s="7">
        <f>W467-X467</f>
        <v>-10</v>
      </c>
      <c r="Z467" s="6">
        <v>29</v>
      </c>
      <c r="AA467" s="6">
        <v>55</v>
      </c>
      <c r="AB467" s="7">
        <f>Z467-AA467</f>
        <v>-26</v>
      </c>
      <c r="AC467" s="6">
        <v>22</v>
      </c>
      <c r="AD467" s="6">
        <v>67</v>
      </c>
      <c r="AE467" s="7">
        <f>AC467-AD467</f>
        <v>-45</v>
      </c>
      <c r="AF467" s="6"/>
      <c r="AG467" s="6"/>
      <c r="AH467" s="7"/>
      <c r="AI467" s="7"/>
      <c r="AJ467" s="7"/>
      <c r="AK467" s="7"/>
      <c r="AL467" s="4" t="s">
        <v>930</v>
      </c>
      <c r="AR467" s="6">
        <v>30</v>
      </c>
      <c r="AS467" s="6">
        <v>55</v>
      </c>
      <c r="AT467" s="7">
        <f t="shared" si="32"/>
        <v>-25</v>
      </c>
      <c r="AU467" s="4" t="s">
        <v>871</v>
      </c>
    </row>
    <row r="468" spans="2:47" x14ac:dyDescent="0.25">
      <c r="B468" t="s">
        <v>295</v>
      </c>
      <c r="C468" s="9" t="s">
        <v>623</v>
      </c>
      <c r="D468" s="39">
        <v>40795</v>
      </c>
      <c r="E468">
        <v>14</v>
      </c>
      <c r="F468" t="s">
        <v>830</v>
      </c>
      <c r="G468" s="2" t="s">
        <v>224</v>
      </c>
      <c r="H468" s="6">
        <v>34</v>
      </c>
      <c r="I468" s="7">
        <v>0</v>
      </c>
      <c r="J468" s="6">
        <v>38</v>
      </c>
      <c r="K468" s="7">
        <v>-1</v>
      </c>
      <c r="L468" s="6">
        <v>12</v>
      </c>
      <c r="M468" s="7">
        <v>1</v>
      </c>
      <c r="N468" s="6">
        <v>-4</v>
      </c>
      <c r="O468" s="7">
        <v>1</v>
      </c>
      <c r="P468" t="s">
        <v>639</v>
      </c>
      <c r="U468" s="48"/>
      <c r="W468" s="6">
        <v>45.4</v>
      </c>
      <c r="X468" s="6"/>
      <c r="Z468" s="6">
        <v>39.299999999999997</v>
      </c>
      <c r="AA468" s="6"/>
      <c r="AC468" s="6">
        <v>38.299999999999997</v>
      </c>
      <c r="AD468" s="6"/>
      <c r="AE468" s="7"/>
      <c r="AF468" s="6"/>
      <c r="AG468" s="6"/>
      <c r="AL468" s="4" t="s">
        <v>943</v>
      </c>
      <c r="AR468" s="6"/>
      <c r="AS468" s="6"/>
      <c r="AT468" s="7"/>
    </row>
    <row r="469" spans="2:47" x14ac:dyDescent="0.25">
      <c r="B469" t="s">
        <v>295</v>
      </c>
      <c r="C469" s="9" t="s">
        <v>655</v>
      </c>
      <c r="D469" s="39">
        <v>40796</v>
      </c>
      <c r="E469">
        <v>15</v>
      </c>
      <c r="F469" t="s">
        <v>577</v>
      </c>
      <c r="G469" s="2" t="s">
        <v>164</v>
      </c>
      <c r="H469" s="6">
        <v>35</v>
      </c>
      <c r="I469" s="7">
        <v>1</v>
      </c>
      <c r="J469" s="6">
        <v>37</v>
      </c>
      <c r="K469" s="7">
        <v>-3</v>
      </c>
      <c r="L469" s="6">
        <v>13</v>
      </c>
      <c r="M469" s="7">
        <v>-2</v>
      </c>
      <c r="N469" s="6">
        <v>-2</v>
      </c>
      <c r="O469" s="7">
        <v>4</v>
      </c>
      <c r="P469" t="s">
        <v>639</v>
      </c>
      <c r="Q469" t="s">
        <v>840</v>
      </c>
      <c r="U469" s="48"/>
      <c r="W469" s="6">
        <v>39</v>
      </c>
      <c r="X469" s="6">
        <v>52</v>
      </c>
      <c r="Y469" s="7">
        <f>W469-X469</f>
        <v>-13</v>
      </c>
      <c r="Z469" s="6">
        <v>31</v>
      </c>
      <c r="AA469" s="6">
        <v>47</v>
      </c>
      <c r="AB469" s="7">
        <f>Z469-AA469</f>
        <v>-16</v>
      </c>
      <c r="AC469" s="6">
        <v>31</v>
      </c>
      <c r="AD469" s="6">
        <v>59</v>
      </c>
      <c r="AE469" s="7">
        <f>AC469-AD469</f>
        <v>-28</v>
      </c>
      <c r="AF469" s="6"/>
      <c r="AG469" s="6"/>
      <c r="AH469" s="7"/>
      <c r="AI469" s="7"/>
      <c r="AJ469" s="7"/>
      <c r="AK469" s="7"/>
      <c r="AL469" s="4" t="s">
        <v>936</v>
      </c>
      <c r="AR469" s="6">
        <v>32</v>
      </c>
      <c r="AS469" s="6">
        <v>59</v>
      </c>
      <c r="AT469" s="7">
        <f>AR469-AS469</f>
        <v>-27</v>
      </c>
      <c r="AU469" s="4" t="s">
        <v>937</v>
      </c>
    </row>
    <row r="470" spans="2:47" x14ac:dyDescent="0.25">
      <c r="B470" t="s">
        <v>295</v>
      </c>
      <c r="C470" s="9" t="s">
        <v>562</v>
      </c>
      <c r="D470" s="39">
        <v>40797</v>
      </c>
      <c r="F470" t="s">
        <v>821</v>
      </c>
      <c r="G470" s="2" t="s">
        <v>196</v>
      </c>
      <c r="H470" s="6">
        <v>37</v>
      </c>
      <c r="I470" s="7">
        <v>-1</v>
      </c>
      <c r="J470" s="6">
        <v>41</v>
      </c>
      <c r="K470" s="7">
        <v>0</v>
      </c>
      <c r="L470" s="6">
        <v>10</v>
      </c>
      <c r="M470" s="7">
        <v>1</v>
      </c>
      <c r="N470" s="6">
        <v>-4</v>
      </c>
      <c r="O470" s="7">
        <v>-1</v>
      </c>
      <c r="P470" t="s">
        <v>842</v>
      </c>
      <c r="R470" s="7">
        <v>4</v>
      </c>
      <c r="U470" s="48"/>
      <c r="W470" s="6"/>
      <c r="X470" s="6"/>
      <c r="Y470" s="7"/>
      <c r="Z470" s="6"/>
      <c r="AA470" s="6"/>
      <c r="AB470" s="7"/>
      <c r="AC470" s="6">
        <v>30</v>
      </c>
      <c r="AD470" s="6">
        <v>59</v>
      </c>
      <c r="AE470" s="7">
        <f>AC470-AD470</f>
        <v>-29</v>
      </c>
      <c r="AF470" s="6"/>
      <c r="AG470" s="6"/>
      <c r="AH470" s="7"/>
      <c r="AI470" s="7"/>
      <c r="AJ470" s="7"/>
      <c r="AK470" s="7"/>
      <c r="AL470" s="4" t="s">
        <v>930</v>
      </c>
      <c r="AR470" s="6">
        <v>31</v>
      </c>
      <c r="AS470" s="6">
        <v>54</v>
      </c>
      <c r="AT470" s="7">
        <f t="shared" si="32"/>
        <v>-23</v>
      </c>
      <c r="AU470" s="4" t="s">
        <v>871</v>
      </c>
    </row>
    <row r="471" spans="2:47" x14ac:dyDescent="0.25">
      <c r="B471" t="s">
        <v>295</v>
      </c>
      <c r="C471" s="9" t="s">
        <v>340</v>
      </c>
      <c r="D471" s="39">
        <v>40798</v>
      </c>
      <c r="F471" t="s">
        <v>821</v>
      </c>
      <c r="G471" s="2" t="s">
        <v>196</v>
      </c>
      <c r="H471" s="6">
        <v>35</v>
      </c>
      <c r="I471" s="7">
        <v>-2</v>
      </c>
      <c r="J471" s="6">
        <v>43</v>
      </c>
      <c r="K471" s="7">
        <v>2</v>
      </c>
      <c r="L471" s="6">
        <v>10</v>
      </c>
      <c r="M471" s="7">
        <v>0</v>
      </c>
      <c r="N471" s="6">
        <v>-8</v>
      </c>
      <c r="O471" s="7">
        <v>-4</v>
      </c>
      <c r="P471" t="s">
        <v>842</v>
      </c>
      <c r="R471" s="7">
        <v>5</v>
      </c>
      <c r="U471" s="48"/>
      <c r="W471" s="6"/>
      <c r="X471" s="6"/>
      <c r="Y471" s="7"/>
      <c r="Z471" s="6"/>
      <c r="AA471" s="6"/>
      <c r="AB471" s="7"/>
      <c r="AC471" s="6"/>
      <c r="AD471" s="6"/>
      <c r="AE471" s="7"/>
      <c r="AF471" s="6"/>
      <c r="AG471" s="6"/>
      <c r="AH471" s="7"/>
      <c r="AI471" s="7"/>
      <c r="AJ471" s="7"/>
      <c r="AK471" s="7"/>
      <c r="AR471" s="6">
        <v>29</v>
      </c>
      <c r="AS471" s="6">
        <v>56</v>
      </c>
      <c r="AT471" s="7">
        <f t="shared" si="32"/>
        <v>-27</v>
      </c>
      <c r="AU471" s="4" t="s">
        <v>871</v>
      </c>
    </row>
    <row r="472" spans="2:47" x14ac:dyDescent="0.25">
      <c r="B472" t="s">
        <v>295</v>
      </c>
      <c r="C472" s="9" t="s">
        <v>594</v>
      </c>
      <c r="D472" s="39">
        <v>40799</v>
      </c>
      <c r="F472" t="s">
        <v>821</v>
      </c>
      <c r="G472" s="2" t="s">
        <v>196</v>
      </c>
      <c r="H472" s="6">
        <v>37</v>
      </c>
      <c r="I472" s="7">
        <v>2</v>
      </c>
      <c r="J472" s="6">
        <v>41</v>
      </c>
      <c r="K472" s="7">
        <v>-2</v>
      </c>
      <c r="L472" s="6">
        <v>10</v>
      </c>
      <c r="M472" s="7">
        <v>0</v>
      </c>
      <c r="N472" s="6">
        <v>-4</v>
      </c>
      <c r="O472" s="7">
        <v>4</v>
      </c>
      <c r="P472" t="s">
        <v>842</v>
      </c>
      <c r="R472" s="7">
        <v>6</v>
      </c>
      <c r="U472" s="48"/>
      <c r="W472" s="6"/>
      <c r="X472" s="6"/>
      <c r="Y472" s="7"/>
      <c r="Z472" s="6"/>
      <c r="AA472" s="6"/>
      <c r="AB472" s="7"/>
      <c r="AC472" s="6"/>
      <c r="AD472" s="6"/>
      <c r="AE472" s="7"/>
      <c r="AF472" s="6"/>
      <c r="AG472" s="6"/>
      <c r="AH472" s="7"/>
      <c r="AI472" s="7"/>
      <c r="AJ472" s="7"/>
      <c r="AK472" s="7"/>
      <c r="AM472" s="9" t="s">
        <v>970</v>
      </c>
      <c r="AN472" s="9" t="s">
        <v>698</v>
      </c>
      <c r="AO472" s="9" t="s">
        <v>316</v>
      </c>
      <c r="AR472" s="6">
        <v>29</v>
      </c>
      <c r="AS472" s="6">
        <v>56</v>
      </c>
      <c r="AT472" s="7">
        <f t="shared" si="32"/>
        <v>-27</v>
      </c>
      <c r="AU472" s="4" t="s">
        <v>871</v>
      </c>
    </row>
    <row r="473" spans="2:47" x14ac:dyDescent="0.25">
      <c r="B473" t="s">
        <v>295</v>
      </c>
      <c r="C473" s="9" t="s">
        <v>441</v>
      </c>
      <c r="D473" s="39">
        <v>40799</v>
      </c>
      <c r="E473">
        <v>16</v>
      </c>
      <c r="F473" t="s">
        <v>903</v>
      </c>
      <c r="G473" s="2"/>
      <c r="H473" s="6">
        <v>33</v>
      </c>
      <c r="I473" s="7">
        <v>-3</v>
      </c>
      <c r="J473" s="6">
        <v>36</v>
      </c>
      <c r="K473" s="7">
        <v>-1</v>
      </c>
      <c r="L473" s="6">
        <v>9</v>
      </c>
      <c r="M473" s="7">
        <v>0</v>
      </c>
      <c r="N473" s="6">
        <v>-3</v>
      </c>
      <c r="O473" s="7">
        <v>-2</v>
      </c>
      <c r="P473" s="3" t="s">
        <v>842</v>
      </c>
      <c r="U473" s="48"/>
      <c r="W473" s="6">
        <v>37</v>
      </c>
      <c r="X473" s="6">
        <v>43</v>
      </c>
      <c r="Y473" s="7">
        <f>W473-X473</f>
        <v>-6</v>
      </c>
      <c r="Z473" s="6">
        <v>21</v>
      </c>
      <c r="AA473" s="6">
        <v>40</v>
      </c>
      <c r="AB473" s="7">
        <f>Z473-AA473</f>
        <v>-19</v>
      </c>
      <c r="AC473" s="6">
        <v>19</v>
      </c>
      <c r="AD473" s="6">
        <v>29</v>
      </c>
      <c r="AE473" s="7">
        <f>AC473-AD473</f>
        <v>-10</v>
      </c>
      <c r="AF473" s="6"/>
      <c r="AG473" s="6"/>
      <c r="AH473" s="7"/>
      <c r="AI473" s="7"/>
      <c r="AJ473" s="7"/>
      <c r="AK473" s="7"/>
      <c r="AL473" s="4" t="s">
        <v>978</v>
      </c>
      <c r="AR473" s="6">
        <v>35</v>
      </c>
      <c r="AS473" s="6">
        <v>49</v>
      </c>
      <c r="AT473" s="7">
        <f t="shared" si="32"/>
        <v>-14</v>
      </c>
      <c r="AU473" s="4" t="s">
        <v>979</v>
      </c>
    </row>
    <row r="474" spans="2:47" x14ac:dyDescent="0.25">
      <c r="B474" t="s">
        <v>295</v>
      </c>
      <c r="C474" s="9" t="s">
        <v>692</v>
      </c>
      <c r="D474" s="39">
        <v>40800</v>
      </c>
      <c r="E474">
        <v>18</v>
      </c>
      <c r="F474" t="s">
        <v>886</v>
      </c>
      <c r="G474" s="2" t="s">
        <v>915</v>
      </c>
      <c r="H474" s="6">
        <v>38</v>
      </c>
      <c r="I474" s="7">
        <v>0</v>
      </c>
      <c r="J474" s="6">
        <v>38</v>
      </c>
      <c r="K474" s="7">
        <v>-2</v>
      </c>
      <c r="L474" s="6">
        <v>11</v>
      </c>
      <c r="M474" s="7">
        <v>0</v>
      </c>
      <c r="N474" s="6">
        <v>0</v>
      </c>
      <c r="O474" s="7">
        <v>2</v>
      </c>
      <c r="P474" t="s">
        <v>842</v>
      </c>
      <c r="U474" s="48"/>
      <c r="W474" s="6">
        <v>33</v>
      </c>
      <c r="X474" s="6">
        <v>46</v>
      </c>
      <c r="Y474" s="7">
        <f>W474-X474</f>
        <v>-13</v>
      </c>
      <c r="Z474" s="6">
        <v>20</v>
      </c>
      <c r="AA474" s="6">
        <v>44</v>
      </c>
      <c r="AB474" s="7">
        <f>Z474-AA474</f>
        <v>-24</v>
      </c>
      <c r="AC474" s="6">
        <v>20</v>
      </c>
      <c r="AD474" s="6">
        <v>53</v>
      </c>
      <c r="AE474" s="7">
        <f>AC474-AD474</f>
        <v>-33</v>
      </c>
      <c r="AF474" s="6"/>
      <c r="AG474" s="6"/>
      <c r="AH474" s="7"/>
      <c r="AI474" s="7"/>
      <c r="AJ474" s="7"/>
      <c r="AK474" s="7"/>
      <c r="AL474" s="4" t="s">
        <v>952</v>
      </c>
      <c r="AR474" s="6"/>
      <c r="AS474" s="6"/>
      <c r="AT474" s="7"/>
    </row>
    <row r="475" spans="2:47" x14ac:dyDescent="0.25">
      <c r="B475" t="s">
        <v>295</v>
      </c>
      <c r="C475" s="9" t="s">
        <v>692</v>
      </c>
      <c r="D475" s="39">
        <v>40800</v>
      </c>
      <c r="F475" t="s">
        <v>821</v>
      </c>
      <c r="G475" s="2" t="s">
        <v>196</v>
      </c>
      <c r="H475" s="6">
        <v>38</v>
      </c>
      <c r="I475" s="7">
        <v>1</v>
      </c>
      <c r="J475" s="6">
        <v>41</v>
      </c>
      <c r="K475" s="7">
        <v>0</v>
      </c>
      <c r="L475" s="6">
        <v>9</v>
      </c>
      <c r="M475" s="7">
        <v>-1</v>
      </c>
      <c r="N475" s="6">
        <v>-3</v>
      </c>
      <c r="O475" s="7">
        <v>1</v>
      </c>
      <c r="P475" t="s">
        <v>842</v>
      </c>
      <c r="R475" s="7">
        <v>5</v>
      </c>
      <c r="U475" s="48"/>
      <c r="W475" s="6"/>
      <c r="X475" s="6"/>
      <c r="Y475" s="7"/>
      <c r="Z475" s="6"/>
      <c r="AA475" s="6"/>
      <c r="AB475" s="7"/>
      <c r="AC475" s="6"/>
      <c r="AD475" s="6"/>
      <c r="AE475" s="7"/>
      <c r="AF475" s="6"/>
      <c r="AG475" s="6"/>
      <c r="AH475" s="7"/>
      <c r="AI475" s="7"/>
      <c r="AJ475" s="7"/>
      <c r="AK475" s="7"/>
      <c r="AR475" s="6">
        <v>31</v>
      </c>
      <c r="AS475" s="6">
        <v>55</v>
      </c>
      <c r="AT475" s="7">
        <f t="shared" si="32"/>
        <v>-24</v>
      </c>
      <c r="AU475" s="4" t="s">
        <v>871</v>
      </c>
    </row>
    <row r="476" spans="2:47" x14ac:dyDescent="0.25">
      <c r="B476" t="s">
        <v>295</v>
      </c>
      <c r="C476" s="9" t="s">
        <v>624</v>
      </c>
      <c r="D476" s="39">
        <v>40801</v>
      </c>
      <c r="E476">
        <v>18</v>
      </c>
      <c r="F476" t="s">
        <v>821</v>
      </c>
      <c r="G476" s="2" t="s">
        <v>192</v>
      </c>
      <c r="H476" s="6">
        <v>36</v>
      </c>
      <c r="I476" s="7">
        <v>-2</v>
      </c>
      <c r="J476" s="6">
        <v>42</v>
      </c>
      <c r="K476" s="7">
        <v>1</v>
      </c>
      <c r="L476" s="6">
        <v>9</v>
      </c>
      <c r="M476" s="7">
        <v>0</v>
      </c>
      <c r="N476" s="6">
        <v>-6</v>
      </c>
      <c r="O476" s="7">
        <v>-3</v>
      </c>
      <c r="P476" t="s">
        <v>842</v>
      </c>
      <c r="R476" s="7">
        <v>5</v>
      </c>
      <c r="U476" s="48"/>
      <c r="V476" s="7"/>
      <c r="W476" s="6">
        <v>43</v>
      </c>
      <c r="X476" s="6">
        <v>51</v>
      </c>
      <c r="Y476" s="7">
        <f>W476-X476</f>
        <v>-8</v>
      </c>
      <c r="Z476" s="6">
        <v>28</v>
      </c>
      <c r="AA476" s="6">
        <v>55</v>
      </c>
      <c r="AB476" s="7">
        <f>Z476-AA476</f>
        <v>-27</v>
      </c>
      <c r="AC476" s="6">
        <v>24</v>
      </c>
      <c r="AD476" s="6">
        <v>66</v>
      </c>
      <c r="AE476" s="7">
        <f>AC476-AD476</f>
        <v>-42</v>
      </c>
      <c r="AF476" s="6"/>
      <c r="AG476" s="6"/>
      <c r="AH476" s="7"/>
      <c r="AI476" s="7"/>
      <c r="AJ476" s="7"/>
      <c r="AK476" s="7"/>
      <c r="AL476" s="4" t="s">
        <v>930</v>
      </c>
      <c r="AR476" s="6">
        <v>30</v>
      </c>
      <c r="AS476" s="6">
        <v>55</v>
      </c>
      <c r="AT476" s="7">
        <f t="shared" ref="AT476:AT482" si="33">AR476-AS476</f>
        <v>-25</v>
      </c>
      <c r="AU476" s="4" t="s">
        <v>871</v>
      </c>
    </row>
    <row r="477" spans="2:47" x14ac:dyDescent="0.25">
      <c r="B477" t="s">
        <v>295</v>
      </c>
      <c r="C477" s="9" t="s">
        <v>564</v>
      </c>
      <c r="D477" s="39">
        <v>40804</v>
      </c>
      <c r="F477" t="s">
        <v>821</v>
      </c>
      <c r="G477" s="2" t="s">
        <v>196</v>
      </c>
      <c r="H477" s="6">
        <v>36</v>
      </c>
      <c r="I477" s="7">
        <v>0</v>
      </c>
      <c r="J477" s="6">
        <v>42</v>
      </c>
      <c r="K477" s="7">
        <v>0</v>
      </c>
      <c r="L477" s="6">
        <v>10</v>
      </c>
      <c r="M477" s="7">
        <v>1</v>
      </c>
      <c r="N477" s="6">
        <v>-6</v>
      </c>
      <c r="O477" s="7">
        <v>0</v>
      </c>
      <c r="P477" t="s">
        <v>842</v>
      </c>
      <c r="R477" s="7">
        <v>4</v>
      </c>
      <c r="U477" s="48"/>
      <c r="W477" s="6"/>
      <c r="X477" s="6"/>
      <c r="Y477" s="7"/>
      <c r="Z477" s="6"/>
      <c r="AA477" s="6"/>
      <c r="AB477" s="7"/>
      <c r="AC477" s="6"/>
      <c r="AD477" s="6"/>
      <c r="AE477" s="7"/>
      <c r="AF477" s="6"/>
      <c r="AG477" s="6"/>
      <c r="AH477" s="7"/>
      <c r="AI477" s="7"/>
      <c r="AJ477" s="7"/>
      <c r="AK477" s="7"/>
      <c r="AR477" s="6">
        <v>29</v>
      </c>
      <c r="AS477" s="6">
        <v>57</v>
      </c>
      <c r="AT477" s="7">
        <f t="shared" si="33"/>
        <v>-28</v>
      </c>
      <c r="AU477" s="4" t="s">
        <v>871</v>
      </c>
    </row>
    <row r="478" spans="2:47" x14ac:dyDescent="0.25">
      <c r="B478" t="s">
        <v>295</v>
      </c>
      <c r="C478" s="9" t="s">
        <v>641</v>
      </c>
      <c r="D478" s="39">
        <v>40805</v>
      </c>
      <c r="F478" t="s">
        <v>821</v>
      </c>
      <c r="G478" s="2" t="s">
        <v>196</v>
      </c>
      <c r="H478" s="6">
        <v>36</v>
      </c>
      <c r="I478" s="7">
        <v>0</v>
      </c>
      <c r="J478" s="6">
        <v>41</v>
      </c>
      <c r="K478" s="7">
        <v>-1</v>
      </c>
      <c r="L478" s="6">
        <v>10</v>
      </c>
      <c r="M478" s="7">
        <v>0</v>
      </c>
      <c r="N478" s="6">
        <v>-5</v>
      </c>
      <c r="O478" s="7">
        <v>1</v>
      </c>
      <c r="P478" t="s">
        <v>842</v>
      </c>
      <c r="R478" s="7">
        <v>5</v>
      </c>
      <c r="U478" s="48"/>
      <c r="W478" s="6"/>
      <c r="X478" s="6"/>
      <c r="Y478" s="7"/>
      <c r="Z478" s="6"/>
      <c r="AA478" s="6"/>
      <c r="AB478" s="7"/>
      <c r="AC478" s="6"/>
      <c r="AD478" s="6"/>
      <c r="AE478" s="7"/>
      <c r="AF478" s="6"/>
      <c r="AG478" s="6"/>
      <c r="AH478" s="7"/>
      <c r="AI478" s="7"/>
      <c r="AJ478" s="7"/>
      <c r="AK478" s="7"/>
      <c r="AR478" s="6">
        <v>30</v>
      </c>
      <c r="AS478" s="6">
        <v>54</v>
      </c>
      <c r="AT478" s="7">
        <f t="shared" si="33"/>
        <v>-24</v>
      </c>
      <c r="AU478" s="4" t="s">
        <v>871</v>
      </c>
    </row>
    <row r="479" spans="2:47" x14ac:dyDescent="0.25">
      <c r="B479" t="s">
        <v>295</v>
      </c>
      <c r="C479" s="9" t="s">
        <v>598</v>
      </c>
      <c r="D479" s="39">
        <v>40806</v>
      </c>
      <c r="F479" t="s">
        <v>821</v>
      </c>
      <c r="G479" s="2" t="s">
        <v>196</v>
      </c>
      <c r="H479" s="6">
        <v>35</v>
      </c>
      <c r="I479" s="7">
        <v>-1</v>
      </c>
      <c r="J479" s="6">
        <v>41</v>
      </c>
      <c r="K479" s="7">
        <v>0</v>
      </c>
      <c r="L479" s="6">
        <v>9</v>
      </c>
      <c r="M479" s="7">
        <v>-1</v>
      </c>
      <c r="N479" s="6">
        <v>-6</v>
      </c>
      <c r="O479" s="7">
        <v>-1</v>
      </c>
      <c r="P479" t="s">
        <v>842</v>
      </c>
      <c r="R479" s="7">
        <v>5</v>
      </c>
      <c r="U479" s="48"/>
      <c r="W479" s="6"/>
      <c r="X479" s="6"/>
      <c r="Y479" s="7"/>
      <c r="Z479" s="6"/>
      <c r="AA479" s="6"/>
      <c r="AB479" s="7"/>
      <c r="AC479" s="6"/>
      <c r="AD479" s="6"/>
      <c r="AE479" s="7"/>
      <c r="AF479" s="6"/>
      <c r="AG479" s="6"/>
      <c r="AH479" s="7"/>
      <c r="AI479" s="7"/>
      <c r="AJ479" s="7"/>
      <c r="AK479" s="7"/>
      <c r="AR479" s="6">
        <v>29</v>
      </c>
      <c r="AS479" s="6">
        <v>55</v>
      </c>
      <c r="AT479" s="7">
        <f t="shared" si="33"/>
        <v>-26</v>
      </c>
      <c r="AU479" s="4" t="s">
        <v>871</v>
      </c>
    </row>
    <row r="480" spans="2:47" x14ac:dyDescent="0.25">
      <c r="B480" t="s">
        <v>295</v>
      </c>
      <c r="C480" s="9" t="s">
        <v>598</v>
      </c>
      <c r="D480" s="39">
        <v>40806</v>
      </c>
      <c r="E480">
        <v>24</v>
      </c>
      <c r="F480" t="s">
        <v>678</v>
      </c>
      <c r="G480" s="2" t="s">
        <v>82</v>
      </c>
      <c r="H480" s="6">
        <v>37</v>
      </c>
      <c r="I480" s="7">
        <v>0</v>
      </c>
      <c r="J480" s="6">
        <v>38</v>
      </c>
      <c r="K480" s="7">
        <v>2</v>
      </c>
      <c r="L480" s="6">
        <v>14</v>
      </c>
      <c r="M480" s="7">
        <v>-3</v>
      </c>
      <c r="N480" s="6">
        <v>-1</v>
      </c>
      <c r="O480" s="7">
        <v>-2</v>
      </c>
      <c r="P480" t="s">
        <v>639</v>
      </c>
      <c r="U480" s="48"/>
      <c r="W480" s="6">
        <v>49</v>
      </c>
      <c r="X480" s="6">
        <v>45</v>
      </c>
      <c r="Y480" s="7">
        <f>W480-X480</f>
        <v>4</v>
      </c>
      <c r="Z480" s="6">
        <v>34</v>
      </c>
      <c r="AA480" s="6">
        <v>48</v>
      </c>
      <c r="AB480" s="7">
        <f>Z480-AA480</f>
        <v>-14</v>
      </c>
      <c r="AC480" s="6">
        <v>39</v>
      </c>
      <c r="AD480" s="6">
        <v>47</v>
      </c>
      <c r="AE480" s="7">
        <f>AC480-AD480</f>
        <v>-8</v>
      </c>
      <c r="AF480" s="6"/>
      <c r="AG480" s="6"/>
      <c r="AH480" s="7"/>
      <c r="AI480" s="7"/>
      <c r="AJ480" s="7"/>
      <c r="AK480" s="7"/>
      <c r="AL480" s="4" t="s">
        <v>964</v>
      </c>
      <c r="AR480" s="6">
        <v>39</v>
      </c>
      <c r="AS480" s="6">
        <v>51</v>
      </c>
      <c r="AT480" s="7">
        <f>AR480-AS480</f>
        <v>-12</v>
      </c>
      <c r="AU480" s="4" t="s">
        <v>964</v>
      </c>
    </row>
    <row r="481" spans="2:47" x14ac:dyDescent="0.25">
      <c r="B481" t="s">
        <v>295</v>
      </c>
      <c r="C481" s="9" t="s">
        <v>434</v>
      </c>
      <c r="D481" s="39">
        <v>40807</v>
      </c>
      <c r="F481" t="s">
        <v>821</v>
      </c>
      <c r="G481" s="2" t="s">
        <v>196</v>
      </c>
      <c r="H481" s="6">
        <v>36</v>
      </c>
      <c r="I481" s="7">
        <v>1</v>
      </c>
      <c r="J481" s="6">
        <v>42</v>
      </c>
      <c r="K481" s="7">
        <v>1</v>
      </c>
      <c r="L481" s="6">
        <v>10</v>
      </c>
      <c r="M481" s="7">
        <v>1</v>
      </c>
      <c r="N481" s="6">
        <v>-6</v>
      </c>
      <c r="O481" s="7">
        <v>0</v>
      </c>
      <c r="P481" t="s">
        <v>842</v>
      </c>
      <c r="R481" s="7">
        <v>5</v>
      </c>
      <c r="U481" s="48"/>
      <c r="W481" s="6"/>
      <c r="X481" s="6"/>
      <c r="Y481" s="7"/>
      <c r="Z481" s="6"/>
      <c r="AA481" s="6"/>
      <c r="AB481" s="7"/>
      <c r="AC481" s="6"/>
      <c r="AD481" s="6"/>
      <c r="AE481" s="7"/>
      <c r="AF481" s="6"/>
      <c r="AG481" s="6"/>
      <c r="AH481" s="7"/>
      <c r="AI481" s="7"/>
      <c r="AJ481" s="7"/>
      <c r="AK481" s="7"/>
      <c r="AR481" s="6">
        <v>30</v>
      </c>
      <c r="AS481" s="6">
        <v>55</v>
      </c>
      <c r="AT481" s="7">
        <f t="shared" si="33"/>
        <v>-25</v>
      </c>
      <c r="AU481" s="4" t="s">
        <v>871</v>
      </c>
    </row>
    <row r="482" spans="2:47" x14ac:dyDescent="0.25">
      <c r="B482" t="s">
        <v>295</v>
      </c>
      <c r="C482" s="9" t="s">
        <v>675</v>
      </c>
      <c r="D482" s="39">
        <v>40808</v>
      </c>
      <c r="E482">
        <v>25</v>
      </c>
      <c r="F482" t="s">
        <v>821</v>
      </c>
      <c r="G482" s="2" t="s">
        <v>192</v>
      </c>
      <c r="H482" s="6">
        <v>36</v>
      </c>
      <c r="I482" s="7">
        <v>0</v>
      </c>
      <c r="J482" s="6">
        <v>42</v>
      </c>
      <c r="K482" s="7">
        <v>0</v>
      </c>
      <c r="L482" s="6">
        <v>11</v>
      </c>
      <c r="M482" s="7">
        <v>1</v>
      </c>
      <c r="N482" s="6">
        <v>-6</v>
      </c>
      <c r="O482" s="7">
        <v>0</v>
      </c>
      <c r="P482" t="s">
        <v>842</v>
      </c>
      <c r="R482" s="7">
        <v>4</v>
      </c>
      <c r="U482" s="48"/>
      <c r="V482" s="7"/>
      <c r="W482" s="6">
        <v>43</v>
      </c>
      <c r="X482" s="6">
        <v>51</v>
      </c>
      <c r="Y482" s="7">
        <f>W482-X482</f>
        <v>-8</v>
      </c>
      <c r="Z482" s="6">
        <v>26</v>
      </c>
      <c r="AA482" s="6">
        <v>59</v>
      </c>
      <c r="AB482" s="7">
        <f>Z482-AA482</f>
        <v>-33</v>
      </c>
      <c r="AC482" s="6">
        <v>25</v>
      </c>
      <c r="AD482" s="6">
        <v>65</v>
      </c>
      <c r="AE482" s="7">
        <f>AC482-AD482</f>
        <v>-40</v>
      </c>
      <c r="AF482" s="6"/>
      <c r="AG482" s="6"/>
      <c r="AH482" s="7"/>
      <c r="AI482" s="7"/>
      <c r="AJ482" s="7"/>
      <c r="AK482" s="7"/>
      <c r="AL482" s="4" t="s">
        <v>930</v>
      </c>
      <c r="AR482" s="6">
        <v>29</v>
      </c>
      <c r="AS482" s="6">
        <v>56</v>
      </c>
      <c r="AT482" s="7">
        <f t="shared" si="33"/>
        <v>-27</v>
      </c>
      <c r="AU482" s="4" t="s">
        <v>871</v>
      </c>
    </row>
    <row r="483" spans="2:47" x14ac:dyDescent="0.25">
      <c r="B483" t="s">
        <v>295</v>
      </c>
      <c r="C483" s="9" t="s">
        <v>675</v>
      </c>
      <c r="D483" s="39">
        <v>40808</v>
      </c>
      <c r="E483">
        <v>25</v>
      </c>
      <c r="F483" t="s">
        <v>844</v>
      </c>
      <c r="G483" s="2" t="s">
        <v>124</v>
      </c>
      <c r="H483" s="6">
        <v>37</v>
      </c>
      <c r="J483" s="6">
        <v>40</v>
      </c>
      <c r="L483" s="6">
        <v>10</v>
      </c>
      <c r="N483" s="6">
        <v>-3</v>
      </c>
      <c r="P483" t="s">
        <v>842</v>
      </c>
      <c r="U483" s="48"/>
      <c r="W483" s="6"/>
      <c r="X483" s="6"/>
      <c r="Z483" s="6"/>
      <c r="AA483" s="6"/>
      <c r="AB483" s="7"/>
      <c r="AC483" s="6"/>
      <c r="AD483" s="6"/>
      <c r="AE483" s="7"/>
      <c r="AF483" s="6"/>
      <c r="AG483" s="6"/>
      <c r="AR483" s="6"/>
      <c r="AS483" s="6"/>
      <c r="AT483" s="7"/>
    </row>
    <row r="484" spans="2:47" x14ac:dyDescent="0.25">
      <c r="B484" t="s">
        <v>295</v>
      </c>
      <c r="C484" s="9" t="s">
        <v>348</v>
      </c>
      <c r="D484" s="39">
        <v>40808</v>
      </c>
      <c r="F484" t="s">
        <v>963</v>
      </c>
      <c r="G484" s="2"/>
      <c r="H484" s="6">
        <v>33</v>
      </c>
      <c r="I484" s="7">
        <v>-3</v>
      </c>
      <c r="J484" s="6">
        <v>38</v>
      </c>
      <c r="K484" s="7">
        <v>0</v>
      </c>
      <c r="L484" s="6">
        <v>11</v>
      </c>
      <c r="M484" s="7">
        <v>-1</v>
      </c>
      <c r="N484" s="6">
        <f>H484-J484</f>
        <v>-5</v>
      </c>
      <c r="O484" s="7">
        <v>-3</v>
      </c>
      <c r="P484" t="s">
        <v>842</v>
      </c>
      <c r="U484" s="48"/>
      <c r="W484" s="6"/>
      <c r="X484" s="6"/>
      <c r="Z484" s="6"/>
      <c r="AA484" s="6"/>
      <c r="AB484" s="7"/>
      <c r="AC484" s="6"/>
      <c r="AD484" s="6"/>
      <c r="AE484" s="7"/>
      <c r="AF484" s="6"/>
      <c r="AG484" s="6"/>
      <c r="AR484" s="6"/>
      <c r="AS484" s="6"/>
      <c r="AT484" s="7"/>
    </row>
    <row r="485" spans="2:47" x14ac:dyDescent="0.25">
      <c r="B485" t="s">
        <v>295</v>
      </c>
      <c r="C485" s="9" t="s">
        <v>600</v>
      </c>
      <c r="D485" s="39">
        <v>40809</v>
      </c>
      <c r="E485">
        <v>27</v>
      </c>
      <c r="F485" t="s">
        <v>886</v>
      </c>
      <c r="G485" s="2" t="s">
        <v>96</v>
      </c>
      <c r="H485" s="6">
        <v>37</v>
      </c>
      <c r="I485" s="7">
        <v>0</v>
      </c>
      <c r="J485" s="6">
        <v>36</v>
      </c>
      <c r="K485" s="7">
        <v>-2</v>
      </c>
      <c r="L485" s="6">
        <v>12</v>
      </c>
      <c r="M485" s="7">
        <v>1</v>
      </c>
      <c r="N485" s="6">
        <v>1</v>
      </c>
      <c r="O485" s="7">
        <v>2</v>
      </c>
      <c r="P485" t="s">
        <v>639</v>
      </c>
      <c r="U485" s="48"/>
      <c r="W485" s="6"/>
      <c r="X485" s="6"/>
      <c r="Z485" s="6"/>
      <c r="AA485" s="6"/>
      <c r="AC485" s="6"/>
      <c r="AD485" s="6"/>
      <c r="AE485" s="7"/>
      <c r="AF485" s="6"/>
      <c r="AG485" s="6"/>
      <c r="AR485" s="6"/>
      <c r="AS485" s="6"/>
      <c r="AT485" s="7"/>
    </row>
    <row r="486" spans="2:47" x14ac:dyDescent="0.25">
      <c r="B486" t="s">
        <v>295</v>
      </c>
      <c r="C486" s="9" t="s">
        <v>579</v>
      </c>
      <c r="D486" s="39">
        <v>40811</v>
      </c>
      <c r="F486" t="s">
        <v>821</v>
      </c>
      <c r="G486" s="2" t="s">
        <v>196</v>
      </c>
      <c r="H486" s="6">
        <v>39</v>
      </c>
      <c r="I486" s="7">
        <v>3</v>
      </c>
      <c r="J486" s="6">
        <v>41</v>
      </c>
      <c r="K486" s="7">
        <v>-1</v>
      </c>
      <c r="L486" s="6">
        <v>8</v>
      </c>
      <c r="M486" s="7">
        <v>-3</v>
      </c>
      <c r="N486" s="6">
        <v>-2</v>
      </c>
      <c r="O486" s="7">
        <v>4</v>
      </c>
      <c r="P486" t="s">
        <v>842</v>
      </c>
      <c r="R486" s="7">
        <v>5</v>
      </c>
      <c r="U486" s="48"/>
      <c r="W486" s="6"/>
      <c r="X486" s="6"/>
      <c r="Z486" s="6"/>
      <c r="AA486" s="6"/>
      <c r="AC486" s="6"/>
      <c r="AD486" s="6"/>
      <c r="AE486" s="7"/>
      <c r="AF486" s="6"/>
      <c r="AG486" s="6"/>
      <c r="AR486" s="6">
        <v>31</v>
      </c>
      <c r="AS486" s="6">
        <v>55</v>
      </c>
      <c r="AT486" s="7">
        <f t="shared" ref="AT486:AT509" si="34">AR486-AS486</f>
        <v>-24</v>
      </c>
      <c r="AU486" s="4" t="s">
        <v>871</v>
      </c>
    </row>
    <row r="487" spans="2:47" x14ac:dyDescent="0.25">
      <c r="B487" t="s">
        <v>295</v>
      </c>
      <c r="C487" s="9" t="s">
        <v>558</v>
      </c>
      <c r="D487" s="39">
        <v>40812</v>
      </c>
      <c r="F487" t="s">
        <v>821</v>
      </c>
      <c r="G487" s="2" t="s">
        <v>196</v>
      </c>
      <c r="H487" s="6">
        <v>37</v>
      </c>
      <c r="I487" s="7">
        <v>-2</v>
      </c>
      <c r="J487" s="6">
        <v>43</v>
      </c>
      <c r="K487" s="7">
        <v>2</v>
      </c>
      <c r="L487" s="6">
        <v>8</v>
      </c>
      <c r="M487" s="7">
        <v>0</v>
      </c>
      <c r="N487" s="6">
        <v>-6</v>
      </c>
      <c r="O487" s="7">
        <v>-4</v>
      </c>
      <c r="P487" t="s">
        <v>842</v>
      </c>
      <c r="R487" s="7">
        <v>5</v>
      </c>
      <c r="U487" s="48"/>
      <c r="W487" s="6"/>
      <c r="X487" s="6"/>
      <c r="Z487" s="6"/>
      <c r="AA487" s="6"/>
      <c r="AC487" s="6"/>
      <c r="AD487" s="6"/>
      <c r="AE487" s="7"/>
      <c r="AF487" s="6"/>
      <c r="AG487" s="6"/>
      <c r="AR487" s="6">
        <v>30</v>
      </c>
      <c r="AS487" s="6">
        <v>55</v>
      </c>
      <c r="AT487" s="7">
        <f t="shared" si="34"/>
        <v>-25</v>
      </c>
      <c r="AU487" s="4" t="s">
        <v>871</v>
      </c>
    </row>
    <row r="488" spans="2:47" x14ac:dyDescent="0.25">
      <c r="B488" t="s">
        <v>295</v>
      </c>
      <c r="C488" s="9" t="s">
        <v>602</v>
      </c>
      <c r="D488" s="39">
        <v>40813</v>
      </c>
      <c r="F488" t="s">
        <v>821</v>
      </c>
      <c r="G488" s="2" t="s">
        <v>196</v>
      </c>
      <c r="H488" s="6">
        <v>37</v>
      </c>
      <c r="I488" s="7">
        <v>0</v>
      </c>
      <c r="J488" s="6">
        <v>43</v>
      </c>
      <c r="K488" s="7">
        <v>0</v>
      </c>
      <c r="L488" s="6">
        <v>9</v>
      </c>
      <c r="M488" s="7">
        <v>1</v>
      </c>
      <c r="N488" s="6">
        <v>-6</v>
      </c>
      <c r="O488" s="7">
        <v>0</v>
      </c>
      <c r="P488" t="s">
        <v>842</v>
      </c>
      <c r="R488" s="7">
        <v>5</v>
      </c>
      <c r="U488" s="48"/>
      <c r="W488" s="6"/>
      <c r="X488" s="6"/>
      <c r="Z488" s="6">
        <v>33</v>
      </c>
      <c r="AA488" s="6">
        <v>50</v>
      </c>
      <c r="AB488" s="7">
        <f>Z488-AA488</f>
        <v>-17</v>
      </c>
      <c r="AC488" s="6"/>
      <c r="AD488" s="6"/>
      <c r="AE488" s="7"/>
      <c r="AF488" s="6"/>
      <c r="AG488" s="6"/>
      <c r="AL488" s="4" t="s">
        <v>930</v>
      </c>
      <c r="AM488" s="9" t="s">
        <v>959</v>
      </c>
      <c r="AN488" s="9" t="s">
        <v>369</v>
      </c>
      <c r="AO488" s="9" t="s">
        <v>316</v>
      </c>
      <c r="AR488" s="6">
        <v>29</v>
      </c>
      <c r="AS488" s="6">
        <v>56</v>
      </c>
      <c r="AT488" s="7">
        <f t="shared" si="34"/>
        <v>-27</v>
      </c>
      <c r="AU488" s="4" t="s">
        <v>871</v>
      </c>
    </row>
    <row r="489" spans="2:47" x14ac:dyDescent="0.25">
      <c r="B489" t="s">
        <v>295</v>
      </c>
      <c r="C489" s="9" t="s">
        <v>568</v>
      </c>
      <c r="D489" s="39">
        <v>40813</v>
      </c>
      <c r="E489">
        <v>4</v>
      </c>
      <c r="F489" t="s">
        <v>903</v>
      </c>
      <c r="G489" s="2"/>
      <c r="H489" s="6">
        <v>33</v>
      </c>
      <c r="I489" s="7">
        <v>0</v>
      </c>
      <c r="J489" s="6">
        <v>40</v>
      </c>
      <c r="K489" s="7">
        <v>4</v>
      </c>
      <c r="L489" s="6">
        <v>9</v>
      </c>
      <c r="M489" s="7">
        <v>0</v>
      </c>
      <c r="N489" s="6">
        <v>-7</v>
      </c>
      <c r="O489" s="7">
        <v>-4</v>
      </c>
      <c r="P489" s="3" t="s">
        <v>842</v>
      </c>
      <c r="U489" s="48"/>
      <c r="W489" s="6"/>
      <c r="X489" s="6"/>
      <c r="Z489" s="6"/>
      <c r="AA489" s="6"/>
      <c r="AB489" s="7"/>
      <c r="AC489" s="6"/>
      <c r="AD489" s="6"/>
      <c r="AE489" s="7"/>
      <c r="AF489" s="6"/>
      <c r="AG489" s="6"/>
      <c r="AR489" s="6"/>
      <c r="AS489" s="6"/>
      <c r="AT489" s="7"/>
    </row>
    <row r="490" spans="2:47" x14ac:dyDescent="0.25">
      <c r="B490" t="s">
        <v>295</v>
      </c>
      <c r="C490" s="9" t="s">
        <v>660</v>
      </c>
      <c r="D490" s="39">
        <v>40814</v>
      </c>
      <c r="F490" t="s">
        <v>821</v>
      </c>
      <c r="G490" s="2" t="s">
        <v>196</v>
      </c>
      <c r="H490" s="6">
        <v>38</v>
      </c>
      <c r="I490" s="7">
        <v>1</v>
      </c>
      <c r="J490" s="6">
        <v>41</v>
      </c>
      <c r="K490" s="7">
        <v>-2</v>
      </c>
      <c r="L490" s="6">
        <v>9</v>
      </c>
      <c r="M490" s="7">
        <v>0</v>
      </c>
      <c r="N490" s="6">
        <v>-3</v>
      </c>
      <c r="O490" s="7">
        <v>3</v>
      </c>
      <c r="P490" t="s">
        <v>842</v>
      </c>
      <c r="R490" s="7">
        <v>5</v>
      </c>
      <c r="U490" s="48"/>
      <c r="W490" s="6"/>
      <c r="X490" s="6"/>
      <c r="Z490" s="6"/>
      <c r="AA490" s="6"/>
      <c r="AC490" s="6"/>
      <c r="AD490" s="6"/>
      <c r="AE490" s="7"/>
      <c r="AF490" s="6"/>
      <c r="AG490" s="6"/>
      <c r="AR490" s="6">
        <v>31</v>
      </c>
      <c r="AS490" s="6">
        <v>54</v>
      </c>
      <c r="AT490" s="7">
        <f t="shared" si="34"/>
        <v>-23</v>
      </c>
      <c r="AU490" s="4" t="s">
        <v>871</v>
      </c>
    </row>
    <row r="491" spans="2:47" x14ac:dyDescent="0.25">
      <c r="B491" t="s">
        <v>295</v>
      </c>
      <c r="C491" s="9" t="s">
        <v>603</v>
      </c>
      <c r="D491" s="39">
        <v>40815</v>
      </c>
      <c r="F491" t="s">
        <v>821</v>
      </c>
      <c r="G491" s="2" t="s">
        <v>192</v>
      </c>
      <c r="H491" s="6">
        <v>36</v>
      </c>
      <c r="I491" s="7">
        <v>-2</v>
      </c>
      <c r="J491" s="6">
        <v>42</v>
      </c>
      <c r="K491" s="7">
        <v>1</v>
      </c>
      <c r="L491" s="6">
        <v>10</v>
      </c>
      <c r="M491" s="7">
        <v>1</v>
      </c>
      <c r="N491" s="6">
        <v>-6</v>
      </c>
      <c r="O491" s="7">
        <v>-3</v>
      </c>
      <c r="P491" t="s">
        <v>842</v>
      </c>
      <c r="R491" s="7">
        <v>4</v>
      </c>
      <c r="U491" s="48"/>
      <c r="V491" s="7"/>
      <c r="W491" s="6">
        <v>43</v>
      </c>
      <c r="X491" s="6">
        <v>51</v>
      </c>
      <c r="Y491" s="7">
        <f>W491-X491</f>
        <v>-8</v>
      </c>
      <c r="Z491" s="6">
        <v>28</v>
      </c>
      <c r="AA491" s="6">
        <v>60</v>
      </c>
      <c r="AB491" s="7">
        <f>Z491-AA491</f>
        <v>-32</v>
      </c>
      <c r="AC491" s="6">
        <v>25</v>
      </c>
      <c r="AD491" s="6">
        <v>66</v>
      </c>
      <c r="AE491" s="7">
        <f>AC491-AD491</f>
        <v>-41</v>
      </c>
      <c r="AF491" s="6"/>
      <c r="AG491" s="6"/>
      <c r="AH491" s="7"/>
      <c r="AI491" s="7"/>
      <c r="AJ491" s="7"/>
      <c r="AK491" s="7"/>
      <c r="AL491" s="4" t="s">
        <v>930</v>
      </c>
      <c r="AR491" s="6">
        <v>30</v>
      </c>
      <c r="AS491" s="6">
        <v>56</v>
      </c>
      <c r="AT491" s="7">
        <f t="shared" si="34"/>
        <v>-26</v>
      </c>
      <c r="AU491" s="4" t="s">
        <v>871</v>
      </c>
    </row>
    <row r="492" spans="2:47" x14ac:dyDescent="0.25">
      <c r="B492" t="s">
        <v>297</v>
      </c>
      <c r="C492" s="9" t="s">
        <v>571</v>
      </c>
      <c r="D492" s="39">
        <v>40818</v>
      </c>
      <c r="F492" t="s">
        <v>821</v>
      </c>
      <c r="G492" s="2" t="s">
        <v>196</v>
      </c>
      <c r="H492" s="6">
        <v>37</v>
      </c>
      <c r="I492" s="7">
        <v>1</v>
      </c>
      <c r="J492" s="6">
        <v>42</v>
      </c>
      <c r="K492" s="7">
        <v>0</v>
      </c>
      <c r="L492" s="6">
        <v>9</v>
      </c>
      <c r="M492" s="7">
        <v>-1</v>
      </c>
      <c r="N492" s="6">
        <v>-5</v>
      </c>
      <c r="O492" s="7">
        <v>1</v>
      </c>
      <c r="P492" t="s">
        <v>842</v>
      </c>
      <c r="R492" s="7">
        <v>5</v>
      </c>
      <c r="U492" s="48"/>
      <c r="W492" s="6"/>
      <c r="X492" s="6"/>
      <c r="Z492" s="6"/>
      <c r="AA492" s="6"/>
      <c r="AC492" s="6"/>
      <c r="AD492" s="6"/>
      <c r="AE492" s="7"/>
      <c r="AF492" s="6"/>
      <c r="AG492" s="6"/>
      <c r="AR492" s="6">
        <v>31</v>
      </c>
      <c r="AS492" s="6">
        <v>54</v>
      </c>
      <c r="AT492" s="7">
        <f t="shared" si="34"/>
        <v>-23</v>
      </c>
      <c r="AU492" s="4" t="s">
        <v>871</v>
      </c>
    </row>
    <row r="493" spans="2:47" x14ac:dyDescent="0.25">
      <c r="B493" t="s">
        <v>297</v>
      </c>
      <c r="C493" s="9" t="s">
        <v>589</v>
      </c>
      <c r="D493" s="39">
        <v>40819</v>
      </c>
      <c r="F493" t="s">
        <v>821</v>
      </c>
      <c r="G493" s="2" t="s">
        <v>196</v>
      </c>
      <c r="H493" s="6">
        <v>38</v>
      </c>
      <c r="I493" s="7">
        <v>1</v>
      </c>
      <c r="J493" s="6">
        <v>42</v>
      </c>
      <c r="K493" s="7">
        <v>0</v>
      </c>
      <c r="L493" s="6">
        <v>9</v>
      </c>
      <c r="M493" s="7">
        <v>0</v>
      </c>
      <c r="N493" s="6">
        <v>-4</v>
      </c>
      <c r="O493" s="7">
        <v>1</v>
      </c>
      <c r="P493" t="s">
        <v>842</v>
      </c>
      <c r="R493" s="7">
        <v>5</v>
      </c>
      <c r="U493" s="48"/>
      <c r="W493" s="6"/>
      <c r="X493" s="6"/>
      <c r="Z493" s="6"/>
      <c r="AA493" s="6"/>
      <c r="AC493" s="6"/>
      <c r="AD493" s="6"/>
      <c r="AE493" s="7"/>
      <c r="AF493" s="6"/>
      <c r="AG493" s="6"/>
      <c r="AR493" s="6">
        <v>31</v>
      </c>
      <c r="AS493" s="6">
        <v>55</v>
      </c>
      <c r="AT493" s="7">
        <f t="shared" si="34"/>
        <v>-24</v>
      </c>
      <c r="AU493" s="4" t="s">
        <v>871</v>
      </c>
    </row>
    <row r="494" spans="2:47" x14ac:dyDescent="0.25">
      <c r="B494" t="s">
        <v>297</v>
      </c>
      <c r="C494" s="9" t="s">
        <v>694</v>
      </c>
      <c r="D494" s="39">
        <v>40820</v>
      </c>
      <c r="F494" t="s">
        <v>821</v>
      </c>
      <c r="G494" s="2" t="s">
        <v>196</v>
      </c>
      <c r="H494" s="6">
        <v>37</v>
      </c>
      <c r="I494" s="7">
        <v>-1</v>
      </c>
      <c r="J494" s="6">
        <v>41</v>
      </c>
      <c r="K494" s="7">
        <v>-1</v>
      </c>
      <c r="L494" s="6">
        <v>9</v>
      </c>
      <c r="M494" s="7">
        <v>0</v>
      </c>
      <c r="N494" s="6">
        <v>-4</v>
      </c>
      <c r="O494" s="7">
        <v>0</v>
      </c>
      <c r="P494" t="s">
        <v>842</v>
      </c>
      <c r="R494" s="7">
        <v>5</v>
      </c>
      <c r="U494" s="48"/>
      <c r="W494" s="6"/>
      <c r="X494" s="6"/>
      <c r="Z494" s="6"/>
      <c r="AA494" s="6"/>
      <c r="AC494" s="6"/>
      <c r="AD494" s="6"/>
      <c r="AE494" s="7"/>
      <c r="AF494" s="6"/>
      <c r="AG494" s="6"/>
      <c r="AR494" s="6">
        <v>31</v>
      </c>
      <c r="AS494" s="6">
        <v>55</v>
      </c>
      <c r="AT494" s="7">
        <f t="shared" si="34"/>
        <v>-24</v>
      </c>
      <c r="AU494" s="4" t="s">
        <v>871</v>
      </c>
    </row>
    <row r="495" spans="2:47" x14ac:dyDescent="0.25">
      <c r="B495" t="s">
        <v>297</v>
      </c>
      <c r="C495" s="9" t="s">
        <v>572</v>
      </c>
      <c r="D495" s="39">
        <v>40821</v>
      </c>
      <c r="F495" t="s">
        <v>821</v>
      </c>
      <c r="G495" s="2" t="s">
        <v>196</v>
      </c>
      <c r="H495" s="6">
        <v>37</v>
      </c>
      <c r="I495" s="7">
        <v>0</v>
      </c>
      <c r="J495" s="6">
        <v>41</v>
      </c>
      <c r="K495" s="7">
        <v>0</v>
      </c>
      <c r="L495" s="6">
        <v>10</v>
      </c>
      <c r="M495" s="7">
        <v>1</v>
      </c>
      <c r="N495" s="6">
        <v>-4</v>
      </c>
      <c r="O495" s="7">
        <v>0</v>
      </c>
      <c r="P495" t="s">
        <v>842</v>
      </c>
      <c r="R495" s="7">
        <v>5</v>
      </c>
      <c r="U495" s="48"/>
      <c r="W495" s="6"/>
      <c r="X495" s="6"/>
      <c r="Z495" s="6"/>
      <c r="AA495" s="6"/>
      <c r="AC495" s="6"/>
      <c r="AD495" s="6"/>
      <c r="AE495" s="7"/>
      <c r="AF495" s="6"/>
      <c r="AG495" s="6"/>
      <c r="AR495" s="6">
        <v>31</v>
      </c>
      <c r="AS495" s="6">
        <v>54</v>
      </c>
      <c r="AT495" s="7">
        <f t="shared" si="34"/>
        <v>-23</v>
      </c>
      <c r="AU495" s="4" t="s">
        <v>871</v>
      </c>
    </row>
    <row r="496" spans="2:47" x14ac:dyDescent="0.25">
      <c r="B496" t="s">
        <v>297</v>
      </c>
      <c r="C496" s="9" t="s">
        <v>593</v>
      </c>
      <c r="D496" s="39">
        <v>40822</v>
      </c>
      <c r="E496">
        <v>9</v>
      </c>
      <c r="F496" t="s">
        <v>821</v>
      </c>
      <c r="G496" s="2" t="s">
        <v>192</v>
      </c>
      <c r="H496" s="6">
        <v>38</v>
      </c>
      <c r="I496" s="7">
        <v>1</v>
      </c>
      <c r="J496" s="6">
        <v>42</v>
      </c>
      <c r="K496" s="7">
        <v>1</v>
      </c>
      <c r="L496" s="6">
        <v>9</v>
      </c>
      <c r="M496" s="7">
        <v>-1</v>
      </c>
      <c r="N496" s="6">
        <v>-4</v>
      </c>
      <c r="O496" s="7">
        <v>0</v>
      </c>
      <c r="P496" t="s">
        <v>842</v>
      </c>
      <c r="R496" s="7">
        <v>5</v>
      </c>
      <c r="U496" s="48"/>
      <c r="V496" s="7"/>
      <c r="W496" s="6">
        <v>42</v>
      </c>
      <c r="X496" s="6">
        <v>52</v>
      </c>
      <c r="Y496" s="7">
        <f>W496-X496</f>
        <v>-10</v>
      </c>
      <c r="Z496" s="6">
        <v>27</v>
      </c>
      <c r="AA496" s="6">
        <v>60</v>
      </c>
      <c r="AB496" s="7">
        <f>Z496-AA496</f>
        <v>-33</v>
      </c>
      <c r="AC496" s="6">
        <v>24</v>
      </c>
      <c r="AD496" s="6">
        <v>68</v>
      </c>
      <c r="AE496" s="7">
        <f>AC496-AD496</f>
        <v>-44</v>
      </c>
      <c r="AF496" s="6"/>
      <c r="AG496" s="6"/>
      <c r="AH496" s="7"/>
      <c r="AI496" s="7"/>
      <c r="AJ496" s="7"/>
      <c r="AK496" s="7"/>
      <c r="AL496" s="4" t="s">
        <v>930</v>
      </c>
      <c r="AR496" s="6">
        <v>29</v>
      </c>
      <c r="AS496" s="6">
        <v>56</v>
      </c>
      <c r="AT496" s="7">
        <f t="shared" si="34"/>
        <v>-27</v>
      </c>
      <c r="AU496" s="4" t="s">
        <v>871</v>
      </c>
    </row>
    <row r="497" spans="2:47" x14ac:dyDescent="0.25">
      <c r="B497" t="s">
        <v>297</v>
      </c>
      <c r="C497" s="9" t="s">
        <v>511</v>
      </c>
      <c r="D497" s="39">
        <v>40823</v>
      </c>
      <c r="E497">
        <v>12</v>
      </c>
      <c r="F497" t="s">
        <v>903</v>
      </c>
      <c r="G497" s="2"/>
      <c r="H497" s="6">
        <v>36</v>
      </c>
      <c r="I497" s="7">
        <v>3</v>
      </c>
      <c r="J497" s="6">
        <v>37</v>
      </c>
      <c r="K497" s="7">
        <v>-3</v>
      </c>
      <c r="L497" s="6">
        <v>8</v>
      </c>
      <c r="M497" s="7">
        <v>-1</v>
      </c>
      <c r="N497" s="6">
        <v>-1</v>
      </c>
      <c r="O497" s="7">
        <v>6</v>
      </c>
      <c r="P497" s="3" t="s">
        <v>842</v>
      </c>
      <c r="U497" s="48"/>
      <c r="W497" s="6">
        <v>38</v>
      </c>
      <c r="X497" s="6">
        <v>43</v>
      </c>
      <c r="Y497" s="7">
        <f>W497-X497</f>
        <v>-5</v>
      </c>
      <c r="Z497" s="6">
        <v>22</v>
      </c>
      <c r="AA497" s="6">
        <v>42</v>
      </c>
      <c r="AB497" s="7">
        <f>Z497-AA497</f>
        <v>-20</v>
      </c>
      <c r="AC497" s="6">
        <v>19</v>
      </c>
      <c r="AD497" s="6">
        <v>54</v>
      </c>
      <c r="AE497" s="7">
        <f>AC497-AD497</f>
        <v>-35</v>
      </c>
      <c r="AF497" s="6"/>
      <c r="AG497" s="6"/>
      <c r="AH497" s="7"/>
      <c r="AI497" s="7"/>
      <c r="AJ497" s="7"/>
      <c r="AK497" s="7"/>
      <c r="AL497" s="4" t="s">
        <v>978</v>
      </c>
      <c r="AR497" s="6"/>
      <c r="AS497" s="6"/>
      <c r="AT497" s="7"/>
    </row>
    <row r="498" spans="2:47" x14ac:dyDescent="0.25">
      <c r="B498" t="s">
        <v>297</v>
      </c>
      <c r="C498" s="9" t="s">
        <v>669</v>
      </c>
      <c r="D498" s="39">
        <v>40825</v>
      </c>
      <c r="F498" t="s">
        <v>821</v>
      </c>
      <c r="G498" s="2" t="s">
        <v>196</v>
      </c>
      <c r="H498" s="6">
        <v>36</v>
      </c>
      <c r="I498" s="7">
        <v>-2</v>
      </c>
      <c r="J498" s="6">
        <v>40</v>
      </c>
      <c r="K498" s="7">
        <v>-2</v>
      </c>
      <c r="L498" s="6">
        <v>11</v>
      </c>
      <c r="M498" s="7">
        <v>2</v>
      </c>
      <c r="N498" s="6">
        <v>-4</v>
      </c>
      <c r="O498" s="7">
        <v>0</v>
      </c>
      <c r="P498" t="s">
        <v>842</v>
      </c>
      <c r="R498" s="7">
        <v>5</v>
      </c>
      <c r="U498" s="48"/>
      <c r="W498" s="6"/>
      <c r="X498" s="6"/>
      <c r="Z498" s="6"/>
      <c r="AA498" s="6"/>
      <c r="AC498" s="6"/>
      <c r="AD498" s="6"/>
      <c r="AE498" s="7"/>
      <c r="AF498" s="6"/>
      <c r="AG498" s="6"/>
      <c r="AR498" s="6">
        <v>31</v>
      </c>
      <c r="AS498" s="6">
        <v>55</v>
      </c>
      <c r="AT498" s="7">
        <f t="shared" si="34"/>
        <v>-24</v>
      </c>
      <c r="AU498" s="4" t="s">
        <v>871</v>
      </c>
    </row>
    <row r="499" spans="2:47" x14ac:dyDescent="0.25">
      <c r="B499" t="s">
        <v>297</v>
      </c>
      <c r="C499" s="9" t="s">
        <v>337</v>
      </c>
      <c r="D499" s="39">
        <v>40826</v>
      </c>
      <c r="F499" t="s">
        <v>821</v>
      </c>
      <c r="G499" s="2" t="s">
        <v>196</v>
      </c>
      <c r="H499" s="6">
        <v>37</v>
      </c>
      <c r="I499" s="7">
        <v>1</v>
      </c>
      <c r="J499" s="6">
        <v>41</v>
      </c>
      <c r="K499" s="7">
        <v>1</v>
      </c>
      <c r="L499" s="6">
        <v>8</v>
      </c>
      <c r="M499" s="7">
        <v>-3</v>
      </c>
      <c r="N499" s="6">
        <v>-4</v>
      </c>
      <c r="O499" s="7">
        <v>0</v>
      </c>
      <c r="P499" t="s">
        <v>842</v>
      </c>
      <c r="R499" s="7">
        <v>6</v>
      </c>
      <c r="U499" s="48"/>
      <c r="W499" s="6"/>
      <c r="X499" s="6"/>
      <c r="Z499" s="6"/>
      <c r="AA499" s="6"/>
      <c r="AC499" s="6"/>
      <c r="AD499" s="6"/>
      <c r="AE499" s="7"/>
      <c r="AF499" s="6"/>
      <c r="AG499" s="6"/>
      <c r="AR499" s="6">
        <v>28</v>
      </c>
      <c r="AS499" s="6">
        <v>57</v>
      </c>
      <c r="AT499" s="7">
        <f t="shared" si="34"/>
        <v>-29</v>
      </c>
      <c r="AU499" s="4" t="s">
        <v>871</v>
      </c>
    </row>
    <row r="500" spans="2:47" x14ac:dyDescent="0.25">
      <c r="B500" t="s">
        <v>297</v>
      </c>
      <c r="C500" s="9" t="s">
        <v>562</v>
      </c>
      <c r="D500" s="39">
        <v>40827</v>
      </c>
      <c r="F500" t="s">
        <v>821</v>
      </c>
      <c r="G500" s="2" t="s">
        <v>196</v>
      </c>
      <c r="H500" s="6">
        <v>36</v>
      </c>
      <c r="I500" s="7">
        <v>-1</v>
      </c>
      <c r="J500" s="6">
        <v>42</v>
      </c>
      <c r="K500" s="7">
        <v>1</v>
      </c>
      <c r="L500" s="6">
        <v>9</v>
      </c>
      <c r="M500" s="7">
        <v>1</v>
      </c>
      <c r="N500" s="6">
        <v>-6</v>
      </c>
      <c r="O500" s="7">
        <v>-2</v>
      </c>
      <c r="P500" t="s">
        <v>842</v>
      </c>
      <c r="R500" s="7">
        <v>6</v>
      </c>
      <c r="U500" s="48"/>
      <c r="W500" s="6"/>
      <c r="X500" s="6"/>
      <c r="Z500" s="6"/>
      <c r="AA500" s="6"/>
      <c r="AC500" s="6"/>
      <c r="AD500" s="6"/>
      <c r="AE500" s="7"/>
      <c r="AF500" s="6"/>
      <c r="AG500" s="6"/>
      <c r="AM500" s="9" t="s">
        <v>970</v>
      </c>
      <c r="AN500" s="9" t="s">
        <v>369</v>
      </c>
      <c r="AO500" s="9" t="s">
        <v>316</v>
      </c>
      <c r="AR500" s="6">
        <v>29</v>
      </c>
      <c r="AS500" s="6">
        <v>56</v>
      </c>
      <c r="AT500" s="7">
        <f t="shared" si="34"/>
        <v>-27</v>
      </c>
      <c r="AU500" s="4" t="s">
        <v>871</v>
      </c>
    </row>
    <row r="501" spans="2:47" x14ac:dyDescent="0.25">
      <c r="B501" t="s">
        <v>297</v>
      </c>
      <c r="C501" s="9" t="s">
        <v>340</v>
      </c>
      <c r="D501" s="39">
        <v>40828</v>
      </c>
      <c r="F501" t="s">
        <v>821</v>
      </c>
      <c r="G501" s="2" t="s">
        <v>196</v>
      </c>
      <c r="H501" s="6">
        <v>37</v>
      </c>
      <c r="I501" s="7">
        <v>1</v>
      </c>
      <c r="J501" s="6">
        <v>42</v>
      </c>
      <c r="K501" s="7">
        <v>0</v>
      </c>
      <c r="L501" s="6">
        <v>9</v>
      </c>
      <c r="M501" s="7">
        <v>0</v>
      </c>
      <c r="N501" s="6">
        <v>-5</v>
      </c>
      <c r="O501" s="7">
        <v>1</v>
      </c>
      <c r="P501" t="s">
        <v>842</v>
      </c>
      <c r="R501" s="7">
        <v>5</v>
      </c>
      <c r="U501" s="48"/>
      <c r="W501" s="6"/>
      <c r="X501" s="6"/>
      <c r="Z501" s="6"/>
      <c r="AA501" s="6"/>
      <c r="AC501" s="6"/>
      <c r="AD501" s="6"/>
      <c r="AE501" s="7"/>
      <c r="AF501" s="6"/>
      <c r="AG501" s="6"/>
      <c r="AR501" s="6">
        <v>29</v>
      </c>
      <c r="AS501" s="6">
        <v>56</v>
      </c>
      <c r="AT501" s="7">
        <f t="shared" si="34"/>
        <v>-27</v>
      </c>
      <c r="AU501" s="4" t="s">
        <v>871</v>
      </c>
    </row>
    <row r="502" spans="2:47" x14ac:dyDescent="0.25">
      <c r="B502" t="s">
        <v>297</v>
      </c>
      <c r="C502" s="9" t="s">
        <v>340</v>
      </c>
      <c r="D502" s="39">
        <v>40828</v>
      </c>
      <c r="E502">
        <v>16</v>
      </c>
      <c r="F502" t="s">
        <v>886</v>
      </c>
      <c r="G502" s="2" t="s">
        <v>915</v>
      </c>
      <c r="H502" s="6">
        <v>37</v>
      </c>
      <c r="I502" s="7">
        <v>-1</v>
      </c>
      <c r="J502" s="6">
        <v>39</v>
      </c>
      <c r="K502" s="7">
        <v>1</v>
      </c>
      <c r="L502" s="6">
        <v>10</v>
      </c>
      <c r="M502" s="7">
        <v>-1</v>
      </c>
      <c r="N502" s="6">
        <v>-2</v>
      </c>
      <c r="O502" s="7">
        <v>-2</v>
      </c>
      <c r="P502" t="s">
        <v>842</v>
      </c>
      <c r="U502" s="48"/>
      <c r="W502" s="6">
        <v>34</v>
      </c>
      <c r="X502" s="6">
        <v>47</v>
      </c>
      <c r="Y502" s="7">
        <f>W502-X502</f>
        <v>-13</v>
      </c>
      <c r="Z502" s="6">
        <v>22</v>
      </c>
      <c r="AA502" s="6">
        <v>50</v>
      </c>
      <c r="AB502" s="7">
        <f>Z502-AA502</f>
        <v>-28</v>
      </c>
      <c r="AC502" s="6">
        <v>24</v>
      </c>
      <c r="AD502" s="6">
        <v>55</v>
      </c>
      <c r="AE502" s="7">
        <f>AC502-AD502</f>
        <v>-31</v>
      </c>
      <c r="AF502" s="6"/>
      <c r="AG502" s="6"/>
      <c r="AH502" s="7"/>
      <c r="AI502" s="7"/>
      <c r="AJ502" s="7"/>
      <c r="AK502" s="7"/>
      <c r="AL502" s="4" t="s">
        <v>952</v>
      </c>
      <c r="AR502" s="6"/>
      <c r="AS502" s="6"/>
      <c r="AT502" s="7"/>
    </row>
    <row r="503" spans="2:47" x14ac:dyDescent="0.25">
      <c r="B503" t="s">
        <v>297</v>
      </c>
      <c r="C503" s="9" t="s">
        <v>594</v>
      </c>
      <c r="D503" s="39">
        <v>40829</v>
      </c>
      <c r="E503">
        <v>16</v>
      </c>
      <c r="F503" t="s">
        <v>821</v>
      </c>
      <c r="G503" s="2" t="s">
        <v>192</v>
      </c>
      <c r="H503" s="6">
        <v>39</v>
      </c>
      <c r="I503" s="7">
        <v>2</v>
      </c>
      <c r="J503" s="6">
        <v>42</v>
      </c>
      <c r="K503" s="7">
        <v>0</v>
      </c>
      <c r="L503" s="6">
        <v>8</v>
      </c>
      <c r="M503" s="7">
        <v>-1</v>
      </c>
      <c r="N503" s="6">
        <v>-3</v>
      </c>
      <c r="O503" s="7">
        <v>2</v>
      </c>
      <c r="P503" t="s">
        <v>842</v>
      </c>
      <c r="R503" s="7">
        <v>5</v>
      </c>
      <c r="U503" s="48"/>
      <c r="V503" s="7"/>
      <c r="W503" s="6">
        <v>43</v>
      </c>
      <c r="X503" s="6">
        <v>51</v>
      </c>
      <c r="Y503" s="7">
        <f>W503-X503</f>
        <v>-8</v>
      </c>
      <c r="Z503" s="6">
        <v>28</v>
      </c>
      <c r="AA503" s="6">
        <v>59</v>
      </c>
      <c r="AB503" s="7">
        <f>Z503-AA503</f>
        <v>-31</v>
      </c>
      <c r="AC503" s="6">
        <v>22</v>
      </c>
      <c r="AD503" s="6">
        <v>68</v>
      </c>
      <c r="AE503" s="7">
        <f>AC503-AD503</f>
        <v>-46</v>
      </c>
      <c r="AF503" s="6"/>
      <c r="AG503" s="6"/>
      <c r="AH503" s="7"/>
      <c r="AI503" s="7"/>
      <c r="AJ503" s="7"/>
      <c r="AK503" s="7"/>
      <c r="AL503" s="4" t="s">
        <v>930</v>
      </c>
      <c r="AR503" s="6">
        <v>30</v>
      </c>
      <c r="AS503" s="6">
        <v>55</v>
      </c>
      <c r="AT503" s="7">
        <f t="shared" si="34"/>
        <v>-25</v>
      </c>
      <c r="AU503" s="4" t="s">
        <v>871</v>
      </c>
    </row>
    <row r="504" spans="2:47" x14ac:dyDescent="0.25">
      <c r="B504" t="s">
        <v>297</v>
      </c>
      <c r="C504" s="9" t="s">
        <v>514</v>
      </c>
      <c r="D504" s="39">
        <v>40830</v>
      </c>
      <c r="E504">
        <v>18</v>
      </c>
      <c r="F504" t="s">
        <v>830</v>
      </c>
      <c r="G504" s="2" t="s">
        <v>224</v>
      </c>
      <c r="H504" s="6">
        <v>33</v>
      </c>
      <c r="I504" s="7">
        <v>-1</v>
      </c>
      <c r="J504" s="6">
        <v>41</v>
      </c>
      <c r="K504" s="7">
        <v>3</v>
      </c>
      <c r="L504" s="6">
        <v>8</v>
      </c>
      <c r="M504" s="7">
        <v>-4</v>
      </c>
      <c r="N504" s="6">
        <v>-8</v>
      </c>
      <c r="O504" s="7">
        <v>-4</v>
      </c>
      <c r="P504" t="s">
        <v>639</v>
      </c>
      <c r="U504" s="48"/>
      <c r="W504" s="6"/>
      <c r="X504" s="6"/>
      <c r="Z504" s="6"/>
      <c r="AA504" s="6"/>
      <c r="AC504" s="6"/>
      <c r="AD504" s="6"/>
      <c r="AE504" s="7"/>
      <c r="AF504" s="6"/>
      <c r="AG504" s="6"/>
      <c r="AR504" s="6"/>
      <c r="AS504" s="6"/>
      <c r="AT504" s="7"/>
    </row>
    <row r="505" spans="2:47" x14ac:dyDescent="0.25">
      <c r="B505" t="s">
        <v>297</v>
      </c>
      <c r="C505" s="9" t="s">
        <v>640</v>
      </c>
      <c r="D505" s="39">
        <v>40832</v>
      </c>
      <c r="F505" t="s">
        <v>821</v>
      </c>
      <c r="G505" s="2" t="s">
        <v>196</v>
      </c>
      <c r="H505" s="6">
        <v>37</v>
      </c>
      <c r="I505" s="7">
        <v>-2</v>
      </c>
      <c r="J505" s="6">
        <v>40</v>
      </c>
      <c r="K505" s="7">
        <v>-2</v>
      </c>
      <c r="L505" s="6">
        <v>9</v>
      </c>
      <c r="M505" s="7">
        <v>1</v>
      </c>
      <c r="N505" s="6">
        <v>-3</v>
      </c>
      <c r="O505" s="7">
        <v>0</v>
      </c>
      <c r="P505" t="s">
        <v>842</v>
      </c>
      <c r="Q505" t="s">
        <v>980</v>
      </c>
      <c r="R505" s="7">
        <v>7</v>
      </c>
      <c r="U505" s="48"/>
      <c r="W505" s="6"/>
      <c r="X505" s="6"/>
      <c r="Z505" s="6"/>
      <c r="AA505" s="6"/>
      <c r="AC505" s="6"/>
      <c r="AD505" s="6"/>
      <c r="AE505" s="7"/>
      <c r="AF505" s="6"/>
      <c r="AG505" s="6"/>
      <c r="AR505" s="6">
        <v>28</v>
      </c>
      <c r="AS505" s="6">
        <v>55</v>
      </c>
      <c r="AT505" s="7">
        <f t="shared" si="34"/>
        <v>-27</v>
      </c>
      <c r="AU505" s="4" t="s">
        <v>871</v>
      </c>
    </row>
    <row r="506" spans="2:47" x14ac:dyDescent="0.25">
      <c r="B506" t="s">
        <v>297</v>
      </c>
      <c r="C506" s="9" t="s">
        <v>596</v>
      </c>
      <c r="D506" s="39">
        <v>40833</v>
      </c>
      <c r="F506" t="s">
        <v>821</v>
      </c>
      <c r="G506" s="2" t="s">
        <v>196</v>
      </c>
      <c r="H506" s="6">
        <v>38</v>
      </c>
      <c r="I506" s="7">
        <v>1</v>
      </c>
      <c r="J506" s="6">
        <v>42</v>
      </c>
      <c r="K506" s="7">
        <v>2</v>
      </c>
      <c r="L506" s="6">
        <v>9</v>
      </c>
      <c r="M506" s="7">
        <v>0</v>
      </c>
      <c r="N506" s="6">
        <v>-4</v>
      </c>
      <c r="O506" s="7">
        <v>-1</v>
      </c>
      <c r="P506" t="s">
        <v>842</v>
      </c>
      <c r="R506" s="7">
        <v>4</v>
      </c>
      <c r="U506" s="48"/>
      <c r="W506" s="6"/>
      <c r="X506" s="6"/>
      <c r="Z506" s="6"/>
      <c r="AA506" s="6"/>
      <c r="AC506" s="6"/>
      <c r="AD506" s="6"/>
      <c r="AE506" s="7"/>
      <c r="AF506" s="6"/>
      <c r="AG506" s="6"/>
      <c r="AR506" s="6">
        <v>30</v>
      </c>
      <c r="AS506" s="6">
        <v>54</v>
      </c>
      <c r="AT506" s="7">
        <f t="shared" si="34"/>
        <v>-24</v>
      </c>
      <c r="AU506" s="4" t="s">
        <v>871</v>
      </c>
    </row>
    <row r="507" spans="2:47" x14ac:dyDescent="0.25">
      <c r="B507" t="s">
        <v>297</v>
      </c>
      <c r="C507" s="9" t="s">
        <v>564</v>
      </c>
      <c r="D507" s="39">
        <v>40834</v>
      </c>
      <c r="F507" t="s">
        <v>821</v>
      </c>
      <c r="G507" s="2" t="s">
        <v>196</v>
      </c>
      <c r="H507" s="6">
        <v>35</v>
      </c>
      <c r="I507" s="7">
        <v>-3</v>
      </c>
      <c r="J507" s="6">
        <v>41</v>
      </c>
      <c r="K507" s="7">
        <v>-1</v>
      </c>
      <c r="L507" s="6">
        <v>9</v>
      </c>
      <c r="M507" s="7">
        <v>0</v>
      </c>
      <c r="N507" s="6">
        <v>-6</v>
      </c>
      <c r="O507" s="7">
        <v>-2</v>
      </c>
      <c r="P507" t="s">
        <v>842</v>
      </c>
      <c r="R507" s="7">
        <v>6</v>
      </c>
      <c r="U507" s="48"/>
      <c r="W507" s="6"/>
      <c r="X507" s="6"/>
      <c r="Z507" s="6"/>
      <c r="AA507" s="6"/>
      <c r="AC507" s="6"/>
      <c r="AD507" s="6"/>
      <c r="AE507" s="7"/>
      <c r="AF507" s="6"/>
      <c r="AG507" s="6"/>
      <c r="AR507" s="6">
        <v>28</v>
      </c>
      <c r="AS507" s="6">
        <v>57</v>
      </c>
      <c r="AT507" s="7">
        <f t="shared" si="34"/>
        <v>-29</v>
      </c>
      <c r="AU507" s="4" t="s">
        <v>871</v>
      </c>
    </row>
    <row r="508" spans="2:47" x14ac:dyDescent="0.25">
      <c r="B508" t="s">
        <v>297</v>
      </c>
      <c r="C508" s="9" t="s">
        <v>641</v>
      </c>
      <c r="D508" s="39">
        <v>40835</v>
      </c>
      <c r="F508" t="s">
        <v>821</v>
      </c>
      <c r="G508" s="2" t="s">
        <v>196</v>
      </c>
      <c r="H508" s="6">
        <v>36</v>
      </c>
      <c r="I508" s="7">
        <v>1</v>
      </c>
      <c r="J508" s="6">
        <v>41</v>
      </c>
      <c r="K508" s="7">
        <v>0</v>
      </c>
      <c r="L508" s="6">
        <v>10</v>
      </c>
      <c r="M508" s="7">
        <v>1</v>
      </c>
      <c r="N508" s="6">
        <v>-5</v>
      </c>
      <c r="O508" s="7">
        <v>1</v>
      </c>
      <c r="P508" t="s">
        <v>842</v>
      </c>
      <c r="R508" s="7">
        <v>6</v>
      </c>
      <c r="U508" s="48"/>
      <c r="W508" s="6"/>
      <c r="X508" s="6"/>
      <c r="Z508" s="6"/>
      <c r="AA508" s="6"/>
      <c r="AC508" s="6"/>
      <c r="AD508" s="6"/>
      <c r="AE508" s="7"/>
      <c r="AF508" s="6"/>
      <c r="AG508" s="6"/>
      <c r="AR508" s="6">
        <v>28</v>
      </c>
      <c r="AS508" s="6">
        <v>58</v>
      </c>
      <c r="AT508" s="7">
        <f t="shared" si="34"/>
        <v>-30</v>
      </c>
      <c r="AU508" s="4" t="s">
        <v>871</v>
      </c>
    </row>
    <row r="509" spans="2:47" x14ac:dyDescent="0.25">
      <c r="B509" t="s">
        <v>297</v>
      </c>
      <c r="C509" s="9" t="s">
        <v>598</v>
      </c>
      <c r="D509" s="39">
        <v>40836</v>
      </c>
      <c r="E509">
        <v>23</v>
      </c>
      <c r="F509" t="s">
        <v>821</v>
      </c>
      <c r="G509" s="2" t="s">
        <v>192</v>
      </c>
      <c r="H509" s="6">
        <v>36</v>
      </c>
      <c r="I509" s="7">
        <v>0</v>
      </c>
      <c r="J509" s="6">
        <v>38</v>
      </c>
      <c r="K509" s="7">
        <v>-3</v>
      </c>
      <c r="L509" s="6">
        <v>10</v>
      </c>
      <c r="M509" s="7">
        <v>0</v>
      </c>
      <c r="N509" s="6">
        <v>-2</v>
      </c>
      <c r="O509" s="7">
        <v>3</v>
      </c>
      <c r="P509" t="s">
        <v>842</v>
      </c>
      <c r="R509" s="7">
        <v>6</v>
      </c>
      <c r="U509" s="48"/>
      <c r="V509" s="7"/>
      <c r="W509" s="6">
        <v>44</v>
      </c>
      <c r="X509" s="6">
        <v>51</v>
      </c>
      <c r="Y509" s="7">
        <f>W509-X509</f>
        <v>-7</v>
      </c>
      <c r="Z509" s="6">
        <v>27</v>
      </c>
      <c r="AA509" s="6">
        <v>61</v>
      </c>
      <c r="AB509" s="7">
        <f>Z509-AA509</f>
        <v>-34</v>
      </c>
      <c r="AC509" s="6">
        <v>24</v>
      </c>
      <c r="AD509" s="6">
        <v>67</v>
      </c>
      <c r="AE509" s="7">
        <f>AC509-AD509</f>
        <v>-43</v>
      </c>
      <c r="AF509" s="6"/>
      <c r="AG509" s="6"/>
      <c r="AH509" s="7"/>
      <c r="AI509" s="7"/>
      <c r="AJ509" s="7"/>
      <c r="AK509" s="7"/>
      <c r="AL509" s="4" t="s">
        <v>930</v>
      </c>
      <c r="AR509" s="6">
        <v>31</v>
      </c>
      <c r="AS509" s="6">
        <v>56</v>
      </c>
      <c r="AT509" s="7">
        <f t="shared" si="34"/>
        <v>-25</v>
      </c>
      <c r="AU509" s="4" t="s">
        <v>871</v>
      </c>
    </row>
    <row r="510" spans="2:47" x14ac:dyDescent="0.25">
      <c r="B510" t="s">
        <v>297</v>
      </c>
      <c r="C510" s="9" t="s">
        <v>599</v>
      </c>
      <c r="D510" s="39">
        <v>40837</v>
      </c>
      <c r="E510">
        <v>25</v>
      </c>
      <c r="F510" t="s">
        <v>678</v>
      </c>
      <c r="G510" s="2" t="s">
        <v>82</v>
      </c>
      <c r="H510" s="6">
        <v>35</v>
      </c>
      <c r="I510" s="7">
        <v>-2</v>
      </c>
      <c r="J510" s="6">
        <v>39</v>
      </c>
      <c r="K510" s="7">
        <v>1</v>
      </c>
      <c r="L510" s="6">
        <v>13</v>
      </c>
      <c r="M510" s="7">
        <v>-1</v>
      </c>
      <c r="N510" s="6">
        <v>-4</v>
      </c>
      <c r="O510" s="7">
        <v>-3</v>
      </c>
      <c r="P510" t="s">
        <v>639</v>
      </c>
      <c r="U510" s="48"/>
      <c r="W510" s="6"/>
      <c r="X510" s="6"/>
      <c r="Z510" s="6"/>
      <c r="AA510" s="6"/>
      <c r="AC510" s="6"/>
      <c r="AD510" s="6"/>
      <c r="AE510" s="7"/>
      <c r="AF510" s="6"/>
      <c r="AG510" s="6"/>
      <c r="AR510" s="6"/>
      <c r="AS510" s="6"/>
      <c r="AT510" s="7"/>
    </row>
    <row r="511" spans="2:47" x14ac:dyDescent="0.25">
      <c r="B511" t="s">
        <v>297</v>
      </c>
      <c r="C511" s="9" t="s">
        <v>599</v>
      </c>
      <c r="D511" s="39">
        <v>40837</v>
      </c>
      <c r="E511">
        <v>25</v>
      </c>
      <c r="F511" t="s">
        <v>905</v>
      </c>
      <c r="G511" s="2"/>
      <c r="H511" s="6">
        <v>33</v>
      </c>
      <c r="I511" s="7">
        <v>0</v>
      </c>
      <c r="J511" s="6">
        <v>41</v>
      </c>
      <c r="K511" s="7">
        <v>2</v>
      </c>
      <c r="L511" s="6">
        <v>10</v>
      </c>
      <c r="M511" s="7">
        <v>-1</v>
      </c>
      <c r="N511" s="6">
        <v>-8</v>
      </c>
      <c r="O511" s="7">
        <v>-2</v>
      </c>
      <c r="P511" t="s">
        <v>842</v>
      </c>
      <c r="U511" s="48"/>
      <c r="W511" s="6">
        <v>38</v>
      </c>
      <c r="X511" s="6">
        <v>54</v>
      </c>
      <c r="Y511" s="7">
        <f>W511-X511</f>
        <v>-16</v>
      </c>
      <c r="Z511" s="6">
        <v>32</v>
      </c>
      <c r="AA511" s="6">
        <v>50</v>
      </c>
      <c r="AB511" s="7">
        <f>Z511-AA511</f>
        <v>-18</v>
      </c>
      <c r="AC511" s="6">
        <v>25</v>
      </c>
      <c r="AD511" s="6">
        <v>63</v>
      </c>
      <c r="AE511" s="7">
        <f>AC511-AD511</f>
        <v>-38</v>
      </c>
      <c r="AF511" s="6"/>
      <c r="AG511" s="6"/>
      <c r="AH511" s="7"/>
      <c r="AI511" s="7"/>
      <c r="AJ511" s="7"/>
      <c r="AK511" s="7"/>
      <c r="AL511" s="4" t="s">
        <v>933</v>
      </c>
      <c r="AR511" s="6"/>
      <c r="AS511" s="6"/>
      <c r="AT511" s="7"/>
    </row>
    <row r="512" spans="2:47" x14ac:dyDescent="0.25">
      <c r="B512" t="s">
        <v>297</v>
      </c>
      <c r="C512" s="9" t="s">
        <v>322</v>
      </c>
      <c r="D512" s="39">
        <v>40837</v>
      </c>
      <c r="E512">
        <v>25</v>
      </c>
      <c r="F512" t="s">
        <v>903</v>
      </c>
      <c r="G512" s="2"/>
      <c r="H512" s="6">
        <v>33</v>
      </c>
      <c r="I512" s="7">
        <v>-3</v>
      </c>
      <c r="J512" s="6">
        <v>39</v>
      </c>
      <c r="K512" s="7">
        <v>2</v>
      </c>
      <c r="L512" s="6">
        <v>9</v>
      </c>
      <c r="M512" s="7">
        <v>1</v>
      </c>
      <c r="N512" s="6">
        <v>-6</v>
      </c>
      <c r="O512" s="7">
        <v>-5</v>
      </c>
      <c r="P512" s="3" t="s">
        <v>842</v>
      </c>
      <c r="U512" s="48"/>
      <c r="W512" s="6"/>
      <c r="X512" s="6"/>
      <c r="Y512" s="7"/>
      <c r="Z512" s="6"/>
      <c r="AA512" s="6"/>
      <c r="AB512" s="7"/>
      <c r="AC512" s="6"/>
      <c r="AD512" s="6"/>
      <c r="AE512" s="7"/>
      <c r="AF512" s="6"/>
      <c r="AG512" s="6"/>
      <c r="AH512" s="7"/>
      <c r="AI512" s="7"/>
      <c r="AJ512" s="7"/>
      <c r="AK512" s="7"/>
      <c r="AR512" s="6"/>
      <c r="AS512" s="6"/>
      <c r="AT512" s="7"/>
    </row>
    <row r="513" spans="2:47" x14ac:dyDescent="0.25">
      <c r="B513" t="s">
        <v>297</v>
      </c>
      <c r="C513" s="9" t="s">
        <v>688</v>
      </c>
      <c r="D513" s="39">
        <v>40838</v>
      </c>
      <c r="E513">
        <v>27</v>
      </c>
      <c r="F513" t="s">
        <v>577</v>
      </c>
      <c r="G513" s="2" t="s">
        <v>164</v>
      </c>
      <c r="H513" s="6">
        <v>34</v>
      </c>
      <c r="I513" s="7">
        <v>-1</v>
      </c>
      <c r="J513" s="6">
        <v>38</v>
      </c>
      <c r="K513" s="7">
        <v>1</v>
      </c>
      <c r="L513" s="6">
        <v>12</v>
      </c>
      <c r="M513" s="7">
        <v>-1</v>
      </c>
      <c r="N513" s="6">
        <v>-4</v>
      </c>
      <c r="O513" s="7">
        <v>-2</v>
      </c>
      <c r="P513" t="s">
        <v>639</v>
      </c>
      <c r="Q513" t="s">
        <v>840</v>
      </c>
      <c r="U513" s="48"/>
      <c r="W513" s="6">
        <v>40</v>
      </c>
      <c r="X513" s="6">
        <v>54</v>
      </c>
      <c r="Y513" s="7">
        <f>W513-X513</f>
        <v>-14</v>
      </c>
      <c r="Z513" s="6">
        <v>34</v>
      </c>
      <c r="AA513" s="6">
        <v>48</v>
      </c>
      <c r="AB513" s="7">
        <f>Z513-AA513</f>
        <v>-14</v>
      </c>
      <c r="AC513" s="6">
        <v>30</v>
      </c>
      <c r="AD513" s="6">
        <v>58</v>
      </c>
      <c r="AE513" s="7">
        <f>AC513-AD513</f>
        <v>-28</v>
      </c>
      <c r="AF513" s="6"/>
      <c r="AG513" s="6"/>
      <c r="AH513" s="7"/>
      <c r="AI513" s="7"/>
      <c r="AJ513" s="7"/>
      <c r="AK513" s="7"/>
      <c r="AL513" s="4" t="s">
        <v>936</v>
      </c>
      <c r="AR513" s="6">
        <v>30</v>
      </c>
      <c r="AS513" s="6">
        <v>63</v>
      </c>
      <c r="AT513" s="7">
        <f t="shared" ref="AT513:AT547" si="35">AR513-AS513</f>
        <v>-33</v>
      </c>
      <c r="AU513" s="4" t="s">
        <v>937</v>
      </c>
    </row>
    <row r="514" spans="2:47" x14ac:dyDescent="0.25">
      <c r="B514" t="s">
        <v>297</v>
      </c>
      <c r="C514" s="9" t="s">
        <v>625</v>
      </c>
      <c r="D514" s="39">
        <v>40839</v>
      </c>
      <c r="F514" t="s">
        <v>821</v>
      </c>
      <c r="G514" s="2" t="s">
        <v>196</v>
      </c>
      <c r="H514" s="6">
        <v>36</v>
      </c>
      <c r="I514" s="7">
        <v>0</v>
      </c>
      <c r="J514" s="6">
        <v>40</v>
      </c>
      <c r="K514" s="7">
        <v>2</v>
      </c>
      <c r="L514" s="6">
        <v>9</v>
      </c>
      <c r="M514" s="7">
        <v>-1</v>
      </c>
      <c r="N514" s="6">
        <v>-4</v>
      </c>
      <c r="O514" s="7">
        <v>-2</v>
      </c>
      <c r="P514" t="s">
        <v>842</v>
      </c>
      <c r="R514" s="7">
        <v>6</v>
      </c>
      <c r="U514" s="48"/>
      <c r="W514" s="6"/>
      <c r="X514" s="6"/>
      <c r="Z514" s="6"/>
      <c r="AA514" s="6"/>
      <c r="AC514" s="6"/>
      <c r="AD514" s="6"/>
      <c r="AE514" s="7"/>
      <c r="AF514" s="6"/>
      <c r="AG514" s="6"/>
      <c r="AR514" s="6">
        <v>27</v>
      </c>
      <c r="AS514" s="6">
        <v>56</v>
      </c>
      <c r="AT514" s="7">
        <f t="shared" si="35"/>
        <v>-29</v>
      </c>
      <c r="AU514" s="4" t="s">
        <v>871</v>
      </c>
    </row>
    <row r="515" spans="2:47" x14ac:dyDescent="0.25">
      <c r="B515" t="s">
        <v>297</v>
      </c>
      <c r="C515" s="9" t="s">
        <v>432</v>
      </c>
      <c r="D515" s="39">
        <v>40840</v>
      </c>
      <c r="F515" t="s">
        <v>821</v>
      </c>
      <c r="G515" s="2" t="s">
        <v>196</v>
      </c>
      <c r="H515" s="6">
        <v>36</v>
      </c>
      <c r="I515" s="7">
        <v>0</v>
      </c>
      <c r="J515" s="6">
        <v>40</v>
      </c>
      <c r="K515" s="7">
        <v>0</v>
      </c>
      <c r="L515" s="6">
        <v>10</v>
      </c>
      <c r="M515" s="7">
        <v>1</v>
      </c>
      <c r="N515" s="6">
        <v>-4</v>
      </c>
      <c r="O515" s="7">
        <v>0</v>
      </c>
      <c r="P515" t="s">
        <v>842</v>
      </c>
      <c r="R515" s="7">
        <v>7</v>
      </c>
      <c r="U515" s="48"/>
      <c r="W515" s="6"/>
      <c r="X515" s="6"/>
      <c r="Z515" s="6"/>
      <c r="AA515" s="6"/>
      <c r="AC515" s="6"/>
      <c r="AD515" s="6"/>
      <c r="AE515" s="7"/>
      <c r="AF515" s="6"/>
      <c r="AG515" s="6"/>
      <c r="AR515" s="6">
        <v>26</v>
      </c>
      <c r="AS515" s="6">
        <v>57</v>
      </c>
      <c r="AT515" s="7">
        <f t="shared" si="35"/>
        <v>-31</v>
      </c>
      <c r="AU515" s="4" t="s">
        <v>871</v>
      </c>
    </row>
    <row r="516" spans="2:47" x14ac:dyDescent="0.25">
      <c r="B516" t="s">
        <v>297</v>
      </c>
      <c r="C516" s="9" t="s">
        <v>579</v>
      </c>
      <c r="D516" s="39">
        <v>40841</v>
      </c>
      <c r="F516" t="s">
        <v>821</v>
      </c>
      <c r="G516" s="2" t="s">
        <v>196</v>
      </c>
      <c r="H516" s="6">
        <v>35</v>
      </c>
      <c r="I516" s="7">
        <v>-1</v>
      </c>
      <c r="J516" s="6">
        <v>41</v>
      </c>
      <c r="K516" s="7">
        <v>1</v>
      </c>
      <c r="L516" s="6">
        <v>10</v>
      </c>
      <c r="M516" s="7">
        <v>0</v>
      </c>
      <c r="N516" s="6">
        <v>-6</v>
      </c>
      <c r="O516" s="7">
        <v>-2</v>
      </c>
      <c r="P516" t="s">
        <v>842</v>
      </c>
      <c r="R516" s="7">
        <v>6</v>
      </c>
      <c r="U516" s="48"/>
      <c r="W516" s="6"/>
      <c r="X516" s="6"/>
      <c r="Z516" s="6"/>
      <c r="AA516" s="6"/>
      <c r="AC516" s="6"/>
      <c r="AD516" s="6"/>
      <c r="AE516" s="7"/>
      <c r="AF516" s="6"/>
      <c r="AG516" s="6"/>
      <c r="AM516" s="9" t="s">
        <v>970</v>
      </c>
      <c r="AN516" s="9" t="s">
        <v>369</v>
      </c>
      <c r="AO516" s="9" t="s">
        <v>316</v>
      </c>
      <c r="AR516" s="6">
        <v>30</v>
      </c>
      <c r="AS516" s="6">
        <v>57</v>
      </c>
      <c r="AT516" s="7">
        <f t="shared" si="35"/>
        <v>-27</v>
      </c>
      <c r="AU516" s="4" t="s">
        <v>871</v>
      </c>
    </row>
    <row r="517" spans="2:47" x14ac:dyDescent="0.25">
      <c r="B517" t="s">
        <v>297</v>
      </c>
      <c r="C517" s="9" t="s">
        <v>558</v>
      </c>
      <c r="D517" s="39">
        <v>40842</v>
      </c>
      <c r="F517" t="s">
        <v>821</v>
      </c>
      <c r="G517" s="2" t="s">
        <v>196</v>
      </c>
      <c r="H517" s="6">
        <v>35</v>
      </c>
      <c r="I517" s="7">
        <v>0</v>
      </c>
      <c r="J517" s="6">
        <v>42</v>
      </c>
      <c r="K517" s="7">
        <v>1</v>
      </c>
      <c r="L517" s="6">
        <v>9</v>
      </c>
      <c r="M517" s="7">
        <v>-1</v>
      </c>
      <c r="N517" s="6">
        <v>-7</v>
      </c>
      <c r="O517" s="7">
        <v>-1</v>
      </c>
      <c r="P517" t="s">
        <v>842</v>
      </c>
      <c r="R517" s="7">
        <v>6</v>
      </c>
      <c r="U517" s="48"/>
      <c r="W517" s="6"/>
      <c r="X517" s="6"/>
      <c r="Z517" s="6"/>
      <c r="AA517" s="6"/>
      <c r="AC517" s="6"/>
      <c r="AD517" s="6"/>
      <c r="AE517" s="7"/>
      <c r="AF517" s="6"/>
      <c r="AG517" s="6"/>
      <c r="AR517" s="6">
        <v>28</v>
      </c>
      <c r="AS517" s="6">
        <v>56</v>
      </c>
      <c r="AT517" s="7">
        <f t="shared" si="35"/>
        <v>-28</v>
      </c>
      <c r="AU517" s="4" t="s">
        <v>871</v>
      </c>
    </row>
    <row r="518" spans="2:47" x14ac:dyDescent="0.25">
      <c r="B518" t="s">
        <v>297</v>
      </c>
      <c r="C518" s="9" t="s">
        <v>602</v>
      </c>
      <c r="D518" s="39">
        <v>40843</v>
      </c>
      <c r="E518">
        <v>30</v>
      </c>
      <c r="F518" t="s">
        <v>821</v>
      </c>
      <c r="G518" s="2" t="s">
        <v>192</v>
      </c>
      <c r="H518" s="6">
        <v>36</v>
      </c>
      <c r="I518" s="7">
        <v>1</v>
      </c>
      <c r="J518" s="6">
        <v>39</v>
      </c>
      <c r="K518" s="7">
        <v>-3</v>
      </c>
      <c r="L518" s="6">
        <v>8</v>
      </c>
      <c r="M518" s="7">
        <v>-1</v>
      </c>
      <c r="N518" s="6">
        <v>-3</v>
      </c>
      <c r="O518" s="7">
        <v>4</v>
      </c>
      <c r="P518" t="s">
        <v>842</v>
      </c>
      <c r="R518" s="7">
        <v>7</v>
      </c>
      <c r="U518" s="48"/>
      <c r="V518" s="7"/>
      <c r="W518" s="6">
        <v>41</v>
      </c>
      <c r="X518" s="6">
        <v>52</v>
      </c>
      <c r="Y518" s="7">
        <f>W518-X518</f>
        <v>-11</v>
      </c>
      <c r="Z518" s="6">
        <v>27</v>
      </c>
      <c r="AA518" s="6">
        <v>59</v>
      </c>
      <c r="AB518" s="7">
        <f>Z518-AA518</f>
        <v>-32</v>
      </c>
      <c r="AC518" s="6">
        <v>23</v>
      </c>
      <c r="AD518" s="6">
        <v>67</v>
      </c>
      <c r="AE518" s="7">
        <f>AC518-AD518</f>
        <v>-44</v>
      </c>
      <c r="AF518" s="6"/>
      <c r="AG518" s="6"/>
      <c r="AH518" s="7"/>
      <c r="AI518" s="7"/>
      <c r="AJ518" s="7"/>
      <c r="AK518" s="7"/>
      <c r="AL518" s="4" t="s">
        <v>930</v>
      </c>
      <c r="AR518" s="6">
        <v>29</v>
      </c>
      <c r="AS518" s="6">
        <v>55</v>
      </c>
      <c r="AT518" s="7">
        <f t="shared" si="35"/>
        <v>-26</v>
      </c>
      <c r="AU518" s="4" t="s">
        <v>871</v>
      </c>
    </row>
    <row r="519" spans="2:47" x14ac:dyDescent="0.25">
      <c r="B519" t="s">
        <v>297</v>
      </c>
      <c r="C519" s="9" t="s">
        <v>486</v>
      </c>
      <c r="D519" s="39">
        <v>40843</v>
      </c>
      <c r="E519">
        <v>3</v>
      </c>
      <c r="F519" t="s">
        <v>963</v>
      </c>
      <c r="G519" s="2"/>
      <c r="H519" s="6">
        <v>36</v>
      </c>
      <c r="I519" s="7">
        <v>3</v>
      </c>
      <c r="J519" s="6">
        <v>37</v>
      </c>
      <c r="K519" s="7">
        <v>-1</v>
      </c>
      <c r="L519" s="6">
        <v>11</v>
      </c>
      <c r="M519" s="7">
        <v>0</v>
      </c>
      <c r="N519" s="6">
        <f>H519-J519</f>
        <v>-1</v>
      </c>
      <c r="O519" s="7">
        <v>4</v>
      </c>
      <c r="P519" t="s">
        <v>842</v>
      </c>
      <c r="U519" s="48"/>
      <c r="W519" s="6">
        <v>41</v>
      </c>
      <c r="X519" s="6">
        <v>60</v>
      </c>
      <c r="Y519" s="7">
        <f>W519-X519</f>
        <v>-19</v>
      </c>
      <c r="Z519" s="6">
        <v>24</v>
      </c>
      <c r="AA519" s="6">
        <v>75</v>
      </c>
      <c r="AB519" s="7">
        <f>Z519-AA519</f>
        <v>-51</v>
      </c>
      <c r="AC519" s="6"/>
      <c r="AD519" s="6"/>
      <c r="AE519" s="7"/>
      <c r="AF519" s="6"/>
      <c r="AG519" s="6"/>
      <c r="AH519" s="7"/>
      <c r="AI519" s="7"/>
      <c r="AJ519" s="7"/>
      <c r="AK519" s="7"/>
      <c r="AL519" s="4" t="s">
        <v>981</v>
      </c>
      <c r="AR519" s="6"/>
      <c r="AS519" s="6"/>
      <c r="AT519" s="7"/>
    </row>
    <row r="520" spans="2:47" x14ac:dyDescent="0.25">
      <c r="B520" t="s">
        <v>297</v>
      </c>
      <c r="C520" s="9" t="s">
        <v>677</v>
      </c>
      <c r="D520" s="39">
        <v>40844</v>
      </c>
      <c r="E520">
        <v>1</v>
      </c>
      <c r="F520" t="s">
        <v>886</v>
      </c>
      <c r="G520" s="2" t="s">
        <v>96</v>
      </c>
      <c r="H520" s="6">
        <v>34</v>
      </c>
      <c r="I520" s="7">
        <v>-3</v>
      </c>
      <c r="J520" s="6">
        <v>38</v>
      </c>
      <c r="K520" s="7">
        <v>2</v>
      </c>
      <c r="L520" s="6">
        <v>14</v>
      </c>
      <c r="M520" s="7">
        <v>2</v>
      </c>
      <c r="N520" s="6">
        <v>-4</v>
      </c>
      <c r="O520" s="7">
        <v>-5</v>
      </c>
      <c r="P520" t="s">
        <v>639</v>
      </c>
      <c r="U520" s="48"/>
      <c r="W520" s="6"/>
      <c r="X520" s="6"/>
      <c r="Y520" s="7"/>
      <c r="Z520" s="6"/>
      <c r="AA520" s="6"/>
      <c r="AB520" s="7"/>
      <c r="AC520" s="6"/>
      <c r="AD520" s="6"/>
      <c r="AE520" s="7"/>
      <c r="AF520" s="6"/>
      <c r="AG520" s="6"/>
      <c r="AH520" s="7"/>
      <c r="AI520" s="7"/>
      <c r="AJ520" s="7"/>
      <c r="AK520" s="7"/>
      <c r="AR520" s="6"/>
      <c r="AS520" s="6"/>
      <c r="AT520" s="7"/>
    </row>
    <row r="521" spans="2:47" x14ac:dyDescent="0.25">
      <c r="B521" t="s">
        <v>297</v>
      </c>
      <c r="C521" s="9" t="s">
        <v>587</v>
      </c>
      <c r="D521" s="39">
        <v>40846</v>
      </c>
      <c r="F521" t="s">
        <v>821</v>
      </c>
      <c r="G521" s="2" t="s">
        <v>196</v>
      </c>
      <c r="H521" s="6">
        <v>39</v>
      </c>
      <c r="I521" s="7">
        <v>3</v>
      </c>
      <c r="J521" s="6">
        <v>41</v>
      </c>
      <c r="K521" s="7">
        <v>2</v>
      </c>
      <c r="L521" s="6">
        <v>8</v>
      </c>
      <c r="M521" s="7">
        <v>0</v>
      </c>
      <c r="N521" s="6">
        <v>-2</v>
      </c>
      <c r="O521" s="7">
        <v>1</v>
      </c>
      <c r="P521" t="s">
        <v>842</v>
      </c>
      <c r="R521" s="7">
        <v>5</v>
      </c>
      <c r="U521" s="48"/>
      <c r="W521" s="6"/>
      <c r="X521" s="6"/>
      <c r="Y521" s="7"/>
      <c r="Z521" s="6"/>
      <c r="AA521" s="6"/>
      <c r="AB521" s="7"/>
      <c r="AC521" s="6"/>
      <c r="AD521" s="6"/>
      <c r="AE521" s="7"/>
      <c r="AF521" s="6"/>
      <c r="AG521" s="6"/>
      <c r="AH521" s="7"/>
      <c r="AI521" s="7"/>
      <c r="AJ521" s="7"/>
      <c r="AK521" s="7"/>
      <c r="AR521" s="6">
        <v>31</v>
      </c>
      <c r="AS521" s="6">
        <v>53</v>
      </c>
      <c r="AT521" s="7">
        <f t="shared" si="35"/>
        <v>-22</v>
      </c>
      <c r="AU521" s="4" t="s">
        <v>871</v>
      </c>
    </row>
    <row r="522" spans="2:47" x14ac:dyDescent="0.25">
      <c r="B522" t="s">
        <v>297</v>
      </c>
      <c r="C522" s="9" t="s">
        <v>643</v>
      </c>
      <c r="D522" s="39">
        <v>40847</v>
      </c>
      <c r="F522" t="s">
        <v>821</v>
      </c>
      <c r="G522" s="2" t="s">
        <v>196</v>
      </c>
      <c r="H522" s="6">
        <v>35</v>
      </c>
      <c r="I522" s="7">
        <v>-4</v>
      </c>
      <c r="J522" s="6">
        <v>41</v>
      </c>
      <c r="K522" s="7">
        <v>0</v>
      </c>
      <c r="L522" s="6">
        <v>9</v>
      </c>
      <c r="M522" s="7">
        <v>1</v>
      </c>
      <c r="N522" s="6">
        <v>-6</v>
      </c>
      <c r="O522" s="7">
        <v>-4</v>
      </c>
      <c r="P522" t="s">
        <v>842</v>
      </c>
      <c r="R522" s="7">
        <v>6</v>
      </c>
      <c r="U522" s="48"/>
      <c r="W522" s="6"/>
      <c r="X522" s="6"/>
      <c r="Y522" s="7"/>
      <c r="Z522" s="6"/>
      <c r="AA522" s="6"/>
      <c r="AB522" s="7"/>
      <c r="AC522" s="6"/>
      <c r="AD522" s="6"/>
      <c r="AE522" s="7"/>
      <c r="AF522" s="6"/>
      <c r="AG522" s="6"/>
      <c r="AH522" s="7"/>
      <c r="AI522" s="7"/>
      <c r="AJ522" s="7"/>
      <c r="AK522" s="7"/>
      <c r="AR522" s="6">
        <v>29</v>
      </c>
      <c r="AS522" s="6">
        <v>56</v>
      </c>
      <c r="AT522" s="7">
        <f t="shared" si="35"/>
        <v>-27</v>
      </c>
      <c r="AU522" s="4" t="s">
        <v>871</v>
      </c>
    </row>
    <row r="523" spans="2:47" x14ac:dyDescent="0.25">
      <c r="B523" t="s">
        <v>296</v>
      </c>
      <c r="C523" s="9" t="s">
        <v>339</v>
      </c>
      <c r="D523" s="39">
        <v>40848</v>
      </c>
      <c r="F523" t="s">
        <v>821</v>
      </c>
      <c r="G523" s="2" t="s">
        <v>196</v>
      </c>
      <c r="H523" s="6">
        <v>37</v>
      </c>
      <c r="I523" s="7">
        <v>2</v>
      </c>
      <c r="J523" s="6">
        <v>41</v>
      </c>
      <c r="K523" s="7">
        <v>0</v>
      </c>
      <c r="L523" s="6">
        <v>8</v>
      </c>
      <c r="M523" s="7">
        <v>-1</v>
      </c>
      <c r="N523" s="6">
        <v>-4</v>
      </c>
      <c r="O523" s="7">
        <v>2</v>
      </c>
      <c r="P523" t="s">
        <v>842</v>
      </c>
      <c r="R523" s="7">
        <v>6</v>
      </c>
      <c r="U523" s="48"/>
      <c r="W523" s="6"/>
      <c r="X523" s="6"/>
      <c r="Y523" s="7"/>
      <c r="Z523" s="6"/>
      <c r="AA523" s="6"/>
      <c r="AB523" s="7"/>
      <c r="AC523" s="6"/>
      <c r="AD523" s="6"/>
      <c r="AE523" s="7"/>
      <c r="AF523" s="6"/>
      <c r="AG523" s="6"/>
      <c r="AH523" s="7"/>
      <c r="AI523" s="7"/>
      <c r="AJ523" s="7"/>
      <c r="AK523" s="7"/>
      <c r="AR523" s="6">
        <v>28</v>
      </c>
      <c r="AS523" s="6">
        <v>58</v>
      </c>
      <c r="AT523" s="7">
        <f t="shared" si="35"/>
        <v>-30</v>
      </c>
      <c r="AU523" s="4" t="s">
        <v>871</v>
      </c>
    </row>
    <row r="524" spans="2:47" x14ac:dyDescent="0.25">
      <c r="B524" t="s">
        <v>296</v>
      </c>
      <c r="C524" s="9" t="s">
        <v>571</v>
      </c>
      <c r="D524" s="39">
        <v>40849</v>
      </c>
      <c r="F524" t="s">
        <v>821</v>
      </c>
      <c r="G524" s="2" t="s">
        <v>196</v>
      </c>
      <c r="H524" s="6">
        <v>36</v>
      </c>
      <c r="I524" s="7">
        <v>-1</v>
      </c>
      <c r="J524" s="6">
        <v>41</v>
      </c>
      <c r="K524" s="7">
        <v>0</v>
      </c>
      <c r="L524" s="6">
        <v>8</v>
      </c>
      <c r="M524" s="7">
        <v>0</v>
      </c>
      <c r="N524" s="6">
        <v>-5</v>
      </c>
      <c r="O524" s="7">
        <v>-1</v>
      </c>
      <c r="P524" t="s">
        <v>842</v>
      </c>
      <c r="R524" s="7">
        <v>7</v>
      </c>
      <c r="U524" s="48"/>
      <c r="W524" s="6"/>
      <c r="X524" s="6"/>
      <c r="Y524" s="7"/>
      <c r="Z524" s="6"/>
      <c r="AA524" s="6"/>
      <c r="AB524" s="7"/>
      <c r="AC524" s="6"/>
      <c r="AD524" s="6"/>
      <c r="AE524" s="7"/>
      <c r="AF524" s="6"/>
      <c r="AG524" s="6"/>
      <c r="AH524" s="7"/>
      <c r="AI524" s="7"/>
      <c r="AJ524" s="7"/>
      <c r="AK524" s="7"/>
      <c r="AR524" s="6">
        <v>29</v>
      </c>
      <c r="AS524" s="6">
        <v>55</v>
      </c>
      <c r="AT524" s="7">
        <f t="shared" si="35"/>
        <v>-26</v>
      </c>
      <c r="AU524" s="4" t="s">
        <v>871</v>
      </c>
    </row>
    <row r="525" spans="2:47" x14ac:dyDescent="0.25">
      <c r="B525" t="s">
        <v>296</v>
      </c>
      <c r="C525" s="9" t="s">
        <v>396</v>
      </c>
      <c r="D525" s="39">
        <v>40849</v>
      </c>
      <c r="E525">
        <v>21</v>
      </c>
      <c r="F525" t="s">
        <v>982</v>
      </c>
      <c r="G525" s="2" t="s">
        <v>238</v>
      </c>
      <c r="H525" s="6">
        <v>38</v>
      </c>
      <c r="J525" s="6">
        <v>39</v>
      </c>
      <c r="L525" s="6">
        <v>12</v>
      </c>
      <c r="N525" s="6">
        <v>-1</v>
      </c>
      <c r="P525" t="s">
        <v>639</v>
      </c>
      <c r="Q525" t="s">
        <v>983</v>
      </c>
      <c r="U525" s="48"/>
      <c r="W525" s="6"/>
      <c r="X525" s="6"/>
      <c r="Y525" s="7"/>
      <c r="Z525" s="6"/>
      <c r="AA525" s="6"/>
      <c r="AB525" s="7"/>
      <c r="AC525" s="6"/>
      <c r="AD525" s="6"/>
      <c r="AE525" s="7"/>
      <c r="AF525" s="6"/>
      <c r="AG525" s="6"/>
      <c r="AH525" s="7"/>
      <c r="AI525" s="7"/>
      <c r="AJ525" s="7"/>
      <c r="AK525" s="7"/>
      <c r="AR525" s="6"/>
      <c r="AS525" s="6"/>
      <c r="AT525" s="7"/>
    </row>
    <row r="526" spans="2:47" x14ac:dyDescent="0.25">
      <c r="B526" t="s">
        <v>296</v>
      </c>
      <c r="C526" s="9" t="s">
        <v>589</v>
      </c>
      <c r="D526" s="39">
        <v>40850</v>
      </c>
      <c r="E526">
        <v>6</v>
      </c>
      <c r="F526" t="s">
        <v>821</v>
      </c>
      <c r="G526" s="2" t="s">
        <v>192</v>
      </c>
      <c r="H526" s="6">
        <v>35</v>
      </c>
      <c r="I526" s="7">
        <v>-1</v>
      </c>
      <c r="J526" s="6">
        <v>41</v>
      </c>
      <c r="K526" s="7">
        <v>0</v>
      </c>
      <c r="L526" s="6">
        <v>9</v>
      </c>
      <c r="M526" s="7">
        <v>1</v>
      </c>
      <c r="N526" s="6">
        <v>-6</v>
      </c>
      <c r="O526" s="7">
        <v>-1</v>
      </c>
      <c r="P526" t="s">
        <v>842</v>
      </c>
      <c r="R526" s="7">
        <v>5</v>
      </c>
      <c r="U526" s="48"/>
      <c r="V526" s="7"/>
      <c r="W526" s="6">
        <v>41</v>
      </c>
      <c r="X526" s="6">
        <v>52</v>
      </c>
      <c r="Y526" s="7">
        <f>W526-X526</f>
        <v>-11</v>
      </c>
      <c r="Z526" s="6">
        <v>28</v>
      </c>
      <c r="AA526" s="6">
        <v>56</v>
      </c>
      <c r="AB526" s="7">
        <f>Z526-AA526</f>
        <v>-28</v>
      </c>
      <c r="AC526" s="6">
        <v>24</v>
      </c>
      <c r="AD526" s="6">
        <v>66</v>
      </c>
      <c r="AE526" s="7">
        <f>AC526-AD526</f>
        <v>-42</v>
      </c>
      <c r="AF526" s="6"/>
      <c r="AG526" s="6"/>
      <c r="AH526" s="7"/>
      <c r="AI526" s="7"/>
      <c r="AJ526" s="7"/>
      <c r="AK526" s="7"/>
      <c r="AL526" s="4" t="s">
        <v>930</v>
      </c>
      <c r="AR526" s="6">
        <v>27</v>
      </c>
      <c r="AS526" s="6">
        <v>55</v>
      </c>
      <c r="AT526" s="7">
        <f t="shared" si="35"/>
        <v>-28</v>
      </c>
      <c r="AU526" s="4" t="s">
        <v>871</v>
      </c>
    </row>
    <row r="527" spans="2:47" x14ac:dyDescent="0.25">
      <c r="B527" t="s">
        <v>296</v>
      </c>
      <c r="C527" s="9" t="s">
        <v>362</v>
      </c>
      <c r="D527" s="39">
        <v>40851</v>
      </c>
      <c r="E527">
        <v>16</v>
      </c>
      <c r="F527" t="s">
        <v>903</v>
      </c>
      <c r="G527" s="2"/>
      <c r="H527" s="6">
        <v>34</v>
      </c>
      <c r="I527" s="7">
        <v>1</v>
      </c>
      <c r="J527" s="6">
        <v>38</v>
      </c>
      <c r="K527" s="7">
        <v>-1</v>
      </c>
      <c r="L527" s="6">
        <v>10</v>
      </c>
      <c r="M527" s="7">
        <v>1</v>
      </c>
      <c r="N527" s="6">
        <v>-4</v>
      </c>
      <c r="O527" s="7">
        <v>2</v>
      </c>
      <c r="P527" s="3" t="s">
        <v>842</v>
      </c>
      <c r="U527" s="48"/>
      <c r="W527" s="6">
        <v>36</v>
      </c>
      <c r="X527" s="6">
        <v>45</v>
      </c>
      <c r="Y527" s="7">
        <f>W527-X527</f>
        <v>-9</v>
      </c>
      <c r="Z527" s="6">
        <v>20</v>
      </c>
      <c r="AA527" s="6">
        <v>41</v>
      </c>
      <c r="AB527" s="7">
        <f>Z527-AA527</f>
        <v>-21</v>
      </c>
      <c r="AC527" s="6">
        <v>17</v>
      </c>
      <c r="AD527" s="6">
        <v>55</v>
      </c>
      <c r="AE527" s="7">
        <f>AC527-AD527</f>
        <v>-38</v>
      </c>
      <c r="AF527" s="6"/>
      <c r="AG527" s="6"/>
      <c r="AH527" s="7"/>
      <c r="AI527" s="7"/>
      <c r="AJ527" s="7"/>
      <c r="AK527" s="7"/>
      <c r="AL527" s="4" t="s">
        <v>978</v>
      </c>
      <c r="AR527" s="6"/>
      <c r="AS527" s="6"/>
      <c r="AT527" s="7"/>
    </row>
    <row r="528" spans="2:47" x14ac:dyDescent="0.25">
      <c r="B528" t="s">
        <v>296</v>
      </c>
      <c r="C528" s="9" t="s">
        <v>593</v>
      </c>
      <c r="D528" s="39">
        <v>40853</v>
      </c>
      <c r="F528" t="s">
        <v>821</v>
      </c>
      <c r="G528" s="2" t="s">
        <v>196</v>
      </c>
      <c r="H528" s="6">
        <v>36</v>
      </c>
      <c r="I528" s="7">
        <v>1</v>
      </c>
      <c r="J528" s="6">
        <v>41</v>
      </c>
      <c r="K528" s="7">
        <v>0</v>
      </c>
      <c r="L528" s="6">
        <v>9</v>
      </c>
      <c r="M528" s="7">
        <v>0</v>
      </c>
      <c r="N528" s="6">
        <v>-5</v>
      </c>
      <c r="O528" s="7">
        <v>1</v>
      </c>
      <c r="P528" t="s">
        <v>842</v>
      </c>
      <c r="R528" s="7">
        <v>6</v>
      </c>
      <c r="U528" s="48"/>
      <c r="W528" s="6"/>
      <c r="X528" s="6"/>
      <c r="Y528" s="7"/>
      <c r="Z528" s="6"/>
      <c r="AA528" s="6"/>
      <c r="AB528" s="7"/>
      <c r="AC528" s="6"/>
      <c r="AD528" s="6"/>
      <c r="AE528" s="7"/>
      <c r="AF528" s="6"/>
      <c r="AG528" s="6"/>
      <c r="AH528" s="7"/>
      <c r="AI528" s="7"/>
      <c r="AJ528" s="7"/>
      <c r="AK528" s="7"/>
      <c r="AR528" s="6">
        <v>28</v>
      </c>
      <c r="AS528" s="6">
        <v>56</v>
      </c>
      <c r="AT528" s="7">
        <f t="shared" si="35"/>
        <v>-28</v>
      </c>
      <c r="AU528" s="4" t="s">
        <v>871</v>
      </c>
    </row>
    <row r="529" spans="2:47" x14ac:dyDescent="0.25">
      <c r="B529" t="s">
        <v>296</v>
      </c>
      <c r="C529" s="9" t="s">
        <v>647</v>
      </c>
      <c r="D529" s="39">
        <v>40854</v>
      </c>
      <c r="F529" t="s">
        <v>821</v>
      </c>
      <c r="G529" s="2" t="s">
        <v>196</v>
      </c>
      <c r="H529" s="6">
        <v>35</v>
      </c>
      <c r="I529" s="7">
        <v>-1</v>
      </c>
      <c r="J529" s="6">
        <v>40</v>
      </c>
      <c r="K529" s="7">
        <v>-1</v>
      </c>
      <c r="L529" s="6">
        <v>10</v>
      </c>
      <c r="M529" s="7">
        <v>1</v>
      </c>
      <c r="N529" s="6">
        <v>-5</v>
      </c>
      <c r="O529" s="7">
        <v>0</v>
      </c>
      <c r="P529" t="s">
        <v>842</v>
      </c>
      <c r="R529" s="7">
        <v>6</v>
      </c>
      <c r="U529" s="48"/>
      <c r="W529" s="6"/>
      <c r="X529" s="6"/>
      <c r="Y529" s="7"/>
      <c r="Z529" s="6"/>
      <c r="AA529" s="6"/>
      <c r="AB529" s="7"/>
      <c r="AC529" s="6"/>
      <c r="AD529" s="6"/>
      <c r="AE529" s="7"/>
      <c r="AF529" s="6"/>
      <c r="AG529" s="6"/>
      <c r="AH529" s="7"/>
      <c r="AI529" s="7"/>
      <c r="AJ529" s="7"/>
      <c r="AK529" s="7"/>
      <c r="AR529" s="6">
        <v>29</v>
      </c>
      <c r="AS529" s="6">
        <v>55</v>
      </c>
      <c r="AT529" s="7">
        <f t="shared" si="35"/>
        <v>-26</v>
      </c>
      <c r="AU529" s="4" t="s">
        <v>871</v>
      </c>
    </row>
    <row r="530" spans="2:47" x14ac:dyDescent="0.25">
      <c r="B530" t="s">
        <v>296</v>
      </c>
      <c r="C530" s="9" t="s">
        <v>419</v>
      </c>
      <c r="D530" s="39">
        <v>40855</v>
      </c>
      <c r="F530" t="s">
        <v>821</v>
      </c>
      <c r="G530" s="2" t="s">
        <v>196</v>
      </c>
      <c r="H530" s="6">
        <v>36</v>
      </c>
      <c r="I530" s="7">
        <v>1</v>
      </c>
      <c r="J530" s="6">
        <v>40</v>
      </c>
      <c r="K530" s="7">
        <v>0</v>
      </c>
      <c r="L530" s="6">
        <v>10</v>
      </c>
      <c r="M530" s="7">
        <v>0</v>
      </c>
      <c r="N530" s="6">
        <v>-4</v>
      </c>
      <c r="O530" s="7">
        <v>1</v>
      </c>
      <c r="P530" t="s">
        <v>842</v>
      </c>
      <c r="R530" s="7">
        <v>7</v>
      </c>
      <c r="U530" s="48"/>
      <c r="W530" s="6"/>
      <c r="X530" s="6"/>
      <c r="Y530" s="7"/>
      <c r="Z530" s="6"/>
      <c r="AA530" s="6"/>
      <c r="AB530" s="7"/>
      <c r="AC530" s="6"/>
      <c r="AD530" s="6"/>
      <c r="AE530" s="7"/>
      <c r="AF530" s="6"/>
      <c r="AG530" s="6"/>
      <c r="AH530" s="7"/>
      <c r="AI530" s="7"/>
      <c r="AJ530" s="7"/>
      <c r="AK530" s="7"/>
      <c r="AM530" s="9" t="s">
        <v>953</v>
      </c>
      <c r="AN530" s="9" t="s">
        <v>642</v>
      </c>
      <c r="AO530" s="9" t="s">
        <v>316</v>
      </c>
      <c r="AR530" s="6">
        <v>29</v>
      </c>
      <c r="AS530" s="6">
        <v>57</v>
      </c>
      <c r="AT530" s="7">
        <f t="shared" si="35"/>
        <v>-28</v>
      </c>
      <c r="AU530" s="4" t="s">
        <v>871</v>
      </c>
    </row>
    <row r="531" spans="2:47" x14ac:dyDescent="0.25">
      <c r="B531" t="s">
        <v>296</v>
      </c>
      <c r="C531" s="9" t="s">
        <v>669</v>
      </c>
      <c r="D531" s="39">
        <v>40856</v>
      </c>
      <c r="F531" t="s">
        <v>821</v>
      </c>
      <c r="G531" s="2" t="s">
        <v>196</v>
      </c>
      <c r="H531" s="6">
        <v>35</v>
      </c>
      <c r="I531" s="7">
        <v>-1</v>
      </c>
      <c r="J531" s="6">
        <v>42</v>
      </c>
      <c r="K531" s="7">
        <v>2</v>
      </c>
      <c r="L531" s="6">
        <v>8</v>
      </c>
      <c r="M531" s="7">
        <v>-2</v>
      </c>
      <c r="N531" s="6">
        <v>-7</v>
      </c>
      <c r="O531" s="7">
        <v>-3</v>
      </c>
      <c r="P531" t="s">
        <v>842</v>
      </c>
      <c r="R531" s="7">
        <v>7</v>
      </c>
      <c r="U531" s="48"/>
      <c r="W531" s="6"/>
      <c r="X531" s="6"/>
      <c r="Y531" s="7"/>
      <c r="Z531" s="6"/>
      <c r="AA531" s="6"/>
      <c r="AB531" s="7"/>
      <c r="AC531" s="6"/>
      <c r="AD531" s="6"/>
      <c r="AE531" s="7"/>
      <c r="AF531" s="6"/>
      <c r="AG531" s="6"/>
      <c r="AH531" s="7"/>
      <c r="AI531" s="7"/>
      <c r="AJ531" s="7"/>
      <c r="AK531" s="7"/>
      <c r="AR531" s="6">
        <v>29</v>
      </c>
      <c r="AS531" s="6">
        <v>58</v>
      </c>
      <c r="AT531" s="7">
        <f t="shared" si="35"/>
        <v>-29</v>
      </c>
      <c r="AU531" s="4" t="s">
        <v>871</v>
      </c>
    </row>
    <row r="532" spans="2:47" x14ac:dyDescent="0.25">
      <c r="B532" t="s">
        <v>296</v>
      </c>
      <c r="C532" s="9" t="s">
        <v>337</v>
      </c>
      <c r="D532" s="39">
        <v>40857</v>
      </c>
      <c r="E532">
        <v>13</v>
      </c>
      <c r="F532" t="s">
        <v>821</v>
      </c>
      <c r="G532" s="2" t="s">
        <v>192</v>
      </c>
      <c r="H532" s="6">
        <v>36</v>
      </c>
      <c r="I532" s="7">
        <v>1</v>
      </c>
      <c r="J532" s="6">
        <v>41</v>
      </c>
      <c r="K532" s="7">
        <v>-1</v>
      </c>
      <c r="L532" s="6">
        <v>9</v>
      </c>
      <c r="M532" s="7">
        <v>1</v>
      </c>
      <c r="N532" s="6">
        <v>-5</v>
      </c>
      <c r="O532" s="7">
        <v>2</v>
      </c>
      <c r="P532" t="s">
        <v>842</v>
      </c>
      <c r="R532" s="7">
        <v>5</v>
      </c>
      <c r="U532" s="48"/>
      <c r="V532" s="7"/>
      <c r="W532" s="6">
        <v>40</v>
      </c>
      <c r="X532" s="6">
        <v>52</v>
      </c>
      <c r="Y532" s="7">
        <f>W532-X532</f>
        <v>-12</v>
      </c>
      <c r="Z532" s="6">
        <v>27</v>
      </c>
      <c r="AA532" s="6">
        <v>57</v>
      </c>
      <c r="AB532" s="7">
        <f>Z532-AA532</f>
        <v>-30</v>
      </c>
      <c r="AC532" s="6">
        <v>20</v>
      </c>
      <c r="AD532" s="6">
        <v>69</v>
      </c>
      <c r="AE532" s="7">
        <f>AC532-AD532</f>
        <v>-49</v>
      </c>
      <c r="AF532" s="6"/>
      <c r="AG532" s="6"/>
      <c r="AH532" s="7"/>
      <c r="AI532" s="7"/>
      <c r="AJ532" s="7"/>
      <c r="AK532" s="7"/>
      <c r="AL532" s="4" t="s">
        <v>930</v>
      </c>
      <c r="AR532" s="6">
        <v>28</v>
      </c>
      <c r="AS532" s="6">
        <v>56</v>
      </c>
      <c r="AT532" s="7">
        <f t="shared" si="35"/>
        <v>-28</v>
      </c>
      <c r="AU532" s="4" t="s">
        <v>871</v>
      </c>
    </row>
    <row r="533" spans="2:47" x14ac:dyDescent="0.25">
      <c r="B533" t="s">
        <v>296</v>
      </c>
      <c r="C533" s="9" t="s">
        <v>512</v>
      </c>
      <c r="D533" s="39">
        <v>40858</v>
      </c>
      <c r="E533">
        <v>27</v>
      </c>
      <c r="F533" s="3" t="s">
        <v>976</v>
      </c>
      <c r="G533" s="2"/>
      <c r="H533" s="6">
        <v>34</v>
      </c>
      <c r="J533" s="6">
        <v>39</v>
      </c>
      <c r="L533" s="6">
        <v>10</v>
      </c>
      <c r="N533" s="6"/>
      <c r="P533" t="s">
        <v>842</v>
      </c>
      <c r="U533" s="48"/>
      <c r="AE533" s="7"/>
      <c r="AF533" s="6"/>
      <c r="AG533" s="6"/>
    </row>
    <row r="534" spans="2:47" x14ac:dyDescent="0.25">
      <c r="B534" t="s">
        <v>296</v>
      </c>
      <c r="C534" s="9" t="s">
        <v>594</v>
      </c>
      <c r="D534" s="39">
        <v>40860</v>
      </c>
      <c r="F534" t="s">
        <v>821</v>
      </c>
      <c r="G534" s="2" t="s">
        <v>196</v>
      </c>
      <c r="H534" s="6">
        <v>37</v>
      </c>
      <c r="I534" s="7">
        <v>1</v>
      </c>
      <c r="J534" s="6">
        <v>40</v>
      </c>
      <c r="K534" s="7">
        <v>-1</v>
      </c>
      <c r="L534" s="6">
        <v>9</v>
      </c>
      <c r="M534" s="7">
        <v>0</v>
      </c>
      <c r="N534" s="6">
        <v>-3</v>
      </c>
      <c r="O534" s="7">
        <v>2</v>
      </c>
      <c r="P534" t="s">
        <v>842</v>
      </c>
      <c r="R534" s="7">
        <v>6</v>
      </c>
      <c r="U534" s="48"/>
      <c r="W534" s="6"/>
      <c r="X534" s="6"/>
      <c r="Y534" s="7"/>
      <c r="Z534" s="6"/>
      <c r="AA534" s="6"/>
      <c r="AB534" s="7"/>
      <c r="AC534" s="6"/>
      <c r="AD534" s="6"/>
      <c r="AE534" s="7"/>
      <c r="AF534" s="6"/>
      <c r="AG534" s="6"/>
      <c r="AH534" s="7"/>
      <c r="AI534" s="7"/>
      <c r="AJ534" s="7"/>
      <c r="AK534" s="7"/>
      <c r="AR534" s="6">
        <v>30</v>
      </c>
      <c r="AS534" s="6">
        <v>56</v>
      </c>
      <c r="AT534" s="7">
        <f t="shared" si="35"/>
        <v>-26</v>
      </c>
      <c r="AU534" s="4" t="s">
        <v>871</v>
      </c>
    </row>
    <row r="535" spans="2:47" x14ac:dyDescent="0.25">
      <c r="B535" t="s">
        <v>296</v>
      </c>
      <c r="C535" s="9" t="s">
        <v>692</v>
      </c>
      <c r="D535" s="39">
        <v>40861</v>
      </c>
      <c r="F535" t="s">
        <v>821</v>
      </c>
      <c r="G535" s="2" t="s">
        <v>196</v>
      </c>
      <c r="H535" s="6">
        <v>36</v>
      </c>
      <c r="I535" s="7">
        <v>-1</v>
      </c>
      <c r="J535" s="6">
        <v>42</v>
      </c>
      <c r="K535" s="7">
        <v>2</v>
      </c>
      <c r="L535" s="6">
        <v>7</v>
      </c>
      <c r="M535" s="7">
        <v>-2</v>
      </c>
      <c r="N535" s="6">
        <v>-6</v>
      </c>
      <c r="O535" s="7">
        <v>-3</v>
      </c>
      <c r="P535" t="s">
        <v>842</v>
      </c>
      <c r="R535" s="7">
        <v>5</v>
      </c>
      <c r="U535" s="48"/>
      <c r="W535" s="6"/>
      <c r="X535" s="6"/>
      <c r="Y535" s="7"/>
      <c r="Z535" s="6"/>
      <c r="AA535" s="6"/>
      <c r="AB535" s="7"/>
      <c r="AC535" s="6"/>
      <c r="AD535" s="6"/>
      <c r="AE535" s="7"/>
      <c r="AF535" s="6"/>
      <c r="AG535" s="6"/>
      <c r="AH535" s="7"/>
      <c r="AI535" s="7"/>
      <c r="AJ535" s="7"/>
      <c r="AK535" s="7"/>
      <c r="AR535" s="6">
        <v>28</v>
      </c>
      <c r="AS535" s="6">
        <v>56</v>
      </c>
      <c r="AT535" s="7">
        <f t="shared" si="35"/>
        <v>-28</v>
      </c>
      <c r="AU535" s="4" t="s">
        <v>871</v>
      </c>
    </row>
    <row r="536" spans="2:47" x14ac:dyDescent="0.25">
      <c r="B536" t="s">
        <v>296</v>
      </c>
      <c r="C536" s="9" t="s">
        <v>624</v>
      </c>
      <c r="D536" s="39">
        <v>40862</v>
      </c>
      <c r="F536" t="s">
        <v>821</v>
      </c>
      <c r="G536" s="2" t="s">
        <v>196</v>
      </c>
      <c r="H536" s="6">
        <v>36</v>
      </c>
      <c r="I536" s="7">
        <v>0</v>
      </c>
      <c r="J536" s="6">
        <v>41</v>
      </c>
      <c r="K536" s="7">
        <v>-1</v>
      </c>
      <c r="L536" s="6">
        <v>10</v>
      </c>
      <c r="M536" s="7">
        <v>3</v>
      </c>
      <c r="N536" s="6">
        <v>-5</v>
      </c>
      <c r="O536" s="7">
        <v>1</v>
      </c>
      <c r="P536" t="s">
        <v>842</v>
      </c>
      <c r="R536" s="7">
        <v>6</v>
      </c>
      <c r="U536" s="48"/>
      <c r="W536" s="6"/>
      <c r="X536" s="6"/>
      <c r="Y536" s="7"/>
      <c r="Z536" s="6"/>
      <c r="AA536" s="6"/>
      <c r="AB536" s="7"/>
      <c r="AC536" s="6"/>
      <c r="AD536" s="6"/>
      <c r="AE536" s="7"/>
      <c r="AF536" s="6"/>
      <c r="AG536" s="6"/>
      <c r="AH536" s="7"/>
      <c r="AI536" s="7"/>
      <c r="AJ536" s="7"/>
      <c r="AK536" s="7"/>
      <c r="AR536" s="6">
        <v>27</v>
      </c>
      <c r="AS536" s="6">
        <v>56</v>
      </c>
      <c r="AT536" s="7">
        <f t="shared" si="35"/>
        <v>-29</v>
      </c>
      <c r="AU536" s="4" t="s">
        <v>871</v>
      </c>
    </row>
    <row r="537" spans="2:47" x14ac:dyDescent="0.25">
      <c r="B537" t="s">
        <v>296</v>
      </c>
      <c r="C537" s="9" t="s">
        <v>640</v>
      </c>
      <c r="D537" s="39">
        <v>40863</v>
      </c>
      <c r="F537" t="s">
        <v>821</v>
      </c>
      <c r="G537" s="2" t="s">
        <v>196</v>
      </c>
      <c r="H537" s="6">
        <v>34</v>
      </c>
      <c r="I537" s="7">
        <v>-2</v>
      </c>
      <c r="J537" s="6">
        <v>40</v>
      </c>
      <c r="K537" s="7">
        <v>-1</v>
      </c>
      <c r="L537" s="6">
        <v>11</v>
      </c>
      <c r="M537" s="7">
        <v>1</v>
      </c>
      <c r="N537" s="6">
        <v>-6</v>
      </c>
      <c r="O537" s="7">
        <v>-1</v>
      </c>
      <c r="P537" t="s">
        <v>842</v>
      </c>
      <c r="R537" s="7">
        <v>7</v>
      </c>
      <c r="U537" s="48"/>
      <c r="W537" s="6"/>
      <c r="X537" s="6"/>
      <c r="Y537" s="7"/>
      <c r="Z537" s="6"/>
      <c r="AA537" s="6"/>
      <c r="AB537" s="7"/>
      <c r="AC537" s="6"/>
      <c r="AD537" s="6"/>
      <c r="AE537" s="7"/>
      <c r="AF537" s="6"/>
      <c r="AG537" s="6"/>
      <c r="AH537" s="7"/>
      <c r="AI537" s="7"/>
      <c r="AJ537" s="7"/>
      <c r="AK537" s="7"/>
      <c r="AR537" s="6">
        <v>28</v>
      </c>
      <c r="AS537" s="6">
        <v>58</v>
      </c>
      <c r="AT537" s="7">
        <f t="shared" si="35"/>
        <v>-30</v>
      </c>
      <c r="AU537" s="4" t="s">
        <v>871</v>
      </c>
    </row>
    <row r="538" spans="2:47" x14ac:dyDescent="0.25">
      <c r="B538" t="s">
        <v>296</v>
      </c>
      <c r="C538" s="9" t="s">
        <v>538</v>
      </c>
      <c r="D538" s="39">
        <v>40863</v>
      </c>
      <c r="E538">
        <v>20</v>
      </c>
      <c r="F538" t="s">
        <v>886</v>
      </c>
      <c r="G538" s="2" t="s">
        <v>915</v>
      </c>
      <c r="H538" s="6">
        <v>35</v>
      </c>
      <c r="I538" s="7">
        <v>-2</v>
      </c>
      <c r="J538" s="6">
        <v>39</v>
      </c>
      <c r="K538" s="7">
        <v>0</v>
      </c>
      <c r="L538" s="6">
        <v>11</v>
      </c>
      <c r="M538" s="7">
        <v>1</v>
      </c>
      <c r="N538" s="6">
        <v>-4</v>
      </c>
      <c r="O538" s="7">
        <v>-2</v>
      </c>
      <c r="P538" t="s">
        <v>842</v>
      </c>
      <c r="U538" s="48"/>
      <c r="W538" s="6"/>
      <c r="X538" s="6"/>
      <c r="Y538" s="7"/>
      <c r="Z538" s="6"/>
      <c r="AA538" s="6"/>
      <c r="AB538" s="7"/>
      <c r="AC538" s="6"/>
      <c r="AD538" s="6"/>
      <c r="AE538" s="7"/>
      <c r="AF538" s="6"/>
      <c r="AG538" s="6"/>
      <c r="AH538" s="7"/>
      <c r="AI538" s="7"/>
      <c r="AJ538" s="7"/>
      <c r="AK538" s="7"/>
      <c r="AR538" s="6"/>
      <c r="AS538" s="6"/>
      <c r="AT538" s="7"/>
    </row>
    <row r="539" spans="2:47" x14ac:dyDescent="0.25">
      <c r="B539" t="s">
        <v>296</v>
      </c>
      <c r="C539" s="9" t="s">
        <v>596</v>
      </c>
      <c r="D539" s="39">
        <v>40864</v>
      </c>
      <c r="E539">
        <v>20</v>
      </c>
      <c r="F539" t="s">
        <v>821</v>
      </c>
      <c r="G539" s="2" t="s">
        <v>192</v>
      </c>
      <c r="H539" s="6">
        <v>36</v>
      </c>
      <c r="I539" s="7">
        <v>2</v>
      </c>
      <c r="J539" s="6">
        <v>40</v>
      </c>
      <c r="K539" s="7">
        <v>0</v>
      </c>
      <c r="L539" s="6">
        <v>9</v>
      </c>
      <c r="M539" s="7">
        <v>-2</v>
      </c>
      <c r="N539" s="6">
        <v>-4</v>
      </c>
      <c r="O539" s="7">
        <v>2</v>
      </c>
      <c r="P539" t="s">
        <v>842</v>
      </c>
      <c r="R539" s="7">
        <v>7</v>
      </c>
      <c r="U539" s="48"/>
      <c r="V539" s="7"/>
      <c r="W539" s="6">
        <v>42</v>
      </c>
      <c r="X539" s="6">
        <v>52</v>
      </c>
      <c r="Y539" s="7">
        <f>W539-X539</f>
        <v>-10</v>
      </c>
      <c r="Z539" s="6">
        <v>26</v>
      </c>
      <c r="AA539" s="6">
        <v>60</v>
      </c>
      <c r="AB539" s="7">
        <f>Z539-AA539</f>
        <v>-34</v>
      </c>
      <c r="AC539" s="6">
        <v>24</v>
      </c>
      <c r="AD539" s="6">
        <v>65</v>
      </c>
      <c r="AE539" s="7">
        <f>AC539-AD539</f>
        <v>-41</v>
      </c>
      <c r="AF539" s="6"/>
      <c r="AG539" s="6"/>
      <c r="AH539" s="7"/>
      <c r="AI539" s="7"/>
      <c r="AJ539" s="7"/>
      <c r="AK539" s="7"/>
      <c r="AL539" s="4" t="s">
        <v>930</v>
      </c>
      <c r="AR539" s="6">
        <v>30</v>
      </c>
      <c r="AS539" s="6">
        <v>55</v>
      </c>
      <c r="AT539" s="7">
        <f t="shared" si="35"/>
        <v>-25</v>
      </c>
      <c r="AU539" s="4" t="s">
        <v>871</v>
      </c>
    </row>
    <row r="540" spans="2:47" x14ac:dyDescent="0.25">
      <c r="B540" t="s">
        <v>296</v>
      </c>
      <c r="C540" s="9" t="s">
        <v>437</v>
      </c>
      <c r="D540" s="39">
        <v>40865</v>
      </c>
      <c r="E540">
        <v>22</v>
      </c>
      <c r="F540" t="s">
        <v>678</v>
      </c>
      <c r="G540" s="2" t="s">
        <v>82</v>
      </c>
      <c r="H540" s="6">
        <v>36</v>
      </c>
      <c r="I540" s="7">
        <v>1</v>
      </c>
      <c r="J540" s="6">
        <v>38</v>
      </c>
      <c r="K540" s="7">
        <v>-1</v>
      </c>
      <c r="L540" s="6">
        <v>14</v>
      </c>
      <c r="M540" s="7">
        <v>1</v>
      </c>
      <c r="N540" s="6">
        <v>-2</v>
      </c>
      <c r="O540" s="7">
        <v>2</v>
      </c>
      <c r="P540" t="s">
        <v>639</v>
      </c>
      <c r="U540" s="48"/>
      <c r="W540" s="6"/>
      <c r="X540" s="6"/>
      <c r="Y540" s="7"/>
      <c r="Z540" s="6"/>
      <c r="AA540" s="6"/>
      <c r="AB540" s="7"/>
      <c r="AC540" s="6"/>
      <c r="AD540" s="6"/>
      <c r="AE540" s="7"/>
      <c r="AF540" s="6"/>
      <c r="AG540" s="6"/>
      <c r="AH540" s="7"/>
      <c r="AI540" s="7"/>
      <c r="AJ540" s="7"/>
      <c r="AK540" s="7"/>
      <c r="AR540" s="6"/>
      <c r="AS540" s="6"/>
      <c r="AT540" s="7"/>
    </row>
    <row r="541" spans="2:47" x14ac:dyDescent="0.25">
      <c r="B541" t="s">
        <v>296</v>
      </c>
      <c r="C541" s="9" t="s">
        <v>437</v>
      </c>
      <c r="D541" s="39">
        <v>40865</v>
      </c>
      <c r="E541">
        <v>22</v>
      </c>
      <c r="F541" t="s">
        <v>830</v>
      </c>
      <c r="G541" s="2" t="s">
        <v>224</v>
      </c>
      <c r="H541" s="6">
        <v>33</v>
      </c>
      <c r="I541" s="7">
        <v>0</v>
      </c>
      <c r="J541" s="6">
        <v>41</v>
      </c>
      <c r="K541" s="7">
        <v>0</v>
      </c>
      <c r="L541" s="6">
        <v>13</v>
      </c>
      <c r="M541" s="7">
        <v>5</v>
      </c>
      <c r="N541" s="6">
        <v>-8</v>
      </c>
      <c r="O541" s="7">
        <v>0</v>
      </c>
      <c r="P541" t="s">
        <v>639</v>
      </c>
      <c r="U541" s="48"/>
      <c r="W541" s="6"/>
      <c r="X541" s="6"/>
      <c r="Z541" s="6"/>
      <c r="AA541" s="6"/>
      <c r="AC541" s="6"/>
      <c r="AD541" s="6"/>
      <c r="AE541" s="7"/>
      <c r="AF541" s="6"/>
      <c r="AG541" s="6"/>
      <c r="AR541" s="6"/>
      <c r="AS541" s="6"/>
      <c r="AT541" s="7"/>
    </row>
    <row r="542" spans="2:47" x14ac:dyDescent="0.25">
      <c r="B542" t="s">
        <v>296</v>
      </c>
      <c r="C542" s="9" t="s">
        <v>461</v>
      </c>
      <c r="D542" s="39">
        <v>40865</v>
      </c>
      <c r="E542">
        <v>22</v>
      </c>
      <c r="F542" t="s">
        <v>903</v>
      </c>
      <c r="G542" s="2"/>
      <c r="H542" s="6">
        <v>36</v>
      </c>
      <c r="I542" s="7">
        <v>2</v>
      </c>
      <c r="J542" s="6">
        <v>37</v>
      </c>
      <c r="K542" s="7">
        <v>-1</v>
      </c>
      <c r="L542" s="6">
        <v>9</v>
      </c>
      <c r="M542" s="7">
        <v>-1</v>
      </c>
      <c r="N542" s="6">
        <v>-1</v>
      </c>
      <c r="O542" s="7">
        <v>3</v>
      </c>
      <c r="P542" t="s">
        <v>842</v>
      </c>
      <c r="U542" s="48"/>
      <c r="AE542" s="7"/>
      <c r="AF542" s="6"/>
      <c r="AG542" s="6"/>
      <c r="AR542" s="6"/>
      <c r="AS542" s="6"/>
      <c r="AT542" s="7"/>
    </row>
    <row r="543" spans="2:47" x14ac:dyDescent="0.25">
      <c r="B543" t="s">
        <v>296</v>
      </c>
      <c r="C543" s="9" t="s">
        <v>597</v>
      </c>
      <c r="D543" s="39">
        <v>40866</v>
      </c>
      <c r="E543">
        <v>24</v>
      </c>
      <c r="F543" t="s">
        <v>577</v>
      </c>
      <c r="G543" s="2" t="s">
        <v>164</v>
      </c>
      <c r="H543" s="6">
        <v>34</v>
      </c>
      <c r="I543" s="7">
        <v>0</v>
      </c>
      <c r="J543" s="6">
        <v>41</v>
      </c>
      <c r="K543" s="7">
        <v>3</v>
      </c>
      <c r="L543" s="6">
        <v>12</v>
      </c>
      <c r="M543" s="7">
        <v>0</v>
      </c>
      <c r="N543" s="6">
        <v>-7</v>
      </c>
      <c r="O543" s="7">
        <v>-3</v>
      </c>
      <c r="P543" t="s">
        <v>639</v>
      </c>
      <c r="Q543" t="s">
        <v>840</v>
      </c>
      <c r="U543" s="48"/>
      <c r="W543" s="6">
        <v>39</v>
      </c>
      <c r="X543" s="6">
        <v>53</v>
      </c>
      <c r="Y543" s="7">
        <f>W543-X543</f>
        <v>-14</v>
      </c>
      <c r="Z543" s="6">
        <v>34</v>
      </c>
      <c r="AA543" s="6">
        <v>49</v>
      </c>
      <c r="AB543" s="7">
        <f>Z543-AA543</f>
        <v>-15</v>
      </c>
      <c r="AC543" s="6">
        <v>29</v>
      </c>
      <c r="AD543" s="6">
        <v>59</v>
      </c>
      <c r="AE543" s="7">
        <f>AC543-AD543</f>
        <v>-30</v>
      </c>
      <c r="AF543" s="6"/>
      <c r="AG543" s="6"/>
      <c r="AH543" s="7"/>
      <c r="AI543" s="7"/>
      <c r="AJ543" s="7"/>
      <c r="AK543" s="7"/>
      <c r="AL543" s="4" t="s">
        <v>936</v>
      </c>
      <c r="AR543" s="6">
        <v>30</v>
      </c>
      <c r="AS543" s="6">
        <v>62</v>
      </c>
      <c r="AT543" s="7">
        <f>AR543-AS543</f>
        <v>-32</v>
      </c>
      <c r="AU543" s="4" t="s">
        <v>937</v>
      </c>
    </row>
    <row r="544" spans="2:47" x14ac:dyDescent="0.25">
      <c r="B544" t="s">
        <v>296</v>
      </c>
      <c r="C544" s="9" t="s">
        <v>598</v>
      </c>
      <c r="D544" s="39">
        <v>40867</v>
      </c>
      <c r="F544" t="s">
        <v>821</v>
      </c>
      <c r="G544" s="2" t="s">
        <v>196</v>
      </c>
      <c r="H544" s="6">
        <v>36</v>
      </c>
      <c r="I544" s="7">
        <v>0</v>
      </c>
      <c r="J544" s="6">
        <v>40</v>
      </c>
      <c r="K544" s="7">
        <v>0</v>
      </c>
      <c r="L544" s="6">
        <v>9</v>
      </c>
      <c r="M544" s="7">
        <v>0</v>
      </c>
      <c r="N544" s="6">
        <v>-4</v>
      </c>
      <c r="O544" s="7">
        <v>0</v>
      </c>
      <c r="P544" t="s">
        <v>842</v>
      </c>
      <c r="R544" s="7">
        <v>7</v>
      </c>
      <c r="U544" s="48"/>
      <c r="W544" s="6"/>
      <c r="X544" s="6"/>
      <c r="Y544" s="7"/>
      <c r="Z544" s="6"/>
      <c r="AA544" s="6"/>
      <c r="AB544" s="7"/>
      <c r="AC544" s="6"/>
      <c r="AD544" s="6"/>
      <c r="AE544" s="7"/>
      <c r="AF544" s="6"/>
      <c r="AG544" s="6"/>
      <c r="AH544" s="7"/>
      <c r="AI544" s="7"/>
      <c r="AJ544" s="7"/>
      <c r="AK544" s="7"/>
      <c r="AR544" s="6">
        <v>27</v>
      </c>
      <c r="AS544" s="6">
        <v>59</v>
      </c>
      <c r="AT544" s="7">
        <f t="shared" si="35"/>
        <v>-32</v>
      </c>
      <c r="AU544" s="4" t="s">
        <v>871</v>
      </c>
    </row>
    <row r="545" spans="2:47" x14ac:dyDescent="0.25">
      <c r="B545" t="s">
        <v>296</v>
      </c>
      <c r="C545" s="9" t="s">
        <v>434</v>
      </c>
      <c r="D545" s="39">
        <v>40868</v>
      </c>
      <c r="F545" t="s">
        <v>821</v>
      </c>
      <c r="G545" s="2" t="s">
        <v>196</v>
      </c>
      <c r="H545" s="6">
        <v>35</v>
      </c>
      <c r="I545" s="7">
        <v>-1</v>
      </c>
      <c r="J545" s="6">
        <v>42</v>
      </c>
      <c r="K545" s="7">
        <v>2</v>
      </c>
      <c r="L545" s="6">
        <v>9</v>
      </c>
      <c r="M545" s="7">
        <v>0</v>
      </c>
      <c r="N545" s="6">
        <v>-7</v>
      </c>
      <c r="O545" s="7">
        <v>-3</v>
      </c>
      <c r="P545" t="s">
        <v>842</v>
      </c>
      <c r="R545" s="7">
        <v>6</v>
      </c>
      <c r="U545" s="48"/>
      <c r="W545" s="6"/>
      <c r="X545" s="6"/>
      <c r="Y545" s="7"/>
      <c r="Z545" s="6"/>
      <c r="AA545" s="6"/>
      <c r="AB545" s="7"/>
      <c r="AC545" s="6"/>
      <c r="AD545" s="6"/>
      <c r="AE545" s="7"/>
      <c r="AF545" s="6"/>
      <c r="AG545" s="6"/>
      <c r="AH545" s="7"/>
      <c r="AI545" s="7"/>
      <c r="AJ545" s="7"/>
      <c r="AK545" s="7"/>
      <c r="AR545" s="6">
        <v>29</v>
      </c>
      <c r="AS545" s="6">
        <v>56</v>
      </c>
      <c r="AT545" s="7">
        <f t="shared" si="35"/>
        <v>-27</v>
      </c>
      <c r="AU545" s="4" t="s">
        <v>871</v>
      </c>
    </row>
    <row r="546" spans="2:47" x14ac:dyDescent="0.25">
      <c r="B546" t="s">
        <v>296</v>
      </c>
      <c r="C546" s="9" t="s">
        <v>675</v>
      </c>
      <c r="D546" s="39">
        <v>40869</v>
      </c>
      <c r="F546" t="s">
        <v>821</v>
      </c>
      <c r="G546" s="2" t="s">
        <v>196</v>
      </c>
      <c r="H546" s="6">
        <v>35</v>
      </c>
      <c r="I546" s="7">
        <v>0</v>
      </c>
      <c r="J546" s="6">
        <v>40</v>
      </c>
      <c r="K546" s="7">
        <v>-2</v>
      </c>
      <c r="L546" s="6">
        <v>10</v>
      </c>
      <c r="M546" s="7">
        <v>1</v>
      </c>
      <c r="N546" s="6">
        <v>-5</v>
      </c>
      <c r="O546" s="7">
        <v>2</v>
      </c>
      <c r="P546" t="s">
        <v>842</v>
      </c>
      <c r="R546" s="7">
        <v>6</v>
      </c>
      <c r="U546" s="48"/>
      <c r="W546" s="6"/>
      <c r="X546" s="6"/>
      <c r="Y546" s="7"/>
      <c r="Z546" s="6"/>
      <c r="AA546" s="6"/>
      <c r="AB546" s="7"/>
      <c r="AC546" s="6"/>
      <c r="AD546" s="6"/>
      <c r="AE546" s="7"/>
      <c r="AF546" s="6"/>
      <c r="AG546" s="6"/>
      <c r="AH546" s="7"/>
      <c r="AI546" s="7"/>
      <c r="AJ546" s="7"/>
      <c r="AK546" s="7"/>
      <c r="AM546" s="9" t="s">
        <v>959</v>
      </c>
      <c r="AN546" s="9" t="s">
        <v>320</v>
      </c>
      <c r="AO546" s="9" t="s">
        <v>316</v>
      </c>
      <c r="AR546" s="6">
        <v>28</v>
      </c>
      <c r="AS546" s="6">
        <v>56</v>
      </c>
      <c r="AT546" s="7">
        <f t="shared" si="35"/>
        <v>-28</v>
      </c>
      <c r="AU546" s="4" t="s">
        <v>871</v>
      </c>
    </row>
    <row r="547" spans="2:47" x14ac:dyDescent="0.25">
      <c r="B547" t="s">
        <v>296</v>
      </c>
      <c r="C547" s="9" t="s">
        <v>625</v>
      </c>
      <c r="D547" s="39">
        <v>40870</v>
      </c>
      <c r="F547" t="s">
        <v>821</v>
      </c>
      <c r="G547" s="2" t="s">
        <v>196</v>
      </c>
      <c r="H547" s="6">
        <v>35</v>
      </c>
      <c r="I547" s="7">
        <v>0</v>
      </c>
      <c r="J547" s="6">
        <v>40</v>
      </c>
      <c r="K547" s="7">
        <v>0</v>
      </c>
      <c r="L547" s="6">
        <v>9</v>
      </c>
      <c r="M547" s="7">
        <v>-1</v>
      </c>
      <c r="N547" s="6">
        <v>-5</v>
      </c>
      <c r="O547" s="7">
        <v>0</v>
      </c>
      <c r="P547" t="s">
        <v>842</v>
      </c>
      <c r="R547" s="7">
        <v>8</v>
      </c>
      <c r="U547" s="48"/>
      <c r="W547" s="6"/>
      <c r="X547" s="6"/>
      <c r="Y547" s="7"/>
      <c r="Z547" s="6"/>
      <c r="AA547" s="6"/>
      <c r="AB547" s="7"/>
      <c r="AC547" s="6"/>
      <c r="AD547" s="6"/>
      <c r="AE547" s="7"/>
      <c r="AF547" s="6"/>
      <c r="AG547" s="6"/>
      <c r="AH547" s="7"/>
      <c r="AI547" s="7"/>
      <c r="AJ547" s="7"/>
      <c r="AK547" s="7"/>
      <c r="AR547" s="6">
        <v>27</v>
      </c>
      <c r="AS547" s="6">
        <v>58</v>
      </c>
      <c r="AT547" s="7">
        <f t="shared" si="35"/>
        <v>-31</v>
      </c>
      <c r="AU547" s="4" t="s">
        <v>871</v>
      </c>
    </row>
    <row r="548" spans="2:47" x14ac:dyDescent="0.25">
      <c r="B548" t="s">
        <v>296</v>
      </c>
      <c r="C548" s="9" t="s">
        <v>625</v>
      </c>
      <c r="D548" s="39">
        <v>40870</v>
      </c>
      <c r="E548">
        <v>28</v>
      </c>
      <c r="F548" t="s">
        <v>905</v>
      </c>
      <c r="G548" s="2"/>
      <c r="H548" s="6">
        <v>33</v>
      </c>
      <c r="I548" s="7">
        <v>0</v>
      </c>
      <c r="J548" s="6">
        <v>42</v>
      </c>
      <c r="K548" s="7">
        <v>1</v>
      </c>
      <c r="L548" s="6">
        <v>8</v>
      </c>
      <c r="M548" s="7">
        <v>-2</v>
      </c>
      <c r="N548" s="6">
        <v>-9</v>
      </c>
      <c r="O548" s="7">
        <v>-1</v>
      </c>
      <c r="P548" t="s">
        <v>842</v>
      </c>
      <c r="U548" s="48"/>
      <c r="W548" s="6">
        <v>37</v>
      </c>
      <c r="X548" s="6">
        <v>53</v>
      </c>
      <c r="Y548" s="7">
        <f>W548-X548</f>
        <v>-16</v>
      </c>
      <c r="Z548" s="6">
        <v>31</v>
      </c>
      <c r="AA548" s="6">
        <v>49</v>
      </c>
      <c r="AB548" s="7">
        <f>Z548-AA548</f>
        <v>-18</v>
      </c>
      <c r="AC548" s="6">
        <v>25</v>
      </c>
      <c r="AD548" s="6">
        <v>62</v>
      </c>
      <c r="AE548" s="7">
        <f>AC548-AD548</f>
        <v>-37</v>
      </c>
      <c r="AF548" s="6"/>
      <c r="AG548" s="6"/>
      <c r="AH548" s="7"/>
      <c r="AI548" s="7"/>
      <c r="AJ548" s="7"/>
      <c r="AK548" s="7"/>
      <c r="AL548" s="4" t="s">
        <v>933</v>
      </c>
    </row>
    <row r="549" spans="2:47" x14ac:dyDescent="0.25">
      <c r="B549" t="s">
        <v>296</v>
      </c>
      <c r="C549" s="9" t="s">
        <v>600</v>
      </c>
      <c r="D549" s="39">
        <v>40870</v>
      </c>
      <c r="E549">
        <v>27</v>
      </c>
      <c r="F549" t="s">
        <v>982</v>
      </c>
      <c r="G549" s="2" t="s">
        <v>52</v>
      </c>
      <c r="H549" s="6">
        <v>32</v>
      </c>
      <c r="J549" s="6">
        <v>34</v>
      </c>
      <c r="L549" s="6">
        <v>12</v>
      </c>
      <c r="N549" s="6">
        <v>-2</v>
      </c>
      <c r="P549" t="s">
        <v>842</v>
      </c>
      <c r="Q549" t="s">
        <v>983</v>
      </c>
      <c r="AE549" s="7"/>
      <c r="AF549" s="6"/>
      <c r="AG549" s="6"/>
    </row>
    <row r="550" spans="2:47" x14ac:dyDescent="0.25">
      <c r="B550" t="s">
        <v>296</v>
      </c>
      <c r="C550" s="9" t="s">
        <v>432</v>
      </c>
      <c r="D550" s="39">
        <v>40871</v>
      </c>
      <c r="E550">
        <v>27</v>
      </c>
      <c r="F550" t="s">
        <v>821</v>
      </c>
      <c r="G550" s="2" t="s">
        <v>192</v>
      </c>
      <c r="H550" s="6">
        <v>34</v>
      </c>
      <c r="I550" s="7">
        <v>-1</v>
      </c>
      <c r="J550" s="6">
        <v>43</v>
      </c>
      <c r="K550" s="7">
        <v>3</v>
      </c>
      <c r="L550" s="6">
        <v>11</v>
      </c>
      <c r="M550" s="7">
        <v>2</v>
      </c>
      <c r="N550" s="6">
        <v>-9</v>
      </c>
      <c r="O550" s="7">
        <v>-4</v>
      </c>
      <c r="P550" t="s">
        <v>842</v>
      </c>
      <c r="R550" s="7">
        <v>5</v>
      </c>
      <c r="U550" s="48"/>
      <c r="V550" s="7"/>
      <c r="W550" s="6">
        <v>40</v>
      </c>
      <c r="X550" s="6">
        <v>54</v>
      </c>
      <c r="Y550" s="7">
        <f>W550-X550</f>
        <v>-14</v>
      </c>
      <c r="Z550" s="6">
        <v>26</v>
      </c>
      <c r="AA550" s="6">
        <v>61</v>
      </c>
      <c r="AB550" s="7">
        <f>Z550-AA550</f>
        <v>-35</v>
      </c>
      <c r="AC550" s="6">
        <v>25</v>
      </c>
      <c r="AD550" s="6">
        <v>66</v>
      </c>
      <c r="AE550" s="7">
        <f>AC550-AD550</f>
        <v>-41</v>
      </c>
      <c r="AF550" s="6"/>
      <c r="AG550" s="6"/>
      <c r="AH550" s="7"/>
      <c r="AI550" s="7"/>
      <c r="AJ550" s="7"/>
      <c r="AK550" s="7"/>
      <c r="AL550" s="4" t="s">
        <v>930</v>
      </c>
      <c r="AR550" s="6">
        <v>27</v>
      </c>
      <c r="AS550" s="6">
        <v>58</v>
      </c>
      <c r="AT550" s="7">
        <f>AR550-AS550</f>
        <v>-31</v>
      </c>
      <c r="AU550" s="4" t="s">
        <v>871</v>
      </c>
    </row>
    <row r="551" spans="2:47" x14ac:dyDescent="0.25">
      <c r="B551" t="s">
        <v>296</v>
      </c>
      <c r="C551" s="9" t="s">
        <v>358</v>
      </c>
      <c r="D551" s="39">
        <v>40875</v>
      </c>
      <c r="E551">
        <v>28</v>
      </c>
      <c r="F551" t="s">
        <v>963</v>
      </c>
      <c r="G551" s="2"/>
      <c r="H551" s="6">
        <v>36</v>
      </c>
      <c r="I551" s="7">
        <v>0</v>
      </c>
      <c r="J551" s="6">
        <v>39</v>
      </c>
      <c r="K551" s="7">
        <v>2</v>
      </c>
      <c r="L551" s="6">
        <v>9</v>
      </c>
      <c r="M551" s="7">
        <v>-2</v>
      </c>
      <c r="N551" s="6">
        <f>H551-J551</f>
        <v>-3</v>
      </c>
      <c r="O551" s="7">
        <v>-2</v>
      </c>
      <c r="P551" t="s">
        <v>842</v>
      </c>
      <c r="U551" s="48"/>
      <c r="W551" s="6"/>
      <c r="X551" s="6"/>
      <c r="Y551" s="7"/>
      <c r="Z551" s="6"/>
      <c r="AA551" s="6"/>
      <c r="AB551" s="7"/>
      <c r="AC551" s="6"/>
      <c r="AD551" s="6"/>
      <c r="AE551" s="7"/>
      <c r="AF551" s="6"/>
      <c r="AG551" s="6"/>
      <c r="AH551" s="7"/>
      <c r="AI551" s="7"/>
      <c r="AJ551" s="7"/>
      <c r="AK551" s="7"/>
      <c r="AR551" s="6"/>
      <c r="AS551" s="6"/>
      <c r="AT551" s="7"/>
    </row>
    <row r="552" spans="2:47" x14ac:dyDescent="0.25">
      <c r="B552" t="s">
        <v>296</v>
      </c>
      <c r="C552" s="9" t="s">
        <v>566</v>
      </c>
      <c r="D552" s="39">
        <v>40872</v>
      </c>
      <c r="E552">
        <v>29</v>
      </c>
      <c r="F552" t="s">
        <v>886</v>
      </c>
      <c r="G552" s="2" t="s">
        <v>96</v>
      </c>
      <c r="H552" s="6">
        <v>37</v>
      </c>
      <c r="I552" s="7">
        <v>3</v>
      </c>
      <c r="J552" s="6">
        <v>39</v>
      </c>
      <c r="K552" s="7">
        <v>1</v>
      </c>
      <c r="L552" s="6">
        <v>10</v>
      </c>
      <c r="M552" s="7">
        <v>-4</v>
      </c>
      <c r="N552" s="6">
        <v>-2</v>
      </c>
      <c r="O552" s="7">
        <v>2</v>
      </c>
      <c r="P552" t="s">
        <v>639</v>
      </c>
      <c r="U552" s="48"/>
      <c r="W552" s="6"/>
      <c r="X552" s="6"/>
      <c r="Z552" s="6"/>
      <c r="AA552" s="6"/>
      <c r="AC552" s="6"/>
      <c r="AD552" s="6"/>
      <c r="AE552" s="7"/>
      <c r="AF552" s="6"/>
      <c r="AG552" s="6"/>
      <c r="AR552" s="6"/>
      <c r="AS552" s="6"/>
      <c r="AT552" s="7"/>
    </row>
    <row r="553" spans="2:47" x14ac:dyDescent="0.25">
      <c r="B553" t="s">
        <v>296</v>
      </c>
      <c r="C553" s="9" t="s">
        <v>602</v>
      </c>
      <c r="D553" s="39">
        <v>40874</v>
      </c>
      <c r="F553" t="s">
        <v>821</v>
      </c>
      <c r="G553" s="2" t="s">
        <v>196</v>
      </c>
      <c r="H553" s="6">
        <v>37</v>
      </c>
      <c r="I553" s="7">
        <v>3</v>
      </c>
      <c r="J553" s="6">
        <v>39</v>
      </c>
      <c r="K553" s="7">
        <v>-4</v>
      </c>
      <c r="L553" s="6">
        <v>9</v>
      </c>
      <c r="M553" s="7">
        <v>-2</v>
      </c>
      <c r="N553" s="6">
        <f t="shared" ref="N553:N575" si="36">H553-J553</f>
        <v>-2</v>
      </c>
      <c r="O553" s="7">
        <v>7</v>
      </c>
      <c r="P553" t="s">
        <v>842</v>
      </c>
      <c r="R553" s="7">
        <v>6</v>
      </c>
      <c r="U553" s="48"/>
      <c r="W553" s="6"/>
      <c r="X553" s="6"/>
      <c r="Z553" s="6"/>
      <c r="AA553" s="6"/>
      <c r="AC553" s="6"/>
      <c r="AD553" s="6"/>
      <c r="AE553" s="7"/>
      <c r="AF553" s="6"/>
      <c r="AG553" s="6"/>
      <c r="AR553" s="6">
        <v>30</v>
      </c>
      <c r="AS553" s="6">
        <v>54</v>
      </c>
      <c r="AT553" s="7">
        <f>AR553-AS553</f>
        <v>-24</v>
      </c>
      <c r="AU553" s="4" t="s">
        <v>871</v>
      </c>
    </row>
    <row r="554" spans="2:47" x14ac:dyDescent="0.25">
      <c r="B554" t="s">
        <v>296</v>
      </c>
      <c r="C554" s="9" t="s">
        <v>660</v>
      </c>
      <c r="D554" s="39">
        <v>40875</v>
      </c>
      <c r="F554" t="s">
        <v>821</v>
      </c>
      <c r="G554" s="2" t="s">
        <v>196</v>
      </c>
      <c r="H554" s="6">
        <v>38</v>
      </c>
      <c r="I554" s="7">
        <v>1</v>
      </c>
      <c r="J554" s="6">
        <v>41</v>
      </c>
      <c r="K554" s="7">
        <v>2</v>
      </c>
      <c r="L554" s="6">
        <v>9</v>
      </c>
      <c r="M554" s="7">
        <v>0</v>
      </c>
      <c r="N554" s="6">
        <f t="shared" si="36"/>
        <v>-3</v>
      </c>
      <c r="O554" s="7">
        <v>-1</v>
      </c>
      <c r="P554" t="s">
        <v>842</v>
      </c>
      <c r="R554" s="7">
        <v>5</v>
      </c>
      <c r="U554" s="48"/>
      <c r="W554" s="6"/>
      <c r="X554" s="6"/>
      <c r="Z554" s="6"/>
      <c r="AA554" s="6"/>
      <c r="AC554" s="6"/>
      <c r="AD554" s="6"/>
      <c r="AE554" s="7"/>
      <c r="AF554" s="6"/>
      <c r="AG554" s="6"/>
      <c r="AR554" s="6">
        <v>30</v>
      </c>
      <c r="AS554" s="6">
        <v>56</v>
      </c>
      <c r="AT554" s="7">
        <f>AR554-AS554</f>
        <v>-26</v>
      </c>
      <c r="AU554" s="4" t="s">
        <v>871</v>
      </c>
    </row>
    <row r="555" spans="2:47" x14ac:dyDescent="0.25">
      <c r="B555" t="s">
        <v>296</v>
      </c>
      <c r="C555" s="9" t="s">
        <v>603</v>
      </c>
      <c r="D555" s="39">
        <v>40876</v>
      </c>
      <c r="F555" t="s">
        <v>821</v>
      </c>
      <c r="G555" s="2" t="s">
        <v>196</v>
      </c>
      <c r="H555" s="6">
        <v>37</v>
      </c>
      <c r="I555" s="7">
        <v>-1</v>
      </c>
      <c r="J555" s="6">
        <v>42</v>
      </c>
      <c r="K555" s="7">
        <v>1</v>
      </c>
      <c r="L555" s="6">
        <v>9</v>
      </c>
      <c r="M555" s="7">
        <v>0</v>
      </c>
      <c r="N555" s="6">
        <f t="shared" si="36"/>
        <v>-5</v>
      </c>
      <c r="O555" s="7">
        <v>-2</v>
      </c>
      <c r="P555" t="s">
        <v>842</v>
      </c>
      <c r="R555" s="7">
        <v>6</v>
      </c>
      <c r="U555" s="48"/>
      <c r="W555" s="6"/>
      <c r="X555" s="6"/>
      <c r="Z555" s="6"/>
      <c r="AA555" s="6"/>
      <c r="AC555" s="6"/>
      <c r="AD555" s="6"/>
      <c r="AE555" s="7"/>
      <c r="AF555" s="6"/>
      <c r="AG555" s="6"/>
      <c r="AR555" s="6">
        <v>27</v>
      </c>
      <c r="AS555" s="6">
        <v>56</v>
      </c>
      <c r="AT555" s="7">
        <f>AR555-AS555</f>
        <v>-29</v>
      </c>
      <c r="AU555" s="4" t="s">
        <v>871</v>
      </c>
    </row>
    <row r="556" spans="2:47" x14ac:dyDescent="0.25">
      <c r="B556" t="s">
        <v>296</v>
      </c>
      <c r="C556" s="9" t="s">
        <v>603</v>
      </c>
      <c r="D556" s="39">
        <v>40876</v>
      </c>
      <c r="E556">
        <v>4</v>
      </c>
      <c r="F556" t="s">
        <v>678</v>
      </c>
      <c r="G556" s="2" t="s">
        <v>194</v>
      </c>
      <c r="H556" s="6">
        <v>38</v>
      </c>
      <c r="I556" s="7">
        <v>2</v>
      </c>
      <c r="J556" s="6">
        <v>36</v>
      </c>
      <c r="K556" s="7">
        <v>-2</v>
      </c>
      <c r="L556" s="6">
        <v>14</v>
      </c>
      <c r="M556" s="7">
        <v>0</v>
      </c>
      <c r="N556" s="6">
        <f t="shared" si="36"/>
        <v>2</v>
      </c>
      <c r="O556" s="7">
        <v>4</v>
      </c>
      <c r="P556" t="s">
        <v>639</v>
      </c>
      <c r="U556" s="48"/>
      <c r="Z556" s="6"/>
      <c r="AA556" s="6"/>
      <c r="AE556" s="7"/>
      <c r="AF556" s="6"/>
      <c r="AG556" s="6"/>
      <c r="AR556" s="6"/>
      <c r="AS556" s="6"/>
    </row>
    <row r="557" spans="2:47" x14ac:dyDescent="0.25">
      <c r="B557" t="s">
        <v>296</v>
      </c>
      <c r="C557" s="9" t="s">
        <v>582</v>
      </c>
      <c r="D557" s="39">
        <v>40877</v>
      </c>
      <c r="F557" t="s">
        <v>821</v>
      </c>
      <c r="G557" s="2" t="s">
        <v>196</v>
      </c>
      <c r="H557" s="6">
        <v>36</v>
      </c>
      <c r="I557" s="7">
        <v>-1</v>
      </c>
      <c r="J557" s="6">
        <v>41</v>
      </c>
      <c r="K557" s="7">
        <v>-1</v>
      </c>
      <c r="L557" s="6">
        <v>11</v>
      </c>
      <c r="M557" s="7">
        <v>1</v>
      </c>
      <c r="N557" s="6">
        <f t="shared" si="36"/>
        <v>-5</v>
      </c>
      <c r="O557" s="7">
        <v>0</v>
      </c>
      <c r="P557" t="s">
        <v>842</v>
      </c>
      <c r="R557" s="7">
        <v>4</v>
      </c>
      <c r="U557" s="48"/>
      <c r="W557" s="6"/>
      <c r="X557" s="6"/>
      <c r="Z557" s="6"/>
      <c r="AA557" s="6"/>
      <c r="AC557" s="6"/>
      <c r="AD557" s="6"/>
      <c r="AE557" s="7"/>
      <c r="AF557" s="6"/>
      <c r="AG557" s="6"/>
      <c r="AR557" s="6">
        <v>30</v>
      </c>
      <c r="AS557" s="6">
        <v>56</v>
      </c>
      <c r="AT557" s="7">
        <f>AR557-AS557</f>
        <v>-26</v>
      </c>
      <c r="AU557" s="4" t="s">
        <v>871</v>
      </c>
    </row>
    <row r="558" spans="2:47" x14ac:dyDescent="0.25">
      <c r="B558" t="s">
        <v>266</v>
      </c>
      <c r="C558" s="9" t="s">
        <v>339</v>
      </c>
      <c r="D558" s="39">
        <v>40878</v>
      </c>
      <c r="E558">
        <v>3</v>
      </c>
      <c r="F558" t="s">
        <v>821</v>
      </c>
      <c r="G558" s="2" t="s">
        <v>192</v>
      </c>
      <c r="H558" s="6">
        <v>35</v>
      </c>
      <c r="I558" s="7">
        <v>-1</v>
      </c>
      <c r="J558" s="6">
        <v>43</v>
      </c>
      <c r="K558" s="7">
        <v>2</v>
      </c>
      <c r="L558" s="6">
        <v>9</v>
      </c>
      <c r="M558" s="7">
        <v>-2</v>
      </c>
      <c r="N558" s="6">
        <f t="shared" si="36"/>
        <v>-8</v>
      </c>
      <c r="O558" s="7">
        <v>-3</v>
      </c>
      <c r="P558" t="s">
        <v>842</v>
      </c>
      <c r="R558" s="7">
        <v>6</v>
      </c>
      <c r="U558" s="48"/>
      <c r="V558" s="7"/>
      <c r="W558" s="6">
        <v>38</v>
      </c>
      <c r="X558" s="6">
        <v>56</v>
      </c>
      <c r="Y558" s="7">
        <f>W558-X558</f>
        <v>-18</v>
      </c>
      <c r="Z558" s="6">
        <v>26</v>
      </c>
      <c r="AA558" s="6">
        <v>59</v>
      </c>
      <c r="AB558" s="7">
        <f>Z558-AA558</f>
        <v>-33</v>
      </c>
      <c r="AC558" s="6">
        <v>22</v>
      </c>
      <c r="AD558" s="6">
        <v>67</v>
      </c>
      <c r="AE558" s="7">
        <f>AC558-AD558</f>
        <v>-45</v>
      </c>
      <c r="AF558" s="6"/>
      <c r="AG558" s="6"/>
      <c r="AH558" s="7"/>
      <c r="AI558" s="7"/>
      <c r="AJ558" s="7"/>
      <c r="AK558" s="7"/>
      <c r="AL558" s="4" t="s">
        <v>930</v>
      </c>
      <c r="AR558" s="6">
        <v>27</v>
      </c>
      <c r="AS558" s="6">
        <v>58</v>
      </c>
      <c r="AT558" s="7">
        <f>AR558-AS558</f>
        <v>-31</v>
      </c>
      <c r="AU558" s="4" t="s">
        <v>871</v>
      </c>
    </row>
    <row r="559" spans="2:47" x14ac:dyDescent="0.25">
      <c r="B559" t="s">
        <v>266</v>
      </c>
      <c r="C559" s="9" t="s">
        <v>571</v>
      </c>
      <c r="D559" s="39">
        <v>40879</v>
      </c>
      <c r="E559">
        <v>4</v>
      </c>
      <c r="F559" t="s">
        <v>844</v>
      </c>
      <c r="G559" s="2" t="s">
        <v>124</v>
      </c>
      <c r="H559" s="6">
        <v>36</v>
      </c>
      <c r="I559" s="7">
        <v>-1</v>
      </c>
      <c r="J559" s="6">
        <v>41</v>
      </c>
      <c r="K559" s="7">
        <v>1</v>
      </c>
      <c r="L559" s="6">
        <v>11</v>
      </c>
      <c r="M559" s="7">
        <v>1</v>
      </c>
      <c r="N559" s="6">
        <f t="shared" si="36"/>
        <v>-5</v>
      </c>
      <c r="O559" s="7">
        <v>-2</v>
      </c>
      <c r="P559" t="s">
        <v>842</v>
      </c>
      <c r="U559" s="48"/>
      <c r="W559" s="6"/>
      <c r="X559" s="6"/>
      <c r="Z559" s="6"/>
      <c r="AA559" s="6"/>
      <c r="AC559" s="6"/>
      <c r="AD559" s="6"/>
      <c r="AE559" s="7"/>
      <c r="AF559" s="6"/>
      <c r="AG559" s="6"/>
      <c r="AR559" s="6"/>
      <c r="AS559" s="6"/>
      <c r="AT559" s="7"/>
    </row>
    <row r="560" spans="2:47" x14ac:dyDescent="0.25">
      <c r="B560" t="s">
        <v>266</v>
      </c>
      <c r="C560" s="9" t="s">
        <v>958</v>
      </c>
      <c r="D560" s="39">
        <v>40879</v>
      </c>
      <c r="F560" t="s">
        <v>903</v>
      </c>
      <c r="G560" s="2"/>
      <c r="H560" s="6">
        <v>34</v>
      </c>
      <c r="I560" s="7">
        <v>-2</v>
      </c>
      <c r="J560" s="6">
        <v>38</v>
      </c>
      <c r="K560" s="7">
        <v>1</v>
      </c>
      <c r="L560" s="6">
        <v>10</v>
      </c>
      <c r="M560" s="7">
        <v>1</v>
      </c>
      <c r="N560" s="6">
        <v>-4</v>
      </c>
      <c r="O560" s="7">
        <v>-3</v>
      </c>
      <c r="P560" t="s">
        <v>842</v>
      </c>
      <c r="U560" s="48"/>
      <c r="W560" s="6">
        <v>37</v>
      </c>
      <c r="X560" s="6">
        <v>47</v>
      </c>
      <c r="Y560" s="7">
        <f>W560-X560</f>
        <v>-10</v>
      </c>
      <c r="Z560" s="6">
        <v>21</v>
      </c>
      <c r="AA560" s="6">
        <v>42</v>
      </c>
      <c r="AB560" s="7">
        <f>Z560-AA560</f>
        <v>-21</v>
      </c>
      <c r="AC560" s="6">
        <v>17</v>
      </c>
      <c r="AD560" s="6">
        <v>54</v>
      </c>
      <c r="AE560" s="7">
        <f>AC560-AD560</f>
        <v>-37</v>
      </c>
      <c r="AF560" s="6"/>
      <c r="AG560" s="6"/>
      <c r="AH560" s="7"/>
      <c r="AI560" s="7"/>
      <c r="AJ560" s="7"/>
      <c r="AK560" s="7"/>
      <c r="AL560" s="4" t="s">
        <v>978</v>
      </c>
      <c r="AR560" s="6"/>
      <c r="AS560" s="6"/>
      <c r="AT560" s="7"/>
    </row>
    <row r="561" spans="2:47" x14ac:dyDescent="0.25">
      <c r="B561" t="s">
        <v>266</v>
      </c>
      <c r="C561" s="9" t="s">
        <v>694</v>
      </c>
      <c r="D561" s="39">
        <v>40881</v>
      </c>
      <c r="F561" t="s">
        <v>821</v>
      </c>
      <c r="G561" s="2" t="s">
        <v>196</v>
      </c>
      <c r="H561" s="6">
        <v>36</v>
      </c>
      <c r="I561" s="7">
        <v>1</v>
      </c>
      <c r="J561" s="6">
        <v>42</v>
      </c>
      <c r="K561" s="7">
        <v>-1</v>
      </c>
      <c r="L561" s="6">
        <v>11</v>
      </c>
      <c r="M561" s="7">
        <v>2</v>
      </c>
      <c r="N561" s="6">
        <f t="shared" si="36"/>
        <v>-6</v>
      </c>
      <c r="O561" s="7">
        <v>2</v>
      </c>
      <c r="P561" t="s">
        <v>842</v>
      </c>
      <c r="R561" s="7">
        <v>4</v>
      </c>
      <c r="U561" s="48"/>
      <c r="W561" s="6"/>
      <c r="X561" s="6"/>
      <c r="Y561" s="7"/>
      <c r="Z561" s="6"/>
      <c r="AA561" s="6"/>
      <c r="AB561" s="7"/>
      <c r="AC561" s="6"/>
      <c r="AD561" s="6"/>
      <c r="AE561" s="7"/>
      <c r="AF561" s="6"/>
      <c r="AG561" s="6"/>
      <c r="AH561" s="7"/>
      <c r="AI561" s="7"/>
      <c r="AJ561" s="7"/>
      <c r="AK561" s="7"/>
      <c r="AR561" s="6">
        <v>29</v>
      </c>
      <c r="AS561" s="6">
        <v>57</v>
      </c>
      <c r="AT561" s="7">
        <f>AR561-AS561</f>
        <v>-28</v>
      </c>
      <c r="AU561" s="4" t="s">
        <v>871</v>
      </c>
    </row>
    <row r="562" spans="2:47" x14ac:dyDescent="0.25">
      <c r="B562" t="s">
        <v>266</v>
      </c>
      <c r="C562" s="9" t="s">
        <v>572</v>
      </c>
      <c r="D562" s="39">
        <v>40882</v>
      </c>
      <c r="F562" t="s">
        <v>821</v>
      </c>
      <c r="G562" s="2" t="s">
        <v>196</v>
      </c>
      <c r="H562" s="6">
        <v>37</v>
      </c>
      <c r="I562" s="7">
        <v>1</v>
      </c>
      <c r="J562" s="6">
        <v>41</v>
      </c>
      <c r="K562" s="7">
        <v>-1</v>
      </c>
      <c r="L562" s="6">
        <v>10</v>
      </c>
      <c r="M562" s="7">
        <v>-1</v>
      </c>
      <c r="N562" s="6">
        <f t="shared" si="36"/>
        <v>-4</v>
      </c>
      <c r="O562" s="7">
        <v>2</v>
      </c>
      <c r="P562" t="s">
        <v>842</v>
      </c>
      <c r="R562" s="7">
        <v>5</v>
      </c>
      <c r="U562" s="48"/>
      <c r="W562" s="6"/>
      <c r="X562" s="6"/>
      <c r="Y562" s="7"/>
      <c r="Z562" s="6"/>
      <c r="AA562" s="6"/>
      <c r="AB562" s="7"/>
      <c r="AC562" s="6"/>
      <c r="AD562" s="6"/>
      <c r="AE562" s="7"/>
      <c r="AF562" s="6"/>
      <c r="AG562" s="6"/>
      <c r="AH562" s="7"/>
      <c r="AI562" s="7"/>
      <c r="AJ562" s="7"/>
      <c r="AK562" s="7"/>
      <c r="AR562" s="6">
        <v>29</v>
      </c>
      <c r="AS562" s="6">
        <v>56</v>
      </c>
      <c r="AT562" s="7">
        <f>AR562-AS562</f>
        <v>-27</v>
      </c>
      <c r="AU562" s="4" t="s">
        <v>871</v>
      </c>
    </row>
    <row r="563" spans="2:47" x14ac:dyDescent="0.25">
      <c r="B563" t="s">
        <v>266</v>
      </c>
      <c r="C563" s="9" t="s">
        <v>593</v>
      </c>
      <c r="D563" s="39">
        <v>40883</v>
      </c>
      <c r="F563" t="s">
        <v>821</v>
      </c>
      <c r="G563" s="2" t="s">
        <v>196</v>
      </c>
      <c r="H563" s="6">
        <v>35</v>
      </c>
      <c r="I563" s="7">
        <v>-2</v>
      </c>
      <c r="J563" s="6">
        <v>42</v>
      </c>
      <c r="K563" s="7">
        <v>1</v>
      </c>
      <c r="L563" s="6">
        <v>9</v>
      </c>
      <c r="M563" s="7">
        <v>-1</v>
      </c>
      <c r="N563" s="6">
        <f t="shared" si="36"/>
        <v>-7</v>
      </c>
      <c r="O563" s="7">
        <v>-3</v>
      </c>
      <c r="P563" t="s">
        <v>842</v>
      </c>
      <c r="R563" s="7">
        <v>6</v>
      </c>
      <c r="U563" s="48"/>
      <c r="W563" s="6"/>
      <c r="X563" s="6"/>
      <c r="Y563" s="7"/>
      <c r="Z563" s="6"/>
      <c r="AA563" s="6"/>
      <c r="AB563" s="7"/>
      <c r="AC563" s="6"/>
      <c r="AD563" s="6"/>
      <c r="AE563" s="7"/>
      <c r="AF563" s="6"/>
      <c r="AG563" s="6"/>
      <c r="AH563" s="7"/>
      <c r="AI563" s="7"/>
      <c r="AJ563" s="7"/>
      <c r="AK563" s="7"/>
      <c r="AM563" s="9" t="s">
        <v>959</v>
      </c>
      <c r="AN563" s="9" t="s">
        <v>642</v>
      </c>
      <c r="AO563" s="9" t="s">
        <v>636</v>
      </c>
      <c r="AR563" s="6">
        <v>28</v>
      </c>
      <c r="AS563" s="6">
        <v>57</v>
      </c>
      <c r="AT563" s="7">
        <f>AR563-AS563</f>
        <v>-29</v>
      </c>
      <c r="AU563" s="4" t="s">
        <v>871</v>
      </c>
    </row>
    <row r="564" spans="2:47" x14ac:dyDescent="0.25">
      <c r="B564" t="s">
        <v>266</v>
      </c>
      <c r="C564" s="9" t="s">
        <v>647</v>
      </c>
      <c r="D564" s="39">
        <v>40884</v>
      </c>
      <c r="F564" t="s">
        <v>821</v>
      </c>
      <c r="G564" s="2" t="s">
        <v>196</v>
      </c>
      <c r="H564" s="6">
        <v>36</v>
      </c>
      <c r="I564" s="7">
        <v>1</v>
      </c>
      <c r="J564" s="6">
        <v>41</v>
      </c>
      <c r="K564" s="7">
        <v>-1</v>
      </c>
      <c r="L564" s="6">
        <v>10</v>
      </c>
      <c r="M564" s="7">
        <v>1</v>
      </c>
      <c r="N564" s="6">
        <f t="shared" si="36"/>
        <v>-5</v>
      </c>
      <c r="O564" s="7">
        <v>2</v>
      </c>
      <c r="P564" t="s">
        <v>842</v>
      </c>
      <c r="R564" s="7">
        <v>5</v>
      </c>
      <c r="U564" s="48"/>
      <c r="W564" s="6"/>
      <c r="X564" s="6"/>
      <c r="Y564" s="7"/>
      <c r="Z564" s="6"/>
      <c r="AA564" s="6"/>
      <c r="AB564" s="7"/>
      <c r="AC564" s="6"/>
      <c r="AD564" s="6"/>
      <c r="AE564" s="7"/>
      <c r="AF564" s="6"/>
      <c r="AG564" s="6"/>
      <c r="AH564" s="7"/>
      <c r="AI564" s="7"/>
      <c r="AJ564" s="7"/>
      <c r="AK564" s="7"/>
      <c r="AR564" s="6">
        <v>27</v>
      </c>
      <c r="AS564" s="6">
        <v>56</v>
      </c>
      <c r="AT564" s="7">
        <f>AR564-AS564</f>
        <v>-29</v>
      </c>
      <c r="AU564" s="4" t="s">
        <v>871</v>
      </c>
    </row>
    <row r="565" spans="2:47" x14ac:dyDescent="0.25">
      <c r="B565" t="s">
        <v>266</v>
      </c>
      <c r="C565" s="9" t="s">
        <v>647</v>
      </c>
      <c r="D565" s="39">
        <v>40884</v>
      </c>
      <c r="E565">
        <v>11</v>
      </c>
      <c r="F565" t="s">
        <v>886</v>
      </c>
      <c r="G565" s="2" t="s">
        <v>984</v>
      </c>
      <c r="H565" s="6">
        <v>36</v>
      </c>
      <c r="I565" s="7">
        <v>1</v>
      </c>
      <c r="J565" s="6">
        <v>40</v>
      </c>
      <c r="K565" s="7">
        <v>1</v>
      </c>
      <c r="L565" s="6">
        <v>10</v>
      </c>
      <c r="M565" s="7">
        <v>-1</v>
      </c>
      <c r="N565" s="6">
        <f t="shared" si="36"/>
        <v>-4</v>
      </c>
      <c r="O565" s="7">
        <v>0</v>
      </c>
      <c r="P565" t="s">
        <v>842</v>
      </c>
      <c r="U565" s="48"/>
      <c r="W565" s="6">
        <v>27</v>
      </c>
      <c r="X565" s="6">
        <v>52</v>
      </c>
      <c r="Y565" s="7">
        <f>W565-X565</f>
        <v>-25</v>
      </c>
      <c r="Z565" s="6">
        <v>20</v>
      </c>
      <c r="AA565" s="6">
        <v>52</v>
      </c>
      <c r="AB565" s="7">
        <f>Z565-AA565</f>
        <v>-32</v>
      </c>
      <c r="AC565" s="6">
        <v>18</v>
      </c>
      <c r="AD565" s="6">
        <v>61</v>
      </c>
      <c r="AE565" s="7">
        <f>AC565-AD565</f>
        <v>-43</v>
      </c>
      <c r="AF565" s="6"/>
      <c r="AG565" s="6"/>
      <c r="AH565" s="7"/>
      <c r="AI565" s="7"/>
      <c r="AJ565" s="7"/>
      <c r="AK565" s="7"/>
      <c r="AL565" s="4" t="s">
        <v>952</v>
      </c>
      <c r="AR565" s="6"/>
      <c r="AS565" s="6"/>
      <c r="AT565" s="7"/>
    </row>
    <row r="566" spans="2:47" x14ac:dyDescent="0.25">
      <c r="B566" t="s">
        <v>266</v>
      </c>
      <c r="C566" s="9" t="s">
        <v>419</v>
      </c>
      <c r="D566" s="39">
        <v>40885</v>
      </c>
      <c r="E566">
        <v>11</v>
      </c>
      <c r="F566" t="s">
        <v>821</v>
      </c>
      <c r="G566" s="2" t="s">
        <v>192</v>
      </c>
      <c r="H566" s="6">
        <v>38</v>
      </c>
      <c r="I566" s="7">
        <v>2</v>
      </c>
      <c r="J566" s="6">
        <v>39</v>
      </c>
      <c r="K566" s="7">
        <v>-2</v>
      </c>
      <c r="L566" s="6">
        <v>11</v>
      </c>
      <c r="M566" s="7">
        <v>1</v>
      </c>
      <c r="N566" s="6">
        <f t="shared" si="36"/>
        <v>-1</v>
      </c>
      <c r="O566" s="7">
        <v>4</v>
      </c>
      <c r="P566" t="s">
        <v>842</v>
      </c>
      <c r="R566" s="7">
        <v>5</v>
      </c>
      <c r="U566" s="48"/>
      <c r="V566" s="7"/>
      <c r="W566" s="6">
        <v>42</v>
      </c>
      <c r="X566" s="6">
        <v>52</v>
      </c>
      <c r="Y566" s="7">
        <f>W566-X566</f>
        <v>-10</v>
      </c>
      <c r="Z566" s="6">
        <v>27</v>
      </c>
      <c r="AA566" s="6">
        <v>59</v>
      </c>
      <c r="AB566" s="7">
        <f>Z566-AA566</f>
        <v>-32</v>
      </c>
      <c r="AC566" s="6">
        <v>25</v>
      </c>
      <c r="AD566" s="6">
        <v>65</v>
      </c>
      <c r="AE566" s="7">
        <f>AC566-AD566</f>
        <v>-40</v>
      </c>
      <c r="AF566" s="6"/>
      <c r="AG566" s="6"/>
      <c r="AH566" s="7"/>
      <c r="AI566" s="7"/>
      <c r="AJ566" s="7"/>
      <c r="AK566" s="7"/>
      <c r="AL566" s="4" t="s">
        <v>930</v>
      </c>
      <c r="AR566" s="6">
        <v>30</v>
      </c>
      <c r="AS566" s="6">
        <v>54</v>
      </c>
      <c r="AT566" s="7">
        <f>AR566-AS566</f>
        <v>-24</v>
      </c>
      <c r="AU566" s="4" t="s">
        <v>871</v>
      </c>
    </row>
    <row r="567" spans="2:47" x14ac:dyDescent="0.25">
      <c r="B567" t="s">
        <v>266</v>
      </c>
      <c r="C567" s="9" t="s">
        <v>669</v>
      </c>
      <c r="D567" s="39">
        <v>40886</v>
      </c>
      <c r="E567">
        <v>11</v>
      </c>
      <c r="F567" t="s">
        <v>982</v>
      </c>
      <c r="G567" s="2" t="s">
        <v>124</v>
      </c>
      <c r="H567" s="6">
        <v>35</v>
      </c>
      <c r="I567" s="7">
        <v>3</v>
      </c>
      <c r="J567" s="6">
        <v>35</v>
      </c>
      <c r="K567" s="7">
        <v>1</v>
      </c>
      <c r="L567" s="6">
        <v>14</v>
      </c>
      <c r="M567" s="7">
        <v>2</v>
      </c>
      <c r="N567" s="6">
        <v>0</v>
      </c>
      <c r="O567" s="7">
        <v>2</v>
      </c>
      <c r="P567" t="s">
        <v>842</v>
      </c>
      <c r="Q567" t="s">
        <v>983</v>
      </c>
      <c r="U567" s="48"/>
      <c r="W567" s="6"/>
      <c r="X567" s="6"/>
      <c r="Z567" s="6"/>
      <c r="AA567" s="6"/>
      <c r="AC567" s="6"/>
      <c r="AD567" s="6"/>
      <c r="AE567" s="7"/>
      <c r="AF567" s="6"/>
      <c r="AG567" s="6"/>
      <c r="AR567" s="6"/>
      <c r="AS567" s="6"/>
      <c r="AT567" s="7"/>
    </row>
    <row r="568" spans="2:47" x14ac:dyDescent="0.25">
      <c r="B568" t="s">
        <v>266</v>
      </c>
      <c r="C568" s="9" t="s">
        <v>623</v>
      </c>
      <c r="D568" s="39">
        <v>40886</v>
      </c>
      <c r="E568">
        <v>14</v>
      </c>
      <c r="F568" t="s">
        <v>886</v>
      </c>
      <c r="G568" s="2" t="s">
        <v>96</v>
      </c>
      <c r="H568" s="6">
        <v>38</v>
      </c>
      <c r="I568" s="7">
        <v>1</v>
      </c>
      <c r="J568" s="6">
        <v>38</v>
      </c>
      <c r="K568" s="7">
        <v>-1</v>
      </c>
      <c r="L568" s="6">
        <v>12</v>
      </c>
      <c r="M568" s="7">
        <v>2</v>
      </c>
      <c r="N568" s="6">
        <v>0</v>
      </c>
      <c r="O568" s="7">
        <v>2</v>
      </c>
      <c r="P568" t="s">
        <v>639</v>
      </c>
      <c r="U568" s="48"/>
      <c r="W568" s="6"/>
      <c r="X568" s="6"/>
      <c r="Z568" s="6"/>
      <c r="AA568" s="6"/>
      <c r="AC568" s="6"/>
      <c r="AD568" s="6"/>
      <c r="AE568" s="7"/>
      <c r="AF568" s="6"/>
      <c r="AG568" s="6"/>
      <c r="AR568" s="6"/>
      <c r="AS568" s="6"/>
      <c r="AT568" s="7"/>
    </row>
    <row r="569" spans="2:47" x14ac:dyDescent="0.25">
      <c r="B569" t="s">
        <v>266</v>
      </c>
      <c r="C569" s="9" t="s">
        <v>655</v>
      </c>
      <c r="D569" s="39">
        <v>40887</v>
      </c>
      <c r="E569">
        <v>14</v>
      </c>
      <c r="F569" t="s">
        <v>577</v>
      </c>
      <c r="G569" s="2" t="s">
        <v>164</v>
      </c>
      <c r="H569" s="6">
        <v>41</v>
      </c>
      <c r="I569" s="7">
        <v>7</v>
      </c>
      <c r="J569" s="6">
        <v>39</v>
      </c>
      <c r="K569" s="7">
        <v>-2</v>
      </c>
      <c r="L569" s="6">
        <v>11</v>
      </c>
      <c r="M569" s="7">
        <v>-1</v>
      </c>
      <c r="N569" s="6">
        <v>2</v>
      </c>
      <c r="O569" s="7">
        <v>9</v>
      </c>
      <c r="P569" t="s">
        <v>639</v>
      </c>
      <c r="Q569" t="s">
        <v>840</v>
      </c>
      <c r="U569" s="48"/>
      <c r="W569" s="6">
        <v>43</v>
      </c>
      <c r="X569" s="6">
        <v>50</v>
      </c>
      <c r="Y569" s="7">
        <f>W569-X569</f>
        <v>-7</v>
      </c>
      <c r="Z569" s="6">
        <v>34</v>
      </c>
      <c r="AA569" s="6">
        <v>50</v>
      </c>
      <c r="AB569" s="7">
        <f>Z569-AA569</f>
        <v>-16</v>
      </c>
      <c r="AC569" s="6">
        <v>33</v>
      </c>
      <c r="AD569" s="6">
        <v>55</v>
      </c>
      <c r="AE569" s="7">
        <f>AC569-AD569</f>
        <v>-22</v>
      </c>
      <c r="AF569" s="6"/>
      <c r="AG569" s="6"/>
      <c r="AH569" s="7"/>
      <c r="AI569" s="7"/>
      <c r="AJ569" s="7"/>
      <c r="AK569" s="7"/>
      <c r="AL569" s="4" t="s">
        <v>936</v>
      </c>
      <c r="AR569" s="6">
        <v>36</v>
      </c>
      <c r="AS569" s="6">
        <v>56</v>
      </c>
      <c r="AT569" s="7">
        <f>AR569-AS569</f>
        <v>-20</v>
      </c>
      <c r="AU569" s="4" t="s">
        <v>937</v>
      </c>
    </row>
    <row r="570" spans="2:47" x14ac:dyDescent="0.25">
      <c r="B570" t="s">
        <v>266</v>
      </c>
      <c r="C570" s="9" t="s">
        <v>562</v>
      </c>
      <c r="D570" s="39">
        <v>40888</v>
      </c>
      <c r="F570" t="s">
        <v>821</v>
      </c>
      <c r="G570" s="2" t="s">
        <v>196</v>
      </c>
      <c r="H570" s="6">
        <v>39</v>
      </c>
      <c r="I570" s="7">
        <v>1</v>
      </c>
      <c r="J570" s="6">
        <v>40</v>
      </c>
      <c r="K570" s="7">
        <v>1</v>
      </c>
      <c r="L570" s="6">
        <v>10</v>
      </c>
      <c r="M570" s="7">
        <v>-1</v>
      </c>
      <c r="N570" s="6">
        <f t="shared" si="36"/>
        <v>-1</v>
      </c>
      <c r="O570" s="7">
        <v>0</v>
      </c>
      <c r="P570" t="s">
        <v>842</v>
      </c>
      <c r="R570" s="7">
        <v>4</v>
      </c>
      <c r="U570" s="48"/>
      <c r="W570" s="6"/>
      <c r="X570" s="6"/>
      <c r="Y570" s="7"/>
      <c r="Z570" s="6"/>
      <c r="AA570" s="6"/>
      <c r="AB570" s="7"/>
      <c r="AC570" s="6"/>
      <c r="AD570" s="6"/>
      <c r="AE570" s="7"/>
      <c r="AF570" s="6"/>
      <c r="AG570" s="6"/>
      <c r="AH570" s="7"/>
      <c r="AI570" s="7"/>
      <c r="AJ570" s="7"/>
      <c r="AK570" s="7"/>
      <c r="AR570" s="6">
        <v>32</v>
      </c>
      <c r="AS570" s="6">
        <v>51</v>
      </c>
      <c r="AT570" s="7">
        <f>AR570-AS570</f>
        <v>-19</v>
      </c>
      <c r="AU570" s="4" t="s">
        <v>871</v>
      </c>
    </row>
    <row r="571" spans="2:47" x14ac:dyDescent="0.25">
      <c r="B571" t="s">
        <v>266</v>
      </c>
      <c r="C571" s="9" t="s">
        <v>340</v>
      </c>
      <c r="D571" s="39">
        <v>40889</v>
      </c>
      <c r="F571" t="s">
        <v>821</v>
      </c>
      <c r="G571" s="2" t="s">
        <v>196</v>
      </c>
      <c r="H571" s="6">
        <v>41</v>
      </c>
      <c r="I571" s="7">
        <v>2</v>
      </c>
      <c r="J571" s="6">
        <v>39</v>
      </c>
      <c r="K571" s="7">
        <v>-1</v>
      </c>
      <c r="L571" s="6">
        <v>10</v>
      </c>
      <c r="M571" s="7">
        <v>0</v>
      </c>
      <c r="N571" s="6">
        <f t="shared" si="36"/>
        <v>2</v>
      </c>
      <c r="O571" s="7">
        <v>3</v>
      </c>
      <c r="P571" t="s">
        <v>842</v>
      </c>
      <c r="R571" s="7">
        <v>3</v>
      </c>
      <c r="U571" s="48"/>
      <c r="W571" s="6"/>
      <c r="X571" s="6"/>
      <c r="Y571" s="7"/>
      <c r="Z571" s="6"/>
      <c r="AA571" s="6"/>
      <c r="AB571" s="7"/>
      <c r="AC571" s="6"/>
      <c r="AD571" s="6"/>
      <c r="AE571" s="7"/>
      <c r="AF571" s="6"/>
      <c r="AG571" s="6"/>
      <c r="AH571" s="7"/>
      <c r="AI571" s="7"/>
      <c r="AJ571" s="7"/>
      <c r="AK571" s="7"/>
      <c r="AR571" s="6">
        <v>34</v>
      </c>
      <c r="AS571" s="6">
        <v>50</v>
      </c>
      <c r="AT571" s="7">
        <f>AR571-AS571</f>
        <v>-16</v>
      </c>
      <c r="AU571" s="4" t="s">
        <v>871</v>
      </c>
    </row>
    <row r="572" spans="2:47" x14ac:dyDescent="0.25">
      <c r="B572" t="s">
        <v>266</v>
      </c>
      <c r="C572" s="9" t="s">
        <v>594</v>
      </c>
      <c r="D572" s="39">
        <v>40890</v>
      </c>
      <c r="F572" t="s">
        <v>821</v>
      </c>
      <c r="G572" s="2" t="s">
        <v>196</v>
      </c>
      <c r="H572" s="6">
        <v>40</v>
      </c>
      <c r="I572" s="7">
        <v>-1</v>
      </c>
      <c r="J572" s="6">
        <v>38</v>
      </c>
      <c r="K572" s="7">
        <v>-1</v>
      </c>
      <c r="L572" s="6">
        <v>10</v>
      </c>
      <c r="M572" s="7">
        <v>0</v>
      </c>
      <c r="N572" s="6">
        <f t="shared" si="36"/>
        <v>2</v>
      </c>
      <c r="O572" s="7">
        <v>0</v>
      </c>
      <c r="P572" t="s">
        <v>842</v>
      </c>
      <c r="R572" s="7">
        <v>5</v>
      </c>
      <c r="U572" s="48"/>
      <c r="W572" s="6"/>
      <c r="X572" s="6"/>
      <c r="Y572" s="7"/>
      <c r="Z572" s="6"/>
      <c r="AA572" s="6"/>
      <c r="AB572" s="7"/>
      <c r="AC572" s="6"/>
      <c r="AD572" s="6"/>
      <c r="AE572" s="7"/>
      <c r="AF572" s="6"/>
      <c r="AG572" s="6"/>
      <c r="AH572" s="7"/>
      <c r="AI572" s="7"/>
      <c r="AJ572" s="7"/>
      <c r="AK572" s="7"/>
      <c r="AR572" s="6">
        <v>34</v>
      </c>
      <c r="AS572" s="6">
        <v>52</v>
      </c>
      <c r="AT572" s="7">
        <f>AR572-AS572</f>
        <v>-18</v>
      </c>
      <c r="AU572" s="4" t="s">
        <v>871</v>
      </c>
    </row>
    <row r="573" spans="2:47" x14ac:dyDescent="0.25">
      <c r="B573" t="s">
        <v>266</v>
      </c>
      <c r="C573" s="9" t="s">
        <v>692</v>
      </c>
      <c r="D573" s="39">
        <v>40891</v>
      </c>
      <c r="F573" t="s">
        <v>821</v>
      </c>
      <c r="G573" s="2" t="s">
        <v>196</v>
      </c>
      <c r="H573" s="6">
        <v>41</v>
      </c>
      <c r="I573" s="7">
        <v>1</v>
      </c>
      <c r="J573" s="6">
        <v>40</v>
      </c>
      <c r="K573" s="7">
        <v>2</v>
      </c>
      <c r="L573" s="6">
        <v>10</v>
      </c>
      <c r="M573" s="7">
        <v>0</v>
      </c>
      <c r="N573" s="6">
        <f t="shared" si="36"/>
        <v>1</v>
      </c>
      <c r="O573" s="7">
        <v>-1</v>
      </c>
      <c r="P573" t="s">
        <v>842</v>
      </c>
      <c r="R573" s="7">
        <v>4</v>
      </c>
      <c r="U573" s="48"/>
      <c r="W573" s="6"/>
      <c r="X573" s="6"/>
      <c r="Y573" s="7"/>
      <c r="Z573" s="6"/>
      <c r="AA573" s="6"/>
      <c r="AB573" s="7"/>
      <c r="AC573" s="6"/>
      <c r="AD573" s="6"/>
      <c r="AE573" s="7"/>
      <c r="AF573" s="6"/>
      <c r="AG573" s="6"/>
      <c r="AH573" s="7"/>
      <c r="AI573" s="7"/>
      <c r="AJ573" s="7"/>
      <c r="AK573" s="7"/>
      <c r="AR573" s="6">
        <v>34</v>
      </c>
      <c r="AS573" s="6">
        <v>51</v>
      </c>
      <c r="AT573" s="7">
        <f>AR573-AS573</f>
        <v>-17</v>
      </c>
      <c r="AU573" s="4" t="s">
        <v>871</v>
      </c>
    </row>
    <row r="574" spans="2:47" x14ac:dyDescent="0.25">
      <c r="B574" t="s">
        <v>266</v>
      </c>
      <c r="C574" s="9" t="s">
        <v>692</v>
      </c>
      <c r="D574" s="39">
        <v>40891</v>
      </c>
      <c r="E574">
        <v>18</v>
      </c>
      <c r="F574" t="s">
        <v>678</v>
      </c>
      <c r="G574" s="2" t="s">
        <v>194</v>
      </c>
      <c r="H574" s="6">
        <v>40</v>
      </c>
      <c r="I574" s="7">
        <v>2</v>
      </c>
      <c r="J574" s="6">
        <v>34</v>
      </c>
      <c r="K574" s="7">
        <v>-2</v>
      </c>
      <c r="L574" s="6">
        <v>14</v>
      </c>
      <c r="M574" s="7">
        <v>0</v>
      </c>
      <c r="N574" s="6">
        <v>6</v>
      </c>
      <c r="O574" s="7">
        <v>4</v>
      </c>
      <c r="P574" t="s">
        <v>639</v>
      </c>
      <c r="U574" s="48"/>
      <c r="W574" s="6"/>
      <c r="X574" s="6"/>
      <c r="Y574" s="7"/>
      <c r="Z574" s="6"/>
      <c r="AA574" s="6"/>
      <c r="AB574" s="7"/>
      <c r="AC574" s="6"/>
      <c r="AD574" s="6"/>
      <c r="AE574" s="7"/>
      <c r="AF574" s="6"/>
      <c r="AG574" s="6"/>
      <c r="AH574" s="7"/>
      <c r="AI574" s="7"/>
      <c r="AJ574" s="7"/>
      <c r="AK574" s="7"/>
      <c r="AR574" s="6"/>
      <c r="AS574" s="6"/>
      <c r="AT574" s="7"/>
    </row>
    <row r="575" spans="2:47" x14ac:dyDescent="0.25">
      <c r="B575" t="s">
        <v>266</v>
      </c>
      <c r="C575" s="9" t="s">
        <v>624</v>
      </c>
      <c r="D575" s="39">
        <v>40892</v>
      </c>
      <c r="E575">
        <v>18</v>
      </c>
      <c r="F575" t="s">
        <v>821</v>
      </c>
      <c r="G575" s="2" t="s">
        <v>192</v>
      </c>
      <c r="H575" s="6">
        <v>39</v>
      </c>
      <c r="I575" s="7">
        <v>-2</v>
      </c>
      <c r="J575" s="6">
        <v>42</v>
      </c>
      <c r="K575" s="7">
        <v>2</v>
      </c>
      <c r="L575" s="6">
        <v>9</v>
      </c>
      <c r="M575" s="7">
        <v>-1</v>
      </c>
      <c r="N575" s="6">
        <f t="shared" si="36"/>
        <v>-3</v>
      </c>
      <c r="O575" s="7">
        <v>-4</v>
      </c>
      <c r="P575" t="s">
        <v>842</v>
      </c>
      <c r="R575" s="7">
        <v>4</v>
      </c>
      <c r="U575" s="48"/>
      <c r="V575" s="7"/>
      <c r="W575" s="6">
        <v>44</v>
      </c>
      <c r="X575" s="6">
        <v>50</v>
      </c>
      <c r="Y575" s="7">
        <f>W575-X575</f>
        <v>-6</v>
      </c>
      <c r="Z575" s="6">
        <v>28</v>
      </c>
      <c r="AA575" s="6">
        <v>59</v>
      </c>
      <c r="AB575" s="7">
        <f>Z575-AA575</f>
        <v>-31</v>
      </c>
      <c r="AC575" s="6">
        <v>18</v>
      </c>
      <c r="AD575" s="6">
        <v>73</v>
      </c>
      <c r="AE575" s="7">
        <f>AC575-AD575</f>
        <v>-55</v>
      </c>
      <c r="AF575" s="6"/>
      <c r="AG575" s="6"/>
      <c r="AH575" s="7"/>
      <c r="AI575" s="7"/>
      <c r="AJ575" s="7"/>
      <c r="AK575" s="7"/>
      <c r="AL575" s="4" t="s">
        <v>930</v>
      </c>
      <c r="AR575" s="6">
        <v>32</v>
      </c>
      <c r="AS575" s="6">
        <v>53</v>
      </c>
      <c r="AT575" s="7">
        <f>AR575-AS575</f>
        <v>-21</v>
      </c>
      <c r="AU575" s="4" t="s">
        <v>871</v>
      </c>
    </row>
    <row r="576" spans="2:47" x14ac:dyDescent="0.25">
      <c r="B576" t="s">
        <v>266</v>
      </c>
      <c r="C576" s="9" t="s">
        <v>455</v>
      </c>
      <c r="D576" s="39">
        <v>40893</v>
      </c>
      <c r="E576">
        <v>20</v>
      </c>
      <c r="F576" t="s">
        <v>963</v>
      </c>
      <c r="G576" s="2"/>
      <c r="H576" s="6">
        <v>35</v>
      </c>
      <c r="I576" s="7">
        <v>-1</v>
      </c>
      <c r="J576" s="6">
        <v>38</v>
      </c>
      <c r="K576" s="7">
        <v>-1</v>
      </c>
      <c r="L576" s="6">
        <v>11</v>
      </c>
      <c r="M576" s="7">
        <v>2</v>
      </c>
      <c r="N576" s="6">
        <f>H576-J576</f>
        <v>-3</v>
      </c>
      <c r="O576" s="7">
        <v>0</v>
      </c>
      <c r="P576" t="s">
        <v>842</v>
      </c>
      <c r="U576" s="48"/>
      <c r="W576" s="6">
        <v>43</v>
      </c>
      <c r="X576" s="6">
        <v>57</v>
      </c>
      <c r="Y576" s="7">
        <f>W576-X576</f>
        <v>-14</v>
      </c>
      <c r="Z576" s="6">
        <v>28</v>
      </c>
      <c r="AA576" s="6">
        <v>73</v>
      </c>
      <c r="AB576" s="7">
        <f>Z576-AA576</f>
        <v>-45</v>
      </c>
      <c r="AC576" s="6"/>
      <c r="AD576" s="6"/>
      <c r="AE576" s="7"/>
      <c r="AF576" s="6"/>
      <c r="AG576" s="6"/>
      <c r="AL576" s="4" t="s">
        <v>981</v>
      </c>
      <c r="AR576" s="6"/>
      <c r="AS576" s="6"/>
    </row>
    <row r="577" spans="1:47" x14ac:dyDescent="0.25">
      <c r="B577" t="s">
        <v>266</v>
      </c>
      <c r="C577" s="9" t="s">
        <v>538</v>
      </c>
      <c r="D577" s="39">
        <v>40893</v>
      </c>
      <c r="E577">
        <v>20</v>
      </c>
      <c r="F577" t="s">
        <v>830</v>
      </c>
      <c r="G577" s="2" t="s">
        <v>224</v>
      </c>
      <c r="H577" s="6">
        <v>35</v>
      </c>
      <c r="I577" s="7">
        <v>2</v>
      </c>
      <c r="J577" s="6">
        <v>39</v>
      </c>
      <c r="K577" s="7">
        <v>-2</v>
      </c>
      <c r="L577" s="6">
        <v>12</v>
      </c>
      <c r="M577" s="7">
        <v>-1</v>
      </c>
      <c r="N577" s="6">
        <v>-4</v>
      </c>
      <c r="O577" s="7">
        <v>4</v>
      </c>
      <c r="P577" t="s">
        <v>639</v>
      </c>
      <c r="U577" s="48"/>
      <c r="Z577" s="6"/>
      <c r="AA577" s="6"/>
      <c r="AE577" s="7"/>
      <c r="AF577" s="6"/>
      <c r="AG577" s="6"/>
      <c r="AR577" s="6"/>
      <c r="AS577" s="6"/>
    </row>
    <row r="578" spans="1:47" x14ac:dyDescent="0.25">
      <c r="B578" t="s">
        <v>266</v>
      </c>
      <c r="C578" s="9" t="s">
        <v>985</v>
      </c>
      <c r="D578" s="39">
        <v>40894</v>
      </c>
      <c r="F578" t="s">
        <v>903</v>
      </c>
      <c r="G578" s="2"/>
      <c r="H578" s="6">
        <v>37</v>
      </c>
      <c r="I578" s="7">
        <v>3</v>
      </c>
      <c r="J578" s="6">
        <v>37</v>
      </c>
      <c r="K578" s="7">
        <v>-1</v>
      </c>
      <c r="L578" s="6">
        <v>12</v>
      </c>
      <c r="M578" s="7">
        <v>2</v>
      </c>
      <c r="N578" s="6">
        <v>0</v>
      </c>
      <c r="O578" s="7">
        <v>4</v>
      </c>
      <c r="P578" t="s">
        <v>842</v>
      </c>
      <c r="U578" s="48"/>
      <c r="W578" s="6"/>
      <c r="X578" s="6"/>
      <c r="Z578" s="6"/>
      <c r="AA578" s="6"/>
      <c r="AC578" s="6"/>
      <c r="AD578" s="6"/>
      <c r="AE578" s="7"/>
      <c r="AF578" s="6"/>
      <c r="AG578" s="6"/>
      <c r="AR578" s="6"/>
      <c r="AS578" s="6"/>
    </row>
    <row r="579" spans="1:47" x14ac:dyDescent="0.25">
      <c r="B579" t="s">
        <v>266</v>
      </c>
      <c r="C579" s="9" t="s">
        <v>564</v>
      </c>
      <c r="D579" s="39">
        <v>40895</v>
      </c>
      <c r="F579" t="s">
        <v>821</v>
      </c>
      <c r="G579" s="2" t="s">
        <v>196</v>
      </c>
      <c r="H579" s="6">
        <v>38</v>
      </c>
      <c r="I579" s="7">
        <v>-1</v>
      </c>
      <c r="J579" s="6">
        <v>42</v>
      </c>
      <c r="K579" s="7">
        <v>0</v>
      </c>
      <c r="L579" s="6">
        <v>9</v>
      </c>
      <c r="M579" s="7">
        <v>0</v>
      </c>
      <c r="N579" s="6">
        <v>-4</v>
      </c>
      <c r="O579" s="7">
        <v>-1</v>
      </c>
      <c r="P579" t="s">
        <v>842</v>
      </c>
      <c r="R579" s="7">
        <v>3</v>
      </c>
      <c r="U579" s="48"/>
      <c r="W579" s="6"/>
      <c r="X579" s="6"/>
      <c r="Z579" s="6"/>
      <c r="AA579" s="6"/>
      <c r="AC579" s="6"/>
      <c r="AD579" s="6"/>
      <c r="AE579" s="7"/>
      <c r="AF579" s="6"/>
      <c r="AG579" s="6"/>
      <c r="AR579" s="6">
        <v>32</v>
      </c>
      <c r="AS579" s="6">
        <v>55</v>
      </c>
      <c r="AT579" s="7">
        <f>AR579-AS579</f>
        <v>-23</v>
      </c>
      <c r="AU579" s="4" t="s">
        <v>871</v>
      </c>
    </row>
    <row r="580" spans="1:47" x14ac:dyDescent="0.25">
      <c r="B580" t="s">
        <v>266</v>
      </c>
      <c r="C580" s="9" t="s">
        <v>641</v>
      </c>
      <c r="D580" s="39">
        <v>40896</v>
      </c>
      <c r="F580" t="s">
        <v>821</v>
      </c>
      <c r="G580" s="2" t="s">
        <v>196</v>
      </c>
      <c r="H580" s="6">
        <v>39</v>
      </c>
      <c r="I580" s="7">
        <v>1</v>
      </c>
      <c r="J580" s="6">
        <v>40</v>
      </c>
      <c r="K580" s="7">
        <v>-2</v>
      </c>
      <c r="L580" s="6">
        <v>10</v>
      </c>
      <c r="M580" s="7">
        <v>1</v>
      </c>
      <c r="N580" s="6">
        <v>-1</v>
      </c>
      <c r="O580" s="7">
        <v>3</v>
      </c>
      <c r="P580" t="s">
        <v>842</v>
      </c>
      <c r="R580" s="7">
        <v>4</v>
      </c>
      <c r="U580" s="48"/>
      <c r="W580" s="6"/>
      <c r="X580" s="6"/>
      <c r="Z580" s="6"/>
      <c r="AA580" s="6"/>
      <c r="AC580" s="6"/>
      <c r="AD580" s="6"/>
      <c r="AE580" s="7"/>
      <c r="AF580" s="6"/>
      <c r="AG580" s="6"/>
      <c r="AR580" s="6">
        <v>32</v>
      </c>
      <c r="AS580" s="6">
        <v>52</v>
      </c>
      <c r="AT580" s="7">
        <f>AR580-AS580</f>
        <v>-20</v>
      </c>
      <c r="AU580" s="4" t="s">
        <v>871</v>
      </c>
    </row>
    <row r="581" spans="1:47" x14ac:dyDescent="0.25">
      <c r="B581" t="s">
        <v>266</v>
      </c>
      <c r="C581" s="9" t="s">
        <v>598</v>
      </c>
      <c r="D581" s="39">
        <v>40897</v>
      </c>
      <c r="E581">
        <v>26</v>
      </c>
      <c r="F581" t="s">
        <v>678</v>
      </c>
      <c r="G581" s="2" t="s">
        <v>82</v>
      </c>
      <c r="H581" s="6">
        <v>37</v>
      </c>
      <c r="I581" s="7">
        <v>-3</v>
      </c>
      <c r="J581" s="6">
        <v>36</v>
      </c>
      <c r="K581" s="7">
        <v>2</v>
      </c>
      <c r="L581" s="6">
        <v>15</v>
      </c>
      <c r="M581" s="7">
        <v>1</v>
      </c>
      <c r="N581" s="6">
        <v>1</v>
      </c>
      <c r="O581" s="7">
        <v>-5</v>
      </c>
      <c r="P581" t="s">
        <v>639</v>
      </c>
      <c r="U581" s="48"/>
      <c r="W581" s="6">
        <v>48</v>
      </c>
      <c r="X581" s="6">
        <v>43</v>
      </c>
      <c r="Y581" s="7">
        <f>W581-X581</f>
        <v>5</v>
      </c>
      <c r="Z581" s="6">
        <v>32</v>
      </c>
      <c r="AA581" s="6">
        <v>49</v>
      </c>
      <c r="AB581" s="7">
        <f>Z581-AA581</f>
        <v>-17</v>
      </c>
      <c r="AC581" s="6">
        <v>33</v>
      </c>
      <c r="AD581" s="6">
        <v>52</v>
      </c>
      <c r="AE581" s="7">
        <f>AC581-AD581</f>
        <v>-19</v>
      </c>
      <c r="AF581" s="6"/>
      <c r="AG581" s="6"/>
      <c r="AH581" s="7"/>
      <c r="AI581" s="7"/>
      <c r="AJ581" s="7"/>
      <c r="AK581" s="7"/>
      <c r="AL581" s="4" t="s">
        <v>964</v>
      </c>
      <c r="AR581" s="6">
        <v>39</v>
      </c>
      <c r="AS581" s="6">
        <v>47</v>
      </c>
      <c r="AT581" s="7">
        <f>AR581-AS581</f>
        <v>-8</v>
      </c>
      <c r="AU581" s="4" t="s">
        <v>964</v>
      </c>
    </row>
    <row r="582" spans="1:47" x14ac:dyDescent="0.25">
      <c r="B582" t="s">
        <v>266</v>
      </c>
      <c r="C582" s="9" t="s">
        <v>598</v>
      </c>
      <c r="D582" s="39">
        <v>40897</v>
      </c>
      <c r="F582" t="s">
        <v>821</v>
      </c>
      <c r="G582" s="2" t="s">
        <v>196</v>
      </c>
      <c r="H582" s="6">
        <v>40</v>
      </c>
      <c r="I582" s="7">
        <v>1</v>
      </c>
      <c r="J582" s="6">
        <v>40</v>
      </c>
      <c r="K582" s="7">
        <v>0</v>
      </c>
      <c r="L582" s="6">
        <v>10</v>
      </c>
      <c r="M582" s="7">
        <v>0</v>
      </c>
      <c r="N582" s="6">
        <v>0</v>
      </c>
      <c r="O582" s="7">
        <v>1</v>
      </c>
      <c r="P582" t="s">
        <v>842</v>
      </c>
      <c r="R582" s="7">
        <v>4</v>
      </c>
      <c r="U582" s="48"/>
      <c r="W582" s="6"/>
      <c r="X582" s="6"/>
      <c r="Z582" s="6"/>
      <c r="AA582" s="6"/>
      <c r="AC582" s="6"/>
      <c r="AD582" s="6"/>
      <c r="AE582" s="7"/>
      <c r="AF582" s="6"/>
      <c r="AG582" s="6"/>
      <c r="AM582" s="9" t="s">
        <v>948</v>
      </c>
      <c r="AN582" s="9" t="s">
        <v>320</v>
      </c>
      <c r="AO582" s="9" t="s">
        <v>636</v>
      </c>
      <c r="AR582" s="6">
        <v>31</v>
      </c>
      <c r="AS582" s="6">
        <v>53</v>
      </c>
      <c r="AT582" s="7">
        <f t="shared" ref="AT582:AT610" si="37">AR582-AS582</f>
        <v>-22</v>
      </c>
      <c r="AU582" s="4" t="s">
        <v>871</v>
      </c>
    </row>
    <row r="583" spans="1:47" x14ac:dyDescent="0.25">
      <c r="B583" t="s">
        <v>266</v>
      </c>
      <c r="C583" s="9" t="s">
        <v>434</v>
      </c>
      <c r="D583" s="39">
        <v>40898</v>
      </c>
      <c r="F583" t="s">
        <v>821</v>
      </c>
      <c r="G583" s="2" t="s">
        <v>196</v>
      </c>
      <c r="H583" s="6">
        <v>40</v>
      </c>
      <c r="I583" s="7">
        <v>0</v>
      </c>
      <c r="J583" s="6">
        <v>40</v>
      </c>
      <c r="K583" s="7">
        <v>0</v>
      </c>
      <c r="L583" s="6">
        <v>9</v>
      </c>
      <c r="M583" s="7">
        <v>-1</v>
      </c>
      <c r="N583" s="6">
        <v>0</v>
      </c>
      <c r="O583" s="7">
        <v>0</v>
      </c>
      <c r="P583" t="s">
        <v>842</v>
      </c>
      <c r="R583" s="7">
        <v>4</v>
      </c>
      <c r="U583" s="48"/>
      <c r="W583" s="6"/>
      <c r="X583" s="6"/>
      <c r="Z583" s="6"/>
      <c r="AA583" s="6"/>
      <c r="AC583" s="6"/>
      <c r="AD583" s="6"/>
      <c r="AE583" s="7"/>
      <c r="AF583" s="6"/>
      <c r="AG583" s="6"/>
      <c r="AR583" s="6">
        <v>31</v>
      </c>
      <c r="AS583" s="6">
        <v>54</v>
      </c>
      <c r="AT583" s="7">
        <f t="shared" si="37"/>
        <v>-23</v>
      </c>
      <c r="AU583" s="4" t="s">
        <v>871</v>
      </c>
    </row>
    <row r="584" spans="1:47" x14ac:dyDescent="0.25">
      <c r="A584" s="1">
        <v>2012</v>
      </c>
      <c r="B584" t="s">
        <v>267</v>
      </c>
      <c r="C584" s="9" t="s">
        <v>571</v>
      </c>
      <c r="D584" s="39">
        <v>40910</v>
      </c>
      <c r="F584" t="s">
        <v>821</v>
      </c>
      <c r="G584" s="2" t="s">
        <v>196</v>
      </c>
      <c r="H584" s="6">
        <v>39</v>
      </c>
      <c r="I584" s="7">
        <v>-1</v>
      </c>
      <c r="J584" s="6">
        <v>41</v>
      </c>
      <c r="K584" s="7">
        <v>1</v>
      </c>
      <c r="L584" s="6">
        <v>9</v>
      </c>
      <c r="M584" s="7">
        <v>0</v>
      </c>
      <c r="N584" s="6">
        <v>-2</v>
      </c>
      <c r="O584" s="7">
        <v>-2</v>
      </c>
      <c r="P584" t="s">
        <v>842</v>
      </c>
      <c r="R584" s="7">
        <v>4</v>
      </c>
      <c r="U584" s="48"/>
      <c r="W584" s="6"/>
      <c r="X584" s="6"/>
      <c r="Z584" s="6"/>
      <c r="AA584" s="6"/>
      <c r="AC584" s="6"/>
      <c r="AD584" s="6"/>
      <c r="AE584" s="7"/>
      <c r="AF584" s="6"/>
      <c r="AG584" s="6"/>
      <c r="AR584" s="6">
        <v>32</v>
      </c>
      <c r="AS584" s="6">
        <v>50</v>
      </c>
      <c r="AT584" s="7">
        <f t="shared" si="37"/>
        <v>-18</v>
      </c>
      <c r="AU584" s="4" t="s">
        <v>871</v>
      </c>
    </row>
    <row r="585" spans="1:47" x14ac:dyDescent="0.25">
      <c r="B585" t="s">
        <v>267</v>
      </c>
      <c r="C585" s="9" t="s">
        <v>589</v>
      </c>
      <c r="D585" s="39">
        <v>40911</v>
      </c>
      <c r="F585" t="s">
        <v>821</v>
      </c>
      <c r="G585" s="2" t="s">
        <v>196</v>
      </c>
      <c r="H585" s="6">
        <v>38</v>
      </c>
      <c r="I585" s="7">
        <v>-1</v>
      </c>
      <c r="J585" s="6">
        <v>42</v>
      </c>
      <c r="K585" s="7">
        <v>1</v>
      </c>
      <c r="L585" s="6">
        <v>10</v>
      </c>
      <c r="M585" s="7">
        <v>1</v>
      </c>
      <c r="N585" s="6">
        <v>-4</v>
      </c>
      <c r="O585" s="7">
        <v>-2</v>
      </c>
      <c r="P585" t="s">
        <v>842</v>
      </c>
      <c r="R585" s="7">
        <v>5</v>
      </c>
      <c r="U585" s="48"/>
      <c r="W585" s="6"/>
      <c r="X585" s="6"/>
      <c r="Z585" s="6"/>
      <c r="AA585" s="6"/>
      <c r="AC585" s="6"/>
      <c r="AD585" s="6"/>
      <c r="AE585" s="7"/>
      <c r="AF585" s="6"/>
      <c r="AG585" s="6"/>
      <c r="AR585" s="6">
        <v>32</v>
      </c>
      <c r="AS585" s="6">
        <v>53</v>
      </c>
      <c r="AT585" s="7">
        <f t="shared" si="37"/>
        <v>-21</v>
      </c>
      <c r="AU585" s="4" t="s">
        <v>871</v>
      </c>
    </row>
    <row r="586" spans="1:47" x14ac:dyDescent="0.25">
      <c r="B586" t="s">
        <v>267</v>
      </c>
      <c r="C586" s="9" t="s">
        <v>584</v>
      </c>
      <c r="D586" s="39">
        <v>40911</v>
      </c>
      <c r="E586">
        <v>11</v>
      </c>
      <c r="F586" t="s">
        <v>903</v>
      </c>
      <c r="G586" s="2"/>
      <c r="H586" s="6">
        <v>36</v>
      </c>
      <c r="I586" s="7">
        <v>-1</v>
      </c>
      <c r="J586" s="6">
        <v>37</v>
      </c>
      <c r="K586" s="7">
        <v>0</v>
      </c>
      <c r="L586" s="6">
        <v>9</v>
      </c>
      <c r="M586" s="7">
        <v>-3</v>
      </c>
      <c r="N586" s="6">
        <v>-1</v>
      </c>
      <c r="O586" s="7">
        <v>-1</v>
      </c>
      <c r="P586" s="3" t="s">
        <v>842</v>
      </c>
      <c r="U586" s="48"/>
      <c r="W586" s="6"/>
      <c r="X586" s="6"/>
      <c r="Z586" s="6"/>
      <c r="AA586" s="6"/>
      <c r="AC586" s="6"/>
      <c r="AD586" s="6"/>
      <c r="AE586" s="7"/>
      <c r="AF586" s="6"/>
      <c r="AG586" s="6"/>
      <c r="AR586" s="6"/>
      <c r="AS586" s="6"/>
    </row>
    <row r="587" spans="1:47" x14ac:dyDescent="0.25">
      <c r="B587" t="s">
        <v>267</v>
      </c>
      <c r="C587" s="9" t="s">
        <v>694</v>
      </c>
      <c r="D587" s="39">
        <v>40912</v>
      </c>
      <c r="F587" t="s">
        <v>821</v>
      </c>
      <c r="G587" s="2" t="s">
        <v>196</v>
      </c>
      <c r="H587" s="6">
        <v>39</v>
      </c>
      <c r="I587" s="7">
        <v>1</v>
      </c>
      <c r="J587" s="6">
        <v>41</v>
      </c>
      <c r="K587" s="7">
        <v>-1</v>
      </c>
      <c r="L587" s="6">
        <v>11</v>
      </c>
      <c r="M587" s="7">
        <v>1</v>
      </c>
      <c r="N587" s="6">
        <v>-2</v>
      </c>
      <c r="O587" s="7">
        <v>2</v>
      </c>
      <c r="P587" t="s">
        <v>842</v>
      </c>
      <c r="R587" s="7">
        <v>3</v>
      </c>
      <c r="U587" s="48"/>
      <c r="W587" s="6"/>
      <c r="X587" s="6"/>
      <c r="Z587" s="6"/>
      <c r="AA587" s="6"/>
      <c r="AC587" s="6"/>
      <c r="AD587" s="6"/>
      <c r="AE587" s="7"/>
      <c r="AF587" s="6"/>
      <c r="AG587" s="6"/>
      <c r="AR587" s="6">
        <v>33</v>
      </c>
      <c r="AS587" s="6">
        <v>52</v>
      </c>
      <c r="AT587" s="7">
        <f t="shared" si="37"/>
        <v>-19</v>
      </c>
      <c r="AU587" s="4" t="s">
        <v>871</v>
      </c>
    </row>
    <row r="588" spans="1:47" x14ac:dyDescent="0.25">
      <c r="B588" t="s">
        <v>267</v>
      </c>
      <c r="C588" s="9" t="s">
        <v>572</v>
      </c>
      <c r="D588" s="39">
        <v>40913</v>
      </c>
      <c r="E588">
        <v>8</v>
      </c>
      <c r="F588" t="s">
        <v>821</v>
      </c>
      <c r="G588" s="2" t="s">
        <v>192</v>
      </c>
      <c r="H588" s="6">
        <v>38</v>
      </c>
      <c r="I588" s="7">
        <v>-1</v>
      </c>
      <c r="J588" s="6">
        <v>40</v>
      </c>
      <c r="K588" s="7">
        <v>-1</v>
      </c>
      <c r="L588" s="6">
        <v>10</v>
      </c>
      <c r="M588" s="7">
        <v>-1</v>
      </c>
      <c r="N588" s="6">
        <v>-2</v>
      </c>
      <c r="O588" s="7">
        <v>2</v>
      </c>
      <c r="P588" t="s">
        <v>842</v>
      </c>
      <c r="R588" s="7">
        <v>5</v>
      </c>
      <c r="U588" s="48"/>
      <c r="V588" s="7"/>
      <c r="W588" s="6">
        <v>44</v>
      </c>
      <c r="X588" s="6">
        <v>51</v>
      </c>
      <c r="Y588" s="7">
        <f>W588-X588</f>
        <v>-7</v>
      </c>
      <c r="Z588" s="6">
        <v>20</v>
      </c>
      <c r="AA588" s="6">
        <v>66</v>
      </c>
      <c r="AB588" s="7">
        <f>Z588-AA588</f>
        <v>-46</v>
      </c>
      <c r="AC588" s="6">
        <v>21</v>
      </c>
      <c r="AD588" s="6">
        <v>70</v>
      </c>
      <c r="AE588" s="7">
        <f>AC588-AD588</f>
        <v>-49</v>
      </c>
      <c r="AF588" s="6"/>
      <c r="AG588" s="6"/>
      <c r="AH588" s="7"/>
      <c r="AI588" s="7"/>
      <c r="AJ588" s="7"/>
      <c r="AK588" s="7"/>
      <c r="AL588" s="4" t="s">
        <v>930</v>
      </c>
      <c r="AR588" s="6">
        <v>31</v>
      </c>
      <c r="AS588" s="6">
        <v>54</v>
      </c>
      <c r="AT588" s="7">
        <f t="shared" si="37"/>
        <v>-23</v>
      </c>
      <c r="AU588" s="4" t="s">
        <v>871</v>
      </c>
    </row>
    <row r="589" spans="1:47" x14ac:dyDescent="0.25">
      <c r="B589" t="s">
        <v>267</v>
      </c>
      <c r="C589" s="9" t="s">
        <v>419</v>
      </c>
      <c r="D589" s="39">
        <v>40916</v>
      </c>
      <c r="F589" t="s">
        <v>821</v>
      </c>
      <c r="G589" s="2" t="s">
        <v>196</v>
      </c>
      <c r="H589" s="6">
        <v>39</v>
      </c>
      <c r="I589" s="7">
        <v>1</v>
      </c>
      <c r="J589" s="6">
        <v>41</v>
      </c>
      <c r="K589" s="7">
        <v>1</v>
      </c>
      <c r="L589" s="6">
        <v>10</v>
      </c>
      <c r="M589" s="7">
        <v>0</v>
      </c>
      <c r="N589" s="6">
        <v>-2</v>
      </c>
      <c r="O589" s="7">
        <v>0</v>
      </c>
      <c r="P589" t="s">
        <v>842</v>
      </c>
      <c r="R589" s="7">
        <v>3</v>
      </c>
      <c r="U589" s="48"/>
      <c r="W589" s="6"/>
      <c r="X589" s="6"/>
      <c r="Z589" s="6"/>
      <c r="AA589" s="6"/>
      <c r="AC589" s="6"/>
      <c r="AD589" s="6"/>
      <c r="AE589" s="7"/>
      <c r="AF589" s="6"/>
      <c r="AG589" s="6"/>
      <c r="AR589" s="6">
        <v>34</v>
      </c>
      <c r="AS589" s="6">
        <v>50</v>
      </c>
      <c r="AT589" s="7">
        <f t="shared" si="37"/>
        <v>-16</v>
      </c>
      <c r="AU589" s="4" t="s">
        <v>871</v>
      </c>
    </row>
    <row r="590" spans="1:47" x14ac:dyDescent="0.25">
      <c r="B590" t="s">
        <v>267</v>
      </c>
      <c r="C590" s="9" t="s">
        <v>669</v>
      </c>
      <c r="D590" s="39">
        <v>40917</v>
      </c>
      <c r="F590" t="s">
        <v>821</v>
      </c>
      <c r="G590" s="2" t="s">
        <v>196</v>
      </c>
      <c r="H590" s="6">
        <v>40</v>
      </c>
      <c r="I590" s="7">
        <v>1</v>
      </c>
      <c r="J590" s="6">
        <v>40</v>
      </c>
      <c r="K590" s="7">
        <v>-1</v>
      </c>
      <c r="L590" s="6">
        <v>10</v>
      </c>
      <c r="M590" s="7">
        <v>0</v>
      </c>
      <c r="N590" s="6">
        <v>0</v>
      </c>
      <c r="O590" s="7">
        <v>2</v>
      </c>
      <c r="P590" t="s">
        <v>842</v>
      </c>
      <c r="R590" s="7">
        <v>4</v>
      </c>
      <c r="U590" s="48"/>
      <c r="W590" s="6"/>
      <c r="X590" s="6"/>
      <c r="Z590" s="6"/>
      <c r="AA590" s="6"/>
      <c r="AC590" s="6"/>
      <c r="AD590" s="6"/>
      <c r="AE590" s="7"/>
      <c r="AF590" s="6"/>
      <c r="AG590" s="6"/>
      <c r="AR590" s="6">
        <v>33</v>
      </c>
      <c r="AS590" s="6">
        <v>51</v>
      </c>
      <c r="AT590" s="7">
        <f t="shared" si="37"/>
        <v>-18</v>
      </c>
      <c r="AU590" s="4" t="s">
        <v>871</v>
      </c>
    </row>
    <row r="591" spans="1:47" x14ac:dyDescent="0.25">
      <c r="B591" t="s">
        <v>267</v>
      </c>
      <c r="C591" s="9" t="s">
        <v>337</v>
      </c>
      <c r="D591" s="39">
        <v>40918</v>
      </c>
      <c r="F591" t="s">
        <v>821</v>
      </c>
      <c r="G591" s="2" t="s">
        <v>196</v>
      </c>
      <c r="H591" s="6">
        <v>40</v>
      </c>
      <c r="I591" s="7">
        <v>0</v>
      </c>
      <c r="J591" s="6">
        <v>38</v>
      </c>
      <c r="K591" s="7">
        <v>-2</v>
      </c>
      <c r="L591" s="6">
        <v>10</v>
      </c>
      <c r="M591" s="7">
        <v>0</v>
      </c>
      <c r="N591" s="6">
        <v>2</v>
      </c>
      <c r="O591" s="7">
        <v>2</v>
      </c>
      <c r="P591" t="s">
        <v>842</v>
      </c>
      <c r="R591" s="7">
        <v>4</v>
      </c>
      <c r="U591" s="48"/>
      <c r="W591" s="6"/>
      <c r="X591" s="6"/>
      <c r="Z591" s="6"/>
      <c r="AA591" s="6"/>
      <c r="AC591" s="6"/>
      <c r="AD591" s="6"/>
      <c r="AE591" s="7"/>
      <c r="AF591" s="6"/>
      <c r="AG591" s="6"/>
      <c r="AM591" s="9" t="s">
        <v>986</v>
      </c>
      <c r="AN591" s="9" t="s">
        <v>595</v>
      </c>
      <c r="AO591" s="9" t="s">
        <v>316</v>
      </c>
      <c r="AR591" s="6">
        <v>34</v>
      </c>
      <c r="AS591" s="6">
        <v>51</v>
      </c>
      <c r="AT591" s="7">
        <f t="shared" si="37"/>
        <v>-17</v>
      </c>
      <c r="AU591" s="4" t="s">
        <v>871</v>
      </c>
    </row>
    <row r="592" spans="1:47" x14ac:dyDescent="0.25">
      <c r="B592" t="s">
        <v>267</v>
      </c>
      <c r="C592" s="9" t="s">
        <v>562</v>
      </c>
      <c r="D592" s="39">
        <v>40919</v>
      </c>
      <c r="F592" t="s">
        <v>821</v>
      </c>
      <c r="G592" s="2" t="s">
        <v>196</v>
      </c>
      <c r="H592" s="6">
        <v>41</v>
      </c>
      <c r="I592" s="7">
        <v>1</v>
      </c>
      <c r="J592" s="6">
        <v>40</v>
      </c>
      <c r="K592" s="7">
        <v>2</v>
      </c>
      <c r="L592" s="6">
        <v>8</v>
      </c>
      <c r="M592" s="7">
        <v>-2</v>
      </c>
      <c r="N592" s="6">
        <v>1</v>
      </c>
      <c r="O592" s="7">
        <v>-1</v>
      </c>
      <c r="P592" t="s">
        <v>842</v>
      </c>
      <c r="R592" s="7">
        <v>4</v>
      </c>
      <c r="U592" s="48"/>
      <c r="W592" s="6"/>
      <c r="X592" s="6"/>
      <c r="Z592" s="6"/>
      <c r="AA592" s="6"/>
      <c r="AC592" s="6"/>
      <c r="AD592" s="6"/>
      <c r="AE592" s="7"/>
      <c r="AF592" s="6"/>
      <c r="AG592" s="6"/>
      <c r="AR592" s="6">
        <v>34</v>
      </c>
      <c r="AS592" s="6">
        <v>51</v>
      </c>
      <c r="AT592" s="7">
        <f t="shared" si="37"/>
        <v>-17</v>
      </c>
      <c r="AU592" s="4" t="s">
        <v>871</v>
      </c>
    </row>
    <row r="593" spans="2:47" x14ac:dyDescent="0.25">
      <c r="B593" t="s">
        <v>267</v>
      </c>
      <c r="C593" s="9" t="s">
        <v>340</v>
      </c>
      <c r="D593" s="39">
        <v>40920</v>
      </c>
      <c r="E593">
        <v>15</v>
      </c>
      <c r="F593" t="s">
        <v>821</v>
      </c>
      <c r="G593" s="2" t="s">
        <v>192</v>
      </c>
      <c r="H593" s="6">
        <v>38</v>
      </c>
      <c r="I593" s="7">
        <v>-3</v>
      </c>
      <c r="J593" s="6">
        <v>40</v>
      </c>
      <c r="K593" s="7">
        <v>0</v>
      </c>
      <c r="L593" s="6">
        <v>9</v>
      </c>
      <c r="M593" s="7">
        <v>1</v>
      </c>
      <c r="N593" s="6">
        <v>-2</v>
      </c>
      <c r="O593" s="7">
        <v>-3</v>
      </c>
      <c r="P593" t="s">
        <v>842</v>
      </c>
      <c r="R593" s="7">
        <v>5</v>
      </c>
      <c r="U593" s="48"/>
      <c r="W593" s="6">
        <v>42</v>
      </c>
      <c r="X593" s="6">
        <v>52</v>
      </c>
      <c r="Y593" s="7">
        <f>W593-X593</f>
        <v>-10</v>
      </c>
      <c r="Z593" s="6">
        <v>20</v>
      </c>
      <c r="AA593" s="6">
        <v>69</v>
      </c>
      <c r="AB593" s="7">
        <f>Z593-AA593</f>
        <v>-49</v>
      </c>
      <c r="AC593" s="6">
        <v>19</v>
      </c>
      <c r="AD593" s="6">
        <v>73</v>
      </c>
      <c r="AE593" s="7">
        <f>AC593-AD593</f>
        <v>-54</v>
      </c>
      <c r="AF593" s="6"/>
      <c r="AG593" s="6"/>
      <c r="AH593" s="7"/>
      <c r="AI593" s="7"/>
      <c r="AJ593" s="7"/>
      <c r="AK593" s="7"/>
      <c r="AL593" s="4" t="s">
        <v>930</v>
      </c>
      <c r="AR593" s="6">
        <v>29</v>
      </c>
      <c r="AS593" s="6">
        <v>55</v>
      </c>
      <c r="AT593" s="7">
        <f t="shared" si="37"/>
        <v>-26</v>
      </c>
      <c r="AU593" s="4" t="s">
        <v>871</v>
      </c>
    </row>
    <row r="594" spans="2:47" x14ac:dyDescent="0.25">
      <c r="B594" t="s">
        <v>267</v>
      </c>
      <c r="C594" s="9" t="s">
        <v>441</v>
      </c>
      <c r="D594" s="39">
        <v>40921</v>
      </c>
      <c r="E594">
        <v>18</v>
      </c>
      <c r="F594" t="s">
        <v>903</v>
      </c>
      <c r="G594" s="2"/>
      <c r="H594" s="6">
        <v>37</v>
      </c>
      <c r="I594" s="7">
        <v>1</v>
      </c>
      <c r="J594" s="6">
        <v>37</v>
      </c>
      <c r="K594" s="7">
        <v>0</v>
      </c>
      <c r="L594" s="6">
        <v>8</v>
      </c>
      <c r="M594" s="7">
        <v>-1</v>
      </c>
      <c r="N594" s="6">
        <v>0</v>
      </c>
      <c r="O594" s="7">
        <v>1</v>
      </c>
      <c r="P594" s="3" t="s">
        <v>842</v>
      </c>
      <c r="U594" s="48"/>
      <c r="W594" s="6">
        <v>39</v>
      </c>
      <c r="X594" s="6">
        <v>43</v>
      </c>
      <c r="Y594" s="7">
        <f>W594-X594</f>
        <v>-4</v>
      </c>
      <c r="Z594" s="6">
        <v>19</v>
      </c>
      <c r="AA594" s="6">
        <v>48</v>
      </c>
      <c r="AB594" s="7">
        <f>Z594-AA594</f>
        <v>-29</v>
      </c>
      <c r="AC594" s="6">
        <v>17</v>
      </c>
      <c r="AD594" s="6">
        <v>56</v>
      </c>
      <c r="AE594" s="7">
        <f>AC594-AD594</f>
        <v>-39</v>
      </c>
      <c r="AF594" s="6"/>
      <c r="AG594" s="6"/>
      <c r="AH594" s="7"/>
      <c r="AI594" s="7"/>
      <c r="AJ594" s="7"/>
      <c r="AK594" s="7"/>
      <c r="AL594" s="4" t="s">
        <v>978</v>
      </c>
      <c r="AR594" s="6"/>
      <c r="AS594" s="6"/>
    </row>
    <row r="595" spans="2:47" x14ac:dyDescent="0.25">
      <c r="B595" t="s">
        <v>267</v>
      </c>
      <c r="C595" s="9" t="s">
        <v>624</v>
      </c>
      <c r="D595" s="39">
        <v>40923</v>
      </c>
      <c r="F595" t="s">
        <v>821</v>
      </c>
      <c r="G595" s="2" t="s">
        <v>196</v>
      </c>
      <c r="H595" s="6">
        <v>40</v>
      </c>
      <c r="I595" s="7">
        <v>2</v>
      </c>
      <c r="J595" s="6">
        <v>40</v>
      </c>
      <c r="K595" s="7">
        <v>0</v>
      </c>
      <c r="L595" s="6">
        <v>9</v>
      </c>
      <c r="M595" s="7">
        <v>0</v>
      </c>
      <c r="N595" s="6">
        <v>0</v>
      </c>
      <c r="O595" s="7">
        <v>2</v>
      </c>
      <c r="P595" t="s">
        <v>842</v>
      </c>
      <c r="R595" s="7">
        <v>5</v>
      </c>
      <c r="U595" s="48"/>
      <c r="W595" s="6"/>
      <c r="X595" s="6"/>
      <c r="Y595" s="7"/>
      <c r="Z595" s="6"/>
      <c r="AA595" s="6"/>
      <c r="AB595" s="7"/>
      <c r="AC595" s="6"/>
      <c r="AD595" s="6"/>
      <c r="AE595" s="7"/>
      <c r="AF595" s="6"/>
      <c r="AG595" s="6"/>
      <c r="AH595" s="7"/>
      <c r="AI595" s="7"/>
      <c r="AJ595" s="7"/>
      <c r="AK595" s="7"/>
      <c r="AR595" s="6">
        <v>32</v>
      </c>
      <c r="AS595" s="6">
        <v>53</v>
      </c>
      <c r="AT595" s="7">
        <f t="shared" si="37"/>
        <v>-21</v>
      </c>
      <c r="AU595" s="4" t="s">
        <v>871</v>
      </c>
    </row>
    <row r="596" spans="2:47" x14ac:dyDescent="0.25">
      <c r="B596" t="s">
        <v>267</v>
      </c>
      <c r="C596" s="9" t="s">
        <v>640</v>
      </c>
      <c r="D596" s="39">
        <v>40924</v>
      </c>
      <c r="F596" t="s">
        <v>821</v>
      </c>
      <c r="G596" s="2" t="s">
        <v>196</v>
      </c>
      <c r="H596" s="6">
        <v>39</v>
      </c>
      <c r="I596" s="7">
        <v>-1</v>
      </c>
      <c r="J596" s="6">
        <v>40</v>
      </c>
      <c r="K596" s="7">
        <v>0</v>
      </c>
      <c r="L596" s="6">
        <v>8</v>
      </c>
      <c r="M596" s="7">
        <v>-1</v>
      </c>
      <c r="N596" s="6">
        <v>-1</v>
      </c>
      <c r="O596" s="7">
        <v>-1</v>
      </c>
      <c r="P596" t="s">
        <v>842</v>
      </c>
      <c r="R596" s="7">
        <v>4</v>
      </c>
      <c r="U596" s="48"/>
      <c r="W596" s="6"/>
      <c r="X596" s="6"/>
      <c r="Y596" s="7"/>
      <c r="Z596" s="6"/>
      <c r="AA596" s="6"/>
      <c r="AB596" s="7"/>
      <c r="AC596" s="6"/>
      <c r="AD596" s="6"/>
      <c r="AE596" s="7"/>
      <c r="AF596" s="6"/>
      <c r="AG596" s="6"/>
      <c r="AH596" s="7"/>
      <c r="AI596" s="7"/>
      <c r="AJ596" s="7"/>
      <c r="AK596" s="7"/>
      <c r="AR596" s="6">
        <v>32</v>
      </c>
      <c r="AS596" s="6">
        <v>54</v>
      </c>
      <c r="AT596" s="7">
        <f t="shared" si="37"/>
        <v>-22</v>
      </c>
      <c r="AU596" s="4" t="s">
        <v>871</v>
      </c>
    </row>
    <row r="597" spans="2:47" x14ac:dyDescent="0.25">
      <c r="B597" t="s">
        <v>267</v>
      </c>
      <c r="C597" s="9" t="s">
        <v>596</v>
      </c>
      <c r="D597" s="39">
        <v>40925</v>
      </c>
      <c r="F597" t="s">
        <v>821</v>
      </c>
      <c r="G597" s="2" t="s">
        <v>196</v>
      </c>
      <c r="H597" s="6">
        <v>40</v>
      </c>
      <c r="I597" s="7">
        <v>1</v>
      </c>
      <c r="J597" s="6">
        <v>39</v>
      </c>
      <c r="K597" s="7">
        <v>-1</v>
      </c>
      <c r="L597" s="6">
        <v>7</v>
      </c>
      <c r="M597" s="7">
        <v>-1</v>
      </c>
      <c r="N597" s="6">
        <v>1</v>
      </c>
      <c r="O597" s="7">
        <v>2</v>
      </c>
      <c r="P597" t="s">
        <v>842</v>
      </c>
      <c r="R597" s="7">
        <v>5</v>
      </c>
      <c r="U597" s="48"/>
      <c r="W597" s="6"/>
      <c r="X597" s="6"/>
      <c r="Y597" s="7"/>
      <c r="Z597" s="6"/>
      <c r="AA597" s="6"/>
      <c r="AB597" s="7"/>
      <c r="AC597" s="6"/>
      <c r="AD597" s="6"/>
      <c r="AE597" s="7"/>
      <c r="AF597" s="6"/>
      <c r="AG597" s="6"/>
      <c r="AH597" s="7"/>
      <c r="AI597" s="7"/>
      <c r="AJ597" s="7"/>
      <c r="AK597" s="7"/>
      <c r="AR597" s="6">
        <v>31</v>
      </c>
      <c r="AS597" s="6">
        <v>53</v>
      </c>
      <c r="AT597" s="7">
        <f t="shared" si="37"/>
        <v>-22</v>
      </c>
      <c r="AU597" s="4" t="s">
        <v>871</v>
      </c>
    </row>
    <row r="598" spans="2:47" x14ac:dyDescent="0.25">
      <c r="B598" t="s">
        <v>267</v>
      </c>
      <c r="C598" s="9" t="s">
        <v>564</v>
      </c>
      <c r="D598" s="39">
        <v>40926</v>
      </c>
      <c r="F598" t="s">
        <v>821</v>
      </c>
      <c r="G598" s="2" t="s">
        <v>196</v>
      </c>
      <c r="H598" s="6">
        <v>41</v>
      </c>
      <c r="I598" s="7">
        <v>1</v>
      </c>
      <c r="J598" s="6">
        <v>38</v>
      </c>
      <c r="K598" s="7">
        <v>-1</v>
      </c>
      <c r="L598" s="6">
        <v>8</v>
      </c>
      <c r="M598" s="7">
        <v>1</v>
      </c>
      <c r="N598" s="6">
        <v>3</v>
      </c>
      <c r="O598" s="7">
        <v>2</v>
      </c>
      <c r="P598" t="s">
        <v>842</v>
      </c>
      <c r="R598" s="7">
        <v>6</v>
      </c>
      <c r="U598" s="48"/>
      <c r="W598" s="6"/>
      <c r="X598" s="6"/>
      <c r="Y598" s="7"/>
      <c r="Z598" s="6"/>
      <c r="AA598" s="6"/>
      <c r="AB598" s="7"/>
      <c r="AC598" s="6"/>
      <c r="AD598" s="6"/>
      <c r="AE598" s="7"/>
      <c r="AF598" s="6"/>
      <c r="AG598" s="6"/>
      <c r="AH598" s="7"/>
      <c r="AI598" s="7"/>
      <c r="AJ598" s="7"/>
      <c r="AK598" s="7"/>
      <c r="AR598" s="6">
        <v>32</v>
      </c>
      <c r="AS598" s="6">
        <v>53</v>
      </c>
      <c r="AT598" s="7">
        <f t="shared" si="37"/>
        <v>-21</v>
      </c>
      <c r="AU598" s="4" t="s">
        <v>871</v>
      </c>
    </row>
    <row r="599" spans="2:47" x14ac:dyDescent="0.25">
      <c r="B599" t="s">
        <v>267</v>
      </c>
      <c r="C599" s="9" t="s">
        <v>564</v>
      </c>
      <c r="D599" s="39">
        <v>40926</v>
      </c>
      <c r="E599">
        <v>22</v>
      </c>
      <c r="F599" t="s">
        <v>886</v>
      </c>
      <c r="G599" s="2" t="s">
        <v>915</v>
      </c>
      <c r="H599" s="6">
        <v>38</v>
      </c>
      <c r="I599" s="7">
        <v>2</v>
      </c>
      <c r="J599" s="6">
        <v>38</v>
      </c>
      <c r="K599" s="7">
        <v>-2</v>
      </c>
      <c r="L599" s="6">
        <v>11</v>
      </c>
      <c r="M599" s="7">
        <v>1</v>
      </c>
      <c r="N599" s="6">
        <v>0</v>
      </c>
      <c r="O599" s="7">
        <v>4</v>
      </c>
      <c r="P599" t="s">
        <v>842</v>
      </c>
      <c r="U599" s="48"/>
      <c r="W599" s="6">
        <v>34</v>
      </c>
      <c r="X599" s="6">
        <v>43</v>
      </c>
      <c r="Y599" s="7">
        <f>W599-X599</f>
        <v>-9</v>
      </c>
      <c r="Z599" s="6">
        <v>18</v>
      </c>
      <c r="AA599" s="6">
        <v>53</v>
      </c>
      <c r="AB599" s="7">
        <f>Z599-AA599</f>
        <v>-35</v>
      </c>
      <c r="AC599" s="6">
        <v>22</v>
      </c>
      <c r="AD599" s="6">
        <v>54</v>
      </c>
      <c r="AE599" s="7">
        <f>AC599-AD599</f>
        <v>-32</v>
      </c>
      <c r="AF599" s="6"/>
      <c r="AG599" s="6"/>
      <c r="AH599" s="7"/>
      <c r="AI599" s="7"/>
      <c r="AJ599" s="7"/>
      <c r="AK599" s="7"/>
      <c r="AL599" s="4" t="s">
        <v>952</v>
      </c>
      <c r="AR599" s="6"/>
      <c r="AS599" s="6"/>
      <c r="AT599" s="7"/>
    </row>
    <row r="600" spans="2:47" x14ac:dyDescent="0.25">
      <c r="B600" t="s">
        <v>267</v>
      </c>
      <c r="C600" s="9" t="s">
        <v>641</v>
      </c>
      <c r="D600" s="39">
        <v>40927</v>
      </c>
      <c r="E600">
        <v>22</v>
      </c>
      <c r="F600" t="s">
        <v>821</v>
      </c>
      <c r="G600" s="2" t="s">
        <v>192</v>
      </c>
      <c r="H600" s="6">
        <v>41</v>
      </c>
      <c r="I600" s="7">
        <v>0</v>
      </c>
      <c r="J600" s="6">
        <v>36</v>
      </c>
      <c r="K600" s="7">
        <v>-2</v>
      </c>
      <c r="L600" s="6">
        <v>9</v>
      </c>
      <c r="M600" s="7">
        <v>1</v>
      </c>
      <c r="N600" s="6">
        <v>5</v>
      </c>
      <c r="O600" s="7">
        <v>2</v>
      </c>
      <c r="P600" t="s">
        <v>842</v>
      </c>
      <c r="R600" s="7">
        <v>5</v>
      </c>
      <c r="U600" s="48"/>
      <c r="W600" s="6">
        <v>45</v>
      </c>
      <c r="X600" s="6">
        <v>48</v>
      </c>
      <c r="Y600" s="7">
        <f>W600-X600</f>
        <v>-3</v>
      </c>
      <c r="Z600" s="6">
        <v>18</v>
      </c>
      <c r="AA600" s="6">
        <v>71</v>
      </c>
      <c r="AB600" s="7">
        <f>Z600-AA600</f>
        <v>-53</v>
      </c>
      <c r="AC600" s="6">
        <v>21</v>
      </c>
      <c r="AD600" s="6">
        <v>71</v>
      </c>
      <c r="AE600" s="7">
        <f>AC600-AD600</f>
        <v>-50</v>
      </c>
      <c r="AF600" s="6"/>
      <c r="AG600" s="6"/>
      <c r="AH600" s="7"/>
      <c r="AI600" s="7"/>
      <c r="AJ600" s="7"/>
      <c r="AK600" s="7"/>
      <c r="AL600" s="4" t="s">
        <v>930</v>
      </c>
      <c r="AR600" s="6">
        <v>32</v>
      </c>
      <c r="AS600" s="6">
        <v>53</v>
      </c>
      <c r="AT600" s="7">
        <f t="shared" si="37"/>
        <v>-21</v>
      </c>
      <c r="AU600" s="4" t="s">
        <v>871</v>
      </c>
    </row>
    <row r="601" spans="2:47" x14ac:dyDescent="0.25">
      <c r="B601" t="s">
        <v>267</v>
      </c>
      <c r="C601" s="9" t="s">
        <v>307</v>
      </c>
      <c r="D601" s="39">
        <v>40928</v>
      </c>
      <c r="E601">
        <v>24</v>
      </c>
      <c r="F601" t="s">
        <v>963</v>
      </c>
      <c r="G601" s="2"/>
      <c r="H601" s="6">
        <v>37</v>
      </c>
      <c r="I601" s="7">
        <v>2</v>
      </c>
      <c r="J601" s="6">
        <v>40</v>
      </c>
      <c r="K601" s="7">
        <v>2</v>
      </c>
      <c r="L601" s="6">
        <v>10</v>
      </c>
      <c r="M601" s="7">
        <v>-1</v>
      </c>
      <c r="N601" s="6">
        <v>-3</v>
      </c>
      <c r="O601" s="7">
        <v>0</v>
      </c>
      <c r="P601" t="s">
        <v>842</v>
      </c>
      <c r="U601" s="48"/>
      <c r="W601" s="6">
        <v>38</v>
      </c>
      <c r="X601" s="6">
        <v>62</v>
      </c>
      <c r="Y601" s="7">
        <f>W601-X601</f>
        <v>-24</v>
      </c>
      <c r="Z601" s="6">
        <v>22</v>
      </c>
      <c r="AA601" s="6">
        <v>78</v>
      </c>
      <c r="AB601" s="7">
        <f>Z601-AA601</f>
        <v>-56</v>
      </c>
      <c r="AE601" s="7"/>
      <c r="AF601" s="6"/>
      <c r="AG601" s="6"/>
      <c r="AL601" s="4" t="s">
        <v>981</v>
      </c>
      <c r="AR601" s="6"/>
      <c r="AS601" s="6"/>
    </row>
    <row r="602" spans="2:47" x14ac:dyDescent="0.25">
      <c r="B602" t="s">
        <v>267</v>
      </c>
      <c r="C602" s="9" t="s">
        <v>427</v>
      </c>
      <c r="D602" s="39">
        <v>40928</v>
      </c>
      <c r="E602">
        <v>24</v>
      </c>
      <c r="F602" t="s">
        <v>678</v>
      </c>
      <c r="G602" s="2" t="s">
        <v>82</v>
      </c>
      <c r="H602" s="6">
        <v>40</v>
      </c>
      <c r="I602" s="7">
        <v>3</v>
      </c>
      <c r="J602" s="6">
        <v>35</v>
      </c>
      <c r="K602" s="7">
        <v>-1</v>
      </c>
      <c r="L602" s="6">
        <v>16</v>
      </c>
      <c r="M602" s="7">
        <v>1</v>
      </c>
      <c r="N602" s="6">
        <v>5</v>
      </c>
      <c r="O602" s="7">
        <v>4</v>
      </c>
      <c r="P602" t="s">
        <v>639</v>
      </c>
      <c r="U602" s="48"/>
      <c r="W602" s="6"/>
      <c r="X602" s="6"/>
      <c r="Z602" s="6"/>
      <c r="AA602" s="6"/>
      <c r="AC602" s="6"/>
      <c r="AD602" s="6"/>
      <c r="AE602" s="7"/>
      <c r="AF602" s="6"/>
      <c r="AG602" s="6"/>
      <c r="AR602" s="6"/>
      <c r="AS602" s="6"/>
      <c r="AT602" s="7"/>
    </row>
    <row r="603" spans="2:47" x14ac:dyDescent="0.25">
      <c r="B603" t="s">
        <v>267</v>
      </c>
      <c r="C603" s="9" t="s">
        <v>427</v>
      </c>
      <c r="D603" s="39">
        <v>40928</v>
      </c>
      <c r="E603">
        <v>24</v>
      </c>
      <c r="F603" t="s">
        <v>830</v>
      </c>
      <c r="G603" s="2" t="s">
        <v>224</v>
      </c>
      <c r="H603" s="6">
        <v>37</v>
      </c>
      <c r="I603" s="7">
        <v>2</v>
      </c>
      <c r="J603" s="6">
        <v>38</v>
      </c>
      <c r="K603" s="7">
        <v>-1</v>
      </c>
      <c r="L603" s="6">
        <v>13</v>
      </c>
      <c r="M603" s="7">
        <v>1</v>
      </c>
      <c r="N603" s="6">
        <v>-1</v>
      </c>
      <c r="O603" s="7">
        <v>3</v>
      </c>
      <c r="P603" t="s">
        <v>639</v>
      </c>
      <c r="U603" s="48"/>
      <c r="AE603" s="7"/>
      <c r="AF603" s="6"/>
      <c r="AG603" s="6"/>
      <c r="AR603" s="6"/>
      <c r="AS603" s="6"/>
    </row>
    <row r="604" spans="2:47" x14ac:dyDescent="0.25">
      <c r="B604" t="s">
        <v>267</v>
      </c>
      <c r="C604" s="9" t="s">
        <v>599</v>
      </c>
      <c r="D604" s="39">
        <v>40929</v>
      </c>
      <c r="E604">
        <v>25</v>
      </c>
      <c r="F604" t="s">
        <v>577</v>
      </c>
      <c r="G604" s="2" t="s">
        <v>164</v>
      </c>
      <c r="H604" s="6">
        <v>38</v>
      </c>
      <c r="I604" s="7">
        <v>-3</v>
      </c>
      <c r="J604" s="6">
        <v>38</v>
      </c>
      <c r="K604" s="7">
        <v>-1</v>
      </c>
      <c r="L604" s="6">
        <v>12</v>
      </c>
      <c r="M604" s="7">
        <v>1</v>
      </c>
      <c r="N604" s="6">
        <v>0</v>
      </c>
      <c r="O604" s="7">
        <v>-2</v>
      </c>
      <c r="P604" t="s">
        <v>639</v>
      </c>
      <c r="Q604" t="s">
        <v>840</v>
      </c>
      <c r="U604" s="48"/>
      <c r="W604" s="6">
        <v>46</v>
      </c>
      <c r="X604" s="6">
        <v>47</v>
      </c>
      <c r="Y604" s="7">
        <f>W604-X604</f>
        <v>-1</v>
      </c>
      <c r="Z604" s="6">
        <v>30</v>
      </c>
      <c r="AA604" s="6">
        <v>56</v>
      </c>
      <c r="AB604" s="7">
        <f>Z604-AA604</f>
        <v>-26</v>
      </c>
      <c r="AC604" s="6">
        <v>32</v>
      </c>
      <c r="AD604" s="6">
        <v>55</v>
      </c>
      <c r="AE604" s="7">
        <f>AC604-AD604</f>
        <v>-23</v>
      </c>
      <c r="AF604" s="6"/>
      <c r="AG604" s="6"/>
      <c r="AH604" s="7"/>
      <c r="AI604" s="7"/>
      <c r="AJ604" s="7"/>
      <c r="AK604" s="7"/>
      <c r="AL604" s="4" t="s">
        <v>936</v>
      </c>
      <c r="AR604" s="6">
        <v>40</v>
      </c>
      <c r="AS604" s="6">
        <v>53</v>
      </c>
      <c r="AT604" s="7">
        <f>AR604-AS604</f>
        <v>-13</v>
      </c>
      <c r="AU604" s="4" t="s">
        <v>937</v>
      </c>
    </row>
    <row r="605" spans="2:47" x14ac:dyDescent="0.25">
      <c r="B605" t="s">
        <v>267</v>
      </c>
      <c r="C605" s="9" t="s">
        <v>675</v>
      </c>
      <c r="D605" s="39">
        <v>40930</v>
      </c>
      <c r="F605" t="s">
        <v>821</v>
      </c>
      <c r="G605" s="2" t="s">
        <v>196</v>
      </c>
      <c r="H605" s="6">
        <v>39</v>
      </c>
      <c r="I605" s="7">
        <v>-2</v>
      </c>
      <c r="J605" s="6">
        <v>40</v>
      </c>
      <c r="K605" s="7">
        <v>4</v>
      </c>
      <c r="L605" s="6">
        <v>8</v>
      </c>
      <c r="M605" s="7">
        <v>-1</v>
      </c>
      <c r="N605" s="6">
        <v>-1</v>
      </c>
      <c r="O605" s="7">
        <v>-6</v>
      </c>
      <c r="P605" t="s">
        <v>842</v>
      </c>
      <c r="R605" s="7">
        <v>6</v>
      </c>
      <c r="U605" s="48"/>
      <c r="W605" s="6"/>
      <c r="X605" s="6"/>
      <c r="Y605" s="7"/>
      <c r="Z605" s="6"/>
      <c r="AA605" s="6"/>
      <c r="AB605" s="7"/>
      <c r="AC605" s="6"/>
      <c r="AD605" s="6"/>
      <c r="AE605" s="7"/>
      <c r="AF605" s="6"/>
      <c r="AG605" s="6"/>
      <c r="AH605" s="7"/>
      <c r="AI605" s="7"/>
      <c r="AJ605" s="7"/>
      <c r="AK605" s="7"/>
      <c r="AR605" s="6">
        <v>30</v>
      </c>
      <c r="AS605" s="6">
        <v>55</v>
      </c>
      <c r="AT605" s="7">
        <f t="shared" si="37"/>
        <v>-25</v>
      </c>
      <c r="AU605" s="4" t="s">
        <v>871</v>
      </c>
    </row>
    <row r="606" spans="2:47" x14ac:dyDescent="0.25">
      <c r="B606" t="s">
        <v>267</v>
      </c>
      <c r="C606" s="9" t="s">
        <v>675</v>
      </c>
      <c r="D606" s="39">
        <v>40930</v>
      </c>
      <c r="E606">
        <v>24</v>
      </c>
      <c r="F606" t="s">
        <v>905</v>
      </c>
      <c r="G606" s="2"/>
      <c r="H606" s="6">
        <v>35</v>
      </c>
      <c r="I606" s="7">
        <v>2</v>
      </c>
      <c r="J606" s="6">
        <v>37</v>
      </c>
      <c r="K606" s="7">
        <v>-5</v>
      </c>
      <c r="L606" s="6">
        <v>11</v>
      </c>
      <c r="M606" s="7">
        <v>3</v>
      </c>
      <c r="N606" s="6">
        <v>-2</v>
      </c>
      <c r="O606" s="7">
        <v>7</v>
      </c>
      <c r="P606" t="s">
        <v>842</v>
      </c>
      <c r="U606" s="48"/>
      <c r="W606" s="6">
        <v>41</v>
      </c>
      <c r="X606" s="6">
        <v>50</v>
      </c>
      <c r="Y606" s="7">
        <f>W606-X606</f>
        <v>-9</v>
      </c>
      <c r="Z606" s="6">
        <v>25</v>
      </c>
      <c r="AA606" s="6">
        <v>56</v>
      </c>
      <c r="AB606" s="7">
        <f>Z606-AA606</f>
        <v>-31</v>
      </c>
      <c r="AC606" s="6">
        <v>24</v>
      </c>
      <c r="AD606" s="6">
        <v>65</v>
      </c>
      <c r="AE606" s="7">
        <f>AC606-AD606</f>
        <v>-41</v>
      </c>
      <c r="AF606" s="6"/>
      <c r="AG606" s="6"/>
      <c r="AH606" s="7"/>
      <c r="AI606" s="7"/>
      <c r="AJ606" s="7"/>
      <c r="AK606" s="7"/>
      <c r="AL606" s="4" t="s">
        <v>933</v>
      </c>
      <c r="AR606" s="6"/>
      <c r="AS606" s="6"/>
    </row>
    <row r="607" spans="2:47" x14ac:dyDescent="0.25">
      <c r="B607" t="s">
        <v>267</v>
      </c>
      <c r="C607" s="9" t="s">
        <v>625</v>
      </c>
      <c r="D607" s="39">
        <v>40931</v>
      </c>
      <c r="F607" t="s">
        <v>821</v>
      </c>
      <c r="G607" s="2" t="s">
        <v>196</v>
      </c>
      <c r="H607" s="6">
        <v>40</v>
      </c>
      <c r="I607" s="7">
        <v>1</v>
      </c>
      <c r="J607" s="6">
        <v>38</v>
      </c>
      <c r="K607" s="7">
        <v>-2</v>
      </c>
      <c r="L607" s="6">
        <v>9</v>
      </c>
      <c r="M607" s="7">
        <v>1</v>
      </c>
      <c r="N607" s="6">
        <v>2</v>
      </c>
      <c r="O607" s="7">
        <v>3</v>
      </c>
      <c r="P607" t="s">
        <v>842</v>
      </c>
      <c r="R607" s="7">
        <v>5</v>
      </c>
      <c r="U607" s="48"/>
      <c r="W607" s="6"/>
      <c r="X607" s="6"/>
      <c r="Y607" s="7"/>
      <c r="Z607" s="6"/>
      <c r="AA607" s="6"/>
      <c r="AB607" s="7"/>
      <c r="AC607" s="6"/>
      <c r="AD607" s="6"/>
      <c r="AE607" s="7"/>
      <c r="AF607" s="6"/>
      <c r="AG607" s="6"/>
      <c r="AH607" s="7"/>
      <c r="AI607" s="7"/>
      <c r="AJ607" s="7"/>
      <c r="AK607" s="7"/>
      <c r="AR607" s="6">
        <v>34</v>
      </c>
      <c r="AS607" s="6">
        <v>52</v>
      </c>
      <c r="AT607" s="7">
        <f t="shared" si="37"/>
        <v>-18</v>
      </c>
      <c r="AU607" s="4" t="s">
        <v>871</v>
      </c>
    </row>
    <row r="608" spans="2:47" x14ac:dyDescent="0.25">
      <c r="B608" t="s">
        <v>267</v>
      </c>
      <c r="C608" s="9" t="s">
        <v>432</v>
      </c>
      <c r="D608" s="39">
        <v>40932</v>
      </c>
      <c r="F608" t="s">
        <v>821</v>
      </c>
      <c r="G608" s="2" t="s">
        <v>196</v>
      </c>
      <c r="H608" s="6">
        <v>38</v>
      </c>
      <c r="I608" s="7">
        <v>-2</v>
      </c>
      <c r="J608" s="6">
        <v>40</v>
      </c>
      <c r="K608" s="7">
        <v>2</v>
      </c>
      <c r="L608" s="6">
        <v>9</v>
      </c>
      <c r="M608" s="7">
        <v>0</v>
      </c>
      <c r="N608" s="6">
        <v>-2</v>
      </c>
      <c r="O608" s="7">
        <v>-4</v>
      </c>
      <c r="P608" t="s">
        <v>842</v>
      </c>
      <c r="R608" s="7">
        <v>6</v>
      </c>
      <c r="U608" s="48"/>
      <c r="W608" s="6"/>
      <c r="X608" s="6"/>
      <c r="Y608" s="7"/>
      <c r="Z608" s="6"/>
      <c r="AA608" s="6"/>
      <c r="AB608" s="7"/>
      <c r="AC608" s="6"/>
      <c r="AD608" s="6"/>
      <c r="AE608" s="7"/>
      <c r="AF608" s="6"/>
      <c r="AG608" s="6"/>
      <c r="AH608" s="7"/>
      <c r="AI608" s="7"/>
      <c r="AJ608" s="7"/>
      <c r="AK608" s="7"/>
      <c r="AM608" s="9" t="s">
        <v>946</v>
      </c>
      <c r="AN608" s="9" t="s">
        <v>627</v>
      </c>
      <c r="AO608" s="9" t="s">
        <v>316</v>
      </c>
      <c r="AR608" s="6">
        <v>31</v>
      </c>
      <c r="AS608" s="6">
        <v>51</v>
      </c>
      <c r="AT608" s="7">
        <f t="shared" si="37"/>
        <v>-20</v>
      </c>
      <c r="AU608" s="4" t="s">
        <v>871</v>
      </c>
    </row>
    <row r="609" spans="2:47" x14ac:dyDescent="0.25">
      <c r="B609" t="s">
        <v>267</v>
      </c>
      <c r="C609" s="9" t="s">
        <v>579</v>
      </c>
      <c r="D609" s="39">
        <v>40933</v>
      </c>
      <c r="F609" t="s">
        <v>821</v>
      </c>
      <c r="G609" s="2" t="s">
        <v>196</v>
      </c>
      <c r="H609" s="6">
        <v>39</v>
      </c>
      <c r="I609" s="7">
        <v>1</v>
      </c>
      <c r="J609" s="6">
        <v>40</v>
      </c>
      <c r="K609" s="7">
        <v>0</v>
      </c>
      <c r="L609" s="6">
        <v>9</v>
      </c>
      <c r="M609" s="7">
        <v>0</v>
      </c>
      <c r="N609" s="6">
        <v>-1</v>
      </c>
      <c r="O609" s="7">
        <v>1</v>
      </c>
      <c r="P609" t="s">
        <v>842</v>
      </c>
      <c r="R609" s="7">
        <v>4</v>
      </c>
      <c r="U609" s="48"/>
      <c r="W609" s="6"/>
      <c r="X609" s="6"/>
      <c r="Y609" s="7"/>
      <c r="Z609" s="6"/>
      <c r="AA609" s="6"/>
      <c r="AB609" s="7"/>
      <c r="AC609" s="6"/>
      <c r="AD609" s="6"/>
      <c r="AE609" s="7"/>
      <c r="AF609" s="6"/>
      <c r="AG609" s="6"/>
      <c r="AH609" s="7"/>
      <c r="AI609" s="7"/>
      <c r="AJ609" s="7"/>
      <c r="AK609" s="7"/>
      <c r="AR609" s="6">
        <v>33</v>
      </c>
      <c r="AS609" s="6">
        <v>54</v>
      </c>
      <c r="AT609" s="7">
        <f t="shared" si="37"/>
        <v>-21</v>
      </c>
      <c r="AU609" s="4" t="s">
        <v>871</v>
      </c>
    </row>
    <row r="610" spans="2:47" x14ac:dyDescent="0.25">
      <c r="B610" t="s">
        <v>267</v>
      </c>
      <c r="C610" s="9" t="s">
        <v>558</v>
      </c>
      <c r="D610" s="39">
        <v>40934</v>
      </c>
      <c r="E610">
        <v>29</v>
      </c>
      <c r="F610" t="s">
        <v>821</v>
      </c>
      <c r="G610" s="2" t="s">
        <v>192</v>
      </c>
      <c r="H610" s="6">
        <v>39</v>
      </c>
      <c r="I610" s="7">
        <v>0</v>
      </c>
      <c r="J610" s="6">
        <v>40</v>
      </c>
      <c r="K610" s="7">
        <v>0</v>
      </c>
      <c r="L610" s="6">
        <v>8</v>
      </c>
      <c r="M610" s="7">
        <v>-1</v>
      </c>
      <c r="N610" s="6">
        <v>-1</v>
      </c>
      <c r="O610" s="7">
        <v>0</v>
      </c>
      <c r="P610" t="s">
        <v>842</v>
      </c>
      <c r="R610" s="7">
        <v>5</v>
      </c>
      <c r="U610" s="48"/>
      <c r="W610" s="6">
        <v>46</v>
      </c>
      <c r="X610" s="6">
        <v>47</v>
      </c>
      <c r="Y610" s="7">
        <f>W610-X610</f>
        <v>-1</v>
      </c>
      <c r="Z610" s="6">
        <v>20</v>
      </c>
      <c r="AA610" s="6">
        <v>68</v>
      </c>
      <c r="AB610" s="7">
        <f>Z610-AA610</f>
        <v>-48</v>
      </c>
      <c r="AC610" s="6">
        <v>26</v>
      </c>
      <c r="AD610" s="6">
        <v>64</v>
      </c>
      <c r="AE610" s="7">
        <f>AC610-AD610</f>
        <v>-38</v>
      </c>
      <c r="AF610" s="6"/>
      <c r="AG610" s="6"/>
      <c r="AH610" s="7"/>
      <c r="AI610" s="7"/>
      <c r="AJ610" s="7"/>
      <c r="AK610" s="7"/>
      <c r="AL610" s="4" t="s">
        <v>930</v>
      </c>
      <c r="AR610" s="6">
        <v>34</v>
      </c>
      <c r="AS610" s="6">
        <v>50</v>
      </c>
      <c r="AT610" s="7">
        <f t="shared" si="37"/>
        <v>-16</v>
      </c>
      <c r="AU610" s="4" t="s">
        <v>871</v>
      </c>
    </row>
    <row r="611" spans="2:47" x14ac:dyDescent="0.25">
      <c r="B611" t="s">
        <v>267</v>
      </c>
      <c r="C611" s="9" t="s">
        <v>488</v>
      </c>
      <c r="D611" s="39">
        <v>40935</v>
      </c>
      <c r="E611">
        <v>1</v>
      </c>
      <c r="F611" t="s">
        <v>886</v>
      </c>
      <c r="G611" s="2" t="s">
        <v>96</v>
      </c>
      <c r="H611" s="6">
        <v>37</v>
      </c>
      <c r="I611" s="7">
        <v>-1</v>
      </c>
      <c r="J611" s="6">
        <v>38</v>
      </c>
      <c r="K611" s="7">
        <v>0</v>
      </c>
      <c r="L611" s="6">
        <v>14</v>
      </c>
      <c r="M611" s="7">
        <v>2</v>
      </c>
      <c r="N611" s="6">
        <v>-1</v>
      </c>
      <c r="O611" s="7">
        <v>-1</v>
      </c>
      <c r="P611" t="s">
        <v>639</v>
      </c>
      <c r="U611" s="48"/>
      <c r="AE611" s="7"/>
      <c r="AF611" s="6"/>
      <c r="AG611" s="6"/>
      <c r="AR611" s="6"/>
      <c r="AS611" s="6"/>
    </row>
    <row r="612" spans="2:47" x14ac:dyDescent="0.25">
      <c r="B612" t="s">
        <v>267</v>
      </c>
      <c r="C612" s="9" t="s">
        <v>568</v>
      </c>
      <c r="D612" s="39">
        <v>40935</v>
      </c>
      <c r="E612">
        <v>3</v>
      </c>
      <c r="F612" t="s">
        <v>903</v>
      </c>
      <c r="G612" s="2"/>
      <c r="H612" s="6">
        <v>38</v>
      </c>
      <c r="I612" s="7">
        <v>1</v>
      </c>
      <c r="J612" s="6">
        <v>36</v>
      </c>
      <c r="K612" s="7">
        <v>-1</v>
      </c>
      <c r="L612" s="6">
        <v>8</v>
      </c>
      <c r="M612" s="7">
        <v>0</v>
      </c>
      <c r="N612" s="6">
        <v>2</v>
      </c>
      <c r="O612" s="7">
        <v>2</v>
      </c>
      <c r="P612" s="3" t="s">
        <v>842</v>
      </c>
      <c r="U612" s="48"/>
      <c r="W612" s="6">
        <v>42</v>
      </c>
      <c r="X612" s="6">
        <v>43</v>
      </c>
      <c r="Y612" s="7">
        <f>W612-X612</f>
        <v>-1</v>
      </c>
      <c r="Z612" s="6">
        <v>18</v>
      </c>
      <c r="AA612" s="6">
        <v>49</v>
      </c>
      <c r="AB612" s="7">
        <f>Z612-AA612</f>
        <v>-31</v>
      </c>
      <c r="AC612" s="6">
        <v>18</v>
      </c>
      <c r="AD612" s="6">
        <v>53</v>
      </c>
      <c r="AE612" s="7">
        <f>AC612-AD612</f>
        <v>-35</v>
      </c>
      <c r="AF612" s="6"/>
      <c r="AG612" s="6"/>
      <c r="AH612" s="7"/>
      <c r="AI612" s="7"/>
      <c r="AJ612" s="7"/>
      <c r="AK612" s="7"/>
      <c r="AL612" s="4" t="s">
        <v>978</v>
      </c>
      <c r="AR612" s="6"/>
      <c r="AS612" s="6"/>
    </row>
    <row r="613" spans="2:47" x14ac:dyDescent="0.25">
      <c r="B613" t="s">
        <v>267</v>
      </c>
      <c r="C613" s="9" t="s">
        <v>603</v>
      </c>
      <c r="D613" s="39">
        <v>40937</v>
      </c>
      <c r="F613" t="s">
        <v>821</v>
      </c>
      <c r="G613" s="2" t="s">
        <v>196</v>
      </c>
      <c r="H613" s="6">
        <v>40</v>
      </c>
      <c r="I613" s="7">
        <v>1</v>
      </c>
      <c r="J613" s="6">
        <v>38</v>
      </c>
      <c r="K613" s="7">
        <v>-2</v>
      </c>
      <c r="L613" s="6">
        <v>10</v>
      </c>
      <c r="M613" s="7">
        <v>2</v>
      </c>
      <c r="N613" s="6">
        <v>2</v>
      </c>
      <c r="O613" s="7">
        <v>3</v>
      </c>
      <c r="P613" t="s">
        <v>842</v>
      </c>
      <c r="R613" s="7">
        <v>5</v>
      </c>
      <c r="AE613" s="7"/>
      <c r="AF613" s="6"/>
      <c r="AG613" s="6"/>
      <c r="AR613" s="6">
        <v>34</v>
      </c>
      <c r="AS613" s="6">
        <v>50</v>
      </c>
      <c r="AT613" s="7">
        <f t="shared" ref="AT613:AT629" si="38">AR613-AS613</f>
        <v>-16</v>
      </c>
      <c r="AU613" s="4" t="s">
        <v>871</v>
      </c>
    </row>
    <row r="614" spans="2:47" x14ac:dyDescent="0.25">
      <c r="B614" t="s">
        <v>267</v>
      </c>
      <c r="C614" s="9" t="s">
        <v>587</v>
      </c>
      <c r="D614" s="39">
        <v>40938</v>
      </c>
      <c r="F614" t="s">
        <v>821</v>
      </c>
      <c r="G614" s="2" t="s">
        <v>196</v>
      </c>
      <c r="H614" s="6">
        <v>39</v>
      </c>
      <c r="I614" s="7">
        <v>-1</v>
      </c>
      <c r="J614" s="6">
        <v>40</v>
      </c>
      <c r="K614" s="7">
        <v>2</v>
      </c>
      <c r="L614" s="6">
        <v>9</v>
      </c>
      <c r="M614" s="7">
        <v>-1</v>
      </c>
      <c r="N614" s="6">
        <v>-1</v>
      </c>
      <c r="O614" s="7">
        <v>-3</v>
      </c>
      <c r="P614" t="s">
        <v>842</v>
      </c>
      <c r="R614" s="7">
        <v>4</v>
      </c>
      <c r="U614" s="48"/>
      <c r="W614" s="6"/>
      <c r="X614" s="6"/>
      <c r="Z614" s="6"/>
      <c r="AA614" s="6"/>
      <c r="AC614" s="6"/>
      <c r="AD614" s="6"/>
      <c r="AE614" s="7"/>
      <c r="AF614" s="6"/>
      <c r="AG614" s="6"/>
      <c r="AR614" s="6">
        <v>31</v>
      </c>
      <c r="AS614" s="6">
        <v>54</v>
      </c>
      <c r="AT614" s="7">
        <f t="shared" si="38"/>
        <v>-23</v>
      </c>
      <c r="AU614" s="4" t="s">
        <v>871</v>
      </c>
    </row>
    <row r="615" spans="2:47" x14ac:dyDescent="0.25">
      <c r="B615" t="s">
        <v>267</v>
      </c>
      <c r="C615" s="9" t="s">
        <v>643</v>
      </c>
      <c r="D615" s="39">
        <v>40939</v>
      </c>
      <c r="F615" t="s">
        <v>821</v>
      </c>
      <c r="G615" s="2" t="s">
        <v>196</v>
      </c>
      <c r="H615" s="6">
        <v>38</v>
      </c>
      <c r="I615" s="7">
        <v>-1</v>
      </c>
      <c r="J615" s="6">
        <v>40</v>
      </c>
      <c r="K615" s="7">
        <v>0</v>
      </c>
      <c r="L615" s="6">
        <v>8</v>
      </c>
      <c r="M615" s="7">
        <v>-1</v>
      </c>
      <c r="N615" s="6">
        <v>-2</v>
      </c>
      <c r="O615" s="7">
        <v>-1</v>
      </c>
      <c r="P615" t="s">
        <v>842</v>
      </c>
      <c r="R615" s="7">
        <v>5</v>
      </c>
      <c r="U615" s="48"/>
      <c r="W615" s="6"/>
      <c r="X615" s="6"/>
      <c r="Z615" s="6"/>
      <c r="AA615" s="6"/>
      <c r="AC615" s="6"/>
      <c r="AD615" s="6"/>
      <c r="AE615" s="7"/>
      <c r="AF615" s="6"/>
      <c r="AG615" s="6"/>
      <c r="AR615" s="6">
        <v>32</v>
      </c>
      <c r="AS615" s="6">
        <v>54</v>
      </c>
      <c r="AT615" s="7">
        <f t="shared" si="38"/>
        <v>-22</v>
      </c>
      <c r="AU615" s="4" t="s">
        <v>871</v>
      </c>
    </row>
    <row r="616" spans="2:47" x14ac:dyDescent="0.25">
      <c r="B616" t="s">
        <v>268</v>
      </c>
      <c r="C616" s="9" t="s">
        <v>339</v>
      </c>
      <c r="D616" s="39">
        <v>40940</v>
      </c>
      <c r="F616" t="s">
        <v>821</v>
      </c>
      <c r="G616" s="2" t="s">
        <v>196</v>
      </c>
      <c r="H616" s="6">
        <v>39</v>
      </c>
      <c r="I616" s="7">
        <v>1</v>
      </c>
      <c r="J616" s="6">
        <v>41</v>
      </c>
      <c r="K616" s="7">
        <v>1</v>
      </c>
      <c r="L616" s="6">
        <v>8</v>
      </c>
      <c r="M616" s="7">
        <v>0</v>
      </c>
      <c r="N616" s="6">
        <v>-2</v>
      </c>
      <c r="O616" s="7">
        <v>0</v>
      </c>
      <c r="P616" t="s">
        <v>842</v>
      </c>
      <c r="R616" s="7">
        <v>5</v>
      </c>
      <c r="U616" s="48"/>
      <c r="W616" s="6"/>
      <c r="X616" s="6"/>
      <c r="Z616" s="6"/>
      <c r="AA616" s="6"/>
      <c r="AC616" s="6"/>
      <c r="AD616" s="6"/>
      <c r="AE616" s="7"/>
      <c r="AF616" s="6"/>
      <c r="AG616" s="6"/>
      <c r="AR616" s="6">
        <v>32</v>
      </c>
      <c r="AS616" s="6">
        <v>55</v>
      </c>
      <c r="AT616" s="7">
        <f t="shared" si="38"/>
        <v>-23</v>
      </c>
      <c r="AU616" s="4" t="s">
        <v>871</v>
      </c>
    </row>
    <row r="617" spans="2:47" x14ac:dyDescent="0.25">
      <c r="B617" t="s">
        <v>268</v>
      </c>
      <c r="C617" s="9" t="s">
        <v>571</v>
      </c>
      <c r="D617" s="39">
        <v>40941</v>
      </c>
      <c r="E617">
        <v>5</v>
      </c>
      <c r="F617" t="s">
        <v>821</v>
      </c>
      <c r="G617" s="2" t="s">
        <v>192</v>
      </c>
      <c r="H617" s="6">
        <v>39</v>
      </c>
      <c r="I617" s="7">
        <v>0</v>
      </c>
      <c r="J617" s="6">
        <v>40</v>
      </c>
      <c r="K617" s="7">
        <v>-1</v>
      </c>
      <c r="L617" s="6">
        <v>9</v>
      </c>
      <c r="M617" s="7">
        <v>1</v>
      </c>
      <c r="N617" s="6">
        <v>-1</v>
      </c>
      <c r="O617" s="7">
        <v>1</v>
      </c>
      <c r="P617" t="s">
        <v>842</v>
      </c>
      <c r="R617" s="7">
        <v>5</v>
      </c>
      <c r="U617" s="48"/>
      <c r="W617" s="6">
        <v>44</v>
      </c>
      <c r="X617" s="6">
        <v>50</v>
      </c>
      <c r="Y617" s="7">
        <f>W617-X617</f>
        <v>-6</v>
      </c>
      <c r="Z617" s="6">
        <v>22</v>
      </c>
      <c r="AA617" s="6">
        <v>67</v>
      </c>
      <c r="AB617" s="7">
        <f>Z617-AA617</f>
        <v>-45</v>
      </c>
      <c r="AC617" s="6">
        <v>22</v>
      </c>
      <c r="AD617" s="6">
        <v>69</v>
      </c>
      <c r="AE617" s="7">
        <f>AC617-AD617</f>
        <v>-47</v>
      </c>
      <c r="AF617" s="6"/>
      <c r="AG617" s="6"/>
      <c r="AH617" s="7"/>
      <c r="AI617" s="7"/>
      <c r="AJ617" s="7"/>
      <c r="AK617" s="7"/>
      <c r="AL617" s="4" t="s">
        <v>930</v>
      </c>
      <c r="AR617" s="6">
        <v>31</v>
      </c>
      <c r="AS617" s="6">
        <v>55</v>
      </c>
      <c r="AT617" s="7">
        <f t="shared" si="38"/>
        <v>-24</v>
      </c>
      <c r="AU617" s="4" t="s">
        <v>871</v>
      </c>
    </row>
    <row r="618" spans="2:47" x14ac:dyDescent="0.25">
      <c r="B618" t="s">
        <v>268</v>
      </c>
      <c r="C618" s="9" t="s">
        <v>572</v>
      </c>
      <c r="D618" s="39">
        <v>40944</v>
      </c>
      <c r="F618" t="s">
        <v>821</v>
      </c>
      <c r="G618" s="2" t="s">
        <v>196</v>
      </c>
      <c r="H618" s="6">
        <v>41</v>
      </c>
      <c r="I618" s="7">
        <v>2</v>
      </c>
      <c r="J618" s="6">
        <v>40</v>
      </c>
      <c r="K618" s="7">
        <v>0</v>
      </c>
      <c r="L618" s="6">
        <v>8</v>
      </c>
      <c r="M618" s="7">
        <v>0</v>
      </c>
      <c r="N618" s="6">
        <v>1</v>
      </c>
      <c r="O618" s="7">
        <v>2</v>
      </c>
      <c r="P618" t="s">
        <v>842</v>
      </c>
      <c r="R618" s="7">
        <v>5</v>
      </c>
      <c r="U618" s="48"/>
      <c r="W618" s="6"/>
      <c r="X618" s="6"/>
      <c r="Z618" s="6"/>
      <c r="AA618" s="6"/>
      <c r="AC618" s="6"/>
      <c r="AD618" s="6"/>
      <c r="AE618" s="7"/>
      <c r="AF618" s="6"/>
      <c r="AG618" s="6"/>
      <c r="AR618" s="6">
        <v>31</v>
      </c>
      <c r="AS618" s="6">
        <v>53</v>
      </c>
      <c r="AT618" s="7">
        <f t="shared" si="38"/>
        <v>-22</v>
      </c>
      <c r="AU618" s="4" t="s">
        <v>871</v>
      </c>
    </row>
    <row r="619" spans="2:47" x14ac:dyDescent="0.25">
      <c r="B619" t="s">
        <v>268</v>
      </c>
      <c r="C619" s="9" t="s">
        <v>593</v>
      </c>
      <c r="D619" s="39">
        <v>40945</v>
      </c>
      <c r="F619" t="s">
        <v>821</v>
      </c>
      <c r="G619" s="2" t="s">
        <v>196</v>
      </c>
      <c r="H619" s="6">
        <v>37</v>
      </c>
      <c r="I619" s="7">
        <v>-4</v>
      </c>
      <c r="J619" s="6">
        <v>42</v>
      </c>
      <c r="K619" s="7">
        <v>2</v>
      </c>
      <c r="L619" s="6">
        <v>9</v>
      </c>
      <c r="M619" s="7">
        <v>1</v>
      </c>
      <c r="N619" s="6">
        <v>-5</v>
      </c>
      <c r="O619" s="7">
        <v>-6</v>
      </c>
      <c r="P619" t="s">
        <v>842</v>
      </c>
      <c r="R619" s="7">
        <v>5</v>
      </c>
      <c r="U619" s="48"/>
      <c r="W619" s="6"/>
      <c r="X619" s="6"/>
      <c r="Z619" s="6"/>
      <c r="AA619" s="6"/>
      <c r="AC619" s="6"/>
      <c r="AD619" s="6"/>
      <c r="AE619" s="7"/>
      <c r="AF619" s="6"/>
      <c r="AG619" s="6"/>
      <c r="AR619" s="6">
        <v>31</v>
      </c>
      <c r="AS619" s="6">
        <v>54</v>
      </c>
      <c r="AT619" s="7">
        <f t="shared" si="38"/>
        <v>-23</v>
      </c>
      <c r="AU619" s="4" t="s">
        <v>871</v>
      </c>
    </row>
    <row r="620" spans="2:47" x14ac:dyDescent="0.25">
      <c r="B620" t="s">
        <v>268</v>
      </c>
      <c r="C620" s="9" t="s">
        <v>647</v>
      </c>
      <c r="D620" s="39">
        <v>40946</v>
      </c>
      <c r="F620" t="s">
        <v>821</v>
      </c>
      <c r="G620" s="2" t="s">
        <v>196</v>
      </c>
      <c r="H620" s="6">
        <v>40</v>
      </c>
      <c r="I620" s="7">
        <v>3</v>
      </c>
      <c r="J620" s="6">
        <v>38</v>
      </c>
      <c r="K620" s="7">
        <v>-4</v>
      </c>
      <c r="L620" s="6">
        <v>10</v>
      </c>
      <c r="M620" s="7">
        <v>1</v>
      </c>
      <c r="N620" s="6">
        <v>2</v>
      </c>
      <c r="O620" s="7">
        <v>7</v>
      </c>
      <c r="P620" t="s">
        <v>842</v>
      </c>
      <c r="R620" s="7">
        <v>4</v>
      </c>
      <c r="U620" s="48"/>
      <c r="W620" s="6"/>
      <c r="X620" s="6"/>
      <c r="Z620" s="6"/>
      <c r="AA620" s="6"/>
      <c r="AC620" s="6"/>
      <c r="AD620" s="6"/>
      <c r="AE620" s="7"/>
      <c r="AF620" s="6"/>
      <c r="AG620" s="6"/>
      <c r="AM620" s="9" t="s">
        <v>950</v>
      </c>
      <c r="AN620" s="9" t="s">
        <v>320</v>
      </c>
      <c r="AO620" s="9" t="s">
        <v>316</v>
      </c>
      <c r="AR620" s="6">
        <v>33</v>
      </c>
      <c r="AS620" s="6">
        <v>52</v>
      </c>
      <c r="AT620" s="7">
        <f t="shared" si="38"/>
        <v>-19</v>
      </c>
      <c r="AU620" s="4" t="s">
        <v>871</v>
      </c>
    </row>
    <row r="621" spans="2:47" x14ac:dyDescent="0.25">
      <c r="B621" t="s">
        <v>268</v>
      </c>
      <c r="C621" s="9" t="s">
        <v>419</v>
      </c>
      <c r="D621" s="39">
        <v>40947</v>
      </c>
      <c r="F621" t="s">
        <v>821</v>
      </c>
      <c r="G621" s="2" t="s">
        <v>196</v>
      </c>
      <c r="H621" s="6">
        <v>38</v>
      </c>
      <c r="I621" s="7">
        <v>-2</v>
      </c>
      <c r="J621" s="6">
        <v>41</v>
      </c>
      <c r="K621" s="7">
        <v>3</v>
      </c>
      <c r="L621" s="6">
        <v>9</v>
      </c>
      <c r="M621" s="7">
        <v>-1</v>
      </c>
      <c r="N621" s="6">
        <v>-3</v>
      </c>
      <c r="O621" s="7">
        <v>-5</v>
      </c>
      <c r="P621" t="s">
        <v>842</v>
      </c>
      <c r="R621" s="7">
        <v>4</v>
      </c>
      <c r="U621" s="48"/>
      <c r="W621" s="6"/>
      <c r="X621" s="6"/>
      <c r="Z621" s="6"/>
      <c r="AA621" s="6"/>
      <c r="AC621" s="6"/>
      <c r="AD621" s="6"/>
      <c r="AE621" s="7"/>
      <c r="AF621" s="6"/>
      <c r="AG621" s="6"/>
      <c r="AR621" s="6">
        <v>32</v>
      </c>
      <c r="AS621" s="6">
        <v>52</v>
      </c>
      <c r="AT621" s="7">
        <f t="shared" si="38"/>
        <v>-20</v>
      </c>
      <c r="AU621" s="4" t="s">
        <v>871</v>
      </c>
    </row>
    <row r="622" spans="2:47" x14ac:dyDescent="0.25">
      <c r="B622" t="s">
        <v>268</v>
      </c>
      <c r="C622" s="9" t="s">
        <v>669</v>
      </c>
      <c r="D622" s="39">
        <v>40948</v>
      </c>
      <c r="E622">
        <v>12</v>
      </c>
      <c r="F622" t="s">
        <v>821</v>
      </c>
      <c r="G622" s="2" t="s">
        <v>192</v>
      </c>
      <c r="H622" s="6">
        <v>38</v>
      </c>
      <c r="I622" s="7">
        <v>0</v>
      </c>
      <c r="J622" s="6">
        <v>39</v>
      </c>
      <c r="K622" s="7">
        <v>-2</v>
      </c>
      <c r="L622" s="6">
        <v>9</v>
      </c>
      <c r="M622" s="7">
        <v>0</v>
      </c>
      <c r="N622" s="6">
        <v>-1</v>
      </c>
      <c r="O622" s="7">
        <v>2</v>
      </c>
      <c r="P622" t="s">
        <v>842</v>
      </c>
      <c r="R622" s="7">
        <v>4</v>
      </c>
      <c r="U622" s="48"/>
      <c r="W622" s="6">
        <v>45</v>
      </c>
      <c r="X622" s="6">
        <v>49</v>
      </c>
      <c r="Y622" s="7">
        <f>W622-X622</f>
        <v>-4</v>
      </c>
      <c r="Z622" s="6">
        <v>23</v>
      </c>
      <c r="AA622" s="6">
        <v>64</v>
      </c>
      <c r="AB622" s="7">
        <f>Z622-AA622</f>
        <v>-41</v>
      </c>
      <c r="AC622" s="6">
        <v>24</v>
      </c>
      <c r="AD622" s="6">
        <v>67</v>
      </c>
      <c r="AE622" s="7">
        <f>AC622-AD622</f>
        <v>-43</v>
      </c>
      <c r="AF622" s="6"/>
      <c r="AG622" s="6"/>
      <c r="AH622" s="7"/>
      <c r="AI622" s="7"/>
      <c r="AJ622" s="7"/>
      <c r="AK622" s="7"/>
      <c r="AL622" s="4" t="s">
        <v>930</v>
      </c>
      <c r="AR622" s="6">
        <v>31</v>
      </c>
      <c r="AS622" s="6">
        <v>53</v>
      </c>
      <c r="AT622" s="7">
        <f t="shared" si="38"/>
        <v>-22</v>
      </c>
      <c r="AU622" s="4" t="s">
        <v>871</v>
      </c>
    </row>
    <row r="623" spans="2:47" x14ac:dyDescent="0.25">
      <c r="B623" t="s">
        <v>268</v>
      </c>
      <c r="C623" s="9" t="s">
        <v>468</v>
      </c>
      <c r="D623" s="39">
        <v>40949</v>
      </c>
      <c r="E623">
        <v>14</v>
      </c>
      <c r="F623" t="s">
        <v>903</v>
      </c>
      <c r="G623" s="2"/>
      <c r="H623" s="6">
        <v>36</v>
      </c>
      <c r="I623" s="7">
        <v>-2</v>
      </c>
      <c r="J623" s="6">
        <v>36</v>
      </c>
      <c r="K623" s="7">
        <v>0</v>
      </c>
      <c r="L623" s="6">
        <v>10</v>
      </c>
      <c r="M623" s="7">
        <v>2</v>
      </c>
      <c r="N623" s="6">
        <v>0</v>
      </c>
      <c r="O623" s="7">
        <v>-2</v>
      </c>
      <c r="P623" s="3" t="s">
        <v>842</v>
      </c>
      <c r="U623" s="48"/>
      <c r="W623" s="6">
        <v>41</v>
      </c>
      <c r="X623" s="6">
        <v>42</v>
      </c>
      <c r="Y623" s="7">
        <f>W623-X623</f>
        <v>-1</v>
      </c>
      <c r="Z623" s="6">
        <v>17</v>
      </c>
      <c r="AA623" s="6">
        <v>48</v>
      </c>
      <c r="AB623" s="7">
        <f>Z623-AA623</f>
        <v>-31</v>
      </c>
      <c r="AC623" s="6">
        <v>17</v>
      </c>
      <c r="AD623" s="6">
        <v>54</v>
      </c>
      <c r="AE623" s="7">
        <f>AC623-AD623</f>
        <v>-37</v>
      </c>
      <c r="AF623" s="6"/>
      <c r="AG623" s="6"/>
      <c r="AH623" s="7"/>
      <c r="AI623" s="7"/>
      <c r="AJ623" s="7"/>
      <c r="AK623" s="7"/>
      <c r="AL623" s="4" t="s">
        <v>978</v>
      </c>
      <c r="AR623" s="6"/>
      <c r="AS623" s="6"/>
    </row>
    <row r="624" spans="2:47" x14ac:dyDescent="0.25">
      <c r="B624" t="s">
        <v>268</v>
      </c>
      <c r="C624" s="9" t="s">
        <v>340</v>
      </c>
      <c r="D624" s="39">
        <v>40951</v>
      </c>
      <c r="F624" t="s">
        <v>821</v>
      </c>
      <c r="G624" s="2" t="s">
        <v>196</v>
      </c>
      <c r="H624" s="6">
        <v>38</v>
      </c>
      <c r="I624" s="7">
        <v>0</v>
      </c>
      <c r="J624" s="6">
        <v>42</v>
      </c>
      <c r="K624" s="7">
        <v>3</v>
      </c>
      <c r="L624" s="6">
        <v>9</v>
      </c>
      <c r="M624" s="7">
        <v>0</v>
      </c>
      <c r="N624" s="6">
        <v>-4</v>
      </c>
      <c r="O624" s="7">
        <v>-3</v>
      </c>
      <c r="P624" t="s">
        <v>842</v>
      </c>
      <c r="R624" s="7">
        <v>4</v>
      </c>
      <c r="U624" s="48"/>
      <c r="W624" s="6"/>
      <c r="X624" s="6"/>
      <c r="Z624" s="6"/>
      <c r="AA624" s="6"/>
      <c r="AC624" s="6"/>
      <c r="AD624" s="6"/>
      <c r="AE624" s="7"/>
      <c r="AF624" s="6"/>
      <c r="AG624" s="6"/>
      <c r="AR624" s="6">
        <v>31</v>
      </c>
      <c r="AS624" s="6">
        <v>53</v>
      </c>
      <c r="AT624" s="7">
        <f t="shared" si="38"/>
        <v>-22</v>
      </c>
      <c r="AU624" s="4" t="s">
        <v>871</v>
      </c>
    </row>
    <row r="625" spans="2:47" x14ac:dyDescent="0.25">
      <c r="B625" t="s">
        <v>268</v>
      </c>
      <c r="C625" s="9" t="s">
        <v>594</v>
      </c>
      <c r="D625" s="39">
        <v>40952</v>
      </c>
      <c r="F625" t="s">
        <v>821</v>
      </c>
      <c r="G625" s="2" t="s">
        <v>196</v>
      </c>
      <c r="H625" s="6">
        <v>40</v>
      </c>
      <c r="I625" s="7">
        <v>2</v>
      </c>
      <c r="J625" s="6">
        <v>39</v>
      </c>
      <c r="K625" s="7">
        <v>-3</v>
      </c>
      <c r="L625" s="6">
        <v>9</v>
      </c>
      <c r="M625" s="7">
        <v>0</v>
      </c>
      <c r="N625" s="6">
        <v>1</v>
      </c>
      <c r="O625" s="7">
        <v>5</v>
      </c>
      <c r="P625" t="s">
        <v>842</v>
      </c>
      <c r="R625" s="7">
        <v>5</v>
      </c>
      <c r="U625" s="48"/>
      <c r="W625" s="6"/>
      <c r="X625" s="6"/>
      <c r="Z625" s="6"/>
      <c r="AA625" s="6"/>
      <c r="AC625" s="6"/>
      <c r="AD625" s="6"/>
      <c r="AE625" s="7"/>
      <c r="AF625" s="6"/>
      <c r="AG625" s="6"/>
      <c r="AR625" s="6">
        <v>33</v>
      </c>
      <c r="AS625" s="6">
        <v>52</v>
      </c>
      <c r="AT625" s="7">
        <f t="shared" si="38"/>
        <v>-19</v>
      </c>
      <c r="AU625" s="4" t="s">
        <v>871</v>
      </c>
    </row>
    <row r="626" spans="2:47" x14ac:dyDescent="0.25">
      <c r="B626" t="s">
        <v>268</v>
      </c>
      <c r="C626" s="9" t="s">
        <v>692</v>
      </c>
      <c r="D626" s="39">
        <v>40953</v>
      </c>
      <c r="F626" t="s">
        <v>821</v>
      </c>
      <c r="G626" s="2" t="s">
        <v>196</v>
      </c>
      <c r="H626" s="6">
        <v>39</v>
      </c>
      <c r="I626" s="7">
        <v>-1</v>
      </c>
      <c r="J626" s="6">
        <v>40</v>
      </c>
      <c r="K626" s="7">
        <v>1</v>
      </c>
      <c r="L626" s="6">
        <v>9</v>
      </c>
      <c r="M626" s="7">
        <v>0</v>
      </c>
      <c r="N626" s="6">
        <v>-1</v>
      </c>
      <c r="O626" s="7">
        <v>-2</v>
      </c>
      <c r="P626" t="s">
        <v>842</v>
      </c>
      <c r="R626" s="7">
        <v>5</v>
      </c>
      <c r="U626" s="48"/>
      <c r="W626" s="6"/>
      <c r="X626" s="6"/>
      <c r="Z626" s="6"/>
      <c r="AA626" s="6"/>
      <c r="AC626" s="6"/>
      <c r="AD626" s="6"/>
      <c r="AE626" s="7"/>
      <c r="AF626" s="6"/>
      <c r="AG626" s="6"/>
      <c r="AR626" s="6">
        <v>31</v>
      </c>
      <c r="AS626" s="6">
        <v>54</v>
      </c>
      <c r="AT626" s="7">
        <f t="shared" si="38"/>
        <v>-23</v>
      </c>
      <c r="AU626" s="4" t="s">
        <v>871</v>
      </c>
    </row>
    <row r="627" spans="2:47" x14ac:dyDescent="0.25">
      <c r="B627" t="s">
        <v>268</v>
      </c>
      <c r="C627" s="9" t="s">
        <v>624</v>
      </c>
      <c r="D627" s="39">
        <v>40954</v>
      </c>
      <c r="F627" t="s">
        <v>821</v>
      </c>
      <c r="G627" s="2" t="s">
        <v>196</v>
      </c>
      <c r="H627" s="6">
        <v>39</v>
      </c>
      <c r="I627" s="7">
        <v>0</v>
      </c>
      <c r="J627" s="6">
        <v>39</v>
      </c>
      <c r="K627" s="7">
        <v>-1</v>
      </c>
      <c r="L627" s="6">
        <v>9</v>
      </c>
      <c r="M627" s="7">
        <v>0</v>
      </c>
      <c r="N627" s="6">
        <v>0</v>
      </c>
      <c r="O627" s="7">
        <v>1</v>
      </c>
      <c r="P627" t="s">
        <v>842</v>
      </c>
      <c r="R627" s="7">
        <v>5</v>
      </c>
      <c r="U627" s="48"/>
      <c r="W627" s="6"/>
      <c r="X627" s="6"/>
      <c r="Z627" s="6"/>
      <c r="AA627" s="6"/>
      <c r="AC627" s="6"/>
      <c r="AD627" s="6"/>
      <c r="AE627" s="7"/>
      <c r="AF627" s="6"/>
      <c r="AG627" s="6"/>
      <c r="AR627" s="6">
        <v>30</v>
      </c>
      <c r="AS627" s="6">
        <v>55</v>
      </c>
      <c r="AT627" s="7">
        <f t="shared" si="38"/>
        <v>-25</v>
      </c>
      <c r="AU627" s="4" t="s">
        <v>871</v>
      </c>
    </row>
    <row r="628" spans="2:47" x14ac:dyDescent="0.25">
      <c r="B628" t="s">
        <v>268</v>
      </c>
      <c r="C628" s="9" t="s">
        <v>624</v>
      </c>
      <c r="D628" s="39">
        <v>40954</v>
      </c>
      <c r="E628">
        <v>19</v>
      </c>
      <c r="F628" t="s">
        <v>886</v>
      </c>
      <c r="G628" s="2" t="s">
        <v>915</v>
      </c>
      <c r="H628" s="6">
        <v>39</v>
      </c>
      <c r="I628" s="7">
        <v>1</v>
      </c>
      <c r="J628" s="6">
        <v>38</v>
      </c>
      <c r="K628" s="7">
        <v>0</v>
      </c>
      <c r="L628" s="6">
        <v>10</v>
      </c>
      <c r="M628" s="7">
        <v>-1</v>
      </c>
      <c r="N628" s="6">
        <v>1</v>
      </c>
      <c r="O628" s="7">
        <v>1</v>
      </c>
      <c r="P628" t="s">
        <v>842</v>
      </c>
      <c r="U628" s="48"/>
      <c r="W628" s="6"/>
      <c r="X628" s="6"/>
      <c r="Z628" s="6"/>
      <c r="AA628" s="6"/>
      <c r="AC628" s="6"/>
      <c r="AD628" s="6"/>
      <c r="AE628" s="7"/>
      <c r="AF628" s="6"/>
      <c r="AG628" s="6"/>
      <c r="AR628" s="6"/>
      <c r="AS628" s="6"/>
      <c r="AT628" s="7"/>
    </row>
    <row r="629" spans="2:47" x14ac:dyDescent="0.25">
      <c r="B629" t="s">
        <v>268</v>
      </c>
      <c r="C629" s="9" t="s">
        <v>640</v>
      </c>
      <c r="D629" s="39">
        <v>40955</v>
      </c>
      <c r="E629">
        <v>19</v>
      </c>
      <c r="F629" t="s">
        <v>821</v>
      </c>
      <c r="G629" s="2" t="s">
        <v>192</v>
      </c>
      <c r="H629" s="6">
        <v>37</v>
      </c>
      <c r="I629" s="7">
        <v>-2</v>
      </c>
      <c r="J629" s="6">
        <v>41</v>
      </c>
      <c r="K629" s="7">
        <v>2</v>
      </c>
      <c r="L629" s="6">
        <v>7</v>
      </c>
      <c r="M629" s="7">
        <v>-2</v>
      </c>
      <c r="N629" s="6">
        <v>-4</v>
      </c>
      <c r="O629" s="7">
        <v>-4</v>
      </c>
      <c r="P629" t="s">
        <v>842</v>
      </c>
      <c r="R629" s="7">
        <v>6</v>
      </c>
      <c r="U629" s="48"/>
      <c r="W629" s="6">
        <v>42</v>
      </c>
      <c r="X629" s="6">
        <v>52</v>
      </c>
      <c r="Y629" s="7">
        <f>W629-X629</f>
        <v>-10</v>
      </c>
      <c r="Z629" s="6">
        <v>23</v>
      </c>
      <c r="AA629" s="6">
        <v>65</v>
      </c>
      <c r="AB629" s="7">
        <f>Z629-AA629</f>
        <v>-42</v>
      </c>
      <c r="AC629" s="6">
        <v>21</v>
      </c>
      <c r="AD629" s="6">
        <v>70</v>
      </c>
      <c r="AE629" s="7">
        <f>AC629-AD629</f>
        <v>-49</v>
      </c>
      <c r="AF629" s="6"/>
      <c r="AG629" s="6"/>
      <c r="AH629" s="7"/>
      <c r="AI629" s="7"/>
      <c r="AJ629" s="7"/>
      <c r="AK629" s="7"/>
      <c r="AL629" s="4" t="s">
        <v>930</v>
      </c>
      <c r="AR629" s="6">
        <v>29</v>
      </c>
      <c r="AS629" s="6">
        <v>57</v>
      </c>
      <c r="AT629" s="7">
        <f t="shared" si="38"/>
        <v>-28</v>
      </c>
      <c r="AU629" s="4" t="s">
        <v>871</v>
      </c>
    </row>
    <row r="630" spans="2:47" x14ac:dyDescent="0.25">
      <c r="B630" t="s">
        <v>268</v>
      </c>
      <c r="C630" s="9" t="s">
        <v>523</v>
      </c>
      <c r="D630" s="39">
        <v>40956</v>
      </c>
      <c r="E630">
        <v>21</v>
      </c>
      <c r="F630" t="s">
        <v>678</v>
      </c>
      <c r="G630" s="2" t="s">
        <v>82</v>
      </c>
      <c r="H630" s="6">
        <v>36</v>
      </c>
      <c r="I630" s="7">
        <v>-4</v>
      </c>
      <c r="J630" s="6">
        <v>37</v>
      </c>
      <c r="K630" s="7">
        <v>2</v>
      </c>
      <c r="L630" s="6">
        <v>14</v>
      </c>
      <c r="M630" s="7">
        <v>-2</v>
      </c>
      <c r="N630" s="6">
        <v>-1</v>
      </c>
      <c r="O630" s="7">
        <v>-6</v>
      </c>
      <c r="P630" t="s">
        <v>639</v>
      </c>
      <c r="U630" s="48"/>
      <c r="W630" s="6"/>
      <c r="X630" s="6"/>
      <c r="Z630" s="6"/>
      <c r="AA630" s="6"/>
      <c r="AC630" s="6"/>
      <c r="AD630" s="6"/>
      <c r="AE630" s="7"/>
      <c r="AF630" s="6"/>
      <c r="AG630" s="6"/>
      <c r="AR630" s="6"/>
      <c r="AS630" s="6"/>
      <c r="AT630" s="7"/>
    </row>
    <row r="631" spans="2:47" x14ac:dyDescent="0.25">
      <c r="B631" t="s">
        <v>268</v>
      </c>
      <c r="C631" s="9" t="s">
        <v>523</v>
      </c>
      <c r="D631" s="39">
        <v>40956</v>
      </c>
      <c r="E631">
        <v>21</v>
      </c>
      <c r="F631" t="s">
        <v>830</v>
      </c>
      <c r="G631" s="2" t="s">
        <v>224</v>
      </c>
      <c r="H631" s="6">
        <v>37</v>
      </c>
      <c r="I631" s="7">
        <v>0</v>
      </c>
      <c r="J631" s="6">
        <v>39</v>
      </c>
      <c r="K631" s="7">
        <v>1</v>
      </c>
      <c r="L631" s="6">
        <v>11</v>
      </c>
      <c r="M631" s="7">
        <v>-2</v>
      </c>
      <c r="N631" s="6">
        <v>-2</v>
      </c>
      <c r="O631" s="7">
        <v>-1</v>
      </c>
      <c r="P631" t="s">
        <v>639</v>
      </c>
      <c r="U631" s="48"/>
      <c r="W631" s="6">
        <v>43.98</v>
      </c>
      <c r="X631" s="6"/>
      <c r="Z631" s="6">
        <v>35.590000000000003</v>
      </c>
      <c r="AA631" s="6"/>
      <c r="AC631" s="6">
        <v>36.17</v>
      </c>
      <c r="AD631" s="6"/>
      <c r="AE631" s="7"/>
      <c r="AF631" s="6"/>
      <c r="AG631" s="6"/>
      <c r="AL631" s="4" t="s">
        <v>943</v>
      </c>
      <c r="AR631" s="6"/>
      <c r="AS631" s="6"/>
      <c r="AT631" s="7"/>
    </row>
    <row r="632" spans="2:47" x14ac:dyDescent="0.25">
      <c r="B632" t="s">
        <v>268</v>
      </c>
      <c r="C632" s="9" t="s">
        <v>641</v>
      </c>
      <c r="D632" s="39">
        <v>40958</v>
      </c>
      <c r="F632" t="s">
        <v>821</v>
      </c>
      <c r="G632" s="2" t="s">
        <v>196</v>
      </c>
      <c r="H632" s="6">
        <v>39</v>
      </c>
      <c r="I632" s="7">
        <v>2</v>
      </c>
      <c r="J632" s="6">
        <v>38</v>
      </c>
      <c r="K632" s="7">
        <v>-3</v>
      </c>
      <c r="L632" s="6">
        <v>10</v>
      </c>
      <c r="M632" s="7">
        <v>3</v>
      </c>
      <c r="N632" s="6">
        <f>H632-J632</f>
        <v>1</v>
      </c>
      <c r="O632" s="7">
        <v>5</v>
      </c>
      <c r="P632" t="s">
        <v>842</v>
      </c>
      <c r="R632" s="7">
        <v>5</v>
      </c>
      <c r="U632" s="48"/>
      <c r="W632" s="6"/>
      <c r="X632" s="6"/>
      <c r="Z632" s="6"/>
      <c r="AA632" s="6"/>
      <c r="AC632" s="6"/>
      <c r="AD632" s="6"/>
      <c r="AE632" s="7"/>
      <c r="AF632" s="6"/>
      <c r="AG632" s="6"/>
      <c r="AR632" s="6">
        <v>32</v>
      </c>
      <c r="AS632" s="6">
        <v>53</v>
      </c>
      <c r="AT632" s="7">
        <f>AR632-AS632</f>
        <v>-21</v>
      </c>
      <c r="AU632" s="4" t="s">
        <v>871</v>
      </c>
    </row>
    <row r="633" spans="2:47" x14ac:dyDescent="0.25">
      <c r="B633" t="s">
        <v>268</v>
      </c>
      <c r="C633" s="9" t="s">
        <v>598</v>
      </c>
      <c r="D633" s="39">
        <v>40959</v>
      </c>
      <c r="F633" t="s">
        <v>821</v>
      </c>
      <c r="G633" s="2" t="s">
        <v>196</v>
      </c>
      <c r="H633" s="6">
        <v>37</v>
      </c>
      <c r="I633" s="7">
        <v>-2</v>
      </c>
      <c r="J633" s="6">
        <v>41</v>
      </c>
      <c r="K633" s="7">
        <v>3</v>
      </c>
      <c r="L633" s="6">
        <v>9</v>
      </c>
      <c r="M633" s="7">
        <v>-1</v>
      </c>
      <c r="N633" s="6">
        <f>H633-J633</f>
        <v>-4</v>
      </c>
      <c r="O633" s="7">
        <v>-5</v>
      </c>
      <c r="P633" t="s">
        <v>842</v>
      </c>
      <c r="R633" s="7">
        <v>5</v>
      </c>
      <c r="U633" s="48"/>
      <c r="W633" s="6"/>
      <c r="X633" s="6"/>
      <c r="Z633" s="6"/>
      <c r="AA633" s="6"/>
      <c r="AC633" s="6"/>
      <c r="AD633" s="6"/>
      <c r="AE633" s="7"/>
      <c r="AF633" s="6"/>
      <c r="AG633" s="6"/>
      <c r="AR633" s="6">
        <v>29</v>
      </c>
      <c r="AS633" s="6">
        <v>57</v>
      </c>
      <c r="AT633" s="7">
        <f>AR633-AS633</f>
        <v>-28</v>
      </c>
      <c r="AU633" s="4" t="s">
        <v>871</v>
      </c>
    </row>
    <row r="634" spans="2:47" x14ac:dyDescent="0.25">
      <c r="B634" t="s">
        <v>268</v>
      </c>
      <c r="C634" s="9" t="s">
        <v>434</v>
      </c>
      <c r="D634" s="39">
        <v>40960</v>
      </c>
      <c r="F634" t="s">
        <v>821</v>
      </c>
      <c r="G634" s="2" t="s">
        <v>196</v>
      </c>
      <c r="H634" s="6">
        <v>38</v>
      </c>
      <c r="I634" s="7">
        <v>1</v>
      </c>
      <c r="J634" s="6">
        <v>40</v>
      </c>
      <c r="K634" s="7">
        <v>-1</v>
      </c>
      <c r="L634" s="6">
        <v>8</v>
      </c>
      <c r="M634" s="7">
        <v>-1</v>
      </c>
      <c r="N634" s="6">
        <f>H634-J634</f>
        <v>-2</v>
      </c>
      <c r="O634" s="7">
        <v>2</v>
      </c>
      <c r="P634" t="s">
        <v>842</v>
      </c>
      <c r="R634" s="7">
        <v>5</v>
      </c>
      <c r="U634" s="48"/>
      <c r="W634" s="6"/>
      <c r="X634" s="6"/>
      <c r="Z634" s="6"/>
      <c r="AA634" s="6"/>
      <c r="AC634" s="6"/>
      <c r="AD634" s="6"/>
      <c r="AE634" s="7"/>
      <c r="AF634" s="6"/>
      <c r="AG634" s="6"/>
      <c r="AM634" s="52" t="s">
        <v>953</v>
      </c>
      <c r="AN634" s="52" t="s">
        <v>320</v>
      </c>
      <c r="AO634" s="52" t="s">
        <v>636</v>
      </c>
      <c r="AP634" s="52"/>
      <c r="AR634" s="6">
        <v>31</v>
      </c>
      <c r="AS634" s="6">
        <v>54</v>
      </c>
      <c r="AT634" s="7">
        <f>AR634-AS634</f>
        <v>-23</v>
      </c>
      <c r="AU634" s="4" t="s">
        <v>871</v>
      </c>
    </row>
    <row r="635" spans="2:47" x14ac:dyDescent="0.25">
      <c r="B635" s="3" t="s">
        <v>268</v>
      </c>
      <c r="C635" s="52" t="s">
        <v>599</v>
      </c>
      <c r="D635" s="39">
        <v>40960</v>
      </c>
      <c r="E635">
        <v>24</v>
      </c>
      <c r="F635" t="s">
        <v>903</v>
      </c>
      <c r="G635" s="2"/>
      <c r="H635" s="6">
        <v>35</v>
      </c>
      <c r="I635" s="7">
        <v>-1</v>
      </c>
      <c r="J635" s="6">
        <v>39</v>
      </c>
      <c r="K635" s="7">
        <v>3</v>
      </c>
      <c r="L635" s="6">
        <v>10</v>
      </c>
      <c r="M635" s="7">
        <v>0</v>
      </c>
      <c r="N635" s="6">
        <v>-4</v>
      </c>
      <c r="O635" s="7">
        <v>-4</v>
      </c>
      <c r="P635" s="3" t="s">
        <v>842</v>
      </c>
      <c r="U635" s="48"/>
      <c r="W635" s="6">
        <v>39</v>
      </c>
      <c r="X635" s="6">
        <v>44</v>
      </c>
      <c r="Y635" s="7">
        <f>W635-X635</f>
        <v>-5</v>
      </c>
      <c r="Z635" s="6">
        <v>20</v>
      </c>
      <c r="AA635" s="6">
        <v>46</v>
      </c>
      <c r="AB635" s="7">
        <f>Z635-AA635</f>
        <v>-26</v>
      </c>
      <c r="AC635" s="6">
        <v>15</v>
      </c>
      <c r="AD635" s="6">
        <v>57</v>
      </c>
      <c r="AE635" s="7">
        <f>AC635-AD635</f>
        <v>-42</v>
      </c>
      <c r="AF635" s="6"/>
      <c r="AG635" s="6"/>
      <c r="AH635" s="7"/>
      <c r="AI635" s="7"/>
      <c r="AJ635" s="7"/>
      <c r="AK635" s="7"/>
      <c r="AL635" s="4" t="s">
        <v>978</v>
      </c>
      <c r="AR635" s="6"/>
      <c r="AS635" s="6"/>
    </row>
    <row r="636" spans="2:47" x14ac:dyDescent="0.25">
      <c r="B636" t="s">
        <v>268</v>
      </c>
      <c r="C636" s="9" t="s">
        <v>675</v>
      </c>
      <c r="D636" s="39">
        <v>40961</v>
      </c>
      <c r="F636" t="s">
        <v>821</v>
      </c>
      <c r="G636" s="2" t="s">
        <v>196</v>
      </c>
      <c r="H636" s="6">
        <v>39</v>
      </c>
      <c r="I636" s="7">
        <v>1</v>
      </c>
      <c r="J636" s="6">
        <v>38</v>
      </c>
      <c r="K636" s="7">
        <v>-2</v>
      </c>
      <c r="L636" s="6">
        <v>10</v>
      </c>
      <c r="M636" s="7">
        <v>2</v>
      </c>
      <c r="N636" s="6">
        <f>H636-J636</f>
        <v>1</v>
      </c>
      <c r="O636" s="7">
        <v>3</v>
      </c>
      <c r="P636" t="s">
        <v>842</v>
      </c>
      <c r="R636" s="7">
        <v>4</v>
      </c>
      <c r="U636" s="48"/>
      <c r="W636" s="6"/>
      <c r="X636" s="6"/>
      <c r="Z636" s="6"/>
      <c r="AA636" s="6"/>
      <c r="AC636" s="6"/>
      <c r="AD636" s="6"/>
      <c r="AE636" s="7"/>
      <c r="AF636" s="6"/>
      <c r="AG636" s="6"/>
      <c r="AR636" s="6">
        <v>33</v>
      </c>
      <c r="AS636" s="6">
        <v>51</v>
      </c>
      <c r="AT636" s="7">
        <f>AR636-AS636</f>
        <v>-18</v>
      </c>
      <c r="AU636" s="4" t="s">
        <v>871</v>
      </c>
    </row>
    <row r="637" spans="2:47" x14ac:dyDescent="0.25">
      <c r="B637" t="s">
        <v>268</v>
      </c>
      <c r="C637" s="9" t="s">
        <v>625</v>
      </c>
      <c r="D637" s="39">
        <v>40962</v>
      </c>
      <c r="E637">
        <v>26</v>
      </c>
      <c r="F637" t="s">
        <v>821</v>
      </c>
      <c r="G637" s="2" t="s">
        <v>192</v>
      </c>
      <c r="H637" s="6">
        <v>38</v>
      </c>
      <c r="I637" s="7">
        <v>-1</v>
      </c>
      <c r="J637" s="6">
        <v>40</v>
      </c>
      <c r="K637" s="7">
        <v>2</v>
      </c>
      <c r="L637" s="6">
        <v>10</v>
      </c>
      <c r="M637" s="7">
        <v>0</v>
      </c>
      <c r="N637" s="6">
        <f>H637-J637</f>
        <v>-2</v>
      </c>
      <c r="O637" s="7">
        <v>-3</v>
      </c>
      <c r="P637" t="s">
        <v>842</v>
      </c>
      <c r="R637" s="7">
        <v>5</v>
      </c>
      <c r="U637" s="48"/>
      <c r="W637" s="6">
        <v>41</v>
      </c>
      <c r="X637" s="6">
        <v>51</v>
      </c>
      <c r="Y637" s="7">
        <f>W637-X637</f>
        <v>-10</v>
      </c>
      <c r="Z637" s="6">
        <v>22</v>
      </c>
      <c r="AA637" s="6">
        <v>64</v>
      </c>
      <c r="AB637" s="7">
        <f>Z637-AA637</f>
        <v>-42</v>
      </c>
      <c r="AC637" s="6">
        <v>23</v>
      </c>
      <c r="AD637" s="6">
        <v>67</v>
      </c>
      <c r="AE637" s="7">
        <f>AC637-AD637</f>
        <v>-44</v>
      </c>
      <c r="AF637" s="6"/>
      <c r="AG637" s="6"/>
      <c r="AH637" s="7"/>
      <c r="AI637" s="7"/>
      <c r="AJ637" s="7"/>
      <c r="AK637" s="7"/>
      <c r="AL637" s="4" t="s">
        <v>930</v>
      </c>
      <c r="AR637" s="6">
        <v>30</v>
      </c>
      <c r="AS637" s="6">
        <v>53</v>
      </c>
      <c r="AT637" s="7">
        <f>AR637-AS637</f>
        <v>-23</v>
      </c>
      <c r="AU637" s="4" t="s">
        <v>871</v>
      </c>
    </row>
    <row r="638" spans="2:47" x14ac:dyDescent="0.25">
      <c r="B638" t="s">
        <v>268</v>
      </c>
      <c r="C638" s="9" t="s">
        <v>601</v>
      </c>
      <c r="D638" s="39">
        <v>40963</v>
      </c>
      <c r="E638">
        <v>28</v>
      </c>
      <c r="F638" t="s">
        <v>886</v>
      </c>
      <c r="G638" s="2" t="s">
        <v>96</v>
      </c>
      <c r="H638" s="6">
        <v>37</v>
      </c>
      <c r="I638" s="7">
        <v>0</v>
      </c>
      <c r="J638" s="6">
        <v>40</v>
      </c>
      <c r="K638" s="7">
        <v>2</v>
      </c>
      <c r="L638" s="6">
        <v>13</v>
      </c>
      <c r="M638" s="7">
        <v>-1</v>
      </c>
      <c r="N638" s="6">
        <v>-3</v>
      </c>
      <c r="O638" s="7">
        <v>-2</v>
      </c>
      <c r="P638" t="s">
        <v>639</v>
      </c>
      <c r="U638" s="48"/>
      <c r="W638" s="6"/>
      <c r="X638" s="6"/>
      <c r="Z638" s="6"/>
      <c r="AA638" s="6"/>
      <c r="AC638" s="6"/>
      <c r="AD638" s="6"/>
      <c r="AE638" s="7"/>
      <c r="AF638" s="6"/>
      <c r="AG638" s="6"/>
      <c r="AR638" s="6"/>
      <c r="AS638" s="6"/>
      <c r="AT638" s="7"/>
    </row>
    <row r="639" spans="2:47" x14ac:dyDescent="0.25">
      <c r="B639" t="s">
        <v>268</v>
      </c>
      <c r="C639" s="9" t="s">
        <v>566</v>
      </c>
      <c r="D639" s="39">
        <v>40964</v>
      </c>
      <c r="E639">
        <v>29</v>
      </c>
      <c r="F639" t="s">
        <v>577</v>
      </c>
      <c r="G639" s="2" t="s">
        <v>164</v>
      </c>
      <c r="H639" s="6">
        <v>35</v>
      </c>
      <c r="I639" s="7">
        <v>-3</v>
      </c>
      <c r="J639" s="6">
        <v>41</v>
      </c>
      <c r="K639" s="7">
        <v>3</v>
      </c>
      <c r="L639" s="6">
        <v>12</v>
      </c>
      <c r="M639" s="7">
        <v>0</v>
      </c>
      <c r="N639" s="6">
        <v>-6</v>
      </c>
      <c r="O639" s="7">
        <v>-6</v>
      </c>
      <c r="P639" t="s">
        <v>639</v>
      </c>
      <c r="Q639" t="s">
        <v>840</v>
      </c>
      <c r="U639" s="48"/>
      <c r="W639" s="6">
        <v>40</v>
      </c>
      <c r="X639" s="6">
        <v>51</v>
      </c>
      <c r="Y639" s="7">
        <f>W639-X639</f>
        <v>-11</v>
      </c>
      <c r="Z639" s="6">
        <v>30</v>
      </c>
      <c r="AA639" s="6">
        <v>55</v>
      </c>
      <c r="AB639" s="7">
        <f>Z639-AA639</f>
        <v>-25</v>
      </c>
      <c r="AC639" s="6">
        <v>28</v>
      </c>
      <c r="AD639" s="6">
        <v>60</v>
      </c>
      <c r="AE639" s="7">
        <f>AC639-AD639</f>
        <v>-32</v>
      </c>
      <c r="AF639" s="6"/>
      <c r="AG639" s="6"/>
      <c r="AH639" s="7"/>
      <c r="AI639" s="7"/>
      <c r="AJ639" s="7"/>
      <c r="AK639" s="7"/>
      <c r="AL639" s="4" t="s">
        <v>936</v>
      </c>
      <c r="AR639" s="6">
        <v>30</v>
      </c>
      <c r="AS639" s="6">
        <v>64</v>
      </c>
      <c r="AT639" s="7">
        <v>-33</v>
      </c>
      <c r="AU639" s="4" t="s">
        <v>937</v>
      </c>
    </row>
    <row r="640" spans="2:47" x14ac:dyDescent="0.25">
      <c r="B640" t="s">
        <v>268</v>
      </c>
      <c r="C640" s="9" t="s">
        <v>558</v>
      </c>
      <c r="D640" s="39">
        <v>40965</v>
      </c>
      <c r="F640" t="s">
        <v>821</v>
      </c>
      <c r="G640" s="2" t="s">
        <v>196</v>
      </c>
      <c r="H640" s="6">
        <v>38</v>
      </c>
      <c r="I640" s="7">
        <v>0</v>
      </c>
      <c r="J640" s="6">
        <v>40</v>
      </c>
      <c r="K640" s="7">
        <v>0</v>
      </c>
      <c r="L640" s="6">
        <v>9</v>
      </c>
      <c r="M640" s="7">
        <v>-1</v>
      </c>
      <c r="N640" s="6">
        <f t="shared" ref="N640:N648" si="39">H640-J640</f>
        <v>-2</v>
      </c>
      <c r="O640" s="7">
        <v>0</v>
      </c>
      <c r="P640" t="s">
        <v>842</v>
      </c>
      <c r="R640" s="7">
        <v>6</v>
      </c>
      <c r="U640" s="48"/>
      <c r="W640" s="6"/>
      <c r="X640" s="6"/>
      <c r="Y640" s="7"/>
      <c r="Z640" s="6"/>
      <c r="AA640" s="6"/>
      <c r="AB640" s="7"/>
      <c r="AC640" s="6"/>
      <c r="AD640" s="6"/>
      <c r="AE640" s="7"/>
      <c r="AF640" s="6"/>
      <c r="AG640" s="6"/>
      <c r="AH640" s="7"/>
      <c r="AI640" s="7"/>
      <c r="AJ640" s="7"/>
      <c r="AK640" s="7"/>
      <c r="AR640" s="6">
        <v>29</v>
      </c>
      <c r="AS640" s="6">
        <v>55</v>
      </c>
      <c r="AT640" s="7">
        <f t="shared" ref="AT640:AT648" si="40">AR640-AS640</f>
        <v>-26</v>
      </c>
      <c r="AU640" s="4" t="s">
        <v>871</v>
      </c>
    </row>
    <row r="641" spans="2:47" x14ac:dyDescent="0.25">
      <c r="B641" t="s">
        <v>268</v>
      </c>
      <c r="C641" s="9" t="s">
        <v>602</v>
      </c>
      <c r="D641" s="39">
        <v>40966</v>
      </c>
      <c r="F641" t="s">
        <v>821</v>
      </c>
      <c r="G641" s="2" t="s">
        <v>196</v>
      </c>
      <c r="H641" s="6">
        <v>40</v>
      </c>
      <c r="I641" s="7">
        <v>2</v>
      </c>
      <c r="J641" s="6">
        <v>39</v>
      </c>
      <c r="K641" s="7">
        <v>-1</v>
      </c>
      <c r="L641" s="6">
        <v>9</v>
      </c>
      <c r="M641" s="7">
        <v>0</v>
      </c>
      <c r="N641" s="6">
        <f t="shared" si="39"/>
        <v>1</v>
      </c>
      <c r="O641" s="7">
        <v>3</v>
      </c>
      <c r="P641" t="s">
        <v>842</v>
      </c>
      <c r="R641" s="7">
        <v>5</v>
      </c>
      <c r="U641" s="48"/>
      <c r="W641" s="6"/>
      <c r="X641" s="6"/>
      <c r="Y641" s="7"/>
      <c r="Z641" s="6"/>
      <c r="AA641" s="6"/>
      <c r="AB641" s="7"/>
      <c r="AC641" s="6"/>
      <c r="AD641" s="6"/>
      <c r="AE641" s="7"/>
      <c r="AF641" s="6"/>
      <c r="AG641" s="6"/>
      <c r="AH641" s="7"/>
      <c r="AI641" s="7"/>
      <c r="AJ641" s="7"/>
      <c r="AK641" s="7"/>
      <c r="AR641" s="6">
        <v>30</v>
      </c>
      <c r="AS641" s="6">
        <v>54</v>
      </c>
      <c r="AT641" s="7">
        <f t="shared" si="40"/>
        <v>-24</v>
      </c>
      <c r="AU641" s="4" t="s">
        <v>871</v>
      </c>
    </row>
    <row r="642" spans="2:47" x14ac:dyDescent="0.25">
      <c r="B642" t="s">
        <v>268</v>
      </c>
      <c r="C642" s="9" t="s">
        <v>660</v>
      </c>
      <c r="D642" s="39">
        <v>40967</v>
      </c>
      <c r="F642" t="s">
        <v>821</v>
      </c>
      <c r="G642" s="2" t="s">
        <v>196</v>
      </c>
      <c r="H642" s="6">
        <v>38</v>
      </c>
      <c r="I642" s="7">
        <v>-2</v>
      </c>
      <c r="J642" s="6">
        <v>40</v>
      </c>
      <c r="K642" s="7">
        <v>1</v>
      </c>
      <c r="L642" s="6">
        <v>9</v>
      </c>
      <c r="M642" s="7">
        <v>0</v>
      </c>
      <c r="N642" s="6">
        <f t="shared" si="39"/>
        <v>-2</v>
      </c>
      <c r="O642" s="7">
        <v>-3</v>
      </c>
      <c r="P642" t="s">
        <v>842</v>
      </c>
      <c r="R642" s="7">
        <v>5</v>
      </c>
      <c r="U642" s="48"/>
      <c r="W642" s="6"/>
      <c r="X642" s="6"/>
      <c r="Y642" s="7"/>
      <c r="Z642" s="6"/>
      <c r="AA642" s="6"/>
      <c r="AB642" s="7"/>
      <c r="AC642" s="6"/>
      <c r="AD642" s="6"/>
      <c r="AE642" s="7"/>
      <c r="AF642" s="6"/>
      <c r="AG642" s="6"/>
      <c r="AH642" s="7"/>
      <c r="AI642" s="7"/>
      <c r="AJ642" s="7"/>
      <c r="AK642" s="7"/>
      <c r="AR642" s="6">
        <v>32</v>
      </c>
      <c r="AS642" s="6">
        <v>54</v>
      </c>
      <c r="AT642" s="7">
        <f t="shared" si="40"/>
        <v>-22</v>
      </c>
      <c r="AU642" s="4" t="s">
        <v>871</v>
      </c>
    </row>
    <row r="643" spans="2:47" x14ac:dyDescent="0.25">
      <c r="B643" t="s">
        <v>268</v>
      </c>
      <c r="C643" s="9" t="s">
        <v>604</v>
      </c>
      <c r="D643" s="39">
        <v>40968</v>
      </c>
      <c r="F643" t="s">
        <v>821</v>
      </c>
      <c r="G643" s="2" t="s">
        <v>196</v>
      </c>
      <c r="H643" s="6">
        <v>39</v>
      </c>
      <c r="I643" s="7">
        <v>1</v>
      </c>
      <c r="J643" s="6">
        <v>39</v>
      </c>
      <c r="K643" s="7">
        <v>-1</v>
      </c>
      <c r="L643" s="6">
        <v>8</v>
      </c>
      <c r="M643" s="7">
        <v>-1</v>
      </c>
      <c r="N643" s="6">
        <f t="shared" si="39"/>
        <v>0</v>
      </c>
      <c r="O643" s="7">
        <v>2</v>
      </c>
      <c r="P643" t="s">
        <v>842</v>
      </c>
      <c r="R643" s="7">
        <v>5</v>
      </c>
      <c r="U643" s="48"/>
      <c r="W643" s="6"/>
      <c r="X643" s="6"/>
      <c r="Y643" s="7"/>
      <c r="Z643" s="6"/>
      <c r="AA643" s="6"/>
      <c r="AB643" s="7"/>
      <c r="AC643" s="6"/>
      <c r="AD643" s="6"/>
      <c r="AE643" s="7"/>
      <c r="AF643" s="6"/>
      <c r="AG643" s="6"/>
      <c r="AH643" s="7"/>
      <c r="AI643" s="7"/>
      <c r="AJ643" s="7"/>
      <c r="AK643" s="7"/>
      <c r="AR643" s="6">
        <v>29</v>
      </c>
      <c r="AS643" s="6">
        <v>56</v>
      </c>
      <c r="AT643" s="7">
        <f t="shared" si="40"/>
        <v>-27</v>
      </c>
      <c r="AU643" s="4" t="s">
        <v>871</v>
      </c>
    </row>
    <row r="644" spans="2:47" x14ac:dyDescent="0.25">
      <c r="B644" t="s">
        <v>294</v>
      </c>
      <c r="C644" s="9" t="s">
        <v>339</v>
      </c>
      <c r="D644" s="39">
        <v>40969</v>
      </c>
      <c r="E644">
        <v>4</v>
      </c>
      <c r="F644" t="s">
        <v>821</v>
      </c>
      <c r="G644" s="2" t="s">
        <v>192</v>
      </c>
      <c r="H644" s="6">
        <v>40</v>
      </c>
      <c r="I644" s="7">
        <v>1</v>
      </c>
      <c r="J644" s="6">
        <v>39</v>
      </c>
      <c r="K644" s="7">
        <v>0</v>
      </c>
      <c r="L644" s="6">
        <v>9</v>
      </c>
      <c r="M644" s="7">
        <v>1</v>
      </c>
      <c r="N644" s="6">
        <f t="shared" si="39"/>
        <v>1</v>
      </c>
      <c r="O644" s="7">
        <v>1</v>
      </c>
      <c r="P644" t="s">
        <v>842</v>
      </c>
      <c r="R644" s="7">
        <v>5</v>
      </c>
      <c r="U644" s="48"/>
      <c r="W644" s="6">
        <v>44</v>
      </c>
      <c r="X644" s="6">
        <v>50</v>
      </c>
      <c r="Y644" s="7">
        <f>W644-X644</f>
        <v>-6</v>
      </c>
      <c r="Z644" s="6">
        <v>22</v>
      </c>
      <c r="AA644" s="6">
        <v>66</v>
      </c>
      <c r="AB644" s="7">
        <f>Z644-AA644</f>
        <v>-44</v>
      </c>
      <c r="AC644" s="6">
        <v>22</v>
      </c>
      <c r="AD644" s="6">
        <v>69</v>
      </c>
      <c r="AE644" s="7">
        <f>AC644-AD644</f>
        <v>-47</v>
      </c>
      <c r="AF644" s="6"/>
      <c r="AG644" s="6"/>
      <c r="AH644" s="7"/>
      <c r="AI644" s="7"/>
      <c r="AJ644" s="7"/>
      <c r="AK644" s="7"/>
      <c r="AL644" s="4" t="s">
        <v>930</v>
      </c>
      <c r="AR644" s="6">
        <v>33</v>
      </c>
      <c r="AS644" s="6">
        <v>52</v>
      </c>
      <c r="AT644" s="7">
        <f t="shared" si="40"/>
        <v>-19</v>
      </c>
      <c r="AU644" s="4" t="s">
        <v>871</v>
      </c>
    </row>
    <row r="645" spans="2:47" x14ac:dyDescent="0.25">
      <c r="B645" t="s">
        <v>294</v>
      </c>
      <c r="C645" s="52" t="s">
        <v>378</v>
      </c>
      <c r="D645" s="39">
        <v>40970</v>
      </c>
      <c r="F645" t="s">
        <v>963</v>
      </c>
      <c r="G645" s="2"/>
      <c r="H645" s="6">
        <v>35</v>
      </c>
      <c r="I645" s="7">
        <v>-2</v>
      </c>
      <c r="J645" s="6">
        <v>38</v>
      </c>
      <c r="K645" s="7">
        <v>-2</v>
      </c>
      <c r="L645" s="6">
        <v>11</v>
      </c>
      <c r="M645" s="7">
        <v>1</v>
      </c>
      <c r="N645" s="6">
        <v>-3</v>
      </c>
      <c r="O645" s="7">
        <v>0</v>
      </c>
      <c r="P645" t="s">
        <v>842</v>
      </c>
      <c r="U645" s="48"/>
      <c r="W645" s="6"/>
      <c r="X645" s="6"/>
      <c r="Y645" s="7"/>
      <c r="Z645" s="6"/>
      <c r="AA645" s="6"/>
      <c r="AB645" s="7"/>
      <c r="AC645" s="6"/>
      <c r="AD645" s="6"/>
      <c r="AE645" s="7"/>
      <c r="AF645" s="6"/>
      <c r="AG645" s="6"/>
      <c r="AH645" s="7"/>
      <c r="AI645" s="7"/>
      <c r="AJ645" s="7"/>
      <c r="AK645" s="7"/>
      <c r="AR645" s="6"/>
      <c r="AS645" s="6"/>
      <c r="AT645" s="7"/>
    </row>
    <row r="646" spans="2:47" x14ac:dyDescent="0.25">
      <c r="B646" t="s">
        <v>294</v>
      </c>
      <c r="C646" s="52" t="s">
        <v>694</v>
      </c>
      <c r="D646" s="39">
        <v>40972</v>
      </c>
      <c r="F646" t="s">
        <v>821</v>
      </c>
      <c r="G646" s="2" t="s">
        <v>196</v>
      </c>
      <c r="H646" s="6">
        <v>36</v>
      </c>
      <c r="I646" s="7">
        <v>-4</v>
      </c>
      <c r="J646" s="6">
        <v>41</v>
      </c>
      <c r="K646" s="7">
        <v>2</v>
      </c>
      <c r="L646" s="6">
        <v>11</v>
      </c>
      <c r="M646" s="7">
        <v>2</v>
      </c>
      <c r="N646" s="6">
        <f t="shared" si="39"/>
        <v>-5</v>
      </c>
      <c r="O646" s="7">
        <v>-6</v>
      </c>
      <c r="P646" t="s">
        <v>842</v>
      </c>
      <c r="R646" s="7">
        <v>5</v>
      </c>
      <c r="U646" s="48"/>
      <c r="W646" s="6"/>
      <c r="X646" s="6"/>
      <c r="Y646" s="7"/>
      <c r="Z646" s="6"/>
      <c r="AA646" s="6"/>
      <c r="AB646" s="7"/>
      <c r="AC646" s="6"/>
      <c r="AD646" s="6"/>
      <c r="AE646" s="7"/>
      <c r="AF646" s="6"/>
      <c r="AG646" s="6"/>
      <c r="AH646" s="7"/>
      <c r="AI646" s="7"/>
      <c r="AJ646" s="7"/>
      <c r="AK646" s="7"/>
      <c r="AR646" s="6">
        <v>28</v>
      </c>
      <c r="AS646" s="6">
        <v>56</v>
      </c>
      <c r="AT646" s="7">
        <f t="shared" si="40"/>
        <v>-28</v>
      </c>
      <c r="AU646" s="4" t="s">
        <v>871</v>
      </c>
    </row>
    <row r="647" spans="2:47" x14ac:dyDescent="0.25">
      <c r="B647" t="s">
        <v>294</v>
      </c>
      <c r="C647" s="52" t="s">
        <v>572</v>
      </c>
      <c r="D647" s="39">
        <v>40973</v>
      </c>
      <c r="F647" t="s">
        <v>821</v>
      </c>
      <c r="G647" s="2" t="s">
        <v>196</v>
      </c>
      <c r="H647" s="6">
        <v>37</v>
      </c>
      <c r="I647" s="7">
        <v>1</v>
      </c>
      <c r="J647" s="6">
        <v>41</v>
      </c>
      <c r="K647" s="7">
        <v>0</v>
      </c>
      <c r="L647" s="6">
        <v>9</v>
      </c>
      <c r="M647" s="7">
        <v>-2</v>
      </c>
      <c r="N647" s="6">
        <f t="shared" si="39"/>
        <v>-4</v>
      </c>
      <c r="O647" s="7">
        <v>1</v>
      </c>
      <c r="P647" t="s">
        <v>842</v>
      </c>
      <c r="R647" s="7">
        <v>6</v>
      </c>
      <c r="U647" s="48"/>
      <c r="W647" s="6"/>
      <c r="X647" s="6"/>
      <c r="Y647" s="7"/>
      <c r="Z647" s="6"/>
      <c r="AA647" s="6"/>
      <c r="AB647" s="7"/>
      <c r="AC647" s="6"/>
      <c r="AD647" s="6"/>
      <c r="AE647" s="7"/>
      <c r="AF647" s="6"/>
      <c r="AG647" s="6"/>
      <c r="AH647" s="7"/>
      <c r="AI647" s="7"/>
      <c r="AJ647" s="7"/>
      <c r="AK647" s="7"/>
      <c r="AR647" s="6">
        <v>28</v>
      </c>
      <c r="AS647" s="6">
        <v>57</v>
      </c>
      <c r="AT647" s="7">
        <f t="shared" si="40"/>
        <v>-29</v>
      </c>
      <c r="AU647" s="4" t="s">
        <v>871</v>
      </c>
    </row>
    <row r="648" spans="2:47" x14ac:dyDescent="0.25">
      <c r="B648" t="s">
        <v>294</v>
      </c>
      <c r="C648" s="52" t="s">
        <v>593</v>
      </c>
      <c r="D648" s="39">
        <v>40974</v>
      </c>
      <c r="F648" t="s">
        <v>821</v>
      </c>
      <c r="G648" s="2" t="s">
        <v>196</v>
      </c>
      <c r="H648" s="6">
        <v>38</v>
      </c>
      <c r="I648" s="7">
        <v>1</v>
      </c>
      <c r="J648" s="6">
        <v>41</v>
      </c>
      <c r="K648" s="7">
        <v>0</v>
      </c>
      <c r="L648" s="6">
        <v>9</v>
      </c>
      <c r="M648" s="7">
        <v>0</v>
      </c>
      <c r="N648" s="6">
        <f t="shared" si="39"/>
        <v>-3</v>
      </c>
      <c r="O648" s="7">
        <v>1</v>
      </c>
      <c r="P648" t="s">
        <v>842</v>
      </c>
      <c r="R648" s="7">
        <v>6</v>
      </c>
      <c r="U648" s="48"/>
      <c r="W648" s="6"/>
      <c r="X648" s="6"/>
      <c r="Y648" s="7"/>
      <c r="Z648" s="6"/>
      <c r="AA648" s="6"/>
      <c r="AB648" s="7"/>
      <c r="AC648" s="6"/>
      <c r="AD648" s="6"/>
      <c r="AE648" s="7"/>
      <c r="AF648" s="6"/>
      <c r="AG648" s="6"/>
      <c r="AH648" s="7"/>
      <c r="AI648" s="7"/>
      <c r="AJ648" s="7"/>
      <c r="AK648" s="7"/>
      <c r="AM648" s="52" t="s">
        <v>953</v>
      </c>
      <c r="AN648" s="52" t="s">
        <v>642</v>
      </c>
      <c r="AO648" s="52" t="s">
        <v>316</v>
      </c>
      <c r="AP648" s="52"/>
      <c r="AR648" s="6">
        <v>30</v>
      </c>
      <c r="AS648" s="6">
        <v>57</v>
      </c>
      <c r="AT648" s="7">
        <f t="shared" si="40"/>
        <v>-27</v>
      </c>
      <c r="AU648" s="4" t="s">
        <v>871</v>
      </c>
    </row>
    <row r="649" spans="2:47" x14ac:dyDescent="0.25">
      <c r="B649" s="3" t="s">
        <v>294</v>
      </c>
      <c r="C649" s="52" t="s">
        <v>593</v>
      </c>
      <c r="D649" s="39">
        <v>40974</v>
      </c>
      <c r="E649">
        <v>9</v>
      </c>
      <c r="F649" s="3" t="s">
        <v>905</v>
      </c>
      <c r="G649" s="2"/>
      <c r="H649" s="6">
        <v>32</v>
      </c>
      <c r="I649" s="7">
        <v>-3</v>
      </c>
      <c r="J649" s="6">
        <v>40</v>
      </c>
      <c r="K649" s="7">
        <v>3</v>
      </c>
      <c r="L649" s="6">
        <v>10</v>
      </c>
      <c r="M649" s="7">
        <v>-1</v>
      </c>
      <c r="N649" s="6">
        <v>-8</v>
      </c>
      <c r="O649" s="7">
        <v>-6</v>
      </c>
      <c r="P649" t="s">
        <v>842</v>
      </c>
      <c r="U649" s="48"/>
      <c r="W649" s="6">
        <v>36</v>
      </c>
      <c r="X649" s="6">
        <v>56</v>
      </c>
      <c r="Y649" s="7">
        <f>W649-X649</f>
        <v>-20</v>
      </c>
      <c r="Z649" s="6">
        <v>29</v>
      </c>
      <c r="AA649" s="6">
        <v>54</v>
      </c>
      <c r="AB649" s="7">
        <f>Z649-AA649</f>
        <v>-25</v>
      </c>
      <c r="AC649" s="6">
        <v>22</v>
      </c>
      <c r="AD649" s="6">
        <v>68</v>
      </c>
      <c r="AE649" s="7">
        <f>AC649-AD649</f>
        <v>-46</v>
      </c>
      <c r="AF649" s="6"/>
      <c r="AG649" s="6"/>
      <c r="AH649" s="7"/>
      <c r="AI649" s="7"/>
      <c r="AJ649" s="7"/>
      <c r="AK649" s="7"/>
      <c r="AL649" s="4" t="s">
        <v>933</v>
      </c>
      <c r="AR649" s="6"/>
      <c r="AS649" s="6"/>
      <c r="AT649" s="7"/>
    </row>
    <row r="650" spans="2:47" x14ac:dyDescent="0.25">
      <c r="B650" t="s">
        <v>294</v>
      </c>
      <c r="C650" s="52" t="s">
        <v>647</v>
      </c>
      <c r="D650" s="39">
        <v>40975</v>
      </c>
      <c r="F650" t="s">
        <v>821</v>
      </c>
      <c r="G650" s="2" t="s">
        <v>196</v>
      </c>
      <c r="H650" s="6">
        <v>37</v>
      </c>
      <c r="I650" s="7">
        <v>-1</v>
      </c>
      <c r="J650" s="6">
        <v>42</v>
      </c>
      <c r="K650" s="7">
        <v>1</v>
      </c>
      <c r="L650" s="6">
        <v>8</v>
      </c>
      <c r="M650" s="7">
        <v>-1</v>
      </c>
      <c r="N650" s="6">
        <v>-5</v>
      </c>
      <c r="O650" s="7">
        <v>-2</v>
      </c>
      <c r="P650" t="s">
        <v>842</v>
      </c>
      <c r="R650" s="7">
        <v>4</v>
      </c>
      <c r="U650" s="48"/>
      <c r="W650" s="6"/>
      <c r="X650" s="6"/>
      <c r="Y650" s="7"/>
      <c r="Z650" s="6"/>
      <c r="AA650" s="6"/>
      <c r="AB650" s="7"/>
      <c r="AC650" s="6"/>
      <c r="AD650" s="6"/>
      <c r="AE650" s="7"/>
      <c r="AF650" s="6"/>
      <c r="AG650" s="6"/>
      <c r="AH650" s="7"/>
      <c r="AI650" s="7"/>
      <c r="AJ650" s="7"/>
      <c r="AK650" s="7"/>
      <c r="AR650" s="6">
        <v>28</v>
      </c>
      <c r="AS650" s="6">
        <v>55</v>
      </c>
      <c r="AT650" s="7">
        <f t="shared" ref="AT650:AT656" si="41">AR650-AS650</f>
        <v>-27</v>
      </c>
      <c r="AU650" s="4" t="s">
        <v>871</v>
      </c>
    </row>
    <row r="651" spans="2:47" x14ac:dyDescent="0.25">
      <c r="B651" t="s">
        <v>294</v>
      </c>
      <c r="C651" s="52" t="s">
        <v>419</v>
      </c>
      <c r="D651" s="39">
        <v>40977</v>
      </c>
      <c r="E651">
        <v>11</v>
      </c>
      <c r="F651" t="s">
        <v>821</v>
      </c>
      <c r="G651" s="2" t="s">
        <v>192</v>
      </c>
      <c r="H651" s="6">
        <v>37</v>
      </c>
      <c r="I651" s="7">
        <v>0</v>
      </c>
      <c r="J651" s="6">
        <v>42</v>
      </c>
      <c r="K651" s="7">
        <v>0</v>
      </c>
      <c r="L651" s="6">
        <v>9</v>
      </c>
      <c r="M651" s="7">
        <v>1</v>
      </c>
      <c r="N651" s="6">
        <v>-5</v>
      </c>
      <c r="O651" s="7">
        <v>0</v>
      </c>
      <c r="P651" t="s">
        <v>842</v>
      </c>
      <c r="R651" s="7">
        <v>5</v>
      </c>
      <c r="U651" s="48"/>
      <c r="W651" s="6">
        <v>42</v>
      </c>
      <c r="X651" s="6">
        <v>51</v>
      </c>
      <c r="Y651" s="7">
        <f>W651-X651</f>
        <v>-9</v>
      </c>
      <c r="Z651" s="6">
        <v>23</v>
      </c>
      <c r="AA651" s="6">
        <v>61</v>
      </c>
      <c r="AB651" s="7">
        <f>Z651-AA651</f>
        <v>-38</v>
      </c>
      <c r="AC651" s="6">
        <v>23</v>
      </c>
      <c r="AD651" s="6">
        <v>67</v>
      </c>
      <c r="AE651" s="7">
        <f>AC651-AD651</f>
        <v>-44</v>
      </c>
      <c r="AF651" s="6"/>
      <c r="AG651" s="6"/>
      <c r="AH651" s="7"/>
      <c r="AI651" s="7"/>
      <c r="AJ651" s="7"/>
      <c r="AK651" s="7"/>
      <c r="AL651" s="4" t="s">
        <v>930</v>
      </c>
      <c r="AR651" s="6">
        <v>28</v>
      </c>
      <c r="AS651" s="6">
        <v>55</v>
      </c>
      <c r="AT651" s="7">
        <f t="shared" si="41"/>
        <v>-27</v>
      </c>
      <c r="AU651" s="4" t="s">
        <v>871</v>
      </c>
    </row>
    <row r="652" spans="2:47" x14ac:dyDescent="0.25">
      <c r="B652" t="s">
        <v>294</v>
      </c>
      <c r="C652" s="9" t="s">
        <v>444</v>
      </c>
      <c r="D652" s="39">
        <v>40977</v>
      </c>
      <c r="E652">
        <v>14</v>
      </c>
      <c r="F652" t="s">
        <v>903</v>
      </c>
      <c r="G652" s="2"/>
      <c r="H652" s="6">
        <v>38</v>
      </c>
      <c r="I652" s="7">
        <v>3</v>
      </c>
      <c r="J652" s="6">
        <v>36</v>
      </c>
      <c r="K652" s="7">
        <v>-3</v>
      </c>
      <c r="L652" s="6">
        <v>10</v>
      </c>
      <c r="M652" s="7">
        <v>0</v>
      </c>
      <c r="N652" s="6">
        <v>2</v>
      </c>
      <c r="O652" s="7">
        <v>6</v>
      </c>
      <c r="P652" t="s">
        <v>842</v>
      </c>
      <c r="U652" s="48"/>
      <c r="W652" s="6">
        <v>40</v>
      </c>
      <c r="X652" s="6">
        <v>43</v>
      </c>
      <c r="Y652" s="7">
        <f>W652-X652</f>
        <v>-3</v>
      </c>
      <c r="Z652" s="6">
        <v>18</v>
      </c>
      <c r="AA652" s="6">
        <v>46</v>
      </c>
      <c r="AB652" s="7">
        <f>Z652-AA652</f>
        <v>-28</v>
      </c>
      <c r="AC652" s="6">
        <v>17</v>
      </c>
      <c r="AD652" s="6">
        <v>53</v>
      </c>
      <c r="AE652" s="7">
        <f>AC652-AD652</f>
        <v>-36</v>
      </c>
      <c r="AF652" s="6"/>
      <c r="AG652" s="6"/>
      <c r="AH652" s="7"/>
      <c r="AI652" s="7"/>
      <c r="AJ652" s="7"/>
      <c r="AK652" s="7"/>
      <c r="AL652" s="4" t="s">
        <v>978</v>
      </c>
      <c r="AR652" s="6"/>
      <c r="AS652" s="6"/>
      <c r="AT652" s="7"/>
    </row>
    <row r="653" spans="2:47" x14ac:dyDescent="0.25">
      <c r="B653" t="s">
        <v>294</v>
      </c>
      <c r="C653" s="52" t="s">
        <v>562</v>
      </c>
      <c r="D653" s="39">
        <v>40979</v>
      </c>
      <c r="F653" t="s">
        <v>821</v>
      </c>
      <c r="G653" s="2" t="s">
        <v>196</v>
      </c>
      <c r="H653" s="6">
        <v>36</v>
      </c>
      <c r="I653" s="7">
        <v>-1</v>
      </c>
      <c r="J653" s="6">
        <v>41</v>
      </c>
      <c r="K653" s="7">
        <v>-1</v>
      </c>
      <c r="L653" s="6">
        <v>9</v>
      </c>
      <c r="M653" s="7">
        <v>0</v>
      </c>
      <c r="N653" s="6">
        <v>-5</v>
      </c>
      <c r="O653" s="7">
        <v>0</v>
      </c>
      <c r="P653" t="s">
        <v>842</v>
      </c>
      <c r="R653" s="7">
        <v>6</v>
      </c>
      <c r="U653" s="48"/>
      <c r="W653" s="6"/>
      <c r="X653" s="6"/>
      <c r="Y653" s="7"/>
      <c r="Z653" s="6"/>
      <c r="AA653" s="6"/>
      <c r="AB653" s="7"/>
      <c r="AC653" s="6"/>
      <c r="AD653" s="6"/>
      <c r="AE653" s="7"/>
      <c r="AF653" s="6"/>
      <c r="AG653" s="6"/>
      <c r="AH653" s="7"/>
      <c r="AI653" s="7"/>
      <c r="AJ653" s="7"/>
      <c r="AK653" s="7"/>
      <c r="AR653" s="6">
        <v>30</v>
      </c>
      <c r="AS653" s="6">
        <v>54</v>
      </c>
      <c r="AT653" s="7">
        <f t="shared" si="41"/>
        <v>-24</v>
      </c>
      <c r="AU653" s="4" t="s">
        <v>871</v>
      </c>
    </row>
    <row r="654" spans="2:47" x14ac:dyDescent="0.25">
      <c r="B654" t="s">
        <v>294</v>
      </c>
      <c r="C654" s="52" t="s">
        <v>340</v>
      </c>
      <c r="D654" s="39">
        <v>40980</v>
      </c>
      <c r="F654" t="s">
        <v>821</v>
      </c>
      <c r="G654" s="2" t="s">
        <v>196</v>
      </c>
      <c r="H654" s="6">
        <v>36</v>
      </c>
      <c r="I654" s="7">
        <v>0</v>
      </c>
      <c r="J654" s="6">
        <v>43</v>
      </c>
      <c r="K654" s="7">
        <v>2</v>
      </c>
      <c r="L654" s="6">
        <v>9</v>
      </c>
      <c r="M654" s="7">
        <v>0</v>
      </c>
      <c r="N654" s="6">
        <v>-7</v>
      </c>
      <c r="O654" s="7">
        <v>-2</v>
      </c>
      <c r="P654" t="s">
        <v>842</v>
      </c>
      <c r="R654" s="7">
        <v>5</v>
      </c>
      <c r="U654" s="48"/>
      <c r="W654" s="6"/>
      <c r="X654" s="6"/>
      <c r="Y654" s="7"/>
      <c r="Z654" s="6"/>
      <c r="AA654" s="6"/>
      <c r="AB654" s="7"/>
      <c r="AC654" s="6"/>
      <c r="AD654" s="6"/>
      <c r="AE654" s="7"/>
      <c r="AF654" s="6"/>
      <c r="AG654" s="6"/>
      <c r="AH654" s="7"/>
      <c r="AI654" s="7"/>
      <c r="AJ654" s="7"/>
      <c r="AK654" s="7"/>
      <c r="AR654" s="6">
        <v>29</v>
      </c>
      <c r="AS654" s="6">
        <v>57</v>
      </c>
      <c r="AT654" s="7">
        <f t="shared" si="41"/>
        <v>-28</v>
      </c>
      <c r="AU654" s="4" t="s">
        <v>871</v>
      </c>
    </row>
    <row r="655" spans="2:47" x14ac:dyDescent="0.25">
      <c r="B655" t="s">
        <v>294</v>
      </c>
      <c r="C655" s="52" t="s">
        <v>594</v>
      </c>
      <c r="D655" s="39">
        <v>40981</v>
      </c>
      <c r="F655" t="s">
        <v>821</v>
      </c>
      <c r="G655" s="2" t="s">
        <v>196</v>
      </c>
      <c r="H655" s="6">
        <v>38</v>
      </c>
      <c r="I655" s="7">
        <v>2</v>
      </c>
      <c r="J655" s="6">
        <v>41</v>
      </c>
      <c r="K655" s="7">
        <v>-2</v>
      </c>
      <c r="L655" s="6">
        <v>9</v>
      </c>
      <c r="M655" s="7">
        <v>0</v>
      </c>
      <c r="N655" s="6">
        <v>-3</v>
      </c>
      <c r="O655" s="7">
        <v>4</v>
      </c>
      <c r="P655" t="s">
        <v>842</v>
      </c>
      <c r="R655" s="7">
        <v>5</v>
      </c>
      <c r="U655" s="48"/>
      <c r="W655" s="6"/>
      <c r="X655" s="6"/>
      <c r="Y655" s="7"/>
      <c r="Z655" s="6"/>
      <c r="AA655" s="6"/>
      <c r="AB655" s="7"/>
      <c r="AC655" s="6"/>
      <c r="AD655" s="6"/>
      <c r="AE655" s="7"/>
      <c r="AF655" s="6"/>
      <c r="AG655" s="6"/>
      <c r="AH655" s="7"/>
      <c r="AI655" s="7"/>
      <c r="AJ655" s="7"/>
      <c r="AK655" s="7"/>
      <c r="AR655" s="6">
        <v>29</v>
      </c>
      <c r="AS655" s="6">
        <v>54</v>
      </c>
      <c r="AT655" s="7">
        <f t="shared" si="41"/>
        <v>-25</v>
      </c>
      <c r="AU655" s="4" t="s">
        <v>871</v>
      </c>
    </row>
    <row r="656" spans="2:47" x14ac:dyDescent="0.25">
      <c r="B656" t="s">
        <v>294</v>
      </c>
      <c r="C656" s="52" t="s">
        <v>692</v>
      </c>
      <c r="D656" s="39">
        <v>40982</v>
      </c>
      <c r="F656" t="s">
        <v>821</v>
      </c>
      <c r="G656" s="2" t="s">
        <v>196</v>
      </c>
      <c r="H656" s="6">
        <v>37</v>
      </c>
      <c r="I656" s="7">
        <v>-1</v>
      </c>
      <c r="J656" s="6">
        <v>42</v>
      </c>
      <c r="K656" s="7">
        <v>1</v>
      </c>
      <c r="L656" s="6">
        <v>8</v>
      </c>
      <c r="M656" s="7">
        <v>-1</v>
      </c>
      <c r="N656" s="6">
        <v>-5</v>
      </c>
      <c r="O656" s="7">
        <v>-2</v>
      </c>
      <c r="P656" t="s">
        <v>842</v>
      </c>
      <c r="R656" s="7">
        <v>5</v>
      </c>
      <c r="U656" s="48"/>
      <c r="W656" s="6"/>
      <c r="X656" s="6"/>
      <c r="Y656" s="7"/>
      <c r="Z656" s="6"/>
      <c r="AA656" s="6"/>
      <c r="AB656" s="7"/>
      <c r="AC656" s="6"/>
      <c r="AD656" s="6"/>
      <c r="AE656" s="7"/>
      <c r="AF656" s="6"/>
      <c r="AG656" s="6"/>
      <c r="AH656" s="7"/>
      <c r="AI656" s="7"/>
      <c r="AJ656" s="7"/>
      <c r="AK656" s="7"/>
      <c r="AR656" s="6">
        <v>30</v>
      </c>
      <c r="AS656" s="6">
        <v>57</v>
      </c>
      <c r="AT656" s="7">
        <f t="shared" si="41"/>
        <v>-27</v>
      </c>
      <c r="AU656" s="4" t="s">
        <v>871</v>
      </c>
    </row>
    <row r="657" spans="2:47" x14ac:dyDescent="0.25">
      <c r="B657" t="s">
        <v>294</v>
      </c>
      <c r="C657" s="52" t="s">
        <v>692</v>
      </c>
      <c r="D657" s="39">
        <v>40982</v>
      </c>
      <c r="E657">
        <v>18</v>
      </c>
      <c r="F657" t="s">
        <v>886</v>
      </c>
      <c r="G657" s="2" t="s">
        <v>915</v>
      </c>
      <c r="H657" s="6">
        <v>37</v>
      </c>
      <c r="I657" s="7">
        <v>-2</v>
      </c>
      <c r="J657" s="6">
        <v>40</v>
      </c>
      <c r="K657" s="7">
        <v>2</v>
      </c>
      <c r="L657" s="6">
        <v>10</v>
      </c>
      <c r="M657" s="7">
        <v>0</v>
      </c>
      <c r="N657" s="6">
        <v>-3</v>
      </c>
      <c r="O657" s="7">
        <v>-4</v>
      </c>
      <c r="P657" t="s">
        <v>842</v>
      </c>
      <c r="U657" s="48"/>
      <c r="W657" s="6"/>
      <c r="X657" s="6"/>
      <c r="Y657" s="7"/>
      <c r="Z657" s="6"/>
      <c r="AA657" s="6"/>
      <c r="AB657" s="7"/>
      <c r="AC657" s="6"/>
      <c r="AD657" s="6"/>
      <c r="AE657" s="7"/>
      <c r="AF657" s="6"/>
      <c r="AG657" s="6"/>
      <c r="AH657" s="7"/>
      <c r="AI657" s="7"/>
      <c r="AJ657" s="7"/>
      <c r="AK657" s="7"/>
      <c r="AR657" s="6"/>
      <c r="AS657" s="6"/>
      <c r="AT657" s="7"/>
    </row>
    <row r="658" spans="2:47" x14ac:dyDescent="0.25">
      <c r="B658" t="s">
        <v>294</v>
      </c>
      <c r="C658" s="9" t="s">
        <v>624</v>
      </c>
      <c r="D658" s="39">
        <v>40983</v>
      </c>
      <c r="E658">
        <v>18</v>
      </c>
      <c r="F658" t="s">
        <v>821</v>
      </c>
      <c r="G658" s="2" t="s">
        <v>192</v>
      </c>
      <c r="H658" s="6">
        <v>38</v>
      </c>
      <c r="I658" s="7">
        <v>1</v>
      </c>
      <c r="J658" s="6">
        <v>40</v>
      </c>
      <c r="K658" s="7">
        <v>-2</v>
      </c>
      <c r="L658" s="6">
        <v>9</v>
      </c>
      <c r="M658" s="7">
        <v>1</v>
      </c>
      <c r="N658" s="6">
        <v>-2</v>
      </c>
      <c r="O658" s="7">
        <v>3</v>
      </c>
      <c r="P658" t="s">
        <v>842</v>
      </c>
      <c r="R658" s="7">
        <v>5</v>
      </c>
      <c r="U658" s="48"/>
      <c r="W658" s="6">
        <v>44</v>
      </c>
      <c r="X658" s="6">
        <v>49</v>
      </c>
      <c r="Y658" s="7">
        <f>W658-X658</f>
        <v>-5</v>
      </c>
      <c r="Z658" s="6">
        <v>22</v>
      </c>
      <c r="AA658" s="6">
        <v>67</v>
      </c>
      <c r="AB658" s="7">
        <f>Z658-AA658</f>
        <v>-45</v>
      </c>
      <c r="AC658" s="6">
        <v>23</v>
      </c>
      <c r="AD658" s="6">
        <v>69</v>
      </c>
      <c r="AE658" s="7">
        <f>AC658-AD658</f>
        <v>-46</v>
      </c>
      <c r="AF658" s="6"/>
      <c r="AG658" s="6"/>
      <c r="AH658" s="7"/>
      <c r="AI658" s="7"/>
      <c r="AJ658" s="7"/>
      <c r="AK658" s="7"/>
      <c r="AL658" s="4" t="s">
        <v>930</v>
      </c>
      <c r="AR658" s="6">
        <v>30</v>
      </c>
      <c r="AS658" s="6">
        <v>55</v>
      </c>
      <c r="AT658" s="7">
        <f>AR658-AS658</f>
        <v>-25</v>
      </c>
      <c r="AU658" s="4" t="s">
        <v>871</v>
      </c>
    </row>
    <row r="659" spans="2:47" x14ac:dyDescent="0.25">
      <c r="B659" t="s">
        <v>294</v>
      </c>
      <c r="C659" s="9" t="s">
        <v>538</v>
      </c>
      <c r="D659" s="39">
        <v>40984</v>
      </c>
      <c r="E659">
        <v>20</v>
      </c>
      <c r="F659" t="s">
        <v>678</v>
      </c>
      <c r="G659" s="2" t="s">
        <v>82</v>
      </c>
      <c r="H659" s="6">
        <v>39</v>
      </c>
      <c r="I659" s="7">
        <v>3</v>
      </c>
      <c r="J659" s="6">
        <v>36</v>
      </c>
      <c r="K659" s="7">
        <v>-1</v>
      </c>
      <c r="L659" s="6">
        <v>15</v>
      </c>
      <c r="M659" s="7">
        <v>1</v>
      </c>
      <c r="N659" s="6">
        <v>3</v>
      </c>
      <c r="O659" s="7">
        <v>4</v>
      </c>
      <c r="P659" t="s">
        <v>639</v>
      </c>
      <c r="U659" s="48"/>
      <c r="W659" s="6"/>
      <c r="X659" s="6"/>
      <c r="Y659" s="7"/>
      <c r="Z659" s="6"/>
      <c r="AA659" s="6"/>
      <c r="AB659" s="7"/>
      <c r="AC659" s="6"/>
      <c r="AD659" s="6"/>
      <c r="AE659" s="7"/>
      <c r="AF659" s="6"/>
      <c r="AG659" s="6"/>
      <c r="AH659" s="7"/>
      <c r="AI659" s="7"/>
      <c r="AJ659" s="7"/>
      <c r="AK659" s="7"/>
      <c r="AR659" s="6"/>
      <c r="AS659" s="6"/>
      <c r="AT659" s="7"/>
    </row>
    <row r="660" spans="2:47" x14ac:dyDescent="0.25">
      <c r="B660" t="s">
        <v>294</v>
      </c>
      <c r="C660" s="9" t="s">
        <v>523</v>
      </c>
      <c r="D660" s="39">
        <v>40985</v>
      </c>
      <c r="E660">
        <v>20</v>
      </c>
      <c r="F660" t="s">
        <v>577</v>
      </c>
      <c r="G660" s="2" t="s">
        <v>164</v>
      </c>
      <c r="H660" s="6">
        <v>36</v>
      </c>
      <c r="I660" s="7">
        <v>1</v>
      </c>
      <c r="J660" s="6">
        <v>37</v>
      </c>
      <c r="K660" s="7">
        <v>-4</v>
      </c>
      <c r="L660" s="6">
        <v>11</v>
      </c>
      <c r="M660" s="7">
        <v>-1</v>
      </c>
      <c r="N660" s="6">
        <v>-1</v>
      </c>
      <c r="O660" s="7">
        <v>5</v>
      </c>
      <c r="P660" t="s">
        <v>639</v>
      </c>
      <c r="Q660" t="s">
        <v>840</v>
      </c>
      <c r="U660" s="48"/>
      <c r="W660" s="6">
        <v>41</v>
      </c>
      <c r="X660" s="6">
        <v>52</v>
      </c>
      <c r="Y660" s="7">
        <f>W660-X660</f>
        <v>-11</v>
      </c>
      <c r="Z660" s="6">
        <v>34</v>
      </c>
      <c r="AA660" s="6">
        <v>52</v>
      </c>
      <c r="AB660" s="7">
        <f>Z660-AA660</f>
        <v>-18</v>
      </c>
      <c r="AC660" s="6">
        <v>32</v>
      </c>
      <c r="AD660" s="6">
        <v>59</v>
      </c>
      <c r="AE660" s="7">
        <f>AC660-AD660</f>
        <v>-27</v>
      </c>
      <c r="AF660" s="6"/>
      <c r="AG660" s="6"/>
      <c r="AH660" s="7"/>
      <c r="AI660" s="7"/>
      <c r="AJ660" s="7"/>
      <c r="AK660" s="7"/>
      <c r="AL660" s="4" t="s">
        <v>936</v>
      </c>
      <c r="AR660" s="6">
        <v>32</v>
      </c>
      <c r="AS660" s="6">
        <v>60</v>
      </c>
      <c r="AT660" s="7">
        <f>AR660-AS660</f>
        <v>-28</v>
      </c>
      <c r="AU660" s="4" t="s">
        <v>937</v>
      </c>
    </row>
    <row r="661" spans="2:47" x14ac:dyDescent="0.25">
      <c r="B661" t="s">
        <v>294</v>
      </c>
      <c r="C661" s="9" t="s">
        <v>564</v>
      </c>
      <c r="D661" s="39">
        <v>40986</v>
      </c>
      <c r="F661" t="s">
        <v>821</v>
      </c>
      <c r="G661" s="2" t="s">
        <v>196</v>
      </c>
      <c r="H661" s="6">
        <v>36</v>
      </c>
      <c r="I661" s="7">
        <v>-2</v>
      </c>
      <c r="J661" s="6">
        <v>42</v>
      </c>
      <c r="K661" s="7">
        <v>2</v>
      </c>
      <c r="L661" s="6">
        <v>9</v>
      </c>
      <c r="M661" s="7">
        <v>0</v>
      </c>
      <c r="N661" s="6">
        <v>-6</v>
      </c>
      <c r="O661" s="7">
        <v>-4</v>
      </c>
      <c r="P661" t="s">
        <v>842</v>
      </c>
      <c r="R661" s="7">
        <v>5</v>
      </c>
      <c r="U661" s="48"/>
      <c r="W661" s="6"/>
      <c r="X661" s="6"/>
      <c r="Y661" s="7"/>
      <c r="Z661" s="6"/>
      <c r="AA661" s="6"/>
      <c r="AB661" s="7"/>
      <c r="AC661" s="6"/>
      <c r="AD661" s="6"/>
      <c r="AE661" s="7"/>
      <c r="AF661" s="6"/>
      <c r="AG661" s="6"/>
      <c r="AH661" s="7"/>
      <c r="AI661" s="7"/>
      <c r="AJ661" s="7"/>
      <c r="AK661" s="7"/>
      <c r="AR661" s="6">
        <v>28</v>
      </c>
      <c r="AS661" s="6">
        <v>57</v>
      </c>
      <c r="AT661" s="7">
        <f t="shared" ref="AT661:AT667" si="42">AR661-AS661</f>
        <v>-29</v>
      </c>
      <c r="AU661" s="4" t="s">
        <v>871</v>
      </c>
    </row>
    <row r="662" spans="2:47" x14ac:dyDescent="0.25">
      <c r="B662" t="s">
        <v>294</v>
      </c>
      <c r="C662" s="9" t="s">
        <v>641</v>
      </c>
      <c r="D662" s="39">
        <v>40987</v>
      </c>
      <c r="F662" t="s">
        <v>821</v>
      </c>
      <c r="G662" s="2" t="s">
        <v>196</v>
      </c>
      <c r="H662" s="6">
        <v>35</v>
      </c>
      <c r="I662" s="7">
        <v>-1</v>
      </c>
      <c r="J662" s="6">
        <v>43</v>
      </c>
      <c r="K662" s="7">
        <v>1</v>
      </c>
      <c r="L662" s="6">
        <v>9</v>
      </c>
      <c r="M662" s="7">
        <v>0</v>
      </c>
      <c r="N662" s="6">
        <v>-8</v>
      </c>
      <c r="O662" s="7">
        <v>-2</v>
      </c>
      <c r="P662" t="s">
        <v>842</v>
      </c>
      <c r="R662" s="7">
        <v>4</v>
      </c>
      <c r="U662" s="48"/>
      <c r="W662" s="6"/>
      <c r="X662" s="6"/>
      <c r="Y662" s="7"/>
      <c r="Z662" s="6"/>
      <c r="AA662" s="6"/>
      <c r="AB662" s="7"/>
      <c r="AC662" s="6"/>
      <c r="AD662" s="6"/>
      <c r="AE662" s="7"/>
      <c r="AF662" s="6"/>
      <c r="AG662" s="6"/>
      <c r="AH662" s="7"/>
      <c r="AI662" s="7"/>
      <c r="AJ662" s="7"/>
      <c r="AK662" s="7"/>
      <c r="AR662" s="6">
        <v>28</v>
      </c>
      <c r="AS662" s="6">
        <v>57</v>
      </c>
      <c r="AT662" s="7">
        <f t="shared" si="42"/>
        <v>-29</v>
      </c>
      <c r="AU662" s="4" t="s">
        <v>871</v>
      </c>
    </row>
    <row r="663" spans="2:47" x14ac:dyDescent="0.25">
      <c r="B663" t="s">
        <v>294</v>
      </c>
      <c r="C663" s="9" t="s">
        <v>598</v>
      </c>
      <c r="D663" s="39">
        <v>40988</v>
      </c>
      <c r="F663" t="s">
        <v>821</v>
      </c>
      <c r="G663" s="2" t="s">
        <v>196</v>
      </c>
      <c r="H663" s="6">
        <v>36</v>
      </c>
      <c r="I663" s="7">
        <v>1</v>
      </c>
      <c r="J663" s="6">
        <v>41</v>
      </c>
      <c r="K663" s="7">
        <v>-2</v>
      </c>
      <c r="L663" s="6">
        <v>10</v>
      </c>
      <c r="M663" s="7">
        <v>1</v>
      </c>
      <c r="N663" s="6">
        <v>-5</v>
      </c>
      <c r="O663" s="7">
        <v>3</v>
      </c>
      <c r="P663" t="s">
        <v>842</v>
      </c>
      <c r="R663" s="7">
        <v>5</v>
      </c>
      <c r="U663" s="48"/>
      <c r="W663" s="6"/>
      <c r="X663" s="6"/>
      <c r="Y663" s="7"/>
      <c r="Z663" s="6"/>
      <c r="AA663" s="6"/>
      <c r="AB663" s="7"/>
      <c r="AC663" s="6"/>
      <c r="AD663" s="6"/>
      <c r="AE663" s="7"/>
      <c r="AF663" s="6"/>
      <c r="AG663" s="6"/>
      <c r="AH663" s="7"/>
      <c r="AI663" s="7"/>
      <c r="AJ663" s="7"/>
      <c r="AK663" s="7"/>
      <c r="AM663" s="9" t="s">
        <v>948</v>
      </c>
      <c r="AN663" s="9" t="s">
        <v>551</v>
      </c>
      <c r="AO663" s="9" t="s">
        <v>636</v>
      </c>
      <c r="AR663" s="6">
        <v>30</v>
      </c>
      <c r="AS663" s="6">
        <v>55</v>
      </c>
      <c r="AT663" s="7">
        <f t="shared" si="42"/>
        <v>-25</v>
      </c>
      <c r="AU663" s="4" t="s">
        <v>871</v>
      </c>
    </row>
    <row r="664" spans="2:47" x14ac:dyDescent="0.25">
      <c r="B664" t="s">
        <v>294</v>
      </c>
      <c r="C664" s="9" t="s">
        <v>434</v>
      </c>
      <c r="D664" s="39">
        <v>40989</v>
      </c>
      <c r="F664" t="s">
        <v>821</v>
      </c>
      <c r="G664" s="2" t="s">
        <v>196</v>
      </c>
      <c r="H664" s="6">
        <v>34</v>
      </c>
      <c r="I664" s="7">
        <v>-2</v>
      </c>
      <c r="J664" s="6">
        <v>42</v>
      </c>
      <c r="K664" s="7">
        <v>1</v>
      </c>
      <c r="L664" s="6">
        <v>9</v>
      </c>
      <c r="M664" s="7">
        <v>-1</v>
      </c>
      <c r="N664" s="6">
        <v>-8</v>
      </c>
      <c r="O664" s="7">
        <v>-3</v>
      </c>
      <c r="P664" t="s">
        <v>842</v>
      </c>
      <c r="R664" s="7">
        <v>6</v>
      </c>
      <c r="U664" s="48"/>
      <c r="W664" s="6"/>
      <c r="X664" s="6"/>
      <c r="Y664" s="7"/>
      <c r="Z664" s="6"/>
      <c r="AA664" s="6"/>
      <c r="AB664" s="7"/>
      <c r="AC664" s="6"/>
      <c r="AD664" s="6"/>
      <c r="AE664" s="7"/>
      <c r="AF664" s="6"/>
      <c r="AG664" s="6"/>
      <c r="AH664" s="7"/>
      <c r="AI664" s="7"/>
      <c r="AJ664" s="7"/>
      <c r="AK664" s="7"/>
      <c r="AR664" s="6">
        <v>27</v>
      </c>
      <c r="AS664" s="6">
        <v>58</v>
      </c>
      <c r="AT664" s="7">
        <f t="shared" si="42"/>
        <v>-31</v>
      </c>
      <c r="AU664" s="4" t="s">
        <v>871</v>
      </c>
    </row>
    <row r="665" spans="2:47" x14ac:dyDescent="0.25">
      <c r="B665" t="s">
        <v>294</v>
      </c>
      <c r="C665" s="9" t="s">
        <v>599</v>
      </c>
      <c r="D665" s="39">
        <v>40989</v>
      </c>
      <c r="F665" t="s">
        <v>903</v>
      </c>
      <c r="G665" s="2"/>
      <c r="H665" s="6">
        <v>34</v>
      </c>
      <c r="I665" s="7">
        <v>-4</v>
      </c>
      <c r="J665" s="6">
        <v>39</v>
      </c>
      <c r="K665" s="7">
        <v>3</v>
      </c>
      <c r="L665" s="6">
        <v>8</v>
      </c>
      <c r="M665" s="7">
        <v>-2</v>
      </c>
      <c r="N665" s="6">
        <v>-5</v>
      </c>
      <c r="O665" s="7">
        <v>-7</v>
      </c>
      <c r="P665" t="s">
        <v>842</v>
      </c>
      <c r="U665" s="48"/>
      <c r="W665" s="6">
        <v>37</v>
      </c>
      <c r="X665" s="6">
        <v>45</v>
      </c>
      <c r="Y665" s="7">
        <f>W665-X665</f>
        <v>-8</v>
      </c>
      <c r="Z665" s="6">
        <v>20</v>
      </c>
      <c r="AA665" s="6">
        <v>45</v>
      </c>
      <c r="AB665" s="7">
        <f>Z665-AA665</f>
        <v>-25</v>
      </c>
      <c r="AC665" s="6">
        <v>16</v>
      </c>
      <c r="AD665" s="6">
        <v>54</v>
      </c>
      <c r="AE665" s="7">
        <f>AC665-AD665</f>
        <v>-38</v>
      </c>
      <c r="AF665" s="6"/>
      <c r="AG665" s="6"/>
      <c r="AH665" s="7"/>
      <c r="AI665" s="7"/>
      <c r="AJ665" s="7"/>
      <c r="AK665" s="7"/>
      <c r="AL665" s="4" t="s">
        <v>978</v>
      </c>
      <c r="AR665" s="6"/>
      <c r="AS665" s="6"/>
      <c r="AT665" s="7"/>
    </row>
    <row r="666" spans="2:47" x14ac:dyDescent="0.25">
      <c r="B666" t="s">
        <v>294</v>
      </c>
      <c r="C666" s="9" t="s">
        <v>675</v>
      </c>
      <c r="D666" s="39">
        <v>40990</v>
      </c>
      <c r="E666">
        <v>25</v>
      </c>
      <c r="F666" t="s">
        <v>678</v>
      </c>
      <c r="G666" s="2" t="s">
        <v>194</v>
      </c>
      <c r="H666" s="6">
        <v>37</v>
      </c>
      <c r="I666" s="7">
        <v>-2</v>
      </c>
      <c r="J666" s="6">
        <v>38</v>
      </c>
      <c r="K666" s="7">
        <v>2</v>
      </c>
      <c r="L666" s="6">
        <v>13</v>
      </c>
      <c r="M666" s="7">
        <v>-2</v>
      </c>
      <c r="N666" s="6">
        <v>-1</v>
      </c>
      <c r="O666" s="7">
        <v>-4</v>
      </c>
      <c r="P666" t="s">
        <v>639</v>
      </c>
      <c r="U666" s="48"/>
      <c r="W666" s="6"/>
      <c r="X666" s="6"/>
      <c r="Y666" s="7"/>
      <c r="Z666" s="6"/>
      <c r="AA666" s="6"/>
      <c r="AB666" s="7"/>
      <c r="AC666" s="6"/>
      <c r="AD666" s="6"/>
      <c r="AE666" s="7"/>
      <c r="AF666" s="6"/>
      <c r="AG666" s="6"/>
      <c r="AH666" s="7"/>
      <c r="AI666" s="7"/>
      <c r="AJ666" s="7"/>
      <c r="AK666" s="7"/>
      <c r="AR666" s="6"/>
      <c r="AS666" s="6"/>
      <c r="AT666" s="7"/>
    </row>
    <row r="667" spans="2:47" x14ac:dyDescent="0.25">
      <c r="B667" t="s">
        <v>294</v>
      </c>
      <c r="C667" s="9" t="s">
        <v>675</v>
      </c>
      <c r="D667" s="39">
        <v>40990</v>
      </c>
      <c r="E667">
        <v>25</v>
      </c>
      <c r="F667" t="s">
        <v>821</v>
      </c>
      <c r="G667" s="2" t="s">
        <v>192</v>
      </c>
      <c r="H667" s="6">
        <v>35</v>
      </c>
      <c r="I667" s="7">
        <v>1</v>
      </c>
      <c r="J667" s="6">
        <v>42</v>
      </c>
      <c r="K667" s="7">
        <v>0</v>
      </c>
      <c r="L667" s="6">
        <v>10</v>
      </c>
      <c r="M667" s="7">
        <v>1</v>
      </c>
      <c r="N667" s="6">
        <v>-7</v>
      </c>
      <c r="O667" s="7">
        <v>1</v>
      </c>
      <c r="P667" t="s">
        <v>842</v>
      </c>
      <c r="R667" s="7">
        <v>6</v>
      </c>
      <c r="U667" s="48"/>
      <c r="W667" s="6">
        <v>42</v>
      </c>
      <c r="X667" s="6">
        <v>53</v>
      </c>
      <c r="Y667" s="7">
        <f>W667-X667</f>
        <v>-11</v>
      </c>
      <c r="Z667" s="6">
        <v>25</v>
      </c>
      <c r="AA667" s="6">
        <v>62</v>
      </c>
      <c r="AB667" s="7">
        <f>Z667-AA667</f>
        <v>-37</v>
      </c>
      <c r="AC667" s="6">
        <v>23</v>
      </c>
      <c r="AD667" s="6">
        <v>69</v>
      </c>
      <c r="AE667" s="7">
        <f>AC667-AD667</f>
        <v>-46</v>
      </c>
      <c r="AF667" s="6"/>
      <c r="AG667" s="6"/>
      <c r="AH667" s="7"/>
      <c r="AI667" s="7"/>
      <c r="AJ667" s="7"/>
      <c r="AK667" s="7"/>
      <c r="AL667" s="4" t="s">
        <v>930</v>
      </c>
      <c r="AR667" s="6">
        <v>29</v>
      </c>
      <c r="AS667" s="6">
        <v>57</v>
      </c>
      <c r="AT667" s="7">
        <f t="shared" si="42"/>
        <v>-28</v>
      </c>
      <c r="AU667" s="4" t="s">
        <v>871</v>
      </c>
    </row>
    <row r="668" spans="2:47" x14ac:dyDescent="0.25">
      <c r="B668" t="s">
        <v>294</v>
      </c>
      <c r="C668" s="9" t="s">
        <v>987</v>
      </c>
      <c r="D668" s="39">
        <v>40991</v>
      </c>
      <c r="E668">
        <v>27</v>
      </c>
      <c r="F668" t="s">
        <v>830</v>
      </c>
      <c r="G668" s="2" t="s">
        <v>224</v>
      </c>
      <c r="H668" s="6">
        <v>34</v>
      </c>
      <c r="I668" s="7">
        <v>-3</v>
      </c>
      <c r="J668" s="6">
        <v>38</v>
      </c>
      <c r="K668" s="7">
        <v>-1</v>
      </c>
      <c r="L668" s="6">
        <v>11</v>
      </c>
      <c r="M668" s="7">
        <v>0</v>
      </c>
      <c r="N668" s="6">
        <v>-4</v>
      </c>
      <c r="O668" s="7">
        <v>-2</v>
      </c>
      <c r="P668" t="s">
        <v>639</v>
      </c>
      <c r="U668" s="48"/>
      <c r="W668" s="6"/>
      <c r="X668" s="6"/>
      <c r="Y668" s="7"/>
      <c r="Z668" s="6"/>
      <c r="AA668" s="6"/>
      <c r="AB668" s="7"/>
      <c r="AC668" s="6"/>
      <c r="AD668" s="6"/>
      <c r="AE668" s="7"/>
      <c r="AF668" s="6"/>
      <c r="AG668" s="6"/>
      <c r="AH668" s="7"/>
      <c r="AI668" s="7"/>
      <c r="AJ668" s="7"/>
      <c r="AK668" s="7"/>
      <c r="AR668" s="6"/>
      <c r="AS668" s="6"/>
      <c r="AT668" s="7"/>
    </row>
    <row r="669" spans="2:47" x14ac:dyDescent="0.25">
      <c r="B669" t="s">
        <v>294</v>
      </c>
      <c r="C669" s="9" t="s">
        <v>688</v>
      </c>
      <c r="D669" s="39">
        <v>40990</v>
      </c>
      <c r="E669">
        <v>25</v>
      </c>
      <c r="F669" t="s">
        <v>982</v>
      </c>
      <c r="G669" s="2" t="s">
        <v>124</v>
      </c>
      <c r="H669" s="6">
        <v>31</v>
      </c>
      <c r="J669" s="6">
        <v>39</v>
      </c>
      <c r="L669" s="6">
        <v>11</v>
      </c>
      <c r="N669" s="6">
        <v>-8</v>
      </c>
      <c r="P669" t="s">
        <v>842</v>
      </c>
      <c r="Q669" t="s">
        <v>983</v>
      </c>
      <c r="U669" s="48"/>
      <c r="W669" s="6"/>
      <c r="X669" s="6"/>
      <c r="Y669" s="7"/>
      <c r="Z669" s="6"/>
      <c r="AA669" s="6"/>
      <c r="AB669" s="7"/>
      <c r="AC669" s="6"/>
      <c r="AD669" s="6"/>
      <c r="AE669" s="7"/>
      <c r="AF669" s="6"/>
      <c r="AG669" s="6"/>
      <c r="AH669" s="7"/>
      <c r="AI669" s="7"/>
      <c r="AJ669" s="7"/>
      <c r="AK669" s="7"/>
      <c r="AR669" s="6"/>
      <c r="AS669" s="6"/>
      <c r="AT669" s="7"/>
    </row>
    <row r="670" spans="2:47" x14ac:dyDescent="0.25">
      <c r="B670" t="s">
        <v>294</v>
      </c>
      <c r="C670" s="9" t="s">
        <v>527</v>
      </c>
      <c r="D670" s="39">
        <v>40991</v>
      </c>
      <c r="E670">
        <v>27</v>
      </c>
      <c r="F670" t="s">
        <v>886</v>
      </c>
      <c r="G670" s="2" t="s">
        <v>96</v>
      </c>
      <c r="H670" s="6">
        <v>33</v>
      </c>
      <c r="I670" s="7">
        <v>-4</v>
      </c>
      <c r="J670" s="6">
        <v>43</v>
      </c>
      <c r="K670" s="7">
        <v>3</v>
      </c>
      <c r="L670" s="6">
        <v>11</v>
      </c>
      <c r="M670" s="7">
        <v>-2</v>
      </c>
      <c r="N670" s="6">
        <v>-10</v>
      </c>
      <c r="O670" s="7">
        <v>7</v>
      </c>
      <c r="P670" t="s">
        <v>639</v>
      </c>
      <c r="U670" s="48"/>
      <c r="W670" s="6"/>
      <c r="X670" s="6"/>
      <c r="Y670" s="7"/>
      <c r="Z670" s="6"/>
      <c r="AA670" s="6"/>
      <c r="AB670" s="7"/>
      <c r="AC670" s="6"/>
      <c r="AD670" s="6"/>
      <c r="AE670" s="7"/>
      <c r="AF670" s="6"/>
      <c r="AG670" s="6"/>
      <c r="AH670" s="7"/>
      <c r="AI670" s="7"/>
      <c r="AJ670" s="7"/>
      <c r="AK670" s="7"/>
      <c r="AR670" s="6"/>
      <c r="AS670" s="6"/>
      <c r="AT670" s="7"/>
    </row>
    <row r="671" spans="2:47" x14ac:dyDescent="0.25">
      <c r="B671" t="s">
        <v>294</v>
      </c>
      <c r="C671" s="9" t="s">
        <v>579</v>
      </c>
      <c r="D671" s="39">
        <v>40993</v>
      </c>
      <c r="F671" t="s">
        <v>821</v>
      </c>
      <c r="G671" s="2" t="s">
        <v>196</v>
      </c>
      <c r="H671" s="6">
        <v>35</v>
      </c>
      <c r="I671" s="7">
        <v>0</v>
      </c>
      <c r="J671" s="6">
        <v>42</v>
      </c>
      <c r="K671" s="7">
        <v>0</v>
      </c>
      <c r="L671" s="6">
        <v>9</v>
      </c>
      <c r="M671" s="7">
        <v>-1</v>
      </c>
      <c r="N671" s="6">
        <v>-7</v>
      </c>
      <c r="O671" s="7">
        <v>0</v>
      </c>
      <c r="P671" t="s">
        <v>842</v>
      </c>
      <c r="R671" s="7">
        <v>6</v>
      </c>
      <c r="U671" s="48"/>
      <c r="W671" s="6"/>
      <c r="X671" s="6"/>
      <c r="Y671" s="7"/>
      <c r="Z671" s="6"/>
      <c r="AA671" s="6"/>
      <c r="AB671" s="7"/>
      <c r="AC671" s="6"/>
      <c r="AD671" s="6"/>
      <c r="AE671" s="7"/>
      <c r="AF671" s="6"/>
      <c r="AG671" s="6"/>
      <c r="AH671" s="7"/>
      <c r="AI671" s="7"/>
      <c r="AJ671" s="7"/>
      <c r="AK671" s="7"/>
      <c r="AR671" s="6">
        <v>27</v>
      </c>
      <c r="AS671" s="6">
        <v>58</v>
      </c>
      <c r="AT671" s="7">
        <f>AR671-AS671</f>
        <v>-31</v>
      </c>
      <c r="AU671" s="4" t="s">
        <v>871</v>
      </c>
    </row>
    <row r="672" spans="2:47" x14ac:dyDescent="0.25">
      <c r="B672" t="s">
        <v>294</v>
      </c>
      <c r="C672" s="9" t="s">
        <v>558</v>
      </c>
      <c r="D672" s="39">
        <v>40994</v>
      </c>
      <c r="F672" t="s">
        <v>821</v>
      </c>
      <c r="G672" s="2" t="s">
        <v>196</v>
      </c>
      <c r="H672" s="6">
        <v>33</v>
      </c>
      <c r="I672" s="7">
        <v>-2</v>
      </c>
      <c r="J672" s="6">
        <v>43</v>
      </c>
      <c r="K672" s="7">
        <v>1</v>
      </c>
      <c r="L672" s="6">
        <v>9</v>
      </c>
      <c r="M672" s="7">
        <v>0</v>
      </c>
      <c r="N672" s="6">
        <v>-10</v>
      </c>
      <c r="O672" s="7">
        <v>-3</v>
      </c>
      <c r="P672" t="s">
        <v>842</v>
      </c>
      <c r="R672" s="7">
        <v>7</v>
      </c>
      <c r="U672" s="48"/>
      <c r="W672" s="6"/>
      <c r="X672" s="6"/>
      <c r="Y672" s="7"/>
      <c r="Z672" s="6"/>
      <c r="AA672" s="6"/>
      <c r="AB672" s="7"/>
      <c r="AC672" s="6"/>
      <c r="AD672" s="6"/>
      <c r="AE672" s="7"/>
      <c r="AF672" s="6"/>
      <c r="AG672" s="6"/>
      <c r="AH672" s="7"/>
      <c r="AI672" s="7"/>
      <c r="AJ672" s="7"/>
      <c r="AK672" s="7"/>
      <c r="AR672" s="6">
        <v>25</v>
      </c>
      <c r="AS672" s="6">
        <v>60</v>
      </c>
      <c r="AT672" s="7">
        <f>AR672-AS672</f>
        <v>-35</v>
      </c>
      <c r="AU672" s="4" t="s">
        <v>871</v>
      </c>
    </row>
    <row r="673" spans="2:47" x14ac:dyDescent="0.25">
      <c r="B673" t="s">
        <v>294</v>
      </c>
      <c r="C673" s="9" t="s">
        <v>602</v>
      </c>
      <c r="D673" s="39">
        <v>40995</v>
      </c>
      <c r="F673" t="s">
        <v>821</v>
      </c>
      <c r="G673" s="2" t="s">
        <v>196</v>
      </c>
      <c r="H673" s="6">
        <v>34</v>
      </c>
      <c r="I673" s="7">
        <v>1</v>
      </c>
      <c r="J673" s="6">
        <v>44</v>
      </c>
      <c r="K673" s="7">
        <v>1</v>
      </c>
      <c r="L673" s="6">
        <v>10</v>
      </c>
      <c r="M673" s="7">
        <v>1</v>
      </c>
      <c r="N673" s="6">
        <v>-10</v>
      </c>
      <c r="O673" s="7">
        <v>0</v>
      </c>
      <c r="P673" t="s">
        <v>842</v>
      </c>
      <c r="R673" s="7">
        <v>6</v>
      </c>
      <c r="U673" s="48"/>
      <c r="W673" s="6"/>
      <c r="X673" s="6"/>
      <c r="Y673" s="7"/>
      <c r="Z673" s="6"/>
      <c r="AA673" s="6"/>
      <c r="AB673" s="7"/>
      <c r="AC673" s="6"/>
      <c r="AD673" s="6"/>
      <c r="AE673" s="7"/>
      <c r="AF673" s="6"/>
      <c r="AG673" s="6"/>
      <c r="AH673" s="7"/>
      <c r="AI673" s="7"/>
      <c r="AJ673" s="7"/>
      <c r="AK673" s="7"/>
      <c r="AR673" s="6">
        <v>25</v>
      </c>
      <c r="AS673" s="6">
        <v>61</v>
      </c>
      <c r="AT673" s="7">
        <f>AR673-AS673</f>
        <v>-36</v>
      </c>
      <c r="AU673" s="4" t="s">
        <v>871</v>
      </c>
    </row>
    <row r="674" spans="2:47" x14ac:dyDescent="0.25">
      <c r="B674" t="s">
        <v>294</v>
      </c>
      <c r="C674" s="9" t="s">
        <v>660</v>
      </c>
      <c r="D674" s="39">
        <v>40996</v>
      </c>
      <c r="F674" t="s">
        <v>821</v>
      </c>
      <c r="G674" s="2" t="s">
        <v>196</v>
      </c>
      <c r="H674" s="6">
        <v>34</v>
      </c>
      <c r="I674" s="7">
        <v>0</v>
      </c>
      <c r="J674" s="6">
        <v>44</v>
      </c>
      <c r="K674" s="7">
        <v>0</v>
      </c>
      <c r="L674" s="6">
        <v>8</v>
      </c>
      <c r="M674" s="7">
        <v>-2</v>
      </c>
      <c r="N674" s="6">
        <v>-10</v>
      </c>
      <c r="O674" s="7">
        <v>0</v>
      </c>
      <c r="P674" t="s">
        <v>842</v>
      </c>
      <c r="R674" s="7">
        <v>5</v>
      </c>
      <c r="U674" s="48"/>
      <c r="W674" s="6"/>
      <c r="X674" s="6"/>
      <c r="Y674" s="7"/>
      <c r="Z674" s="6"/>
      <c r="AA674" s="6"/>
      <c r="AB674" s="7"/>
      <c r="AC674" s="6"/>
      <c r="AD674" s="6"/>
      <c r="AE674" s="7"/>
      <c r="AF674" s="6"/>
      <c r="AG674" s="6"/>
      <c r="AH674" s="7"/>
      <c r="AI674" s="7"/>
      <c r="AJ674" s="7"/>
      <c r="AK674" s="7"/>
      <c r="AR674" s="6">
        <v>26</v>
      </c>
      <c r="AS674" s="6">
        <v>62</v>
      </c>
      <c r="AT674" s="7">
        <f>AR674-AS674</f>
        <v>-36</v>
      </c>
      <c r="AU674" s="4" t="s">
        <v>871</v>
      </c>
    </row>
    <row r="675" spans="2:47" x14ac:dyDescent="0.25">
      <c r="B675" t="s">
        <v>294</v>
      </c>
      <c r="C675" s="9" t="s">
        <v>587</v>
      </c>
      <c r="D675" s="39">
        <v>40998</v>
      </c>
      <c r="E675">
        <v>1</v>
      </c>
      <c r="F675" t="s">
        <v>821</v>
      </c>
      <c r="G675" s="2" t="s">
        <v>192</v>
      </c>
      <c r="H675" s="6">
        <v>33</v>
      </c>
      <c r="I675" s="7">
        <v>-1</v>
      </c>
      <c r="J675" s="6">
        <v>42</v>
      </c>
      <c r="K675" s="7">
        <v>-2</v>
      </c>
      <c r="L675" s="6">
        <v>8</v>
      </c>
      <c r="M675" s="7">
        <v>0</v>
      </c>
      <c r="N675" s="6">
        <v>-9</v>
      </c>
      <c r="O675" s="7">
        <v>1</v>
      </c>
      <c r="P675" t="s">
        <v>842</v>
      </c>
      <c r="R675" s="7">
        <v>7</v>
      </c>
      <c r="U675" s="48"/>
      <c r="W675" s="6">
        <v>34</v>
      </c>
      <c r="X675" s="6">
        <v>61</v>
      </c>
      <c r="Y675" s="7">
        <f>W675-X675</f>
        <v>-27</v>
      </c>
      <c r="Z675" s="6">
        <v>24</v>
      </c>
      <c r="AA675" s="6">
        <v>65</v>
      </c>
      <c r="AB675" s="7">
        <f>Z675-AA675</f>
        <v>-41</v>
      </c>
      <c r="AC675" s="6">
        <v>19</v>
      </c>
      <c r="AD675" s="6">
        <v>72</v>
      </c>
      <c r="AE675" s="7">
        <f>AC675-AD675</f>
        <v>-53</v>
      </c>
      <c r="AF675" s="6"/>
      <c r="AG675" s="6"/>
      <c r="AH675" s="7"/>
      <c r="AI675" s="7"/>
      <c r="AJ675" s="7"/>
      <c r="AK675" s="7"/>
      <c r="AL675" s="4" t="s">
        <v>930</v>
      </c>
      <c r="AR675" s="6">
        <v>24</v>
      </c>
      <c r="AS675" s="6">
        <v>64</v>
      </c>
      <c r="AT675" s="7">
        <f>AR675-AS675</f>
        <v>-40</v>
      </c>
      <c r="AU675" s="4" t="s">
        <v>871</v>
      </c>
    </row>
    <row r="676" spans="2:47" x14ac:dyDescent="0.25">
      <c r="B676" t="s">
        <v>294</v>
      </c>
      <c r="C676" s="9" t="s">
        <v>582</v>
      </c>
      <c r="D676" s="39">
        <v>40998</v>
      </c>
      <c r="E676">
        <v>3</v>
      </c>
      <c r="F676" s="3" t="s">
        <v>976</v>
      </c>
      <c r="G676" s="2"/>
      <c r="H676" s="6">
        <v>32</v>
      </c>
      <c r="I676" s="7">
        <v>-2</v>
      </c>
      <c r="J676" s="6">
        <v>41</v>
      </c>
      <c r="K676" s="7">
        <v>3</v>
      </c>
      <c r="L676" s="6">
        <v>11</v>
      </c>
      <c r="M676" s="7">
        <v>0</v>
      </c>
      <c r="N676" s="6">
        <v>-9</v>
      </c>
      <c r="O676" s="7">
        <v>-5</v>
      </c>
      <c r="P676" t="s">
        <v>639</v>
      </c>
      <c r="U676" s="48"/>
      <c r="W676" s="6">
        <v>43.8</v>
      </c>
      <c r="Z676" s="6">
        <v>40.299999999999997</v>
      </c>
      <c r="AC676" s="6">
        <v>38</v>
      </c>
      <c r="AE676" s="7"/>
      <c r="AF676" s="6"/>
      <c r="AG676" s="6"/>
      <c r="AL676" s="4" t="s">
        <v>943</v>
      </c>
      <c r="AR676" s="6"/>
      <c r="AS676" s="6"/>
      <c r="AT676" s="7"/>
    </row>
    <row r="677" spans="2:47" x14ac:dyDescent="0.25">
      <c r="B677" t="s">
        <v>269</v>
      </c>
      <c r="C677" s="9" t="s">
        <v>339</v>
      </c>
      <c r="D677" s="39">
        <v>41000</v>
      </c>
      <c r="F677" t="s">
        <v>821</v>
      </c>
      <c r="G677" s="2" t="s">
        <v>196</v>
      </c>
      <c r="H677" s="6">
        <v>33</v>
      </c>
      <c r="I677" s="7">
        <v>0</v>
      </c>
      <c r="J677" s="6">
        <v>43</v>
      </c>
      <c r="K677" s="7">
        <v>1</v>
      </c>
      <c r="L677" s="6">
        <v>8</v>
      </c>
      <c r="M677" s="7">
        <v>0</v>
      </c>
      <c r="N677" s="6">
        <v>-10</v>
      </c>
      <c r="O677" s="7">
        <v>-1</v>
      </c>
      <c r="P677" t="s">
        <v>842</v>
      </c>
      <c r="R677" s="7">
        <v>6</v>
      </c>
      <c r="U677" s="48"/>
      <c r="AE677" s="7"/>
      <c r="AF677" s="6"/>
      <c r="AG677" s="6"/>
      <c r="AR677" s="6">
        <v>21</v>
      </c>
      <c r="AS677" s="6">
        <v>64</v>
      </c>
      <c r="AT677" s="7">
        <f>AR677-AS677</f>
        <v>-43</v>
      </c>
      <c r="AU677" s="4" t="s">
        <v>871</v>
      </c>
    </row>
    <row r="678" spans="2:47" x14ac:dyDescent="0.25">
      <c r="B678" t="s">
        <v>269</v>
      </c>
      <c r="C678" s="9" t="s">
        <v>571</v>
      </c>
      <c r="D678" s="39">
        <v>41001</v>
      </c>
      <c r="F678" t="s">
        <v>821</v>
      </c>
      <c r="G678" s="2" t="s">
        <v>196</v>
      </c>
      <c r="H678" s="6">
        <v>34</v>
      </c>
      <c r="I678" s="7">
        <v>1</v>
      </c>
      <c r="J678" s="6">
        <v>42</v>
      </c>
      <c r="K678" s="7">
        <v>-1</v>
      </c>
      <c r="L678" s="6">
        <v>8</v>
      </c>
      <c r="M678" s="7">
        <v>0</v>
      </c>
      <c r="N678" s="6">
        <v>-8</v>
      </c>
      <c r="O678" s="7">
        <v>2</v>
      </c>
      <c r="P678" t="s">
        <v>842</v>
      </c>
      <c r="R678" s="7">
        <v>6</v>
      </c>
      <c r="U678" s="48"/>
      <c r="AE678" s="7"/>
      <c r="AF678" s="6"/>
      <c r="AG678" s="6"/>
      <c r="AR678" s="6">
        <v>24</v>
      </c>
      <c r="AS678" s="6">
        <v>61</v>
      </c>
      <c r="AT678" s="7">
        <f>AR678-AS678</f>
        <v>-37</v>
      </c>
      <c r="AU678" s="4" t="s">
        <v>871</v>
      </c>
    </row>
    <row r="679" spans="2:47" x14ac:dyDescent="0.25">
      <c r="B679" t="s">
        <v>269</v>
      </c>
      <c r="C679" s="9" t="s">
        <v>589</v>
      </c>
      <c r="D679" s="39">
        <v>41002</v>
      </c>
      <c r="F679" t="s">
        <v>821</v>
      </c>
      <c r="G679" s="2" t="s">
        <v>196</v>
      </c>
      <c r="H679" s="6">
        <v>32</v>
      </c>
      <c r="I679" s="7">
        <v>-2</v>
      </c>
      <c r="J679" s="6">
        <v>42</v>
      </c>
      <c r="K679" s="7">
        <v>0</v>
      </c>
      <c r="L679" s="6">
        <v>9</v>
      </c>
      <c r="M679" s="7">
        <v>1</v>
      </c>
      <c r="N679" s="6">
        <v>-10</v>
      </c>
      <c r="O679" s="7">
        <v>-2</v>
      </c>
      <c r="P679" t="s">
        <v>842</v>
      </c>
      <c r="R679" s="7">
        <v>8</v>
      </c>
      <c r="U679" s="48"/>
      <c r="AE679" s="7"/>
      <c r="AF679" s="6"/>
      <c r="AG679" s="6"/>
      <c r="AM679" s="9" t="s">
        <v>626</v>
      </c>
      <c r="AN679" s="9" t="s">
        <v>320</v>
      </c>
      <c r="AO679" s="9" t="s">
        <v>316</v>
      </c>
      <c r="AR679" s="6">
        <v>22</v>
      </c>
      <c r="AS679" s="6">
        <v>64</v>
      </c>
      <c r="AT679" s="7">
        <f>AR679-AS679</f>
        <v>-42</v>
      </c>
      <c r="AU679" s="4" t="s">
        <v>871</v>
      </c>
    </row>
    <row r="680" spans="2:47" x14ac:dyDescent="0.25">
      <c r="B680" t="s">
        <v>269</v>
      </c>
      <c r="C680" s="9" t="s">
        <v>694</v>
      </c>
      <c r="D680" s="39">
        <v>41003</v>
      </c>
      <c r="F680" t="s">
        <v>821</v>
      </c>
      <c r="G680" s="2" t="s">
        <v>196</v>
      </c>
      <c r="H680" s="6">
        <v>33</v>
      </c>
      <c r="I680" s="7">
        <v>1</v>
      </c>
      <c r="J680" s="6">
        <v>42</v>
      </c>
      <c r="K680" s="7">
        <v>0</v>
      </c>
      <c r="L680" s="6">
        <v>8</v>
      </c>
      <c r="M680" s="7">
        <v>-1</v>
      </c>
      <c r="N680" s="6">
        <v>-9</v>
      </c>
      <c r="O680" s="7">
        <v>1</v>
      </c>
      <c r="P680" t="s">
        <v>842</v>
      </c>
      <c r="R680" s="7">
        <v>7</v>
      </c>
      <c r="U680" s="48"/>
      <c r="AE680" s="7"/>
      <c r="AF680" s="6"/>
      <c r="AG680" s="6"/>
      <c r="AR680" s="6">
        <v>25</v>
      </c>
      <c r="AS680" s="6">
        <v>63</v>
      </c>
      <c r="AT680" s="7">
        <f>AR680-AS680</f>
        <v>-38</v>
      </c>
      <c r="AU680" s="4" t="s">
        <v>871</v>
      </c>
    </row>
    <row r="681" spans="2:47" x14ac:dyDescent="0.25">
      <c r="B681" t="s">
        <v>269</v>
      </c>
      <c r="C681" s="9" t="s">
        <v>572</v>
      </c>
      <c r="D681" s="39">
        <v>41004</v>
      </c>
      <c r="E681">
        <v>8</v>
      </c>
      <c r="F681" t="s">
        <v>982</v>
      </c>
      <c r="G681" s="2" t="s">
        <v>124</v>
      </c>
      <c r="H681" s="6">
        <v>30</v>
      </c>
      <c r="I681" s="7">
        <v>-1</v>
      </c>
      <c r="J681" s="6">
        <v>35</v>
      </c>
      <c r="K681" s="7">
        <v>-4</v>
      </c>
      <c r="L681" s="6">
        <v>11</v>
      </c>
      <c r="M681" s="7">
        <v>0</v>
      </c>
      <c r="N681" s="6">
        <v>-5</v>
      </c>
      <c r="O681" s="7">
        <v>3</v>
      </c>
      <c r="P681" t="s">
        <v>842</v>
      </c>
      <c r="Q681" t="s">
        <v>983</v>
      </c>
      <c r="U681" s="48"/>
      <c r="AE681" s="7"/>
      <c r="AF681" s="6"/>
      <c r="AG681" s="6"/>
      <c r="AR681" s="6"/>
      <c r="AS681" s="6"/>
      <c r="AT681" s="7"/>
    </row>
    <row r="682" spans="2:47" x14ac:dyDescent="0.25">
      <c r="B682" t="s">
        <v>269</v>
      </c>
      <c r="C682" s="9" t="s">
        <v>669</v>
      </c>
      <c r="D682" s="39">
        <v>41008</v>
      </c>
      <c r="F682" t="s">
        <v>821</v>
      </c>
      <c r="G682" s="2" t="s">
        <v>196</v>
      </c>
      <c r="H682" s="6">
        <v>36</v>
      </c>
      <c r="I682" s="7">
        <v>3</v>
      </c>
      <c r="J682" s="6">
        <v>40</v>
      </c>
      <c r="K682" s="7">
        <v>-2</v>
      </c>
      <c r="L682" s="6">
        <v>9</v>
      </c>
      <c r="M682" s="7">
        <v>1</v>
      </c>
      <c r="N682" s="6">
        <v>-4</v>
      </c>
      <c r="O682" s="7">
        <v>5</v>
      </c>
      <c r="P682" t="s">
        <v>842</v>
      </c>
      <c r="R682" s="7">
        <v>6</v>
      </c>
      <c r="U682" s="48"/>
      <c r="AE682" s="7"/>
      <c r="AF682" s="6"/>
      <c r="AG682" s="6"/>
      <c r="AR682" s="6">
        <v>27</v>
      </c>
      <c r="AS682" s="6">
        <v>57</v>
      </c>
      <c r="AT682" s="7">
        <f>AR682-AS682</f>
        <v>-30</v>
      </c>
      <c r="AU682" s="4" t="s">
        <v>871</v>
      </c>
    </row>
    <row r="683" spans="2:47" x14ac:dyDescent="0.25">
      <c r="B683" t="s">
        <v>269</v>
      </c>
      <c r="C683" s="9" t="s">
        <v>337</v>
      </c>
      <c r="D683" s="39">
        <v>41009</v>
      </c>
      <c r="F683" t="s">
        <v>821</v>
      </c>
      <c r="G683" s="2" t="s">
        <v>196</v>
      </c>
      <c r="H683" s="6">
        <v>35</v>
      </c>
      <c r="I683" s="7">
        <v>-1</v>
      </c>
      <c r="J683" s="6">
        <v>41</v>
      </c>
      <c r="K683" s="7">
        <v>1</v>
      </c>
      <c r="L683" s="6">
        <v>8</v>
      </c>
      <c r="M683" s="7">
        <v>-1</v>
      </c>
      <c r="N683" s="6">
        <v>-6</v>
      </c>
      <c r="O683" s="7">
        <v>-2</v>
      </c>
      <c r="P683" t="s">
        <v>842</v>
      </c>
      <c r="R683" s="7">
        <v>6</v>
      </c>
      <c r="U683" s="48"/>
      <c r="W683" s="6"/>
      <c r="X683" s="6"/>
      <c r="Y683" s="7"/>
      <c r="Z683" s="6"/>
      <c r="AA683" s="6"/>
      <c r="AB683" s="7"/>
      <c r="AC683" s="6"/>
      <c r="AD683" s="6"/>
      <c r="AE683" s="7"/>
      <c r="AF683" s="6"/>
      <c r="AG683" s="6"/>
      <c r="AH683" s="7"/>
      <c r="AI683" s="7"/>
      <c r="AJ683" s="7"/>
      <c r="AK683" s="7"/>
      <c r="AR683" s="6">
        <v>27</v>
      </c>
      <c r="AS683" s="6">
        <v>59</v>
      </c>
      <c r="AT683" s="7">
        <f>AR683-AS683</f>
        <v>-32</v>
      </c>
      <c r="AU683" s="4" t="s">
        <v>871</v>
      </c>
    </row>
    <row r="684" spans="2:47" x14ac:dyDescent="0.25">
      <c r="B684" t="s">
        <v>269</v>
      </c>
      <c r="C684" s="9" t="s">
        <v>655</v>
      </c>
      <c r="D684" s="39">
        <v>41011</v>
      </c>
      <c r="E684">
        <v>17</v>
      </c>
      <c r="F684" t="s">
        <v>963</v>
      </c>
      <c r="G684" s="2"/>
      <c r="H684" s="6">
        <v>32</v>
      </c>
      <c r="I684" s="7">
        <v>-3</v>
      </c>
      <c r="J684" s="6">
        <v>42</v>
      </c>
      <c r="K684" s="7">
        <v>4</v>
      </c>
      <c r="L684" s="6">
        <v>10</v>
      </c>
      <c r="M684" s="7">
        <v>-1</v>
      </c>
      <c r="N684" s="6">
        <v>-10</v>
      </c>
      <c r="O684" s="7">
        <v>-7</v>
      </c>
      <c r="P684" t="s">
        <v>842</v>
      </c>
      <c r="U684" s="48"/>
      <c r="W684" s="6"/>
      <c r="Z684" s="6"/>
      <c r="AC684" s="6"/>
      <c r="AE684" s="7"/>
      <c r="AF684" s="6"/>
      <c r="AG684" s="6"/>
      <c r="AR684" s="6"/>
      <c r="AS684" s="6"/>
      <c r="AT684" s="7"/>
    </row>
    <row r="685" spans="2:47" x14ac:dyDescent="0.25">
      <c r="B685" t="s">
        <v>269</v>
      </c>
      <c r="C685" s="9" t="s">
        <v>562</v>
      </c>
      <c r="D685" s="39">
        <v>41010</v>
      </c>
      <c r="F685" t="s">
        <v>821</v>
      </c>
      <c r="G685" s="2" t="s">
        <v>196</v>
      </c>
      <c r="H685" s="6">
        <v>35</v>
      </c>
      <c r="I685" s="7">
        <v>0</v>
      </c>
      <c r="J685" s="6">
        <v>41</v>
      </c>
      <c r="K685" s="7">
        <v>0</v>
      </c>
      <c r="L685" s="6">
        <v>9</v>
      </c>
      <c r="M685" s="7">
        <v>1</v>
      </c>
      <c r="N685" s="6">
        <v>-6</v>
      </c>
      <c r="O685" s="7">
        <v>0</v>
      </c>
      <c r="P685" t="s">
        <v>842</v>
      </c>
      <c r="R685" s="7">
        <v>7</v>
      </c>
      <c r="U685" s="48"/>
      <c r="AE685" s="7"/>
      <c r="AF685" s="6"/>
      <c r="AG685" s="6"/>
      <c r="AR685" s="6">
        <v>27</v>
      </c>
      <c r="AS685" s="6">
        <v>58</v>
      </c>
      <c r="AT685" s="7">
        <f>AR685-AS685</f>
        <v>-31</v>
      </c>
      <c r="AU685" s="4" t="s">
        <v>871</v>
      </c>
    </row>
    <row r="686" spans="2:47" x14ac:dyDescent="0.25">
      <c r="B686" t="s">
        <v>269</v>
      </c>
      <c r="C686" s="9" t="s">
        <v>340</v>
      </c>
      <c r="D686" s="39">
        <v>41011</v>
      </c>
      <c r="E686">
        <v>15</v>
      </c>
      <c r="F686" t="s">
        <v>821</v>
      </c>
      <c r="G686" s="2" t="s">
        <v>192</v>
      </c>
      <c r="H686" s="6">
        <v>33</v>
      </c>
      <c r="I686" s="7">
        <v>-2</v>
      </c>
      <c r="J686" s="6">
        <v>39</v>
      </c>
      <c r="K686" s="7">
        <v>-2</v>
      </c>
      <c r="L686" s="6">
        <v>10</v>
      </c>
      <c r="M686" s="7">
        <v>1</v>
      </c>
      <c r="N686" s="6">
        <v>-6</v>
      </c>
      <c r="O686" s="7">
        <v>0</v>
      </c>
      <c r="P686" t="s">
        <v>842</v>
      </c>
      <c r="R686" s="7">
        <v>7</v>
      </c>
      <c r="U686" s="48"/>
      <c r="W686" s="6">
        <v>34</v>
      </c>
      <c r="X686" s="6">
        <v>60</v>
      </c>
      <c r="Y686" s="7">
        <f>W686-X686</f>
        <v>-26</v>
      </c>
      <c r="Z686" s="6">
        <v>22</v>
      </c>
      <c r="AA686" s="6">
        <v>66</v>
      </c>
      <c r="AB686" s="7">
        <f>Z686-AA686</f>
        <v>-44</v>
      </c>
      <c r="AC686" s="6">
        <v>19</v>
      </c>
      <c r="AD686" s="6">
        <v>73</v>
      </c>
      <c r="AE686" s="7">
        <f>AC686-AD686</f>
        <v>-54</v>
      </c>
      <c r="AF686" s="6"/>
      <c r="AG686" s="6"/>
      <c r="AH686" s="7"/>
      <c r="AI686" s="7"/>
      <c r="AJ686" s="7"/>
      <c r="AK686" s="7"/>
      <c r="AL686" s="4" t="s">
        <v>930</v>
      </c>
      <c r="AR686" s="6">
        <v>24</v>
      </c>
      <c r="AS686" s="6">
        <v>61</v>
      </c>
      <c r="AT686" s="7">
        <f>AR686-AS686</f>
        <v>-37</v>
      </c>
      <c r="AU686" s="4" t="s">
        <v>871</v>
      </c>
    </row>
    <row r="687" spans="2:47" x14ac:dyDescent="0.25">
      <c r="B687" t="s">
        <v>269</v>
      </c>
      <c r="C687" s="9" t="s">
        <v>340</v>
      </c>
      <c r="D687" s="39">
        <v>41011</v>
      </c>
      <c r="E687">
        <v>17</v>
      </c>
      <c r="F687" t="s">
        <v>905</v>
      </c>
      <c r="G687" s="2"/>
      <c r="H687" s="6">
        <v>29</v>
      </c>
      <c r="I687" s="7">
        <v>-3</v>
      </c>
      <c r="J687" s="6">
        <v>41</v>
      </c>
      <c r="K687" s="7">
        <v>1</v>
      </c>
      <c r="L687" s="6">
        <v>11</v>
      </c>
      <c r="M687" s="7">
        <v>1</v>
      </c>
      <c r="N687" s="6">
        <v>-12</v>
      </c>
      <c r="O687" s="7">
        <v>-4</v>
      </c>
      <c r="P687" t="s">
        <v>842</v>
      </c>
      <c r="U687" s="48"/>
      <c r="W687" s="6">
        <v>33</v>
      </c>
      <c r="X687" s="6">
        <v>59</v>
      </c>
      <c r="Y687" s="7">
        <f>W687-X687</f>
        <v>-26</v>
      </c>
      <c r="Z687" s="6">
        <v>29</v>
      </c>
      <c r="AA687" s="6">
        <v>53</v>
      </c>
      <c r="AB687" s="7">
        <f>Z687-AA687</f>
        <v>-24</v>
      </c>
      <c r="AC687" s="6">
        <v>20</v>
      </c>
      <c r="AD687" s="6">
        <v>68</v>
      </c>
      <c r="AE687" s="7">
        <f>AC687-AD687</f>
        <v>-48</v>
      </c>
      <c r="AF687" s="6"/>
      <c r="AG687" s="6"/>
      <c r="AH687" s="7"/>
      <c r="AI687" s="7"/>
      <c r="AJ687" s="7"/>
      <c r="AK687" s="7"/>
      <c r="AL687" s="4" t="s">
        <v>933</v>
      </c>
      <c r="AR687" s="6"/>
      <c r="AS687" s="6"/>
      <c r="AT687" s="7"/>
    </row>
    <row r="688" spans="2:47" x14ac:dyDescent="0.25">
      <c r="B688" t="s">
        <v>269</v>
      </c>
      <c r="C688" s="9" t="s">
        <v>441</v>
      </c>
      <c r="D688" s="39">
        <v>41012</v>
      </c>
      <c r="E688">
        <v>17</v>
      </c>
      <c r="F688" t="s">
        <v>830</v>
      </c>
      <c r="G688" s="2" t="s">
        <v>224</v>
      </c>
      <c r="H688" s="6">
        <v>33</v>
      </c>
      <c r="I688" s="7">
        <v>1</v>
      </c>
      <c r="J688" s="6">
        <v>42</v>
      </c>
      <c r="K688" s="7">
        <v>1</v>
      </c>
      <c r="L688" s="6">
        <v>11</v>
      </c>
      <c r="M688" s="7">
        <v>0</v>
      </c>
      <c r="N688" s="6">
        <v>-9</v>
      </c>
      <c r="O688" s="7">
        <v>0</v>
      </c>
      <c r="P688" t="s">
        <v>639</v>
      </c>
      <c r="U688" s="48"/>
      <c r="W688" s="6">
        <v>44.8</v>
      </c>
      <c r="Z688" s="6">
        <v>39.200000000000003</v>
      </c>
      <c r="AC688" s="6">
        <v>39.700000000000003</v>
      </c>
      <c r="AE688" s="7"/>
      <c r="AF688" s="6"/>
      <c r="AG688" s="6"/>
      <c r="AL688" s="4" t="s">
        <v>943</v>
      </c>
      <c r="AR688" s="6"/>
      <c r="AS688" s="6"/>
      <c r="AT688" s="7"/>
    </row>
    <row r="689" spans="2:47" x14ac:dyDescent="0.25">
      <c r="B689" t="s">
        <v>269</v>
      </c>
      <c r="C689" s="9" t="s">
        <v>513</v>
      </c>
      <c r="D689" s="39">
        <v>41012</v>
      </c>
      <c r="E689">
        <v>17</v>
      </c>
      <c r="F689" t="s">
        <v>903</v>
      </c>
      <c r="G689" s="2"/>
      <c r="H689" s="6">
        <v>32</v>
      </c>
      <c r="I689" s="7">
        <v>-2</v>
      </c>
      <c r="J689" s="6">
        <v>37</v>
      </c>
      <c r="K689" s="7">
        <v>-2</v>
      </c>
      <c r="L689" s="6">
        <v>9</v>
      </c>
      <c r="M689" s="7">
        <v>1</v>
      </c>
      <c r="N689" s="6">
        <v>-5</v>
      </c>
      <c r="O689" s="7">
        <v>0</v>
      </c>
      <c r="P689" t="s">
        <v>842</v>
      </c>
      <c r="U689" s="48"/>
      <c r="W689" s="6">
        <v>35</v>
      </c>
      <c r="X689" s="6">
        <v>49</v>
      </c>
      <c r="Y689" s="7">
        <f>W689-X689</f>
        <v>-14</v>
      </c>
      <c r="Z689" s="6">
        <v>20</v>
      </c>
      <c r="AA689" s="6">
        <v>48</v>
      </c>
      <c r="AB689" s="7">
        <f>Z689-AA689</f>
        <v>-28</v>
      </c>
      <c r="AC689" s="6">
        <v>16</v>
      </c>
      <c r="AD689" s="6">
        <v>57</v>
      </c>
      <c r="AE689" s="7">
        <f>AC689-AD689</f>
        <v>-41</v>
      </c>
      <c r="AF689" s="6"/>
      <c r="AG689" s="6"/>
      <c r="AH689" s="7"/>
      <c r="AI689" s="7"/>
      <c r="AJ689" s="7"/>
      <c r="AK689" s="7"/>
      <c r="AL689" s="4" t="s">
        <v>978</v>
      </c>
      <c r="AR689" s="6"/>
      <c r="AS689" s="6"/>
      <c r="AT689" s="7"/>
    </row>
    <row r="690" spans="2:47" x14ac:dyDescent="0.25">
      <c r="B690" t="s">
        <v>269</v>
      </c>
      <c r="C690" s="9" t="s">
        <v>624</v>
      </c>
      <c r="D690" s="39">
        <v>41014</v>
      </c>
      <c r="F690" t="s">
        <v>821</v>
      </c>
      <c r="G690" s="2" t="s">
        <v>196</v>
      </c>
      <c r="H690" s="6">
        <v>32</v>
      </c>
      <c r="I690" s="7">
        <v>-1</v>
      </c>
      <c r="J690" s="6">
        <v>43</v>
      </c>
      <c r="K690" s="7">
        <v>4</v>
      </c>
      <c r="L690" s="6">
        <v>8</v>
      </c>
      <c r="M690" s="7">
        <v>-2</v>
      </c>
      <c r="N690" s="6">
        <v>-11</v>
      </c>
      <c r="O690" s="7">
        <v>-5</v>
      </c>
      <c r="P690" t="s">
        <v>842</v>
      </c>
      <c r="R690" s="7">
        <v>9</v>
      </c>
      <c r="U690" s="48"/>
      <c r="W690" s="6"/>
      <c r="X690" s="6"/>
      <c r="Y690" s="7"/>
      <c r="Z690" s="6"/>
      <c r="AA690" s="6"/>
      <c r="AB690" s="7"/>
      <c r="AC690" s="6"/>
      <c r="AD690" s="6"/>
      <c r="AE690" s="7"/>
      <c r="AF690" s="6"/>
      <c r="AG690" s="6"/>
      <c r="AH690" s="7"/>
      <c r="AI690" s="7"/>
      <c r="AJ690" s="7"/>
      <c r="AK690" s="7"/>
      <c r="AR690" s="6">
        <v>22</v>
      </c>
      <c r="AS690" s="6">
        <v>62</v>
      </c>
      <c r="AT690" s="7">
        <f>AR690-AS690</f>
        <v>-40</v>
      </c>
      <c r="AU690" s="4" t="s">
        <v>871</v>
      </c>
    </row>
    <row r="691" spans="2:47" x14ac:dyDescent="0.25">
      <c r="B691" t="s">
        <v>269</v>
      </c>
      <c r="C691" s="9" t="s">
        <v>640</v>
      </c>
      <c r="D691" s="39">
        <v>41015</v>
      </c>
      <c r="F691" t="s">
        <v>821</v>
      </c>
      <c r="G691" s="2" t="s">
        <v>196</v>
      </c>
      <c r="H691" s="6">
        <v>32</v>
      </c>
      <c r="I691" s="7">
        <v>0</v>
      </c>
      <c r="J691" s="6">
        <v>41</v>
      </c>
      <c r="K691" s="7">
        <v>-2</v>
      </c>
      <c r="L691" s="6">
        <v>8</v>
      </c>
      <c r="M691" s="7">
        <v>0</v>
      </c>
      <c r="N691" s="6">
        <v>-9</v>
      </c>
      <c r="O691" s="7">
        <v>2</v>
      </c>
      <c r="P691" t="s">
        <v>842</v>
      </c>
      <c r="R691" s="7">
        <v>9</v>
      </c>
      <c r="U691" s="48"/>
      <c r="W691" s="6"/>
      <c r="X691" s="6"/>
      <c r="Y691" s="7"/>
      <c r="Z691" s="6"/>
      <c r="AA691" s="6"/>
      <c r="AB691" s="7"/>
      <c r="AC691" s="6"/>
      <c r="AD691" s="6"/>
      <c r="AE691" s="7"/>
      <c r="AF691" s="6"/>
      <c r="AG691" s="6"/>
      <c r="AH691" s="7"/>
      <c r="AI691" s="7"/>
      <c r="AJ691" s="7"/>
      <c r="AK691" s="7"/>
      <c r="AR691" s="6">
        <v>24</v>
      </c>
      <c r="AS691" s="6">
        <v>61</v>
      </c>
      <c r="AT691" s="7">
        <f>AR691-AS691</f>
        <v>-37</v>
      </c>
      <c r="AU691" s="4" t="s">
        <v>871</v>
      </c>
    </row>
    <row r="692" spans="2:47" x14ac:dyDescent="0.25">
      <c r="B692" t="s">
        <v>269</v>
      </c>
      <c r="C692" s="9" t="s">
        <v>596</v>
      </c>
      <c r="D692" s="39">
        <v>41016</v>
      </c>
      <c r="F692" t="s">
        <v>821</v>
      </c>
      <c r="G692" s="2" t="s">
        <v>196</v>
      </c>
      <c r="H692" s="6">
        <v>32</v>
      </c>
      <c r="I692" s="7">
        <v>0</v>
      </c>
      <c r="J692" s="6">
        <v>41</v>
      </c>
      <c r="K692" s="7">
        <v>0</v>
      </c>
      <c r="L692" s="6">
        <v>10</v>
      </c>
      <c r="M692" s="7">
        <v>2</v>
      </c>
      <c r="N692" s="6">
        <v>-9</v>
      </c>
      <c r="O692" s="7">
        <v>0</v>
      </c>
      <c r="P692" t="s">
        <v>842</v>
      </c>
      <c r="R692" s="7">
        <v>8</v>
      </c>
      <c r="U692" s="48"/>
      <c r="W692" s="6"/>
      <c r="X692" s="6"/>
      <c r="Y692" s="7"/>
      <c r="Z692" s="6"/>
      <c r="AA692" s="6"/>
      <c r="AB692" s="7"/>
      <c r="AC692" s="6"/>
      <c r="AD692" s="6"/>
      <c r="AE692" s="7"/>
      <c r="AF692" s="6"/>
      <c r="AG692" s="6"/>
      <c r="AH692" s="7"/>
      <c r="AI692" s="7"/>
      <c r="AJ692" s="7"/>
      <c r="AK692" s="7"/>
      <c r="AM692" s="9" t="s">
        <v>312</v>
      </c>
      <c r="AN692" s="9" t="s">
        <v>698</v>
      </c>
      <c r="AO692" s="9" t="s">
        <v>316</v>
      </c>
      <c r="AR692" s="6">
        <v>25</v>
      </c>
      <c r="AS692" s="6">
        <v>61</v>
      </c>
      <c r="AT692" s="7">
        <f>AR692-AS692</f>
        <v>-36</v>
      </c>
      <c r="AU692" s="4" t="s">
        <v>871</v>
      </c>
    </row>
    <row r="693" spans="2:47" x14ac:dyDescent="0.25">
      <c r="B693" t="s">
        <v>269</v>
      </c>
      <c r="C693" s="9" t="s">
        <v>564</v>
      </c>
      <c r="D693" s="39">
        <v>41017</v>
      </c>
      <c r="F693" t="s">
        <v>821</v>
      </c>
      <c r="G693" s="2" t="s">
        <v>196</v>
      </c>
      <c r="H693" s="6">
        <v>32</v>
      </c>
      <c r="I693" s="7">
        <v>0</v>
      </c>
      <c r="J693" s="6">
        <v>45</v>
      </c>
      <c r="K693" s="7">
        <v>4</v>
      </c>
      <c r="L693" s="6">
        <v>8</v>
      </c>
      <c r="M693" s="7">
        <v>-2</v>
      </c>
      <c r="N693" s="6">
        <v>-13</v>
      </c>
      <c r="O693" s="7">
        <v>-4</v>
      </c>
      <c r="P693" t="s">
        <v>842</v>
      </c>
      <c r="R693" s="7">
        <v>7</v>
      </c>
      <c r="U693" s="48"/>
      <c r="W693" s="6"/>
      <c r="X693" s="6"/>
      <c r="Y693" s="7"/>
      <c r="Z693" s="6"/>
      <c r="AA693" s="6"/>
      <c r="AB693" s="7"/>
      <c r="AC693" s="6"/>
      <c r="AD693" s="6"/>
      <c r="AE693" s="7"/>
      <c r="AF693" s="6"/>
      <c r="AG693" s="6"/>
      <c r="AH693" s="7"/>
      <c r="AI693" s="7"/>
      <c r="AJ693" s="7"/>
      <c r="AK693" s="7"/>
      <c r="AR693" s="6">
        <v>23</v>
      </c>
      <c r="AS693" s="6">
        <v>62</v>
      </c>
      <c r="AT693" s="7">
        <f>AR693-AS693</f>
        <v>-39</v>
      </c>
      <c r="AU693" s="4" t="s">
        <v>871</v>
      </c>
    </row>
    <row r="694" spans="2:47" x14ac:dyDescent="0.25">
      <c r="B694" t="s">
        <v>269</v>
      </c>
      <c r="C694" s="9" t="s">
        <v>564</v>
      </c>
      <c r="D694" s="39">
        <v>41017</v>
      </c>
      <c r="E694">
        <v>22</v>
      </c>
      <c r="F694" t="s">
        <v>886</v>
      </c>
      <c r="G694" s="2" t="s">
        <v>984</v>
      </c>
      <c r="H694" s="6">
        <v>34</v>
      </c>
      <c r="I694" s="7">
        <v>-3</v>
      </c>
      <c r="J694" s="6">
        <v>40</v>
      </c>
      <c r="K694" s="7">
        <v>0</v>
      </c>
      <c r="L694" s="6">
        <v>11</v>
      </c>
      <c r="M694" s="7">
        <v>1</v>
      </c>
      <c r="N694" s="6">
        <v>-6</v>
      </c>
      <c r="O694" s="7">
        <v>-3</v>
      </c>
      <c r="P694" t="s">
        <v>842</v>
      </c>
      <c r="U694" s="48"/>
      <c r="W694" s="6">
        <v>29</v>
      </c>
      <c r="X694" s="6">
        <v>50</v>
      </c>
      <c r="Y694" s="7">
        <f>W694-X694</f>
        <v>-21</v>
      </c>
      <c r="Z694" s="6">
        <v>18</v>
      </c>
      <c r="AA694" s="6">
        <v>49</v>
      </c>
      <c r="AB694" s="7">
        <f>Z694-AA694</f>
        <v>-31</v>
      </c>
      <c r="AC694" s="6">
        <v>22</v>
      </c>
      <c r="AD694" s="6">
        <v>52</v>
      </c>
      <c r="AE694" s="7">
        <f>AC694-AD694</f>
        <v>-30</v>
      </c>
      <c r="AF694" s="6"/>
      <c r="AG694" s="6"/>
      <c r="AH694" s="7"/>
      <c r="AI694" s="7"/>
      <c r="AJ694" s="7"/>
      <c r="AK694" s="7"/>
      <c r="AL694" s="4" t="s">
        <v>952</v>
      </c>
      <c r="AR694" s="6"/>
      <c r="AS694" s="6"/>
      <c r="AT694" s="7"/>
    </row>
    <row r="695" spans="2:47" x14ac:dyDescent="0.25">
      <c r="B695" t="s">
        <v>269</v>
      </c>
      <c r="C695" s="9" t="s">
        <v>641</v>
      </c>
      <c r="D695" s="39">
        <v>41018</v>
      </c>
      <c r="E695">
        <v>22</v>
      </c>
      <c r="F695" t="s">
        <v>821</v>
      </c>
      <c r="G695" s="2" t="s">
        <v>192</v>
      </c>
      <c r="H695" s="6">
        <v>33</v>
      </c>
      <c r="I695" s="7">
        <v>1</v>
      </c>
      <c r="J695" s="6">
        <v>41</v>
      </c>
      <c r="K695" s="7">
        <v>-4</v>
      </c>
      <c r="L695" s="6">
        <v>11</v>
      </c>
      <c r="M695" s="7">
        <v>3</v>
      </c>
      <c r="N695" s="6">
        <v>-8</v>
      </c>
      <c r="O695" s="7">
        <v>5</v>
      </c>
      <c r="P695" t="s">
        <v>842</v>
      </c>
      <c r="R695" s="7">
        <v>8</v>
      </c>
      <c r="U695" s="48"/>
      <c r="W695" s="6">
        <v>36</v>
      </c>
      <c r="X695" s="6">
        <v>59</v>
      </c>
      <c r="Y695" s="7">
        <f>W695-X695</f>
        <v>-23</v>
      </c>
      <c r="Z695" s="6">
        <v>21</v>
      </c>
      <c r="AA695" s="6">
        <v>67</v>
      </c>
      <c r="AB695" s="7">
        <f>Z695-AA695</f>
        <v>-46</v>
      </c>
      <c r="AC695" s="6">
        <v>19</v>
      </c>
      <c r="AD695" s="6">
        <v>74</v>
      </c>
      <c r="AE695" s="7">
        <f>AC695-AD695</f>
        <v>-55</v>
      </c>
      <c r="AF695" s="6"/>
      <c r="AG695" s="6"/>
      <c r="AH695" s="7"/>
      <c r="AI695" s="7"/>
      <c r="AJ695" s="7"/>
      <c r="AK695" s="7"/>
      <c r="AL695" s="4" t="s">
        <v>930</v>
      </c>
      <c r="AR695" s="6">
        <v>24</v>
      </c>
      <c r="AS695" s="6">
        <v>62</v>
      </c>
      <c r="AT695" s="7">
        <f>AR695-AS695</f>
        <v>-38</v>
      </c>
      <c r="AU695" s="4" t="s">
        <v>871</v>
      </c>
    </row>
    <row r="696" spans="2:47" x14ac:dyDescent="0.25">
      <c r="B696" t="s">
        <v>269</v>
      </c>
      <c r="C696" s="9" t="s">
        <v>427</v>
      </c>
      <c r="D696" s="39">
        <v>41019</v>
      </c>
      <c r="E696">
        <v>24</v>
      </c>
      <c r="F696" t="s">
        <v>678</v>
      </c>
      <c r="G696" s="2" t="s">
        <v>82</v>
      </c>
      <c r="H696" s="6">
        <v>33</v>
      </c>
      <c r="I696" s="7">
        <v>-4</v>
      </c>
      <c r="J696" s="6">
        <v>41</v>
      </c>
      <c r="K696" s="7">
        <v>-3</v>
      </c>
      <c r="L696" s="6">
        <v>15</v>
      </c>
      <c r="M696" s="7">
        <v>2</v>
      </c>
      <c r="N696" s="6">
        <v>-8</v>
      </c>
      <c r="O696" s="7">
        <v>-7</v>
      </c>
      <c r="P696" t="s">
        <v>639</v>
      </c>
      <c r="U696" s="48"/>
      <c r="W696" s="6"/>
      <c r="X696" s="6"/>
      <c r="Y696" s="7"/>
      <c r="Z696" s="6"/>
      <c r="AA696" s="6"/>
      <c r="AB696" s="7"/>
      <c r="AC696" s="6"/>
      <c r="AD696" s="6"/>
      <c r="AE696" s="7"/>
      <c r="AF696" s="6"/>
      <c r="AG696" s="6"/>
      <c r="AH696" s="7"/>
      <c r="AI696" s="7"/>
      <c r="AJ696" s="7"/>
      <c r="AK696" s="7"/>
      <c r="AR696" s="6"/>
      <c r="AS696" s="6"/>
      <c r="AT696" s="7"/>
    </row>
    <row r="697" spans="2:47" x14ac:dyDescent="0.25">
      <c r="B697" t="s">
        <v>269</v>
      </c>
      <c r="C697" s="9" t="s">
        <v>465</v>
      </c>
      <c r="D697" s="39">
        <v>41019</v>
      </c>
      <c r="E697">
        <v>25</v>
      </c>
      <c r="F697" t="s">
        <v>903</v>
      </c>
      <c r="G697" s="2"/>
      <c r="H697" s="6">
        <v>31</v>
      </c>
      <c r="I697" s="7">
        <v>-1</v>
      </c>
      <c r="J697" s="6">
        <v>38</v>
      </c>
      <c r="K697" s="7">
        <v>1</v>
      </c>
      <c r="L697" s="6">
        <v>11</v>
      </c>
      <c r="M697" s="7">
        <v>2</v>
      </c>
      <c r="N697" s="6">
        <v>-7</v>
      </c>
      <c r="O697" s="7">
        <v>-2</v>
      </c>
      <c r="P697" t="s">
        <v>842</v>
      </c>
      <c r="U697" s="48"/>
      <c r="W697" s="6">
        <v>32</v>
      </c>
      <c r="X697" s="6">
        <v>52</v>
      </c>
      <c r="Y697" s="7">
        <f>W697-X697</f>
        <v>-20</v>
      </c>
      <c r="Z697" s="6">
        <v>19</v>
      </c>
      <c r="AA697" s="6">
        <v>49</v>
      </c>
      <c r="AB697" s="7">
        <f>Z697-AA697</f>
        <v>-30</v>
      </c>
      <c r="AC697" s="6">
        <v>14</v>
      </c>
      <c r="AD697" s="6">
        <v>61</v>
      </c>
      <c r="AE697" s="7">
        <f>AC697-AD697</f>
        <v>-47</v>
      </c>
      <c r="AF697" s="6"/>
      <c r="AG697" s="6"/>
      <c r="AH697" s="7"/>
      <c r="AI697" s="7"/>
      <c r="AJ697" s="7"/>
      <c r="AK697" s="7"/>
      <c r="AL697" s="4" t="s">
        <v>978</v>
      </c>
      <c r="AR697" s="6"/>
      <c r="AS697" s="6"/>
      <c r="AT697" s="7"/>
    </row>
    <row r="698" spans="2:47" x14ac:dyDescent="0.25">
      <c r="B698" t="s">
        <v>269</v>
      </c>
      <c r="C698" s="9" t="s">
        <v>599</v>
      </c>
      <c r="D698" s="39">
        <v>41020</v>
      </c>
      <c r="E698">
        <v>24</v>
      </c>
      <c r="F698" t="s">
        <v>577</v>
      </c>
      <c r="G698" s="2" t="s">
        <v>60</v>
      </c>
      <c r="H698" s="6">
        <v>35</v>
      </c>
      <c r="I698" s="7">
        <v>-1</v>
      </c>
      <c r="J698" s="6">
        <v>38</v>
      </c>
      <c r="K698" s="7">
        <v>1</v>
      </c>
      <c r="L698" s="6">
        <v>12</v>
      </c>
      <c r="M698" s="7">
        <v>1</v>
      </c>
      <c r="N698" s="6">
        <v>-3</v>
      </c>
      <c r="O698" s="7">
        <v>-2</v>
      </c>
      <c r="P698" t="s">
        <v>639</v>
      </c>
      <c r="Q698" t="s">
        <v>840</v>
      </c>
      <c r="U698" s="48"/>
      <c r="AE698" s="7"/>
      <c r="AF698" s="6"/>
      <c r="AG698" s="6"/>
      <c r="AR698" s="6"/>
      <c r="AS698" s="6"/>
      <c r="AT698" s="7"/>
    </row>
    <row r="699" spans="2:47" x14ac:dyDescent="0.25">
      <c r="B699" t="s">
        <v>269</v>
      </c>
      <c r="C699" s="9" t="s">
        <v>675</v>
      </c>
      <c r="D699" s="39">
        <v>41021</v>
      </c>
      <c r="F699" t="s">
        <v>821</v>
      </c>
      <c r="G699" s="2" t="s">
        <v>196</v>
      </c>
      <c r="H699" s="6">
        <v>32</v>
      </c>
      <c r="I699" s="7">
        <v>-1</v>
      </c>
      <c r="J699" s="6">
        <v>45</v>
      </c>
      <c r="K699" s="7">
        <v>4</v>
      </c>
      <c r="L699" s="6">
        <v>8</v>
      </c>
      <c r="M699" s="7">
        <v>-3</v>
      </c>
      <c r="N699" s="6">
        <v>-13</v>
      </c>
      <c r="O699" s="7">
        <v>-5</v>
      </c>
      <c r="P699" t="s">
        <v>842</v>
      </c>
      <c r="R699" s="7">
        <v>7</v>
      </c>
      <c r="U699" s="48"/>
      <c r="W699" s="6"/>
      <c r="X699" s="6"/>
      <c r="Y699" s="7"/>
      <c r="Z699" s="6"/>
      <c r="AA699" s="6"/>
      <c r="AB699" s="7"/>
      <c r="AC699" s="6"/>
      <c r="AD699" s="6"/>
      <c r="AE699" s="7"/>
      <c r="AF699" s="6"/>
      <c r="AG699" s="6"/>
      <c r="AH699" s="7"/>
      <c r="AI699" s="7"/>
      <c r="AJ699" s="7"/>
      <c r="AK699" s="7"/>
      <c r="AR699" s="6">
        <v>22</v>
      </c>
      <c r="AS699" s="6">
        <v>62</v>
      </c>
      <c r="AT699" s="7">
        <f>AR699-AS699</f>
        <v>-40</v>
      </c>
      <c r="AU699" s="4" t="s">
        <v>871</v>
      </c>
    </row>
    <row r="700" spans="2:47" x14ac:dyDescent="0.25">
      <c r="B700" t="s">
        <v>269</v>
      </c>
      <c r="C700" s="9" t="s">
        <v>625</v>
      </c>
      <c r="D700" s="39">
        <v>41022</v>
      </c>
      <c r="F700" t="s">
        <v>821</v>
      </c>
      <c r="G700" s="2" t="s">
        <v>196</v>
      </c>
      <c r="H700" s="6">
        <v>32</v>
      </c>
      <c r="I700" s="7">
        <v>0</v>
      </c>
      <c r="J700" s="6">
        <v>43</v>
      </c>
      <c r="K700" s="7">
        <v>-2</v>
      </c>
      <c r="L700" s="6">
        <v>8</v>
      </c>
      <c r="M700" s="7">
        <v>0</v>
      </c>
      <c r="N700" s="6">
        <v>-11</v>
      </c>
      <c r="O700" s="7">
        <v>2</v>
      </c>
      <c r="P700" t="s">
        <v>842</v>
      </c>
      <c r="R700" s="7">
        <v>8</v>
      </c>
      <c r="U700" s="48"/>
      <c r="W700" s="6"/>
      <c r="X700" s="6"/>
      <c r="Y700" s="7"/>
      <c r="Z700" s="6"/>
      <c r="AA700" s="6"/>
      <c r="AB700" s="7"/>
      <c r="AC700" s="6"/>
      <c r="AD700" s="6"/>
      <c r="AE700" s="7"/>
      <c r="AF700" s="6"/>
      <c r="AG700" s="6"/>
      <c r="AH700" s="7"/>
      <c r="AI700" s="7"/>
      <c r="AJ700" s="7"/>
      <c r="AK700" s="7"/>
      <c r="AR700" s="6">
        <v>24</v>
      </c>
      <c r="AS700" s="6">
        <v>64</v>
      </c>
      <c r="AT700" s="7">
        <f>AR700-AS700</f>
        <v>-40</v>
      </c>
      <c r="AU700" s="4" t="s">
        <v>871</v>
      </c>
    </row>
    <row r="701" spans="2:47" x14ac:dyDescent="0.25">
      <c r="B701" t="s">
        <v>269</v>
      </c>
      <c r="C701" s="9" t="s">
        <v>364</v>
      </c>
      <c r="D701" s="39">
        <v>41022</v>
      </c>
      <c r="E701">
        <v>1</v>
      </c>
      <c r="F701" t="s">
        <v>982</v>
      </c>
      <c r="G701" s="2" t="s">
        <v>122</v>
      </c>
      <c r="H701" s="6">
        <v>30</v>
      </c>
      <c r="I701" s="7">
        <v>0</v>
      </c>
      <c r="J701" s="6">
        <v>37</v>
      </c>
      <c r="K701" s="7">
        <v>2</v>
      </c>
      <c r="L701" s="6">
        <v>13</v>
      </c>
      <c r="M701" s="7">
        <v>2</v>
      </c>
      <c r="N701" s="6">
        <v>-7</v>
      </c>
      <c r="O701" s="7">
        <v>-2</v>
      </c>
      <c r="P701" t="s">
        <v>842</v>
      </c>
      <c r="Q701" t="s">
        <v>988</v>
      </c>
      <c r="U701" s="48"/>
      <c r="W701" s="6"/>
      <c r="X701" s="6"/>
      <c r="Y701" s="7"/>
      <c r="Z701" s="6"/>
      <c r="AA701" s="6"/>
      <c r="AB701" s="7"/>
      <c r="AC701" s="6"/>
      <c r="AD701" s="6"/>
      <c r="AE701" s="7"/>
      <c r="AF701" s="6"/>
      <c r="AG701" s="6"/>
      <c r="AH701" s="7"/>
      <c r="AI701" s="7"/>
      <c r="AJ701" s="7"/>
      <c r="AK701" s="7"/>
      <c r="AR701" s="6"/>
      <c r="AS701" s="6"/>
      <c r="AT701" s="7"/>
    </row>
    <row r="702" spans="2:47" x14ac:dyDescent="0.25">
      <c r="B702" t="s">
        <v>269</v>
      </c>
      <c r="C702" s="9" t="s">
        <v>432</v>
      </c>
      <c r="D702" s="39">
        <v>41023</v>
      </c>
      <c r="F702" t="s">
        <v>821</v>
      </c>
      <c r="G702" s="2" t="s">
        <v>196</v>
      </c>
      <c r="H702" s="6">
        <v>32</v>
      </c>
      <c r="I702" s="7">
        <v>0</v>
      </c>
      <c r="J702" s="6">
        <v>43</v>
      </c>
      <c r="K702" s="7">
        <v>0</v>
      </c>
      <c r="L702" s="6">
        <v>9</v>
      </c>
      <c r="M702" s="7">
        <v>1</v>
      </c>
      <c r="N702" s="6">
        <v>-11</v>
      </c>
      <c r="O702" s="7">
        <v>0</v>
      </c>
      <c r="P702" t="s">
        <v>842</v>
      </c>
      <c r="R702" s="7">
        <v>8</v>
      </c>
      <c r="U702" s="48"/>
      <c r="W702" s="6"/>
      <c r="X702" s="6"/>
      <c r="Y702" s="7"/>
      <c r="Z702" s="6"/>
      <c r="AA702" s="6"/>
      <c r="AB702" s="7"/>
      <c r="AC702" s="6"/>
      <c r="AD702" s="6"/>
      <c r="AE702" s="7"/>
      <c r="AF702" s="6"/>
      <c r="AG702" s="6"/>
      <c r="AH702" s="7"/>
      <c r="AI702" s="7"/>
      <c r="AJ702" s="7"/>
      <c r="AK702" s="7"/>
      <c r="AR702" s="6">
        <v>23</v>
      </c>
      <c r="AS702" s="6">
        <v>63</v>
      </c>
      <c r="AT702" s="7">
        <f>AR702-AS702</f>
        <v>-40</v>
      </c>
      <c r="AU702" s="4" t="s">
        <v>871</v>
      </c>
    </row>
    <row r="703" spans="2:47" x14ac:dyDescent="0.25">
      <c r="B703" t="s">
        <v>269</v>
      </c>
      <c r="C703" s="9" t="s">
        <v>579</v>
      </c>
      <c r="D703" s="39">
        <v>41024</v>
      </c>
      <c r="F703" t="s">
        <v>821</v>
      </c>
      <c r="G703" s="2" t="s">
        <v>196</v>
      </c>
      <c r="H703" s="6">
        <v>31</v>
      </c>
      <c r="I703" s="7">
        <v>-1</v>
      </c>
      <c r="J703" s="6">
        <v>43</v>
      </c>
      <c r="K703" s="7">
        <v>0</v>
      </c>
      <c r="L703" s="6">
        <v>9</v>
      </c>
      <c r="M703" s="7">
        <v>0</v>
      </c>
      <c r="N703" s="6">
        <v>-12</v>
      </c>
      <c r="O703" s="7">
        <v>-1</v>
      </c>
      <c r="P703" t="s">
        <v>842</v>
      </c>
      <c r="R703" s="7">
        <v>9</v>
      </c>
      <c r="U703" s="48"/>
      <c r="W703" s="6"/>
      <c r="X703" s="6"/>
      <c r="Y703" s="7"/>
      <c r="Z703" s="6"/>
      <c r="AA703" s="6"/>
      <c r="AB703" s="7"/>
      <c r="AC703" s="6"/>
      <c r="AD703" s="6"/>
      <c r="AE703" s="7"/>
      <c r="AF703" s="6"/>
      <c r="AG703" s="6"/>
      <c r="AH703" s="7"/>
      <c r="AI703" s="7"/>
      <c r="AJ703" s="7"/>
      <c r="AK703" s="7"/>
      <c r="AR703" s="6">
        <v>23</v>
      </c>
      <c r="AS703" s="6">
        <v>64</v>
      </c>
      <c r="AT703" s="7">
        <f>AR703-AS703</f>
        <v>-41</v>
      </c>
      <c r="AU703" s="4" t="s">
        <v>871</v>
      </c>
    </row>
    <row r="704" spans="2:47" x14ac:dyDescent="0.25">
      <c r="B704" t="s">
        <v>269</v>
      </c>
      <c r="C704" s="9" t="s">
        <v>566</v>
      </c>
      <c r="D704" s="39">
        <v>41024</v>
      </c>
      <c r="E704">
        <v>28</v>
      </c>
      <c r="F704" t="s">
        <v>886</v>
      </c>
      <c r="G704" s="2" t="s">
        <v>96</v>
      </c>
      <c r="H704" s="6">
        <v>34</v>
      </c>
      <c r="I704" s="7">
        <v>0</v>
      </c>
      <c r="J704" s="6">
        <v>39</v>
      </c>
      <c r="K704" s="7">
        <v>-1</v>
      </c>
      <c r="L704" s="6">
        <v>10</v>
      </c>
      <c r="M704" s="7">
        <v>-1</v>
      </c>
      <c r="N704" s="6">
        <v>-5</v>
      </c>
      <c r="O704" s="7">
        <v>1</v>
      </c>
      <c r="P704" t="s">
        <v>842</v>
      </c>
      <c r="U704" s="48"/>
      <c r="W704" s="6"/>
      <c r="X704" s="6"/>
      <c r="Y704" s="7"/>
      <c r="Z704" s="6"/>
      <c r="AA704" s="6"/>
      <c r="AB704" s="7"/>
      <c r="AC704" s="6"/>
      <c r="AD704" s="6"/>
      <c r="AE704" s="7"/>
      <c r="AF704" s="6"/>
      <c r="AG704" s="6"/>
      <c r="AH704" s="7"/>
      <c r="AI704" s="7"/>
      <c r="AJ704" s="7"/>
      <c r="AK704" s="7"/>
      <c r="AR704" s="6"/>
      <c r="AS704" s="6"/>
      <c r="AT704" s="7"/>
    </row>
    <row r="705" spans="2:47" x14ac:dyDescent="0.25">
      <c r="B705" t="s">
        <v>269</v>
      </c>
      <c r="C705" s="9" t="s">
        <v>558</v>
      </c>
      <c r="D705" s="39">
        <v>41025</v>
      </c>
      <c r="E705">
        <v>29</v>
      </c>
      <c r="F705" t="s">
        <v>821</v>
      </c>
      <c r="G705" s="2" t="s">
        <v>192</v>
      </c>
      <c r="H705" s="6">
        <v>29</v>
      </c>
      <c r="I705" s="7">
        <v>-2</v>
      </c>
      <c r="J705" s="6">
        <v>40</v>
      </c>
      <c r="K705" s="7">
        <v>-3</v>
      </c>
      <c r="L705" s="6">
        <v>11</v>
      </c>
      <c r="M705" s="7">
        <v>2</v>
      </c>
      <c r="N705" s="6">
        <v>-11</v>
      </c>
      <c r="O705" s="7">
        <v>1</v>
      </c>
      <c r="P705" t="s">
        <v>842</v>
      </c>
      <c r="R705" s="7">
        <v>10</v>
      </c>
      <c r="U705" s="48"/>
      <c r="W705" s="6">
        <v>32</v>
      </c>
      <c r="X705" s="6">
        <v>63</v>
      </c>
      <c r="Y705" s="7">
        <f>W705-X705</f>
        <v>-31</v>
      </c>
      <c r="Z705" s="6">
        <v>27</v>
      </c>
      <c r="AA705" s="6">
        <v>65</v>
      </c>
      <c r="AB705" s="7">
        <f>Z705-AA705</f>
        <v>-38</v>
      </c>
      <c r="AC705" s="6">
        <v>20</v>
      </c>
      <c r="AD705" s="6">
        <v>73</v>
      </c>
      <c r="AE705" s="7">
        <f>AC705-AD705</f>
        <v>-53</v>
      </c>
      <c r="AF705" s="6"/>
      <c r="AG705" s="6"/>
      <c r="AH705" s="7"/>
      <c r="AI705" s="7"/>
      <c r="AJ705" s="7"/>
      <c r="AK705" s="7"/>
      <c r="AL705" s="4" t="s">
        <v>930</v>
      </c>
      <c r="AR705" s="6">
        <v>22</v>
      </c>
      <c r="AS705" s="6">
        <v>64</v>
      </c>
      <c r="AT705" s="7">
        <f t="shared" ref="AT705:AT711" si="43">AR705-AS705</f>
        <v>-42</v>
      </c>
      <c r="AU705" s="4" t="s">
        <v>871</v>
      </c>
    </row>
    <row r="706" spans="2:47" x14ac:dyDescent="0.25">
      <c r="B706" t="s">
        <v>269</v>
      </c>
      <c r="C706" s="9" t="s">
        <v>568</v>
      </c>
      <c r="D706" s="39">
        <v>41026</v>
      </c>
      <c r="E706">
        <v>4</v>
      </c>
      <c r="F706" t="s">
        <v>903</v>
      </c>
      <c r="G706" s="2"/>
      <c r="H706" s="6">
        <v>32</v>
      </c>
      <c r="I706" s="7">
        <v>1</v>
      </c>
      <c r="J706" s="6">
        <v>39</v>
      </c>
      <c r="K706" s="7">
        <v>1</v>
      </c>
      <c r="L706" s="6">
        <v>8</v>
      </c>
      <c r="M706" s="7">
        <v>-3</v>
      </c>
      <c r="N706" s="6">
        <v>-7</v>
      </c>
      <c r="O706" s="7">
        <v>0</v>
      </c>
      <c r="P706" t="s">
        <v>842</v>
      </c>
      <c r="U706" s="48"/>
      <c r="W706" s="6">
        <v>31</v>
      </c>
      <c r="X706" s="6">
        <v>53</v>
      </c>
      <c r="Y706" s="7">
        <f>W706-X706</f>
        <v>-22</v>
      </c>
      <c r="Z706" s="6">
        <v>21</v>
      </c>
      <c r="AA706" s="6">
        <v>47</v>
      </c>
      <c r="AB706" s="7">
        <f>Z706-AA706</f>
        <v>-26</v>
      </c>
      <c r="AC706" s="6">
        <v>15</v>
      </c>
      <c r="AD706" s="6">
        <v>58</v>
      </c>
      <c r="AE706" s="7">
        <f>AC706-AD706</f>
        <v>-43</v>
      </c>
      <c r="AF706" s="6"/>
      <c r="AG706" s="6"/>
      <c r="AH706" s="7"/>
      <c r="AI706" s="7"/>
      <c r="AJ706" s="7"/>
      <c r="AK706" s="7"/>
      <c r="AL706" s="4" t="s">
        <v>978</v>
      </c>
      <c r="AR706" s="6"/>
      <c r="AS706" s="6"/>
      <c r="AT706" s="7"/>
    </row>
    <row r="707" spans="2:47" x14ac:dyDescent="0.25">
      <c r="B707" t="s">
        <v>269</v>
      </c>
      <c r="C707" s="9" t="s">
        <v>603</v>
      </c>
      <c r="D707" s="39">
        <v>41028</v>
      </c>
      <c r="F707" t="s">
        <v>821</v>
      </c>
      <c r="G707" s="2" t="s">
        <v>196</v>
      </c>
      <c r="H707" s="6">
        <v>35</v>
      </c>
      <c r="I707" s="7">
        <v>6</v>
      </c>
      <c r="J707" s="6">
        <v>42</v>
      </c>
      <c r="K707" s="7">
        <v>2</v>
      </c>
      <c r="L707" s="6">
        <v>8</v>
      </c>
      <c r="M707" s="7">
        <v>-3</v>
      </c>
      <c r="N707" s="6">
        <v>-7</v>
      </c>
      <c r="O707" s="7">
        <v>4</v>
      </c>
      <c r="P707" t="s">
        <v>842</v>
      </c>
      <c r="R707" s="7">
        <v>7</v>
      </c>
      <c r="U707" s="48"/>
      <c r="W707" s="6"/>
      <c r="X707" s="6"/>
      <c r="Y707" s="7"/>
      <c r="Z707" s="6"/>
      <c r="AA707" s="6"/>
      <c r="AB707" s="7"/>
      <c r="AC707" s="6"/>
      <c r="AD707" s="6"/>
      <c r="AE707" s="7"/>
      <c r="AF707" s="6"/>
      <c r="AG707" s="6"/>
      <c r="AH707" s="7"/>
      <c r="AI707" s="7"/>
      <c r="AJ707" s="7"/>
      <c r="AK707" s="7"/>
      <c r="AR707" s="6">
        <v>25</v>
      </c>
      <c r="AS707" s="6">
        <v>61</v>
      </c>
      <c r="AT707" s="7">
        <f t="shared" si="43"/>
        <v>-36</v>
      </c>
      <c r="AU707" s="4" t="s">
        <v>871</v>
      </c>
    </row>
    <row r="708" spans="2:47" x14ac:dyDescent="0.25">
      <c r="B708" t="s">
        <v>269</v>
      </c>
      <c r="C708" s="9" t="s">
        <v>582</v>
      </c>
      <c r="D708" s="39">
        <v>41029</v>
      </c>
      <c r="F708" t="s">
        <v>821</v>
      </c>
      <c r="G708" s="2" t="s">
        <v>196</v>
      </c>
      <c r="H708" s="6">
        <v>32</v>
      </c>
      <c r="I708" s="7">
        <v>-3</v>
      </c>
      <c r="J708" s="6">
        <v>41</v>
      </c>
      <c r="K708" s="7">
        <v>-1</v>
      </c>
      <c r="L708" s="6">
        <v>9</v>
      </c>
      <c r="M708" s="7">
        <v>1</v>
      </c>
      <c r="N708" s="6">
        <v>-9</v>
      </c>
      <c r="O708" s="7">
        <v>-2</v>
      </c>
      <c r="P708" t="s">
        <v>842</v>
      </c>
      <c r="R708" s="7">
        <v>8</v>
      </c>
      <c r="U708" s="48"/>
      <c r="W708" s="6"/>
      <c r="X708" s="6"/>
      <c r="Y708" s="7"/>
      <c r="Z708" s="6"/>
      <c r="AA708" s="6"/>
      <c r="AB708" s="7"/>
      <c r="AC708" s="6"/>
      <c r="AD708" s="6"/>
      <c r="AE708" s="7"/>
      <c r="AF708" s="6"/>
      <c r="AG708" s="6"/>
      <c r="AH708" s="7"/>
      <c r="AI708" s="7"/>
      <c r="AJ708" s="7"/>
      <c r="AK708" s="7"/>
      <c r="AM708" s="9" t="s">
        <v>312</v>
      </c>
      <c r="AN708" s="9" t="s">
        <v>369</v>
      </c>
      <c r="AO708" s="9" t="s">
        <v>316</v>
      </c>
      <c r="AR708" s="6">
        <v>24</v>
      </c>
      <c r="AS708" s="6">
        <v>59</v>
      </c>
      <c r="AT708" s="7">
        <f t="shared" si="43"/>
        <v>-35</v>
      </c>
      <c r="AU708" s="4" t="s">
        <v>871</v>
      </c>
    </row>
    <row r="709" spans="2:47" x14ac:dyDescent="0.25">
      <c r="B709" t="s">
        <v>270</v>
      </c>
      <c r="C709" s="9" t="s">
        <v>339</v>
      </c>
      <c r="D709" s="39">
        <v>41030</v>
      </c>
      <c r="F709" t="s">
        <v>821</v>
      </c>
      <c r="G709" s="2" t="s">
        <v>196</v>
      </c>
      <c r="H709" s="6">
        <v>33</v>
      </c>
      <c r="I709" s="7">
        <v>1</v>
      </c>
      <c r="J709" s="6">
        <v>43</v>
      </c>
      <c r="K709" s="7">
        <v>2</v>
      </c>
      <c r="L709" s="6">
        <v>8</v>
      </c>
      <c r="M709" s="7">
        <v>-1</v>
      </c>
      <c r="N709" s="6">
        <v>-10</v>
      </c>
      <c r="O709" s="7">
        <v>-1</v>
      </c>
      <c r="P709" t="s">
        <v>842</v>
      </c>
      <c r="R709" s="7">
        <v>8</v>
      </c>
      <c r="U709" s="48"/>
      <c r="W709" s="6"/>
      <c r="X709" s="6"/>
      <c r="Y709" s="7"/>
      <c r="Z709" s="6"/>
      <c r="AA709" s="6"/>
      <c r="AB709" s="7"/>
      <c r="AC709" s="6"/>
      <c r="AD709" s="6"/>
      <c r="AE709" s="7"/>
      <c r="AF709" s="6"/>
      <c r="AG709" s="6"/>
      <c r="AH709" s="7"/>
      <c r="AI709" s="7"/>
      <c r="AJ709" s="7"/>
      <c r="AK709" s="7"/>
      <c r="AR709" s="6">
        <v>23</v>
      </c>
      <c r="AS709" s="6">
        <v>63</v>
      </c>
      <c r="AT709" s="7">
        <f t="shared" si="43"/>
        <v>-40</v>
      </c>
      <c r="AU709" s="4" t="s">
        <v>871</v>
      </c>
    </row>
    <row r="710" spans="2:47" x14ac:dyDescent="0.25">
      <c r="B710" t="s">
        <v>270</v>
      </c>
      <c r="C710" s="9" t="s">
        <v>571</v>
      </c>
      <c r="D710" s="39">
        <v>41031</v>
      </c>
      <c r="F710" t="s">
        <v>821</v>
      </c>
      <c r="G710" s="2" t="s">
        <v>196</v>
      </c>
      <c r="H710" s="6">
        <v>32</v>
      </c>
      <c r="I710" s="7">
        <v>-1</v>
      </c>
      <c r="J710" s="6">
        <v>41</v>
      </c>
      <c r="K710" s="7">
        <v>-2</v>
      </c>
      <c r="L710" s="6">
        <v>9</v>
      </c>
      <c r="M710" s="7">
        <v>1</v>
      </c>
      <c r="N710" s="6">
        <v>-9</v>
      </c>
      <c r="O710" s="7">
        <v>1</v>
      </c>
      <c r="P710" t="s">
        <v>842</v>
      </c>
      <c r="R710" s="7">
        <v>9</v>
      </c>
      <c r="U710" s="48"/>
      <c r="W710" s="6"/>
      <c r="X710" s="6"/>
      <c r="Y710" s="7"/>
      <c r="Z710" s="6"/>
      <c r="AA710" s="6"/>
      <c r="AB710" s="7"/>
      <c r="AC710" s="6"/>
      <c r="AD710" s="6"/>
      <c r="AE710" s="7"/>
      <c r="AF710" s="6"/>
      <c r="AG710" s="6"/>
      <c r="AH710" s="7"/>
      <c r="AI710" s="7"/>
      <c r="AJ710" s="7"/>
      <c r="AK710" s="7"/>
      <c r="AR710" s="6">
        <v>23</v>
      </c>
      <c r="AS710" s="6">
        <v>61</v>
      </c>
      <c r="AT710" s="7">
        <f t="shared" si="43"/>
        <v>-38</v>
      </c>
      <c r="AU710" s="4" t="s">
        <v>871</v>
      </c>
    </row>
    <row r="711" spans="2:47" x14ac:dyDescent="0.25">
      <c r="B711" t="s">
        <v>270</v>
      </c>
      <c r="C711" s="9" t="s">
        <v>589</v>
      </c>
      <c r="D711" s="39">
        <v>41032</v>
      </c>
      <c r="E711">
        <v>6</v>
      </c>
      <c r="F711" t="s">
        <v>821</v>
      </c>
      <c r="G711" s="2" t="s">
        <v>192</v>
      </c>
      <c r="H711" s="6">
        <v>31</v>
      </c>
      <c r="I711" s="7">
        <v>-1</v>
      </c>
      <c r="J711" s="6">
        <v>43</v>
      </c>
      <c r="K711" s="7">
        <v>2</v>
      </c>
      <c r="L711" s="6">
        <v>9</v>
      </c>
      <c r="M711" s="7">
        <v>0</v>
      </c>
      <c r="N711" s="6">
        <v>-12</v>
      </c>
      <c r="O711" s="7">
        <v>-3</v>
      </c>
      <c r="P711" t="s">
        <v>842</v>
      </c>
      <c r="R711" s="7">
        <v>8</v>
      </c>
      <c r="U711" s="48"/>
      <c r="W711" s="6">
        <v>31</v>
      </c>
      <c r="X711" s="6">
        <v>62</v>
      </c>
      <c r="Y711" s="7">
        <f>W711-X711</f>
        <v>-31</v>
      </c>
      <c r="Z711" s="6">
        <v>27</v>
      </c>
      <c r="AA711" s="6">
        <v>60</v>
      </c>
      <c r="AB711" s="7">
        <f>Z711-AA711</f>
        <v>-33</v>
      </c>
      <c r="AC711" s="6">
        <v>17</v>
      </c>
      <c r="AD711" s="6">
        <v>74</v>
      </c>
      <c r="AE711" s="7">
        <f>AC711-AD711</f>
        <v>-57</v>
      </c>
      <c r="AF711" s="6"/>
      <c r="AG711" s="6"/>
      <c r="AH711" s="7"/>
      <c r="AI711" s="7"/>
      <c r="AJ711" s="7"/>
      <c r="AK711" s="7"/>
      <c r="AL711" s="4" t="s">
        <v>930</v>
      </c>
      <c r="AR711" s="6">
        <v>22</v>
      </c>
      <c r="AS711" s="6">
        <v>65</v>
      </c>
      <c r="AT711" s="7">
        <f t="shared" si="43"/>
        <v>-43</v>
      </c>
      <c r="AU711" s="4" t="s">
        <v>871</v>
      </c>
    </row>
    <row r="712" spans="2:47" x14ac:dyDescent="0.25">
      <c r="B712" s="3" t="s">
        <v>270</v>
      </c>
      <c r="C712" s="52" t="s">
        <v>657</v>
      </c>
      <c r="D712" s="39">
        <v>41034</v>
      </c>
      <c r="E712">
        <v>9</v>
      </c>
      <c r="F712" s="3" t="s">
        <v>963</v>
      </c>
      <c r="G712" s="2"/>
      <c r="H712" s="6">
        <v>30</v>
      </c>
      <c r="I712" s="7">
        <v>-2</v>
      </c>
      <c r="J712" s="6">
        <v>43</v>
      </c>
      <c r="K712" s="7">
        <v>1</v>
      </c>
      <c r="L712" s="6">
        <v>10</v>
      </c>
      <c r="M712" s="7">
        <v>0</v>
      </c>
      <c r="N712" s="6">
        <v>-13</v>
      </c>
      <c r="O712" s="7">
        <v>-3</v>
      </c>
      <c r="P712" s="3" t="s">
        <v>842</v>
      </c>
      <c r="U712" s="48"/>
      <c r="AE712" s="7"/>
      <c r="AF712" s="6"/>
      <c r="AG712" s="6"/>
      <c r="AR712" s="6"/>
      <c r="AS712" s="6"/>
      <c r="AT712" s="7"/>
    </row>
    <row r="713" spans="2:47" x14ac:dyDescent="0.25">
      <c r="B713" s="3" t="s">
        <v>270</v>
      </c>
      <c r="C713" s="52" t="s">
        <v>647</v>
      </c>
      <c r="D713" s="39">
        <v>41036</v>
      </c>
      <c r="F713" t="s">
        <v>821</v>
      </c>
      <c r="G713" s="2" t="s">
        <v>196</v>
      </c>
      <c r="H713" s="6">
        <v>31</v>
      </c>
      <c r="I713" s="7">
        <v>0</v>
      </c>
      <c r="J713" s="6">
        <v>44</v>
      </c>
      <c r="K713" s="7">
        <v>1</v>
      </c>
      <c r="L713" s="6">
        <v>8</v>
      </c>
      <c r="M713" s="7">
        <v>-1</v>
      </c>
      <c r="N713" s="6">
        <v>-13</v>
      </c>
      <c r="O713" s="7">
        <v>-1</v>
      </c>
      <c r="P713" t="s">
        <v>842</v>
      </c>
      <c r="R713" s="7">
        <v>8</v>
      </c>
      <c r="U713" s="48"/>
      <c r="W713" s="6"/>
      <c r="X713" s="6"/>
      <c r="Y713" s="7"/>
      <c r="Z713" s="6"/>
      <c r="AA713" s="6"/>
      <c r="AB713" s="7"/>
      <c r="AC713" s="6"/>
      <c r="AD713" s="6"/>
      <c r="AE713" s="7"/>
      <c r="AF713" s="6"/>
      <c r="AG713" s="6"/>
      <c r="AH713" s="7"/>
      <c r="AI713" s="7"/>
      <c r="AJ713" s="7"/>
      <c r="AK713" s="7"/>
      <c r="AR713" s="6">
        <v>22</v>
      </c>
      <c r="AS713" s="6">
        <v>65</v>
      </c>
      <c r="AT713" s="7">
        <f t="shared" ref="AT713:AT720" si="44">AR713-AS713</f>
        <v>-43</v>
      </c>
      <c r="AU713" s="4" t="s">
        <v>871</v>
      </c>
    </row>
    <row r="714" spans="2:47" x14ac:dyDescent="0.25">
      <c r="B714" s="3" t="s">
        <v>270</v>
      </c>
      <c r="C714" s="52" t="s">
        <v>419</v>
      </c>
      <c r="D714" s="39">
        <v>41037</v>
      </c>
      <c r="F714" t="s">
        <v>821</v>
      </c>
      <c r="G714" s="2" t="s">
        <v>196</v>
      </c>
      <c r="H714" s="6">
        <v>31</v>
      </c>
      <c r="I714" s="7">
        <v>0</v>
      </c>
      <c r="J714" s="6">
        <v>44</v>
      </c>
      <c r="K714" s="7">
        <v>0</v>
      </c>
      <c r="L714" s="6">
        <v>9</v>
      </c>
      <c r="M714" s="7">
        <v>1</v>
      </c>
      <c r="N714" s="6">
        <v>-13</v>
      </c>
      <c r="O714" s="7">
        <v>0</v>
      </c>
      <c r="P714" t="s">
        <v>842</v>
      </c>
      <c r="R714" s="7">
        <v>8</v>
      </c>
      <c r="U714" s="48"/>
      <c r="W714" s="6"/>
      <c r="X714" s="6"/>
      <c r="Y714" s="7"/>
      <c r="Z714" s="6"/>
      <c r="AA714" s="6"/>
      <c r="AB714" s="7"/>
      <c r="AC714" s="6"/>
      <c r="AD714" s="6"/>
      <c r="AE714" s="7"/>
      <c r="AF714" s="6"/>
      <c r="AG714" s="6"/>
      <c r="AH714" s="7"/>
      <c r="AI714" s="7"/>
      <c r="AJ714" s="7"/>
      <c r="AK714" s="7"/>
      <c r="AR714" s="6">
        <v>24</v>
      </c>
      <c r="AS714" s="6">
        <v>63</v>
      </c>
      <c r="AT714" s="7">
        <f t="shared" si="44"/>
        <v>-39</v>
      </c>
      <c r="AU714" s="4" t="s">
        <v>871</v>
      </c>
    </row>
    <row r="715" spans="2:47" x14ac:dyDescent="0.25">
      <c r="B715" s="3" t="s">
        <v>270</v>
      </c>
      <c r="C715" s="52" t="s">
        <v>669</v>
      </c>
      <c r="D715" s="39">
        <v>41038</v>
      </c>
      <c r="F715" t="s">
        <v>821</v>
      </c>
      <c r="G715" s="2" t="s">
        <v>196</v>
      </c>
      <c r="H715" s="6">
        <v>34</v>
      </c>
      <c r="I715" s="7">
        <v>3</v>
      </c>
      <c r="J715" s="6">
        <v>44</v>
      </c>
      <c r="K715" s="7">
        <v>0</v>
      </c>
      <c r="L715" s="6">
        <v>7</v>
      </c>
      <c r="M715" s="7">
        <v>-2</v>
      </c>
      <c r="N715" s="6">
        <v>-10</v>
      </c>
      <c r="O715" s="7">
        <v>3</v>
      </c>
      <c r="P715" t="s">
        <v>842</v>
      </c>
      <c r="R715" s="7">
        <v>7</v>
      </c>
      <c r="U715" s="48"/>
      <c r="W715" s="6"/>
      <c r="X715" s="6"/>
      <c r="Y715" s="7"/>
      <c r="Z715" s="6"/>
      <c r="AA715" s="6"/>
      <c r="AB715" s="7"/>
      <c r="AC715" s="6"/>
      <c r="AD715" s="6"/>
      <c r="AE715" s="7"/>
      <c r="AF715" s="6"/>
      <c r="AG715" s="6"/>
      <c r="AH715" s="7"/>
      <c r="AI715" s="7"/>
      <c r="AJ715" s="7"/>
      <c r="AK715" s="7"/>
      <c r="AR715" s="6">
        <v>24</v>
      </c>
      <c r="AS715" s="6">
        <v>62</v>
      </c>
      <c r="AT715" s="7">
        <f t="shared" si="44"/>
        <v>-38</v>
      </c>
      <c r="AU715" s="4" t="s">
        <v>871</v>
      </c>
    </row>
    <row r="716" spans="2:47" x14ac:dyDescent="0.25">
      <c r="B716" s="3" t="s">
        <v>270</v>
      </c>
      <c r="C716" s="52" t="s">
        <v>337</v>
      </c>
      <c r="D716" s="39">
        <v>41039</v>
      </c>
      <c r="E716">
        <v>13</v>
      </c>
      <c r="F716" t="s">
        <v>821</v>
      </c>
      <c r="G716" s="2" t="s">
        <v>192</v>
      </c>
      <c r="H716" s="6">
        <v>31</v>
      </c>
      <c r="I716" s="7">
        <v>-3</v>
      </c>
      <c r="J716" s="6">
        <v>43</v>
      </c>
      <c r="K716" s="7">
        <v>-1</v>
      </c>
      <c r="L716" s="6">
        <v>10</v>
      </c>
      <c r="M716" s="7">
        <v>3</v>
      </c>
      <c r="N716" s="6">
        <v>-12</v>
      </c>
      <c r="O716" s="7">
        <v>-2</v>
      </c>
      <c r="P716" t="s">
        <v>842</v>
      </c>
      <c r="R716" s="7">
        <v>8</v>
      </c>
      <c r="U716" s="48"/>
      <c r="W716" s="6">
        <v>32</v>
      </c>
      <c r="X716" s="6">
        <v>61</v>
      </c>
      <c r="Y716" s="7">
        <f>W716-X716</f>
        <v>-29</v>
      </c>
      <c r="Z716" s="6">
        <v>32</v>
      </c>
      <c r="AA716" s="6">
        <v>55</v>
      </c>
      <c r="AB716" s="7">
        <f>Z716-AA716</f>
        <v>-23</v>
      </c>
      <c r="AC716" s="6">
        <v>18</v>
      </c>
      <c r="AD716" s="6">
        <v>72</v>
      </c>
      <c r="AE716" s="7">
        <f>AC716-AD716</f>
        <v>-54</v>
      </c>
      <c r="AF716" s="6"/>
      <c r="AG716" s="6"/>
      <c r="AH716" s="7"/>
      <c r="AI716" s="7"/>
      <c r="AJ716" s="7"/>
      <c r="AK716" s="7"/>
      <c r="AL716" s="4" t="s">
        <v>930</v>
      </c>
      <c r="AR716" s="6">
        <v>22</v>
      </c>
      <c r="AS716" s="6">
        <v>61</v>
      </c>
      <c r="AT716" s="7">
        <f t="shared" si="44"/>
        <v>-39</v>
      </c>
      <c r="AU716" s="4" t="s">
        <v>871</v>
      </c>
    </row>
    <row r="717" spans="2:47" x14ac:dyDescent="0.25">
      <c r="B717" s="3" t="s">
        <v>270</v>
      </c>
      <c r="C717" s="52" t="s">
        <v>555</v>
      </c>
      <c r="D717" s="39">
        <v>41041</v>
      </c>
      <c r="E717">
        <v>15</v>
      </c>
      <c r="F717" s="3" t="s">
        <v>577</v>
      </c>
      <c r="G717" s="2" t="s">
        <v>60</v>
      </c>
      <c r="H717" s="6">
        <v>33</v>
      </c>
      <c r="I717" s="7">
        <v>-2</v>
      </c>
      <c r="J717" s="6">
        <v>43</v>
      </c>
      <c r="K717" s="7">
        <v>5</v>
      </c>
      <c r="L717" s="6">
        <v>9</v>
      </c>
      <c r="M717" s="7">
        <v>-3</v>
      </c>
      <c r="N717" s="6">
        <v>-10</v>
      </c>
      <c r="O717" s="7">
        <v>-7</v>
      </c>
      <c r="P717" s="3" t="s">
        <v>639</v>
      </c>
      <c r="Q717" s="3" t="s">
        <v>840</v>
      </c>
      <c r="U717" s="48"/>
      <c r="W717" s="6">
        <v>32</v>
      </c>
      <c r="X717" s="6">
        <v>60</v>
      </c>
      <c r="Y717" s="7">
        <f>W717-X717</f>
        <v>-28</v>
      </c>
      <c r="Z717" s="6">
        <v>34</v>
      </c>
      <c r="AA717" s="6">
        <v>50</v>
      </c>
      <c r="AB717" s="7">
        <f>Z717-AA717</f>
        <v>-16</v>
      </c>
      <c r="AC717" s="6">
        <v>25</v>
      </c>
      <c r="AD717" s="6">
        <v>64</v>
      </c>
      <c r="AE717" s="7">
        <f>AC717-AD717</f>
        <v>-39</v>
      </c>
      <c r="AF717" s="6"/>
      <c r="AG717" s="6"/>
      <c r="AH717" s="7"/>
      <c r="AI717" s="7"/>
      <c r="AJ717" s="7"/>
      <c r="AK717" s="7"/>
      <c r="AL717" s="4" t="s">
        <v>936</v>
      </c>
      <c r="AR717" s="6">
        <v>26</v>
      </c>
      <c r="AS717" s="6">
        <v>67</v>
      </c>
      <c r="AT717" s="7">
        <f t="shared" si="44"/>
        <v>-41</v>
      </c>
      <c r="AU717" s="4" t="s">
        <v>937</v>
      </c>
    </row>
    <row r="718" spans="2:47" x14ac:dyDescent="0.25">
      <c r="B718" s="3" t="s">
        <v>270</v>
      </c>
      <c r="C718" s="52" t="s">
        <v>594</v>
      </c>
      <c r="D718" s="39">
        <v>41042</v>
      </c>
      <c r="F718" t="s">
        <v>821</v>
      </c>
      <c r="G718" s="2" t="s">
        <v>196</v>
      </c>
      <c r="H718" s="6">
        <v>31</v>
      </c>
      <c r="I718" s="7">
        <v>0</v>
      </c>
      <c r="J718" s="6">
        <v>45</v>
      </c>
      <c r="K718" s="7">
        <v>2</v>
      </c>
      <c r="L718" s="6">
        <v>7</v>
      </c>
      <c r="M718" s="7">
        <v>-3</v>
      </c>
      <c r="N718" s="6">
        <v>-14</v>
      </c>
      <c r="O718" s="7">
        <v>-2</v>
      </c>
      <c r="P718" t="s">
        <v>842</v>
      </c>
      <c r="R718" s="7">
        <v>8</v>
      </c>
      <c r="U718" s="48"/>
      <c r="W718" s="6"/>
      <c r="X718" s="6"/>
      <c r="Y718" s="7"/>
      <c r="Z718" s="6"/>
      <c r="AA718" s="6"/>
      <c r="AB718" s="7"/>
      <c r="AC718" s="6"/>
      <c r="AD718" s="6"/>
      <c r="AE718" s="7"/>
      <c r="AF718" s="6"/>
      <c r="AG718" s="6"/>
      <c r="AH718" s="7"/>
      <c r="AI718" s="7"/>
      <c r="AJ718" s="7"/>
      <c r="AK718" s="7"/>
      <c r="AR718" s="6">
        <v>23</v>
      </c>
      <c r="AS718" s="6">
        <v>65</v>
      </c>
      <c r="AT718" s="7">
        <f t="shared" si="44"/>
        <v>-42</v>
      </c>
      <c r="AU718" s="4" t="s">
        <v>871</v>
      </c>
    </row>
    <row r="719" spans="2:47" x14ac:dyDescent="0.25">
      <c r="B719" s="3" t="s">
        <v>270</v>
      </c>
      <c r="C719" s="52" t="s">
        <v>692</v>
      </c>
      <c r="D719" s="39">
        <v>41043</v>
      </c>
      <c r="F719" t="s">
        <v>821</v>
      </c>
      <c r="G719" s="2" t="s">
        <v>196</v>
      </c>
      <c r="H719" s="6">
        <v>32</v>
      </c>
      <c r="I719" s="7">
        <v>1</v>
      </c>
      <c r="J719" s="6">
        <v>43</v>
      </c>
      <c r="K719" s="7">
        <v>-2</v>
      </c>
      <c r="L719" s="6">
        <v>8</v>
      </c>
      <c r="M719" s="7">
        <v>1</v>
      </c>
      <c r="N719" s="6">
        <v>-11</v>
      </c>
      <c r="O719" s="7">
        <v>3</v>
      </c>
      <c r="P719" t="s">
        <v>842</v>
      </c>
      <c r="R719" s="7">
        <v>9</v>
      </c>
      <c r="U719" s="48"/>
      <c r="W719" s="6"/>
      <c r="X719" s="6"/>
      <c r="Y719" s="7"/>
      <c r="Z719" s="6"/>
      <c r="AA719" s="6"/>
      <c r="AB719" s="7"/>
      <c r="AC719" s="6"/>
      <c r="AD719" s="6"/>
      <c r="AE719" s="7"/>
      <c r="AF719" s="6"/>
      <c r="AG719" s="6"/>
      <c r="AH719" s="7"/>
      <c r="AI719" s="7"/>
      <c r="AJ719" s="7"/>
      <c r="AK719" s="7"/>
      <c r="AR719" s="6">
        <v>24</v>
      </c>
      <c r="AS719" s="6">
        <v>61</v>
      </c>
      <c r="AT719" s="7">
        <f t="shared" si="44"/>
        <v>-37</v>
      </c>
      <c r="AU719" s="4" t="s">
        <v>871</v>
      </c>
    </row>
    <row r="720" spans="2:47" x14ac:dyDescent="0.25">
      <c r="B720" s="3" t="s">
        <v>270</v>
      </c>
      <c r="C720" s="52" t="s">
        <v>624</v>
      </c>
      <c r="D720" s="39">
        <v>41044</v>
      </c>
      <c r="F720" t="s">
        <v>821</v>
      </c>
      <c r="G720" s="2" t="s">
        <v>196</v>
      </c>
      <c r="H720" s="6">
        <v>31</v>
      </c>
      <c r="I720" s="7">
        <v>-1</v>
      </c>
      <c r="J720" s="6">
        <v>45</v>
      </c>
      <c r="K720" s="7">
        <v>2</v>
      </c>
      <c r="L720" s="6">
        <v>9</v>
      </c>
      <c r="M720" s="7">
        <v>1</v>
      </c>
      <c r="N720" s="6">
        <v>-14</v>
      </c>
      <c r="O720" s="7">
        <v>-3</v>
      </c>
      <c r="P720" t="s">
        <v>842</v>
      </c>
      <c r="R720" s="7">
        <v>8</v>
      </c>
      <c r="U720" s="48"/>
      <c r="W720" s="6"/>
      <c r="X720" s="6"/>
      <c r="Y720" s="7"/>
      <c r="Z720" s="6"/>
      <c r="AA720" s="6"/>
      <c r="AB720" s="7"/>
      <c r="AC720" s="6"/>
      <c r="AD720" s="6"/>
      <c r="AE720" s="7"/>
      <c r="AF720" s="6"/>
      <c r="AG720" s="6"/>
      <c r="AH720" s="7"/>
      <c r="AI720" s="7"/>
      <c r="AJ720" s="7"/>
      <c r="AK720" s="7"/>
      <c r="AM720" s="9" t="s">
        <v>989</v>
      </c>
      <c r="AN720" s="9" t="s">
        <v>321</v>
      </c>
      <c r="AO720" s="9" t="s">
        <v>366</v>
      </c>
      <c r="AR720" s="6">
        <v>25</v>
      </c>
      <c r="AS720" s="6">
        <v>62</v>
      </c>
      <c r="AT720" s="7">
        <f t="shared" si="44"/>
        <v>-37</v>
      </c>
      <c r="AU720" s="4" t="s">
        <v>871</v>
      </c>
    </row>
    <row r="721" spans="2:47" x14ac:dyDescent="0.25">
      <c r="B721" s="3" t="s">
        <v>270</v>
      </c>
      <c r="C721" s="9" t="s">
        <v>319</v>
      </c>
      <c r="D721" s="39">
        <v>41044</v>
      </c>
      <c r="E721">
        <v>18</v>
      </c>
      <c r="F721" s="3" t="s">
        <v>903</v>
      </c>
      <c r="G721" s="2"/>
      <c r="H721" s="6">
        <v>30</v>
      </c>
      <c r="I721" s="7">
        <v>-2</v>
      </c>
      <c r="J721" s="6">
        <v>41</v>
      </c>
      <c r="K721" s="7">
        <v>2</v>
      </c>
      <c r="L721" s="6">
        <v>9</v>
      </c>
      <c r="M721" s="7">
        <v>1</v>
      </c>
      <c r="N721" s="6">
        <v>-11</v>
      </c>
      <c r="O721" s="7">
        <v>-4</v>
      </c>
      <c r="P721" s="3" t="s">
        <v>842</v>
      </c>
      <c r="U721" s="48"/>
      <c r="W721" s="6">
        <v>29</v>
      </c>
      <c r="X721" s="6">
        <v>56</v>
      </c>
      <c r="Y721" s="7">
        <f>W721-X721</f>
        <v>-27</v>
      </c>
      <c r="Z721" s="6">
        <v>24</v>
      </c>
      <c r="AA721" s="6">
        <v>41</v>
      </c>
      <c r="AB721" s="7">
        <f>Z721-AA721</f>
        <v>-17</v>
      </c>
      <c r="AC721" s="6">
        <v>15</v>
      </c>
      <c r="AD721" s="6">
        <v>61</v>
      </c>
      <c r="AE721" s="7">
        <f>AC721-AD721</f>
        <v>-46</v>
      </c>
      <c r="AF721" s="6"/>
      <c r="AG721" s="6"/>
      <c r="AH721" s="7"/>
      <c r="AI721" s="7"/>
      <c r="AJ721" s="7"/>
      <c r="AK721" s="7"/>
      <c r="AL721" s="4" t="s">
        <v>978</v>
      </c>
      <c r="AR721" s="6"/>
      <c r="AS721" s="6"/>
      <c r="AT721" s="7"/>
    </row>
    <row r="722" spans="2:47" x14ac:dyDescent="0.25">
      <c r="B722" s="3" t="s">
        <v>270</v>
      </c>
      <c r="C722" s="52" t="s">
        <v>640</v>
      </c>
      <c r="D722" s="39">
        <v>41045</v>
      </c>
      <c r="F722" t="s">
        <v>821</v>
      </c>
      <c r="G722" s="2" t="s">
        <v>196</v>
      </c>
      <c r="H722" s="6">
        <v>31</v>
      </c>
      <c r="I722" s="7">
        <v>0</v>
      </c>
      <c r="J722" s="6">
        <v>44</v>
      </c>
      <c r="K722" s="7">
        <v>-1</v>
      </c>
      <c r="L722" s="6">
        <v>7</v>
      </c>
      <c r="M722" s="7">
        <v>-2</v>
      </c>
      <c r="N722" s="6">
        <v>-13</v>
      </c>
      <c r="O722" s="7">
        <v>1</v>
      </c>
      <c r="P722" t="s">
        <v>842</v>
      </c>
      <c r="R722" s="7">
        <v>9</v>
      </c>
      <c r="U722" s="48"/>
      <c r="W722" s="6"/>
      <c r="X722" s="6"/>
      <c r="Y722" s="7"/>
      <c r="Z722" s="6"/>
      <c r="AA722" s="6"/>
      <c r="AB722" s="7"/>
      <c r="AC722" s="6"/>
      <c r="AD722" s="6"/>
      <c r="AE722" s="7"/>
      <c r="AF722" s="6"/>
      <c r="AG722" s="6"/>
      <c r="AH722" s="7"/>
      <c r="AI722" s="7"/>
      <c r="AJ722" s="7"/>
      <c r="AK722" s="7"/>
      <c r="AR722" s="6">
        <v>24</v>
      </c>
      <c r="AS722" s="6">
        <v>63</v>
      </c>
      <c r="AT722" s="7">
        <f>AR722-AS722</f>
        <v>-39</v>
      </c>
      <c r="AU722" s="4" t="s">
        <v>871</v>
      </c>
    </row>
    <row r="723" spans="2:47" x14ac:dyDescent="0.25">
      <c r="B723" t="s">
        <v>270</v>
      </c>
      <c r="C723" s="9" t="s">
        <v>640</v>
      </c>
      <c r="D723" s="39">
        <v>41045</v>
      </c>
      <c r="E723">
        <v>20</v>
      </c>
      <c r="F723" t="s">
        <v>886</v>
      </c>
      <c r="G723" s="2" t="s">
        <v>984</v>
      </c>
      <c r="H723" s="6">
        <v>32</v>
      </c>
      <c r="I723" s="7">
        <v>-2</v>
      </c>
      <c r="J723" s="6">
        <v>41</v>
      </c>
      <c r="K723" s="7">
        <v>2</v>
      </c>
      <c r="L723" s="6">
        <v>11</v>
      </c>
      <c r="M723" s="7">
        <v>1</v>
      </c>
      <c r="N723" s="6">
        <v>-9</v>
      </c>
      <c r="O723" s="7">
        <v>-3</v>
      </c>
      <c r="P723" s="3" t="s">
        <v>842</v>
      </c>
      <c r="U723" s="48"/>
      <c r="W723" s="6">
        <v>26</v>
      </c>
      <c r="X723" s="6">
        <v>54</v>
      </c>
      <c r="Y723" s="7">
        <f>W723-X723</f>
        <v>-28</v>
      </c>
      <c r="Z723" s="6">
        <v>26</v>
      </c>
      <c r="AA723" s="6">
        <v>45</v>
      </c>
      <c r="AB723" s="7">
        <f>Z723-AA723</f>
        <v>-19</v>
      </c>
      <c r="AC723" s="6">
        <v>20</v>
      </c>
      <c r="AD723" s="6">
        <v>56</v>
      </c>
      <c r="AE723" s="7">
        <f>AC723-AD723</f>
        <v>-36</v>
      </c>
      <c r="AF723" s="6"/>
      <c r="AG723" s="6"/>
      <c r="AH723" s="7"/>
      <c r="AI723" s="7"/>
      <c r="AJ723" s="7"/>
      <c r="AK723" s="7"/>
      <c r="AL723" s="4" t="s">
        <v>952</v>
      </c>
      <c r="AR723" s="6"/>
      <c r="AS723" s="6"/>
      <c r="AT723" s="7"/>
    </row>
    <row r="724" spans="2:47" x14ac:dyDescent="0.25">
      <c r="B724" s="3" t="s">
        <v>270</v>
      </c>
      <c r="C724" s="9" t="s">
        <v>596</v>
      </c>
      <c r="D724" s="39">
        <v>41046</v>
      </c>
      <c r="E724">
        <v>20</v>
      </c>
      <c r="F724" t="s">
        <v>821</v>
      </c>
      <c r="G724" s="2" t="s">
        <v>192</v>
      </c>
      <c r="H724" s="6">
        <v>32</v>
      </c>
      <c r="I724" s="7">
        <v>1</v>
      </c>
      <c r="J724" s="6">
        <v>43</v>
      </c>
      <c r="K724" s="7">
        <v>-1</v>
      </c>
      <c r="L724" s="6">
        <v>8</v>
      </c>
      <c r="M724" s="7">
        <v>1</v>
      </c>
      <c r="N724" s="6">
        <v>-11</v>
      </c>
      <c r="O724" s="7">
        <v>2</v>
      </c>
      <c r="P724" s="3" t="s">
        <v>842</v>
      </c>
      <c r="R724" s="7">
        <v>9</v>
      </c>
      <c r="U724" s="48"/>
      <c r="W724" s="6">
        <v>33</v>
      </c>
      <c r="X724" s="6">
        <v>63</v>
      </c>
      <c r="Y724" s="7">
        <f>W724-X724</f>
        <v>-30</v>
      </c>
      <c r="Z724" s="6">
        <v>30</v>
      </c>
      <c r="AA724" s="6">
        <v>57</v>
      </c>
      <c r="AB724" s="7">
        <f>Z724-AA724</f>
        <v>-27</v>
      </c>
      <c r="AC724" s="6">
        <v>17</v>
      </c>
      <c r="AD724" s="6">
        <v>73</v>
      </c>
      <c r="AE724" s="7">
        <f>AC724-AD724</f>
        <v>-56</v>
      </c>
      <c r="AF724" s="6"/>
      <c r="AG724" s="6"/>
      <c r="AH724" s="7"/>
      <c r="AI724" s="7"/>
      <c r="AJ724" s="7"/>
      <c r="AK724" s="7"/>
      <c r="AL724" s="4" t="s">
        <v>930</v>
      </c>
      <c r="AR724" s="6">
        <v>24</v>
      </c>
      <c r="AS724" s="6">
        <v>63</v>
      </c>
      <c r="AT724" s="7">
        <f>AR724-AS724</f>
        <v>-39</v>
      </c>
      <c r="AU724" s="4" t="s">
        <v>871</v>
      </c>
    </row>
    <row r="725" spans="2:47" x14ac:dyDescent="0.25">
      <c r="B725" s="3" t="s">
        <v>270</v>
      </c>
      <c r="C725" s="9" t="s">
        <v>596</v>
      </c>
      <c r="D725" s="39">
        <v>41046</v>
      </c>
      <c r="E725">
        <v>20</v>
      </c>
      <c r="F725" t="s">
        <v>982</v>
      </c>
      <c r="G725" s="2" t="s">
        <v>52</v>
      </c>
      <c r="H725" s="6">
        <v>29</v>
      </c>
      <c r="I725" s="7">
        <v>-1</v>
      </c>
      <c r="J725" s="6">
        <v>37</v>
      </c>
      <c r="K725" s="7">
        <v>0</v>
      </c>
      <c r="L725" s="6">
        <v>13</v>
      </c>
      <c r="M725" s="7">
        <v>0</v>
      </c>
      <c r="N725" s="6">
        <v>-8</v>
      </c>
      <c r="O725" s="7">
        <v>-1</v>
      </c>
      <c r="P725" t="s">
        <v>842</v>
      </c>
      <c r="Q725" t="s">
        <v>983</v>
      </c>
      <c r="U725" s="48"/>
      <c r="W725" s="6">
        <v>24</v>
      </c>
      <c r="X725" s="6">
        <v>54</v>
      </c>
      <c r="Y725" s="7">
        <f>W725-X725</f>
        <v>-30</v>
      </c>
      <c r="Z725" s="6">
        <v>21</v>
      </c>
      <c r="AA725" s="6">
        <v>46</v>
      </c>
      <c r="AB725" s="7">
        <f>Z725-AA725</f>
        <v>-25</v>
      </c>
      <c r="AC725" s="6">
        <v>15</v>
      </c>
      <c r="AD725" s="6">
        <v>58</v>
      </c>
      <c r="AE725" s="7">
        <f>AC725-AD725</f>
        <v>-43</v>
      </c>
      <c r="AF725" s="6"/>
      <c r="AG725" s="6"/>
      <c r="AH725" s="7"/>
      <c r="AI725" s="7"/>
      <c r="AJ725" s="7"/>
      <c r="AK725" s="7"/>
      <c r="AL725" s="4" t="s">
        <v>990</v>
      </c>
      <c r="AR725" s="6"/>
      <c r="AS725" s="6"/>
      <c r="AT725" s="7"/>
    </row>
    <row r="726" spans="2:47" x14ac:dyDescent="0.25">
      <c r="B726" t="s">
        <v>270</v>
      </c>
      <c r="C726" s="9" t="s">
        <v>437</v>
      </c>
      <c r="D726" s="39">
        <v>41047</v>
      </c>
      <c r="E726">
        <v>22</v>
      </c>
      <c r="F726" t="s">
        <v>678</v>
      </c>
      <c r="G726" s="2" t="s">
        <v>82</v>
      </c>
      <c r="H726" s="6">
        <v>36</v>
      </c>
      <c r="I726" s="7">
        <v>3</v>
      </c>
      <c r="J726" s="6">
        <v>41</v>
      </c>
      <c r="K726" s="7">
        <v>0</v>
      </c>
      <c r="L726" s="6">
        <v>11</v>
      </c>
      <c r="M726" s="7">
        <v>-4</v>
      </c>
      <c r="N726" s="6">
        <v>-5</v>
      </c>
      <c r="O726" s="7">
        <v>3</v>
      </c>
      <c r="P726" t="s">
        <v>639</v>
      </c>
      <c r="U726" s="48"/>
      <c r="W726" s="6">
        <v>38</v>
      </c>
      <c r="X726" s="6">
        <v>49</v>
      </c>
      <c r="Y726" s="7">
        <f>W726-X726</f>
        <v>-11</v>
      </c>
      <c r="Z726" s="6">
        <v>34</v>
      </c>
      <c r="AA726" s="6">
        <v>46</v>
      </c>
      <c r="AB726" s="7">
        <f>Z726-AA726</f>
        <v>-12</v>
      </c>
      <c r="AC726" s="6">
        <v>28</v>
      </c>
      <c r="AD726" s="6">
        <v>55</v>
      </c>
      <c r="AE726" s="7">
        <f>AC726-AD726</f>
        <v>-27</v>
      </c>
      <c r="AF726" s="6"/>
      <c r="AG726" s="6"/>
      <c r="AH726" s="7"/>
      <c r="AI726" s="7"/>
      <c r="AJ726" s="7"/>
      <c r="AK726" s="7"/>
      <c r="AL726" s="4" t="s">
        <v>964</v>
      </c>
      <c r="AR726" s="6">
        <v>31</v>
      </c>
      <c r="AS726" s="6">
        <v>52</v>
      </c>
      <c r="AT726" s="7">
        <f>AR726-AS726</f>
        <v>-21</v>
      </c>
      <c r="AU726" s="4" t="s">
        <v>964</v>
      </c>
    </row>
    <row r="727" spans="2:47" x14ac:dyDescent="0.25">
      <c r="B727" t="s">
        <v>270</v>
      </c>
      <c r="C727" s="9" t="s">
        <v>437</v>
      </c>
      <c r="D727" s="39">
        <v>41047</v>
      </c>
      <c r="E727">
        <v>22</v>
      </c>
      <c r="F727" t="s">
        <v>830</v>
      </c>
      <c r="G727" s="2" t="s">
        <v>224</v>
      </c>
      <c r="H727" s="6">
        <v>33</v>
      </c>
      <c r="J727" s="6">
        <v>41</v>
      </c>
      <c r="L727" s="6">
        <v>10</v>
      </c>
      <c r="N727" s="6">
        <v>-8</v>
      </c>
      <c r="O727" s="7">
        <v>1</v>
      </c>
      <c r="P727" t="s">
        <v>842</v>
      </c>
      <c r="U727" s="48"/>
      <c r="AE727" s="7"/>
      <c r="AF727" s="6"/>
      <c r="AG727" s="6"/>
      <c r="AH727" s="7"/>
      <c r="AI727" s="7"/>
      <c r="AJ727" s="7"/>
      <c r="AK727" s="7"/>
      <c r="AR727" s="6"/>
      <c r="AS727" s="6"/>
      <c r="AT727" s="7"/>
    </row>
    <row r="728" spans="2:47" x14ac:dyDescent="0.25">
      <c r="B728" t="s">
        <v>270</v>
      </c>
      <c r="C728" s="9" t="s">
        <v>597</v>
      </c>
      <c r="D728" s="39">
        <v>41048</v>
      </c>
      <c r="E728">
        <v>25</v>
      </c>
      <c r="F728" t="s">
        <v>963</v>
      </c>
      <c r="G728" s="2"/>
      <c r="H728" s="6">
        <v>30</v>
      </c>
      <c r="I728" s="7">
        <v>0</v>
      </c>
      <c r="J728" s="6">
        <v>42</v>
      </c>
      <c r="K728" s="7">
        <v>-1</v>
      </c>
      <c r="L728" s="6">
        <v>12</v>
      </c>
      <c r="M728" s="7">
        <v>2</v>
      </c>
      <c r="N728" s="6">
        <v>-12</v>
      </c>
      <c r="O728" s="7">
        <v>1</v>
      </c>
      <c r="P728" t="s">
        <v>842</v>
      </c>
      <c r="U728" s="48"/>
      <c r="W728" s="6"/>
      <c r="Z728" s="6"/>
      <c r="AC728" s="6"/>
      <c r="AE728" s="7"/>
      <c r="AF728" s="6"/>
      <c r="AG728" s="6"/>
      <c r="AH728" s="7"/>
      <c r="AI728" s="7"/>
      <c r="AJ728" s="7"/>
      <c r="AK728" s="7"/>
      <c r="AR728" s="6"/>
      <c r="AS728" s="6"/>
      <c r="AT728" s="7"/>
    </row>
    <row r="729" spans="2:47" x14ac:dyDescent="0.25">
      <c r="B729" t="s">
        <v>270</v>
      </c>
      <c r="C729" s="9" t="s">
        <v>598</v>
      </c>
      <c r="D729" s="39">
        <v>41049</v>
      </c>
      <c r="F729" t="s">
        <v>821</v>
      </c>
      <c r="G729" s="2" t="s">
        <v>196</v>
      </c>
      <c r="H729" s="6">
        <v>32</v>
      </c>
      <c r="I729" s="7">
        <v>0</v>
      </c>
      <c r="J729" s="6">
        <v>44</v>
      </c>
      <c r="K729" s="7">
        <v>1</v>
      </c>
      <c r="L729" s="6">
        <v>7</v>
      </c>
      <c r="M729" s="7">
        <v>-1</v>
      </c>
      <c r="N729" s="6">
        <v>-12</v>
      </c>
      <c r="O729" s="7">
        <v>-1</v>
      </c>
      <c r="P729" t="s">
        <v>842</v>
      </c>
      <c r="R729" s="7">
        <v>8</v>
      </c>
      <c r="U729" s="48"/>
      <c r="W729" s="6"/>
      <c r="Z729" s="6"/>
      <c r="AC729" s="6"/>
      <c r="AE729" s="7"/>
      <c r="AF729" s="6"/>
      <c r="AG729" s="6"/>
      <c r="AH729" s="7"/>
      <c r="AI729" s="7"/>
      <c r="AJ729" s="7"/>
      <c r="AK729" s="7"/>
      <c r="AR729" s="6">
        <v>24</v>
      </c>
      <c r="AS729" s="6">
        <v>59</v>
      </c>
      <c r="AT729" s="7">
        <f>AR729-AS729</f>
        <v>-35</v>
      </c>
      <c r="AU729" s="4" t="s">
        <v>871</v>
      </c>
    </row>
    <row r="730" spans="2:47" x14ac:dyDescent="0.25">
      <c r="B730" t="s">
        <v>270</v>
      </c>
      <c r="C730" s="9" t="s">
        <v>434</v>
      </c>
      <c r="D730" s="39">
        <v>41050</v>
      </c>
      <c r="F730" t="s">
        <v>821</v>
      </c>
      <c r="G730" s="2" t="s">
        <v>196</v>
      </c>
      <c r="H730" s="6">
        <v>32</v>
      </c>
      <c r="I730" s="7">
        <v>0</v>
      </c>
      <c r="J730" s="6">
        <v>43</v>
      </c>
      <c r="K730" s="7">
        <v>-1</v>
      </c>
      <c r="L730" s="6">
        <v>8</v>
      </c>
      <c r="M730" s="7">
        <v>1</v>
      </c>
      <c r="N730" s="6">
        <v>-11</v>
      </c>
      <c r="O730" s="7">
        <v>1</v>
      </c>
      <c r="P730" t="s">
        <v>842</v>
      </c>
      <c r="R730" s="7">
        <v>9</v>
      </c>
      <c r="U730" s="48"/>
      <c r="W730" s="6"/>
      <c r="Z730" s="6"/>
      <c r="AC730" s="6"/>
      <c r="AE730" s="7"/>
      <c r="AF730" s="6"/>
      <c r="AG730" s="6"/>
      <c r="AH730" s="7"/>
      <c r="AI730" s="7"/>
      <c r="AJ730" s="7"/>
      <c r="AK730" s="7"/>
      <c r="AR730" s="6">
        <v>24</v>
      </c>
      <c r="AS730" s="6">
        <v>59</v>
      </c>
      <c r="AT730" s="7">
        <f>AR730-AS730</f>
        <v>-35</v>
      </c>
      <c r="AU730" s="4" t="s">
        <v>871</v>
      </c>
    </row>
    <row r="731" spans="2:47" x14ac:dyDescent="0.25">
      <c r="B731" t="s">
        <v>498</v>
      </c>
      <c r="C731" s="9" t="s">
        <v>585</v>
      </c>
      <c r="D731" s="39">
        <v>41050</v>
      </c>
      <c r="F731" s="3" t="s">
        <v>976</v>
      </c>
      <c r="G731" s="2"/>
      <c r="H731" s="6">
        <v>31</v>
      </c>
      <c r="I731" s="7">
        <v>-2</v>
      </c>
      <c r="J731" s="6">
        <v>40</v>
      </c>
      <c r="K731" s="7">
        <v>-1</v>
      </c>
      <c r="L731" s="6">
        <v>10</v>
      </c>
      <c r="M731" s="7">
        <v>0</v>
      </c>
      <c r="N731" s="6">
        <v>-9</v>
      </c>
      <c r="O731" s="7">
        <v>-1</v>
      </c>
      <c r="P731" t="s">
        <v>842</v>
      </c>
      <c r="U731" s="48"/>
      <c r="W731" s="6"/>
      <c r="Z731" s="6"/>
      <c r="AC731" s="6"/>
      <c r="AE731" s="7"/>
      <c r="AF731" s="6"/>
      <c r="AG731" s="6"/>
      <c r="AH731" s="7"/>
      <c r="AI731" s="7"/>
      <c r="AJ731" s="7"/>
      <c r="AK731" s="7"/>
      <c r="AM731" s="9" t="s">
        <v>991</v>
      </c>
      <c r="AN731" s="9" t="s">
        <v>948</v>
      </c>
      <c r="AO731" s="9" t="s">
        <v>690</v>
      </c>
      <c r="AQ731" s="9" t="s">
        <v>876</v>
      </c>
      <c r="AR731" s="6"/>
      <c r="AS731" s="6"/>
      <c r="AT731" s="7"/>
    </row>
    <row r="732" spans="2:47" x14ac:dyDescent="0.25">
      <c r="B732" t="s">
        <v>270</v>
      </c>
      <c r="C732" s="9" t="s">
        <v>675</v>
      </c>
      <c r="D732" s="39">
        <v>41051</v>
      </c>
      <c r="F732" t="s">
        <v>821</v>
      </c>
      <c r="G732" s="2" t="s">
        <v>196</v>
      </c>
      <c r="H732" s="6">
        <v>32</v>
      </c>
      <c r="I732" s="7">
        <v>0</v>
      </c>
      <c r="J732" s="6">
        <v>42</v>
      </c>
      <c r="K732" s="7">
        <v>-1</v>
      </c>
      <c r="L732" s="6">
        <v>9</v>
      </c>
      <c r="M732" s="7">
        <v>1</v>
      </c>
      <c r="N732" s="6">
        <v>-10</v>
      </c>
      <c r="O732" s="7">
        <v>1</v>
      </c>
      <c r="P732" t="s">
        <v>842</v>
      </c>
      <c r="R732" s="7">
        <v>9</v>
      </c>
      <c r="U732" s="48"/>
      <c r="W732" s="6"/>
      <c r="Z732" s="6"/>
      <c r="AC732" s="6"/>
      <c r="AE732" s="7"/>
      <c r="AF732" s="6"/>
      <c r="AG732" s="6"/>
      <c r="AH732" s="7"/>
      <c r="AI732" s="7"/>
      <c r="AJ732" s="7"/>
      <c r="AK732" s="7"/>
      <c r="AR732" s="6">
        <v>24</v>
      </c>
      <c r="AS732" s="6">
        <v>60</v>
      </c>
      <c r="AT732" s="7">
        <f>AR732-AS732</f>
        <v>-36</v>
      </c>
      <c r="AU732" s="4" t="s">
        <v>871</v>
      </c>
    </row>
    <row r="733" spans="2:47" x14ac:dyDescent="0.25">
      <c r="B733" t="s">
        <v>270</v>
      </c>
      <c r="C733" s="9" t="s">
        <v>625</v>
      </c>
      <c r="D733" s="39">
        <v>41052</v>
      </c>
      <c r="F733" t="s">
        <v>821</v>
      </c>
      <c r="G733" s="2" t="s">
        <v>196</v>
      </c>
      <c r="H733" s="6">
        <v>34</v>
      </c>
      <c r="I733" s="7">
        <v>2</v>
      </c>
      <c r="J733" s="6">
        <v>42</v>
      </c>
      <c r="K733" s="7">
        <v>0</v>
      </c>
      <c r="L733" s="6">
        <v>8</v>
      </c>
      <c r="M733" s="7">
        <v>-1</v>
      </c>
      <c r="N733" s="6">
        <v>-8</v>
      </c>
      <c r="O733" s="7">
        <v>2</v>
      </c>
      <c r="P733" t="s">
        <v>842</v>
      </c>
      <c r="R733" s="7">
        <v>7</v>
      </c>
      <c r="U733" s="48"/>
      <c r="W733" s="6"/>
      <c r="Z733" s="6"/>
      <c r="AC733" s="6"/>
      <c r="AE733" s="7"/>
      <c r="AF733" s="6"/>
      <c r="AG733" s="6"/>
      <c r="AH733" s="7"/>
      <c r="AI733" s="7"/>
      <c r="AJ733" s="7"/>
      <c r="AK733" s="7"/>
      <c r="AR733" s="6">
        <v>24</v>
      </c>
      <c r="AS733" s="6">
        <v>62</v>
      </c>
      <c r="AT733" s="7">
        <f>AR733-AS733</f>
        <v>-38</v>
      </c>
      <c r="AU733" s="4" t="s">
        <v>871</v>
      </c>
    </row>
    <row r="734" spans="2:47" x14ac:dyDescent="0.25">
      <c r="B734" t="s">
        <v>270</v>
      </c>
      <c r="C734" s="9" t="s">
        <v>432</v>
      </c>
      <c r="D734" s="39">
        <v>41053</v>
      </c>
      <c r="E734">
        <v>27</v>
      </c>
      <c r="F734" t="s">
        <v>821</v>
      </c>
      <c r="G734" s="2" t="s">
        <v>192</v>
      </c>
      <c r="H734" s="6">
        <v>31</v>
      </c>
      <c r="I734" s="7">
        <v>-3</v>
      </c>
      <c r="J734" s="6">
        <v>43</v>
      </c>
      <c r="K734" s="7">
        <v>1</v>
      </c>
      <c r="L734" s="6">
        <v>8</v>
      </c>
      <c r="M734" s="7">
        <v>0</v>
      </c>
      <c r="N734" s="6">
        <v>-12</v>
      </c>
      <c r="O734" s="7">
        <v>-4</v>
      </c>
      <c r="P734" t="s">
        <v>842</v>
      </c>
      <c r="R734" s="7">
        <v>8</v>
      </c>
      <c r="U734" s="48"/>
      <c r="W734" s="6">
        <v>34</v>
      </c>
      <c r="X734" s="6">
        <v>60</v>
      </c>
      <c r="Y734" s="7">
        <f>W734-X734</f>
        <v>-26</v>
      </c>
      <c r="Z734" s="6">
        <v>33</v>
      </c>
      <c r="AA734" s="6">
        <v>56</v>
      </c>
      <c r="AB734" s="7">
        <f>Z734-AA734</f>
        <v>-23</v>
      </c>
      <c r="AC734" s="6">
        <v>18</v>
      </c>
      <c r="AD734" s="6">
        <v>73</v>
      </c>
      <c r="AE734" s="7">
        <f>AC734-AD734</f>
        <v>-55</v>
      </c>
      <c r="AF734" s="6"/>
      <c r="AG734" s="6"/>
      <c r="AH734" s="7"/>
      <c r="AI734" s="7"/>
      <c r="AJ734" s="7"/>
      <c r="AK734" s="7"/>
      <c r="AL734" s="4" t="s">
        <v>930</v>
      </c>
      <c r="AR734" s="6">
        <v>24</v>
      </c>
      <c r="AS734" s="6">
        <v>62</v>
      </c>
      <c r="AT734" s="7">
        <f>AR734-AS734</f>
        <v>-38</v>
      </c>
      <c r="AU734" s="4" t="s">
        <v>871</v>
      </c>
    </row>
    <row r="735" spans="2:47" x14ac:dyDescent="0.25">
      <c r="B735" s="3" t="s">
        <v>270</v>
      </c>
      <c r="C735" s="9" t="s">
        <v>371</v>
      </c>
      <c r="D735" s="39">
        <v>41054</v>
      </c>
      <c r="E735">
        <v>29</v>
      </c>
      <c r="F735" t="s">
        <v>886</v>
      </c>
      <c r="G735" s="2" t="s">
        <v>96</v>
      </c>
      <c r="H735" s="6">
        <v>34</v>
      </c>
      <c r="I735" s="7">
        <v>1</v>
      </c>
      <c r="J735" s="6">
        <v>42</v>
      </c>
      <c r="K735" s="7">
        <v>-1</v>
      </c>
      <c r="L735" s="6">
        <v>11</v>
      </c>
      <c r="M735" s="7">
        <v>0</v>
      </c>
      <c r="N735" s="6">
        <v>-8</v>
      </c>
      <c r="O735" s="7">
        <v>2</v>
      </c>
      <c r="P735" s="3" t="s">
        <v>639</v>
      </c>
      <c r="U735" s="48"/>
      <c r="W735" s="6"/>
      <c r="Z735" s="6"/>
      <c r="AC735" s="6"/>
      <c r="AE735" s="7"/>
      <c r="AF735" s="6"/>
      <c r="AG735" s="6"/>
      <c r="AH735" s="7"/>
      <c r="AI735" s="7"/>
      <c r="AJ735" s="7"/>
      <c r="AK735" s="7"/>
      <c r="AR735" s="6"/>
      <c r="AS735" s="6"/>
      <c r="AT735" s="7"/>
    </row>
    <row r="736" spans="2:47" x14ac:dyDescent="0.25">
      <c r="B736" s="3" t="s">
        <v>270</v>
      </c>
      <c r="C736" s="9" t="s">
        <v>602</v>
      </c>
      <c r="D736" s="39">
        <v>41056</v>
      </c>
      <c r="F736" t="s">
        <v>821</v>
      </c>
      <c r="G736" s="2" t="s">
        <v>196</v>
      </c>
      <c r="H736" s="6">
        <v>33</v>
      </c>
      <c r="I736" s="7">
        <v>2</v>
      </c>
      <c r="J736" s="6">
        <v>44</v>
      </c>
      <c r="K736" s="7">
        <v>1</v>
      </c>
      <c r="L736" s="6">
        <v>8</v>
      </c>
      <c r="M736" s="7">
        <v>0</v>
      </c>
      <c r="N736" s="6">
        <v>-11</v>
      </c>
      <c r="O736" s="7">
        <v>1</v>
      </c>
      <c r="P736" t="s">
        <v>842</v>
      </c>
      <c r="R736" s="7">
        <v>7</v>
      </c>
      <c r="U736" s="48"/>
      <c r="W736" s="6"/>
      <c r="Z736" s="6"/>
      <c r="AC736" s="6"/>
      <c r="AE736" s="7"/>
      <c r="AF736" s="6"/>
      <c r="AG736" s="6"/>
      <c r="AH736" s="7"/>
      <c r="AI736" s="7"/>
      <c r="AJ736" s="7"/>
      <c r="AK736" s="7"/>
      <c r="AR736" s="6">
        <v>23</v>
      </c>
      <c r="AS736" s="6">
        <v>62</v>
      </c>
      <c r="AT736" s="7">
        <f>AR736-AS736</f>
        <v>-39</v>
      </c>
      <c r="AU736" s="4" t="s">
        <v>871</v>
      </c>
    </row>
    <row r="737" spans="2:53" x14ac:dyDescent="0.25">
      <c r="B737" s="3" t="s">
        <v>270</v>
      </c>
      <c r="C737" s="9" t="s">
        <v>660</v>
      </c>
      <c r="D737" s="39">
        <v>41057</v>
      </c>
      <c r="F737" t="s">
        <v>821</v>
      </c>
      <c r="G737" s="2" t="s">
        <v>196</v>
      </c>
      <c r="H737" s="6">
        <v>32</v>
      </c>
      <c r="I737" s="7">
        <v>-1</v>
      </c>
      <c r="J737" s="6">
        <v>45</v>
      </c>
      <c r="K737" s="7">
        <v>1</v>
      </c>
      <c r="L737" s="6">
        <v>8</v>
      </c>
      <c r="M737" s="7">
        <v>0</v>
      </c>
      <c r="N737" s="6">
        <v>-13</v>
      </c>
      <c r="O737" s="7">
        <v>-2</v>
      </c>
      <c r="P737" t="s">
        <v>842</v>
      </c>
      <c r="R737" s="7">
        <v>8</v>
      </c>
      <c r="U737" s="48"/>
      <c r="W737" s="6"/>
      <c r="Z737" s="6"/>
      <c r="AC737" s="6"/>
      <c r="AE737" s="7"/>
      <c r="AF737" s="6"/>
      <c r="AG737" s="6"/>
      <c r="AH737" s="7"/>
      <c r="AI737" s="7"/>
      <c r="AJ737" s="7"/>
      <c r="AK737" s="7"/>
      <c r="AR737" s="6">
        <v>23</v>
      </c>
      <c r="AS737" s="6">
        <v>62</v>
      </c>
      <c r="AT737" s="7">
        <f>AR737-AS737</f>
        <v>-39</v>
      </c>
      <c r="AU737" s="4" t="s">
        <v>871</v>
      </c>
    </row>
    <row r="738" spans="2:53" x14ac:dyDescent="0.25">
      <c r="B738" s="3" t="s">
        <v>270</v>
      </c>
      <c r="C738" s="9" t="s">
        <v>603</v>
      </c>
      <c r="D738" s="39">
        <v>41058</v>
      </c>
      <c r="F738" t="s">
        <v>821</v>
      </c>
      <c r="G738" s="2" t="s">
        <v>196</v>
      </c>
      <c r="H738" s="6">
        <v>32</v>
      </c>
      <c r="I738" s="7">
        <v>0</v>
      </c>
      <c r="J738" s="6">
        <v>44</v>
      </c>
      <c r="K738" s="7">
        <v>-1</v>
      </c>
      <c r="L738" s="6">
        <v>9</v>
      </c>
      <c r="M738" s="7">
        <v>1</v>
      </c>
      <c r="N738" s="6">
        <v>-12</v>
      </c>
      <c r="O738" s="7">
        <v>1</v>
      </c>
      <c r="P738" t="s">
        <v>842</v>
      </c>
      <c r="R738" s="7">
        <v>7</v>
      </c>
      <c r="U738" s="48"/>
      <c r="W738" s="6"/>
      <c r="Z738" s="6"/>
      <c r="AC738" s="6"/>
      <c r="AE738" s="7"/>
      <c r="AF738" s="6"/>
      <c r="AG738" s="6"/>
      <c r="AH738" s="7"/>
      <c r="AI738" s="7"/>
      <c r="AJ738" s="7"/>
      <c r="AK738" s="7"/>
      <c r="AM738" s="9" t="s">
        <v>312</v>
      </c>
      <c r="AN738" s="9" t="s">
        <v>369</v>
      </c>
      <c r="AO738" s="9" t="s">
        <v>316</v>
      </c>
      <c r="AR738" s="6">
        <v>25</v>
      </c>
      <c r="AS738" s="6">
        <v>61</v>
      </c>
      <c r="AT738" s="7">
        <f>AR738-AS738</f>
        <v>-36</v>
      </c>
      <c r="AU738" s="4" t="s">
        <v>871</v>
      </c>
    </row>
    <row r="739" spans="2:53" x14ac:dyDescent="0.25">
      <c r="B739" s="3" t="s">
        <v>270</v>
      </c>
      <c r="C739" s="9" t="s">
        <v>587</v>
      </c>
      <c r="D739" s="39">
        <v>41059</v>
      </c>
      <c r="F739" t="s">
        <v>821</v>
      </c>
      <c r="G739" s="2" t="s">
        <v>196</v>
      </c>
      <c r="H739" s="6">
        <v>31</v>
      </c>
      <c r="I739" s="7">
        <v>-1</v>
      </c>
      <c r="J739" s="6">
        <v>45</v>
      </c>
      <c r="K739" s="7">
        <v>1</v>
      </c>
      <c r="L739" s="6">
        <v>9</v>
      </c>
      <c r="M739" s="7">
        <v>0</v>
      </c>
      <c r="N739" s="6">
        <v>-14</v>
      </c>
      <c r="O739" s="7">
        <v>-2</v>
      </c>
      <c r="P739" t="s">
        <v>842</v>
      </c>
      <c r="R739" s="7">
        <v>8</v>
      </c>
      <c r="U739" s="48"/>
      <c r="W739" s="6"/>
      <c r="Z739" s="6"/>
      <c r="AC739" s="6"/>
      <c r="AE739" s="7"/>
      <c r="AF739" s="6"/>
      <c r="AG739" s="6"/>
      <c r="AH739" s="7"/>
      <c r="AI739" s="7"/>
      <c r="AJ739" s="7"/>
      <c r="AK739" s="7"/>
      <c r="AR739" s="6">
        <v>24</v>
      </c>
      <c r="AS739" s="6">
        <v>63</v>
      </c>
      <c r="AT739" s="7">
        <f>AR739-AS739</f>
        <v>-39</v>
      </c>
      <c r="AU739" s="4" t="s">
        <v>871</v>
      </c>
    </row>
    <row r="740" spans="2:53" x14ac:dyDescent="0.25">
      <c r="B740" s="3" t="s">
        <v>270</v>
      </c>
      <c r="C740" s="9" t="s">
        <v>587</v>
      </c>
      <c r="D740" s="39">
        <v>41059</v>
      </c>
      <c r="E740">
        <v>3</v>
      </c>
      <c r="F740" t="s">
        <v>678</v>
      </c>
      <c r="G740" s="2" t="s">
        <v>194</v>
      </c>
      <c r="H740" s="6"/>
      <c r="J740" s="6"/>
      <c r="L740" s="6"/>
      <c r="N740" s="6"/>
      <c r="P740" t="s">
        <v>842</v>
      </c>
      <c r="U740" s="48"/>
      <c r="W740" s="6"/>
      <c r="Z740" s="6"/>
      <c r="AC740" s="6"/>
      <c r="AE740" s="7"/>
      <c r="AF740" s="6"/>
      <c r="AG740" s="6"/>
      <c r="AH740" s="7"/>
      <c r="AI740" s="7"/>
      <c r="AJ740" s="7"/>
      <c r="AK740" s="7"/>
      <c r="AR740" s="6"/>
      <c r="AS740" s="6"/>
      <c r="AT740" s="7"/>
      <c r="AW740">
        <v>31</v>
      </c>
      <c r="AX740">
        <v>39</v>
      </c>
      <c r="AY740">
        <v>16</v>
      </c>
      <c r="BA740" s="4" t="s">
        <v>992</v>
      </c>
    </row>
    <row r="741" spans="2:53" x14ac:dyDescent="0.25">
      <c r="B741" t="s">
        <v>270</v>
      </c>
      <c r="C741" s="9" t="s">
        <v>587</v>
      </c>
      <c r="D741" s="39">
        <v>41059</v>
      </c>
      <c r="E741">
        <v>4</v>
      </c>
      <c r="F741" t="s">
        <v>905</v>
      </c>
      <c r="G741" s="2"/>
      <c r="H741" s="6">
        <v>29</v>
      </c>
      <c r="I741" s="7">
        <v>0</v>
      </c>
      <c r="J741" s="6">
        <v>45</v>
      </c>
      <c r="K741" s="7">
        <v>4</v>
      </c>
      <c r="L741" s="6">
        <v>9</v>
      </c>
      <c r="M741" s="7">
        <v>-2</v>
      </c>
      <c r="N741" s="6">
        <v>-16</v>
      </c>
      <c r="O741" s="7">
        <v>-4</v>
      </c>
      <c r="P741" t="s">
        <v>842</v>
      </c>
      <c r="U741" s="48"/>
      <c r="W741" s="6">
        <v>33</v>
      </c>
      <c r="X741" s="6">
        <v>57</v>
      </c>
      <c r="Y741" s="7">
        <f>W741-X741</f>
        <v>-24</v>
      </c>
      <c r="Z741" s="6">
        <v>32</v>
      </c>
      <c r="AA741" s="6">
        <v>47</v>
      </c>
      <c r="AB741" s="7">
        <f>Z741-AA741</f>
        <v>-15</v>
      </c>
      <c r="AC741" s="6">
        <v>21</v>
      </c>
      <c r="AD741" s="6">
        <v>67</v>
      </c>
      <c r="AE741" s="7">
        <f>AC741-AD741</f>
        <v>-46</v>
      </c>
      <c r="AF741" s="6"/>
      <c r="AG741" s="6"/>
      <c r="AH741" s="7"/>
      <c r="AI741" s="7"/>
      <c r="AJ741" s="7"/>
      <c r="AK741" s="7"/>
      <c r="AL741" s="4" t="s">
        <v>933</v>
      </c>
      <c r="AR741" s="6"/>
      <c r="AS741" s="6"/>
      <c r="AT741" s="7"/>
    </row>
    <row r="742" spans="2:53" x14ac:dyDescent="0.25">
      <c r="B742" s="3" t="s">
        <v>270</v>
      </c>
      <c r="C742" s="9" t="s">
        <v>643</v>
      </c>
      <c r="D742" s="39">
        <v>41060</v>
      </c>
      <c r="E742">
        <v>3</v>
      </c>
      <c r="F742" t="s">
        <v>821</v>
      </c>
      <c r="G742" s="2" t="s">
        <v>192</v>
      </c>
      <c r="H742" s="6">
        <v>32</v>
      </c>
      <c r="I742" s="7">
        <v>1</v>
      </c>
      <c r="J742" s="6">
        <v>42</v>
      </c>
      <c r="K742" s="7">
        <v>-3</v>
      </c>
      <c r="L742" s="6">
        <v>8</v>
      </c>
      <c r="M742" s="7">
        <v>-1</v>
      </c>
      <c r="N742" s="6">
        <v>-10</v>
      </c>
      <c r="O742" s="7">
        <v>4</v>
      </c>
      <c r="P742" t="s">
        <v>842</v>
      </c>
      <c r="R742" s="7">
        <v>7</v>
      </c>
      <c r="U742" s="48"/>
      <c r="W742" s="6">
        <v>34</v>
      </c>
      <c r="X742" s="6">
        <v>60</v>
      </c>
      <c r="Y742" s="7">
        <f>W742-X742</f>
        <v>-26</v>
      </c>
      <c r="Z742" s="6">
        <v>30</v>
      </c>
      <c r="AA742" s="6">
        <v>58</v>
      </c>
      <c r="AB742" s="7">
        <f>Z742-AA742</f>
        <v>-28</v>
      </c>
      <c r="AC742" s="6">
        <v>18</v>
      </c>
      <c r="AD742" s="6">
        <v>73</v>
      </c>
      <c r="AE742" s="7">
        <f>AC742-AD742</f>
        <v>-55</v>
      </c>
      <c r="AF742" s="6"/>
      <c r="AG742" s="6"/>
      <c r="AH742" s="7"/>
      <c r="AI742" s="7"/>
      <c r="AJ742" s="7"/>
      <c r="AK742" s="7"/>
      <c r="AL742" s="4" t="s">
        <v>930</v>
      </c>
      <c r="AR742" s="6">
        <v>25</v>
      </c>
      <c r="AS742" s="6">
        <v>61</v>
      </c>
      <c r="AT742" s="7">
        <f>AR742-AS742</f>
        <v>-36</v>
      </c>
      <c r="AU742" s="4" t="s">
        <v>871</v>
      </c>
    </row>
    <row r="743" spans="2:53" x14ac:dyDescent="0.25">
      <c r="B743" t="s">
        <v>263</v>
      </c>
      <c r="C743" s="9" t="s">
        <v>572</v>
      </c>
      <c r="D743" s="39">
        <v>41065</v>
      </c>
      <c r="F743" t="s">
        <v>821</v>
      </c>
      <c r="G743" s="2"/>
      <c r="H743" s="6">
        <v>34</v>
      </c>
      <c r="I743" s="7">
        <v>2</v>
      </c>
      <c r="J743" s="6">
        <v>43</v>
      </c>
      <c r="K743" s="7">
        <v>1</v>
      </c>
      <c r="L743" s="6">
        <v>8</v>
      </c>
      <c r="M743" s="7">
        <v>0</v>
      </c>
      <c r="N743" s="6">
        <v>-9</v>
      </c>
      <c r="O743" s="7">
        <v>1</v>
      </c>
      <c r="P743" t="s">
        <v>842</v>
      </c>
      <c r="R743" s="7">
        <v>7</v>
      </c>
      <c r="U743" s="48"/>
      <c r="W743" s="6"/>
      <c r="Z743" s="6"/>
      <c r="AC743" s="6"/>
      <c r="AE743" s="7"/>
      <c r="AF743" s="6"/>
      <c r="AG743" s="6"/>
      <c r="AH743" s="7"/>
      <c r="AI743" s="7"/>
      <c r="AJ743" s="7"/>
      <c r="AK743" s="7"/>
      <c r="AR743" s="6">
        <v>24</v>
      </c>
      <c r="AS743" s="6">
        <v>60</v>
      </c>
      <c r="AT743" s="7">
        <f>AR743-AS743</f>
        <v>-36</v>
      </c>
      <c r="AU743" s="4" t="s">
        <v>871</v>
      </c>
    </row>
    <row r="744" spans="2:53" x14ac:dyDescent="0.25">
      <c r="B744" t="s">
        <v>263</v>
      </c>
      <c r="C744" s="9" t="s">
        <v>593</v>
      </c>
      <c r="D744" s="39">
        <v>41066</v>
      </c>
      <c r="F744" t="s">
        <v>821</v>
      </c>
      <c r="G744" s="2"/>
      <c r="H744" s="6">
        <v>34</v>
      </c>
      <c r="I744" s="7">
        <v>0</v>
      </c>
      <c r="J744" s="6">
        <v>43</v>
      </c>
      <c r="K744" s="7">
        <v>0</v>
      </c>
      <c r="L744" s="6">
        <v>8</v>
      </c>
      <c r="M744" s="7">
        <v>0</v>
      </c>
      <c r="N744" s="6">
        <v>-9</v>
      </c>
      <c r="O744" s="7">
        <v>0</v>
      </c>
      <c r="P744" t="s">
        <v>842</v>
      </c>
      <c r="R744" s="7">
        <v>6</v>
      </c>
      <c r="U744" s="48"/>
      <c r="W744" s="6"/>
      <c r="Z744" s="6"/>
      <c r="AC744" s="6"/>
      <c r="AE744" s="7"/>
      <c r="AF744" s="6"/>
      <c r="AG744" s="6"/>
      <c r="AH744" s="7"/>
      <c r="AI744" s="7"/>
      <c r="AJ744" s="7"/>
      <c r="AK744" s="7"/>
      <c r="AR744" s="6">
        <v>25</v>
      </c>
      <c r="AS744" s="6">
        <v>60</v>
      </c>
      <c r="AT744" s="7">
        <f>AR744-AS744</f>
        <v>-35</v>
      </c>
      <c r="AU744" s="4" t="s">
        <v>871</v>
      </c>
    </row>
    <row r="745" spans="2:53" x14ac:dyDescent="0.25">
      <c r="B745" t="s">
        <v>263</v>
      </c>
      <c r="C745" s="9" t="s">
        <v>647</v>
      </c>
      <c r="D745" s="39">
        <v>41067</v>
      </c>
      <c r="E745">
        <v>10</v>
      </c>
      <c r="F745" t="s">
        <v>821</v>
      </c>
      <c r="G745" s="2" t="s">
        <v>192</v>
      </c>
      <c r="H745" s="6">
        <v>34</v>
      </c>
      <c r="I745" s="7">
        <v>0</v>
      </c>
      <c r="J745" s="6">
        <v>42</v>
      </c>
      <c r="K745" s="7">
        <v>-1</v>
      </c>
      <c r="L745" s="6">
        <v>7</v>
      </c>
      <c r="M745" s="7">
        <v>-1</v>
      </c>
      <c r="N745" s="6">
        <v>-8</v>
      </c>
      <c r="O745" s="7">
        <v>1</v>
      </c>
      <c r="P745" t="s">
        <v>842</v>
      </c>
      <c r="R745" s="7">
        <v>9</v>
      </c>
      <c r="U745" s="48"/>
      <c r="W745" s="6">
        <v>36</v>
      </c>
      <c r="X745" s="6">
        <v>59</v>
      </c>
      <c r="Y745" s="7">
        <f>W745-X745</f>
        <v>-23</v>
      </c>
      <c r="Z745" s="6">
        <v>31</v>
      </c>
      <c r="AA745" s="6">
        <v>57</v>
      </c>
      <c r="AB745" s="7">
        <f>Z745-AA745</f>
        <v>-26</v>
      </c>
      <c r="AC745" s="6">
        <v>18</v>
      </c>
      <c r="AD745" s="6">
        <v>72</v>
      </c>
      <c r="AE745" s="7">
        <f>AC745-AD745</f>
        <v>-54</v>
      </c>
      <c r="AF745" s="6"/>
      <c r="AG745" s="6"/>
      <c r="AH745" s="7"/>
      <c r="AI745" s="7"/>
      <c r="AJ745" s="7"/>
      <c r="AK745" s="7"/>
      <c r="AL745" s="4" t="s">
        <v>930</v>
      </c>
      <c r="AR745" s="6">
        <v>25</v>
      </c>
      <c r="AS745" s="6">
        <v>60</v>
      </c>
      <c r="AT745" s="7">
        <f>AR745-AS745</f>
        <v>-35</v>
      </c>
      <c r="AU745" s="4" t="s">
        <v>871</v>
      </c>
    </row>
    <row r="746" spans="2:53" x14ac:dyDescent="0.25">
      <c r="B746" t="s">
        <v>263</v>
      </c>
      <c r="C746" s="9" t="s">
        <v>647</v>
      </c>
      <c r="D746" s="39">
        <v>41067</v>
      </c>
      <c r="E746">
        <v>10</v>
      </c>
      <c r="F746" t="s">
        <v>905</v>
      </c>
      <c r="G746" s="2" t="s">
        <v>180</v>
      </c>
      <c r="H746" s="6">
        <v>29</v>
      </c>
      <c r="I746" s="7">
        <v>0</v>
      </c>
      <c r="J746" s="6">
        <v>43</v>
      </c>
      <c r="K746" s="7">
        <v>-2</v>
      </c>
      <c r="L746" s="6">
        <v>9</v>
      </c>
      <c r="M746" s="7">
        <v>0</v>
      </c>
      <c r="N746" s="6">
        <v>-14</v>
      </c>
      <c r="O746" s="7">
        <v>2</v>
      </c>
      <c r="P746" s="3" t="s">
        <v>842</v>
      </c>
      <c r="U746" s="48"/>
      <c r="W746" s="6"/>
      <c r="X746" s="6"/>
      <c r="Y746" s="7"/>
      <c r="Z746" s="6"/>
      <c r="AA746" s="6"/>
      <c r="AB746" s="7"/>
      <c r="AC746" s="6"/>
      <c r="AD746" s="6"/>
      <c r="AE746" s="7"/>
      <c r="AF746" s="6"/>
      <c r="AG746" s="6"/>
      <c r="AH746" s="7"/>
      <c r="AI746" s="7"/>
      <c r="AJ746" s="7"/>
      <c r="AK746" s="7"/>
      <c r="AT746" s="7"/>
    </row>
    <row r="747" spans="2:53" x14ac:dyDescent="0.25">
      <c r="B747" t="s">
        <v>263</v>
      </c>
      <c r="C747" s="9" t="s">
        <v>544</v>
      </c>
      <c r="D747" s="39">
        <v>41072</v>
      </c>
      <c r="E747">
        <v>12</v>
      </c>
      <c r="F747" t="s">
        <v>903</v>
      </c>
      <c r="G747" s="2"/>
      <c r="H747" s="6">
        <v>31</v>
      </c>
      <c r="I747" s="7">
        <v>1</v>
      </c>
      <c r="J747" s="6">
        <v>42</v>
      </c>
      <c r="K747" s="7">
        <v>1</v>
      </c>
      <c r="L747" s="6">
        <v>9</v>
      </c>
      <c r="M747" s="7">
        <v>1</v>
      </c>
      <c r="N747" s="6">
        <v>-11</v>
      </c>
      <c r="O747" s="7">
        <v>0</v>
      </c>
      <c r="P747" s="3" t="s">
        <v>842</v>
      </c>
      <c r="W747" s="6">
        <v>30</v>
      </c>
      <c r="X747" s="6">
        <v>54</v>
      </c>
      <c r="Y747" s="7">
        <f>W747-X747</f>
        <v>-24</v>
      </c>
      <c r="Z747" s="6">
        <v>24</v>
      </c>
      <c r="AA747" s="6">
        <v>42</v>
      </c>
      <c r="AB747" s="7">
        <f>Z747-AA747</f>
        <v>-18</v>
      </c>
      <c r="AC747" s="6">
        <v>14</v>
      </c>
      <c r="AD747" s="6">
        <v>60</v>
      </c>
      <c r="AE747" s="7">
        <f>AC747-AD747</f>
        <v>-46</v>
      </c>
      <c r="AF747" s="6"/>
      <c r="AG747" s="6"/>
      <c r="AH747" s="7"/>
      <c r="AI747" s="7"/>
      <c r="AJ747" s="7"/>
      <c r="AK747" s="7"/>
      <c r="AL747" s="4" t="s">
        <v>978</v>
      </c>
      <c r="AT747" s="7"/>
    </row>
    <row r="748" spans="2:53" x14ac:dyDescent="0.25">
      <c r="B748" t="s">
        <v>263</v>
      </c>
      <c r="C748" s="9" t="s">
        <v>623</v>
      </c>
      <c r="D748" s="39">
        <v>41069</v>
      </c>
      <c r="E748">
        <v>13</v>
      </c>
      <c r="F748" t="s">
        <v>577</v>
      </c>
      <c r="G748" s="2" t="s">
        <v>60</v>
      </c>
      <c r="H748" s="6">
        <v>31</v>
      </c>
      <c r="I748" s="7">
        <v>-2</v>
      </c>
      <c r="J748" s="6">
        <v>40</v>
      </c>
      <c r="K748" s="7">
        <v>-3</v>
      </c>
      <c r="L748" s="6">
        <v>10</v>
      </c>
      <c r="M748" s="7">
        <v>1</v>
      </c>
      <c r="N748" s="6">
        <v>-9</v>
      </c>
      <c r="O748" s="7">
        <v>1</v>
      </c>
      <c r="P748" t="s">
        <v>639</v>
      </c>
      <c r="Q748" t="s">
        <v>840</v>
      </c>
      <c r="U748" s="48"/>
      <c r="W748" s="6">
        <v>34</v>
      </c>
      <c r="X748" s="6">
        <v>58</v>
      </c>
      <c r="Y748" s="7">
        <f>W748-X748</f>
        <v>-24</v>
      </c>
      <c r="Z748" s="6">
        <v>35</v>
      </c>
      <c r="AA748" s="6">
        <v>48</v>
      </c>
      <c r="AB748" s="7">
        <f>Z748-AA748</f>
        <v>-13</v>
      </c>
      <c r="AC748" s="6">
        <v>26</v>
      </c>
      <c r="AD748" s="6">
        <v>63</v>
      </c>
      <c r="AE748" s="7">
        <f>AC748-AD748</f>
        <v>-37</v>
      </c>
      <c r="AF748" s="6"/>
      <c r="AG748" s="6"/>
      <c r="AH748" s="7"/>
      <c r="AI748" s="7"/>
      <c r="AJ748" s="7"/>
      <c r="AK748" s="7"/>
      <c r="AL748" s="4" t="s">
        <v>936</v>
      </c>
      <c r="AR748" s="6">
        <v>28</v>
      </c>
      <c r="AS748" s="6">
        <v>66</v>
      </c>
      <c r="AT748" s="7">
        <f>AR748-AS748</f>
        <v>-38</v>
      </c>
      <c r="AU748" s="4" t="s">
        <v>937</v>
      </c>
    </row>
    <row r="749" spans="2:53" x14ac:dyDescent="0.25">
      <c r="B749" t="s">
        <v>263</v>
      </c>
      <c r="C749" s="9" t="s">
        <v>337</v>
      </c>
      <c r="D749" s="39">
        <v>41070</v>
      </c>
      <c r="F749" t="s">
        <v>821</v>
      </c>
      <c r="G749" s="2" t="s">
        <v>196</v>
      </c>
      <c r="H749" s="6">
        <v>31</v>
      </c>
      <c r="I749" s="7">
        <v>-3</v>
      </c>
      <c r="J749" s="6">
        <v>45</v>
      </c>
      <c r="K749" s="7">
        <v>3</v>
      </c>
      <c r="L749" s="6">
        <v>9</v>
      </c>
      <c r="M749" s="7">
        <v>2</v>
      </c>
      <c r="N749" s="6">
        <v>-14</v>
      </c>
      <c r="O749" s="7">
        <v>-6</v>
      </c>
      <c r="P749" t="s">
        <v>842</v>
      </c>
      <c r="R749" s="7">
        <v>9</v>
      </c>
      <c r="U749" s="48"/>
      <c r="W749" s="6"/>
      <c r="X749" s="6"/>
      <c r="Y749" s="7"/>
      <c r="Z749" s="6"/>
      <c r="AA749" s="6"/>
      <c r="AB749" s="7"/>
      <c r="AC749" s="6"/>
      <c r="AD749" s="6"/>
      <c r="AE749" s="7"/>
      <c r="AF749" s="6"/>
      <c r="AG749" s="6"/>
      <c r="AH749" s="7"/>
      <c r="AI749" s="7"/>
      <c r="AJ749" s="7"/>
      <c r="AK749" s="7"/>
      <c r="AR749" s="6">
        <v>23</v>
      </c>
      <c r="AS749" s="6">
        <v>61</v>
      </c>
      <c r="AT749" s="7">
        <f>AR749-AS749</f>
        <v>-38</v>
      </c>
      <c r="AU749" s="4" t="s">
        <v>871</v>
      </c>
    </row>
    <row r="750" spans="2:53" x14ac:dyDescent="0.25">
      <c r="B750" t="s">
        <v>263</v>
      </c>
      <c r="C750" s="9" t="s">
        <v>562</v>
      </c>
      <c r="D750" s="39">
        <v>41071</v>
      </c>
      <c r="F750" t="s">
        <v>821</v>
      </c>
      <c r="G750" s="2" t="s">
        <v>196</v>
      </c>
      <c r="H750" s="6">
        <v>33</v>
      </c>
      <c r="I750" s="7">
        <v>2</v>
      </c>
      <c r="J750" s="6">
        <v>43</v>
      </c>
      <c r="K750" s="7">
        <v>-2</v>
      </c>
      <c r="L750" s="6">
        <v>8</v>
      </c>
      <c r="M750" s="7">
        <v>-1</v>
      </c>
      <c r="N750" s="6">
        <v>-10</v>
      </c>
      <c r="O750" s="7">
        <v>4</v>
      </c>
      <c r="P750" t="s">
        <v>842</v>
      </c>
      <c r="R750" s="7">
        <v>8</v>
      </c>
      <c r="U750" s="48"/>
      <c r="W750" s="6"/>
      <c r="X750" s="6"/>
      <c r="Y750" s="7"/>
      <c r="Z750" s="6"/>
      <c r="AA750" s="6"/>
      <c r="AB750" s="7"/>
      <c r="AC750" s="6"/>
      <c r="AD750" s="6"/>
      <c r="AE750" s="7"/>
      <c r="AF750" s="6"/>
      <c r="AG750" s="6"/>
      <c r="AH750" s="7"/>
      <c r="AI750" s="7"/>
      <c r="AJ750" s="7"/>
      <c r="AK750" s="7"/>
      <c r="AR750" s="6">
        <v>24</v>
      </c>
      <c r="AS750" s="6">
        <v>59</v>
      </c>
      <c r="AT750" s="7">
        <f>AR750-AS750</f>
        <v>-35</v>
      </c>
      <c r="AU750" s="4" t="s">
        <v>871</v>
      </c>
    </row>
    <row r="751" spans="2:53" x14ac:dyDescent="0.25">
      <c r="B751" t="s">
        <v>263</v>
      </c>
      <c r="C751" s="9" t="s">
        <v>340</v>
      </c>
      <c r="D751" s="39">
        <v>41072</v>
      </c>
      <c r="F751" t="s">
        <v>821</v>
      </c>
      <c r="G751" s="2" t="s">
        <v>196</v>
      </c>
      <c r="H751" s="6">
        <v>31</v>
      </c>
      <c r="I751" s="7">
        <v>-2</v>
      </c>
      <c r="J751" s="6">
        <v>43</v>
      </c>
      <c r="K751" s="7">
        <v>0</v>
      </c>
      <c r="L751" s="6">
        <v>9</v>
      </c>
      <c r="M751" s="7">
        <v>1</v>
      </c>
      <c r="N751" s="6">
        <v>-12</v>
      </c>
      <c r="O751" s="7">
        <v>-2</v>
      </c>
      <c r="P751" t="s">
        <v>842</v>
      </c>
      <c r="R751" s="7">
        <v>9</v>
      </c>
      <c r="U751" s="48"/>
      <c r="W751" s="6"/>
      <c r="X751" s="6"/>
      <c r="Y751" s="7"/>
      <c r="Z751" s="6"/>
      <c r="AA751" s="6"/>
      <c r="AB751" s="7"/>
      <c r="AC751" s="6"/>
      <c r="AD751" s="6"/>
      <c r="AE751" s="7"/>
      <c r="AF751" s="6"/>
      <c r="AG751" s="6"/>
      <c r="AH751" s="7"/>
      <c r="AI751" s="7"/>
      <c r="AJ751" s="7"/>
      <c r="AK751" s="7"/>
      <c r="AM751" s="9" t="s">
        <v>312</v>
      </c>
      <c r="AN751" s="9" t="s">
        <v>628</v>
      </c>
      <c r="AO751" s="9" t="s">
        <v>316</v>
      </c>
      <c r="AR751" s="6">
        <v>24</v>
      </c>
      <c r="AS751" s="6">
        <v>63</v>
      </c>
      <c r="AT751" s="7">
        <f>AR751-AS751</f>
        <v>-39</v>
      </c>
      <c r="AU751" s="4" t="s">
        <v>871</v>
      </c>
    </row>
    <row r="752" spans="2:53" x14ac:dyDescent="0.25">
      <c r="B752" t="s">
        <v>263</v>
      </c>
      <c r="C752" s="9" t="s">
        <v>594</v>
      </c>
      <c r="D752" s="39">
        <v>41073</v>
      </c>
      <c r="F752" t="s">
        <v>821</v>
      </c>
      <c r="G752" s="2" t="s">
        <v>196</v>
      </c>
      <c r="H752" s="6">
        <v>31</v>
      </c>
      <c r="I752" s="7">
        <v>0</v>
      </c>
      <c r="J752" s="6">
        <v>43</v>
      </c>
      <c r="K752" s="7">
        <v>0</v>
      </c>
      <c r="L752" s="6">
        <v>9</v>
      </c>
      <c r="M752" s="7">
        <v>0</v>
      </c>
      <c r="N752" s="6">
        <v>-12</v>
      </c>
      <c r="O752" s="7">
        <v>0</v>
      </c>
      <c r="P752" t="s">
        <v>842</v>
      </c>
      <c r="R752" s="7">
        <v>8</v>
      </c>
      <c r="U752" s="48"/>
      <c r="AE752" s="7"/>
      <c r="AF752" s="6"/>
      <c r="AG752" s="6"/>
      <c r="AH752" s="7"/>
      <c r="AI752" s="7"/>
      <c r="AJ752" s="7"/>
      <c r="AK752" s="7"/>
      <c r="AR752" s="6">
        <v>23</v>
      </c>
      <c r="AS752" s="6">
        <v>62</v>
      </c>
      <c r="AT752" s="7">
        <f>AR752-AS752</f>
        <v>-39</v>
      </c>
      <c r="AU752" s="4" t="s">
        <v>871</v>
      </c>
    </row>
    <row r="753" spans="2:53" x14ac:dyDescent="0.25">
      <c r="B753" t="s">
        <v>263</v>
      </c>
      <c r="C753" s="9" t="s">
        <v>441</v>
      </c>
      <c r="D753" s="39">
        <v>41073</v>
      </c>
      <c r="E753">
        <v>16</v>
      </c>
      <c r="F753" t="s">
        <v>886</v>
      </c>
      <c r="G753" s="2" t="s">
        <v>984</v>
      </c>
      <c r="H753" s="6">
        <v>32</v>
      </c>
      <c r="I753" s="7">
        <v>0</v>
      </c>
      <c r="J753" s="6">
        <v>42</v>
      </c>
      <c r="K753" s="7">
        <v>1</v>
      </c>
      <c r="L753" s="6">
        <v>9</v>
      </c>
      <c r="M753" s="7">
        <v>-2</v>
      </c>
      <c r="N753" s="6">
        <v>-10</v>
      </c>
      <c r="O753" s="7">
        <v>-1</v>
      </c>
      <c r="P753" s="3" t="s">
        <v>842</v>
      </c>
      <c r="U753" s="48"/>
      <c r="W753" s="6"/>
      <c r="X753" s="6"/>
      <c r="Y753" s="7"/>
      <c r="Z753" s="6"/>
      <c r="AA753" s="6"/>
      <c r="AB753" s="7"/>
      <c r="AC753" s="6"/>
      <c r="AD753" s="6"/>
      <c r="AE753" s="7"/>
      <c r="AF753" s="6"/>
      <c r="AG753" s="6"/>
      <c r="AH753" s="7"/>
      <c r="AI753" s="7"/>
      <c r="AJ753" s="7"/>
      <c r="AK753" s="7"/>
      <c r="AT753" s="7"/>
    </row>
    <row r="754" spans="2:53" x14ac:dyDescent="0.25">
      <c r="B754" t="s">
        <v>263</v>
      </c>
      <c r="C754" s="9" t="s">
        <v>692</v>
      </c>
      <c r="D754" s="39">
        <v>41075</v>
      </c>
      <c r="E754">
        <v>17</v>
      </c>
      <c r="F754" t="s">
        <v>821</v>
      </c>
      <c r="G754" s="2" t="s">
        <v>192</v>
      </c>
      <c r="H754" s="6">
        <v>32</v>
      </c>
      <c r="I754" s="7">
        <v>1</v>
      </c>
      <c r="J754" s="6">
        <v>44</v>
      </c>
      <c r="K754" s="7">
        <v>1</v>
      </c>
      <c r="L754" s="6">
        <v>9</v>
      </c>
      <c r="M754" s="7">
        <v>0</v>
      </c>
      <c r="N754" s="6">
        <v>-12</v>
      </c>
      <c r="O754" s="7">
        <v>0</v>
      </c>
      <c r="P754" t="s">
        <v>842</v>
      </c>
      <c r="R754" s="7">
        <v>8</v>
      </c>
      <c r="U754" s="48"/>
      <c r="W754" s="6">
        <v>35</v>
      </c>
      <c r="X754" s="6">
        <v>60</v>
      </c>
      <c r="Y754" s="7">
        <f>W754-X754</f>
        <v>-25</v>
      </c>
      <c r="Z754" s="6">
        <v>31</v>
      </c>
      <c r="AA754" s="6">
        <v>56</v>
      </c>
      <c r="AB754" s="7">
        <f>Z754-AA754</f>
        <v>-25</v>
      </c>
      <c r="AC754" s="6">
        <v>18</v>
      </c>
      <c r="AD754" s="6">
        <v>73</v>
      </c>
      <c r="AE754" s="7">
        <f>AC754-AD754</f>
        <v>-55</v>
      </c>
      <c r="AF754" s="6"/>
      <c r="AG754" s="6"/>
      <c r="AH754" s="7"/>
      <c r="AI754" s="7"/>
      <c r="AJ754" s="7"/>
      <c r="AK754" s="7"/>
      <c r="AL754" s="4" t="s">
        <v>930</v>
      </c>
      <c r="AR754" s="6">
        <v>24</v>
      </c>
      <c r="AS754" s="6">
        <v>63</v>
      </c>
      <c r="AT754" s="7">
        <f>AR754-AS754</f>
        <v>-39</v>
      </c>
      <c r="AU754" s="4" t="s">
        <v>871</v>
      </c>
    </row>
    <row r="755" spans="2:53" x14ac:dyDescent="0.25">
      <c r="B755" t="s">
        <v>263</v>
      </c>
      <c r="C755" s="9" t="s">
        <v>319</v>
      </c>
      <c r="D755" s="39">
        <v>41075</v>
      </c>
      <c r="E755">
        <v>19</v>
      </c>
      <c r="F755" t="s">
        <v>830</v>
      </c>
      <c r="G755" s="2" t="s">
        <v>224</v>
      </c>
      <c r="H755" s="6">
        <v>33</v>
      </c>
      <c r="I755" s="7">
        <v>2</v>
      </c>
      <c r="J755" s="6">
        <v>41</v>
      </c>
      <c r="K755" s="7">
        <v>1</v>
      </c>
      <c r="L755" s="6">
        <v>9</v>
      </c>
      <c r="M755" s="7">
        <v>-1</v>
      </c>
      <c r="N755" s="6">
        <v>-8</v>
      </c>
      <c r="O755" s="7">
        <v>1</v>
      </c>
      <c r="P755" t="s">
        <v>842</v>
      </c>
      <c r="U755" s="48"/>
      <c r="AE755" s="7"/>
      <c r="AF755" s="6"/>
      <c r="AG755" s="6"/>
      <c r="AH755" s="7"/>
      <c r="AI755" s="7"/>
      <c r="AJ755" s="7"/>
      <c r="AK755" s="7"/>
      <c r="AT755" s="7"/>
    </row>
    <row r="756" spans="2:53" x14ac:dyDescent="0.25">
      <c r="B756" t="s">
        <v>263</v>
      </c>
      <c r="C756" s="9" t="s">
        <v>319</v>
      </c>
      <c r="D756" s="39">
        <v>41075</v>
      </c>
      <c r="F756" t="s">
        <v>963</v>
      </c>
      <c r="G756" s="2"/>
      <c r="H756" s="6">
        <v>32</v>
      </c>
      <c r="I756" s="7">
        <v>2</v>
      </c>
      <c r="J756" s="6">
        <v>40</v>
      </c>
      <c r="K756" s="7">
        <v>-2</v>
      </c>
      <c r="L756" s="6">
        <v>10</v>
      </c>
      <c r="M756" s="7">
        <v>-2</v>
      </c>
      <c r="N756" s="6">
        <v>-8</v>
      </c>
      <c r="O756" s="7">
        <v>4</v>
      </c>
      <c r="P756" t="s">
        <v>842</v>
      </c>
      <c r="U756" s="48"/>
      <c r="W756" s="6"/>
      <c r="Z756" s="6"/>
      <c r="AC756" s="6"/>
      <c r="AE756" s="7"/>
      <c r="AF756" s="6"/>
      <c r="AG756" s="6"/>
      <c r="AH756" s="7"/>
      <c r="AI756" s="7"/>
      <c r="AJ756" s="7"/>
      <c r="AK756" s="7"/>
      <c r="AR756" s="6"/>
      <c r="AS756" s="6"/>
      <c r="AT756" s="7"/>
    </row>
    <row r="757" spans="2:53" x14ac:dyDescent="0.25">
      <c r="B757" t="s">
        <v>263</v>
      </c>
      <c r="C757" s="9" t="s">
        <v>596</v>
      </c>
      <c r="D757" s="39">
        <v>41077</v>
      </c>
      <c r="F757" t="s">
        <v>821</v>
      </c>
      <c r="G757" s="2" t="s">
        <v>196</v>
      </c>
      <c r="H757" s="6">
        <v>33</v>
      </c>
      <c r="I757" s="7">
        <v>1</v>
      </c>
      <c r="J757" s="6">
        <v>44</v>
      </c>
      <c r="K757" s="7">
        <v>0</v>
      </c>
      <c r="L757" s="6">
        <v>7</v>
      </c>
      <c r="M757" s="7">
        <v>-2</v>
      </c>
      <c r="N757" s="6">
        <v>-11</v>
      </c>
      <c r="O757" s="7">
        <v>1</v>
      </c>
      <c r="P757" t="s">
        <v>842</v>
      </c>
      <c r="R757" s="7">
        <v>8</v>
      </c>
      <c r="U757" s="48"/>
      <c r="W757" s="6"/>
      <c r="X757" s="6"/>
      <c r="Y757" s="7"/>
      <c r="Z757" s="6"/>
      <c r="AA757" s="6"/>
      <c r="AB757" s="7"/>
      <c r="AC757" s="6"/>
      <c r="AD757" s="6"/>
      <c r="AE757" s="7"/>
      <c r="AF757" s="6"/>
      <c r="AG757" s="6"/>
      <c r="AH757" s="7"/>
      <c r="AI757" s="7"/>
      <c r="AJ757" s="7"/>
      <c r="AK757" s="7"/>
      <c r="AR757" s="6">
        <v>22</v>
      </c>
      <c r="AS757" s="6">
        <v>61</v>
      </c>
      <c r="AT757" s="7">
        <f>AR757-AS757</f>
        <v>-39</v>
      </c>
      <c r="AU757" s="4" t="s">
        <v>871</v>
      </c>
    </row>
    <row r="758" spans="2:53" x14ac:dyDescent="0.25">
      <c r="B758" t="s">
        <v>263</v>
      </c>
      <c r="C758" s="9" t="s">
        <v>564</v>
      </c>
      <c r="D758" s="39">
        <v>41078</v>
      </c>
      <c r="F758" t="s">
        <v>821</v>
      </c>
      <c r="G758" s="2" t="s">
        <v>196</v>
      </c>
      <c r="H758" s="6">
        <v>33</v>
      </c>
      <c r="I758" s="7">
        <v>0</v>
      </c>
      <c r="J758" s="6">
        <v>44</v>
      </c>
      <c r="K758" s="7">
        <v>0</v>
      </c>
      <c r="L758" s="6">
        <v>7</v>
      </c>
      <c r="M758" s="7">
        <v>0</v>
      </c>
      <c r="N758" s="6">
        <v>-11</v>
      </c>
      <c r="O758" s="7">
        <v>0</v>
      </c>
      <c r="P758" t="s">
        <v>842</v>
      </c>
      <c r="R758" s="7">
        <v>6</v>
      </c>
      <c r="U758" s="48"/>
      <c r="W758" s="6"/>
      <c r="X758" s="6"/>
      <c r="Y758" s="7"/>
      <c r="Z758" s="6"/>
      <c r="AA758" s="6"/>
      <c r="AB758" s="7"/>
      <c r="AC758" s="6"/>
      <c r="AD758" s="6"/>
      <c r="AE758" s="7"/>
      <c r="AF758" s="6"/>
      <c r="AG758" s="6"/>
      <c r="AH758" s="7"/>
      <c r="AI758" s="7"/>
      <c r="AJ758" s="7"/>
      <c r="AK758" s="7"/>
      <c r="AR758" s="6">
        <v>26</v>
      </c>
      <c r="AS758" s="6">
        <v>60</v>
      </c>
      <c r="AT758" s="7">
        <f>AR758-AS758</f>
        <v>-34</v>
      </c>
      <c r="AU758" s="4" t="s">
        <v>871</v>
      </c>
    </row>
    <row r="759" spans="2:53" x14ac:dyDescent="0.25">
      <c r="B759" t="s">
        <v>263</v>
      </c>
      <c r="C759" s="9" t="s">
        <v>641</v>
      </c>
      <c r="D759" s="39">
        <v>41079</v>
      </c>
      <c r="F759" t="s">
        <v>821</v>
      </c>
      <c r="G759" s="2" t="s">
        <v>196</v>
      </c>
      <c r="H759" s="6">
        <v>34</v>
      </c>
      <c r="I759" s="7">
        <v>1</v>
      </c>
      <c r="J759" s="6">
        <v>41</v>
      </c>
      <c r="K759" s="7">
        <v>-3</v>
      </c>
      <c r="L759" s="6">
        <v>10</v>
      </c>
      <c r="M759" s="7">
        <v>3</v>
      </c>
      <c r="N759" s="6">
        <v>-7</v>
      </c>
      <c r="O759" s="7">
        <v>4</v>
      </c>
      <c r="P759" t="s">
        <v>842</v>
      </c>
      <c r="R759" s="7">
        <v>8</v>
      </c>
      <c r="U759" s="48"/>
      <c r="W759" s="6"/>
      <c r="X759" s="6"/>
      <c r="Y759" s="7"/>
      <c r="Z759" s="6"/>
      <c r="AA759" s="6"/>
      <c r="AB759" s="7"/>
      <c r="AC759" s="6"/>
      <c r="AD759" s="6"/>
      <c r="AE759" s="7"/>
      <c r="AF759" s="6"/>
      <c r="AG759" s="6"/>
      <c r="AH759" s="7"/>
      <c r="AI759" s="7"/>
      <c r="AJ759" s="7"/>
      <c r="AK759" s="7"/>
      <c r="AR759" s="6">
        <v>25</v>
      </c>
      <c r="AS759" s="6">
        <v>57</v>
      </c>
      <c r="AT759" s="7">
        <f>AR759-AS759</f>
        <v>-32</v>
      </c>
      <c r="AU759" s="4" t="s">
        <v>871</v>
      </c>
    </row>
    <row r="760" spans="2:53" x14ac:dyDescent="0.25">
      <c r="B760" t="s">
        <v>263</v>
      </c>
      <c r="C760" s="9" t="s">
        <v>598</v>
      </c>
      <c r="D760" s="39">
        <v>41080</v>
      </c>
      <c r="F760" t="s">
        <v>821</v>
      </c>
      <c r="G760" s="2" t="s">
        <v>196</v>
      </c>
      <c r="H760" s="6">
        <v>33</v>
      </c>
      <c r="I760" s="7">
        <v>-1</v>
      </c>
      <c r="J760" s="6">
        <v>43</v>
      </c>
      <c r="K760" s="7">
        <v>2</v>
      </c>
      <c r="L760" s="6">
        <v>8</v>
      </c>
      <c r="M760" s="7">
        <v>-2</v>
      </c>
      <c r="N760" s="6">
        <v>-10</v>
      </c>
      <c r="O760" s="7">
        <v>-3</v>
      </c>
      <c r="P760" t="s">
        <v>842</v>
      </c>
      <c r="R760" s="7">
        <v>8</v>
      </c>
      <c r="U760" s="48"/>
      <c r="W760" s="6"/>
      <c r="X760" s="6"/>
      <c r="Y760" s="7"/>
      <c r="Z760" s="6"/>
      <c r="AA760" s="6"/>
      <c r="AB760" s="7"/>
      <c r="AC760" s="6"/>
      <c r="AD760" s="6"/>
      <c r="AE760" s="7"/>
      <c r="AF760" s="6"/>
      <c r="AG760" s="6"/>
      <c r="AH760" s="7"/>
      <c r="AI760" s="7"/>
      <c r="AJ760" s="7"/>
      <c r="AK760" s="7"/>
      <c r="AR760" s="6">
        <v>25</v>
      </c>
      <c r="AS760" s="6">
        <v>62</v>
      </c>
      <c r="AT760" s="7">
        <f>AR760-AS760</f>
        <v>-37</v>
      </c>
      <c r="AU760" s="4" t="s">
        <v>871</v>
      </c>
    </row>
    <row r="761" spans="2:53" x14ac:dyDescent="0.25">
      <c r="B761" t="s">
        <v>263</v>
      </c>
      <c r="C761" s="9" t="s">
        <v>434</v>
      </c>
      <c r="D761" s="39">
        <v>41081</v>
      </c>
      <c r="E761">
        <v>24</v>
      </c>
      <c r="F761" t="s">
        <v>821</v>
      </c>
      <c r="G761" s="2" t="s">
        <v>192</v>
      </c>
      <c r="H761" s="6">
        <v>34</v>
      </c>
      <c r="I761" s="7">
        <v>1</v>
      </c>
      <c r="J761" s="6">
        <v>43</v>
      </c>
      <c r="K761" s="7">
        <v>0</v>
      </c>
      <c r="L761" s="6">
        <v>9</v>
      </c>
      <c r="M761" s="7">
        <v>1</v>
      </c>
      <c r="N761" s="6">
        <v>-9</v>
      </c>
      <c r="O761" s="7">
        <v>1</v>
      </c>
      <c r="P761" t="s">
        <v>842</v>
      </c>
      <c r="R761" s="7">
        <v>8</v>
      </c>
      <c r="U761" s="48"/>
      <c r="W761" s="6">
        <v>38</v>
      </c>
      <c r="X761" s="6">
        <v>56</v>
      </c>
      <c r="Y761" s="7">
        <f>W761-X761</f>
        <v>-18</v>
      </c>
      <c r="Z761" s="6">
        <v>30</v>
      </c>
      <c r="AA761" s="6">
        <v>57</v>
      </c>
      <c r="AB761" s="7">
        <f>Z761-AA761</f>
        <v>-27</v>
      </c>
      <c r="AC761" s="6">
        <v>19</v>
      </c>
      <c r="AD761" s="6">
        <v>72</v>
      </c>
      <c r="AE761" s="7">
        <f>AC761-AD761</f>
        <v>-53</v>
      </c>
      <c r="AF761" s="6"/>
      <c r="AG761" s="6"/>
      <c r="AH761" s="7"/>
      <c r="AI761" s="7"/>
      <c r="AJ761" s="7"/>
      <c r="AK761" s="7"/>
      <c r="AL761" s="4" t="s">
        <v>930</v>
      </c>
      <c r="AR761" s="6">
        <v>27</v>
      </c>
      <c r="AS761" s="6">
        <v>59</v>
      </c>
      <c r="AT761" s="7">
        <f>AR761-AS761</f>
        <v>-32</v>
      </c>
      <c r="AU761" s="4" t="s">
        <v>871</v>
      </c>
    </row>
    <row r="762" spans="2:53" x14ac:dyDescent="0.25">
      <c r="B762" t="s">
        <v>263</v>
      </c>
      <c r="C762" s="9" t="s">
        <v>688</v>
      </c>
      <c r="D762" s="39">
        <v>41082</v>
      </c>
      <c r="E762">
        <v>26</v>
      </c>
      <c r="F762" t="s">
        <v>678</v>
      </c>
      <c r="G762" s="2" t="s">
        <v>82</v>
      </c>
      <c r="H762" s="6">
        <v>34</v>
      </c>
      <c r="I762" s="7">
        <v>-2</v>
      </c>
      <c r="J762" s="6">
        <v>39</v>
      </c>
      <c r="K762" s="7">
        <v>-2</v>
      </c>
      <c r="L762" s="6">
        <v>14</v>
      </c>
      <c r="M762" s="7">
        <v>3</v>
      </c>
      <c r="N762" s="6">
        <v>-5</v>
      </c>
      <c r="O762" s="7">
        <v>0</v>
      </c>
      <c r="P762" t="s">
        <v>639</v>
      </c>
      <c r="U762" s="48"/>
      <c r="AE762" s="7"/>
      <c r="AF762" s="6"/>
      <c r="AG762" s="6"/>
      <c r="AH762" s="7"/>
      <c r="AI762" s="7"/>
      <c r="AJ762" s="7"/>
      <c r="AK762" s="7"/>
      <c r="AT762" s="7"/>
    </row>
    <row r="763" spans="2:53" x14ac:dyDescent="0.25">
      <c r="B763" t="s">
        <v>263</v>
      </c>
      <c r="C763" s="9" t="s">
        <v>432</v>
      </c>
      <c r="D763" s="39">
        <v>41084</v>
      </c>
      <c r="F763" t="s">
        <v>821</v>
      </c>
      <c r="G763" s="2" t="s">
        <v>196</v>
      </c>
      <c r="H763" s="6">
        <v>32</v>
      </c>
      <c r="I763" s="7">
        <v>-2</v>
      </c>
      <c r="J763" s="6">
        <v>43</v>
      </c>
      <c r="K763" s="7">
        <v>0</v>
      </c>
      <c r="L763" s="6">
        <v>11</v>
      </c>
      <c r="M763" s="7">
        <v>2</v>
      </c>
      <c r="N763" s="6">
        <v>-11</v>
      </c>
      <c r="O763" s="7">
        <v>-2</v>
      </c>
      <c r="P763" t="s">
        <v>842</v>
      </c>
      <c r="R763" s="7">
        <v>7</v>
      </c>
      <c r="U763" s="48"/>
      <c r="W763" s="6"/>
      <c r="X763" s="6"/>
      <c r="Y763" s="7"/>
      <c r="Z763" s="6"/>
      <c r="AA763" s="6"/>
      <c r="AB763" s="7"/>
      <c r="AC763" s="6"/>
      <c r="AD763" s="6"/>
      <c r="AE763" s="7"/>
      <c r="AF763" s="6"/>
      <c r="AG763" s="6"/>
      <c r="AH763" s="7"/>
      <c r="AI763" s="7"/>
      <c r="AJ763" s="7"/>
      <c r="AK763" s="7"/>
      <c r="AR763" s="6">
        <v>24</v>
      </c>
      <c r="AS763" s="6">
        <v>60</v>
      </c>
      <c r="AT763" s="7">
        <f>AR763-AS763</f>
        <v>-36</v>
      </c>
      <c r="AU763" s="4" t="s">
        <v>871</v>
      </c>
    </row>
    <row r="764" spans="2:53" x14ac:dyDescent="0.25">
      <c r="B764" t="s">
        <v>263</v>
      </c>
      <c r="C764" s="9" t="s">
        <v>579</v>
      </c>
      <c r="D764" s="39">
        <v>41085</v>
      </c>
      <c r="F764" t="s">
        <v>821</v>
      </c>
      <c r="G764" s="2" t="s">
        <v>196</v>
      </c>
      <c r="H764" s="6">
        <v>34</v>
      </c>
      <c r="I764" s="7">
        <v>2</v>
      </c>
      <c r="J764" s="6">
        <v>42</v>
      </c>
      <c r="K764" s="7">
        <v>-1</v>
      </c>
      <c r="L764" s="6">
        <v>11</v>
      </c>
      <c r="M764" s="7">
        <v>0</v>
      </c>
      <c r="N764" s="6">
        <v>-8</v>
      </c>
      <c r="O764" s="7">
        <v>3</v>
      </c>
      <c r="P764" t="s">
        <v>842</v>
      </c>
      <c r="R764" s="7">
        <v>7</v>
      </c>
      <c r="U764" s="48"/>
      <c r="W764" s="6"/>
      <c r="X764" s="6"/>
      <c r="Y764" s="7"/>
      <c r="Z764" s="6"/>
      <c r="AA764" s="6"/>
      <c r="AB764" s="7"/>
      <c r="AC764" s="6"/>
      <c r="AD764" s="6"/>
      <c r="AE764" s="7"/>
      <c r="AF764" s="6"/>
      <c r="AG764" s="6"/>
      <c r="AH764" s="7"/>
      <c r="AI764" s="7"/>
      <c r="AJ764" s="7"/>
      <c r="AK764" s="7"/>
      <c r="AR764" s="6">
        <v>26</v>
      </c>
      <c r="AS764" s="6">
        <v>62</v>
      </c>
      <c r="AT764" s="7">
        <f>AR764-AS764</f>
        <v>-36</v>
      </c>
      <c r="AU764" s="4" t="s">
        <v>871</v>
      </c>
    </row>
    <row r="765" spans="2:53" x14ac:dyDescent="0.25">
      <c r="B765" t="s">
        <v>263</v>
      </c>
      <c r="C765" s="9" t="s">
        <v>558</v>
      </c>
      <c r="D765" s="39">
        <v>41086</v>
      </c>
      <c r="F765" t="s">
        <v>821</v>
      </c>
      <c r="G765" s="2" t="s">
        <v>196</v>
      </c>
      <c r="H765" s="6">
        <v>31</v>
      </c>
      <c r="I765" s="7">
        <v>-3</v>
      </c>
      <c r="J765" s="6">
        <v>45</v>
      </c>
      <c r="K765" s="7">
        <v>3</v>
      </c>
      <c r="L765" s="6">
        <v>9</v>
      </c>
      <c r="M765" s="7">
        <v>-2</v>
      </c>
      <c r="N765" s="6">
        <v>-14</v>
      </c>
      <c r="O765" s="7">
        <v>-6</v>
      </c>
      <c r="P765" t="s">
        <v>842</v>
      </c>
      <c r="R765" s="7">
        <v>7</v>
      </c>
      <c r="U765" s="48"/>
      <c r="W765" s="6"/>
      <c r="X765" s="6"/>
      <c r="Y765" s="7"/>
      <c r="Z765" s="6"/>
      <c r="AA765" s="6"/>
      <c r="AB765" s="7"/>
      <c r="AC765" s="6"/>
      <c r="AD765" s="6"/>
      <c r="AE765" s="7"/>
      <c r="AF765" s="6"/>
      <c r="AG765" s="6"/>
      <c r="AH765" s="7"/>
      <c r="AI765" s="7"/>
      <c r="AJ765" s="7"/>
      <c r="AK765" s="7"/>
      <c r="AM765" s="9" t="s">
        <v>993</v>
      </c>
      <c r="AN765" s="9" t="s">
        <v>565</v>
      </c>
      <c r="AO765" s="9" t="s">
        <v>366</v>
      </c>
      <c r="AR765" s="6">
        <v>27</v>
      </c>
      <c r="AS765" s="6">
        <v>58</v>
      </c>
      <c r="AT765" s="7">
        <f>AR765-AS765</f>
        <v>-31</v>
      </c>
      <c r="AU765" s="4" t="s">
        <v>871</v>
      </c>
    </row>
    <row r="766" spans="2:53" x14ac:dyDescent="0.25">
      <c r="B766" t="s">
        <v>263</v>
      </c>
      <c r="C766" s="9" t="s">
        <v>681</v>
      </c>
      <c r="D766" s="39">
        <v>41086</v>
      </c>
      <c r="E766">
        <v>28</v>
      </c>
      <c r="F766" t="s">
        <v>903</v>
      </c>
      <c r="G766" s="2"/>
      <c r="H766" s="6">
        <v>31</v>
      </c>
      <c r="I766" s="7">
        <v>0</v>
      </c>
      <c r="J766" s="6">
        <v>42</v>
      </c>
      <c r="K766" s="7">
        <v>0</v>
      </c>
      <c r="L766" s="6">
        <v>8</v>
      </c>
      <c r="M766" s="7">
        <v>-1</v>
      </c>
      <c r="N766" s="6">
        <v>-11</v>
      </c>
      <c r="O766" s="7">
        <v>0</v>
      </c>
      <c r="P766" s="3" t="s">
        <v>842</v>
      </c>
      <c r="U766" s="48"/>
      <c r="W766" s="6">
        <v>32</v>
      </c>
      <c r="X766" s="6">
        <v>52</v>
      </c>
      <c r="Y766" s="7">
        <f>W766-X766</f>
        <v>-20</v>
      </c>
      <c r="Z766" s="6">
        <v>26</v>
      </c>
      <c r="AA766" s="6">
        <v>39</v>
      </c>
      <c r="AB766" s="7">
        <f>Z766-AA766</f>
        <v>-13</v>
      </c>
      <c r="AC766" s="6">
        <v>14</v>
      </c>
      <c r="AD766" s="6">
        <v>59</v>
      </c>
      <c r="AE766" s="7">
        <f>AC766-AD766</f>
        <v>-45</v>
      </c>
      <c r="AF766" s="6"/>
      <c r="AG766" s="6"/>
      <c r="AH766" s="7"/>
      <c r="AI766" s="7"/>
      <c r="AJ766" s="7"/>
      <c r="AK766" s="7"/>
      <c r="AL766" s="4" t="s">
        <v>978</v>
      </c>
      <c r="AT766" s="7"/>
    </row>
    <row r="767" spans="2:53" x14ac:dyDescent="0.25">
      <c r="B767" t="s">
        <v>263</v>
      </c>
      <c r="C767" s="9" t="s">
        <v>602</v>
      </c>
      <c r="D767" s="39">
        <v>41087</v>
      </c>
      <c r="F767" t="s">
        <v>821</v>
      </c>
      <c r="G767" s="2" t="s">
        <v>196</v>
      </c>
      <c r="H767" s="6">
        <v>32</v>
      </c>
      <c r="I767" s="7">
        <v>1</v>
      </c>
      <c r="J767" s="6">
        <v>43</v>
      </c>
      <c r="K767" s="7">
        <v>-2</v>
      </c>
      <c r="L767" s="6">
        <v>10</v>
      </c>
      <c r="M767" s="7">
        <v>1</v>
      </c>
      <c r="N767" s="6">
        <v>-11</v>
      </c>
      <c r="O767" s="7">
        <v>3</v>
      </c>
      <c r="P767" t="s">
        <v>842</v>
      </c>
      <c r="R767" s="7">
        <v>7</v>
      </c>
      <c r="U767" s="48"/>
      <c r="W767" s="6"/>
      <c r="X767" s="6"/>
      <c r="Y767" s="7"/>
      <c r="Z767" s="6"/>
      <c r="AA767" s="6"/>
      <c r="AB767" s="7"/>
      <c r="AC767" s="6"/>
      <c r="AD767" s="6"/>
      <c r="AE767" s="7"/>
      <c r="AF767" s="6"/>
      <c r="AG767" s="6"/>
      <c r="AH767" s="7"/>
      <c r="AI767" s="7"/>
      <c r="AJ767" s="7"/>
      <c r="AK767" s="7"/>
      <c r="AR767" s="6">
        <v>24</v>
      </c>
      <c r="AS767" s="6">
        <v>62</v>
      </c>
      <c r="AT767" s="7">
        <f>AR767-AS767</f>
        <v>-38</v>
      </c>
      <c r="AU767" s="4" t="s">
        <v>871</v>
      </c>
    </row>
    <row r="768" spans="2:53" x14ac:dyDescent="0.25">
      <c r="B768" t="s">
        <v>263</v>
      </c>
      <c r="C768" s="9" t="s">
        <v>602</v>
      </c>
      <c r="D768" s="39">
        <v>41087</v>
      </c>
      <c r="F768" t="s">
        <v>678</v>
      </c>
      <c r="G768" s="2" t="s">
        <v>194</v>
      </c>
      <c r="H768" s="6"/>
      <c r="J768" s="6"/>
      <c r="L768" s="6"/>
      <c r="N768" s="6"/>
      <c r="P768" t="s">
        <v>842</v>
      </c>
      <c r="U768" s="48"/>
      <c r="W768" s="6"/>
      <c r="X768" s="6"/>
      <c r="Y768" s="7"/>
      <c r="Z768" s="6"/>
      <c r="AA768" s="6"/>
      <c r="AB768" s="7"/>
      <c r="AC768" s="6"/>
      <c r="AD768" s="6"/>
      <c r="AE768" s="7"/>
      <c r="AF768" s="6"/>
      <c r="AG768" s="6"/>
      <c r="AH768" s="7"/>
      <c r="AI768" s="7"/>
      <c r="AJ768" s="7"/>
      <c r="AK768" s="7"/>
      <c r="AR768" s="6"/>
      <c r="AS768" s="6"/>
      <c r="AT768" s="7"/>
      <c r="AW768">
        <v>31</v>
      </c>
      <c r="AX768">
        <v>38</v>
      </c>
      <c r="AY768">
        <v>17</v>
      </c>
      <c r="BA768" s="4" t="s">
        <v>992</v>
      </c>
    </row>
    <row r="769" spans="2:47" x14ac:dyDescent="0.25">
      <c r="B769" t="s">
        <v>263</v>
      </c>
      <c r="C769" s="9" t="s">
        <v>660</v>
      </c>
      <c r="D769" s="39">
        <v>41088</v>
      </c>
      <c r="E769">
        <v>1</v>
      </c>
      <c r="F769" t="s">
        <v>821</v>
      </c>
      <c r="G769" s="2" t="s">
        <v>192</v>
      </c>
      <c r="H769" s="6">
        <v>34</v>
      </c>
      <c r="I769" s="7">
        <v>2</v>
      </c>
      <c r="J769" s="6">
        <v>43</v>
      </c>
      <c r="K769" s="7">
        <v>0</v>
      </c>
      <c r="L769" s="6">
        <v>9</v>
      </c>
      <c r="M769" s="7">
        <v>-1</v>
      </c>
      <c r="N769" s="6">
        <v>-9</v>
      </c>
      <c r="O769" s="7">
        <v>2</v>
      </c>
      <c r="P769" t="s">
        <v>842</v>
      </c>
      <c r="R769" s="7">
        <v>6</v>
      </c>
      <c r="U769" s="48"/>
      <c r="W769" s="6">
        <v>35</v>
      </c>
      <c r="X769" s="6">
        <v>59</v>
      </c>
      <c r="Y769" s="7">
        <f>W769-X769</f>
        <v>-24</v>
      </c>
      <c r="Z769" s="6">
        <v>32</v>
      </c>
      <c r="AA769" s="6">
        <v>57</v>
      </c>
      <c r="AB769" s="7">
        <f>Z769-AA769</f>
        <v>-25</v>
      </c>
      <c r="AC769" s="6">
        <v>18</v>
      </c>
      <c r="AD769" s="6">
        <v>72</v>
      </c>
      <c r="AE769" s="7">
        <f>AC769-AD769</f>
        <v>-54</v>
      </c>
      <c r="AF769" s="6"/>
      <c r="AG769" s="6"/>
      <c r="AH769" s="7"/>
      <c r="AI769" s="7"/>
      <c r="AJ769" s="7"/>
      <c r="AK769" s="7"/>
      <c r="AL769" s="4" t="s">
        <v>930</v>
      </c>
      <c r="AR769" s="6">
        <v>23</v>
      </c>
      <c r="AS769" s="6">
        <v>63</v>
      </c>
      <c r="AT769" s="7">
        <f>AR769-AS769</f>
        <v>-40</v>
      </c>
      <c r="AU769" s="4" t="s">
        <v>871</v>
      </c>
    </row>
    <row r="770" spans="2:47" x14ac:dyDescent="0.25">
      <c r="B770" t="s">
        <v>263</v>
      </c>
      <c r="C770" s="9" t="s">
        <v>604</v>
      </c>
      <c r="D770" s="39">
        <v>41089</v>
      </c>
      <c r="E770">
        <v>3</v>
      </c>
      <c r="F770" t="s">
        <v>886</v>
      </c>
      <c r="G770" s="2" t="s">
        <v>96</v>
      </c>
      <c r="H770" s="6">
        <v>33</v>
      </c>
      <c r="I770" s="7">
        <v>-1</v>
      </c>
      <c r="J770" s="6">
        <v>42</v>
      </c>
      <c r="K770" s="7">
        <v>0</v>
      </c>
      <c r="L770" s="6">
        <v>13</v>
      </c>
      <c r="M770" s="7">
        <v>2</v>
      </c>
      <c r="N770" s="6">
        <v>-9</v>
      </c>
      <c r="O770" s="7">
        <v>-1</v>
      </c>
      <c r="P770" s="3" t="s">
        <v>639</v>
      </c>
      <c r="U770" s="48"/>
      <c r="W770" s="6"/>
      <c r="X770" s="6"/>
      <c r="Y770" s="7"/>
      <c r="Z770" s="6"/>
      <c r="AA770" s="6"/>
      <c r="AB770" s="7"/>
      <c r="AC770" s="6"/>
      <c r="AD770" s="6"/>
      <c r="AE770" s="7"/>
      <c r="AF770" s="6"/>
      <c r="AG770" s="6"/>
      <c r="AH770" s="7"/>
      <c r="AI770" s="7"/>
      <c r="AJ770" s="7"/>
      <c r="AK770" s="7"/>
      <c r="AR770" s="6"/>
      <c r="AS770" s="6"/>
      <c r="AT770" s="7"/>
    </row>
    <row r="771" spans="2:47" x14ac:dyDescent="0.25">
      <c r="B771" t="s">
        <v>265</v>
      </c>
      <c r="C771" s="9" t="s">
        <v>339</v>
      </c>
      <c r="D771" s="39">
        <v>41091</v>
      </c>
      <c r="F771" t="s">
        <v>821</v>
      </c>
      <c r="G771" s="2" t="s">
        <v>196</v>
      </c>
      <c r="H771" s="6">
        <v>34</v>
      </c>
      <c r="I771" s="7">
        <v>0</v>
      </c>
      <c r="J771" s="6">
        <v>44</v>
      </c>
      <c r="K771" s="7">
        <v>1</v>
      </c>
      <c r="L771" s="6">
        <v>8</v>
      </c>
      <c r="M771" s="7">
        <v>-1</v>
      </c>
      <c r="N771" s="6">
        <v>-10</v>
      </c>
      <c r="O771" s="7">
        <v>-1</v>
      </c>
      <c r="P771" t="s">
        <v>842</v>
      </c>
      <c r="R771" s="7">
        <v>8</v>
      </c>
      <c r="U771" s="48"/>
      <c r="W771" s="6"/>
      <c r="Z771" s="6"/>
      <c r="AC771" s="6"/>
      <c r="AE771" s="7"/>
      <c r="AF771" s="6"/>
      <c r="AG771" s="6"/>
      <c r="AH771" s="7"/>
      <c r="AI771" s="7"/>
      <c r="AJ771" s="7"/>
      <c r="AK771" s="7"/>
      <c r="AR771" s="6">
        <v>24</v>
      </c>
      <c r="AS771" s="6">
        <v>62</v>
      </c>
      <c r="AT771" s="7">
        <f>AR771-AS771</f>
        <v>-38</v>
      </c>
      <c r="AU771" s="4" t="s">
        <v>871</v>
      </c>
    </row>
    <row r="772" spans="2:47" x14ac:dyDescent="0.25">
      <c r="B772" t="s">
        <v>265</v>
      </c>
      <c r="C772" s="9" t="s">
        <v>571</v>
      </c>
      <c r="D772" s="39">
        <v>41092</v>
      </c>
      <c r="F772" t="s">
        <v>821</v>
      </c>
      <c r="G772" s="2" t="s">
        <v>196</v>
      </c>
      <c r="H772" s="6">
        <v>35</v>
      </c>
      <c r="I772" s="7">
        <v>1</v>
      </c>
      <c r="J772" s="6">
        <v>42</v>
      </c>
      <c r="K772" s="7">
        <v>-2</v>
      </c>
      <c r="L772" s="6">
        <v>10</v>
      </c>
      <c r="M772" s="7">
        <v>2</v>
      </c>
      <c r="N772" s="6">
        <v>-7</v>
      </c>
      <c r="O772" s="7">
        <v>3</v>
      </c>
      <c r="P772" t="s">
        <v>842</v>
      </c>
      <c r="R772" s="7">
        <v>7</v>
      </c>
      <c r="U772" s="48"/>
      <c r="W772" s="6"/>
      <c r="Z772" s="6"/>
      <c r="AC772" s="6"/>
      <c r="AE772" s="7"/>
      <c r="AF772" s="6"/>
      <c r="AG772" s="6"/>
      <c r="AH772" s="7"/>
      <c r="AI772" s="7"/>
      <c r="AJ772" s="7"/>
      <c r="AK772" s="7"/>
      <c r="AR772" s="6">
        <v>26</v>
      </c>
      <c r="AS772" s="6">
        <v>59</v>
      </c>
      <c r="AT772" s="7">
        <f>AR772-AS772</f>
        <v>-33</v>
      </c>
      <c r="AU772" s="4" t="s">
        <v>871</v>
      </c>
    </row>
    <row r="773" spans="2:47" x14ac:dyDescent="0.25">
      <c r="B773" t="s">
        <v>265</v>
      </c>
      <c r="C773" s="9" t="s">
        <v>589</v>
      </c>
      <c r="D773" s="39">
        <v>41093</v>
      </c>
      <c r="F773" t="s">
        <v>821</v>
      </c>
      <c r="G773" s="2" t="s">
        <v>196</v>
      </c>
      <c r="H773" s="6">
        <v>33</v>
      </c>
      <c r="I773" s="7">
        <v>-2</v>
      </c>
      <c r="J773" s="6">
        <v>44</v>
      </c>
      <c r="K773" s="7">
        <v>2</v>
      </c>
      <c r="L773" s="6">
        <v>8</v>
      </c>
      <c r="M773" s="7">
        <v>-2</v>
      </c>
      <c r="N773" s="6">
        <v>-11</v>
      </c>
      <c r="O773" s="7">
        <v>-4</v>
      </c>
      <c r="P773" t="s">
        <v>842</v>
      </c>
      <c r="R773" s="7">
        <v>7</v>
      </c>
      <c r="U773" s="48"/>
      <c r="AE773" s="7"/>
      <c r="AF773" s="6"/>
      <c r="AG773" s="6"/>
      <c r="AH773" s="7"/>
      <c r="AI773" s="7"/>
      <c r="AJ773" s="7"/>
      <c r="AK773" s="7"/>
      <c r="AR773" s="6">
        <v>22</v>
      </c>
      <c r="AS773" s="6">
        <v>61</v>
      </c>
      <c r="AT773" s="7">
        <f>AR773-AS773</f>
        <v>-39</v>
      </c>
      <c r="AU773" s="4" t="s">
        <v>871</v>
      </c>
    </row>
    <row r="774" spans="2:47" x14ac:dyDescent="0.25">
      <c r="B774" t="s">
        <v>265</v>
      </c>
      <c r="C774" s="9" t="s">
        <v>584</v>
      </c>
      <c r="D774" s="39">
        <v>41093</v>
      </c>
      <c r="E774">
        <v>12</v>
      </c>
      <c r="F774" t="s">
        <v>903</v>
      </c>
      <c r="G774" s="2"/>
      <c r="H774" s="6">
        <v>30</v>
      </c>
      <c r="I774" s="7">
        <v>-1</v>
      </c>
      <c r="J774" s="6">
        <v>40</v>
      </c>
      <c r="K774" s="7">
        <v>-2</v>
      </c>
      <c r="L774" s="6">
        <v>9</v>
      </c>
      <c r="M774" s="7">
        <v>1</v>
      </c>
      <c r="N774" s="6">
        <v>-10</v>
      </c>
      <c r="O774" s="7">
        <v>1</v>
      </c>
      <c r="P774" s="3" t="s">
        <v>842</v>
      </c>
      <c r="U774" s="48"/>
      <c r="W774" s="6">
        <v>29</v>
      </c>
      <c r="X774" s="6">
        <v>54</v>
      </c>
      <c r="Y774" s="7">
        <f>W774-X774</f>
        <v>-25</v>
      </c>
      <c r="Z774" s="6">
        <v>25</v>
      </c>
      <c r="AA774" s="6">
        <v>40</v>
      </c>
      <c r="AB774" s="7">
        <f>Z774-AA774</f>
        <v>-15</v>
      </c>
      <c r="AC774" s="6">
        <v>14</v>
      </c>
      <c r="AD774" s="6">
        <v>58</v>
      </c>
      <c r="AE774" s="7">
        <f>AC774-AD774</f>
        <v>-44</v>
      </c>
      <c r="AF774" s="6"/>
      <c r="AG774" s="6"/>
      <c r="AH774" s="7"/>
      <c r="AI774" s="7"/>
      <c r="AJ774" s="7"/>
      <c r="AK774" s="7"/>
      <c r="AL774" s="4" t="s">
        <v>978</v>
      </c>
      <c r="AR774" s="6"/>
      <c r="AS774" s="6"/>
      <c r="AT774" s="7"/>
    </row>
    <row r="775" spans="2:47" x14ac:dyDescent="0.25">
      <c r="B775" t="s">
        <v>265</v>
      </c>
      <c r="C775" s="9" t="s">
        <v>694</v>
      </c>
      <c r="D775" s="39">
        <v>41094</v>
      </c>
      <c r="F775" t="s">
        <v>821</v>
      </c>
      <c r="G775" s="2" t="s">
        <v>196</v>
      </c>
      <c r="H775" s="6">
        <v>35</v>
      </c>
      <c r="I775" s="7">
        <v>2</v>
      </c>
      <c r="J775" s="6">
        <v>43</v>
      </c>
      <c r="K775" s="7">
        <v>-1</v>
      </c>
      <c r="L775" s="6">
        <v>8</v>
      </c>
      <c r="M775" s="7">
        <v>0</v>
      </c>
      <c r="N775" s="6">
        <v>-8</v>
      </c>
      <c r="O775" s="7">
        <v>3</v>
      </c>
      <c r="P775" t="s">
        <v>842</v>
      </c>
      <c r="R775" s="7">
        <v>8</v>
      </c>
      <c r="U775" s="48"/>
      <c r="AE775" s="7"/>
      <c r="AF775" s="6"/>
      <c r="AG775" s="6"/>
      <c r="AH775" s="7"/>
      <c r="AI775" s="7"/>
      <c r="AJ775" s="7"/>
      <c r="AK775" s="7"/>
      <c r="AR775" s="6">
        <v>27</v>
      </c>
      <c r="AS775" s="6">
        <v>60</v>
      </c>
      <c r="AT775" s="7">
        <f t="shared" ref="AT775:AT781" si="45">AR775-AS775</f>
        <v>-33</v>
      </c>
      <c r="AU775" s="4" t="s">
        <v>871</v>
      </c>
    </row>
    <row r="776" spans="2:47" x14ac:dyDescent="0.25">
      <c r="B776" t="s">
        <v>265</v>
      </c>
      <c r="C776" s="9" t="s">
        <v>572</v>
      </c>
      <c r="D776" s="39">
        <v>41095</v>
      </c>
      <c r="E776">
        <v>8</v>
      </c>
      <c r="F776" t="s">
        <v>821</v>
      </c>
      <c r="G776" s="2" t="s">
        <v>192</v>
      </c>
      <c r="H776" s="6">
        <v>32</v>
      </c>
      <c r="I776" s="7">
        <v>-3</v>
      </c>
      <c r="J776" s="6">
        <v>43</v>
      </c>
      <c r="K776" s="7">
        <v>0</v>
      </c>
      <c r="L776" s="6">
        <v>8</v>
      </c>
      <c r="M776" s="7">
        <v>0</v>
      </c>
      <c r="N776" s="6">
        <v>-11</v>
      </c>
      <c r="O776" s="7">
        <v>-3</v>
      </c>
      <c r="P776" t="s">
        <v>842</v>
      </c>
      <c r="R776" s="7">
        <v>8</v>
      </c>
      <c r="U776" s="48"/>
      <c r="W776" s="6">
        <v>34</v>
      </c>
      <c r="X776" s="6">
        <v>61</v>
      </c>
      <c r="Y776" s="7">
        <f>W776-X776</f>
        <v>-27</v>
      </c>
      <c r="Z776" s="6">
        <v>32</v>
      </c>
      <c r="AA776" s="6">
        <v>56</v>
      </c>
      <c r="AB776" s="7">
        <f>Z776-AA776</f>
        <v>-24</v>
      </c>
      <c r="AC776" s="6">
        <v>18</v>
      </c>
      <c r="AD776" s="6">
        <v>73</v>
      </c>
      <c r="AE776" s="7">
        <f>AC776-AD776</f>
        <v>-55</v>
      </c>
      <c r="AF776" s="6"/>
      <c r="AG776" s="6"/>
      <c r="AH776" s="7"/>
      <c r="AI776" s="7"/>
      <c r="AJ776" s="7"/>
      <c r="AK776" s="7"/>
      <c r="AL776" s="4" t="s">
        <v>930</v>
      </c>
      <c r="AR776" s="6">
        <v>24</v>
      </c>
      <c r="AS776" s="6">
        <v>61</v>
      </c>
      <c r="AT776" s="7">
        <f t="shared" si="45"/>
        <v>-37</v>
      </c>
      <c r="AU776" s="4" t="s">
        <v>871</v>
      </c>
    </row>
    <row r="777" spans="2:47" x14ac:dyDescent="0.25">
      <c r="B777" t="s">
        <v>265</v>
      </c>
      <c r="C777" s="9" t="s">
        <v>419</v>
      </c>
      <c r="D777" s="39">
        <v>41098</v>
      </c>
      <c r="F777" t="s">
        <v>821</v>
      </c>
      <c r="G777" s="2" t="s">
        <v>196</v>
      </c>
      <c r="H777" s="6">
        <v>35</v>
      </c>
      <c r="I777" s="7">
        <v>3</v>
      </c>
      <c r="J777" s="6">
        <v>44</v>
      </c>
      <c r="K777" s="7">
        <v>1</v>
      </c>
      <c r="L777" s="6">
        <v>7</v>
      </c>
      <c r="M777" s="7">
        <v>-1</v>
      </c>
      <c r="N777" s="6">
        <v>-9</v>
      </c>
      <c r="O777" s="7">
        <v>2</v>
      </c>
      <c r="P777" t="s">
        <v>842</v>
      </c>
      <c r="R777" s="7">
        <v>6</v>
      </c>
      <c r="U777" s="48"/>
      <c r="W777" s="6"/>
      <c r="Z777" s="6"/>
      <c r="AC777" s="6"/>
      <c r="AE777" s="7"/>
      <c r="AF777" s="6"/>
      <c r="AG777" s="6"/>
      <c r="AH777" s="7"/>
      <c r="AI777" s="7"/>
      <c r="AJ777" s="7"/>
      <c r="AK777" s="7"/>
      <c r="AR777" s="6">
        <v>24</v>
      </c>
      <c r="AS777" s="6">
        <v>59</v>
      </c>
      <c r="AT777" s="7">
        <f t="shared" si="45"/>
        <v>-35</v>
      </c>
      <c r="AU777" s="4" t="s">
        <v>871</v>
      </c>
    </row>
    <row r="778" spans="2:47" x14ac:dyDescent="0.25">
      <c r="B778" t="s">
        <v>265</v>
      </c>
      <c r="C778" s="9" t="s">
        <v>669</v>
      </c>
      <c r="D778" s="39">
        <v>41099</v>
      </c>
      <c r="F778" t="s">
        <v>821</v>
      </c>
      <c r="G778" s="2" t="s">
        <v>196</v>
      </c>
      <c r="H778" s="6">
        <v>33</v>
      </c>
      <c r="I778" s="7">
        <v>-2</v>
      </c>
      <c r="J778" s="6">
        <v>43</v>
      </c>
      <c r="K778" s="7">
        <v>-1</v>
      </c>
      <c r="L778" s="6">
        <v>11</v>
      </c>
      <c r="M778" s="7">
        <v>4</v>
      </c>
      <c r="N778" s="6">
        <v>-10</v>
      </c>
      <c r="O778" s="7">
        <v>-1</v>
      </c>
      <c r="P778" t="s">
        <v>842</v>
      </c>
      <c r="R778" s="7">
        <v>6</v>
      </c>
      <c r="U778" s="48"/>
      <c r="W778" s="6"/>
      <c r="Z778" s="6"/>
      <c r="AC778" s="6"/>
      <c r="AE778" s="7"/>
      <c r="AF778" s="6"/>
      <c r="AG778" s="6"/>
      <c r="AH778" s="7"/>
      <c r="AI778" s="7"/>
      <c r="AJ778" s="7"/>
      <c r="AK778" s="7"/>
      <c r="AR778" s="6">
        <v>26</v>
      </c>
      <c r="AS778" s="6">
        <v>59</v>
      </c>
      <c r="AT778" s="7">
        <f t="shared" si="45"/>
        <v>-33</v>
      </c>
      <c r="AU778" s="4" t="s">
        <v>871</v>
      </c>
    </row>
    <row r="779" spans="2:47" x14ac:dyDescent="0.25">
      <c r="B779" t="s">
        <v>265</v>
      </c>
      <c r="C779" s="9" t="s">
        <v>337</v>
      </c>
      <c r="D779" s="39">
        <v>41100</v>
      </c>
      <c r="F779" t="s">
        <v>821</v>
      </c>
      <c r="G779" s="2" t="s">
        <v>196</v>
      </c>
      <c r="H779" s="6">
        <v>35</v>
      </c>
      <c r="I779" s="7">
        <v>2</v>
      </c>
      <c r="J779" s="6">
        <v>42</v>
      </c>
      <c r="K779" s="7">
        <v>-1</v>
      </c>
      <c r="L779" s="6">
        <v>9</v>
      </c>
      <c r="M779" s="7">
        <v>-2</v>
      </c>
      <c r="N779" s="6">
        <v>-7</v>
      </c>
      <c r="O779" s="7">
        <v>3</v>
      </c>
      <c r="P779" t="s">
        <v>842</v>
      </c>
      <c r="R779" s="7">
        <v>8</v>
      </c>
      <c r="U779" s="48"/>
      <c r="W779" s="6"/>
      <c r="Z779" s="6"/>
      <c r="AC779" s="6"/>
      <c r="AE779" s="7"/>
      <c r="AF779" s="6"/>
      <c r="AG779" s="6"/>
      <c r="AH779" s="7"/>
      <c r="AI779" s="7"/>
      <c r="AJ779" s="7"/>
      <c r="AK779" s="7"/>
      <c r="AM779" s="9" t="s">
        <v>989</v>
      </c>
      <c r="AN779" s="9" t="s">
        <v>698</v>
      </c>
      <c r="AO779" s="9" t="s">
        <v>636</v>
      </c>
      <c r="AR779" s="6">
        <v>24</v>
      </c>
      <c r="AS779" s="6">
        <v>59</v>
      </c>
      <c r="AT779" s="7">
        <f t="shared" si="45"/>
        <v>-35</v>
      </c>
      <c r="AU779" s="4" t="s">
        <v>871</v>
      </c>
    </row>
    <row r="780" spans="2:47" x14ac:dyDescent="0.25">
      <c r="B780" t="s">
        <v>265</v>
      </c>
      <c r="C780" s="9" t="s">
        <v>562</v>
      </c>
      <c r="D780" s="39">
        <v>41101</v>
      </c>
      <c r="F780" t="s">
        <v>821</v>
      </c>
      <c r="G780" s="2" t="s">
        <v>196</v>
      </c>
      <c r="H780" s="6">
        <v>34</v>
      </c>
      <c r="I780" s="7">
        <v>-1</v>
      </c>
      <c r="J780" s="6">
        <v>42</v>
      </c>
      <c r="K780" s="7">
        <v>0</v>
      </c>
      <c r="L780" s="6">
        <v>9</v>
      </c>
      <c r="M780" s="7">
        <v>0</v>
      </c>
      <c r="N780" s="6">
        <v>-8</v>
      </c>
      <c r="O780" s="7">
        <v>-1</v>
      </c>
      <c r="P780" t="s">
        <v>842</v>
      </c>
      <c r="R780" s="7">
        <v>7</v>
      </c>
      <c r="U780" s="48"/>
      <c r="W780" s="6"/>
      <c r="AC780" s="6"/>
      <c r="AE780" s="7"/>
      <c r="AF780" s="6"/>
      <c r="AG780" s="6"/>
      <c r="AH780" s="7"/>
      <c r="AI780" s="7"/>
      <c r="AJ780" s="7"/>
      <c r="AK780" s="7"/>
      <c r="AR780" s="6">
        <v>23</v>
      </c>
      <c r="AS780" s="6">
        <v>61</v>
      </c>
      <c r="AT780" s="7">
        <f t="shared" si="45"/>
        <v>-38</v>
      </c>
      <c r="AU780" s="4" t="s">
        <v>871</v>
      </c>
    </row>
    <row r="781" spans="2:47" x14ac:dyDescent="0.25">
      <c r="B781" t="s">
        <v>265</v>
      </c>
      <c r="C781" s="9" t="s">
        <v>340</v>
      </c>
      <c r="D781" s="39">
        <v>41102</v>
      </c>
      <c r="E781">
        <v>15</v>
      </c>
      <c r="F781" t="s">
        <v>821</v>
      </c>
      <c r="G781" s="2" t="s">
        <v>192</v>
      </c>
      <c r="H781" s="6">
        <v>34</v>
      </c>
      <c r="I781" s="7">
        <v>0</v>
      </c>
      <c r="J781" s="6">
        <v>43</v>
      </c>
      <c r="K781" s="7">
        <v>1</v>
      </c>
      <c r="L781" s="6">
        <v>9</v>
      </c>
      <c r="M781" s="7">
        <v>0</v>
      </c>
      <c r="N781" s="6">
        <v>-9</v>
      </c>
      <c r="O781" s="7">
        <v>-1</v>
      </c>
      <c r="P781" t="s">
        <v>842</v>
      </c>
      <c r="R781" s="7">
        <v>7</v>
      </c>
      <c r="U781" s="48"/>
      <c r="W781" s="6">
        <v>35</v>
      </c>
      <c r="X781" s="6">
        <v>60</v>
      </c>
      <c r="Y781" s="7">
        <f>W781-X781</f>
        <v>-25</v>
      </c>
      <c r="Z781" s="6">
        <v>34</v>
      </c>
      <c r="AA781" s="6">
        <v>55</v>
      </c>
      <c r="AB781" s="7">
        <f>Z781-AA781</f>
        <v>-21</v>
      </c>
      <c r="AC781" s="6">
        <v>16</v>
      </c>
      <c r="AD781" s="6">
        <v>75</v>
      </c>
      <c r="AE781" s="7">
        <f>AC781-AD781</f>
        <v>-59</v>
      </c>
      <c r="AF781" s="6"/>
      <c r="AG781" s="6"/>
      <c r="AH781" s="7"/>
      <c r="AI781" s="7"/>
      <c r="AJ781" s="7"/>
      <c r="AK781" s="7"/>
      <c r="AL781" s="4" t="s">
        <v>930</v>
      </c>
      <c r="AR781" s="6">
        <v>23</v>
      </c>
      <c r="AS781" s="6">
        <v>62</v>
      </c>
      <c r="AT781" s="7">
        <f t="shared" si="45"/>
        <v>-39</v>
      </c>
      <c r="AU781" s="4" t="s">
        <v>871</v>
      </c>
    </row>
    <row r="782" spans="2:47" x14ac:dyDescent="0.25">
      <c r="B782" t="s">
        <v>265</v>
      </c>
      <c r="C782" s="9" t="s">
        <v>441</v>
      </c>
      <c r="D782" s="39">
        <v>41103</v>
      </c>
      <c r="E782">
        <v>17</v>
      </c>
      <c r="F782" t="s">
        <v>830</v>
      </c>
      <c r="G782" s="2" t="s">
        <v>224</v>
      </c>
      <c r="H782" s="6">
        <v>34</v>
      </c>
      <c r="I782" s="7">
        <v>1</v>
      </c>
      <c r="J782" s="6">
        <v>40</v>
      </c>
      <c r="K782" s="7">
        <v>-2</v>
      </c>
      <c r="L782" s="6">
        <v>12</v>
      </c>
      <c r="M782" s="7">
        <v>1</v>
      </c>
      <c r="N782" s="6">
        <v>-6</v>
      </c>
      <c r="O782" s="7">
        <v>3</v>
      </c>
      <c r="P782" t="s">
        <v>639</v>
      </c>
      <c r="U782" s="48"/>
      <c r="W782" s="6"/>
      <c r="AC782" s="6"/>
      <c r="AE782" s="7"/>
      <c r="AF782" s="6"/>
      <c r="AG782" s="6"/>
      <c r="AH782" s="7"/>
      <c r="AI782" s="7"/>
      <c r="AJ782" s="7"/>
      <c r="AK782" s="7"/>
      <c r="AR782" s="6"/>
      <c r="AS782" s="6"/>
      <c r="AT782" s="7"/>
    </row>
    <row r="783" spans="2:47" x14ac:dyDescent="0.25">
      <c r="B783" t="s">
        <v>265</v>
      </c>
      <c r="C783" s="9" t="s">
        <v>514</v>
      </c>
      <c r="D783" s="39">
        <v>41104</v>
      </c>
      <c r="E783">
        <v>18</v>
      </c>
      <c r="F783" t="s">
        <v>577</v>
      </c>
      <c r="G783" s="2" t="s">
        <v>60</v>
      </c>
      <c r="H783" s="6">
        <v>31</v>
      </c>
      <c r="I783" s="7">
        <v>0</v>
      </c>
      <c r="J783" s="6">
        <v>44</v>
      </c>
      <c r="K783" s="7">
        <v>4</v>
      </c>
      <c r="L783" s="6">
        <v>12</v>
      </c>
      <c r="M783" s="7">
        <v>2</v>
      </c>
      <c r="N783" s="6">
        <v>-13</v>
      </c>
      <c r="O783" s="7">
        <v>-4</v>
      </c>
      <c r="P783" t="s">
        <v>639</v>
      </c>
      <c r="Q783" t="s">
        <v>840</v>
      </c>
      <c r="U783" s="48"/>
      <c r="W783" s="6">
        <v>33</v>
      </c>
      <c r="X783" s="6">
        <v>60</v>
      </c>
      <c r="Y783" s="7">
        <f>W783-X783</f>
        <v>-27</v>
      </c>
      <c r="Z783" s="6">
        <v>33</v>
      </c>
      <c r="AA783" s="6">
        <v>51</v>
      </c>
      <c r="AB783" s="7">
        <f>Z783-AA783</f>
        <v>-18</v>
      </c>
      <c r="AC783" s="6">
        <v>26</v>
      </c>
      <c r="AD783" s="6">
        <v>64</v>
      </c>
      <c r="AE783" s="7">
        <f>AC783-AD783</f>
        <v>-38</v>
      </c>
      <c r="AF783" s="6"/>
      <c r="AG783" s="6"/>
      <c r="AH783" s="7"/>
      <c r="AI783" s="7"/>
      <c r="AJ783" s="7"/>
      <c r="AK783" s="7"/>
      <c r="AL783" s="4" t="s">
        <v>936</v>
      </c>
      <c r="AR783" s="6">
        <v>26</v>
      </c>
      <c r="AS783" s="6">
        <v>68</v>
      </c>
      <c r="AT783" s="7">
        <f t="shared" ref="AT783:AT789" si="46">AR783-AS783</f>
        <v>-42</v>
      </c>
      <c r="AU783" s="4" t="s">
        <v>937</v>
      </c>
    </row>
    <row r="784" spans="2:47" x14ac:dyDescent="0.25">
      <c r="B784" t="s">
        <v>265</v>
      </c>
      <c r="C784" s="9" t="s">
        <v>624</v>
      </c>
      <c r="D784" s="39">
        <v>41105</v>
      </c>
      <c r="F784" t="s">
        <v>821</v>
      </c>
      <c r="G784" s="2" t="s">
        <v>196</v>
      </c>
      <c r="H784" s="6">
        <v>33</v>
      </c>
      <c r="I784" s="7">
        <v>-1</v>
      </c>
      <c r="J784" s="6">
        <v>44</v>
      </c>
      <c r="K784" s="7">
        <v>1</v>
      </c>
      <c r="L784" s="6">
        <v>9</v>
      </c>
      <c r="M784" s="7">
        <v>0</v>
      </c>
      <c r="N784" s="6">
        <v>-11</v>
      </c>
      <c r="O784" s="7">
        <v>-2</v>
      </c>
      <c r="P784" t="s">
        <v>842</v>
      </c>
      <c r="R784" s="7">
        <v>8</v>
      </c>
      <c r="U784" s="48"/>
      <c r="AE784" s="7"/>
      <c r="AF784" s="6"/>
      <c r="AG784" s="6"/>
      <c r="AH784" s="7"/>
      <c r="AI784" s="7"/>
      <c r="AJ784" s="7"/>
      <c r="AK784" s="7"/>
      <c r="AR784" s="6">
        <v>22</v>
      </c>
      <c r="AS784" s="6">
        <v>64</v>
      </c>
      <c r="AT784" s="7">
        <f t="shared" si="46"/>
        <v>-42</v>
      </c>
      <c r="AU784" s="4" t="s">
        <v>871</v>
      </c>
    </row>
    <row r="785" spans="2:47" x14ac:dyDescent="0.25">
      <c r="B785" t="s">
        <v>265</v>
      </c>
      <c r="C785" s="9" t="s">
        <v>640</v>
      </c>
      <c r="D785" s="39">
        <v>41106</v>
      </c>
      <c r="F785" t="s">
        <v>821</v>
      </c>
      <c r="G785" s="2" t="s">
        <v>196</v>
      </c>
      <c r="H785" s="6">
        <v>34</v>
      </c>
      <c r="I785" s="7">
        <v>1</v>
      </c>
      <c r="J785" s="6">
        <v>43</v>
      </c>
      <c r="K785" s="7">
        <v>-1</v>
      </c>
      <c r="L785" s="6">
        <v>8</v>
      </c>
      <c r="M785" s="7">
        <v>-1</v>
      </c>
      <c r="N785" s="6">
        <v>-9</v>
      </c>
      <c r="O785" s="7">
        <v>2</v>
      </c>
      <c r="P785" t="s">
        <v>842</v>
      </c>
      <c r="R785" s="7">
        <v>7</v>
      </c>
      <c r="U785" s="48"/>
      <c r="AE785" s="7"/>
      <c r="AF785" s="6"/>
      <c r="AG785" s="6"/>
      <c r="AH785" s="7"/>
      <c r="AI785" s="7"/>
      <c r="AJ785" s="7"/>
      <c r="AK785" s="7"/>
      <c r="AR785" s="6">
        <v>24</v>
      </c>
      <c r="AS785" s="6">
        <v>60</v>
      </c>
      <c r="AT785" s="7">
        <f t="shared" si="46"/>
        <v>-36</v>
      </c>
      <c r="AU785" s="4" t="s">
        <v>871</v>
      </c>
    </row>
    <row r="786" spans="2:47" x14ac:dyDescent="0.25">
      <c r="B786" t="s">
        <v>265</v>
      </c>
      <c r="C786" s="9" t="s">
        <v>596</v>
      </c>
      <c r="D786" s="39">
        <v>41107</v>
      </c>
      <c r="F786" t="s">
        <v>821</v>
      </c>
      <c r="G786" s="2" t="s">
        <v>196</v>
      </c>
      <c r="H786" s="6">
        <v>33</v>
      </c>
      <c r="I786" s="7">
        <v>-1</v>
      </c>
      <c r="J786" s="6">
        <v>43</v>
      </c>
      <c r="K786" s="7">
        <v>0</v>
      </c>
      <c r="L786" s="6">
        <v>8</v>
      </c>
      <c r="M786" s="7">
        <v>0</v>
      </c>
      <c r="N786" s="6">
        <v>-10</v>
      </c>
      <c r="O786" s="7">
        <v>-1</v>
      </c>
      <c r="P786" t="s">
        <v>842</v>
      </c>
      <c r="R786" s="7">
        <v>7</v>
      </c>
      <c r="U786" s="48"/>
      <c r="AE786" s="7"/>
      <c r="AF786" s="6"/>
      <c r="AG786" s="6"/>
      <c r="AH786" s="7"/>
      <c r="AI786" s="7"/>
      <c r="AJ786" s="7"/>
      <c r="AK786" s="7"/>
      <c r="AR786" s="6">
        <v>26</v>
      </c>
      <c r="AS786" s="6">
        <v>61</v>
      </c>
      <c r="AT786" s="7">
        <f t="shared" si="46"/>
        <v>-35</v>
      </c>
      <c r="AU786" s="4" t="s">
        <v>871</v>
      </c>
    </row>
    <row r="787" spans="2:47" x14ac:dyDescent="0.25">
      <c r="B787" t="s">
        <v>265</v>
      </c>
      <c r="C787" s="9" t="s">
        <v>564</v>
      </c>
      <c r="D787" s="39">
        <v>41108</v>
      </c>
      <c r="F787" t="s">
        <v>821</v>
      </c>
      <c r="G787" s="2" t="s">
        <v>196</v>
      </c>
      <c r="H787" s="6">
        <v>34</v>
      </c>
      <c r="I787" s="7">
        <v>1</v>
      </c>
      <c r="J787" s="6">
        <v>42</v>
      </c>
      <c r="K787" s="7">
        <v>-1</v>
      </c>
      <c r="L787" s="6">
        <v>9</v>
      </c>
      <c r="M787" s="7">
        <v>1</v>
      </c>
      <c r="N787" s="6">
        <v>-8</v>
      </c>
      <c r="O787" s="7">
        <v>2</v>
      </c>
      <c r="P787" t="s">
        <v>842</v>
      </c>
      <c r="R787" s="7">
        <v>7</v>
      </c>
      <c r="U787" s="48"/>
      <c r="AE787" s="7"/>
      <c r="AF787" s="6"/>
      <c r="AG787" s="6"/>
      <c r="AH787" s="7"/>
      <c r="AI787" s="7"/>
      <c r="AJ787" s="7"/>
      <c r="AK787" s="7"/>
      <c r="AR787" s="6">
        <v>25</v>
      </c>
      <c r="AS787" s="6">
        <v>59</v>
      </c>
      <c r="AT787" s="7">
        <f t="shared" si="46"/>
        <v>-34</v>
      </c>
      <c r="AU787" s="4" t="s">
        <v>871</v>
      </c>
    </row>
    <row r="788" spans="2:47" x14ac:dyDescent="0.25">
      <c r="B788" t="s">
        <v>265</v>
      </c>
      <c r="C788" s="9" t="s">
        <v>564</v>
      </c>
      <c r="D788" s="39">
        <v>41108</v>
      </c>
      <c r="E788">
        <v>22</v>
      </c>
      <c r="F788" t="s">
        <v>886</v>
      </c>
      <c r="G788" s="2" t="s">
        <v>984</v>
      </c>
      <c r="H788" s="6">
        <v>32</v>
      </c>
      <c r="I788" s="7">
        <v>0</v>
      </c>
      <c r="J788" s="6">
        <v>42</v>
      </c>
      <c r="K788" s="7">
        <v>0</v>
      </c>
      <c r="L788" s="6">
        <v>10</v>
      </c>
      <c r="M788" s="7">
        <v>1</v>
      </c>
      <c r="N788" s="6">
        <v>-10</v>
      </c>
      <c r="O788" s="7">
        <v>0</v>
      </c>
      <c r="P788" s="3" t="s">
        <v>842</v>
      </c>
      <c r="U788" s="48"/>
      <c r="W788" s="6">
        <v>27</v>
      </c>
      <c r="X788" s="6">
        <v>54</v>
      </c>
      <c r="Y788" s="7">
        <f>W788-X788</f>
        <v>-27</v>
      </c>
      <c r="Z788" s="6">
        <v>25</v>
      </c>
      <c r="AA788" s="6">
        <v>42</v>
      </c>
      <c r="AB788" s="7">
        <f>Z788-AA788</f>
        <v>-17</v>
      </c>
      <c r="AC788" s="6">
        <v>17</v>
      </c>
      <c r="AD788" s="6">
        <v>59</v>
      </c>
      <c r="AE788" s="7">
        <f>AC788-AD788</f>
        <v>-42</v>
      </c>
      <c r="AF788" s="6"/>
      <c r="AG788" s="6"/>
      <c r="AH788" s="7"/>
      <c r="AI788" s="7"/>
      <c r="AJ788" s="7"/>
      <c r="AK788" s="7"/>
      <c r="AL788" s="4" t="s">
        <v>952</v>
      </c>
      <c r="AR788" s="6"/>
      <c r="AS788" s="6"/>
      <c r="AT788" s="7"/>
    </row>
    <row r="789" spans="2:47" x14ac:dyDescent="0.25">
      <c r="B789" t="s">
        <v>265</v>
      </c>
      <c r="C789" s="9" t="s">
        <v>641</v>
      </c>
      <c r="D789" s="39">
        <v>41109</v>
      </c>
      <c r="E789">
        <v>22</v>
      </c>
      <c r="F789" t="s">
        <v>821</v>
      </c>
      <c r="G789" s="2" t="s">
        <v>192</v>
      </c>
      <c r="H789" s="6">
        <v>34</v>
      </c>
      <c r="I789" s="7">
        <v>0</v>
      </c>
      <c r="J789" s="6">
        <v>43</v>
      </c>
      <c r="K789" s="7">
        <v>1</v>
      </c>
      <c r="L789" s="6">
        <v>11</v>
      </c>
      <c r="M789" s="7">
        <v>2</v>
      </c>
      <c r="N789" s="6">
        <v>-9</v>
      </c>
      <c r="O789" s="7">
        <v>-1</v>
      </c>
      <c r="P789" t="s">
        <v>842</v>
      </c>
      <c r="R789" s="7">
        <v>7</v>
      </c>
      <c r="U789" s="48"/>
      <c r="W789" s="6">
        <v>36</v>
      </c>
      <c r="X789" s="6">
        <v>59</v>
      </c>
      <c r="Y789" s="7">
        <f>W789-X789</f>
        <v>-23</v>
      </c>
      <c r="Z789" s="6">
        <v>34</v>
      </c>
      <c r="AA789" s="6">
        <v>54</v>
      </c>
      <c r="AB789" s="7">
        <f>Z789-AA789</f>
        <v>-20</v>
      </c>
      <c r="AC789" s="6">
        <v>19</v>
      </c>
      <c r="AD789" s="6">
        <v>72</v>
      </c>
      <c r="AE789" s="7">
        <f>AC789-AD789</f>
        <v>-53</v>
      </c>
      <c r="AF789" s="6"/>
      <c r="AG789" s="6"/>
      <c r="AH789" s="7"/>
      <c r="AI789" s="7"/>
      <c r="AJ789" s="7"/>
      <c r="AK789" s="7"/>
      <c r="AL789" s="4" t="s">
        <v>930</v>
      </c>
      <c r="AR789" s="6">
        <v>26</v>
      </c>
      <c r="AS789" s="6">
        <v>59</v>
      </c>
      <c r="AT789" s="7">
        <f t="shared" si="46"/>
        <v>-33</v>
      </c>
      <c r="AU789" s="4" t="s">
        <v>871</v>
      </c>
    </row>
    <row r="790" spans="2:47" x14ac:dyDescent="0.25">
      <c r="B790" t="s">
        <v>265</v>
      </c>
      <c r="C790" s="9" t="s">
        <v>427</v>
      </c>
      <c r="D790" s="39">
        <v>41110</v>
      </c>
      <c r="E790">
        <v>24</v>
      </c>
      <c r="F790" t="s">
        <v>678</v>
      </c>
      <c r="G790" s="2" t="s">
        <v>82</v>
      </c>
      <c r="H790" s="6">
        <v>34</v>
      </c>
      <c r="I790" s="7">
        <v>0</v>
      </c>
      <c r="J790" s="6">
        <v>39</v>
      </c>
      <c r="K790" s="7">
        <v>0</v>
      </c>
      <c r="L790" s="6">
        <v>14</v>
      </c>
      <c r="M790" s="7">
        <v>0</v>
      </c>
      <c r="N790" s="6">
        <v>-5</v>
      </c>
      <c r="O790" s="7">
        <v>0</v>
      </c>
      <c r="P790" t="s">
        <v>639</v>
      </c>
      <c r="U790" s="48"/>
      <c r="AE790" s="7"/>
      <c r="AF790" s="6"/>
      <c r="AG790" s="6"/>
      <c r="AH790" s="7"/>
      <c r="AI790" s="7"/>
      <c r="AJ790" s="7"/>
      <c r="AK790" s="7"/>
      <c r="AR790" s="6"/>
      <c r="AS790" s="6"/>
      <c r="AT790" s="7"/>
    </row>
    <row r="791" spans="2:47" x14ac:dyDescent="0.25">
      <c r="B791" t="s">
        <v>265</v>
      </c>
      <c r="C791" s="9" t="s">
        <v>675</v>
      </c>
      <c r="D791" s="39">
        <v>41112</v>
      </c>
      <c r="F791" t="s">
        <v>821</v>
      </c>
      <c r="G791" s="2" t="s">
        <v>196</v>
      </c>
      <c r="H791" s="6">
        <v>33</v>
      </c>
      <c r="I791" s="7">
        <v>-1</v>
      </c>
      <c r="J791" s="6">
        <v>43</v>
      </c>
      <c r="K791" s="7">
        <v>0</v>
      </c>
      <c r="L791" s="6">
        <v>9</v>
      </c>
      <c r="M791" s="7">
        <v>-2</v>
      </c>
      <c r="N791" s="6">
        <v>-10</v>
      </c>
      <c r="O791" s="7">
        <v>-1</v>
      </c>
      <c r="P791" t="s">
        <v>842</v>
      </c>
      <c r="R791" s="7">
        <v>8</v>
      </c>
      <c r="U791" s="48"/>
      <c r="AE791" s="7"/>
      <c r="AF791" s="6"/>
      <c r="AG791" s="6"/>
      <c r="AH791" s="7"/>
      <c r="AI791" s="7"/>
      <c r="AJ791" s="7"/>
      <c r="AK791" s="7"/>
      <c r="AR791" s="6">
        <v>24</v>
      </c>
      <c r="AS791" s="6">
        <v>59</v>
      </c>
      <c r="AT791" s="7">
        <f>AR791-AS791</f>
        <v>-35</v>
      </c>
      <c r="AU791" s="4" t="s">
        <v>871</v>
      </c>
    </row>
    <row r="792" spans="2:47" x14ac:dyDescent="0.25">
      <c r="B792" t="s">
        <v>265</v>
      </c>
      <c r="C792" s="9" t="s">
        <v>625</v>
      </c>
      <c r="D792" s="39">
        <v>41113</v>
      </c>
      <c r="F792" t="s">
        <v>821</v>
      </c>
      <c r="G792" s="2" t="s">
        <v>196</v>
      </c>
      <c r="H792" s="6">
        <v>33</v>
      </c>
      <c r="I792" s="7">
        <v>0</v>
      </c>
      <c r="J792" s="6">
        <v>44</v>
      </c>
      <c r="K792" s="7">
        <v>1</v>
      </c>
      <c r="L792" s="6">
        <v>9</v>
      </c>
      <c r="M792" s="7">
        <v>0</v>
      </c>
      <c r="N792" s="6">
        <v>-11</v>
      </c>
      <c r="O792" s="7">
        <v>-1</v>
      </c>
      <c r="P792" t="s">
        <v>842</v>
      </c>
      <c r="R792" s="7">
        <v>7</v>
      </c>
      <c r="U792" s="48"/>
      <c r="AE792" s="7"/>
      <c r="AF792" s="6"/>
      <c r="AG792" s="6"/>
      <c r="AH792" s="7"/>
      <c r="AI792" s="7"/>
      <c r="AJ792" s="7"/>
      <c r="AK792" s="7"/>
      <c r="AR792" s="6">
        <v>23</v>
      </c>
      <c r="AS792" s="6">
        <v>63</v>
      </c>
      <c r="AT792" s="7">
        <f>AR792-AS792</f>
        <v>-40</v>
      </c>
      <c r="AU792" s="4" t="s">
        <v>871</v>
      </c>
    </row>
    <row r="793" spans="2:47" x14ac:dyDescent="0.25">
      <c r="B793" t="s">
        <v>265</v>
      </c>
      <c r="C793" s="9" t="s">
        <v>432</v>
      </c>
      <c r="D793" s="39">
        <v>41114</v>
      </c>
      <c r="F793" t="s">
        <v>821</v>
      </c>
      <c r="G793" s="2" t="s">
        <v>196</v>
      </c>
      <c r="H793" s="6">
        <v>33</v>
      </c>
      <c r="I793" s="7">
        <v>0</v>
      </c>
      <c r="J793" s="6">
        <v>44</v>
      </c>
      <c r="K793" s="7">
        <v>0</v>
      </c>
      <c r="L793" s="6">
        <v>9</v>
      </c>
      <c r="M793" s="7">
        <v>0</v>
      </c>
      <c r="N793" s="6">
        <v>-11</v>
      </c>
      <c r="O793" s="7">
        <v>0</v>
      </c>
      <c r="P793" t="s">
        <v>842</v>
      </c>
      <c r="R793" s="7">
        <v>7</v>
      </c>
      <c r="U793" s="48"/>
      <c r="AE793" s="7"/>
      <c r="AF793" s="6"/>
      <c r="AG793" s="6"/>
      <c r="AH793" s="7"/>
      <c r="AI793" s="7"/>
      <c r="AJ793" s="7"/>
      <c r="AK793" s="7"/>
      <c r="AM793" s="9" t="s">
        <v>626</v>
      </c>
      <c r="AN793" s="9" t="s">
        <v>565</v>
      </c>
      <c r="AO793" s="9" t="s">
        <v>636</v>
      </c>
      <c r="AR793" s="6">
        <v>24</v>
      </c>
      <c r="AS793" s="6">
        <v>63</v>
      </c>
      <c r="AT793" s="7">
        <f>AR793-AS793</f>
        <v>-39</v>
      </c>
      <c r="AU793" s="4" t="s">
        <v>871</v>
      </c>
    </row>
    <row r="794" spans="2:47" x14ac:dyDescent="0.25">
      <c r="B794" t="s">
        <v>265</v>
      </c>
      <c r="C794" s="9" t="s">
        <v>601</v>
      </c>
      <c r="D794" s="39">
        <v>41114</v>
      </c>
      <c r="F794" t="s">
        <v>963</v>
      </c>
      <c r="G794" s="2"/>
      <c r="H794" s="6">
        <v>30</v>
      </c>
      <c r="I794" s="7">
        <v>-2</v>
      </c>
      <c r="J794" s="6">
        <v>42</v>
      </c>
      <c r="K794" s="7">
        <v>2</v>
      </c>
      <c r="L794" s="6">
        <v>11</v>
      </c>
      <c r="M794" s="7">
        <v>1</v>
      </c>
      <c r="N794" s="6">
        <v>-12</v>
      </c>
      <c r="O794" s="7">
        <v>-4</v>
      </c>
      <c r="P794" t="s">
        <v>842</v>
      </c>
      <c r="U794" s="48"/>
      <c r="AE794" s="7"/>
      <c r="AF794" s="6"/>
      <c r="AG794" s="6"/>
      <c r="AH794" s="7"/>
      <c r="AI794" s="7"/>
      <c r="AJ794" s="7"/>
      <c r="AK794" s="7"/>
      <c r="AR794" s="6"/>
      <c r="AS794" s="6"/>
      <c r="AT794" s="7"/>
    </row>
    <row r="795" spans="2:47" x14ac:dyDescent="0.25">
      <c r="B795" t="s">
        <v>265</v>
      </c>
      <c r="C795" s="9" t="s">
        <v>579</v>
      </c>
      <c r="D795" s="39">
        <v>41115</v>
      </c>
      <c r="F795" t="s">
        <v>821</v>
      </c>
      <c r="G795" s="2" t="s">
        <v>196</v>
      </c>
      <c r="H795" s="6">
        <v>33</v>
      </c>
      <c r="I795" s="7">
        <v>0</v>
      </c>
      <c r="J795" s="6">
        <v>42</v>
      </c>
      <c r="K795" s="7">
        <v>-2</v>
      </c>
      <c r="L795" s="6">
        <v>9</v>
      </c>
      <c r="M795" s="7">
        <v>0</v>
      </c>
      <c r="N795" s="6">
        <v>-9</v>
      </c>
      <c r="O795" s="7">
        <v>2</v>
      </c>
      <c r="P795" t="s">
        <v>842</v>
      </c>
      <c r="R795" s="7">
        <v>8</v>
      </c>
      <c r="U795" s="48"/>
      <c r="AE795" s="7"/>
      <c r="AF795" s="6"/>
      <c r="AG795" s="6"/>
      <c r="AH795" s="7"/>
      <c r="AI795" s="7"/>
      <c r="AJ795" s="7"/>
      <c r="AK795" s="7"/>
      <c r="AR795" s="6">
        <v>25</v>
      </c>
      <c r="AS795" s="6">
        <v>60</v>
      </c>
      <c r="AT795" s="7">
        <f>AR795-AS795</f>
        <v>-35</v>
      </c>
      <c r="AU795" s="4" t="s">
        <v>871</v>
      </c>
    </row>
    <row r="796" spans="2:47" x14ac:dyDescent="0.25">
      <c r="B796" t="s">
        <v>265</v>
      </c>
      <c r="C796" s="9" t="s">
        <v>558</v>
      </c>
      <c r="D796" s="39">
        <v>41106</v>
      </c>
      <c r="E796">
        <v>29</v>
      </c>
      <c r="F796" t="s">
        <v>821</v>
      </c>
      <c r="G796" s="2" t="s">
        <v>192</v>
      </c>
      <c r="H796" s="6">
        <v>33</v>
      </c>
      <c r="I796" s="7">
        <v>0</v>
      </c>
      <c r="J796" s="6">
        <v>42</v>
      </c>
      <c r="K796" s="7">
        <v>0</v>
      </c>
      <c r="L796" s="6">
        <v>9</v>
      </c>
      <c r="M796" s="7">
        <v>0</v>
      </c>
      <c r="N796" s="6">
        <v>-9</v>
      </c>
      <c r="O796" s="7">
        <v>0</v>
      </c>
      <c r="P796" t="s">
        <v>842</v>
      </c>
      <c r="R796" s="7">
        <v>8</v>
      </c>
      <c r="U796" s="48"/>
      <c r="W796" s="6">
        <v>35</v>
      </c>
      <c r="X796" s="6">
        <v>60</v>
      </c>
      <c r="Y796" s="7">
        <f>W796-X796</f>
        <v>-25</v>
      </c>
      <c r="Z796" s="6">
        <v>30</v>
      </c>
      <c r="AA796" s="6">
        <v>57</v>
      </c>
      <c r="AB796" s="7">
        <f>Z796-AA796</f>
        <v>-27</v>
      </c>
      <c r="AC796" s="6">
        <v>18</v>
      </c>
      <c r="AD796" s="6">
        <v>72</v>
      </c>
      <c r="AE796" s="7">
        <f>AC796-AD796</f>
        <v>-54</v>
      </c>
      <c r="AF796" s="6"/>
      <c r="AG796" s="6"/>
      <c r="AH796" s="7"/>
      <c r="AI796" s="7"/>
      <c r="AJ796" s="7"/>
      <c r="AK796" s="7"/>
      <c r="AL796" s="4" t="s">
        <v>930</v>
      </c>
      <c r="AR796" s="6">
        <v>24</v>
      </c>
      <c r="AS796" s="6">
        <v>61</v>
      </c>
      <c r="AT796" s="7">
        <f>AR796-AS796</f>
        <v>-37</v>
      </c>
      <c r="AU796" s="4" t="s">
        <v>871</v>
      </c>
    </row>
    <row r="797" spans="2:47" x14ac:dyDescent="0.25">
      <c r="B797" t="s">
        <v>265</v>
      </c>
      <c r="C797" s="9" t="s">
        <v>488</v>
      </c>
      <c r="D797" s="39">
        <v>41117</v>
      </c>
      <c r="E797">
        <v>31</v>
      </c>
      <c r="F797" t="s">
        <v>886</v>
      </c>
      <c r="G797" s="2" t="s">
        <v>96</v>
      </c>
      <c r="H797" s="6">
        <v>33</v>
      </c>
      <c r="I797" s="7">
        <v>0</v>
      </c>
      <c r="J797" s="6">
        <v>44</v>
      </c>
      <c r="K797" s="7">
        <v>2</v>
      </c>
      <c r="L797" s="6">
        <v>10</v>
      </c>
      <c r="M797" s="7">
        <v>-3</v>
      </c>
      <c r="N797" s="6">
        <v>-11</v>
      </c>
      <c r="O797" s="7">
        <v>-2</v>
      </c>
      <c r="P797" s="3" t="s">
        <v>639</v>
      </c>
      <c r="U797" s="48"/>
      <c r="AE797" s="7"/>
      <c r="AF797" s="6"/>
      <c r="AG797" s="6"/>
      <c r="AH797" s="7"/>
      <c r="AI797" s="7"/>
      <c r="AJ797" s="7"/>
      <c r="AK797" s="7"/>
      <c r="AR797" s="6"/>
      <c r="AS797" s="6"/>
      <c r="AT797" s="7"/>
    </row>
    <row r="798" spans="2:47" x14ac:dyDescent="0.25">
      <c r="B798" t="s">
        <v>265</v>
      </c>
      <c r="C798" s="9" t="s">
        <v>603</v>
      </c>
      <c r="D798" s="39">
        <v>41119</v>
      </c>
      <c r="F798" t="s">
        <v>821</v>
      </c>
      <c r="G798" s="2" t="s">
        <v>196</v>
      </c>
      <c r="H798" s="6">
        <v>33</v>
      </c>
      <c r="I798" s="7">
        <v>0</v>
      </c>
      <c r="J798" s="6">
        <v>44</v>
      </c>
      <c r="K798" s="7">
        <v>2</v>
      </c>
      <c r="L798" s="6">
        <v>9</v>
      </c>
      <c r="M798" s="7">
        <v>0</v>
      </c>
      <c r="N798" s="6">
        <v>-11</v>
      </c>
      <c r="O798" s="7">
        <v>-2</v>
      </c>
      <c r="P798" t="s">
        <v>842</v>
      </c>
      <c r="R798" s="7">
        <v>7</v>
      </c>
      <c r="U798" s="48"/>
      <c r="AE798" s="7"/>
      <c r="AF798" s="6"/>
      <c r="AG798" s="6"/>
      <c r="AH798" s="7"/>
      <c r="AI798" s="7"/>
      <c r="AJ798" s="7"/>
      <c r="AK798" s="7"/>
      <c r="AR798" s="6">
        <v>26</v>
      </c>
      <c r="AS798" s="6">
        <v>58</v>
      </c>
      <c r="AT798" s="7">
        <f t="shared" ref="AT798:AT805" si="47">AR798-AS798</f>
        <v>-32</v>
      </c>
      <c r="AU798" s="4" t="s">
        <v>871</v>
      </c>
    </row>
    <row r="799" spans="2:47" x14ac:dyDescent="0.25">
      <c r="B799" t="s">
        <v>265</v>
      </c>
      <c r="C799" s="9" t="s">
        <v>587</v>
      </c>
      <c r="D799" s="39">
        <v>41120</v>
      </c>
      <c r="F799" t="s">
        <v>821</v>
      </c>
      <c r="G799" s="2" t="s">
        <v>196</v>
      </c>
      <c r="H799" s="6">
        <v>34</v>
      </c>
      <c r="I799" s="7">
        <v>1</v>
      </c>
      <c r="J799" s="6">
        <v>42</v>
      </c>
      <c r="K799" s="7">
        <v>-2</v>
      </c>
      <c r="L799" s="6">
        <v>10</v>
      </c>
      <c r="M799" s="7">
        <v>1</v>
      </c>
      <c r="N799" s="6">
        <v>-8</v>
      </c>
      <c r="O799" s="7">
        <v>3</v>
      </c>
      <c r="P799" t="s">
        <v>842</v>
      </c>
      <c r="R799" s="7">
        <v>6</v>
      </c>
      <c r="U799" s="48"/>
      <c r="AE799" s="7"/>
      <c r="AF799" s="6"/>
      <c r="AG799" s="6"/>
      <c r="AH799" s="7"/>
      <c r="AI799" s="7"/>
      <c r="AJ799" s="7"/>
      <c r="AK799" s="7"/>
      <c r="AR799" s="6">
        <v>26</v>
      </c>
      <c r="AS799" s="6">
        <v>59</v>
      </c>
      <c r="AT799" s="7">
        <f t="shared" si="47"/>
        <v>-33</v>
      </c>
      <c r="AU799" s="4" t="s">
        <v>871</v>
      </c>
    </row>
    <row r="800" spans="2:47" x14ac:dyDescent="0.25">
      <c r="B800" t="s">
        <v>265</v>
      </c>
      <c r="C800" s="9" t="s">
        <v>643</v>
      </c>
      <c r="D800" s="39">
        <v>41121</v>
      </c>
      <c r="F800" t="s">
        <v>821</v>
      </c>
      <c r="G800" s="2" t="s">
        <v>196</v>
      </c>
      <c r="H800" s="6">
        <v>32</v>
      </c>
      <c r="I800" s="7">
        <v>-2</v>
      </c>
      <c r="J800" s="6">
        <v>43</v>
      </c>
      <c r="K800" s="7">
        <v>1</v>
      </c>
      <c r="L800" s="6">
        <v>10</v>
      </c>
      <c r="M800" s="7">
        <v>0</v>
      </c>
      <c r="N800" s="6">
        <v>-11</v>
      </c>
      <c r="O800" s="7">
        <v>-3</v>
      </c>
      <c r="P800" t="s">
        <v>842</v>
      </c>
      <c r="R800" s="7">
        <v>8</v>
      </c>
      <c r="U800" s="48"/>
      <c r="AE800" s="7"/>
      <c r="AF800" s="6"/>
      <c r="AG800" s="6"/>
      <c r="AH800" s="7"/>
      <c r="AI800" s="7"/>
      <c r="AJ800" s="7"/>
      <c r="AK800" s="7"/>
      <c r="AR800" s="6">
        <v>23</v>
      </c>
      <c r="AS800" s="6">
        <v>61</v>
      </c>
      <c r="AT800" s="7">
        <f t="shared" si="47"/>
        <v>-38</v>
      </c>
      <c r="AU800" s="4" t="s">
        <v>871</v>
      </c>
    </row>
    <row r="801" spans="2:53" x14ac:dyDescent="0.25">
      <c r="B801" t="s">
        <v>293</v>
      </c>
      <c r="C801" s="9" t="s">
        <v>339</v>
      </c>
      <c r="D801" s="39">
        <v>41122</v>
      </c>
      <c r="F801" t="s">
        <v>821</v>
      </c>
      <c r="G801" s="2" t="s">
        <v>196</v>
      </c>
      <c r="H801" s="6">
        <v>33</v>
      </c>
      <c r="I801" s="7">
        <v>1</v>
      </c>
      <c r="J801" s="6">
        <v>43</v>
      </c>
      <c r="K801" s="7">
        <v>0</v>
      </c>
      <c r="L801" s="6">
        <v>8</v>
      </c>
      <c r="M801" s="7">
        <v>-2</v>
      </c>
      <c r="N801" s="6">
        <v>-10</v>
      </c>
      <c r="O801" s="7">
        <v>1</v>
      </c>
      <c r="P801" t="s">
        <v>842</v>
      </c>
      <c r="R801" s="7">
        <v>9</v>
      </c>
      <c r="U801" s="48"/>
      <c r="AE801" s="7"/>
      <c r="AF801" s="6"/>
      <c r="AG801" s="6"/>
      <c r="AH801" s="7"/>
      <c r="AI801" s="7"/>
      <c r="AJ801" s="7"/>
      <c r="AK801" s="7"/>
      <c r="AR801" s="6">
        <v>24</v>
      </c>
      <c r="AS801" s="6">
        <v>62</v>
      </c>
      <c r="AT801" s="7">
        <f t="shared" si="47"/>
        <v>-38</v>
      </c>
      <c r="AU801" s="4" t="s">
        <v>871</v>
      </c>
    </row>
    <row r="802" spans="2:53" x14ac:dyDescent="0.25">
      <c r="B802" t="s">
        <v>293</v>
      </c>
      <c r="C802" s="9" t="s">
        <v>571</v>
      </c>
      <c r="D802" s="39">
        <v>41123</v>
      </c>
      <c r="E802">
        <v>5</v>
      </c>
      <c r="F802" t="s">
        <v>821</v>
      </c>
      <c r="G802" s="2" t="s">
        <v>192</v>
      </c>
      <c r="H802" s="6">
        <v>32</v>
      </c>
      <c r="I802" s="7">
        <v>-1</v>
      </c>
      <c r="J802" s="6">
        <v>44</v>
      </c>
      <c r="K802" s="7">
        <v>1</v>
      </c>
      <c r="L802" s="6">
        <v>10</v>
      </c>
      <c r="M802" s="7">
        <v>2</v>
      </c>
      <c r="N802" s="6">
        <v>-12</v>
      </c>
      <c r="O802" s="7">
        <v>-2</v>
      </c>
      <c r="P802" t="s">
        <v>842</v>
      </c>
      <c r="R802" s="7">
        <v>8</v>
      </c>
      <c r="U802" s="48"/>
      <c r="W802" s="6">
        <v>37</v>
      </c>
      <c r="X802" s="6">
        <v>58</v>
      </c>
      <c r="Y802" s="7">
        <f>W802-X802</f>
        <v>-21</v>
      </c>
      <c r="Z802" s="6">
        <v>33</v>
      </c>
      <c r="AA802" s="6">
        <v>54</v>
      </c>
      <c r="AB802" s="7">
        <f>Z802-AA802</f>
        <v>-21</v>
      </c>
      <c r="AC802" s="6">
        <v>18</v>
      </c>
      <c r="AD802" s="6">
        <v>73</v>
      </c>
      <c r="AE802" s="7">
        <f>AC802-AD802</f>
        <v>-55</v>
      </c>
      <c r="AF802" s="6"/>
      <c r="AG802" s="6"/>
      <c r="AH802" s="7"/>
      <c r="AI802" s="7"/>
      <c r="AJ802" s="7"/>
      <c r="AK802" s="7"/>
      <c r="AL802" s="4" t="s">
        <v>930</v>
      </c>
      <c r="AR802" s="6">
        <v>25</v>
      </c>
      <c r="AS802" s="6">
        <v>62</v>
      </c>
      <c r="AT802" s="7">
        <f t="shared" si="47"/>
        <v>-37</v>
      </c>
      <c r="AU802" s="4" t="s">
        <v>871</v>
      </c>
    </row>
    <row r="803" spans="2:53" x14ac:dyDescent="0.25">
      <c r="B803" t="s">
        <v>293</v>
      </c>
      <c r="C803" s="9" t="s">
        <v>572</v>
      </c>
      <c r="D803" s="39">
        <v>41126</v>
      </c>
      <c r="F803" t="s">
        <v>821</v>
      </c>
      <c r="G803" s="2" t="s">
        <v>196</v>
      </c>
      <c r="H803" s="6">
        <v>34</v>
      </c>
      <c r="I803" s="7">
        <v>2</v>
      </c>
      <c r="J803" s="6">
        <v>44</v>
      </c>
      <c r="K803" s="7">
        <v>0</v>
      </c>
      <c r="L803" s="6">
        <v>10</v>
      </c>
      <c r="M803" s="7">
        <v>0</v>
      </c>
      <c r="N803" s="6">
        <v>-10</v>
      </c>
      <c r="O803" s="7">
        <v>2</v>
      </c>
      <c r="P803" s="3" t="s">
        <v>842</v>
      </c>
      <c r="R803" s="7">
        <v>6</v>
      </c>
      <c r="U803" s="48"/>
      <c r="AE803" s="7"/>
      <c r="AF803" s="6"/>
      <c r="AG803" s="6"/>
      <c r="AH803" s="7"/>
      <c r="AI803" s="7"/>
      <c r="AJ803" s="7"/>
      <c r="AK803" s="7"/>
      <c r="AR803" s="6">
        <v>25</v>
      </c>
      <c r="AS803" s="6">
        <v>59</v>
      </c>
      <c r="AT803" s="7">
        <f t="shared" si="47"/>
        <v>-34</v>
      </c>
      <c r="AU803" s="4" t="s">
        <v>871</v>
      </c>
    </row>
    <row r="804" spans="2:53" x14ac:dyDescent="0.25">
      <c r="B804" t="s">
        <v>293</v>
      </c>
      <c r="C804" s="9" t="s">
        <v>593</v>
      </c>
      <c r="D804" s="39">
        <v>41127</v>
      </c>
      <c r="F804" t="s">
        <v>821</v>
      </c>
      <c r="G804" s="2" t="s">
        <v>196</v>
      </c>
      <c r="H804" s="6">
        <v>33</v>
      </c>
      <c r="I804" s="7">
        <v>-1</v>
      </c>
      <c r="J804" s="6">
        <v>44</v>
      </c>
      <c r="K804" s="7">
        <v>0</v>
      </c>
      <c r="L804" s="6">
        <v>9</v>
      </c>
      <c r="M804" s="7">
        <v>-1</v>
      </c>
      <c r="N804" s="6">
        <v>-11</v>
      </c>
      <c r="O804" s="7">
        <v>-1</v>
      </c>
      <c r="P804" s="3" t="s">
        <v>842</v>
      </c>
      <c r="R804" s="7">
        <v>8</v>
      </c>
      <c r="U804" s="48"/>
      <c r="AE804" s="7"/>
      <c r="AF804" s="6"/>
      <c r="AG804" s="6"/>
      <c r="AH804" s="7"/>
      <c r="AI804" s="7"/>
      <c r="AJ804" s="7"/>
      <c r="AK804" s="7"/>
      <c r="AR804" s="6">
        <v>24</v>
      </c>
      <c r="AS804" s="6">
        <v>61</v>
      </c>
      <c r="AT804" s="7">
        <f t="shared" si="47"/>
        <v>-37</v>
      </c>
      <c r="AU804" s="4" t="s">
        <v>871</v>
      </c>
    </row>
    <row r="805" spans="2:53" x14ac:dyDescent="0.25">
      <c r="B805" t="s">
        <v>293</v>
      </c>
      <c r="C805" s="9" t="s">
        <v>647</v>
      </c>
      <c r="D805" s="39">
        <v>41128</v>
      </c>
      <c r="F805" t="s">
        <v>821</v>
      </c>
      <c r="G805" s="2" t="s">
        <v>196</v>
      </c>
      <c r="H805" s="6">
        <v>33</v>
      </c>
      <c r="I805" s="7">
        <v>0</v>
      </c>
      <c r="J805" s="6">
        <v>42</v>
      </c>
      <c r="K805" s="7">
        <v>-2</v>
      </c>
      <c r="L805" s="6">
        <v>11</v>
      </c>
      <c r="M805" s="7">
        <v>2</v>
      </c>
      <c r="N805" s="6">
        <v>-9</v>
      </c>
      <c r="O805" s="7">
        <v>2</v>
      </c>
      <c r="P805" s="3" t="s">
        <v>842</v>
      </c>
      <c r="R805" s="7">
        <v>6</v>
      </c>
      <c r="U805" s="48"/>
      <c r="AE805" s="7"/>
      <c r="AF805" s="6"/>
      <c r="AG805" s="6"/>
      <c r="AH805" s="7"/>
      <c r="AI805" s="7"/>
      <c r="AJ805" s="7"/>
      <c r="AK805" s="7"/>
      <c r="AM805" s="9" t="s">
        <v>312</v>
      </c>
      <c r="AN805" s="9" t="s">
        <v>628</v>
      </c>
      <c r="AO805" s="9" t="s">
        <v>636</v>
      </c>
      <c r="AR805" s="6">
        <v>25</v>
      </c>
      <c r="AS805" s="6">
        <v>61</v>
      </c>
      <c r="AT805" s="7">
        <f t="shared" si="47"/>
        <v>-36</v>
      </c>
      <c r="AU805" s="4" t="s">
        <v>871</v>
      </c>
    </row>
    <row r="806" spans="2:53" x14ac:dyDescent="0.25">
      <c r="B806" t="s">
        <v>293</v>
      </c>
      <c r="C806" s="9" t="s">
        <v>506</v>
      </c>
      <c r="D806" s="39">
        <v>41128</v>
      </c>
      <c r="E806">
        <v>10</v>
      </c>
      <c r="F806" t="s">
        <v>903</v>
      </c>
      <c r="G806" s="2"/>
      <c r="H806" s="6">
        <v>31</v>
      </c>
      <c r="I806" s="7">
        <v>1</v>
      </c>
      <c r="J806" s="6">
        <v>40</v>
      </c>
      <c r="K806" s="7">
        <v>0</v>
      </c>
      <c r="L806" s="6">
        <v>10</v>
      </c>
      <c r="M806" s="7">
        <v>1</v>
      </c>
      <c r="N806" s="6">
        <v>-9</v>
      </c>
      <c r="O806" s="7">
        <v>1</v>
      </c>
      <c r="P806" s="3" t="s">
        <v>842</v>
      </c>
      <c r="U806" s="48"/>
      <c r="W806" s="6">
        <v>33</v>
      </c>
      <c r="X806" s="6">
        <v>50</v>
      </c>
      <c r="Y806" s="7">
        <f>W806-X806</f>
        <v>-17</v>
      </c>
      <c r="Z806" s="6">
        <v>25</v>
      </c>
      <c r="AA806" s="6">
        <v>40</v>
      </c>
      <c r="AB806" s="7">
        <f>Z806-AA806</f>
        <v>-15</v>
      </c>
      <c r="AC806" s="6">
        <v>14</v>
      </c>
      <c r="AD806" s="6">
        <v>58</v>
      </c>
      <c r="AE806" s="7">
        <f>AC806-AD806</f>
        <v>-44</v>
      </c>
      <c r="AF806" s="6"/>
      <c r="AG806" s="6"/>
      <c r="AH806" s="7"/>
      <c r="AI806" s="7"/>
      <c r="AJ806" s="7"/>
      <c r="AK806" s="7"/>
      <c r="AL806" s="4" t="s">
        <v>978</v>
      </c>
      <c r="AR806" s="6"/>
      <c r="AS806" s="6"/>
      <c r="AT806" s="7"/>
    </row>
    <row r="807" spans="2:53" x14ac:dyDescent="0.25">
      <c r="B807" t="s">
        <v>293</v>
      </c>
      <c r="C807" s="9" t="s">
        <v>419</v>
      </c>
      <c r="D807" s="39">
        <v>41129</v>
      </c>
      <c r="F807" t="s">
        <v>821</v>
      </c>
      <c r="G807" s="2" t="s">
        <v>196</v>
      </c>
      <c r="H807" s="6">
        <v>33</v>
      </c>
      <c r="I807" s="7">
        <v>0</v>
      </c>
      <c r="J807" s="6">
        <v>42</v>
      </c>
      <c r="K807" s="7">
        <v>0</v>
      </c>
      <c r="L807" s="6">
        <v>9</v>
      </c>
      <c r="M807" s="7">
        <v>-2</v>
      </c>
      <c r="N807" s="6">
        <v>-9</v>
      </c>
      <c r="O807" s="7">
        <v>0</v>
      </c>
      <c r="P807" s="3" t="s">
        <v>842</v>
      </c>
      <c r="R807" s="7">
        <v>9</v>
      </c>
      <c r="U807" s="48"/>
      <c r="AE807" s="7"/>
      <c r="AF807" s="6"/>
      <c r="AG807" s="6"/>
      <c r="AH807" s="7"/>
      <c r="AI807" s="7"/>
      <c r="AJ807" s="7"/>
      <c r="AK807" s="7"/>
      <c r="AR807" s="6">
        <v>24</v>
      </c>
      <c r="AS807" s="6">
        <v>61</v>
      </c>
      <c r="AT807" s="7">
        <f>AR807-AS807</f>
        <v>-37</v>
      </c>
      <c r="AU807" s="4" t="s">
        <v>871</v>
      </c>
    </row>
    <row r="808" spans="2:53" x14ac:dyDescent="0.25">
      <c r="B808" t="s">
        <v>293</v>
      </c>
      <c r="C808" s="9" t="s">
        <v>419</v>
      </c>
      <c r="D808" s="39">
        <v>41129</v>
      </c>
      <c r="E808">
        <v>12</v>
      </c>
      <c r="F808" t="s">
        <v>678</v>
      </c>
      <c r="G808" s="2" t="s">
        <v>194</v>
      </c>
      <c r="H808" s="6"/>
      <c r="J808" s="6"/>
      <c r="L808" s="6"/>
      <c r="N808" s="6"/>
      <c r="P808" t="s">
        <v>842</v>
      </c>
      <c r="U808" s="48"/>
      <c r="AE808" s="7"/>
      <c r="AF808" s="6"/>
      <c r="AG808" s="6"/>
      <c r="AH808" s="7"/>
      <c r="AI808" s="7"/>
      <c r="AJ808" s="7"/>
      <c r="AK808" s="7"/>
      <c r="AR808" s="6"/>
      <c r="AT808" s="7"/>
      <c r="AW808">
        <v>31</v>
      </c>
      <c r="AX808">
        <v>38</v>
      </c>
      <c r="AY808">
        <v>17</v>
      </c>
      <c r="BA808" s="4" t="s">
        <v>992</v>
      </c>
    </row>
    <row r="809" spans="2:53" x14ac:dyDescent="0.25">
      <c r="B809" t="s">
        <v>293</v>
      </c>
      <c r="C809" s="9" t="s">
        <v>669</v>
      </c>
      <c r="D809" s="39">
        <v>41130</v>
      </c>
      <c r="E809">
        <v>12</v>
      </c>
      <c r="F809" t="s">
        <v>821</v>
      </c>
      <c r="G809" s="2" t="s">
        <v>192</v>
      </c>
      <c r="H809" s="6">
        <v>34</v>
      </c>
      <c r="I809" s="7">
        <v>1</v>
      </c>
      <c r="J809" s="6">
        <v>42</v>
      </c>
      <c r="K809" s="7">
        <v>0</v>
      </c>
      <c r="L809" s="6">
        <v>8</v>
      </c>
      <c r="M809" s="7">
        <v>-1</v>
      </c>
      <c r="N809" s="6">
        <v>-8</v>
      </c>
      <c r="O809" s="7">
        <v>1</v>
      </c>
      <c r="P809" s="3" t="s">
        <v>842</v>
      </c>
      <c r="R809" s="7">
        <v>8</v>
      </c>
      <c r="U809" s="48"/>
      <c r="W809" s="6">
        <v>36</v>
      </c>
      <c r="X809" s="6">
        <v>57</v>
      </c>
      <c r="Y809" s="7">
        <f>W809-X809</f>
        <v>-21</v>
      </c>
      <c r="Z809" s="6">
        <v>32</v>
      </c>
      <c r="AA809" s="6">
        <v>53</v>
      </c>
      <c r="AB809" s="7">
        <f>Z809-AA809</f>
        <v>-21</v>
      </c>
      <c r="AC809" s="6">
        <v>17</v>
      </c>
      <c r="AD809" s="6">
        <v>73</v>
      </c>
      <c r="AE809" s="7">
        <f>AC809-AD809</f>
        <v>-56</v>
      </c>
      <c r="AF809" s="6"/>
      <c r="AG809" s="6"/>
      <c r="AH809" s="7"/>
      <c r="AI809" s="7"/>
      <c r="AJ809" s="7"/>
      <c r="AK809" s="7"/>
      <c r="AL809" s="4" t="s">
        <v>930</v>
      </c>
      <c r="AR809" s="6">
        <v>23</v>
      </c>
      <c r="AS809" s="6">
        <v>61</v>
      </c>
      <c r="AT809" s="7">
        <f t="shared" ref="AT809:AT817" si="48">AR809-AS809</f>
        <v>-38</v>
      </c>
      <c r="AU809" s="4" t="s">
        <v>871</v>
      </c>
    </row>
    <row r="810" spans="2:53" x14ac:dyDescent="0.25">
      <c r="B810" t="s">
        <v>293</v>
      </c>
      <c r="C810" s="9" t="s">
        <v>673</v>
      </c>
      <c r="D810" s="39">
        <v>41132</v>
      </c>
      <c r="E810">
        <v>17</v>
      </c>
      <c r="F810" t="s">
        <v>577</v>
      </c>
      <c r="G810" s="2"/>
      <c r="H810" s="6">
        <v>32</v>
      </c>
      <c r="I810" s="7">
        <v>1</v>
      </c>
      <c r="J810" s="6">
        <v>42</v>
      </c>
      <c r="K810" s="7">
        <v>-2</v>
      </c>
      <c r="L810" s="6">
        <v>11</v>
      </c>
      <c r="M810" s="7">
        <v>-1</v>
      </c>
      <c r="N810" s="6">
        <v>-10</v>
      </c>
      <c r="O810" s="7">
        <v>3</v>
      </c>
      <c r="P810" t="s">
        <v>639</v>
      </c>
      <c r="Q810" t="s">
        <v>840</v>
      </c>
      <c r="U810" s="48"/>
      <c r="W810" s="6">
        <v>39</v>
      </c>
      <c r="X810" s="6">
        <v>55</v>
      </c>
      <c r="Y810" s="7">
        <f>W810-X810</f>
        <v>-16</v>
      </c>
      <c r="Z810" s="6">
        <v>41</v>
      </c>
      <c r="AA810" s="6">
        <v>43</v>
      </c>
      <c r="AB810" s="7">
        <f>Z810-AA810</f>
        <v>-2</v>
      </c>
      <c r="AC810" s="6">
        <v>31</v>
      </c>
      <c r="AD810" s="6">
        <v>58</v>
      </c>
      <c r="AE810" s="7">
        <f>AC810-AD810</f>
        <v>-27</v>
      </c>
      <c r="AF810" s="6"/>
      <c r="AG810" s="6"/>
      <c r="AH810" s="7"/>
      <c r="AI810" s="7"/>
      <c r="AJ810" s="7"/>
      <c r="AK810" s="7"/>
      <c r="AL810" s="4" t="s">
        <v>936</v>
      </c>
      <c r="AR810" s="6">
        <v>32</v>
      </c>
      <c r="AS810" s="6">
        <v>60</v>
      </c>
      <c r="AT810" s="7">
        <f t="shared" si="48"/>
        <v>-28</v>
      </c>
      <c r="AU810" s="4" t="s">
        <v>937</v>
      </c>
    </row>
    <row r="811" spans="2:53" x14ac:dyDescent="0.25">
      <c r="B811" t="s">
        <v>293</v>
      </c>
      <c r="C811" s="9" t="s">
        <v>340</v>
      </c>
      <c r="D811" s="39">
        <v>41133</v>
      </c>
      <c r="F811" t="s">
        <v>821</v>
      </c>
      <c r="G811" s="2" t="s">
        <v>196</v>
      </c>
      <c r="H811" s="6">
        <v>34</v>
      </c>
      <c r="I811" s="7">
        <v>0</v>
      </c>
      <c r="J811" s="6">
        <v>42</v>
      </c>
      <c r="K811" s="7">
        <v>0</v>
      </c>
      <c r="L811" s="6">
        <v>9</v>
      </c>
      <c r="M811" s="7">
        <v>1</v>
      </c>
      <c r="N811" s="6">
        <v>-8</v>
      </c>
      <c r="O811" s="7">
        <v>0</v>
      </c>
      <c r="P811" s="3" t="s">
        <v>842</v>
      </c>
      <c r="R811" s="7">
        <v>6</v>
      </c>
      <c r="U811" s="48"/>
      <c r="AE811" s="7"/>
      <c r="AF811" s="6"/>
      <c r="AG811" s="6"/>
      <c r="AH811" s="7"/>
      <c r="AI811" s="7"/>
      <c r="AJ811" s="7"/>
      <c r="AK811" s="7"/>
      <c r="AR811" s="6">
        <v>28</v>
      </c>
      <c r="AS811" s="6">
        <v>57</v>
      </c>
      <c r="AT811" s="7">
        <f t="shared" si="48"/>
        <v>-29</v>
      </c>
      <c r="AU811" s="4" t="s">
        <v>871</v>
      </c>
    </row>
    <row r="812" spans="2:53" x14ac:dyDescent="0.25">
      <c r="B812" t="s">
        <v>293</v>
      </c>
      <c r="C812" s="9" t="s">
        <v>594</v>
      </c>
      <c r="D812" s="39">
        <v>41134</v>
      </c>
      <c r="F812" t="s">
        <v>821</v>
      </c>
      <c r="G812" s="2" t="s">
        <v>196</v>
      </c>
      <c r="H812" s="6">
        <v>34</v>
      </c>
      <c r="I812" s="7">
        <v>0</v>
      </c>
      <c r="J812" s="6">
        <v>44</v>
      </c>
      <c r="K812" s="7">
        <v>2</v>
      </c>
      <c r="L812" s="6">
        <v>10</v>
      </c>
      <c r="M812" s="7">
        <v>1</v>
      </c>
      <c r="N812" s="6">
        <v>-10</v>
      </c>
      <c r="O812" s="7">
        <v>-2</v>
      </c>
      <c r="P812" s="3" t="s">
        <v>842</v>
      </c>
      <c r="R812" s="7">
        <v>7</v>
      </c>
      <c r="U812" s="48"/>
      <c r="AE812" s="7"/>
      <c r="AF812" s="6"/>
      <c r="AG812" s="6"/>
      <c r="AH812" s="7"/>
      <c r="AI812" s="7"/>
      <c r="AJ812" s="7"/>
      <c r="AK812" s="7"/>
      <c r="AR812" s="6">
        <v>27</v>
      </c>
      <c r="AS812" s="6">
        <v>58</v>
      </c>
      <c r="AT812" s="7">
        <f t="shared" si="48"/>
        <v>-31</v>
      </c>
      <c r="AU812" s="4" t="s">
        <v>871</v>
      </c>
    </row>
    <row r="813" spans="2:53" x14ac:dyDescent="0.25">
      <c r="B813" t="s">
        <v>293</v>
      </c>
      <c r="C813" s="9" t="s">
        <v>692</v>
      </c>
      <c r="D813" s="39">
        <v>41135</v>
      </c>
      <c r="F813" t="s">
        <v>821</v>
      </c>
      <c r="G813" s="2" t="s">
        <v>196</v>
      </c>
      <c r="H813" s="6">
        <v>34</v>
      </c>
      <c r="I813" s="7">
        <v>0</v>
      </c>
      <c r="J813" s="6">
        <v>43</v>
      </c>
      <c r="K813" s="7">
        <v>-1</v>
      </c>
      <c r="L813" s="6">
        <v>10</v>
      </c>
      <c r="M813" s="7">
        <v>0</v>
      </c>
      <c r="N813" s="6">
        <v>-9</v>
      </c>
      <c r="O813" s="7">
        <v>1</v>
      </c>
      <c r="P813" s="3" t="s">
        <v>842</v>
      </c>
      <c r="R813" s="7">
        <v>6</v>
      </c>
      <c r="U813" s="48"/>
      <c r="AE813" s="7"/>
      <c r="AF813" s="6"/>
      <c r="AG813" s="6"/>
      <c r="AH813" s="7"/>
      <c r="AI813" s="7"/>
      <c r="AJ813" s="7"/>
      <c r="AK813" s="7"/>
      <c r="AR813" s="6">
        <v>26</v>
      </c>
      <c r="AS813" s="6">
        <v>59</v>
      </c>
      <c r="AT813" s="7">
        <f t="shared" si="48"/>
        <v>-33</v>
      </c>
      <c r="AU813" s="4" t="s">
        <v>871</v>
      </c>
    </row>
    <row r="814" spans="2:53" x14ac:dyDescent="0.25">
      <c r="B814" t="s">
        <v>293</v>
      </c>
      <c r="C814" s="9" t="s">
        <v>692</v>
      </c>
      <c r="D814" s="39">
        <v>41135</v>
      </c>
      <c r="E814">
        <v>17</v>
      </c>
      <c r="F814" t="s">
        <v>905</v>
      </c>
      <c r="G814" s="2"/>
      <c r="H814" s="6">
        <v>30</v>
      </c>
      <c r="I814" s="7">
        <v>1</v>
      </c>
      <c r="J814" s="6">
        <v>41</v>
      </c>
      <c r="K814" s="7">
        <v>-2</v>
      </c>
      <c r="L814" s="6">
        <v>11</v>
      </c>
      <c r="M814" s="7">
        <v>2</v>
      </c>
      <c r="N814" s="6">
        <v>-11</v>
      </c>
      <c r="O814" s="7">
        <v>3</v>
      </c>
      <c r="P814" s="3" t="s">
        <v>842</v>
      </c>
      <c r="U814" s="48"/>
      <c r="W814" s="6">
        <v>33</v>
      </c>
      <c r="X814" s="6">
        <v>56</v>
      </c>
      <c r="Y814" s="7">
        <f>W814-X814</f>
        <v>-23</v>
      </c>
      <c r="Z814" s="6">
        <v>30</v>
      </c>
      <c r="AA814" s="6">
        <v>47</v>
      </c>
      <c r="AB814" s="7">
        <f>Z814-AA814</f>
        <v>-17</v>
      </c>
      <c r="AC814" s="6">
        <v>19</v>
      </c>
      <c r="AD814" s="6">
        <v>67</v>
      </c>
      <c r="AE814" s="7">
        <f>AC814-AD814</f>
        <v>-48</v>
      </c>
      <c r="AF814" s="6"/>
      <c r="AG814" s="6"/>
      <c r="AH814" s="7"/>
      <c r="AI814" s="7"/>
      <c r="AJ814" s="7"/>
      <c r="AK814" s="7"/>
      <c r="AL814" s="4" t="s">
        <v>933</v>
      </c>
      <c r="AR814" s="6"/>
      <c r="AS814" s="6"/>
      <c r="AT814" s="7"/>
    </row>
    <row r="815" spans="2:53" x14ac:dyDescent="0.25">
      <c r="B815" t="s">
        <v>293</v>
      </c>
      <c r="C815" s="9" t="s">
        <v>624</v>
      </c>
      <c r="D815" s="39">
        <v>41136</v>
      </c>
      <c r="F815" t="s">
        <v>821</v>
      </c>
      <c r="G815" s="2" t="s">
        <v>196</v>
      </c>
      <c r="H815" s="6">
        <v>35</v>
      </c>
      <c r="I815" s="7">
        <v>1</v>
      </c>
      <c r="J815" s="6">
        <v>44</v>
      </c>
      <c r="K815" s="7">
        <v>1</v>
      </c>
      <c r="L815" s="6">
        <v>8</v>
      </c>
      <c r="M815" s="7">
        <v>-2</v>
      </c>
      <c r="N815" s="6">
        <v>-9</v>
      </c>
      <c r="O815" s="7">
        <v>0</v>
      </c>
      <c r="P815" s="3" t="s">
        <v>842</v>
      </c>
      <c r="R815" s="7">
        <v>6</v>
      </c>
      <c r="U815" s="48"/>
      <c r="AE815" s="7"/>
      <c r="AF815" s="6"/>
      <c r="AG815" s="6"/>
      <c r="AH815" s="7"/>
      <c r="AI815" s="7"/>
      <c r="AJ815" s="7"/>
      <c r="AK815" s="7"/>
      <c r="AR815" s="6">
        <v>26</v>
      </c>
      <c r="AS815" s="6">
        <v>60</v>
      </c>
      <c r="AT815" s="7">
        <f t="shared" si="48"/>
        <v>-34</v>
      </c>
      <c r="AU815" s="4" t="s">
        <v>871</v>
      </c>
    </row>
    <row r="816" spans="2:53" x14ac:dyDescent="0.25">
      <c r="B816" t="s">
        <v>293</v>
      </c>
      <c r="C816" s="9" t="s">
        <v>624</v>
      </c>
      <c r="D816" s="39">
        <v>41136</v>
      </c>
      <c r="E816">
        <v>19</v>
      </c>
      <c r="F816" t="s">
        <v>886</v>
      </c>
      <c r="G816" s="2" t="s">
        <v>984</v>
      </c>
      <c r="H816" s="6">
        <v>33</v>
      </c>
      <c r="I816" s="7">
        <v>1</v>
      </c>
      <c r="J816" s="6">
        <v>42</v>
      </c>
      <c r="K816" s="7">
        <v>0</v>
      </c>
      <c r="L816" s="6">
        <v>10</v>
      </c>
      <c r="M816" s="7">
        <v>0</v>
      </c>
      <c r="N816" s="6">
        <v>-9</v>
      </c>
      <c r="O816" s="7">
        <v>1</v>
      </c>
      <c r="P816" s="3" t="s">
        <v>842</v>
      </c>
      <c r="U816" s="48"/>
      <c r="W816" s="6">
        <v>27</v>
      </c>
      <c r="X816" s="6">
        <v>54</v>
      </c>
      <c r="Y816" s="7">
        <f>W816-X816</f>
        <v>-27</v>
      </c>
      <c r="Z816" s="6">
        <v>25</v>
      </c>
      <c r="AA816" s="6">
        <v>45</v>
      </c>
      <c r="AB816" s="7">
        <f>Z816-AA816</f>
        <v>-20</v>
      </c>
      <c r="AC816" s="6">
        <v>20</v>
      </c>
      <c r="AD816" s="6">
        <v>55</v>
      </c>
      <c r="AE816" s="7">
        <f>AC816-AD816</f>
        <v>-35</v>
      </c>
      <c r="AF816" s="6"/>
      <c r="AG816" s="6"/>
      <c r="AH816" s="7"/>
      <c r="AI816" s="7"/>
      <c r="AJ816" s="7"/>
      <c r="AK816" s="7"/>
      <c r="AL816" s="4" t="s">
        <v>952</v>
      </c>
      <c r="AR816" s="6"/>
      <c r="AS816" s="6"/>
      <c r="AT816" s="7"/>
    </row>
    <row r="817" spans="2:47" x14ac:dyDescent="0.25">
      <c r="B817" t="s">
        <v>293</v>
      </c>
      <c r="C817" s="9" t="s">
        <v>640</v>
      </c>
      <c r="D817" s="39">
        <v>41137</v>
      </c>
      <c r="E817">
        <v>19</v>
      </c>
      <c r="F817" t="s">
        <v>821</v>
      </c>
      <c r="G817" s="2" t="s">
        <v>192</v>
      </c>
      <c r="H817" s="6">
        <v>32</v>
      </c>
      <c r="I817" s="7">
        <v>-3</v>
      </c>
      <c r="J817" s="6">
        <v>43</v>
      </c>
      <c r="K817" s="7">
        <v>-1</v>
      </c>
      <c r="L817" s="6">
        <v>10</v>
      </c>
      <c r="M817" s="7">
        <v>2</v>
      </c>
      <c r="N817" s="6">
        <v>-11</v>
      </c>
      <c r="O817" s="7">
        <v>-2</v>
      </c>
      <c r="P817" s="3" t="s">
        <v>842</v>
      </c>
      <c r="R817" s="7">
        <v>7</v>
      </c>
      <c r="U817" s="48"/>
      <c r="W817" s="6">
        <v>34</v>
      </c>
      <c r="X817" s="6">
        <v>59</v>
      </c>
      <c r="Y817" s="7">
        <f>W817-X817</f>
        <v>-25</v>
      </c>
      <c r="Z817" s="6">
        <v>27</v>
      </c>
      <c r="AA817" s="6">
        <v>58</v>
      </c>
      <c r="AB817" s="7">
        <f>Z817-AA817</f>
        <v>-31</v>
      </c>
      <c r="AC817" s="6">
        <v>17</v>
      </c>
      <c r="AD817" s="6">
        <v>73</v>
      </c>
      <c r="AE817" s="7">
        <f>AC817-AD817</f>
        <v>-56</v>
      </c>
      <c r="AF817" s="6"/>
      <c r="AG817" s="6"/>
      <c r="AH817" s="7"/>
      <c r="AI817" s="7"/>
      <c r="AJ817" s="7"/>
      <c r="AK817" s="7"/>
      <c r="AL817" s="4" t="s">
        <v>930</v>
      </c>
      <c r="AR817" s="6">
        <v>24</v>
      </c>
      <c r="AS817" s="6">
        <v>61</v>
      </c>
      <c r="AT817" s="7">
        <f t="shared" si="48"/>
        <v>-37</v>
      </c>
      <c r="AU817" s="4" t="s">
        <v>871</v>
      </c>
    </row>
    <row r="818" spans="2:47" x14ac:dyDescent="0.25">
      <c r="B818" s="3" t="s">
        <v>293</v>
      </c>
      <c r="C818" s="52" t="s">
        <v>469</v>
      </c>
      <c r="D818" s="39">
        <v>41137</v>
      </c>
      <c r="F818" s="3" t="s">
        <v>963</v>
      </c>
      <c r="G818" s="2"/>
      <c r="H818" s="6">
        <v>32</v>
      </c>
      <c r="I818" s="7">
        <v>2</v>
      </c>
      <c r="J818" s="6">
        <v>42</v>
      </c>
      <c r="K818" s="7">
        <v>0</v>
      </c>
      <c r="L818" s="6">
        <v>10</v>
      </c>
      <c r="M818" s="7">
        <v>-1</v>
      </c>
      <c r="N818" s="6">
        <v>-10</v>
      </c>
      <c r="O818" s="7">
        <v>2</v>
      </c>
      <c r="P818" s="3" t="s">
        <v>842</v>
      </c>
      <c r="U818" s="48"/>
      <c r="W818" s="6"/>
      <c r="X818" s="6"/>
      <c r="Y818" s="7"/>
      <c r="Z818" s="6"/>
      <c r="AA818" s="6"/>
      <c r="AB818" s="7"/>
      <c r="AC818" s="6"/>
      <c r="AD818" s="6"/>
      <c r="AE818" s="7"/>
      <c r="AF818" s="6"/>
      <c r="AG818" s="6"/>
      <c r="AH818" s="7"/>
      <c r="AI818" s="7"/>
      <c r="AJ818" s="7"/>
      <c r="AK818" s="7"/>
      <c r="AR818" s="6"/>
      <c r="AS818" s="6"/>
      <c r="AT818" s="7"/>
    </row>
    <row r="819" spans="2:47" x14ac:dyDescent="0.25">
      <c r="B819" t="s">
        <v>293</v>
      </c>
      <c r="C819" s="52" t="s">
        <v>641</v>
      </c>
      <c r="D819" s="39">
        <v>41140</v>
      </c>
      <c r="F819" t="s">
        <v>821</v>
      </c>
      <c r="G819" s="2" t="s">
        <v>196</v>
      </c>
      <c r="H819" s="6">
        <v>34</v>
      </c>
      <c r="I819" s="7">
        <v>2</v>
      </c>
      <c r="J819" s="6">
        <v>44</v>
      </c>
      <c r="K819" s="7">
        <v>1</v>
      </c>
      <c r="L819" s="6">
        <v>8</v>
      </c>
      <c r="M819" s="7">
        <v>-2</v>
      </c>
      <c r="N819" s="6">
        <v>-10</v>
      </c>
      <c r="O819" s="7">
        <v>1</v>
      </c>
      <c r="P819" s="3" t="s">
        <v>842</v>
      </c>
      <c r="R819" s="7">
        <v>7</v>
      </c>
      <c r="U819" s="48"/>
      <c r="AE819" s="7"/>
      <c r="AF819" s="6"/>
      <c r="AG819" s="6"/>
      <c r="AH819" s="7"/>
      <c r="AI819" s="7"/>
      <c r="AJ819" s="7"/>
      <c r="AK819" s="7"/>
      <c r="AR819" s="6">
        <v>24</v>
      </c>
      <c r="AS819" s="6">
        <v>59</v>
      </c>
      <c r="AT819" s="7">
        <f>AR819-AS819</f>
        <v>-35</v>
      </c>
      <c r="AU819" s="4" t="s">
        <v>871</v>
      </c>
    </row>
    <row r="820" spans="2:47" x14ac:dyDescent="0.25">
      <c r="B820" t="s">
        <v>293</v>
      </c>
      <c r="C820" s="52" t="s">
        <v>598</v>
      </c>
      <c r="D820" s="39">
        <v>41141</v>
      </c>
      <c r="F820" t="s">
        <v>821</v>
      </c>
      <c r="G820" s="2" t="s">
        <v>196</v>
      </c>
      <c r="H820" s="6">
        <v>34</v>
      </c>
      <c r="I820" s="7">
        <v>0</v>
      </c>
      <c r="J820" s="6">
        <v>44</v>
      </c>
      <c r="K820" s="7">
        <v>0</v>
      </c>
      <c r="L820" s="6">
        <v>8</v>
      </c>
      <c r="M820" s="7">
        <v>0</v>
      </c>
      <c r="N820" s="6">
        <v>-10</v>
      </c>
      <c r="O820" s="7">
        <v>0</v>
      </c>
      <c r="P820" s="3" t="s">
        <v>842</v>
      </c>
      <c r="R820" s="7">
        <v>8</v>
      </c>
      <c r="U820" s="48"/>
      <c r="AE820" s="7"/>
      <c r="AF820" s="6"/>
      <c r="AG820" s="6"/>
      <c r="AH820" s="7"/>
      <c r="AI820" s="7"/>
      <c r="AJ820" s="7"/>
      <c r="AK820" s="7"/>
      <c r="AR820" s="6">
        <v>24</v>
      </c>
      <c r="AS820" s="6">
        <v>59</v>
      </c>
      <c r="AT820" s="7">
        <f>AR820-AS820</f>
        <v>-35</v>
      </c>
      <c r="AU820" s="4" t="s">
        <v>871</v>
      </c>
    </row>
    <row r="821" spans="2:47" x14ac:dyDescent="0.25">
      <c r="B821" t="s">
        <v>293</v>
      </c>
      <c r="C821" s="52" t="s">
        <v>434</v>
      </c>
      <c r="D821" s="39">
        <v>41142</v>
      </c>
      <c r="F821" t="s">
        <v>821</v>
      </c>
      <c r="G821" s="2" t="s">
        <v>196</v>
      </c>
      <c r="H821" s="6">
        <v>33</v>
      </c>
      <c r="I821" s="7">
        <v>-1</v>
      </c>
      <c r="J821" s="6">
        <v>42</v>
      </c>
      <c r="K821" s="7">
        <v>-2</v>
      </c>
      <c r="L821" s="6">
        <v>10</v>
      </c>
      <c r="M821" s="7">
        <v>2</v>
      </c>
      <c r="N821" s="6">
        <v>-9</v>
      </c>
      <c r="O821" s="7">
        <v>1</v>
      </c>
      <c r="P821" s="3" t="s">
        <v>842</v>
      </c>
      <c r="R821" s="7">
        <v>6</v>
      </c>
      <c r="U821" s="48"/>
      <c r="AE821" s="7"/>
      <c r="AF821" s="6"/>
      <c r="AG821" s="6"/>
      <c r="AH821" s="7"/>
      <c r="AI821" s="7"/>
      <c r="AJ821" s="7"/>
      <c r="AK821" s="7"/>
      <c r="AM821" s="9" t="s">
        <v>312</v>
      </c>
      <c r="AN821" s="9" t="s">
        <v>628</v>
      </c>
      <c r="AO821" s="9" t="s">
        <v>636</v>
      </c>
      <c r="AR821" s="6">
        <v>25</v>
      </c>
      <c r="AS821" s="6">
        <v>61</v>
      </c>
      <c r="AT821" s="7">
        <f>AR821-AS821</f>
        <v>-36</v>
      </c>
      <c r="AU821" s="4" t="s">
        <v>871</v>
      </c>
    </row>
    <row r="822" spans="2:47" x14ac:dyDescent="0.25">
      <c r="B822" t="s">
        <v>293</v>
      </c>
      <c r="C822" s="52" t="s">
        <v>675</v>
      </c>
      <c r="D822" s="39">
        <v>41143</v>
      </c>
      <c r="F822" t="s">
        <v>821</v>
      </c>
      <c r="G822" s="2" t="s">
        <v>196</v>
      </c>
      <c r="H822" s="6">
        <v>32</v>
      </c>
      <c r="I822" s="7">
        <v>-1</v>
      </c>
      <c r="J822" s="6">
        <v>44</v>
      </c>
      <c r="K822" s="7">
        <v>2</v>
      </c>
      <c r="L822" s="6">
        <v>10</v>
      </c>
      <c r="M822" s="7">
        <v>0</v>
      </c>
      <c r="N822" s="6">
        <v>-12</v>
      </c>
      <c r="O822" s="7">
        <v>-3</v>
      </c>
      <c r="P822" s="3" t="s">
        <v>842</v>
      </c>
      <c r="R822" s="7">
        <v>7</v>
      </c>
      <c r="U822" s="48"/>
      <c r="AE822" s="7"/>
      <c r="AF822" s="6"/>
      <c r="AG822" s="6"/>
      <c r="AH822" s="7"/>
      <c r="AI822" s="7"/>
      <c r="AJ822" s="7"/>
      <c r="AK822" s="7"/>
      <c r="AR822" s="6">
        <v>25</v>
      </c>
      <c r="AS822" s="6">
        <v>59</v>
      </c>
      <c r="AT822" s="7">
        <f>AR822-AS822</f>
        <v>-34</v>
      </c>
      <c r="AU822" s="4" t="s">
        <v>871</v>
      </c>
    </row>
    <row r="823" spans="2:47" x14ac:dyDescent="0.25">
      <c r="B823" t="s">
        <v>293</v>
      </c>
      <c r="C823" s="52" t="s">
        <v>625</v>
      </c>
      <c r="D823" s="39">
        <v>41144</v>
      </c>
      <c r="E823">
        <v>26</v>
      </c>
      <c r="F823" t="s">
        <v>821</v>
      </c>
      <c r="G823" s="2" t="s">
        <v>192</v>
      </c>
      <c r="H823" s="6">
        <v>34</v>
      </c>
      <c r="I823" s="7">
        <v>2</v>
      </c>
      <c r="J823" s="6">
        <v>43</v>
      </c>
      <c r="K823" s="7">
        <v>-1</v>
      </c>
      <c r="L823" s="6">
        <v>10</v>
      </c>
      <c r="M823" s="7">
        <v>0</v>
      </c>
      <c r="N823" s="6">
        <v>-9</v>
      </c>
      <c r="O823" s="7">
        <v>3</v>
      </c>
      <c r="P823" s="3" t="s">
        <v>842</v>
      </c>
      <c r="R823" s="7">
        <v>6</v>
      </c>
      <c r="U823" s="48"/>
      <c r="W823" s="6">
        <v>34</v>
      </c>
      <c r="X823" s="6">
        <v>60</v>
      </c>
      <c r="Y823" s="7">
        <f>W823-X823</f>
        <v>-26</v>
      </c>
      <c r="Z823" s="6">
        <v>30</v>
      </c>
      <c r="AA823" s="6">
        <v>54</v>
      </c>
      <c r="AB823" s="7">
        <f>Z823-AA823</f>
        <v>-24</v>
      </c>
      <c r="AC823" s="6">
        <v>17</v>
      </c>
      <c r="AD823" s="6">
        <v>74</v>
      </c>
      <c r="AE823" s="7">
        <f>AC823-AD823</f>
        <v>-57</v>
      </c>
      <c r="AF823" s="6"/>
      <c r="AG823" s="6"/>
      <c r="AH823" s="7"/>
      <c r="AI823" s="7"/>
      <c r="AJ823" s="7"/>
      <c r="AK823" s="7"/>
      <c r="AL823" s="4" t="s">
        <v>930</v>
      </c>
      <c r="AR823" s="6">
        <v>23</v>
      </c>
      <c r="AS823" s="6">
        <v>60</v>
      </c>
      <c r="AT823" s="7">
        <f>AR823-AS823</f>
        <v>-37</v>
      </c>
      <c r="AU823" s="4" t="s">
        <v>871</v>
      </c>
    </row>
    <row r="824" spans="2:47" x14ac:dyDescent="0.25">
      <c r="B824" s="3" t="s">
        <v>293</v>
      </c>
      <c r="C824" s="52" t="s">
        <v>321</v>
      </c>
      <c r="D824" s="39">
        <v>41145</v>
      </c>
      <c r="E824">
        <v>26</v>
      </c>
      <c r="F824" s="3" t="s">
        <v>982</v>
      </c>
      <c r="G824" s="2" t="s">
        <v>124</v>
      </c>
      <c r="H824" s="6">
        <v>30</v>
      </c>
      <c r="J824" s="6">
        <v>37</v>
      </c>
      <c r="L824" s="6">
        <v>10</v>
      </c>
      <c r="N824" s="6">
        <v>-7</v>
      </c>
      <c r="P824" s="3" t="s">
        <v>842</v>
      </c>
      <c r="Q824" t="s">
        <v>988</v>
      </c>
      <c r="U824" s="48"/>
      <c r="AE824" s="7"/>
      <c r="AF824" s="6"/>
      <c r="AG824" s="6"/>
      <c r="AH824" s="7"/>
      <c r="AI824" s="7"/>
      <c r="AJ824" s="7"/>
      <c r="AK824" s="7"/>
      <c r="AR824" s="6"/>
      <c r="AS824" s="6"/>
      <c r="AT824" s="7"/>
    </row>
    <row r="825" spans="2:47" x14ac:dyDescent="0.25">
      <c r="B825" s="3" t="s">
        <v>293</v>
      </c>
      <c r="C825" s="9" t="s">
        <v>601</v>
      </c>
      <c r="D825" s="39">
        <v>41145</v>
      </c>
      <c r="E825">
        <v>27</v>
      </c>
      <c r="F825" s="3" t="s">
        <v>678</v>
      </c>
      <c r="G825" s="2" t="s">
        <v>82</v>
      </c>
      <c r="H825" s="6">
        <v>34</v>
      </c>
      <c r="I825" s="7">
        <v>0</v>
      </c>
      <c r="J825" s="6">
        <v>39</v>
      </c>
      <c r="K825" s="7">
        <v>0</v>
      </c>
      <c r="L825" s="6">
        <v>15</v>
      </c>
      <c r="M825" s="7">
        <v>1</v>
      </c>
      <c r="N825" s="6">
        <v>-5</v>
      </c>
      <c r="O825" s="7">
        <v>0</v>
      </c>
      <c r="P825" t="s">
        <v>639</v>
      </c>
      <c r="U825" s="48"/>
      <c r="W825" s="6">
        <v>38</v>
      </c>
      <c r="X825" s="6">
        <v>50</v>
      </c>
      <c r="Y825" s="7">
        <f>W825-X825</f>
        <v>-12</v>
      </c>
      <c r="Z825" s="6">
        <v>33</v>
      </c>
      <c r="AA825" s="6">
        <v>46</v>
      </c>
      <c r="AB825" s="7">
        <f>Z825-AA825</f>
        <v>-13</v>
      </c>
      <c r="AC825" s="6">
        <v>28</v>
      </c>
      <c r="AD825" s="6">
        <v>54</v>
      </c>
      <c r="AE825" s="7">
        <f>AC825-AD825</f>
        <v>-26</v>
      </c>
      <c r="AF825" s="6"/>
      <c r="AG825" s="6"/>
      <c r="AH825" s="7"/>
      <c r="AI825" s="7"/>
      <c r="AJ825" s="7"/>
      <c r="AK825" s="7"/>
      <c r="AL825" s="4" t="s">
        <v>964</v>
      </c>
      <c r="AR825" s="6">
        <v>30</v>
      </c>
      <c r="AS825" s="6">
        <v>54</v>
      </c>
      <c r="AT825" s="7">
        <f>AR825-AS825</f>
        <v>-24</v>
      </c>
      <c r="AU825" s="4" t="s">
        <v>964</v>
      </c>
    </row>
    <row r="826" spans="2:47" x14ac:dyDescent="0.25">
      <c r="B826" s="3" t="s">
        <v>293</v>
      </c>
      <c r="C826" s="9" t="s">
        <v>566</v>
      </c>
      <c r="D826" s="39">
        <v>41146</v>
      </c>
      <c r="E826">
        <v>28</v>
      </c>
      <c r="F826" s="3" t="s">
        <v>963</v>
      </c>
      <c r="G826" s="2"/>
      <c r="H826" s="6">
        <v>31</v>
      </c>
      <c r="I826" s="7">
        <v>-1</v>
      </c>
      <c r="J826" s="6">
        <v>40</v>
      </c>
      <c r="K826" s="7">
        <v>-2</v>
      </c>
      <c r="L826" s="6">
        <v>11</v>
      </c>
      <c r="M826" s="7">
        <v>1</v>
      </c>
      <c r="N826" s="6">
        <v>-9</v>
      </c>
      <c r="O826" s="7">
        <v>1</v>
      </c>
      <c r="P826" s="3" t="s">
        <v>842</v>
      </c>
      <c r="U826" s="48"/>
      <c r="AE826" s="7"/>
      <c r="AF826" s="6"/>
      <c r="AG826" s="6"/>
      <c r="AH826" s="7"/>
      <c r="AI826" s="7"/>
      <c r="AJ826" s="7"/>
      <c r="AK826" s="7"/>
      <c r="AR826" s="6"/>
      <c r="AS826" s="6"/>
      <c r="AT826" s="7"/>
    </row>
    <row r="827" spans="2:47" x14ac:dyDescent="0.25">
      <c r="B827" s="3" t="s">
        <v>293</v>
      </c>
      <c r="C827" s="9" t="s">
        <v>602</v>
      </c>
      <c r="D827" s="39">
        <v>41148</v>
      </c>
      <c r="F827" t="s">
        <v>821</v>
      </c>
      <c r="G827" s="2" t="s">
        <v>196</v>
      </c>
      <c r="H827" s="6">
        <v>32</v>
      </c>
      <c r="I827" s="7">
        <v>-2</v>
      </c>
      <c r="J827" s="6">
        <v>44</v>
      </c>
      <c r="K827" s="7">
        <v>1</v>
      </c>
      <c r="L827" s="6">
        <v>10</v>
      </c>
      <c r="M827" s="7">
        <v>0</v>
      </c>
      <c r="N827" s="6">
        <v>-12</v>
      </c>
      <c r="O827" s="7">
        <v>3</v>
      </c>
      <c r="P827" s="3" t="s">
        <v>842</v>
      </c>
      <c r="R827" s="7">
        <v>8</v>
      </c>
      <c r="U827" s="48"/>
      <c r="AE827" s="7"/>
      <c r="AF827" s="6"/>
      <c r="AG827" s="6"/>
      <c r="AH827" s="7"/>
      <c r="AI827" s="7"/>
      <c r="AJ827" s="7"/>
      <c r="AK827" s="7"/>
      <c r="AR827" s="6">
        <v>23</v>
      </c>
      <c r="AS827" s="6">
        <v>61</v>
      </c>
      <c r="AT827" s="7">
        <f>AR827-AS827</f>
        <v>-38</v>
      </c>
      <c r="AU827" s="4" t="s">
        <v>871</v>
      </c>
    </row>
    <row r="828" spans="2:47" x14ac:dyDescent="0.25">
      <c r="B828" s="3" t="s">
        <v>293</v>
      </c>
      <c r="C828" s="9" t="s">
        <v>660</v>
      </c>
      <c r="D828" s="39">
        <v>41149</v>
      </c>
      <c r="F828" t="s">
        <v>821</v>
      </c>
      <c r="G828" s="2" t="s">
        <v>196</v>
      </c>
      <c r="H828" s="6">
        <v>32</v>
      </c>
      <c r="I828" s="7">
        <v>0</v>
      </c>
      <c r="J828" s="6">
        <v>44</v>
      </c>
      <c r="K828" s="7">
        <v>0</v>
      </c>
      <c r="L828" s="6">
        <v>9</v>
      </c>
      <c r="M828" s="7">
        <v>-1</v>
      </c>
      <c r="N828" s="6">
        <v>-12</v>
      </c>
      <c r="O828" s="7">
        <v>0</v>
      </c>
      <c r="P828" s="3" t="s">
        <v>842</v>
      </c>
      <c r="R828" s="7">
        <v>6</v>
      </c>
      <c r="U828" s="48"/>
      <c r="AE828" s="7"/>
      <c r="AF828" s="6"/>
      <c r="AG828" s="6"/>
      <c r="AH828" s="7"/>
      <c r="AI828" s="7"/>
      <c r="AJ828" s="7"/>
      <c r="AK828" s="7"/>
      <c r="AR828" s="6">
        <v>21</v>
      </c>
      <c r="AS828" s="6">
        <v>64</v>
      </c>
      <c r="AT828" s="7">
        <f>AR828-AS828</f>
        <v>-43</v>
      </c>
      <c r="AU828" s="4" t="s">
        <v>871</v>
      </c>
    </row>
    <row r="829" spans="2:47" x14ac:dyDescent="0.25">
      <c r="B829" s="3" t="s">
        <v>293</v>
      </c>
      <c r="C829" s="9" t="s">
        <v>603</v>
      </c>
      <c r="D829" s="39">
        <v>41150</v>
      </c>
      <c r="F829" t="s">
        <v>821</v>
      </c>
      <c r="G829" s="2" t="s">
        <v>196</v>
      </c>
      <c r="H829" s="6">
        <v>33</v>
      </c>
      <c r="I829" s="7">
        <v>1</v>
      </c>
      <c r="J829" s="6">
        <v>42</v>
      </c>
      <c r="K829" s="7">
        <v>-2</v>
      </c>
      <c r="L829" s="6">
        <v>10</v>
      </c>
      <c r="M829" s="7">
        <v>1</v>
      </c>
      <c r="N829" s="6">
        <v>-9</v>
      </c>
      <c r="O829" s="7">
        <v>3</v>
      </c>
      <c r="P829" s="3" t="s">
        <v>842</v>
      </c>
      <c r="R829" s="7">
        <v>8</v>
      </c>
      <c r="U829" s="48"/>
      <c r="AE829" s="7"/>
      <c r="AF829" s="6"/>
      <c r="AG829" s="6"/>
      <c r="AH829" s="7"/>
      <c r="AI829" s="7"/>
      <c r="AJ829" s="7"/>
      <c r="AK829" s="7"/>
      <c r="AR829" s="6">
        <v>23</v>
      </c>
      <c r="AS829" s="6">
        <v>63</v>
      </c>
      <c r="AT829" s="7">
        <f>AR829-AS829</f>
        <v>-40</v>
      </c>
      <c r="AU829" s="4" t="s">
        <v>871</v>
      </c>
    </row>
    <row r="830" spans="2:47" x14ac:dyDescent="0.25">
      <c r="B830" s="3" t="s">
        <v>293</v>
      </c>
      <c r="C830" s="9" t="s">
        <v>587</v>
      </c>
      <c r="D830" s="39">
        <v>41151</v>
      </c>
      <c r="E830">
        <v>2</v>
      </c>
      <c r="F830" t="s">
        <v>821</v>
      </c>
      <c r="G830" s="2" t="s">
        <v>192</v>
      </c>
      <c r="H830" s="6">
        <v>35</v>
      </c>
      <c r="I830" s="7">
        <v>2</v>
      </c>
      <c r="J830" s="6">
        <v>41</v>
      </c>
      <c r="K830" s="7">
        <v>-1</v>
      </c>
      <c r="L830" s="6">
        <v>9</v>
      </c>
      <c r="M830" s="7">
        <v>-1</v>
      </c>
      <c r="N830" s="6">
        <v>-6</v>
      </c>
      <c r="O830" s="7">
        <v>3</v>
      </c>
      <c r="P830" s="3" t="s">
        <v>842</v>
      </c>
      <c r="R830" s="7">
        <v>7</v>
      </c>
      <c r="U830" s="48"/>
      <c r="W830" s="6">
        <v>34</v>
      </c>
      <c r="X830" s="6">
        <v>60</v>
      </c>
      <c r="Y830" s="7">
        <f>W830-X830</f>
        <v>-26</v>
      </c>
      <c r="Z830" s="6">
        <v>29</v>
      </c>
      <c r="AA830" s="6">
        <v>58</v>
      </c>
      <c r="AB830" s="7">
        <f>Z830-AA830</f>
        <v>-29</v>
      </c>
      <c r="AC830" s="6">
        <v>18</v>
      </c>
      <c r="AD830" s="6">
        <v>74</v>
      </c>
      <c r="AE830" s="7">
        <f>AC830-AD830</f>
        <v>-56</v>
      </c>
      <c r="AF830" s="6"/>
      <c r="AG830" s="6"/>
      <c r="AH830" s="7"/>
      <c r="AI830" s="7"/>
      <c r="AJ830" s="7"/>
      <c r="AK830" s="7"/>
      <c r="AL830" s="4" t="s">
        <v>930</v>
      </c>
      <c r="AR830" s="6">
        <v>24</v>
      </c>
      <c r="AS830" s="6">
        <v>60</v>
      </c>
      <c r="AT830" s="7">
        <f>AR830-AS830</f>
        <v>-36</v>
      </c>
      <c r="AU830" s="4" t="s">
        <v>871</v>
      </c>
    </row>
    <row r="831" spans="2:47" x14ac:dyDescent="0.25">
      <c r="B831" t="s">
        <v>293</v>
      </c>
      <c r="C831" s="9" t="s">
        <v>644</v>
      </c>
      <c r="D831" s="39">
        <v>41152</v>
      </c>
      <c r="E831">
        <v>4</v>
      </c>
      <c r="F831" t="s">
        <v>886</v>
      </c>
      <c r="G831" s="2" t="s">
        <v>96</v>
      </c>
      <c r="H831" s="6">
        <v>35</v>
      </c>
      <c r="I831" s="7">
        <v>2</v>
      </c>
      <c r="J831" s="6">
        <v>42</v>
      </c>
      <c r="K831" s="7">
        <v>-2</v>
      </c>
      <c r="L831" s="6">
        <v>12</v>
      </c>
      <c r="M831" s="7">
        <v>2</v>
      </c>
      <c r="N831" s="6">
        <v>-7</v>
      </c>
      <c r="O831" s="7">
        <v>4</v>
      </c>
      <c r="P831" s="3" t="s">
        <v>639</v>
      </c>
      <c r="U831" s="48"/>
      <c r="AE831" s="7"/>
      <c r="AF831" s="6"/>
      <c r="AG831" s="6"/>
      <c r="AH831" s="7"/>
      <c r="AI831" s="7"/>
      <c r="AJ831" s="7"/>
      <c r="AK831" s="7"/>
      <c r="AR831" s="6"/>
      <c r="AS831" s="6"/>
      <c r="AT831" s="7"/>
    </row>
    <row r="832" spans="2:47" x14ac:dyDescent="0.25">
      <c r="B832" t="s">
        <v>293</v>
      </c>
      <c r="C832" s="9" t="s">
        <v>713</v>
      </c>
      <c r="D832" s="39">
        <v>41152</v>
      </c>
      <c r="E832">
        <v>4</v>
      </c>
      <c r="F832" s="3" t="s">
        <v>903</v>
      </c>
      <c r="G832" s="2"/>
      <c r="H832" s="6">
        <v>31</v>
      </c>
      <c r="I832" s="7">
        <v>0</v>
      </c>
      <c r="J832" s="6">
        <v>42</v>
      </c>
      <c r="K832" s="7">
        <v>2</v>
      </c>
      <c r="L832" s="6">
        <v>8</v>
      </c>
      <c r="M832" s="7">
        <v>-2</v>
      </c>
      <c r="N832" s="6">
        <v>-11</v>
      </c>
      <c r="O832" s="7">
        <v>-2</v>
      </c>
      <c r="P832" s="3" t="s">
        <v>842</v>
      </c>
      <c r="U832" s="48"/>
      <c r="W832" s="6">
        <v>32</v>
      </c>
      <c r="X832" s="6">
        <v>52</v>
      </c>
      <c r="Y832" s="7">
        <f>W832-X832</f>
        <v>-20</v>
      </c>
      <c r="Z832" s="6">
        <v>25</v>
      </c>
      <c r="AA832" s="6">
        <v>39</v>
      </c>
      <c r="AB832" s="7">
        <f>Z832-AA832</f>
        <v>-14</v>
      </c>
      <c r="AC832" s="6">
        <v>14</v>
      </c>
      <c r="AD832" s="6">
        <v>63</v>
      </c>
      <c r="AE832" s="7">
        <f>AC832-AD832</f>
        <v>-49</v>
      </c>
      <c r="AF832" s="6"/>
      <c r="AG832" s="6"/>
      <c r="AH832" s="7"/>
      <c r="AI832" s="7"/>
      <c r="AJ832" s="7"/>
      <c r="AK832" s="7"/>
      <c r="AL832" s="4" t="s">
        <v>978</v>
      </c>
      <c r="AR832" s="6"/>
      <c r="AS832" s="6"/>
      <c r="AT832" s="7"/>
    </row>
    <row r="833" spans="2:47" x14ac:dyDescent="0.25">
      <c r="B833" t="s">
        <v>293</v>
      </c>
      <c r="C833" s="9" t="s">
        <v>713</v>
      </c>
      <c r="D833" s="39">
        <v>41152</v>
      </c>
      <c r="E833">
        <v>5</v>
      </c>
      <c r="F833" t="s">
        <v>963</v>
      </c>
      <c r="G833" s="2"/>
      <c r="H833" s="6">
        <v>31</v>
      </c>
      <c r="I833" s="7">
        <v>0</v>
      </c>
      <c r="J833" s="6">
        <v>43</v>
      </c>
      <c r="K833" s="7">
        <v>3</v>
      </c>
      <c r="L833" s="6">
        <v>10</v>
      </c>
      <c r="M833" s="7">
        <v>-1</v>
      </c>
      <c r="N833" s="6">
        <v>-12</v>
      </c>
      <c r="O833" s="7">
        <v>-3</v>
      </c>
      <c r="P833" t="s">
        <v>842</v>
      </c>
      <c r="U833" s="48"/>
      <c r="AE833" s="7"/>
      <c r="AF833" s="6"/>
      <c r="AG833" s="6"/>
      <c r="AH833" s="7"/>
      <c r="AI833" s="7"/>
      <c r="AJ833" s="7"/>
      <c r="AK833" s="7"/>
      <c r="AR833" s="6"/>
      <c r="AS833" s="6"/>
      <c r="AT833" s="7"/>
    </row>
    <row r="834" spans="2:47" x14ac:dyDescent="0.25">
      <c r="B834" t="s">
        <v>295</v>
      </c>
      <c r="C834" s="9" t="s">
        <v>571</v>
      </c>
      <c r="D834" s="39">
        <v>41154</v>
      </c>
      <c r="F834" t="s">
        <v>821</v>
      </c>
      <c r="G834" s="2" t="s">
        <v>196</v>
      </c>
      <c r="H834" s="6">
        <v>33</v>
      </c>
      <c r="I834" s="7">
        <v>-2</v>
      </c>
      <c r="J834" s="6">
        <v>44</v>
      </c>
      <c r="K834" s="7">
        <v>3</v>
      </c>
      <c r="L834" s="6">
        <v>8</v>
      </c>
      <c r="M834" s="7">
        <v>-1</v>
      </c>
      <c r="N834" s="6">
        <v>-11</v>
      </c>
      <c r="O834" s="7">
        <v>-5</v>
      </c>
      <c r="P834" t="s">
        <v>842</v>
      </c>
      <c r="R834" s="7">
        <v>7</v>
      </c>
      <c r="U834" s="48"/>
      <c r="AE834" s="7"/>
      <c r="AF834" s="6"/>
      <c r="AG834" s="6"/>
      <c r="AH834" s="7"/>
      <c r="AI834" s="7"/>
      <c r="AJ834" s="7"/>
      <c r="AK834" s="7"/>
      <c r="AR834" s="6">
        <v>22</v>
      </c>
      <c r="AS834" s="6">
        <v>64</v>
      </c>
      <c r="AT834" s="7">
        <f>AR834-AS834</f>
        <v>-42</v>
      </c>
      <c r="AU834" s="4" t="s">
        <v>871</v>
      </c>
    </row>
    <row r="835" spans="2:47" x14ac:dyDescent="0.25">
      <c r="B835" t="s">
        <v>295</v>
      </c>
      <c r="C835" s="9" t="s">
        <v>589</v>
      </c>
      <c r="D835" s="39">
        <v>41155</v>
      </c>
      <c r="F835" t="s">
        <v>821</v>
      </c>
      <c r="G835" s="2" t="s">
        <v>196</v>
      </c>
      <c r="H835" s="6">
        <v>34</v>
      </c>
      <c r="I835" s="7">
        <v>1</v>
      </c>
      <c r="J835" s="6">
        <v>40</v>
      </c>
      <c r="K835" s="7">
        <v>-4</v>
      </c>
      <c r="L835" s="6">
        <v>10</v>
      </c>
      <c r="M835" s="7">
        <v>2</v>
      </c>
      <c r="N835" s="6">
        <v>-6</v>
      </c>
      <c r="O835" s="7">
        <v>5</v>
      </c>
      <c r="P835" t="s">
        <v>842</v>
      </c>
      <c r="R835" s="7">
        <v>7</v>
      </c>
      <c r="U835" s="48"/>
      <c r="AE835" s="7"/>
      <c r="AF835" s="6"/>
      <c r="AG835" s="6"/>
      <c r="AH835" s="7"/>
      <c r="AI835" s="7"/>
      <c r="AJ835" s="7"/>
      <c r="AK835" s="7"/>
      <c r="AR835" s="6">
        <v>23</v>
      </c>
      <c r="AS835" s="6">
        <v>62</v>
      </c>
      <c r="AT835" s="7">
        <f>AR835-AS835</f>
        <v>-39</v>
      </c>
      <c r="AU835" s="4" t="s">
        <v>871</v>
      </c>
    </row>
    <row r="836" spans="2:47" x14ac:dyDescent="0.25">
      <c r="B836" t="s">
        <v>295</v>
      </c>
      <c r="C836" s="9" t="s">
        <v>694</v>
      </c>
      <c r="D836" s="39">
        <v>41156</v>
      </c>
      <c r="F836" t="s">
        <v>821</v>
      </c>
      <c r="G836" s="2" t="s">
        <v>196</v>
      </c>
      <c r="H836" s="6">
        <v>33</v>
      </c>
      <c r="I836" s="7">
        <v>-1</v>
      </c>
      <c r="J836" s="6">
        <v>45</v>
      </c>
      <c r="K836" s="7">
        <v>5</v>
      </c>
      <c r="L836" s="6">
        <v>8</v>
      </c>
      <c r="M836" s="7">
        <v>-2</v>
      </c>
      <c r="N836" s="6">
        <v>-12</v>
      </c>
      <c r="O836" s="7">
        <v>-6</v>
      </c>
      <c r="P836" t="s">
        <v>842</v>
      </c>
      <c r="R836" s="7">
        <v>7</v>
      </c>
      <c r="U836" s="48"/>
      <c r="AE836" s="7"/>
      <c r="AF836" s="6"/>
      <c r="AG836" s="6"/>
      <c r="AH836" s="7"/>
      <c r="AI836" s="7"/>
      <c r="AJ836" s="7"/>
      <c r="AK836" s="7"/>
      <c r="AM836" s="9" t="s">
        <v>993</v>
      </c>
      <c r="AN836" s="9" t="s">
        <v>698</v>
      </c>
      <c r="AO836" s="9" t="s">
        <v>316</v>
      </c>
      <c r="AR836" s="6">
        <v>24</v>
      </c>
      <c r="AS836" s="6">
        <v>62</v>
      </c>
      <c r="AT836" s="7">
        <f>AR836-AS836</f>
        <v>-38</v>
      </c>
      <c r="AU836" s="4" t="s">
        <v>871</v>
      </c>
    </row>
    <row r="837" spans="2:47" x14ac:dyDescent="0.25">
      <c r="B837" t="s">
        <v>295</v>
      </c>
      <c r="C837" s="9" t="s">
        <v>572</v>
      </c>
      <c r="D837" s="39">
        <v>41157</v>
      </c>
      <c r="F837" t="s">
        <v>821</v>
      </c>
      <c r="G837" s="2" t="s">
        <v>196</v>
      </c>
      <c r="H837" s="6">
        <v>33</v>
      </c>
      <c r="I837" s="7">
        <v>0</v>
      </c>
      <c r="J837" s="6">
        <v>45</v>
      </c>
      <c r="K837" s="7">
        <v>0</v>
      </c>
      <c r="L837" s="6">
        <v>8</v>
      </c>
      <c r="M837" s="7">
        <v>0</v>
      </c>
      <c r="N837" s="6">
        <v>-12</v>
      </c>
      <c r="O837" s="7">
        <v>0</v>
      </c>
      <c r="P837" t="s">
        <v>842</v>
      </c>
      <c r="R837" s="7">
        <v>6</v>
      </c>
      <c r="U837" s="48"/>
      <c r="AE837" s="7"/>
      <c r="AF837" s="6"/>
      <c r="AG837" s="6"/>
      <c r="AH837" s="7"/>
      <c r="AI837" s="7"/>
      <c r="AJ837" s="7"/>
      <c r="AK837" s="7"/>
      <c r="AR837" s="6">
        <v>23</v>
      </c>
      <c r="AS837" s="6">
        <v>61</v>
      </c>
      <c r="AT837" s="7">
        <f>AR837-AS837</f>
        <v>-38</v>
      </c>
      <c r="AU837" s="4" t="s">
        <v>871</v>
      </c>
    </row>
    <row r="838" spans="2:47" x14ac:dyDescent="0.25">
      <c r="B838" t="s">
        <v>295</v>
      </c>
      <c r="C838" s="9" t="s">
        <v>593</v>
      </c>
      <c r="D838" s="39">
        <v>41158</v>
      </c>
      <c r="E838">
        <v>9</v>
      </c>
      <c r="F838" t="s">
        <v>821</v>
      </c>
      <c r="G838" s="2" t="s">
        <v>192</v>
      </c>
      <c r="H838" s="6">
        <v>33</v>
      </c>
      <c r="I838" s="7">
        <v>0</v>
      </c>
      <c r="J838" s="6">
        <v>43</v>
      </c>
      <c r="K838" s="7">
        <v>-2</v>
      </c>
      <c r="L838" s="6">
        <v>10</v>
      </c>
      <c r="M838" s="7">
        <v>2</v>
      </c>
      <c r="N838" s="6">
        <v>-10</v>
      </c>
      <c r="O838" s="7">
        <v>2</v>
      </c>
      <c r="P838" t="s">
        <v>842</v>
      </c>
      <c r="R838" s="7">
        <v>7</v>
      </c>
      <c r="U838" s="48"/>
      <c r="W838" s="6">
        <v>33</v>
      </c>
      <c r="X838" s="6">
        <v>61</v>
      </c>
      <c r="Y838" s="7">
        <f>W838-X838</f>
        <v>-28</v>
      </c>
      <c r="Z838" s="6">
        <v>32</v>
      </c>
      <c r="AA838" s="6">
        <v>54</v>
      </c>
      <c r="AB838" s="7">
        <f>Z838-AA838</f>
        <v>-22</v>
      </c>
      <c r="AC838" s="6">
        <v>16</v>
      </c>
      <c r="AD838" s="6">
        <v>74</v>
      </c>
      <c r="AE838" s="7">
        <f>AC838-AD838</f>
        <v>-58</v>
      </c>
      <c r="AF838" s="6"/>
      <c r="AG838" s="6"/>
      <c r="AH838" s="7"/>
      <c r="AI838" s="7"/>
      <c r="AJ838" s="7"/>
      <c r="AK838" s="7"/>
      <c r="AL838" s="4" t="s">
        <v>930</v>
      </c>
      <c r="AR838" s="6">
        <v>24</v>
      </c>
      <c r="AS838" s="6">
        <v>62</v>
      </c>
      <c r="AT838" s="7">
        <f>AR838-AS838</f>
        <v>-38</v>
      </c>
      <c r="AU838" s="4" t="s">
        <v>871</v>
      </c>
    </row>
    <row r="839" spans="2:47" x14ac:dyDescent="0.25">
      <c r="B839" t="s">
        <v>295</v>
      </c>
      <c r="C839" s="9" t="s">
        <v>356</v>
      </c>
      <c r="D839" s="39">
        <v>41158</v>
      </c>
      <c r="E839">
        <v>13</v>
      </c>
      <c r="F839" t="s">
        <v>963</v>
      </c>
      <c r="G839" s="2"/>
      <c r="H839" s="6">
        <v>30</v>
      </c>
      <c r="I839" s="7">
        <v>-1</v>
      </c>
      <c r="J839" s="6">
        <v>41</v>
      </c>
      <c r="K839" s="7">
        <v>-2</v>
      </c>
      <c r="L839" s="6">
        <v>12</v>
      </c>
      <c r="M839" s="7">
        <v>2</v>
      </c>
      <c r="N839" s="6">
        <v>-11</v>
      </c>
      <c r="O839" s="7">
        <v>1</v>
      </c>
      <c r="P839" t="s">
        <v>842</v>
      </c>
      <c r="U839" s="48"/>
      <c r="AE839" s="7"/>
      <c r="AF839" s="6"/>
      <c r="AG839" s="6"/>
      <c r="AH839" s="7"/>
      <c r="AI839" s="7"/>
      <c r="AJ839" s="7"/>
      <c r="AK839" s="7"/>
      <c r="AR839" s="6"/>
      <c r="AS839" s="6"/>
      <c r="AT839" s="7"/>
    </row>
    <row r="840" spans="2:47" x14ac:dyDescent="0.25">
      <c r="B840" t="s">
        <v>295</v>
      </c>
      <c r="C840" s="9" t="s">
        <v>669</v>
      </c>
      <c r="D840" s="39">
        <v>41161</v>
      </c>
      <c r="F840" t="s">
        <v>821</v>
      </c>
      <c r="G840" s="2" t="s">
        <v>196</v>
      </c>
      <c r="H840" s="6">
        <v>31</v>
      </c>
      <c r="I840" s="7">
        <v>-2</v>
      </c>
      <c r="J840" s="6">
        <v>42</v>
      </c>
      <c r="K840" s="7">
        <v>-1</v>
      </c>
      <c r="L840" s="6">
        <v>10</v>
      </c>
      <c r="M840" s="7">
        <v>0</v>
      </c>
      <c r="N840" s="6">
        <v>-11</v>
      </c>
      <c r="O840" s="7">
        <v>-1</v>
      </c>
      <c r="P840" t="s">
        <v>842</v>
      </c>
      <c r="R840" s="7">
        <v>8</v>
      </c>
      <c r="U840" s="48"/>
      <c r="AE840" s="7"/>
      <c r="AF840" s="6"/>
      <c r="AG840" s="6"/>
      <c r="AH840" s="7"/>
      <c r="AI840" s="7"/>
      <c r="AJ840" s="7"/>
      <c r="AK840" s="7"/>
      <c r="AR840" s="6">
        <v>22</v>
      </c>
      <c r="AS840" s="6">
        <v>63</v>
      </c>
      <c r="AT840" s="7">
        <f>AR840-AS840</f>
        <v>-41</v>
      </c>
      <c r="AU840" s="4" t="s">
        <v>871</v>
      </c>
    </row>
    <row r="841" spans="2:47" x14ac:dyDescent="0.25">
      <c r="B841" t="s">
        <v>295</v>
      </c>
      <c r="C841" s="9" t="s">
        <v>337</v>
      </c>
      <c r="D841" s="39">
        <v>41162</v>
      </c>
      <c r="F841" t="s">
        <v>821</v>
      </c>
      <c r="G841" s="2" t="s">
        <v>196</v>
      </c>
      <c r="H841" s="6">
        <v>31</v>
      </c>
      <c r="I841" s="7">
        <v>0</v>
      </c>
      <c r="J841" s="6">
        <v>44</v>
      </c>
      <c r="K841" s="7">
        <v>2</v>
      </c>
      <c r="L841" s="6">
        <v>9</v>
      </c>
      <c r="M841" s="7">
        <v>-1</v>
      </c>
      <c r="N841" s="6">
        <v>-13</v>
      </c>
      <c r="O841" s="7">
        <v>-2</v>
      </c>
      <c r="P841" t="s">
        <v>842</v>
      </c>
      <c r="R841" s="7">
        <v>8</v>
      </c>
      <c r="U841" s="48"/>
      <c r="AE841" s="7"/>
      <c r="AF841" s="6"/>
      <c r="AG841" s="6"/>
      <c r="AH841" s="7"/>
      <c r="AI841" s="7"/>
      <c r="AJ841" s="7"/>
      <c r="AK841" s="7"/>
      <c r="AR841" s="6">
        <v>22</v>
      </c>
      <c r="AS841" s="6">
        <v>62</v>
      </c>
      <c r="AT841" s="7">
        <f>AR841-AS841</f>
        <v>-40</v>
      </c>
      <c r="AU841" s="4" t="s">
        <v>871</v>
      </c>
    </row>
    <row r="842" spans="2:47" x14ac:dyDescent="0.25">
      <c r="B842" t="s">
        <v>295</v>
      </c>
      <c r="C842" s="9" t="s">
        <v>655</v>
      </c>
      <c r="D842" s="39">
        <v>41162</v>
      </c>
      <c r="F842" t="s">
        <v>903</v>
      </c>
      <c r="G842" s="2"/>
      <c r="H842" s="6">
        <v>32</v>
      </c>
      <c r="I842" s="7">
        <v>1</v>
      </c>
      <c r="J842" s="6">
        <v>40</v>
      </c>
      <c r="K842" s="7">
        <v>-2</v>
      </c>
      <c r="L842" s="6">
        <v>10</v>
      </c>
      <c r="M842" s="7">
        <v>2</v>
      </c>
      <c r="N842" s="6">
        <v>-8</v>
      </c>
      <c r="O842" s="7">
        <v>3</v>
      </c>
      <c r="P842" s="3" t="s">
        <v>842</v>
      </c>
      <c r="U842" s="48"/>
      <c r="W842" s="6">
        <v>32</v>
      </c>
      <c r="X842" s="6">
        <v>50</v>
      </c>
      <c r="Y842" s="7">
        <f>W842-X842</f>
        <v>-18</v>
      </c>
      <c r="Z842" s="6">
        <v>24</v>
      </c>
      <c r="AA842" s="6">
        <v>41</v>
      </c>
      <c r="AB842" s="7">
        <f>Z842-AA842</f>
        <v>-17</v>
      </c>
      <c r="AC842" s="6">
        <v>13</v>
      </c>
      <c r="AD842" s="6">
        <v>60</v>
      </c>
      <c r="AE842" s="7">
        <f>AC842-AD842</f>
        <v>-47</v>
      </c>
      <c r="AF842" s="6"/>
      <c r="AG842" s="6"/>
      <c r="AH842" s="7"/>
      <c r="AI842" s="7"/>
      <c r="AJ842" s="7"/>
      <c r="AK842" s="7"/>
      <c r="AL842" s="4" t="s">
        <v>978</v>
      </c>
      <c r="AR842" s="6"/>
      <c r="AS842" s="6"/>
      <c r="AT842" s="7"/>
    </row>
    <row r="843" spans="2:47" x14ac:dyDescent="0.25">
      <c r="B843" t="s">
        <v>295</v>
      </c>
      <c r="C843" s="9" t="s">
        <v>562</v>
      </c>
      <c r="D843" s="39">
        <v>41163</v>
      </c>
      <c r="F843" t="s">
        <v>821</v>
      </c>
      <c r="G843" s="2" t="s">
        <v>196</v>
      </c>
      <c r="H843" s="6">
        <v>33</v>
      </c>
      <c r="I843" s="7">
        <v>2</v>
      </c>
      <c r="J843" s="6">
        <v>42</v>
      </c>
      <c r="K843" s="7">
        <v>-2</v>
      </c>
      <c r="L843" s="6">
        <v>11</v>
      </c>
      <c r="M843" s="7">
        <v>2</v>
      </c>
      <c r="N843" s="6">
        <v>-9</v>
      </c>
      <c r="O843" s="7">
        <v>4</v>
      </c>
      <c r="P843" t="s">
        <v>842</v>
      </c>
      <c r="R843" s="7">
        <v>7</v>
      </c>
      <c r="U843" s="48"/>
      <c r="AE843" s="7"/>
      <c r="AF843" s="6"/>
      <c r="AG843" s="6"/>
      <c r="AH843" s="7"/>
      <c r="AI843" s="7"/>
      <c r="AJ843" s="7"/>
      <c r="AK843" s="7"/>
      <c r="AR843" s="6">
        <v>25</v>
      </c>
      <c r="AS843" s="6">
        <v>60</v>
      </c>
      <c r="AT843" s="7">
        <f>AR843-AS843</f>
        <v>-35</v>
      </c>
      <c r="AU843" s="4" t="s">
        <v>871</v>
      </c>
    </row>
    <row r="844" spans="2:47" x14ac:dyDescent="0.25">
      <c r="B844" s="3" t="s">
        <v>295</v>
      </c>
      <c r="C844" s="52" t="s">
        <v>673</v>
      </c>
      <c r="D844" s="39">
        <v>41163</v>
      </c>
      <c r="E844">
        <v>19</v>
      </c>
      <c r="F844" s="3" t="s">
        <v>963</v>
      </c>
      <c r="G844" s="2"/>
      <c r="H844" s="6">
        <v>31</v>
      </c>
      <c r="I844" s="7">
        <v>1</v>
      </c>
      <c r="J844" s="6">
        <v>43</v>
      </c>
      <c r="K844" s="7">
        <v>2</v>
      </c>
      <c r="L844" s="6">
        <v>9</v>
      </c>
      <c r="M844" s="7">
        <v>-3</v>
      </c>
      <c r="N844" s="6">
        <v>-12</v>
      </c>
      <c r="O844" s="7">
        <v>-1</v>
      </c>
      <c r="P844" s="3" t="s">
        <v>842</v>
      </c>
      <c r="U844" s="48"/>
      <c r="W844" s="6">
        <v>35</v>
      </c>
      <c r="X844" s="6">
        <v>66</v>
      </c>
      <c r="Y844" s="7">
        <f>W844-X844</f>
        <v>-31</v>
      </c>
      <c r="Z844" s="6">
        <v>29</v>
      </c>
      <c r="AA844" s="6">
        <v>71</v>
      </c>
      <c r="AB844" s="7">
        <f>Z844-AA844</f>
        <v>-42</v>
      </c>
      <c r="AC844" s="6">
        <v>19</v>
      </c>
      <c r="AD844" s="6">
        <v>80</v>
      </c>
      <c r="AE844" s="7">
        <f>AC844-AD844</f>
        <v>-61</v>
      </c>
      <c r="AF844" s="6"/>
      <c r="AG844" s="6"/>
      <c r="AH844" s="7"/>
      <c r="AI844" s="7"/>
      <c r="AJ844" s="7"/>
      <c r="AK844" s="7"/>
      <c r="AL844" s="4" t="s">
        <v>981</v>
      </c>
      <c r="AR844" s="6"/>
      <c r="AS844" s="6"/>
      <c r="AT844" s="7"/>
    </row>
    <row r="845" spans="2:47" x14ac:dyDescent="0.25">
      <c r="B845" t="s">
        <v>295</v>
      </c>
      <c r="C845" s="9" t="s">
        <v>340</v>
      </c>
      <c r="D845" s="39">
        <v>41164</v>
      </c>
      <c r="F845" t="s">
        <v>821</v>
      </c>
      <c r="G845" s="2" t="s">
        <v>196</v>
      </c>
      <c r="H845" s="6">
        <v>34</v>
      </c>
      <c r="I845" s="7">
        <v>1</v>
      </c>
      <c r="J845" s="6">
        <v>43</v>
      </c>
      <c r="K845" s="7">
        <v>1</v>
      </c>
      <c r="L845" s="6">
        <v>8</v>
      </c>
      <c r="M845" s="7">
        <v>-3</v>
      </c>
      <c r="N845" s="6">
        <v>-9</v>
      </c>
      <c r="O845" s="7">
        <v>0</v>
      </c>
      <c r="P845" t="s">
        <v>842</v>
      </c>
      <c r="R845" s="7">
        <v>7</v>
      </c>
      <c r="U845" s="48"/>
      <c r="AE845" s="7"/>
      <c r="AF845" s="6"/>
      <c r="AG845" s="6"/>
      <c r="AH845" s="7"/>
      <c r="AI845" s="7"/>
      <c r="AJ845" s="7"/>
      <c r="AK845" s="7"/>
      <c r="AR845" s="6">
        <v>25</v>
      </c>
      <c r="AS845" s="6">
        <v>61</v>
      </c>
      <c r="AT845" s="7">
        <f>AR845-AS845</f>
        <v>-36</v>
      </c>
      <c r="AU845" s="4" t="s">
        <v>871</v>
      </c>
    </row>
    <row r="846" spans="2:47" x14ac:dyDescent="0.25">
      <c r="B846" t="s">
        <v>295</v>
      </c>
      <c r="C846" s="9" t="s">
        <v>594</v>
      </c>
      <c r="D846" s="39">
        <v>41165</v>
      </c>
      <c r="E846">
        <v>16</v>
      </c>
      <c r="F846" t="s">
        <v>821</v>
      </c>
      <c r="G846" s="2" t="s">
        <v>192</v>
      </c>
      <c r="H846" s="6">
        <v>34</v>
      </c>
      <c r="I846" s="7">
        <v>0</v>
      </c>
      <c r="J846" s="6">
        <v>44</v>
      </c>
      <c r="K846" s="7">
        <v>1</v>
      </c>
      <c r="L846" s="6">
        <v>9</v>
      </c>
      <c r="M846" s="7">
        <v>1</v>
      </c>
      <c r="N846" s="6">
        <v>-10</v>
      </c>
      <c r="O846" s="7">
        <v>-1</v>
      </c>
      <c r="P846" t="s">
        <v>842</v>
      </c>
      <c r="R846" s="7">
        <v>7</v>
      </c>
      <c r="U846" s="48"/>
      <c r="W846" s="6">
        <v>34</v>
      </c>
      <c r="X846" s="6">
        <v>60</v>
      </c>
      <c r="Y846" s="7">
        <f>W846-X846</f>
        <v>-26</v>
      </c>
      <c r="Z846" s="6">
        <v>30</v>
      </c>
      <c r="AA846" s="6">
        <v>57</v>
      </c>
      <c r="AB846" s="7">
        <f>Z846-AA846</f>
        <v>-27</v>
      </c>
      <c r="AC846" s="6">
        <v>15</v>
      </c>
      <c r="AD846" s="6">
        <v>76</v>
      </c>
      <c r="AE846" s="7">
        <f>AC846-AD846</f>
        <v>-61</v>
      </c>
      <c r="AF846" s="6"/>
      <c r="AG846" s="6"/>
      <c r="AH846" s="7"/>
      <c r="AI846" s="7"/>
      <c r="AJ846" s="7"/>
      <c r="AK846" s="7"/>
      <c r="AL846" s="4" t="s">
        <v>930</v>
      </c>
      <c r="AR846" s="6">
        <v>25</v>
      </c>
      <c r="AS846" s="6">
        <v>61</v>
      </c>
      <c r="AT846" s="7">
        <f>AR846-AS846</f>
        <v>-36</v>
      </c>
      <c r="AU846" s="4" t="s">
        <v>871</v>
      </c>
    </row>
    <row r="847" spans="2:47" x14ac:dyDescent="0.25">
      <c r="B847" t="s">
        <v>295</v>
      </c>
      <c r="C847" s="9" t="s">
        <v>514</v>
      </c>
      <c r="D847" s="39">
        <v>41166</v>
      </c>
      <c r="E847">
        <v>18</v>
      </c>
      <c r="F847" t="s">
        <v>830</v>
      </c>
      <c r="G847" s="2" t="s">
        <v>224</v>
      </c>
      <c r="H847" s="6">
        <v>30</v>
      </c>
      <c r="I847" s="7">
        <v>-4</v>
      </c>
      <c r="J847" s="6">
        <v>45</v>
      </c>
      <c r="K847" s="7">
        <v>5</v>
      </c>
      <c r="L847" s="6">
        <v>10</v>
      </c>
      <c r="M847" s="7">
        <v>-2</v>
      </c>
      <c r="N847" s="6">
        <v>-15</v>
      </c>
      <c r="O847" s="7">
        <v>-9</v>
      </c>
      <c r="P847" t="s">
        <v>639</v>
      </c>
      <c r="U847" s="48"/>
      <c r="AE847" s="7"/>
      <c r="AF847" s="6"/>
      <c r="AG847" s="6"/>
      <c r="AH847" s="7"/>
      <c r="AI847" s="7"/>
      <c r="AJ847" s="7"/>
      <c r="AK847" s="7"/>
      <c r="AR847" s="6"/>
      <c r="AS847" s="6"/>
      <c r="AT847" s="7"/>
    </row>
    <row r="848" spans="2:47" x14ac:dyDescent="0.25">
      <c r="B848" t="s">
        <v>295</v>
      </c>
      <c r="C848" s="9" t="s">
        <v>319</v>
      </c>
      <c r="D848" s="39">
        <v>41167</v>
      </c>
      <c r="E848">
        <v>19</v>
      </c>
      <c r="F848" t="s">
        <v>577</v>
      </c>
      <c r="G848" s="2"/>
      <c r="H848" s="6">
        <v>30</v>
      </c>
      <c r="I848" s="7">
        <v>-2</v>
      </c>
      <c r="J848" s="6">
        <v>41</v>
      </c>
      <c r="K848" s="7">
        <v>-1</v>
      </c>
      <c r="L848" s="6">
        <v>13</v>
      </c>
      <c r="M848" s="7">
        <v>2</v>
      </c>
      <c r="N848" s="6">
        <v>-11</v>
      </c>
      <c r="O848" s="7">
        <v>-1</v>
      </c>
      <c r="P848" t="s">
        <v>639</v>
      </c>
      <c r="Q848" t="s">
        <v>840</v>
      </c>
      <c r="U848" s="48"/>
      <c r="W848" s="6">
        <v>34</v>
      </c>
      <c r="X848" s="6">
        <v>58</v>
      </c>
      <c r="Y848" s="7">
        <f>W848-X848</f>
        <v>-24</v>
      </c>
      <c r="Z848" s="6">
        <v>38</v>
      </c>
      <c r="AA848" s="6">
        <v>47</v>
      </c>
      <c r="AB848" s="7">
        <f>Z848-AA848</f>
        <v>-9</v>
      </c>
      <c r="AC848" s="6">
        <v>23</v>
      </c>
      <c r="AD848" s="6">
        <v>66</v>
      </c>
      <c r="AE848" s="7">
        <f>AC848-AD848</f>
        <v>-43</v>
      </c>
      <c r="AF848" s="6"/>
      <c r="AG848" s="6"/>
      <c r="AH848" s="7"/>
      <c r="AI848" s="7"/>
      <c r="AJ848" s="7"/>
      <c r="AK848" s="7"/>
      <c r="AL848" s="4" t="s">
        <v>936</v>
      </c>
      <c r="AR848" s="6">
        <v>28</v>
      </c>
      <c r="AS848" s="6">
        <v>64</v>
      </c>
      <c r="AT848" s="7">
        <f>AR848-AS848</f>
        <v>-36</v>
      </c>
      <c r="AU848" s="4" t="s">
        <v>937</v>
      </c>
    </row>
    <row r="849" spans="2:53" x14ac:dyDescent="0.25">
      <c r="B849" t="s">
        <v>295</v>
      </c>
      <c r="C849" s="9" t="s">
        <v>640</v>
      </c>
      <c r="D849" s="39">
        <v>41168</v>
      </c>
      <c r="F849" t="s">
        <v>821</v>
      </c>
      <c r="G849" s="2" t="s">
        <v>196</v>
      </c>
      <c r="H849" s="6">
        <v>33</v>
      </c>
      <c r="I849" s="7">
        <v>-1</v>
      </c>
      <c r="J849" s="6">
        <v>45</v>
      </c>
      <c r="K849" s="7">
        <v>1</v>
      </c>
      <c r="L849" s="6">
        <v>10</v>
      </c>
      <c r="M849" s="7">
        <v>1</v>
      </c>
      <c r="N849" s="6">
        <v>-12</v>
      </c>
      <c r="O849" s="7">
        <v>-2</v>
      </c>
      <c r="P849" s="3" t="s">
        <v>842</v>
      </c>
      <c r="R849" s="7">
        <v>5</v>
      </c>
      <c r="U849" s="48"/>
      <c r="AE849" s="7"/>
      <c r="AF849" s="6"/>
      <c r="AG849" s="6"/>
      <c r="AH849" s="7"/>
      <c r="AI849" s="7"/>
      <c r="AJ849" s="7"/>
      <c r="AK849" s="7"/>
      <c r="AR849" s="6">
        <v>24</v>
      </c>
      <c r="AS849" s="6">
        <v>61</v>
      </c>
      <c r="AT849" s="7">
        <f>AR849-AS849</f>
        <v>-37</v>
      </c>
      <c r="AU849" s="4" t="s">
        <v>871</v>
      </c>
    </row>
    <row r="850" spans="2:53" x14ac:dyDescent="0.25">
      <c r="B850" t="s">
        <v>295</v>
      </c>
      <c r="C850" s="9" t="s">
        <v>596</v>
      </c>
      <c r="D850" s="39">
        <v>41169</v>
      </c>
      <c r="F850" t="s">
        <v>821</v>
      </c>
      <c r="G850" s="2" t="s">
        <v>196</v>
      </c>
      <c r="H850" s="6">
        <v>34</v>
      </c>
      <c r="I850" s="7">
        <v>1</v>
      </c>
      <c r="J850" s="6">
        <v>43</v>
      </c>
      <c r="K850" s="7">
        <v>-2</v>
      </c>
      <c r="L850" s="6">
        <v>8</v>
      </c>
      <c r="M850" s="7">
        <v>-2</v>
      </c>
      <c r="N850" s="6">
        <v>-9</v>
      </c>
      <c r="O850" s="7">
        <v>3</v>
      </c>
      <c r="P850" s="3" t="s">
        <v>842</v>
      </c>
      <c r="R850" s="7">
        <v>8</v>
      </c>
      <c r="U850" s="48"/>
      <c r="AE850" s="7"/>
      <c r="AF850" s="6"/>
      <c r="AG850" s="6"/>
      <c r="AH850" s="7"/>
      <c r="AI850" s="7"/>
      <c r="AJ850" s="7"/>
      <c r="AK850" s="7"/>
      <c r="AR850" s="6">
        <v>24</v>
      </c>
      <c r="AS850" s="6">
        <v>58</v>
      </c>
      <c r="AT850" s="7">
        <f>AR850-AS850</f>
        <v>-34</v>
      </c>
      <c r="AU850" s="4" t="s">
        <v>871</v>
      </c>
    </row>
    <row r="851" spans="2:53" x14ac:dyDescent="0.25">
      <c r="B851" t="s">
        <v>295</v>
      </c>
      <c r="C851" s="9" t="s">
        <v>564</v>
      </c>
      <c r="D851" s="39">
        <v>41170</v>
      </c>
      <c r="F851" t="s">
        <v>821</v>
      </c>
      <c r="G851" s="2" t="s">
        <v>196</v>
      </c>
      <c r="H851" s="6">
        <v>33</v>
      </c>
      <c r="I851" s="7">
        <v>-1</v>
      </c>
      <c r="J851" s="6">
        <v>45</v>
      </c>
      <c r="K851" s="7">
        <v>2</v>
      </c>
      <c r="L851" s="6">
        <v>10</v>
      </c>
      <c r="M851" s="7">
        <v>2</v>
      </c>
      <c r="N851" s="6">
        <v>-12</v>
      </c>
      <c r="O851" s="7">
        <v>-3</v>
      </c>
      <c r="P851" s="3" t="s">
        <v>842</v>
      </c>
      <c r="R851" s="7">
        <v>7</v>
      </c>
      <c r="U851" s="48"/>
      <c r="AE851" s="7"/>
      <c r="AF851" s="6"/>
      <c r="AG851" s="6"/>
      <c r="AH851" s="7"/>
      <c r="AI851" s="7"/>
      <c r="AJ851" s="7"/>
      <c r="AK851" s="7"/>
      <c r="AM851" s="9" t="s">
        <v>993</v>
      </c>
      <c r="AN851" s="9" t="s">
        <v>565</v>
      </c>
      <c r="AO851" s="9" t="s">
        <v>316</v>
      </c>
      <c r="AR851" s="6">
        <v>25</v>
      </c>
      <c r="AS851" s="6">
        <v>59</v>
      </c>
      <c r="AT851" s="7">
        <f>AR851-AS851</f>
        <v>-34</v>
      </c>
      <c r="AU851" s="4" t="s">
        <v>871</v>
      </c>
    </row>
    <row r="852" spans="2:53" x14ac:dyDescent="0.25">
      <c r="B852" t="s">
        <v>295</v>
      </c>
      <c r="C852" s="9" t="s">
        <v>461</v>
      </c>
      <c r="D852" s="39">
        <v>41170</v>
      </c>
      <c r="E852">
        <v>23</v>
      </c>
      <c r="F852" t="s">
        <v>903</v>
      </c>
      <c r="G852" s="2" t="s">
        <v>138</v>
      </c>
      <c r="H852" s="6">
        <v>30</v>
      </c>
      <c r="I852" s="7">
        <v>-2</v>
      </c>
      <c r="J852" s="6">
        <v>42</v>
      </c>
      <c r="K852" s="7">
        <v>2</v>
      </c>
      <c r="L852" s="6">
        <v>8</v>
      </c>
      <c r="M852" s="7">
        <v>-2</v>
      </c>
      <c r="N852" s="6">
        <v>-12</v>
      </c>
      <c r="O852" s="7">
        <v>-4</v>
      </c>
      <c r="P852" s="3" t="s">
        <v>842</v>
      </c>
      <c r="U852" s="48"/>
      <c r="W852" s="6">
        <v>32</v>
      </c>
      <c r="X852" s="6">
        <v>52</v>
      </c>
      <c r="Y852" s="7">
        <f>W852-X852</f>
        <v>-20</v>
      </c>
      <c r="Z852" s="6">
        <v>25</v>
      </c>
      <c r="AA852" s="6">
        <v>39</v>
      </c>
      <c r="AB852" s="7">
        <f>Z852-AA852</f>
        <v>-14</v>
      </c>
      <c r="AC852" s="6">
        <v>13</v>
      </c>
      <c r="AD852" s="6">
        <v>61</v>
      </c>
      <c r="AE852" s="7">
        <f>AC852-AD852</f>
        <v>-48</v>
      </c>
      <c r="AF852" s="6"/>
      <c r="AG852" s="6"/>
      <c r="AH852" s="7"/>
      <c r="AI852" s="7"/>
      <c r="AJ852" s="7"/>
      <c r="AK852" s="7"/>
      <c r="AL852" s="4" t="s">
        <v>978</v>
      </c>
      <c r="AR852" s="6"/>
      <c r="AS852" s="6"/>
      <c r="AT852" s="7"/>
    </row>
    <row r="853" spans="2:53" x14ac:dyDescent="0.25">
      <c r="B853" t="s">
        <v>295</v>
      </c>
      <c r="C853" s="9" t="s">
        <v>641</v>
      </c>
      <c r="D853" s="39">
        <v>41171</v>
      </c>
      <c r="F853" t="s">
        <v>982</v>
      </c>
      <c r="G853" s="2" t="s">
        <v>122</v>
      </c>
      <c r="H853" s="6">
        <v>30</v>
      </c>
      <c r="I853" s="7">
        <v>0</v>
      </c>
      <c r="J853" s="6">
        <v>40</v>
      </c>
      <c r="K853" s="7">
        <v>3</v>
      </c>
      <c r="L853" s="6">
        <v>10</v>
      </c>
      <c r="M853" s="7">
        <v>0</v>
      </c>
      <c r="N853" s="6">
        <v>-10</v>
      </c>
      <c r="O853" s="7">
        <v>-3</v>
      </c>
      <c r="P853" s="3" t="s">
        <v>842</v>
      </c>
      <c r="Q853" t="s">
        <v>983</v>
      </c>
      <c r="R853" s="7">
        <v>12</v>
      </c>
      <c r="U853" s="48"/>
      <c r="W853" s="6"/>
      <c r="X853" s="6"/>
      <c r="Y853" s="7"/>
      <c r="Z853" s="6"/>
      <c r="AA853" s="6"/>
      <c r="AB853" s="7"/>
      <c r="AC853" s="6"/>
      <c r="AD853" s="6"/>
      <c r="AE853" s="7"/>
      <c r="AF853" s="6"/>
      <c r="AG853" s="6"/>
      <c r="AH853" s="7"/>
      <c r="AI853" s="7"/>
      <c r="AJ853" s="7"/>
      <c r="AK853" s="7"/>
      <c r="AR853" s="6"/>
      <c r="AS853" s="6"/>
      <c r="AT853" s="7"/>
    </row>
    <row r="854" spans="2:53" x14ac:dyDescent="0.25">
      <c r="B854" t="s">
        <v>295</v>
      </c>
      <c r="C854" s="9" t="s">
        <v>641</v>
      </c>
      <c r="D854" s="39">
        <v>41171</v>
      </c>
      <c r="F854" t="s">
        <v>821</v>
      </c>
      <c r="G854" s="2" t="s">
        <v>196</v>
      </c>
      <c r="H854" s="6">
        <v>35</v>
      </c>
      <c r="I854" s="7">
        <v>2</v>
      </c>
      <c r="J854" s="6">
        <v>41</v>
      </c>
      <c r="K854" s="7">
        <v>-4</v>
      </c>
      <c r="L854" s="6">
        <v>9</v>
      </c>
      <c r="M854" s="7">
        <v>-1</v>
      </c>
      <c r="N854" s="6">
        <v>-6</v>
      </c>
      <c r="O854" s="7">
        <v>6</v>
      </c>
      <c r="P854" s="3" t="s">
        <v>842</v>
      </c>
      <c r="R854" s="7">
        <v>7</v>
      </c>
      <c r="U854" s="48"/>
      <c r="Z854" s="6"/>
      <c r="AA854" s="6"/>
      <c r="AC854" s="6"/>
      <c r="AD854" s="6"/>
      <c r="AE854" s="7"/>
      <c r="AF854" s="6"/>
      <c r="AG854" s="6"/>
      <c r="AH854" s="7"/>
      <c r="AI854" s="7"/>
      <c r="AJ854" s="7"/>
      <c r="AK854" s="7"/>
      <c r="AR854" s="6">
        <v>24</v>
      </c>
      <c r="AS854" s="6">
        <v>62</v>
      </c>
      <c r="AT854" s="7">
        <f>AR854-AS854</f>
        <v>-38</v>
      </c>
      <c r="AU854" s="4" t="s">
        <v>871</v>
      </c>
    </row>
    <row r="855" spans="2:53" x14ac:dyDescent="0.25">
      <c r="B855" s="3" t="s">
        <v>295</v>
      </c>
      <c r="C855" s="52" t="s">
        <v>597</v>
      </c>
      <c r="D855" s="39">
        <v>41171</v>
      </c>
      <c r="E855">
        <v>24</v>
      </c>
      <c r="F855" t="s">
        <v>963</v>
      </c>
      <c r="G855" s="2"/>
      <c r="H855" s="6">
        <v>28</v>
      </c>
      <c r="I855" s="7">
        <v>-3</v>
      </c>
      <c r="J855" s="6">
        <v>44</v>
      </c>
      <c r="K855" s="7">
        <v>1</v>
      </c>
      <c r="L855" s="6">
        <v>8</v>
      </c>
      <c r="M855" s="7">
        <v>-1</v>
      </c>
      <c r="N855" s="6">
        <v>-16</v>
      </c>
      <c r="O855" s="7">
        <v>-4</v>
      </c>
      <c r="P855" s="3" t="s">
        <v>842</v>
      </c>
      <c r="U855" s="48"/>
      <c r="Z855" s="6"/>
      <c r="AA855" s="6"/>
      <c r="AC855" s="6"/>
      <c r="AD855" s="6"/>
      <c r="AE855" s="7"/>
      <c r="AF855" s="6"/>
      <c r="AG855" s="6"/>
      <c r="AH855" s="7"/>
      <c r="AI855" s="7"/>
      <c r="AJ855" s="7"/>
      <c r="AK855" s="7"/>
      <c r="AR855" s="6"/>
      <c r="AS855" s="6"/>
      <c r="AT855" s="7"/>
    </row>
    <row r="856" spans="2:53" x14ac:dyDescent="0.25">
      <c r="B856" t="s">
        <v>295</v>
      </c>
      <c r="C856" s="9" t="s">
        <v>598</v>
      </c>
      <c r="D856" s="39">
        <v>41172</v>
      </c>
      <c r="E856">
        <v>23</v>
      </c>
      <c r="F856" t="s">
        <v>821</v>
      </c>
      <c r="G856" s="2" t="s">
        <v>192</v>
      </c>
      <c r="H856" s="6">
        <v>34</v>
      </c>
      <c r="I856" s="7">
        <v>-1</v>
      </c>
      <c r="J856" s="6">
        <v>43</v>
      </c>
      <c r="K856" s="7">
        <v>2</v>
      </c>
      <c r="L856" s="6">
        <v>8</v>
      </c>
      <c r="M856" s="7">
        <v>-1</v>
      </c>
      <c r="N856" s="6">
        <v>-9</v>
      </c>
      <c r="O856" s="7">
        <v>-3</v>
      </c>
      <c r="P856" s="3" t="s">
        <v>842</v>
      </c>
      <c r="R856" s="7">
        <v>8</v>
      </c>
      <c r="U856" s="48"/>
      <c r="W856" s="6">
        <v>37</v>
      </c>
      <c r="X856" s="6">
        <v>58</v>
      </c>
      <c r="Y856" s="7">
        <f>W856-X856</f>
        <v>-21</v>
      </c>
      <c r="Z856" s="6">
        <v>29</v>
      </c>
      <c r="AA856" s="6">
        <v>58</v>
      </c>
      <c r="AB856" s="7">
        <f>Z856-AA856</f>
        <v>-29</v>
      </c>
      <c r="AC856" s="6">
        <v>15</v>
      </c>
      <c r="AD856" s="6">
        <v>78</v>
      </c>
      <c r="AE856" s="7">
        <f>AC856-AD856</f>
        <v>-63</v>
      </c>
      <c r="AF856" s="6"/>
      <c r="AG856" s="6"/>
      <c r="AH856" s="7"/>
      <c r="AI856" s="7"/>
      <c r="AJ856" s="7"/>
      <c r="AK856" s="7"/>
      <c r="AL856" s="4" t="s">
        <v>930</v>
      </c>
      <c r="AR856" s="6">
        <v>24</v>
      </c>
      <c r="AS856" s="6">
        <v>60</v>
      </c>
      <c r="AT856" s="7">
        <f>AR856-AS856</f>
        <v>-36</v>
      </c>
      <c r="AU856" s="4" t="s">
        <v>871</v>
      </c>
    </row>
    <row r="857" spans="2:53" x14ac:dyDescent="0.25">
      <c r="B857" t="s">
        <v>295</v>
      </c>
      <c r="C857" s="9" t="s">
        <v>598</v>
      </c>
      <c r="D857" s="39">
        <v>41172</v>
      </c>
      <c r="E857">
        <v>23</v>
      </c>
      <c r="F857" t="s">
        <v>982</v>
      </c>
      <c r="G857" s="2" t="s">
        <v>124</v>
      </c>
      <c r="H857" s="6">
        <v>29</v>
      </c>
      <c r="I857" s="7">
        <v>-1</v>
      </c>
      <c r="J857" s="6">
        <v>41</v>
      </c>
      <c r="K857" s="7">
        <v>1</v>
      </c>
      <c r="L857" s="6">
        <v>10</v>
      </c>
      <c r="M857" s="7">
        <v>0</v>
      </c>
      <c r="N857" s="6">
        <v>-12</v>
      </c>
      <c r="O857" s="7">
        <v>-2</v>
      </c>
      <c r="P857" s="3" t="s">
        <v>842</v>
      </c>
      <c r="Q857" t="s">
        <v>983</v>
      </c>
      <c r="U857" s="48"/>
      <c r="Z857" s="6"/>
      <c r="AA857" s="6"/>
      <c r="AC857" s="6"/>
      <c r="AD857" s="6"/>
      <c r="AE857" s="7"/>
      <c r="AF857" s="6"/>
      <c r="AG857" s="6"/>
      <c r="AH857" s="7"/>
      <c r="AI857" s="7"/>
      <c r="AJ857" s="7"/>
      <c r="AK857" s="7"/>
      <c r="AR857" s="6"/>
      <c r="AS857" s="6"/>
      <c r="AT857" s="7"/>
    </row>
    <row r="858" spans="2:53" x14ac:dyDescent="0.25">
      <c r="B858" t="s">
        <v>295</v>
      </c>
      <c r="C858" s="9" t="s">
        <v>598</v>
      </c>
      <c r="D858" s="39">
        <v>41172</v>
      </c>
      <c r="E858">
        <v>23</v>
      </c>
      <c r="F858" t="s">
        <v>886</v>
      </c>
      <c r="G858" s="2" t="s">
        <v>984</v>
      </c>
      <c r="H858" s="6">
        <v>35</v>
      </c>
      <c r="I858" s="7">
        <v>2</v>
      </c>
      <c r="J858" s="6">
        <v>39</v>
      </c>
      <c r="K858" s="7">
        <v>-3</v>
      </c>
      <c r="L858" s="6">
        <v>10</v>
      </c>
      <c r="M858" s="7">
        <v>0</v>
      </c>
      <c r="N858" s="6">
        <v>-4</v>
      </c>
      <c r="O858" s="7">
        <v>5</v>
      </c>
      <c r="P858" s="3" t="s">
        <v>842</v>
      </c>
      <c r="U858" s="48"/>
      <c r="Z858" s="6"/>
      <c r="AA858" s="6"/>
      <c r="AC858" s="6"/>
      <c r="AD858" s="6"/>
      <c r="AE858" s="7"/>
      <c r="AF858" s="6"/>
      <c r="AG858" s="6"/>
      <c r="AH858" s="7"/>
      <c r="AI858" s="7"/>
      <c r="AJ858" s="7"/>
      <c r="AK858" s="7"/>
      <c r="AR858" s="6"/>
      <c r="AS858" s="6"/>
      <c r="AT858" s="7"/>
    </row>
    <row r="859" spans="2:53" x14ac:dyDescent="0.25">
      <c r="B859" t="s">
        <v>295</v>
      </c>
      <c r="C859" s="9" t="s">
        <v>598</v>
      </c>
      <c r="D859" s="39">
        <v>41172</v>
      </c>
      <c r="F859" t="s">
        <v>678</v>
      </c>
      <c r="G859" s="2" t="s">
        <v>194</v>
      </c>
      <c r="H859" s="6"/>
      <c r="J859" s="6"/>
      <c r="L859" s="6"/>
      <c r="P859" t="s">
        <v>842</v>
      </c>
      <c r="U859" s="48"/>
      <c r="Z859" s="6"/>
      <c r="AA859" s="6"/>
      <c r="AC859" s="6"/>
      <c r="AD859" s="6"/>
      <c r="AE859" s="7"/>
      <c r="AF859" s="6"/>
      <c r="AG859" s="6"/>
      <c r="AH859" s="7"/>
      <c r="AI859" s="7"/>
      <c r="AJ859" s="7"/>
      <c r="AK859" s="7"/>
      <c r="AR859" s="6"/>
      <c r="AS859" s="6"/>
      <c r="AT859" s="7"/>
      <c r="AW859">
        <v>31</v>
      </c>
      <c r="AX859">
        <v>37</v>
      </c>
      <c r="AY859">
        <v>18</v>
      </c>
      <c r="BA859" s="4" t="s">
        <v>992</v>
      </c>
    </row>
    <row r="860" spans="2:53" x14ac:dyDescent="0.25">
      <c r="B860" s="3" t="s">
        <v>295</v>
      </c>
      <c r="C860" s="52" t="s">
        <v>599</v>
      </c>
      <c r="D860" s="39">
        <v>41173</v>
      </c>
      <c r="F860" t="s">
        <v>678</v>
      </c>
      <c r="G860" s="2" t="s">
        <v>82</v>
      </c>
      <c r="H860" s="6">
        <v>31</v>
      </c>
      <c r="I860" s="7">
        <v>-3</v>
      </c>
      <c r="J860" s="6">
        <v>41</v>
      </c>
      <c r="K860" s="7">
        <v>2</v>
      </c>
      <c r="L860" s="6">
        <v>14</v>
      </c>
      <c r="M860" s="7">
        <v>-1</v>
      </c>
      <c r="N860" s="6">
        <v>-10</v>
      </c>
      <c r="O860" s="7">
        <v>-5</v>
      </c>
      <c r="P860" s="3" t="s">
        <v>639</v>
      </c>
      <c r="U860" s="48"/>
      <c r="Z860" s="6"/>
      <c r="AA860" s="6"/>
      <c r="AC860" s="6"/>
      <c r="AD860" s="6"/>
      <c r="AE860" s="7"/>
      <c r="AF860" s="6"/>
      <c r="AG860" s="6"/>
      <c r="AH860" s="7"/>
      <c r="AI860" s="7"/>
      <c r="AJ860" s="7"/>
      <c r="AK860" s="7"/>
      <c r="AR860" s="6"/>
      <c r="AS860" s="6"/>
      <c r="AT860" s="7"/>
    </row>
    <row r="861" spans="2:53" x14ac:dyDescent="0.25">
      <c r="B861" s="3" t="s">
        <v>295</v>
      </c>
      <c r="C861" s="52" t="s">
        <v>625</v>
      </c>
      <c r="D861" s="39">
        <v>41175</v>
      </c>
      <c r="F861" t="s">
        <v>821</v>
      </c>
      <c r="G861" s="2" t="s">
        <v>196</v>
      </c>
      <c r="H861" s="6">
        <v>32</v>
      </c>
      <c r="I861" s="7">
        <v>-2</v>
      </c>
      <c r="J861" s="6">
        <v>43</v>
      </c>
      <c r="K861" s="7">
        <v>0</v>
      </c>
      <c r="L861" s="6">
        <v>9</v>
      </c>
      <c r="M861" s="7">
        <v>1</v>
      </c>
      <c r="N861" s="6">
        <v>-11</v>
      </c>
      <c r="O861" s="7">
        <v>-2</v>
      </c>
      <c r="P861" s="3" t="s">
        <v>842</v>
      </c>
      <c r="R861" s="7">
        <v>7</v>
      </c>
      <c r="U861" s="48"/>
      <c r="Z861" s="6"/>
      <c r="AA861" s="6"/>
      <c r="AC861" s="6"/>
      <c r="AD861" s="6"/>
      <c r="AE861" s="7"/>
      <c r="AF861" s="6"/>
      <c r="AG861" s="6"/>
      <c r="AH861" s="7"/>
      <c r="AI861" s="7"/>
      <c r="AJ861" s="7"/>
      <c r="AK861" s="7"/>
      <c r="AR861" s="6">
        <v>24</v>
      </c>
      <c r="AS861" s="6">
        <v>62</v>
      </c>
      <c r="AT861" s="7">
        <f>AR861-AS861</f>
        <v>-38</v>
      </c>
      <c r="AU861" s="4" t="s">
        <v>871</v>
      </c>
    </row>
    <row r="862" spans="2:53" x14ac:dyDescent="0.25">
      <c r="B862" s="3" t="s">
        <v>295</v>
      </c>
      <c r="C862" s="52" t="s">
        <v>432</v>
      </c>
      <c r="D862" s="39">
        <v>41176</v>
      </c>
      <c r="F862" t="s">
        <v>821</v>
      </c>
      <c r="G862" s="2" t="s">
        <v>196</v>
      </c>
      <c r="H862" s="6">
        <v>31</v>
      </c>
      <c r="I862" s="8">
        <v>-1</v>
      </c>
      <c r="J862" s="6">
        <v>44</v>
      </c>
      <c r="K862" s="7">
        <v>1</v>
      </c>
      <c r="L862" s="6">
        <v>9</v>
      </c>
      <c r="M862" s="7">
        <v>0</v>
      </c>
      <c r="N862" s="6">
        <v>-13</v>
      </c>
      <c r="O862" s="7">
        <v>-2</v>
      </c>
      <c r="P862" s="3" t="s">
        <v>842</v>
      </c>
      <c r="R862" s="7">
        <v>9</v>
      </c>
      <c r="U862" s="48"/>
      <c r="Z862" s="6"/>
      <c r="AA862" s="6"/>
      <c r="AC862" s="6"/>
      <c r="AD862" s="6"/>
      <c r="AE862" s="7"/>
      <c r="AF862" s="6"/>
      <c r="AG862" s="6"/>
      <c r="AH862" s="7"/>
      <c r="AI862" s="7"/>
      <c r="AJ862" s="7"/>
      <c r="AK862" s="7"/>
      <c r="AR862" s="6">
        <v>23</v>
      </c>
      <c r="AS862" s="6">
        <v>63</v>
      </c>
      <c r="AT862" s="7">
        <f>AR862-AS862</f>
        <v>-40</v>
      </c>
      <c r="AU862" s="4" t="s">
        <v>871</v>
      </c>
    </row>
    <row r="863" spans="2:53" x14ac:dyDescent="0.25">
      <c r="B863" s="3" t="s">
        <v>295</v>
      </c>
      <c r="C863" s="52" t="s">
        <v>579</v>
      </c>
      <c r="D863" s="39">
        <v>41177</v>
      </c>
      <c r="F863" t="s">
        <v>821</v>
      </c>
      <c r="G863" s="2" t="s">
        <v>196</v>
      </c>
      <c r="H863" s="6">
        <v>32</v>
      </c>
      <c r="I863" s="7">
        <v>1</v>
      </c>
      <c r="J863" s="6">
        <v>41</v>
      </c>
      <c r="K863" s="7">
        <v>-3</v>
      </c>
      <c r="L863" s="6">
        <v>9</v>
      </c>
      <c r="M863" s="7">
        <v>0</v>
      </c>
      <c r="N863" s="6">
        <v>-9</v>
      </c>
      <c r="O863" s="7">
        <v>4</v>
      </c>
      <c r="P863" s="3" t="s">
        <v>842</v>
      </c>
      <c r="R863" s="7">
        <v>9</v>
      </c>
      <c r="U863" s="48"/>
      <c r="Z863" s="6"/>
      <c r="AA863" s="6"/>
      <c r="AC863" s="6"/>
      <c r="AD863" s="6"/>
      <c r="AE863" s="7"/>
      <c r="AF863" s="6"/>
      <c r="AG863" s="6"/>
      <c r="AH863" s="7"/>
      <c r="AI863" s="7"/>
      <c r="AJ863" s="7"/>
      <c r="AK863" s="7"/>
      <c r="AR863" s="6">
        <v>24</v>
      </c>
      <c r="AS863" s="6">
        <v>61</v>
      </c>
      <c r="AT863" s="7">
        <f>AR863-AS863</f>
        <v>-37</v>
      </c>
      <c r="AU863" s="4" t="s">
        <v>871</v>
      </c>
    </row>
    <row r="864" spans="2:53" x14ac:dyDescent="0.25">
      <c r="B864" t="s">
        <v>295</v>
      </c>
      <c r="C864" s="9" t="s">
        <v>371</v>
      </c>
      <c r="D864" s="39">
        <v>41177</v>
      </c>
      <c r="E864">
        <v>30</v>
      </c>
      <c r="F864" s="3" t="s">
        <v>903</v>
      </c>
      <c r="G864" s="2" t="s">
        <v>138</v>
      </c>
      <c r="H864" s="6">
        <v>29</v>
      </c>
      <c r="I864" s="7">
        <v>-1</v>
      </c>
      <c r="J864" s="6">
        <v>39</v>
      </c>
      <c r="K864" s="7">
        <v>-3</v>
      </c>
      <c r="L864" s="6">
        <v>10</v>
      </c>
      <c r="M864" s="7">
        <v>2</v>
      </c>
      <c r="N864" s="6">
        <v>-10</v>
      </c>
      <c r="O864" s="7">
        <v>2</v>
      </c>
      <c r="P864" s="3" t="s">
        <v>842</v>
      </c>
      <c r="U864" s="48"/>
      <c r="W864" s="6">
        <v>33</v>
      </c>
      <c r="X864" s="6">
        <v>50</v>
      </c>
      <c r="Y864" s="7">
        <f>W864-X864</f>
        <v>-17</v>
      </c>
      <c r="Z864" s="6">
        <v>23</v>
      </c>
      <c r="AA864" s="6">
        <v>40</v>
      </c>
      <c r="AB864" s="7">
        <f>Z864-AA864</f>
        <v>-17</v>
      </c>
      <c r="AC864" s="6">
        <v>15</v>
      </c>
      <c r="AD864" s="6">
        <v>61</v>
      </c>
      <c r="AE864" s="7">
        <f>AC864-AD864</f>
        <v>-46</v>
      </c>
      <c r="AF864" s="6"/>
      <c r="AG864" s="6"/>
      <c r="AH864" s="7"/>
      <c r="AI864" s="7"/>
      <c r="AJ864" s="7"/>
      <c r="AK864" s="7"/>
      <c r="AL864" s="4" t="s">
        <v>978</v>
      </c>
      <c r="AT864" s="7"/>
    </row>
    <row r="865" spans="2:47" x14ac:dyDescent="0.25">
      <c r="B865" s="3" t="s">
        <v>295</v>
      </c>
      <c r="C865" s="52" t="s">
        <v>558</v>
      </c>
      <c r="D865" s="39">
        <v>41178</v>
      </c>
      <c r="F865" t="s">
        <v>821</v>
      </c>
      <c r="G865" s="2" t="s">
        <v>196</v>
      </c>
      <c r="H865" s="6">
        <v>31</v>
      </c>
      <c r="I865" s="7">
        <v>-1</v>
      </c>
      <c r="J865" s="6">
        <v>43</v>
      </c>
      <c r="K865" s="7">
        <v>2</v>
      </c>
      <c r="L865" s="6">
        <v>11</v>
      </c>
      <c r="M865" s="7">
        <v>2</v>
      </c>
      <c r="N865" s="6">
        <v>-12</v>
      </c>
      <c r="O865" s="7">
        <v>-3</v>
      </c>
      <c r="P865" s="3" t="s">
        <v>842</v>
      </c>
      <c r="R865" s="7">
        <v>8</v>
      </c>
      <c r="U865" s="48"/>
      <c r="Z865" s="6"/>
      <c r="AA865" s="6"/>
      <c r="AC865" s="6"/>
      <c r="AD865" s="6"/>
      <c r="AE865" s="7"/>
      <c r="AF865" s="6"/>
      <c r="AG865" s="6"/>
      <c r="AH865" s="7"/>
      <c r="AI865" s="7"/>
      <c r="AJ865" s="7"/>
      <c r="AK865" s="7"/>
      <c r="AR865" s="6">
        <v>23</v>
      </c>
      <c r="AS865" s="6">
        <v>62</v>
      </c>
      <c r="AT865" s="7">
        <f>AR865-AS865</f>
        <v>-39</v>
      </c>
      <c r="AU865" s="4" t="s">
        <v>871</v>
      </c>
    </row>
    <row r="866" spans="2:47" x14ac:dyDescent="0.25">
      <c r="B866" s="3" t="s">
        <v>295</v>
      </c>
      <c r="C866" s="52" t="s">
        <v>602</v>
      </c>
      <c r="D866" s="39">
        <v>41179</v>
      </c>
      <c r="E866">
        <v>30</v>
      </c>
      <c r="F866" t="s">
        <v>821</v>
      </c>
      <c r="G866" s="2" t="s">
        <v>192</v>
      </c>
      <c r="H866" s="6">
        <v>35</v>
      </c>
      <c r="I866" s="7">
        <v>4</v>
      </c>
      <c r="J866" s="6">
        <v>45</v>
      </c>
      <c r="K866" s="7">
        <v>2</v>
      </c>
      <c r="L866" s="6">
        <v>10</v>
      </c>
      <c r="M866" s="7">
        <v>-1</v>
      </c>
      <c r="N866" s="6">
        <v>-10</v>
      </c>
      <c r="O866" s="7">
        <v>2</v>
      </c>
      <c r="P866" s="3" t="s">
        <v>842</v>
      </c>
      <c r="R866" s="7">
        <v>7</v>
      </c>
      <c r="U866" s="48"/>
      <c r="W866" s="6">
        <v>34</v>
      </c>
      <c r="X866" s="6">
        <v>59</v>
      </c>
      <c r="Y866" s="7">
        <f>W866-X866</f>
        <v>-25</v>
      </c>
      <c r="Z866" s="6">
        <v>28</v>
      </c>
      <c r="AA866" s="6">
        <v>57</v>
      </c>
      <c r="AB866" s="7">
        <f>Z866-AA866</f>
        <v>-29</v>
      </c>
      <c r="AC866" s="6">
        <v>15</v>
      </c>
      <c r="AD866" s="6">
        <v>76</v>
      </c>
      <c r="AE866" s="7">
        <f>AC866-AD866</f>
        <v>-61</v>
      </c>
      <c r="AF866" s="6"/>
      <c r="AG866" s="6"/>
      <c r="AH866" s="7"/>
      <c r="AI866" s="7"/>
      <c r="AJ866" s="7"/>
      <c r="AK866" s="7"/>
      <c r="AL866" s="4" t="s">
        <v>930</v>
      </c>
      <c r="AR866" s="6">
        <v>24</v>
      </c>
      <c r="AS866" s="6">
        <v>60</v>
      </c>
      <c r="AT866" s="7">
        <f>AR866-AS866</f>
        <v>-36</v>
      </c>
      <c r="AU866" s="4" t="s">
        <v>871</v>
      </c>
    </row>
    <row r="867" spans="2:47" x14ac:dyDescent="0.25">
      <c r="B867" t="s">
        <v>295</v>
      </c>
      <c r="C867" s="9" t="s">
        <v>677</v>
      </c>
      <c r="D867" s="39">
        <v>41180</v>
      </c>
      <c r="E867">
        <v>2</v>
      </c>
      <c r="F867" s="3" t="s">
        <v>886</v>
      </c>
      <c r="G867" s="2" t="s">
        <v>96</v>
      </c>
      <c r="H867" s="6">
        <v>35</v>
      </c>
      <c r="I867" s="7">
        <v>0</v>
      </c>
      <c r="J867" s="6">
        <v>38</v>
      </c>
      <c r="K867" s="7">
        <v>-4</v>
      </c>
      <c r="L867" s="6">
        <v>15</v>
      </c>
      <c r="M867" s="7">
        <v>3</v>
      </c>
      <c r="N867" s="6">
        <v>-3</v>
      </c>
      <c r="O867" s="7">
        <v>4</v>
      </c>
      <c r="P867" t="s">
        <v>639</v>
      </c>
      <c r="U867" s="48"/>
      <c r="Z867" s="6"/>
      <c r="AA867" s="6"/>
      <c r="AC867" s="6"/>
      <c r="AD867" s="6"/>
      <c r="AE867" s="7"/>
      <c r="AF867" s="6"/>
      <c r="AG867" s="6"/>
      <c r="AH867" s="7"/>
      <c r="AI867" s="7"/>
      <c r="AJ867" s="7"/>
      <c r="AK867" s="7"/>
      <c r="AR867" s="6"/>
      <c r="AS867" s="6"/>
      <c r="AT867" s="7"/>
    </row>
    <row r="868" spans="2:47" x14ac:dyDescent="0.25">
      <c r="B868" t="s">
        <v>295</v>
      </c>
      <c r="C868" s="9" t="s">
        <v>582</v>
      </c>
      <c r="D868" s="39">
        <v>41182</v>
      </c>
      <c r="F868" t="s">
        <v>821</v>
      </c>
      <c r="G868" s="2" t="s">
        <v>196</v>
      </c>
      <c r="H868" s="6">
        <v>34</v>
      </c>
      <c r="I868" s="7">
        <v>-1</v>
      </c>
      <c r="J868" s="6">
        <v>43</v>
      </c>
      <c r="K868" s="7">
        <v>-2</v>
      </c>
      <c r="L868" s="6">
        <v>9</v>
      </c>
      <c r="M868" s="7">
        <v>-1</v>
      </c>
      <c r="N868" s="6">
        <v>-9</v>
      </c>
      <c r="O868" s="7">
        <v>1</v>
      </c>
      <c r="P868" s="3" t="s">
        <v>842</v>
      </c>
      <c r="R868" s="7">
        <v>8</v>
      </c>
      <c r="U868" s="48"/>
      <c r="Z868" s="6"/>
      <c r="AA868" s="6"/>
      <c r="AC868" s="6"/>
      <c r="AD868" s="6"/>
      <c r="AE868" s="7"/>
      <c r="AF868" s="6"/>
      <c r="AG868" s="6"/>
      <c r="AH868" s="7"/>
      <c r="AI868" s="7"/>
      <c r="AJ868" s="7"/>
      <c r="AK868" s="7"/>
      <c r="AR868" s="6">
        <v>23</v>
      </c>
      <c r="AS868" s="6">
        <v>60</v>
      </c>
      <c r="AT868" s="7">
        <f>AR868-AS868</f>
        <v>-37</v>
      </c>
      <c r="AU868" s="4" t="s">
        <v>871</v>
      </c>
    </row>
    <row r="869" spans="2:47" x14ac:dyDescent="0.25">
      <c r="B869" t="s">
        <v>297</v>
      </c>
      <c r="C869" s="9" t="s">
        <v>339</v>
      </c>
      <c r="D869" s="39">
        <v>41183</v>
      </c>
      <c r="F869" t="s">
        <v>821</v>
      </c>
      <c r="G869" s="2" t="s">
        <v>196</v>
      </c>
      <c r="H869" s="6">
        <v>34</v>
      </c>
      <c r="I869" s="7">
        <v>0</v>
      </c>
      <c r="J869" s="6">
        <v>42</v>
      </c>
      <c r="K869" s="7">
        <v>-1</v>
      </c>
      <c r="L869" s="6">
        <v>9</v>
      </c>
      <c r="M869" s="7">
        <v>0</v>
      </c>
      <c r="N869" s="6">
        <v>-8</v>
      </c>
      <c r="O869" s="7">
        <v>1</v>
      </c>
      <c r="P869" s="3" t="s">
        <v>842</v>
      </c>
      <c r="R869" s="7">
        <v>8</v>
      </c>
      <c r="U869" s="48"/>
      <c r="Z869" s="6"/>
      <c r="AA869" s="6"/>
      <c r="AC869" s="6"/>
      <c r="AD869" s="6"/>
      <c r="AE869" s="7"/>
      <c r="AF869" s="6"/>
      <c r="AG869" s="6"/>
      <c r="AH869" s="7"/>
      <c r="AI869" s="7"/>
      <c r="AJ869" s="7"/>
      <c r="AK869" s="7"/>
      <c r="AR869" s="6">
        <v>26</v>
      </c>
      <c r="AS869" s="6">
        <v>58</v>
      </c>
      <c r="AT869" s="7">
        <f>AR869-AS869</f>
        <v>-32</v>
      </c>
      <c r="AU869" s="4" t="s">
        <v>871</v>
      </c>
    </row>
    <row r="870" spans="2:47" x14ac:dyDescent="0.25">
      <c r="B870" t="s">
        <v>297</v>
      </c>
      <c r="C870" s="9" t="s">
        <v>571</v>
      </c>
      <c r="D870" s="39">
        <v>41184</v>
      </c>
      <c r="F870" t="s">
        <v>821</v>
      </c>
      <c r="G870" s="2" t="s">
        <v>196</v>
      </c>
      <c r="H870" s="6">
        <v>31</v>
      </c>
      <c r="I870" s="7">
        <v>-3</v>
      </c>
      <c r="J870" s="6">
        <v>45</v>
      </c>
      <c r="K870" s="7">
        <v>3</v>
      </c>
      <c r="L870" s="6">
        <v>10</v>
      </c>
      <c r="M870" s="7">
        <v>1</v>
      </c>
      <c r="N870" s="6">
        <v>-14</v>
      </c>
      <c r="O870" s="7">
        <v>-6</v>
      </c>
      <c r="P870" s="3" t="s">
        <v>842</v>
      </c>
      <c r="R870" s="7">
        <v>7</v>
      </c>
      <c r="U870" s="48"/>
      <c r="Z870" s="6"/>
      <c r="AA870" s="6"/>
      <c r="AC870" s="6"/>
      <c r="AD870" s="6"/>
      <c r="AE870" s="7"/>
      <c r="AF870" s="6"/>
      <c r="AG870" s="6"/>
      <c r="AH870" s="7"/>
      <c r="AI870" s="7"/>
      <c r="AJ870" s="7"/>
      <c r="AK870" s="7"/>
      <c r="AM870" s="9" t="s">
        <v>312</v>
      </c>
      <c r="AN870" s="9" t="s">
        <v>560</v>
      </c>
      <c r="AO870" s="9" t="s">
        <v>316</v>
      </c>
      <c r="AR870" s="6">
        <v>26</v>
      </c>
      <c r="AS870" s="6">
        <v>60</v>
      </c>
      <c r="AT870" s="7">
        <f>AR870-AS870</f>
        <v>-34</v>
      </c>
      <c r="AU870" s="4" t="s">
        <v>871</v>
      </c>
    </row>
    <row r="871" spans="2:47" x14ac:dyDescent="0.25">
      <c r="B871" t="s">
        <v>297</v>
      </c>
      <c r="C871" s="9" t="s">
        <v>697</v>
      </c>
      <c r="D871" s="39">
        <v>41184</v>
      </c>
      <c r="E871">
        <v>6</v>
      </c>
      <c r="F871" t="s">
        <v>903</v>
      </c>
      <c r="G871" s="2" t="s">
        <v>138</v>
      </c>
      <c r="H871" s="6">
        <v>30</v>
      </c>
      <c r="I871" s="7">
        <v>1</v>
      </c>
      <c r="J871" s="6">
        <v>41</v>
      </c>
      <c r="K871" s="7">
        <v>2</v>
      </c>
      <c r="L871" s="6">
        <v>9</v>
      </c>
      <c r="M871" s="7">
        <v>-1</v>
      </c>
      <c r="N871" s="6">
        <v>-11</v>
      </c>
      <c r="O871" s="7">
        <v>-1</v>
      </c>
      <c r="P871" s="3" t="s">
        <v>842</v>
      </c>
      <c r="U871" s="48"/>
      <c r="W871" s="6">
        <v>30</v>
      </c>
      <c r="X871" s="6">
        <v>51</v>
      </c>
      <c r="Y871" s="7">
        <f>W871-X871</f>
        <v>-21</v>
      </c>
      <c r="Z871" s="6">
        <v>28</v>
      </c>
      <c r="AA871" s="6">
        <v>38</v>
      </c>
      <c r="AB871" s="7">
        <f>Z871-AA871</f>
        <v>-10</v>
      </c>
      <c r="AC871" s="6">
        <v>13</v>
      </c>
      <c r="AD871" s="6">
        <v>61</v>
      </c>
      <c r="AE871" s="7">
        <f>AC871-AD871</f>
        <v>-48</v>
      </c>
      <c r="AF871" s="6"/>
      <c r="AG871" s="6"/>
      <c r="AH871" s="7"/>
      <c r="AI871" s="7"/>
      <c r="AJ871" s="7"/>
      <c r="AK871" s="7"/>
      <c r="AL871" s="4" t="s">
        <v>978</v>
      </c>
      <c r="AR871" s="6"/>
      <c r="AS871" s="6"/>
      <c r="AT871" s="7"/>
    </row>
    <row r="872" spans="2:47" x14ac:dyDescent="0.25">
      <c r="B872" t="s">
        <v>297</v>
      </c>
      <c r="C872" s="9" t="s">
        <v>589</v>
      </c>
      <c r="D872" s="39">
        <v>41185</v>
      </c>
      <c r="F872" t="s">
        <v>821</v>
      </c>
      <c r="G872" s="2" t="s">
        <v>196</v>
      </c>
      <c r="H872" s="6">
        <v>32</v>
      </c>
      <c r="I872" s="7">
        <v>1</v>
      </c>
      <c r="J872" s="6">
        <v>43</v>
      </c>
      <c r="K872" s="7">
        <v>-2</v>
      </c>
      <c r="L872" s="6">
        <v>10</v>
      </c>
      <c r="M872" s="7">
        <v>0</v>
      </c>
      <c r="N872" s="6">
        <v>-11</v>
      </c>
      <c r="O872" s="7">
        <v>3</v>
      </c>
      <c r="P872" s="3" t="s">
        <v>842</v>
      </c>
      <c r="R872" s="7">
        <v>8</v>
      </c>
      <c r="U872" s="48"/>
      <c r="Z872" s="6"/>
      <c r="AA872" s="6"/>
      <c r="AC872" s="6"/>
      <c r="AD872" s="6"/>
      <c r="AE872" s="7"/>
      <c r="AF872" s="6"/>
      <c r="AG872" s="6"/>
      <c r="AH872" s="7"/>
      <c r="AI872" s="7"/>
      <c r="AJ872" s="7"/>
      <c r="AK872" s="7"/>
      <c r="AR872" s="6">
        <v>23</v>
      </c>
      <c r="AS872" s="6">
        <v>60</v>
      </c>
      <c r="AT872" s="7">
        <f>AR872-AS872</f>
        <v>-37</v>
      </c>
      <c r="AU872" s="4" t="s">
        <v>871</v>
      </c>
    </row>
    <row r="873" spans="2:47" x14ac:dyDescent="0.25">
      <c r="B873" t="s">
        <v>297</v>
      </c>
      <c r="C873" s="9" t="s">
        <v>694</v>
      </c>
      <c r="D873" s="39">
        <v>41186</v>
      </c>
      <c r="E873">
        <v>7</v>
      </c>
      <c r="F873" t="s">
        <v>821</v>
      </c>
      <c r="G873" s="2" t="s">
        <v>192</v>
      </c>
      <c r="H873" s="6">
        <v>31</v>
      </c>
      <c r="I873" s="7">
        <v>-1</v>
      </c>
      <c r="J873" s="6">
        <v>45</v>
      </c>
      <c r="K873" s="7">
        <v>2</v>
      </c>
      <c r="L873" s="6">
        <v>8</v>
      </c>
      <c r="M873" s="7">
        <v>-2</v>
      </c>
      <c r="N873" s="6">
        <v>-14</v>
      </c>
      <c r="O873" s="7">
        <v>-3</v>
      </c>
      <c r="P873" s="3" t="s">
        <v>842</v>
      </c>
      <c r="R873" s="7">
        <v>8</v>
      </c>
      <c r="U873" s="48"/>
      <c r="W873" s="6">
        <v>35</v>
      </c>
      <c r="X873" s="6">
        <v>59</v>
      </c>
      <c r="Y873" s="7">
        <f>W873-X873</f>
        <v>-24</v>
      </c>
      <c r="Z873" s="6">
        <v>40</v>
      </c>
      <c r="AA873" s="6">
        <v>49</v>
      </c>
      <c r="AB873" s="7">
        <f>Z873-AA873</f>
        <v>-9</v>
      </c>
      <c r="AC873" s="6">
        <v>16</v>
      </c>
      <c r="AD873" s="6">
        <v>77</v>
      </c>
      <c r="AE873" s="7">
        <f>AC873-AD873</f>
        <v>-61</v>
      </c>
      <c r="AF873" s="6"/>
      <c r="AG873" s="6"/>
      <c r="AH873" s="7"/>
      <c r="AI873" s="7"/>
      <c r="AJ873" s="7"/>
      <c r="AK873" s="7"/>
      <c r="AL873" s="4" t="s">
        <v>930</v>
      </c>
      <c r="AR873" s="6">
        <v>24</v>
      </c>
      <c r="AS873" s="6">
        <v>61</v>
      </c>
      <c r="AT873" s="7">
        <f>AR873-AS873</f>
        <v>-37</v>
      </c>
      <c r="AU873" s="4" t="s">
        <v>871</v>
      </c>
    </row>
    <row r="874" spans="2:47" x14ac:dyDescent="0.25">
      <c r="B874" s="3" t="s">
        <v>297</v>
      </c>
      <c r="C874" s="52" t="s">
        <v>474</v>
      </c>
      <c r="D874" s="39">
        <v>41187</v>
      </c>
      <c r="F874" t="s">
        <v>963</v>
      </c>
      <c r="G874" s="2"/>
      <c r="H874" s="6">
        <v>31</v>
      </c>
      <c r="I874" s="7">
        <v>3</v>
      </c>
      <c r="J874" s="6">
        <v>44</v>
      </c>
      <c r="K874" s="7">
        <v>0</v>
      </c>
      <c r="L874" s="6">
        <v>8</v>
      </c>
      <c r="M874" s="7">
        <v>0</v>
      </c>
      <c r="N874" s="6">
        <v>-13</v>
      </c>
      <c r="O874" s="7">
        <v>3</v>
      </c>
      <c r="P874" s="3" t="s">
        <v>842</v>
      </c>
      <c r="U874" s="48"/>
      <c r="Z874" s="6"/>
      <c r="AA874" s="6"/>
      <c r="AC874" s="6"/>
      <c r="AD874" s="6"/>
      <c r="AE874" s="7"/>
      <c r="AF874" s="6"/>
      <c r="AG874" s="6"/>
      <c r="AH874" s="7"/>
      <c r="AI874" s="7"/>
      <c r="AJ874" s="7"/>
      <c r="AK874" s="7"/>
      <c r="AR874" s="6"/>
      <c r="AS874" s="6"/>
      <c r="AT874" s="7"/>
    </row>
    <row r="875" spans="2:47" x14ac:dyDescent="0.25">
      <c r="B875" s="3" t="s">
        <v>297</v>
      </c>
      <c r="C875" s="52" t="s">
        <v>647</v>
      </c>
      <c r="D875" s="39">
        <v>41189</v>
      </c>
      <c r="F875" t="s">
        <v>821</v>
      </c>
      <c r="G875" s="2" t="s">
        <v>196</v>
      </c>
      <c r="H875" s="6">
        <v>34</v>
      </c>
      <c r="I875" s="7">
        <v>3</v>
      </c>
      <c r="J875" s="6">
        <v>44</v>
      </c>
      <c r="K875" s="7">
        <v>-1</v>
      </c>
      <c r="L875" s="6">
        <v>8</v>
      </c>
      <c r="M875" s="7">
        <v>0</v>
      </c>
      <c r="N875" s="6">
        <v>-10</v>
      </c>
      <c r="O875" s="7">
        <v>4</v>
      </c>
      <c r="P875" s="3" t="s">
        <v>842</v>
      </c>
      <c r="R875" s="7">
        <v>7</v>
      </c>
      <c r="U875" s="48"/>
      <c r="Z875" s="6"/>
      <c r="AA875" s="6"/>
      <c r="AC875" s="6"/>
      <c r="AD875" s="6"/>
      <c r="AE875" s="7"/>
      <c r="AF875" s="6"/>
      <c r="AG875" s="6"/>
      <c r="AH875" s="7"/>
      <c r="AI875" s="7"/>
      <c r="AJ875" s="7"/>
      <c r="AK875" s="7"/>
      <c r="AR875" s="6">
        <v>26</v>
      </c>
      <c r="AS875" s="6">
        <v>59</v>
      </c>
      <c r="AT875" s="7">
        <f>AR875-AS875</f>
        <v>-33</v>
      </c>
      <c r="AU875" s="4" t="s">
        <v>871</v>
      </c>
    </row>
    <row r="876" spans="2:47" x14ac:dyDescent="0.25">
      <c r="B876" s="3" t="s">
        <v>297</v>
      </c>
      <c r="C876" s="52" t="s">
        <v>419</v>
      </c>
      <c r="D876" s="39">
        <v>41190</v>
      </c>
      <c r="F876" t="s">
        <v>821</v>
      </c>
      <c r="G876" s="2" t="s">
        <v>196</v>
      </c>
      <c r="H876" s="6">
        <v>33</v>
      </c>
      <c r="I876" s="7">
        <v>-1</v>
      </c>
      <c r="J876" s="6">
        <v>45</v>
      </c>
      <c r="K876" s="7">
        <v>1</v>
      </c>
      <c r="L876" s="6">
        <v>9</v>
      </c>
      <c r="M876" s="7">
        <v>1</v>
      </c>
      <c r="N876" s="6">
        <v>-12</v>
      </c>
      <c r="O876" s="7">
        <v>-2</v>
      </c>
      <c r="P876" s="3" t="s">
        <v>842</v>
      </c>
      <c r="R876" s="7">
        <v>6</v>
      </c>
      <c r="U876" s="48"/>
      <c r="Z876" s="6"/>
      <c r="AA876" s="6"/>
      <c r="AC876" s="6"/>
      <c r="AD876" s="6"/>
      <c r="AE876" s="7"/>
      <c r="AF876" s="6"/>
      <c r="AG876" s="6"/>
      <c r="AH876" s="7"/>
      <c r="AI876" s="7"/>
      <c r="AJ876" s="7"/>
      <c r="AK876" s="7"/>
      <c r="AR876" s="6">
        <v>26</v>
      </c>
      <c r="AS876" s="6">
        <v>60</v>
      </c>
      <c r="AT876" s="7">
        <f>AR876-AS876</f>
        <v>-34</v>
      </c>
      <c r="AU876" s="4" t="s">
        <v>871</v>
      </c>
    </row>
    <row r="877" spans="2:47" x14ac:dyDescent="0.25">
      <c r="B877" s="3" t="s">
        <v>297</v>
      </c>
      <c r="C877" s="52" t="s">
        <v>669</v>
      </c>
      <c r="D877" s="39">
        <v>41191</v>
      </c>
      <c r="F877" t="s">
        <v>821</v>
      </c>
      <c r="G877" s="2" t="s">
        <v>196</v>
      </c>
      <c r="H877" s="6">
        <v>34</v>
      </c>
      <c r="I877" s="7">
        <v>1</v>
      </c>
      <c r="J877" s="6">
        <v>41</v>
      </c>
      <c r="K877" s="7">
        <v>-4</v>
      </c>
      <c r="L877" s="6">
        <v>8</v>
      </c>
      <c r="M877" s="7">
        <v>-1</v>
      </c>
      <c r="N877" s="6">
        <v>-7</v>
      </c>
      <c r="O877" s="7">
        <v>5</v>
      </c>
      <c r="P877" s="3" t="s">
        <v>842</v>
      </c>
      <c r="R877" s="7">
        <v>10</v>
      </c>
      <c r="U877" s="48"/>
      <c r="Z877" s="6"/>
      <c r="AA877" s="6"/>
      <c r="AC877" s="6"/>
      <c r="AD877" s="6"/>
      <c r="AE877" s="7"/>
      <c r="AF877" s="6"/>
      <c r="AG877" s="6"/>
      <c r="AH877" s="7"/>
      <c r="AI877" s="7"/>
      <c r="AJ877" s="7"/>
      <c r="AK877" s="7"/>
      <c r="AR877" s="6">
        <v>27</v>
      </c>
      <c r="AS877" s="6">
        <v>59</v>
      </c>
      <c r="AT877" s="7">
        <f>AR877-AS877</f>
        <v>-32</v>
      </c>
      <c r="AU877" s="4" t="s">
        <v>871</v>
      </c>
    </row>
    <row r="878" spans="2:47" x14ac:dyDescent="0.25">
      <c r="B878" s="3" t="s">
        <v>297</v>
      </c>
      <c r="C878" s="52" t="s">
        <v>337</v>
      </c>
      <c r="D878" s="39">
        <v>41192</v>
      </c>
      <c r="F878" t="s">
        <v>821</v>
      </c>
      <c r="G878" s="2" t="s">
        <v>196</v>
      </c>
      <c r="H878" s="6">
        <v>35</v>
      </c>
      <c r="I878" s="7">
        <v>1</v>
      </c>
      <c r="J878" s="6">
        <v>42</v>
      </c>
      <c r="K878" s="7">
        <v>1</v>
      </c>
      <c r="L878" s="6">
        <v>8</v>
      </c>
      <c r="M878" s="7">
        <v>0</v>
      </c>
      <c r="N878" s="6">
        <v>-7</v>
      </c>
      <c r="O878" s="7">
        <v>0</v>
      </c>
      <c r="P878" s="3" t="s">
        <v>842</v>
      </c>
      <c r="R878" s="7">
        <v>7</v>
      </c>
      <c r="U878" s="48"/>
      <c r="Z878" s="6"/>
      <c r="AA878" s="6"/>
      <c r="AB878" s="7"/>
      <c r="AC878" s="6"/>
      <c r="AD878" s="6"/>
      <c r="AE878" s="7"/>
      <c r="AF878" s="6"/>
      <c r="AG878" s="6"/>
      <c r="AH878" s="7"/>
      <c r="AI878" s="7"/>
      <c r="AJ878" s="7"/>
      <c r="AK878" s="7"/>
      <c r="AR878" s="6">
        <v>27</v>
      </c>
      <c r="AS878" s="6">
        <v>58</v>
      </c>
      <c r="AT878" s="7">
        <f>AR878-AS878</f>
        <v>-31</v>
      </c>
      <c r="AU878" s="4" t="s">
        <v>871</v>
      </c>
    </row>
    <row r="879" spans="2:47" x14ac:dyDescent="0.25">
      <c r="B879" s="3" t="s">
        <v>297</v>
      </c>
      <c r="C879" s="52" t="s">
        <v>562</v>
      </c>
      <c r="D879" s="39">
        <v>41193</v>
      </c>
      <c r="E879">
        <v>14</v>
      </c>
      <c r="F879" t="s">
        <v>821</v>
      </c>
      <c r="G879" s="2" t="s">
        <v>192</v>
      </c>
      <c r="H879" s="6">
        <v>33</v>
      </c>
      <c r="I879" s="7">
        <v>-2</v>
      </c>
      <c r="J879" s="6">
        <v>43</v>
      </c>
      <c r="K879" s="7">
        <v>1</v>
      </c>
      <c r="L879" s="6">
        <v>10</v>
      </c>
      <c r="M879" s="7">
        <v>2</v>
      </c>
      <c r="N879" s="6">
        <v>-10</v>
      </c>
      <c r="O879" s="7">
        <v>-3</v>
      </c>
      <c r="P879" s="3" t="s">
        <v>842</v>
      </c>
      <c r="R879" s="7">
        <v>6</v>
      </c>
      <c r="U879" s="48"/>
      <c r="W879" s="6">
        <v>37</v>
      </c>
      <c r="X879" s="6">
        <v>57</v>
      </c>
      <c r="Y879" s="7">
        <f>W879-X879</f>
        <v>-20</v>
      </c>
      <c r="Z879" s="6">
        <v>37</v>
      </c>
      <c r="AA879" s="6">
        <v>51</v>
      </c>
      <c r="AB879" s="7">
        <f>Z879-AA879</f>
        <v>-14</v>
      </c>
      <c r="AC879" s="6">
        <v>17</v>
      </c>
      <c r="AD879" s="6">
        <v>75</v>
      </c>
      <c r="AE879" s="7">
        <f>AC879-AD879</f>
        <v>-58</v>
      </c>
      <c r="AF879" s="6"/>
      <c r="AG879" s="6"/>
      <c r="AH879" s="7"/>
      <c r="AI879" s="7"/>
      <c r="AJ879" s="7"/>
      <c r="AK879" s="7"/>
      <c r="AL879" s="4" t="s">
        <v>930</v>
      </c>
      <c r="AR879" s="6">
        <v>25</v>
      </c>
      <c r="AS879" s="6">
        <v>61</v>
      </c>
      <c r="AT879" s="7">
        <f>AR879-AS879</f>
        <v>-36</v>
      </c>
      <c r="AU879" s="4" t="s">
        <v>871</v>
      </c>
    </row>
    <row r="880" spans="2:47" x14ac:dyDescent="0.25">
      <c r="B880" s="3" t="s">
        <v>297</v>
      </c>
      <c r="C880" s="52" t="s">
        <v>562</v>
      </c>
      <c r="D880" s="39">
        <v>41193</v>
      </c>
      <c r="F880" t="s">
        <v>905</v>
      </c>
      <c r="G880" s="2"/>
      <c r="H880" s="6">
        <v>31</v>
      </c>
      <c r="I880" s="7">
        <v>1</v>
      </c>
      <c r="J880" s="6">
        <v>43</v>
      </c>
      <c r="K880" s="7">
        <v>2</v>
      </c>
      <c r="L880" s="6">
        <v>8</v>
      </c>
      <c r="M880" s="7">
        <v>-3</v>
      </c>
      <c r="N880" s="6">
        <v>-12</v>
      </c>
      <c r="O880" s="7">
        <v>-1</v>
      </c>
      <c r="P880" s="3" t="s">
        <v>842</v>
      </c>
      <c r="U880" s="48"/>
      <c r="W880" s="6"/>
      <c r="X880" s="6"/>
      <c r="Y880" s="7"/>
      <c r="Z880" s="6"/>
      <c r="AA880" s="6"/>
      <c r="AB880" s="7"/>
      <c r="AC880" s="6"/>
      <c r="AD880" s="6"/>
      <c r="AE880" s="7"/>
      <c r="AF880" s="6"/>
      <c r="AG880" s="6"/>
      <c r="AH880" s="7"/>
      <c r="AI880" s="7"/>
      <c r="AJ880" s="7"/>
      <c r="AK880" s="7"/>
      <c r="AR880" s="6"/>
      <c r="AS880" s="6"/>
      <c r="AT880" s="7"/>
    </row>
    <row r="881" spans="2:47" x14ac:dyDescent="0.25">
      <c r="B881" s="3" t="s">
        <v>297</v>
      </c>
      <c r="C881" s="9" t="s">
        <v>368</v>
      </c>
      <c r="D881" s="39">
        <v>41193</v>
      </c>
      <c r="E881">
        <v>17</v>
      </c>
      <c r="F881" t="s">
        <v>963</v>
      </c>
      <c r="G881" s="2"/>
      <c r="H881" s="6">
        <v>29</v>
      </c>
      <c r="I881" s="7">
        <v>-2</v>
      </c>
      <c r="J881" s="6">
        <v>42</v>
      </c>
      <c r="K881" s="7">
        <v>-2</v>
      </c>
      <c r="L881" s="6">
        <v>7</v>
      </c>
      <c r="M881" s="7">
        <v>-1</v>
      </c>
      <c r="N881" s="6">
        <v>-13</v>
      </c>
      <c r="O881" s="7">
        <v>0</v>
      </c>
      <c r="P881" s="3" t="s">
        <v>842</v>
      </c>
      <c r="U881" s="48"/>
      <c r="Z881" s="6"/>
      <c r="AA881" s="6"/>
      <c r="AB881" s="7"/>
      <c r="AC881" s="6"/>
      <c r="AD881" s="6"/>
      <c r="AE881" s="7"/>
      <c r="AF881" s="6"/>
      <c r="AG881" s="6"/>
      <c r="AH881" s="7"/>
      <c r="AI881" s="7"/>
      <c r="AJ881" s="7"/>
      <c r="AK881" s="7"/>
      <c r="AR881" s="6"/>
      <c r="AS881" s="6"/>
      <c r="AT881" s="7"/>
    </row>
    <row r="882" spans="2:47" x14ac:dyDescent="0.25">
      <c r="B882" s="3" t="s">
        <v>297</v>
      </c>
      <c r="C882" s="9" t="s">
        <v>692</v>
      </c>
      <c r="D882" s="39">
        <v>41196</v>
      </c>
      <c r="F882" t="s">
        <v>821</v>
      </c>
      <c r="G882" s="2" t="s">
        <v>196</v>
      </c>
      <c r="H882" s="6">
        <v>34</v>
      </c>
      <c r="I882" s="7">
        <v>1</v>
      </c>
      <c r="J882" s="6">
        <v>43</v>
      </c>
      <c r="K882" s="7">
        <v>0</v>
      </c>
      <c r="L882" s="6">
        <v>9</v>
      </c>
      <c r="M882" s="7">
        <v>-1</v>
      </c>
      <c r="N882" s="6">
        <v>-9</v>
      </c>
      <c r="O882" s="7">
        <v>1</v>
      </c>
      <c r="P882" s="3" t="s">
        <v>842</v>
      </c>
      <c r="R882" s="7">
        <v>7</v>
      </c>
      <c r="U882" s="48"/>
      <c r="Z882" s="6"/>
      <c r="AA882" s="6"/>
      <c r="AB882" s="7"/>
      <c r="AC882" s="6"/>
      <c r="AD882" s="6"/>
      <c r="AE882" s="7"/>
      <c r="AF882" s="6"/>
      <c r="AG882" s="6"/>
      <c r="AH882" s="7"/>
      <c r="AI882" s="7"/>
      <c r="AJ882" s="7"/>
      <c r="AK882" s="7"/>
      <c r="AR882" s="6">
        <v>26</v>
      </c>
      <c r="AS882" s="6">
        <v>59</v>
      </c>
      <c r="AT882" s="7">
        <f>AR882-AS882</f>
        <v>-33</v>
      </c>
      <c r="AU882" s="4" t="s">
        <v>871</v>
      </c>
    </row>
    <row r="883" spans="2:47" x14ac:dyDescent="0.25">
      <c r="B883" s="3" t="s">
        <v>297</v>
      </c>
      <c r="C883" s="9" t="s">
        <v>624</v>
      </c>
      <c r="D883" s="39">
        <v>41197</v>
      </c>
      <c r="F883" t="s">
        <v>821</v>
      </c>
      <c r="G883" s="2" t="s">
        <v>196</v>
      </c>
      <c r="H883" s="6">
        <v>34</v>
      </c>
      <c r="I883" s="7">
        <v>0</v>
      </c>
      <c r="J883" s="6">
        <v>43</v>
      </c>
      <c r="K883" s="7">
        <v>0</v>
      </c>
      <c r="L883" s="6">
        <v>9</v>
      </c>
      <c r="M883" s="7">
        <v>0</v>
      </c>
      <c r="N883" s="6">
        <v>-9</v>
      </c>
      <c r="O883" s="7">
        <v>0</v>
      </c>
      <c r="P883" s="3" t="s">
        <v>842</v>
      </c>
      <c r="R883" s="7">
        <v>7</v>
      </c>
      <c r="U883" s="48"/>
      <c r="Z883" s="6"/>
      <c r="AA883" s="6"/>
      <c r="AB883" s="7"/>
      <c r="AC883" s="6"/>
      <c r="AD883" s="6"/>
      <c r="AE883" s="7"/>
      <c r="AF883" s="6"/>
      <c r="AG883" s="6"/>
      <c r="AH883" s="7"/>
      <c r="AI883" s="7"/>
      <c r="AJ883" s="7"/>
      <c r="AK883" s="7"/>
      <c r="AR883" s="6">
        <v>27</v>
      </c>
      <c r="AS883" s="6">
        <v>60</v>
      </c>
      <c r="AT883" s="7">
        <f>AR883-AS883</f>
        <v>-33</v>
      </c>
      <c r="AU883" s="4" t="s">
        <v>871</v>
      </c>
    </row>
    <row r="884" spans="2:47" x14ac:dyDescent="0.25">
      <c r="B884" s="3" t="s">
        <v>297</v>
      </c>
      <c r="C884" s="9" t="s">
        <v>640</v>
      </c>
      <c r="D884" s="39">
        <v>41198</v>
      </c>
      <c r="F884" t="s">
        <v>821</v>
      </c>
      <c r="G884" s="2" t="s">
        <v>196</v>
      </c>
      <c r="H884" s="6">
        <v>33</v>
      </c>
      <c r="I884" s="7">
        <v>-1</v>
      </c>
      <c r="J884" s="6">
        <v>42</v>
      </c>
      <c r="K884" s="7">
        <v>-1</v>
      </c>
      <c r="L884" s="6">
        <v>9</v>
      </c>
      <c r="M884" s="7">
        <v>0</v>
      </c>
      <c r="N884" s="6">
        <v>-9</v>
      </c>
      <c r="O884" s="7">
        <v>0</v>
      </c>
      <c r="P884" s="3" t="s">
        <v>842</v>
      </c>
      <c r="R884" s="7">
        <v>7</v>
      </c>
      <c r="U884" s="48"/>
      <c r="Z884" s="6"/>
      <c r="AA884" s="6"/>
      <c r="AB884" s="7"/>
      <c r="AC884" s="6"/>
      <c r="AD884" s="6"/>
      <c r="AE884" s="7"/>
      <c r="AF884" s="6"/>
      <c r="AG884" s="6"/>
      <c r="AH884" s="7"/>
      <c r="AI884" s="7"/>
      <c r="AJ884" s="7"/>
      <c r="AK884" s="7"/>
      <c r="AM884" s="9" t="s">
        <v>959</v>
      </c>
      <c r="AN884" s="9" t="s">
        <v>628</v>
      </c>
      <c r="AO884" s="9" t="s">
        <v>316</v>
      </c>
      <c r="AR884" s="6">
        <v>24</v>
      </c>
      <c r="AS884" s="6">
        <v>61</v>
      </c>
      <c r="AT884" s="7">
        <f>AR884-AS884</f>
        <v>-37</v>
      </c>
      <c r="AU884" s="4" t="s">
        <v>871</v>
      </c>
    </row>
    <row r="885" spans="2:47" x14ac:dyDescent="0.25">
      <c r="B885" t="s">
        <v>297</v>
      </c>
      <c r="C885" s="9" t="s">
        <v>538</v>
      </c>
      <c r="D885" s="39">
        <v>41198</v>
      </c>
      <c r="E885">
        <v>19</v>
      </c>
      <c r="F885" t="s">
        <v>903</v>
      </c>
      <c r="G885" s="2" t="s">
        <v>138</v>
      </c>
      <c r="H885" s="6">
        <v>31</v>
      </c>
      <c r="I885" s="7">
        <v>1</v>
      </c>
      <c r="J885" s="6">
        <v>40</v>
      </c>
      <c r="K885" s="7">
        <v>-1</v>
      </c>
      <c r="L885" s="6">
        <v>9</v>
      </c>
      <c r="M885" s="7">
        <v>0</v>
      </c>
      <c r="N885" s="6">
        <v>-9</v>
      </c>
      <c r="O885" s="7">
        <v>2</v>
      </c>
      <c r="P885" s="3" t="s">
        <v>842</v>
      </c>
      <c r="U885" s="48"/>
      <c r="W885" s="6">
        <v>33</v>
      </c>
      <c r="X885" s="6">
        <v>50</v>
      </c>
      <c r="Y885" s="7">
        <f>W885-X885</f>
        <v>-17</v>
      </c>
      <c r="Z885" s="6">
        <v>27</v>
      </c>
      <c r="AA885" s="6">
        <v>38</v>
      </c>
      <c r="AB885" s="7">
        <f>Z885-AA885</f>
        <v>-11</v>
      </c>
      <c r="AC885" s="6">
        <v>13</v>
      </c>
      <c r="AD885" s="6">
        <v>61</v>
      </c>
      <c r="AE885" s="7">
        <f>AC885-AD885</f>
        <v>-48</v>
      </c>
      <c r="AF885" s="6"/>
      <c r="AG885" s="6"/>
      <c r="AH885" s="7"/>
      <c r="AI885" s="7"/>
      <c r="AJ885" s="7"/>
      <c r="AK885" s="7"/>
      <c r="AL885" s="4" t="s">
        <v>978</v>
      </c>
      <c r="AR885" s="6"/>
      <c r="AS885" s="6"/>
      <c r="AT885" s="7"/>
    </row>
    <row r="886" spans="2:47" x14ac:dyDescent="0.25">
      <c r="B886" s="3" t="s">
        <v>297</v>
      </c>
      <c r="C886" s="9" t="s">
        <v>596</v>
      </c>
      <c r="D886" s="39">
        <v>41199</v>
      </c>
      <c r="F886" t="s">
        <v>821</v>
      </c>
      <c r="G886" s="2" t="s">
        <v>196</v>
      </c>
      <c r="H886" s="6">
        <v>34</v>
      </c>
      <c r="I886" s="7">
        <v>1</v>
      </c>
      <c r="J886" s="6">
        <v>42</v>
      </c>
      <c r="K886" s="7">
        <v>0</v>
      </c>
      <c r="L886" s="6">
        <v>10</v>
      </c>
      <c r="M886" s="7">
        <v>1</v>
      </c>
      <c r="N886" s="6">
        <v>-8</v>
      </c>
      <c r="O886" s="7">
        <v>1</v>
      </c>
      <c r="P886" s="3" t="s">
        <v>842</v>
      </c>
      <c r="R886" s="7">
        <v>9</v>
      </c>
      <c r="U886" s="48"/>
      <c r="Z886" s="6"/>
      <c r="AA886" s="6"/>
      <c r="AB886" s="7"/>
      <c r="AC886" s="6"/>
      <c r="AD886" s="6"/>
      <c r="AE886" s="7"/>
      <c r="AF886" s="6"/>
      <c r="AG886" s="6"/>
      <c r="AH886" s="7"/>
      <c r="AI886" s="7"/>
      <c r="AJ886" s="7"/>
      <c r="AK886" s="7"/>
      <c r="AR886" s="6">
        <v>27</v>
      </c>
      <c r="AS886" s="6">
        <v>58</v>
      </c>
      <c r="AT886" s="7">
        <f>AR886-AS886</f>
        <v>-31</v>
      </c>
      <c r="AU886" s="4" t="s">
        <v>871</v>
      </c>
    </row>
    <row r="887" spans="2:47" x14ac:dyDescent="0.25">
      <c r="B887" t="s">
        <v>297</v>
      </c>
      <c r="C887" s="9" t="s">
        <v>596</v>
      </c>
      <c r="D887" s="39">
        <v>41199</v>
      </c>
      <c r="E887">
        <v>21</v>
      </c>
      <c r="F887" t="s">
        <v>886</v>
      </c>
      <c r="G887" s="2" t="s">
        <v>915</v>
      </c>
      <c r="H887" s="6">
        <v>33</v>
      </c>
      <c r="I887" s="7">
        <v>-2</v>
      </c>
      <c r="J887" s="6">
        <v>41</v>
      </c>
      <c r="K887" s="7">
        <v>2</v>
      </c>
      <c r="L887" s="6">
        <v>10</v>
      </c>
      <c r="M887" s="7">
        <v>0</v>
      </c>
      <c r="N887" s="6">
        <v>-8</v>
      </c>
      <c r="O887" s="7">
        <v>-4</v>
      </c>
      <c r="P887" t="s">
        <v>842</v>
      </c>
      <c r="U887" s="48"/>
      <c r="W887" s="6">
        <v>29</v>
      </c>
      <c r="X887" s="6">
        <v>50</v>
      </c>
      <c r="Y887" s="7">
        <f>W887-X887</f>
        <v>-21</v>
      </c>
      <c r="Z887" s="6">
        <v>29</v>
      </c>
      <c r="AA887" s="6">
        <v>40</v>
      </c>
      <c r="AB887" s="7">
        <f>Z887-AA887</f>
        <v>-11</v>
      </c>
      <c r="AC887" s="6">
        <v>18</v>
      </c>
      <c r="AD887" s="6">
        <v>56</v>
      </c>
      <c r="AE887" s="7">
        <f>AC887-AD887</f>
        <v>-38</v>
      </c>
      <c r="AF887" s="6"/>
      <c r="AG887" s="6"/>
      <c r="AH887" s="7"/>
      <c r="AI887" s="7"/>
      <c r="AJ887" s="7"/>
      <c r="AK887" s="7"/>
      <c r="AL887" s="4" t="s">
        <v>952</v>
      </c>
      <c r="AR887" s="6"/>
      <c r="AS887" s="6"/>
      <c r="AT887" s="7"/>
    </row>
    <row r="888" spans="2:47" x14ac:dyDescent="0.25">
      <c r="B888" t="s">
        <v>297</v>
      </c>
      <c r="C888" s="9" t="s">
        <v>994</v>
      </c>
      <c r="D888" s="39">
        <v>41199</v>
      </c>
      <c r="E888" s="11">
        <v>41234</v>
      </c>
      <c r="F888" s="3" t="s">
        <v>976</v>
      </c>
      <c r="G888" s="2"/>
      <c r="H888" s="6">
        <v>32</v>
      </c>
      <c r="I888" s="7">
        <v>2</v>
      </c>
      <c r="J888" s="6">
        <v>41</v>
      </c>
      <c r="K888" s="7">
        <v>-4</v>
      </c>
      <c r="L888" s="6">
        <v>9</v>
      </c>
      <c r="M888" s="7">
        <v>-1</v>
      </c>
      <c r="N888" s="6">
        <v>-9</v>
      </c>
      <c r="O888" s="7">
        <v>6</v>
      </c>
      <c r="P888" t="s">
        <v>639</v>
      </c>
      <c r="U888" s="48"/>
      <c r="W888" s="6"/>
      <c r="X888" s="6"/>
      <c r="Y888" s="7"/>
      <c r="Z888" s="6"/>
      <c r="AA888" s="6"/>
      <c r="AB888" s="7"/>
      <c r="AC888" s="6"/>
      <c r="AD888" s="6"/>
      <c r="AE888" s="7"/>
      <c r="AF888" s="6"/>
      <c r="AG888" s="6"/>
      <c r="AH888" s="7"/>
      <c r="AI888" s="7"/>
      <c r="AJ888" s="7"/>
      <c r="AK888" s="7"/>
      <c r="AM888" s="9" t="s">
        <v>995</v>
      </c>
      <c r="AN888" s="9" t="s">
        <v>950</v>
      </c>
      <c r="AO888" s="9" t="s">
        <v>318</v>
      </c>
      <c r="AR888" s="6"/>
      <c r="AS888" s="6"/>
      <c r="AT888" s="7"/>
    </row>
    <row r="889" spans="2:47" x14ac:dyDescent="0.25">
      <c r="B889" s="3" t="s">
        <v>297</v>
      </c>
      <c r="C889" s="9" t="s">
        <v>564</v>
      </c>
      <c r="D889" s="39">
        <v>41200</v>
      </c>
      <c r="E889">
        <v>21</v>
      </c>
      <c r="F889" t="s">
        <v>821</v>
      </c>
      <c r="G889" s="2" t="s">
        <v>192</v>
      </c>
      <c r="H889" s="6">
        <v>32</v>
      </c>
      <c r="I889" s="7">
        <v>-2</v>
      </c>
      <c r="J889" s="6">
        <v>43</v>
      </c>
      <c r="K889" s="7">
        <v>1</v>
      </c>
      <c r="L889" s="6">
        <v>9</v>
      </c>
      <c r="M889" s="7">
        <v>-1</v>
      </c>
      <c r="N889" s="6">
        <v>-11</v>
      </c>
      <c r="O889" s="7">
        <v>-3</v>
      </c>
      <c r="P889" s="3" t="s">
        <v>842</v>
      </c>
      <c r="R889" s="7">
        <v>9</v>
      </c>
      <c r="U889" s="48"/>
      <c r="W889" s="6">
        <v>37</v>
      </c>
      <c r="X889" s="6">
        <v>56</v>
      </c>
      <c r="Y889" s="7">
        <f>W889-X889</f>
        <v>-19</v>
      </c>
      <c r="Z889" s="6">
        <v>33</v>
      </c>
      <c r="AA889" s="6">
        <v>51</v>
      </c>
      <c r="AB889" s="7">
        <f>Z889-AA889</f>
        <v>-18</v>
      </c>
      <c r="AC889" s="6">
        <v>17</v>
      </c>
      <c r="AD889" s="6">
        <v>73</v>
      </c>
      <c r="AE889" s="7">
        <f>AC889-AD889</f>
        <v>-56</v>
      </c>
      <c r="AF889" s="6"/>
      <c r="AG889" s="6"/>
      <c r="AH889" s="7"/>
      <c r="AI889" s="7"/>
      <c r="AJ889" s="7"/>
      <c r="AK889" s="7"/>
      <c r="AL889" s="4" t="s">
        <v>930</v>
      </c>
      <c r="AR889" s="6">
        <v>27</v>
      </c>
      <c r="AS889" s="6">
        <v>57</v>
      </c>
      <c r="AT889" s="7">
        <f>AR889-AS889</f>
        <v>-30</v>
      </c>
      <c r="AU889" s="4" t="s">
        <v>871</v>
      </c>
    </row>
    <row r="890" spans="2:47" x14ac:dyDescent="0.25">
      <c r="B890" t="s">
        <v>297</v>
      </c>
      <c r="C890" s="9" t="s">
        <v>516</v>
      </c>
      <c r="D890" s="39">
        <v>41200</v>
      </c>
      <c r="E890">
        <v>22</v>
      </c>
      <c r="F890" t="s">
        <v>963</v>
      </c>
      <c r="G890" s="2"/>
      <c r="H890" s="6">
        <v>30</v>
      </c>
      <c r="I890" s="7">
        <v>1</v>
      </c>
      <c r="J890" s="6">
        <v>44</v>
      </c>
      <c r="K890" s="7">
        <v>2</v>
      </c>
      <c r="L890" s="6">
        <v>8</v>
      </c>
      <c r="M890" s="7">
        <v>1</v>
      </c>
      <c r="N890" s="6">
        <v>-14</v>
      </c>
      <c r="O890" s="7">
        <v>-1</v>
      </c>
      <c r="P890" s="3" t="s">
        <v>842</v>
      </c>
      <c r="U890" s="48"/>
      <c r="Z890" s="6"/>
      <c r="AA890" s="6"/>
      <c r="AB890" s="7"/>
      <c r="AC890" s="6"/>
      <c r="AD890" s="6"/>
      <c r="AE890" s="7"/>
      <c r="AF890" s="6"/>
      <c r="AG890" s="6"/>
      <c r="AH890" s="7"/>
      <c r="AI890" s="7"/>
      <c r="AJ890" s="7"/>
      <c r="AK890" s="7"/>
      <c r="AR890" s="6"/>
      <c r="AS890" s="6"/>
      <c r="AT890" s="7"/>
    </row>
    <row r="891" spans="2:47" x14ac:dyDescent="0.25">
      <c r="B891" s="3" t="s">
        <v>297</v>
      </c>
      <c r="C891" s="9" t="s">
        <v>641</v>
      </c>
      <c r="D891" s="39">
        <v>41201</v>
      </c>
      <c r="E891">
        <v>21</v>
      </c>
      <c r="F891" t="s">
        <v>982</v>
      </c>
      <c r="G891" s="2" t="s">
        <v>124</v>
      </c>
      <c r="H891" s="6">
        <v>30</v>
      </c>
      <c r="I891" s="7">
        <v>1</v>
      </c>
      <c r="J891" s="6">
        <v>43</v>
      </c>
      <c r="K891" s="7">
        <v>2</v>
      </c>
      <c r="L891" s="6">
        <v>8</v>
      </c>
      <c r="M891" s="7">
        <v>-2</v>
      </c>
      <c r="N891" s="6">
        <v>-13</v>
      </c>
      <c r="O891" s="7">
        <v>-1</v>
      </c>
      <c r="P891" s="3" t="s">
        <v>842</v>
      </c>
      <c r="Q891" t="s">
        <v>996</v>
      </c>
      <c r="R891" s="7">
        <v>14</v>
      </c>
      <c r="U891" s="48"/>
      <c r="Z891" s="6"/>
      <c r="AA891" s="6"/>
      <c r="AB891" s="7"/>
      <c r="AC891" s="6"/>
      <c r="AD891" s="6"/>
      <c r="AE891" s="7"/>
      <c r="AF891" s="6"/>
      <c r="AG891" s="6"/>
      <c r="AH891" s="7"/>
      <c r="AI891" s="7"/>
      <c r="AJ891" s="7"/>
      <c r="AK891" s="7"/>
      <c r="AR891" s="6"/>
      <c r="AS891" s="6"/>
      <c r="AT891" s="7"/>
    </row>
    <row r="892" spans="2:47" x14ac:dyDescent="0.25">
      <c r="B892" s="3" t="s">
        <v>297</v>
      </c>
      <c r="C892" s="9" t="s">
        <v>597</v>
      </c>
      <c r="D892" s="39">
        <v>41201</v>
      </c>
      <c r="E892">
        <v>23</v>
      </c>
      <c r="F892" t="s">
        <v>830</v>
      </c>
      <c r="G892" s="2" t="s">
        <v>224</v>
      </c>
      <c r="H892" s="6">
        <v>35</v>
      </c>
      <c r="I892" s="7">
        <v>3</v>
      </c>
      <c r="J892" s="6">
        <v>40</v>
      </c>
      <c r="K892" s="7">
        <v>-1</v>
      </c>
      <c r="L892" s="6">
        <v>9</v>
      </c>
      <c r="M892" s="7">
        <v>0</v>
      </c>
      <c r="N892" s="6">
        <v>-5</v>
      </c>
      <c r="O892" s="7">
        <v>4</v>
      </c>
      <c r="P892" t="s">
        <v>639</v>
      </c>
      <c r="U892" s="48"/>
      <c r="W892" s="6">
        <v>45.13</v>
      </c>
      <c r="Z892" s="6">
        <v>41.99</v>
      </c>
      <c r="AA892" s="6"/>
      <c r="AB892" s="7"/>
      <c r="AC892" s="6">
        <v>35.54</v>
      </c>
      <c r="AD892" s="6"/>
      <c r="AE892" s="7"/>
      <c r="AF892" s="6"/>
      <c r="AG892" s="6"/>
      <c r="AH892" s="7"/>
      <c r="AI892" s="7"/>
      <c r="AJ892" s="7"/>
      <c r="AK892" s="7"/>
      <c r="AL892" s="4" t="s">
        <v>943</v>
      </c>
      <c r="AR892" s="6"/>
      <c r="AS892" s="6"/>
      <c r="AT892" s="7"/>
    </row>
    <row r="893" spans="2:47" x14ac:dyDescent="0.25">
      <c r="B893" s="3" t="s">
        <v>297</v>
      </c>
      <c r="C893" s="9" t="s">
        <v>452</v>
      </c>
      <c r="D893" s="39">
        <v>41201</v>
      </c>
      <c r="E893">
        <v>23</v>
      </c>
      <c r="F893" t="s">
        <v>678</v>
      </c>
      <c r="G893" s="2" t="s">
        <v>82</v>
      </c>
      <c r="H893" s="6">
        <v>33</v>
      </c>
      <c r="I893" s="7">
        <v>2</v>
      </c>
      <c r="J893" s="6">
        <v>41</v>
      </c>
      <c r="K893" s="7">
        <v>0</v>
      </c>
      <c r="L893" s="6">
        <v>14</v>
      </c>
      <c r="M893" s="7">
        <v>0</v>
      </c>
      <c r="N893" s="6">
        <v>-8</v>
      </c>
      <c r="O893" s="7">
        <v>2</v>
      </c>
      <c r="P893" s="3" t="s">
        <v>639</v>
      </c>
      <c r="U893" s="48"/>
      <c r="Z893" s="6"/>
      <c r="AA893" s="6"/>
      <c r="AB893" s="7"/>
      <c r="AC893" s="6"/>
      <c r="AD893" s="6"/>
      <c r="AE893" s="7"/>
      <c r="AF893" s="6"/>
      <c r="AG893" s="6"/>
      <c r="AH893" s="7"/>
      <c r="AI893" s="7"/>
      <c r="AJ893" s="7"/>
      <c r="AK893" s="7"/>
      <c r="AR893" s="6"/>
      <c r="AS893" s="6"/>
      <c r="AT893" s="7"/>
    </row>
    <row r="894" spans="2:47" x14ac:dyDescent="0.25">
      <c r="B894" s="3" t="s">
        <v>297</v>
      </c>
      <c r="C894" s="9" t="s">
        <v>481</v>
      </c>
      <c r="D894" s="39">
        <v>41202</v>
      </c>
      <c r="E894">
        <v>26</v>
      </c>
      <c r="F894" t="s">
        <v>577</v>
      </c>
      <c r="G894" s="2"/>
      <c r="H894" s="6">
        <v>33</v>
      </c>
      <c r="I894" s="7">
        <v>3</v>
      </c>
      <c r="J894" s="6">
        <v>43</v>
      </c>
      <c r="K894" s="7">
        <v>2</v>
      </c>
      <c r="L894" s="6">
        <v>9</v>
      </c>
      <c r="M894" s="7">
        <v>-4</v>
      </c>
      <c r="N894" s="6">
        <v>-10</v>
      </c>
      <c r="O894" s="7">
        <v>1</v>
      </c>
      <c r="P894" t="s">
        <v>639</v>
      </c>
      <c r="Q894" t="s">
        <v>840</v>
      </c>
      <c r="U894" s="48"/>
      <c r="W894" s="6">
        <v>33</v>
      </c>
      <c r="X894" s="6">
        <v>62</v>
      </c>
      <c r="Y894" s="7">
        <f>W894-X894</f>
        <v>-29</v>
      </c>
      <c r="Z894" s="6">
        <v>37</v>
      </c>
      <c r="AA894" s="6">
        <v>49</v>
      </c>
      <c r="AB894" s="7">
        <f>Z894-AA894</f>
        <v>-12</v>
      </c>
      <c r="AC894" s="6">
        <v>23</v>
      </c>
      <c r="AD894" s="6">
        <v>68</v>
      </c>
      <c r="AE894" s="7">
        <f>AC894-AD894</f>
        <v>-45</v>
      </c>
      <c r="AF894" s="6"/>
      <c r="AG894" s="6"/>
      <c r="AH894" s="7"/>
      <c r="AI894" s="7"/>
      <c r="AJ894" s="7"/>
      <c r="AK894" s="7"/>
      <c r="AL894" s="4" t="s">
        <v>936</v>
      </c>
      <c r="AR894" s="6">
        <v>27</v>
      </c>
      <c r="AS894" s="6">
        <v>67</v>
      </c>
      <c r="AT894" s="7">
        <f t="shared" ref="AT894:AT900" si="49">AR894-AS894</f>
        <v>-40</v>
      </c>
      <c r="AU894" s="4" t="s">
        <v>937</v>
      </c>
    </row>
    <row r="895" spans="2:47" x14ac:dyDescent="0.25">
      <c r="B895" s="3" t="s">
        <v>297</v>
      </c>
      <c r="C895" s="9" t="s">
        <v>434</v>
      </c>
      <c r="D895" s="39">
        <v>41203</v>
      </c>
      <c r="F895" t="s">
        <v>821</v>
      </c>
      <c r="G895" s="2" t="s">
        <v>196</v>
      </c>
      <c r="H895" s="6">
        <v>32</v>
      </c>
      <c r="I895" s="7">
        <v>0</v>
      </c>
      <c r="J895" s="6">
        <v>45</v>
      </c>
      <c r="K895" s="7">
        <v>2</v>
      </c>
      <c r="L895" s="6">
        <v>8</v>
      </c>
      <c r="M895" s="7">
        <v>-1</v>
      </c>
      <c r="N895" s="6">
        <v>-13</v>
      </c>
      <c r="O895" s="7">
        <v>-2</v>
      </c>
      <c r="P895" s="3" t="s">
        <v>842</v>
      </c>
      <c r="R895" s="7">
        <v>8</v>
      </c>
      <c r="U895" s="48"/>
      <c r="Z895" s="6"/>
      <c r="AA895" s="6"/>
      <c r="AB895" s="7"/>
      <c r="AC895" s="6"/>
      <c r="AD895" s="6"/>
      <c r="AE895" s="7"/>
      <c r="AF895" s="6"/>
      <c r="AG895" s="6"/>
      <c r="AH895" s="7"/>
      <c r="AI895" s="7"/>
      <c r="AJ895" s="7"/>
      <c r="AK895" s="7"/>
      <c r="AR895" s="6">
        <v>23</v>
      </c>
      <c r="AS895" s="6">
        <v>62</v>
      </c>
      <c r="AT895" s="7">
        <f t="shared" si="49"/>
        <v>-39</v>
      </c>
      <c r="AU895" s="4" t="s">
        <v>871</v>
      </c>
    </row>
    <row r="896" spans="2:47" x14ac:dyDescent="0.25">
      <c r="B896" s="3" t="s">
        <v>297</v>
      </c>
      <c r="C896" s="9" t="s">
        <v>675</v>
      </c>
      <c r="D896" s="39">
        <v>41204</v>
      </c>
      <c r="F896" t="s">
        <v>821</v>
      </c>
      <c r="G896" s="2" t="s">
        <v>196</v>
      </c>
      <c r="H896" s="6">
        <v>34</v>
      </c>
      <c r="I896" s="7">
        <v>2</v>
      </c>
      <c r="J896" s="6">
        <v>42</v>
      </c>
      <c r="K896" s="7">
        <v>-3</v>
      </c>
      <c r="L896" s="6">
        <v>9</v>
      </c>
      <c r="M896" s="7">
        <v>1</v>
      </c>
      <c r="N896" s="6">
        <v>-8</v>
      </c>
      <c r="O896" s="7">
        <v>5</v>
      </c>
      <c r="P896" s="3" t="s">
        <v>842</v>
      </c>
      <c r="R896" s="7">
        <v>8</v>
      </c>
      <c r="U896" s="48"/>
      <c r="Z896" s="6"/>
      <c r="AA896" s="6"/>
      <c r="AB896" s="7"/>
      <c r="AC896" s="6"/>
      <c r="AD896" s="6"/>
      <c r="AE896" s="7"/>
      <c r="AF896" s="6"/>
      <c r="AG896" s="6"/>
      <c r="AH896" s="7"/>
      <c r="AI896" s="7"/>
      <c r="AJ896" s="7"/>
      <c r="AK896" s="7"/>
      <c r="AR896" s="6">
        <v>24</v>
      </c>
      <c r="AS896" s="6">
        <v>59</v>
      </c>
      <c r="AT896" s="7">
        <f t="shared" si="49"/>
        <v>-35</v>
      </c>
      <c r="AU896" s="4" t="s">
        <v>871</v>
      </c>
    </row>
    <row r="897" spans="2:53" x14ac:dyDescent="0.25">
      <c r="B897" s="3" t="s">
        <v>297</v>
      </c>
      <c r="C897" s="9" t="s">
        <v>625</v>
      </c>
      <c r="D897" s="39">
        <v>41205</v>
      </c>
      <c r="F897" t="s">
        <v>821</v>
      </c>
      <c r="G897" s="2" t="s">
        <v>196</v>
      </c>
      <c r="H897" s="6">
        <v>33</v>
      </c>
      <c r="I897" s="7">
        <v>-1</v>
      </c>
      <c r="J897" s="6">
        <v>43</v>
      </c>
      <c r="K897" s="7">
        <v>1</v>
      </c>
      <c r="L897" s="6">
        <v>9</v>
      </c>
      <c r="M897" s="7">
        <v>0</v>
      </c>
      <c r="N897" s="6">
        <v>-10</v>
      </c>
      <c r="O897" s="7">
        <v>-2</v>
      </c>
      <c r="P897" s="3" t="s">
        <v>842</v>
      </c>
      <c r="R897" s="7">
        <v>8</v>
      </c>
      <c r="U897" s="48"/>
      <c r="Z897" s="6"/>
      <c r="AA897" s="6"/>
      <c r="AB897" s="7"/>
      <c r="AC897" s="6"/>
      <c r="AD897" s="6"/>
      <c r="AE897" s="7"/>
      <c r="AF897" s="6"/>
      <c r="AG897" s="6"/>
      <c r="AH897" s="7"/>
      <c r="AI897" s="7"/>
      <c r="AJ897" s="7"/>
      <c r="AK897" s="7"/>
      <c r="AR897" s="6">
        <v>25</v>
      </c>
      <c r="AS897" s="6">
        <v>61</v>
      </c>
      <c r="AT897" s="7">
        <f t="shared" si="49"/>
        <v>-36</v>
      </c>
      <c r="AU897" s="4" t="s">
        <v>871</v>
      </c>
    </row>
    <row r="898" spans="2:53" x14ac:dyDescent="0.25">
      <c r="B898" s="3" t="s">
        <v>297</v>
      </c>
      <c r="C898" s="9" t="s">
        <v>432</v>
      </c>
      <c r="D898" s="39">
        <v>41206</v>
      </c>
      <c r="F898" t="s">
        <v>821</v>
      </c>
      <c r="G898" s="2" t="s">
        <v>196</v>
      </c>
      <c r="H898" s="6">
        <v>33</v>
      </c>
      <c r="I898" s="7">
        <v>0</v>
      </c>
      <c r="J898" s="6">
        <v>44</v>
      </c>
      <c r="K898" s="7">
        <v>1</v>
      </c>
      <c r="L898" s="6">
        <v>10</v>
      </c>
      <c r="M898" s="7">
        <v>1</v>
      </c>
      <c r="N898" s="6">
        <v>-11</v>
      </c>
      <c r="O898" s="7">
        <v>-1</v>
      </c>
      <c r="P898" s="3" t="s">
        <v>842</v>
      </c>
      <c r="R898" s="7">
        <v>6</v>
      </c>
      <c r="U898" s="48"/>
      <c r="Z898" s="6"/>
      <c r="AA898" s="6"/>
      <c r="AB898" s="7"/>
      <c r="AC898" s="6"/>
      <c r="AD898" s="6"/>
      <c r="AE898" s="7"/>
      <c r="AF898" s="6"/>
      <c r="AG898" s="6"/>
      <c r="AH898" s="7"/>
      <c r="AI898" s="7"/>
      <c r="AJ898" s="7"/>
      <c r="AK898" s="7"/>
      <c r="AM898" s="9" t="s">
        <v>993</v>
      </c>
      <c r="AN898" s="9" t="s">
        <v>565</v>
      </c>
      <c r="AO898" s="9" t="s">
        <v>316</v>
      </c>
      <c r="AR898" s="6">
        <v>25</v>
      </c>
      <c r="AS898" s="6">
        <v>59</v>
      </c>
      <c r="AT898" s="7">
        <f t="shared" si="49"/>
        <v>-34</v>
      </c>
      <c r="AU898" s="4" t="s">
        <v>871</v>
      </c>
    </row>
    <row r="899" spans="2:53" x14ac:dyDescent="0.25">
      <c r="B899" s="3" t="s">
        <v>297</v>
      </c>
      <c r="C899" s="9" t="s">
        <v>432</v>
      </c>
      <c r="D899" s="39">
        <v>41206</v>
      </c>
      <c r="F899" t="s">
        <v>678</v>
      </c>
      <c r="G899" s="2"/>
      <c r="H899" s="6"/>
      <c r="J899" s="6"/>
      <c r="L899" s="6"/>
      <c r="N899" s="6"/>
      <c r="P899" t="s">
        <v>842</v>
      </c>
      <c r="U899" s="48"/>
      <c r="Z899" s="6"/>
      <c r="AA899" s="6"/>
      <c r="AB899" s="7"/>
      <c r="AC899" s="6"/>
      <c r="AD899" s="6"/>
      <c r="AE899" s="7"/>
      <c r="AF899" s="6"/>
      <c r="AG899" s="6"/>
      <c r="AH899" s="7"/>
      <c r="AI899" s="7"/>
      <c r="AJ899" s="7"/>
      <c r="AK899" s="7"/>
      <c r="AR899" s="6"/>
      <c r="AS899" s="6"/>
      <c r="AT899" s="7"/>
      <c r="AW899">
        <v>32</v>
      </c>
      <c r="AX899">
        <v>27</v>
      </c>
      <c r="AY899">
        <v>16</v>
      </c>
      <c r="BA899" s="4" t="s">
        <v>992</v>
      </c>
    </row>
    <row r="900" spans="2:53" x14ac:dyDescent="0.25">
      <c r="B900" s="3" t="s">
        <v>297</v>
      </c>
      <c r="C900" s="9" t="s">
        <v>579</v>
      </c>
      <c r="D900" s="39">
        <v>41207</v>
      </c>
      <c r="E900">
        <v>28</v>
      </c>
      <c r="F900" t="s">
        <v>821</v>
      </c>
      <c r="G900" s="2" t="s">
        <v>192</v>
      </c>
      <c r="H900" s="6">
        <v>35</v>
      </c>
      <c r="I900" s="7">
        <v>2</v>
      </c>
      <c r="J900" s="6">
        <v>42</v>
      </c>
      <c r="K900" s="7">
        <v>-2</v>
      </c>
      <c r="L900" s="6">
        <v>9</v>
      </c>
      <c r="M900" s="7">
        <v>-1</v>
      </c>
      <c r="N900" s="6">
        <v>-7</v>
      </c>
      <c r="O900" s="7">
        <v>4</v>
      </c>
      <c r="P900" s="3" t="s">
        <v>842</v>
      </c>
      <c r="R900" s="7">
        <v>7</v>
      </c>
      <c r="U900" s="48"/>
      <c r="W900" s="6">
        <v>39</v>
      </c>
      <c r="X900" s="6">
        <v>55</v>
      </c>
      <c r="Y900" s="7">
        <f>W900-X900</f>
        <v>-16</v>
      </c>
      <c r="Z900" s="6">
        <v>36</v>
      </c>
      <c r="AA900" s="6">
        <v>52</v>
      </c>
      <c r="AB900" s="7">
        <f>Z900-AA900</f>
        <v>-16</v>
      </c>
      <c r="AC900" s="6">
        <v>19</v>
      </c>
      <c r="AD900" s="6">
        <v>72</v>
      </c>
      <c r="AE900" s="7">
        <f>AC900-AD900</f>
        <v>-53</v>
      </c>
      <c r="AF900" s="6"/>
      <c r="AG900" s="6"/>
      <c r="AH900" s="7"/>
      <c r="AI900" s="7"/>
      <c r="AJ900" s="7"/>
      <c r="AK900" s="7"/>
      <c r="AL900" s="4" t="s">
        <v>930</v>
      </c>
      <c r="AR900" s="6">
        <v>30</v>
      </c>
      <c r="AS900" s="6">
        <v>55</v>
      </c>
      <c r="AT900" s="7">
        <f t="shared" si="49"/>
        <v>-25</v>
      </c>
      <c r="AU900" s="4" t="s">
        <v>871</v>
      </c>
    </row>
    <row r="901" spans="2:53" x14ac:dyDescent="0.25">
      <c r="B901" s="3" t="s">
        <v>297</v>
      </c>
      <c r="C901" s="9" t="s">
        <v>479</v>
      </c>
      <c r="D901" s="39">
        <v>41207</v>
      </c>
      <c r="E901">
        <v>30</v>
      </c>
      <c r="F901" t="s">
        <v>963</v>
      </c>
      <c r="G901" s="2"/>
      <c r="H901" s="6">
        <v>31</v>
      </c>
      <c r="I901" s="7">
        <v>1</v>
      </c>
      <c r="J901" s="6">
        <v>42</v>
      </c>
      <c r="K901" s="7">
        <v>-2</v>
      </c>
      <c r="L901" s="6">
        <v>11</v>
      </c>
      <c r="M901" s="7">
        <v>3</v>
      </c>
      <c r="N901" s="6">
        <v>-11</v>
      </c>
      <c r="O901" s="7">
        <v>3</v>
      </c>
      <c r="P901" s="3" t="s">
        <v>842</v>
      </c>
      <c r="U901" s="48"/>
      <c r="W901" s="6"/>
      <c r="X901" s="6"/>
      <c r="Y901" s="7"/>
      <c r="Z901" s="6"/>
      <c r="AA901" s="6"/>
      <c r="AB901" s="7"/>
      <c r="AC901" s="6"/>
      <c r="AD901" s="6"/>
      <c r="AE901" s="7"/>
      <c r="AF901" s="6"/>
      <c r="AG901" s="6"/>
      <c r="AH901" s="7"/>
      <c r="AI901" s="7"/>
      <c r="AJ901" s="7"/>
      <c r="AK901" s="7"/>
      <c r="AR901" s="6"/>
      <c r="AS901" s="6"/>
      <c r="AT901" s="7"/>
    </row>
    <row r="902" spans="2:53" x14ac:dyDescent="0.25">
      <c r="B902" s="3" t="s">
        <v>297</v>
      </c>
      <c r="C902" s="9" t="s">
        <v>567</v>
      </c>
      <c r="D902" s="39">
        <v>41208</v>
      </c>
      <c r="E902">
        <v>30</v>
      </c>
      <c r="F902" t="s">
        <v>886</v>
      </c>
      <c r="G902" s="2" t="s">
        <v>96</v>
      </c>
      <c r="H902" s="6">
        <v>33</v>
      </c>
      <c r="I902" s="7">
        <v>-2</v>
      </c>
      <c r="J902" s="6">
        <v>44</v>
      </c>
      <c r="K902" s="7">
        <v>6</v>
      </c>
      <c r="L902" s="6">
        <v>12</v>
      </c>
      <c r="M902" s="7">
        <v>-3</v>
      </c>
      <c r="N902" s="6">
        <v>-11</v>
      </c>
      <c r="O902" s="7">
        <v>-8</v>
      </c>
      <c r="P902" s="3" t="s">
        <v>639</v>
      </c>
      <c r="U902" s="48"/>
      <c r="W902" s="6"/>
      <c r="X902" s="6"/>
      <c r="Y902" s="7"/>
      <c r="Z902" s="6"/>
      <c r="AA902" s="6"/>
      <c r="AB902" s="7"/>
      <c r="AC902" s="6"/>
      <c r="AD902" s="6"/>
      <c r="AE902" s="7"/>
      <c r="AF902" s="6"/>
      <c r="AG902" s="6"/>
      <c r="AH902" s="7"/>
      <c r="AI902" s="7"/>
      <c r="AJ902" s="7"/>
      <c r="AK902" s="7"/>
      <c r="AR902" s="6"/>
      <c r="AS902" s="6"/>
      <c r="AT902" s="7"/>
    </row>
    <row r="903" spans="2:53" x14ac:dyDescent="0.25">
      <c r="B903" s="3" t="s">
        <v>297</v>
      </c>
      <c r="C903" s="9" t="s">
        <v>660</v>
      </c>
      <c r="D903" s="39">
        <v>41210</v>
      </c>
      <c r="F903" t="s">
        <v>821</v>
      </c>
      <c r="G903" s="2" t="s">
        <v>196</v>
      </c>
      <c r="H903" s="6">
        <v>33</v>
      </c>
      <c r="I903" s="7">
        <v>-2</v>
      </c>
      <c r="J903" s="6">
        <v>43</v>
      </c>
      <c r="K903" s="7">
        <v>1</v>
      </c>
      <c r="L903" s="6">
        <v>9</v>
      </c>
      <c r="M903" s="7">
        <v>0</v>
      </c>
      <c r="N903" s="6">
        <v>-10</v>
      </c>
      <c r="O903" s="7">
        <v>-3</v>
      </c>
      <c r="P903" s="3" t="s">
        <v>842</v>
      </c>
      <c r="R903" s="7">
        <v>8</v>
      </c>
      <c r="U903" s="48"/>
      <c r="Z903" s="6"/>
      <c r="AA903" s="6"/>
      <c r="AB903" s="7"/>
      <c r="AC903" s="6"/>
      <c r="AD903" s="6"/>
      <c r="AE903" s="7"/>
      <c r="AF903" s="6"/>
      <c r="AG903" s="6"/>
      <c r="AH903" s="7"/>
      <c r="AI903" s="7"/>
      <c r="AJ903" s="7"/>
      <c r="AK903" s="7"/>
      <c r="AR903" s="6">
        <v>27</v>
      </c>
      <c r="AS903" s="6">
        <v>58</v>
      </c>
      <c r="AT903" s="7">
        <f t="shared" ref="AT903:AT908" si="50">AR903-AS903</f>
        <v>-31</v>
      </c>
      <c r="AU903" s="4" t="s">
        <v>871</v>
      </c>
    </row>
    <row r="904" spans="2:53" x14ac:dyDescent="0.25">
      <c r="B904" s="3" t="s">
        <v>297</v>
      </c>
      <c r="C904" s="9" t="s">
        <v>603</v>
      </c>
      <c r="D904" s="39">
        <v>41211</v>
      </c>
      <c r="F904" t="s">
        <v>821</v>
      </c>
      <c r="G904" s="2" t="s">
        <v>196</v>
      </c>
      <c r="H904" s="6">
        <v>32</v>
      </c>
      <c r="I904" s="7">
        <v>-1</v>
      </c>
      <c r="J904" s="6">
        <v>44</v>
      </c>
      <c r="K904" s="7">
        <v>1</v>
      </c>
      <c r="L904" s="6">
        <v>9</v>
      </c>
      <c r="M904" s="7">
        <v>0</v>
      </c>
      <c r="N904" s="6">
        <v>-12</v>
      </c>
      <c r="O904" s="7">
        <v>-2</v>
      </c>
      <c r="P904" s="3" t="s">
        <v>842</v>
      </c>
      <c r="R904" s="7">
        <v>8</v>
      </c>
      <c r="U904" s="48"/>
      <c r="Z904" s="6"/>
      <c r="AA904" s="6"/>
      <c r="AB904" s="7"/>
      <c r="AC904" s="6"/>
      <c r="AD904" s="6"/>
      <c r="AE904" s="7"/>
      <c r="AF904" s="6"/>
      <c r="AG904" s="6"/>
      <c r="AH904" s="7"/>
      <c r="AI904" s="7"/>
      <c r="AJ904" s="7"/>
      <c r="AK904" s="7"/>
      <c r="AR904" s="6">
        <v>28</v>
      </c>
      <c r="AS904" s="6">
        <v>58</v>
      </c>
      <c r="AT904" s="7">
        <f t="shared" si="50"/>
        <v>-30</v>
      </c>
      <c r="AU904" s="4" t="s">
        <v>871</v>
      </c>
    </row>
    <row r="905" spans="2:53" x14ac:dyDescent="0.25">
      <c r="B905" s="3" t="s">
        <v>297</v>
      </c>
      <c r="C905" s="9" t="s">
        <v>587</v>
      </c>
      <c r="D905" s="39">
        <v>41212</v>
      </c>
      <c r="F905" t="s">
        <v>821</v>
      </c>
      <c r="G905" s="2" t="s">
        <v>196</v>
      </c>
      <c r="H905" s="6">
        <v>33</v>
      </c>
      <c r="I905" s="7">
        <v>1</v>
      </c>
      <c r="J905" s="6">
        <v>44</v>
      </c>
      <c r="K905" s="7">
        <v>0</v>
      </c>
      <c r="L905" s="6">
        <v>9</v>
      </c>
      <c r="M905" s="7">
        <v>0</v>
      </c>
      <c r="N905" s="6">
        <v>-11</v>
      </c>
      <c r="O905" s="7">
        <v>1</v>
      </c>
      <c r="P905" s="3" t="s">
        <v>842</v>
      </c>
      <c r="R905" s="7">
        <v>8</v>
      </c>
      <c r="U905" s="48"/>
      <c r="Z905" s="6"/>
      <c r="AA905" s="6"/>
      <c r="AB905" s="7"/>
      <c r="AC905" s="6"/>
      <c r="AD905" s="6"/>
      <c r="AE905" s="7"/>
      <c r="AF905" s="6"/>
      <c r="AG905" s="6"/>
      <c r="AH905" s="7"/>
      <c r="AI905" s="7"/>
      <c r="AJ905" s="7"/>
      <c r="AK905" s="7"/>
      <c r="AM905" s="9" t="s">
        <v>989</v>
      </c>
      <c r="AN905" s="9" t="s">
        <v>321</v>
      </c>
      <c r="AO905" s="9" t="s">
        <v>316</v>
      </c>
      <c r="AR905" s="6">
        <v>26</v>
      </c>
      <c r="AS905" s="6">
        <v>61</v>
      </c>
      <c r="AT905" s="7">
        <f t="shared" si="50"/>
        <v>-35</v>
      </c>
      <c r="AU905" s="4" t="s">
        <v>871</v>
      </c>
    </row>
    <row r="906" spans="2:53" x14ac:dyDescent="0.25">
      <c r="B906" s="3" t="s">
        <v>297</v>
      </c>
      <c r="C906" s="9" t="s">
        <v>643</v>
      </c>
      <c r="D906" s="39">
        <v>41213</v>
      </c>
      <c r="F906" t="s">
        <v>821</v>
      </c>
      <c r="G906" s="2" t="s">
        <v>196</v>
      </c>
      <c r="H906" s="6">
        <v>33</v>
      </c>
      <c r="I906" s="7">
        <v>0</v>
      </c>
      <c r="J906" s="6">
        <v>44</v>
      </c>
      <c r="K906" s="7">
        <v>0</v>
      </c>
      <c r="L906" s="6">
        <v>9</v>
      </c>
      <c r="M906" s="7">
        <v>0</v>
      </c>
      <c r="N906" s="6">
        <v>-11</v>
      </c>
      <c r="O906" s="7">
        <v>0</v>
      </c>
      <c r="P906" s="3" t="s">
        <v>842</v>
      </c>
      <c r="R906" s="7">
        <v>7</v>
      </c>
      <c r="U906" s="48"/>
      <c r="Z906" s="6"/>
      <c r="AA906" s="6"/>
      <c r="AB906" s="7"/>
      <c r="AC906" s="6"/>
      <c r="AD906" s="6"/>
      <c r="AE906" s="7"/>
      <c r="AF906" s="6"/>
      <c r="AG906" s="6"/>
      <c r="AH906" s="7"/>
      <c r="AI906" s="7"/>
      <c r="AJ906" s="7"/>
      <c r="AK906" s="7"/>
      <c r="AR906" s="6">
        <v>26</v>
      </c>
      <c r="AS906" s="6">
        <v>60</v>
      </c>
      <c r="AT906" s="7">
        <f t="shared" si="50"/>
        <v>-34</v>
      </c>
      <c r="AU906" s="4" t="s">
        <v>871</v>
      </c>
    </row>
    <row r="907" spans="2:53" x14ac:dyDescent="0.25">
      <c r="B907" s="3" t="s">
        <v>297</v>
      </c>
      <c r="C907" s="9" t="s">
        <v>643</v>
      </c>
      <c r="D907" s="39">
        <v>41213</v>
      </c>
      <c r="E907">
        <v>4</v>
      </c>
      <c r="F907" t="s">
        <v>903</v>
      </c>
      <c r="G907" s="2" t="s">
        <v>138</v>
      </c>
      <c r="H907" s="6">
        <v>30</v>
      </c>
      <c r="I907" s="7">
        <v>-1</v>
      </c>
      <c r="J907" s="6">
        <v>41</v>
      </c>
      <c r="K907" s="7">
        <v>1</v>
      </c>
      <c r="L907" s="6">
        <v>9</v>
      </c>
      <c r="M907" s="7">
        <v>0</v>
      </c>
      <c r="N907" s="6">
        <v>-11</v>
      </c>
      <c r="O907" s="7">
        <v>-2</v>
      </c>
      <c r="P907" s="3" t="s">
        <v>842</v>
      </c>
      <c r="U907" s="48"/>
      <c r="W907" s="6">
        <v>32</v>
      </c>
      <c r="X907" s="6">
        <v>51</v>
      </c>
      <c r="Y907" s="7">
        <f>W907-X907</f>
        <v>-19</v>
      </c>
      <c r="Z907" s="6">
        <v>27</v>
      </c>
      <c r="AA907" s="6">
        <v>39</v>
      </c>
      <c r="AB907" s="7">
        <f>Z907-AA907</f>
        <v>-12</v>
      </c>
      <c r="AC907" s="6">
        <v>14</v>
      </c>
      <c r="AD907" s="6">
        <v>60</v>
      </c>
      <c r="AE907" s="7">
        <f>AC907-AD907</f>
        <v>-46</v>
      </c>
      <c r="AF907" s="6"/>
      <c r="AG907" s="6"/>
      <c r="AH907" s="7"/>
      <c r="AI907" s="7"/>
      <c r="AJ907" s="7"/>
      <c r="AK907" s="7"/>
      <c r="AL907" s="4" t="s">
        <v>978</v>
      </c>
      <c r="AR907" s="6"/>
      <c r="AS907" s="6"/>
      <c r="AT907" s="7"/>
    </row>
    <row r="908" spans="2:53" x14ac:dyDescent="0.25">
      <c r="B908" s="3" t="s">
        <v>296</v>
      </c>
      <c r="C908" s="9" t="s">
        <v>339</v>
      </c>
      <c r="D908" s="39">
        <v>41214</v>
      </c>
      <c r="E908">
        <v>4</v>
      </c>
      <c r="F908" t="s">
        <v>821</v>
      </c>
      <c r="G908" s="2" t="s">
        <v>192</v>
      </c>
      <c r="H908" s="6">
        <v>35</v>
      </c>
      <c r="I908" s="7">
        <v>2</v>
      </c>
      <c r="J908" s="6">
        <v>42</v>
      </c>
      <c r="K908" s="7">
        <v>-2</v>
      </c>
      <c r="L908" s="6">
        <v>9</v>
      </c>
      <c r="M908" s="7">
        <v>0</v>
      </c>
      <c r="N908" s="6">
        <v>-7</v>
      </c>
      <c r="O908" s="7">
        <v>5</v>
      </c>
      <c r="P908" s="3" t="s">
        <v>842</v>
      </c>
      <c r="R908" s="7">
        <v>7</v>
      </c>
      <c r="U908" s="48"/>
      <c r="W908" s="6">
        <v>38</v>
      </c>
      <c r="X908" s="6">
        <v>57</v>
      </c>
      <c r="Y908" s="7">
        <f>W908-X908</f>
        <v>-19</v>
      </c>
      <c r="Z908" s="6">
        <v>32</v>
      </c>
      <c r="AA908" s="6">
        <v>55</v>
      </c>
      <c r="AB908" s="7">
        <f>Z908-AA908</f>
        <v>-23</v>
      </c>
      <c r="AC908" s="6">
        <v>19</v>
      </c>
      <c r="AD908" s="6">
        <v>72</v>
      </c>
      <c r="AE908" s="7">
        <f>AC908-AD908</f>
        <v>-53</v>
      </c>
      <c r="AF908" s="6"/>
      <c r="AG908" s="6"/>
      <c r="AH908" s="7"/>
      <c r="AI908" s="7"/>
      <c r="AJ908" s="7"/>
      <c r="AK908" s="7"/>
      <c r="AL908" s="4" t="s">
        <v>930</v>
      </c>
      <c r="AR908" s="6">
        <v>29</v>
      </c>
      <c r="AS908" s="6">
        <v>57</v>
      </c>
      <c r="AT908" s="7">
        <f t="shared" si="50"/>
        <v>-28</v>
      </c>
      <c r="AU908" s="4" t="s">
        <v>871</v>
      </c>
    </row>
    <row r="909" spans="2:53" x14ac:dyDescent="0.25">
      <c r="B909" s="3" t="s">
        <v>296</v>
      </c>
      <c r="C909" s="9" t="s">
        <v>417</v>
      </c>
      <c r="D909" s="39">
        <v>41214</v>
      </c>
      <c r="E909">
        <v>6</v>
      </c>
      <c r="F909" t="s">
        <v>963</v>
      </c>
      <c r="G909" s="2"/>
      <c r="H909" s="6">
        <v>31</v>
      </c>
      <c r="I909" s="7">
        <v>0</v>
      </c>
      <c r="J909" s="6">
        <v>42</v>
      </c>
      <c r="K909" s="7">
        <v>0</v>
      </c>
      <c r="L909" s="6">
        <v>9</v>
      </c>
      <c r="M909" s="7">
        <v>-2</v>
      </c>
      <c r="N909" s="6">
        <v>-11</v>
      </c>
      <c r="O909" s="7">
        <v>0</v>
      </c>
      <c r="P909" s="3" t="s">
        <v>842</v>
      </c>
      <c r="U909" s="48"/>
      <c r="W909" s="6"/>
      <c r="X909" s="6"/>
      <c r="Y909" s="7"/>
      <c r="Z909" s="6"/>
      <c r="AA909" s="6"/>
      <c r="AB909" s="7"/>
      <c r="AC909" s="6"/>
      <c r="AD909" s="6"/>
      <c r="AE909" s="7"/>
      <c r="AF909" s="6"/>
      <c r="AG909" s="6"/>
      <c r="AH909" s="7"/>
      <c r="AI909" s="7"/>
      <c r="AJ909" s="7"/>
      <c r="AK909" s="7"/>
      <c r="AR909" s="6"/>
      <c r="AS909" s="6"/>
      <c r="AT909" s="7"/>
    </row>
    <row r="910" spans="2:53" x14ac:dyDescent="0.25">
      <c r="B910" s="3" t="s">
        <v>296</v>
      </c>
      <c r="C910" s="9" t="s">
        <v>694</v>
      </c>
      <c r="D910" s="39">
        <v>41217</v>
      </c>
      <c r="F910" t="s">
        <v>821</v>
      </c>
      <c r="G910" s="2" t="s">
        <v>196</v>
      </c>
      <c r="H910" s="6">
        <v>35</v>
      </c>
      <c r="I910" s="7">
        <v>0</v>
      </c>
      <c r="J910" s="6">
        <v>44</v>
      </c>
      <c r="K910" s="7">
        <v>2</v>
      </c>
      <c r="L910" s="6">
        <v>8</v>
      </c>
      <c r="M910" s="7">
        <v>-1</v>
      </c>
      <c r="N910" s="6">
        <v>-9</v>
      </c>
      <c r="O910" s="7">
        <v>-2</v>
      </c>
      <c r="P910" s="3" t="s">
        <v>842</v>
      </c>
      <c r="R910" s="7">
        <v>7</v>
      </c>
      <c r="U910" s="48"/>
      <c r="Z910" s="6"/>
      <c r="AA910" s="6"/>
      <c r="AB910" s="7"/>
      <c r="AC910" s="6"/>
      <c r="AD910" s="6"/>
      <c r="AE910" s="7"/>
      <c r="AF910" s="6"/>
      <c r="AG910" s="6"/>
      <c r="AH910" s="7"/>
      <c r="AI910" s="7"/>
      <c r="AJ910" s="7"/>
      <c r="AK910" s="7"/>
      <c r="AR910" s="6">
        <v>26</v>
      </c>
      <c r="AS910" s="6">
        <v>58</v>
      </c>
      <c r="AT910" s="7">
        <f t="shared" ref="AT910:AT925" si="51">AR910-AS910</f>
        <v>-32</v>
      </c>
      <c r="AU910" s="4" t="s">
        <v>871</v>
      </c>
    </row>
    <row r="911" spans="2:53" x14ac:dyDescent="0.25">
      <c r="B911" s="3" t="s">
        <v>296</v>
      </c>
      <c r="C911" s="9" t="s">
        <v>572</v>
      </c>
      <c r="D911" s="39">
        <v>41218</v>
      </c>
      <c r="F911" t="s">
        <v>821</v>
      </c>
      <c r="G911" s="2" t="s">
        <v>196</v>
      </c>
      <c r="H911" s="6">
        <v>35</v>
      </c>
      <c r="I911" s="7">
        <v>0</v>
      </c>
      <c r="J911" s="6">
        <v>42</v>
      </c>
      <c r="K911" s="7">
        <v>-2</v>
      </c>
      <c r="L911" s="6">
        <v>9</v>
      </c>
      <c r="M911" s="7">
        <v>1</v>
      </c>
      <c r="N911" s="6">
        <v>-7</v>
      </c>
      <c r="O911" s="7">
        <v>2</v>
      </c>
      <c r="P911" s="3" t="s">
        <v>842</v>
      </c>
      <c r="R911" s="7">
        <v>7</v>
      </c>
      <c r="U911" s="48"/>
      <c r="Z911" s="6"/>
      <c r="AA911" s="6"/>
      <c r="AB911" s="7"/>
      <c r="AC911" s="6"/>
      <c r="AD911" s="6"/>
      <c r="AE911" s="7"/>
      <c r="AF911" s="6"/>
      <c r="AG911" s="6"/>
      <c r="AH911" s="7"/>
      <c r="AI911" s="7"/>
      <c r="AJ911" s="7"/>
      <c r="AK911" s="7"/>
      <c r="AR911" s="6">
        <v>29</v>
      </c>
      <c r="AS911" s="6">
        <v>62</v>
      </c>
      <c r="AT911" s="7">
        <f t="shared" si="51"/>
        <v>-33</v>
      </c>
      <c r="AU911" s="4" t="s">
        <v>871</v>
      </c>
    </row>
    <row r="912" spans="2:53" x14ac:dyDescent="0.25">
      <c r="B912" s="3" t="s">
        <v>296</v>
      </c>
      <c r="C912" s="9" t="s">
        <v>593</v>
      </c>
      <c r="D912" s="39">
        <v>41219</v>
      </c>
      <c r="F912" t="s">
        <v>821</v>
      </c>
      <c r="G912" s="2" t="s">
        <v>196</v>
      </c>
      <c r="H912" s="6">
        <v>34</v>
      </c>
      <c r="I912" s="7">
        <v>-1</v>
      </c>
      <c r="J912" s="6">
        <v>45</v>
      </c>
      <c r="K912" s="7">
        <v>3</v>
      </c>
      <c r="L912" s="6">
        <v>8</v>
      </c>
      <c r="M912" s="7">
        <v>-1</v>
      </c>
      <c r="N912" s="6">
        <v>-11</v>
      </c>
      <c r="O912" s="7">
        <v>-4</v>
      </c>
      <c r="P912" s="3" t="s">
        <v>842</v>
      </c>
      <c r="R912" s="7">
        <v>6</v>
      </c>
      <c r="U912" s="48"/>
      <c r="Z912" s="6"/>
      <c r="AA912" s="6"/>
      <c r="AB912" s="7"/>
      <c r="AC912" s="6"/>
      <c r="AD912" s="6"/>
      <c r="AE912" s="7"/>
      <c r="AF912" s="6"/>
      <c r="AG912" s="6"/>
      <c r="AH912" s="7"/>
      <c r="AI912" s="7"/>
      <c r="AJ912" s="7"/>
      <c r="AK912" s="7"/>
      <c r="AR912" s="6">
        <v>26</v>
      </c>
      <c r="AS912" s="6">
        <v>60</v>
      </c>
      <c r="AT912" s="7">
        <f t="shared" si="51"/>
        <v>-34</v>
      </c>
      <c r="AU912" s="4" t="s">
        <v>871</v>
      </c>
    </row>
    <row r="913" spans="2:53" x14ac:dyDescent="0.25">
      <c r="B913" s="3" t="s">
        <v>296</v>
      </c>
      <c r="C913" s="9" t="s">
        <v>647</v>
      </c>
      <c r="D913" s="39">
        <v>41220</v>
      </c>
      <c r="F913" t="s">
        <v>821</v>
      </c>
      <c r="G913" s="2" t="s">
        <v>196</v>
      </c>
      <c r="H913" s="6">
        <v>33</v>
      </c>
      <c r="I913" s="7">
        <v>-1</v>
      </c>
      <c r="J913" s="6">
        <v>44</v>
      </c>
      <c r="K913" s="7">
        <v>-1</v>
      </c>
      <c r="L913" s="6">
        <v>9</v>
      </c>
      <c r="M913" s="7">
        <v>1</v>
      </c>
      <c r="N913" s="6">
        <v>-11</v>
      </c>
      <c r="O913" s="7">
        <v>0</v>
      </c>
      <c r="P913" s="3" t="s">
        <v>842</v>
      </c>
      <c r="R913" s="7">
        <v>7</v>
      </c>
      <c r="U913" s="48"/>
      <c r="Z913" s="6"/>
      <c r="AA913" s="6"/>
      <c r="AB913" s="7"/>
      <c r="AC913" s="6"/>
      <c r="AD913" s="6"/>
      <c r="AE913" s="7"/>
      <c r="AF913" s="6"/>
      <c r="AG913" s="6"/>
      <c r="AH913" s="7"/>
      <c r="AI913" s="7"/>
      <c r="AJ913" s="7"/>
      <c r="AK913" s="7"/>
      <c r="AR913" s="6">
        <v>27</v>
      </c>
      <c r="AS913" s="6">
        <v>59</v>
      </c>
      <c r="AT913" s="7">
        <f t="shared" si="51"/>
        <v>-32</v>
      </c>
      <c r="AU913" s="4" t="s">
        <v>871</v>
      </c>
    </row>
    <row r="914" spans="2:53" x14ac:dyDescent="0.25">
      <c r="B914" s="3" t="s">
        <v>296</v>
      </c>
      <c r="C914" s="9" t="s">
        <v>419</v>
      </c>
      <c r="D914" s="39">
        <v>41221</v>
      </c>
      <c r="E914">
        <v>11</v>
      </c>
      <c r="F914" t="s">
        <v>821</v>
      </c>
      <c r="G914" s="2" t="s">
        <v>192</v>
      </c>
      <c r="H914" s="6">
        <v>32</v>
      </c>
      <c r="I914" s="7">
        <v>-1</v>
      </c>
      <c r="J914" s="6">
        <v>44</v>
      </c>
      <c r="K914" s="7">
        <v>0</v>
      </c>
      <c r="L914" s="6">
        <v>8</v>
      </c>
      <c r="M914" s="7">
        <v>-1</v>
      </c>
      <c r="N914" s="6">
        <v>-12</v>
      </c>
      <c r="O914" s="7">
        <v>-1</v>
      </c>
      <c r="P914" s="3" t="s">
        <v>842</v>
      </c>
      <c r="R914" s="7">
        <v>8</v>
      </c>
      <c r="U914" s="48"/>
      <c r="W914" s="6">
        <v>39</v>
      </c>
      <c r="X914" s="6">
        <v>55</v>
      </c>
      <c r="Y914" s="7">
        <f>W914-X914</f>
        <v>-16</v>
      </c>
      <c r="Z914" s="6">
        <v>34</v>
      </c>
      <c r="AA914" s="6">
        <v>52</v>
      </c>
      <c r="AB914" s="7">
        <f>Z914-AA914</f>
        <v>-18</v>
      </c>
      <c r="AC914" s="6">
        <v>18</v>
      </c>
      <c r="AD914" s="6">
        <v>73</v>
      </c>
      <c r="AE914" s="7">
        <f>AC914-AD914</f>
        <v>-55</v>
      </c>
      <c r="AF914" s="6"/>
      <c r="AG914" s="6"/>
      <c r="AH914" s="7"/>
      <c r="AI914" s="7"/>
      <c r="AJ914" s="7"/>
      <c r="AK914" s="7"/>
      <c r="AL914" s="4" t="s">
        <v>930</v>
      </c>
      <c r="AR914" s="6">
        <v>27</v>
      </c>
      <c r="AS914" s="6">
        <v>58</v>
      </c>
      <c r="AT914" s="7">
        <f t="shared" si="51"/>
        <v>-31</v>
      </c>
      <c r="AU914" s="4" t="s">
        <v>871</v>
      </c>
    </row>
    <row r="915" spans="2:53" x14ac:dyDescent="0.25">
      <c r="B915" s="3" t="s">
        <v>296</v>
      </c>
      <c r="C915" s="9" t="s">
        <v>480</v>
      </c>
      <c r="D915" s="39">
        <v>41221</v>
      </c>
      <c r="E915">
        <v>12</v>
      </c>
      <c r="F915" t="s">
        <v>963</v>
      </c>
      <c r="G915" s="2"/>
      <c r="H915" s="6">
        <v>31</v>
      </c>
      <c r="I915" s="7">
        <v>0</v>
      </c>
      <c r="J915" s="6">
        <v>41</v>
      </c>
      <c r="K915" s="7">
        <v>-1</v>
      </c>
      <c r="L915" s="6">
        <v>9</v>
      </c>
      <c r="M915" s="7">
        <v>0</v>
      </c>
      <c r="N915" s="6">
        <v>-10</v>
      </c>
      <c r="O915" s="7">
        <v>1</v>
      </c>
      <c r="P915" s="3" t="s">
        <v>842</v>
      </c>
      <c r="U915" s="48"/>
      <c r="W915" s="6"/>
      <c r="X915" s="6"/>
      <c r="Y915" s="7"/>
      <c r="Z915" s="6"/>
      <c r="AA915" s="6"/>
      <c r="AB915" s="7"/>
      <c r="AC915" s="6"/>
      <c r="AD915" s="6"/>
      <c r="AE915" s="7"/>
      <c r="AF915" s="6"/>
      <c r="AG915" s="6"/>
      <c r="AH915" s="7"/>
      <c r="AI915" s="7"/>
      <c r="AJ915" s="7"/>
      <c r="AK915" s="7"/>
      <c r="AR915" s="6"/>
      <c r="AS915" s="6"/>
      <c r="AT915" s="7"/>
    </row>
    <row r="916" spans="2:53" x14ac:dyDescent="0.25">
      <c r="B916" s="3" t="s">
        <v>296</v>
      </c>
      <c r="C916" s="9" t="s">
        <v>562</v>
      </c>
      <c r="D916" s="39">
        <v>41224</v>
      </c>
      <c r="F916" t="s">
        <v>821</v>
      </c>
      <c r="G916" s="2" t="s">
        <v>196</v>
      </c>
      <c r="H916" s="6">
        <v>35</v>
      </c>
      <c r="I916" s="7">
        <v>3</v>
      </c>
      <c r="J916" s="6">
        <v>39</v>
      </c>
      <c r="K916" s="7">
        <v>-5</v>
      </c>
      <c r="L916" s="6">
        <v>10</v>
      </c>
      <c r="M916" s="7">
        <v>2</v>
      </c>
      <c r="N916" s="6">
        <v>-4</v>
      </c>
      <c r="O916" s="7">
        <v>8</v>
      </c>
      <c r="P916" s="3" t="s">
        <v>842</v>
      </c>
      <c r="R916" s="7">
        <v>8</v>
      </c>
      <c r="U916" s="48"/>
      <c r="Z916" s="6"/>
      <c r="AA916" s="6"/>
      <c r="AB916" s="7"/>
      <c r="AC916" s="6"/>
      <c r="AD916" s="6"/>
      <c r="AE916" s="7"/>
      <c r="AF916" s="6"/>
      <c r="AG916" s="6"/>
      <c r="AH916" s="7"/>
      <c r="AI916" s="7"/>
      <c r="AJ916" s="7"/>
      <c r="AK916" s="7"/>
      <c r="AR916" s="6">
        <v>28</v>
      </c>
      <c r="AS916" s="6">
        <v>57</v>
      </c>
      <c r="AT916" s="7">
        <f t="shared" si="51"/>
        <v>-29</v>
      </c>
      <c r="AU916" s="4" t="s">
        <v>871</v>
      </c>
    </row>
    <row r="917" spans="2:53" x14ac:dyDescent="0.25">
      <c r="B917" s="3" t="s">
        <v>296</v>
      </c>
      <c r="C917" s="9" t="s">
        <v>340</v>
      </c>
      <c r="D917" s="39">
        <v>41225</v>
      </c>
      <c r="F917" t="s">
        <v>821</v>
      </c>
      <c r="G917" s="2" t="s">
        <v>196</v>
      </c>
      <c r="H917" s="6">
        <v>34</v>
      </c>
      <c r="I917" s="7">
        <v>-1</v>
      </c>
      <c r="J917" s="6">
        <v>44</v>
      </c>
      <c r="K917" s="7">
        <v>5</v>
      </c>
      <c r="L917" s="6">
        <v>9</v>
      </c>
      <c r="M917" s="7">
        <v>-1</v>
      </c>
      <c r="N917" s="6">
        <v>-10</v>
      </c>
      <c r="O917" s="7">
        <v>-6</v>
      </c>
      <c r="P917" s="3" t="s">
        <v>842</v>
      </c>
      <c r="R917" s="7">
        <v>7</v>
      </c>
      <c r="U917" s="48"/>
      <c r="Z917" s="6"/>
      <c r="AA917" s="6"/>
      <c r="AB917" s="7"/>
      <c r="AC917" s="6"/>
      <c r="AD917" s="6"/>
      <c r="AE917" s="7"/>
      <c r="AF917" s="6"/>
      <c r="AG917" s="6"/>
      <c r="AH917" s="7"/>
      <c r="AI917" s="7"/>
      <c r="AJ917" s="7"/>
      <c r="AK917" s="7"/>
      <c r="AR917" s="6">
        <v>26</v>
      </c>
      <c r="AS917" s="6">
        <v>59</v>
      </c>
      <c r="AT917" s="7">
        <f t="shared" si="51"/>
        <v>-33</v>
      </c>
      <c r="AU917" s="4" t="s">
        <v>871</v>
      </c>
    </row>
    <row r="918" spans="2:53" x14ac:dyDescent="0.25">
      <c r="B918" s="3" t="s">
        <v>296</v>
      </c>
      <c r="C918" s="9" t="s">
        <v>550</v>
      </c>
      <c r="D918" s="39">
        <v>41226</v>
      </c>
      <c r="E918">
        <v>15</v>
      </c>
      <c r="F918" t="s">
        <v>577</v>
      </c>
      <c r="G918" s="2"/>
      <c r="H918" s="6">
        <v>32</v>
      </c>
      <c r="I918" s="7">
        <v>-1</v>
      </c>
      <c r="J918" s="6">
        <v>46</v>
      </c>
      <c r="K918" s="7">
        <v>3</v>
      </c>
      <c r="L918" s="6">
        <v>9</v>
      </c>
      <c r="M918" s="7">
        <v>0</v>
      </c>
      <c r="N918" s="6">
        <v>-14</v>
      </c>
      <c r="O918" s="7">
        <v>-4</v>
      </c>
      <c r="P918" t="s">
        <v>639</v>
      </c>
      <c r="Q918" t="s">
        <v>840</v>
      </c>
      <c r="U918" s="48"/>
      <c r="W918" s="6">
        <v>40</v>
      </c>
      <c r="X918" s="6">
        <v>54</v>
      </c>
      <c r="Y918" s="7">
        <f>W918-X918</f>
        <v>-14</v>
      </c>
      <c r="Z918" s="6">
        <v>40</v>
      </c>
      <c r="AA918" s="6">
        <v>43</v>
      </c>
      <c r="AB918" s="7">
        <f>Z918-AA918</f>
        <v>-3</v>
      </c>
      <c r="AC918" s="6">
        <v>27</v>
      </c>
      <c r="AD918" s="6">
        <v>59</v>
      </c>
      <c r="AE918" s="7">
        <f>AC918-AD918</f>
        <v>-32</v>
      </c>
      <c r="AF918" s="6"/>
      <c r="AG918" s="6"/>
      <c r="AH918" s="7"/>
      <c r="AI918" s="7"/>
      <c r="AJ918" s="7"/>
      <c r="AK918" s="7"/>
      <c r="AL918" s="4" t="s">
        <v>936</v>
      </c>
      <c r="AR918" s="6">
        <v>31</v>
      </c>
      <c r="AS918" s="6">
        <v>62</v>
      </c>
      <c r="AT918" s="7">
        <f t="shared" si="51"/>
        <v>-31</v>
      </c>
      <c r="AU918" s="4" t="s">
        <v>937</v>
      </c>
    </row>
    <row r="919" spans="2:53" x14ac:dyDescent="0.25">
      <c r="B919" s="3" t="s">
        <v>296</v>
      </c>
      <c r="C919" s="9" t="s">
        <v>594</v>
      </c>
      <c r="D919" s="39">
        <v>41226</v>
      </c>
      <c r="F919" t="s">
        <v>821</v>
      </c>
      <c r="G919" s="2" t="s">
        <v>196</v>
      </c>
      <c r="H919" s="6">
        <v>35</v>
      </c>
      <c r="I919" s="7">
        <v>1</v>
      </c>
      <c r="J919" s="6">
        <v>42</v>
      </c>
      <c r="K919" s="7">
        <v>-2</v>
      </c>
      <c r="L919" s="6">
        <v>8</v>
      </c>
      <c r="M919" s="7">
        <v>-1</v>
      </c>
      <c r="N919" s="6">
        <v>-7</v>
      </c>
      <c r="O919" s="7">
        <v>3</v>
      </c>
      <c r="P919" s="3" t="s">
        <v>842</v>
      </c>
      <c r="R919" s="7">
        <v>7</v>
      </c>
      <c r="U919" s="48"/>
      <c r="Z919" s="6"/>
      <c r="AA919" s="6"/>
      <c r="AB919" s="7"/>
      <c r="AC919" s="6"/>
      <c r="AD919" s="6"/>
      <c r="AE919" s="7"/>
      <c r="AF919" s="6"/>
      <c r="AG919" s="6"/>
      <c r="AH919" s="7"/>
      <c r="AI919" s="7"/>
      <c r="AJ919" s="7"/>
      <c r="AK919" s="7"/>
      <c r="AM919" s="9" t="s">
        <v>959</v>
      </c>
      <c r="AN919" s="9" t="s">
        <v>321</v>
      </c>
      <c r="AO919" s="9" t="s">
        <v>366</v>
      </c>
      <c r="AR919" s="6">
        <v>26</v>
      </c>
      <c r="AS919" s="6">
        <v>59</v>
      </c>
      <c r="AT919" s="7">
        <f t="shared" si="51"/>
        <v>-33</v>
      </c>
      <c r="AU919" s="4" t="s">
        <v>871</v>
      </c>
    </row>
    <row r="920" spans="2:53" x14ac:dyDescent="0.25">
      <c r="B920" s="3" t="s">
        <v>296</v>
      </c>
      <c r="C920" s="9" t="s">
        <v>441</v>
      </c>
      <c r="D920" s="39">
        <v>41226</v>
      </c>
      <c r="E920">
        <v>18</v>
      </c>
      <c r="F920" t="s">
        <v>903</v>
      </c>
      <c r="G920" s="2" t="s">
        <v>138</v>
      </c>
      <c r="H920" s="6">
        <v>32</v>
      </c>
      <c r="I920" s="7">
        <v>2</v>
      </c>
      <c r="J920" s="6">
        <v>39</v>
      </c>
      <c r="K920" s="7">
        <v>-2</v>
      </c>
      <c r="L920" s="6">
        <v>8</v>
      </c>
      <c r="M920" s="7">
        <v>-1</v>
      </c>
      <c r="N920" s="6">
        <v>-7</v>
      </c>
      <c r="O920" s="7">
        <v>4</v>
      </c>
      <c r="P920" s="3" t="s">
        <v>842</v>
      </c>
      <c r="U920" s="48"/>
      <c r="W920" s="6">
        <v>36</v>
      </c>
      <c r="X920" s="6">
        <v>48</v>
      </c>
      <c r="Y920" s="7">
        <f>W920-X920</f>
        <v>-12</v>
      </c>
      <c r="Z920" s="6">
        <v>27</v>
      </c>
      <c r="AA920" s="6">
        <v>37</v>
      </c>
      <c r="AB920" s="7">
        <f>Z920-AA920</f>
        <v>-10</v>
      </c>
      <c r="AC920" s="6">
        <v>15</v>
      </c>
      <c r="AD920" s="6">
        <v>58</v>
      </c>
      <c r="AE920" s="7">
        <f>AC920-AD920</f>
        <v>-43</v>
      </c>
      <c r="AF920" s="6"/>
      <c r="AG920" s="6"/>
      <c r="AH920" s="7"/>
      <c r="AI920" s="7"/>
      <c r="AJ920" s="7"/>
      <c r="AK920" s="7"/>
      <c r="AL920" s="4" t="s">
        <v>978</v>
      </c>
      <c r="AR920" s="6"/>
      <c r="AS920" s="6"/>
      <c r="AT920" s="7"/>
    </row>
    <row r="921" spans="2:53" x14ac:dyDescent="0.25">
      <c r="B921" s="3" t="s">
        <v>296</v>
      </c>
      <c r="C921" s="9" t="s">
        <v>692</v>
      </c>
      <c r="D921" s="39">
        <v>41227</v>
      </c>
      <c r="F921" t="s">
        <v>821</v>
      </c>
      <c r="G921" s="2" t="s">
        <v>196</v>
      </c>
      <c r="H921" s="6">
        <v>33</v>
      </c>
      <c r="I921" s="7">
        <v>-2</v>
      </c>
      <c r="J921" s="6">
        <v>43</v>
      </c>
      <c r="K921" s="7">
        <v>1</v>
      </c>
      <c r="L921" s="6">
        <v>8</v>
      </c>
      <c r="M921" s="7">
        <v>0</v>
      </c>
      <c r="N921" s="6">
        <v>-10</v>
      </c>
      <c r="O921" s="7">
        <v>-3</v>
      </c>
      <c r="P921" s="3" t="s">
        <v>842</v>
      </c>
      <c r="R921" s="7">
        <v>9</v>
      </c>
      <c r="U921" s="48"/>
      <c r="Z921" s="6"/>
      <c r="AA921" s="6"/>
      <c r="AB921" s="7"/>
      <c r="AC921" s="6"/>
      <c r="AD921" s="6"/>
      <c r="AE921" s="7"/>
      <c r="AF921" s="6"/>
      <c r="AG921" s="6"/>
      <c r="AH921" s="7"/>
      <c r="AI921" s="7"/>
      <c r="AJ921" s="7"/>
      <c r="AK921" s="7"/>
      <c r="AR921" s="6">
        <v>25</v>
      </c>
      <c r="AS921" s="6">
        <v>58</v>
      </c>
      <c r="AT921" s="7">
        <f t="shared" si="51"/>
        <v>-33</v>
      </c>
      <c r="AU921" s="4" t="s">
        <v>871</v>
      </c>
    </row>
    <row r="922" spans="2:53" x14ac:dyDescent="0.25">
      <c r="B922" s="3" t="s">
        <v>296</v>
      </c>
      <c r="C922" s="9" t="s">
        <v>514</v>
      </c>
      <c r="D922" s="39">
        <v>41227</v>
      </c>
      <c r="E922">
        <v>18</v>
      </c>
      <c r="F922" t="s">
        <v>886</v>
      </c>
      <c r="G922" s="2" t="s">
        <v>915</v>
      </c>
      <c r="H922" s="6">
        <v>31</v>
      </c>
      <c r="I922" s="7">
        <v>-2</v>
      </c>
      <c r="J922" s="6">
        <v>43</v>
      </c>
      <c r="K922" s="7">
        <v>2</v>
      </c>
      <c r="L922" s="6">
        <v>10</v>
      </c>
      <c r="M922" s="7">
        <v>0</v>
      </c>
      <c r="N922" s="6">
        <v>-12</v>
      </c>
      <c r="O922" s="7">
        <v>-4</v>
      </c>
      <c r="P922" s="3" t="s">
        <v>842</v>
      </c>
      <c r="U922" s="48"/>
      <c r="Z922" s="6"/>
      <c r="AA922" s="6"/>
      <c r="AB922" s="7"/>
      <c r="AC922" s="6"/>
      <c r="AD922" s="6"/>
      <c r="AE922" s="7"/>
      <c r="AF922" s="6"/>
      <c r="AG922" s="6"/>
      <c r="AH922" s="7"/>
      <c r="AI922" s="7"/>
      <c r="AJ922" s="7"/>
      <c r="AK922" s="7"/>
      <c r="AR922" s="6"/>
      <c r="AS922" s="6"/>
      <c r="AT922" s="7"/>
    </row>
    <row r="923" spans="2:53" x14ac:dyDescent="0.25">
      <c r="B923" s="3" t="s">
        <v>296</v>
      </c>
      <c r="C923" s="9" t="s">
        <v>514</v>
      </c>
      <c r="D923" s="39">
        <v>41227</v>
      </c>
      <c r="E923">
        <v>20</v>
      </c>
      <c r="F923" t="s">
        <v>963</v>
      </c>
      <c r="G923" s="2"/>
      <c r="H923" s="6">
        <v>31</v>
      </c>
      <c r="I923" s="7">
        <v>0</v>
      </c>
      <c r="J923" s="6">
        <v>39</v>
      </c>
      <c r="K923" s="7">
        <v>-2</v>
      </c>
      <c r="L923" s="6">
        <v>11</v>
      </c>
      <c r="M923" s="7">
        <v>2</v>
      </c>
      <c r="N923" s="6">
        <v>-8</v>
      </c>
      <c r="O923" s="7">
        <v>2</v>
      </c>
      <c r="P923" s="3" t="s">
        <v>842</v>
      </c>
      <c r="U923" s="48"/>
      <c r="Z923" s="6"/>
      <c r="AA923" s="6"/>
      <c r="AB923" s="7"/>
      <c r="AC923" s="6"/>
      <c r="AD923" s="6"/>
      <c r="AE923" s="7"/>
      <c r="AF923" s="6"/>
      <c r="AG923" s="6"/>
      <c r="AH923" s="7"/>
      <c r="AI923" s="7"/>
      <c r="AJ923" s="7"/>
      <c r="AK923" s="7"/>
      <c r="AR923" s="6"/>
      <c r="AS923" s="6"/>
      <c r="AT923" s="7"/>
    </row>
    <row r="924" spans="2:53" x14ac:dyDescent="0.25">
      <c r="B924" s="3" t="s">
        <v>296</v>
      </c>
      <c r="C924" s="9" t="s">
        <v>514</v>
      </c>
      <c r="D924" s="39">
        <v>41227</v>
      </c>
      <c r="F924" t="s">
        <v>678</v>
      </c>
      <c r="G924" s="2" t="s">
        <v>194</v>
      </c>
      <c r="H924" s="6"/>
      <c r="J924" s="6"/>
      <c r="L924" s="6"/>
      <c r="N924" s="6"/>
      <c r="P924" t="s">
        <v>842</v>
      </c>
      <c r="U924" s="48"/>
      <c r="Z924" s="6"/>
      <c r="AA924" s="6"/>
      <c r="AB924" s="7"/>
      <c r="AC924" s="6"/>
      <c r="AD924" s="6"/>
      <c r="AE924" s="7"/>
      <c r="AF924" s="6"/>
      <c r="AG924" s="6"/>
      <c r="AH924" s="7"/>
      <c r="AI924" s="7"/>
      <c r="AJ924" s="7"/>
      <c r="AK924" s="7"/>
      <c r="AR924" s="6"/>
      <c r="AS924" s="6"/>
      <c r="AT924" s="7"/>
      <c r="AW924">
        <v>31</v>
      </c>
      <c r="AX924">
        <v>36</v>
      </c>
      <c r="AY924">
        <v>18</v>
      </c>
      <c r="BA924" s="4" t="s">
        <v>992</v>
      </c>
    </row>
    <row r="925" spans="2:53" x14ac:dyDescent="0.25">
      <c r="B925" s="3" t="s">
        <v>296</v>
      </c>
      <c r="C925" s="9" t="s">
        <v>624</v>
      </c>
      <c r="D925" s="39">
        <v>41228</v>
      </c>
      <c r="E925">
        <v>18</v>
      </c>
      <c r="F925" t="s">
        <v>821</v>
      </c>
      <c r="G925" s="2" t="s">
        <v>192</v>
      </c>
      <c r="H925" s="6">
        <v>33</v>
      </c>
      <c r="I925" s="7">
        <v>0</v>
      </c>
      <c r="J925" s="6">
        <v>44</v>
      </c>
      <c r="K925" s="7">
        <v>1</v>
      </c>
      <c r="L925" s="6">
        <v>9</v>
      </c>
      <c r="M925" s="7">
        <v>1</v>
      </c>
      <c r="N925" s="6">
        <v>-11</v>
      </c>
      <c r="O925" s="7">
        <v>-1</v>
      </c>
      <c r="P925" s="3" t="s">
        <v>842</v>
      </c>
      <c r="R925" s="7">
        <v>8</v>
      </c>
      <c r="U925" s="48"/>
      <c r="W925" s="6">
        <v>39</v>
      </c>
      <c r="X925" s="6">
        <v>56</v>
      </c>
      <c r="Y925" s="7">
        <f>W925-X925</f>
        <v>-17</v>
      </c>
      <c r="Z925" s="6">
        <v>34</v>
      </c>
      <c r="AA925" s="6">
        <v>55</v>
      </c>
      <c r="AB925" s="7">
        <f>Z925-AA925</f>
        <v>-21</v>
      </c>
      <c r="AC925" s="6">
        <v>18</v>
      </c>
      <c r="AD925" s="6">
        <v>73</v>
      </c>
      <c r="AE925" s="7">
        <f>AC925-AD925</f>
        <v>-55</v>
      </c>
      <c r="AF925" s="6"/>
      <c r="AG925" s="6"/>
      <c r="AH925" s="7"/>
      <c r="AI925" s="7"/>
      <c r="AJ925" s="7"/>
      <c r="AK925" s="7"/>
      <c r="AL925" s="4" t="s">
        <v>930</v>
      </c>
      <c r="AR925" s="6">
        <v>27</v>
      </c>
      <c r="AS925" s="6">
        <v>59</v>
      </c>
      <c r="AT925" s="7">
        <f t="shared" si="51"/>
        <v>-32</v>
      </c>
      <c r="AU925" s="4" t="s">
        <v>871</v>
      </c>
    </row>
    <row r="926" spans="2:53" x14ac:dyDescent="0.25">
      <c r="B926" s="3" t="s">
        <v>296</v>
      </c>
      <c r="C926" s="9" t="s">
        <v>538</v>
      </c>
      <c r="D926" s="39">
        <v>41229</v>
      </c>
      <c r="E926">
        <v>20</v>
      </c>
      <c r="F926" t="s">
        <v>678</v>
      </c>
      <c r="G926" s="2" t="s">
        <v>82</v>
      </c>
      <c r="H926" s="6">
        <v>32</v>
      </c>
      <c r="I926" s="7">
        <v>-1</v>
      </c>
      <c r="J926" s="6">
        <v>40</v>
      </c>
      <c r="K926" s="7">
        <v>-1</v>
      </c>
      <c r="L926" s="6">
        <v>13</v>
      </c>
      <c r="M926" s="7">
        <v>-1</v>
      </c>
      <c r="N926" s="6">
        <v>-8</v>
      </c>
      <c r="O926" s="7">
        <v>0</v>
      </c>
      <c r="P926" s="3" t="s">
        <v>639</v>
      </c>
      <c r="U926" s="48"/>
      <c r="W926" s="6"/>
      <c r="X926" s="6"/>
      <c r="Y926" s="7"/>
      <c r="Z926" s="6"/>
      <c r="AA926" s="6"/>
      <c r="AB926" s="7"/>
      <c r="AC926" s="6"/>
      <c r="AD926" s="6"/>
      <c r="AE926" s="7"/>
      <c r="AF926" s="6"/>
      <c r="AG926" s="6"/>
      <c r="AH926" s="7"/>
      <c r="AI926" s="7"/>
      <c r="AJ926" s="7"/>
      <c r="AK926" s="7"/>
      <c r="AM926" s="9" t="s">
        <v>993</v>
      </c>
      <c r="AN926" s="9" t="s">
        <v>565</v>
      </c>
      <c r="AO926" s="9" t="s">
        <v>553</v>
      </c>
      <c r="AR926" s="6"/>
      <c r="AS926" s="6"/>
      <c r="AT926" s="7"/>
    </row>
    <row r="927" spans="2:53" x14ac:dyDescent="0.25">
      <c r="B927" s="3" t="s">
        <v>296</v>
      </c>
      <c r="C927" s="9" t="s">
        <v>564</v>
      </c>
      <c r="D927" s="39">
        <v>41231</v>
      </c>
      <c r="F927" t="s">
        <v>821</v>
      </c>
      <c r="G927" s="2" t="s">
        <v>196</v>
      </c>
      <c r="H927" s="6">
        <v>32</v>
      </c>
      <c r="I927" s="7">
        <v>-1</v>
      </c>
      <c r="J927" s="6">
        <v>42</v>
      </c>
      <c r="K927" s="7">
        <v>-2</v>
      </c>
      <c r="L927" s="6">
        <v>9</v>
      </c>
      <c r="M927" s="7">
        <v>0</v>
      </c>
      <c r="N927" s="6">
        <v>-10</v>
      </c>
      <c r="O927" s="7">
        <v>1</v>
      </c>
      <c r="P927" s="3" t="s">
        <v>842</v>
      </c>
      <c r="R927" s="7">
        <v>9</v>
      </c>
      <c r="U927" s="48"/>
      <c r="W927" s="6"/>
      <c r="X927" s="6"/>
      <c r="Y927" s="7"/>
      <c r="Z927" s="6"/>
      <c r="AA927" s="6"/>
      <c r="AB927" s="7"/>
      <c r="AC927" s="6"/>
      <c r="AD927" s="6"/>
      <c r="AE927" s="7"/>
      <c r="AF927" s="6"/>
      <c r="AG927" s="6"/>
      <c r="AH927" s="7"/>
      <c r="AI927" s="7"/>
      <c r="AJ927" s="7"/>
      <c r="AK927" s="7"/>
      <c r="AR927" s="6">
        <v>24</v>
      </c>
      <c r="AS927" s="6">
        <v>60</v>
      </c>
      <c r="AT927" s="7">
        <f>AR927-AS927</f>
        <v>-36</v>
      </c>
      <c r="AU927" s="4" t="s">
        <v>871</v>
      </c>
    </row>
    <row r="928" spans="2:53" x14ac:dyDescent="0.25">
      <c r="B928" s="3" t="s">
        <v>296</v>
      </c>
      <c r="C928" s="9" t="s">
        <v>641</v>
      </c>
      <c r="D928" s="39">
        <v>41232</v>
      </c>
      <c r="F928" t="s">
        <v>821</v>
      </c>
      <c r="G928" s="2" t="s">
        <v>196</v>
      </c>
      <c r="H928" s="6">
        <v>33</v>
      </c>
      <c r="I928" s="7">
        <v>1</v>
      </c>
      <c r="J928" s="6">
        <v>42</v>
      </c>
      <c r="K928" s="7">
        <v>0</v>
      </c>
      <c r="L928" s="6">
        <v>10</v>
      </c>
      <c r="M928" s="7">
        <v>1</v>
      </c>
      <c r="N928" s="6">
        <v>-9</v>
      </c>
      <c r="O928" s="7">
        <v>1</v>
      </c>
      <c r="P928" s="3" t="s">
        <v>842</v>
      </c>
      <c r="R928" s="7">
        <v>8</v>
      </c>
      <c r="U928" s="48"/>
      <c r="Z928" s="6"/>
      <c r="AA928" s="6"/>
      <c r="AB928" s="7"/>
      <c r="AC928" s="6"/>
      <c r="AD928" s="6"/>
      <c r="AE928" s="7"/>
      <c r="AF928" s="6"/>
      <c r="AG928" s="6"/>
      <c r="AH928" s="7"/>
      <c r="AI928" s="7"/>
      <c r="AJ928" s="7"/>
      <c r="AK928" s="7"/>
      <c r="AR928" s="6">
        <v>26</v>
      </c>
      <c r="AS928" s="6">
        <v>60</v>
      </c>
      <c r="AT928" s="7">
        <f>AR928-AS928</f>
        <v>-34</v>
      </c>
      <c r="AU928" s="4" t="s">
        <v>871</v>
      </c>
    </row>
    <row r="929" spans="2:47" x14ac:dyDescent="0.25">
      <c r="B929" s="3" t="s">
        <v>296</v>
      </c>
      <c r="C929" s="9" t="s">
        <v>598</v>
      </c>
      <c r="D929" s="39">
        <v>41233</v>
      </c>
      <c r="F929" t="s">
        <v>821</v>
      </c>
      <c r="G929" s="2" t="s">
        <v>196</v>
      </c>
      <c r="H929" s="6">
        <v>33</v>
      </c>
      <c r="I929" s="7">
        <v>0</v>
      </c>
      <c r="J929" s="6">
        <v>41</v>
      </c>
      <c r="K929" s="7">
        <v>-1</v>
      </c>
      <c r="L929" s="6">
        <v>9</v>
      </c>
      <c r="M929" s="7">
        <v>-1</v>
      </c>
      <c r="N929" s="6">
        <v>-8</v>
      </c>
      <c r="O929" s="7">
        <v>1</v>
      </c>
      <c r="P929" s="3" t="s">
        <v>842</v>
      </c>
      <c r="R929" s="7">
        <v>10</v>
      </c>
      <c r="U929" s="48"/>
      <c r="Z929" s="6"/>
      <c r="AA929" s="6"/>
      <c r="AB929" s="7"/>
      <c r="AC929" s="6"/>
      <c r="AD929" s="6"/>
      <c r="AE929" s="7"/>
      <c r="AF929" s="6"/>
      <c r="AG929" s="6"/>
      <c r="AH929" s="7"/>
      <c r="AI929" s="7"/>
      <c r="AJ929" s="7"/>
      <c r="AK929" s="7"/>
      <c r="AR929" s="6">
        <v>27</v>
      </c>
      <c r="AS929" s="6">
        <v>58</v>
      </c>
      <c r="AT929" s="7">
        <f>AR929-AS929</f>
        <v>-31</v>
      </c>
      <c r="AU929" s="4" t="s">
        <v>871</v>
      </c>
    </row>
    <row r="930" spans="2:47" x14ac:dyDescent="0.25">
      <c r="B930" s="3" t="s">
        <v>296</v>
      </c>
      <c r="C930" s="9" t="s">
        <v>434</v>
      </c>
      <c r="D930" s="39">
        <v>41234</v>
      </c>
      <c r="F930" t="s">
        <v>821</v>
      </c>
      <c r="G930" s="2" t="s">
        <v>196</v>
      </c>
      <c r="H930" s="6">
        <v>31</v>
      </c>
      <c r="I930" s="7">
        <v>-2</v>
      </c>
      <c r="J930" s="6">
        <v>43</v>
      </c>
      <c r="K930" s="7">
        <v>2</v>
      </c>
      <c r="L930" s="6">
        <v>10</v>
      </c>
      <c r="M930" s="7">
        <v>1</v>
      </c>
      <c r="N930" s="6">
        <v>-12</v>
      </c>
      <c r="O930" s="7">
        <v>-4</v>
      </c>
      <c r="P930" s="3" t="s">
        <v>842</v>
      </c>
      <c r="R930" s="7">
        <v>9</v>
      </c>
      <c r="U930" s="48"/>
      <c r="Z930" s="6"/>
      <c r="AA930" s="6"/>
      <c r="AB930" s="7"/>
      <c r="AC930" s="6"/>
      <c r="AD930" s="6"/>
      <c r="AE930" s="7"/>
      <c r="AF930" s="6"/>
      <c r="AG930" s="6"/>
      <c r="AH930" s="7"/>
      <c r="AI930" s="7"/>
      <c r="AJ930" s="7"/>
      <c r="AK930" s="7"/>
      <c r="AR930" s="6">
        <v>25</v>
      </c>
      <c r="AS930" s="6">
        <v>61</v>
      </c>
      <c r="AT930" s="7">
        <f>AR930-AS930</f>
        <v>-36</v>
      </c>
      <c r="AU930" s="4" t="s">
        <v>871</v>
      </c>
    </row>
    <row r="931" spans="2:47" x14ac:dyDescent="0.25">
      <c r="B931" s="3" t="s">
        <v>296</v>
      </c>
      <c r="C931" s="9" t="s">
        <v>675</v>
      </c>
      <c r="D931" s="39">
        <v>41235</v>
      </c>
      <c r="E931">
        <v>25</v>
      </c>
      <c r="F931" t="s">
        <v>821</v>
      </c>
      <c r="G931" s="2" t="s">
        <v>192</v>
      </c>
      <c r="H931" s="6">
        <v>33</v>
      </c>
      <c r="I931" s="7">
        <v>2</v>
      </c>
      <c r="J931" s="6">
        <v>44</v>
      </c>
      <c r="K931" s="7">
        <v>1</v>
      </c>
      <c r="L931" s="6">
        <v>9</v>
      </c>
      <c r="M931" s="7">
        <v>-1</v>
      </c>
      <c r="N931" s="6">
        <v>-11</v>
      </c>
      <c r="O931" s="7">
        <v>1</v>
      </c>
      <c r="P931" s="3" t="s">
        <v>842</v>
      </c>
      <c r="R931" s="7">
        <v>8</v>
      </c>
      <c r="U931" s="48"/>
      <c r="W931" s="6">
        <v>38</v>
      </c>
      <c r="X931" s="6">
        <v>56</v>
      </c>
      <c r="Y931" s="7">
        <f>W931-X931</f>
        <v>-18</v>
      </c>
      <c r="Z931" s="6">
        <v>34</v>
      </c>
      <c r="AA931" s="6">
        <v>54</v>
      </c>
      <c r="AB931" s="7">
        <f>Z931-AA931</f>
        <v>-20</v>
      </c>
      <c r="AC931" s="6">
        <v>19</v>
      </c>
      <c r="AD931" s="6">
        <v>73</v>
      </c>
      <c r="AE931" s="7">
        <f>AC931-AD931</f>
        <v>-54</v>
      </c>
      <c r="AF931" s="6"/>
      <c r="AG931" s="6"/>
      <c r="AH931" s="7"/>
      <c r="AI931" s="7"/>
      <c r="AJ931" s="7"/>
      <c r="AK931" s="7"/>
      <c r="AL931" s="4" t="s">
        <v>930</v>
      </c>
      <c r="AR931" s="6">
        <v>27</v>
      </c>
      <c r="AS931" s="6">
        <v>59</v>
      </c>
      <c r="AT931" s="7">
        <f>AR931-AS931</f>
        <v>-32</v>
      </c>
      <c r="AU931" s="4" t="s">
        <v>871</v>
      </c>
    </row>
    <row r="932" spans="2:47" x14ac:dyDescent="0.25">
      <c r="B932" s="3" t="s">
        <v>296</v>
      </c>
      <c r="C932" s="9" t="s">
        <v>348</v>
      </c>
      <c r="D932" s="39">
        <v>41235</v>
      </c>
      <c r="E932">
        <v>26</v>
      </c>
      <c r="F932" t="s">
        <v>963</v>
      </c>
      <c r="G932" s="2"/>
      <c r="H932" s="6">
        <v>31</v>
      </c>
      <c r="I932" s="7">
        <v>0</v>
      </c>
      <c r="J932" s="6">
        <v>41</v>
      </c>
      <c r="K932" s="7">
        <v>2</v>
      </c>
      <c r="L932" s="6">
        <v>8</v>
      </c>
      <c r="M932" s="7">
        <v>-3</v>
      </c>
      <c r="N932" s="6">
        <v>-10</v>
      </c>
      <c r="O932" s="7">
        <v>-2</v>
      </c>
      <c r="P932" s="3" t="s">
        <v>842</v>
      </c>
      <c r="U932" s="48"/>
      <c r="W932" s="6"/>
      <c r="X932" s="6"/>
      <c r="Y932" s="7"/>
      <c r="Z932" s="6"/>
      <c r="AA932" s="6"/>
      <c r="AB932" s="7"/>
      <c r="AC932" s="6"/>
      <c r="AD932" s="6"/>
      <c r="AE932" s="7"/>
      <c r="AF932" s="6"/>
      <c r="AG932" s="6"/>
      <c r="AH932" s="7"/>
      <c r="AI932" s="7"/>
      <c r="AJ932" s="7"/>
      <c r="AK932" s="7"/>
      <c r="AR932" s="6"/>
      <c r="AS932" s="6"/>
      <c r="AT932" s="7"/>
    </row>
    <row r="933" spans="2:47" x14ac:dyDescent="0.25">
      <c r="B933" s="3" t="s">
        <v>296</v>
      </c>
      <c r="C933" s="9" t="s">
        <v>600</v>
      </c>
      <c r="D933" s="39">
        <v>41236</v>
      </c>
      <c r="E933">
        <v>27</v>
      </c>
      <c r="F933" t="s">
        <v>886</v>
      </c>
      <c r="G933" s="2" t="s">
        <v>96</v>
      </c>
      <c r="H933" s="6">
        <v>35</v>
      </c>
      <c r="I933" s="7">
        <v>2</v>
      </c>
      <c r="J933" s="6">
        <v>42</v>
      </c>
      <c r="K933" s="7">
        <v>-2</v>
      </c>
      <c r="L933" s="6">
        <v>10</v>
      </c>
      <c r="M933" s="7">
        <v>-2</v>
      </c>
      <c r="N933" s="6">
        <v>-7</v>
      </c>
      <c r="O933" s="7">
        <v>4</v>
      </c>
      <c r="P933" s="3" t="s">
        <v>639</v>
      </c>
      <c r="U933" s="48"/>
      <c r="W933" s="6"/>
      <c r="X933" s="6"/>
      <c r="Y933" s="7"/>
      <c r="Z933" s="6"/>
      <c r="AA933" s="6"/>
      <c r="AB933" s="7"/>
      <c r="AC933" s="6"/>
      <c r="AD933" s="6"/>
      <c r="AE933" s="7"/>
      <c r="AF933" s="6"/>
      <c r="AG933" s="6"/>
      <c r="AH933" s="7"/>
      <c r="AI933" s="7"/>
      <c r="AJ933" s="7"/>
      <c r="AK933" s="7"/>
      <c r="AR933" s="6"/>
      <c r="AS933" s="6"/>
      <c r="AT933" s="7"/>
    </row>
    <row r="934" spans="2:47" x14ac:dyDescent="0.25">
      <c r="B934" s="3" t="s">
        <v>296</v>
      </c>
      <c r="C934" s="9" t="s">
        <v>579</v>
      </c>
      <c r="D934" s="39">
        <v>41238</v>
      </c>
      <c r="F934" t="s">
        <v>821</v>
      </c>
      <c r="G934" s="2" t="s">
        <v>196</v>
      </c>
      <c r="H934" s="6">
        <v>34</v>
      </c>
      <c r="I934" s="7">
        <v>1</v>
      </c>
      <c r="J934" s="6">
        <v>43</v>
      </c>
      <c r="K934" s="7">
        <v>-1</v>
      </c>
      <c r="L934" s="6">
        <v>9</v>
      </c>
      <c r="M934" s="7">
        <v>0</v>
      </c>
      <c r="N934" s="6">
        <v>-9</v>
      </c>
      <c r="O934" s="7">
        <v>2</v>
      </c>
      <c r="P934" s="3" t="s">
        <v>842</v>
      </c>
      <c r="R934" s="7">
        <v>8</v>
      </c>
      <c r="U934" s="48"/>
      <c r="Z934" s="6"/>
      <c r="AA934" s="6"/>
      <c r="AB934" s="7"/>
      <c r="AC934" s="6"/>
      <c r="AD934" s="6"/>
      <c r="AE934" s="7"/>
      <c r="AF934" s="6"/>
      <c r="AG934" s="6"/>
      <c r="AH934" s="7"/>
      <c r="AI934" s="7"/>
      <c r="AJ934" s="7"/>
      <c r="AK934" s="7"/>
      <c r="AR934" s="6">
        <v>28</v>
      </c>
      <c r="AS934" s="6">
        <v>57</v>
      </c>
      <c r="AT934" s="7">
        <f>AR934-AS934</f>
        <v>-29</v>
      </c>
      <c r="AU934" s="4" t="s">
        <v>871</v>
      </c>
    </row>
    <row r="935" spans="2:47" x14ac:dyDescent="0.25">
      <c r="B935" s="3" t="s">
        <v>296</v>
      </c>
      <c r="C935" s="9" t="s">
        <v>558</v>
      </c>
      <c r="D935" s="39">
        <v>41239</v>
      </c>
      <c r="F935" t="s">
        <v>821</v>
      </c>
      <c r="G935" s="2" t="s">
        <v>196</v>
      </c>
      <c r="H935" s="6">
        <v>31</v>
      </c>
      <c r="I935" s="7">
        <v>-3</v>
      </c>
      <c r="J935" s="6">
        <v>43</v>
      </c>
      <c r="K935" s="7">
        <v>0</v>
      </c>
      <c r="L935" s="6">
        <v>9</v>
      </c>
      <c r="M935" s="7">
        <v>0</v>
      </c>
      <c r="N935" s="6">
        <v>-12</v>
      </c>
      <c r="O935" s="7">
        <v>-3</v>
      </c>
      <c r="P935" s="3" t="s">
        <v>842</v>
      </c>
      <c r="R935" s="7">
        <v>11</v>
      </c>
      <c r="U935" s="48"/>
      <c r="Z935" s="6"/>
      <c r="AA935" s="6"/>
      <c r="AB935" s="7"/>
      <c r="AC935" s="6"/>
      <c r="AD935" s="6"/>
      <c r="AE935" s="7"/>
      <c r="AF935" s="6"/>
      <c r="AG935" s="6"/>
      <c r="AH935" s="7"/>
      <c r="AI935" s="7"/>
      <c r="AJ935" s="7"/>
      <c r="AK935" s="7"/>
      <c r="AR935" s="6">
        <v>24</v>
      </c>
      <c r="AS935" s="6">
        <v>60</v>
      </c>
      <c r="AT935" s="7">
        <f>AR935-AS935</f>
        <v>-36</v>
      </c>
      <c r="AU935" s="4" t="s">
        <v>871</v>
      </c>
    </row>
    <row r="936" spans="2:47" x14ac:dyDescent="0.25">
      <c r="B936" s="3" t="s">
        <v>296</v>
      </c>
      <c r="C936" s="9" t="s">
        <v>602</v>
      </c>
      <c r="D936" s="39">
        <v>41240</v>
      </c>
      <c r="F936" t="s">
        <v>821</v>
      </c>
      <c r="G936" s="2" t="s">
        <v>196</v>
      </c>
      <c r="H936" s="6">
        <v>32</v>
      </c>
      <c r="I936" s="7">
        <v>1</v>
      </c>
      <c r="J936" s="6">
        <v>44</v>
      </c>
      <c r="K936" s="7">
        <v>1</v>
      </c>
      <c r="L936" s="6">
        <v>11</v>
      </c>
      <c r="M936" s="7">
        <v>2</v>
      </c>
      <c r="N936" s="6">
        <v>-12</v>
      </c>
      <c r="O936" s="7">
        <v>0</v>
      </c>
      <c r="P936" s="3" t="s">
        <v>842</v>
      </c>
      <c r="R936" s="7">
        <v>8</v>
      </c>
      <c r="U936" s="48"/>
      <c r="Z936" s="6"/>
      <c r="AA936" s="6"/>
      <c r="AB936" s="7"/>
      <c r="AC936" s="6"/>
      <c r="AD936" s="6"/>
      <c r="AE936" s="7"/>
      <c r="AF936" s="6"/>
      <c r="AG936" s="6"/>
      <c r="AH936" s="7"/>
      <c r="AI936" s="7"/>
      <c r="AJ936" s="7"/>
      <c r="AK936" s="7"/>
      <c r="AM936" s="9" t="s">
        <v>989</v>
      </c>
      <c r="AN936" s="9" t="s">
        <v>321</v>
      </c>
      <c r="AO936" s="9" t="s">
        <v>316</v>
      </c>
      <c r="AR936" s="6">
        <v>26</v>
      </c>
      <c r="AS936" s="6">
        <v>56</v>
      </c>
      <c r="AT936" s="7">
        <f>AR936-AS936</f>
        <v>-30</v>
      </c>
      <c r="AU936" s="4" t="s">
        <v>871</v>
      </c>
    </row>
    <row r="937" spans="2:47" x14ac:dyDescent="0.25">
      <c r="B937" t="s">
        <v>296</v>
      </c>
      <c r="C937" s="9" t="s">
        <v>488</v>
      </c>
      <c r="D937" s="39">
        <v>41240</v>
      </c>
      <c r="E937">
        <v>2</v>
      </c>
      <c r="F937" t="s">
        <v>903</v>
      </c>
      <c r="G937" s="2" t="s">
        <v>138</v>
      </c>
      <c r="H937" s="6">
        <v>29</v>
      </c>
      <c r="I937" s="7">
        <v>-3</v>
      </c>
      <c r="J937" s="6">
        <v>38</v>
      </c>
      <c r="K937" s="7">
        <v>-1</v>
      </c>
      <c r="L937" s="6">
        <v>9</v>
      </c>
      <c r="M937" s="7">
        <v>1</v>
      </c>
      <c r="N937" s="6">
        <v>-9</v>
      </c>
      <c r="O937" s="7">
        <v>-2</v>
      </c>
      <c r="P937" t="s">
        <v>842</v>
      </c>
      <c r="U937" s="48"/>
      <c r="W937" s="6">
        <v>34</v>
      </c>
      <c r="X937" s="6">
        <v>49</v>
      </c>
      <c r="Y937" s="7">
        <f>W937-X937</f>
        <v>-15</v>
      </c>
      <c r="Z937" s="6">
        <v>26</v>
      </c>
      <c r="AA937" s="6">
        <v>39</v>
      </c>
      <c r="AB937" s="7">
        <f>Z937-AA937</f>
        <v>-13</v>
      </c>
      <c r="AC937" s="6">
        <v>15</v>
      </c>
      <c r="AD937" s="6">
        <v>58</v>
      </c>
      <c r="AE937" s="7">
        <f>AC937-AD937</f>
        <v>-43</v>
      </c>
      <c r="AF937" s="6"/>
      <c r="AG937" s="6"/>
      <c r="AH937" s="7"/>
      <c r="AI937" s="7"/>
      <c r="AJ937" s="7"/>
      <c r="AK937" s="7"/>
      <c r="AL937" s="4" t="s">
        <v>978</v>
      </c>
      <c r="AR937" s="6"/>
      <c r="AS937" s="6"/>
      <c r="AT937" s="7"/>
    </row>
    <row r="938" spans="2:47" x14ac:dyDescent="0.25">
      <c r="B938" s="3" t="s">
        <v>296</v>
      </c>
      <c r="C938" s="9" t="s">
        <v>660</v>
      </c>
      <c r="D938" s="39">
        <v>41241</v>
      </c>
      <c r="F938" t="s">
        <v>821</v>
      </c>
      <c r="G938" s="2" t="s">
        <v>196</v>
      </c>
      <c r="H938" s="6">
        <v>32</v>
      </c>
      <c r="I938" s="7">
        <v>0</v>
      </c>
      <c r="J938" s="6">
        <v>42</v>
      </c>
      <c r="K938" s="7">
        <v>-2</v>
      </c>
      <c r="L938" s="6">
        <v>10</v>
      </c>
      <c r="M938" s="7">
        <v>-1</v>
      </c>
      <c r="N938" s="6">
        <v>-10</v>
      </c>
      <c r="O938" s="7">
        <v>2</v>
      </c>
      <c r="P938" s="3" t="s">
        <v>842</v>
      </c>
      <c r="R938" s="7">
        <v>10</v>
      </c>
      <c r="U938" s="48"/>
      <c r="Z938" s="6"/>
      <c r="AA938" s="6"/>
      <c r="AB938" s="7"/>
      <c r="AC938" s="6"/>
      <c r="AD938" s="6"/>
      <c r="AE938" s="7"/>
      <c r="AF938" s="6"/>
      <c r="AG938" s="6"/>
      <c r="AH938" s="7"/>
      <c r="AI938" s="7"/>
      <c r="AJ938" s="7"/>
      <c r="AK938" s="7"/>
      <c r="AR938" s="6">
        <v>26</v>
      </c>
      <c r="AS938" s="6">
        <v>58</v>
      </c>
      <c r="AT938" s="7">
        <f t="shared" ref="AT938:AT946" si="52">AR938-AS938</f>
        <v>-32</v>
      </c>
      <c r="AU938" s="4" t="s">
        <v>871</v>
      </c>
    </row>
    <row r="939" spans="2:47" x14ac:dyDescent="0.25">
      <c r="B939" s="3" t="s">
        <v>296</v>
      </c>
      <c r="C939" s="9" t="s">
        <v>660</v>
      </c>
      <c r="D939" s="39">
        <v>41241</v>
      </c>
      <c r="E939">
        <v>4</v>
      </c>
      <c r="F939" t="s">
        <v>905</v>
      </c>
      <c r="G939" s="2"/>
      <c r="H939" s="6">
        <v>28</v>
      </c>
      <c r="I939" s="7">
        <v>-3</v>
      </c>
      <c r="J939" s="6">
        <v>42</v>
      </c>
      <c r="K939" s="7">
        <v>-1</v>
      </c>
      <c r="L939" s="6">
        <v>11</v>
      </c>
      <c r="M939" s="7">
        <v>3</v>
      </c>
      <c r="N939" s="6">
        <v>-14</v>
      </c>
      <c r="O939" s="7">
        <v>-2</v>
      </c>
      <c r="P939" s="3" t="s">
        <v>842</v>
      </c>
      <c r="U939" s="48"/>
      <c r="W939" s="6">
        <v>36</v>
      </c>
      <c r="X939" s="6">
        <v>53</v>
      </c>
      <c r="Y939" s="7">
        <f>W939-X939</f>
        <v>-17</v>
      </c>
      <c r="Z939" s="6">
        <v>31</v>
      </c>
      <c r="AA939" s="6">
        <v>43</v>
      </c>
      <c r="AB939" s="7">
        <f>Z939-AA939</f>
        <v>-12</v>
      </c>
      <c r="AC939" s="6">
        <v>22</v>
      </c>
      <c r="AD939" s="6">
        <v>62</v>
      </c>
      <c r="AE939" s="7">
        <f>AC939-AD939</f>
        <v>-40</v>
      </c>
      <c r="AF939" s="6"/>
      <c r="AG939" s="6"/>
      <c r="AH939" s="7"/>
      <c r="AI939" s="7"/>
      <c r="AJ939" s="7"/>
      <c r="AK939" s="7"/>
      <c r="AL939" s="4" t="s">
        <v>933</v>
      </c>
      <c r="AR939" s="6"/>
      <c r="AS939" s="6"/>
      <c r="AT939" s="7"/>
    </row>
    <row r="940" spans="2:47" x14ac:dyDescent="0.25">
      <c r="B940" s="3" t="s">
        <v>296</v>
      </c>
      <c r="C940" s="9" t="s">
        <v>433</v>
      </c>
      <c r="D940" s="39">
        <v>41242</v>
      </c>
      <c r="E940">
        <v>4</v>
      </c>
      <c r="F940" t="s">
        <v>963</v>
      </c>
      <c r="G940" s="2"/>
      <c r="H940" s="6">
        <v>28</v>
      </c>
      <c r="I940" s="7">
        <v>-3</v>
      </c>
      <c r="J940" s="6">
        <v>40</v>
      </c>
      <c r="K940" s="7">
        <v>-1</v>
      </c>
      <c r="L940" s="6">
        <v>10</v>
      </c>
      <c r="M940" s="7">
        <v>2</v>
      </c>
      <c r="N940" s="6">
        <v>-12</v>
      </c>
      <c r="O940" s="7">
        <v>-2</v>
      </c>
      <c r="P940" s="3" t="s">
        <v>842</v>
      </c>
      <c r="U940" s="48"/>
      <c r="W940" s="6"/>
      <c r="X940" s="6"/>
      <c r="Y940" s="7"/>
      <c r="Z940" s="6"/>
      <c r="AA940" s="6"/>
      <c r="AB940" s="7"/>
      <c r="AC940" s="6"/>
      <c r="AD940" s="6"/>
      <c r="AE940" s="7"/>
      <c r="AF940" s="6"/>
      <c r="AG940" s="6"/>
      <c r="AH940" s="7"/>
      <c r="AI940" s="7"/>
      <c r="AJ940" s="7"/>
      <c r="AK940" s="7"/>
      <c r="AR940" s="6"/>
      <c r="AS940" s="6"/>
      <c r="AT940" s="7"/>
    </row>
    <row r="941" spans="2:47" x14ac:dyDescent="0.25">
      <c r="B941" s="3" t="s">
        <v>296</v>
      </c>
      <c r="C941" s="9" t="s">
        <v>582</v>
      </c>
      <c r="D941" s="39">
        <v>41243</v>
      </c>
      <c r="E941">
        <v>2</v>
      </c>
      <c r="F941" t="s">
        <v>821</v>
      </c>
      <c r="G941" s="2" t="s">
        <v>192</v>
      </c>
      <c r="H941" s="6">
        <v>31</v>
      </c>
      <c r="I941" s="7">
        <v>-1</v>
      </c>
      <c r="J941" s="6">
        <v>44</v>
      </c>
      <c r="K941" s="7">
        <v>2</v>
      </c>
      <c r="L941" s="6">
        <v>10</v>
      </c>
      <c r="M941" s="7">
        <v>0</v>
      </c>
      <c r="N941" s="6">
        <v>-13</v>
      </c>
      <c r="O941" s="7">
        <v>-3</v>
      </c>
      <c r="P941" s="3" t="s">
        <v>842</v>
      </c>
      <c r="R941" s="7">
        <v>10</v>
      </c>
      <c r="U941" s="48"/>
      <c r="W941" s="6">
        <v>37</v>
      </c>
      <c r="X941" s="6">
        <v>58</v>
      </c>
      <c r="Y941" s="7">
        <f>W941-X941</f>
        <v>-21</v>
      </c>
      <c r="Z941" s="6">
        <v>36</v>
      </c>
      <c r="AA941" s="6">
        <v>51</v>
      </c>
      <c r="AB941" s="7">
        <f>Z941-AA941</f>
        <v>-15</v>
      </c>
      <c r="AC941" s="6">
        <v>19</v>
      </c>
      <c r="AD941" s="6">
        <v>73</v>
      </c>
      <c r="AE941" s="7">
        <f>AC941-AD941</f>
        <v>-54</v>
      </c>
      <c r="AF941" s="6"/>
      <c r="AG941" s="6"/>
      <c r="AH941" s="7"/>
      <c r="AI941" s="7"/>
      <c r="AJ941" s="7"/>
      <c r="AK941" s="7"/>
      <c r="AL941" s="4" t="s">
        <v>930</v>
      </c>
      <c r="AR941" s="6">
        <v>27</v>
      </c>
      <c r="AS941" s="6">
        <v>59</v>
      </c>
      <c r="AT941" s="7">
        <f t="shared" si="52"/>
        <v>-32</v>
      </c>
      <c r="AU941" s="4" t="s">
        <v>871</v>
      </c>
    </row>
    <row r="942" spans="2:47" x14ac:dyDescent="0.25">
      <c r="B942" t="s">
        <v>266</v>
      </c>
      <c r="C942" s="9" t="s">
        <v>571</v>
      </c>
      <c r="D942" s="39">
        <v>41245</v>
      </c>
      <c r="F942" t="s">
        <v>821</v>
      </c>
      <c r="G942" s="2" t="s">
        <v>196</v>
      </c>
      <c r="H942" s="6">
        <v>31</v>
      </c>
      <c r="I942" s="7">
        <v>0</v>
      </c>
      <c r="J942" s="6">
        <v>43</v>
      </c>
      <c r="K942" s="7">
        <v>-1</v>
      </c>
      <c r="L942" s="6">
        <v>11</v>
      </c>
      <c r="M942" s="7">
        <v>1</v>
      </c>
      <c r="N942" s="6">
        <v>-12</v>
      </c>
      <c r="O942" s="7">
        <v>1</v>
      </c>
      <c r="P942" s="3" t="s">
        <v>842</v>
      </c>
      <c r="R942" s="7">
        <v>10</v>
      </c>
      <c r="U942" s="48"/>
      <c r="Z942" s="6"/>
      <c r="AA942" s="6"/>
      <c r="AB942" s="7"/>
      <c r="AC942" s="6"/>
      <c r="AD942" s="6"/>
      <c r="AE942" s="7"/>
      <c r="AF942" s="6"/>
      <c r="AG942" s="6"/>
      <c r="AH942" s="7"/>
      <c r="AI942" s="7"/>
      <c r="AJ942" s="7"/>
      <c r="AK942" s="7"/>
      <c r="AR942" s="6">
        <v>24</v>
      </c>
      <c r="AS942" s="6">
        <v>61</v>
      </c>
      <c r="AT942" s="7">
        <f t="shared" si="52"/>
        <v>-37</v>
      </c>
      <c r="AU942" s="4" t="s">
        <v>871</v>
      </c>
    </row>
    <row r="943" spans="2:47" x14ac:dyDescent="0.25">
      <c r="B943" t="s">
        <v>266</v>
      </c>
      <c r="C943" s="9" t="s">
        <v>589</v>
      </c>
      <c r="D943" s="39">
        <v>41246</v>
      </c>
      <c r="F943" t="s">
        <v>821</v>
      </c>
      <c r="G943" s="2" t="s">
        <v>196</v>
      </c>
      <c r="H943" s="6">
        <v>30</v>
      </c>
      <c r="I943" s="7">
        <v>-1</v>
      </c>
      <c r="J943" s="6">
        <v>44</v>
      </c>
      <c r="K943" s="7">
        <v>1</v>
      </c>
      <c r="L943" s="6">
        <v>11</v>
      </c>
      <c r="M943" s="7">
        <v>0</v>
      </c>
      <c r="N943" s="6">
        <v>-14</v>
      </c>
      <c r="O943" s="7">
        <v>-2</v>
      </c>
      <c r="P943" s="3" t="s">
        <v>842</v>
      </c>
      <c r="R943" s="7">
        <v>10</v>
      </c>
      <c r="U943" s="48"/>
      <c r="Z943" s="6"/>
      <c r="AA943" s="6"/>
      <c r="AB943" s="7"/>
      <c r="AC943" s="6"/>
      <c r="AD943" s="6"/>
      <c r="AE943" s="7"/>
      <c r="AF943" s="6"/>
      <c r="AG943" s="6"/>
      <c r="AH943" s="7"/>
      <c r="AI943" s="7"/>
      <c r="AJ943" s="7"/>
      <c r="AK943" s="7"/>
      <c r="AR943" s="6">
        <v>26</v>
      </c>
      <c r="AS943" s="6">
        <v>58</v>
      </c>
      <c r="AT943" s="7">
        <f t="shared" si="52"/>
        <v>-32</v>
      </c>
      <c r="AU943" s="4" t="s">
        <v>871</v>
      </c>
    </row>
    <row r="944" spans="2:47" x14ac:dyDescent="0.25">
      <c r="B944" t="s">
        <v>266</v>
      </c>
      <c r="C944" s="9" t="s">
        <v>694</v>
      </c>
      <c r="D944" s="39">
        <v>41247</v>
      </c>
      <c r="F944" t="s">
        <v>821</v>
      </c>
      <c r="G944" s="2" t="s">
        <v>196</v>
      </c>
      <c r="H944" s="6">
        <v>32</v>
      </c>
      <c r="I944" s="7">
        <v>2</v>
      </c>
      <c r="J944" s="6">
        <v>44</v>
      </c>
      <c r="K944" s="7">
        <v>0</v>
      </c>
      <c r="L944" s="6">
        <v>9</v>
      </c>
      <c r="M944" s="7">
        <v>-2</v>
      </c>
      <c r="N944" s="6">
        <v>-12</v>
      </c>
      <c r="O944" s="7">
        <v>2</v>
      </c>
      <c r="P944" s="3" t="s">
        <v>842</v>
      </c>
      <c r="R944" s="7">
        <v>10</v>
      </c>
      <c r="U944" s="48"/>
      <c r="Z944" s="6"/>
      <c r="AA944" s="6"/>
      <c r="AB944" s="7"/>
      <c r="AC944" s="6"/>
      <c r="AD944" s="6"/>
      <c r="AE944" s="7"/>
      <c r="AF944" s="6"/>
      <c r="AG944" s="6"/>
      <c r="AH944" s="7"/>
      <c r="AI944" s="7"/>
      <c r="AJ944" s="7"/>
      <c r="AK944" s="7"/>
      <c r="AR944" s="6">
        <v>27</v>
      </c>
      <c r="AS944" s="6">
        <v>59</v>
      </c>
      <c r="AT944" s="7">
        <f t="shared" si="52"/>
        <v>-32</v>
      </c>
      <c r="AU944" s="4" t="s">
        <v>871</v>
      </c>
    </row>
    <row r="945" spans="2:47" x14ac:dyDescent="0.25">
      <c r="B945" t="s">
        <v>266</v>
      </c>
      <c r="C945" s="9" t="s">
        <v>572</v>
      </c>
      <c r="D945" s="39">
        <v>41248</v>
      </c>
      <c r="F945" t="s">
        <v>821</v>
      </c>
      <c r="G945" s="2" t="s">
        <v>196</v>
      </c>
      <c r="H945" s="6">
        <v>32</v>
      </c>
      <c r="I945" s="7">
        <v>0</v>
      </c>
      <c r="J945" s="6">
        <v>42</v>
      </c>
      <c r="K945" s="7">
        <v>-2</v>
      </c>
      <c r="L945" s="6">
        <v>10</v>
      </c>
      <c r="M945" s="7">
        <v>1</v>
      </c>
      <c r="N945" s="6">
        <v>-10</v>
      </c>
      <c r="O945" s="7">
        <v>2</v>
      </c>
      <c r="P945" s="3" t="s">
        <v>842</v>
      </c>
      <c r="R945" s="7">
        <v>9</v>
      </c>
      <c r="U945" s="48"/>
      <c r="Z945" s="6"/>
      <c r="AA945" s="6"/>
      <c r="AB945" s="7"/>
      <c r="AC945" s="6"/>
      <c r="AD945" s="6"/>
      <c r="AE945" s="7"/>
      <c r="AF945" s="6"/>
      <c r="AG945" s="6"/>
      <c r="AH945" s="7"/>
      <c r="AI945" s="7"/>
      <c r="AJ945" s="7"/>
      <c r="AK945" s="7"/>
      <c r="AR945" s="6">
        <v>26</v>
      </c>
      <c r="AS945" s="6">
        <v>58</v>
      </c>
      <c r="AT945" s="7">
        <f t="shared" si="52"/>
        <v>-32</v>
      </c>
      <c r="AU945" s="4" t="s">
        <v>871</v>
      </c>
    </row>
    <row r="946" spans="2:47" x14ac:dyDescent="0.25">
      <c r="B946" t="s">
        <v>266</v>
      </c>
      <c r="C946" s="9" t="s">
        <v>593</v>
      </c>
      <c r="D946" s="39">
        <v>41249</v>
      </c>
      <c r="E946">
        <v>9</v>
      </c>
      <c r="F946" t="s">
        <v>821</v>
      </c>
      <c r="G946" s="2" t="s">
        <v>192</v>
      </c>
      <c r="H946" s="6">
        <v>33</v>
      </c>
      <c r="I946" s="7">
        <v>1</v>
      </c>
      <c r="J946" s="6">
        <v>42</v>
      </c>
      <c r="K946" s="7">
        <v>0</v>
      </c>
      <c r="L946" s="6">
        <v>10</v>
      </c>
      <c r="M946" s="7">
        <v>0</v>
      </c>
      <c r="N946" s="6">
        <v>-9</v>
      </c>
      <c r="O946" s="7">
        <v>1</v>
      </c>
      <c r="P946" s="3" t="s">
        <v>842</v>
      </c>
      <c r="R946" s="7">
        <v>9</v>
      </c>
      <c r="U946" s="48"/>
      <c r="W946" s="6">
        <v>39</v>
      </c>
      <c r="X946" s="6">
        <v>58</v>
      </c>
      <c r="Y946" s="7">
        <f>W946-X946</f>
        <v>-19</v>
      </c>
      <c r="Z946" s="6">
        <v>34</v>
      </c>
      <c r="AA946" s="6">
        <v>55</v>
      </c>
      <c r="AB946" s="7">
        <f>Z946-AA946</f>
        <v>-21</v>
      </c>
      <c r="AC946" s="6">
        <v>18</v>
      </c>
      <c r="AD946" s="6">
        <v>74</v>
      </c>
      <c r="AE946" s="7">
        <f>AC946-AD946</f>
        <v>-56</v>
      </c>
      <c r="AF946" s="6"/>
      <c r="AG946" s="6"/>
      <c r="AH946" s="7"/>
      <c r="AI946" s="7"/>
      <c r="AJ946" s="7"/>
      <c r="AK946" s="7"/>
      <c r="AL946" s="4" t="s">
        <v>930</v>
      </c>
      <c r="AR946" s="6">
        <v>27</v>
      </c>
      <c r="AS946" s="6">
        <v>58</v>
      </c>
      <c r="AT946" s="7">
        <f t="shared" si="52"/>
        <v>-31</v>
      </c>
      <c r="AU946" s="4" t="s">
        <v>871</v>
      </c>
    </row>
    <row r="947" spans="2:47" x14ac:dyDescent="0.25">
      <c r="B947" t="s">
        <v>266</v>
      </c>
      <c r="C947" s="9" t="s">
        <v>511</v>
      </c>
      <c r="D947" s="39">
        <v>41250</v>
      </c>
      <c r="E947">
        <v>10</v>
      </c>
      <c r="F947" t="s">
        <v>963</v>
      </c>
      <c r="G947" s="2"/>
      <c r="H947" s="6">
        <v>26</v>
      </c>
      <c r="I947" s="7">
        <v>-2</v>
      </c>
      <c r="J947" s="6">
        <v>41</v>
      </c>
      <c r="K947" s="7">
        <v>1</v>
      </c>
      <c r="L947" s="6">
        <v>8</v>
      </c>
      <c r="M947" s="7">
        <v>-2</v>
      </c>
      <c r="N947" s="6">
        <v>-15</v>
      </c>
      <c r="O947" s="7">
        <v>-3</v>
      </c>
      <c r="P947" t="s">
        <v>842</v>
      </c>
      <c r="U947" s="48"/>
      <c r="Z947" s="6"/>
      <c r="AA947" s="6"/>
      <c r="AB947" s="7"/>
      <c r="AC947" s="6"/>
      <c r="AD947" s="6"/>
      <c r="AE947" s="7"/>
      <c r="AF947" s="6"/>
      <c r="AG947" s="6"/>
      <c r="AH947" s="7"/>
      <c r="AI947" s="7"/>
      <c r="AJ947" s="7"/>
      <c r="AK947" s="7"/>
      <c r="AR947" s="6"/>
      <c r="AS947" s="6"/>
      <c r="AT947" s="7"/>
    </row>
    <row r="948" spans="2:47" x14ac:dyDescent="0.25">
      <c r="B948" t="s">
        <v>266</v>
      </c>
      <c r="C948" s="9" t="s">
        <v>317</v>
      </c>
      <c r="D948" s="39">
        <v>41251</v>
      </c>
      <c r="E948">
        <v>12</v>
      </c>
      <c r="F948" t="s">
        <v>577</v>
      </c>
      <c r="G948" s="2"/>
      <c r="H948" s="6">
        <v>35</v>
      </c>
      <c r="I948" s="7">
        <v>3</v>
      </c>
      <c r="J948" s="6">
        <v>44</v>
      </c>
      <c r="K948" s="7">
        <v>-2</v>
      </c>
      <c r="L948" s="6">
        <v>9</v>
      </c>
      <c r="M948" s="7">
        <v>0</v>
      </c>
      <c r="N948" s="6">
        <v>-9</v>
      </c>
      <c r="O948" s="7">
        <v>5</v>
      </c>
      <c r="P948" t="s">
        <v>639</v>
      </c>
      <c r="Q948" t="s">
        <v>840</v>
      </c>
      <c r="R948" s="7">
        <v>7</v>
      </c>
      <c r="U948" s="48"/>
      <c r="W948" s="6">
        <v>37</v>
      </c>
      <c r="X948" s="6">
        <v>56</v>
      </c>
      <c r="Y948" s="7">
        <f>W948-X948</f>
        <v>-19</v>
      </c>
      <c r="Z948" s="6">
        <v>40</v>
      </c>
      <c r="AA948" s="6">
        <v>43</v>
      </c>
      <c r="AB948" s="7">
        <f>Z948-AA948</f>
        <v>-3</v>
      </c>
      <c r="AC948" s="6">
        <v>27</v>
      </c>
      <c r="AD948" s="6">
        <v>60</v>
      </c>
      <c r="AE948" s="7">
        <f>AC948-AD948</f>
        <v>-33</v>
      </c>
      <c r="AF948" s="6"/>
      <c r="AG948" s="6"/>
      <c r="AH948" s="7"/>
      <c r="AI948" s="7"/>
      <c r="AJ948" s="7"/>
      <c r="AK948" s="7"/>
      <c r="AL948" s="4" t="s">
        <v>936</v>
      </c>
      <c r="AR948" s="6">
        <v>30</v>
      </c>
      <c r="AS948" s="6">
        <v>63</v>
      </c>
      <c r="AT948" s="7">
        <f t="shared" ref="AT948:AT956" si="53">AR948-AS948</f>
        <v>-33</v>
      </c>
      <c r="AU948" s="4" t="s">
        <v>937</v>
      </c>
    </row>
    <row r="949" spans="2:47" x14ac:dyDescent="0.25">
      <c r="B949" t="s">
        <v>266</v>
      </c>
      <c r="C949" s="9" t="s">
        <v>669</v>
      </c>
      <c r="D949" s="39">
        <v>41252</v>
      </c>
      <c r="F949" t="s">
        <v>821</v>
      </c>
      <c r="G949" s="2" t="s">
        <v>196</v>
      </c>
      <c r="H949" s="6">
        <v>33</v>
      </c>
      <c r="I949" s="7">
        <v>0</v>
      </c>
      <c r="J949" s="6">
        <v>42</v>
      </c>
      <c r="K949" s="7">
        <v>0</v>
      </c>
      <c r="L949" s="6">
        <v>10</v>
      </c>
      <c r="M949" s="7">
        <v>0</v>
      </c>
      <c r="N949" s="6">
        <v>-9</v>
      </c>
      <c r="O949" s="7">
        <v>0</v>
      </c>
      <c r="P949" t="s">
        <v>842</v>
      </c>
      <c r="R949" s="7">
        <v>8</v>
      </c>
      <c r="U949" s="48"/>
      <c r="Z949" s="6"/>
      <c r="AA949" s="6"/>
      <c r="AB949" s="7"/>
      <c r="AC949" s="6"/>
      <c r="AD949" s="6"/>
      <c r="AE949" s="7"/>
      <c r="AF949" s="6"/>
      <c r="AG949" s="6"/>
      <c r="AH949" s="7"/>
      <c r="AI949" s="7"/>
      <c r="AJ949" s="7"/>
      <c r="AK949" s="7"/>
      <c r="AR949" s="6">
        <v>27</v>
      </c>
      <c r="AS949" s="6">
        <v>59</v>
      </c>
      <c r="AT949" s="7">
        <f t="shared" si="53"/>
        <v>-32</v>
      </c>
      <c r="AU949" s="4" t="s">
        <v>871</v>
      </c>
    </row>
    <row r="950" spans="2:47" x14ac:dyDescent="0.25">
      <c r="B950" t="s">
        <v>266</v>
      </c>
      <c r="C950" s="9" t="s">
        <v>337</v>
      </c>
      <c r="D950" s="39">
        <v>41253</v>
      </c>
      <c r="F950" t="s">
        <v>821</v>
      </c>
      <c r="G950" s="2" t="s">
        <v>196</v>
      </c>
      <c r="H950" s="6">
        <v>31</v>
      </c>
      <c r="I950" s="7">
        <v>-2</v>
      </c>
      <c r="J950" s="6">
        <v>43</v>
      </c>
      <c r="K950" s="7">
        <v>1</v>
      </c>
      <c r="L950" s="6">
        <v>10</v>
      </c>
      <c r="M950" s="7">
        <v>0</v>
      </c>
      <c r="N950" s="6">
        <v>-12</v>
      </c>
      <c r="O950" s="7">
        <v>-3</v>
      </c>
      <c r="P950" t="s">
        <v>842</v>
      </c>
      <c r="R950" s="7">
        <v>9</v>
      </c>
      <c r="U950" s="48"/>
      <c r="Z950" s="6"/>
      <c r="AA950" s="6"/>
      <c r="AB950" s="7"/>
      <c r="AC950" s="6"/>
      <c r="AD950" s="6"/>
      <c r="AE950" s="7"/>
      <c r="AF950" s="6"/>
      <c r="AG950" s="6"/>
      <c r="AH950" s="7"/>
      <c r="AI950" s="7"/>
      <c r="AJ950" s="7"/>
      <c r="AK950" s="7"/>
      <c r="AR950" s="6">
        <v>27</v>
      </c>
      <c r="AS950" s="6">
        <v>58</v>
      </c>
      <c r="AT950" s="7">
        <f t="shared" si="53"/>
        <v>-31</v>
      </c>
      <c r="AU950" s="4" t="s">
        <v>871</v>
      </c>
    </row>
    <row r="951" spans="2:47" x14ac:dyDescent="0.25">
      <c r="B951" t="s">
        <v>266</v>
      </c>
      <c r="C951" s="9" t="s">
        <v>562</v>
      </c>
      <c r="D951" s="39">
        <v>41254</v>
      </c>
      <c r="F951" t="s">
        <v>821</v>
      </c>
      <c r="G951" s="2" t="s">
        <v>196</v>
      </c>
      <c r="H951" s="6">
        <v>31</v>
      </c>
      <c r="I951" s="7">
        <v>0</v>
      </c>
      <c r="J951" s="6">
        <v>44</v>
      </c>
      <c r="K951" s="7">
        <v>1</v>
      </c>
      <c r="L951" s="6">
        <v>12</v>
      </c>
      <c r="M951" s="7">
        <v>2</v>
      </c>
      <c r="N951" s="6">
        <v>-13</v>
      </c>
      <c r="O951" s="7">
        <v>-1</v>
      </c>
      <c r="P951" t="s">
        <v>842</v>
      </c>
      <c r="R951" s="7">
        <v>9</v>
      </c>
      <c r="U951" s="48"/>
      <c r="Z951" s="6"/>
      <c r="AA951" s="6"/>
      <c r="AB951" s="7"/>
      <c r="AC951" s="6"/>
      <c r="AD951" s="6"/>
      <c r="AE951" s="7"/>
      <c r="AF951" s="6"/>
      <c r="AG951" s="6"/>
      <c r="AH951" s="7"/>
      <c r="AI951" s="7"/>
      <c r="AJ951" s="7"/>
      <c r="AK951" s="7"/>
      <c r="AM951" s="9" t="s">
        <v>993</v>
      </c>
      <c r="AN951" s="9" t="s">
        <v>565</v>
      </c>
      <c r="AO951" s="9" t="s">
        <v>316</v>
      </c>
      <c r="AR951" s="6">
        <v>26</v>
      </c>
      <c r="AS951" s="6">
        <v>59</v>
      </c>
      <c r="AT951" s="7">
        <f t="shared" si="53"/>
        <v>-33</v>
      </c>
      <c r="AU951" s="4" t="s">
        <v>871</v>
      </c>
    </row>
    <row r="952" spans="2:47" x14ac:dyDescent="0.25">
      <c r="B952" t="s">
        <v>266</v>
      </c>
      <c r="C952" s="9" t="s">
        <v>673</v>
      </c>
      <c r="D952" s="39">
        <v>41254</v>
      </c>
      <c r="E952">
        <v>16</v>
      </c>
      <c r="F952" t="s">
        <v>903</v>
      </c>
      <c r="G952" s="2" t="s">
        <v>138</v>
      </c>
      <c r="H952" s="6">
        <v>29</v>
      </c>
      <c r="I952" s="7">
        <v>0</v>
      </c>
      <c r="J952" s="6">
        <v>39</v>
      </c>
      <c r="K952" s="7">
        <v>1</v>
      </c>
      <c r="L952" s="6">
        <v>8</v>
      </c>
      <c r="M952" s="7">
        <v>-1</v>
      </c>
      <c r="N952" s="6">
        <v>-10</v>
      </c>
      <c r="O952" s="7">
        <v>-1</v>
      </c>
      <c r="P952" t="s">
        <v>842</v>
      </c>
      <c r="U952" s="48"/>
      <c r="W952" s="6">
        <v>32</v>
      </c>
      <c r="X952" s="6">
        <v>51</v>
      </c>
      <c r="Y952" s="7">
        <f>W952-X952</f>
        <v>-19</v>
      </c>
      <c r="Z952" s="6">
        <v>26</v>
      </c>
      <c r="AA952" s="6">
        <v>41</v>
      </c>
      <c r="AB952" s="7">
        <f>Z952-AA952</f>
        <v>-15</v>
      </c>
      <c r="AC952" s="6">
        <v>13</v>
      </c>
      <c r="AD952" s="6">
        <v>59</v>
      </c>
      <c r="AE952" s="7">
        <f>AC952-AD952</f>
        <v>-46</v>
      </c>
      <c r="AF952" s="6"/>
      <c r="AG952" s="6"/>
      <c r="AH952" s="7"/>
      <c r="AI952" s="7"/>
      <c r="AJ952" s="7"/>
      <c r="AK952" s="7"/>
      <c r="AL952" s="4" t="s">
        <v>978</v>
      </c>
      <c r="AR952" s="6"/>
      <c r="AS952" s="6"/>
      <c r="AT952" s="7"/>
    </row>
    <row r="953" spans="2:47" x14ac:dyDescent="0.25">
      <c r="B953" t="s">
        <v>266</v>
      </c>
      <c r="C953" s="9" t="s">
        <v>340</v>
      </c>
      <c r="D953" s="39">
        <v>41255</v>
      </c>
      <c r="F953" t="s">
        <v>821</v>
      </c>
      <c r="G953" s="2" t="s">
        <v>196</v>
      </c>
      <c r="H953" s="6">
        <v>33</v>
      </c>
      <c r="I953" s="7">
        <v>2</v>
      </c>
      <c r="J953" s="6">
        <v>43</v>
      </c>
      <c r="K953" s="7">
        <v>-1</v>
      </c>
      <c r="L953" s="6">
        <v>9</v>
      </c>
      <c r="M953" s="7">
        <v>-3</v>
      </c>
      <c r="N953" s="6">
        <v>-10</v>
      </c>
      <c r="O953" s="7">
        <v>3</v>
      </c>
      <c r="P953" t="s">
        <v>842</v>
      </c>
      <c r="R953" s="7">
        <v>10</v>
      </c>
      <c r="U953" s="48"/>
      <c r="Z953" s="6"/>
      <c r="AA953" s="6"/>
      <c r="AB953" s="7"/>
      <c r="AC953" s="6"/>
      <c r="AD953" s="6"/>
      <c r="AE953" s="7"/>
      <c r="AF953" s="6"/>
      <c r="AG953" s="6"/>
      <c r="AH953" s="7"/>
      <c r="AI953" s="7"/>
      <c r="AJ953" s="7"/>
      <c r="AK953" s="7"/>
      <c r="AR953" s="6">
        <v>26</v>
      </c>
      <c r="AS953" s="6">
        <v>59</v>
      </c>
      <c r="AT953" s="7">
        <f t="shared" si="53"/>
        <v>-33</v>
      </c>
      <c r="AU953" s="4" t="s">
        <v>871</v>
      </c>
    </row>
    <row r="954" spans="2:47" x14ac:dyDescent="0.25">
      <c r="B954" t="s">
        <v>266</v>
      </c>
      <c r="C954" s="9" t="s">
        <v>555</v>
      </c>
      <c r="D954" s="39">
        <v>41255</v>
      </c>
      <c r="E954">
        <v>16</v>
      </c>
      <c r="F954" t="s">
        <v>886</v>
      </c>
      <c r="G954" s="2" t="s">
        <v>915</v>
      </c>
      <c r="H954" s="6">
        <v>28</v>
      </c>
      <c r="J954" s="6">
        <v>39</v>
      </c>
      <c r="L954" s="6">
        <v>9</v>
      </c>
      <c r="N954" s="6">
        <v>-11</v>
      </c>
      <c r="O954" s="7">
        <v>1</v>
      </c>
      <c r="P954" t="s">
        <v>842</v>
      </c>
      <c r="Q954" t="s">
        <v>997</v>
      </c>
      <c r="R954" s="7">
        <v>14</v>
      </c>
      <c r="S954" s="7">
        <v>4</v>
      </c>
      <c r="T954" s="7">
        <v>2</v>
      </c>
      <c r="U954" s="48"/>
      <c r="W954" s="6">
        <v>27</v>
      </c>
      <c r="X954" s="6">
        <v>52</v>
      </c>
      <c r="Y954" s="7">
        <f>W954-X954</f>
        <v>-25</v>
      </c>
      <c r="Z954" s="6">
        <v>24</v>
      </c>
      <c r="AA954" s="6">
        <v>43</v>
      </c>
      <c r="AB954" s="7">
        <f>Z954-AA954</f>
        <v>-19</v>
      </c>
      <c r="AC954" s="6">
        <v>14</v>
      </c>
      <c r="AD954" s="6">
        <v>62</v>
      </c>
      <c r="AE954" s="7">
        <f>AC954-AD954</f>
        <v>-48</v>
      </c>
      <c r="AF954" s="6"/>
      <c r="AG954" s="6"/>
      <c r="AH954" s="7"/>
      <c r="AI954" s="7"/>
      <c r="AJ954" s="7"/>
      <c r="AK954" s="7"/>
      <c r="AL954" s="4" t="s">
        <v>952</v>
      </c>
      <c r="AR954" s="6"/>
      <c r="AS954" s="6"/>
      <c r="AT954" s="7"/>
    </row>
    <row r="955" spans="2:47" x14ac:dyDescent="0.25">
      <c r="B955" t="s">
        <v>266</v>
      </c>
      <c r="E955">
        <v>16</v>
      </c>
      <c r="F955" t="s">
        <v>982</v>
      </c>
      <c r="G955" s="2" t="s">
        <v>124</v>
      </c>
      <c r="H955" s="6">
        <v>30</v>
      </c>
      <c r="I955" s="7">
        <v>0</v>
      </c>
      <c r="J955" s="6">
        <v>38</v>
      </c>
      <c r="K955" s="7">
        <v>-5</v>
      </c>
      <c r="L955" s="6">
        <v>9</v>
      </c>
      <c r="M955" s="7">
        <v>1</v>
      </c>
      <c r="N955" s="6">
        <v>-8</v>
      </c>
      <c r="O955" s="7">
        <v>5</v>
      </c>
      <c r="P955" s="3" t="s">
        <v>842</v>
      </c>
      <c r="Q955" t="s">
        <v>983</v>
      </c>
      <c r="R955" s="7">
        <v>14</v>
      </c>
      <c r="U955" s="48"/>
      <c r="W955" s="6"/>
      <c r="X955" s="6"/>
      <c r="Y955" s="7"/>
      <c r="Z955" s="6"/>
      <c r="AA955" s="6"/>
      <c r="AB955" s="7"/>
      <c r="AC955" s="6"/>
      <c r="AD955" s="6"/>
      <c r="AE955" s="7"/>
      <c r="AF955" s="6"/>
      <c r="AG955" s="6"/>
      <c r="AH955" s="7"/>
      <c r="AI955" s="7"/>
      <c r="AJ955" s="7"/>
      <c r="AK955" s="7"/>
      <c r="AR955" s="6"/>
      <c r="AS955" s="6"/>
      <c r="AT955" s="7"/>
    </row>
    <row r="956" spans="2:47" x14ac:dyDescent="0.25">
      <c r="B956" t="s">
        <v>266</v>
      </c>
      <c r="C956" s="9" t="s">
        <v>594</v>
      </c>
      <c r="D956" s="39">
        <v>41256</v>
      </c>
      <c r="E956">
        <v>16</v>
      </c>
      <c r="F956" t="s">
        <v>821</v>
      </c>
      <c r="G956" s="2" t="s">
        <v>192</v>
      </c>
      <c r="H956" s="6">
        <v>33</v>
      </c>
      <c r="I956" s="7">
        <v>0</v>
      </c>
      <c r="J956" s="6">
        <v>45</v>
      </c>
      <c r="K956" s="7">
        <v>2</v>
      </c>
      <c r="L956" s="6">
        <v>9</v>
      </c>
      <c r="M956" s="7">
        <v>0</v>
      </c>
      <c r="N956" s="6">
        <v>-12</v>
      </c>
      <c r="O956" s="7">
        <v>-2</v>
      </c>
      <c r="P956" t="s">
        <v>842</v>
      </c>
      <c r="R956" s="7">
        <v>8</v>
      </c>
      <c r="U956" s="48"/>
      <c r="W956" s="6">
        <v>39</v>
      </c>
      <c r="X956" s="6">
        <v>56</v>
      </c>
      <c r="Y956" s="7">
        <f>W956-X956</f>
        <v>-17</v>
      </c>
      <c r="Z956" s="6">
        <v>33</v>
      </c>
      <c r="AA956" s="6">
        <v>56</v>
      </c>
      <c r="AB956" s="7">
        <f>Z956-AA956</f>
        <v>-23</v>
      </c>
      <c r="AC956" s="6">
        <v>19</v>
      </c>
      <c r="AD956" s="6">
        <v>75</v>
      </c>
      <c r="AE956" s="7">
        <f>AC956-AD956</f>
        <v>-56</v>
      </c>
      <c r="AF956" s="6"/>
      <c r="AG956" s="6"/>
      <c r="AH956" s="7"/>
      <c r="AI956" s="7"/>
      <c r="AJ956" s="7"/>
      <c r="AK956" s="7"/>
      <c r="AL956" s="4" t="s">
        <v>930</v>
      </c>
      <c r="AR956" s="6">
        <v>26</v>
      </c>
      <c r="AS956" s="6">
        <v>59</v>
      </c>
      <c r="AT956" s="7">
        <f t="shared" si="53"/>
        <v>-33</v>
      </c>
      <c r="AU956" s="4" t="s">
        <v>871</v>
      </c>
    </row>
    <row r="957" spans="2:47" x14ac:dyDescent="0.25">
      <c r="B957" t="s">
        <v>266</v>
      </c>
      <c r="C957" s="9" t="s">
        <v>526</v>
      </c>
      <c r="D957" s="39">
        <v>41256</v>
      </c>
      <c r="E957">
        <v>19</v>
      </c>
      <c r="F957" t="s">
        <v>963</v>
      </c>
      <c r="G957" s="2"/>
      <c r="H957" s="6">
        <v>30</v>
      </c>
      <c r="I957" s="7">
        <v>4</v>
      </c>
      <c r="J957" s="6">
        <v>40</v>
      </c>
      <c r="K957" s="7">
        <v>-1</v>
      </c>
      <c r="L957" s="6">
        <v>7</v>
      </c>
      <c r="M957" s="7">
        <v>-1</v>
      </c>
      <c r="N957" s="6">
        <v>-10</v>
      </c>
      <c r="O957" s="7">
        <v>5</v>
      </c>
      <c r="P957" t="s">
        <v>842</v>
      </c>
      <c r="U957" s="48"/>
      <c r="W957" s="6"/>
      <c r="X957" s="6"/>
      <c r="Y957" s="7"/>
      <c r="Z957" s="6"/>
      <c r="AA957" s="6"/>
      <c r="AB957" s="7"/>
      <c r="AC957" s="6"/>
      <c r="AD957" s="6"/>
      <c r="AE957" s="7"/>
      <c r="AF957" s="6"/>
      <c r="AG957" s="6"/>
      <c r="AH957" s="7"/>
      <c r="AI957" s="7"/>
      <c r="AJ957" s="7"/>
      <c r="AK957" s="7"/>
      <c r="AR957" s="6"/>
      <c r="AS957" s="6"/>
      <c r="AT957" s="7"/>
    </row>
    <row r="958" spans="2:47" x14ac:dyDescent="0.25">
      <c r="B958" s="3" t="s">
        <v>266</v>
      </c>
      <c r="C958" s="9" t="s">
        <v>514</v>
      </c>
      <c r="D958" s="39">
        <v>41257</v>
      </c>
      <c r="E958">
        <v>18</v>
      </c>
      <c r="F958" t="s">
        <v>830</v>
      </c>
      <c r="G958" s="2" t="s">
        <v>224</v>
      </c>
      <c r="H958" s="6">
        <v>29</v>
      </c>
      <c r="I958" s="7">
        <v>-6</v>
      </c>
      <c r="J958" s="6">
        <v>40</v>
      </c>
      <c r="K958" s="7">
        <v>0</v>
      </c>
      <c r="L958" s="6">
        <v>11</v>
      </c>
      <c r="M958" s="7">
        <v>2</v>
      </c>
      <c r="N958" s="6">
        <v>-11</v>
      </c>
      <c r="O958" s="7">
        <v>-6</v>
      </c>
      <c r="P958" t="s">
        <v>639</v>
      </c>
      <c r="U958" s="48"/>
      <c r="Z958" s="6"/>
      <c r="AA958" s="6"/>
      <c r="AB958" s="7"/>
      <c r="AC958" s="6"/>
      <c r="AD958" s="6"/>
      <c r="AE958" s="7"/>
      <c r="AF958" s="6"/>
      <c r="AG958" s="6"/>
      <c r="AH958" s="7"/>
      <c r="AI958" s="7"/>
      <c r="AJ958" s="7"/>
      <c r="AK958" s="7"/>
      <c r="AR958" s="6"/>
      <c r="AS958" s="6"/>
      <c r="AT958" s="7"/>
    </row>
    <row r="959" spans="2:47" x14ac:dyDescent="0.25">
      <c r="B959" t="s">
        <v>266</v>
      </c>
      <c r="C959" s="9" t="s">
        <v>514</v>
      </c>
      <c r="D959" s="39">
        <v>41257</v>
      </c>
      <c r="E959">
        <v>18</v>
      </c>
      <c r="F959" t="s">
        <v>886</v>
      </c>
      <c r="G959" s="2" t="s">
        <v>96</v>
      </c>
      <c r="H959" s="6">
        <v>31</v>
      </c>
      <c r="I959" s="7">
        <v>-4</v>
      </c>
      <c r="J959" s="6">
        <v>41</v>
      </c>
      <c r="K959" s="7">
        <v>-1</v>
      </c>
      <c r="L959" s="6">
        <v>10</v>
      </c>
      <c r="M959" s="7">
        <v>0</v>
      </c>
      <c r="N959" s="6">
        <v>-10</v>
      </c>
      <c r="O959" s="7">
        <v>-3</v>
      </c>
      <c r="P959" t="s">
        <v>639</v>
      </c>
      <c r="R959" s="7">
        <v>9</v>
      </c>
      <c r="U959" s="48"/>
      <c r="Y959" s="7"/>
      <c r="Z959" s="6"/>
      <c r="AA959" s="6"/>
      <c r="AB959" s="7"/>
      <c r="AC959" s="6"/>
      <c r="AD959" s="6"/>
      <c r="AE959" s="7"/>
      <c r="AF959" s="6"/>
      <c r="AG959" s="6"/>
      <c r="AH959" s="7"/>
      <c r="AI959" s="7"/>
      <c r="AJ959" s="7"/>
      <c r="AK959" s="7"/>
      <c r="AR959" s="6"/>
      <c r="AS959" s="6"/>
      <c r="AT959" s="7"/>
    </row>
    <row r="960" spans="2:47" x14ac:dyDescent="0.25">
      <c r="B960" t="s">
        <v>266</v>
      </c>
      <c r="C960" s="9" t="s">
        <v>640</v>
      </c>
      <c r="D960" s="39">
        <v>41259</v>
      </c>
      <c r="F960" t="s">
        <v>821</v>
      </c>
      <c r="G960" s="2" t="s">
        <v>196</v>
      </c>
      <c r="H960" s="6">
        <v>31</v>
      </c>
      <c r="I960" s="7">
        <v>-2</v>
      </c>
      <c r="J960" s="6">
        <v>43</v>
      </c>
      <c r="K960" s="7">
        <v>-2</v>
      </c>
      <c r="L960" s="6">
        <v>9</v>
      </c>
      <c r="M960" s="7">
        <v>0</v>
      </c>
      <c r="N960" s="6">
        <v>-12</v>
      </c>
      <c r="O960" s="7">
        <v>0</v>
      </c>
      <c r="P960" t="s">
        <v>842</v>
      </c>
      <c r="R960" s="7">
        <v>11</v>
      </c>
      <c r="U960" s="48"/>
      <c r="Y960" s="7"/>
      <c r="Z960" s="6"/>
      <c r="AA960" s="6"/>
      <c r="AB960" s="7"/>
      <c r="AC960" s="6"/>
      <c r="AD960" s="6"/>
      <c r="AE960" s="7"/>
      <c r="AF960" s="6"/>
      <c r="AG960" s="6"/>
      <c r="AH960" s="7"/>
      <c r="AI960" s="7"/>
      <c r="AJ960" s="7"/>
      <c r="AK960" s="7"/>
      <c r="AR960" s="6">
        <v>26</v>
      </c>
      <c r="AS960" s="6">
        <v>59</v>
      </c>
      <c r="AT960" s="7">
        <f>AR960-AS960</f>
        <v>-33</v>
      </c>
      <c r="AU960" s="4" t="s">
        <v>871</v>
      </c>
    </row>
    <row r="961" spans="1:47" x14ac:dyDescent="0.25">
      <c r="B961" t="s">
        <v>266</v>
      </c>
      <c r="C961" s="9" t="s">
        <v>596</v>
      </c>
      <c r="D961" s="39">
        <v>41260</v>
      </c>
      <c r="F961" t="s">
        <v>821</v>
      </c>
      <c r="G961" s="2" t="s">
        <v>196</v>
      </c>
      <c r="H961" s="6">
        <v>32</v>
      </c>
      <c r="I961" s="7">
        <v>1</v>
      </c>
      <c r="J961" s="6">
        <v>43</v>
      </c>
      <c r="K961" s="7">
        <v>0</v>
      </c>
      <c r="L961" s="6">
        <v>9</v>
      </c>
      <c r="M961" s="7">
        <v>0</v>
      </c>
      <c r="N961" s="6">
        <v>-11</v>
      </c>
      <c r="O961" s="7">
        <v>1</v>
      </c>
      <c r="P961" t="s">
        <v>842</v>
      </c>
      <c r="R961" s="7">
        <v>10</v>
      </c>
      <c r="U961" s="48"/>
      <c r="Y961" s="7"/>
      <c r="Z961" s="6"/>
      <c r="AA961" s="6"/>
      <c r="AB961" s="7"/>
      <c r="AC961" s="6"/>
      <c r="AD961" s="6"/>
      <c r="AE961" s="7"/>
      <c r="AF961" s="6"/>
      <c r="AG961" s="6"/>
      <c r="AH961" s="7"/>
      <c r="AI961" s="7"/>
      <c r="AJ961" s="7"/>
      <c r="AK961" s="7"/>
      <c r="AR961" s="6">
        <v>26</v>
      </c>
      <c r="AS961" s="6">
        <v>60</v>
      </c>
      <c r="AT961" s="7">
        <f>AR961-AS961</f>
        <v>-34</v>
      </c>
      <c r="AU961" s="4" t="s">
        <v>871</v>
      </c>
    </row>
    <row r="962" spans="1:47" x14ac:dyDescent="0.25">
      <c r="B962" t="s">
        <v>266</v>
      </c>
      <c r="C962" s="9" t="s">
        <v>564</v>
      </c>
      <c r="D962" s="39">
        <v>41261</v>
      </c>
      <c r="F962" t="s">
        <v>821</v>
      </c>
      <c r="G962" s="2" t="s">
        <v>196</v>
      </c>
      <c r="H962" s="6">
        <v>30</v>
      </c>
      <c r="I962" s="7">
        <v>-2</v>
      </c>
      <c r="J962" s="6">
        <v>43</v>
      </c>
      <c r="K962" s="7">
        <v>0</v>
      </c>
      <c r="L962" s="6">
        <v>11</v>
      </c>
      <c r="M962" s="7">
        <v>2</v>
      </c>
      <c r="N962" s="6">
        <v>-13</v>
      </c>
      <c r="O962" s="7">
        <v>-2</v>
      </c>
      <c r="P962" t="s">
        <v>842</v>
      </c>
      <c r="R962" s="7">
        <v>10</v>
      </c>
      <c r="U962" s="48"/>
      <c r="Y962" s="7"/>
      <c r="Z962" s="6"/>
      <c r="AA962" s="6"/>
      <c r="AB962" s="7"/>
      <c r="AC962" s="6"/>
      <c r="AD962" s="6"/>
      <c r="AE962" s="7"/>
      <c r="AF962" s="6"/>
      <c r="AG962" s="6"/>
      <c r="AH962" s="7"/>
      <c r="AI962" s="7"/>
      <c r="AJ962" s="7"/>
      <c r="AK962" s="7"/>
      <c r="AR962" s="6">
        <v>24</v>
      </c>
      <c r="AS962" s="6">
        <v>60</v>
      </c>
      <c r="AT962" s="7">
        <f>AR962-AS962</f>
        <v>-36</v>
      </c>
      <c r="AU962" s="4" t="s">
        <v>871</v>
      </c>
    </row>
    <row r="963" spans="1:47" x14ac:dyDescent="0.25">
      <c r="B963" t="s">
        <v>266</v>
      </c>
      <c r="C963" s="9" t="s">
        <v>641</v>
      </c>
      <c r="D963" s="39">
        <v>41262</v>
      </c>
      <c r="F963" t="s">
        <v>821</v>
      </c>
      <c r="G963" s="2" t="s">
        <v>196</v>
      </c>
      <c r="H963" s="6">
        <v>33</v>
      </c>
      <c r="I963" s="7">
        <v>3</v>
      </c>
      <c r="J963" s="6">
        <v>41</v>
      </c>
      <c r="K963" s="7">
        <v>-2</v>
      </c>
      <c r="L963" s="6">
        <v>11</v>
      </c>
      <c r="M963" s="7">
        <v>0</v>
      </c>
      <c r="N963" s="6">
        <v>-8</v>
      </c>
      <c r="O963" s="7">
        <v>5</v>
      </c>
      <c r="P963" t="s">
        <v>842</v>
      </c>
      <c r="R963" s="7">
        <v>10</v>
      </c>
      <c r="U963" s="48"/>
      <c r="Y963" s="7"/>
      <c r="Z963" s="6"/>
      <c r="AA963" s="6"/>
      <c r="AB963" s="7"/>
      <c r="AC963" s="6"/>
      <c r="AD963" s="6"/>
      <c r="AE963" s="7"/>
      <c r="AF963" s="6"/>
      <c r="AG963" s="6"/>
      <c r="AH963" s="7"/>
      <c r="AI963" s="7"/>
      <c r="AJ963" s="7"/>
      <c r="AK963" s="7"/>
      <c r="AR963" s="6">
        <v>27</v>
      </c>
      <c r="AS963" s="6">
        <v>57</v>
      </c>
      <c r="AT963" s="7">
        <f>AR963-AS963</f>
        <v>-30</v>
      </c>
      <c r="AU963" s="4" t="s">
        <v>871</v>
      </c>
    </row>
    <row r="964" spans="1:47" x14ac:dyDescent="0.25">
      <c r="B964" s="3" t="s">
        <v>266</v>
      </c>
      <c r="C964" s="52" t="s">
        <v>307</v>
      </c>
      <c r="D964" s="39">
        <v>41262</v>
      </c>
      <c r="E964">
        <v>15</v>
      </c>
      <c r="F964" t="s">
        <v>678</v>
      </c>
      <c r="G964" s="2" t="s">
        <v>82</v>
      </c>
      <c r="H964" s="6">
        <v>32</v>
      </c>
      <c r="I964" s="7">
        <v>0</v>
      </c>
      <c r="J964" s="6">
        <v>40</v>
      </c>
      <c r="K964" s="7">
        <v>0</v>
      </c>
      <c r="L964" s="6">
        <v>13</v>
      </c>
      <c r="M964" s="7">
        <v>0</v>
      </c>
      <c r="N964" s="6">
        <v>-8</v>
      </c>
      <c r="O964" s="7">
        <v>0</v>
      </c>
      <c r="P964" t="s">
        <v>639</v>
      </c>
      <c r="R964" s="7">
        <v>7</v>
      </c>
      <c r="S964" s="7">
        <v>3</v>
      </c>
      <c r="T964" s="7">
        <v>1</v>
      </c>
      <c r="U964" s="48"/>
      <c r="Y964" s="7"/>
      <c r="Z964" s="6"/>
      <c r="AA964" s="6"/>
      <c r="AB964" s="7"/>
      <c r="AC964" s="6"/>
      <c r="AD964" s="6"/>
      <c r="AE964" s="7"/>
      <c r="AF964" s="6"/>
      <c r="AG964" s="6"/>
      <c r="AH964" s="7"/>
      <c r="AI964" s="7"/>
      <c r="AJ964" s="7"/>
      <c r="AK964" s="7"/>
      <c r="AR964" s="6"/>
      <c r="AS964" s="6"/>
      <c r="AT964" s="7"/>
    </row>
    <row r="965" spans="1:47" x14ac:dyDescent="0.25">
      <c r="B965" t="s">
        <v>266</v>
      </c>
      <c r="C965" s="9" t="s">
        <v>598</v>
      </c>
      <c r="D965" s="39">
        <v>41263</v>
      </c>
      <c r="E965">
        <v>23</v>
      </c>
      <c r="F965" t="s">
        <v>821</v>
      </c>
      <c r="G965" s="2" t="s">
        <v>192</v>
      </c>
      <c r="H965" s="6">
        <v>33</v>
      </c>
      <c r="I965" s="7">
        <v>0</v>
      </c>
      <c r="J965" s="6">
        <v>43</v>
      </c>
      <c r="K965" s="7">
        <v>2</v>
      </c>
      <c r="L965" s="6">
        <v>10</v>
      </c>
      <c r="M965" s="7">
        <v>-1</v>
      </c>
      <c r="N965" s="6">
        <v>-10</v>
      </c>
      <c r="O965" s="7">
        <v>-2</v>
      </c>
      <c r="P965" t="s">
        <v>842</v>
      </c>
      <c r="R965" s="7">
        <v>8</v>
      </c>
      <c r="U965" s="48"/>
      <c r="W965" s="6">
        <v>40</v>
      </c>
      <c r="X965" s="6">
        <v>56</v>
      </c>
      <c r="Y965" s="7">
        <f>W965-X965</f>
        <v>-16</v>
      </c>
      <c r="Z965" s="6">
        <v>33</v>
      </c>
      <c r="AA965" s="6">
        <v>54</v>
      </c>
      <c r="AB965" s="7">
        <f>Z965-AA965</f>
        <v>-21</v>
      </c>
      <c r="AC965" s="6">
        <v>18</v>
      </c>
      <c r="AD965" s="6">
        <v>74</v>
      </c>
      <c r="AE965" s="7">
        <f>AC965-AD965</f>
        <v>-56</v>
      </c>
      <c r="AF965" s="6"/>
      <c r="AG965" s="6"/>
      <c r="AH965" s="7"/>
      <c r="AI965" s="7"/>
      <c r="AJ965" s="7"/>
      <c r="AK965" s="7"/>
      <c r="AL965" s="4" t="s">
        <v>930</v>
      </c>
      <c r="AR965" s="6">
        <v>26</v>
      </c>
      <c r="AS965" s="6">
        <v>58</v>
      </c>
      <c r="AT965" s="7">
        <f>AR965-AS965</f>
        <v>-32</v>
      </c>
      <c r="AU965" s="4" t="s">
        <v>871</v>
      </c>
    </row>
    <row r="966" spans="1:47" x14ac:dyDescent="0.25">
      <c r="B966" s="3" t="s">
        <v>266</v>
      </c>
      <c r="C966" s="9" t="s">
        <v>524</v>
      </c>
      <c r="D966" s="39">
        <v>41264</v>
      </c>
      <c r="E966">
        <v>30</v>
      </c>
      <c r="F966" t="s">
        <v>903</v>
      </c>
      <c r="G966" s="2" t="s">
        <v>138</v>
      </c>
      <c r="H966" s="6">
        <v>29</v>
      </c>
      <c r="I966" s="7">
        <v>0</v>
      </c>
      <c r="J966" s="6">
        <v>39</v>
      </c>
      <c r="K966" s="7">
        <v>0</v>
      </c>
      <c r="L966" s="6">
        <v>8</v>
      </c>
      <c r="M966" s="7">
        <v>0</v>
      </c>
      <c r="N966" s="6">
        <v>-10</v>
      </c>
      <c r="O966" s="7">
        <v>0</v>
      </c>
      <c r="P966" t="s">
        <v>842</v>
      </c>
      <c r="R966" s="7">
        <v>15</v>
      </c>
      <c r="S966" s="7">
        <v>4</v>
      </c>
      <c r="T966" s="7">
        <v>1</v>
      </c>
      <c r="U966" s="48"/>
      <c r="W966" s="6">
        <v>32</v>
      </c>
      <c r="X966" s="6">
        <v>52</v>
      </c>
      <c r="Y966" s="7">
        <f>W966-X966</f>
        <v>-20</v>
      </c>
      <c r="Z966" s="6">
        <v>25</v>
      </c>
      <c r="AA966" s="6">
        <v>41</v>
      </c>
      <c r="AB966" s="7">
        <f>Z966-AA966</f>
        <v>-16</v>
      </c>
      <c r="AC966" s="6">
        <v>14</v>
      </c>
      <c r="AD966" s="6">
        <v>63</v>
      </c>
      <c r="AE966" s="7">
        <f>AC966-AD966</f>
        <v>-49</v>
      </c>
      <c r="AF966" s="6"/>
      <c r="AG966" s="6"/>
      <c r="AH966" s="7"/>
      <c r="AI966" s="7"/>
      <c r="AJ966" s="7"/>
      <c r="AK966" s="7"/>
      <c r="AL966" s="4" t="s">
        <v>978</v>
      </c>
      <c r="AR966" s="6"/>
      <c r="AS966" s="6"/>
      <c r="AT966" s="7"/>
    </row>
    <row r="967" spans="1:47" x14ac:dyDescent="0.25">
      <c r="A967" s="1">
        <v>2013</v>
      </c>
      <c r="B967" s="3" t="s">
        <v>267</v>
      </c>
      <c r="C967" s="52" t="s">
        <v>339</v>
      </c>
      <c r="D967" s="39">
        <v>41275</v>
      </c>
      <c r="F967" t="s">
        <v>821</v>
      </c>
      <c r="G967" s="2" t="s">
        <v>196</v>
      </c>
      <c r="H967" s="6">
        <v>31</v>
      </c>
      <c r="I967" s="7">
        <v>-2</v>
      </c>
      <c r="J967" s="6">
        <v>43</v>
      </c>
      <c r="K967" s="7">
        <v>0</v>
      </c>
      <c r="L967" s="6">
        <v>11</v>
      </c>
      <c r="M967" s="7">
        <v>1</v>
      </c>
      <c r="N967" s="6">
        <v>-12</v>
      </c>
      <c r="O967" s="7">
        <v>-2</v>
      </c>
      <c r="P967" t="s">
        <v>842</v>
      </c>
      <c r="R967" s="7">
        <v>9</v>
      </c>
      <c r="S967" s="7">
        <v>2</v>
      </c>
      <c r="T967" s="7">
        <v>0</v>
      </c>
      <c r="U967" s="48"/>
      <c r="Y967" s="7"/>
      <c r="Z967" s="6"/>
      <c r="AA967" s="6"/>
      <c r="AB967" s="7"/>
      <c r="AC967" s="6"/>
      <c r="AD967" s="6"/>
      <c r="AE967" s="7"/>
      <c r="AF967" s="6"/>
      <c r="AG967" s="6"/>
      <c r="AH967" s="7"/>
      <c r="AI967" s="7"/>
      <c r="AJ967" s="7"/>
      <c r="AK967" s="7"/>
      <c r="AM967" s="9" t="s">
        <v>993</v>
      </c>
      <c r="AN967" s="9" t="s">
        <v>565</v>
      </c>
      <c r="AO967" s="9" t="s">
        <v>316</v>
      </c>
      <c r="AR967" s="6">
        <v>25</v>
      </c>
      <c r="AS967" s="6">
        <v>60</v>
      </c>
      <c r="AT967" s="7">
        <f>AR967-AS967</f>
        <v>-35</v>
      </c>
      <c r="AU967" s="4" t="s">
        <v>871</v>
      </c>
    </row>
    <row r="968" spans="1:47" x14ac:dyDescent="0.25">
      <c r="B968" s="3" t="s">
        <v>267</v>
      </c>
      <c r="C968" s="52" t="s">
        <v>571</v>
      </c>
      <c r="D968" s="39">
        <v>41276</v>
      </c>
      <c r="F968" t="s">
        <v>821</v>
      </c>
      <c r="G968" s="2" t="s">
        <v>196</v>
      </c>
      <c r="H968" s="6">
        <v>32</v>
      </c>
      <c r="I968" s="7">
        <v>1</v>
      </c>
      <c r="J968" s="6">
        <v>43</v>
      </c>
      <c r="K968" s="7">
        <v>0</v>
      </c>
      <c r="L968" s="6">
        <v>10</v>
      </c>
      <c r="M968" s="7">
        <v>-1</v>
      </c>
      <c r="N968" s="6">
        <v>-11</v>
      </c>
      <c r="O968" s="7">
        <v>1</v>
      </c>
      <c r="P968" t="s">
        <v>842</v>
      </c>
      <c r="R968" s="7">
        <v>9</v>
      </c>
      <c r="S968" s="7">
        <v>2</v>
      </c>
      <c r="T968" s="7">
        <v>1</v>
      </c>
      <c r="U968" s="48"/>
      <c r="Y968" s="7"/>
      <c r="Z968" s="6"/>
      <c r="AA968" s="6"/>
      <c r="AB968" s="7"/>
      <c r="AC968" s="6"/>
      <c r="AD968" s="6"/>
      <c r="AE968" s="7"/>
      <c r="AF968" s="6"/>
      <c r="AG968" s="6"/>
      <c r="AH968" s="7"/>
      <c r="AI968" s="7"/>
      <c r="AJ968" s="7"/>
      <c r="AK968" s="7"/>
      <c r="AR968" s="6">
        <v>26</v>
      </c>
      <c r="AS968" s="6">
        <v>57</v>
      </c>
      <c r="AT968" s="7">
        <f>AR968-AS968</f>
        <v>-31</v>
      </c>
      <c r="AU968" s="4" t="s">
        <v>871</v>
      </c>
    </row>
    <row r="969" spans="1:47" x14ac:dyDescent="0.25">
      <c r="B969" s="3" t="s">
        <v>267</v>
      </c>
      <c r="C969" s="52" t="s">
        <v>589</v>
      </c>
      <c r="D969" s="39">
        <v>41277</v>
      </c>
      <c r="E969">
        <v>6</v>
      </c>
      <c r="F969" t="s">
        <v>821</v>
      </c>
      <c r="G969" s="2" t="s">
        <v>192</v>
      </c>
      <c r="H969" s="6">
        <v>32</v>
      </c>
      <c r="I969" s="8">
        <v>0</v>
      </c>
      <c r="J969" s="6">
        <v>43</v>
      </c>
      <c r="K969" s="7">
        <v>0</v>
      </c>
      <c r="L969" s="6">
        <v>10</v>
      </c>
      <c r="M969" s="7">
        <v>0</v>
      </c>
      <c r="N969" s="6">
        <v>-11</v>
      </c>
      <c r="O969" s="7">
        <v>0</v>
      </c>
      <c r="P969" t="s">
        <v>842</v>
      </c>
      <c r="R969" s="7">
        <v>9</v>
      </c>
      <c r="S969" s="7">
        <v>2</v>
      </c>
      <c r="T969" s="7">
        <v>1</v>
      </c>
      <c r="U969" s="48"/>
      <c r="W969" s="6">
        <v>37</v>
      </c>
      <c r="X969" s="6">
        <v>56</v>
      </c>
      <c r="Y969" s="7">
        <f>W969-X969</f>
        <v>-19</v>
      </c>
      <c r="Z969" s="6">
        <v>31</v>
      </c>
      <c r="AA969" s="6">
        <v>54</v>
      </c>
      <c r="AB969" s="7">
        <f>Z969-AA969</f>
        <v>-23</v>
      </c>
      <c r="AC969" s="6">
        <v>18</v>
      </c>
      <c r="AD969" s="6">
        <v>72</v>
      </c>
      <c r="AE969" s="7">
        <f>AC969-AD969</f>
        <v>-54</v>
      </c>
      <c r="AF969" s="6"/>
      <c r="AG969" s="6"/>
      <c r="AH969" s="7"/>
      <c r="AI969" s="7"/>
      <c r="AJ969" s="7"/>
      <c r="AK969" s="7"/>
      <c r="AL969" s="4" t="s">
        <v>930</v>
      </c>
      <c r="AR969" s="6">
        <v>25</v>
      </c>
      <c r="AS969" s="6">
        <v>58</v>
      </c>
      <c r="AT969" s="7">
        <f>AR969-AS969</f>
        <v>-33</v>
      </c>
      <c r="AU969" s="4" t="s">
        <v>871</v>
      </c>
    </row>
    <row r="970" spans="1:47" x14ac:dyDescent="0.25">
      <c r="B970" s="3" t="s">
        <v>267</v>
      </c>
      <c r="C970" s="9" t="s">
        <v>589</v>
      </c>
      <c r="D970" s="39">
        <v>41277</v>
      </c>
      <c r="E970">
        <v>6</v>
      </c>
      <c r="F970" t="s">
        <v>982</v>
      </c>
      <c r="G970" s="2" t="s">
        <v>124</v>
      </c>
      <c r="H970" s="6">
        <v>29</v>
      </c>
      <c r="I970" s="7">
        <v>-1</v>
      </c>
      <c r="J970" s="6">
        <v>38</v>
      </c>
      <c r="K970" s="7">
        <v>0</v>
      </c>
      <c r="L970" s="6">
        <v>11</v>
      </c>
      <c r="M970" s="7">
        <v>2</v>
      </c>
      <c r="N970" s="6">
        <v>-9</v>
      </c>
      <c r="O970" s="7">
        <v>-1</v>
      </c>
      <c r="P970" s="3" t="s">
        <v>842</v>
      </c>
      <c r="Q970" t="s">
        <v>983</v>
      </c>
      <c r="R970" s="7">
        <v>16</v>
      </c>
      <c r="U970" s="48"/>
      <c r="Y970" s="7"/>
      <c r="Z970" s="6"/>
      <c r="AA970" s="6"/>
      <c r="AB970" s="7"/>
      <c r="AC970" s="6"/>
      <c r="AD970" s="6"/>
      <c r="AE970" s="7"/>
      <c r="AF970" s="6"/>
      <c r="AG970" s="6"/>
      <c r="AH970" s="7"/>
      <c r="AI970" s="7"/>
      <c r="AJ970" s="7"/>
      <c r="AK970" s="7"/>
      <c r="AR970" s="6"/>
      <c r="AS970" s="6"/>
      <c r="AT970" s="7"/>
    </row>
    <row r="971" spans="1:47" x14ac:dyDescent="0.25">
      <c r="B971" s="3" t="s">
        <v>267</v>
      </c>
      <c r="C971" s="9" t="s">
        <v>362</v>
      </c>
      <c r="D971" s="39">
        <v>41278</v>
      </c>
      <c r="E971">
        <v>8</v>
      </c>
      <c r="F971" t="s">
        <v>963</v>
      </c>
      <c r="G971" s="2"/>
      <c r="H971" s="6">
        <v>29</v>
      </c>
      <c r="I971" s="7">
        <v>-1</v>
      </c>
      <c r="J971" s="6">
        <v>39</v>
      </c>
      <c r="K971" s="7">
        <v>-1</v>
      </c>
      <c r="L971" s="6">
        <v>10</v>
      </c>
      <c r="M971" s="7">
        <v>3</v>
      </c>
      <c r="N971" s="6">
        <v>-10</v>
      </c>
      <c r="O971" s="7">
        <v>0</v>
      </c>
      <c r="P971" t="s">
        <v>842</v>
      </c>
      <c r="R971" s="7">
        <v>12</v>
      </c>
      <c r="S971" s="7">
        <v>3</v>
      </c>
      <c r="T971" s="7">
        <v>2</v>
      </c>
      <c r="U971" s="48"/>
      <c r="Y971" s="7"/>
      <c r="Z971" s="6"/>
      <c r="AA971" s="6"/>
      <c r="AB971" s="7"/>
      <c r="AC971" s="6"/>
      <c r="AD971" s="6"/>
      <c r="AE971" s="7"/>
      <c r="AF971" s="6"/>
      <c r="AG971" s="6"/>
      <c r="AH971" s="7"/>
      <c r="AI971" s="7"/>
      <c r="AJ971" s="7"/>
      <c r="AK971" s="7"/>
      <c r="AR971" s="6"/>
      <c r="AS971" s="6"/>
      <c r="AT971" s="7"/>
    </row>
    <row r="972" spans="1:47" x14ac:dyDescent="0.25">
      <c r="B972" s="3" t="s">
        <v>267</v>
      </c>
      <c r="C972" s="9" t="s">
        <v>593</v>
      </c>
      <c r="D972" s="39">
        <v>41280</v>
      </c>
      <c r="F972" t="s">
        <v>821</v>
      </c>
      <c r="G972" s="2" t="s">
        <v>196</v>
      </c>
      <c r="H972" s="6">
        <v>32</v>
      </c>
      <c r="I972" s="7">
        <v>0</v>
      </c>
      <c r="J972" s="6">
        <v>41</v>
      </c>
      <c r="K972" s="7">
        <v>-2</v>
      </c>
      <c r="L972" s="6">
        <v>11</v>
      </c>
      <c r="M972" s="7">
        <v>1</v>
      </c>
      <c r="N972" s="6">
        <v>-9</v>
      </c>
      <c r="O972" s="7">
        <v>2</v>
      </c>
      <c r="P972" t="s">
        <v>842</v>
      </c>
      <c r="R972" s="7">
        <v>9</v>
      </c>
      <c r="S972" s="7">
        <v>2</v>
      </c>
      <c r="T972" s="7">
        <v>1</v>
      </c>
      <c r="U972" s="48"/>
      <c r="Y972" s="7"/>
      <c r="Z972" s="6"/>
      <c r="AA972" s="6"/>
      <c r="AB972" s="7"/>
      <c r="AC972" s="6"/>
      <c r="AD972" s="6"/>
      <c r="AE972" s="7"/>
      <c r="AF972" s="6"/>
      <c r="AG972" s="6"/>
      <c r="AH972" s="7"/>
      <c r="AI972" s="7"/>
      <c r="AJ972" s="7"/>
      <c r="AK972" s="7"/>
      <c r="AR972" s="6">
        <v>27</v>
      </c>
      <c r="AS972" s="6">
        <v>56</v>
      </c>
      <c r="AT972" s="7">
        <f>AR972-AS972</f>
        <v>-29</v>
      </c>
      <c r="AU972" s="4" t="s">
        <v>871</v>
      </c>
    </row>
    <row r="973" spans="1:47" x14ac:dyDescent="0.25">
      <c r="B973" s="3" t="s">
        <v>267</v>
      </c>
      <c r="C973" s="9" t="s">
        <v>647</v>
      </c>
      <c r="D973" s="39">
        <v>41281</v>
      </c>
      <c r="F973" t="s">
        <v>821</v>
      </c>
      <c r="G973" s="2" t="s">
        <v>196</v>
      </c>
      <c r="H973" s="6">
        <v>32</v>
      </c>
      <c r="I973" s="7">
        <v>0</v>
      </c>
      <c r="J973" s="6">
        <v>44</v>
      </c>
      <c r="K973" s="7">
        <v>3</v>
      </c>
      <c r="L973" s="6">
        <v>10</v>
      </c>
      <c r="M973" s="7">
        <v>-1</v>
      </c>
      <c r="N973" s="6">
        <v>-12</v>
      </c>
      <c r="O973" s="7">
        <v>-3</v>
      </c>
      <c r="P973" t="s">
        <v>842</v>
      </c>
      <c r="R973" s="7">
        <v>9</v>
      </c>
      <c r="S973" s="7">
        <v>2</v>
      </c>
      <c r="T973" s="7">
        <v>1</v>
      </c>
      <c r="U973" s="48"/>
      <c r="Y973" s="7"/>
      <c r="Z973" s="6"/>
      <c r="AA973" s="6"/>
      <c r="AB973" s="7"/>
      <c r="AC973" s="6"/>
      <c r="AD973" s="6"/>
      <c r="AE973" s="7"/>
      <c r="AF973" s="6"/>
      <c r="AG973" s="6"/>
      <c r="AH973" s="7"/>
      <c r="AI973" s="7"/>
      <c r="AJ973" s="7"/>
      <c r="AK973" s="7"/>
      <c r="AR973" s="6">
        <v>26</v>
      </c>
      <c r="AS973" s="6">
        <v>57</v>
      </c>
      <c r="AT973" s="7">
        <f>AR973-AS973</f>
        <v>-31</v>
      </c>
      <c r="AU973" s="4" t="s">
        <v>871</v>
      </c>
    </row>
    <row r="974" spans="1:47" x14ac:dyDescent="0.25">
      <c r="B974" s="3" t="s">
        <v>267</v>
      </c>
      <c r="C974" s="9" t="s">
        <v>419</v>
      </c>
      <c r="D974" s="39">
        <v>41282</v>
      </c>
      <c r="F974" t="s">
        <v>821</v>
      </c>
      <c r="G974" s="2" t="s">
        <v>196</v>
      </c>
      <c r="H974" s="6">
        <v>33</v>
      </c>
      <c r="I974" s="7">
        <v>1</v>
      </c>
      <c r="J974" s="6">
        <v>43</v>
      </c>
      <c r="K974" s="7">
        <v>-1</v>
      </c>
      <c r="L974" s="6">
        <v>10</v>
      </c>
      <c r="M974" s="7">
        <v>0</v>
      </c>
      <c r="N974" s="6">
        <v>-10</v>
      </c>
      <c r="O974" s="7">
        <v>2</v>
      </c>
      <c r="P974" t="s">
        <v>842</v>
      </c>
      <c r="R974" s="7">
        <v>10</v>
      </c>
      <c r="S974" s="7">
        <v>1</v>
      </c>
      <c r="T974" s="7">
        <v>0</v>
      </c>
      <c r="U974" s="48"/>
      <c r="Y974" s="7"/>
      <c r="Z974" s="6"/>
      <c r="AA974" s="6"/>
      <c r="AB974" s="7"/>
      <c r="AC974" s="6"/>
      <c r="AD974" s="6"/>
      <c r="AE974" s="7"/>
      <c r="AF974" s="6"/>
      <c r="AG974" s="6"/>
      <c r="AH974" s="7"/>
      <c r="AI974" s="7"/>
      <c r="AJ974" s="7"/>
      <c r="AK974" s="7"/>
      <c r="AR974" s="6">
        <v>28</v>
      </c>
      <c r="AS974" s="6">
        <v>56</v>
      </c>
      <c r="AT974" s="7">
        <f>AR974-AS974</f>
        <v>-28</v>
      </c>
      <c r="AU974" s="4" t="s">
        <v>871</v>
      </c>
    </row>
    <row r="975" spans="1:47" x14ac:dyDescent="0.25">
      <c r="B975" s="3" t="s">
        <v>267</v>
      </c>
      <c r="C975" s="9" t="s">
        <v>544</v>
      </c>
      <c r="D975" s="39">
        <v>41282</v>
      </c>
      <c r="E975">
        <v>13</v>
      </c>
      <c r="F975" t="s">
        <v>903</v>
      </c>
      <c r="G975" s="2" t="s">
        <v>138</v>
      </c>
      <c r="H975" s="6">
        <v>31</v>
      </c>
      <c r="I975" s="7">
        <v>2</v>
      </c>
      <c r="J975" s="6">
        <v>41</v>
      </c>
      <c r="K975" s="7">
        <v>2</v>
      </c>
      <c r="L975" s="6">
        <v>7</v>
      </c>
      <c r="M975" s="7">
        <v>-1</v>
      </c>
      <c r="N975" s="6">
        <v>-10</v>
      </c>
      <c r="O975" s="7">
        <v>0</v>
      </c>
      <c r="P975" t="s">
        <v>842</v>
      </c>
      <c r="R975" s="7">
        <v>12</v>
      </c>
      <c r="S975" s="7">
        <v>2</v>
      </c>
      <c r="T975" s="7">
        <v>1</v>
      </c>
      <c r="U975" s="48"/>
      <c r="W975" s="6">
        <v>36</v>
      </c>
      <c r="X975" s="6">
        <v>50</v>
      </c>
      <c r="Y975" s="7">
        <f>W975-X975</f>
        <v>-14</v>
      </c>
      <c r="Z975" s="6">
        <v>26</v>
      </c>
      <c r="AA975" s="6">
        <v>41</v>
      </c>
      <c r="AB975" s="7">
        <f>Z975-AA975</f>
        <v>-15</v>
      </c>
      <c r="AC975" s="6">
        <v>17</v>
      </c>
      <c r="AD975" s="6">
        <v>58</v>
      </c>
      <c r="AE975" s="7">
        <f>AC975-AD975</f>
        <v>-41</v>
      </c>
      <c r="AF975" s="6"/>
      <c r="AG975" s="6"/>
      <c r="AH975" s="7"/>
      <c r="AI975" s="7"/>
      <c r="AJ975" s="7"/>
      <c r="AK975" s="7"/>
      <c r="AL975" s="4" t="s">
        <v>978</v>
      </c>
      <c r="AR975" s="6"/>
      <c r="AS975" s="6"/>
      <c r="AT975" s="7"/>
    </row>
    <row r="976" spans="1:47" x14ac:dyDescent="0.25">
      <c r="B976" s="3" t="s">
        <v>267</v>
      </c>
      <c r="C976" s="9" t="s">
        <v>669</v>
      </c>
      <c r="D976" s="39">
        <v>41283</v>
      </c>
      <c r="F976" t="s">
        <v>821</v>
      </c>
      <c r="G976" s="2" t="s">
        <v>196</v>
      </c>
      <c r="H976" s="6">
        <v>31</v>
      </c>
      <c r="I976" s="7">
        <v>-2</v>
      </c>
      <c r="J976" s="6">
        <v>42</v>
      </c>
      <c r="K976" s="7">
        <v>-1</v>
      </c>
      <c r="L976" s="6">
        <v>11</v>
      </c>
      <c r="M976" s="7">
        <v>1</v>
      </c>
      <c r="N976" s="6">
        <v>-11</v>
      </c>
      <c r="O976" s="7">
        <v>-1</v>
      </c>
      <c r="P976" t="s">
        <v>842</v>
      </c>
      <c r="R976" s="7">
        <v>10</v>
      </c>
      <c r="S976" s="7">
        <v>2</v>
      </c>
      <c r="T976" s="7">
        <v>0</v>
      </c>
      <c r="U976" s="48"/>
      <c r="Y976" s="7"/>
      <c r="Z976" s="6"/>
      <c r="AA976" s="6"/>
      <c r="AB976" s="7"/>
      <c r="AC976" s="6"/>
      <c r="AD976" s="6"/>
      <c r="AE976" s="7"/>
      <c r="AF976" s="6"/>
      <c r="AG976" s="6"/>
      <c r="AH976" s="7"/>
      <c r="AI976" s="7"/>
      <c r="AJ976" s="7"/>
      <c r="AK976" s="7"/>
      <c r="AR976" s="6">
        <v>25</v>
      </c>
      <c r="AS976" s="6">
        <v>59</v>
      </c>
      <c r="AT976" s="7">
        <f>AR976-AS976</f>
        <v>-34</v>
      </c>
      <c r="AU976" s="4" t="s">
        <v>871</v>
      </c>
    </row>
    <row r="977" spans="2:47" x14ac:dyDescent="0.25">
      <c r="B977" s="3" t="s">
        <v>267</v>
      </c>
      <c r="C977" s="9" t="s">
        <v>337</v>
      </c>
      <c r="D977" s="39">
        <v>41284</v>
      </c>
      <c r="E977">
        <v>13</v>
      </c>
      <c r="F977" t="s">
        <v>821</v>
      </c>
      <c r="G977" s="2" t="s">
        <v>192</v>
      </c>
      <c r="H977" s="6">
        <v>31</v>
      </c>
      <c r="I977" s="7">
        <v>0</v>
      </c>
      <c r="J977" s="6">
        <v>44</v>
      </c>
      <c r="K977" s="7">
        <v>2</v>
      </c>
      <c r="L977" s="6">
        <v>11</v>
      </c>
      <c r="M977" s="7">
        <v>0</v>
      </c>
      <c r="N977" s="6">
        <v>-13</v>
      </c>
      <c r="O977" s="7">
        <v>-2</v>
      </c>
      <c r="P977" t="s">
        <v>842</v>
      </c>
      <c r="R977" s="7">
        <v>8</v>
      </c>
      <c r="S977" s="7">
        <v>2</v>
      </c>
      <c r="T977" s="7">
        <v>0</v>
      </c>
      <c r="U977" s="48"/>
      <c r="W977" s="6">
        <v>38</v>
      </c>
      <c r="X977" s="6">
        <v>56</v>
      </c>
      <c r="Y977" s="7">
        <f>W977-X977</f>
        <v>-18</v>
      </c>
      <c r="Z977" s="6">
        <v>34</v>
      </c>
      <c r="AA977" s="6">
        <v>54</v>
      </c>
      <c r="AB977" s="7">
        <f>Z977-AA977</f>
        <v>-20</v>
      </c>
      <c r="AC977" s="6">
        <v>23</v>
      </c>
      <c r="AD977" s="6">
        <v>68</v>
      </c>
      <c r="AE977" s="7">
        <f>AC977-AD977</f>
        <v>-45</v>
      </c>
      <c r="AF977" s="6"/>
      <c r="AG977" s="6"/>
      <c r="AH977" s="7"/>
      <c r="AI977" s="7"/>
      <c r="AJ977" s="7"/>
      <c r="AK977" s="7"/>
      <c r="AL977" s="4" t="s">
        <v>930</v>
      </c>
      <c r="AR977" s="6">
        <v>28</v>
      </c>
      <c r="AS977" s="6">
        <v>58</v>
      </c>
      <c r="AT977" s="7">
        <f>AR977-AS977</f>
        <v>-30</v>
      </c>
      <c r="AU977" s="4" t="s">
        <v>871</v>
      </c>
    </row>
    <row r="978" spans="2:47" x14ac:dyDescent="0.25">
      <c r="B978" s="3" t="s">
        <v>267</v>
      </c>
      <c r="C978" s="9" t="s">
        <v>337</v>
      </c>
      <c r="D978" s="39">
        <v>41284</v>
      </c>
      <c r="E978">
        <v>15</v>
      </c>
      <c r="F978" t="s">
        <v>905</v>
      </c>
      <c r="G978" s="2"/>
      <c r="H978" s="6">
        <v>27</v>
      </c>
      <c r="I978" s="7">
        <v>-1</v>
      </c>
      <c r="J978" s="6">
        <v>42</v>
      </c>
      <c r="K978" s="7">
        <v>0</v>
      </c>
      <c r="L978" s="6">
        <v>10</v>
      </c>
      <c r="M978" s="7">
        <v>-1</v>
      </c>
      <c r="N978" s="6">
        <v>-15</v>
      </c>
      <c r="O978" s="7">
        <v>-1</v>
      </c>
      <c r="P978" t="s">
        <v>842</v>
      </c>
      <c r="R978" s="7">
        <v>11</v>
      </c>
      <c r="S978" s="7">
        <v>3</v>
      </c>
      <c r="T978" s="7">
        <v>1</v>
      </c>
      <c r="U978" s="48"/>
      <c r="W978" s="6">
        <v>32</v>
      </c>
      <c r="X978" s="6">
        <v>57</v>
      </c>
      <c r="Y978" s="7">
        <f>W978-X978</f>
        <v>-25</v>
      </c>
      <c r="Z978" s="6">
        <v>30</v>
      </c>
      <c r="AA978" s="6">
        <v>48</v>
      </c>
      <c r="AB978" s="7">
        <f>Z978-AA978</f>
        <v>-18</v>
      </c>
      <c r="AC978" s="6">
        <v>20</v>
      </c>
      <c r="AD978" s="6">
        <v>66</v>
      </c>
      <c r="AE978" s="7">
        <f>AC978-AD978</f>
        <v>-46</v>
      </c>
      <c r="AF978" s="6"/>
      <c r="AG978" s="6"/>
      <c r="AH978" s="7"/>
      <c r="AI978" s="7"/>
      <c r="AJ978" s="7"/>
      <c r="AK978" s="7"/>
      <c r="AL978" s="4" t="s">
        <v>933</v>
      </c>
      <c r="AR978" s="6"/>
      <c r="AS978" s="6"/>
      <c r="AT978" s="7"/>
    </row>
    <row r="979" spans="2:47" x14ac:dyDescent="0.25">
      <c r="B979" s="3" t="s">
        <v>267</v>
      </c>
      <c r="C979" s="9" t="s">
        <v>520</v>
      </c>
      <c r="D979" s="39">
        <v>41285</v>
      </c>
      <c r="E979">
        <v>14</v>
      </c>
      <c r="F979" t="s">
        <v>963</v>
      </c>
      <c r="G979" s="2"/>
      <c r="H979" s="6">
        <v>31</v>
      </c>
      <c r="I979" s="7">
        <v>2</v>
      </c>
      <c r="J979" s="6">
        <v>37</v>
      </c>
      <c r="K979" s="7">
        <v>-2</v>
      </c>
      <c r="L979" s="6">
        <v>9</v>
      </c>
      <c r="M979" s="7">
        <v>-1</v>
      </c>
      <c r="N979" s="6">
        <v>-6</v>
      </c>
      <c r="O979" s="7">
        <v>4</v>
      </c>
      <c r="P979" t="s">
        <v>842</v>
      </c>
      <c r="R979" s="7">
        <v>13</v>
      </c>
      <c r="S979" s="7">
        <v>3</v>
      </c>
      <c r="T979" s="7">
        <v>1</v>
      </c>
      <c r="U979" s="48"/>
      <c r="Y979" s="7"/>
      <c r="Z979" s="6"/>
      <c r="AA979" s="6"/>
      <c r="AB979" s="7"/>
      <c r="AC979" s="6"/>
      <c r="AD979" s="6"/>
      <c r="AE979" s="7"/>
      <c r="AF979" s="6"/>
      <c r="AG979" s="6"/>
      <c r="AH979" s="7"/>
      <c r="AI979" s="7"/>
      <c r="AJ979" s="7"/>
      <c r="AK979" s="7"/>
      <c r="AR979" s="6"/>
      <c r="AS979" s="6"/>
      <c r="AT979" s="7"/>
    </row>
    <row r="980" spans="2:47" x14ac:dyDescent="0.25">
      <c r="B980" s="3" t="s">
        <v>267</v>
      </c>
      <c r="C980" s="9" t="s">
        <v>555</v>
      </c>
      <c r="D980" s="39">
        <v>41286</v>
      </c>
      <c r="E980">
        <v>16</v>
      </c>
      <c r="F980" t="s">
        <v>577</v>
      </c>
      <c r="G980" s="2"/>
      <c r="H980" s="6">
        <v>30</v>
      </c>
      <c r="I980" s="7">
        <v>-5</v>
      </c>
      <c r="J980" s="6">
        <v>43</v>
      </c>
      <c r="K980" s="7">
        <v>-1</v>
      </c>
      <c r="L980" s="6">
        <v>8</v>
      </c>
      <c r="M980" s="7">
        <v>-1</v>
      </c>
      <c r="N980" s="6">
        <v>-13</v>
      </c>
      <c r="O980" s="7">
        <v>-4</v>
      </c>
      <c r="P980" t="s">
        <v>639</v>
      </c>
      <c r="Q980" t="s">
        <v>840</v>
      </c>
      <c r="R980" s="7">
        <v>9</v>
      </c>
      <c r="U980" s="48"/>
      <c r="W980" s="6">
        <v>34</v>
      </c>
      <c r="X980" s="6">
        <v>59</v>
      </c>
      <c r="Y980" s="7">
        <f>W980-X980</f>
        <v>-25</v>
      </c>
      <c r="Z980" s="6">
        <v>36</v>
      </c>
      <c r="AA980" s="6">
        <v>48</v>
      </c>
      <c r="AB980" s="7">
        <f>Z980-AA980</f>
        <v>-12</v>
      </c>
      <c r="AC980" s="6">
        <v>28</v>
      </c>
      <c r="AD980" s="6">
        <v>61</v>
      </c>
      <c r="AE980" s="7">
        <f>AC980-AD980</f>
        <v>-33</v>
      </c>
      <c r="AF980" s="6"/>
      <c r="AG980" s="6"/>
      <c r="AH980" s="7"/>
      <c r="AI980" s="7"/>
      <c r="AJ980" s="7"/>
      <c r="AK980" s="7"/>
      <c r="AL980" s="4" t="s">
        <v>936</v>
      </c>
      <c r="AR980" s="6">
        <v>27</v>
      </c>
      <c r="AS980" s="6">
        <v>64</v>
      </c>
      <c r="AT980" s="7">
        <f t="shared" ref="AT980:AT985" si="54">AR980-AS980</f>
        <v>-37</v>
      </c>
      <c r="AU980" s="4" t="s">
        <v>937</v>
      </c>
    </row>
    <row r="981" spans="2:47" x14ac:dyDescent="0.25">
      <c r="B981" s="3" t="s">
        <v>267</v>
      </c>
      <c r="C981" s="9" t="s">
        <v>594</v>
      </c>
      <c r="D981" s="39">
        <v>41287</v>
      </c>
      <c r="F981" t="s">
        <v>821</v>
      </c>
      <c r="G981" s="2" t="s">
        <v>196</v>
      </c>
      <c r="H981" s="6">
        <v>31</v>
      </c>
      <c r="I981" s="7">
        <v>0</v>
      </c>
      <c r="J981" s="6">
        <v>44</v>
      </c>
      <c r="K981" s="7">
        <v>0</v>
      </c>
      <c r="L981" s="6">
        <v>11</v>
      </c>
      <c r="M981" s="7">
        <v>0</v>
      </c>
      <c r="N981" s="6">
        <v>-13</v>
      </c>
      <c r="O981" s="7">
        <v>0</v>
      </c>
      <c r="P981" t="s">
        <v>842</v>
      </c>
      <c r="R981" s="7">
        <v>9</v>
      </c>
      <c r="S981" s="7">
        <v>2</v>
      </c>
      <c r="T981" s="7">
        <v>0</v>
      </c>
      <c r="U981" s="48"/>
      <c r="Y981" s="7"/>
      <c r="Z981" s="6"/>
      <c r="AA981" s="6"/>
      <c r="AB981" s="7"/>
      <c r="AC981" s="6"/>
      <c r="AD981" s="6"/>
      <c r="AE981" s="7"/>
      <c r="AF981" s="6"/>
      <c r="AG981" s="6"/>
      <c r="AH981" s="7"/>
      <c r="AI981" s="7"/>
      <c r="AJ981" s="7"/>
      <c r="AK981" s="7"/>
      <c r="AR981" s="6">
        <v>26</v>
      </c>
      <c r="AS981" s="6">
        <v>60</v>
      </c>
      <c r="AT981" s="7">
        <f t="shared" si="54"/>
        <v>-34</v>
      </c>
      <c r="AU981" s="4" t="s">
        <v>871</v>
      </c>
    </row>
    <row r="982" spans="2:47" x14ac:dyDescent="0.25">
      <c r="B982" s="3" t="s">
        <v>267</v>
      </c>
      <c r="C982" s="9" t="s">
        <v>692</v>
      </c>
      <c r="D982" s="39">
        <v>41288</v>
      </c>
      <c r="F982" t="s">
        <v>821</v>
      </c>
      <c r="G982" s="2" t="s">
        <v>196</v>
      </c>
      <c r="H982" s="6">
        <v>32</v>
      </c>
      <c r="I982" s="7">
        <v>1</v>
      </c>
      <c r="J982" s="6">
        <v>44</v>
      </c>
      <c r="K982" s="7">
        <v>0</v>
      </c>
      <c r="L982" s="6">
        <v>10</v>
      </c>
      <c r="M982" s="7">
        <v>-1</v>
      </c>
      <c r="N982" s="6">
        <v>-12</v>
      </c>
      <c r="O982" s="7">
        <v>1</v>
      </c>
      <c r="P982" t="s">
        <v>842</v>
      </c>
      <c r="R982" s="7">
        <v>9</v>
      </c>
      <c r="S982" s="7">
        <v>2</v>
      </c>
      <c r="T982" s="7">
        <v>0</v>
      </c>
      <c r="U982" s="48"/>
      <c r="Y982" s="7"/>
      <c r="Z982" s="6"/>
      <c r="AA982" s="6"/>
      <c r="AB982" s="7"/>
      <c r="AC982" s="6"/>
      <c r="AD982" s="6"/>
      <c r="AE982" s="7"/>
      <c r="AF982" s="6"/>
      <c r="AG982" s="6"/>
      <c r="AH982" s="7"/>
      <c r="AI982" s="7"/>
      <c r="AJ982" s="7"/>
      <c r="AK982" s="7"/>
      <c r="AR982" s="6">
        <v>27</v>
      </c>
      <c r="AS982" s="6">
        <v>58</v>
      </c>
      <c r="AT982" s="7">
        <f t="shared" si="54"/>
        <v>-31</v>
      </c>
      <c r="AU982" s="4" t="s">
        <v>871</v>
      </c>
    </row>
    <row r="983" spans="2:47" x14ac:dyDescent="0.25">
      <c r="B983" s="3" t="s">
        <v>267</v>
      </c>
      <c r="C983" s="9" t="s">
        <v>624</v>
      </c>
      <c r="D983" s="39">
        <v>41289</v>
      </c>
      <c r="F983" t="s">
        <v>821</v>
      </c>
      <c r="G983" s="2" t="s">
        <v>196</v>
      </c>
      <c r="H983" s="6">
        <v>33</v>
      </c>
      <c r="I983" s="7">
        <v>1</v>
      </c>
      <c r="J983" s="6">
        <v>42</v>
      </c>
      <c r="K983" s="7">
        <v>-2</v>
      </c>
      <c r="L983" s="6">
        <v>12</v>
      </c>
      <c r="M983" s="7">
        <v>2</v>
      </c>
      <c r="N983" s="6">
        <v>-9</v>
      </c>
      <c r="O983" s="7">
        <v>3</v>
      </c>
      <c r="P983" t="s">
        <v>842</v>
      </c>
      <c r="R983" s="7">
        <v>8</v>
      </c>
      <c r="S983" s="7">
        <v>2</v>
      </c>
      <c r="T983" s="7">
        <v>0</v>
      </c>
      <c r="U983" s="48"/>
      <c r="Y983" s="7"/>
      <c r="Z983" s="6"/>
      <c r="AA983" s="6"/>
      <c r="AB983" s="7"/>
      <c r="AC983" s="6"/>
      <c r="AD983" s="6"/>
      <c r="AE983" s="7"/>
      <c r="AF983" s="6"/>
      <c r="AG983" s="6"/>
      <c r="AH983" s="7"/>
      <c r="AI983" s="7"/>
      <c r="AJ983" s="7"/>
      <c r="AK983" s="7"/>
      <c r="AM983" s="9" t="s">
        <v>993</v>
      </c>
      <c r="AN983" s="9" t="s">
        <v>628</v>
      </c>
      <c r="AO983" s="9" t="s">
        <v>553</v>
      </c>
      <c r="AR983" s="6">
        <v>27</v>
      </c>
      <c r="AS983" s="6">
        <v>55</v>
      </c>
      <c r="AT983" s="7">
        <f t="shared" si="54"/>
        <v>-28</v>
      </c>
      <c r="AU983" s="4" t="s">
        <v>871</v>
      </c>
    </row>
    <row r="984" spans="2:47" x14ac:dyDescent="0.25">
      <c r="B984" s="3" t="s">
        <v>267</v>
      </c>
      <c r="C984" s="9" t="s">
        <v>640</v>
      </c>
      <c r="D984" s="39">
        <v>41290</v>
      </c>
      <c r="F984" t="s">
        <v>821</v>
      </c>
      <c r="G984" s="2" t="s">
        <v>196</v>
      </c>
      <c r="H984" s="6">
        <v>34</v>
      </c>
      <c r="I984" s="7">
        <v>1</v>
      </c>
      <c r="J984" s="6">
        <v>44</v>
      </c>
      <c r="K984" s="7">
        <v>2</v>
      </c>
      <c r="L984" s="6">
        <v>9</v>
      </c>
      <c r="M984" s="7">
        <v>-3</v>
      </c>
      <c r="N984" s="6">
        <v>-10</v>
      </c>
      <c r="O984" s="7">
        <v>-1</v>
      </c>
      <c r="P984" t="s">
        <v>842</v>
      </c>
      <c r="R984" s="7">
        <v>8</v>
      </c>
      <c r="S984" s="7">
        <v>2</v>
      </c>
      <c r="T984" s="7">
        <v>1</v>
      </c>
      <c r="U984" s="48"/>
      <c r="Y984" s="7"/>
      <c r="Z984" s="6"/>
      <c r="AA984" s="6"/>
      <c r="AB984" s="7"/>
      <c r="AC984" s="6"/>
      <c r="AD984" s="6"/>
      <c r="AE984" s="7"/>
      <c r="AF984" s="6"/>
      <c r="AG984" s="6"/>
      <c r="AH984" s="7"/>
      <c r="AI984" s="7"/>
      <c r="AJ984" s="7"/>
      <c r="AK984" s="7"/>
      <c r="AR984" s="6">
        <v>25</v>
      </c>
      <c r="AS984" s="6">
        <v>58</v>
      </c>
      <c r="AT984" s="7">
        <f t="shared" si="54"/>
        <v>-33</v>
      </c>
      <c r="AU984" s="4" t="s">
        <v>871</v>
      </c>
    </row>
    <row r="985" spans="2:47" x14ac:dyDescent="0.25">
      <c r="B985" s="3" t="s">
        <v>267</v>
      </c>
      <c r="C985" s="9" t="s">
        <v>596</v>
      </c>
      <c r="D985" s="39">
        <v>41291</v>
      </c>
      <c r="E985">
        <v>20</v>
      </c>
      <c r="F985" t="s">
        <v>821</v>
      </c>
      <c r="G985" s="2" t="s">
        <v>192</v>
      </c>
      <c r="H985" s="6">
        <v>33</v>
      </c>
      <c r="I985" s="7">
        <v>-1</v>
      </c>
      <c r="J985" s="6">
        <v>42</v>
      </c>
      <c r="K985" s="7">
        <v>-2</v>
      </c>
      <c r="L985" s="6">
        <v>11</v>
      </c>
      <c r="M985" s="7">
        <v>2</v>
      </c>
      <c r="N985" s="6">
        <v>-9</v>
      </c>
      <c r="O985" s="7">
        <v>1</v>
      </c>
      <c r="P985" t="s">
        <v>842</v>
      </c>
      <c r="R985" s="7">
        <v>7</v>
      </c>
      <c r="S985" s="7">
        <v>2</v>
      </c>
      <c r="T985" s="7">
        <v>1</v>
      </c>
      <c r="U985" s="48"/>
      <c r="W985" s="6">
        <v>40</v>
      </c>
      <c r="X985" s="6">
        <v>54</v>
      </c>
      <c r="Y985" s="7">
        <f>W985-X985</f>
        <v>-14</v>
      </c>
      <c r="Z985" s="6">
        <v>33</v>
      </c>
      <c r="AA985" s="6">
        <v>55</v>
      </c>
      <c r="AB985" s="7">
        <f>Z985-AA985</f>
        <v>-22</v>
      </c>
      <c r="AC985" s="6">
        <v>22</v>
      </c>
      <c r="AD985" s="6">
        <v>69</v>
      </c>
      <c r="AE985" s="7">
        <f>AC985-AD985</f>
        <v>-47</v>
      </c>
      <c r="AF985" s="6"/>
      <c r="AG985" s="6"/>
      <c r="AH985" s="7"/>
      <c r="AI985" s="7"/>
      <c r="AJ985" s="7"/>
      <c r="AK985" s="7"/>
      <c r="AL985" s="4" t="s">
        <v>930</v>
      </c>
      <c r="AR985" s="6">
        <v>28</v>
      </c>
      <c r="AS985" s="6">
        <v>55</v>
      </c>
      <c r="AT985" s="7">
        <f t="shared" si="54"/>
        <v>-27</v>
      </c>
      <c r="AU985" s="4" t="s">
        <v>871</v>
      </c>
    </row>
    <row r="986" spans="2:47" x14ac:dyDescent="0.25">
      <c r="B986" s="3" t="s">
        <v>267</v>
      </c>
      <c r="C986" s="9" t="s">
        <v>437</v>
      </c>
      <c r="D986" s="39">
        <v>41292</v>
      </c>
      <c r="E986">
        <v>21</v>
      </c>
      <c r="F986" t="s">
        <v>678</v>
      </c>
      <c r="G986" s="2" t="s">
        <v>82</v>
      </c>
      <c r="H986" s="6">
        <v>33</v>
      </c>
      <c r="I986" s="7">
        <v>1</v>
      </c>
      <c r="J986" s="6">
        <v>38</v>
      </c>
      <c r="K986" s="7">
        <v>-2</v>
      </c>
      <c r="L986" s="6">
        <v>15</v>
      </c>
      <c r="M986" s="7">
        <v>2</v>
      </c>
      <c r="N986" s="6">
        <v>-5</v>
      </c>
      <c r="O986" s="7">
        <v>3</v>
      </c>
      <c r="P986" t="s">
        <v>639</v>
      </c>
      <c r="R986" s="7">
        <v>6</v>
      </c>
      <c r="S986" s="7">
        <v>2</v>
      </c>
      <c r="T986" s="7">
        <v>1</v>
      </c>
      <c r="U986" s="48"/>
      <c r="Y986" s="7"/>
      <c r="Z986" s="6"/>
      <c r="AA986" s="6"/>
      <c r="AB986" s="7"/>
      <c r="AC986" s="6"/>
      <c r="AD986" s="6"/>
      <c r="AE986" s="7"/>
      <c r="AF986" s="6"/>
      <c r="AG986" s="6"/>
      <c r="AH986" s="7"/>
      <c r="AI986" s="7"/>
      <c r="AJ986" s="7"/>
      <c r="AK986" s="7"/>
      <c r="AR986" s="6"/>
      <c r="AS986" s="6"/>
      <c r="AT986" s="7"/>
    </row>
    <row r="987" spans="2:47" x14ac:dyDescent="0.25">
      <c r="B987" s="3" t="s">
        <v>267</v>
      </c>
      <c r="C987" s="9" t="s">
        <v>688</v>
      </c>
      <c r="D987" s="39">
        <v>41296</v>
      </c>
      <c r="E987">
        <v>24</v>
      </c>
      <c r="F987" t="s">
        <v>963</v>
      </c>
      <c r="G987" s="2"/>
      <c r="H987" s="6">
        <v>31</v>
      </c>
      <c r="I987" s="7">
        <v>0</v>
      </c>
      <c r="J987" s="6">
        <v>41</v>
      </c>
      <c r="K987" s="7">
        <v>4</v>
      </c>
      <c r="L987" s="6">
        <v>8</v>
      </c>
      <c r="M987" s="7">
        <v>-1</v>
      </c>
      <c r="N987" s="6">
        <v>-10</v>
      </c>
      <c r="O987" s="7">
        <v>-4</v>
      </c>
      <c r="P987" t="s">
        <v>842</v>
      </c>
      <c r="R987" s="7">
        <v>12</v>
      </c>
      <c r="S987" s="7">
        <v>3</v>
      </c>
      <c r="T987" s="7">
        <v>1</v>
      </c>
      <c r="U987" s="48"/>
      <c r="Y987" s="7"/>
      <c r="Z987" s="6"/>
      <c r="AA987" s="6"/>
      <c r="AB987" s="7"/>
      <c r="AC987" s="6"/>
      <c r="AD987" s="6"/>
      <c r="AE987" s="7"/>
      <c r="AF987" s="6"/>
      <c r="AG987" s="6"/>
      <c r="AH987" s="7"/>
      <c r="AI987" s="7"/>
      <c r="AJ987" s="7"/>
      <c r="AK987" s="7"/>
      <c r="AR987" s="6"/>
      <c r="AS987" s="6"/>
      <c r="AT987" s="7"/>
    </row>
    <row r="988" spans="2:47" x14ac:dyDescent="0.25">
      <c r="B988" s="3" t="s">
        <v>267</v>
      </c>
      <c r="C988" s="9" t="s">
        <v>598</v>
      </c>
      <c r="D988" s="39">
        <v>41294</v>
      </c>
      <c r="F988" t="s">
        <v>821</v>
      </c>
      <c r="G988" s="2" t="s">
        <v>196</v>
      </c>
      <c r="H988" s="6">
        <v>33</v>
      </c>
      <c r="I988" s="7">
        <v>0</v>
      </c>
      <c r="J988" s="6">
        <v>42</v>
      </c>
      <c r="K988" s="7">
        <v>0</v>
      </c>
      <c r="L988" s="6">
        <v>10</v>
      </c>
      <c r="M988" s="7">
        <v>-1</v>
      </c>
      <c r="N988" s="6">
        <v>-9</v>
      </c>
      <c r="O988" s="7">
        <v>0</v>
      </c>
      <c r="P988" t="s">
        <v>842</v>
      </c>
      <c r="R988" s="7">
        <v>10</v>
      </c>
      <c r="S988" s="7">
        <v>2</v>
      </c>
      <c r="T988" s="7">
        <v>0</v>
      </c>
      <c r="U988" s="48"/>
      <c r="Y988" s="7"/>
      <c r="Z988" s="6"/>
      <c r="AA988" s="6"/>
      <c r="AB988" s="7"/>
      <c r="AC988" s="6"/>
      <c r="AD988" s="6"/>
      <c r="AE988" s="7"/>
      <c r="AF988" s="6"/>
      <c r="AG988" s="6"/>
      <c r="AH988" s="7"/>
      <c r="AI988" s="7"/>
      <c r="AJ988" s="7"/>
      <c r="AK988" s="7"/>
      <c r="AR988" s="6">
        <v>28</v>
      </c>
      <c r="AS988" s="6">
        <v>58</v>
      </c>
      <c r="AT988" s="7">
        <f>AR988-AS988</f>
        <v>-30</v>
      </c>
      <c r="AU988" s="4" t="s">
        <v>871</v>
      </c>
    </row>
    <row r="989" spans="2:47" x14ac:dyDescent="0.25">
      <c r="B989" s="3" t="s">
        <v>267</v>
      </c>
      <c r="C989" s="9" t="s">
        <v>434</v>
      </c>
      <c r="D989" s="39">
        <v>41295</v>
      </c>
      <c r="F989" t="s">
        <v>821</v>
      </c>
      <c r="G989" s="2" t="s">
        <v>196</v>
      </c>
      <c r="H989" s="6">
        <v>31</v>
      </c>
      <c r="I989" s="7">
        <v>-2</v>
      </c>
      <c r="J989" s="6">
        <v>41</v>
      </c>
      <c r="K989" s="7">
        <v>-1</v>
      </c>
      <c r="L989" s="6">
        <v>12</v>
      </c>
      <c r="M989" s="7">
        <v>2</v>
      </c>
      <c r="N989" s="6">
        <v>-10</v>
      </c>
      <c r="O989" s="7">
        <v>-1</v>
      </c>
      <c r="P989" t="s">
        <v>842</v>
      </c>
      <c r="R989" s="7">
        <v>10</v>
      </c>
      <c r="S989" s="7">
        <v>2</v>
      </c>
      <c r="T989" s="7">
        <v>1</v>
      </c>
      <c r="U989" s="48"/>
      <c r="Y989" s="7"/>
      <c r="Z989" s="6"/>
      <c r="AA989" s="6"/>
      <c r="AB989" s="7"/>
      <c r="AC989" s="6"/>
      <c r="AD989" s="6"/>
      <c r="AE989" s="7"/>
      <c r="AF989" s="6"/>
      <c r="AG989" s="6"/>
      <c r="AH989" s="7"/>
      <c r="AI989" s="7"/>
      <c r="AJ989" s="7"/>
      <c r="AK989" s="7"/>
      <c r="AR989" s="6">
        <v>28</v>
      </c>
      <c r="AS989" s="6">
        <v>57</v>
      </c>
      <c r="AT989" s="7">
        <f>AR989-AS989</f>
        <v>-29</v>
      </c>
      <c r="AU989" s="4" t="s">
        <v>871</v>
      </c>
    </row>
    <row r="990" spans="2:47" x14ac:dyDescent="0.25">
      <c r="B990" s="3" t="s">
        <v>267</v>
      </c>
      <c r="C990" s="9" t="s">
        <v>675</v>
      </c>
      <c r="D990" s="39">
        <v>41296</v>
      </c>
      <c r="F990" t="s">
        <v>821</v>
      </c>
      <c r="G990" s="2" t="s">
        <v>196</v>
      </c>
      <c r="H990" s="6">
        <v>31</v>
      </c>
      <c r="I990" s="7">
        <v>0</v>
      </c>
      <c r="J990" s="6">
        <v>43</v>
      </c>
      <c r="K990" s="7">
        <v>2</v>
      </c>
      <c r="L990" s="6">
        <v>11</v>
      </c>
      <c r="M990" s="7">
        <v>-1</v>
      </c>
      <c r="N990" s="6">
        <v>-12</v>
      </c>
      <c r="O990" s="7">
        <v>-2</v>
      </c>
      <c r="P990" t="s">
        <v>842</v>
      </c>
      <c r="R990" s="7">
        <v>10</v>
      </c>
      <c r="S990" s="7">
        <v>2</v>
      </c>
      <c r="T990" s="7">
        <v>1</v>
      </c>
      <c r="U990" s="48"/>
      <c r="Y990" s="7"/>
      <c r="Z990" s="6"/>
      <c r="AA990" s="6"/>
      <c r="AB990" s="7"/>
      <c r="AC990" s="6"/>
      <c r="AD990" s="6"/>
      <c r="AE990" s="7"/>
      <c r="AF990" s="6"/>
      <c r="AG990" s="6"/>
      <c r="AH990" s="7"/>
      <c r="AI990" s="7"/>
      <c r="AJ990" s="7"/>
      <c r="AK990" s="7"/>
      <c r="AR990" s="6">
        <v>26</v>
      </c>
      <c r="AS990" s="6">
        <v>58</v>
      </c>
      <c r="AT990" s="7">
        <f>AR990-AS990</f>
        <v>-32</v>
      </c>
      <c r="AU990" s="4" t="s">
        <v>871</v>
      </c>
    </row>
    <row r="991" spans="2:47" x14ac:dyDescent="0.25">
      <c r="B991" s="3" t="s">
        <v>267</v>
      </c>
      <c r="C991" s="9" t="s">
        <v>688</v>
      </c>
      <c r="D991" s="39">
        <v>41296</v>
      </c>
      <c r="E991">
        <v>27</v>
      </c>
      <c r="F991" t="s">
        <v>903</v>
      </c>
      <c r="G991" s="2" t="s">
        <v>138</v>
      </c>
      <c r="H991" s="6">
        <v>28</v>
      </c>
      <c r="I991" s="7">
        <v>-3</v>
      </c>
      <c r="J991" s="6">
        <v>41</v>
      </c>
      <c r="K991" s="7">
        <v>0</v>
      </c>
      <c r="L991" s="6">
        <v>8</v>
      </c>
      <c r="M991" s="7">
        <v>1</v>
      </c>
      <c r="N991" s="6">
        <v>-13</v>
      </c>
      <c r="O991" s="7">
        <v>-3</v>
      </c>
      <c r="P991" t="s">
        <v>842</v>
      </c>
      <c r="R991" s="7">
        <v>14</v>
      </c>
      <c r="S991" s="7">
        <v>3</v>
      </c>
      <c r="T991" s="7">
        <v>2</v>
      </c>
      <c r="U991" s="48"/>
      <c r="W991" s="6">
        <v>33</v>
      </c>
      <c r="X991" s="6">
        <v>52</v>
      </c>
      <c r="Y991" s="7">
        <f>W991-X991</f>
        <v>-19</v>
      </c>
      <c r="Z991" s="6">
        <v>26</v>
      </c>
      <c r="AA991" s="6">
        <v>41</v>
      </c>
      <c r="AB991" s="7">
        <f>Z991-AA991</f>
        <v>-15</v>
      </c>
      <c r="AC991" s="6">
        <v>13</v>
      </c>
      <c r="AD991" s="6">
        <v>60</v>
      </c>
      <c r="AE991" s="7">
        <f>AC991-AD991</f>
        <v>-47</v>
      </c>
      <c r="AF991" s="6"/>
      <c r="AG991" s="6"/>
      <c r="AH991" s="7"/>
      <c r="AI991" s="7"/>
      <c r="AJ991" s="7"/>
      <c r="AK991" s="7"/>
      <c r="AL991" s="4" t="s">
        <v>978</v>
      </c>
      <c r="AR991" s="6"/>
      <c r="AS991" s="6"/>
      <c r="AT991" s="7"/>
    </row>
    <row r="992" spans="2:47" x14ac:dyDescent="0.25">
      <c r="B992" s="3" t="s">
        <v>267</v>
      </c>
      <c r="C992" s="9" t="s">
        <v>625</v>
      </c>
      <c r="D992" s="39">
        <v>41297</v>
      </c>
      <c r="F992" t="s">
        <v>821</v>
      </c>
      <c r="G992" s="2" t="s">
        <v>196</v>
      </c>
      <c r="H992" s="6">
        <v>33</v>
      </c>
      <c r="I992" s="7">
        <v>2</v>
      </c>
      <c r="J992" s="6">
        <v>43</v>
      </c>
      <c r="K992" s="7">
        <v>0</v>
      </c>
      <c r="L992" s="6">
        <v>10</v>
      </c>
      <c r="M992" s="7">
        <v>-1</v>
      </c>
      <c r="N992" s="6">
        <v>-10</v>
      </c>
      <c r="O992" s="7">
        <v>2</v>
      </c>
      <c r="P992" t="s">
        <v>842</v>
      </c>
      <c r="R992" s="7">
        <v>9</v>
      </c>
      <c r="S992" s="7">
        <v>2</v>
      </c>
      <c r="T992" s="7">
        <v>1</v>
      </c>
      <c r="U992" s="48"/>
      <c r="Y992" s="7"/>
      <c r="Z992" s="6"/>
      <c r="AA992" s="6"/>
      <c r="AB992" s="7"/>
      <c r="AC992" s="6"/>
      <c r="AD992" s="6"/>
      <c r="AE992" s="7"/>
      <c r="AF992" s="6"/>
      <c r="AG992" s="6"/>
      <c r="AH992" s="7"/>
      <c r="AI992" s="7"/>
      <c r="AJ992" s="7"/>
      <c r="AK992" s="7"/>
      <c r="AR992" s="6">
        <v>27</v>
      </c>
      <c r="AS992" s="6">
        <v>57</v>
      </c>
      <c r="AT992" s="7">
        <f>AR992-AS992</f>
        <v>-30</v>
      </c>
      <c r="AU992" s="4" t="s">
        <v>871</v>
      </c>
    </row>
    <row r="993" spans="2:47" x14ac:dyDescent="0.25">
      <c r="B993" s="3" t="s">
        <v>267</v>
      </c>
      <c r="C993" s="9" t="s">
        <v>600</v>
      </c>
      <c r="D993" s="39">
        <v>41297</v>
      </c>
      <c r="E993">
        <v>27</v>
      </c>
      <c r="F993" t="s">
        <v>886</v>
      </c>
      <c r="G993" s="2" t="s">
        <v>915</v>
      </c>
      <c r="H993" s="6">
        <v>33</v>
      </c>
      <c r="J993" s="6">
        <v>39</v>
      </c>
      <c r="L993" s="6">
        <v>11</v>
      </c>
      <c r="N993" s="6">
        <v>-6</v>
      </c>
      <c r="O993" s="7">
        <v>5</v>
      </c>
      <c r="P993" t="s">
        <v>842</v>
      </c>
      <c r="Q993" t="s">
        <v>997</v>
      </c>
      <c r="R993" s="7">
        <v>10</v>
      </c>
      <c r="S993" s="7">
        <v>2</v>
      </c>
      <c r="T993" s="7">
        <v>1</v>
      </c>
      <c r="U993" s="48"/>
      <c r="W993" s="6">
        <v>32</v>
      </c>
      <c r="X993" s="6">
        <v>46</v>
      </c>
      <c r="Y993" s="7">
        <f>W993-X993</f>
        <v>-14</v>
      </c>
      <c r="Z993" s="6"/>
      <c r="AA993" s="6"/>
      <c r="AB993" s="7"/>
      <c r="AC993" s="6"/>
      <c r="AD993" s="6"/>
      <c r="AE993" s="7"/>
      <c r="AF993" s="6"/>
      <c r="AG993" s="6"/>
      <c r="AH993" s="7"/>
      <c r="AI993" s="7"/>
      <c r="AJ993" s="7"/>
      <c r="AK993" s="7"/>
      <c r="AL993" s="4" t="s">
        <v>952</v>
      </c>
      <c r="AR993" s="6"/>
      <c r="AS993" s="6"/>
      <c r="AT993" s="7"/>
    </row>
    <row r="994" spans="2:47" x14ac:dyDescent="0.25">
      <c r="B994" s="3" t="s">
        <v>267</v>
      </c>
      <c r="C994" s="9" t="s">
        <v>432</v>
      </c>
      <c r="D994" s="39">
        <v>41298</v>
      </c>
      <c r="E994">
        <v>27</v>
      </c>
      <c r="F994" t="s">
        <v>821</v>
      </c>
      <c r="G994" s="2" t="s">
        <v>192</v>
      </c>
      <c r="H994" s="6">
        <v>35</v>
      </c>
      <c r="I994" s="7">
        <v>2</v>
      </c>
      <c r="J994" s="6">
        <v>41</v>
      </c>
      <c r="K994" s="7">
        <v>-2</v>
      </c>
      <c r="L994" s="6">
        <v>12</v>
      </c>
      <c r="M994" s="7">
        <v>2</v>
      </c>
      <c r="N994" s="6">
        <v>-6</v>
      </c>
      <c r="O994" s="7">
        <v>4</v>
      </c>
      <c r="P994" t="s">
        <v>842</v>
      </c>
      <c r="R994" s="7">
        <v>7</v>
      </c>
      <c r="S994" s="7">
        <v>1</v>
      </c>
      <c r="T994" s="7">
        <v>0</v>
      </c>
      <c r="U994" s="48"/>
      <c r="W994" s="6">
        <v>40</v>
      </c>
      <c r="X994" s="6">
        <v>55</v>
      </c>
      <c r="Y994" s="7">
        <f>W994-X994</f>
        <v>-15</v>
      </c>
      <c r="Z994" s="6">
        <v>32</v>
      </c>
      <c r="AA994" s="6">
        <v>58</v>
      </c>
      <c r="AB994" s="7">
        <f>Z994-AA994</f>
        <v>-26</v>
      </c>
      <c r="AC994" s="6">
        <v>20</v>
      </c>
      <c r="AD994" s="6">
        <v>71</v>
      </c>
      <c r="AE994" s="7">
        <f>AC994-AD994</f>
        <v>-51</v>
      </c>
      <c r="AF994" s="6"/>
      <c r="AG994" s="6"/>
      <c r="AH994" s="7"/>
      <c r="AI994" s="7"/>
      <c r="AJ994" s="7"/>
      <c r="AK994" s="7"/>
      <c r="AL994" s="4" t="s">
        <v>930</v>
      </c>
      <c r="AR994" s="6">
        <v>29</v>
      </c>
      <c r="AS994" s="6">
        <v>56</v>
      </c>
      <c r="AT994" s="7">
        <f>AR994-AS994</f>
        <v>-27</v>
      </c>
      <c r="AU994" s="4" t="s">
        <v>871</v>
      </c>
    </row>
    <row r="995" spans="2:47" x14ac:dyDescent="0.25">
      <c r="B995" s="3" t="s">
        <v>267</v>
      </c>
      <c r="C995" s="9" t="s">
        <v>432</v>
      </c>
      <c r="D995" s="39">
        <v>41298</v>
      </c>
      <c r="F995" t="s">
        <v>905</v>
      </c>
      <c r="G995" s="2" t="s">
        <v>180</v>
      </c>
      <c r="H995" s="6">
        <v>30</v>
      </c>
      <c r="I995" s="7">
        <v>3</v>
      </c>
      <c r="J995" s="6">
        <v>39</v>
      </c>
      <c r="K995" s="7">
        <v>-3</v>
      </c>
      <c r="L995" s="6">
        <v>10</v>
      </c>
      <c r="M995" s="7">
        <v>0</v>
      </c>
      <c r="N995" s="6">
        <v>-9</v>
      </c>
      <c r="O995" s="7">
        <v>6</v>
      </c>
      <c r="P995" t="s">
        <v>842</v>
      </c>
      <c r="R995" s="7">
        <v>12</v>
      </c>
      <c r="S995" s="7">
        <v>3</v>
      </c>
      <c r="T995" s="7">
        <v>1</v>
      </c>
      <c r="U995" s="48"/>
      <c r="W995" s="6"/>
      <c r="X995" s="6"/>
      <c r="Y995" s="7"/>
      <c r="Z995" s="6"/>
      <c r="AA995" s="6"/>
      <c r="AB995" s="7"/>
      <c r="AC995" s="6"/>
      <c r="AD995" s="6"/>
      <c r="AE995" s="7"/>
      <c r="AF995" s="6"/>
      <c r="AG995" s="6"/>
      <c r="AH995" s="7"/>
      <c r="AI995" s="7"/>
      <c r="AJ995" s="7"/>
      <c r="AK995" s="7"/>
      <c r="AR995" s="6"/>
      <c r="AS995" s="6"/>
      <c r="AT995" s="7"/>
    </row>
    <row r="996" spans="2:47" x14ac:dyDescent="0.25">
      <c r="B996" s="3" t="s">
        <v>267</v>
      </c>
      <c r="C996" s="9" t="s">
        <v>565</v>
      </c>
      <c r="D996" s="39">
        <v>41299</v>
      </c>
      <c r="E996">
        <v>27</v>
      </c>
      <c r="F996" t="s">
        <v>982</v>
      </c>
      <c r="G996" s="2" t="s">
        <v>124</v>
      </c>
      <c r="H996" s="6">
        <v>31</v>
      </c>
      <c r="I996" s="7">
        <v>2</v>
      </c>
      <c r="J996" s="6">
        <v>38</v>
      </c>
      <c r="K996" s="7">
        <v>0</v>
      </c>
      <c r="L996" s="6">
        <v>10</v>
      </c>
      <c r="M996" s="7">
        <v>-1</v>
      </c>
      <c r="N996" s="6">
        <v>-7</v>
      </c>
      <c r="O996" s="7">
        <v>2</v>
      </c>
      <c r="P996" s="3" t="s">
        <v>842</v>
      </c>
      <c r="Q996" t="s">
        <v>983</v>
      </c>
      <c r="R996" s="7">
        <v>14</v>
      </c>
      <c r="S996" s="7">
        <v>2</v>
      </c>
      <c r="T996" s="7">
        <v>1</v>
      </c>
      <c r="U996" s="48"/>
      <c r="Y996" s="7"/>
      <c r="Z996" s="6"/>
      <c r="AA996" s="6"/>
      <c r="AB996" s="7"/>
      <c r="AC996" s="6"/>
      <c r="AD996" s="6"/>
      <c r="AE996" s="7"/>
      <c r="AF996" s="6"/>
      <c r="AG996" s="6"/>
      <c r="AH996" s="7"/>
      <c r="AI996" s="7"/>
      <c r="AJ996" s="7"/>
      <c r="AK996" s="7"/>
      <c r="AR996" s="6"/>
      <c r="AS996" s="6"/>
      <c r="AT996" s="7"/>
    </row>
    <row r="997" spans="2:47" x14ac:dyDescent="0.25">
      <c r="B997" t="s">
        <v>267</v>
      </c>
      <c r="C997" s="9" t="s">
        <v>566</v>
      </c>
      <c r="D997" s="39">
        <v>41299</v>
      </c>
      <c r="E997">
        <v>29</v>
      </c>
      <c r="F997" t="s">
        <v>886</v>
      </c>
      <c r="G997" s="2" t="s">
        <v>96</v>
      </c>
      <c r="H997" s="6">
        <v>32</v>
      </c>
      <c r="I997" s="7">
        <v>1</v>
      </c>
      <c r="J997" s="6">
        <v>39</v>
      </c>
      <c r="K997" s="7">
        <v>-2</v>
      </c>
      <c r="L997" s="6">
        <v>10</v>
      </c>
      <c r="M997" s="7">
        <v>0</v>
      </c>
      <c r="N997" s="6">
        <v>-7</v>
      </c>
      <c r="O997" s="7">
        <v>3</v>
      </c>
      <c r="P997" t="s">
        <v>639</v>
      </c>
      <c r="R997" s="7">
        <v>10</v>
      </c>
      <c r="U997" s="48"/>
      <c r="Y997" s="7"/>
      <c r="Z997" s="6"/>
      <c r="AA997" s="6"/>
      <c r="AB997" s="7"/>
      <c r="AC997" s="6"/>
      <c r="AD997" s="6"/>
      <c r="AE997" s="7"/>
      <c r="AF997" s="6"/>
      <c r="AG997" s="6"/>
      <c r="AH997" s="7"/>
      <c r="AI997" s="7"/>
      <c r="AJ997" s="7"/>
      <c r="AK997" s="7"/>
      <c r="AR997" s="6"/>
      <c r="AS997" s="6"/>
      <c r="AT997" s="7"/>
    </row>
    <row r="998" spans="2:47" x14ac:dyDescent="0.25">
      <c r="B998" s="3" t="s">
        <v>267</v>
      </c>
      <c r="C998" s="9" t="s">
        <v>371</v>
      </c>
      <c r="D998" s="39">
        <v>41299</v>
      </c>
      <c r="E998">
        <v>1</v>
      </c>
      <c r="F998" s="3" t="s">
        <v>976</v>
      </c>
      <c r="G998" s="2"/>
      <c r="H998" s="6">
        <v>33</v>
      </c>
      <c r="I998" s="7">
        <v>4</v>
      </c>
      <c r="J998" s="6">
        <v>38</v>
      </c>
      <c r="K998" s="7">
        <v>-2</v>
      </c>
      <c r="L998" s="6">
        <v>11</v>
      </c>
      <c r="M998" s="7">
        <v>0</v>
      </c>
      <c r="N998" s="6">
        <v>-5</v>
      </c>
      <c r="O998" s="7">
        <v>6</v>
      </c>
      <c r="P998" t="s">
        <v>639</v>
      </c>
      <c r="R998" s="7">
        <v>9</v>
      </c>
      <c r="U998" s="48"/>
      <c r="Y998" s="7"/>
      <c r="Z998" s="6"/>
      <c r="AA998" s="6"/>
      <c r="AB998" s="7"/>
      <c r="AC998" s="6"/>
      <c r="AD998" s="6"/>
      <c r="AE998" s="7"/>
      <c r="AF998" s="6"/>
      <c r="AG998" s="6"/>
      <c r="AH998" s="7"/>
      <c r="AI998" s="7"/>
      <c r="AJ998" s="7"/>
      <c r="AK998" s="7"/>
      <c r="AR998" s="6"/>
      <c r="AS998" s="6"/>
      <c r="AT998" s="7"/>
    </row>
    <row r="999" spans="2:47" x14ac:dyDescent="0.25">
      <c r="B999" s="3" t="s">
        <v>267</v>
      </c>
      <c r="C999" s="9" t="s">
        <v>602</v>
      </c>
      <c r="D999" s="39">
        <v>41301</v>
      </c>
      <c r="F999" t="s">
        <v>821</v>
      </c>
      <c r="G999" s="2" t="s">
        <v>196</v>
      </c>
      <c r="H999" s="6">
        <v>35</v>
      </c>
      <c r="I999" s="7">
        <v>0</v>
      </c>
      <c r="J999" s="6">
        <v>41</v>
      </c>
      <c r="K999" s="7">
        <v>0</v>
      </c>
      <c r="L999" s="6">
        <v>10</v>
      </c>
      <c r="M999" s="7">
        <v>-2</v>
      </c>
      <c r="N999" s="6">
        <v>-6</v>
      </c>
      <c r="O999" s="7">
        <v>0</v>
      </c>
      <c r="P999" s="3" t="s">
        <v>842</v>
      </c>
      <c r="R999" s="7">
        <v>9</v>
      </c>
      <c r="S999" s="7">
        <v>2</v>
      </c>
      <c r="T999" s="7">
        <v>1</v>
      </c>
      <c r="U999" s="48"/>
      <c r="Y999" s="7"/>
      <c r="Z999" s="6"/>
      <c r="AA999" s="6"/>
      <c r="AB999" s="7"/>
      <c r="AC999" s="6"/>
      <c r="AD999" s="6"/>
      <c r="AE999" s="7"/>
      <c r="AF999" s="6"/>
      <c r="AG999" s="6"/>
      <c r="AH999" s="7"/>
      <c r="AI999" s="7"/>
      <c r="AJ999" s="7"/>
      <c r="AK999" s="7"/>
      <c r="AR999" s="6">
        <v>28</v>
      </c>
      <c r="AS999" s="6">
        <v>56</v>
      </c>
      <c r="AT999" s="7">
        <f t="shared" ref="AT999:AT1010" si="55">AR999-AS999</f>
        <v>-28</v>
      </c>
      <c r="AU999" s="4" t="s">
        <v>871</v>
      </c>
    </row>
    <row r="1000" spans="2:47" x14ac:dyDescent="0.25">
      <c r="B1000" t="s">
        <v>267</v>
      </c>
      <c r="C1000" s="9" t="s">
        <v>660</v>
      </c>
      <c r="D1000" s="39">
        <v>41302</v>
      </c>
      <c r="F1000" t="s">
        <v>821</v>
      </c>
      <c r="G1000" s="2" t="s">
        <v>196</v>
      </c>
      <c r="H1000" s="6">
        <v>33</v>
      </c>
      <c r="I1000" s="7">
        <v>-2</v>
      </c>
      <c r="J1000" s="6">
        <v>42</v>
      </c>
      <c r="K1000" s="7">
        <v>1</v>
      </c>
      <c r="L1000" s="6">
        <v>11</v>
      </c>
      <c r="M1000" s="7">
        <v>1</v>
      </c>
      <c r="N1000" s="6">
        <v>-9</v>
      </c>
      <c r="O1000" s="7">
        <v>-3</v>
      </c>
      <c r="P1000" s="3" t="s">
        <v>842</v>
      </c>
      <c r="R1000" s="7">
        <v>8</v>
      </c>
      <c r="S1000" s="7">
        <v>2</v>
      </c>
      <c r="T1000" s="7">
        <v>1</v>
      </c>
      <c r="U1000" s="48"/>
      <c r="Y1000" s="7"/>
      <c r="Z1000" s="6"/>
      <c r="AA1000" s="6"/>
      <c r="AB1000" s="7"/>
      <c r="AC1000" s="6"/>
      <c r="AD1000" s="6"/>
      <c r="AE1000" s="7"/>
      <c r="AF1000" s="6"/>
      <c r="AG1000" s="6"/>
      <c r="AH1000" s="7"/>
      <c r="AI1000" s="7"/>
      <c r="AJ1000" s="7"/>
      <c r="AK1000" s="7"/>
      <c r="AR1000" s="6">
        <v>27</v>
      </c>
      <c r="AS1000" s="6">
        <v>58</v>
      </c>
      <c r="AT1000" s="7">
        <f t="shared" si="55"/>
        <v>-31</v>
      </c>
      <c r="AU1000" s="4" t="s">
        <v>871</v>
      </c>
    </row>
    <row r="1001" spans="2:47" x14ac:dyDescent="0.25">
      <c r="B1001" t="s">
        <v>267</v>
      </c>
      <c r="C1001" s="9" t="s">
        <v>603</v>
      </c>
      <c r="D1001" s="39">
        <v>41303</v>
      </c>
      <c r="F1001" t="s">
        <v>821</v>
      </c>
      <c r="G1001" s="2" t="s">
        <v>196</v>
      </c>
      <c r="H1001" s="6">
        <v>33</v>
      </c>
      <c r="I1001" s="7">
        <v>0</v>
      </c>
      <c r="J1001" s="6">
        <v>42</v>
      </c>
      <c r="K1001" s="7">
        <v>0</v>
      </c>
      <c r="L1001" s="6">
        <v>10</v>
      </c>
      <c r="M1001" s="7">
        <v>-1</v>
      </c>
      <c r="N1001" s="6">
        <v>-9</v>
      </c>
      <c r="O1001" s="7">
        <v>0</v>
      </c>
      <c r="P1001" s="3" t="s">
        <v>842</v>
      </c>
      <c r="R1001" s="7">
        <v>7</v>
      </c>
      <c r="S1001" s="7">
        <v>2</v>
      </c>
      <c r="T1001" s="7">
        <v>1</v>
      </c>
      <c r="U1001" s="48"/>
      <c r="Y1001" s="7"/>
      <c r="Z1001" s="6"/>
      <c r="AA1001" s="6"/>
      <c r="AB1001" s="7"/>
      <c r="AC1001" s="6"/>
      <c r="AD1001" s="6"/>
      <c r="AE1001" s="7"/>
      <c r="AF1001" s="6"/>
      <c r="AG1001" s="6"/>
      <c r="AH1001" s="7"/>
      <c r="AI1001" s="7"/>
      <c r="AJ1001" s="7"/>
      <c r="AK1001" s="7"/>
      <c r="AM1001" s="9" t="s">
        <v>993</v>
      </c>
      <c r="AN1001" s="9" t="s">
        <v>565</v>
      </c>
      <c r="AO1001" s="9" t="s">
        <v>636</v>
      </c>
      <c r="AR1001" s="6">
        <v>25</v>
      </c>
      <c r="AS1001" s="6">
        <v>59</v>
      </c>
      <c r="AT1001" s="7">
        <f t="shared" si="55"/>
        <v>-34</v>
      </c>
      <c r="AU1001" s="4" t="s">
        <v>871</v>
      </c>
    </row>
    <row r="1002" spans="2:47" x14ac:dyDescent="0.25">
      <c r="B1002" t="s">
        <v>267</v>
      </c>
      <c r="C1002" s="9" t="s">
        <v>587</v>
      </c>
      <c r="D1002" s="39">
        <v>41304</v>
      </c>
      <c r="F1002" t="s">
        <v>821</v>
      </c>
      <c r="G1002" s="2" t="s">
        <v>196</v>
      </c>
      <c r="H1002" s="6">
        <v>32</v>
      </c>
      <c r="I1002" s="7">
        <v>-1</v>
      </c>
      <c r="J1002" s="6">
        <v>44</v>
      </c>
      <c r="K1002" s="7">
        <v>2</v>
      </c>
      <c r="L1002" s="6">
        <v>10</v>
      </c>
      <c r="M1002" s="7">
        <v>0</v>
      </c>
      <c r="N1002" s="6">
        <v>-12</v>
      </c>
      <c r="O1002" s="7">
        <v>-3</v>
      </c>
      <c r="P1002" s="3" t="s">
        <v>842</v>
      </c>
      <c r="R1002" s="7">
        <v>8</v>
      </c>
      <c r="S1002" s="7">
        <v>2</v>
      </c>
      <c r="T1002" s="7">
        <v>0</v>
      </c>
      <c r="Y1002" s="7"/>
      <c r="Z1002" s="6"/>
      <c r="AA1002" s="6"/>
      <c r="AB1002" s="7"/>
      <c r="AC1002" s="6"/>
      <c r="AD1002" s="6"/>
      <c r="AE1002" s="7"/>
      <c r="AF1002" s="6"/>
      <c r="AG1002" s="6"/>
      <c r="AH1002" s="7"/>
      <c r="AI1002" s="7"/>
      <c r="AJ1002" s="7"/>
      <c r="AK1002" s="7"/>
      <c r="AR1002" s="6">
        <v>27</v>
      </c>
      <c r="AS1002" s="6">
        <v>58</v>
      </c>
      <c r="AT1002" s="7">
        <f t="shared" si="55"/>
        <v>-31</v>
      </c>
      <c r="AU1002" s="4" t="s">
        <v>871</v>
      </c>
    </row>
    <row r="1003" spans="2:47" x14ac:dyDescent="0.25">
      <c r="B1003" t="s">
        <v>267</v>
      </c>
      <c r="C1003" s="9" t="s">
        <v>643</v>
      </c>
      <c r="D1003" s="39">
        <v>41305</v>
      </c>
      <c r="E1003">
        <v>3</v>
      </c>
      <c r="F1003" t="s">
        <v>821</v>
      </c>
      <c r="G1003" s="2" t="s">
        <v>192</v>
      </c>
      <c r="H1003" s="6">
        <v>34</v>
      </c>
      <c r="I1003" s="7">
        <v>2</v>
      </c>
      <c r="J1003" s="6">
        <v>41</v>
      </c>
      <c r="K1003" s="7">
        <v>-3</v>
      </c>
      <c r="L1003" s="6">
        <v>12</v>
      </c>
      <c r="M1003" s="7">
        <v>2</v>
      </c>
      <c r="N1003" s="6">
        <v>-7</v>
      </c>
      <c r="O1003" s="7">
        <v>5</v>
      </c>
      <c r="P1003" s="3" t="s">
        <v>842</v>
      </c>
      <c r="R1003" s="7">
        <v>8</v>
      </c>
      <c r="S1003" s="7">
        <v>1</v>
      </c>
      <c r="T1003" s="7">
        <v>1</v>
      </c>
      <c r="W1003" s="6">
        <v>40</v>
      </c>
      <c r="X1003" s="6">
        <v>55</v>
      </c>
      <c r="Y1003" s="7">
        <f>W1003-X1003</f>
        <v>-15</v>
      </c>
      <c r="Z1003" s="6">
        <v>31</v>
      </c>
      <c r="AA1003" s="6">
        <v>56</v>
      </c>
      <c r="AB1003" s="7">
        <f>Z1003-AA1003</f>
        <v>-25</v>
      </c>
      <c r="AC1003" s="6">
        <v>20</v>
      </c>
      <c r="AD1003" s="6">
        <v>71</v>
      </c>
      <c r="AE1003" s="7">
        <f>AC1003-AD1003</f>
        <v>-51</v>
      </c>
      <c r="AF1003" s="6"/>
      <c r="AG1003" s="6"/>
      <c r="AH1003" s="7"/>
      <c r="AI1003" s="7"/>
      <c r="AJ1003" s="7"/>
      <c r="AK1003" s="7"/>
      <c r="AL1003" s="4" t="s">
        <v>930</v>
      </c>
      <c r="AR1003" s="6">
        <v>29</v>
      </c>
      <c r="AS1003" s="6">
        <v>57</v>
      </c>
      <c r="AT1003" s="7">
        <f>AR1003-AS1003</f>
        <v>-28</v>
      </c>
      <c r="AU1003" s="4" t="s">
        <v>871</v>
      </c>
    </row>
    <row r="1004" spans="2:47" x14ac:dyDescent="0.25">
      <c r="B1004" t="s">
        <v>267</v>
      </c>
      <c r="C1004" s="9" t="s">
        <v>501</v>
      </c>
      <c r="D1004" s="39">
        <v>41305</v>
      </c>
      <c r="E1004">
        <v>4</v>
      </c>
      <c r="F1004" t="s">
        <v>963</v>
      </c>
      <c r="G1004" s="2"/>
      <c r="H1004" s="6">
        <v>28</v>
      </c>
      <c r="I1004" s="7">
        <v>-3</v>
      </c>
      <c r="J1004" s="6">
        <v>41</v>
      </c>
      <c r="K1004" s="7">
        <v>0</v>
      </c>
      <c r="L1004" s="6">
        <v>10</v>
      </c>
      <c r="M1004" s="7">
        <v>2</v>
      </c>
      <c r="N1004" s="6">
        <v>-13</v>
      </c>
      <c r="O1004" s="7">
        <v>-3</v>
      </c>
      <c r="P1004" t="s">
        <v>842</v>
      </c>
      <c r="R1004" s="7">
        <v>11</v>
      </c>
      <c r="S1004" s="7">
        <v>3</v>
      </c>
      <c r="T1004" s="7">
        <v>1</v>
      </c>
      <c r="W1004" s="6"/>
      <c r="X1004" s="6"/>
      <c r="Y1004" s="7"/>
      <c r="Z1004" s="6"/>
      <c r="AA1004" s="6"/>
      <c r="AB1004" s="7"/>
      <c r="AC1004" s="6"/>
      <c r="AD1004" s="6"/>
      <c r="AE1004" s="7"/>
      <c r="AF1004" s="6"/>
      <c r="AG1004" s="6"/>
      <c r="AH1004" s="7"/>
      <c r="AI1004" s="7"/>
      <c r="AJ1004" s="7"/>
      <c r="AK1004" s="7"/>
      <c r="AR1004" s="6"/>
      <c r="AS1004" s="6"/>
      <c r="AT1004" s="7"/>
    </row>
    <row r="1005" spans="2:47" x14ac:dyDescent="0.25">
      <c r="B1005" t="s">
        <v>268</v>
      </c>
      <c r="C1005" s="9" t="s">
        <v>589</v>
      </c>
      <c r="D1005" s="39">
        <v>41308</v>
      </c>
      <c r="F1005" t="s">
        <v>821</v>
      </c>
      <c r="G1005" s="2" t="s">
        <v>196</v>
      </c>
      <c r="H1005" s="6">
        <v>30</v>
      </c>
      <c r="I1005" s="7">
        <v>-4</v>
      </c>
      <c r="J1005" s="6">
        <v>45</v>
      </c>
      <c r="K1005" s="7">
        <v>4</v>
      </c>
      <c r="L1005" s="6">
        <v>11</v>
      </c>
      <c r="M1005" s="7">
        <v>-1</v>
      </c>
      <c r="N1005" s="6">
        <v>-15</v>
      </c>
      <c r="O1005" s="7">
        <v>-8</v>
      </c>
      <c r="P1005" s="3" t="s">
        <v>842</v>
      </c>
      <c r="R1005" s="7">
        <v>9</v>
      </c>
      <c r="S1005" s="7">
        <v>2</v>
      </c>
      <c r="T1005" s="7">
        <v>0</v>
      </c>
      <c r="W1005" s="6"/>
      <c r="X1005" s="6"/>
      <c r="Y1005" s="7"/>
      <c r="Z1005" s="6"/>
      <c r="AA1005" s="6"/>
      <c r="AB1005" s="7"/>
      <c r="AC1005" s="6"/>
      <c r="AD1005" s="6"/>
      <c r="AE1005" s="7"/>
      <c r="AF1005" s="6"/>
      <c r="AG1005" s="6"/>
      <c r="AH1005" s="7"/>
      <c r="AI1005" s="7"/>
      <c r="AJ1005" s="7"/>
      <c r="AK1005" s="7"/>
      <c r="AR1005" s="6">
        <v>24</v>
      </c>
      <c r="AS1005" s="6">
        <v>62</v>
      </c>
      <c r="AT1005" s="7">
        <f t="shared" si="55"/>
        <v>-38</v>
      </c>
      <c r="AU1005" s="4" t="s">
        <v>871</v>
      </c>
    </row>
    <row r="1006" spans="2:47" x14ac:dyDescent="0.25">
      <c r="B1006" t="s">
        <v>268</v>
      </c>
      <c r="C1006" s="9" t="s">
        <v>694</v>
      </c>
      <c r="D1006" s="39">
        <v>41309</v>
      </c>
      <c r="F1006" t="s">
        <v>821</v>
      </c>
      <c r="G1006" s="2" t="s">
        <v>196</v>
      </c>
      <c r="H1006" s="6">
        <v>32</v>
      </c>
      <c r="I1006" s="7">
        <v>2</v>
      </c>
      <c r="J1006" s="6">
        <v>42</v>
      </c>
      <c r="K1006" s="7">
        <v>-3</v>
      </c>
      <c r="L1006" s="6">
        <v>11</v>
      </c>
      <c r="M1006" s="7">
        <v>0</v>
      </c>
      <c r="N1006" s="6">
        <v>-10</v>
      </c>
      <c r="O1006" s="7">
        <v>5</v>
      </c>
      <c r="P1006" s="3" t="s">
        <v>842</v>
      </c>
      <c r="R1006" s="7">
        <v>8</v>
      </c>
      <c r="S1006" s="7">
        <v>2</v>
      </c>
      <c r="T1006" s="7">
        <v>1</v>
      </c>
      <c r="W1006" s="6"/>
      <c r="X1006" s="6"/>
      <c r="Y1006" s="7"/>
      <c r="Z1006" s="6"/>
      <c r="AA1006" s="6"/>
      <c r="AB1006" s="7"/>
      <c r="AC1006" s="6"/>
      <c r="AD1006" s="6"/>
      <c r="AE1006" s="7"/>
      <c r="AF1006" s="6"/>
      <c r="AG1006" s="6"/>
      <c r="AH1006" s="7"/>
      <c r="AI1006" s="7"/>
      <c r="AJ1006" s="7"/>
      <c r="AK1006" s="7"/>
      <c r="AR1006" s="6">
        <v>25</v>
      </c>
      <c r="AS1006" s="6">
        <v>60</v>
      </c>
      <c r="AT1006" s="7">
        <f t="shared" si="55"/>
        <v>-35</v>
      </c>
      <c r="AU1006" s="4" t="s">
        <v>871</v>
      </c>
    </row>
    <row r="1007" spans="2:47" x14ac:dyDescent="0.25">
      <c r="B1007" t="s">
        <v>268</v>
      </c>
      <c r="C1007" s="9" t="s">
        <v>572</v>
      </c>
      <c r="D1007" s="39">
        <v>41310</v>
      </c>
      <c r="F1007" t="s">
        <v>821</v>
      </c>
      <c r="G1007" s="2" t="s">
        <v>196</v>
      </c>
      <c r="H1007" s="6">
        <v>31</v>
      </c>
      <c r="I1007" s="7">
        <v>-1</v>
      </c>
      <c r="J1007" s="6">
        <v>42</v>
      </c>
      <c r="K1007" s="7">
        <v>0</v>
      </c>
      <c r="L1007" s="6">
        <v>12</v>
      </c>
      <c r="M1007" s="7">
        <v>1</v>
      </c>
      <c r="N1007" s="6">
        <v>-11</v>
      </c>
      <c r="O1007" s="7">
        <v>-1</v>
      </c>
      <c r="P1007" s="3" t="s">
        <v>842</v>
      </c>
      <c r="R1007" s="7">
        <v>9</v>
      </c>
      <c r="S1007" s="7">
        <v>1</v>
      </c>
      <c r="T1007" s="7">
        <v>0</v>
      </c>
      <c r="W1007" s="6"/>
      <c r="X1007" s="6"/>
      <c r="Y1007" s="7"/>
      <c r="Z1007" s="6"/>
      <c r="AA1007" s="6"/>
      <c r="AB1007" s="7"/>
      <c r="AC1007" s="6"/>
      <c r="AD1007" s="6"/>
      <c r="AE1007" s="7"/>
      <c r="AF1007" s="6"/>
      <c r="AG1007" s="6"/>
      <c r="AH1007" s="7"/>
      <c r="AI1007" s="7"/>
      <c r="AJ1007" s="7"/>
      <c r="AK1007" s="7"/>
      <c r="AR1007" s="6">
        <v>25</v>
      </c>
      <c r="AS1007" s="6">
        <v>59</v>
      </c>
      <c r="AT1007" s="7">
        <f t="shared" si="55"/>
        <v>-34</v>
      </c>
      <c r="AU1007" s="4" t="s">
        <v>871</v>
      </c>
    </row>
    <row r="1008" spans="2:47" x14ac:dyDescent="0.25">
      <c r="B1008" t="s">
        <v>268</v>
      </c>
      <c r="C1008" s="9" t="s">
        <v>657</v>
      </c>
      <c r="D1008" s="39">
        <v>41310</v>
      </c>
      <c r="E1008">
        <v>10</v>
      </c>
      <c r="F1008" t="s">
        <v>903</v>
      </c>
      <c r="G1008" s="2" t="s">
        <v>138</v>
      </c>
      <c r="H1008" s="6">
        <v>29</v>
      </c>
      <c r="I1008" s="7">
        <v>1</v>
      </c>
      <c r="J1008" s="6">
        <v>39</v>
      </c>
      <c r="K1008" s="7">
        <v>-2</v>
      </c>
      <c r="L1008" s="6">
        <v>8</v>
      </c>
      <c r="M1008" s="7">
        <v>0</v>
      </c>
      <c r="N1008" s="6">
        <v>-10</v>
      </c>
      <c r="O1008" s="7">
        <v>3</v>
      </c>
      <c r="P1008" t="s">
        <v>842</v>
      </c>
      <c r="R1008" s="7">
        <v>14</v>
      </c>
      <c r="S1008" s="7">
        <v>4</v>
      </c>
      <c r="T1008" s="7">
        <v>2</v>
      </c>
      <c r="W1008" s="6">
        <v>31</v>
      </c>
      <c r="X1008" s="6">
        <v>52</v>
      </c>
      <c r="Y1008" s="7">
        <f>W1008-X1008</f>
        <v>-21</v>
      </c>
      <c r="Z1008" s="6">
        <v>24</v>
      </c>
      <c r="AA1008" s="6">
        <v>43</v>
      </c>
      <c r="AB1008" s="7">
        <f>Z1008-AA1008</f>
        <v>-19</v>
      </c>
      <c r="AC1008" s="6">
        <v>14</v>
      </c>
      <c r="AD1008" s="6">
        <v>63</v>
      </c>
      <c r="AE1008" s="7">
        <f>AC1008-AD1008</f>
        <v>-49</v>
      </c>
      <c r="AF1008" s="6"/>
      <c r="AG1008" s="6"/>
      <c r="AH1008" s="7"/>
      <c r="AI1008" s="7"/>
      <c r="AJ1008" s="7"/>
      <c r="AK1008" s="7"/>
      <c r="AL1008" s="4" t="s">
        <v>978</v>
      </c>
      <c r="AR1008" s="6"/>
      <c r="AS1008" s="6"/>
      <c r="AT1008" s="7"/>
    </row>
    <row r="1009" spans="2:47" x14ac:dyDescent="0.25">
      <c r="B1009" t="s">
        <v>268</v>
      </c>
      <c r="C1009" s="9" t="s">
        <v>593</v>
      </c>
      <c r="D1009" s="39">
        <v>41311</v>
      </c>
      <c r="F1009" t="s">
        <v>821</v>
      </c>
      <c r="G1009" s="2" t="s">
        <v>196</v>
      </c>
      <c r="H1009" s="6">
        <v>33</v>
      </c>
      <c r="I1009" s="7">
        <v>2</v>
      </c>
      <c r="J1009" s="6">
        <v>41</v>
      </c>
      <c r="K1009" s="7">
        <v>-1</v>
      </c>
      <c r="L1009" s="6">
        <v>11</v>
      </c>
      <c r="M1009" s="7">
        <v>-1</v>
      </c>
      <c r="N1009" s="6">
        <v>-8</v>
      </c>
      <c r="O1009" s="7">
        <v>3</v>
      </c>
      <c r="P1009" s="3" t="s">
        <v>842</v>
      </c>
      <c r="R1009" s="7">
        <v>9</v>
      </c>
      <c r="S1009" s="7">
        <v>2</v>
      </c>
      <c r="T1009" s="7">
        <v>0</v>
      </c>
      <c r="W1009" s="6"/>
      <c r="X1009" s="6"/>
      <c r="Y1009" s="7"/>
      <c r="Z1009" s="6"/>
      <c r="AA1009" s="6"/>
      <c r="AB1009" s="7"/>
      <c r="AC1009" s="6"/>
      <c r="AD1009" s="6"/>
      <c r="AE1009" s="7"/>
      <c r="AF1009" s="6"/>
      <c r="AG1009" s="6"/>
      <c r="AH1009" s="7"/>
      <c r="AI1009" s="7"/>
      <c r="AJ1009" s="7"/>
      <c r="AK1009" s="7"/>
      <c r="AR1009" s="6">
        <v>25</v>
      </c>
      <c r="AS1009" s="6">
        <v>60</v>
      </c>
      <c r="AT1009" s="7">
        <f t="shared" si="55"/>
        <v>-35</v>
      </c>
      <c r="AU1009" s="4" t="s">
        <v>871</v>
      </c>
    </row>
    <row r="1010" spans="2:47" x14ac:dyDescent="0.25">
      <c r="B1010" t="s">
        <v>268</v>
      </c>
      <c r="C1010" s="9" t="s">
        <v>647</v>
      </c>
      <c r="D1010" s="39">
        <v>41312</v>
      </c>
      <c r="E1010">
        <v>10</v>
      </c>
      <c r="F1010" t="s">
        <v>821</v>
      </c>
      <c r="G1010" s="2" t="s">
        <v>192</v>
      </c>
      <c r="H1010" s="6">
        <v>32</v>
      </c>
      <c r="I1010" s="7">
        <v>-1</v>
      </c>
      <c r="J1010" s="6">
        <v>41</v>
      </c>
      <c r="K1010" s="7">
        <v>0</v>
      </c>
      <c r="L1010" s="6">
        <v>11</v>
      </c>
      <c r="M1010" s="7">
        <v>0</v>
      </c>
      <c r="N1010" s="6">
        <v>-9</v>
      </c>
      <c r="O1010" s="7">
        <v>-1</v>
      </c>
      <c r="P1010" s="3" t="s">
        <v>842</v>
      </c>
      <c r="R1010" s="7">
        <v>9</v>
      </c>
      <c r="S1010" s="7">
        <v>2</v>
      </c>
      <c r="T1010" s="7">
        <v>0</v>
      </c>
      <c r="W1010" s="6">
        <v>40</v>
      </c>
      <c r="X1010" s="6">
        <v>55</v>
      </c>
      <c r="Y1010" s="7">
        <f>W1010-X1010</f>
        <v>-15</v>
      </c>
      <c r="Z1010" s="6">
        <v>33</v>
      </c>
      <c r="AA1010" s="6">
        <v>53</v>
      </c>
      <c r="AB1010" s="7">
        <f>Z1010-AA1010</f>
        <v>-20</v>
      </c>
      <c r="AC1010" s="6">
        <v>20</v>
      </c>
      <c r="AD1010" s="6">
        <v>72</v>
      </c>
      <c r="AE1010" s="7">
        <f>AC1010-AD1010</f>
        <v>-52</v>
      </c>
      <c r="AF1010" s="6"/>
      <c r="AG1010" s="6"/>
      <c r="AH1010" s="7"/>
      <c r="AI1010" s="7"/>
      <c r="AJ1010" s="7"/>
      <c r="AK1010" s="7"/>
      <c r="AL1010" s="4" t="s">
        <v>930</v>
      </c>
      <c r="AR1010" s="6">
        <v>27</v>
      </c>
      <c r="AS1010" s="6">
        <v>59</v>
      </c>
      <c r="AT1010" s="7">
        <f t="shared" si="55"/>
        <v>-32</v>
      </c>
      <c r="AU1010" s="4" t="s">
        <v>871</v>
      </c>
    </row>
    <row r="1011" spans="2:47" x14ac:dyDescent="0.25">
      <c r="B1011" t="s">
        <v>268</v>
      </c>
      <c r="C1011" s="9" t="s">
        <v>477</v>
      </c>
      <c r="D1011" s="39">
        <v>41312</v>
      </c>
      <c r="E1011">
        <v>11</v>
      </c>
      <c r="F1011" t="s">
        <v>963</v>
      </c>
      <c r="G1011" s="2"/>
      <c r="H1011" s="6">
        <v>31</v>
      </c>
      <c r="I1011" s="7">
        <v>3</v>
      </c>
      <c r="J1011" s="6">
        <v>41</v>
      </c>
      <c r="K1011" s="7">
        <v>0</v>
      </c>
      <c r="L1011" s="6">
        <v>10</v>
      </c>
      <c r="M1011" s="7">
        <v>0</v>
      </c>
      <c r="N1011" s="6">
        <v>-10</v>
      </c>
      <c r="O1011" s="7">
        <v>3</v>
      </c>
      <c r="P1011" t="s">
        <v>842</v>
      </c>
      <c r="R1011" s="7">
        <v>10</v>
      </c>
      <c r="S1011" s="7">
        <v>3</v>
      </c>
      <c r="T1011" s="7">
        <v>1</v>
      </c>
      <c r="Y1011" s="7"/>
      <c r="Z1011" s="6"/>
      <c r="AA1011" s="6"/>
      <c r="AB1011" s="7"/>
      <c r="AC1011" s="6"/>
      <c r="AD1011" s="6"/>
      <c r="AE1011" s="7"/>
      <c r="AF1011" s="6"/>
      <c r="AG1011" s="6"/>
      <c r="AH1011" s="7"/>
      <c r="AI1011" s="7"/>
      <c r="AJ1011" s="7"/>
      <c r="AK1011" s="7"/>
      <c r="AR1011" s="6"/>
      <c r="AS1011" s="6"/>
      <c r="AT1011" s="7"/>
    </row>
    <row r="1012" spans="2:47" x14ac:dyDescent="0.25">
      <c r="B1012" t="s">
        <v>268</v>
      </c>
      <c r="C1012" s="9" t="s">
        <v>317</v>
      </c>
      <c r="D1012" s="39">
        <v>41313</v>
      </c>
      <c r="E1012">
        <v>11</v>
      </c>
      <c r="F1012" t="s">
        <v>678</v>
      </c>
      <c r="G1012" s="2" t="s">
        <v>82</v>
      </c>
      <c r="H1012" s="6">
        <v>29</v>
      </c>
      <c r="I1012" s="7">
        <v>-4</v>
      </c>
      <c r="J1012" s="6">
        <v>41</v>
      </c>
      <c r="K1012" s="7">
        <v>3</v>
      </c>
      <c r="L1012" s="6">
        <v>13</v>
      </c>
      <c r="M1012" s="7">
        <v>-2</v>
      </c>
      <c r="N1012" s="6">
        <v>-12</v>
      </c>
      <c r="O1012" s="7">
        <v>-7</v>
      </c>
      <c r="P1012" t="s">
        <v>639</v>
      </c>
      <c r="R1012" s="7">
        <v>9</v>
      </c>
      <c r="S1012" s="7">
        <v>2</v>
      </c>
      <c r="T1012" s="7">
        <v>2</v>
      </c>
      <c r="Y1012" s="7"/>
      <c r="Z1012" s="6"/>
      <c r="AA1012" s="6"/>
      <c r="AB1012" s="7"/>
      <c r="AC1012" s="6"/>
      <c r="AD1012" s="6"/>
      <c r="AE1012" s="7"/>
      <c r="AF1012" s="6"/>
      <c r="AG1012" s="6"/>
      <c r="AH1012" s="7"/>
      <c r="AI1012" s="7"/>
      <c r="AJ1012" s="7"/>
      <c r="AK1012" s="7"/>
      <c r="AR1012" s="6"/>
      <c r="AS1012" s="6"/>
      <c r="AT1012" s="7"/>
    </row>
    <row r="1013" spans="2:47" x14ac:dyDescent="0.25">
      <c r="B1013" t="s">
        <v>268</v>
      </c>
      <c r="C1013" s="9" t="s">
        <v>623</v>
      </c>
      <c r="D1013" s="39">
        <v>41314</v>
      </c>
      <c r="E1013">
        <v>14</v>
      </c>
      <c r="F1013" t="s">
        <v>577</v>
      </c>
      <c r="G1013" s="2"/>
      <c r="H1013" s="6">
        <v>30</v>
      </c>
      <c r="I1013" s="7">
        <v>0</v>
      </c>
      <c r="J1013" s="6">
        <v>42</v>
      </c>
      <c r="K1013" s="7">
        <v>-1</v>
      </c>
      <c r="L1013" s="6">
        <v>7</v>
      </c>
      <c r="M1013" s="7">
        <v>-1</v>
      </c>
      <c r="N1013" s="6">
        <v>-12</v>
      </c>
      <c r="O1013" s="7">
        <v>1</v>
      </c>
      <c r="P1013" t="s">
        <v>639</v>
      </c>
      <c r="Q1013" t="s">
        <v>840</v>
      </c>
      <c r="R1013" s="7">
        <v>9</v>
      </c>
      <c r="S1013" s="7">
        <v>4</v>
      </c>
      <c r="T1013" s="7">
        <v>1</v>
      </c>
      <c r="W1013" s="6">
        <v>34</v>
      </c>
      <c r="X1013" s="6">
        <v>58</v>
      </c>
      <c r="Y1013" s="7">
        <f>W1013-X1013</f>
        <v>-24</v>
      </c>
      <c r="Z1013" s="6">
        <v>34</v>
      </c>
      <c r="AA1013" s="6">
        <v>45</v>
      </c>
      <c r="AB1013" s="7">
        <f>Z1013-AA1013</f>
        <v>-11</v>
      </c>
      <c r="AC1013" s="6">
        <v>24</v>
      </c>
      <c r="AD1013" s="6">
        <v>64</v>
      </c>
      <c r="AE1013" s="7">
        <f>AC1013-AD1013</f>
        <v>-40</v>
      </c>
      <c r="AF1013" s="6"/>
      <c r="AG1013" s="6"/>
      <c r="AH1013" s="7"/>
      <c r="AI1013" s="7"/>
      <c r="AJ1013" s="7"/>
      <c r="AK1013" s="7"/>
      <c r="AL1013" s="4" t="s">
        <v>936</v>
      </c>
      <c r="AR1013" s="6">
        <v>25</v>
      </c>
      <c r="AS1013" s="6">
        <v>66</v>
      </c>
      <c r="AT1013" s="7">
        <f t="shared" ref="AT1013:AT1019" si="56">AR1013-AS1013</f>
        <v>-41</v>
      </c>
      <c r="AU1013" s="4" t="s">
        <v>937</v>
      </c>
    </row>
    <row r="1014" spans="2:47" x14ac:dyDescent="0.25">
      <c r="B1014" t="s">
        <v>268</v>
      </c>
      <c r="C1014" s="9" t="s">
        <v>337</v>
      </c>
      <c r="D1014" s="39">
        <v>41315</v>
      </c>
      <c r="F1014" t="s">
        <v>821</v>
      </c>
      <c r="G1014" s="2" t="s">
        <v>196</v>
      </c>
      <c r="H1014" s="6">
        <v>31</v>
      </c>
      <c r="I1014" s="7">
        <v>-1</v>
      </c>
      <c r="J1014" s="6">
        <v>42</v>
      </c>
      <c r="K1014" s="7">
        <v>1</v>
      </c>
      <c r="L1014" s="6">
        <v>11</v>
      </c>
      <c r="M1014" s="7">
        <v>0</v>
      </c>
      <c r="N1014" s="6">
        <v>-11</v>
      </c>
      <c r="O1014" s="7">
        <v>-2</v>
      </c>
      <c r="P1014" t="s">
        <v>842</v>
      </c>
      <c r="R1014" s="7">
        <v>9</v>
      </c>
      <c r="S1014" s="7">
        <v>2</v>
      </c>
      <c r="T1014" s="7">
        <v>1</v>
      </c>
      <c r="W1014" s="6"/>
      <c r="X1014" s="6"/>
      <c r="Y1014" s="7"/>
      <c r="Z1014" s="6"/>
      <c r="AA1014" s="6"/>
      <c r="AB1014" s="7"/>
      <c r="AC1014" s="6"/>
      <c r="AD1014" s="6"/>
      <c r="AE1014" s="7"/>
      <c r="AF1014" s="6"/>
      <c r="AG1014" s="6"/>
      <c r="AH1014" s="7"/>
      <c r="AI1014" s="7"/>
      <c r="AJ1014" s="7"/>
      <c r="AK1014" s="7"/>
      <c r="AR1014" s="6">
        <v>24</v>
      </c>
      <c r="AS1014" s="6">
        <v>60</v>
      </c>
      <c r="AT1014" s="7">
        <f t="shared" si="56"/>
        <v>-36</v>
      </c>
      <c r="AU1014" s="4" t="s">
        <v>871</v>
      </c>
    </row>
    <row r="1015" spans="2:47" x14ac:dyDescent="0.25">
      <c r="B1015" t="s">
        <v>268</v>
      </c>
      <c r="C1015" s="9" t="s">
        <v>562</v>
      </c>
      <c r="D1015" s="39">
        <v>41316</v>
      </c>
      <c r="F1015" t="s">
        <v>821</v>
      </c>
      <c r="G1015" s="2" t="s">
        <v>196</v>
      </c>
      <c r="H1015" s="6">
        <v>32</v>
      </c>
      <c r="I1015" s="7">
        <v>1</v>
      </c>
      <c r="J1015" s="6">
        <v>43</v>
      </c>
      <c r="K1015" s="7">
        <v>1</v>
      </c>
      <c r="L1015" s="6">
        <v>10</v>
      </c>
      <c r="M1015" s="7">
        <v>-1</v>
      </c>
      <c r="N1015" s="6">
        <v>-11</v>
      </c>
      <c r="O1015" s="7">
        <v>0</v>
      </c>
      <c r="P1015" t="s">
        <v>842</v>
      </c>
      <c r="R1015" s="7">
        <v>9</v>
      </c>
      <c r="S1015" s="7">
        <v>2</v>
      </c>
      <c r="T1015" s="7">
        <v>1</v>
      </c>
      <c r="W1015" s="6"/>
      <c r="X1015" s="6"/>
      <c r="Y1015" s="7"/>
      <c r="Z1015" s="6"/>
      <c r="AA1015" s="6"/>
      <c r="AB1015" s="7"/>
      <c r="AC1015" s="6"/>
      <c r="AD1015" s="6"/>
      <c r="AE1015" s="7"/>
      <c r="AF1015" s="6"/>
      <c r="AG1015" s="6"/>
      <c r="AH1015" s="7"/>
      <c r="AI1015" s="7"/>
      <c r="AJ1015" s="7"/>
      <c r="AK1015" s="7"/>
      <c r="AR1015" s="6">
        <v>26</v>
      </c>
      <c r="AS1015" s="6">
        <v>59</v>
      </c>
      <c r="AT1015" s="7">
        <f t="shared" si="56"/>
        <v>-33</v>
      </c>
      <c r="AU1015" s="4" t="s">
        <v>871</v>
      </c>
    </row>
    <row r="1016" spans="2:47" x14ac:dyDescent="0.25">
      <c r="B1016" t="s">
        <v>268</v>
      </c>
      <c r="C1016" s="9" t="s">
        <v>340</v>
      </c>
      <c r="D1016" s="39">
        <v>41317</v>
      </c>
      <c r="F1016" t="s">
        <v>821</v>
      </c>
      <c r="G1016" s="2" t="s">
        <v>196</v>
      </c>
      <c r="H1016" s="6">
        <v>32</v>
      </c>
      <c r="I1016" s="7">
        <v>0</v>
      </c>
      <c r="J1016" s="6">
        <v>42</v>
      </c>
      <c r="K1016" s="7">
        <v>-1</v>
      </c>
      <c r="L1016" s="6">
        <v>9</v>
      </c>
      <c r="M1016" s="7">
        <v>-1</v>
      </c>
      <c r="N1016" s="6">
        <v>-10</v>
      </c>
      <c r="O1016" s="7">
        <v>1</v>
      </c>
      <c r="P1016" t="s">
        <v>842</v>
      </c>
      <c r="R1016" s="7">
        <v>9</v>
      </c>
      <c r="S1016" s="7">
        <v>3</v>
      </c>
      <c r="T1016" s="7">
        <v>1</v>
      </c>
      <c r="W1016" s="6"/>
      <c r="X1016" s="6"/>
      <c r="Y1016" s="7"/>
      <c r="Z1016" s="6"/>
      <c r="AA1016" s="6"/>
      <c r="AB1016" s="7"/>
      <c r="AC1016" s="6"/>
      <c r="AD1016" s="6"/>
      <c r="AE1016" s="7"/>
      <c r="AF1016" s="6"/>
      <c r="AG1016" s="6"/>
      <c r="AH1016" s="7"/>
      <c r="AI1016" s="7"/>
      <c r="AJ1016" s="7"/>
      <c r="AK1016" s="7"/>
      <c r="AM1016" s="9" t="s">
        <v>972</v>
      </c>
      <c r="AN1016" s="9" t="s">
        <v>698</v>
      </c>
      <c r="AO1016" s="9" t="s">
        <v>316</v>
      </c>
      <c r="AR1016" s="6">
        <v>25</v>
      </c>
      <c r="AS1016" s="6">
        <v>59</v>
      </c>
      <c r="AT1016" s="7">
        <f t="shared" si="56"/>
        <v>-34</v>
      </c>
      <c r="AU1016" s="4" t="s">
        <v>871</v>
      </c>
    </row>
    <row r="1017" spans="2:47" x14ac:dyDescent="0.25">
      <c r="B1017" t="s">
        <v>268</v>
      </c>
      <c r="C1017" s="9" t="s">
        <v>594</v>
      </c>
      <c r="D1017" s="39">
        <v>41318</v>
      </c>
      <c r="F1017" t="s">
        <v>821</v>
      </c>
      <c r="G1017" s="2" t="s">
        <v>196</v>
      </c>
      <c r="H1017" s="6">
        <v>31</v>
      </c>
      <c r="I1017" s="7">
        <v>-1</v>
      </c>
      <c r="J1017" s="6">
        <v>42</v>
      </c>
      <c r="K1017" s="7">
        <v>0</v>
      </c>
      <c r="L1017" s="6">
        <v>11</v>
      </c>
      <c r="M1017" s="7">
        <v>2</v>
      </c>
      <c r="N1017" s="6">
        <v>-11</v>
      </c>
      <c r="O1017" s="7">
        <v>-1</v>
      </c>
      <c r="P1017" t="s">
        <v>842</v>
      </c>
      <c r="R1017" s="7">
        <v>10</v>
      </c>
      <c r="S1017" s="7">
        <v>2</v>
      </c>
      <c r="T1017" s="7">
        <v>0</v>
      </c>
      <c r="W1017" s="6"/>
      <c r="X1017" s="6"/>
      <c r="Y1017" s="7"/>
      <c r="Z1017" s="6"/>
      <c r="AA1017" s="6"/>
      <c r="AB1017" s="7"/>
      <c r="AC1017" s="6"/>
      <c r="AD1017" s="6"/>
      <c r="AE1017" s="7"/>
      <c r="AF1017" s="6"/>
      <c r="AG1017" s="6"/>
      <c r="AH1017" s="7"/>
      <c r="AI1017" s="7"/>
      <c r="AJ1017" s="7"/>
      <c r="AK1017" s="7"/>
      <c r="AR1017" s="6">
        <v>26</v>
      </c>
      <c r="AS1017" s="6">
        <v>58</v>
      </c>
      <c r="AT1017" s="7">
        <f t="shared" si="56"/>
        <v>-32</v>
      </c>
      <c r="AU1017" s="4" t="s">
        <v>871</v>
      </c>
    </row>
    <row r="1018" spans="2:47" x14ac:dyDescent="0.25">
      <c r="B1018" t="s">
        <v>268</v>
      </c>
      <c r="C1018" s="9" t="s">
        <v>594</v>
      </c>
      <c r="D1018" s="39">
        <v>41318</v>
      </c>
      <c r="E1018">
        <v>16</v>
      </c>
      <c r="F1018" t="s">
        <v>886</v>
      </c>
      <c r="G1018" s="2" t="s">
        <v>915</v>
      </c>
      <c r="H1018" s="6">
        <v>31</v>
      </c>
      <c r="J1018" s="6">
        <v>36</v>
      </c>
      <c r="L1018" s="6">
        <v>8</v>
      </c>
      <c r="N1018" s="6">
        <v>-5</v>
      </c>
      <c r="P1018" t="s">
        <v>842</v>
      </c>
      <c r="Q1018" t="s">
        <v>997</v>
      </c>
      <c r="R1018" s="7">
        <v>14</v>
      </c>
      <c r="S1018" s="7">
        <v>4</v>
      </c>
      <c r="T1018" s="7">
        <v>1</v>
      </c>
      <c r="Z1018" s="6"/>
      <c r="AA1018" s="6"/>
      <c r="AB1018" s="7"/>
      <c r="AC1018" s="6"/>
      <c r="AD1018" s="6"/>
      <c r="AE1018" s="7"/>
      <c r="AF1018" s="6"/>
      <c r="AG1018" s="6"/>
      <c r="AH1018" s="7"/>
      <c r="AI1018" s="7"/>
      <c r="AJ1018" s="7"/>
      <c r="AK1018" s="7"/>
      <c r="AT1018" s="7"/>
    </row>
    <row r="1019" spans="2:47" x14ac:dyDescent="0.25">
      <c r="B1019" t="s">
        <v>268</v>
      </c>
      <c r="C1019" s="9" t="s">
        <v>692</v>
      </c>
      <c r="D1019" s="39">
        <v>41319</v>
      </c>
      <c r="E1019">
        <v>17</v>
      </c>
      <c r="F1019" t="s">
        <v>821</v>
      </c>
      <c r="G1019" s="2" t="s">
        <v>192</v>
      </c>
      <c r="H1019" s="6">
        <v>32</v>
      </c>
      <c r="I1019" s="7">
        <v>1</v>
      </c>
      <c r="J1019" s="6">
        <v>43</v>
      </c>
      <c r="K1019" s="7">
        <v>1</v>
      </c>
      <c r="L1019" s="6">
        <v>11</v>
      </c>
      <c r="M1019" s="7">
        <v>0</v>
      </c>
      <c r="N1019" s="6">
        <v>-11</v>
      </c>
      <c r="O1019" s="7">
        <v>0</v>
      </c>
      <c r="P1019" t="s">
        <v>842</v>
      </c>
      <c r="R1019" s="7">
        <v>9</v>
      </c>
      <c r="S1019" s="7">
        <v>1</v>
      </c>
      <c r="T1019" s="7">
        <v>1</v>
      </c>
      <c r="W1019" s="6">
        <v>38</v>
      </c>
      <c r="X1019" s="6">
        <v>56</v>
      </c>
      <c r="Y1019" s="7">
        <f>W1019-X1019</f>
        <v>-18</v>
      </c>
      <c r="Z1019" s="6">
        <v>31</v>
      </c>
      <c r="AA1019" s="6">
        <v>56</v>
      </c>
      <c r="AB1019" s="7">
        <f>Z1019-AA1019</f>
        <v>-25</v>
      </c>
      <c r="AC1019" s="6">
        <v>19</v>
      </c>
      <c r="AD1019" s="6">
        <v>72</v>
      </c>
      <c r="AE1019" s="7">
        <f>AC1019-AD1019</f>
        <v>-53</v>
      </c>
      <c r="AF1019" s="6"/>
      <c r="AG1019" s="6"/>
      <c r="AH1019" s="7"/>
      <c r="AI1019" s="7"/>
      <c r="AJ1019" s="7"/>
      <c r="AK1019" s="7"/>
      <c r="AL1019" s="4" t="s">
        <v>930</v>
      </c>
      <c r="AR1019" s="6">
        <v>26</v>
      </c>
      <c r="AS1019" s="6">
        <v>58</v>
      </c>
      <c r="AT1019" s="7">
        <f t="shared" si="56"/>
        <v>-32</v>
      </c>
      <c r="AU1019" s="4" t="s">
        <v>871</v>
      </c>
    </row>
    <row r="1020" spans="2:47" x14ac:dyDescent="0.25">
      <c r="B1020" t="s">
        <v>268</v>
      </c>
      <c r="C1020" s="9" t="s">
        <v>552</v>
      </c>
      <c r="D1020" s="39">
        <v>41319</v>
      </c>
      <c r="E1020">
        <v>19</v>
      </c>
      <c r="F1020" t="s">
        <v>963</v>
      </c>
      <c r="G1020" s="2"/>
      <c r="H1020" s="6">
        <v>29</v>
      </c>
      <c r="I1020" s="7">
        <v>-2</v>
      </c>
      <c r="J1020" s="6">
        <v>38</v>
      </c>
      <c r="K1020" s="7">
        <v>-3</v>
      </c>
      <c r="L1020" s="6">
        <v>11</v>
      </c>
      <c r="M1020" s="7">
        <v>1</v>
      </c>
      <c r="N1020" s="6">
        <v>-9</v>
      </c>
      <c r="O1020" s="7">
        <v>1</v>
      </c>
      <c r="P1020" t="s">
        <v>842</v>
      </c>
      <c r="R1020" s="7">
        <v>12</v>
      </c>
      <c r="S1020" s="7">
        <v>3</v>
      </c>
      <c r="T1020" s="7">
        <v>1</v>
      </c>
      <c r="W1020" s="6"/>
      <c r="X1020" s="6"/>
      <c r="Y1020" s="7"/>
      <c r="Z1020" s="6"/>
      <c r="AA1020" s="6"/>
      <c r="AB1020" s="7"/>
      <c r="AC1020" s="6"/>
      <c r="AD1020" s="6"/>
      <c r="AE1020" s="7"/>
      <c r="AF1020" s="6"/>
      <c r="AG1020" s="6"/>
      <c r="AH1020" s="7"/>
      <c r="AI1020" s="7"/>
      <c r="AJ1020" s="7"/>
      <c r="AK1020" s="7"/>
      <c r="AR1020" s="6"/>
      <c r="AS1020" s="6"/>
      <c r="AT1020" s="7"/>
    </row>
    <row r="1021" spans="2:47" x14ac:dyDescent="0.25">
      <c r="B1021" t="s">
        <v>268</v>
      </c>
      <c r="C1021" s="9" t="s">
        <v>596</v>
      </c>
      <c r="D1021" s="39">
        <v>41322</v>
      </c>
      <c r="F1021" t="s">
        <v>821</v>
      </c>
      <c r="G1021" s="2" t="s">
        <v>196</v>
      </c>
      <c r="H1021" s="6">
        <v>32</v>
      </c>
      <c r="I1021" s="7">
        <v>0</v>
      </c>
      <c r="J1021" s="6">
        <v>41</v>
      </c>
      <c r="K1021" s="7">
        <v>-2</v>
      </c>
      <c r="L1021" s="6">
        <v>12</v>
      </c>
      <c r="M1021" s="7">
        <v>1</v>
      </c>
      <c r="N1021" s="6">
        <v>-9</v>
      </c>
      <c r="O1021" s="7">
        <v>2</v>
      </c>
      <c r="P1021" t="s">
        <v>842</v>
      </c>
      <c r="R1021" s="7">
        <v>8</v>
      </c>
      <c r="S1021" s="7">
        <v>2</v>
      </c>
      <c r="T1021" s="7">
        <v>1</v>
      </c>
      <c r="Z1021" s="6"/>
      <c r="AA1021" s="6"/>
      <c r="AB1021" s="7"/>
      <c r="AC1021" s="6"/>
      <c r="AD1021" s="6"/>
      <c r="AE1021" s="7"/>
      <c r="AF1021" s="6"/>
      <c r="AG1021" s="6"/>
      <c r="AH1021" s="7"/>
      <c r="AI1021" s="7"/>
      <c r="AJ1021" s="7"/>
      <c r="AK1021" s="7"/>
      <c r="AR1021" s="6">
        <v>24</v>
      </c>
      <c r="AS1021" s="6">
        <v>59</v>
      </c>
      <c r="AT1021" s="7">
        <f>AR1021-AS1021</f>
        <v>-35</v>
      </c>
      <c r="AU1021" s="4" t="s">
        <v>871</v>
      </c>
    </row>
    <row r="1022" spans="2:47" x14ac:dyDescent="0.25">
      <c r="B1022" t="s">
        <v>268</v>
      </c>
      <c r="C1022" s="9" t="s">
        <v>564</v>
      </c>
      <c r="D1022" s="39">
        <v>41323</v>
      </c>
      <c r="F1022" t="s">
        <v>821</v>
      </c>
      <c r="G1022" s="2" t="s">
        <v>196</v>
      </c>
      <c r="H1022" s="6">
        <v>29</v>
      </c>
      <c r="I1022" s="7">
        <v>-3</v>
      </c>
      <c r="J1022" s="6">
        <v>44</v>
      </c>
      <c r="K1022" s="7">
        <v>3</v>
      </c>
      <c r="L1022" s="6">
        <v>11</v>
      </c>
      <c r="M1022" s="7">
        <v>-1</v>
      </c>
      <c r="N1022" s="6">
        <v>-15</v>
      </c>
      <c r="O1022" s="7">
        <v>-6</v>
      </c>
      <c r="P1022" t="s">
        <v>842</v>
      </c>
      <c r="R1022" s="7">
        <v>11</v>
      </c>
      <c r="S1022" s="7">
        <v>1</v>
      </c>
      <c r="T1022" s="7">
        <v>1</v>
      </c>
      <c r="Y1022" s="7"/>
      <c r="Z1022" s="6"/>
      <c r="AA1022" s="6"/>
      <c r="AB1022" s="7"/>
      <c r="AC1022" s="6"/>
      <c r="AD1022" s="6"/>
      <c r="AE1022" s="7"/>
      <c r="AF1022" s="6"/>
      <c r="AG1022" s="6"/>
      <c r="AH1022" s="7"/>
      <c r="AI1022" s="7"/>
      <c r="AJ1022" s="7"/>
      <c r="AK1022" s="7"/>
      <c r="AR1022" s="6">
        <v>24</v>
      </c>
      <c r="AS1022" s="6">
        <v>61</v>
      </c>
      <c r="AT1022" s="7">
        <f>AR1022-AS1022</f>
        <v>-37</v>
      </c>
      <c r="AU1022" s="4" t="s">
        <v>871</v>
      </c>
    </row>
    <row r="1023" spans="2:47" x14ac:dyDescent="0.25">
      <c r="B1023" t="s">
        <v>268</v>
      </c>
      <c r="C1023" s="9" t="s">
        <v>641</v>
      </c>
      <c r="D1023" s="39">
        <v>41324</v>
      </c>
      <c r="F1023" t="s">
        <v>821</v>
      </c>
      <c r="G1023" s="2" t="s">
        <v>196</v>
      </c>
      <c r="H1023" s="6">
        <v>33</v>
      </c>
      <c r="I1023" s="7">
        <v>4</v>
      </c>
      <c r="J1023" s="6">
        <v>43</v>
      </c>
      <c r="K1023" s="7">
        <v>-1</v>
      </c>
      <c r="L1023" s="6">
        <v>9</v>
      </c>
      <c r="M1023" s="7">
        <v>-2</v>
      </c>
      <c r="N1023" s="6">
        <v>-10</v>
      </c>
      <c r="O1023" s="7">
        <v>5</v>
      </c>
      <c r="P1023" t="s">
        <v>842</v>
      </c>
      <c r="R1023" s="7">
        <v>10</v>
      </c>
      <c r="S1023" s="7">
        <v>2</v>
      </c>
      <c r="T1023" s="7">
        <v>0</v>
      </c>
      <c r="Y1023" s="7"/>
      <c r="Z1023" s="6"/>
      <c r="AA1023" s="6"/>
      <c r="AB1023" s="7"/>
      <c r="AC1023" s="6"/>
      <c r="AD1023" s="6"/>
      <c r="AE1023" s="7"/>
      <c r="AF1023" s="6"/>
      <c r="AG1023" s="6"/>
      <c r="AH1023" s="7"/>
      <c r="AI1023" s="7"/>
      <c r="AJ1023" s="7"/>
      <c r="AK1023" s="7"/>
      <c r="AR1023" s="6">
        <v>27</v>
      </c>
      <c r="AS1023" s="6">
        <v>61</v>
      </c>
      <c r="AT1023" s="7">
        <f>AR1023-AS1023</f>
        <v>-34</v>
      </c>
      <c r="AU1023" s="4" t="s">
        <v>871</v>
      </c>
    </row>
    <row r="1024" spans="2:47" x14ac:dyDescent="0.25">
      <c r="B1024" t="s">
        <v>268</v>
      </c>
      <c r="C1024" s="9" t="s">
        <v>597</v>
      </c>
      <c r="D1024" s="39">
        <v>41324</v>
      </c>
      <c r="E1024">
        <v>24</v>
      </c>
      <c r="F1024" t="s">
        <v>903</v>
      </c>
      <c r="G1024" s="2" t="s">
        <v>138</v>
      </c>
      <c r="H1024" s="6">
        <v>29</v>
      </c>
      <c r="I1024" s="7">
        <v>0</v>
      </c>
      <c r="J1024" s="6">
        <v>41</v>
      </c>
      <c r="K1024" s="7">
        <v>2</v>
      </c>
      <c r="L1024" s="6">
        <v>8</v>
      </c>
      <c r="M1024" s="7">
        <v>0</v>
      </c>
      <c r="N1024" s="6">
        <v>-12</v>
      </c>
      <c r="O1024" s="7">
        <v>-2</v>
      </c>
      <c r="P1024" t="s">
        <v>842</v>
      </c>
      <c r="R1024" s="7">
        <v>13</v>
      </c>
      <c r="S1024" s="7">
        <v>2</v>
      </c>
      <c r="T1024" s="7">
        <v>2</v>
      </c>
      <c r="W1024" s="6">
        <v>32</v>
      </c>
      <c r="X1024" s="6">
        <v>50</v>
      </c>
      <c r="Y1024" s="7">
        <f>W1024-X1024</f>
        <v>-18</v>
      </c>
      <c r="Z1024" s="6">
        <v>25</v>
      </c>
      <c r="AA1024" s="6">
        <v>40</v>
      </c>
      <c r="AB1024" s="7">
        <f>Z1024-AA1024</f>
        <v>-15</v>
      </c>
      <c r="AC1024" s="6">
        <v>13</v>
      </c>
      <c r="AD1024" s="6">
        <v>59</v>
      </c>
      <c r="AE1024" s="7">
        <f>AC1024-AD1024</f>
        <v>-46</v>
      </c>
      <c r="AF1024" s="6"/>
      <c r="AG1024" s="6"/>
      <c r="AH1024" s="7"/>
      <c r="AI1024" s="7"/>
      <c r="AJ1024" s="7"/>
      <c r="AK1024" s="7"/>
      <c r="AL1024" s="4" t="s">
        <v>978</v>
      </c>
      <c r="AT1024" s="7"/>
    </row>
    <row r="1025" spans="2:47" x14ac:dyDescent="0.25">
      <c r="B1025" t="s">
        <v>268</v>
      </c>
      <c r="C1025" s="9" t="s">
        <v>598</v>
      </c>
      <c r="D1025" s="39">
        <v>41325</v>
      </c>
      <c r="F1025" t="s">
        <v>821</v>
      </c>
      <c r="G1025" s="2" t="s">
        <v>196</v>
      </c>
      <c r="H1025" s="6">
        <v>31</v>
      </c>
      <c r="I1025" s="7">
        <v>-2</v>
      </c>
      <c r="J1025" s="6">
        <v>45</v>
      </c>
      <c r="K1025" s="7">
        <v>2</v>
      </c>
      <c r="L1025" s="6">
        <v>11</v>
      </c>
      <c r="M1025" s="7">
        <v>2</v>
      </c>
      <c r="N1025" s="6">
        <v>-14</v>
      </c>
      <c r="O1025" s="7">
        <v>-4</v>
      </c>
      <c r="P1025" t="s">
        <v>842</v>
      </c>
      <c r="R1025" s="7">
        <v>9</v>
      </c>
      <c r="S1025" s="7">
        <v>2</v>
      </c>
      <c r="T1025" s="7">
        <v>0</v>
      </c>
      <c r="Y1025" s="7"/>
      <c r="Z1025" s="6"/>
      <c r="AA1025" s="6"/>
      <c r="AB1025" s="7"/>
      <c r="AC1025" s="6"/>
      <c r="AD1025" s="6"/>
      <c r="AE1025" s="7"/>
      <c r="AF1025" s="6"/>
      <c r="AG1025" s="6"/>
      <c r="AH1025" s="7"/>
      <c r="AI1025" s="7"/>
      <c r="AJ1025" s="7"/>
      <c r="AK1025" s="7"/>
      <c r="AR1025" s="6">
        <v>26</v>
      </c>
      <c r="AS1025" s="6">
        <v>60</v>
      </c>
      <c r="AT1025" s="7">
        <f>AR1025-AS1025</f>
        <v>-34</v>
      </c>
      <c r="AU1025" s="4" t="s">
        <v>871</v>
      </c>
    </row>
    <row r="1026" spans="2:47" x14ac:dyDescent="0.25">
      <c r="B1026" t="s">
        <v>268</v>
      </c>
      <c r="C1026" s="9" t="s">
        <v>434</v>
      </c>
      <c r="D1026" s="39">
        <v>41326</v>
      </c>
      <c r="E1026">
        <v>24</v>
      </c>
      <c r="F1026" t="s">
        <v>821</v>
      </c>
      <c r="G1026" s="2" t="s">
        <v>192</v>
      </c>
      <c r="H1026" s="6">
        <v>32</v>
      </c>
      <c r="I1026" s="7">
        <v>1</v>
      </c>
      <c r="J1026" s="6">
        <v>43</v>
      </c>
      <c r="K1026" s="7">
        <v>-2</v>
      </c>
      <c r="L1026" s="6">
        <v>11</v>
      </c>
      <c r="M1026" s="7">
        <v>0</v>
      </c>
      <c r="N1026" s="6">
        <v>-11</v>
      </c>
      <c r="O1026" s="7">
        <v>3</v>
      </c>
      <c r="P1026" t="s">
        <v>842</v>
      </c>
      <c r="R1026" s="7">
        <v>9</v>
      </c>
      <c r="S1026" s="7">
        <v>2</v>
      </c>
      <c r="T1026" s="7">
        <v>1</v>
      </c>
      <c r="W1026" s="6">
        <v>40</v>
      </c>
      <c r="X1026" s="6">
        <v>55</v>
      </c>
      <c r="Y1026" s="7">
        <f>W1026-X1026</f>
        <v>-15</v>
      </c>
      <c r="Z1026" s="6">
        <v>32</v>
      </c>
      <c r="AA1026" s="6">
        <v>55</v>
      </c>
      <c r="AB1026" s="7">
        <f>Z1026-AA1026</f>
        <v>-23</v>
      </c>
      <c r="AC1026" s="6">
        <v>19</v>
      </c>
      <c r="AD1026" s="6">
        <v>72</v>
      </c>
      <c r="AE1026" s="7">
        <f>AC1026-AD1026</f>
        <v>-53</v>
      </c>
      <c r="AF1026" s="6"/>
      <c r="AG1026" s="6"/>
      <c r="AH1026" s="7"/>
      <c r="AI1026" s="7"/>
      <c r="AJ1026" s="7"/>
      <c r="AK1026" s="7"/>
      <c r="AL1026" s="4" t="s">
        <v>930</v>
      </c>
      <c r="AR1026" s="6">
        <v>26</v>
      </c>
      <c r="AS1026" s="6">
        <v>59</v>
      </c>
      <c r="AT1026" s="7">
        <f>AR1026-AS1026</f>
        <v>-33</v>
      </c>
      <c r="AU1026" s="4" t="s">
        <v>871</v>
      </c>
    </row>
    <row r="1027" spans="2:47" x14ac:dyDescent="0.25">
      <c r="B1027" t="s">
        <v>268</v>
      </c>
      <c r="C1027" s="9" t="s">
        <v>688</v>
      </c>
      <c r="D1027" s="39">
        <v>41327</v>
      </c>
      <c r="E1027">
        <v>26</v>
      </c>
      <c r="F1027" t="s">
        <v>886</v>
      </c>
      <c r="G1027" s="2" t="s">
        <v>96</v>
      </c>
      <c r="H1027" s="6">
        <v>31</v>
      </c>
      <c r="I1027" s="7">
        <v>-1</v>
      </c>
      <c r="J1027" s="6">
        <v>43</v>
      </c>
      <c r="K1027" s="7">
        <v>4</v>
      </c>
      <c r="L1027" s="6">
        <v>8</v>
      </c>
      <c r="M1027" s="7">
        <v>-2</v>
      </c>
      <c r="N1027" s="6">
        <v>-12</v>
      </c>
      <c r="O1027" s="7">
        <v>-5</v>
      </c>
      <c r="P1027" t="s">
        <v>639</v>
      </c>
      <c r="R1027" s="7">
        <v>9</v>
      </c>
      <c r="S1027" s="7">
        <v>4</v>
      </c>
      <c r="T1027" s="7">
        <v>1</v>
      </c>
      <c r="Y1027" s="7"/>
      <c r="Z1027" s="6"/>
      <c r="AA1027" s="6"/>
      <c r="AB1027" s="7"/>
      <c r="AC1027" s="6"/>
      <c r="AD1027" s="6"/>
      <c r="AE1027" s="7"/>
      <c r="AF1027" s="6"/>
      <c r="AG1027" s="6"/>
      <c r="AH1027" s="7"/>
      <c r="AI1027" s="7"/>
      <c r="AJ1027" s="7"/>
      <c r="AK1027" s="7"/>
      <c r="AR1027" s="6"/>
      <c r="AS1027" s="6"/>
      <c r="AT1027" s="7"/>
    </row>
    <row r="1028" spans="2:47" x14ac:dyDescent="0.25">
      <c r="B1028" t="s">
        <v>268</v>
      </c>
      <c r="C1028" s="9" t="s">
        <v>432</v>
      </c>
      <c r="D1028" s="39">
        <v>41329</v>
      </c>
      <c r="F1028" t="s">
        <v>821</v>
      </c>
      <c r="G1028" s="2" t="s">
        <v>196</v>
      </c>
      <c r="H1028" s="6">
        <v>32</v>
      </c>
      <c r="I1028" s="7">
        <v>0</v>
      </c>
      <c r="J1028" s="6">
        <v>44</v>
      </c>
      <c r="K1028" s="7">
        <v>1</v>
      </c>
      <c r="L1028" s="6">
        <v>10</v>
      </c>
      <c r="M1028" s="7">
        <v>-1</v>
      </c>
      <c r="N1028" s="6">
        <v>-12</v>
      </c>
      <c r="O1028" s="7">
        <v>-1</v>
      </c>
      <c r="P1028" t="s">
        <v>842</v>
      </c>
      <c r="R1028" s="7">
        <v>8</v>
      </c>
      <c r="S1028" s="7">
        <v>2</v>
      </c>
      <c r="T1028" s="7">
        <v>1</v>
      </c>
      <c r="Y1028" s="7"/>
      <c r="Z1028" s="6"/>
      <c r="AA1028" s="6"/>
      <c r="AB1028" s="7"/>
      <c r="AC1028" s="6"/>
      <c r="AD1028" s="6"/>
      <c r="AE1028" s="7"/>
      <c r="AF1028" s="6"/>
      <c r="AG1028" s="6"/>
      <c r="AH1028" s="7"/>
      <c r="AI1028" s="7"/>
      <c r="AJ1028" s="7"/>
      <c r="AK1028" s="7"/>
      <c r="AR1028" s="6">
        <v>24</v>
      </c>
      <c r="AS1028" s="6">
        <v>60</v>
      </c>
      <c r="AT1028" s="7">
        <f>AR1028-AS1028</f>
        <v>-36</v>
      </c>
      <c r="AU1028" s="4" t="s">
        <v>871</v>
      </c>
    </row>
    <row r="1029" spans="2:47" x14ac:dyDescent="0.25">
      <c r="B1029" t="s">
        <v>268</v>
      </c>
      <c r="C1029" s="9" t="s">
        <v>579</v>
      </c>
      <c r="D1029" s="39">
        <v>41330</v>
      </c>
      <c r="F1029" t="s">
        <v>821</v>
      </c>
      <c r="G1029" s="2" t="s">
        <v>196</v>
      </c>
      <c r="H1029" s="6">
        <v>32</v>
      </c>
      <c r="I1029" s="7">
        <v>0</v>
      </c>
      <c r="J1029" s="6">
        <v>42</v>
      </c>
      <c r="K1029" s="7">
        <v>-2</v>
      </c>
      <c r="L1029" s="6">
        <v>12</v>
      </c>
      <c r="M1029" s="7">
        <v>2</v>
      </c>
      <c r="N1029" s="6">
        <v>-10</v>
      </c>
      <c r="O1029" s="7">
        <v>2</v>
      </c>
      <c r="P1029" t="s">
        <v>842</v>
      </c>
      <c r="R1029" s="7">
        <v>9</v>
      </c>
      <c r="S1029" s="7">
        <v>1</v>
      </c>
      <c r="T1029" s="7">
        <v>1</v>
      </c>
      <c r="Y1029" s="7"/>
      <c r="Z1029" s="6"/>
      <c r="AA1029" s="6"/>
      <c r="AB1029" s="7"/>
      <c r="AC1029" s="6"/>
      <c r="AD1029" s="6"/>
      <c r="AE1029" s="7"/>
      <c r="AF1029" s="6"/>
      <c r="AG1029" s="6"/>
      <c r="AH1029" s="7"/>
      <c r="AI1029" s="7"/>
      <c r="AJ1029" s="7"/>
      <c r="AK1029" s="7"/>
      <c r="AR1029" s="6">
        <v>24</v>
      </c>
      <c r="AS1029" s="6">
        <v>61</v>
      </c>
      <c r="AT1029" s="7">
        <f>AR1029-AS1029</f>
        <v>-37</v>
      </c>
      <c r="AU1029" s="4" t="s">
        <v>871</v>
      </c>
    </row>
    <row r="1030" spans="2:47" x14ac:dyDescent="0.25">
      <c r="B1030" t="s">
        <v>268</v>
      </c>
      <c r="C1030" s="9" t="s">
        <v>558</v>
      </c>
      <c r="D1030" s="39">
        <v>41331</v>
      </c>
      <c r="F1030" t="s">
        <v>821</v>
      </c>
      <c r="G1030" s="2" t="s">
        <v>196</v>
      </c>
      <c r="H1030" s="6">
        <v>32</v>
      </c>
      <c r="I1030" s="7">
        <v>0</v>
      </c>
      <c r="J1030" s="6">
        <v>43</v>
      </c>
      <c r="K1030" s="7">
        <v>1</v>
      </c>
      <c r="L1030" s="6">
        <v>11</v>
      </c>
      <c r="M1030" s="7">
        <v>-1</v>
      </c>
      <c r="N1030" s="6">
        <v>-11</v>
      </c>
      <c r="O1030" s="7">
        <v>-1</v>
      </c>
      <c r="P1030" t="s">
        <v>842</v>
      </c>
      <c r="R1030" s="7">
        <v>8</v>
      </c>
      <c r="S1030" s="7">
        <v>1</v>
      </c>
      <c r="T1030" s="7">
        <v>1</v>
      </c>
      <c r="Y1030" s="7"/>
      <c r="Z1030" s="6"/>
      <c r="AA1030" s="6"/>
      <c r="AB1030" s="7"/>
      <c r="AC1030" s="6"/>
      <c r="AD1030" s="6"/>
      <c r="AE1030" s="7"/>
      <c r="AF1030" s="6"/>
      <c r="AG1030" s="6"/>
      <c r="AH1030" s="7"/>
      <c r="AI1030" s="7"/>
      <c r="AJ1030" s="7"/>
      <c r="AK1030" s="7"/>
      <c r="AM1030" s="9" t="s">
        <v>993</v>
      </c>
      <c r="AN1030" s="9" t="s">
        <v>565</v>
      </c>
      <c r="AO1030" s="9" t="s">
        <v>636</v>
      </c>
      <c r="AR1030" s="6">
        <v>25</v>
      </c>
      <c r="AS1030" s="6">
        <v>59</v>
      </c>
      <c r="AT1030" s="7">
        <f>AR1030-AS1030</f>
        <v>-34</v>
      </c>
      <c r="AU1030" s="4" t="s">
        <v>871</v>
      </c>
    </row>
    <row r="1031" spans="2:47" x14ac:dyDescent="0.25">
      <c r="B1031" t="s">
        <v>268</v>
      </c>
      <c r="C1031" s="9" t="s">
        <v>602</v>
      </c>
      <c r="D1031" s="39">
        <v>41332</v>
      </c>
      <c r="F1031" t="s">
        <v>821</v>
      </c>
      <c r="G1031" s="2" t="s">
        <v>196</v>
      </c>
      <c r="H1031" s="6">
        <v>29</v>
      </c>
      <c r="I1031" s="7">
        <v>-3</v>
      </c>
      <c r="J1031" s="6">
        <v>42</v>
      </c>
      <c r="K1031" s="7">
        <v>-1</v>
      </c>
      <c r="L1031" s="6">
        <v>12</v>
      </c>
      <c r="M1031" s="7">
        <v>1</v>
      </c>
      <c r="N1031" s="6">
        <v>-13</v>
      </c>
      <c r="O1031" s="7">
        <v>-2</v>
      </c>
      <c r="P1031" t="s">
        <v>842</v>
      </c>
      <c r="R1031" s="7">
        <v>11</v>
      </c>
      <c r="S1031" s="7">
        <v>2</v>
      </c>
      <c r="T1031" s="7">
        <v>1</v>
      </c>
      <c r="Y1031" s="7"/>
      <c r="Z1031" s="6"/>
      <c r="AA1031" s="6"/>
      <c r="AB1031" s="7"/>
      <c r="AC1031" s="6"/>
      <c r="AD1031" s="6"/>
      <c r="AE1031" s="7"/>
      <c r="AF1031" s="6"/>
      <c r="AG1031" s="6"/>
      <c r="AH1031" s="7"/>
      <c r="AI1031" s="7"/>
      <c r="AJ1031" s="7"/>
      <c r="AK1031" s="7"/>
      <c r="AR1031" s="6">
        <v>25</v>
      </c>
      <c r="AS1031" s="6">
        <v>60</v>
      </c>
      <c r="AT1031" s="7">
        <f>AR1031-AS1031</f>
        <v>-35</v>
      </c>
      <c r="AU1031" s="4" t="s">
        <v>871</v>
      </c>
    </row>
    <row r="1032" spans="2:47" x14ac:dyDescent="0.25">
      <c r="B1032" t="s">
        <v>268</v>
      </c>
      <c r="C1032" s="9" t="s">
        <v>721</v>
      </c>
      <c r="D1032" s="39">
        <v>41333</v>
      </c>
      <c r="E1032">
        <v>3</v>
      </c>
      <c r="F1032" t="s">
        <v>821</v>
      </c>
      <c r="G1032" s="2" t="s">
        <v>192</v>
      </c>
      <c r="H1032" s="6">
        <v>31</v>
      </c>
      <c r="I1032" s="7">
        <v>2</v>
      </c>
      <c r="J1032" s="6">
        <v>42</v>
      </c>
      <c r="K1032" s="7">
        <v>0</v>
      </c>
      <c r="L1032" s="6">
        <v>10</v>
      </c>
      <c r="M1032" s="7">
        <v>-2</v>
      </c>
      <c r="N1032" s="6">
        <v>-11</v>
      </c>
      <c r="O1032" s="7">
        <v>2</v>
      </c>
      <c r="P1032" t="s">
        <v>842</v>
      </c>
      <c r="R1032" s="7">
        <v>11</v>
      </c>
      <c r="S1032" s="7">
        <v>2</v>
      </c>
      <c r="T1032" s="7">
        <v>0</v>
      </c>
      <c r="W1032" s="6">
        <v>35</v>
      </c>
      <c r="X1032" s="6">
        <v>58</v>
      </c>
      <c r="Y1032" s="7">
        <f>W1032-X1032</f>
        <v>-23</v>
      </c>
      <c r="Z1032" s="6">
        <v>28</v>
      </c>
      <c r="AA1032" s="6">
        <v>59</v>
      </c>
      <c r="AB1032" s="7">
        <f>Z1032-AA1032</f>
        <v>-31</v>
      </c>
      <c r="AC1032" s="6">
        <v>17</v>
      </c>
      <c r="AD1032" s="6">
        <v>74</v>
      </c>
      <c r="AE1032" s="7">
        <f>AC1032-AD1032</f>
        <v>-57</v>
      </c>
      <c r="AF1032" s="6"/>
      <c r="AG1032" s="6"/>
      <c r="AH1032" s="7"/>
      <c r="AI1032" s="7"/>
      <c r="AJ1032" s="7"/>
      <c r="AK1032" s="7"/>
      <c r="AL1032" s="4" t="s">
        <v>930</v>
      </c>
      <c r="AR1032" s="6">
        <v>25</v>
      </c>
      <c r="AS1032" s="6">
        <v>61</v>
      </c>
      <c r="AT1032" s="7">
        <f>AR1032-AS1032</f>
        <v>-36</v>
      </c>
      <c r="AU1032" s="4" t="s">
        <v>871</v>
      </c>
    </row>
    <row r="1033" spans="2:47" x14ac:dyDescent="0.25">
      <c r="B1033" t="s">
        <v>268</v>
      </c>
      <c r="C1033" s="9" t="s">
        <v>548</v>
      </c>
      <c r="D1033" s="39">
        <v>41333</v>
      </c>
      <c r="F1033" t="s">
        <v>963</v>
      </c>
      <c r="G1033" s="2"/>
      <c r="H1033" s="6">
        <v>29</v>
      </c>
      <c r="I1033" s="7">
        <v>0</v>
      </c>
      <c r="J1033" s="6">
        <v>38</v>
      </c>
      <c r="K1033" s="7">
        <v>0</v>
      </c>
      <c r="L1033" s="6">
        <v>11</v>
      </c>
      <c r="M1033" s="7">
        <v>0</v>
      </c>
      <c r="N1033" s="6">
        <v>-9</v>
      </c>
      <c r="O1033" s="7">
        <v>0</v>
      </c>
      <c r="P1033" t="s">
        <v>842</v>
      </c>
      <c r="R1033" s="7">
        <v>14</v>
      </c>
      <c r="S1033" s="7">
        <v>3</v>
      </c>
      <c r="T1033" s="7">
        <v>1</v>
      </c>
      <c r="W1033" s="6"/>
      <c r="X1033" s="6"/>
      <c r="Y1033" s="7"/>
      <c r="Z1033" s="6"/>
      <c r="AA1033" s="6"/>
      <c r="AB1033" s="7"/>
      <c r="AC1033" s="6"/>
      <c r="AD1033" s="6"/>
      <c r="AE1033" s="7"/>
      <c r="AF1033" s="6"/>
      <c r="AG1033" s="6"/>
      <c r="AH1033" s="7"/>
      <c r="AI1033" s="7"/>
      <c r="AJ1033" s="7"/>
      <c r="AK1033" s="7"/>
      <c r="AR1033" s="6"/>
      <c r="AS1033" s="6"/>
      <c r="AT1033" s="7"/>
    </row>
    <row r="1034" spans="2:47" x14ac:dyDescent="0.25">
      <c r="B1034" t="s">
        <v>294</v>
      </c>
      <c r="C1034" s="9" t="s">
        <v>589</v>
      </c>
      <c r="D1034" s="39">
        <v>41336</v>
      </c>
      <c r="F1034" t="s">
        <v>821</v>
      </c>
      <c r="G1034" s="2" t="s">
        <v>196</v>
      </c>
      <c r="H1034" s="6">
        <v>31</v>
      </c>
      <c r="I1034" s="7">
        <v>0</v>
      </c>
      <c r="J1034" s="6">
        <v>40</v>
      </c>
      <c r="K1034" s="7">
        <v>-2</v>
      </c>
      <c r="L1034" s="6">
        <v>12</v>
      </c>
      <c r="M1034" s="7">
        <v>2</v>
      </c>
      <c r="N1034" s="6">
        <v>-9</v>
      </c>
      <c r="O1034" s="7">
        <v>-2</v>
      </c>
      <c r="P1034" t="s">
        <v>842</v>
      </c>
      <c r="R1034" s="7">
        <v>12</v>
      </c>
      <c r="S1034" s="7">
        <v>1</v>
      </c>
      <c r="T1034" s="7">
        <v>1</v>
      </c>
      <c r="Y1034" s="7"/>
      <c r="Z1034" s="6"/>
      <c r="AA1034" s="6"/>
      <c r="AB1034" s="7"/>
      <c r="AC1034" s="6"/>
      <c r="AD1034" s="6"/>
      <c r="AE1034" s="7"/>
      <c r="AF1034" s="6"/>
      <c r="AG1034" s="6"/>
      <c r="AH1034" s="7"/>
      <c r="AI1034" s="7"/>
      <c r="AJ1034" s="7"/>
      <c r="AK1034" s="7"/>
      <c r="AR1034" s="6">
        <v>24</v>
      </c>
      <c r="AS1034" s="6">
        <v>59</v>
      </c>
      <c r="AT1034" s="7">
        <f>AR1034-AS1034</f>
        <v>-35</v>
      </c>
      <c r="AU1034" s="4" t="s">
        <v>871</v>
      </c>
    </row>
    <row r="1035" spans="2:47" x14ac:dyDescent="0.25">
      <c r="B1035" t="s">
        <v>294</v>
      </c>
      <c r="C1035" s="9" t="s">
        <v>694</v>
      </c>
      <c r="D1035" s="39">
        <v>41337</v>
      </c>
      <c r="F1035" t="s">
        <v>821</v>
      </c>
      <c r="G1035" s="2" t="s">
        <v>196</v>
      </c>
      <c r="H1035" s="6">
        <v>29</v>
      </c>
      <c r="I1035" s="7">
        <v>-2</v>
      </c>
      <c r="J1035" s="6">
        <v>42</v>
      </c>
      <c r="K1035" s="7">
        <v>2</v>
      </c>
      <c r="L1035" s="6">
        <v>11</v>
      </c>
      <c r="M1035" s="7">
        <v>-1</v>
      </c>
      <c r="N1035" s="6">
        <v>-13</v>
      </c>
      <c r="O1035" s="7">
        <v>-4</v>
      </c>
      <c r="P1035" t="s">
        <v>842</v>
      </c>
      <c r="R1035" s="7">
        <v>12</v>
      </c>
      <c r="S1035" s="7">
        <v>2</v>
      </c>
      <c r="T1035" s="7">
        <v>0</v>
      </c>
      <c r="Y1035" s="7"/>
      <c r="Z1035" s="6"/>
      <c r="AA1035" s="6"/>
      <c r="AB1035" s="7"/>
      <c r="AC1035" s="6"/>
      <c r="AD1035" s="6"/>
      <c r="AE1035" s="7"/>
      <c r="AF1035" s="6"/>
      <c r="AG1035" s="6"/>
      <c r="AH1035" s="7"/>
      <c r="AI1035" s="7"/>
      <c r="AJ1035" s="7"/>
      <c r="AK1035" s="7"/>
      <c r="AR1035" s="6">
        <v>22</v>
      </c>
      <c r="AS1035" s="6">
        <v>62</v>
      </c>
      <c r="AT1035" s="7">
        <f>AR1035-AS1035</f>
        <v>-40</v>
      </c>
      <c r="AU1035" s="4" t="s">
        <v>871</v>
      </c>
    </row>
    <row r="1036" spans="2:47" x14ac:dyDescent="0.25">
      <c r="B1036" t="s">
        <v>294</v>
      </c>
      <c r="C1036" s="9" t="s">
        <v>572</v>
      </c>
      <c r="D1036" s="39">
        <v>41338</v>
      </c>
      <c r="F1036" t="s">
        <v>821</v>
      </c>
      <c r="G1036" s="2" t="s">
        <v>196</v>
      </c>
      <c r="H1036" s="6">
        <v>31</v>
      </c>
      <c r="I1036" s="7">
        <v>2</v>
      </c>
      <c r="J1036" s="6">
        <v>41</v>
      </c>
      <c r="K1036" s="7">
        <v>-1</v>
      </c>
      <c r="L1036" s="6">
        <v>11</v>
      </c>
      <c r="M1036" s="7">
        <v>0</v>
      </c>
      <c r="N1036" s="6">
        <v>-10</v>
      </c>
      <c r="O1036" s="7">
        <v>3</v>
      </c>
      <c r="P1036" t="s">
        <v>842</v>
      </c>
      <c r="R1036" s="7">
        <v>12</v>
      </c>
      <c r="S1036" s="7">
        <v>2</v>
      </c>
      <c r="T1036" s="7">
        <v>0</v>
      </c>
      <c r="Y1036" s="7"/>
      <c r="Z1036" s="6"/>
      <c r="AA1036" s="6"/>
      <c r="AB1036" s="7"/>
      <c r="AC1036" s="6"/>
      <c r="AD1036" s="6"/>
      <c r="AE1036" s="7"/>
      <c r="AF1036" s="6"/>
      <c r="AG1036" s="6"/>
      <c r="AH1036" s="7"/>
      <c r="AI1036" s="7"/>
      <c r="AJ1036" s="7"/>
      <c r="AK1036" s="7"/>
      <c r="AR1036" s="6">
        <v>23</v>
      </c>
      <c r="AS1036" s="6">
        <v>59</v>
      </c>
      <c r="AT1036" s="7">
        <f>AR1036-AS1036</f>
        <v>-36</v>
      </c>
      <c r="AU1036" s="4" t="s">
        <v>871</v>
      </c>
    </row>
    <row r="1037" spans="2:47" x14ac:dyDescent="0.25">
      <c r="B1037" t="s">
        <v>294</v>
      </c>
      <c r="C1037" s="9" t="s">
        <v>657</v>
      </c>
      <c r="D1037" s="39">
        <v>41338</v>
      </c>
      <c r="E1037">
        <v>10</v>
      </c>
      <c r="F1037" t="s">
        <v>903</v>
      </c>
      <c r="G1037" s="2" t="s">
        <v>138</v>
      </c>
      <c r="H1037" s="6">
        <v>27</v>
      </c>
      <c r="I1037" s="7">
        <v>-2</v>
      </c>
      <c r="J1037" s="6">
        <v>39</v>
      </c>
      <c r="K1037" s="7">
        <v>-2</v>
      </c>
      <c r="L1037" s="6">
        <v>8</v>
      </c>
      <c r="M1037" s="7">
        <v>0</v>
      </c>
      <c r="N1037" s="6">
        <v>-12</v>
      </c>
      <c r="O1037" s="7">
        <v>0</v>
      </c>
      <c r="P1037" t="s">
        <v>842</v>
      </c>
      <c r="R1037" s="7">
        <v>17</v>
      </c>
      <c r="S1037" s="7">
        <v>3</v>
      </c>
      <c r="T1037" s="7">
        <v>1</v>
      </c>
      <c r="W1037" s="6">
        <v>29</v>
      </c>
      <c r="X1037" s="6">
        <v>55</v>
      </c>
      <c r="Y1037" s="7">
        <f>W1037-X1037</f>
        <v>-26</v>
      </c>
      <c r="Z1037" s="6">
        <v>24</v>
      </c>
      <c r="AA1037" s="6">
        <v>44</v>
      </c>
      <c r="AB1037" s="7">
        <f>Z1037-AA1037</f>
        <v>-20</v>
      </c>
      <c r="AC1037" s="6">
        <v>12</v>
      </c>
      <c r="AD1037" s="6">
        <v>65</v>
      </c>
      <c r="AE1037" s="7">
        <f>AC1037-AD1037</f>
        <v>-53</v>
      </c>
      <c r="AF1037" s="6"/>
      <c r="AG1037" s="6"/>
      <c r="AH1037" s="7"/>
      <c r="AI1037" s="7"/>
      <c r="AJ1037" s="7"/>
      <c r="AK1037" s="7"/>
      <c r="AL1037" s="4" t="s">
        <v>978</v>
      </c>
      <c r="AR1037" s="6"/>
      <c r="AS1037" s="6"/>
      <c r="AT1037" s="7"/>
    </row>
    <row r="1038" spans="2:47" x14ac:dyDescent="0.25">
      <c r="B1038" t="s">
        <v>294</v>
      </c>
      <c r="C1038" s="9" t="s">
        <v>593</v>
      </c>
      <c r="D1038" s="39">
        <v>41339</v>
      </c>
      <c r="F1038" t="s">
        <v>821</v>
      </c>
      <c r="G1038" s="2" t="s">
        <v>196</v>
      </c>
      <c r="H1038" s="6">
        <v>32</v>
      </c>
      <c r="I1038" s="7">
        <v>1</v>
      </c>
      <c r="J1038" s="6">
        <v>41</v>
      </c>
      <c r="K1038" s="7">
        <v>0</v>
      </c>
      <c r="L1038" s="6">
        <v>11</v>
      </c>
      <c r="M1038" s="7">
        <v>0</v>
      </c>
      <c r="N1038" s="6">
        <v>-9</v>
      </c>
      <c r="O1038" s="7">
        <v>1</v>
      </c>
      <c r="P1038" t="s">
        <v>842</v>
      </c>
      <c r="R1038" s="7">
        <v>11</v>
      </c>
      <c r="S1038" s="7">
        <v>2</v>
      </c>
      <c r="T1038" s="7">
        <v>1</v>
      </c>
      <c r="Y1038" s="7"/>
      <c r="Z1038" s="6"/>
      <c r="AA1038" s="6"/>
      <c r="AB1038" s="7"/>
      <c r="AC1038" s="6"/>
      <c r="AD1038" s="6"/>
      <c r="AE1038" s="7"/>
      <c r="AF1038" s="6"/>
      <c r="AG1038" s="6"/>
      <c r="AH1038" s="7"/>
      <c r="AI1038" s="7"/>
      <c r="AJ1038" s="7"/>
      <c r="AK1038" s="7"/>
      <c r="AR1038" s="6">
        <v>23</v>
      </c>
      <c r="AS1038" s="6">
        <v>61</v>
      </c>
      <c r="AT1038" s="7">
        <f>AR1038-AS1038</f>
        <v>-38</v>
      </c>
      <c r="AU1038" s="4" t="s">
        <v>871</v>
      </c>
    </row>
    <row r="1039" spans="2:47" x14ac:dyDescent="0.25">
      <c r="B1039" t="s">
        <v>294</v>
      </c>
      <c r="C1039" s="9" t="s">
        <v>647</v>
      </c>
      <c r="D1039" s="39">
        <v>41340</v>
      </c>
      <c r="E1039">
        <v>10</v>
      </c>
      <c r="F1039" t="s">
        <v>821</v>
      </c>
      <c r="G1039" s="2" t="s">
        <v>192</v>
      </c>
      <c r="H1039" s="6">
        <v>31</v>
      </c>
      <c r="I1039" s="7">
        <v>-1</v>
      </c>
      <c r="J1039" s="6">
        <v>41</v>
      </c>
      <c r="K1039" s="7">
        <v>0</v>
      </c>
      <c r="L1039" s="6">
        <v>12</v>
      </c>
      <c r="M1039" s="7">
        <v>1</v>
      </c>
      <c r="N1039" s="6">
        <v>-10</v>
      </c>
      <c r="O1039" s="7">
        <v>-1</v>
      </c>
      <c r="P1039" t="s">
        <v>842</v>
      </c>
      <c r="R1039" s="7">
        <v>11</v>
      </c>
      <c r="S1039" s="7">
        <v>4</v>
      </c>
      <c r="T1039" s="7">
        <v>1</v>
      </c>
      <c r="W1039" s="6">
        <v>34</v>
      </c>
      <c r="X1039" s="6">
        <v>58</v>
      </c>
      <c r="Y1039" s="7">
        <f>W1039-X1039</f>
        <v>-24</v>
      </c>
      <c r="Z1039" s="6">
        <v>27</v>
      </c>
      <c r="AA1039" s="6">
        <v>59</v>
      </c>
      <c r="AB1039" s="7">
        <f>Z1039-AA1039</f>
        <v>-32</v>
      </c>
      <c r="AC1039" s="6">
        <v>18</v>
      </c>
      <c r="AD1039" s="6">
        <v>71</v>
      </c>
      <c r="AE1039" s="7">
        <f>AC1039-AD1039</f>
        <v>-53</v>
      </c>
      <c r="AF1039" s="6"/>
      <c r="AG1039" s="6"/>
      <c r="AH1039" s="7"/>
      <c r="AI1039" s="7"/>
      <c r="AJ1039" s="7"/>
      <c r="AK1039" s="7"/>
      <c r="AL1039" s="4" t="s">
        <v>930</v>
      </c>
      <c r="AR1039" s="6">
        <v>25</v>
      </c>
      <c r="AS1039" s="6">
        <v>60</v>
      </c>
      <c r="AT1039" s="7">
        <f>AR1039-AS1039</f>
        <v>-35</v>
      </c>
      <c r="AU1039" s="4" t="s">
        <v>871</v>
      </c>
    </row>
    <row r="1040" spans="2:47" x14ac:dyDescent="0.25">
      <c r="B1040" t="s">
        <v>294</v>
      </c>
      <c r="C1040" s="9" t="s">
        <v>477</v>
      </c>
      <c r="D1040" s="39">
        <v>41340</v>
      </c>
      <c r="F1040" t="s">
        <v>963</v>
      </c>
      <c r="G1040" s="2"/>
      <c r="H1040" s="6">
        <v>25</v>
      </c>
      <c r="I1040" s="7">
        <v>-4</v>
      </c>
      <c r="J1040" s="6">
        <v>38</v>
      </c>
      <c r="K1040" s="7">
        <v>0</v>
      </c>
      <c r="L1040" s="6">
        <v>11</v>
      </c>
      <c r="M1040" s="7">
        <v>0</v>
      </c>
      <c r="N1040" s="6">
        <v>-13</v>
      </c>
      <c r="O1040" s="7">
        <v>-4</v>
      </c>
      <c r="P1040" t="s">
        <v>842</v>
      </c>
      <c r="R1040" s="7">
        <v>15</v>
      </c>
      <c r="S1040" s="7">
        <v>3</v>
      </c>
      <c r="T1040" s="7">
        <v>1</v>
      </c>
      <c r="W1040" s="6"/>
      <c r="X1040" s="6"/>
      <c r="Y1040" s="7"/>
      <c r="Z1040" s="6"/>
      <c r="AA1040" s="6"/>
      <c r="AB1040" s="7"/>
      <c r="AC1040" s="6"/>
      <c r="AD1040" s="6"/>
      <c r="AE1040" s="7"/>
      <c r="AF1040" s="6"/>
      <c r="AG1040" s="6"/>
      <c r="AH1040" s="7"/>
      <c r="AI1040" s="7"/>
      <c r="AJ1040" s="7"/>
      <c r="AK1040" s="7"/>
      <c r="AR1040" s="6"/>
      <c r="AS1040" s="6"/>
      <c r="AT1040" s="7"/>
    </row>
    <row r="1041" spans="2:53" x14ac:dyDescent="0.25">
      <c r="B1041" t="s">
        <v>294</v>
      </c>
      <c r="C1041" s="9" t="s">
        <v>317</v>
      </c>
      <c r="D1041" s="39">
        <v>41341</v>
      </c>
      <c r="E1041">
        <v>12</v>
      </c>
      <c r="F1041" t="s">
        <v>678</v>
      </c>
      <c r="G1041" s="2" t="s">
        <v>82</v>
      </c>
      <c r="H1041" s="6">
        <v>31</v>
      </c>
      <c r="I1041" s="7">
        <v>2</v>
      </c>
      <c r="J1041" s="6">
        <v>39</v>
      </c>
      <c r="K1041" s="7">
        <v>-2</v>
      </c>
      <c r="L1041" s="6">
        <v>15</v>
      </c>
      <c r="M1041" s="7">
        <v>2</v>
      </c>
      <c r="N1041" s="6">
        <v>-8</v>
      </c>
      <c r="O1041" s="7">
        <v>4</v>
      </c>
      <c r="P1041" t="s">
        <v>639</v>
      </c>
      <c r="R1041" s="7">
        <v>7</v>
      </c>
      <c r="Y1041" s="7"/>
      <c r="Z1041" s="6"/>
      <c r="AA1041" s="6"/>
      <c r="AB1041" s="7"/>
      <c r="AC1041" s="6"/>
      <c r="AD1041" s="6"/>
      <c r="AE1041" s="7"/>
      <c r="AF1041" s="6"/>
      <c r="AG1041" s="6"/>
      <c r="AH1041" s="7"/>
      <c r="AI1041" s="7"/>
      <c r="AJ1041" s="7"/>
      <c r="AK1041" s="7"/>
      <c r="AR1041" s="6"/>
      <c r="AS1041" s="6"/>
      <c r="AT1041" s="7"/>
    </row>
    <row r="1042" spans="2:53" x14ac:dyDescent="0.25">
      <c r="B1042" t="s">
        <v>294</v>
      </c>
      <c r="C1042" s="9" t="s">
        <v>623</v>
      </c>
      <c r="D1042" s="39">
        <v>41342</v>
      </c>
      <c r="E1042">
        <v>14</v>
      </c>
      <c r="F1042" t="s">
        <v>577</v>
      </c>
      <c r="G1042" s="2"/>
      <c r="H1042" s="6">
        <v>27</v>
      </c>
      <c r="I1042" s="7">
        <v>-3</v>
      </c>
      <c r="J1042" s="6">
        <v>40</v>
      </c>
      <c r="K1042" s="7">
        <v>-2</v>
      </c>
      <c r="L1042" s="6">
        <v>11</v>
      </c>
      <c r="M1042" s="7">
        <v>4</v>
      </c>
      <c r="N1042" s="6">
        <v>-13</v>
      </c>
      <c r="O1042" s="7">
        <v>-1</v>
      </c>
      <c r="P1042" t="s">
        <v>639</v>
      </c>
      <c r="Q1042" t="s">
        <v>840</v>
      </c>
      <c r="R1042" s="7">
        <v>13</v>
      </c>
      <c r="S1042" s="7">
        <v>4</v>
      </c>
      <c r="T1042" s="7">
        <v>1</v>
      </c>
      <c r="W1042" s="6">
        <v>31</v>
      </c>
      <c r="X1042" s="6">
        <v>61</v>
      </c>
      <c r="Y1042" s="7">
        <f>W1042-X1042</f>
        <v>-30</v>
      </c>
      <c r="Z1042" s="6">
        <v>32</v>
      </c>
      <c r="AA1042" s="6">
        <v>52</v>
      </c>
      <c r="AB1042" s="7">
        <f>Z1042-AA1042</f>
        <v>-20</v>
      </c>
      <c r="AC1042" s="6">
        <v>22</v>
      </c>
      <c r="AD1042" s="6">
        <v>65</v>
      </c>
      <c r="AE1042" s="7">
        <f>AC1042-AD1042</f>
        <v>-43</v>
      </c>
      <c r="AF1042" s="6">
        <v>35</v>
      </c>
      <c r="AG1042" s="6">
        <v>26</v>
      </c>
      <c r="AH1042" s="7">
        <f>AF1042-AG1042</f>
        <v>9</v>
      </c>
      <c r="AI1042" s="7"/>
      <c r="AJ1042" s="7"/>
      <c r="AK1042" s="7"/>
      <c r="AL1042" s="4" t="s">
        <v>936</v>
      </c>
      <c r="AR1042" s="6">
        <v>24</v>
      </c>
      <c r="AS1042" s="6">
        <v>68</v>
      </c>
      <c r="AT1042" s="7">
        <f>AR1042-AS1042</f>
        <v>-44</v>
      </c>
      <c r="AU1042" s="4" t="s">
        <v>937</v>
      </c>
    </row>
    <row r="1043" spans="2:53" x14ac:dyDescent="0.25">
      <c r="B1043" t="s">
        <v>294</v>
      </c>
      <c r="C1043" s="9" t="s">
        <v>337</v>
      </c>
      <c r="D1043" s="39">
        <v>41343</v>
      </c>
      <c r="F1043" t="s">
        <v>821</v>
      </c>
      <c r="G1043" s="2" t="s">
        <v>196</v>
      </c>
      <c r="H1043" s="6">
        <v>32</v>
      </c>
      <c r="I1043" s="7">
        <v>1</v>
      </c>
      <c r="J1043" s="6">
        <v>40</v>
      </c>
      <c r="K1043" s="7">
        <v>-1</v>
      </c>
      <c r="L1043" s="6">
        <v>11</v>
      </c>
      <c r="M1043" s="7">
        <v>-1</v>
      </c>
      <c r="N1043" s="6">
        <v>-8</v>
      </c>
      <c r="O1043" s="7">
        <v>2</v>
      </c>
      <c r="P1043" t="s">
        <v>842</v>
      </c>
      <c r="R1043" s="7">
        <v>11</v>
      </c>
      <c r="S1043" s="7">
        <v>1</v>
      </c>
      <c r="T1043" s="7">
        <v>1</v>
      </c>
      <c r="Z1043" s="6"/>
      <c r="AA1043" s="6"/>
      <c r="AB1043" s="7"/>
      <c r="AC1043" s="6"/>
      <c r="AD1043" s="6"/>
      <c r="AE1043" s="7"/>
      <c r="AF1043" s="6"/>
      <c r="AG1043" s="6"/>
      <c r="AH1043" s="7"/>
      <c r="AI1043" s="7"/>
      <c r="AJ1043" s="7"/>
      <c r="AK1043" s="7"/>
      <c r="AR1043" s="6">
        <v>24</v>
      </c>
      <c r="AS1043" s="6">
        <v>61</v>
      </c>
      <c r="AT1043" s="7">
        <f>AR1043-AS1043</f>
        <v>-37</v>
      </c>
      <c r="AU1043" s="4" t="s">
        <v>871</v>
      </c>
    </row>
    <row r="1044" spans="2:53" x14ac:dyDescent="0.25">
      <c r="B1044" t="s">
        <v>294</v>
      </c>
      <c r="C1044" s="9" t="s">
        <v>562</v>
      </c>
      <c r="D1044" s="39">
        <v>41344</v>
      </c>
      <c r="F1044" t="s">
        <v>821</v>
      </c>
      <c r="G1044" s="2" t="s">
        <v>196</v>
      </c>
      <c r="H1044" s="6">
        <v>29</v>
      </c>
      <c r="I1044" s="7">
        <v>-3</v>
      </c>
      <c r="J1044" s="6">
        <v>43</v>
      </c>
      <c r="K1044" s="7">
        <v>3</v>
      </c>
      <c r="L1044" s="6">
        <v>11</v>
      </c>
      <c r="M1044" s="7">
        <v>0</v>
      </c>
      <c r="N1044" s="6">
        <v>-14</v>
      </c>
      <c r="O1044" s="7">
        <v>-6</v>
      </c>
      <c r="P1044" t="s">
        <v>842</v>
      </c>
      <c r="R1044" s="7">
        <v>12</v>
      </c>
      <c r="S1044" s="7">
        <v>1</v>
      </c>
      <c r="T1044" s="7">
        <v>0</v>
      </c>
      <c r="Z1044" s="6"/>
      <c r="AA1044" s="6"/>
      <c r="AB1044" s="7"/>
      <c r="AC1044" s="6"/>
      <c r="AD1044" s="6"/>
      <c r="AE1044" s="7"/>
      <c r="AF1044" s="6"/>
      <c r="AG1044" s="6"/>
      <c r="AH1044" s="7"/>
      <c r="AI1044" s="7"/>
      <c r="AJ1044" s="7"/>
      <c r="AK1044" s="7"/>
      <c r="AR1044" s="6">
        <v>26</v>
      </c>
      <c r="AS1044" s="6">
        <v>62</v>
      </c>
      <c r="AT1044" s="7">
        <f>AR1044-AS1044</f>
        <v>-36</v>
      </c>
      <c r="AU1044" s="4" t="s">
        <v>871</v>
      </c>
    </row>
    <row r="1045" spans="2:53" x14ac:dyDescent="0.25">
      <c r="B1045" t="s">
        <v>294</v>
      </c>
      <c r="C1045" s="9" t="s">
        <v>340</v>
      </c>
      <c r="D1045" s="39">
        <v>41345</v>
      </c>
      <c r="F1045" t="s">
        <v>821</v>
      </c>
      <c r="G1045" s="2" t="s">
        <v>196</v>
      </c>
      <c r="H1045" s="6">
        <v>31</v>
      </c>
      <c r="I1045" s="7">
        <v>2</v>
      </c>
      <c r="J1045" s="6">
        <v>40</v>
      </c>
      <c r="K1045" s="7">
        <v>-3</v>
      </c>
      <c r="L1045" s="6">
        <v>11</v>
      </c>
      <c r="M1045" s="7">
        <v>0</v>
      </c>
      <c r="N1045" s="6">
        <v>-9</v>
      </c>
      <c r="O1045" s="7">
        <v>5</v>
      </c>
      <c r="P1045" t="s">
        <v>842</v>
      </c>
      <c r="R1045" s="7">
        <v>12</v>
      </c>
      <c r="S1045" s="7">
        <v>3</v>
      </c>
      <c r="T1045" s="7">
        <v>1</v>
      </c>
      <c r="Y1045" s="7"/>
      <c r="Z1045" s="6"/>
      <c r="AA1045" s="6"/>
      <c r="AB1045" s="7"/>
      <c r="AC1045" s="6"/>
      <c r="AD1045" s="6"/>
      <c r="AE1045" s="7"/>
      <c r="AF1045" s="6"/>
      <c r="AG1045" s="6"/>
      <c r="AH1045" s="7"/>
      <c r="AI1045" s="7"/>
      <c r="AJ1045" s="7"/>
      <c r="AK1045" s="7"/>
      <c r="AM1045" s="9" t="s">
        <v>312</v>
      </c>
      <c r="AN1045" s="9" t="s">
        <v>321</v>
      </c>
      <c r="AO1045" s="9" t="s">
        <v>636</v>
      </c>
      <c r="AR1045" s="6">
        <v>23</v>
      </c>
      <c r="AS1045" s="6">
        <v>63</v>
      </c>
      <c r="AT1045" s="7">
        <f>AR1045-AS1045</f>
        <v>-40</v>
      </c>
      <c r="AU1045" s="4" t="s">
        <v>871</v>
      </c>
    </row>
    <row r="1046" spans="2:53" x14ac:dyDescent="0.25">
      <c r="B1046" t="s">
        <v>294</v>
      </c>
      <c r="C1046" s="9" t="s">
        <v>594</v>
      </c>
      <c r="D1046" s="39">
        <v>41346</v>
      </c>
      <c r="E1046" s="11"/>
      <c r="F1046" t="s">
        <v>821</v>
      </c>
      <c r="G1046" s="2" t="s">
        <v>196</v>
      </c>
      <c r="H1046" s="6">
        <v>30</v>
      </c>
      <c r="I1046" s="7">
        <v>-1</v>
      </c>
      <c r="J1046" s="6">
        <v>42</v>
      </c>
      <c r="K1046" s="7">
        <v>2</v>
      </c>
      <c r="L1046" s="6">
        <v>11</v>
      </c>
      <c r="M1046" s="7">
        <v>0</v>
      </c>
      <c r="N1046" s="6">
        <v>-12</v>
      </c>
      <c r="O1046" s="7">
        <v>-3</v>
      </c>
      <c r="P1046" t="s">
        <v>842</v>
      </c>
      <c r="R1046" s="7">
        <v>11</v>
      </c>
      <c r="S1046" s="7">
        <v>2</v>
      </c>
      <c r="T1046" s="7">
        <v>1</v>
      </c>
      <c r="Y1046" s="7"/>
      <c r="Z1046" s="6"/>
      <c r="AA1046" s="6"/>
      <c r="AB1046" s="7"/>
      <c r="AC1046" s="6"/>
      <c r="AD1046" s="6"/>
      <c r="AE1046" s="7"/>
      <c r="AF1046" s="6"/>
      <c r="AG1046" s="6"/>
      <c r="AH1046" s="7"/>
      <c r="AI1046" s="7"/>
      <c r="AJ1046" s="7"/>
      <c r="AK1046" s="7"/>
      <c r="AR1046" s="6">
        <v>24</v>
      </c>
      <c r="AS1046" s="6">
        <v>59</v>
      </c>
      <c r="AT1046" s="7">
        <f>AR1046-AS1046</f>
        <v>-35</v>
      </c>
      <c r="AU1046" s="4" t="s">
        <v>871</v>
      </c>
    </row>
    <row r="1047" spans="2:53" x14ac:dyDescent="0.25">
      <c r="B1047" t="s">
        <v>294</v>
      </c>
      <c r="C1047" s="9" t="s">
        <v>594</v>
      </c>
      <c r="D1047" s="39">
        <v>41346</v>
      </c>
      <c r="E1047">
        <v>17</v>
      </c>
      <c r="F1047" t="s">
        <v>886</v>
      </c>
      <c r="G1047" s="2" t="s">
        <v>915</v>
      </c>
      <c r="H1047" s="6">
        <v>28</v>
      </c>
      <c r="I1047" s="7">
        <v>-3</v>
      </c>
      <c r="J1047" s="6">
        <v>37</v>
      </c>
      <c r="K1047" s="7">
        <v>1</v>
      </c>
      <c r="L1047" s="6">
        <v>9</v>
      </c>
      <c r="M1047" s="7">
        <v>1</v>
      </c>
      <c r="N1047" s="6">
        <v>-9</v>
      </c>
      <c r="O1047" s="7">
        <v>-4</v>
      </c>
      <c r="P1047" t="s">
        <v>842</v>
      </c>
      <c r="R1047" s="7">
        <v>17</v>
      </c>
      <c r="S1047" s="7">
        <v>4</v>
      </c>
      <c r="T1047" s="7">
        <v>1</v>
      </c>
      <c r="W1047" s="6">
        <v>26</v>
      </c>
      <c r="X1047" s="6">
        <v>49</v>
      </c>
      <c r="Y1047" s="7">
        <f>W1047-X1047</f>
        <v>-23</v>
      </c>
      <c r="Z1047" s="6">
        <v>19</v>
      </c>
      <c r="AA1047" s="6">
        <v>47</v>
      </c>
      <c r="AB1047" s="7">
        <f>Z1047-AA1047</f>
        <v>-28</v>
      </c>
      <c r="AC1047" s="6">
        <v>13</v>
      </c>
      <c r="AD1047" s="6">
        <v>56</v>
      </c>
      <c r="AE1047" s="7">
        <f>AC1047-AD1047</f>
        <v>-43</v>
      </c>
      <c r="AF1047" s="6">
        <v>24</v>
      </c>
      <c r="AG1047" s="6">
        <v>27</v>
      </c>
      <c r="AH1047" s="7">
        <f>AF1047-AG1047</f>
        <v>-3</v>
      </c>
      <c r="AI1047" s="7"/>
      <c r="AJ1047" s="7"/>
      <c r="AK1047" s="7"/>
      <c r="AL1047" s="4" t="s">
        <v>998</v>
      </c>
      <c r="AR1047" s="6"/>
      <c r="AS1047" s="6"/>
      <c r="AT1047" s="7"/>
    </row>
    <row r="1048" spans="2:53" x14ac:dyDescent="0.25">
      <c r="B1048" t="s">
        <v>294</v>
      </c>
      <c r="C1048" s="9" t="s">
        <v>594</v>
      </c>
      <c r="D1048" s="39">
        <v>41346</v>
      </c>
      <c r="E1048">
        <v>17</v>
      </c>
      <c r="F1048" t="s">
        <v>678</v>
      </c>
      <c r="G1048" s="2" t="s">
        <v>194</v>
      </c>
      <c r="H1048" s="6"/>
      <c r="J1048" s="6"/>
      <c r="L1048" s="6"/>
      <c r="N1048" s="6"/>
      <c r="P1048" t="s">
        <v>842</v>
      </c>
      <c r="Y1048" s="7"/>
      <c r="Z1048" s="6"/>
      <c r="AA1048" s="6"/>
      <c r="AB1048" s="7"/>
      <c r="AC1048" s="6"/>
      <c r="AD1048" s="6"/>
      <c r="AE1048" s="7"/>
      <c r="AF1048" s="6"/>
      <c r="AG1048" s="6"/>
      <c r="AH1048" s="7"/>
      <c r="AI1048" s="7"/>
      <c r="AJ1048" s="7"/>
      <c r="AK1048" s="7"/>
      <c r="AR1048" s="6"/>
      <c r="AS1048" s="6"/>
      <c r="AT1048" s="7"/>
      <c r="AW1048">
        <v>30</v>
      </c>
      <c r="AX1048">
        <v>36</v>
      </c>
      <c r="AY1048">
        <v>18</v>
      </c>
      <c r="AZ1048">
        <v>17</v>
      </c>
      <c r="BA1048" s="4" t="s">
        <v>992</v>
      </c>
    </row>
    <row r="1049" spans="2:53" x14ac:dyDescent="0.25">
      <c r="B1049" t="s">
        <v>294</v>
      </c>
      <c r="C1049" s="9" t="s">
        <v>692</v>
      </c>
      <c r="D1049" s="39">
        <v>41347</v>
      </c>
      <c r="E1049">
        <v>17</v>
      </c>
      <c r="F1049" t="s">
        <v>821</v>
      </c>
      <c r="G1049" s="2" t="s">
        <v>192</v>
      </c>
      <c r="H1049" s="6">
        <v>29</v>
      </c>
      <c r="I1049" s="7">
        <v>-1</v>
      </c>
      <c r="J1049" s="6">
        <v>41</v>
      </c>
      <c r="K1049" s="7">
        <v>-1</v>
      </c>
      <c r="L1049" s="6">
        <v>12</v>
      </c>
      <c r="M1049" s="7">
        <v>1</v>
      </c>
      <c r="N1049" s="6">
        <v>-12</v>
      </c>
      <c r="O1049" s="7">
        <v>0</v>
      </c>
      <c r="P1049" t="s">
        <v>842</v>
      </c>
      <c r="R1049" s="7">
        <v>12</v>
      </c>
      <c r="S1049" s="7">
        <v>2</v>
      </c>
      <c r="T1049" s="7">
        <v>0</v>
      </c>
      <c r="W1049" s="6">
        <v>32</v>
      </c>
      <c r="X1049" s="6">
        <v>62</v>
      </c>
      <c r="Y1049" s="7">
        <f>W1049-X1049</f>
        <v>-30</v>
      </c>
      <c r="Z1049" s="6">
        <v>30</v>
      </c>
      <c r="AA1049" s="6">
        <v>55</v>
      </c>
      <c r="AB1049" s="7">
        <f>Z1049-AA1049</f>
        <v>-25</v>
      </c>
      <c r="AC1049" s="6">
        <v>18</v>
      </c>
      <c r="AD1049" s="6">
        <v>72</v>
      </c>
      <c r="AE1049" s="7">
        <f>AC1049-AD1049</f>
        <v>-54</v>
      </c>
      <c r="AF1049" s="6"/>
      <c r="AG1049" s="6"/>
      <c r="AH1049" s="7"/>
      <c r="AI1049" s="7"/>
      <c r="AJ1049" s="7"/>
      <c r="AK1049" s="7"/>
      <c r="AL1049" s="4" t="s">
        <v>930</v>
      </c>
      <c r="AR1049" s="6">
        <v>23</v>
      </c>
      <c r="AS1049" s="6">
        <v>61</v>
      </c>
      <c r="AT1049" s="7">
        <f t="shared" ref="AT1049:AT1056" si="57">AR1049-AS1049</f>
        <v>-38</v>
      </c>
      <c r="AU1049" s="4" t="s">
        <v>871</v>
      </c>
    </row>
    <row r="1050" spans="2:53" x14ac:dyDescent="0.25">
      <c r="B1050" t="s">
        <v>294</v>
      </c>
      <c r="C1050" s="9" t="s">
        <v>552</v>
      </c>
      <c r="D1050" s="39">
        <v>41347</v>
      </c>
      <c r="F1050" t="s">
        <v>963</v>
      </c>
      <c r="G1050" s="2"/>
      <c r="H1050" s="6">
        <v>26</v>
      </c>
      <c r="I1050" s="7">
        <v>1</v>
      </c>
      <c r="J1050" s="6">
        <v>39</v>
      </c>
      <c r="K1050" s="7">
        <v>1</v>
      </c>
      <c r="L1050" s="6">
        <v>13</v>
      </c>
      <c r="M1050" s="7">
        <v>2</v>
      </c>
      <c r="N1050" s="6">
        <v>-13</v>
      </c>
      <c r="O1050" s="7">
        <v>0</v>
      </c>
      <c r="P1050" t="s">
        <v>842</v>
      </c>
      <c r="R1050" s="7">
        <v>13</v>
      </c>
      <c r="S1050" s="7">
        <v>2</v>
      </c>
      <c r="T1050" s="7">
        <v>1</v>
      </c>
      <c r="W1050" s="6"/>
      <c r="X1050" s="6"/>
      <c r="Y1050" s="7"/>
      <c r="Z1050" s="6"/>
      <c r="AA1050" s="6"/>
      <c r="AB1050" s="7"/>
      <c r="AC1050" s="6"/>
      <c r="AD1050" s="6"/>
      <c r="AE1050" s="7"/>
      <c r="AF1050" s="6"/>
      <c r="AG1050" s="6"/>
      <c r="AH1050" s="7"/>
      <c r="AI1050" s="7"/>
      <c r="AJ1050" s="7"/>
      <c r="AK1050" s="7"/>
      <c r="AR1050" s="6"/>
      <c r="AS1050" s="6"/>
      <c r="AT1050" s="7"/>
    </row>
    <row r="1051" spans="2:53" x14ac:dyDescent="0.25">
      <c r="B1051" t="s">
        <v>294</v>
      </c>
      <c r="C1051" s="9" t="s">
        <v>596</v>
      </c>
      <c r="D1051" s="39">
        <v>41350</v>
      </c>
      <c r="F1051" t="s">
        <v>821</v>
      </c>
      <c r="G1051" s="2" t="s">
        <v>196</v>
      </c>
      <c r="H1051" s="6">
        <v>32</v>
      </c>
      <c r="I1051" s="7">
        <v>3</v>
      </c>
      <c r="J1051" s="6">
        <v>40</v>
      </c>
      <c r="K1051" s="7">
        <v>-1</v>
      </c>
      <c r="L1051" s="6">
        <v>11</v>
      </c>
      <c r="M1051" s="7">
        <v>-1</v>
      </c>
      <c r="N1051" s="6">
        <v>-8</v>
      </c>
      <c r="O1051" s="7">
        <v>4</v>
      </c>
      <c r="P1051" t="s">
        <v>842</v>
      </c>
      <c r="R1051" s="7">
        <v>10</v>
      </c>
      <c r="S1051" s="7">
        <v>2</v>
      </c>
      <c r="T1051" s="7">
        <v>1</v>
      </c>
      <c r="Y1051" s="7"/>
      <c r="Z1051" s="6"/>
      <c r="AA1051" s="6"/>
      <c r="AB1051" s="7"/>
      <c r="AC1051" s="6"/>
      <c r="AD1051" s="6"/>
      <c r="AE1051" s="7"/>
      <c r="AF1051" s="6"/>
      <c r="AG1051" s="6"/>
      <c r="AH1051" s="7"/>
      <c r="AI1051" s="7"/>
      <c r="AJ1051" s="7"/>
      <c r="AK1051" s="7"/>
      <c r="AR1051" s="6">
        <v>25</v>
      </c>
      <c r="AS1051" s="6">
        <v>59</v>
      </c>
      <c r="AT1051" s="7">
        <f t="shared" si="57"/>
        <v>-34</v>
      </c>
      <c r="AU1051" s="4" t="s">
        <v>871</v>
      </c>
    </row>
    <row r="1052" spans="2:53" x14ac:dyDescent="0.25">
      <c r="B1052" t="s">
        <v>294</v>
      </c>
      <c r="C1052" s="9" t="s">
        <v>564</v>
      </c>
      <c r="D1052" s="39">
        <v>41351</v>
      </c>
      <c r="F1052" t="s">
        <v>821</v>
      </c>
      <c r="G1052" s="2" t="s">
        <v>196</v>
      </c>
      <c r="H1052" s="6">
        <v>31</v>
      </c>
      <c r="I1052" s="7">
        <v>-1</v>
      </c>
      <c r="J1052" s="6">
        <v>41</v>
      </c>
      <c r="K1052" s="7">
        <v>1</v>
      </c>
      <c r="L1052" s="6">
        <v>11</v>
      </c>
      <c r="M1052" s="7">
        <v>0</v>
      </c>
      <c r="N1052" s="6">
        <v>-10</v>
      </c>
      <c r="O1052" s="7">
        <v>-2</v>
      </c>
      <c r="P1052" t="s">
        <v>842</v>
      </c>
      <c r="R1052" s="7">
        <v>11</v>
      </c>
      <c r="S1052" s="7">
        <v>2</v>
      </c>
      <c r="T1052" s="7">
        <v>0</v>
      </c>
      <c r="Y1052" s="7"/>
      <c r="Z1052" s="6"/>
      <c r="AA1052" s="6"/>
      <c r="AB1052" s="7"/>
      <c r="AC1052" s="6"/>
      <c r="AD1052" s="6"/>
      <c r="AE1052" s="7"/>
      <c r="AF1052" s="6"/>
      <c r="AG1052" s="6"/>
      <c r="AH1052" s="7"/>
      <c r="AI1052" s="7"/>
      <c r="AJ1052" s="7"/>
      <c r="AK1052" s="7"/>
      <c r="AR1052" s="6">
        <v>23</v>
      </c>
      <c r="AS1052" s="6">
        <v>61</v>
      </c>
      <c r="AT1052" s="7">
        <f t="shared" si="57"/>
        <v>-38</v>
      </c>
      <c r="AU1052" s="4" t="s">
        <v>871</v>
      </c>
    </row>
    <row r="1053" spans="2:53" x14ac:dyDescent="0.25">
      <c r="B1053" t="s">
        <v>294</v>
      </c>
      <c r="C1053" s="9" t="s">
        <v>641</v>
      </c>
      <c r="D1053" s="39">
        <v>41352</v>
      </c>
      <c r="F1053" t="s">
        <v>821</v>
      </c>
      <c r="G1053" s="2" t="s">
        <v>196</v>
      </c>
      <c r="H1053" s="6">
        <v>30</v>
      </c>
      <c r="I1053" s="7">
        <v>-1</v>
      </c>
      <c r="J1053" s="6">
        <v>41</v>
      </c>
      <c r="K1053" s="7">
        <v>0</v>
      </c>
      <c r="L1053" s="6">
        <v>11</v>
      </c>
      <c r="M1053" s="7">
        <v>0</v>
      </c>
      <c r="N1053" s="6">
        <v>-11</v>
      </c>
      <c r="O1053" s="7">
        <v>-1</v>
      </c>
      <c r="P1053" t="s">
        <v>842</v>
      </c>
      <c r="R1053" s="7">
        <v>12</v>
      </c>
      <c r="S1053" s="7">
        <v>1</v>
      </c>
      <c r="T1053" s="7">
        <v>1</v>
      </c>
      <c r="Y1053" s="7"/>
      <c r="Z1053" s="6"/>
      <c r="AA1053" s="6"/>
      <c r="AB1053" s="7"/>
      <c r="AC1053" s="6"/>
      <c r="AD1053" s="6"/>
      <c r="AE1053" s="7"/>
      <c r="AF1053" s="6"/>
      <c r="AG1053" s="6"/>
      <c r="AH1053" s="7"/>
      <c r="AI1053" s="7"/>
      <c r="AJ1053" s="7"/>
      <c r="AK1053" s="7"/>
      <c r="AR1053" s="6">
        <v>23</v>
      </c>
      <c r="AS1053" s="6">
        <v>63</v>
      </c>
      <c r="AT1053" s="7">
        <f t="shared" si="57"/>
        <v>-40</v>
      </c>
      <c r="AU1053" s="4" t="s">
        <v>871</v>
      </c>
    </row>
    <row r="1054" spans="2:53" x14ac:dyDescent="0.25">
      <c r="B1054" t="s">
        <v>294</v>
      </c>
      <c r="C1054" s="9" t="s">
        <v>597</v>
      </c>
      <c r="D1054" s="39">
        <v>41352</v>
      </c>
      <c r="E1054">
        <v>24</v>
      </c>
      <c r="F1054" t="s">
        <v>903</v>
      </c>
      <c r="G1054" s="2" t="s">
        <v>138</v>
      </c>
      <c r="H1054" s="6">
        <v>28</v>
      </c>
      <c r="I1054" s="7">
        <v>1</v>
      </c>
      <c r="J1054" s="6">
        <v>38</v>
      </c>
      <c r="K1054" s="7">
        <v>-1</v>
      </c>
      <c r="L1054" s="6">
        <v>9</v>
      </c>
      <c r="M1054" s="7">
        <v>1</v>
      </c>
      <c r="N1054" s="6">
        <v>-10</v>
      </c>
      <c r="O1054" s="7">
        <v>2</v>
      </c>
      <c r="P1054" t="s">
        <v>842</v>
      </c>
      <c r="R1054" s="7">
        <v>16</v>
      </c>
      <c r="S1054" s="7">
        <v>2</v>
      </c>
      <c r="T1054" s="7">
        <v>1</v>
      </c>
      <c r="W1054" s="6">
        <v>30</v>
      </c>
      <c r="X1054" s="6">
        <v>53</v>
      </c>
      <c r="Y1054" s="7">
        <f>W1054-X1054</f>
        <v>-23</v>
      </c>
      <c r="Z1054" s="6">
        <v>27</v>
      </c>
      <c r="AA1054" s="6">
        <v>41</v>
      </c>
      <c r="AB1054" s="7">
        <f>Z1054-AA1054</f>
        <v>-14</v>
      </c>
      <c r="AC1054" s="6">
        <v>14</v>
      </c>
      <c r="AD1054" s="6">
        <v>59</v>
      </c>
      <c r="AE1054" s="7">
        <f>AC1054-AD1054</f>
        <v>-45</v>
      </c>
      <c r="AF1054" s="6"/>
      <c r="AG1054" s="6"/>
      <c r="AH1054" s="7"/>
      <c r="AI1054" s="7"/>
      <c r="AJ1054" s="7"/>
      <c r="AK1054" s="7"/>
      <c r="AL1054" s="4" t="s">
        <v>978</v>
      </c>
      <c r="AR1054" s="6"/>
      <c r="AS1054" s="6"/>
      <c r="AT1054" s="7"/>
    </row>
    <row r="1055" spans="2:53" x14ac:dyDescent="0.25">
      <c r="B1055" t="s">
        <v>294</v>
      </c>
      <c r="C1055" s="9" t="s">
        <v>598</v>
      </c>
      <c r="D1055" s="39">
        <v>41353</v>
      </c>
      <c r="F1055" t="s">
        <v>821</v>
      </c>
      <c r="G1055" s="2" t="s">
        <v>196</v>
      </c>
      <c r="H1055" s="6">
        <v>32</v>
      </c>
      <c r="I1055" s="7">
        <v>2</v>
      </c>
      <c r="J1055" s="6">
        <v>41</v>
      </c>
      <c r="K1055" s="7">
        <v>0</v>
      </c>
      <c r="L1055" s="6">
        <v>11</v>
      </c>
      <c r="M1055" s="7">
        <v>0</v>
      </c>
      <c r="N1055" s="6">
        <v>-9</v>
      </c>
      <c r="O1055" s="7">
        <v>2</v>
      </c>
      <c r="P1055" t="s">
        <v>842</v>
      </c>
      <c r="R1055" s="7">
        <v>10</v>
      </c>
      <c r="S1055" s="7">
        <v>2</v>
      </c>
      <c r="T1055" s="7">
        <v>1</v>
      </c>
      <c r="Y1055" s="7"/>
      <c r="Z1055" s="6"/>
      <c r="AA1055" s="6"/>
      <c r="AB1055" s="7"/>
      <c r="AC1055" s="6"/>
      <c r="AD1055" s="6"/>
      <c r="AE1055" s="7"/>
      <c r="AF1055" s="6"/>
      <c r="AG1055" s="6"/>
      <c r="AH1055" s="7"/>
      <c r="AI1055" s="7"/>
      <c r="AJ1055" s="7"/>
      <c r="AK1055" s="7"/>
      <c r="AR1055" s="6">
        <v>24</v>
      </c>
      <c r="AS1055" s="6">
        <v>59</v>
      </c>
      <c r="AT1055" s="7">
        <f t="shared" si="57"/>
        <v>-35</v>
      </c>
      <c r="AU1055" s="4" t="s">
        <v>871</v>
      </c>
    </row>
    <row r="1056" spans="2:53" x14ac:dyDescent="0.25">
      <c r="B1056" t="s">
        <v>294</v>
      </c>
      <c r="C1056" s="9" t="s">
        <v>434</v>
      </c>
      <c r="D1056" s="39">
        <v>41354</v>
      </c>
      <c r="E1056">
        <v>24</v>
      </c>
      <c r="F1056" t="s">
        <v>821</v>
      </c>
      <c r="G1056" s="2" t="s">
        <v>192</v>
      </c>
      <c r="H1056" s="6">
        <v>30</v>
      </c>
      <c r="I1056" s="7">
        <v>-2</v>
      </c>
      <c r="J1056" s="6">
        <v>41</v>
      </c>
      <c r="K1056" s="7">
        <v>0</v>
      </c>
      <c r="L1056" s="6">
        <v>12</v>
      </c>
      <c r="M1056" s="7">
        <v>1</v>
      </c>
      <c r="N1056" s="6">
        <v>-11</v>
      </c>
      <c r="O1056" s="7">
        <v>-2</v>
      </c>
      <c r="P1056" t="s">
        <v>842</v>
      </c>
      <c r="R1056" s="7">
        <v>12</v>
      </c>
      <c r="S1056" s="7">
        <v>2</v>
      </c>
      <c r="T1056" s="7">
        <v>1</v>
      </c>
      <c r="W1056" s="6">
        <v>36</v>
      </c>
      <c r="X1056" s="6">
        <v>59</v>
      </c>
      <c r="Y1056" s="7">
        <f>W1056-X1056</f>
        <v>-23</v>
      </c>
      <c r="Z1056" s="6">
        <v>31</v>
      </c>
      <c r="AA1056" s="6">
        <v>56</v>
      </c>
      <c r="AB1056" s="7">
        <f>Z1056-AA1056</f>
        <v>-25</v>
      </c>
      <c r="AC1056" s="6">
        <v>21</v>
      </c>
      <c r="AD1056" s="6">
        <v>71</v>
      </c>
      <c r="AE1056" s="7">
        <f>AC1056-AD1056</f>
        <v>-50</v>
      </c>
      <c r="AF1056" s="6"/>
      <c r="AG1056" s="6"/>
      <c r="AH1056" s="7"/>
      <c r="AI1056" s="7"/>
      <c r="AJ1056" s="7"/>
      <c r="AK1056" s="7"/>
      <c r="AL1056" s="4" t="s">
        <v>930</v>
      </c>
      <c r="AR1056" s="6">
        <v>25</v>
      </c>
      <c r="AS1056" s="6">
        <v>63</v>
      </c>
      <c r="AT1056" s="7">
        <f t="shared" si="57"/>
        <v>-38</v>
      </c>
      <c r="AU1056" s="4" t="s">
        <v>871</v>
      </c>
    </row>
    <row r="1057" spans="2:47" x14ac:dyDescent="0.25">
      <c r="B1057" t="s">
        <v>294</v>
      </c>
      <c r="C1057" s="9" t="s">
        <v>688</v>
      </c>
      <c r="E1057">
        <v>25</v>
      </c>
      <c r="F1057" t="s">
        <v>886</v>
      </c>
      <c r="G1057" s="2" t="s">
        <v>96</v>
      </c>
      <c r="H1057" s="6">
        <v>28</v>
      </c>
      <c r="I1057" s="7">
        <v>-3</v>
      </c>
      <c r="J1057" s="6">
        <v>38</v>
      </c>
      <c r="K1057" s="7">
        <v>-5</v>
      </c>
      <c r="L1057" s="6">
        <v>12</v>
      </c>
      <c r="M1057" s="7">
        <v>4</v>
      </c>
      <c r="N1057" s="6">
        <v>-10</v>
      </c>
      <c r="O1057" s="7">
        <v>2</v>
      </c>
      <c r="P1057" t="s">
        <v>639</v>
      </c>
      <c r="R1057" s="7">
        <v>14</v>
      </c>
      <c r="S1057" s="7">
        <v>3</v>
      </c>
      <c r="T1057" s="7">
        <v>1</v>
      </c>
      <c r="W1057" s="6"/>
      <c r="X1057" s="6"/>
      <c r="Y1057" s="7"/>
      <c r="Z1057" s="6"/>
      <c r="AA1057" s="6"/>
      <c r="AB1057" s="7"/>
      <c r="AC1057" s="6"/>
      <c r="AD1057" s="6"/>
      <c r="AE1057" s="7"/>
      <c r="AF1057" s="6"/>
      <c r="AG1057" s="6"/>
      <c r="AH1057" s="7"/>
      <c r="AI1057" s="7"/>
      <c r="AJ1057" s="7"/>
      <c r="AK1057" s="7"/>
      <c r="AR1057" s="6"/>
      <c r="AS1057" s="6"/>
      <c r="AT1057" s="7"/>
    </row>
    <row r="1058" spans="2:47" x14ac:dyDescent="0.25">
      <c r="B1058" t="s">
        <v>294</v>
      </c>
      <c r="C1058" s="9" t="s">
        <v>485</v>
      </c>
      <c r="D1058" s="39">
        <v>41354</v>
      </c>
      <c r="E1058">
        <v>24</v>
      </c>
      <c r="F1058" t="s">
        <v>963</v>
      </c>
      <c r="G1058" s="2"/>
      <c r="H1058" s="6">
        <v>27</v>
      </c>
      <c r="I1058" s="7">
        <v>1</v>
      </c>
      <c r="J1058" s="6">
        <v>37</v>
      </c>
      <c r="K1058" s="7">
        <v>-2</v>
      </c>
      <c r="L1058" s="6">
        <v>10</v>
      </c>
      <c r="M1058" s="7">
        <v>-3</v>
      </c>
      <c r="N1058" s="6">
        <v>-10</v>
      </c>
      <c r="O1058" s="7">
        <v>3</v>
      </c>
      <c r="P1058" t="s">
        <v>842</v>
      </c>
      <c r="R1058" s="7">
        <v>17</v>
      </c>
      <c r="S1058" s="7">
        <v>3</v>
      </c>
      <c r="T1058" s="7">
        <v>1</v>
      </c>
      <c r="W1058" s="6"/>
      <c r="X1058" s="6"/>
      <c r="Y1058" s="7"/>
      <c r="Z1058" s="6"/>
      <c r="AA1058" s="6"/>
      <c r="AB1058" s="7"/>
      <c r="AC1058" s="6"/>
      <c r="AD1058" s="6"/>
      <c r="AE1058" s="7"/>
      <c r="AF1058" s="6"/>
      <c r="AG1058" s="6"/>
      <c r="AH1058" s="7"/>
      <c r="AI1058" s="7"/>
      <c r="AJ1058" s="7"/>
      <c r="AK1058" s="7"/>
      <c r="AR1058" s="6"/>
      <c r="AS1058" s="6"/>
      <c r="AT1058" s="7"/>
    </row>
    <row r="1059" spans="2:47" x14ac:dyDescent="0.25">
      <c r="B1059" t="s">
        <v>294</v>
      </c>
      <c r="C1059" s="9" t="s">
        <v>432</v>
      </c>
      <c r="D1059" s="39">
        <v>41357</v>
      </c>
      <c r="F1059" t="s">
        <v>821</v>
      </c>
      <c r="G1059" s="2" t="s">
        <v>196</v>
      </c>
      <c r="H1059" s="6">
        <v>30</v>
      </c>
      <c r="I1059" s="7">
        <v>0</v>
      </c>
      <c r="J1059" s="6">
        <v>41</v>
      </c>
      <c r="K1059" s="7">
        <v>0</v>
      </c>
      <c r="L1059" s="6">
        <v>13</v>
      </c>
      <c r="M1059" s="7">
        <v>1</v>
      </c>
      <c r="N1059" s="6">
        <v>-11</v>
      </c>
      <c r="O1059" s="7">
        <v>0</v>
      </c>
      <c r="P1059" t="s">
        <v>842</v>
      </c>
      <c r="R1059" s="7">
        <v>11</v>
      </c>
      <c r="S1059" s="7">
        <v>2</v>
      </c>
      <c r="T1059" s="7">
        <v>1</v>
      </c>
      <c r="W1059" s="6"/>
      <c r="X1059" s="6"/>
      <c r="Y1059" s="7"/>
      <c r="Z1059" s="6"/>
      <c r="AA1059" s="6"/>
      <c r="AB1059" s="7"/>
      <c r="AC1059" s="6"/>
      <c r="AD1059" s="6"/>
      <c r="AE1059" s="7"/>
      <c r="AF1059" s="6"/>
      <c r="AG1059" s="6"/>
      <c r="AH1059" s="7"/>
      <c r="AI1059" s="7"/>
      <c r="AJ1059" s="7"/>
      <c r="AK1059" s="7"/>
      <c r="AR1059" s="6">
        <v>24</v>
      </c>
      <c r="AS1059" s="6">
        <v>59</v>
      </c>
      <c r="AT1059" s="7">
        <f t="shared" ref="AT1059:AT1067" si="58">AR1059-AS1059</f>
        <v>-35</v>
      </c>
      <c r="AU1059" s="4" t="s">
        <v>871</v>
      </c>
    </row>
    <row r="1060" spans="2:47" x14ac:dyDescent="0.25">
      <c r="B1060" t="s">
        <v>294</v>
      </c>
      <c r="C1060" s="9" t="s">
        <v>579</v>
      </c>
      <c r="D1060" s="39">
        <v>41358</v>
      </c>
      <c r="F1060" t="s">
        <v>821</v>
      </c>
      <c r="G1060" s="2" t="s">
        <v>196</v>
      </c>
      <c r="H1060" s="6">
        <v>30</v>
      </c>
      <c r="I1060" s="7">
        <v>0</v>
      </c>
      <c r="J1060" s="6">
        <v>39</v>
      </c>
      <c r="K1060" s="7">
        <v>-2</v>
      </c>
      <c r="L1060" s="6">
        <v>13</v>
      </c>
      <c r="M1060" s="7">
        <v>0</v>
      </c>
      <c r="N1060" s="6">
        <v>-9</v>
      </c>
      <c r="O1060" s="7">
        <v>2</v>
      </c>
      <c r="P1060" t="s">
        <v>842</v>
      </c>
      <c r="R1060" s="7">
        <v>12</v>
      </c>
      <c r="S1060" s="7">
        <v>2</v>
      </c>
      <c r="T1060" s="7">
        <v>0</v>
      </c>
      <c r="W1060" s="6"/>
      <c r="X1060" s="6"/>
      <c r="Y1060" s="7"/>
      <c r="Z1060" s="6"/>
      <c r="AA1060" s="6"/>
      <c r="AB1060" s="7"/>
      <c r="AC1060" s="6"/>
      <c r="AD1060" s="6"/>
      <c r="AE1060" s="7"/>
      <c r="AF1060" s="6"/>
      <c r="AG1060" s="6"/>
      <c r="AH1060" s="7"/>
      <c r="AI1060" s="7"/>
      <c r="AJ1060" s="7"/>
      <c r="AK1060" s="7"/>
      <c r="AR1060" s="6">
        <v>25</v>
      </c>
      <c r="AS1060" s="6">
        <v>60</v>
      </c>
      <c r="AT1060" s="7">
        <f t="shared" si="58"/>
        <v>-35</v>
      </c>
      <c r="AU1060" s="4" t="s">
        <v>871</v>
      </c>
    </row>
    <row r="1061" spans="2:47" x14ac:dyDescent="0.25">
      <c r="B1061" t="s">
        <v>294</v>
      </c>
      <c r="C1061" s="9" t="s">
        <v>558</v>
      </c>
      <c r="D1061" s="39">
        <v>41359</v>
      </c>
      <c r="F1061" t="s">
        <v>821</v>
      </c>
      <c r="G1061" s="2" t="s">
        <v>196</v>
      </c>
      <c r="H1061" s="6">
        <v>30</v>
      </c>
      <c r="I1061" s="7">
        <v>0</v>
      </c>
      <c r="J1061" s="6">
        <v>40</v>
      </c>
      <c r="K1061" s="7">
        <v>1</v>
      </c>
      <c r="L1061" s="6">
        <v>12</v>
      </c>
      <c r="M1061" s="7">
        <v>-1</v>
      </c>
      <c r="N1061" s="6">
        <v>-10</v>
      </c>
      <c r="O1061" s="7">
        <v>-1</v>
      </c>
      <c r="P1061" t="s">
        <v>842</v>
      </c>
      <c r="R1061" s="7">
        <v>13</v>
      </c>
      <c r="S1061" s="7">
        <v>2</v>
      </c>
      <c r="T1061" s="7">
        <v>0</v>
      </c>
      <c r="W1061" s="6"/>
      <c r="X1061" s="6"/>
      <c r="Y1061" s="7"/>
      <c r="Z1061" s="6"/>
      <c r="AA1061" s="6"/>
      <c r="AB1061" s="7"/>
      <c r="AC1061" s="6"/>
      <c r="AD1061" s="6"/>
      <c r="AE1061" s="7"/>
      <c r="AF1061" s="6"/>
      <c r="AG1061" s="6"/>
      <c r="AH1061" s="7"/>
      <c r="AI1061" s="7"/>
      <c r="AJ1061" s="7"/>
      <c r="AK1061" s="7"/>
      <c r="AM1061" s="9" t="s">
        <v>312</v>
      </c>
      <c r="AN1061" s="9" t="s">
        <v>698</v>
      </c>
      <c r="AO1061" s="9" t="s">
        <v>636</v>
      </c>
      <c r="AR1061" s="6">
        <v>23</v>
      </c>
      <c r="AS1061" s="6">
        <v>61</v>
      </c>
      <c r="AT1061" s="7">
        <f t="shared" si="58"/>
        <v>-38</v>
      </c>
      <c r="AU1061" s="4" t="s">
        <v>871</v>
      </c>
    </row>
    <row r="1062" spans="2:47" x14ac:dyDescent="0.25">
      <c r="B1062" t="s">
        <v>294</v>
      </c>
      <c r="C1062" s="9" t="s">
        <v>602</v>
      </c>
      <c r="D1062" s="39">
        <v>41360</v>
      </c>
      <c r="F1062" t="s">
        <v>821</v>
      </c>
      <c r="G1062" s="2" t="s">
        <v>196</v>
      </c>
      <c r="H1062" s="6">
        <v>29</v>
      </c>
      <c r="I1062" s="7">
        <v>-1</v>
      </c>
      <c r="J1062" s="6">
        <v>42</v>
      </c>
      <c r="K1062" s="7">
        <v>2</v>
      </c>
      <c r="L1062" s="6">
        <v>11</v>
      </c>
      <c r="M1062" s="7">
        <v>-1</v>
      </c>
      <c r="N1062" s="6">
        <v>-13</v>
      </c>
      <c r="O1062" s="7">
        <v>-3</v>
      </c>
      <c r="P1062" t="s">
        <v>842</v>
      </c>
      <c r="R1062" s="7">
        <v>13</v>
      </c>
      <c r="S1062" s="7">
        <v>2</v>
      </c>
      <c r="T1062" s="7">
        <v>0</v>
      </c>
      <c r="W1062" s="6"/>
      <c r="X1062" s="6"/>
      <c r="Y1062" s="7"/>
      <c r="Z1062" s="6"/>
      <c r="AA1062" s="6"/>
      <c r="AB1062" s="7"/>
      <c r="AC1062" s="6"/>
      <c r="AD1062" s="6"/>
      <c r="AE1062" s="7"/>
      <c r="AF1062" s="6"/>
      <c r="AG1062" s="6"/>
      <c r="AH1062" s="7"/>
      <c r="AI1062" s="7"/>
      <c r="AJ1062" s="7"/>
      <c r="AK1062" s="7"/>
      <c r="AR1062" s="6">
        <v>24</v>
      </c>
      <c r="AS1062" s="6">
        <v>59</v>
      </c>
      <c r="AT1062" s="7">
        <f t="shared" si="58"/>
        <v>-35</v>
      </c>
      <c r="AU1062" s="4" t="s">
        <v>871</v>
      </c>
    </row>
    <row r="1063" spans="2:47" x14ac:dyDescent="0.25">
      <c r="B1063" t="s">
        <v>269</v>
      </c>
      <c r="C1063" s="9" t="s">
        <v>339</v>
      </c>
      <c r="D1063" s="39">
        <v>41365</v>
      </c>
      <c r="F1063" t="s">
        <v>821</v>
      </c>
      <c r="G1063" s="2" t="s">
        <v>196</v>
      </c>
      <c r="H1063" s="6">
        <v>30</v>
      </c>
      <c r="I1063" s="7">
        <v>1</v>
      </c>
      <c r="J1063" s="6">
        <v>43</v>
      </c>
      <c r="K1063" s="7">
        <v>1</v>
      </c>
      <c r="L1063" s="6">
        <v>11</v>
      </c>
      <c r="M1063" s="7">
        <v>0</v>
      </c>
      <c r="N1063" s="6">
        <v>-13</v>
      </c>
      <c r="O1063" s="7">
        <v>0</v>
      </c>
      <c r="P1063" t="s">
        <v>842</v>
      </c>
      <c r="R1063" s="7">
        <v>10</v>
      </c>
      <c r="S1063" s="7">
        <v>3</v>
      </c>
      <c r="T1063" s="7">
        <v>1</v>
      </c>
      <c r="W1063" s="6"/>
      <c r="X1063" s="6"/>
      <c r="Y1063" s="7"/>
      <c r="Z1063" s="6"/>
      <c r="AA1063" s="6"/>
      <c r="AB1063" s="7"/>
      <c r="AC1063" s="6"/>
      <c r="AD1063" s="6"/>
      <c r="AE1063" s="7"/>
      <c r="AF1063" s="6"/>
      <c r="AG1063" s="6"/>
      <c r="AH1063" s="7"/>
      <c r="AI1063" s="7"/>
      <c r="AJ1063" s="7"/>
      <c r="AK1063" s="7"/>
      <c r="AR1063" s="6">
        <v>25</v>
      </c>
      <c r="AS1063" s="6">
        <v>60</v>
      </c>
      <c r="AT1063" s="7">
        <f t="shared" si="58"/>
        <v>-35</v>
      </c>
      <c r="AU1063" s="4" t="s">
        <v>871</v>
      </c>
    </row>
    <row r="1064" spans="2:47" x14ac:dyDescent="0.25">
      <c r="B1064" t="s">
        <v>269</v>
      </c>
      <c r="C1064" s="9" t="s">
        <v>571</v>
      </c>
      <c r="D1064" s="39">
        <v>41366</v>
      </c>
      <c r="F1064" t="s">
        <v>821</v>
      </c>
      <c r="G1064" s="2" t="s">
        <v>196</v>
      </c>
      <c r="H1064" s="6">
        <v>33</v>
      </c>
      <c r="I1064" s="7">
        <v>3</v>
      </c>
      <c r="J1064" s="6">
        <v>41</v>
      </c>
      <c r="K1064" s="7">
        <v>-2</v>
      </c>
      <c r="L1064" s="6">
        <v>9</v>
      </c>
      <c r="M1064" s="7">
        <v>-2</v>
      </c>
      <c r="N1064" s="6">
        <v>-8</v>
      </c>
      <c r="O1064" s="7">
        <v>5</v>
      </c>
      <c r="P1064" t="s">
        <v>842</v>
      </c>
      <c r="R1064" s="7">
        <v>11</v>
      </c>
      <c r="S1064" s="7">
        <v>2</v>
      </c>
      <c r="T1064" s="7">
        <v>0</v>
      </c>
      <c r="W1064" s="6"/>
      <c r="X1064" s="6"/>
      <c r="Y1064" s="7"/>
      <c r="Z1064" s="6"/>
      <c r="AA1064" s="6"/>
      <c r="AB1064" s="7"/>
      <c r="AC1064" s="6"/>
      <c r="AD1064" s="6"/>
      <c r="AE1064" s="7"/>
      <c r="AF1064" s="6"/>
      <c r="AG1064" s="6"/>
      <c r="AH1064" s="7"/>
      <c r="AI1064" s="7"/>
      <c r="AJ1064" s="7"/>
      <c r="AK1064" s="7"/>
      <c r="AR1064" s="6">
        <v>26</v>
      </c>
      <c r="AS1064" s="6">
        <v>59</v>
      </c>
      <c r="AT1064" s="7">
        <f t="shared" si="58"/>
        <v>-33</v>
      </c>
      <c r="AU1064" s="4" t="s">
        <v>871</v>
      </c>
    </row>
    <row r="1065" spans="2:47" x14ac:dyDescent="0.25">
      <c r="B1065" t="s">
        <v>269</v>
      </c>
      <c r="C1065" s="9" t="s">
        <v>697</v>
      </c>
      <c r="D1065" s="39">
        <v>41366</v>
      </c>
      <c r="E1065">
        <v>7</v>
      </c>
      <c r="F1065" t="s">
        <v>903</v>
      </c>
      <c r="G1065" s="2" t="s">
        <v>138</v>
      </c>
      <c r="H1065" s="6">
        <v>28</v>
      </c>
      <c r="I1065" s="7">
        <v>0</v>
      </c>
      <c r="J1065" s="6">
        <v>38</v>
      </c>
      <c r="K1065" s="7">
        <v>0</v>
      </c>
      <c r="L1065" s="6">
        <v>8</v>
      </c>
      <c r="M1065" s="7">
        <v>-1</v>
      </c>
      <c r="N1065" s="6">
        <v>-10</v>
      </c>
      <c r="O1065" s="7">
        <v>0</v>
      </c>
      <c r="P1065" t="s">
        <v>842</v>
      </c>
      <c r="R1065" s="7">
        <v>17</v>
      </c>
      <c r="S1065" s="7">
        <v>3</v>
      </c>
      <c r="T1065" s="7">
        <v>1</v>
      </c>
      <c r="W1065" s="6">
        <v>30</v>
      </c>
      <c r="X1065" s="6">
        <v>54</v>
      </c>
      <c r="Y1065" s="7">
        <f>W1065-X1065</f>
        <v>-24</v>
      </c>
      <c r="Z1065" s="6">
        <v>25</v>
      </c>
      <c r="AA1065" s="6">
        <v>43</v>
      </c>
      <c r="AB1065" s="7">
        <f>Z1065-AA1065</f>
        <v>-18</v>
      </c>
      <c r="AC1065" s="6">
        <v>14</v>
      </c>
      <c r="AD1065" s="6">
        <v>61</v>
      </c>
      <c r="AE1065" s="7">
        <f>AC1065-AD1065</f>
        <v>-47</v>
      </c>
      <c r="AF1065" s="6"/>
      <c r="AG1065" s="6"/>
      <c r="AH1065" s="7"/>
      <c r="AI1065" s="7"/>
      <c r="AJ1065" s="7"/>
      <c r="AK1065" s="7"/>
      <c r="AL1065" s="4" t="s">
        <v>978</v>
      </c>
      <c r="AR1065" s="6"/>
      <c r="AS1065" s="6"/>
      <c r="AT1065" s="7"/>
    </row>
    <row r="1066" spans="2:47" x14ac:dyDescent="0.25">
      <c r="B1066" t="s">
        <v>269</v>
      </c>
      <c r="C1066" s="9" t="s">
        <v>589</v>
      </c>
      <c r="D1066" s="39">
        <v>41367</v>
      </c>
      <c r="F1066" t="s">
        <v>821</v>
      </c>
      <c r="G1066" s="2" t="s">
        <v>196</v>
      </c>
      <c r="H1066" s="6">
        <v>30</v>
      </c>
      <c r="I1066" s="7">
        <v>-3</v>
      </c>
      <c r="J1066" s="6">
        <v>42</v>
      </c>
      <c r="K1066" s="7">
        <v>1</v>
      </c>
      <c r="L1066" s="6">
        <v>11</v>
      </c>
      <c r="M1066" s="7">
        <v>2</v>
      </c>
      <c r="N1066" s="6">
        <v>-12</v>
      </c>
      <c r="O1066" s="7">
        <v>-4</v>
      </c>
      <c r="P1066" t="s">
        <v>842</v>
      </c>
      <c r="R1066" s="7">
        <v>12</v>
      </c>
      <c r="S1066" s="7">
        <v>2</v>
      </c>
      <c r="T1066" s="7">
        <v>0</v>
      </c>
      <c r="W1066" s="6"/>
      <c r="X1066" s="6"/>
      <c r="Y1066" s="7"/>
      <c r="Z1066" s="6"/>
      <c r="AA1066" s="6"/>
      <c r="AB1066" s="7"/>
      <c r="AC1066" s="6"/>
      <c r="AD1066" s="6"/>
      <c r="AE1066" s="7"/>
      <c r="AF1066" s="6"/>
      <c r="AG1066" s="6"/>
      <c r="AH1066" s="7"/>
      <c r="AI1066" s="7"/>
      <c r="AJ1066" s="7"/>
      <c r="AK1066" s="7"/>
      <c r="AR1066" s="6">
        <v>26</v>
      </c>
      <c r="AS1066" s="6">
        <v>59</v>
      </c>
      <c r="AT1066" s="7">
        <f t="shared" si="58"/>
        <v>-33</v>
      </c>
      <c r="AU1066" s="4" t="s">
        <v>871</v>
      </c>
    </row>
    <row r="1067" spans="2:47" x14ac:dyDescent="0.25">
      <c r="B1067" t="s">
        <v>269</v>
      </c>
      <c r="C1067" s="9" t="s">
        <v>694</v>
      </c>
      <c r="D1067" s="39">
        <v>41368</v>
      </c>
      <c r="E1067">
        <v>7</v>
      </c>
      <c r="F1067" t="s">
        <v>821</v>
      </c>
      <c r="G1067" s="2" t="s">
        <v>192</v>
      </c>
      <c r="H1067" s="6">
        <v>30</v>
      </c>
      <c r="I1067" s="7">
        <v>0</v>
      </c>
      <c r="J1067" s="6">
        <v>40</v>
      </c>
      <c r="K1067" s="7">
        <v>-2</v>
      </c>
      <c r="L1067" s="6">
        <v>11</v>
      </c>
      <c r="M1067" s="7">
        <v>0</v>
      </c>
      <c r="N1067" s="6">
        <v>-10</v>
      </c>
      <c r="O1067" s="7">
        <v>2</v>
      </c>
      <c r="P1067" t="s">
        <v>842</v>
      </c>
      <c r="R1067" s="7">
        <v>13</v>
      </c>
      <c r="S1067" s="7">
        <v>2</v>
      </c>
      <c r="T1067" s="7">
        <v>0</v>
      </c>
      <c r="W1067" s="6">
        <v>36</v>
      </c>
      <c r="X1067" s="6">
        <v>59</v>
      </c>
      <c r="Y1067" s="7">
        <f>W1067-X1067</f>
        <v>-23</v>
      </c>
      <c r="Z1067" s="6">
        <v>29</v>
      </c>
      <c r="AA1067" s="6">
        <v>59</v>
      </c>
      <c r="AB1067" s="7">
        <f>Z1067-AA1067</f>
        <v>-30</v>
      </c>
      <c r="AC1067" s="6">
        <v>19</v>
      </c>
      <c r="AD1067" s="6">
        <v>73</v>
      </c>
      <c r="AE1067" s="7">
        <f>AC1067-AD1067</f>
        <v>-54</v>
      </c>
      <c r="AF1067" s="6"/>
      <c r="AG1067" s="6"/>
      <c r="AH1067" s="7"/>
      <c r="AI1067" s="7"/>
      <c r="AJ1067" s="7"/>
      <c r="AK1067" s="7"/>
      <c r="AL1067" s="4" t="s">
        <v>930</v>
      </c>
      <c r="AR1067" s="6">
        <v>24</v>
      </c>
      <c r="AS1067" s="6">
        <v>63</v>
      </c>
      <c r="AT1067" s="7">
        <f t="shared" si="58"/>
        <v>-39</v>
      </c>
      <c r="AU1067" s="4" t="s">
        <v>871</v>
      </c>
    </row>
    <row r="1068" spans="2:47" x14ac:dyDescent="0.25">
      <c r="B1068" t="s">
        <v>269</v>
      </c>
      <c r="C1068" s="9" t="s">
        <v>346</v>
      </c>
      <c r="D1068" s="39">
        <v>41368</v>
      </c>
      <c r="F1068" t="s">
        <v>963</v>
      </c>
      <c r="G1068" s="2"/>
      <c r="H1068" s="6">
        <v>25</v>
      </c>
      <c r="I1068" s="7">
        <v>-2</v>
      </c>
      <c r="J1068" s="6">
        <v>40</v>
      </c>
      <c r="K1068" s="7">
        <v>3</v>
      </c>
      <c r="L1068" s="6">
        <v>10</v>
      </c>
      <c r="M1068" s="7">
        <v>0</v>
      </c>
      <c r="N1068" s="6">
        <v>-15</v>
      </c>
      <c r="O1068" s="7">
        <v>-5</v>
      </c>
      <c r="P1068" t="s">
        <v>842</v>
      </c>
      <c r="R1068" s="7">
        <v>14</v>
      </c>
      <c r="S1068" s="7">
        <v>4</v>
      </c>
      <c r="T1068" s="7">
        <v>2</v>
      </c>
      <c r="W1068" s="6"/>
      <c r="X1068" s="6"/>
      <c r="Y1068" s="7"/>
      <c r="Z1068" s="6"/>
      <c r="AA1068" s="6"/>
      <c r="AB1068" s="7"/>
      <c r="AC1068" s="6"/>
      <c r="AD1068" s="6"/>
      <c r="AE1068" s="7"/>
      <c r="AF1068" s="6"/>
      <c r="AG1068" s="6"/>
      <c r="AH1068" s="7"/>
      <c r="AI1068" s="7"/>
      <c r="AJ1068" s="7"/>
      <c r="AK1068" s="7"/>
      <c r="AR1068" s="6"/>
      <c r="AS1068" s="6"/>
      <c r="AT1068" s="7"/>
    </row>
    <row r="1069" spans="2:47" x14ac:dyDescent="0.25">
      <c r="B1069" t="s">
        <v>269</v>
      </c>
      <c r="C1069" s="9" t="s">
        <v>647</v>
      </c>
      <c r="D1069" s="39">
        <v>41371</v>
      </c>
      <c r="F1069" t="s">
        <v>821</v>
      </c>
      <c r="G1069" s="2" t="s">
        <v>196</v>
      </c>
      <c r="H1069" s="6">
        <v>30</v>
      </c>
      <c r="I1069" s="7">
        <v>0</v>
      </c>
      <c r="J1069" s="6">
        <v>40</v>
      </c>
      <c r="K1069" s="7">
        <v>0</v>
      </c>
      <c r="L1069" s="6">
        <v>12</v>
      </c>
      <c r="M1069" s="7">
        <v>1</v>
      </c>
      <c r="N1069" s="6">
        <v>-10</v>
      </c>
      <c r="O1069" s="7">
        <v>0</v>
      </c>
      <c r="P1069" t="s">
        <v>842</v>
      </c>
      <c r="R1069" s="7">
        <v>12</v>
      </c>
      <c r="S1069" s="7">
        <v>2</v>
      </c>
      <c r="T1069" s="7">
        <v>0</v>
      </c>
      <c r="W1069" s="6"/>
      <c r="X1069" s="6"/>
      <c r="Z1069" s="6"/>
      <c r="AA1069" s="6"/>
      <c r="AB1069" s="7"/>
      <c r="AC1069" s="6"/>
      <c r="AD1069" s="6"/>
      <c r="AE1069" s="7"/>
      <c r="AF1069" s="6"/>
      <c r="AG1069" s="6"/>
      <c r="AH1069" s="7"/>
      <c r="AI1069" s="7"/>
      <c r="AJ1069" s="7"/>
      <c r="AK1069" s="7"/>
      <c r="AR1069" s="6">
        <v>26</v>
      </c>
      <c r="AS1069" s="6">
        <v>59</v>
      </c>
      <c r="AT1069" s="7">
        <f>AR1069-AS1069</f>
        <v>-33</v>
      </c>
      <c r="AU1069" s="4" t="s">
        <v>871</v>
      </c>
    </row>
    <row r="1070" spans="2:47" x14ac:dyDescent="0.25">
      <c r="B1070" t="s">
        <v>269</v>
      </c>
      <c r="C1070" s="9" t="s">
        <v>419</v>
      </c>
      <c r="D1070" s="39">
        <v>41372</v>
      </c>
      <c r="F1070" t="s">
        <v>821</v>
      </c>
      <c r="G1070" s="2" t="s">
        <v>196</v>
      </c>
      <c r="H1070" s="6">
        <v>33</v>
      </c>
      <c r="I1070" s="7">
        <v>3</v>
      </c>
      <c r="J1070" s="6">
        <v>41</v>
      </c>
      <c r="K1070" s="7">
        <v>1</v>
      </c>
      <c r="L1070" s="6">
        <v>10</v>
      </c>
      <c r="M1070" s="7">
        <v>-2</v>
      </c>
      <c r="N1070" s="6">
        <v>-8</v>
      </c>
      <c r="O1070" s="7">
        <v>2</v>
      </c>
      <c r="P1070" t="s">
        <v>842</v>
      </c>
      <c r="R1070" s="7">
        <v>10</v>
      </c>
      <c r="S1070" s="7">
        <v>2</v>
      </c>
      <c r="T1070" s="7">
        <v>0</v>
      </c>
      <c r="W1070" s="6"/>
      <c r="X1070" s="6"/>
      <c r="Z1070" s="6"/>
      <c r="AA1070" s="6"/>
      <c r="AB1070" s="7"/>
      <c r="AC1070" s="6"/>
      <c r="AD1070" s="6"/>
      <c r="AE1070" s="7"/>
      <c r="AF1070" s="6"/>
      <c r="AG1070" s="6"/>
      <c r="AH1070" s="7"/>
      <c r="AI1070" s="7"/>
      <c r="AJ1070" s="7"/>
      <c r="AK1070" s="7"/>
      <c r="AR1070" s="6">
        <v>28</v>
      </c>
      <c r="AS1070" s="6">
        <v>58</v>
      </c>
      <c r="AT1070" s="7">
        <f>AR1070-AS1070</f>
        <v>-30</v>
      </c>
      <c r="AU1070" s="4" t="s">
        <v>871</v>
      </c>
    </row>
    <row r="1071" spans="2:47" x14ac:dyDescent="0.25">
      <c r="B1071" t="s">
        <v>269</v>
      </c>
      <c r="C1071" s="9" t="s">
        <v>669</v>
      </c>
      <c r="D1071" s="39">
        <v>41373</v>
      </c>
      <c r="F1071" t="s">
        <v>821</v>
      </c>
      <c r="G1071" s="2" t="s">
        <v>196</v>
      </c>
      <c r="H1071" s="6">
        <v>28</v>
      </c>
      <c r="I1071" s="7">
        <v>-5</v>
      </c>
      <c r="J1071" s="6">
        <v>42</v>
      </c>
      <c r="K1071" s="7">
        <v>1</v>
      </c>
      <c r="L1071" s="6">
        <v>12</v>
      </c>
      <c r="M1071" s="7">
        <v>2</v>
      </c>
      <c r="N1071" s="6">
        <v>-14</v>
      </c>
      <c r="O1071" s="7">
        <v>-6</v>
      </c>
      <c r="P1071" t="s">
        <v>842</v>
      </c>
      <c r="R1071" s="7">
        <v>11</v>
      </c>
      <c r="S1071" s="7">
        <v>2</v>
      </c>
      <c r="T1071" s="7">
        <v>1</v>
      </c>
      <c r="W1071" s="6"/>
      <c r="X1071" s="6"/>
      <c r="Y1071" s="7"/>
      <c r="Z1071" s="6"/>
      <c r="AA1071" s="6"/>
      <c r="AB1071" s="7"/>
      <c r="AC1071" s="6"/>
      <c r="AD1071" s="6"/>
      <c r="AE1071" s="7"/>
      <c r="AF1071" s="6"/>
      <c r="AG1071" s="6"/>
      <c r="AH1071" s="7"/>
      <c r="AI1071" s="7"/>
      <c r="AJ1071" s="7"/>
      <c r="AK1071" s="7"/>
      <c r="AM1071" s="9" t="s">
        <v>312</v>
      </c>
      <c r="AN1071" s="9" t="s">
        <v>321</v>
      </c>
      <c r="AO1071" s="9" t="s">
        <v>636</v>
      </c>
      <c r="AR1071" s="6">
        <v>26</v>
      </c>
      <c r="AS1071" s="6">
        <v>59</v>
      </c>
      <c r="AT1071" s="7">
        <f>AR1071-AS1071</f>
        <v>-33</v>
      </c>
      <c r="AU1071" s="4" t="s">
        <v>871</v>
      </c>
    </row>
    <row r="1072" spans="2:47" x14ac:dyDescent="0.25">
      <c r="B1072" t="s">
        <v>269</v>
      </c>
      <c r="C1072" s="9" t="s">
        <v>337</v>
      </c>
      <c r="D1072" s="39">
        <v>41374</v>
      </c>
      <c r="F1072" t="s">
        <v>821</v>
      </c>
      <c r="G1072" s="2" t="s">
        <v>196</v>
      </c>
      <c r="H1072" s="6">
        <v>32</v>
      </c>
      <c r="I1072" s="7">
        <v>4</v>
      </c>
      <c r="J1072" s="6">
        <v>42</v>
      </c>
      <c r="K1072" s="7">
        <v>0</v>
      </c>
      <c r="L1072" s="6">
        <v>9</v>
      </c>
      <c r="M1072" s="7">
        <v>-3</v>
      </c>
      <c r="N1072" s="6">
        <v>-10</v>
      </c>
      <c r="O1072" s="7">
        <v>4</v>
      </c>
      <c r="P1072" t="s">
        <v>842</v>
      </c>
      <c r="R1072" s="7">
        <v>11</v>
      </c>
      <c r="S1072" s="7">
        <v>2</v>
      </c>
      <c r="T1072" s="7">
        <v>1</v>
      </c>
      <c r="W1072" s="6"/>
      <c r="X1072" s="6"/>
      <c r="Y1072" s="7"/>
      <c r="Z1072" s="6"/>
      <c r="AA1072" s="6"/>
      <c r="AB1072" s="7"/>
      <c r="AC1072" s="6"/>
      <c r="AD1072" s="6"/>
      <c r="AE1072" s="7"/>
      <c r="AF1072" s="6"/>
      <c r="AG1072" s="6"/>
      <c r="AH1072" s="7"/>
      <c r="AI1072" s="7"/>
      <c r="AJ1072" s="7"/>
      <c r="AK1072" s="7"/>
      <c r="AR1072" s="6">
        <v>26</v>
      </c>
      <c r="AS1072" s="6">
        <v>59</v>
      </c>
      <c r="AT1072" s="7">
        <f>AR1072-AS1072</f>
        <v>-33</v>
      </c>
      <c r="AU1072" s="4" t="s">
        <v>871</v>
      </c>
    </row>
    <row r="1073" spans="2:53" x14ac:dyDescent="0.25">
      <c r="B1073" t="s">
        <v>269</v>
      </c>
      <c r="C1073" s="9" t="s">
        <v>337</v>
      </c>
      <c r="D1073" s="39">
        <v>41374</v>
      </c>
      <c r="E1073">
        <v>14</v>
      </c>
      <c r="F1073" t="s">
        <v>886</v>
      </c>
      <c r="G1073" s="2" t="s">
        <v>915</v>
      </c>
      <c r="H1073" s="6">
        <v>30</v>
      </c>
      <c r="I1073" s="7">
        <v>2</v>
      </c>
      <c r="J1073" s="6">
        <v>38</v>
      </c>
      <c r="K1073" s="7">
        <v>1</v>
      </c>
      <c r="L1073" s="6">
        <v>8</v>
      </c>
      <c r="M1073" s="7">
        <v>-1</v>
      </c>
      <c r="N1073" s="6">
        <v>-8</v>
      </c>
      <c r="O1073" s="7">
        <v>1</v>
      </c>
      <c r="P1073" t="s">
        <v>842</v>
      </c>
      <c r="R1073" s="7">
        <v>15</v>
      </c>
      <c r="S1073" s="7">
        <v>3</v>
      </c>
      <c r="T1073" s="7">
        <v>1</v>
      </c>
      <c r="W1073" s="6"/>
      <c r="X1073" s="6"/>
      <c r="Y1073" s="7"/>
      <c r="Z1073" s="6"/>
      <c r="AA1073" s="6"/>
      <c r="AB1073" s="7"/>
      <c r="AC1073" s="6"/>
      <c r="AD1073" s="6"/>
      <c r="AE1073" s="7"/>
      <c r="AF1073" s="6"/>
      <c r="AG1073" s="6"/>
      <c r="AH1073" s="7"/>
      <c r="AI1073" s="7"/>
      <c r="AJ1073" s="7"/>
      <c r="AK1073" s="7"/>
      <c r="AR1073" s="6"/>
      <c r="AS1073" s="6"/>
      <c r="AT1073" s="7"/>
    </row>
    <row r="1074" spans="2:53" x14ac:dyDescent="0.25">
      <c r="B1074" t="s">
        <v>269</v>
      </c>
      <c r="C1074" s="9" t="s">
        <v>337</v>
      </c>
      <c r="D1074" s="39">
        <v>41374</v>
      </c>
      <c r="F1074" t="s">
        <v>678</v>
      </c>
      <c r="G1074" s="2" t="s">
        <v>194</v>
      </c>
      <c r="H1074" s="6"/>
      <c r="J1074" s="6"/>
      <c r="L1074" s="6"/>
      <c r="N1074" s="6"/>
      <c r="P1074" t="s">
        <v>842</v>
      </c>
      <c r="W1074" s="6"/>
      <c r="X1074" s="6"/>
      <c r="Y1074" s="7"/>
      <c r="Z1074" s="6"/>
      <c r="AA1074" s="6"/>
      <c r="AB1074" s="7"/>
      <c r="AC1074" s="6"/>
      <c r="AD1074" s="6"/>
      <c r="AE1074" s="7"/>
      <c r="AF1074" s="6"/>
      <c r="AG1074" s="6"/>
      <c r="AH1074" s="7"/>
      <c r="AI1074" s="7"/>
      <c r="AJ1074" s="7"/>
      <c r="AK1074" s="7"/>
      <c r="AR1074" s="6"/>
      <c r="AS1074" s="6"/>
      <c r="AT1074" s="7"/>
      <c r="AW1074">
        <v>30</v>
      </c>
      <c r="AX1074">
        <v>36</v>
      </c>
      <c r="AY1074">
        <v>17</v>
      </c>
      <c r="BA1074" s="4" t="s">
        <v>992</v>
      </c>
    </row>
    <row r="1075" spans="2:53" x14ac:dyDescent="0.25">
      <c r="B1075" t="s">
        <v>269</v>
      </c>
      <c r="C1075" s="9" t="s">
        <v>562</v>
      </c>
      <c r="D1075" s="39">
        <v>41375</v>
      </c>
      <c r="E1075">
        <v>14</v>
      </c>
      <c r="F1075" t="s">
        <v>821</v>
      </c>
      <c r="G1075" s="2" t="s">
        <v>192</v>
      </c>
      <c r="H1075" s="6">
        <v>31</v>
      </c>
      <c r="I1075" s="7">
        <v>-1</v>
      </c>
      <c r="J1075" s="6">
        <v>42</v>
      </c>
      <c r="K1075" s="7">
        <v>0</v>
      </c>
      <c r="L1075" s="6">
        <v>12</v>
      </c>
      <c r="M1075" s="7">
        <v>3</v>
      </c>
      <c r="N1075" s="6">
        <v>-11</v>
      </c>
      <c r="O1075" s="7">
        <v>-1</v>
      </c>
      <c r="P1075" t="s">
        <v>842</v>
      </c>
      <c r="R1075" s="7">
        <v>11</v>
      </c>
      <c r="S1075" s="7">
        <v>2</v>
      </c>
      <c r="T1075" s="7">
        <v>0</v>
      </c>
      <c r="W1075" s="6">
        <v>35</v>
      </c>
      <c r="X1075" s="6">
        <v>59</v>
      </c>
      <c r="Y1075" s="7">
        <f>W1075-X1075</f>
        <v>-24</v>
      </c>
      <c r="Z1075" s="6">
        <v>31</v>
      </c>
      <c r="AA1075" s="6">
        <v>56</v>
      </c>
      <c r="AB1075" s="7">
        <f>Z1075-AA1075</f>
        <v>-25</v>
      </c>
      <c r="AC1075" s="6">
        <v>18</v>
      </c>
      <c r="AD1075" s="6">
        <v>72</v>
      </c>
      <c r="AE1075" s="7">
        <f>AC1075-AD1075</f>
        <v>-54</v>
      </c>
      <c r="AF1075" s="6"/>
      <c r="AG1075" s="6"/>
      <c r="AH1075" s="7"/>
      <c r="AI1075" s="7"/>
      <c r="AJ1075" s="7"/>
      <c r="AK1075" s="7"/>
      <c r="AL1075" s="4" t="s">
        <v>930</v>
      </c>
      <c r="AR1075" s="6">
        <v>25</v>
      </c>
      <c r="AS1075" s="6">
        <v>60</v>
      </c>
      <c r="AT1075" s="7">
        <f>AR1075-AS1075</f>
        <v>-35</v>
      </c>
      <c r="AU1075" s="4" t="s">
        <v>871</v>
      </c>
    </row>
    <row r="1076" spans="2:53" x14ac:dyDescent="0.25">
      <c r="B1076" t="s">
        <v>269</v>
      </c>
      <c r="C1076" s="9" t="s">
        <v>340</v>
      </c>
      <c r="D1076" s="39">
        <v>41376</v>
      </c>
      <c r="E1076">
        <v>16</v>
      </c>
      <c r="F1076" t="s">
        <v>905</v>
      </c>
      <c r="G1076" s="2"/>
      <c r="H1076" s="6">
        <v>27</v>
      </c>
      <c r="J1076" s="6">
        <v>39</v>
      </c>
      <c r="L1076" s="6">
        <v>8</v>
      </c>
      <c r="N1076" s="6">
        <v>-12</v>
      </c>
      <c r="P1076" t="s">
        <v>842</v>
      </c>
      <c r="R1076" s="7">
        <v>16</v>
      </c>
      <c r="S1076" s="7">
        <v>3</v>
      </c>
      <c r="T1076" s="7">
        <v>2</v>
      </c>
      <c r="W1076" s="6">
        <v>32</v>
      </c>
      <c r="X1076" s="6">
        <v>58</v>
      </c>
      <c r="Y1076" s="7">
        <f>W1076-X1076</f>
        <v>-26</v>
      </c>
      <c r="Z1076" s="6">
        <v>29</v>
      </c>
      <c r="AA1076" s="6">
        <v>49</v>
      </c>
      <c r="AB1076" s="7">
        <f>Z1076-AA1076</f>
        <v>-20</v>
      </c>
      <c r="AC1076" s="6">
        <v>19</v>
      </c>
      <c r="AD1076" s="6">
        <v>66</v>
      </c>
      <c r="AE1076" s="7">
        <f>AC1076-AD1076</f>
        <v>-47</v>
      </c>
      <c r="AF1076" s="6"/>
      <c r="AG1076" s="6"/>
      <c r="AH1076" s="7"/>
      <c r="AI1076" s="7"/>
      <c r="AJ1076" s="7"/>
      <c r="AK1076" s="7"/>
      <c r="AL1076" s="4" t="s">
        <v>933</v>
      </c>
      <c r="AR1076" s="6"/>
      <c r="AS1076" s="6"/>
      <c r="AT1076" s="7"/>
    </row>
    <row r="1077" spans="2:53" x14ac:dyDescent="0.25">
      <c r="B1077" t="s">
        <v>269</v>
      </c>
      <c r="C1077" s="9" t="s">
        <v>555</v>
      </c>
      <c r="D1077" s="39">
        <v>41376</v>
      </c>
      <c r="E1077">
        <v>17</v>
      </c>
      <c r="F1077" t="s">
        <v>999</v>
      </c>
      <c r="G1077" s="2" t="s">
        <v>82</v>
      </c>
      <c r="H1077" s="6">
        <v>32</v>
      </c>
      <c r="I1077" s="7">
        <v>1</v>
      </c>
      <c r="J1077" s="6">
        <v>38</v>
      </c>
      <c r="K1077" s="7">
        <v>-1</v>
      </c>
      <c r="L1077" s="6">
        <v>15</v>
      </c>
      <c r="M1077" s="7">
        <v>0</v>
      </c>
      <c r="N1077" s="6">
        <v>-6</v>
      </c>
      <c r="O1077" s="7">
        <v>2</v>
      </c>
      <c r="P1077" t="s">
        <v>639</v>
      </c>
      <c r="R1077" s="7">
        <v>9</v>
      </c>
      <c r="S1077" s="7">
        <v>2</v>
      </c>
      <c r="T1077" s="7">
        <v>1</v>
      </c>
      <c r="W1077" s="6">
        <v>39</v>
      </c>
      <c r="X1077" s="6">
        <v>49</v>
      </c>
      <c r="Y1077" s="7">
        <f>W1077-X1077</f>
        <v>-10</v>
      </c>
      <c r="Z1077" s="6">
        <v>28</v>
      </c>
      <c r="AA1077" s="6">
        <v>51</v>
      </c>
      <c r="AB1077" s="7">
        <f>Z1077-AA1077</f>
        <v>-23</v>
      </c>
      <c r="AC1077" s="6">
        <v>27</v>
      </c>
      <c r="AD1077" s="6">
        <v>56</v>
      </c>
      <c r="AE1077" s="7">
        <f>AC1077-AD1077</f>
        <v>-29</v>
      </c>
      <c r="AF1077" s="6">
        <v>28</v>
      </c>
      <c r="AG1077" s="6">
        <v>29</v>
      </c>
      <c r="AH1077" s="7">
        <f>AF1077-AG1077</f>
        <v>-1</v>
      </c>
      <c r="AI1077" s="7"/>
      <c r="AJ1077" s="7"/>
      <c r="AK1077" s="7"/>
      <c r="AL1077" s="4" t="s">
        <v>964</v>
      </c>
      <c r="AR1077" s="6">
        <v>31</v>
      </c>
      <c r="AS1077" s="6">
        <v>51</v>
      </c>
      <c r="AT1077" s="7">
        <f t="shared" ref="AT1077:AT1084" si="59">AR1077-AS1077</f>
        <v>-20</v>
      </c>
      <c r="AU1077" s="4" t="s">
        <v>964</v>
      </c>
    </row>
    <row r="1078" spans="2:53" x14ac:dyDescent="0.25">
      <c r="B1078" t="s">
        <v>269</v>
      </c>
      <c r="C1078" s="9" t="s">
        <v>441</v>
      </c>
      <c r="D1078" s="39">
        <v>41377</v>
      </c>
      <c r="E1078">
        <v>18</v>
      </c>
      <c r="F1078" t="s">
        <v>577</v>
      </c>
      <c r="G1078" s="2" t="s">
        <v>60</v>
      </c>
      <c r="H1078" s="6">
        <v>29</v>
      </c>
      <c r="I1078" s="7">
        <v>2</v>
      </c>
      <c r="J1078" s="6">
        <v>38</v>
      </c>
      <c r="K1078" s="7">
        <v>-2</v>
      </c>
      <c r="L1078" s="6">
        <v>10</v>
      </c>
      <c r="M1078" s="7">
        <v>-1</v>
      </c>
      <c r="N1078" s="6">
        <v>-9</v>
      </c>
      <c r="O1078" s="7">
        <v>4</v>
      </c>
      <c r="P1078" t="s">
        <v>639</v>
      </c>
      <c r="Q1078" t="s">
        <v>840</v>
      </c>
      <c r="R1078" s="7">
        <v>15</v>
      </c>
      <c r="S1078" s="7">
        <v>4</v>
      </c>
      <c r="T1078" s="7">
        <v>0</v>
      </c>
      <c r="W1078" s="6">
        <v>32</v>
      </c>
      <c r="X1078" s="6">
        <v>60</v>
      </c>
      <c r="Y1078" s="7">
        <f>W1078-X1078</f>
        <v>-28</v>
      </c>
      <c r="Z1078" s="6">
        <v>34</v>
      </c>
      <c r="AA1078" s="6">
        <v>50</v>
      </c>
      <c r="AB1078" s="7">
        <f>Z1078-AA1078</f>
        <v>-16</v>
      </c>
      <c r="AC1078" s="6">
        <v>21</v>
      </c>
      <c r="AD1078" s="6">
        <v>65</v>
      </c>
      <c r="AE1078" s="7">
        <f>AC1078-AD1078</f>
        <v>-44</v>
      </c>
      <c r="AF1078" s="6">
        <v>34</v>
      </c>
      <c r="AG1078" s="6">
        <v>26</v>
      </c>
      <c r="AH1078" s="6">
        <f>AF1078-AG1078</f>
        <v>8</v>
      </c>
      <c r="AI1078" s="6"/>
      <c r="AJ1078" s="6"/>
      <c r="AK1078" s="6"/>
      <c r="AL1078" s="4" t="s">
        <v>936</v>
      </c>
      <c r="AR1078" s="6">
        <v>29</v>
      </c>
      <c r="AS1078" s="6">
        <v>65</v>
      </c>
      <c r="AT1078" s="7">
        <f t="shared" si="59"/>
        <v>-36</v>
      </c>
      <c r="AU1078" s="4" t="s">
        <v>937</v>
      </c>
    </row>
    <row r="1079" spans="2:53" x14ac:dyDescent="0.25">
      <c r="B1079" t="s">
        <v>269</v>
      </c>
      <c r="C1079" s="9" t="s">
        <v>692</v>
      </c>
      <c r="D1079" s="39">
        <v>41378</v>
      </c>
      <c r="F1079" t="s">
        <v>821</v>
      </c>
      <c r="G1079" s="2" t="s">
        <v>196</v>
      </c>
      <c r="H1079" s="6">
        <v>31</v>
      </c>
      <c r="I1079" s="7">
        <v>0</v>
      </c>
      <c r="J1079" s="6">
        <v>39</v>
      </c>
      <c r="K1079" s="7">
        <v>-3</v>
      </c>
      <c r="L1079" s="6">
        <v>12</v>
      </c>
      <c r="M1079" s="7">
        <v>0</v>
      </c>
      <c r="N1079" s="6">
        <v>-8</v>
      </c>
      <c r="O1079" s="7">
        <v>3</v>
      </c>
      <c r="P1079" t="s">
        <v>842</v>
      </c>
      <c r="R1079" s="7">
        <v>12</v>
      </c>
      <c r="S1079" s="7">
        <v>2</v>
      </c>
      <c r="T1079" s="7">
        <v>1</v>
      </c>
      <c r="W1079" s="6"/>
      <c r="X1079" s="6"/>
      <c r="Y1079" s="7"/>
      <c r="Z1079" s="6"/>
      <c r="AA1079" s="6"/>
      <c r="AB1079" s="7"/>
      <c r="AC1079" s="6"/>
      <c r="AD1079" s="6"/>
      <c r="AE1079" s="7"/>
      <c r="AF1079" s="6"/>
      <c r="AG1079" s="6"/>
      <c r="AH1079" s="7"/>
      <c r="AI1079" s="7"/>
      <c r="AJ1079" s="7"/>
      <c r="AK1079" s="7"/>
      <c r="AR1079" s="6">
        <v>28</v>
      </c>
      <c r="AS1079" s="6">
        <v>58</v>
      </c>
      <c r="AT1079" s="7">
        <f t="shared" si="59"/>
        <v>-30</v>
      </c>
      <c r="AU1079" s="4" t="s">
        <v>871</v>
      </c>
    </row>
    <row r="1080" spans="2:53" x14ac:dyDescent="0.25">
      <c r="B1080" t="s">
        <v>269</v>
      </c>
      <c r="C1080" s="9" t="s">
        <v>624</v>
      </c>
      <c r="D1080" s="39">
        <v>41379</v>
      </c>
      <c r="F1080" t="s">
        <v>821</v>
      </c>
      <c r="G1080" s="2" t="s">
        <v>196</v>
      </c>
      <c r="H1080" s="6">
        <v>33</v>
      </c>
      <c r="I1080" s="7">
        <v>2</v>
      </c>
      <c r="J1080" s="6">
        <v>40</v>
      </c>
      <c r="K1080" s="7">
        <v>1</v>
      </c>
      <c r="L1080" s="6">
        <v>10</v>
      </c>
      <c r="M1080" s="7">
        <v>-2</v>
      </c>
      <c r="N1080" s="6">
        <v>-7</v>
      </c>
      <c r="O1080" s="7">
        <v>1</v>
      </c>
      <c r="P1080" t="s">
        <v>842</v>
      </c>
      <c r="R1080" s="7">
        <v>11</v>
      </c>
      <c r="S1080" s="7">
        <v>2</v>
      </c>
      <c r="T1080" s="7">
        <v>0</v>
      </c>
      <c r="W1080" s="6"/>
      <c r="X1080" s="6"/>
      <c r="Y1080" s="7"/>
      <c r="Z1080" s="6"/>
      <c r="AA1080" s="6"/>
      <c r="AB1080" s="7"/>
      <c r="AC1080" s="6"/>
      <c r="AD1080" s="6"/>
      <c r="AE1080" s="7"/>
      <c r="AF1080" s="6"/>
      <c r="AG1080" s="6"/>
      <c r="AH1080" s="7"/>
      <c r="AI1080" s="7"/>
      <c r="AJ1080" s="7"/>
      <c r="AK1080" s="7"/>
      <c r="AR1080" s="6">
        <v>28</v>
      </c>
      <c r="AS1080" s="6">
        <v>57</v>
      </c>
      <c r="AT1080" s="7">
        <f t="shared" si="59"/>
        <v>-29</v>
      </c>
      <c r="AU1080" s="4" t="s">
        <v>871</v>
      </c>
    </row>
    <row r="1081" spans="2:53" x14ac:dyDescent="0.25">
      <c r="B1081" t="s">
        <v>269</v>
      </c>
      <c r="C1081" s="9" t="s">
        <v>640</v>
      </c>
      <c r="D1081" s="39">
        <v>41380</v>
      </c>
      <c r="F1081" t="s">
        <v>821</v>
      </c>
      <c r="G1081" s="2" t="s">
        <v>196</v>
      </c>
      <c r="H1081" s="6">
        <v>30</v>
      </c>
      <c r="I1081" s="7">
        <v>-3</v>
      </c>
      <c r="J1081" s="6">
        <v>41</v>
      </c>
      <c r="K1081" s="7">
        <v>1</v>
      </c>
      <c r="L1081" s="6">
        <v>10</v>
      </c>
      <c r="M1081" s="7">
        <v>0</v>
      </c>
      <c r="N1081" s="6">
        <v>-11</v>
      </c>
      <c r="O1081" s="7">
        <v>-4</v>
      </c>
      <c r="P1081" t="s">
        <v>842</v>
      </c>
      <c r="R1081" s="7">
        <v>12</v>
      </c>
      <c r="S1081" s="7">
        <v>2</v>
      </c>
      <c r="T1081" s="7">
        <v>1</v>
      </c>
      <c r="W1081" s="6"/>
      <c r="X1081" s="6"/>
      <c r="Y1081" s="7"/>
      <c r="Z1081" s="6"/>
      <c r="AA1081" s="6"/>
      <c r="AB1081" s="7"/>
      <c r="AC1081" s="6"/>
      <c r="AD1081" s="6"/>
      <c r="AE1081" s="7"/>
      <c r="AF1081" s="6"/>
      <c r="AG1081" s="6"/>
      <c r="AH1081" s="7"/>
      <c r="AI1081" s="7"/>
      <c r="AJ1081" s="7"/>
      <c r="AK1081" s="7"/>
      <c r="AR1081" s="6">
        <v>26</v>
      </c>
      <c r="AS1081" s="6">
        <v>57</v>
      </c>
      <c r="AT1081" s="7">
        <f t="shared" si="59"/>
        <v>-31</v>
      </c>
      <c r="AU1081" s="4" t="s">
        <v>871</v>
      </c>
    </row>
    <row r="1082" spans="2:53" x14ac:dyDescent="0.25">
      <c r="B1082" t="s">
        <v>269</v>
      </c>
      <c r="C1082" s="9" t="s">
        <v>538</v>
      </c>
      <c r="D1082" s="39">
        <v>41380</v>
      </c>
      <c r="E1082">
        <v>21</v>
      </c>
      <c r="F1082" t="s">
        <v>903</v>
      </c>
      <c r="G1082" s="2" t="s">
        <v>138</v>
      </c>
      <c r="H1082" s="6">
        <v>29</v>
      </c>
      <c r="I1082" s="7">
        <v>1</v>
      </c>
      <c r="J1082" s="6">
        <v>35</v>
      </c>
      <c r="K1082" s="7">
        <v>-3</v>
      </c>
      <c r="L1082" s="6">
        <v>8</v>
      </c>
      <c r="M1082" s="7">
        <v>0</v>
      </c>
      <c r="N1082" s="6">
        <v>-6</v>
      </c>
      <c r="O1082" s="7">
        <v>4</v>
      </c>
      <c r="P1082" t="s">
        <v>842</v>
      </c>
      <c r="R1082" s="7">
        <v>17</v>
      </c>
      <c r="S1082" s="7">
        <v>4</v>
      </c>
      <c r="T1082" s="7">
        <v>2</v>
      </c>
      <c r="W1082" s="6">
        <v>34</v>
      </c>
      <c r="X1082" s="6">
        <v>51</v>
      </c>
      <c r="Y1082" s="7">
        <f>W1082-X1082</f>
        <v>-17</v>
      </c>
      <c r="Z1082" s="6">
        <v>23</v>
      </c>
      <c r="AA1082" s="6">
        <v>42</v>
      </c>
      <c r="AB1082" s="7">
        <f>Z1082-AA1082</f>
        <v>-19</v>
      </c>
      <c r="AC1082" s="6">
        <v>14</v>
      </c>
      <c r="AD1082" s="6">
        <v>58</v>
      </c>
      <c r="AE1082" s="7">
        <f>AC1082-AD1082</f>
        <v>-44</v>
      </c>
      <c r="AF1082" s="6"/>
      <c r="AG1082" s="6"/>
      <c r="AH1082" s="7"/>
      <c r="AI1082" s="7"/>
      <c r="AJ1082" s="7"/>
      <c r="AK1082" s="7"/>
      <c r="AL1082" s="4" t="s">
        <v>978</v>
      </c>
      <c r="AR1082" s="6"/>
      <c r="AS1082" s="6"/>
      <c r="AT1082" s="7"/>
    </row>
    <row r="1083" spans="2:53" x14ac:dyDescent="0.25">
      <c r="B1083" t="s">
        <v>269</v>
      </c>
      <c r="C1083" s="9" t="s">
        <v>596</v>
      </c>
      <c r="D1083" s="39">
        <v>41381</v>
      </c>
      <c r="F1083" t="s">
        <v>821</v>
      </c>
      <c r="G1083" s="2" t="s">
        <v>196</v>
      </c>
      <c r="H1083" s="6">
        <v>33</v>
      </c>
      <c r="I1083" s="7">
        <v>3</v>
      </c>
      <c r="J1083" s="6">
        <v>40</v>
      </c>
      <c r="K1083" s="7">
        <v>-1</v>
      </c>
      <c r="L1083" s="6">
        <v>10</v>
      </c>
      <c r="M1083" s="7">
        <v>0</v>
      </c>
      <c r="N1083" s="6">
        <v>-7</v>
      </c>
      <c r="O1083" s="7">
        <v>4</v>
      </c>
      <c r="P1083" t="s">
        <v>842</v>
      </c>
      <c r="R1083" s="7">
        <v>11</v>
      </c>
      <c r="S1083" s="7">
        <v>2</v>
      </c>
      <c r="T1083" s="7">
        <v>1</v>
      </c>
      <c r="W1083" s="6"/>
      <c r="X1083" s="6"/>
      <c r="Y1083" s="7"/>
      <c r="Z1083" s="6"/>
      <c r="AA1083" s="6"/>
      <c r="AB1083" s="7"/>
      <c r="AC1083" s="6"/>
      <c r="AD1083" s="6"/>
      <c r="AE1083" s="7"/>
      <c r="AF1083" s="6"/>
      <c r="AG1083" s="6"/>
      <c r="AH1083" s="7"/>
      <c r="AI1083" s="7"/>
      <c r="AJ1083" s="7"/>
      <c r="AK1083" s="7"/>
      <c r="AR1083" s="6">
        <v>29</v>
      </c>
      <c r="AS1083" s="6">
        <v>57</v>
      </c>
      <c r="AT1083" s="7">
        <f t="shared" si="59"/>
        <v>-28</v>
      </c>
      <c r="AU1083" s="4" t="s">
        <v>871</v>
      </c>
    </row>
    <row r="1084" spans="2:53" x14ac:dyDescent="0.25">
      <c r="B1084" t="s">
        <v>269</v>
      </c>
      <c r="C1084" s="9" t="s">
        <v>564</v>
      </c>
      <c r="D1084" s="39">
        <v>41382</v>
      </c>
      <c r="E1084">
        <v>21</v>
      </c>
      <c r="F1084" t="s">
        <v>821</v>
      </c>
      <c r="G1084" s="2" t="s">
        <v>192</v>
      </c>
      <c r="H1084" s="6">
        <v>32</v>
      </c>
      <c r="I1084" s="7">
        <v>-1</v>
      </c>
      <c r="J1084" s="6">
        <v>40</v>
      </c>
      <c r="K1084" s="7">
        <v>0</v>
      </c>
      <c r="L1084" s="6">
        <v>11</v>
      </c>
      <c r="M1084" s="7">
        <v>1</v>
      </c>
      <c r="N1084" s="6">
        <v>-8</v>
      </c>
      <c r="O1084" s="7">
        <v>-1</v>
      </c>
      <c r="P1084" t="s">
        <v>842</v>
      </c>
      <c r="R1084" s="7">
        <v>10</v>
      </c>
      <c r="S1084" s="7">
        <v>2</v>
      </c>
      <c r="T1084" s="7">
        <v>1</v>
      </c>
      <c r="W1084" s="6">
        <v>39</v>
      </c>
      <c r="X1084" s="6">
        <v>55</v>
      </c>
      <c r="Y1084" s="7">
        <f>W1084-X1084</f>
        <v>-16</v>
      </c>
      <c r="Z1084" s="6">
        <v>29</v>
      </c>
      <c r="AA1084" s="6">
        <v>58</v>
      </c>
      <c r="AB1084" s="7">
        <f>Z1084-AA1084</f>
        <v>-29</v>
      </c>
      <c r="AC1084" s="6">
        <v>21</v>
      </c>
      <c r="AD1084" s="6">
        <v>69</v>
      </c>
      <c r="AE1084" s="7">
        <f>AC1084-AD1084</f>
        <v>-48</v>
      </c>
      <c r="AF1084" s="6"/>
      <c r="AG1084" s="6"/>
      <c r="AH1084" s="7"/>
      <c r="AI1084" s="7"/>
      <c r="AJ1084" s="7"/>
      <c r="AK1084" s="7"/>
      <c r="AL1084" s="4" t="s">
        <v>930</v>
      </c>
      <c r="AR1084" s="6">
        <v>29</v>
      </c>
      <c r="AS1084" s="6">
        <v>55</v>
      </c>
      <c r="AT1084" s="7">
        <f t="shared" si="59"/>
        <v>-26</v>
      </c>
      <c r="AU1084" s="4" t="s">
        <v>871</v>
      </c>
    </row>
    <row r="1085" spans="2:53" x14ac:dyDescent="0.25">
      <c r="B1085" t="s">
        <v>269</v>
      </c>
      <c r="C1085" s="9" t="s">
        <v>434</v>
      </c>
      <c r="D1085" s="39">
        <v>41385</v>
      </c>
      <c r="F1085" t="s">
        <v>821</v>
      </c>
      <c r="G1085" s="2" t="s">
        <v>196</v>
      </c>
      <c r="H1085" s="6">
        <v>32</v>
      </c>
      <c r="I1085" s="7">
        <v>0</v>
      </c>
      <c r="J1085" s="6">
        <v>39</v>
      </c>
      <c r="K1085" s="7">
        <v>-1</v>
      </c>
      <c r="L1085" s="6">
        <v>11</v>
      </c>
      <c r="M1085" s="7">
        <v>0</v>
      </c>
      <c r="N1085" s="6">
        <v>-7</v>
      </c>
      <c r="O1085" s="7">
        <v>1</v>
      </c>
      <c r="P1085" t="s">
        <v>842</v>
      </c>
      <c r="R1085" s="7">
        <v>13</v>
      </c>
      <c r="S1085" s="7">
        <v>2</v>
      </c>
      <c r="T1085" s="7">
        <v>1</v>
      </c>
      <c r="W1085" s="6"/>
      <c r="X1085" s="6"/>
      <c r="Z1085" s="6"/>
      <c r="AA1085" s="6"/>
      <c r="AB1085" s="7"/>
      <c r="AC1085" s="6"/>
      <c r="AD1085" s="6"/>
      <c r="AE1085" s="7"/>
      <c r="AF1085" s="6"/>
      <c r="AG1085" s="6"/>
      <c r="AH1085" s="7"/>
      <c r="AI1085" s="7"/>
      <c r="AJ1085" s="7"/>
      <c r="AK1085" s="7"/>
      <c r="AR1085" s="6">
        <v>26</v>
      </c>
      <c r="AS1085" s="6">
        <v>58</v>
      </c>
      <c r="AT1085" s="7">
        <f>AR1085-AS1085</f>
        <v>-32</v>
      </c>
      <c r="AU1085" s="4" t="s">
        <v>871</v>
      </c>
    </row>
    <row r="1086" spans="2:53" x14ac:dyDescent="0.25">
      <c r="B1086" t="s">
        <v>269</v>
      </c>
      <c r="C1086" s="9" t="s">
        <v>675</v>
      </c>
      <c r="D1086" s="39">
        <v>41386</v>
      </c>
      <c r="F1086" t="s">
        <v>821</v>
      </c>
      <c r="G1086" s="2" t="s">
        <v>196</v>
      </c>
      <c r="H1086" s="6">
        <v>33</v>
      </c>
      <c r="I1086" s="7">
        <v>1</v>
      </c>
      <c r="J1086" s="6">
        <v>40</v>
      </c>
      <c r="K1086" s="7">
        <v>1</v>
      </c>
      <c r="L1086" s="6">
        <v>10</v>
      </c>
      <c r="M1086" s="7">
        <v>-1</v>
      </c>
      <c r="N1086" s="6">
        <v>-7</v>
      </c>
      <c r="O1086" s="7">
        <v>0</v>
      </c>
      <c r="P1086" t="s">
        <v>842</v>
      </c>
      <c r="R1086" s="7">
        <v>12</v>
      </c>
      <c r="S1086" s="7">
        <v>3</v>
      </c>
      <c r="T1086" s="7">
        <v>1</v>
      </c>
      <c r="W1086" s="6"/>
      <c r="X1086" s="6"/>
      <c r="Z1086" s="6"/>
      <c r="AA1086" s="6"/>
      <c r="AB1086" s="7"/>
      <c r="AC1086" s="6"/>
      <c r="AD1086" s="6"/>
      <c r="AE1086" s="7"/>
      <c r="AF1086" s="6"/>
      <c r="AG1086" s="6"/>
      <c r="AH1086" s="7"/>
      <c r="AI1086" s="7"/>
      <c r="AJ1086" s="7"/>
      <c r="AK1086" s="7"/>
      <c r="AR1086" s="6">
        <v>28</v>
      </c>
      <c r="AS1086" s="6">
        <v>57</v>
      </c>
      <c r="AT1086" s="7">
        <f>AR1086-AS1086</f>
        <v>-29</v>
      </c>
      <c r="AU1086" s="4" t="s">
        <v>871</v>
      </c>
    </row>
    <row r="1087" spans="2:53" x14ac:dyDescent="0.25">
      <c r="B1087" t="s">
        <v>269</v>
      </c>
      <c r="C1087" s="9" t="s">
        <v>625</v>
      </c>
      <c r="D1087" s="39">
        <v>41387</v>
      </c>
      <c r="F1087" t="s">
        <v>821</v>
      </c>
      <c r="G1087" s="2" t="s">
        <v>196</v>
      </c>
      <c r="H1087" s="6">
        <v>31</v>
      </c>
      <c r="I1087" s="7">
        <v>-2</v>
      </c>
      <c r="J1087" s="6">
        <v>39</v>
      </c>
      <c r="K1087" s="7">
        <v>-1</v>
      </c>
      <c r="L1087" s="6">
        <v>10</v>
      </c>
      <c r="M1087" s="7">
        <v>0</v>
      </c>
      <c r="N1087" s="6">
        <v>-8</v>
      </c>
      <c r="O1087" s="7">
        <v>-1</v>
      </c>
      <c r="P1087" t="s">
        <v>842</v>
      </c>
      <c r="R1087" s="7">
        <v>11</v>
      </c>
      <c r="S1087" s="7">
        <v>3</v>
      </c>
      <c r="T1087" s="7">
        <v>1</v>
      </c>
      <c r="W1087" s="6"/>
      <c r="X1087" s="6"/>
      <c r="Z1087" s="6"/>
      <c r="AA1087" s="6"/>
      <c r="AB1087" s="7"/>
      <c r="AC1087" s="6"/>
      <c r="AD1087" s="6"/>
      <c r="AE1087" s="7"/>
      <c r="AF1087" s="6"/>
      <c r="AG1087" s="6"/>
      <c r="AH1087" s="7"/>
      <c r="AI1087" s="7"/>
      <c r="AJ1087" s="7"/>
      <c r="AK1087" s="7"/>
      <c r="AR1087" s="6">
        <v>25</v>
      </c>
      <c r="AS1087" s="6">
        <v>59</v>
      </c>
      <c r="AT1087" s="7">
        <f>AR1087-AS1087</f>
        <v>-34</v>
      </c>
      <c r="AU1087" s="4" t="s">
        <v>871</v>
      </c>
    </row>
    <row r="1088" spans="2:53" x14ac:dyDescent="0.25">
      <c r="B1088" t="s">
        <v>269</v>
      </c>
      <c r="C1088" s="9" t="s">
        <v>432</v>
      </c>
      <c r="D1088" s="39">
        <v>41388</v>
      </c>
      <c r="F1088" t="s">
        <v>821</v>
      </c>
      <c r="G1088" s="2" t="s">
        <v>196</v>
      </c>
      <c r="H1088" s="6">
        <v>32</v>
      </c>
      <c r="I1088" s="7">
        <v>1</v>
      </c>
      <c r="J1088" s="6">
        <v>40</v>
      </c>
      <c r="K1088" s="7">
        <v>1</v>
      </c>
      <c r="L1088" s="6">
        <v>11</v>
      </c>
      <c r="M1088" s="7">
        <v>1</v>
      </c>
      <c r="N1088" s="6">
        <v>-8</v>
      </c>
      <c r="O1088" s="7">
        <v>0</v>
      </c>
      <c r="P1088" t="s">
        <v>842</v>
      </c>
      <c r="R1088" s="7">
        <v>12</v>
      </c>
      <c r="S1088" s="7">
        <v>2</v>
      </c>
      <c r="T1088" s="7">
        <v>0</v>
      </c>
      <c r="W1088" s="6"/>
      <c r="X1088" s="6"/>
      <c r="Z1088" s="6"/>
      <c r="AA1088" s="6"/>
      <c r="AB1088" s="7"/>
      <c r="AC1088" s="6"/>
      <c r="AD1088" s="6"/>
      <c r="AE1088" s="7"/>
      <c r="AF1088" s="6"/>
      <c r="AG1088" s="6"/>
      <c r="AH1088" s="7"/>
      <c r="AI1088" s="7"/>
      <c r="AJ1088" s="7"/>
      <c r="AK1088" s="7"/>
      <c r="AR1088" s="6">
        <v>28</v>
      </c>
      <c r="AS1088" s="6">
        <v>58</v>
      </c>
      <c r="AT1088" s="7">
        <f>AR1088-AS1088</f>
        <v>-30</v>
      </c>
      <c r="AU1088" s="4" t="s">
        <v>871</v>
      </c>
    </row>
    <row r="1089" spans="2:53" x14ac:dyDescent="0.25">
      <c r="B1089" t="s">
        <v>269</v>
      </c>
      <c r="C1089" s="9" t="s">
        <v>579</v>
      </c>
      <c r="D1089" s="39">
        <v>41389</v>
      </c>
      <c r="E1089">
        <v>28</v>
      </c>
      <c r="F1089" t="s">
        <v>821</v>
      </c>
      <c r="G1089" s="2" t="s">
        <v>192</v>
      </c>
      <c r="H1089" s="6">
        <v>31</v>
      </c>
      <c r="I1089" s="7">
        <v>-1</v>
      </c>
      <c r="J1089" s="6">
        <v>40</v>
      </c>
      <c r="K1089" s="7">
        <v>0</v>
      </c>
      <c r="L1089" s="6">
        <v>11</v>
      </c>
      <c r="M1089" s="7">
        <v>0</v>
      </c>
      <c r="N1089" s="6">
        <v>-9</v>
      </c>
      <c r="O1089" s="7">
        <v>-1</v>
      </c>
      <c r="P1089" t="s">
        <v>842</v>
      </c>
      <c r="R1089" s="7">
        <v>11</v>
      </c>
      <c r="S1089" s="7">
        <v>3</v>
      </c>
      <c r="T1089" s="7">
        <v>1</v>
      </c>
      <c r="W1089" s="6">
        <v>36</v>
      </c>
      <c r="X1089" s="6">
        <v>57</v>
      </c>
      <c r="Y1089" s="7">
        <f>W1089-X1089</f>
        <v>-21</v>
      </c>
      <c r="Z1089" s="6">
        <v>29</v>
      </c>
      <c r="AA1089" s="6">
        <v>56</v>
      </c>
      <c r="AB1089" s="7">
        <f>Z1089-AA1089</f>
        <v>-27</v>
      </c>
      <c r="AC1089" s="6">
        <v>21</v>
      </c>
      <c r="AD1089" s="6">
        <v>69</v>
      </c>
      <c r="AE1089" s="7">
        <f>AC1089-AD1089</f>
        <v>-48</v>
      </c>
      <c r="AF1089" s="6">
        <v>44</v>
      </c>
      <c r="AG1089" s="6">
        <v>20</v>
      </c>
      <c r="AH1089" s="7">
        <f>AF1089-AG1089</f>
        <v>24</v>
      </c>
      <c r="AI1089" s="7"/>
      <c r="AJ1089" s="7"/>
      <c r="AK1089" s="7"/>
      <c r="AL1089" s="4" t="s">
        <v>930</v>
      </c>
      <c r="AR1089" s="6">
        <v>26</v>
      </c>
      <c r="AS1089" s="6">
        <v>58</v>
      </c>
      <c r="AT1089" s="7">
        <f>AR1089-AS1089</f>
        <v>-32</v>
      </c>
      <c r="AU1089" s="4" t="s">
        <v>871</v>
      </c>
    </row>
    <row r="1090" spans="2:53" x14ac:dyDescent="0.25">
      <c r="B1090" t="s">
        <v>269</v>
      </c>
      <c r="C1090" s="9" t="s">
        <v>681</v>
      </c>
      <c r="D1090" s="39">
        <v>41390</v>
      </c>
      <c r="E1090">
        <v>1</v>
      </c>
      <c r="F1090" t="s">
        <v>982</v>
      </c>
      <c r="G1090" s="2" t="s">
        <v>70</v>
      </c>
      <c r="H1090" s="6">
        <v>29</v>
      </c>
      <c r="I1090" s="7">
        <v>-2</v>
      </c>
      <c r="J1090" s="6">
        <v>36</v>
      </c>
      <c r="K1090" s="7">
        <v>-2</v>
      </c>
      <c r="L1090" s="6">
        <v>12</v>
      </c>
      <c r="M1090" s="7">
        <v>2</v>
      </c>
      <c r="N1090" s="6">
        <v>-7</v>
      </c>
      <c r="O1090" s="7">
        <v>0</v>
      </c>
      <c r="P1090" s="3" t="s">
        <v>842</v>
      </c>
      <c r="Q1090" t="s">
        <v>983</v>
      </c>
      <c r="R1090" s="7">
        <v>16</v>
      </c>
      <c r="S1090" s="7">
        <v>3</v>
      </c>
      <c r="T1090" s="7">
        <v>1</v>
      </c>
      <c r="W1090" s="6"/>
      <c r="X1090" s="6"/>
      <c r="Y1090" s="7"/>
      <c r="Z1090" s="6"/>
      <c r="AA1090" s="6"/>
      <c r="AB1090" s="7"/>
      <c r="AC1090" s="6"/>
      <c r="AD1090" s="6"/>
      <c r="AE1090" s="7"/>
      <c r="AF1090" s="6"/>
      <c r="AG1090" s="6"/>
      <c r="AH1090" s="7"/>
      <c r="AI1090" s="7"/>
      <c r="AJ1090" s="7"/>
      <c r="AK1090" s="7"/>
      <c r="AR1090" s="6"/>
      <c r="AS1090" s="6"/>
      <c r="AT1090" s="7"/>
    </row>
    <row r="1091" spans="2:53" x14ac:dyDescent="0.25">
      <c r="B1091" t="s">
        <v>269</v>
      </c>
      <c r="C1091" s="9" t="s">
        <v>681</v>
      </c>
      <c r="D1091" s="39">
        <v>41390</v>
      </c>
      <c r="E1091">
        <v>29</v>
      </c>
      <c r="F1091" t="s">
        <v>886</v>
      </c>
      <c r="G1091" s="2" t="s">
        <v>96</v>
      </c>
      <c r="H1091" s="6">
        <v>32</v>
      </c>
      <c r="I1091" s="7">
        <v>4</v>
      </c>
      <c r="J1091" s="6">
        <v>38</v>
      </c>
      <c r="K1091" s="7">
        <v>0</v>
      </c>
      <c r="L1091" s="6">
        <v>9</v>
      </c>
      <c r="M1091" s="7">
        <v>-3</v>
      </c>
      <c r="N1091" s="6">
        <v>-6</v>
      </c>
      <c r="O1091" s="7">
        <v>4</v>
      </c>
      <c r="P1091" t="s">
        <v>639</v>
      </c>
      <c r="R1091" s="7">
        <v>13</v>
      </c>
      <c r="S1091" s="7">
        <v>4</v>
      </c>
      <c r="T1091" s="7">
        <v>1</v>
      </c>
      <c r="W1091" s="6"/>
      <c r="X1091" s="6"/>
      <c r="Z1091" s="6"/>
      <c r="AA1091" s="6"/>
      <c r="AB1091" s="7"/>
      <c r="AC1091" s="6"/>
      <c r="AD1091" s="6"/>
      <c r="AE1091" s="7"/>
      <c r="AF1091" s="6"/>
      <c r="AG1091" s="6"/>
      <c r="AH1091" s="7"/>
      <c r="AI1091" s="7"/>
      <c r="AJ1091" s="7"/>
      <c r="AK1091" s="7"/>
      <c r="AR1091" s="6"/>
      <c r="AS1091" s="6"/>
      <c r="AT1091" s="7"/>
    </row>
    <row r="1092" spans="2:53" x14ac:dyDescent="0.25">
      <c r="B1092" t="s">
        <v>269</v>
      </c>
      <c r="C1092" s="9" t="s">
        <v>660</v>
      </c>
      <c r="D1092" s="39">
        <v>41392</v>
      </c>
      <c r="F1092" t="s">
        <v>821</v>
      </c>
      <c r="G1092" s="2" t="s">
        <v>196</v>
      </c>
      <c r="H1092" s="6">
        <v>30</v>
      </c>
      <c r="I1092" s="7">
        <v>-1</v>
      </c>
      <c r="J1092" s="6">
        <v>39</v>
      </c>
      <c r="K1092" s="7">
        <v>-1</v>
      </c>
      <c r="L1092" s="6">
        <v>11</v>
      </c>
      <c r="M1092" s="7">
        <v>0</v>
      </c>
      <c r="N1092" s="6">
        <v>-9</v>
      </c>
      <c r="O1092" s="7">
        <v>0</v>
      </c>
      <c r="P1092" t="s">
        <v>842</v>
      </c>
      <c r="R1092" s="7">
        <v>14</v>
      </c>
      <c r="S1092" s="7">
        <v>3</v>
      </c>
      <c r="T1092" s="7">
        <v>0</v>
      </c>
      <c r="W1092" s="6"/>
      <c r="X1092" s="6"/>
      <c r="Z1092" s="6"/>
      <c r="AA1092" s="6"/>
      <c r="AB1092" s="7"/>
      <c r="AC1092" s="6"/>
      <c r="AD1092" s="6"/>
      <c r="AE1092" s="7"/>
      <c r="AF1092" s="6"/>
      <c r="AG1092" s="6"/>
      <c r="AH1092" s="7"/>
      <c r="AI1092" s="7"/>
      <c r="AJ1092" s="7"/>
      <c r="AK1092" s="7"/>
      <c r="AR1092" s="6">
        <v>26</v>
      </c>
      <c r="AS1092" s="6">
        <v>61</v>
      </c>
      <c r="AT1092" s="7">
        <f>AR1092-AS1092</f>
        <v>-35</v>
      </c>
      <c r="AU1092" s="4" t="s">
        <v>871</v>
      </c>
    </row>
    <row r="1093" spans="2:53" x14ac:dyDescent="0.25">
      <c r="B1093" t="s">
        <v>269</v>
      </c>
      <c r="C1093" s="9" t="s">
        <v>603</v>
      </c>
      <c r="D1093" s="39">
        <v>41393</v>
      </c>
      <c r="F1093" t="s">
        <v>821</v>
      </c>
      <c r="G1093" s="2" t="s">
        <v>196</v>
      </c>
      <c r="H1093" s="6">
        <v>30</v>
      </c>
      <c r="I1093" s="7">
        <v>0</v>
      </c>
      <c r="J1093" s="6">
        <v>39</v>
      </c>
      <c r="K1093" s="7">
        <v>0</v>
      </c>
      <c r="L1093" s="6">
        <v>11</v>
      </c>
      <c r="M1093" s="7">
        <v>0</v>
      </c>
      <c r="N1093" s="6">
        <v>-9</v>
      </c>
      <c r="O1093" s="7">
        <v>0</v>
      </c>
      <c r="P1093" t="s">
        <v>842</v>
      </c>
      <c r="R1093" s="7">
        <v>14</v>
      </c>
      <c r="S1093" s="7">
        <v>2</v>
      </c>
      <c r="T1093" s="7">
        <v>0</v>
      </c>
      <c r="W1093" s="6"/>
      <c r="X1093" s="6"/>
      <c r="Z1093" s="6"/>
      <c r="AA1093" s="6"/>
      <c r="AB1093" s="7"/>
      <c r="AC1093" s="6"/>
      <c r="AD1093" s="6"/>
      <c r="AE1093" s="7"/>
      <c r="AF1093" s="6"/>
      <c r="AG1093" s="6"/>
      <c r="AH1093" s="7"/>
      <c r="AI1093" s="7"/>
      <c r="AJ1093" s="7"/>
      <c r="AK1093" s="7"/>
      <c r="AR1093" s="6">
        <v>26</v>
      </c>
      <c r="AS1093" s="6">
        <v>59</v>
      </c>
      <c r="AT1093" s="7">
        <f>AR1093-AS1093</f>
        <v>-33</v>
      </c>
      <c r="AU1093" s="4" t="s">
        <v>871</v>
      </c>
    </row>
    <row r="1094" spans="2:53" x14ac:dyDescent="0.25">
      <c r="B1094" t="s">
        <v>269</v>
      </c>
      <c r="C1094" s="9" t="s">
        <v>582</v>
      </c>
      <c r="D1094" s="39">
        <v>41394</v>
      </c>
      <c r="F1094" t="s">
        <v>821</v>
      </c>
      <c r="G1094" s="2" t="s">
        <v>196</v>
      </c>
      <c r="H1094" s="6">
        <v>33</v>
      </c>
      <c r="I1094" s="7">
        <v>3</v>
      </c>
      <c r="J1094" s="6">
        <v>39</v>
      </c>
      <c r="K1094" s="7">
        <v>0</v>
      </c>
      <c r="L1094" s="6">
        <v>10</v>
      </c>
      <c r="M1094" s="7">
        <v>-1</v>
      </c>
      <c r="N1094" s="6">
        <v>-6</v>
      </c>
      <c r="O1094" s="7">
        <v>3</v>
      </c>
      <c r="P1094" t="s">
        <v>842</v>
      </c>
      <c r="R1094" s="7">
        <v>13</v>
      </c>
      <c r="S1094" s="7">
        <v>2</v>
      </c>
      <c r="T1094" s="7">
        <v>0</v>
      </c>
      <c r="W1094" s="6"/>
      <c r="X1094" s="6"/>
      <c r="Z1094" s="6"/>
      <c r="AA1094" s="6"/>
      <c r="AB1094" s="7"/>
      <c r="AC1094" s="6"/>
      <c r="AD1094" s="6"/>
      <c r="AE1094" s="7"/>
      <c r="AF1094" s="6"/>
      <c r="AG1094" s="6"/>
      <c r="AH1094" s="7"/>
      <c r="AI1094" s="7"/>
      <c r="AJ1094" s="7"/>
      <c r="AK1094" s="7"/>
      <c r="AR1094" s="6">
        <v>28</v>
      </c>
      <c r="AS1094" s="6">
        <v>58</v>
      </c>
      <c r="AT1094" s="7">
        <f>AR1094-AS1094</f>
        <v>-30</v>
      </c>
      <c r="AU1094" s="4" t="s">
        <v>871</v>
      </c>
    </row>
    <row r="1095" spans="2:53" x14ac:dyDescent="0.25">
      <c r="B1095" t="s">
        <v>269</v>
      </c>
      <c r="C1095" s="9" t="s">
        <v>668</v>
      </c>
      <c r="D1095" s="39">
        <v>41394</v>
      </c>
      <c r="E1095">
        <v>5</v>
      </c>
      <c r="F1095" t="s">
        <v>903</v>
      </c>
      <c r="G1095" s="2" t="s">
        <v>138</v>
      </c>
      <c r="H1095" s="6">
        <v>28</v>
      </c>
      <c r="I1095" s="7">
        <v>-1</v>
      </c>
      <c r="J1095" s="6">
        <v>35</v>
      </c>
      <c r="K1095" s="7">
        <v>0</v>
      </c>
      <c r="L1095" s="6">
        <v>9</v>
      </c>
      <c r="M1095" s="7">
        <v>1</v>
      </c>
      <c r="N1095" s="6">
        <v>-7</v>
      </c>
      <c r="O1095" s="7">
        <v>-1</v>
      </c>
      <c r="P1095" t="s">
        <v>842</v>
      </c>
      <c r="R1095" s="7">
        <v>17</v>
      </c>
      <c r="S1095" s="7">
        <v>4</v>
      </c>
      <c r="T1095" s="7">
        <v>1</v>
      </c>
      <c r="W1095" s="6">
        <v>32</v>
      </c>
      <c r="X1095" s="6">
        <v>51</v>
      </c>
      <c r="Y1095" s="7">
        <f>W1095-X1095</f>
        <v>-19</v>
      </c>
      <c r="Z1095" s="6">
        <v>23</v>
      </c>
      <c r="AA1095" s="6">
        <v>43</v>
      </c>
      <c r="AB1095" s="7">
        <f>Z1095-AA1095</f>
        <v>-20</v>
      </c>
      <c r="AC1095" s="6">
        <v>14</v>
      </c>
      <c r="AD1095" s="6">
        <v>59</v>
      </c>
      <c r="AE1095" s="7">
        <f>AC1095-AD1095</f>
        <v>-45</v>
      </c>
      <c r="AF1095" s="6"/>
      <c r="AG1095" s="6"/>
      <c r="AH1095" s="7"/>
      <c r="AI1095" s="7"/>
      <c r="AJ1095" s="7"/>
      <c r="AK1095" s="7"/>
      <c r="AL1095" s="4" t="s">
        <v>978</v>
      </c>
      <c r="AR1095" s="6"/>
      <c r="AS1095" s="6"/>
      <c r="AT1095" s="7"/>
    </row>
    <row r="1096" spans="2:53" x14ac:dyDescent="0.25">
      <c r="B1096" t="s">
        <v>270</v>
      </c>
      <c r="C1096" s="9" t="s">
        <v>339</v>
      </c>
      <c r="D1096" s="39">
        <v>41395</v>
      </c>
      <c r="F1096" t="s">
        <v>821</v>
      </c>
      <c r="G1096" s="2" t="s">
        <v>196</v>
      </c>
      <c r="H1096" s="6">
        <v>32</v>
      </c>
      <c r="I1096" s="7">
        <v>-1</v>
      </c>
      <c r="J1096" s="6">
        <v>43</v>
      </c>
      <c r="K1096" s="7">
        <v>4</v>
      </c>
      <c r="L1096" s="6">
        <v>9</v>
      </c>
      <c r="M1096" s="7">
        <v>-1</v>
      </c>
      <c r="N1096" s="6">
        <v>-11</v>
      </c>
      <c r="O1096" s="7">
        <v>-5</v>
      </c>
      <c r="P1096" t="s">
        <v>842</v>
      </c>
      <c r="R1096" s="7">
        <v>10</v>
      </c>
      <c r="S1096" s="7">
        <v>1</v>
      </c>
      <c r="T1096" s="7">
        <v>0</v>
      </c>
      <c r="W1096" s="6"/>
      <c r="X1096" s="6"/>
      <c r="Z1096" s="6"/>
      <c r="AA1096" s="6"/>
      <c r="AB1096" s="7"/>
      <c r="AC1096" s="6"/>
      <c r="AD1096" s="6"/>
      <c r="AE1096" s="7"/>
      <c r="AF1096" s="6"/>
      <c r="AG1096" s="6"/>
      <c r="AH1096" s="7"/>
      <c r="AI1096" s="7"/>
      <c r="AJ1096" s="7"/>
      <c r="AK1096" s="7"/>
      <c r="AR1096" s="6">
        <v>27</v>
      </c>
      <c r="AS1096" s="6">
        <v>59</v>
      </c>
      <c r="AT1096" s="7">
        <f t="shared" ref="AT1096:AT1101" si="60">AR1096-AS1096</f>
        <v>-32</v>
      </c>
      <c r="AU1096" s="4" t="s">
        <v>871</v>
      </c>
    </row>
    <row r="1097" spans="2:53" x14ac:dyDescent="0.25">
      <c r="B1097" t="s">
        <v>270</v>
      </c>
      <c r="C1097" s="9" t="s">
        <v>571</v>
      </c>
      <c r="D1097" s="39">
        <v>41396</v>
      </c>
      <c r="E1097">
        <v>5</v>
      </c>
      <c r="F1097" t="s">
        <v>821</v>
      </c>
      <c r="G1097" s="2" t="s">
        <v>192</v>
      </c>
      <c r="H1097" s="6">
        <v>30</v>
      </c>
      <c r="I1097" s="7">
        <v>-2</v>
      </c>
      <c r="J1097" s="6">
        <v>40</v>
      </c>
      <c r="K1097" s="7">
        <v>-3</v>
      </c>
      <c r="L1097" s="6">
        <v>11</v>
      </c>
      <c r="M1097" s="7">
        <v>2</v>
      </c>
      <c r="N1097" s="6">
        <v>-10</v>
      </c>
      <c r="O1097" s="7">
        <v>1</v>
      </c>
      <c r="P1097" t="s">
        <v>842</v>
      </c>
      <c r="R1097" s="7">
        <v>12</v>
      </c>
      <c r="S1097" s="7">
        <v>2</v>
      </c>
      <c r="T1097" s="7">
        <v>1</v>
      </c>
      <c r="W1097" s="6">
        <v>35</v>
      </c>
      <c r="X1097" s="6">
        <v>58</v>
      </c>
      <c r="Y1097" s="7">
        <f>W1097-X1097</f>
        <v>-23</v>
      </c>
      <c r="Z1097" s="6">
        <v>29</v>
      </c>
      <c r="AA1097" s="6">
        <v>57</v>
      </c>
      <c r="AB1097" s="7">
        <f>Z1097-AA1097</f>
        <v>-28</v>
      </c>
      <c r="AC1097" s="6">
        <v>18</v>
      </c>
      <c r="AD1097" s="6">
        <v>72</v>
      </c>
      <c r="AE1097" s="7">
        <f>AC1097-AD1097</f>
        <v>-54</v>
      </c>
      <c r="AF1097" s="6"/>
      <c r="AG1097" s="6"/>
      <c r="AH1097" s="7"/>
      <c r="AI1097" s="7"/>
      <c r="AJ1097" s="7"/>
      <c r="AK1097" s="7"/>
      <c r="AL1097" s="4" t="s">
        <v>930</v>
      </c>
      <c r="AR1097" s="6">
        <v>25</v>
      </c>
      <c r="AS1097" s="6">
        <v>60</v>
      </c>
      <c r="AT1097" s="7">
        <f t="shared" si="60"/>
        <v>-35</v>
      </c>
      <c r="AU1097" s="4" t="s">
        <v>871</v>
      </c>
    </row>
    <row r="1098" spans="2:53" x14ac:dyDescent="0.25">
      <c r="B1098" t="s">
        <v>270</v>
      </c>
      <c r="C1098" s="9" t="s">
        <v>593</v>
      </c>
      <c r="D1098" s="39">
        <v>41400</v>
      </c>
      <c r="F1098" t="s">
        <v>821</v>
      </c>
      <c r="G1098" s="2" t="s">
        <v>196</v>
      </c>
      <c r="H1098" s="6">
        <v>29</v>
      </c>
      <c r="I1098" s="7">
        <v>-1</v>
      </c>
      <c r="J1098" s="6">
        <v>39</v>
      </c>
      <c r="K1098" s="7">
        <v>-1</v>
      </c>
      <c r="L1098" s="6">
        <v>9</v>
      </c>
      <c r="M1098" s="7">
        <v>-2</v>
      </c>
      <c r="N1098" s="6">
        <v>-10</v>
      </c>
      <c r="O1098" s="7">
        <v>0</v>
      </c>
      <c r="P1098" t="s">
        <v>842</v>
      </c>
      <c r="R1098" s="7">
        <v>16</v>
      </c>
      <c r="S1098" s="7">
        <v>2</v>
      </c>
      <c r="T1098" s="7">
        <v>0</v>
      </c>
      <c r="W1098" s="6"/>
      <c r="X1098" s="6"/>
      <c r="Z1098" s="6"/>
      <c r="AA1098" s="6"/>
      <c r="AB1098" s="7"/>
      <c r="AC1098" s="6"/>
      <c r="AD1098" s="6"/>
      <c r="AE1098" s="7"/>
      <c r="AF1098" s="6"/>
      <c r="AG1098" s="6"/>
      <c r="AH1098" s="7"/>
      <c r="AI1098" s="7"/>
      <c r="AJ1098" s="7"/>
      <c r="AK1098" s="7"/>
      <c r="AR1098" s="6">
        <v>25</v>
      </c>
      <c r="AS1098" s="6">
        <v>60</v>
      </c>
      <c r="AT1098" s="7">
        <f t="shared" si="60"/>
        <v>-35</v>
      </c>
      <c r="AU1098" s="4" t="s">
        <v>871</v>
      </c>
    </row>
    <row r="1099" spans="2:53" x14ac:dyDescent="0.25">
      <c r="B1099" t="s">
        <v>270</v>
      </c>
      <c r="C1099" s="9" t="s">
        <v>647</v>
      </c>
      <c r="D1099" s="39">
        <v>41401</v>
      </c>
      <c r="F1099" t="s">
        <v>821</v>
      </c>
      <c r="G1099" s="2" t="s">
        <v>196</v>
      </c>
      <c r="H1099" s="6">
        <v>27</v>
      </c>
      <c r="I1099" s="7">
        <v>-2</v>
      </c>
      <c r="J1099" s="6">
        <v>38</v>
      </c>
      <c r="K1099" s="7">
        <v>-1</v>
      </c>
      <c r="L1099" s="6">
        <v>11</v>
      </c>
      <c r="M1099" s="7">
        <v>2</v>
      </c>
      <c r="N1099" s="6">
        <v>-11</v>
      </c>
      <c r="O1099" s="7">
        <v>-1</v>
      </c>
      <c r="P1099" t="s">
        <v>842</v>
      </c>
      <c r="R1099" s="7">
        <v>17</v>
      </c>
      <c r="S1099" s="7">
        <v>2</v>
      </c>
      <c r="T1099" s="7">
        <v>0</v>
      </c>
      <c r="W1099" s="6"/>
      <c r="X1099" s="6"/>
      <c r="Z1099" s="6"/>
      <c r="AA1099" s="6"/>
      <c r="AB1099" s="7"/>
      <c r="AC1099" s="6"/>
      <c r="AD1099" s="6"/>
      <c r="AE1099" s="7"/>
      <c r="AF1099" s="6"/>
      <c r="AG1099" s="6"/>
      <c r="AH1099" s="7"/>
      <c r="AI1099" s="7"/>
      <c r="AJ1099" s="7"/>
      <c r="AK1099" s="7"/>
      <c r="AR1099" s="6">
        <v>24</v>
      </c>
      <c r="AS1099" s="6">
        <v>62</v>
      </c>
      <c r="AT1099" s="7">
        <f t="shared" si="60"/>
        <v>-38</v>
      </c>
      <c r="AU1099" s="4" t="s">
        <v>871</v>
      </c>
    </row>
    <row r="1100" spans="2:53" x14ac:dyDescent="0.25">
      <c r="B1100" t="s">
        <v>270</v>
      </c>
      <c r="C1100" s="9" t="s">
        <v>419</v>
      </c>
      <c r="D1100" s="39">
        <v>41402</v>
      </c>
      <c r="F1100" t="s">
        <v>821</v>
      </c>
      <c r="G1100" s="2" t="s">
        <v>196</v>
      </c>
      <c r="H1100" s="6">
        <v>30</v>
      </c>
      <c r="I1100" s="7">
        <v>3</v>
      </c>
      <c r="J1100" s="6">
        <v>39</v>
      </c>
      <c r="K1100" s="7">
        <v>1</v>
      </c>
      <c r="L1100" s="6">
        <v>10</v>
      </c>
      <c r="M1100" s="7">
        <v>-1</v>
      </c>
      <c r="N1100" s="6">
        <v>-9</v>
      </c>
      <c r="O1100" s="7">
        <v>2</v>
      </c>
      <c r="P1100" t="s">
        <v>842</v>
      </c>
      <c r="R1100" s="7">
        <v>14</v>
      </c>
      <c r="S1100" s="7">
        <v>2</v>
      </c>
      <c r="T1100" s="7">
        <v>0</v>
      </c>
      <c r="W1100" s="6"/>
      <c r="X1100" s="6"/>
      <c r="Z1100" s="6"/>
      <c r="AA1100" s="6"/>
      <c r="AB1100" s="7"/>
      <c r="AC1100" s="6"/>
      <c r="AD1100" s="6"/>
      <c r="AE1100" s="7"/>
      <c r="AF1100" s="6"/>
      <c r="AG1100" s="6"/>
      <c r="AH1100" s="7"/>
      <c r="AI1100" s="7"/>
      <c r="AJ1100" s="7"/>
      <c r="AK1100" s="7"/>
      <c r="AR1100" s="6">
        <v>27</v>
      </c>
      <c r="AS1100" s="6">
        <v>57</v>
      </c>
      <c r="AT1100" s="7">
        <f t="shared" si="60"/>
        <v>-30</v>
      </c>
      <c r="AU1100" s="4" t="s">
        <v>871</v>
      </c>
    </row>
    <row r="1101" spans="2:53" x14ac:dyDescent="0.25">
      <c r="B1101" t="s">
        <v>270</v>
      </c>
      <c r="C1101" s="9" t="s">
        <v>669</v>
      </c>
      <c r="D1101" s="39">
        <v>41403</v>
      </c>
      <c r="E1101">
        <v>12</v>
      </c>
      <c r="F1101" t="s">
        <v>821</v>
      </c>
      <c r="G1101" s="2" t="s">
        <v>192</v>
      </c>
      <c r="H1101" s="6">
        <v>30</v>
      </c>
      <c r="I1101" s="7">
        <v>0</v>
      </c>
      <c r="J1101" s="6">
        <v>39</v>
      </c>
      <c r="K1101" s="7">
        <v>0</v>
      </c>
      <c r="L1101" s="6">
        <v>9</v>
      </c>
      <c r="M1101" s="7">
        <v>-1</v>
      </c>
      <c r="N1101" s="6">
        <v>-9</v>
      </c>
      <c r="O1101" s="7">
        <v>0</v>
      </c>
      <c r="P1101" t="s">
        <v>842</v>
      </c>
      <c r="R1101" s="7">
        <v>16</v>
      </c>
      <c r="S1101" s="7">
        <v>3</v>
      </c>
      <c r="T1101" s="7">
        <v>0</v>
      </c>
      <c r="W1101" s="6">
        <v>35</v>
      </c>
      <c r="X1101" s="6">
        <v>58</v>
      </c>
      <c r="Y1101" s="7">
        <f>W1101-X1101</f>
        <v>-23</v>
      </c>
      <c r="Z1101" s="6">
        <v>29</v>
      </c>
      <c r="AA1101" s="6">
        <v>58</v>
      </c>
      <c r="AB1101" s="7">
        <f>Z1101-AA1101</f>
        <v>-29</v>
      </c>
      <c r="AC1101" s="6">
        <v>19</v>
      </c>
      <c r="AD1101" s="6">
        <v>74</v>
      </c>
      <c r="AE1101" s="7">
        <f>AC1101-AD1101</f>
        <v>-55</v>
      </c>
      <c r="AF1101" s="6"/>
      <c r="AG1101" s="6"/>
      <c r="AH1101" s="7"/>
      <c r="AI1101" s="7"/>
      <c r="AJ1101" s="7"/>
      <c r="AK1101" s="7"/>
      <c r="AL1101" s="4" t="s">
        <v>930</v>
      </c>
      <c r="AR1101" s="6">
        <v>25</v>
      </c>
      <c r="AS1101" s="6">
        <v>59</v>
      </c>
      <c r="AT1101" s="7">
        <f t="shared" si="60"/>
        <v>-34</v>
      </c>
      <c r="AU1101" s="4" t="s">
        <v>871</v>
      </c>
    </row>
    <row r="1102" spans="2:53" x14ac:dyDescent="0.25">
      <c r="B1102" t="s">
        <v>270</v>
      </c>
      <c r="C1102" s="9" t="s">
        <v>655</v>
      </c>
      <c r="D1102" s="39">
        <v>41404</v>
      </c>
      <c r="E1102">
        <v>14</v>
      </c>
      <c r="F1102" t="s">
        <v>678</v>
      </c>
      <c r="G1102" s="2" t="s">
        <v>82</v>
      </c>
      <c r="H1102" s="6">
        <v>28</v>
      </c>
      <c r="I1102" s="7">
        <v>-4</v>
      </c>
      <c r="J1102" s="6">
        <v>34</v>
      </c>
      <c r="K1102" s="7">
        <v>-4</v>
      </c>
      <c r="L1102" s="6">
        <v>11</v>
      </c>
      <c r="M1102" s="7">
        <v>-4</v>
      </c>
      <c r="N1102" s="6">
        <v>-6</v>
      </c>
      <c r="O1102" s="7">
        <v>0</v>
      </c>
      <c r="P1102" t="s">
        <v>639</v>
      </c>
      <c r="R1102" s="7">
        <v>18</v>
      </c>
      <c r="S1102" s="7">
        <v>2</v>
      </c>
      <c r="T1102" s="7">
        <v>4</v>
      </c>
      <c r="W1102" s="6">
        <v>35</v>
      </c>
      <c r="X1102" s="6">
        <v>50</v>
      </c>
      <c r="Y1102" s="7">
        <f>W1102-X1102</f>
        <v>-15</v>
      </c>
      <c r="Z1102" s="6">
        <v>26</v>
      </c>
      <c r="AA1102" s="6">
        <v>48</v>
      </c>
      <c r="AB1102" s="7">
        <f>Z1102-AA1102</f>
        <v>-22</v>
      </c>
      <c r="AC1102" s="6"/>
      <c r="AD1102" s="6"/>
      <c r="AE1102" s="7"/>
      <c r="AF1102" s="6">
        <v>40</v>
      </c>
      <c r="AG1102" s="6">
        <v>23</v>
      </c>
      <c r="AH1102" s="7">
        <f>AF1102-AG1102</f>
        <v>17</v>
      </c>
      <c r="AI1102" s="7"/>
      <c r="AJ1102" s="7"/>
      <c r="AK1102" s="7"/>
      <c r="AL1102" s="4" t="s">
        <v>964</v>
      </c>
      <c r="AR1102" s="6">
        <v>31</v>
      </c>
      <c r="AS1102" s="6">
        <v>51</v>
      </c>
      <c r="AT1102" s="7">
        <f>AR1102-AS1102</f>
        <v>-20</v>
      </c>
      <c r="AU1102" s="4" t="s">
        <v>964</v>
      </c>
    </row>
    <row r="1103" spans="2:53" x14ac:dyDescent="0.25">
      <c r="B1103" t="s">
        <v>270</v>
      </c>
      <c r="C1103" s="9" t="s">
        <v>655</v>
      </c>
      <c r="D1103" s="39">
        <v>41404</v>
      </c>
      <c r="F1103" t="s">
        <v>678</v>
      </c>
      <c r="G1103" s="2"/>
      <c r="H1103" s="6"/>
      <c r="J1103" s="6"/>
      <c r="L1103" s="6"/>
      <c r="N1103" s="6"/>
      <c r="P1103" t="s">
        <v>842</v>
      </c>
      <c r="W1103" s="6"/>
      <c r="X1103" s="6"/>
      <c r="Y1103" s="7"/>
      <c r="Z1103" s="6"/>
      <c r="AA1103" s="6"/>
      <c r="AB1103" s="7"/>
      <c r="AC1103" s="6"/>
      <c r="AD1103" s="6"/>
      <c r="AE1103" s="7"/>
      <c r="AF1103" s="6"/>
      <c r="AG1103" s="6"/>
      <c r="AH1103" s="7"/>
      <c r="AI1103" s="7"/>
      <c r="AJ1103" s="7"/>
      <c r="AK1103" s="7"/>
      <c r="AR1103" s="6"/>
      <c r="AS1103" s="6"/>
      <c r="AT1103" s="7"/>
      <c r="AW1103">
        <v>29</v>
      </c>
      <c r="AX1103">
        <v>32</v>
      </c>
      <c r="AY1103">
        <v>16</v>
      </c>
      <c r="BA1103" s="4" t="s">
        <v>992</v>
      </c>
    </row>
    <row r="1104" spans="2:53" x14ac:dyDescent="0.25">
      <c r="B1104" t="s">
        <v>270</v>
      </c>
      <c r="C1104" s="9" t="s">
        <v>673</v>
      </c>
      <c r="D1104" s="39">
        <v>41405</v>
      </c>
      <c r="E1104">
        <v>15</v>
      </c>
      <c r="F1104" t="s">
        <v>577</v>
      </c>
      <c r="G1104" s="2" t="s">
        <v>60</v>
      </c>
      <c r="H1104" s="6">
        <v>31</v>
      </c>
      <c r="I1104" s="7">
        <v>2</v>
      </c>
      <c r="J1104" s="6">
        <v>34</v>
      </c>
      <c r="K1104" s="7">
        <v>-4</v>
      </c>
      <c r="L1104" s="6">
        <v>10</v>
      </c>
      <c r="M1104" s="7">
        <v>0</v>
      </c>
      <c r="N1104" s="6">
        <v>-3</v>
      </c>
      <c r="O1104" s="7">
        <v>6</v>
      </c>
      <c r="P1104" t="s">
        <v>639</v>
      </c>
      <c r="Q1104" t="s">
        <v>840</v>
      </c>
      <c r="R1104" s="7">
        <v>13</v>
      </c>
      <c r="S1104" s="7">
        <v>6</v>
      </c>
      <c r="T1104" s="7">
        <v>1</v>
      </c>
      <c r="W1104" s="6">
        <v>36</v>
      </c>
      <c r="X1104" s="6">
        <v>57</v>
      </c>
      <c r="Y1104" s="7">
        <f>W1104-X1104</f>
        <v>-21</v>
      </c>
      <c r="Z1104" s="6">
        <v>35</v>
      </c>
      <c r="AA1104" s="6">
        <v>49</v>
      </c>
      <c r="AB1104" s="7">
        <f>Z1104-AA1104</f>
        <v>-14</v>
      </c>
      <c r="AC1104" s="6">
        <v>26</v>
      </c>
      <c r="AD1104" s="6">
        <v>63</v>
      </c>
      <c r="AE1104" s="7">
        <f>AC1104-AD1104</f>
        <v>-37</v>
      </c>
      <c r="AF1104" s="6">
        <v>40</v>
      </c>
      <c r="AG1104" s="6">
        <v>29</v>
      </c>
      <c r="AH1104" s="7">
        <f>AF1104-AG1104</f>
        <v>11</v>
      </c>
      <c r="AI1104" s="7"/>
      <c r="AJ1104" s="7"/>
      <c r="AK1104" s="7"/>
      <c r="AL1104" s="4" t="s">
        <v>936</v>
      </c>
      <c r="AR1104" s="6">
        <v>28</v>
      </c>
      <c r="AS1104" s="6">
        <v>63</v>
      </c>
      <c r="AT1104" s="7">
        <f>AR1104-AS1104</f>
        <v>-35</v>
      </c>
      <c r="AU1104" s="4" t="s">
        <v>937</v>
      </c>
    </row>
    <row r="1105" spans="2:53" x14ac:dyDescent="0.25">
      <c r="B1105" t="s">
        <v>270</v>
      </c>
      <c r="C1105" s="9" t="s">
        <v>340</v>
      </c>
      <c r="D1105" s="39">
        <v>41406</v>
      </c>
      <c r="F1105" t="s">
        <v>821</v>
      </c>
      <c r="G1105" s="2" t="s">
        <v>196</v>
      </c>
      <c r="H1105" s="6">
        <v>31</v>
      </c>
      <c r="I1105" s="7">
        <v>1</v>
      </c>
      <c r="J1105" s="6">
        <v>38</v>
      </c>
      <c r="K1105" s="7">
        <v>-1</v>
      </c>
      <c r="L1105" s="6">
        <v>10</v>
      </c>
      <c r="M1105" s="7">
        <v>1</v>
      </c>
      <c r="N1105" s="6">
        <v>-7</v>
      </c>
      <c r="O1105" s="7">
        <v>2</v>
      </c>
      <c r="P1105" t="s">
        <v>842</v>
      </c>
      <c r="R1105" s="7">
        <v>14</v>
      </c>
      <c r="S1105" s="7">
        <v>2</v>
      </c>
      <c r="T1105" s="7">
        <v>1</v>
      </c>
      <c r="W1105" s="6"/>
      <c r="X1105" s="6"/>
      <c r="Y1105" s="7"/>
      <c r="Z1105" s="6"/>
      <c r="AA1105" s="6"/>
      <c r="AB1105" s="7"/>
      <c r="AC1105" s="6"/>
      <c r="AD1105" s="6"/>
      <c r="AE1105" s="7"/>
      <c r="AF1105" s="6"/>
      <c r="AG1105" s="6"/>
      <c r="AH1105" s="7"/>
      <c r="AI1105" s="7"/>
      <c r="AJ1105" s="7"/>
      <c r="AK1105" s="7"/>
      <c r="AR1105" s="6">
        <v>26</v>
      </c>
      <c r="AS1105" s="6">
        <v>59</v>
      </c>
      <c r="AT1105" s="7">
        <f>AR1105-AS1105</f>
        <v>-33</v>
      </c>
      <c r="AU1105" s="4" t="s">
        <v>871</v>
      </c>
    </row>
    <row r="1106" spans="2:53" x14ac:dyDescent="0.25">
      <c r="B1106" t="s">
        <v>270</v>
      </c>
      <c r="C1106" s="9" t="s">
        <v>594</v>
      </c>
      <c r="D1106" s="39">
        <v>41407</v>
      </c>
      <c r="F1106" t="s">
        <v>821</v>
      </c>
      <c r="G1106" s="2" t="s">
        <v>196</v>
      </c>
      <c r="H1106" s="6">
        <v>30</v>
      </c>
      <c r="I1106" s="7">
        <v>-1</v>
      </c>
      <c r="J1106" s="6">
        <v>40</v>
      </c>
      <c r="K1106" s="7">
        <v>2</v>
      </c>
      <c r="L1106" s="6">
        <v>10</v>
      </c>
      <c r="M1106" s="7">
        <v>0</v>
      </c>
      <c r="N1106" s="6">
        <v>-10</v>
      </c>
      <c r="O1106" s="7">
        <v>-3</v>
      </c>
      <c r="P1106" t="s">
        <v>842</v>
      </c>
      <c r="R1106" s="7">
        <v>15</v>
      </c>
      <c r="S1106" s="7">
        <v>2</v>
      </c>
      <c r="T1106" s="7">
        <v>0</v>
      </c>
      <c r="W1106" s="6"/>
      <c r="X1106" s="6"/>
      <c r="Y1106" s="7"/>
      <c r="Z1106" s="6"/>
      <c r="AA1106" s="6"/>
      <c r="AB1106" s="7"/>
      <c r="AC1106" s="6"/>
      <c r="AD1106" s="6"/>
      <c r="AE1106" s="7"/>
      <c r="AF1106" s="6"/>
      <c r="AG1106" s="6"/>
      <c r="AH1106" s="7"/>
      <c r="AI1106" s="7"/>
      <c r="AJ1106" s="7"/>
      <c r="AK1106" s="7"/>
      <c r="AR1106" s="6">
        <v>24</v>
      </c>
      <c r="AS1106" s="6">
        <v>61</v>
      </c>
      <c r="AT1106" s="7">
        <f>AR1106-AS1106</f>
        <v>-37</v>
      </c>
      <c r="AU1106" s="4" t="s">
        <v>871</v>
      </c>
    </row>
    <row r="1107" spans="2:53" x14ac:dyDescent="0.25">
      <c r="B1107" t="s">
        <v>270</v>
      </c>
      <c r="C1107" s="9" t="s">
        <v>692</v>
      </c>
      <c r="D1107" s="39">
        <v>41408</v>
      </c>
      <c r="F1107" t="s">
        <v>821</v>
      </c>
      <c r="G1107" s="2" t="s">
        <v>196</v>
      </c>
      <c r="H1107" s="6">
        <v>30</v>
      </c>
      <c r="I1107" s="7">
        <v>0</v>
      </c>
      <c r="J1107" s="6">
        <v>40</v>
      </c>
      <c r="K1107" s="7">
        <v>0</v>
      </c>
      <c r="L1107" s="6">
        <v>10</v>
      </c>
      <c r="M1107" s="7">
        <v>0</v>
      </c>
      <c r="N1107" s="6">
        <v>-10</v>
      </c>
      <c r="O1107" s="7">
        <v>0</v>
      </c>
      <c r="P1107" t="s">
        <v>842</v>
      </c>
      <c r="R1107" s="7">
        <v>14</v>
      </c>
      <c r="S1107" s="7">
        <v>2</v>
      </c>
      <c r="T1107" s="7">
        <v>1</v>
      </c>
      <c r="W1107" s="6"/>
      <c r="X1107" s="6"/>
      <c r="Y1107" s="7"/>
      <c r="Z1107" s="6"/>
      <c r="AA1107" s="6"/>
      <c r="AB1107" s="7"/>
      <c r="AC1107" s="6"/>
      <c r="AD1107" s="6"/>
      <c r="AE1107" s="7"/>
      <c r="AF1107" s="6"/>
      <c r="AG1107" s="6"/>
      <c r="AH1107" s="7"/>
      <c r="AI1107" s="7"/>
      <c r="AJ1107" s="7"/>
      <c r="AK1107" s="7"/>
      <c r="AR1107" s="6">
        <v>25</v>
      </c>
      <c r="AS1107" s="6">
        <v>60</v>
      </c>
      <c r="AT1107" s="7">
        <f>AR1107-AS1107</f>
        <v>-35</v>
      </c>
      <c r="AU1107" s="4" t="s">
        <v>871</v>
      </c>
    </row>
    <row r="1108" spans="2:53" x14ac:dyDescent="0.25">
      <c r="B1108" t="s">
        <v>270</v>
      </c>
      <c r="C1108" s="9" t="s">
        <v>514</v>
      </c>
      <c r="D1108" s="39">
        <v>41408</v>
      </c>
      <c r="E1108">
        <v>17</v>
      </c>
      <c r="F1108" t="s">
        <v>963</v>
      </c>
      <c r="G1108" s="2"/>
      <c r="H1108" s="6">
        <v>28</v>
      </c>
      <c r="I1108" s="7">
        <v>3</v>
      </c>
      <c r="J1108" s="6">
        <v>37</v>
      </c>
      <c r="K1108" s="7">
        <v>-3</v>
      </c>
      <c r="L1108" s="6">
        <v>7</v>
      </c>
      <c r="M1108" s="7">
        <v>-3</v>
      </c>
      <c r="N1108" s="6">
        <v>-9</v>
      </c>
      <c r="O1108" s="7">
        <v>6</v>
      </c>
      <c r="P1108" t="s">
        <v>842</v>
      </c>
      <c r="R1108" s="7">
        <v>18</v>
      </c>
      <c r="S1108" s="7">
        <v>4</v>
      </c>
      <c r="T1108" s="7">
        <v>1</v>
      </c>
      <c r="W1108" s="6"/>
      <c r="X1108" s="6"/>
      <c r="Z1108" s="6"/>
      <c r="AA1108" s="6"/>
      <c r="AB1108" s="7"/>
      <c r="AC1108" s="6"/>
      <c r="AD1108" s="6"/>
      <c r="AE1108" s="7"/>
      <c r="AF1108" s="6"/>
      <c r="AG1108" s="6"/>
      <c r="AH1108" s="7"/>
      <c r="AI1108" s="7"/>
      <c r="AJ1108" s="7"/>
      <c r="AK1108" s="7"/>
      <c r="AR1108" s="6"/>
      <c r="AS1108" s="6"/>
      <c r="AT1108" s="7"/>
    </row>
    <row r="1109" spans="2:53" x14ac:dyDescent="0.25">
      <c r="B1109" t="s">
        <v>270</v>
      </c>
      <c r="C1109" s="9" t="s">
        <v>514</v>
      </c>
      <c r="D1109" s="39">
        <v>41408</v>
      </c>
      <c r="E1109">
        <v>19</v>
      </c>
      <c r="F1109" t="s">
        <v>903</v>
      </c>
      <c r="G1109" s="2" t="s">
        <v>138</v>
      </c>
      <c r="H1109" s="6">
        <v>27</v>
      </c>
      <c r="I1109" s="7">
        <v>-1</v>
      </c>
      <c r="J1109" s="6">
        <v>37</v>
      </c>
      <c r="K1109" s="7">
        <v>2</v>
      </c>
      <c r="L1109" s="6">
        <v>7</v>
      </c>
      <c r="M1109" s="7">
        <v>-2</v>
      </c>
      <c r="N1109" s="6">
        <v>-10</v>
      </c>
      <c r="O1109" s="7">
        <v>-3</v>
      </c>
      <c r="P1109" t="s">
        <v>842</v>
      </c>
      <c r="R1109" s="7">
        <v>20</v>
      </c>
      <c r="S1109" s="7">
        <v>4</v>
      </c>
      <c r="T1109" s="7">
        <v>1</v>
      </c>
      <c r="W1109" s="6">
        <v>29</v>
      </c>
      <c r="X1109" s="6">
        <v>55</v>
      </c>
      <c r="Y1109" s="7">
        <f>W1109-X1109</f>
        <v>-26</v>
      </c>
      <c r="Z1109" s="6">
        <v>24</v>
      </c>
      <c r="AA1109" s="6">
        <v>43</v>
      </c>
      <c r="AB1109" s="7">
        <f>Z1109-AA1109</f>
        <v>-19</v>
      </c>
      <c r="AC1109" s="6">
        <v>14</v>
      </c>
      <c r="AD1109" s="6">
        <v>63</v>
      </c>
      <c r="AE1109" s="7">
        <f>AC1109-AD1109</f>
        <v>-49</v>
      </c>
      <c r="AF1109" s="6"/>
      <c r="AG1109" s="6"/>
      <c r="AH1109" s="7"/>
      <c r="AI1109" s="7"/>
      <c r="AJ1109" s="7"/>
      <c r="AK1109" s="7"/>
      <c r="AL1109" s="4" t="s">
        <v>978</v>
      </c>
      <c r="AR1109" s="6"/>
      <c r="AS1109" s="6"/>
      <c r="AT1109" s="7"/>
    </row>
    <row r="1110" spans="2:53" x14ac:dyDescent="0.25">
      <c r="B1110" t="s">
        <v>270</v>
      </c>
      <c r="C1110" s="9" t="s">
        <v>624</v>
      </c>
      <c r="D1110" s="39">
        <v>41409</v>
      </c>
      <c r="F1110" t="s">
        <v>821</v>
      </c>
      <c r="G1110" s="2" t="s">
        <v>196</v>
      </c>
      <c r="H1110" s="6">
        <v>31</v>
      </c>
      <c r="I1110" s="7">
        <v>1</v>
      </c>
      <c r="J1110" s="6">
        <v>39</v>
      </c>
      <c r="K1110" s="7">
        <v>-1</v>
      </c>
      <c r="L1110" s="6">
        <v>9</v>
      </c>
      <c r="M1110" s="7">
        <v>-1</v>
      </c>
      <c r="N1110" s="6">
        <v>-8</v>
      </c>
      <c r="O1110" s="7">
        <v>2</v>
      </c>
      <c r="P1110" t="s">
        <v>842</v>
      </c>
      <c r="R1110" s="7">
        <v>15</v>
      </c>
      <c r="S1110" s="7">
        <v>2</v>
      </c>
      <c r="T1110" s="7">
        <v>0</v>
      </c>
      <c r="W1110" s="6"/>
      <c r="X1110" s="6"/>
      <c r="Y1110" s="7"/>
      <c r="Z1110" s="6"/>
      <c r="AA1110" s="6"/>
      <c r="AB1110" s="7"/>
      <c r="AC1110" s="6"/>
      <c r="AD1110" s="6"/>
      <c r="AE1110" s="7"/>
      <c r="AF1110" s="6"/>
      <c r="AG1110" s="6"/>
      <c r="AH1110" s="7"/>
      <c r="AI1110" s="7"/>
      <c r="AJ1110" s="7"/>
      <c r="AK1110" s="7"/>
      <c r="AR1110" s="6">
        <v>24</v>
      </c>
      <c r="AS1110" s="6">
        <v>62</v>
      </c>
      <c r="AT1110" s="7">
        <f>AR1110-AS1110</f>
        <v>-38</v>
      </c>
      <c r="AU1110" s="4" t="s">
        <v>871</v>
      </c>
    </row>
    <row r="1111" spans="2:53" x14ac:dyDescent="0.25">
      <c r="B1111" t="s">
        <v>270</v>
      </c>
      <c r="C1111" s="9" t="s">
        <v>624</v>
      </c>
      <c r="D1111" s="39">
        <v>41409</v>
      </c>
      <c r="E1111">
        <v>19</v>
      </c>
      <c r="F1111" t="s">
        <v>886</v>
      </c>
      <c r="G1111" s="2" t="s">
        <v>915</v>
      </c>
      <c r="H1111" s="6">
        <v>29</v>
      </c>
      <c r="I1111" s="7">
        <v>-1</v>
      </c>
      <c r="J1111" s="6">
        <v>35</v>
      </c>
      <c r="K1111" s="7">
        <v>-3</v>
      </c>
      <c r="L1111" s="6">
        <v>8</v>
      </c>
      <c r="M1111" s="7">
        <v>0</v>
      </c>
      <c r="N1111" s="6">
        <v>-6</v>
      </c>
      <c r="O1111" s="7">
        <v>2</v>
      </c>
      <c r="P1111" t="s">
        <v>842</v>
      </c>
      <c r="R1111" s="7">
        <v>19</v>
      </c>
      <c r="S1111" s="7">
        <v>4</v>
      </c>
      <c r="T1111" s="7">
        <v>1</v>
      </c>
      <c r="W1111" s="6">
        <v>26</v>
      </c>
      <c r="X1111" s="6">
        <v>51</v>
      </c>
      <c r="Y1111" s="7">
        <f>W1111-X1111</f>
        <v>-25</v>
      </c>
      <c r="Z1111" s="6">
        <v>31</v>
      </c>
      <c r="AA1111" s="6">
        <v>42</v>
      </c>
      <c r="AB1111" s="7">
        <f>Z1111-AA1111</f>
        <v>-11</v>
      </c>
      <c r="AC1111" s="6"/>
      <c r="AD1111" s="6"/>
      <c r="AE1111" s="7"/>
      <c r="AF1111" s="6"/>
      <c r="AG1111" s="6"/>
      <c r="AH1111" s="7"/>
      <c r="AI1111" s="7"/>
      <c r="AJ1111" s="7"/>
      <c r="AK1111" s="7"/>
      <c r="AL1111" s="4" t="s">
        <v>952</v>
      </c>
      <c r="AM1111" s="9" t="s">
        <v>989</v>
      </c>
      <c r="AN1111" s="9" t="s">
        <v>321</v>
      </c>
      <c r="AO1111" s="9" t="s">
        <v>636</v>
      </c>
      <c r="AR1111" s="6"/>
      <c r="AS1111" s="6"/>
      <c r="AT1111" s="7"/>
    </row>
    <row r="1112" spans="2:53" x14ac:dyDescent="0.25">
      <c r="B1112" t="s">
        <v>270</v>
      </c>
      <c r="C1112" s="9" t="s">
        <v>624</v>
      </c>
      <c r="D1112" s="39">
        <v>41409</v>
      </c>
      <c r="E1112">
        <v>19</v>
      </c>
      <c r="F1112" t="s">
        <v>678</v>
      </c>
      <c r="G1112" s="2" t="s">
        <v>194</v>
      </c>
      <c r="H1112" s="6"/>
      <c r="J1112" s="6"/>
      <c r="L1112" s="6"/>
      <c r="N1112" s="6"/>
      <c r="P1112" t="s">
        <v>842</v>
      </c>
      <c r="W1112" s="6"/>
      <c r="X1112" s="6"/>
      <c r="Z1112" s="6"/>
      <c r="AA1112" s="6"/>
      <c r="AB1112" s="7"/>
      <c r="AC1112" s="6"/>
      <c r="AD1112" s="6"/>
      <c r="AE1112" s="7"/>
      <c r="AF1112" s="6"/>
      <c r="AG1112" s="6"/>
      <c r="AH1112" s="7"/>
      <c r="AI1112" s="7"/>
      <c r="AJ1112" s="7"/>
      <c r="AK1112" s="7"/>
      <c r="AR1112" s="6"/>
      <c r="AS1112" s="6"/>
      <c r="AT1112" s="7"/>
      <c r="AW1112">
        <v>29</v>
      </c>
      <c r="AX1112">
        <v>32</v>
      </c>
      <c r="AY1112">
        <v>16</v>
      </c>
      <c r="AZ1112">
        <v>15</v>
      </c>
      <c r="BA1112" s="4" t="s">
        <v>992</v>
      </c>
    </row>
    <row r="1113" spans="2:53" x14ac:dyDescent="0.25">
      <c r="B1113" t="s">
        <v>270</v>
      </c>
      <c r="C1113" s="9" t="s">
        <v>640</v>
      </c>
      <c r="D1113" s="39">
        <v>41410</v>
      </c>
      <c r="E1113">
        <v>19</v>
      </c>
      <c r="F1113" t="s">
        <v>821</v>
      </c>
      <c r="G1113" s="2" t="s">
        <v>192</v>
      </c>
      <c r="H1113" s="6">
        <v>29</v>
      </c>
      <c r="I1113" s="7">
        <v>-2</v>
      </c>
      <c r="J1113" s="6">
        <v>40</v>
      </c>
      <c r="K1113" s="7">
        <v>1</v>
      </c>
      <c r="L1113" s="6">
        <v>9</v>
      </c>
      <c r="M1113" s="7">
        <v>0</v>
      </c>
      <c r="N1113" s="6">
        <v>-11</v>
      </c>
      <c r="O1113" s="7">
        <v>-3</v>
      </c>
      <c r="P1113" t="s">
        <v>842</v>
      </c>
      <c r="R1113" s="7">
        <v>14</v>
      </c>
      <c r="S1113" s="7">
        <v>3</v>
      </c>
      <c r="T1113" s="7">
        <v>1</v>
      </c>
      <c r="W1113" s="6">
        <v>32</v>
      </c>
      <c r="X1113" s="6">
        <v>62</v>
      </c>
      <c r="Y1113" s="7">
        <f>W1113-X1113</f>
        <v>-30</v>
      </c>
      <c r="Z1113" s="6">
        <v>27</v>
      </c>
      <c r="AA1113" s="6">
        <v>62</v>
      </c>
      <c r="AB1113" s="7">
        <f>Z1113-AA1113</f>
        <v>-35</v>
      </c>
      <c r="AC1113" s="6">
        <v>16</v>
      </c>
      <c r="AD1113" s="6">
        <v>77</v>
      </c>
      <c r="AE1113" s="7">
        <f>AC1113-AD1113</f>
        <v>-61</v>
      </c>
      <c r="AF1113" s="6"/>
      <c r="AG1113" s="6"/>
      <c r="AH1113" s="7"/>
      <c r="AI1113" s="7"/>
      <c r="AJ1113" s="7"/>
      <c r="AK1113" s="7"/>
      <c r="AL1113" s="4" t="s">
        <v>930</v>
      </c>
      <c r="AR1113" s="6">
        <v>24</v>
      </c>
      <c r="AS1113" s="6">
        <v>63</v>
      </c>
      <c r="AT1113" s="7">
        <f>AR1113-AS1113</f>
        <v>-39</v>
      </c>
      <c r="AU1113" s="4" t="s">
        <v>871</v>
      </c>
    </row>
    <row r="1114" spans="2:53" x14ac:dyDescent="0.25">
      <c r="B1114" t="s">
        <v>270</v>
      </c>
      <c r="C1114" s="9" t="s">
        <v>596</v>
      </c>
      <c r="D1114" s="39">
        <v>41411</v>
      </c>
      <c r="E1114">
        <v>19</v>
      </c>
      <c r="F1114" t="s">
        <v>982</v>
      </c>
      <c r="G1114" s="2"/>
      <c r="H1114" s="6">
        <v>24</v>
      </c>
      <c r="I1114" s="7">
        <v>-5</v>
      </c>
      <c r="J1114" s="6">
        <v>35</v>
      </c>
      <c r="K1114" s="7">
        <v>-1</v>
      </c>
      <c r="L1114" s="6">
        <v>11</v>
      </c>
      <c r="M1114" s="7">
        <v>-1</v>
      </c>
      <c r="N1114" s="6">
        <v>-11</v>
      </c>
      <c r="O1114" s="7">
        <v>-4</v>
      </c>
      <c r="P1114" s="3" t="s">
        <v>842</v>
      </c>
      <c r="Q1114" t="s">
        <v>983</v>
      </c>
      <c r="R1114" s="7">
        <v>22</v>
      </c>
      <c r="S1114" s="7">
        <v>0</v>
      </c>
      <c r="T1114" s="7">
        <v>0</v>
      </c>
      <c r="W1114" s="6"/>
      <c r="X1114" s="6"/>
      <c r="Z1114" s="6"/>
      <c r="AA1114" s="6"/>
      <c r="AB1114" s="7"/>
      <c r="AC1114" s="6"/>
      <c r="AD1114" s="6"/>
      <c r="AE1114" s="7"/>
      <c r="AF1114" s="6"/>
      <c r="AG1114" s="6"/>
      <c r="AH1114" s="7"/>
      <c r="AI1114" s="7"/>
      <c r="AJ1114" s="7"/>
      <c r="AK1114" s="7"/>
      <c r="AR1114" s="6"/>
      <c r="AS1114" s="6"/>
      <c r="AT1114" s="7"/>
    </row>
    <row r="1115" spans="2:53" x14ac:dyDescent="0.25">
      <c r="B1115" t="s">
        <v>270</v>
      </c>
      <c r="C1115" s="9" t="s">
        <v>641</v>
      </c>
      <c r="D1115" s="39">
        <v>41413</v>
      </c>
      <c r="F1115" t="s">
        <v>821</v>
      </c>
      <c r="G1115" s="2" t="s">
        <v>196</v>
      </c>
      <c r="H1115" s="6">
        <v>31</v>
      </c>
      <c r="I1115" s="7">
        <v>2</v>
      </c>
      <c r="J1115" s="6">
        <v>39</v>
      </c>
      <c r="K1115" s="7">
        <v>-1</v>
      </c>
      <c r="L1115" s="6">
        <v>10</v>
      </c>
      <c r="M1115" s="7">
        <v>1</v>
      </c>
      <c r="N1115" s="6">
        <v>-8</v>
      </c>
      <c r="O1115" s="7">
        <v>3</v>
      </c>
      <c r="P1115" s="3" t="s">
        <v>842</v>
      </c>
      <c r="R1115" s="7">
        <v>14</v>
      </c>
      <c r="S1115" s="7">
        <v>2</v>
      </c>
      <c r="T1115" s="7">
        <v>0</v>
      </c>
      <c r="Z1115" s="6"/>
      <c r="AA1115" s="6"/>
      <c r="AB1115" s="7"/>
      <c r="AC1115" s="6"/>
      <c r="AD1115" s="6"/>
      <c r="AE1115" s="7"/>
      <c r="AF1115" s="6"/>
      <c r="AG1115" s="6"/>
      <c r="AH1115" s="7"/>
      <c r="AI1115" s="7"/>
      <c r="AJ1115" s="7"/>
      <c r="AK1115" s="7"/>
      <c r="AR1115" s="6">
        <v>25</v>
      </c>
      <c r="AS1115" s="6">
        <v>59</v>
      </c>
      <c r="AT1115" s="7">
        <f>AR1115-AS1115</f>
        <v>-34</v>
      </c>
      <c r="AU1115" s="4" t="s">
        <v>871</v>
      </c>
    </row>
    <row r="1116" spans="2:53" x14ac:dyDescent="0.25">
      <c r="B1116" t="s">
        <v>270</v>
      </c>
      <c r="C1116" s="9" t="s">
        <v>598</v>
      </c>
      <c r="D1116" s="39">
        <v>41414</v>
      </c>
      <c r="F1116" t="s">
        <v>821</v>
      </c>
      <c r="G1116" s="2" t="s">
        <v>196</v>
      </c>
      <c r="H1116" s="6">
        <v>27</v>
      </c>
      <c r="I1116" s="7">
        <v>-4</v>
      </c>
      <c r="J1116" s="6">
        <v>38</v>
      </c>
      <c r="K1116" s="7">
        <v>-1</v>
      </c>
      <c r="L1116" s="6">
        <v>10</v>
      </c>
      <c r="M1116" s="7">
        <v>0</v>
      </c>
      <c r="N1116" s="6">
        <v>-11</v>
      </c>
      <c r="O1116" s="7">
        <v>-3</v>
      </c>
      <c r="P1116" s="3" t="s">
        <v>842</v>
      </c>
      <c r="R1116" s="7">
        <v>16</v>
      </c>
      <c r="S1116" s="7">
        <v>4</v>
      </c>
      <c r="T1116" s="7">
        <v>1</v>
      </c>
      <c r="Z1116" s="6"/>
      <c r="AA1116" s="6"/>
      <c r="AB1116" s="7"/>
      <c r="AC1116" s="6"/>
      <c r="AD1116" s="6"/>
      <c r="AE1116" s="7"/>
      <c r="AF1116" s="6"/>
      <c r="AG1116" s="6"/>
      <c r="AH1116" s="7"/>
      <c r="AI1116" s="7"/>
      <c r="AJ1116" s="7"/>
      <c r="AK1116" s="7"/>
      <c r="AR1116" s="6">
        <v>23</v>
      </c>
      <c r="AS1116" s="6">
        <v>63</v>
      </c>
      <c r="AT1116" s="7">
        <f>AR1116-AS1116</f>
        <v>-40</v>
      </c>
      <c r="AU1116" s="4" t="s">
        <v>871</v>
      </c>
    </row>
    <row r="1117" spans="2:53" x14ac:dyDescent="0.25">
      <c r="B1117" t="s">
        <v>270</v>
      </c>
      <c r="C1117" s="9" t="s">
        <v>434</v>
      </c>
      <c r="D1117" s="39">
        <v>41415</v>
      </c>
      <c r="F1117" t="s">
        <v>821</v>
      </c>
      <c r="G1117" s="2" t="s">
        <v>196</v>
      </c>
      <c r="H1117" s="6">
        <v>29</v>
      </c>
      <c r="I1117" s="7">
        <v>2</v>
      </c>
      <c r="J1117" s="6">
        <v>39</v>
      </c>
      <c r="K1117" s="7">
        <v>1</v>
      </c>
      <c r="L1117" s="6">
        <v>11</v>
      </c>
      <c r="M1117" s="7">
        <v>1</v>
      </c>
      <c r="N1117" s="6">
        <v>-10</v>
      </c>
      <c r="O1117" s="7">
        <v>1</v>
      </c>
      <c r="P1117" s="3" t="s">
        <v>842</v>
      </c>
      <c r="R1117" s="7">
        <v>16</v>
      </c>
      <c r="S1117" s="7">
        <v>1</v>
      </c>
      <c r="T1117" s="7">
        <v>1</v>
      </c>
      <c r="Z1117" s="6"/>
      <c r="AA1117" s="6"/>
      <c r="AB1117" s="7"/>
      <c r="AC1117" s="6"/>
      <c r="AD1117" s="6"/>
      <c r="AE1117" s="7"/>
      <c r="AF1117" s="6"/>
      <c r="AG1117" s="6"/>
      <c r="AH1117" s="7"/>
      <c r="AI1117" s="7"/>
      <c r="AJ1117" s="7"/>
      <c r="AK1117" s="7"/>
      <c r="AR1117" s="6">
        <v>23</v>
      </c>
      <c r="AS1117" s="6">
        <v>60</v>
      </c>
      <c r="AT1117" s="7">
        <f>AR1117-AS1117</f>
        <v>-37</v>
      </c>
      <c r="AU1117" s="4" t="s">
        <v>871</v>
      </c>
    </row>
    <row r="1118" spans="2:53" x14ac:dyDescent="0.25">
      <c r="B1118" t="s">
        <v>270</v>
      </c>
      <c r="C1118" s="9" t="s">
        <v>675</v>
      </c>
      <c r="D1118" s="39">
        <v>41416</v>
      </c>
      <c r="F1118" t="s">
        <v>821</v>
      </c>
      <c r="G1118" s="2" t="s">
        <v>196</v>
      </c>
      <c r="H1118" s="6">
        <v>29</v>
      </c>
      <c r="I1118" s="7">
        <v>0</v>
      </c>
      <c r="J1118" s="6">
        <v>42</v>
      </c>
      <c r="K1118" s="7">
        <v>3</v>
      </c>
      <c r="L1118" s="6">
        <v>11</v>
      </c>
      <c r="M1118" s="7">
        <v>0</v>
      </c>
      <c r="N1118" s="6">
        <v>-13</v>
      </c>
      <c r="O1118" s="7">
        <v>-3</v>
      </c>
      <c r="P1118" s="3" t="s">
        <v>842</v>
      </c>
      <c r="R1118" s="7">
        <v>13</v>
      </c>
      <c r="S1118" s="7">
        <v>2</v>
      </c>
      <c r="T1118" s="7">
        <v>1</v>
      </c>
      <c r="Z1118" s="6"/>
      <c r="AA1118" s="6"/>
      <c r="AB1118" s="7"/>
      <c r="AC1118" s="6"/>
      <c r="AD1118" s="6"/>
      <c r="AE1118" s="7"/>
      <c r="AF1118" s="6"/>
      <c r="AG1118" s="6"/>
      <c r="AH1118" s="7"/>
      <c r="AI1118" s="7"/>
      <c r="AJ1118" s="7"/>
      <c r="AK1118" s="7"/>
      <c r="AR1118" s="6">
        <v>25</v>
      </c>
      <c r="AS1118" s="6">
        <v>59</v>
      </c>
      <c r="AT1118" s="7">
        <f>AR1118-AS1118</f>
        <v>-34</v>
      </c>
      <c r="AU1118" s="4" t="s">
        <v>871</v>
      </c>
    </row>
    <row r="1119" spans="2:53" x14ac:dyDescent="0.25">
      <c r="B1119" s="3" t="s">
        <v>270</v>
      </c>
      <c r="C1119" s="52" t="s">
        <v>688</v>
      </c>
      <c r="D1119" s="39">
        <v>41416</v>
      </c>
      <c r="E1119">
        <v>29</v>
      </c>
      <c r="F1119" s="3" t="s">
        <v>886</v>
      </c>
      <c r="G1119" s="2" t="s">
        <v>140</v>
      </c>
      <c r="H1119" s="6">
        <v>26</v>
      </c>
      <c r="J1119" s="6">
        <v>37</v>
      </c>
      <c r="L1119" s="6">
        <v>9</v>
      </c>
      <c r="N1119" s="6">
        <v>-11</v>
      </c>
      <c r="P1119" s="3" t="s">
        <v>842</v>
      </c>
      <c r="Q1119" s="3" t="s">
        <v>1000</v>
      </c>
      <c r="R1119" s="7">
        <v>20</v>
      </c>
      <c r="S1119" s="7">
        <v>3</v>
      </c>
      <c r="T1119" s="7">
        <v>1</v>
      </c>
      <c r="Z1119" s="6"/>
      <c r="AA1119" s="6"/>
      <c r="AB1119" s="7"/>
      <c r="AC1119" s="6"/>
      <c r="AD1119" s="6"/>
      <c r="AE1119" s="7"/>
      <c r="AF1119" s="6"/>
      <c r="AG1119" s="6"/>
      <c r="AH1119" s="7"/>
      <c r="AI1119" s="7"/>
      <c r="AJ1119" s="7"/>
      <c r="AK1119" s="7"/>
      <c r="AR1119" s="6"/>
      <c r="AS1119" s="6"/>
    </row>
    <row r="1120" spans="2:53" x14ac:dyDescent="0.25">
      <c r="B1120" t="s">
        <v>270</v>
      </c>
      <c r="C1120" s="9" t="s">
        <v>625</v>
      </c>
      <c r="D1120" s="39">
        <v>41417</v>
      </c>
      <c r="E1120">
        <v>26</v>
      </c>
      <c r="F1120" t="s">
        <v>821</v>
      </c>
      <c r="G1120" s="2" t="s">
        <v>192</v>
      </c>
      <c r="H1120" s="6">
        <v>30</v>
      </c>
      <c r="I1120" s="7">
        <v>1</v>
      </c>
      <c r="J1120" s="6">
        <v>40</v>
      </c>
      <c r="K1120" s="7">
        <v>-2</v>
      </c>
      <c r="L1120" s="6">
        <v>10</v>
      </c>
      <c r="M1120" s="7">
        <v>-1</v>
      </c>
      <c r="N1120" s="6">
        <v>-10</v>
      </c>
      <c r="O1120" s="7">
        <v>3</v>
      </c>
      <c r="P1120" s="3" t="s">
        <v>842</v>
      </c>
      <c r="R1120" s="7">
        <v>14</v>
      </c>
      <c r="S1120" s="7">
        <v>2</v>
      </c>
      <c r="T1120" s="7">
        <v>1</v>
      </c>
      <c r="W1120" s="6">
        <v>34</v>
      </c>
      <c r="X1120" s="6">
        <v>61</v>
      </c>
      <c r="Y1120" s="7">
        <f>W1120-X1120</f>
        <v>-27</v>
      </c>
      <c r="Z1120" s="6">
        <v>30</v>
      </c>
      <c r="AA1120" s="6">
        <v>58</v>
      </c>
      <c r="AB1120" s="7">
        <f>Z1120-AA1120</f>
        <v>-28</v>
      </c>
      <c r="AC1120" s="6">
        <v>16</v>
      </c>
      <c r="AD1120" s="6">
        <v>75</v>
      </c>
      <c r="AE1120" s="7">
        <f>AC1120-AD1120</f>
        <v>-59</v>
      </c>
      <c r="AF1120" s="6"/>
      <c r="AG1120" s="6"/>
      <c r="AH1120" s="7"/>
      <c r="AI1120" s="7"/>
      <c r="AJ1120" s="7"/>
      <c r="AK1120" s="7"/>
      <c r="AL1120" s="4" t="s">
        <v>930</v>
      </c>
      <c r="AR1120" s="6">
        <v>24</v>
      </c>
      <c r="AS1120" s="6">
        <v>62</v>
      </c>
      <c r="AT1120" s="7">
        <f>AR1120-AS1120</f>
        <v>-38</v>
      </c>
      <c r="AU1120" s="4" t="s">
        <v>871</v>
      </c>
    </row>
    <row r="1121" spans="2:47" x14ac:dyDescent="0.25">
      <c r="B1121" t="s">
        <v>270</v>
      </c>
      <c r="C1121" s="9" t="s">
        <v>321</v>
      </c>
      <c r="D1121" s="39">
        <v>41418</v>
      </c>
      <c r="F1121" t="s">
        <v>982</v>
      </c>
      <c r="G1121" s="2" t="s">
        <v>124</v>
      </c>
      <c r="H1121" s="6">
        <v>24</v>
      </c>
      <c r="I1121" s="7">
        <v>0</v>
      </c>
      <c r="J1121" s="6">
        <v>35</v>
      </c>
      <c r="K1121" s="7">
        <v>0</v>
      </c>
      <c r="L1121" s="6">
        <v>10</v>
      </c>
      <c r="M1121" s="7">
        <v>-1</v>
      </c>
      <c r="N1121" s="6">
        <v>-11</v>
      </c>
      <c r="O1121" s="7">
        <v>0</v>
      </c>
      <c r="P1121" s="3" t="s">
        <v>842</v>
      </c>
      <c r="Q1121" t="s">
        <v>983</v>
      </c>
      <c r="R1121" s="7">
        <v>22</v>
      </c>
      <c r="S1121" s="7">
        <v>4</v>
      </c>
      <c r="T1121" s="7">
        <v>0</v>
      </c>
      <c r="W1121" s="6"/>
      <c r="X1121" s="6"/>
      <c r="Y1121" s="7"/>
      <c r="Z1121" s="6"/>
      <c r="AA1121" s="6"/>
      <c r="AB1121" s="7"/>
      <c r="AC1121" s="6"/>
      <c r="AD1121" s="6"/>
      <c r="AE1121" s="7"/>
      <c r="AF1121" s="6"/>
      <c r="AG1121" s="6"/>
      <c r="AH1121" s="7"/>
      <c r="AI1121" s="7"/>
      <c r="AJ1121" s="7"/>
      <c r="AK1121" s="7"/>
      <c r="AR1121" s="6"/>
      <c r="AS1121" s="6"/>
      <c r="AT1121" s="7"/>
    </row>
    <row r="1122" spans="2:47" x14ac:dyDescent="0.25">
      <c r="B1122" t="s">
        <v>270</v>
      </c>
      <c r="C1122" s="9" t="s">
        <v>601</v>
      </c>
      <c r="D1122" s="39">
        <v>41418</v>
      </c>
      <c r="E1122">
        <v>29</v>
      </c>
      <c r="F1122" s="3" t="s">
        <v>886</v>
      </c>
      <c r="G1122" s="2" t="s">
        <v>96</v>
      </c>
      <c r="H1122" s="6">
        <v>30</v>
      </c>
      <c r="I1122" s="7">
        <v>-2</v>
      </c>
      <c r="J1122" s="6">
        <v>34</v>
      </c>
      <c r="K1122" s="7">
        <v>-4</v>
      </c>
      <c r="L1122" s="6">
        <v>10</v>
      </c>
      <c r="M1122" s="7">
        <v>1</v>
      </c>
      <c r="N1122" s="6">
        <v>-4</v>
      </c>
      <c r="O1122" s="7">
        <v>2</v>
      </c>
      <c r="P1122" s="3" t="s">
        <v>639</v>
      </c>
      <c r="R1122" s="7">
        <v>17</v>
      </c>
      <c r="S1122" s="7">
        <v>2</v>
      </c>
      <c r="T1122" s="7">
        <v>1</v>
      </c>
      <c r="Z1122" s="6"/>
      <c r="AA1122" s="6"/>
      <c r="AB1122" s="7"/>
      <c r="AC1122" s="6"/>
      <c r="AD1122" s="6"/>
      <c r="AE1122" s="7"/>
      <c r="AF1122" s="6"/>
      <c r="AG1122" s="6"/>
      <c r="AH1122" s="7"/>
      <c r="AI1122" s="7"/>
      <c r="AJ1122" s="7"/>
      <c r="AK1122" s="7"/>
      <c r="AR1122" s="6"/>
      <c r="AS1122" s="6"/>
    </row>
    <row r="1123" spans="2:47" x14ac:dyDescent="0.25">
      <c r="B1123" t="s">
        <v>270</v>
      </c>
      <c r="C1123" s="9" t="s">
        <v>602</v>
      </c>
      <c r="D1123" s="39">
        <v>41421</v>
      </c>
      <c r="F1123" t="s">
        <v>821</v>
      </c>
      <c r="G1123" s="2" t="s">
        <v>196</v>
      </c>
      <c r="H1123" s="6">
        <v>29</v>
      </c>
      <c r="I1123" s="7">
        <v>-1</v>
      </c>
      <c r="J1123" s="6">
        <v>39</v>
      </c>
      <c r="K1123" s="7">
        <v>-1</v>
      </c>
      <c r="L1123" s="6">
        <v>10</v>
      </c>
      <c r="M1123" s="7">
        <v>0</v>
      </c>
      <c r="N1123" s="6">
        <v>-10</v>
      </c>
      <c r="O1123" s="7">
        <v>0</v>
      </c>
      <c r="P1123" s="3" t="s">
        <v>842</v>
      </c>
      <c r="R1123" s="7">
        <v>15</v>
      </c>
      <c r="S1123" s="7">
        <v>3</v>
      </c>
      <c r="T1123" s="7">
        <v>1</v>
      </c>
      <c r="W1123" s="6"/>
      <c r="X1123" s="6"/>
      <c r="Y1123" s="7"/>
      <c r="Z1123" s="6"/>
      <c r="AA1123" s="6"/>
      <c r="AB1123" s="7"/>
      <c r="AC1123" s="6"/>
      <c r="AD1123" s="6"/>
      <c r="AE1123" s="7"/>
      <c r="AF1123" s="6"/>
      <c r="AG1123" s="6"/>
      <c r="AH1123" s="7"/>
      <c r="AI1123" s="7"/>
      <c r="AJ1123" s="7"/>
      <c r="AK1123" s="7"/>
      <c r="AM1123" s="9" t="s">
        <v>989</v>
      </c>
      <c r="AN1123" s="9" t="s">
        <v>369</v>
      </c>
      <c r="AO1123" s="9" t="s">
        <v>316</v>
      </c>
      <c r="AR1123" s="6">
        <v>25</v>
      </c>
      <c r="AS1123" s="6">
        <v>59</v>
      </c>
      <c r="AT1123" s="7">
        <f>AR1123-AS1123</f>
        <v>-34</v>
      </c>
      <c r="AU1123" s="4" t="s">
        <v>871</v>
      </c>
    </row>
    <row r="1124" spans="2:47" x14ac:dyDescent="0.25">
      <c r="B1124" t="s">
        <v>270</v>
      </c>
      <c r="C1124" s="9" t="s">
        <v>660</v>
      </c>
      <c r="D1124" s="39">
        <v>41422</v>
      </c>
      <c r="F1124" t="s">
        <v>821</v>
      </c>
      <c r="G1124" s="2" t="s">
        <v>196</v>
      </c>
      <c r="H1124" s="6">
        <v>30</v>
      </c>
      <c r="I1124" s="7">
        <v>1</v>
      </c>
      <c r="J1124" s="6">
        <v>37</v>
      </c>
      <c r="K1124" s="7">
        <v>-2</v>
      </c>
      <c r="L1124" s="6">
        <v>11</v>
      </c>
      <c r="M1124" s="7">
        <v>1</v>
      </c>
      <c r="N1124" s="6">
        <v>-7</v>
      </c>
      <c r="O1124" s="7">
        <v>3</v>
      </c>
      <c r="P1124" s="3" t="s">
        <v>842</v>
      </c>
      <c r="R1124" s="7">
        <v>14</v>
      </c>
      <c r="S1124" s="7">
        <v>3</v>
      </c>
      <c r="T1124" s="7">
        <v>1</v>
      </c>
      <c r="W1124" s="6"/>
      <c r="X1124" s="6"/>
      <c r="Y1124" s="7"/>
      <c r="Z1124" s="6"/>
      <c r="AA1124" s="6"/>
      <c r="AB1124" s="7"/>
      <c r="AC1124" s="6"/>
      <c r="AD1124" s="6"/>
      <c r="AE1124" s="7"/>
      <c r="AF1124" s="6"/>
      <c r="AG1124" s="6"/>
      <c r="AH1124" s="7"/>
      <c r="AI1124" s="7"/>
      <c r="AJ1124" s="7"/>
      <c r="AK1124" s="7"/>
      <c r="AR1124" s="6">
        <v>25</v>
      </c>
      <c r="AS1124" s="6">
        <v>61</v>
      </c>
      <c r="AT1124" s="7">
        <f>AR1124-AS1124</f>
        <v>-36</v>
      </c>
      <c r="AU1124" s="4" t="s">
        <v>871</v>
      </c>
    </row>
    <row r="1125" spans="2:47" x14ac:dyDescent="0.25">
      <c r="B1125" t="s">
        <v>270</v>
      </c>
      <c r="C1125" s="9" t="s">
        <v>712</v>
      </c>
      <c r="D1125" s="39">
        <v>41422</v>
      </c>
      <c r="E1125">
        <v>2</v>
      </c>
      <c r="F1125" t="s">
        <v>903</v>
      </c>
      <c r="G1125" s="2" t="s">
        <v>138</v>
      </c>
      <c r="H1125" s="6">
        <v>26</v>
      </c>
      <c r="I1125" s="7">
        <v>-1</v>
      </c>
      <c r="J1125" s="6">
        <v>37</v>
      </c>
      <c r="K1125" s="7">
        <v>0</v>
      </c>
      <c r="L1125" s="6">
        <v>6</v>
      </c>
      <c r="M1125" s="7">
        <v>-1</v>
      </c>
      <c r="N1125" s="6">
        <v>-11</v>
      </c>
      <c r="O1125" s="7">
        <v>-1</v>
      </c>
      <c r="P1125" t="s">
        <v>842</v>
      </c>
      <c r="R1125" s="7">
        <v>21</v>
      </c>
      <c r="S1125" s="7">
        <v>4</v>
      </c>
      <c r="T1125" s="7">
        <v>1</v>
      </c>
      <c r="W1125" s="6">
        <v>28</v>
      </c>
      <c r="X1125" s="6">
        <v>56</v>
      </c>
      <c r="Y1125" s="7">
        <f>W1125-X1125</f>
        <v>-28</v>
      </c>
      <c r="Z1125" s="6">
        <v>22</v>
      </c>
      <c r="AA1125" s="6">
        <v>44</v>
      </c>
      <c r="AB1125" s="7">
        <f>Z1125-AA1125</f>
        <v>-22</v>
      </c>
      <c r="AC1125" s="6">
        <v>12</v>
      </c>
      <c r="AD1125" s="6">
        <v>62</v>
      </c>
      <c r="AE1125" s="7">
        <f>AC1125-AD1125</f>
        <v>-50</v>
      </c>
      <c r="AF1125" s="6"/>
      <c r="AG1125" s="6"/>
      <c r="AH1125" s="7"/>
      <c r="AI1125" s="7"/>
      <c r="AJ1125" s="7"/>
      <c r="AK1125" s="7"/>
      <c r="AL1125" s="4" t="s">
        <v>978</v>
      </c>
      <c r="AR1125" s="6"/>
      <c r="AS1125" s="6"/>
      <c r="AT1125" s="7"/>
    </row>
    <row r="1126" spans="2:47" x14ac:dyDescent="0.25">
      <c r="B1126" t="s">
        <v>270</v>
      </c>
      <c r="C1126" s="9" t="s">
        <v>603</v>
      </c>
      <c r="D1126" s="39">
        <v>41423</v>
      </c>
      <c r="F1126" t="s">
        <v>821</v>
      </c>
      <c r="G1126" s="2" t="s">
        <v>196</v>
      </c>
      <c r="H1126" s="6">
        <v>30</v>
      </c>
      <c r="I1126" s="7">
        <v>0</v>
      </c>
      <c r="J1126" s="6">
        <v>38</v>
      </c>
      <c r="K1126" s="7">
        <v>1</v>
      </c>
      <c r="L1126" s="6">
        <v>11</v>
      </c>
      <c r="M1126" s="7">
        <v>0</v>
      </c>
      <c r="N1126" s="6">
        <v>-8</v>
      </c>
      <c r="O1126" s="7">
        <v>-1</v>
      </c>
      <c r="P1126" s="3" t="s">
        <v>842</v>
      </c>
      <c r="R1126" s="7">
        <v>14</v>
      </c>
      <c r="S1126" s="7">
        <v>3</v>
      </c>
      <c r="T1126" s="7">
        <v>1</v>
      </c>
      <c r="W1126" s="6"/>
      <c r="X1126" s="6"/>
      <c r="Y1126" s="7"/>
      <c r="Z1126" s="6"/>
      <c r="AA1126" s="6"/>
      <c r="AB1126" s="7"/>
      <c r="AC1126" s="6"/>
      <c r="AD1126" s="6"/>
      <c r="AE1126" s="7"/>
      <c r="AF1126" s="6"/>
      <c r="AG1126" s="6"/>
      <c r="AH1126" s="7"/>
      <c r="AI1126" s="7"/>
      <c r="AJ1126" s="7"/>
      <c r="AK1126" s="7"/>
      <c r="AR1126" s="6">
        <v>26</v>
      </c>
      <c r="AS1126" s="6">
        <v>60</v>
      </c>
      <c r="AT1126" s="7">
        <f>AR1126-AS1126</f>
        <v>-34</v>
      </c>
      <c r="AU1126" s="4" t="s">
        <v>871</v>
      </c>
    </row>
    <row r="1127" spans="2:47" x14ac:dyDescent="0.25">
      <c r="B1127" t="s">
        <v>270</v>
      </c>
      <c r="C1127" s="9" t="s">
        <v>626</v>
      </c>
      <c r="D1127" s="39">
        <v>41424</v>
      </c>
      <c r="E1127">
        <v>2</v>
      </c>
      <c r="F1127" t="s">
        <v>982</v>
      </c>
      <c r="G1127" s="2" t="s">
        <v>196</v>
      </c>
      <c r="H1127" s="6">
        <v>25</v>
      </c>
      <c r="I1127" s="7">
        <v>1</v>
      </c>
      <c r="J1127" s="6">
        <v>36</v>
      </c>
      <c r="K1127" s="7">
        <v>1</v>
      </c>
      <c r="L1127" s="6">
        <v>10</v>
      </c>
      <c r="M1127" s="7">
        <v>0</v>
      </c>
      <c r="N1127" s="6">
        <v>-11</v>
      </c>
      <c r="O1127" s="7">
        <v>0</v>
      </c>
      <c r="P1127" s="3" t="s">
        <v>842</v>
      </c>
      <c r="Q1127" t="s">
        <v>983</v>
      </c>
      <c r="R1127" s="7">
        <v>20</v>
      </c>
      <c r="S1127" s="7">
        <v>4</v>
      </c>
      <c r="W1127" s="6"/>
      <c r="X1127" s="6"/>
      <c r="Y1127" s="7"/>
      <c r="Z1127" s="6"/>
      <c r="AA1127" s="6"/>
      <c r="AB1127" s="7"/>
      <c r="AC1127" s="6"/>
      <c r="AD1127" s="6"/>
      <c r="AE1127" s="7"/>
      <c r="AF1127" s="6"/>
      <c r="AG1127" s="6"/>
      <c r="AH1127" s="7"/>
      <c r="AI1127" s="7"/>
      <c r="AJ1127" s="7"/>
      <c r="AK1127" s="7"/>
      <c r="AR1127" s="6"/>
      <c r="AS1127" s="6"/>
      <c r="AT1127" s="7"/>
    </row>
    <row r="1128" spans="2:47" x14ac:dyDescent="0.25">
      <c r="B1128" t="s">
        <v>270</v>
      </c>
      <c r="C1128" s="9" t="s">
        <v>587</v>
      </c>
      <c r="D1128" s="39">
        <v>41424</v>
      </c>
      <c r="E1128">
        <v>2</v>
      </c>
      <c r="F1128" t="s">
        <v>821</v>
      </c>
      <c r="G1128" s="2" t="s">
        <v>192</v>
      </c>
      <c r="H1128" s="6">
        <v>30</v>
      </c>
      <c r="I1128" s="7">
        <v>0</v>
      </c>
      <c r="J1128" s="6">
        <v>39</v>
      </c>
      <c r="K1128" s="7">
        <v>1</v>
      </c>
      <c r="L1128" s="6">
        <v>10</v>
      </c>
      <c r="M1128" s="7">
        <v>-1</v>
      </c>
      <c r="N1128" s="6">
        <v>-9</v>
      </c>
      <c r="O1128" s="7">
        <v>-1</v>
      </c>
      <c r="P1128" s="3" t="s">
        <v>842</v>
      </c>
      <c r="R1128" s="7">
        <v>15</v>
      </c>
      <c r="S1128" s="7">
        <v>2</v>
      </c>
      <c r="T1128" s="7">
        <v>1</v>
      </c>
      <c r="W1128" s="6">
        <v>35</v>
      </c>
      <c r="X1128" s="6">
        <v>61</v>
      </c>
      <c r="Y1128" s="7">
        <f>W1128-X1128</f>
        <v>-26</v>
      </c>
      <c r="Z1128" s="6">
        <v>27</v>
      </c>
      <c r="AA1128" s="6">
        <v>61</v>
      </c>
      <c r="AB1128" s="7">
        <f>Z1128-AA1128</f>
        <v>-34</v>
      </c>
      <c r="AC1128" s="6">
        <v>17</v>
      </c>
      <c r="AD1128" s="6">
        <v>74</v>
      </c>
      <c r="AE1128" s="7">
        <f>AC1128-AD1128</f>
        <v>-57</v>
      </c>
      <c r="AF1128" s="6"/>
      <c r="AG1128" s="6"/>
      <c r="AH1128" s="7"/>
      <c r="AI1128" s="7"/>
      <c r="AJ1128" s="7"/>
      <c r="AK1128" s="7"/>
      <c r="AL1128" s="4" t="s">
        <v>930</v>
      </c>
      <c r="AR1128" s="6">
        <v>25</v>
      </c>
      <c r="AS1128" s="6">
        <v>61</v>
      </c>
      <c r="AT1128" s="7">
        <f>AR1128-AS1128</f>
        <v>-36</v>
      </c>
      <c r="AU1128" s="4" t="s">
        <v>871</v>
      </c>
    </row>
    <row r="1129" spans="2:47" x14ac:dyDescent="0.25">
      <c r="B1129" t="s">
        <v>270</v>
      </c>
      <c r="C1129" s="9" t="s">
        <v>495</v>
      </c>
      <c r="D1129" s="39">
        <v>41424</v>
      </c>
      <c r="E1129">
        <v>4</v>
      </c>
      <c r="F1129" t="s">
        <v>963</v>
      </c>
      <c r="G1129" s="2"/>
      <c r="H1129" s="6">
        <v>24</v>
      </c>
      <c r="I1129" s="7">
        <v>-4</v>
      </c>
      <c r="J1129" s="6">
        <v>37</v>
      </c>
      <c r="K1129" s="7">
        <v>0</v>
      </c>
      <c r="L1129" s="6">
        <v>10</v>
      </c>
      <c r="M1129" s="7">
        <v>3</v>
      </c>
      <c r="N1129" s="6">
        <v>-13</v>
      </c>
      <c r="O1129" s="7">
        <v>-4</v>
      </c>
      <c r="P1129" t="s">
        <v>842</v>
      </c>
      <c r="R1129" s="7">
        <v>19</v>
      </c>
      <c r="S1129" s="7">
        <v>3</v>
      </c>
      <c r="T1129" s="7">
        <v>1</v>
      </c>
      <c r="Z1129" s="6"/>
      <c r="AA1129" s="6"/>
      <c r="AB1129" s="7"/>
      <c r="AC1129" s="6"/>
      <c r="AD1129" s="6"/>
      <c r="AE1129" s="7"/>
      <c r="AF1129" s="6"/>
      <c r="AG1129" s="6"/>
      <c r="AH1129" s="7"/>
      <c r="AI1129" s="7"/>
      <c r="AJ1129" s="7"/>
      <c r="AK1129" s="7"/>
    </row>
    <row r="1130" spans="2:47" x14ac:dyDescent="0.25">
      <c r="B1130" s="3" t="s">
        <v>270</v>
      </c>
      <c r="C1130" s="9" t="s">
        <v>644</v>
      </c>
      <c r="D1130" s="39">
        <v>41425</v>
      </c>
      <c r="E1130">
        <v>7</v>
      </c>
      <c r="F1130" s="3" t="s">
        <v>976</v>
      </c>
      <c r="G1130" s="2"/>
      <c r="H1130" s="6">
        <v>27</v>
      </c>
      <c r="J1130" s="6">
        <v>37</v>
      </c>
      <c r="L1130" s="6">
        <v>9</v>
      </c>
      <c r="N1130" s="6">
        <v>-10</v>
      </c>
      <c r="P1130" t="s">
        <v>639</v>
      </c>
      <c r="R1130" s="7">
        <v>15</v>
      </c>
      <c r="Z1130" s="6"/>
      <c r="AA1130" s="6"/>
      <c r="AB1130" s="7"/>
      <c r="AC1130" s="6"/>
      <c r="AD1130" s="6"/>
      <c r="AE1130" s="7"/>
      <c r="AF1130" s="6"/>
      <c r="AG1130" s="6"/>
      <c r="AH1130" s="7"/>
      <c r="AI1130" s="7"/>
      <c r="AJ1130" s="7"/>
      <c r="AK1130" s="7"/>
    </row>
    <row r="1131" spans="2:47" x14ac:dyDescent="0.25">
      <c r="B1131" s="3" t="s">
        <v>263</v>
      </c>
      <c r="C1131" s="9" t="s">
        <v>583</v>
      </c>
      <c r="D1131" s="39">
        <v>41428</v>
      </c>
      <c r="F1131" t="s">
        <v>821</v>
      </c>
      <c r="G1131" s="2" t="s">
        <v>196</v>
      </c>
      <c r="H1131" s="6">
        <v>31</v>
      </c>
      <c r="I1131" s="7">
        <v>1</v>
      </c>
      <c r="J1131" s="6">
        <v>38</v>
      </c>
      <c r="K1131" s="7">
        <v>-1</v>
      </c>
      <c r="L1131" s="6">
        <v>10</v>
      </c>
      <c r="M1131" s="7">
        <v>0</v>
      </c>
      <c r="N1131" s="6">
        <v>-7</v>
      </c>
      <c r="O1131" s="7">
        <v>2</v>
      </c>
      <c r="P1131" t="s">
        <v>842</v>
      </c>
      <c r="R1131" s="7">
        <v>16</v>
      </c>
      <c r="S1131" s="7">
        <v>2</v>
      </c>
      <c r="T1131" s="7">
        <v>0</v>
      </c>
      <c r="Z1131" s="6"/>
      <c r="AA1131" s="6"/>
      <c r="AB1131" s="7"/>
      <c r="AC1131" s="6"/>
      <c r="AD1131" s="6"/>
      <c r="AE1131" s="7"/>
      <c r="AF1131" s="6"/>
      <c r="AG1131" s="6"/>
      <c r="AH1131" s="7"/>
      <c r="AI1131" s="7"/>
      <c r="AJ1131" s="7"/>
      <c r="AK1131" s="7"/>
      <c r="AR1131" s="6">
        <v>25</v>
      </c>
      <c r="AS1131" s="6">
        <v>60</v>
      </c>
      <c r="AT1131" s="7">
        <f>AR1131-AS1131</f>
        <v>-35</v>
      </c>
      <c r="AU1131" s="4" t="s">
        <v>871</v>
      </c>
    </row>
    <row r="1132" spans="2:47" x14ac:dyDescent="0.25">
      <c r="B1132" s="3" t="s">
        <v>263</v>
      </c>
      <c r="C1132" s="9" t="s">
        <v>589</v>
      </c>
      <c r="D1132" s="39">
        <v>41428</v>
      </c>
      <c r="F1132" t="s">
        <v>821</v>
      </c>
      <c r="G1132" s="2" t="s">
        <v>196</v>
      </c>
      <c r="H1132" s="6">
        <v>30</v>
      </c>
      <c r="I1132" s="7">
        <v>-1</v>
      </c>
      <c r="J1132" s="6">
        <v>40</v>
      </c>
      <c r="K1132" s="7">
        <v>2</v>
      </c>
      <c r="L1132" s="6">
        <v>10</v>
      </c>
      <c r="M1132" s="7">
        <v>0</v>
      </c>
      <c r="N1132" s="6">
        <v>-10</v>
      </c>
      <c r="O1132" s="7">
        <v>-3</v>
      </c>
      <c r="P1132" t="s">
        <v>842</v>
      </c>
      <c r="R1132" s="7">
        <v>14</v>
      </c>
      <c r="S1132" s="7">
        <v>2</v>
      </c>
      <c r="T1132" s="7">
        <v>1</v>
      </c>
      <c r="W1132" s="6"/>
      <c r="X1132" s="6"/>
      <c r="Z1132" s="6"/>
      <c r="AA1132" s="6"/>
      <c r="AB1132" s="7"/>
      <c r="AC1132" s="6"/>
      <c r="AD1132" s="6"/>
      <c r="AE1132" s="7"/>
      <c r="AF1132" s="6"/>
      <c r="AG1132" s="6"/>
      <c r="AH1132" s="7"/>
      <c r="AI1132" s="7"/>
      <c r="AJ1132" s="7"/>
      <c r="AK1132" s="7"/>
      <c r="AR1132" s="6">
        <v>26</v>
      </c>
      <c r="AS1132" s="6">
        <v>59</v>
      </c>
      <c r="AT1132" s="7">
        <f>AR1132-AS1132</f>
        <v>-33</v>
      </c>
      <c r="AU1132" s="4" t="s">
        <v>871</v>
      </c>
    </row>
    <row r="1133" spans="2:47" x14ac:dyDescent="0.25">
      <c r="B1133" s="3" t="s">
        <v>263</v>
      </c>
      <c r="C1133" s="9" t="s">
        <v>694</v>
      </c>
      <c r="D1133" s="39">
        <v>41429</v>
      </c>
      <c r="F1133" t="s">
        <v>821</v>
      </c>
      <c r="G1133" s="2" t="s">
        <v>196</v>
      </c>
      <c r="H1133" s="6">
        <v>30</v>
      </c>
      <c r="I1133" s="7">
        <v>0</v>
      </c>
      <c r="J1133" s="6">
        <v>39</v>
      </c>
      <c r="K1133" s="7">
        <v>-1</v>
      </c>
      <c r="L1133" s="6">
        <v>10</v>
      </c>
      <c r="M1133" s="7">
        <v>0</v>
      </c>
      <c r="N1133" s="6">
        <v>-9</v>
      </c>
      <c r="O1133" s="7">
        <v>1</v>
      </c>
      <c r="P1133" t="s">
        <v>842</v>
      </c>
      <c r="R1133" s="7">
        <v>14</v>
      </c>
      <c r="S1133" s="7">
        <v>3</v>
      </c>
      <c r="T1133" s="7">
        <v>0</v>
      </c>
      <c r="W1133" s="6"/>
      <c r="X1133" s="6"/>
      <c r="Z1133" s="6"/>
      <c r="AA1133" s="6"/>
      <c r="AB1133" s="7"/>
      <c r="AC1133" s="6"/>
      <c r="AD1133" s="6"/>
      <c r="AE1133" s="7"/>
      <c r="AF1133" s="6"/>
      <c r="AG1133" s="6"/>
      <c r="AH1133" s="7"/>
      <c r="AI1133" s="7"/>
      <c r="AJ1133" s="7"/>
      <c r="AK1133" s="7"/>
      <c r="AR1133" s="6">
        <v>24</v>
      </c>
      <c r="AS1133" s="6">
        <v>61</v>
      </c>
      <c r="AT1133" s="7">
        <f>AR1133-AS1133</f>
        <v>-37</v>
      </c>
      <c r="AU1133" s="4" t="s">
        <v>871</v>
      </c>
    </row>
    <row r="1134" spans="2:47" x14ac:dyDescent="0.25">
      <c r="B1134" s="3" t="s">
        <v>263</v>
      </c>
      <c r="C1134" s="9" t="s">
        <v>572</v>
      </c>
      <c r="D1134" s="39">
        <v>41430</v>
      </c>
      <c r="F1134" t="s">
        <v>821</v>
      </c>
      <c r="G1134" s="2" t="s">
        <v>196</v>
      </c>
      <c r="H1134" s="6">
        <v>32</v>
      </c>
      <c r="I1134" s="7">
        <v>2</v>
      </c>
      <c r="J1134" s="6">
        <v>39</v>
      </c>
      <c r="K1134" s="7">
        <v>0</v>
      </c>
      <c r="L1134" s="6">
        <v>10</v>
      </c>
      <c r="M1134" s="7">
        <v>0</v>
      </c>
      <c r="N1134" s="6">
        <v>-7</v>
      </c>
      <c r="O1134" s="7">
        <v>2</v>
      </c>
      <c r="P1134" t="s">
        <v>842</v>
      </c>
      <c r="R1134" s="7">
        <v>13</v>
      </c>
      <c r="S1134" s="7">
        <v>3</v>
      </c>
      <c r="T1134" s="7">
        <v>0</v>
      </c>
      <c r="W1134" s="6"/>
      <c r="X1134" s="6"/>
      <c r="Z1134" s="6"/>
      <c r="AA1134" s="6"/>
      <c r="AB1134" s="7"/>
      <c r="AC1134" s="6"/>
      <c r="AD1134" s="6"/>
      <c r="AE1134" s="7"/>
      <c r="AF1134" s="6"/>
      <c r="AG1134" s="6"/>
      <c r="AH1134" s="7"/>
      <c r="AI1134" s="7"/>
      <c r="AJ1134" s="7"/>
      <c r="AK1134" s="7"/>
      <c r="AR1134" s="6">
        <v>25</v>
      </c>
      <c r="AS1134" s="6">
        <v>59</v>
      </c>
      <c r="AT1134" s="7">
        <f>AR1134-AS1134</f>
        <v>-34</v>
      </c>
      <c r="AU1134" s="4" t="s">
        <v>871</v>
      </c>
    </row>
    <row r="1135" spans="2:47" x14ac:dyDescent="0.25">
      <c r="B1135" s="3" t="s">
        <v>263</v>
      </c>
      <c r="C1135" s="9" t="s">
        <v>593</v>
      </c>
      <c r="D1135" s="39">
        <v>41431</v>
      </c>
      <c r="E1135">
        <v>9</v>
      </c>
      <c r="F1135" t="s">
        <v>821</v>
      </c>
      <c r="G1135" s="2" t="s">
        <v>192</v>
      </c>
      <c r="H1135" s="6">
        <v>30</v>
      </c>
      <c r="I1135" s="7">
        <v>-2</v>
      </c>
      <c r="J1135" s="6">
        <v>40</v>
      </c>
      <c r="K1135" s="7">
        <v>1</v>
      </c>
      <c r="L1135" s="6">
        <v>9</v>
      </c>
      <c r="M1135" s="7">
        <v>-1</v>
      </c>
      <c r="N1135" s="6">
        <v>-10</v>
      </c>
      <c r="O1135" s="7">
        <v>-3</v>
      </c>
      <c r="P1135" t="s">
        <v>842</v>
      </c>
      <c r="R1135" s="7">
        <v>14</v>
      </c>
      <c r="S1135" s="7">
        <v>2</v>
      </c>
      <c r="T1135" s="7">
        <v>0</v>
      </c>
      <c r="W1135" s="6">
        <v>34</v>
      </c>
      <c r="X1135" s="6">
        <v>61</v>
      </c>
      <c r="Y1135" s="7">
        <f>W1135-X1135</f>
        <v>-27</v>
      </c>
      <c r="Z1135" s="6">
        <v>27</v>
      </c>
      <c r="AA1135" s="6">
        <v>62</v>
      </c>
      <c r="AB1135" s="7">
        <f>Z1135-AA1135</f>
        <v>-35</v>
      </c>
      <c r="AC1135" s="6">
        <v>19</v>
      </c>
      <c r="AD1135" s="6">
        <v>72</v>
      </c>
      <c r="AE1135" s="7">
        <f>AC1135-AD1135</f>
        <v>-53</v>
      </c>
      <c r="AF1135" s="6"/>
      <c r="AG1135" s="6"/>
      <c r="AH1135" s="7"/>
      <c r="AI1135" s="7"/>
      <c r="AJ1135" s="7"/>
      <c r="AK1135" s="7"/>
      <c r="AL1135" s="4" t="s">
        <v>930</v>
      </c>
      <c r="AR1135" s="6">
        <v>25</v>
      </c>
      <c r="AS1135" s="6">
        <v>61</v>
      </c>
      <c r="AT1135" s="7">
        <f>AR1135-AS1135</f>
        <v>-36</v>
      </c>
      <c r="AU1135" s="4" t="s">
        <v>871</v>
      </c>
    </row>
    <row r="1136" spans="2:47" x14ac:dyDescent="0.25">
      <c r="B1136" s="3" t="s">
        <v>263</v>
      </c>
      <c r="C1136" s="9" t="s">
        <v>356</v>
      </c>
      <c r="D1136" s="39">
        <v>41431</v>
      </c>
      <c r="E1136">
        <v>10</v>
      </c>
      <c r="F1136" t="s">
        <v>963</v>
      </c>
      <c r="G1136" s="2"/>
      <c r="H1136" s="6">
        <v>27</v>
      </c>
      <c r="I1136" s="7">
        <v>3</v>
      </c>
      <c r="J1136" s="6">
        <v>36</v>
      </c>
      <c r="K1136" s="7">
        <v>-1</v>
      </c>
      <c r="L1136" s="6">
        <v>8</v>
      </c>
      <c r="M1136" s="7">
        <v>-2</v>
      </c>
      <c r="N1136" s="6">
        <v>-9</v>
      </c>
      <c r="O1136" s="7">
        <v>4</v>
      </c>
      <c r="P1136" t="s">
        <v>842</v>
      </c>
      <c r="R1136" s="7">
        <v>19</v>
      </c>
      <c r="S1136" s="7">
        <v>3</v>
      </c>
      <c r="T1136" s="16">
        <v>0</v>
      </c>
      <c r="W1136" s="6"/>
      <c r="X1136" s="6"/>
      <c r="Z1136" s="6"/>
      <c r="AA1136" s="6"/>
      <c r="AB1136" s="7"/>
      <c r="AC1136" s="6"/>
      <c r="AD1136" s="6"/>
      <c r="AE1136" s="7"/>
      <c r="AF1136" s="6"/>
      <c r="AG1136" s="6"/>
      <c r="AH1136" s="7"/>
      <c r="AI1136" s="7"/>
      <c r="AJ1136" s="7"/>
      <c r="AK1136" s="7"/>
      <c r="AR1136" s="6"/>
      <c r="AS1136" s="6"/>
      <c r="AT1136" s="7"/>
    </row>
    <row r="1137" spans="2:47" x14ac:dyDescent="0.25">
      <c r="B1137" s="3" t="s">
        <v>263</v>
      </c>
      <c r="C1137" s="9" t="s">
        <v>506</v>
      </c>
      <c r="D1137" s="39">
        <v>41432</v>
      </c>
      <c r="E1137">
        <v>12</v>
      </c>
      <c r="F1137" t="s">
        <v>678</v>
      </c>
      <c r="G1137" s="2" t="s">
        <v>82</v>
      </c>
      <c r="H1137" s="6">
        <v>29</v>
      </c>
      <c r="I1137" s="7">
        <v>1</v>
      </c>
      <c r="J1137" s="6">
        <v>36</v>
      </c>
      <c r="K1137" s="7">
        <v>2</v>
      </c>
      <c r="L1137" s="6">
        <v>12</v>
      </c>
      <c r="M1137" s="7">
        <v>1</v>
      </c>
      <c r="N1137" s="6">
        <v>-7</v>
      </c>
      <c r="O1137" s="7">
        <v>-1</v>
      </c>
      <c r="P1137" t="s">
        <v>639</v>
      </c>
      <c r="R1137" s="7">
        <v>12</v>
      </c>
      <c r="S1137" s="7">
        <v>2</v>
      </c>
      <c r="W1137" s="6"/>
      <c r="X1137" s="6"/>
      <c r="Z1137" s="6"/>
      <c r="AA1137" s="6"/>
      <c r="AB1137" s="7"/>
      <c r="AC1137" s="6"/>
      <c r="AD1137" s="6"/>
      <c r="AE1137" s="7"/>
      <c r="AF1137" s="6"/>
      <c r="AG1137" s="6"/>
      <c r="AH1137" s="7"/>
      <c r="AI1137" s="7"/>
      <c r="AJ1137" s="7"/>
      <c r="AK1137" s="7"/>
      <c r="AR1137" s="6"/>
      <c r="AS1137" s="6"/>
      <c r="AT1137" s="7"/>
    </row>
    <row r="1138" spans="2:47" x14ac:dyDescent="0.25">
      <c r="B1138" s="3" t="s">
        <v>263</v>
      </c>
      <c r="C1138" s="9" t="s">
        <v>317</v>
      </c>
      <c r="D1138" s="39">
        <v>41433</v>
      </c>
      <c r="E1138">
        <v>12</v>
      </c>
      <c r="F1138" t="s">
        <v>577</v>
      </c>
      <c r="G1138" s="2" t="s">
        <v>60</v>
      </c>
      <c r="H1138" s="6">
        <v>31</v>
      </c>
      <c r="I1138" s="7">
        <v>0</v>
      </c>
      <c r="J1138" s="6">
        <v>35</v>
      </c>
      <c r="K1138" s="7">
        <v>1</v>
      </c>
      <c r="L1138" s="6">
        <v>10</v>
      </c>
      <c r="M1138" s="7">
        <v>0</v>
      </c>
      <c r="N1138" s="6">
        <v>-4</v>
      </c>
      <c r="O1138" s="7">
        <v>-1</v>
      </c>
      <c r="P1138" t="s">
        <v>639</v>
      </c>
      <c r="Q1138" t="s">
        <v>840</v>
      </c>
      <c r="R1138" s="7">
        <v>12</v>
      </c>
      <c r="S1138" s="7">
        <v>4</v>
      </c>
      <c r="T1138" s="16">
        <v>2</v>
      </c>
      <c r="W1138" s="6">
        <v>34</v>
      </c>
      <c r="X1138" s="6">
        <v>58</v>
      </c>
      <c r="Y1138" s="7">
        <f>W1138-X1138</f>
        <v>-24</v>
      </c>
      <c r="Z1138" s="6">
        <v>31</v>
      </c>
      <c r="AA1138" s="6">
        <v>52</v>
      </c>
      <c r="AB1138" s="7">
        <f>Z1138-AA1138</f>
        <v>-21</v>
      </c>
      <c r="AC1138" s="6">
        <v>27</v>
      </c>
      <c r="AD1138" s="6">
        <v>61</v>
      </c>
      <c r="AE1138" s="7">
        <f>AC1138-AD1138</f>
        <v>-34</v>
      </c>
      <c r="AF1138" s="6">
        <v>38</v>
      </c>
      <c r="AG1138" s="6">
        <v>31</v>
      </c>
      <c r="AH1138" s="7">
        <f>AF1138-AG1138</f>
        <v>7</v>
      </c>
      <c r="AI1138" s="7"/>
      <c r="AJ1138" s="7"/>
      <c r="AK1138" s="7"/>
      <c r="AL1138" s="4" t="s">
        <v>936</v>
      </c>
      <c r="AR1138" s="6">
        <v>28</v>
      </c>
      <c r="AS1138" s="6">
        <v>64</v>
      </c>
      <c r="AT1138" s="7">
        <f t="shared" ref="AT1138:AT1145" si="61">AR1138-AS1138</f>
        <v>-36</v>
      </c>
      <c r="AU1138" s="4" t="s">
        <v>937</v>
      </c>
    </row>
    <row r="1139" spans="2:47" x14ac:dyDescent="0.25">
      <c r="B1139" s="3" t="s">
        <v>263</v>
      </c>
      <c r="C1139" s="9" t="s">
        <v>669</v>
      </c>
      <c r="D1139" s="39">
        <v>41434</v>
      </c>
      <c r="F1139" t="s">
        <v>821</v>
      </c>
      <c r="G1139" s="2" t="s">
        <v>196</v>
      </c>
      <c r="H1139" s="6">
        <v>28</v>
      </c>
      <c r="I1139" s="7">
        <v>-2</v>
      </c>
      <c r="J1139" s="6">
        <v>39</v>
      </c>
      <c r="K1139" s="7">
        <v>-1</v>
      </c>
      <c r="L1139" s="6">
        <v>11</v>
      </c>
      <c r="M1139" s="7">
        <v>2</v>
      </c>
      <c r="N1139" s="6">
        <v>-11</v>
      </c>
      <c r="O1139" s="7">
        <v>-1</v>
      </c>
      <c r="P1139" t="s">
        <v>842</v>
      </c>
      <c r="R1139" s="7">
        <v>15</v>
      </c>
      <c r="S1139" s="7">
        <v>2</v>
      </c>
      <c r="T1139" s="16">
        <v>0</v>
      </c>
      <c r="W1139" s="6"/>
      <c r="X1139" s="6"/>
      <c r="Y1139" s="7"/>
      <c r="Z1139" s="6"/>
      <c r="AA1139" s="6"/>
      <c r="AB1139" s="7"/>
      <c r="AC1139" s="6"/>
      <c r="AD1139" s="6"/>
      <c r="AE1139" s="7"/>
      <c r="AF1139" s="6"/>
      <c r="AG1139" s="6"/>
      <c r="AH1139" s="7"/>
      <c r="AI1139" s="7"/>
      <c r="AJ1139" s="7"/>
      <c r="AK1139" s="7"/>
      <c r="AR1139" s="6">
        <v>23</v>
      </c>
      <c r="AS1139" s="6">
        <v>61</v>
      </c>
      <c r="AT1139" s="7">
        <f t="shared" si="61"/>
        <v>-38</v>
      </c>
      <c r="AU1139" s="4" t="s">
        <v>871</v>
      </c>
    </row>
    <row r="1140" spans="2:47" x14ac:dyDescent="0.25">
      <c r="B1140" s="3" t="s">
        <v>263</v>
      </c>
      <c r="C1140" s="9" t="s">
        <v>337</v>
      </c>
      <c r="D1140" s="39">
        <v>41435</v>
      </c>
      <c r="F1140" t="s">
        <v>821</v>
      </c>
      <c r="G1140" s="2" t="s">
        <v>196</v>
      </c>
      <c r="H1140" s="6">
        <v>30</v>
      </c>
      <c r="I1140" s="7">
        <v>2</v>
      </c>
      <c r="J1140" s="6">
        <v>38</v>
      </c>
      <c r="K1140" s="7">
        <v>-1</v>
      </c>
      <c r="L1140" s="6">
        <v>9</v>
      </c>
      <c r="M1140" s="7">
        <v>-2</v>
      </c>
      <c r="N1140" s="6">
        <v>-8</v>
      </c>
      <c r="O1140" s="7">
        <v>3</v>
      </c>
      <c r="P1140" t="s">
        <v>842</v>
      </c>
      <c r="R1140" s="7">
        <v>16</v>
      </c>
      <c r="S1140" s="7">
        <v>3</v>
      </c>
      <c r="T1140" s="7">
        <v>1</v>
      </c>
      <c r="Z1140" s="6"/>
      <c r="AA1140" s="6"/>
      <c r="AB1140" s="7"/>
      <c r="AC1140" s="6"/>
      <c r="AD1140" s="6"/>
      <c r="AE1140" s="7"/>
      <c r="AF1140" s="6"/>
      <c r="AG1140" s="6"/>
      <c r="AH1140" s="7"/>
      <c r="AI1140" s="7"/>
      <c r="AJ1140" s="7"/>
      <c r="AK1140" s="7"/>
      <c r="AM1140" s="9" t="s">
        <v>989</v>
      </c>
      <c r="AN1140" s="9" t="s">
        <v>369</v>
      </c>
      <c r="AO1140" s="9" t="s">
        <v>316</v>
      </c>
      <c r="AR1140" s="6">
        <v>26</v>
      </c>
      <c r="AS1140" s="6">
        <v>59</v>
      </c>
      <c r="AT1140" s="7">
        <f t="shared" si="61"/>
        <v>-33</v>
      </c>
      <c r="AU1140" s="4" t="s">
        <v>871</v>
      </c>
    </row>
    <row r="1141" spans="2:47" x14ac:dyDescent="0.25">
      <c r="B1141" s="3" t="s">
        <v>263</v>
      </c>
      <c r="C1141" s="9" t="s">
        <v>562</v>
      </c>
      <c r="D1141" s="39">
        <v>41436</v>
      </c>
      <c r="F1141" t="s">
        <v>821</v>
      </c>
      <c r="G1141" s="2" t="s">
        <v>196</v>
      </c>
      <c r="H1141" s="6">
        <v>30</v>
      </c>
      <c r="I1141" s="7">
        <v>0</v>
      </c>
      <c r="J1141" s="6">
        <v>38</v>
      </c>
      <c r="K1141" s="7">
        <v>0</v>
      </c>
      <c r="L1141" s="6">
        <v>11</v>
      </c>
      <c r="M1141" s="7">
        <v>2</v>
      </c>
      <c r="N1141" s="6">
        <v>-8</v>
      </c>
      <c r="O1141" s="7">
        <v>0</v>
      </c>
      <c r="P1141" t="s">
        <v>842</v>
      </c>
      <c r="R1141" s="7">
        <v>12</v>
      </c>
      <c r="S1141" s="7">
        <v>3</v>
      </c>
      <c r="T1141" s="7">
        <v>1</v>
      </c>
      <c r="W1141" s="6"/>
      <c r="X1141" s="6"/>
      <c r="Z1141" s="6"/>
      <c r="AA1141" s="6"/>
      <c r="AB1141" s="7"/>
      <c r="AC1141" s="6"/>
      <c r="AD1141" s="6"/>
      <c r="AE1141" s="7"/>
      <c r="AF1141" s="6"/>
      <c r="AG1141" s="6"/>
      <c r="AH1141" s="7"/>
      <c r="AI1141" s="7"/>
      <c r="AJ1141" s="7"/>
      <c r="AK1141" s="7"/>
      <c r="AR1141" s="6">
        <v>25</v>
      </c>
      <c r="AS1141" s="6">
        <v>58</v>
      </c>
      <c r="AT1141" s="7">
        <f t="shared" si="61"/>
        <v>-33</v>
      </c>
      <c r="AU1141" s="4" t="s">
        <v>871</v>
      </c>
    </row>
    <row r="1142" spans="2:47" x14ac:dyDescent="0.25">
      <c r="B1142" s="3" t="s">
        <v>263</v>
      </c>
      <c r="C1142" s="9" t="s">
        <v>340</v>
      </c>
      <c r="D1142" s="39">
        <v>41437</v>
      </c>
      <c r="F1142" t="s">
        <v>821</v>
      </c>
      <c r="G1142" s="2" t="s">
        <v>196</v>
      </c>
      <c r="H1142" s="6">
        <v>32</v>
      </c>
      <c r="I1142" s="7">
        <v>2</v>
      </c>
      <c r="J1142" s="6">
        <v>39</v>
      </c>
      <c r="K1142" s="7">
        <v>1</v>
      </c>
      <c r="L1142" s="6">
        <v>10</v>
      </c>
      <c r="M1142" s="7">
        <v>-1</v>
      </c>
      <c r="N1142" s="6">
        <v>-7</v>
      </c>
      <c r="O1142" s="7">
        <v>1</v>
      </c>
      <c r="P1142" t="s">
        <v>842</v>
      </c>
      <c r="R1142" s="7">
        <v>12</v>
      </c>
      <c r="S1142" s="7">
        <v>2</v>
      </c>
      <c r="T1142" s="7">
        <v>1</v>
      </c>
      <c r="W1142" s="6"/>
      <c r="X1142" s="6"/>
      <c r="Z1142" s="6"/>
      <c r="AA1142" s="6"/>
      <c r="AB1142" s="7"/>
      <c r="AC1142" s="6"/>
      <c r="AD1142" s="6"/>
      <c r="AE1142" s="7"/>
      <c r="AF1142" s="6"/>
      <c r="AG1142" s="6"/>
      <c r="AH1142" s="7"/>
      <c r="AI1142" s="7"/>
      <c r="AJ1142" s="7"/>
      <c r="AK1142" s="7"/>
      <c r="AR1142" s="6">
        <v>26</v>
      </c>
      <c r="AS1142" s="6">
        <v>60</v>
      </c>
      <c r="AT1142" s="7">
        <f t="shared" si="61"/>
        <v>-34</v>
      </c>
      <c r="AU1142" s="4" t="s">
        <v>871</v>
      </c>
    </row>
    <row r="1143" spans="2:47" x14ac:dyDescent="0.25">
      <c r="B1143" t="s">
        <v>263</v>
      </c>
      <c r="C1143" s="9" t="s">
        <v>340</v>
      </c>
      <c r="D1143" s="39">
        <v>41437</v>
      </c>
      <c r="E1143">
        <v>16</v>
      </c>
      <c r="F1143" t="s">
        <v>886</v>
      </c>
      <c r="G1143" s="2" t="s">
        <v>915</v>
      </c>
      <c r="H1143" s="6">
        <v>26</v>
      </c>
      <c r="I1143" s="7">
        <v>-3</v>
      </c>
      <c r="J1143" s="6">
        <v>35</v>
      </c>
      <c r="K1143" s="7">
        <v>0</v>
      </c>
      <c r="L1143" s="6">
        <v>10</v>
      </c>
      <c r="M1143" s="7">
        <v>2</v>
      </c>
      <c r="N1143" s="6">
        <v>-9</v>
      </c>
      <c r="O1143" s="7">
        <v>-3</v>
      </c>
      <c r="P1143" t="s">
        <v>842</v>
      </c>
      <c r="R1143" s="7">
        <v>19</v>
      </c>
      <c r="S1143" s="7">
        <v>4</v>
      </c>
      <c r="T1143" s="7">
        <v>1</v>
      </c>
      <c r="W1143" s="6">
        <v>23</v>
      </c>
      <c r="X1143" s="6">
        <v>52</v>
      </c>
      <c r="Y1143" s="7">
        <f>W1143-X1143</f>
        <v>-29</v>
      </c>
      <c r="Z1143" s="6">
        <v>20</v>
      </c>
      <c r="AA1143" s="6">
        <v>49</v>
      </c>
      <c r="AB1143" s="7">
        <f>Z1143-AA1143</f>
        <v>-29</v>
      </c>
      <c r="AC1143" s="6"/>
      <c r="AD1143" s="6"/>
      <c r="AE1143" s="7"/>
      <c r="AF1143" s="6"/>
      <c r="AG1143" s="6"/>
      <c r="AH1143" s="7"/>
      <c r="AI1143" s="7"/>
      <c r="AJ1143" s="7"/>
      <c r="AK1143" s="7"/>
      <c r="AL1143" s="4" t="s">
        <v>998</v>
      </c>
      <c r="AR1143" s="6"/>
      <c r="AS1143" s="6"/>
      <c r="AT1143" s="7"/>
    </row>
    <row r="1144" spans="2:47" x14ac:dyDescent="0.25">
      <c r="B1144" t="s">
        <v>263</v>
      </c>
      <c r="C1144" s="9" t="s">
        <v>555</v>
      </c>
      <c r="D1144" s="39">
        <v>41437</v>
      </c>
      <c r="E1144">
        <v>16</v>
      </c>
      <c r="F1144" t="s">
        <v>903</v>
      </c>
      <c r="G1144" s="2" t="s">
        <v>138</v>
      </c>
      <c r="H1144" s="6">
        <v>27</v>
      </c>
      <c r="I1144" s="7">
        <v>1</v>
      </c>
      <c r="J1144" s="6">
        <v>36</v>
      </c>
      <c r="K1144" s="7">
        <v>-1</v>
      </c>
      <c r="L1144" s="6">
        <v>7</v>
      </c>
      <c r="M1144" s="7">
        <v>1</v>
      </c>
      <c r="N1144" s="6">
        <v>-9</v>
      </c>
      <c r="O1144" s="7">
        <v>2</v>
      </c>
      <c r="P1144" t="s">
        <v>842</v>
      </c>
      <c r="R1144" s="7">
        <v>20</v>
      </c>
      <c r="S1144" s="7">
        <v>3</v>
      </c>
      <c r="T1144" s="7">
        <v>2</v>
      </c>
      <c r="W1144" s="6">
        <v>30</v>
      </c>
      <c r="X1144" s="6">
        <v>54</v>
      </c>
      <c r="Y1144" s="7">
        <f>W1144-X1144</f>
        <v>-24</v>
      </c>
      <c r="Z1144" s="6">
        <v>24</v>
      </c>
      <c r="AA1144" s="6">
        <v>44</v>
      </c>
      <c r="AB1144" s="7">
        <f>Z1144-AA1144</f>
        <v>-20</v>
      </c>
      <c r="AC1144" s="6">
        <v>14</v>
      </c>
      <c r="AD1144" s="6">
        <v>61</v>
      </c>
      <c r="AE1144" s="7">
        <f>AC1144-AD1144</f>
        <v>-47</v>
      </c>
      <c r="AF1144" s="6"/>
      <c r="AG1144" s="6"/>
      <c r="AH1144" s="7"/>
      <c r="AI1144" s="7"/>
      <c r="AJ1144" s="7"/>
      <c r="AK1144" s="7"/>
      <c r="AL1144" s="4" t="s">
        <v>978</v>
      </c>
      <c r="AR1144" s="6"/>
      <c r="AS1144" s="6"/>
      <c r="AT1144" s="7"/>
    </row>
    <row r="1145" spans="2:47" x14ac:dyDescent="0.25">
      <c r="B1145" s="3" t="s">
        <v>263</v>
      </c>
      <c r="C1145" s="9" t="s">
        <v>594</v>
      </c>
      <c r="D1145" s="39">
        <v>41438</v>
      </c>
      <c r="E1145">
        <v>16</v>
      </c>
      <c r="F1145" t="s">
        <v>821</v>
      </c>
      <c r="G1145" s="2" t="s">
        <v>192</v>
      </c>
      <c r="H1145" s="6">
        <v>30</v>
      </c>
      <c r="I1145" s="7">
        <v>-2</v>
      </c>
      <c r="J1145" s="6">
        <v>39</v>
      </c>
      <c r="K1145" s="7">
        <v>0</v>
      </c>
      <c r="L1145" s="6">
        <v>10</v>
      </c>
      <c r="M1145" s="7">
        <v>0</v>
      </c>
      <c r="N1145" s="6">
        <v>-9</v>
      </c>
      <c r="O1145" s="7">
        <v>-2</v>
      </c>
      <c r="P1145" t="s">
        <v>842</v>
      </c>
      <c r="R1145" s="7">
        <v>14</v>
      </c>
      <c r="S1145" s="7">
        <v>2</v>
      </c>
      <c r="T1145" s="7">
        <v>1</v>
      </c>
      <c r="W1145" s="6">
        <v>34</v>
      </c>
      <c r="X1145" s="6">
        <v>59</v>
      </c>
      <c r="Y1145" s="7">
        <f>W1145-X1145</f>
        <v>-25</v>
      </c>
      <c r="Z1145" s="6">
        <v>26</v>
      </c>
      <c r="AA1145" s="6">
        <v>61</v>
      </c>
      <c r="AB1145" s="7">
        <f>Z1145-AA1145</f>
        <v>-35</v>
      </c>
      <c r="AC1145" s="6">
        <v>19</v>
      </c>
      <c r="AD1145" s="6">
        <v>71</v>
      </c>
      <c r="AE1145" s="7">
        <f>AC1145-AD1145</f>
        <v>-52</v>
      </c>
      <c r="AF1145" s="6"/>
      <c r="AG1145" s="6"/>
      <c r="AH1145" s="7"/>
      <c r="AI1145" s="7"/>
      <c r="AJ1145" s="7"/>
      <c r="AK1145" s="7"/>
      <c r="AL1145" s="4" t="s">
        <v>930</v>
      </c>
      <c r="AR1145" s="6">
        <v>25</v>
      </c>
      <c r="AS1145" s="6">
        <v>60</v>
      </c>
      <c r="AT1145" s="7">
        <f t="shared" si="61"/>
        <v>-35</v>
      </c>
      <c r="AU1145" s="4" t="s">
        <v>871</v>
      </c>
    </row>
    <row r="1146" spans="2:47" x14ac:dyDescent="0.25">
      <c r="B1146" s="3" t="s">
        <v>263</v>
      </c>
      <c r="C1146" s="9" t="s">
        <v>640</v>
      </c>
      <c r="D1146" s="39">
        <v>41441</v>
      </c>
      <c r="F1146" t="s">
        <v>821</v>
      </c>
      <c r="G1146" s="2" t="s">
        <v>196</v>
      </c>
      <c r="H1146" s="6">
        <v>31</v>
      </c>
      <c r="I1146" s="7">
        <v>1</v>
      </c>
      <c r="J1146" s="6">
        <v>40</v>
      </c>
      <c r="K1146" s="7">
        <v>1</v>
      </c>
      <c r="L1146" s="6">
        <v>10</v>
      </c>
      <c r="M1146" s="7">
        <v>0</v>
      </c>
      <c r="N1146" s="6">
        <v>-9</v>
      </c>
      <c r="O1146" s="7">
        <v>0</v>
      </c>
      <c r="P1146" t="s">
        <v>842</v>
      </c>
      <c r="R1146" s="7">
        <v>13</v>
      </c>
      <c r="S1146" s="7">
        <v>2</v>
      </c>
      <c r="T1146" s="7">
        <v>0</v>
      </c>
      <c r="W1146" s="6"/>
      <c r="X1146" s="6"/>
      <c r="Z1146" s="6"/>
      <c r="AA1146" s="6"/>
      <c r="AB1146" s="7"/>
      <c r="AC1146" s="6"/>
      <c r="AD1146" s="6"/>
      <c r="AE1146" s="7"/>
      <c r="AF1146" s="6"/>
      <c r="AG1146" s="6"/>
      <c r="AH1146" s="7"/>
      <c r="AI1146" s="7"/>
      <c r="AJ1146" s="7"/>
      <c r="AK1146" s="7"/>
      <c r="AR1146" s="6">
        <v>24</v>
      </c>
      <c r="AS1146" s="6">
        <v>61</v>
      </c>
      <c r="AT1146" s="7">
        <f>AR1146-AS1146</f>
        <v>-37</v>
      </c>
      <c r="AU1146" s="4" t="s">
        <v>871</v>
      </c>
    </row>
    <row r="1147" spans="2:47" x14ac:dyDescent="0.25">
      <c r="B1147" s="3" t="s">
        <v>263</v>
      </c>
      <c r="C1147" s="9" t="s">
        <v>596</v>
      </c>
      <c r="D1147" s="39">
        <v>41442</v>
      </c>
      <c r="F1147" t="s">
        <v>821</v>
      </c>
      <c r="G1147" s="2" t="s">
        <v>196</v>
      </c>
      <c r="H1147" s="6">
        <v>31</v>
      </c>
      <c r="I1147" s="7">
        <v>0</v>
      </c>
      <c r="J1147" s="6">
        <v>38</v>
      </c>
      <c r="K1147" s="7">
        <v>-2</v>
      </c>
      <c r="L1147" s="6">
        <v>10</v>
      </c>
      <c r="M1147" s="7">
        <v>0</v>
      </c>
      <c r="N1147" s="6">
        <v>-7</v>
      </c>
      <c r="O1147" s="7">
        <v>2</v>
      </c>
      <c r="P1147" t="s">
        <v>842</v>
      </c>
      <c r="R1147" s="7">
        <v>13</v>
      </c>
      <c r="S1147" s="7">
        <v>2</v>
      </c>
      <c r="T1147" s="7">
        <v>2</v>
      </c>
      <c r="Z1147" s="6"/>
      <c r="AA1147" s="6"/>
      <c r="AB1147" s="7"/>
      <c r="AC1147" s="6"/>
      <c r="AD1147" s="6"/>
      <c r="AE1147" s="7"/>
      <c r="AF1147" s="6"/>
      <c r="AG1147" s="6"/>
      <c r="AH1147" s="7"/>
      <c r="AI1147" s="7"/>
      <c r="AJ1147" s="7"/>
      <c r="AK1147" s="7"/>
      <c r="AR1147" s="6">
        <v>25</v>
      </c>
      <c r="AS1147" s="6">
        <v>59</v>
      </c>
      <c r="AT1147" s="7">
        <f>AR1147-AS1147</f>
        <v>-34</v>
      </c>
      <c r="AU1147" s="4" t="s">
        <v>871</v>
      </c>
    </row>
    <row r="1148" spans="2:47" x14ac:dyDescent="0.25">
      <c r="B1148" s="3" t="s">
        <v>263</v>
      </c>
      <c r="C1148" s="9" t="s">
        <v>564</v>
      </c>
      <c r="D1148" s="39">
        <v>41443</v>
      </c>
      <c r="F1148" t="s">
        <v>821</v>
      </c>
      <c r="G1148" s="2" t="s">
        <v>196</v>
      </c>
      <c r="H1148" s="6">
        <v>32</v>
      </c>
      <c r="I1148" s="7">
        <v>1</v>
      </c>
      <c r="J1148" s="6">
        <v>38</v>
      </c>
      <c r="K1148" s="7">
        <v>0</v>
      </c>
      <c r="L1148" s="6">
        <v>10</v>
      </c>
      <c r="M1148" s="7">
        <v>0</v>
      </c>
      <c r="N1148" s="6">
        <v>-6</v>
      </c>
      <c r="O1148" s="7">
        <v>1</v>
      </c>
      <c r="P1148" t="s">
        <v>842</v>
      </c>
      <c r="R1148" s="7">
        <v>13</v>
      </c>
      <c r="S1148" s="7">
        <v>2</v>
      </c>
      <c r="T1148" s="7">
        <v>1</v>
      </c>
      <c r="Z1148" s="6"/>
      <c r="AA1148" s="6"/>
      <c r="AB1148" s="7"/>
      <c r="AC1148" s="6"/>
      <c r="AD1148" s="6"/>
      <c r="AE1148" s="7"/>
      <c r="AF1148" s="6"/>
      <c r="AG1148" s="6"/>
      <c r="AH1148" s="7"/>
      <c r="AI1148" s="7"/>
      <c r="AJ1148" s="7"/>
      <c r="AK1148" s="7"/>
      <c r="AM1148" s="9" t="s">
        <v>959</v>
      </c>
      <c r="AN1148" s="9" t="s">
        <v>642</v>
      </c>
      <c r="AO1148" s="9" t="s">
        <v>316</v>
      </c>
      <c r="AR1148" s="6">
        <v>25</v>
      </c>
      <c r="AS1148" s="6">
        <v>58</v>
      </c>
      <c r="AT1148" s="7">
        <f>AR1148-AS1148</f>
        <v>-33</v>
      </c>
      <c r="AU1148" s="4" t="s">
        <v>871</v>
      </c>
    </row>
    <row r="1149" spans="2:47" x14ac:dyDescent="0.25">
      <c r="B1149" s="3" t="s">
        <v>263</v>
      </c>
      <c r="C1149" s="9" t="s">
        <v>641</v>
      </c>
      <c r="D1149" s="39">
        <v>41444</v>
      </c>
      <c r="F1149" t="s">
        <v>821</v>
      </c>
      <c r="G1149" s="2" t="s">
        <v>196</v>
      </c>
      <c r="H1149" s="6">
        <v>31</v>
      </c>
      <c r="I1149" s="7">
        <v>-1</v>
      </c>
      <c r="J1149" s="6">
        <v>39</v>
      </c>
      <c r="K1149" s="7">
        <v>1</v>
      </c>
      <c r="L1149" s="6">
        <v>11</v>
      </c>
      <c r="M1149" s="7">
        <v>1</v>
      </c>
      <c r="N1149" s="6">
        <v>-8</v>
      </c>
      <c r="O1149" s="7">
        <v>-2</v>
      </c>
      <c r="P1149" t="s">
        <v>842</v>
      </c>
      <c r="R1149" s="7">
        <v>14</v>
      </c>
      <c r="S1149" s="7">
        <v>2</v>
      </c>
      <c r="T1149" s="7">
        <v>0</v>
      </c>
      <c r="W1149" s="6"/>
      <c r="X1149" s="6"/>
      <c r="Z1149" s="6"/>
      <c r="AA1149" s="6"/>
      <c r="AB1149" s="7"/>
      <c r="AC1149" s="6"/>
      <c r="AD1149" s="6"/>
      <c r="AE1149" s="7"/>
      <c r="AF1149" s="6"/>
      <c r="AG1149" s="6"/>
      <c r="AH1149" s="7"/>
      <c r="AI1149" s="7"/>
      <c r="AJ1149" s="7"/>
      <c r="AK1149" s="7"/>
      <c r="AR1149" s="6">
        <v>27</v>
      </c>
      <c r="AS1149" s="6">
        <v>59</v>
      </c>
      <c r="AT1149" s="7">
        <f>AR1149-AS1149</f>
        <v>-32</v>
      </c>
      <c r="AU1149" s="4" t="s">
        <v>871</v>
      </c>
    </row>
    <row r="1150" spans="2:47" x14ac:dyDescent="0.25">
      <c r="B1150" s="3" t="s">
        <v>263</v>
      </c>
      <c r="C1150" s="9" t="s">
        <v>598</v>
      </c>
      <c r="D1150" s="39">
        <v>41445</v>
      </c>
      <c r="E1150">
        <v>23</v>
      </c>
      <c r="F1150" t="s">
        <v>821</v>
      </c>
      <c r="G1150" s="2" t="s">
        <v>192</v>
      </c>
      <c r="H1150" s="6">
        <v>31</v>
      </c>
      <c r="I1150" s="7">
        <v>0</v>
      </c>
      <c r="J1150" s="6">
        <v>39</v>
      </c>
      <c r="K1150" s="7">
        <v>0</v>
      </c>
      <c r="L1150" s="6">
        <v>10</v>
      </c>
      <c r="M1150" s="7">
        <v>-1</v>
      </c>
      <c r="N1150" s="6">
        <v>-8</v>
      </c>
      <c r="O1150" s="7">
        <v>0</v>
      </c>
      <c r="P1150" t="s">
        <v>842</v>
      </c>
      <c r="R1150" s="7">
        <v>13</v>
      </c>
      <c r="S1150" s="7">
        <v>3</v>
      </c>
      <c r="T1150" s="7">
        <v>0</v>
      </c>
      <c r="W1150" s="6">
        <v>37</v>
      </c>
      <c r="X1150" s="6">
        <v>55</v>
      </c>
      <c r="Y1150" s="7">
        <f>W1150-X1150</f>
        <v>-18</v>
      </c>
      <c r="Z1150" s="6">
        <v>26</v>
      </c>
      <c r="AA1150" s="6">
        <v>59</v>
      </c>
      <c r="AB1150" s="7">
        <f>Z1150-AA1150</f>
        <v>-33</v>
      </c>
      <c r="AC1150" s="6">
        <v>19</v>
      </c>
      <c r="AD1150" s="6">
        <v>71</v>
      </c>
      <c r="AE1150" s="7">
        <f>AC1150-AD1150</f>
        <v>-52</v>
      </c>
      <c r="AF1150" s="6"/>
      <c r="AG1150" s="6"/>
      <c r="AH1150" s="7"/>
      <c r="AI1150" s="7"/>
      <c r="AJ1150" s="7"/>
      <c r="AK1150" s="7"/>
      <c r="AL1150" s="4" t="s">
        <v>930</v>
      </c>
      <c r="AR1150" s="6">
        <v>26</v>
      </c>
      <c r="AS1150" s="6">
        <v>57</v>
      </c>
      <c r="AT1150" s="7">
        <f>AR1150-AS1150</f>
        <v>-31</v>
      </c>
      <c r="AU1150" s="4" t="s">
        <v>871</v>
      </c>
    </row>
    <row r="1151" spans="2:47" x14ac:dyDescent="0.25">
      <c r="B1151" s="3" t="s">
        <v>263</v>
      </c>
      <c r="C1151" s="9" t="s">
        <v>599</v>
      </c>
      <c r="D1151" s="39">
        <v>41446</v>
      </c>
      <c r="E1151">
        <v>25</v>
      </c>
      <c r="F1151" t="s">
        <v>886</v>
      </c>
      <c r="G1151" s="2" t="s">
        <v>96</v>
      </c>
      <c r="H1151" s="6">
        <v>30</v>
      </c>
      <c r="I1151" s="7">
        <v>0</v>
      </c>
      <c r="J1151" s="6">
        <v>36</v>
      </c>
      <c r="K1151" s="7">
        <v>2</v>
      </c>
      <c r="L1151" s="6">
        <v>10</v>
      </c>
      <c r="M1151" s="7">
        <v>0</v>
      </c>
      <c r="N1151" s="6">
        <v>-6</v>
      </c>
      <c r="O1151" s="7">
        <v>-2</v>
      </c>
      <c r="P1151" t="s">
        <v>639</v>
      </c>
      <c r="R1151" s="7">
        <v>14</v>
      </c>
      <c r="S1151" s="7">
        <v>5</v>
      </c>
      <c r="T1151" s="7">
        <v>1</v>
      </c>
      <c r="W1151" s="6"/>
      <c r="X1151" s="6"/>
      <c r="Z1151" s="6"/>
      <c r="AA1151" s="6"/>
      <c r="AB1151" s="7"/>
      <c r="AC1151" s="6"/>
      <c r="AD1151" s="6"/>
      <c r="AE1151" s="7"/>
      <c r="AF1151" s="6"/>
      <c r="AG1151" s="6"/>
      <c r="AH1151" s="7"/>
      <c r="AI1151" s="7"/>
      <c r="AJ1151" s="7"/>
      <c r="AK1151" s="7"/>
      <c r="AR1151" s="6"/>
      <c r="AS1151" s="6"/>
      <c r="AT1151" s="7"/>
    </row>
    <row r="1152" spans="2:47" x14ac:dyDescent="0.25">
      <c r="B1152" s="3" t="s">
        <v>263</v>
      </c>
      <c r="C1152" s="9" t="s">
        <v>625</v>
      </c>
      <c r="D1152" s="39">
        <v>41448</v>
      </c>
      <c r="F1152" t="s">
        <v>821</v>
      </c>
      <c r="G1152" s="2" t="s">
        <v>196</v>
      </c>
      <c r="H1152" s="6">
        <v>32</v>
      </c>
      <c r="I1152" s="7">
        <v>1</v>
      </c>
      <c r="J1152" s="6">
        <v>39</v>
      </c>
      <c r="K1152" s="7">
        <v>0</v>
      </c>
      <c r="L1152" s="6">
        <v>9</v>
      </c>
      <c r="M1152" s="7">
        <v>-1</v>
      </c>
      <c r="N1152" s="6">
        <v>-7</v>
      </c>
      <c r="O1152" s="7">
        <v>1</v>
      </c>
      <c r="P1152" t="s">
        <v>842</v>
      </c>
      <c r="R1152" s="7">
        <v>12</v>
      </c>
      <c r="S1152" s="7">
        <v>3</v>
      </c>
      <c r="T1152" s="7">
        <v>0</v>
      </c>
      <c r="W1152" s="6"/>
      <c r="X1152" s="6"/>
      <c r="Z1152" s="6"/>
      <c r="AA1152" s="6"/>
      <c r="AB1152" s="7"/>
      <c r="AC1152" s="6"/>
      <c r="AD1152" s="6"/>
      <c r="AE1152" s="7"/>
      <c r="AF1152" s="6"/>
      <c r="AG1152" s="6"/>
      <c r="AH1152" s="7"/>
      <c r="AI1152" s="7"/>
      <c r="AJ1152" s="7"/>
      <c r="AK1152" s="7"/>
      <c r="AR1152" s="6">
        <v>25</v>
      </c>
      <c r="AS1152" s="6">
        <v>59</v>
      </c>
      <c r="AT1152" s="7">
        <f>AR1152-AS1152</f>
        <v>-34</v>
      </c>
      <c r="AU1152" s="4" t="s">
        <v>871</v>
      </c>
    </row>
    <row r="1153" spans="2:53" x14ac:dyDescent="0.25">
      <c r="B1153" s="3" t="s">
        <v>263</v>
      </c>
      <c r="C1153" s="9" t="s">
        <v>432</v>
      </c>
      <c r="D1153" s="39">
        <v>41449</v>
      </c>
      <c r="F1153" t="s">
        <v>821</v>
      </c>
      <c r="G1153" s="2" t="s">
        <v>196</v>
      </c>
      <c r="H1153" s="6">
        <v>32</v>
      </c>
      <c r="I1153" s="7">
        <v>0</v>
      </c>
      <c r="J1153" s="6">
        <v>40</v>
      </c>
      <c r="K1153" s="7">
        <v>1</v>
      </c>
      <c r="L1153" s="6">
        <v>11</v>
      </c>
      <c r="M1153" s="7">
        <v>2</v>
      </c>
      <c r="N1153" s="6">
        <v>-8</v>
      </c>
      <c r="O1153" s="7">
        <v>-1</v>
      </c>
      <c r="P1153" t="s">
        <v>842</v>
      </c>
      <c r="R1153" s="7">
        <v>11</v>
      </c>
      <c r="S1153" s="7">
        <v>2</v>
      </c>
      <c r="T1153" s="7">
        <v>1</v>
      </c>
      <c r="W1153" s="6"/>
      <c r="X1153" s="6"/>
      <c r="Z1153" s="6"/>
      <c r="AA1153" s="6"/>
      <c r="AB1153" s="7"/>
      <c r="AC1153" s="6"/>
      <c r="AD1153" s="6"/>
      <c r="AE1153" s="7"/>
      <c r="AF1153" s="6"/>
      <c r="AG1153" s="6"/>
      <c r="AH1153" s="7"/>
      <c r="AI1153" s="7"/>
      <c r="AJ1153" s="7"/>
      <c r="AK1153" s="7"/>
      <c r="AR1153" s="6">
        <v>25</v>
      </c>
      <c r="AS1153" s="6">
        <v>58</v>
      </c>
      <c r="AT1153" s="7">
        <f>AR1153-AS1153</f>
        <v>-33</v>
      </c>
      <c r="AU1153" s="4" t="s">
        <v>871</v>
      </c>
    </row>
    <row r="1154" spans="2:53" x14ac:dyDescent="0.25">
      <c r="B1154" s="3" t="s">
        <v>263</v>
      </c>
      <c r="C1154" s="9" t="s">
        <v>579</v>
      </c>
      <c r="D1154" s="39">
        <v>41450</v>
      </c>
      <c r="F1154" t="s">
        <v>821</v>
      </c>
      <c r="G1154" s="2" t="s">
        <v>196</v>
      </c>
      <c r="H1154" s="6">
        <v>31</v>
      </c>
      <c r="I1154" s="7">
        <v>-1</v>
      </c>
      <c r="J1154" s="6">
        <v>42</v>
      </c>
      <c r="K1154" s="7">
        <v>2</v>
      </c>
      <c r="L1154" s="6">
        <v>11</v>
      </c>
      <c r="M1154" s="7">
        <v>0</v>
      </c>
      <c r="N1154" s="6">
        <v>-11</v>
      </c>
      <c r="O1154" s="7">
        <v>-3</v>
      </c>
      <c r="P1154" t="s">
        <v>842</v>
      </c>
      <c r="R1154" s="7">
        <v>10</v>
      </c>
      <c r="S1154" s="7">
        <v>3</v>
      </c>
      <c r="T1154" s="7">
        <v>0</v>
      </c>
      <c r="W1154" s="6"/>
      <c r="X1154" s="6"/>
      <c r="Z1154" s="6"/>
      <c r="AA1154" s="6"/>
      <c r="AB1154" s="7"/>
      <c r="AC1154" s="6"/>
      <c r="AD1154" s="6"/>
      <c r="AE1154" s="7"/>
      <c r="AF1154" s="6"/>
      <c r="AG1154" s="6"/>
      <c r="AH1154" s="7"/>
      <c r="AI1154" s="7"/>
      <c r="AJ1154" s="7"/>
      <c r="AK1154" s="7"/>
      <c r="AR1154" s="6">
        <v>26</v>
      </c>
      <c r="AS1154" s="6">
        <v>59</v>
      </c>
      <c r="AT1154" s="7">
        <f>AR1154-AS1154</f>
        <v>-33</v>
      </c>
      <c r="AU1154" s="4" t="s">
        <v>871</v>
      </c>
    </row>
    <row r="1155" spans="2:53" x14ac:dyDescent="0.25">
      <c r="B1155" s="3" t="s">
        <v>263</v>
      </c>
      <c r="C1155" s="9" t="s">
        <v>371</v>
      </c>
      <c r="D1155" s="39">
        <v>41450</v>
      </c>
      <c r="E1155">
        <v>30</v>
      </c>
      <c r="F1155" t="s">
        <v>903</v>
      </c>
      <c r="G1155" s="2" t="s">
        <v>138</v>
      </c>
      <c r="H1155" s="6">
        <v>27</v>
      </c>
      <c r="I1155" s="7">
        <v>0</v>
      </c>
      <c r="J1155" s="6">
        <v>37</v>
      </c>
      <c r="K1155" s="7">
        <v>1</v>
      </c>
      <c r="L1155" s="6">
        <v>7</v>
      </c>
      <c r="M1155" s="7">
        <v>0</v>
      </c>
      <c r="N1155" s="6">
        <v>-10</v>
      </c>
      <c r="O1155" s="7">
        <v>-1</v>
      </c>
      <c r="P1155" t="s">
        <v>842</v>
      </c>
      <c r="R1155" s="7">
        <v>19</v>
      </c>
      <c r="S1155" s="7">
        <v>3</v>
      </c>
      <c r="T1155" s="7">
        <v>1</v>
      </c>
      <c r="W1155" s="6">
        <v>31</v>
      </c>
      <c r="X1155" s="6">
        <v>53</v>
      </c>
      <c r="Y1155" s="7">
        <f>W1155-X1155</f>
        <v>-22</v>
      </c>
      <c r="Z1155" s="6">
        <v>22</v>
      </c>
      <c r="AA1155" s="6">
        <v>47</v>
      </c>
      <c r="AB1155" s="7">
        <f>Z1155-AA1155</f>
        <v>-25</v>
      </c>
      <c r="AC1155" s="6">
        <v>13</v>
      </c>
      <c r="AD1155" s="6">
        <v>60</v>
      </c>
      <c r="AE1155" s="7">
        <f>AC1155-AD1155</f>
        <v>-47</v>
      </c>
      <c r="AF1155" s="6"/>
      <c r="AG1155" s="6"/>
      <c r="AH1155" s="7"/>
      <c r="AI1155" s="7"/>
      <c r="AJ1155" s="7"/>
      <c r="AK1155" s="7"/>
      <c r="AL1155" s="4" t="s">
        <v>978</v>
      </c>
      <c r="AR1155" s="6"/>
      <c r="AS1155" s="6"/>
      <c r="AT1155" s="7"/>
    </row>
    <row r="1156" spans="2:53" x14ac:dyDescent="0.25">
      <c r="B1156" s="3" t="s">
        <v>263</v>
      </c>
      <c r="C1156" s="9" t="s">
        <v>558</v>
      </c>
      <c r="D1156" s="39">
        <v>41451</v>
      </c>
      <c r="F1156" t="s">
        <v>821</v>
      </c>
      <c r="G1156" s="2" t="s">
        <v>196</v>
      </c>
      <c r="H1156" s="6">
        <v>33</v>
      </c>
      <c r="I1156" s="7">
        <v>2</v>
      </c>
      <c r="J1156" s="6">
        <v>39</v>
      </c>
      <c r="K1156" s="7">
        <v>-3</v>
      </c>
      <c r="L1156" s="6">
        <v>10</v>
      </c>
      <c r="M1156" s="7">
        <v>-1</v>
      </c>
      <c r="N1156" s="6">
        <v>-6</v>
      </c>
      <c r="O1156" s="7">
        <v>5</v>
      </c>
      <c r="P1156" t="s">
        <v>842</v>
      </c>
      <c r="R1156" s="7">
        <v>13</v>
      </c>
      <c r="S1156" s="7">
        <v>3</v>
      </c>
      <c r="T1156" s="7">
        <v>0</v>
      </c>
      <c r="W1156" s="6"/>
      <c r="X1156" s="6"/>
      <c r="Z1156" s="6"/>
      <c r="AA1156" s="6"/>
      <c r="AB1156" s="7"/>
      <c r="AC1156" s="6"/>
      <c r="AD1156" s="6"/>
      <c r="AE1156" s="7"/>
      <c r="AF1156" s="6"/>
      <c r="AG1156" s="6"/>
      <c r="AH1156" s="7"/>
      <c r="AI1156" s="7"/>
      <c r="AJ1156" s="7"/>
      <c r="AK1156" s="7"/>
      <c r="AR1156" s="6">
        <v>26</v>
      </c>
      <c r="AS1156" s="6">
        <v>58</v>
      </c>
      <c r="AT1156" s="7">
        <f>AR1156-AS1156</f>
        <v>-32</v>
      </c>
      <c r="AU1156" s="4" t="s">
        <v>871</v>
      </c>
    </row>
    <row r="1157" spans="2:53" x14ac:dyDescent="0.25">
      <c r="B1157" t="s">
        <v>263</v>
      </c>
      <c r="C1157" s="9" t="s">
        <v>681</v>
      </c>
      <c r="D1157" s="39">
        <v>41451</v>
      </c>
      <c r="E1157">
        <v>30</v>
      </c>
      <c r="F1157" t="s">
        <v>678</v>
      </c>
      <c r="G1157" s="2" t="s">
        <v>194</v>
      </c>
      <c r="H1157" s="6"/>
      <c r="J1157" s="6"/>
      <c r="L1157" s="6"/>
      <c r="N1157" s="6"/>
      <c r="P1157" t="s">
        <v>842</v>
      </c>
      <c r="W1157" s="6"/>
      <c r="X1157" s="6"/>
      <c r="Z1157" s="6"/>
      <c r="AA1157" s="6"/>
      <c r="AB1157" s="7"/>
      <c r="AC1157" s="6"/>
      <c r="AD1157" s="6"/>
      <c r="AE1157" s="7"/>
      <c r="AF1157" s="6"/>
      <c r="AG1157" s="6"/>
      <c r="AH1157" s="7"/>
      <c r="AI1157" s="7"/>
      <c r="AJ1157" s="7"/>
      <c r="AK1157" s="7"/>
      <c r="AR1157" s="6"/>
      <c r="AS1157" s="6"/>
      <c r="AT1157" s="7"/>
      <c r="AW1157">
        <v>29</v>
      </c>
      <c r="AX1157">
        <v>34</v>
      </c>
      <c r="AY1157">
        <v>15</v>
      </c>
      <c r="AZ1157">
        <v>13</v>
      </c>
      <c r="BA1157" s="4" t="s">
        <v>992</v>
      </c>
    </row>
    <row r="1158" spans="2:53" x14ac:dyDescent="0.25">
      <c r="B1158" s="3" t="s">
        <v>263</v>
      </c>
      <c r="C1158" s="9" t="s">
        <v>602</v>
      </c>
      <c r="D1158" s="39">
        <v>41452</v>
      </c>
      <c r="E1158">
        <v>30</v>
      </c>
      <c r="F1158" t="s">
        <v>821</v>
      </c>
      <c r="G1158" s="2" t="s">
        <v>192</v>
      </c>
      <c r="H1158" s="6">
        <v>33</v>
      </c>
      <c r="I1158" s="7">
        <v>0</v>
      </c>
      <c r="J1158" s="6">
        <v>38</v>
      </c>
      <c r="K1158" s="7">
        <v>-1</v>
      </c>
      <c r="L1158" s="6">
        <v>11</v>
      </c>
      <c r="M1158" s="7">
        <v>1</v>
      </c>
      <c r="N1158" s="6">
        <v>-5</v>
      </c>
      <c r="O1158" s="7">
        <v>1</v>
      </c>
      <c r="P1158" t="s">
        <v>842</v>
      </c>
      <c r="R1158" s="7">
        <v>11</v>
      </c>
      <c r="S1158" s="7">
        <v>2</v>
      </c>
      <c r="T1158" s="7">
        <v>1</v>
      </c>
      <c r="W1158" s="6">
        <v>38</v>
      </c>
      <c r="X1158" s="6">
        <v>55</v>
      </c>
      <c r="Y1158" s="7">
        <f>W1158-X1158</f>
        <v>-17</v>
      </c>
      <c r="Z1158" s="6">
        <v>28</v>
      </c>
      <c r="AA1158" s="6">
        <v>59</v>
      </c>
      <c r="AB1158" s="7">
        <f>Z1158-AA1158</f>
        <v>-31</v>
      </c>
      <c r="AC1158" s="6">
        <v>21</v>
      </c>
      <c r="AD1158" s="6">
        <v>70</v>
      </c>
      <c r="AE1158" s="7">
        <f>AC1158-AD1158</f>
        <v>-49</v>
      </c>
      <c r="AF1158" s="6"/>
      <c r="AG1158" s="6"/>
      <c r="AH1158" s="7"/>
      <c r="AI1158" s="7"/>
      <c r="AJ1158" s="7"/>
      <c r="AK1158" s="7"/>
      <c r="AL1158" s="4" t="s">
        <v>930</v>
      </c>
      <c r="AR1158" s="6">
        <v>27</v>
      </c>
      <c r="AS1158" s="6">
        <v>58</v>
      </c>
      <c r="AT1158" s="7">
        <f>AR1158-AS1158</f>
        <v>-31</v>
      </c>
      <c r="AU1158" s="4" t="s">
        <v>871</v>
      </c>
    </row>
    <row r="1159" spans="2:53" x14ac:dyDescent="0.25">
      <c r="B1159" s="3" t="s">
        <v>263</v>
      </c>
      <c r="C1159" s="9" t="s">
        <v>582</v>
      </c>
      <c r="D1159" s="39">
        <v>41455</v>
      </c>
      <c r="F1159" t="s">
        <v>821</v>
      </c>
      <c r="G1159" s="2" t="s">
        <v>196</v>
      </c>
      <c r="H1159" s="6">
        <v>33</v>
      </c>
      <c r="I1159" s="7">
        <v>0</v>
      </c>
      <c r="J1159" s="6">
        <v>38</v>
      </c>
      <c r="K1159" s="7">
        <v>0</v>
      </c>
      <c r="L1159" s="6">
        <v>8</v>
      </c>
      <c r="M1159" s="7">
        <v>-3</v>
      </c>
      <c r="N1159" s="6">
        <v>-5</v>
      </c>
      <c r="O1159" s="7">
        <v>0</v>
      </c>
      <c r="P1159" t="s">
        <v>842</v>
      </c>
      <c r="R1159" s="7">
        <v>12</v>
      </c>
      <c r="S1159" s="7">
        <v>2</v>
      </c>
      <c r="T1159" s="7">
        <v>1</v>
      </c>
      <c r="W1159" s="6"/>
      <c r="X1159" s="6"/>
      <c r="Y1159" s="7"/>
      <c r="Z1159" s="6"/>
      <c r="AA1159" s="6"/>
      <c r="AB1159" s="7"/>
      <c r="AC1159" s="6"/>
      <c r="AD1159" s="6"/>
      <c r="AE1159" s="7"/>
      <c r="AF1159" s="6"/>
      <c r="AG1159" s="6"/>
      <c r="AH1159" s="7"/>
      <c r="AI1159" s="7"/>
      <c r="AJ1159" s="7"/>
      <c r="AK1159" s="7"/>
      <c r="AR1159" s="6">
        <v>26</v>
      </c>
      <c r="AS1159" s="6">
        <v>57</v>
      </c>
      <c r="AT1159" s="7">
        <f>AR1159-AS1159</f>
        <v>-31</v>
      </c>
      <c r="AU1159" s="4" t="s">
        <v>871</v>
      </c>
    </row>
    <row r="1160" spans="2:53" x14ac:dyDescent="0.25">
      <c r="B1160" s="3" t="s">
        <v>265</v>
      </c>
      <c r="C1160" s="9" t="s">
        <v>339</v>
      </c>
      <c r="D1160" s="39">
        <v>41456</v>
      </c>
      <c r="F1160" t="s">
        <v>821</v>
      </c>
      <c r="G1160" s="2" t="s">
        <v>196</v>
      </c>
      <c r="H1160" s="6">
        <v>32</v>
      </c>
      <c r="I1160" s="7">
        <v>-1</v>
      </c>
      <c r="J1160" s="6">
        <v>40</v>
      </c>
      <c r="K1160" s="7">
        <v>2</v>
      </c>
      <c r="L1160" s="6">
        <v>9</v>
      </c>
      <c r="M1160" s="7">
        <v>1</v>
      </c>
      <c r="N1160" s="6">
        <v>-8</v>
      </c>
      <c r="O1160" s="7">
        <v>-3</v>
      </c>
      <c r="P1160" t="s">
        <v>842</v>
      </c>
      <c r="R1160" s="7">
        <v>12</v>
      </c>
      <c r="S1160" s="7">
        <v>3</v>
      </c>
      <c r="T1160" s="7">
        <v>1</v>
      </c>
      <c r="Z1160" s="6"/>
      <c r="AA1160" s="6"/>
      <c r="AB1160" s="7"/>
      <c r="AC1160" s="6"/>
      <c r="AD1160" s="6"/>
      <c r="AE1160" s="7"/>
      <c r="AF1160" s="6"/>
      <c r="AG1160" s="6"/>
      <c r="AH1160" s="7"/>
      <c r="AI1160" s="7"/>
      <c r="AJ1160" s="7"/>
      <c r="AK1160" s="7"/>
      <c r="AR1160" s="6">
        <v>26</v>
      </c>
      <c r="AS1160" s="6">
        <v>57</v>
      </c>
      <c r="AT1160" s="7">
        <f>AR1160-AS1160</f>
        <v>-31</v>
      </c>
      <c r="AU1160" s="4" t="s">
        <v>871</v>
      </c>
    </row>
    <row r="1161" spans="2:53" x14ac:dyDescent="0.25">
      <c r="B1161" s="3" t="s">
        <v>265</v>
      </c>
      <c r="C1161" s="9" t="s">
        <v>571</v>
      </c>
      <c r="D1161" s="39">
        <v>41457</v>
      </c>
      <c r="F1161" t="s">
        <v>821</v>
      </c>
      <c r="G1161" s="2" t="s">
        <v>196</v>
      </c>
      <c r="H1161" s="6">
        <v>32</v>
      </c>
      <c r="I1161" s="7">
        <v>0</v>
      </c>
      <c r="J1161" s="6">
        <v>40</v>
      </c>
      <c r="K1161" s="7">
        <v>0</v>
      </c>
      <c r="L1161" s="6">
        <v>9</v>
      </c>
      <c r="M1161" s="7">
        <v>0</v>
      </c>
      <c r="N1161" s="6">
        <v>-8</v>
      </c>
      <c r="O1161" s="7">
        <v>0</v>
      </c>
      <c r="P1161" t="s">
        <v>842</v>
      </c>
      <c r="R1161" s="7">
        <v>13</v>
      </c>
      <c r="S1161" s="7">
        <v>2</v>
      </c>
      <c r="T1161" s="7">
        <v>1</v>
      </c>
      <c r="Z1161" s="6"/>
      <c r="AA1161" s="6"/>
      <c r="AB1161" s="7"/>
      <c r="AC1161" s="6"/>
      <c r="AD1161" s="6"/>
      <c r="AE1161" s="7"/>
      <c r="AF1161" s="6"/>
      <c r="AG1161" s="6"/>
      <c r="AH1161" s="7"/>
      <c r="AI1161" s="7"/>
      <c r="AJ1161" s="7"/>
      <c r="AK1161" s="7"/>
      <c r="AM1161" s="9" t="s">
        <v>959</v>
      </c>
      <c r="AN1161" s="9" t="s">
        <v>642</v>
      </c>
      <c r="AO1161" s="9" t="s">
        <v>636</v>
      </c>
      <c r="AR1161" s="6">
        <v>26</v>
      </c>
      <c r="AS1161" s="6">
        <v>57</v>
      </c>
      <c r="AT1161" s="7">
        <f>AR1161-AS1161</f>
        <v>-31</v>
      </c>
      <c r="AU1161" s="4" t="s">
        <v>871</v>
      </c>
    </row>
    <row r="1162" spans="2:53" x14ac:dyDescent="0.25">
      <c r="B1162" t="s">
        <v>265</v>
      </c>
      <c r="C1162" s="9" t="s">
        <v>583</v>
      </c>
      <c r="D1162" s="39">
        <v>41458</v>
      </c>
      <c r="E1162">
        <v>5</v>
      </c>
      <c r="F1162" t="s">
        <v>982</v>
      </c>
      <c r="G1162" s="2" t="s">
        <v>122</v>
      </c>
      <c r="H1162" s="6">
        <v>23</v>
      </c>
      <c r="I1162" s="7">
        <v>-2</v>
      </c>
      <c r="J1162" s="6">
        <v>36</v>
      </c>
      <c r="K1162" s="7">
        <v>0</v>
      </c>
      <c r="L1162" s="6">
        <v>10</v>
      </c>
      <c r="M1162" s="7">
        <v>0</v>
      </c>
      <c r="N1162" s="6">
        <v>-13</v>
      </c>
      <c r="O1162" s="7">
        <v>-2</v>
      </c>
      <c r="P1162" s="3" t="s">
        <v>842</v>
      </c>
      <c r="Q1162" t="s">
        <v>983</v>
      </c>
      <c r="R1162" s="7">
        <v>22</v>
      </c>
      <c r="S1162" s="7">
        <v>4</v>
      </c>
      <c r="T1162" s="7">
        <v>1</v>
      </c>
      <c r="W1162" s="6"/>
      <c r="X1162" s="6"/>
      <c r="Z1162" s="6"/>
      <c r="AA1162" s="6"/>
      <c r="AB1162" s="7"/>
      <c r="AC1162" s="6"/>
      <c r="AD1162" s="6"/>
      <c r="AE1162" s="7"/>
      <c r="AF1162" s="6"/>
      <c r="AG1162" s="6"/>
      <c r="AH1162" s="7"/>
      <c r="AI1162" s="7"/>
      <c r="AJ1162" s="7"/>
      <c r="AK1162" s="7"/>
      <c r="AR1162" s="6"/>
      <c r="AS1162" s="6"/>
      <c r="AT1162" s="7"/>
    </row>
    <row r="1163" spans="2:53" x14ac:dyDescent="0.25">
      <c r="B1163" t="s">
        <v>265</v>
      </c>
      <c r="C1163" s="9" t="s">
        <v>589</v>
      </c>
      <c r="D1163" s="39">
        <v>41458</v>
      </c>
      <c r="F1163" t="s">
        <v>821</v>
      </c>
      <c r="G1163" s="2" t="s">
        <v>196</v>
      </c>
      <c r="H1163" s="6">
        <v>31</v>
      </c>
      <c r="I1163" s="7">
        <v>-1</v>
      </c>
      <c r="J1163" s="6">
        <v>39</v>
      </c>
      <c r="K1163" s="7">
        <v>-1</v>
      </c>
      <c r="L1163" s="6">
        <v>11</v>
      </c>
      <c r="M1163" s="7">
        <v>2</v>
      </c>
      <c r="N1163" s="6">
        <v>-8</v>
      </c>
      <c r="O1163" s="7">
        <v>0</v>
      </c>
      <c r="P1163" s="3" t="s">
        <v>842</v>
      </c>
      <c r="R1163" s="7">
        <v>12</v>
      </c>
      <c r="S1163" s="7">
        <v>2</v>
      </c>
      <c r="T1163" s="7">
        <v>1</v>
      </c>
      <c r="W1163" s="6"/>
      <c r="X1163" s="6"/>
      <c r="Z1163" s="6"/>
      <c r="AA1163" s="6"/>
      <c r="AB1163" s="7"/>
      <c r="AC1163" s="6"/>
      <c r="AD1163" s="6"/>
      <c r="AE1163" s="7"/>
      <c r="AF1163" s="6"/>
      <c r="AG1163" s="6"/>
      <c r="AH1163" s="7"/>
      <c r="AI1163" s="7"/>
      <c r="AJ1163" s="7"/>
      <c r="AK1163" s="7"/>
      <c r="AR1163" s="6">
        <v>28</v>
      </c>
      <c r="AS1163" s="6">
        <v>59</v>
      </c>
      <c r="AT1163" s="7">
        <f t="shared" ref="AT1163:AT1170" si="62">AR1163-AS1163</f>
        <v>-31</v>
      </c>
      <c r="AU1163" s="4" t="s">
        <v>871</v>
      </c>
    </row>
    <row r="1164" spans="2:53" x14ac:dyDescent="0.25">
      <c r="B1164" t="s">
        <v>265</v>
      </c>
      <c r="C1164" s="9" t="s">
        <v>694</v>
      </c>
      <c r="D1164" s="39">
        <v>41459</v>
      </c>
      <c r="E1164">
        <v>7</v>
      </c>
      <c r="F1164" t="s">
        <v>821</v>
      </c>
      <c r="G1164" s="2" t="s">
        <v>192</v>
      </c>
      <c r="H1164" s="6">
        <v>33</v>
      </c>
      <c r="I1164" s="7">
        <v>2</v>
      </c>
      <c r="J1164" s="6">
        <v>39</v>
      </c>
      <c r="K1164" s="7">
        <v>0</v>
      </c>
      <c r="L1164" s="6">
        <v>11</v>
      </c>
      <c r="M1164" s="7">
        <v>0</v>
      </c>
      <c r="N1164" s="6">
        <v>-6</v>
      </c>
      <c r="O1164" s="7">
        <v>2</v>
      </c>
      <c r="P1164" s="3" t="s">
        <v>842</v>
      </c>
      <c r="R1164" s="7">
        <v>12</v>
      </c>
      <c r="S1164" s="7">
        <v>2</v>
      </c>
      <c r="T1164" s="7">
        <v>1</v>
      </c>
      <c r="W1164" s="6">
        <v>36</v>
      </c>
      <c r="X1164" s="6">
        <v>56</v>
      </c>
      <c r="Y1164" s="7">
        <f>W1164-X1164</f>
        <v>-20</v>
      </c>
      <c r="Z1164" s="6">
        <v>26</v>
      </c>
      <c r="AA1164" s="6">
        <v>60</v>
      </c>
      <c r="AB1164" s="7">
        <f>Z1164-AA1164</f>
        <v>-34</v>
      </c>
      <c r="AC1164" s="6">
        <v>19</v>
      </c>
      <c r="AD1164" s="6">
        <v>70</v>
      </c>
      <c r="AE1164" s="7">
        <f>AC1164-AD1164</f>
        <v>-51</v>
      </c>
      <c r="AF1164" s="6"/>
      <c r="AG1164" s="6"/>
      <c r="AH1164" s="7"/>
      <c r="AI1164" s="7"/>
      <c r="AJ1164" s="7"/>
      <c r="AK1164" s="7"/>
      <c r="AL1164" s="4" t="s">
        <v>930</v>
      </c>
      <c r="AR1164" s="6">
        <v>26</v>
      </c>
      <c r="AS1164" s="6">
        <v>58</v>
      </c>
      <c r="AT1164" s="7">
        <f t="shared" si="62"/>
        <v>-32</v>
      </c>
      <c r="AU1164" s="4" t="s">
        <v>871</v>
      </c>
    </row>
    <row r="1165" spans="2:53" x14ac:dyDescent="0.25">
      <c r="B1165" t="s">
        <v>265</v>
      </c>
      <c r="C1165" s="9" t="s">
        <v>647</v>
      </c>
      <c r="D1165" s="39">
        <v>41462</v>
      </c>
      <c r="F1165" t="s">
        <v>821</v>
      </c>
      <c r="G1165" s="2" t="s">
        <v>196</v>
      </c>
      <c r="H1165" s="6">
        <v>34</v>
      </c>
      <c r="I1165" s="7">
        <v>1</v>
      </c>
      <c r="J1165" s="6">
        <v>40</v>
      </c>
      <c r="K1165" s="7">
        <v>1</v>
      </c>
      <c r="L1165" s="6">
        <v>10</v>
      </c>
      <c r="M1165" s="7">
        <v>-1</v>
      </c>
      <c r="N1165" s="6">
        <v>-6</v>
      </c>
      <c r="O1165" s="7">
        <v>0</v>
      </c>
      <c r="P1165" s="3" t="s">
        <v>842</v>
      </c>
      <c r="R1165" s="7">
        <v>10</v>
      </c>
      <c r="S1165" s="7">
        <v>2</v>
      </c>
      <c r="T1165" s="7">
        <v>1</v>
      </c>
      <c r="W1165" s="6"/>
      <c r="X1165" s="6"/>
      <c r="Z1165" s="6"/>
      <c r="AA1165" s="6"/>
      <c r="AB1165" s="7"/>
      <c r="AC1165" s="6"/>
      <c r="AD1165" s="6"/>
      <c r="AE1165" s="7"/>
      <c r="AF1165" s="6"/>
      <c r="AG1165" s="6"/>
      <c r="AH1165" s="7"/>
      <c r="AI1165" s="7"/>
      <c r="AJ1165" s="7"/>
      <c r="AK1165" s="7"/>
      <c r="AR1165" s="6">
        <v>29</v>
      </c>
      <c r="AS1165" s="6">
        <v>54</v>
      </c>
      <c r="AT1165" s="7">
        <f t="shared" si="62"/>
        <v>-25</v>
      </c>
      <c r="AU1165" s="4" t="s">
        <v>871</v>
      </c>
    </row>
    <row r="1166" spans="2:53" x14ac:dyDescent="0.25">
      <c r="B1166" t="s">
        <v>265</v>
      </c>
      <c r="C1166" s="9" t="s">
        <v>419</v>
      </c>
      <c r="D1166" s="39">
        <v>41463</v>
      </c>
      <c r="F1166" t="s">
        <v>821</v>
      </c>
      <c r="G1166" s="2" t="s">
        <v>196</v>
      </c>
      <c r="H1166" s="6">
        <v>31</v>
      </c>
      <c r="I1166" s="7">
        <v>-3</v>
      </c>
      <c r="J1166" s="6">
        <v>39</v>
      </c>
      <c r="K1166" s="7">
        <v>-1</v>
      </c>
      <c r="L1166" s="6">
        <v>10</v>
      </c>
      <c r="M1166" s="7">
        <v>0</v>
      </c>
      <c r="N1166" s="6">
        <v>-8</v>
      </c>
      <c r="O1166" s="7">
        <v>-2</v>
      </c>
      <c r="P1166" s="3" t="s">
        <v>842</v>
      </c>
      <c r="R1166" s="7">
        <v>13</v>
      </c>
      <c r="S1166" s="7">
        <v>3</v>
      </c>
      <c r="T1166" s="7">
        <v>1</v>
      </c>
      <c r="W1166" s="6"/>
      <c r="X1166" s="6"/>
      <c r="Z1166" s="6"/>
      <c r="AA1166" s="6"/>
      <c r="AB1166" s="7"/>
      <c r="AC1166" s="6"/>
      <c r="AD1166" s="6"/>
      <c r="AE1166" s="7"/>
      <c r="AF1166" s="6"/>
      <c r="AG1166" s="6"/>
      <c r="AH1166" s="7"/>
      <c r="AI1166" s="7"/>
      <c r="AJ1166" s="7"/>
      <c r="AK1166" s="7"/>
      <c r="AR1166" s="6">
        <v>27</v>
      </c>
      <c r="AS1166" s="6">
        <v>59</v>
      </c>
      <c r="AT1166" s="7">
        <f t="shared" si="62"/>
        <v>-32</v>
      </c>
      <c r="AU1166" s="4" t="s">
        <v>871</v>
      </c>
    </row>
    <row r="1167" spans="2:53" x14ac:dyDescent="0.25">
      <c r="B1167" t="s">
        <v>265</v>
      </c>
      <c r="C1167" s="9" t="s">
        <v>669</v>
      </c>
      <c r="D1167" s="39">
        <v>41464</v>
      </c>
      <c r="F1167" t="s">
        <v>821</v>
      </c>
      <c r="G1167" s="2" t="s">
        <v>196</v>
      </c>
      <c r="H1167" s="6">
        <v>32</v>
      </c>
      <c r="I1167" s="7">
        <v>1</v>
      </c>
      <c r="J1167" s="6">
        <v>37</v>
      </c>
      <c r="K1167" s="7">
        <v>-2</v>
      </c>
      <c r="L1167" s="6">
        <v>11</v>
      </c>
      <c r="M1167" s="7">
        <v>1</v>
      </c>
      <c r="N1167" s="6">
        <v>-5</v>
      </c>
      <c r="O1167" s="7">
        <v>3</v>
      </c>
      <c r="P1167" s="3" t="s">
        <v>842</v>
      </c>
      <c r="R1167" s="7">
        <v>12</v>
      </c>
      <c r="S1167" s="7">
        <v>3</v>
      </c>
      <c r="T1167" s="7">
        <v>1</v>
      </c>
      <c r="W1167" s="6"/>
      <c r="X1167" s="6"/>
      <c r="Z1167" s="6"/>
      <c r="AA1167" s="6"/>
      <c r="AB1167" s="7"/>
      <c r="AC1167" s="6"/>
      <c r="AD1167" s="6"/>
      <c r="AE1167" s="7"/>
      <c r="AF1167" s="6"/>
      <c r="AG1167" s="6"/>
      <c r="AH1167" s="7"/>
      <c r="AI1167" s="7"/>
      <c r="AJ1167" s="7"/>
      <c r="AK1167" s="7"/>
      <c r="AR1167" s="6">
        <v>27</v>
      </c>
      <c r="AS1167" s="6">
        <v>58</v>
      </c>
      <c r="AT1167" s="7">
        <f t="shared" si="62"/>
        <v>-31</v>
      </c>
      <c r="AU1167" s="4" t="s">
        <v>871</v>
      </c>
    </row>
    <row r="1168" spans="2:53" x14ac:dyDescent="0.25">
      <c r="B1168" t="s">
        <v>265</v>
      </c>
      <c r="C1168" s="9" t="s">
        <v>337</v>
      </c>
      <c r="D1168" s="39">
        <v>41465</v>
      </c>
      <c r="F1168" t="s">
        <v>821</v>
      </c>
      <c r="G1168" s="2" t="s">
        <v>196</v>
      </c>
      <c r="H1168" s="6">
        <v>32</v>
      </c>
      <c r="I1168" s="7">
        <v>0</v>
      </c>
      <c r="J1168" s="6">
        <v>40</v>
      </c>
      <c r="K1168" s="7">
        <v>3</v>
      </c>
      <c r="L1168" s="6">
        <v>10</v>
      </c>
      <c r="M1168" s="7">
        <v>-1</v>
      </c>
      <c r="N1168" s="6">
        <v>-8</v>
      </c>
      <c r="O1168" s="7">
        <v>-3</v>
      </c>
      <c r="P1168" s="3" t="s">
        <v>842</v>
      </c>
      <c r="R1168" s="7">
        <v>13</v>
      </c>
      <c r="S1168" s="7">
        <v>2</v>
      </c>
      <c r="T1168" s="7">
        <v>0</v>
      </c>
      <c r="W1168" s="6"/>
      <c r="X1168" s="6"/>
      <c r="Z1168" s="6"/>
      <c r="AA1168" s="6"/>
      <c r="AB1168" s="7"/>
      <c r="AC1168" s="6"/>
      <c r="AD1168" s="6"/>
      <c r="AE1168" s="7"/>
      <c r="AF1168" s="6"/>
      <c r="AG1168" s="6"/>
      <c r="AH1168" s="7"/>
      <c r="AI1168" s="7"/>
      <c r="AJ1168" s="7"/>
      <c r="AK1168" s="7"/>
      <c r="AR1168" s="6">
        <v>27</v>
      </c>
      <c r="AS1168" s="6">
        <v>58</v>
      </c>
      <c r="AT1168" s="7">
        <f t="shared" si="62"/>
        <v>-31</v>
      </c>
      <c r="AU1168" s="4" t="s">
        <v>871</v>
      </c>
    </row>
    <row r="1169" spans="2:47" x14ac:dyDescent="0.25">
      <c r="B1169" t="s">
        <v>265</v>
      </c>
      <c r="C1169" s="9" t="s">
        <v>337</v>
      </c>
      <c r="D1169" s="39">
        <v>41465</v>
      </c>
      <c r="E1169">
        <v>14</v>
      </c>
      <c r="F1169" t="s">
        <v>886</v>
      </c>
      <c r="G1169" s="2" t="s">
        <v>984</v>
      </c>
      <c r="H1169" s="6">
        <v>28</v>
      </c>
      <c r="I1169" s="7">
        <v>2</v>
      </c>
      <c r="J1169" s="6">
        <v>36</v>
      </c>
      <c r="K1169" s="7">
        <v>1</v>
      </c>
      <c r="L1169" s="6">
        <v>8</v>
      </c>
      <c r="M1169" s="7">
        <v>-2</v>
      </c>
      <c r="N1169" s="6">
        <v>-8</v>
      </c>
      <c r="O1169" s="7">
        <v>1</v>
      </c>
      <c r="P1169" t="s">
        <v>842</v>
      </c>
      <c r="R1169" s="7">
        <v>18</v>
      </c>
      <c r="S1169" s="7">
        <v>4</v>
      </c>
      <c r="T1169" s="7">
        <v>1</v>
      </c>
      <c r="W1169" s="6">
        <v>31</v>
      </c>
      <c r="X1169" s="6">
        <v>52</v>
      </c>
      <c r="Y1169" s="7">
        <f>W1169-X1169</f>
        <v>-21</v>
      </c>
      <c r="Z1169" s="6">
        <v>23</v>
      </c>
      <c r="AA1169" s="6">
        <v>51</v>
      </c>
      <c r="AB1169" s="7">
        <f>Z1169-AA1169</f>
        <v>-28</v>
      </c>
      <c r="AC1169" s="6"/>
      <c r="AD1169" s="6"/>
      <c r="AE1169" s="7"/>
      <c r="AF1169" s="6"/>
      <c r="AG1169" s="6"/>
      <c r="AH1169" s="7"/>
      <c r="AI1169" s="7"/>
      <c r="AJ1169" s="7"/>
      <c r="AK1169" s="7"/>
      <c r="AL1169" s="4" t="s">
        <v>1001</v>
      </c>
      <c r="AR1169" s="6"/>
      <c r="AS1169" s="6"/>
      <c r="AT1169" s="7"/>
    </row>
    <row r="1170" spans="2:47" x14ac:dyDescent="0.25">
      <c r="B1170" t="s">
        <v>265</v>
      </c>
      <c r="C1170" s="9" t="s">
        <v>562</v>
      </c>
      <c r="D1170" s="39">
        <v>41466</v>
      </c>
      <c r="E1170">
        <v>14</v>
      </c>
      <c r="F1170" t="s">
        <v>821</v>
      </c>
      <c r="G1170" s="2" t="s">
        <v>192</v>
      </c>
      <c r="H1170" s="6">
        <v>30</v>
      </c>
      <c r="I1170" s="7">
        <v>-2</v>
      </c>
      <c r="J1170" s="6">
        <v>41</v>
      </c>
      <c r="K1170" s="7">
        <v>1</v>
      </c>
      <c r="L1170" s="6">
        <v>10</v>
      </c>
      <c r="M1170" s="7">
        <v>0</v>
      </c>
      <c r="N1170" s="6">
        <v>-11</v>
      </c>
      <c r="O1170" s="7">
        <v>-3</v>
      </c>
      <c r="P1170" s="3" t="s">
        <v>842</v>
      </c>
      <c r="R1170" s="7">
        <v>13</v>
      </c>
      <c r="S1170" s="7">
        <v>2</v>
      </c>
      <c r="T1170" s="7">
        <v>1</v>
      </c>
      <c r="W1170" s="6">
        <v>34</v>
      </c>
      <c r="X1170" s="6">
        <v>60</v>
      </c>
      <c r="Y1170" s="7">
        <f>W1170-X1170</f>
        <v>-26</v>
      </c>
      <c r="Z1170" s="6">
        <v>27</v>
      </c>
      <c r="AA1170" s="6">
        <v>62</v>
      </c>
      <c r="AB1170" s="7">
        <f>Z1170-AA1170</f>
        <v>-35</v>
      </c>
      <c r="AC1170" s="6">
        <v>18</v>
      </c>
      <c r="AD1170" s="6">
        <v>71</v>
      </c>
      <c r="AE1170" s="7">
        <f>AC1170-AD1170</f>
        <v>-53</v>
      </c>
      <c r="AF1170" s="6"/>
      <c r="AG1170" s="6"/>
      <c r="AH1170" s="7"/>
      <c r="AI1170" s="7"/>
      <c r="AJ1170" s="7"/>
      <c r="AK1170" s="7"/>
      <c r="AL1170" s="4" t="s">
        <v>930</v>
      </c>
      <c r="AR1170" s="6">
        <v>24</v>
      </c>
      <c r="AS1170" s="6">
        <v>62</v>
      </c>
      <c r="AT1170" s="7">
        <f t="shared" si="62"/>
        <v>-38</v>
      </c>
      <c r="AU1170" s="4" t="s">
        <v>871</v>
      </c>
    </row>
    <row r="1171" spans="2:47" x14ac:dyDescent="0.25">
      <c r="B1171" t="s">
        <v>265</v>
      </c>
      <c r="C1171" s="9" t="s">
        <v>562</v>
      </c>
      <c r="D1171" s="39">
        <v>41466</v>
      </c>
      <c r="E1171">
        <v>14</v>
      </c>
      <c r="F1171" t="s">
        <v>982</v>
      </c>
      <c r="G1171" s="2" t="s">
        <v>124</v>
      </c>
      <c r="H1171" s="6">
        <v>28</v>
      </c>
      <c r="I1171" s="7">
        <v>5</v>
      </c>
      <c r="J1171" s="6">
        <v>36</v>
      </c>
      <c r="K1171" s="7">
        <v>0</v>
      </c>
      <c r="L1171" s="6">
        <v>9</v>
      </c>
      <c r="M1171" s="7">
        <v>-2</v>
      </c>
      <c r="N1171" s="6">
        <v>-8</v>
      </c>
      <c r="O1171" s="7">
        <v>-5</v>
      </c>
      <c r="P1171" s="3" t="s">
        <v>842</v>
      </c>
      <c r="Q1171" t="s">
        <v>983</v>
      </c>
      <c r="R1171" s="7">
        <v>20</v>
      </c>
      <c r="S1171" s="7">
        <v>4</v>
      </c>
      <c r="T1171" s="7">
        <v>1</v>
      </c>
      <c r="W1171" s="6">
        <v>36</v>
      </c>
      <c r="X1171" s="6">
        <v>47</v>
      </c>
      <c r="Y1171" s="7">
        <f>W1171-X1171</f>
        <v>-11</v>
      </c>
      <c r="Z1171" s="6">
        <v>21</v>
      </c>
      <c r="AA1171" s="6">
        <v>48</v>
      </c>
      <c r="AB1171" s="7">
        <f>Z1171-AA1171</f>
        <v>-27</v>
      </c>
      <c r="AC1171" s="6">
        <v>18</v>
      </c>
      <c r="AD1171" s="6">
        <v>57</v>
      </c>
      <c r="AE1171" s="7">
        <f>AC1171-AD1171</f>
        <v>-39</v>
      </c>
      <c r="AF1171" s="6"/>
      <c r="AG1171" s="6"/>
      <c r="AH1171" s="7"/>
      <c r="AI1171" s="7"/>
      <c r="AJ1171" s="7"/>
      <c r="AK1171" s="7"/>
      <c r="AL1171" s="4" t="s">
        <v>1002</v>
      </c>
      <c r="AR1171" s="6"/>
      <c r="AS1171" s="6"/>
      <c r="AT1171" s="7"/>
    </row>
    <row r="1172" spans="2:47" x14ac:dyDescent="0.25">
      <c r="B1172" t="s">
        <v>265</v>
      </c>
      <c r="C1172" s="9" t="s">
        <v>555</v>
      </c>
      <c r="D1172" s="39">
        <v>41467</v>
      </c>
      <c r="E1172">
        <v>15</v>
      </c>
      <c r="F1172" t="s">
        <v>830</v>
      </c>
      <c r="G1172" s="2"/>
      <c r="H1172" s="6">
        <v>31</v>
      </c>
      <c r="J1172" s="6">
        <v>38</v>
      </c>
      <c r="L1172" s="6">
        <v>13</v>
      </c>
      <c r="N1172" s="6">
        <v>-7</v>
      </c>
      <c r="P1172" t="s">
        <v>842</v>
      </c>
      <c r="R1172" s="7">
        <v>10</v>
      </c>
      <c r="S1172" s="7">
        <v>4</v>
      </c>
      <c r="T1172" s="7">
        <v>1</v>
      </c>
      <c r="W1172" s="6"/>
      <c r="X1172" s="6"/>
      <c r="Z1172" s="6"/>
      <c r="AA1172" s="6"/>
      <c r="AB1172" s="7"/>
      <c r="AC1172" s="6"/>
      <c r="AD1172" s="6"/>
      <c r="AE1172" s="7"/>
      <c r="AF1172" s="6"/>
      <c r="AG1172" s="6"/>
      <c r="AH1172" s="7"/>
      <c r="AI1172" s="7"/>
      <c r="AJ1172" s="7"/>
      <c r="AK1172" s="7"/>
      <c r="AR1172" s="6"/>
      <c r="AS1172" s="6"/>
      <c r="AT1172" s="7"/>
    </row>
    <row r="1173" spans="2:47" x14ac:dyDescent="0.25">
      <c r="B1173" t="s">
        <v>265</v>
      </c>
      <c r="C1173" s="9" t="s">
        <v>555</v>
      </c>
      <c r="D1173" s="39">
        <v>41467</v>
      </c>
      <c r="E1173">
        <v>14</v>
      </c>
      <c r="F1173" t="s">
        <v>903</v>
      </c>
      <c r="G1173" s="2" t="s">
        <v>138</v>
      </c>
      <c r="H1173" s="6">
        <v>27</v>
      </c>
      <c r="I1173" s="7">
        <v>0</v>
      </c>
      <c r="J1173" s="6">
        <v>38</v>
      </c>
      <c r="K1173" s="7">
        <v>1</v>
      </c>
      <c r="L1173" s="6">
        <v>6</v>
      </c>
      <c r="M1173" s="7">
        <v>-1</v>
      </c>
      <c r="N1173" s="6">
        <v>-11</v>
      </c>
      <c r="O1173" s="7">
        <v>-1</v>
      </c>
      <c r="P1173" t="s">
        <v>842</v>
      </c>
      <c r="R1173" s="7">
        <v>19</v>
      </c>
      <c r="S1173" s="7">
        <v>4</v>
      </c>
      <c r="T1173" s="7">
        <v>1</v>
      </c>
      <c r="W1173" s="6">
        <v>32</v>
      </c>
      <c r="X1173" s="6">
        <v>52</v>
      </c>
      <c r="Y1173" s="7">
        <f>W1173-X1173</f>
        <v>-20</v>
      </c>
      <c r="Z1173" s="6">
        <v>22</v>
      </c>
      <c r="AA1173" s="6">
        <v>47</v>
      </c>
      <c r="AB1173" s="7">
        <f>Z1173-AA1173</f>
        <v>-25</v>
      </c>
      <c r="AC1173" s="6">
        <v>12</v>
      </c>
      <c r="AD1173" s="6">
        <v>61</v>
      </c>
      <c r="AE1173" s="7">
        <f>AC1173-AD1173</f>
        <v>-49</v>
      </c>
      <c r="AF1173" s="6"/>
      <c r="AG1173" s="6"/>
      <c r="AH1173" s="7"/>
      <c r="AI1173" s="7"/>
      <c r="AJ1173" s="7"/>
      <c r="AK1173" s="7"/>
      <c r="AL1173" s="4" t="s">
        <v>978</v>
      </c>
      <c r="AR1173" s="6"/>
      <c r="AS1173" s="6"/>
      <c r="AT1173" s="7"/>
    </row>
    <row r="1174" spans="2:47" x14ac:dyDescent="0.25">
      <c r="B1174" t="s">
        <v>265</v>
      </c>
      <c r="C1174" s="9" t="s">
        <v>555</v>
      </c>
      <c r="D1174" s="39">
        <v>41467</v>
      </c>
      <c r="E1174">
        <v>16</v>
      </c>
      <c r="F1174" t="s">
        <v>678</v>
      </c>
      <c r="G1174" s="2" t="s">
        <v>82</v>
      </c>
      <c r="H1174" s="6">
        <v>36</v>
      </c>
      <c r="I1174" s="7">
        <v>7</v>
      </c>
      <c r="J1174" s="6">
        <v>36</v>
      </c>
      <c r="K1174" s="7">
        <v>0</v>
      </c>
      <c r="L1174" s="6">
        <v>13</v>
      </c>
      <c r="M1174" s="7">
        <v>1</v>
      </c>
      <c r="N1174" s="6">
        <v>0</v>
      </c>
      <c r="O1174" s="7">
        <v>7</v>
      </c>
      <c r="P1174" t="s">
        <v>639</v>
      </c>
      <c r="R1174" s="7">
        <v>7</v>
      </c>
      <c r="W1174" s="6"/>
      <c r="X1174" s="6"/>
      <c r="Y1174" s="7"/>
      <c r="Z1174" s="6"/>
      <c r="AA1174" s="6"/>
      <c r="AB1174" s="7"/>
      <c r="AC1174" s="6"/>
      <c r="AD1174" s="6"/>
      <c r="AE1174" s="7"/>
      <c r="AF1174" s="6"/>
      <c r="AG1174" s="6"/>
      <c r="AH1174" s="7"/>
      <c r="AI1174" s="7"/>
      <c r="AJ1174" s="7"/>
      <c r="AK1174" s="7"/>
      <c r="AR1174" s="6"/>
      <c r="AS1174" s="6"/>
      <c r="AT1174" s="7"/>
    </row>
    <row r="1175" spans="2:47" x14ac:dyDescent="0.25">
      <c r="B1175" t="s">
        <v>265</v>
      </c>
      <c r="C1175" s="9" t="s">
        <v>441</v>
      </c>
      <c r="D1175" s="39">
        <v>41468</v>
      </c>
      <c r="E1175">
        <v>17</v>
      </c>
      <c r="F1175" t="s">
        <v>577</v>
      </c>
      <c r="G1175" s="2" t="s">
        <v>60</v>
      </c>
      <c r="H1175" s="6">
        <v>29</v>
      </c>
      <c r="I1175" s="7">
        <v>-2</v>
      </c>
      <c r="J1175" s="6">
        <v>40</v>
      </c>
      <c r="K1175" s="7">
        <v>5</v>
      </c>
      <c r="L1175" s="6">
        <v>10</v>
      </c>
      <c r="M1175" s="7">
        <v>0</v>
      </c>
      <c r="N1175" s="6">
        <v>-11</v>
      </c>
      <c r="O1175" s="7">
        <v>-7</v>
      </c>
      <c r="P1175" t="s">
        <v>639</v>
      </c>
      <c r="Q1175" t="s">
        <v>840</v>
      </c>
      <c r="R1175" s="7">
        <v>12</v>
      </c>
      <c r="S1175" s="7">
        <v>4</v>
      </c>
      <c r="T1175" s="7">
        <v>0</v>
      </c>
      <c r="W1175" s="6">
        <v>38</v>
      </c>
      <c r="X1175" s="6">
        <v>54</v>
      </c>
      <c r="Y1175" s="7">
        <f>W1175-X1175</f>
        <v>-16</v>
      </c>
      <c r="Z1175" s="6">
        <v>30</v>
      </c>
      <c r="AA1175" s="6">
        <v>56</v>
      </c>
      <c r="AB1175" s="7">
        <f>Z1175-AA1175</f>
        <v>-26</v>
      </c>
      <c r="AC1175" s="6">
        <v>27</v>
      </c>
      <c r="AD1175" s="6">
        <v>61</v>
      </c>
      <c r="AE1175" s="7">
        <f>AC1175-AD1175</f>
        <v>-34</v>
      </c>
      <c r="AF1175" s="6">
        <v>34</v>
      </c>
      <c r="AG1175" s="6">
        <v>35</v>
      </c>
      <c r="AH1175" s="7">
        <f>AF1175-AG1175</f>
        <v>-1</v>
      </c>
      <c r="AI1175" s="7"/>
      <c r="AJ1175" s="7"/>
      <c r="AK1175" s="7"/>
      <c r="AL1175" s="4" t="s">
        <v>936</v>
      </c>
      <c r="AR1175" s="6">
        <v>30</v>
      </c>
      <c r="AS1175" s="6">
        <v>62</v>
      </c>
      <c r="AT1175" s="7">
        <f>AR1175-AS1175</f>
        <v>-32</v>
      </c>
      <c r="AU1175" s="4" t="s">
        <v>937</v>
      </c>
    </row>
    <row r="1176" spans="2:47" x14ac:dyDescent="0.25">
      <c r="B1176" t="s">
        <v>265</v>
      </c>
      <c r="C1176" s="9" t="s">
        <v>692</v>
      </c>
      <c r="D1176" s="39">
        <v>41469</v>
      </c>
      <c r="F1176" t="s">
        <v>821</v>
      </c>
      <c r="G1176" s="2" t="s">
        <v>196</v>
      </c>
      <c r="H1176" s="6">
        <v>31</v>
      </c>
      <c r="I1176" s="7">
        <v>1</v>
      </c>
      <c r="J1176" s="6">
        <v>40</v>
      </c>
      <c r="K1176" s="7">
        <v>-1</v>
      </c>
      <c r="L1176" s="6">
        <v>11</v>
      </c>
      <c r="M1176" s="7">
        <v>1</v>
      </c>
      <c r="N1176" s="6">
        <v>-9</v>
      </c>
      <c r="O1176" s="7">
        <v>2</v>
      </c>
      <c r="P1176" t="s">
        <v>842</v>
      </c>
      <c r="R1176" s="7">
        <v>11</v>
      </c>
      <c r="S1176" s="7">
        <v>2</v>
      </c>
      <c r="T1176" s="7">
        <v>2</v>
      </c>
      <c r="W1176" s="6"/>
      <c r="X1176" s="6"/>
      <c r="Z1176" s="6"/>
      <c r="AA1176" s="6"/>
      <c r="AB1176" s="7"/>
      <c r="AC1176" s="6"/>
      <c r="AD1176" s="6"/>
      <c r="AE1176" s="7"/>
      <c r="AF1176" s="6"/>
      <c r="AG1176" s="6"/>
      <c r="AH1176" s="7"/>
      <c r="AI1176" s="7"/>
      <c r="AJ1176" s="7"/>
      <c r="AK1176" s="7"/>
      <c r="AR1176" s="6">
        <v>25</v>
      </c>
      <c r="AS1176" s="6">
        <v>58</v>
      </c>
      <c r="AT1176" s="7">
        <f>AR1176-AS1176</f>
        <v>-33</v>
      </c>
      <c r="AU1176" s="4" t="s">
        <v>871</v>
      </c>
    </row>
    <row r="1177" spans="2:47" x14ac:dyDescent="0.25">
      <c r="B1177" t="s">
        <v>265</v>
      </c>
      <c r="C1177" s="9" t="s">
        <v>624</v>
      </c>
      <c r="D1177" s="39">
        <v>41470</v>
      </c>
      <c r="F1177" t="s">
        <v>821</v>
      </c>
      <c r="G1177" s="2" t="s">
        <v>196</v>
      </c>
      <c r="H1177" s="6">
        <v>32</v>
      </c>
      <c r="I1177" s="7">
        <v>1</v>
      </c>
      <c r="J1177" s="6">
        <v>38</v>
      </c>
      <c r="K1177" s="7">
        <v>-2</v>
      </c>
      <c r="L1177" s="6">
        <v>10</v>
      </c>
      <c r="M1177" s="7">
        <v>-1</v>
      </c>
      <c r="N1177" s="6">
        <v>-6</v>
      </c>
      <c r="O1177" s="7">
        <v>3</v>
      </c>
      <c r="P1177" t="s">
        <v>842</v>
      </c>
      <c r="R1177" s="7">
        <v>12</v>
      </c>
      <c r="S1177" s="7">
        <v>2</v>
      </c>
      <c r="T1177" s="7">
        <v>1</v>
      </c>
      <c r="Z1177" s="6"/>
      <c r="AA1177" s="6"/>
      <c r="AB1177" s="7"/>
      <c r="AC1177" s="6"/>
      <c r="AD1177" s="6"/>
      <c r="AE1177" s="7"/>
      <c r="AF1177" s="6"/>
      <c r="AG1177" s="6"/>
      <c r="AH1177" s="7"/>
      <c r="AI1177" s="7"/>
      <c r="AJ1177" s="7"/>
      <c r="AK1177" s="7"/>
      <c r="AR1177" s="6">
        <v>28</v>
      </c>
      <c r="AS1177" s="6">
        <v>57</v>
      </c>
      <c r="AT1177" s="7">
        <f>AR1177-AS1177</f>
        <v>-29</v>
      </c>
      <c r="AU1177" s="4" t="s">
        <v>871</v>
      </c>
    </row>
    <row r="1178" spans="2:47" x14ac:dyDescent="0.25">
      <c r="B1178" t="s">
        <v>265</v>
      </c>
      <c r="C1178" s="9" t="s">
        <v>640</v>
      </c>
      <c r="D1178" s="39">
        <v>41471</v>
      </c>
      <c r="F1178" t="s">
        <v>821</v>
      </c>
      <c r="G1178" s="2" t="s">
        <v>196</v>
      </c>
      <c r="H1178" s="6">
        <v>31</v>
      </c>
      <c r="I1178" s="7">
        <v>-1</v>
      </c>
      <c r="J1178" s="6">
        <v>37</v>
      </c>
      <c r="K1178" s="7">
        <v>-1</v>
      </c>
      <c r="L1178" s="6">
        <v>12</v>
      </c>
      <c r="M1178" s="7">
        <v>2</v>
      </c>
      <c r="N1178" s="6">
        <v>-6</v>
      </c>
      <c r="O1178" s="7">
        <v>0</v>
      </c>
      <c r="P1178" t="s">
        <v>842</v>
      </c>
      <c r="R1178" s="7">
        <v>13</v>
      </c>
      <c r="S1178" s="7">
        <v>3</v>
      </c>
      <c r="T1178" s="7">
        <v>0</v>
      </c>
      <c r="Z1178" s="6"/>
      <c r="AA1178" s="6"/>
      <c r="AB1178" s="7"/>
      <c r="AC1178" s="6"/>
      <c r="AD1178" s="6"/>
      <c r="AE1178" s="7"/>
      <c r="AF1178" s="6"/>
      <c r="AG1178" s="6"/>
      <c r="AH1178" s="7"/>
      <c r="AI1178" s="7"/>
      <c r="AJ1178" s="7"/>
      <c r="AK1178" s="7"/>
      <c r="AM1178" s="9" t="s">
        <v>993</v>
      </c>
      <c r="AN1178" s="9" t="s">
        <v>642</v>
      </c>
      <c r="AO1178" s="9" t="s">
        <v>553</v>
      </c>
      <c r="AR1178" s="6">
        <v>27</v>
      </c>
      <c r="AS1178" s="6">
        <v>59</v>
      </c>
      <c r="AT1178" s="7">
        <f>AR1178-AS1178</f>
        <v>-32</v>
      </c>
      <c r="AU1178" s="4" t="s">
        <v>871</v>
      </c>
    </row>
    <row r="1179" spans="2:47" x14ac:dyDescent="0.25">
      <c r="B1179" t="s">
        <v>265</v>
      </c>
      <c r="C1179" s="9" t="s">
        <v>596</v>
      </c>
      <c r="D1179" s="39">
        <v>41472</v>
      </c>
      <c r="F1179" t="s">
        <v>821</v>
      </c>
      <c r="G1179" s="2" t="s">
        <v>196</v>
      </c>
      <c r="H1179" s="6">
        <v>33</v>
      </c>
      <c r="I1179" s="7">
        <v>2</v>
      </c>
      <c r="J1179" s="6">
        <v>38</v>
      </c>
      <c r="K1179" s="7">
        <v>1</v>
      </c>
      <c r="L1179" s="6">
        <v>11</v>
      </c>
      <c r="M1179" s="7">
        <v>-1</v>
      </c>
      <c r="N1179" s="6">
        <v>-5</v>
      </c>
      <c r="O1179" s="7">
        <v>-1</v>
      </c>
      <c r="P1179" t="s">
        <v>842</v>
      </c>
      <c r="R1179" s="7">
        <v>11</v>
      </c>
      <c r="S1179" s="7">
        <v>2</v>
      </c>
      <c r="T1179" s="7">
        <v>1</v>
      </c>
      <c r="AB1179" s="7"/>
      <c r="AE1179" s="7"/>
      <c r="AF1179" s="6"/>
      <c r="AG1179" s="6"/>
      <c r="AH1179" s="7"/>
      <c r="AI1179" s="7"/>
      <c r="AJ1179" s="7"/>
      <c r="AK1179" s="7"/>
      <c r="AR1179" s="6">
        <v>28</v>
      </c>
      <c r="AS1179" s="6">
        <v>57</v>
      </c>
      <c r="AT1179" s="7">
        <f>AR1179-AS1179</f>
        <v>-29</v>
      </c>
      <c r="AU1179" s="4" t="s">
        <v>871</v>
      </c>
    </row>
    <row r="1180" spans="2:47" x14ac:dyDescent="0.25">
      <c r="B1180" t="s">
        <v>265</v>
      </c>
      <c r="C1180" s="9" t="s">
        <v>596</v>
      </c>
      <c r="D1180" s="39">
        <v>41472</v>
      </c>
      <c r="E1180">
        <v>19</v>
      </c>
      <c r="F1180" t="s">
        <v>830</v>
      </c>
      <c r="G1180" s="2"/>
      <c r="H1180" s="6">
        <v>31</v>
      </c>
      <c r="I1180" s="7">
        <v>0</v>
      </c>
      <c r="J1180" s="6">
        <v>39</v>
      </c>
      <c r="K1180" s="7">
        <v>1</v>
      </c>
      <c r="L1180" s="6">
        <v>12</v>
      </c>
      <c r="M1180" s="7">
        <v>-1</v>
      </c>
      <c r="N1180" s="6">
        <v>-8</v>
      </c>
      <c r="O1180" s="7">
        <v>-1</v>
      </c>
      <c r="P1180" t="s">
        <v>842</v>
      </c>
      <c r="R1180" s="7">
        <v>10</v>
      </c>
      <c r="S1180" s="7">
        <v>3</v>
      </c>
      <c r="T1180" s="7">
        <v>1</v>
      </c>
      <c r="W1180" s="6"/>
      <c r="X1180" s="6"/>
      <c r="Z1180" s="6"/>
      <c r="AA1180" s="6"/>
      <c r="AB1180" s="7"/>
      <c r="AC1180" s="6"/>
      <c r="AD1180" s="6"/>
      <c r="AE1180" s="7"/>
      <c r="AF1180" s="6"/>
      <c r="AG1180" s="6"/>
      <c r="AH1180" s="7"/>
      <c r="AI1180" s="7"/>
      <c r="AJ1180" s="7"/>
      <c r="AK1180" s="7"/>
      <c r="AR1180" s="6"/>
      <c r="AS1180" s="6"/>
      <c r="AT1180" s="7"/>
    </row>
    <row r="1181" spans="2:47" x14ac:dyDescent="0.25">
      <c r="B1181" t="s">
        <v>265</v>
      </c>
      <c r="C1181" s="9" t="s">
        <v>564</v>
      </c>
      <c r="D1181" s="39">
        <v>41473</v>
      </c>
      <c r="E1181">
        <v>21</v>
      </c>
      <c r="F1181" t="s">
        <v>821</v>
      </c>
      <c r="G1181" s="2" t="s">
        <v>192</v>
      </c>
      <c r="H1181" s="6">
        <v>32</v>
      </c>
      <c r="I1181" s="7">
        <v>-1</v>
      </c>
      <c r="J1181" s="6">
        <v>39</v>
      </c>
      <c r="K1181" s="7">
        <v>1</v>
      </c>
      <c r="L1181" s="6">
        <v>10</v>
      </c>
      <c r="M1181" s="7">
        <v>-1</v>
      </c>
      <c r="N1181" s="6">
        <v>-7</v>
      </c>
      <c r="O1181" s="7">
        <v>-2</v>
      </c>
      <c r="P1181" t="s">
        <v>842</v>
      </c>
      <c r="R1181" s="7">
        <v>11</v>
      </c>
      <c r="S1181" s="7">
        <v>2</v>
      </c>
      <c r="T1181" s="7">
        <v>1</v>
      </c>
      <c r="W1181" s="6">
        <v>37</v>
      </c>
      <c r="X1181" s="6">
        <v>55</v>
      </c>
      <c r="Y1181" s="7">
        <f>W1181-X1181</f>
        <v>-18</v>
      </c>
      <c r="Z1181" s="6">
        <v>26</v>
      </c>
      <c r="AA1181" s="6">
        <v>61</v>
      </c>
      <c r="AB1181" s="7">
        <f>Z1181-AA1181</f>
        <v>-35</v>
      </c>
      <c r="AC1181" s="6">
        <v>18</v>
      </c>
      <c r="AD1181" s="6">
        <v>69</v>
      </c>
      <c r="AE1181" s="7">
        <f>AC1181-AD1181</f>
        <v>-51</v>
      </c>
      <c r="AF1181" s="6"/>
      <c r="AG1181" s="6"/>
      <c r="AH1181" s="7"/>
      <c r="AI1181" s="7"/>
      <c r="AJ1181" s="7"/>
      <c r="AK1181" s="7"/>
      <c r="AL1181" s="4" t="s">
        <v>930</v>
      </c>
      <c r="AR1181" s="6">
        <v>26</v>
      </c>
      <c r="AS1181" s="6">
        <v>59</v>
      </c>
      <c r="AT1181" s="7">
        <f>AR1181-AS1181</f>
        <v>-33</v>
      </c>
      <c r="AU1181" s="4" t="s">
        <v>871</v>
      </c>
    </row>
    <row r="1182" spans="2:47" x14ac:dyDescent="0.25">
      <c r="B1182" s="3" t="s">
        <v>265</v>
      </c>
      <c r="C1182" s="52" t="s">
        <v>516</v>
      </c>
      <c r="D1182" s="39">
        <v>41473</v>
      </c>
      <c r="E1182">
        <v>23</v>
      </c>
      <c r="F1182" s="3" t="s">
        <v>963</v>
      </c>
      <c r="G1182" s="2"/>
      <c r="H1182" s="6">
        <v>28</v>
      </c>
      <c r="I1182" s="7">
        <v>1</v>
      </c>
      <c r="J1182" s="6">
        <v>38</v>
      </c>
      <c r="K1182" s="7">
        <v>2</v>
      </c>
      <c r="L1182" s="6">
        <v>9</v>
      </c>
      <c r="M1182" s="7">
        <v>1</v>
      </c>
      <c r="N1182" s="6">
        <v>-10</v>
      </c>
      <c r="O1182" s="7">
        <v>-1</v>
      </c>
      <c r="P1182" s="3" t="s">
        <v>842</v>
      </c>
      <c r="R1182" s="7">
        <v>16</v>
      </c>
      <c r="S1182" s="7">
        <v>2</v>
      </c>
      <c r="T1182" s="7">
        <v>1</v>
      </c>
      <c r="W1182" s="6"/>
      <c r="X1182" s="6"/>
      <c r="Y1182" s="7"/>
      <c r="Z1182" s="6"/>
      <c r="AA1182" s="6"/>
      <c r="AB1182" s="7"/>
      <c r="AC1182" s="6"/>
      <c r="AD1182" s="6"/>
      <c r="AE1182" s="7"/>
      <c r="AF1182" s="6"/>
      <c r="AG1182" s="6"/>
      <c r="AH1182" s="7"/>
      <c r="AI1182" s="7"/>
      <c r="AJ1182" s="7"/>
      <c r="AK1182" s="7"/>
      <c r="AR1182" s="6"/>
      <c r="AS1182" s="6"/>
      <c r="AT1182" s="7"/>
    </row>
    <row r="1183" spans="2:47" x14ac:dyDescent="0.25">
      <c r="B1183" t="s">
        <v>265</v>
      </c>
      <c r="C1183" s="9" t="s">
        <v>597</v>
      </c>
      <c r="D1183" s="39">
        <v>41474</v>
      </c>
      <c r="E1183">
        <v>22</v>
      </c>
      <c r="F1183" t="s">
        <v>830</v>
      </c>
      <c r="G1183" s="2"/>
      <c r="H1183" s="6">
        <v>32</v>
      </c>
      <c r="I1183" s="7">
        <v>1</v>
      </c>
      <c r="J1183" s="6">
        <v>39</v>
      </c>
      <c r="K1183" s="7">
        <v>0</v>
      </c>
      <c r="L1183" s="6">
        <v>12</v>
      </c>
      <c r="M1183" s="7">
        <v>0</v>
      </c>
      <c r="N1183" s="6">
        <v>-7</v>
      </c>
      <c r="O1183" s="7">
        <v>1</v>
      </c>
      <c r="P1183" t="s">
        <v>842</v>
      </c>
      <c r="R1183" s="7">
        <v>9</v>
      </c>
      <c r="S1183" s="7">
        <v>2</v>
      </c>
      <c r="T1183" s="7">
        <v>1</v>
      </c>
      <c r="AB1183" s="7"/>
      <c r="AE1183" s="7"/>
      <c r="AF1183" s="6"/>
      <c r="AG1183" s="6"/>
      <c r="AH1183" s="7"/>
      <c r="AI1183" s="7"/>
      <c r="AJ1183" s="7"/>
      <c r="AK1183" s="7"/>
      <c r="AT1183" s="7"/>
    </row>
    <row r="1184" spans="2:47" x14ac:dyDescent="0.25">
      <c r="B1184" t="s">
        <v>265</v>
      </c>
      <c r="C1184" s="52" t="s">
        <v>434</v>
      </c>
      <c r="D1184" s="39">
        <v>41476</v>
      </c>
      <c r="F1184" t="s">
        <v>821</v>
      </c>
      <c r="G1184" s="2" t="s">
        <v>196</v>
      </c>
      <c r="H1184" s="6">
        <v>35</v>
      </c>
      <c r="I1184" s="7">
        <v>3</v>
      </c>
      <c r="J1184" s="6">
        <v>38</v>
      </c>
      <c r="K1184" s="7">
        <v>-1</v>
      </c>
      <c r="L1184" s="6">
        <v>11</v>
      </c>
      <c r="M1184" s="7">
        <v>1</v>
      </c>
      <c r="N1184" s="6">
        <v>-3</v>
      </c>
      <c r="O1184" s="7">
        <v>4</v>
      </c>
      <c r="P1184" t="s">
        <v>842</v>
      </c>
      <c r="R1184" s="7">
        <v>10</v>
      </c>
      <c r="S1184" s="7">
        <v>2</v>
      </c>
      <c r="T1184" s="7">
        <v>0</v>
      </c>
      <c r="AB1184" s="7"/>
      <c r="AE1184" s="7"/>
      <c r="AF1184" s="6"/>
      <c r="AG1184" s="6"/>
      <c r="AH1184" s="7"/>
      <c r="AI1184" s="7"/>
      <c r="AJ1184" s="7"/>
      <c r="AK1184" s="7"/>
      <c r="AR1184" s="6">
        <v>28</v>
      </c>
      <c r="AS1184" s="6">
        <v>55</v>
      </c>
      <c r="AT1184" s="7">
        <f>AR1184-AS1184</f>
        <v>-27</v>
      </c>
      <c r="AU1184" s="4" t="s">
        <v>871</v>
      </c>
    </row>
    <row r="1185" spans="2:47" x14ac:dyDescent="0.25">
      <c r="B1185" t="s">
        <v>265</v>
      </c>
      <c r="C1185" s="52" t="s">
        <v>675</v>
      </c>
      <c r="D1185" s="39">
        <v>41477</v>
      </c>
      <c r="F1185" t="s">
        <v>821</v>
      </c>
      <c r="G1185" s="2" t="s">
        <v>196</v>
      </c>
      <c r="H1185" s="6">
        <v>32</v>
      </c>
      <c r="I1185" s="7">
        <v>-3</v>
      </c>
      <c r="J1185" s="6">
        <v>39</v>
      </c>
      <c r="K1185" s="7">
        <v>1</v>
      </c>
      <c r="L1185" s="6">
        <v>11</v>
      </c>
      <c r="M1185" s="7">
        <v>0</v>
      </c>
      <c r="N1185" s="6">
        <v>-7</v>
      </c>
      <c r="O1185" s="7">
        <v>-4</v>
      </c>
      <c r="P1185" t="s">
        <v>842</v>
      </c>
      <c r="R1185" s="7">
        <v>12</v>
      </c>
      <c r="S1185" s="7">
        <v>2</v>
      </c>
      <c r="T1185" s="7">
        <v>1</v>
      </c>
      <c r="AB1185" s="7"/>
      <c r="AE1185" s="7"/>
      <c r="AF1185" s="6"/>
      <c r="AG1185" s="6"/>
      <c r="AH1185" s="7"/>
      <c r="AI1185" s="7"/>
      <c r="AJ1185" s="7"/>
      <c r="AK1185" s="7"/>
      <c r="AR1185" s="6">
        <v>29</v>
      </c>
      <c r="AS1185" s="6">
        <v>57</v>
      </c>
      <c r="AT1185" s="7">
        <f>AR1185-AS1185</f>
        <v>-28</v>
      </c>
      <c r="AU1185" s="4" t="s">
        <v>871</v>
      </c>
    </row>
    <row r="1186" spans="2:47" x14ac:dyDescent="0.25">
      <c r="B1186" t="s">
        <v>265</v>
      </c>
      <c r="C1186" s="52" t="s">
        <v>625</v>
      </c>
      <c r="D1186" s="39">
        <v>41478</v>
      </c>
      <c r="F1186" t="s">
        <v>821</v>
      </c>
      <c r="G1186" s="2" t="s">
        <v>196</v>
      </c>
      <c r="H1186" s="6">
        <v>35</v>
      </c>
      <c r="I1186" s="7">
        <v>3</v>
      </c>
      <c r="J1186" s="6">
        <v>39</v>
      </c>
      <c r="K1186" s="7">
        <v>0</v>
      </c>
      <c r="L1186" s="6">
        <v>8</v>
      </c>
      <c r="M1186" s="7">
        <v>-3</v>
      </c>
      <c r="N1186" s="6">
        <v>-4</v>
      </c>
      <c r="O1186" s="7">
        <v>3</v>
      </c>
      <c r="P1186" t="s">
        <v>842</v>
      </c>
      <c r="R1186" s="7">
        <v>11</v>
      </c>
      <c r="S1186" s="7">
        <v>3</v>
      </c>
      <c r="T1186" s="7">
        <v>1</v>
      </c>
      <c r="AB1186" s="7"/>
      <c r="AE1186" s="7"/>
      <c r="AF1186" s="6"/>
      <c r="AG1186" s="6"/>
      <c r="AH1186" s="7"/>
      <c r="AI1186" s="7"/>
      <c r="AJ1186" s="7"/>
      <c r="AK1186" s="7"/>
      <c r="AR1186" s="6">
        <v>28</v>
      </c>
      <c r="AS1186" s="6">
        <v>56</v>
      </c>
      <c r="AT1186" s="7">
        <f>AR1186-AS1186</f>
        <v>-28</v>
      </c>
      <c r="AU1186" s="4" t="s">
        <v>871</v>
      </c>
    </row>
    <row r="1187" spans="2:47" x14ac:dyDescent="0.25">
      <c r="B1187" s="3" t="s">
        <v>265</v>
      </c>
      <c r="C1187" s="52" t="s">
        <v>527</v>
      </c>
      <c r="D1187" s="39">
        <v>41478</v>
      </c>
      <c r="E1187">
        <v>28</v>
      </c>
      <c r="F1187" s="3" t="s">
        <v>903</v>
      </c>
      <c r="G1187" s="2" t="s">
        <v>138</v>
      </c>
      <c r="H1187" s="6">
        <v>28</v>
      </c>
      <c r="I1187" s="7">
        <v>1</v>
      </c>
      <c r="J1187" s="6">
        <v>39</v>
      </c>
      <c r="K1187" s="7">
        <v>1</v>
      </c>
      <c r="L1187" s="6">
        <v>8</v>
      </c>
      <c r="M1187" s="7">
        <v>2</v>
      </c>
      <c r="N1187" s="6">
        <v>-11</v>
      </c>
      <c r="O1187" s="7">
        <v>0</v>
      </c>
      <c r="P1187" s="3" t="s">
        <v>842</v>
      </c>
      <c r="R1187" s="7">
        <v>16</v>
      </c>
      <c r="S1187" s="7">
        <v>3</v>
      </c>
      <c r="T1187" s="7">
        <v>1</v>
      </c>
      <c r="W1187" s="6">
        <v>33</v>
      </c>
      <c r="X1187" s="6">
        <v>50</v>
      </c>
      <c r="Y1187" s="7">
        <f>W1187-X1187</f>
        <v>-17</v>
      </c>
      <c r="Z1187" s="6">
        <v>22</v>
      </c>
      <c r="AA1187" s="6">
        <v>44</v>
      </c>
      <c r="AB1187" s="7">
        <f>Z1187-AA1187</f>
        <v>-22</v>
      </c>
      <c r="AC1187" s="6">
        <v>13</v>
      </c>
      <c r="AD1187" s="6">
        <v>59</v>
      </c>
      <c r="AE1187" s="7">
        <f>AC1187-AD1187</f>
        <v>-46</v>
      </c>
      <c r="AF1187" s="6"/>
      <c r="AG1187" s="6"/>
      <c r="AH1187" s="7"/>
      <c r="AI1187" s="7"/>
      <c r="AJ1187" s="7"/>
      <c r="AK1187" s="7"/>
      <c r="AL1187" s="4" t="s">
        <v>978</v>
      </c>
      <c r="AR1187" s="6"/>
      <c r="AS1187" s="6"/>
      <c r="AT1187" s="7"/>
    </row>
    <row r="1188" spans="2:47" x14ac:dyDescent="0.25">
      <c r="B1188" t="s">
        <v>265</v>
      </c>
      <c r="C1188" s="52" t="s">
        <v>432</v>
      </c>
      <c r="D1188" s="39">
        <v>41479</v>
      </c>
      <c r="F1188" t="s">
        <v>821</v>
      </c>
      <c r="G1188" s="2" t="s">
        <v>196</v>
      </c>
      <c r="H1188" s="6">
        <v>32</v>
      </c>
      <c r="I1188" s="7">
        <v>-3</v>
      </c>
      <c r="J1188" s="6">
        <v>38</v>
      </c>
      <c r="K1188" s="7">
        <v>-1</v>
      </c>
      <c r="L1188" s="6">
        <v>11</v>
      </c>
      <c r="M1188" s="7">
        <v>3</v>
      </c>
      <c r="N1188" s="6">
        <v>-6</v>
      </c>
      <c r="O1188" s="7">
        <v>-2</v>
      </c>
      <c r="P1188" t="s">
        <v>842</v>
      </c>
      <c r="R1188" s="7">
        <v>11</v>
      </c>
      <c r="S1188" s="7">
        <v>3</v>
      </c>
      <c r="T1188" s="7">
        <v>1</v>
      </c>
      <c r="AB1188" s="7"/>
      <c r="AE1188" s="7"/>
      <c r="AF1188" s="6"/>
      <c r="AG1188" s="6"/>
      <c r="AH1188" s="7"/>
      <c r="AI1188" s="7"/>
      <c r="AJ1188" s="7"/>
      <c r="AK1188" s="7"/>
      <c r="AR1188" s="6">
        <v>29</v>
      </c>
      <c r="AS1188" s="6">
        <v>56</v>
      </c>
      <c r="AT1188" s="7">
        <f>AR1188-AS1188</f>
        <v>-27</v>
      </c>
      <c r="AU1188" s="4" t="s">
        <v>871</v>
      </c>
    </row>
    <row r="1189" spans="2:47" x14ac:dyDescent="0.25">
      <c r="B1189" s="3" t="s">
        <v>265</v>
      </c>
      <c r="C1189" s="52" t="s">
        <v>432</v>
      </c>
      <c r="D1189" s="39">
        <v>41479</v>
      </c>
      <c r="E1189">
        <v>26</v>
      </c>
      <c r="F1189" s="3" t="s">
        <v>830</v>
      </c>
      <c r="G1189" s="2"/>
      <c r="H1189" s="6">
        <v>32</v>
      </c>
      <c r="I1189" s="7">
        <v>0</v>
      </c>
      <c r="J1189" s="6">
        <v>39</v>
      </c>
      <c r="K1189" s="7">
        <v>0</v>
      </c>
      <c r="L1189" s="6">
        <v>11</v>
      </c>
      <c r="M1189" s="7">
        <v>-1</v>
      </c>
      <c r="N1189" s="6">
        <v>-7</v>
      </c>
      <c r="O1189" s="7">
        <v>0</v>
      </c>
      <c r="P1189" s="3" t="s">
        <v>842</v>
      </c>
      <c r="R1189" s="7">
        <v>10</v>
      </c>
      <c r="S1189" s="7">
        <v>3</v>
      </c>
      <c r="T1189" s="7">
        <v>1</v>
      </c>
      <c r="AB1189" s="7"/>
      <c r="AE1189" s="7"/>
      <c r="AF1189" s="6"/>
      <c r="AG1189" s="6"/>
      <c r="AH1189" s="7"/>
      <c r="AI1189" s="7"/>
      <c r="AJ1189" s="7"/>
      <c r="AK1189" s="7"/>
      <c r="AR1189" s="6"/>
      <c r="AS1189" s="6"/>
      <c r="AT1189" s="7"/>
    </row>
    <row r="1190" spans="2:47" x14ac:dyDescent="0.25">
      <c r="B1190" t="s">
        <v>265</v>
      </c>
      <c r="C1190" s="52" t="s">
        <v>579</v>
      </c>
      <c r="D1190" s="39">
        <v>41480</v>
      </c>
      <c r="E1190">
        <v>28</v>
      </c>
      <c r="F1190" t="s">
        <v>821</v>
      </c>
      <c r="G1190" s="2" t="s">
        <v>192</v>
      </c>
      <c r="H1190" s="6">
        <v>33</v>
      </c>
      <c r="I1190" s="7">
        <v>1</v>
      </c>
      <c r="J1190" s="6">
        <v>39</v>
      </c>
      <c r="K1190" s="7">
        <v>1</v>
      </c>
      <c r="L1190" s="6">
        <v>10</v>
      </c>
      <c r="M1190" s="7">
        <v>-1</v>
      </c>
      <c r="N1190" s="6">
        <v>-6</v>
      </c>
      <c r="O1190" s="7">
        <v>0</v>
      </c>
      <c r="P1190" t="s">
        <v>842</v>
      </c>
      <c r="R1190" s="7">
        <v>11</v>
      </c>
      <c r="S1190" s="7">
        <v>2</v>
      </c>
      <c r="T1190" s="7">
        <v>1</v>
      </c>
      <c r="W1190" s="6">
        <v>38</v>
      </c>
      <c r="X1190" s="6">
        <v>54</v>
      </c>
      <c r="Y1190" s="7">
        <f>W1190-X1190</f>
        <v>-16</v>
      </c>
      <c r="Z1190" s="6">
        <v>25</v>
      </c>
      <c r="AA1190" s="6">
        <v>62</v>
      </c>
      <c r="AB1190" s="7">
        <f>Z1190-AA1190</f>
        <v>-37</v>
      </c>
      <c r="AC1190" s="6">
        <v>20</v>
      </c>
      <c r="AD1190" s="6">
        <v>69</v>
      </c>
      <c r="AE1190" s="7">
        <f>AC1190-AD1190</f>
        <v>-49</v>
      </c>
      <c r="AF1190" s="6"/>
      <c r="AG1190" s="6"/>
      <c r="AH1190" s="7"/>
      <c r="AI1190" s="7"/>
      <c r="AJ1190" s="7"/>
      <c r="AK1190" s="7"/>
      <c r="AL1190" s="4" t="s">
        <v>930</v>
      </c>
      <c r="AR1190" s="6">
        <v>29</v>
      </c>
      <c r="AS1190" s="6">
        <v>56</v>
      </c>
      <c r="AT1190" s="7">
        <f>AR1190-AS1190</f>
        <v>-27</v>
      </c>
      <c r="AU1190" s="4" t="s">
        <v>871</v>
      </c>
    </row>
    <row r="1191" spans="2:47" x14ac:dyDescent="0.25">
      <c r="B1191" t="s">
        <v>265</v>
      </c>
      <c r="C1191" s="9" t="s">
        <v>566</v>
      </c>
      <c r="D1191" s="39">
        <v>41480</v>
      </c>
      <c r="E1191">
        <v>31</v>
      </c>
      <c r="F1191" t="s">
        <v>886</v>
      </c>
      <c r="G1191" s="2" t="s">
        <v>96</v>
      </c>
      <c r="H1191" s="6">
        <v>34</v>
      </c>
      <c r="I1191" s="7">
        <v>4</v>
      </c>
      <c r="J1191" s="6">
        <v>37</v>
      </c>
      <c r="K1191" s="7">
        <v>1</v>
      </c>
      <c r="L1191" s="6">
        <v>10</v>
      </c>
      <c r="M1191" s="7">
        <v>0</v>
      </c>
      <c r="N1191" s="6">
        <v>-3</v>
      </c>
      <c r="O1191" s="7">
        <v>3</v>
      </c>
      <c r="P1191" t="s">
        <v>639</v>
      </c>
      <c r="R1191" s="7">
        <v>12</v>
      </c>
      <c r="S1191" s="7">
        <v>4</v>
      </c>
      <c r="T1191" s="7">
        <v>1</v>
      </c>
      <c r="W1191" s="6"/>
      <c r="X1191" s="6"/>
      <c r="Z1191" s="6"/>
      <c r="AA1191" s="6"/>
      <c r="AB1191" s="7"/>
      <c r="AC1191" s="6"/>
      <c r="AD1191" s="6"/>
      <c r="AE1191" s="7"/>
      <c r="AF1191" s="6"/>
      <c r="AG1191" s="6"/>
      <c r="AH1191" s="7"/>
      <c r="AI1191" s="7"/>
      <c r="AJ1191" s="7"/>
      <c r="AK1191" s="7"/>
      <c r="AR1191" s="6"/>
      <c r="AS1191" s="6"/>
      <c r="AT1191" s="7"/>
    </row>
    <row r="1192" spans="2:47" x14ac:dyDescent="0.25">
      <c r="B1192" t="s">
        <v>265</v>
      </c>
      <c r="C1192" s="9" t="s">
        <v>681</v>
      </c>
      <c r="D1192" s="39">
        <v>41481</v>
      </c>
      <c r="E1192">
        <v>29</v>
      </c>
      <c r="F1192" t="s">
        <v>830</v>
      </c>
      <c r="G1192" s="2"/>
      <c r="H1192" s="6">
        <v>34</v>
      </c>
      <c r="I1192" s="7">
        <v>2</v>
      </c>
      <c r="J1192" s="6">
        <v>39</v>
      </c>
      <c r="K1192" s="7">
        <v>0</v>
      </c>
      <c r="L1192" s="6">
        <v>11</v>
      </c>
      <c r="M1192" s="7">
        <v>0</v>
      </c>
      <c r="N1192" s="6">
        <v>-5</v>
      </c>
      <c r="O1192" s="7">
        <v>2</v>
      </c>
      <c r="P1192" s="3" t="s">
        <v>842</v>
      </c>
      <c r="R1192" s="7">
        <v>8</v>
      </c>
      <c r="S1192" s="7">
        <v>3</v>
      </c>
      <c r="T1192" s="7">
        <v>1</v>
      </c>
      <c r="Z1192" s="6"/>
      <c r="AA1192" s="6"/>
      <c r="AB1192" s="7"/>
      <c r="AC1192" s="6"/>
      <c r="AD1192" s="6"/>
      <c r="AE1192" s="7"/>
      <c r="AF1192" s="6"/>
      <c r="AG1192" s="6"/>
      <c r="AH1192" s="7"/>
      <c r="AI1192" s="7"/>
      <c r="AJ1192" s="7"/>
      <c r="AK1192" s="7"/>
      <c r="AR1192" s="6"/>
      <c r="AS1192" s="6"/>
      <c r="AT1192" s="7"/>
    </row>
    <row r="1193" spans="2:47" x14ac:dyDescent="0.25">
      <c r="B1193" t="s">
        <v>265</v>
      </c>
      <c r="C1193" s="9" t="s">
        <v>660</v>
      </c>
      <c r="D1193" s="39">
        <v>41483</v>
      </c>
      <c r="F1193" t="s">
        <v>821</v>
      </c>
      <c r="G1193" s="2" t="s">
        <v>196</v>
      </c>
      <c r="H1193" s="6">
        <v>33</v>
      </c>
      <c r="I1193" s="7">
        <v>0</v>
      </c>
      <c r="J1193" s="6">
        <v>40</v>
      </c>
      <c r="K1193" s="7">
        <v>1</v>
      </c>
      <c r="L1193" s="6">
        <v>10</v>
      </c>
      <c r="M1193" s="7">
        <v>0</v>
      </c>
      <c r="N1193" s="6">
        <v>-7</v>
      </c>
      <c r="O1193" s="7">
        <v>-1</v>
      </c>
      <c r="P1193" s="3" t="s">
        <v>842</v>
      </c>
      <c r="R1193" s="7">
        <v>12</v>
      </c>
      <c r="S1193" s="7">
        <v>2</v>
      </c>
      <c r="T1193" s="7">
        <v>0</v>
      </c>
      <c r="Z1193" s="6"/>
      <c r="AA1193" s="6"/>
      <c r="AB1193" s="7"/>
      <c r="AC1193" s="6"/>
      <c r="AD1193" s="6"/>
      <c r="AE1193" s="7"/>
      <c r="AF1193" s="6"/>
      <c r="AG1193" s="6"/>
      <c r="AH1193" s="7"/>
      <c r="AI1193" s="7"/>
      <c r="AJ1193" s="7"/>
      <c r="AK1193" s="7"/>
      <c r="AR1193" s="6">
        <v>28</v>
      </c>
      <c r="AS1193" s="6">
        <v>57</v>
      </c>
      <c r="AT1193" s="7">
        <f>AR1193-AS1193</f>
        <v>-29</v>
      </c>
      <c r="AU1193" s="4" t="s">
        <v>871</v>
      </c>
    </row>
    <row r="1194" spans="2:47" x14ac:dyDescent="0.25">
      <c r="B1194" t="s">
        <v>265</v>
      </c>
      <c r="C1194" s="9" t="s">
        <v>603</v>
      </c>
      <c r="D1194" s="39">
        <v>41484</v>
      </c>
      <c r="F1194" t="s">
        <v>821</v>
      </c>
      <c r="G1194" s="2" t="s">
        <v>196</v>
      </c>
      <c r="H1194" s="6">
        <v>34</v>
      </c>
      <c r="I1194" s="7">
        <v>1</v>
      </c>
      <c r="J1194" s="6">
        <v>40</v>
      </c>
      <c r="K1194" s="7">
        <v>0</v>
      </c>
      <c r="L1194" s="6">
        <v>11</v>
      </c>
      <c r="M1194" s="7">
        <v>1</v>
      </c>
      <c r="N1194" s="6">
        <v>-6</v>
      </c>
      <c r="O1194" s="7">
        <v>1</v>
      </c>
      <c r="P1194" s="3" t="s">
        <v>842</v>
      </c>
      <c r="R1194" s="7">
        <v>10</v>
      </c>
      <c r="S1194" s="7">
        <v>2</v>
      </c>
      <c r="T1194" s="7">
        <v>1</v>
      </c>
      <c r="Z1194" s="6"/>
      <c r="AA1194" s="6"/>
      <c r="AB1194" s="7"/>
      <c r="AC1194" s="6"/>
      <c r="AD1194" s="6"/>
      <c r="AE1194" s="7"/>
      <c r="AF1194" s="6"/>
      <c r="AG1194" s="6"/>
      <c r="AH1194" s="7"/>
      <c r="AI1194" s="7"/>
      <c r="AJ1194" s="7"/>
      <c r="AK1194" s="7"/>
      <c r="AR1194" s="6">
        <v>29</v>
      </c>
      <c r="AS1194" s="6">
        <v>57</v>
      </c>
      <c r="AT1194" s="7">
        <f>AR1194-AS1194</f>
        <v>-28</v>
      </c>
      <c r="AU1194" s="4" t="s">
        <v>871</v>
      </c>
    </row>
    <row r="1195" spans="2:47" x14ac:dyDescent="0.25">
      <c r="B1195" t="s">
        <v>265</v>
      </c>
      <c r="C1195" s="9" t="s">
        <v>587</v>
      </c>
      <c r="D1195" s="39">
        <v>41485</v>
      </c>
      <c r="F1195" t="s">
        <v>821</v>
      </c>
      <c r="G1195" s="2" t="s">
        <v>196</v>
      </c>
      <c r="H1195" s="6">
        <v>33</v>
      </c>
      <c r="I1195" s="7">
        <v>-1</v>
      </c>
      <c r="J1195" s="6">
        <v>38</v>
      </c>
      <c r="K1195" s="7">
        <v>-2</v>
      </c>
      <c r="L1195" s="6">
        <v>10</v>
      </c>
      <c r="M1195" s="7">
        <v>-1</v>
      </c>
      <c r="N1195" s="6">
        <v>-5</v>
      </c>
      <c r="O1195" s="7">
        <v>1</v>
      </c>
      <c r="P1195" s="3" t="s">
        <v>842</v>
      </c>
      <c r="R1195" s="7">
        <v>14</v>
      </c>
      <c r="S1195" s="7">
        <v>2</v>
      </c>
      <c r="T1195" s="7">
        <v>0</v>
      </c>
      <c r="Z1195" s="6"/>
      <c r="AA1195" s="6"/>
      <c r="AB1195" s="7"/>
      <c r="AC1195" s="6"/>
      <c r="AD1195" s="6"/>
      <c r="AE1195" s="7"/>
      <c r="AF1195" s="6"/>
      <c r="AG1195" s="6"/>
      <c r="AH1195" s="7"/>
      <c r="AI1195" s="7"/>
      <c r="AJ1195" s="7"/>
      <c r="AK1195" s="7"/>
      <c r="AM1195" s="9" t="s">
        <v>970</v>
      </c>
      <c r="AN1195" s="9" t="s">
        <v>320</v>
      </c>
      <c r="AO1195" s="9" t="s">
        <v>636</v>
      </c>
      <c r="AR1195" s="6">
        <v>29</v>
      </c>
      <c r="AS1195" s="6">
        <v>55</v>
      </c>
      <c r="AT1195" s="7">
        <f>AR1195-AS1195</f>
        <v>-26</v>
      </c>
      <c r="AU1195" s="4" t="s">
        <v>871</v>
      </c>
    </row>
    <row r="1196" spans="2:47" x14ac:dyDescent="0.25">
      <c r="B1196" t="s">
        <v>265</v>
      </c>
      <c r="C1196" s="9" t="s">
        <v>643</v>
      </c>
      <c r="D1196" s="39">
        <v>41486</v>
      </c>
      <c r="E1196">
        <v>2</v>
      </c>
      <c r="F1196" t="s">
        <v>830</v>
      </c>
      <c r="G1196" s="2"/>
      <c r="H1196" s="6">
        <v>29</v>
      </c>
      <c r="I1196" s="7">
        <v>-5</v>
      </c>
      <c r="J1196" s="6">
        <v>40</v>
      </c>
      <c r="K1196" s="7">
        <v>1</v>
      </c>
      <c r="L1196" s="6">
        <v>11</v>
      </c>
      <c r="M1196" s="7">
        <v>0</v>
      </c>
      <c r="N1196" s="6">
        <v>-11</v>
      </c>
      <c r="O1196" s="7">
        <v>-6</v>
      </c>
      <c r="P1196" s="3" t="s">
        <v>842</v>
      </c>
      <c r="R1196" s="7">
        <v>12</v>
      </c>
      <c r="S1196" s="7">
        <v>3</v>
      </c>
      <c r="T1196" s="7">
        <v>2</v>
      </c>
      <c r="W1196" s="6"/>
      <c r="X1196" s="6"/>
      <c r="Z1196" s="6"/>
      <c r="AA1196" s="6"/>
      <c r="AB1196" s="7"/>
      <c r="AC1196" s="6"/>
      <c r="AD1196" s="6"/>
      <c r="AE1196" s="7"/>
      <c r="AF1196" s="6"/>
      <c r="AG1196" s="6"/>
      <c r="AH1196" s="7"/>
      <c r="AI1196" s="7"/>
      <c r="AJ1196" s="7"/>
      <c r="AK1196" s="7"/>
      <c r="AR1196" s="6"/>
      <c r="AS1196" s="6"/>
      <c r="AT1196" s="7"/>
    </row>
    <row r="1197" spans="2:47" x14ac:dyDescent="0.25">
      <c r="B1197" t="s">
        <v>265</v>
      </c>
      <c r="C1197" s="9" t="s">
        <v>643</v>
      </c>
      <c r="D1197" s="39">
        <v>41486</v>
      </c>
      <c r="F1197" t="s">
        <v>821</v>
      </c>
      <c r="G1197" s="2" t="s">
        <v>196</v>
      </c>
      <c r="H1197" s="6">
        <v>34</v>
      </c>
      <c r="I1197" s="7">
        <v>1</v>
      </c>
      <c r="J1197" s="6">
        <v>40</v>
      </c>
      <c r="K1197" s="7">
        <v>2</v>
      </c>
      <c r="L1197" s="6">
        <v>10</v>
      </c>
      <c r="M1197" s="7">
        <v>0</v>
      </c>
      <c r="N1197" s="6">
        <v>-6</v>
      </c>
      <c r="O1197" s="7">
        <v>-1</v>
      </c>
      <c r="P1197" s="3" t="s">
        <v>842</v>
      </c>
      <c r="R1197" s="7">
        <v>11</v>
      </c>
      <c r="S1197" s="7">
        <v>2</v>
      </c>
      <c r="T1197" s="7">
        <v>0</v>
      </c>
      <c r="W1197" s="6"/>
      <c r="X1197" s="6"/>
      <c r="Z1197" s="6"/>
      <c r="AA1197" s="6"/>
      <c r="AB1197" s="7"/>
      <c r="AC1197" s="6"/>
      <c r="AD1197" s="6"/>
      <c r="AE1197" s="7"/>
      <c r="AF1197" s="6"/>
      <c r="AG1197" s="6"/>
      <c r="AH1197" s="7"/>
      <c r="AI1197" s="7"/>
      <c r="AJ1197" s="7"/>
      <c r="AK1197" s="7"/>
      <c r="AR1197" s="6">
        <v>28</v>
      </c>
      <c r="AS1197" s="6">
        <v>55</v>
      </c>
      <c r="AT1197" s="7">
        <f>AR1197-AS1197</f>
        <v>-27</v>
      </c>
      <c r="AU1197" s="4" t="s">
        <v>871</v>
      </c>
    </row>
    <row r="1198" spans="2:47" x14ac:dyDescent="0.25">
      <c r="B1198" t="s">
        <v>293</v>
      </c>
      <c r="C1198" s="9" t="s">
        <v>339</v>
      </c>
      <c r="D1198" s="39">
        <v>41487</v>
      </c>
      <c r="E1198">
        <v>4</v>
      </c>
      <c r="F1198" t="s">
        <v>821</v>
      </c>
      <c r="G1198" s="2" t="s">
        <v>192</v>
      </c>
      <c r="H1198" s="6">
        <v>32</v>
      </c>
      <c r="I1198" s="7">
        <v>-2</v>
      </c>
      <c r="J1198" s="6">
        <v>38</v>
      </c>
      <c r="K1198" s="7">
        <v>-2</v>
      </c>
      <c r="L1198" s="6">
        <v>10</v>
      </c>
      <c r="M1198" s="7">
        <v>0</v>
      </c>
      <c r="N1198" s="6">
        <v>-6</v>
      </c>
      <c r="O1198" s="7">
        <v>0</v>
      </c>
      <c r="P1198" s="3" t="s">
        <v>842</v>
      </c>
      <c r="R1198" s="7">
        <v>13</v>
      </c>
      <c r="S1198" s="7">
        <v>2</v>
      </c>
      <c r="T1198" s="7">
        <v>1</v>
      </c>
      <c r="W1198" s="6">
        <v>39</v>
      </c>
      <c r="X1198" s="6">
        <v>56</v>
      </c>
      <c r="Y1198" s="7">
        <f>W1198-X1198</f>
        <v>-17</v>
      </c>
      <c r="Z1198" s="6">
        <v>23</v>
      </c>
      <c r="AA1198" s="6">
        <v>64</v>
      </c>
      <c r="AB1198" s="7">
        <f>Z1198-AA1198</f>
        <v>-41</v>
      </c>
      <c r="AC1198" s="6">
        <v>19</v>
      </c>
      <c r="AD1198" s="6">
        <v>72</v>
      </c>
      <c r="AE1198" s="7">
        <f>AC1198-AD1198</f>
        <v>-53</v>
      </c>
      <c r="AF1198" s="6"/>
      <c r="AG1198" s="6"/>
      <c r="AH1198" s="7"/>
      <c r="AI1198" s="7"/>
      <c r="AJ1198" s="7"/>
      <c r="AK1198" s="7"/>
      <c r="AL1198" s="4" t="s">
        <v>930</v>
      </c>
      <c r="AR1198" s="6">
        <v>28</v>
      </c>
      <c r="AS1198" s="6">
        <v>57</v>
      </c>
      <c r="AT1198" s="7">
        <f>AR1198-AS1198</f>
        <v>-29</v>
      </c>
      <c r="AU1198" s="4" t="s">
        <v>871</v>
      </c>
    </row>
    <row r="1199" spans="2:47" x14ac:dyDescent="0.25">
      <c r="B1199" t="s">
        <v>293</v>
      </c>
      <c r="C1199" s="9" t="s">
        <v>1003</v>
      </c>
      <c r="D1199" s="39">
        <v>41487</v>
      </c>
      <c r="F1199" s="3" t="s">
        <v>976</v>
      </c>
      <c r="G1199" s="2"/>
      <c r="H1199" s="6">
        <v>30</v>
      </c>
      <c r="J1199" s="6">
        <v>35</v>
      </c>
      <c r="L1199" s="6">
        <v>12</v>
      </c>
      <c r="N1199" s="6">
        <v>-5</v>
      </c>
      <c r="P1199" s="3" t="s">
        <v>639</v>
      </c>
      <c r="W1199" s="6"/>
      <c r="X1199" s="6"/>
      <c r="Y1199" s="7"/>
      <c r="Z1199" s="6"/>
      <c r="AA1199" s="6"/>
      <c r="AB1199" s="7"/>
      <c r="AC1199" s="6"/>
      <c r="AD1199" s="6"/>
      <c r="AE1199" s="7"/>
      <c r="AF1199" s="6"/>
      <c r="AG1199" s="6"/>
      <c r="AH1199" s="7"/>
      <c r="AI1199" s="7"/>
      <c r="AJ1199" s="7"/>
      <c r="AK1199" s="7"/>
      <c r="AR1199" s="6"/>
      <c r="AS1199" s="6"/>
      <c r="AT1199" s="7"/>
    </row>
    <row r="1200" spans="2:47" x14ac:dyDescent="0.25">
      <c r="B1200" t="s">
        <v>293</v>
      </c>
      <c r="C1200" s="9" t="s">
        <v>570</v>
      </c>
      <c r="D1200" s="39">
        <v>41488</v>
      </c>
      <c r="E1200">
        <v>4</v>
      </c>
      <c r="F1200" t="s">
        <v>982</v>
      </c>
      <c r="G1200" s="2" t="s">
        <v>124</v>
      </c>
      <c r="H1200" s="6">
        <v>28</v>
      </c>
      <c r="I1200" s="7">
        <v>0</v>
      </c>
      <c r="J1200" s="6">
        <v>36</v>
      </c>
      <c r="K1200" s="7">
        <v>0</v>
      </c>
      <c r="L1200" s="6">
        <v>11</v>
      </c>
      <c r="M1200" s="7">
        <v>2</v>
      </c>
      <c r="N1200" s="6">
        <v>-8</v>
      </c>
      <c r="O1200" s="7">
        <v>0</v>
      </c>
      <c r="P1200" s="3" t="s">
        <v>842</v>
      </c>
      <c r="Q1200" t="s">
        <v>983</v>
      </c>
      <c r="R1200" s="7">
        <v>18</v>
      </c>
      <c r="S1200" s="7">
        <v>1</v>
      </c>
      <c r="T1200" s="7">
        <v>1</v>
      </c>
      <c r="W1200" s="6">
        <v>35</v>
      </c>
      <c r="X1200" s="6">
        <v>50</v>
      </c>
      <c r="Y1200" s="7">
        <f>W1200-X1200</f>
        <v>-15</v>
      </c>
      <c r="Z1200" s="6">
        <v>27</v>
      </c>
      <c r="AA1200" s="6">
        <v>49</v>
      </c>
      <c r="AB1200" s="7">
        <f>Z1200-AA1200</f>
        <v>-22</v>
      </c>
      <c r="AC1200" s="6">
        <v>24</v>
      </c>
      <c r="AD1200" s="6">
        <v>59</v>
      </c>
      <c r="AE1200" s="7">
        <f>AC1200-AD1200</f>
        <v>-35</v>
      </c>
      <c r="AF1200" s="6">
        <v>29</v>
      </c>
      <c r="AG1200" s="6">
        <v>40</v>
      </c>
      <c r="AH1200" s="7">
        <f>AF1200-AG1200</f>
        <v>-11</v>
      </c>
      <c r="AI1200" s="7"/>
      <c r="AJ1200" s="7"/>
      <c r="AK1200" s="7"/>
      <c r="AL1200" s="4" t="s">
        <v>1004</v>
      </c>
      <c r="AR1200" s="6"/>
      <c r="AS1200" s="6"/>
      <c r="AT1200" s="7"/>
    </row>
    <row r="1201" spans="2:53" x14ac:dyDescent="0.25">
      <c r="B1201" t="s">
        <v>293</v>
      </c>
      <c r="C1201" s="9" t="s">
        <v>697</v>
      </c>
      <c r="D1201" s="39">
        <v>41488</v>
      </c>
      <c r="E1201">
        <v>5</v>
      </c>
      <c r="F1201" t="s">
        <v>830</v>
      </c>
      <c r="G1201" s="2"/>
      <c r="H1201" s="6">
        <v>33</v>
      </c>
      <c r="I1201" s="7">
        <v>4</v>
      </c>
      <c r="J1201" s="6">
        <v>38</v>
      </c>
      <c r="K1201" s="7">
        <v>-2</v>
      </c>
      <c r="L1201" s="6">
        <v>12</v>
      </c>
      <c r="M1201" s="7">
        <v>1</v>
      </c>
      <c r="N1201" s="6">
        <v>-5</v>
      </c>
      <c r="O1201" s="7">
        <v>6</v>
      </c>
      <c r="P1201" s="3" t="s">
        <v>842</v>
      </c>
      <c r="R1201" s="7">
        <v>9</v>
      </c>
      <c r="S1201" s="7">
        <v>3</v>
      </c>
      <c r="T1201" s="7">
        <v>2</v>
      </c>
      <c r="W1201" s="6"/>
      <c r="X1201" s="6"/>
      <c r="Z1201" s="6"/>
      <c r="AA1201" s="6"/>
      <c r="AB1201" s="7"/>
      <c r="AC1201" s="6"/>
      <c r="AD1201" s="6"/>
      <c r="AE1201" s="7"/>
      <c r="AF1201" s="6"/>
      <c r="AG1201" s="6"/>
      <c r="AH1201" s="7"/>
      <c r="AI1201" s="7"/>
      <c r="AJ1201" s="7"/>
      <c r="AK1201" s="7"/>
      <c r="AR1201" s="6"/>
      <c r="AS1201" s="6"/>
      <c r="AT1201" s="7"/>
    </row>
    <row r="1202" spans="2:53" x14ac:dyDescent="0.25">
      <c r="B1202" t="s">
        <v>293</v>
      </c>
      <c r="C1202" s="9" t="s">
        <v>694</v>
      </c>
      <c r="D1202" s="39">
        <v>41490</v>
      </c>
      <c r="F1202" t="s">
        <v>821</v>
      </c>
      <c r="G1202" s="2" t="s">
        <v>196</v>
      </c>
      <c r="H1202" s="6">
        <v>34</v>
      </c>
      <c r="I1202" s="7">
        <v>2</v>
      </c>
      <c r="J1202" s="6">
        <v>38</v>
      </c>
      <c r="K1202" s="7">
        <v>0</v>
      </c>
      <c r="L1202" s="6">
        <v>11</v>
      </c>
      <c r="M1202" s="7">
        <v>1</v>
      </c>
      <c r="N1202" s="6">
        <v>-4</v>
      </c>
      <c r="O1202" s="7">
        <v>2</v>
      </c>
      <c r="P1202" s="3" t="s">
        <v>842</v>
      </c>
      <c r="R1202" s="7">
        <v>12</v>
      </c>
      <c r="S1202" s="7">
        <v>2</v>
      </c>
      <c r="T1202" s="7">
        <v>1</v>
      </c>
      <c r="Z1202" s="6"/>
      <c r="AA1202" s="6"/>
      <c r="AB1202" s="7"/>
      <c r="AC1202" s="6"/>
      <c r="AD1202" s="6"/>
      <c r="AE1202" s="7"/>
      <c r="AF1202" s="6"/>
      <c r="AG1202" s="6"/>
      <c r="AH1202" s="7"/>
      <c r="AI1202" s="7"/>
      <c r="AJ1202" s="7"/>
      <c r="AK1202" s="7"/>
      <c r="AR1202" s="6">
        <v>31</v>
      </c>
      <c r="AS1202" s="6">
        <v>53</v>
      </c>
      <c r="AT1202" s="7">
        <f>AR1202-AS1202</f>
        <v>-22</v>
      </c>
      <c r="AU1202" s="4" t="s">
        <v>871</v>
      </c>
    </row>
    <row r="1203" spans="2:53" x14ac:dyDescent="0.25">
      <c r="B1203" t="s">
        <v>293</v>
      </c>
      <c r="C1203" s="9" t="s">
        <v>572</v>
      </c>
      <c r="D1203" s="39">
        <v>41491</v>
      </c>
      <c r="F1203" t="s">
        <v>821</v>
      </c>
      <c r="G1203" s="2" t="s">
        <v>196</v>
      </c>
      <c r="H1203" s="6">
        <v>32</v>
      </c>
      <c r="I1203" s="7">
        <v>-2</v>
      </c>
      <c r="J1203" s="6">
        <v>39</v>
      </c>
      <c r="K1203" s="7">
        <v>1</v>
      </c>
      <c r="L1203" s="6">
        <v>10</v>
      </c>
      <c r="M1203" s="7">
        <v>-1</v>
      </c>
      <c r="N1203" s="6">
        <v>-7</v>
      </c>
      <c r="O1203" s="7">
        <v>-3</v>
      </c>
      <c r="P1203" s="3" t="s">
        <v>842</v>
      </c>
      <c r="R1203" s="7">
        <v>11</v>
      </c>
      <c r="S1203" s="7">
        <v>2</v>
      </c>
      <c r="T1203" s="7">
        <v>1</v>
      </c>
      <c r="Z1203" s="6"/>
      <c r="AA1203" s="6"/>
      <c r="AB1203" s="7"/>
      <c r="AC1203" s="6"/>
      <c r="AD1203" s="6"/>
      <c r="AE1203" s="7"/>
      <c r="AF1203" s="6"/>
      <c r="AG1203" s="6"/>
      <c r="AH1203" s="7"/>
      <c r="AI1203" s="7"/>
      <c r="AJ1203" s="7"/>
      <c r="AK1203" s="7"/>
      <c r="AR1203" s="6">
        <v>28</v>
      </c>
      <c r="AS1203" s="6">
        <v>57</v>
      </c>
      <c r="AT1203" s="7">
        <f>AR1203-AS1203</f>
        <v>-29</v>
      </c>
      <c r="AU1203" s="4" t="s">
        <v>871</v>
      </c>
    </row>
    <row r="1204" spans="2:53" x14ac:dyDescent="0.25">
      <c r="B1204" t="s">
        <v>293</v>
      </c>
      <c r="C1204" s="9" t="s">
        <v>593</v>
      </c>
      <c r="D1204" s="39">
        <v>41492</v>
      </c>
      <c r="F1204" t="s">
        <v>821</v>
      </c>
      <c r="G1204" s="2" t="s">
        <v>196</v>
      </c>
      <c r="H1204" s="6">
        <v>31</v>
      </c>
      <c r="I1204" s="7">
        <v>-1</v>
      </c>
      <c r="J1204" s="6">
        <v>39</v>
      </c>
      <c r="K1204" s="7">
        <v>0</v>
      </c>
      <c r="L1204" s="6">
        <v>11</v>
      </c>
      <c r="M1204" s="7">
        <v>1</v>
      </c>
      <c r="N1204" s="6">
        <v>-8</v>
      </c>
      <c r="O1204" s="7">
        <v>-1</v>
      </c>
      <c r="P1204" s="3" t="s">
        <v>842</v>
      </c>
      <c r="R1204" s="7">
        <v>11</v>
      </c>
      <c r="S1204" s="7">
        <v>4</v>
      </c>
      <c r="T1204" s="7">
        <v>0</v>
      </c>
      <c r="Z1204" s="6"/>
      <c r="AA1204" s="6"/>
      <c r="AB1204" s="7"/>
      <c r="AC1204" s="6"/>
      <c r="AD1204" s="6"/>
      <c r="AE1204" s="7"/>
      <c r="AF1204" s="6"/>
      <c r="AG1204" s="6"/>
      <c r="AH1204" s="7"/>
      <c r="AI1204" s="7"/>
      <c r="AJ1204" s="7"/>
      <c r="AK1204" s="7"/>
      <c r="AR1204" s="6">
        <v>27</v>
      </c>
      <c r="AS1204" s="6">
        <v>57</v>
      </c>
      <c r="AT1204" s="7">
        <f>AR1204-AS1204</f>
        <v>-30</v>
      </c>
      <c r="AU1204" s="4" t="s">
        <v>871</v>
      </c>
    </row>
    <row r="1205" spans="2:53" x14ac:dyDescent="0.25">
      <c r="B1205" t="s">
        <v>293</v>
      </c>
      <c r="C1205" s="9" t="s">
        <v>645</v>
      </c>
      <c r="D1205" s="39">
        <v>41492</v>
      </c>
      <c r="E1205">
        <v>11</v>
      </c>
      <c r="F1205" t="s">
        <v>903</v>
      </c>
      <c r="G1205" s="2" t="s">
        <v>138</v>
      </c>
      <c r="H1205" s="6">
        <v>29</v>
      </c>
      <c r="I1205" s="7">
        <v>1</v>
      </c>
      <c r="J1205" s="6">
        <v>36</v>
      </c>
      <c r="K1205" s="7">
        <v>-3</v>
      </c>
      <c r="L1205" s="6">
        <v>9</v>
      </c>
      <c r="M1205" s="7">
        <v>1</v>
      </c>
      <c r="N1205" s="6">
        <v>-7</v>
      </c>
      <c r="O1205" s="7">
        <v>4</v>
      </c>
      <c r="P1205" s="3" t="s">
        <v>842</v>
      </c>
      <c r="R1205" s="7">
        <v>17</v>
      </c>
      <c r="S1205" s="7">
        <v>3</v>
      </c>
      <c r="T1205" s="7">
        <v>1</v>
      </c>
      <c r="W1205" s="6">
        <v>34</v>
      </c>
      <c r="X1205" s="6">
        <v>49</v>
      </c>
      <c r="Y1205" s="7">
        <f>W1205-X1205</f>
        <v>-15</v>
      </c>
      <c r="Z1205" s="6">
        <v>21</v>
      </c>
      <c r="AA1205" s="6">
        <v>47</v>
      </c>
      <c r="AB1205" s="7">
        <f>Z1205-AA1205</f>
        <v>-26</v>
      </c>
      <c r="AC1205" s="6">
        <v>13</v>
      </c>
      <c r="AD1205" s="6">
        <v>58</v>
      </c>
      <c r="AE1205" s="7">
        <f>AC1205-AD1205</f>
        <v>-45</v>
      </c>
      <c r="AF1205" s="6"/>
      <c r="AG1205" s="6"/>
      <c r="AH1205" s="7"/>
      <c r="AI1205" s="7"/>
      <c r="AJ1205" s="7"/>
      <c r="AK1205" s="7"/>
      <c r="AL1205" s="4" t="s">
        <v>978</v>
      </c>
      <c r="AR1205" s="6"/>
      <c r="AS1205" s="6"/>
      <c r="AT1205" s="7"/>
    </row>
    <row r="1206" spans="2:53" x14ac:dyDescent="0.25">
      <c r="B1206" t="s">
        <v>293</v>
      </c>
      <c r="C1206" s="9" t="s">
        <v>647</v>
      </c>
      <c r="D1206" s="39">
        <v>41493</v>
      </c>
      <c r="E1206">
        <v>9</v>
      </c>
      <c r="F1206" t="s">
        <v>830</v>
      </c>
      <c r="G1206" s="2"/>
      <c r="H1206" s="6">
        <v>32</v>
      </c>
      <c r="I1206" s="7">
        <v>-1</v>
      </c>
      <c r="J1206" s="6">
        <v>38</v>
      </c>
      <c r="K1206" s="7">
        <v>0</v>
      </c>
      <c r="L1206" s="6">
        <v>12</v>
      </c>
      <c r="M1206" s="7">
        <v>0</v>
      </c>
      <c r="N1206" s="6">
        <v>-6</v>
      </c>
      <c r="O1206" s="7">
        <v>-1</v>
      </c>
      <c r="P1206" s="3" t="s">
        <v>842</v>
      </c>
      <c r="R1206" s="7">
        <v>9</v>
      </c>
      <c r="S1206" s="7">
        <v>3</v>
      </c>
      <c r="T1206" s="7">
        <v>1</v>
      </c>
      <c r="Z1206" s="6"/>
      <c r="AA1206" s="6"/>
      <c r="AB1206" s="7"/>
      <c r="AC1206" s="6"/>
      <c r="AD1206" s="6"/>
      <c r="AE1206" s="7"/>
      <c r="AF1206" s="6"/>
      <c r="AG1206" s="6"/>
      <c r="AH1206" s="7"/>
      <c r="AI1206" s="7"/>
      <c r="AJ1206" s="7"/>
      <c r="AK1206" s="7"/>
      <c r="AR1206" s="6"/>
      <c r="AS1206" s="6"/>
      <c r="AT1206" s="7"/>
    </row>
    <row r="1207" spans="2:53" x14ac:dyDescent="0.25">
      <c r="B1207" t="s">
        <v>293</v>
      </c>
      <c r="C1207" s="9" t="s">
        <v>647</v>
      </c>
      <c r="D1207" s="39">
        <v>41493</v>
      </c>
      <c r="F1207" t="s">
        <v>821</v>
      </c>
      <c r="G1207" s="2" t="s">
        <v>196</v>
      </c>
      <c r="H1207" s="6">
        <v>34</v>
      </c>
      <c r="I1207" s="7">
        <v>3</v>
      </c>
      <c r="J1207" s="6">
        <v>38</v>
      </c>
      <c r="K1207" s="7">
        <v>-1</v>
      </c>
      <c r="L1207" s="6">
        <v>9</v>
      </c>
      <c r="M1207" s="7">
        <v>-2</v>
      </c>
      <c r="N1207" s="6">
        <v>-4</v>
      </c>
      <c r="O1207" s="7">
        <v>4</v>
      </c>
      <c r="P1207" s="3" t="s">
        <v>842</v>
      </c>
      <c r="R1207" s="7">
        <v>12</v>
      </c>
      <c r="S1207" s="7">
        <v>2</v>
      </c>
      <c r="T1207" s="7">
        <v>0</v>
      </c>
      <c r="Z1207" s="6"/>
      <c r="AA1207" s="6"/>
      <c r="AB1207" s="7"/>
      <c r="AC1207" s="6"/>
      <c r="AD1207" s="6"/>
      <c r="AE1207" s="7"/>
      <c r="AF1207" s="6"/>
      <c r="AG1207" s="6"/>
      <c r="AH1207" s="7"/>
      <c r="AI1207" s="7"/>
      <c r="AJ1207" s="7"/>
      <c r="AK1207" s="7"/>
      <c r="AR1207" s="6">
        <v>30</v>
      </c>
      <c r="AS1207" s="6">
        <v>55</v>
      </c>
      <c r="AT1207" s="7">
        <f>AR1207-AS1207</f>
        <v>-25</v>
      </c>
      <c r="AU1207" s="4" t="s">
        <v>871</v>
      </c>
    </row>
    <row r="1208" spans="2:53" x14ac:dyDescent="0.25">
      <c r="B1208" t="s">
        <v>293</v>
      </c>
      <c r="C1208" s="9" t="s">
        <v>419</v>
      </c>
      <c r="D1208" s="39">
        <v>41494</v>
      </c>
      <c r="E1208">
        <v>11</v>
      </c>
      <c r="F1208" t="s">
        <v>821</v>
      </c>
      <c r="G1208" s="2" t="s">
        <v>192</v>
      </c>
      <c r="H1208" s="6">
        <v>33</v>
      </c>
      <c r="I1208" s="7">
        <v>-1</v>
      </c>
      <c r="J1208" s="6">
        <v>41</v>
      </c>
      <c r="K1208" s="7">
        <v>3</v>
      </c>
      <c r="L1208" s="6">
        <v>9</v>
      </c>
      <c r="M1208" s="7">
        <v>0</v>
      </c>
      <c r="N1208" s="6">
        <v>-8</v>
      </c>
      <c r="O1208" s="7">
        <v>-4</v>
      </c>
      <c r="P1208" s="3" t="s">
        <v>842</v>
      </c>
      <c r="R1208" s="7">
        <v>10</v>
      </c>
      <c r="S1208" s="7">
        <v>3</v>
      </c>
      <c r="T1208" s="7">
        <v>0</v>
      </c>
      <c r="W1208" s="6">
        <v>39</v>
      </c>
      <c r="X1208" s="6">
        <v>54</v>
      </c>
      <c r="Y1208" s="7">
        <f>W1208-X1208</f>
        <v>-15</v>
      </c>
      <c r="Z1208" s="6">
        <v>25</v>
      </c>
      <c r="AA1208" s="6">
        <v>61</v>
      </c>
      <c r="AB1208" s="7">
        <f>Z1208-AA1208</f>
        <v>-36</v>
      </c>
      <c r="AC1208" s="6">
        <v>18</v>
      </c>
      <c r="AD1208" s="6">
        <v>71</v>
      </c>
      <c r="AE1208" s="7">
        <f>AC1208-AD1208</f>
        <v>-53</v>
      </c>
      <c r="AF1208" s="6"/>
      <c r="AG1208" s="6"/>
      <c r="AH1208" s="7"/>
      <c r="AI1208" s="7"/>
      <c r="AJ1208" s="7"/>
      <c r="AK1208" s="7"/>
      <c r="AL1208" s="4" t="s">
        <v>930</v>
      </c>
      <c r="AR1208" s="6">
        <v>29</v>
      </c>
      <c r="AS1208" s="6">
        <v>57</v>
      </c>
      <c r="AT1208" s="7">
        <f>AR1208-AS1208</f>
        <v>-28</v>
      </c>
      <c r="AU1208" s="4" t="s">
        <v>871</v>
      </c>
    </row>
    <row r="1209" spans="2:53" x14ac:dyDescent="0.25">
      <c r="B1209" t="s">
        <v>293</v>
      </c>
      <c r="C1209" s="9" t="s">
        <v>623</v>
      </c>
      <c r="D1209" s="39">
        <v>41495</v>
      </c>
      <c r="E1209">
        <v>12</v>
      </c>
      <c r="F1209" t="s">
        <v>830</v>
      </c>
      <c r="G1209" s="2"/>
      <c r="H1209" s="6">
        <v>33</v>
      </c>
      <c r="I1209" s="7">
        <v>1</v>
      </c>
      <c r="J1209" s="6">
        <v>39</v>
      </c>
      <c r="K1209" s="7">
        <v>1</v>
      </c>
      <c r="L1209" s="6">
        <v>12</v>
      </c>
      <c r="M1209" s="7">
        <v>0</v>
      </c>
      <c r="N1209" s="6">
        <v>-6</v>
      </c>
      <c r="O1209" s="7">
        <v>0</v>
      </c>
      <c r="P1209" s="3" t="s">
        <v>842</v>
      </c>
      <c r="R1209" s="7">
        <v>10</v>
      </c>
      <c r="S1209" s="7">
        <v>2</v>
      </c>
      <c r="T1209" s="7">
        <v>1</v>
      </c>
      <c r="Z1209" s="6"/>
      <c r="AA1209" s="6"/>
      <c r="AB1209" s="7"/>
      <c r="AC1209" s="6"/>
      <c r="AD1209" s="6"/>
      <c r="AE1209" s="7"/>
      <c r="AF1209" s="6"/>
      <c r="AG1209" s="6"/>
      <c r="AH1209" s="7"/>
      <c r="AI1209" s="7"/>
      <c r="AJ1209" s="7"/>
      <c r="AK1209" s="7"/>
      <c r="AR1209" s="6"/>
      <c r="AS1209" s="6"/>
      <c r="AT1209" s="7"/>
    </row>
    <row r="1210" spans="2:53" x14ac:dyDescent="0.25">
      <c r="B1210" t="s">
        <v>293</v>
      </c>
      <c r="C1210" s="9" t="s">
        <v>623</v>
      </c>
      <c r="D1210" s="39">
        <v>41495</v>
      </c>
      <c r="E1210">
        <v>13</v>
      </c>
      <c r="F1210" t="s">
        <v>678</v>
      </c>
      <c r="G1210" s="2" t="s">
        <v>82</v>
      </c>
      <c r="H1210" s="6">
        <v>32</v>
      </c>
      <c r="I1210" s="7">
        <v>-4</v>
      </c>
      <c r="J1210" s="6">
        <v>35</v>
      </c>
      <c r="K1210" s="7">
        <v>-1</v>
      </c>
      <c r="L1210" s="6">
        <v>14</v>
      </c>
      <c r="M1210" s="7">
        <v>1</v>
      </c>
      <c r="N1210" s="6">
        <v>-3</v>
      </c>
      <c r="O1210" s="7">
        <v>-3</v>
      </c>
      <c r="P1210" t="s">
        <v>639</v>
      </c>
      <c r="R1210" s="7">
        <v>10</v>
      </c>
      <c r="Z1210" s="6"/>
      <c r="AA1210" s="6"/>
      <c r="AB1210" s="7"/>
      <c r="AC1210" s="6"/>
      <c r="AD1210" s="6"/>
      <c r="AE1210" s="7"/>
      <c r="AF1210" s="6"/>
      <c r="AG1210" s="6"/>
      <c r="AH1210" s="7"/>
      <c r="AI1210" s="7"/>
      <c r="AJ1210" s="7"/>
      <c r="AK1210" s="7"/>
      <c r="AR1210" s="6"/>
      <c r="AS1210" s="6"/>
      <c r="AT1210" s="7"/>
    </row>
    <row r="1211" spans="2:53" x14ac:dyDescent="0.25">
      <c r="B1211" t="s">
        <v>1005</v>
      </c>
      <c r="C1211" s="9" t="s">
        <v>623</v>
      </c>
      <c r="D1211" s="39">
        <v>41495</v>
      </c>
      <c r="F1211" t="s">
        <v>678</v>
      </c>
      <c r="G1211" s="2"/>
      <c r="H1211" s="6"/>
      <c r="J1211" s="6"/>
      <c r="L1211" s="6"/>
      <c r="N1211" s="6"/>
      <c r="P1211" t="s">
        <v>842</v>
      </c>
      <c r="Z1211" s="6"/>
      <c r="AA1211" s="6"/>
      <c r="AB1211" s="7"/>
      <c r="AC1211" s="6"/>
      <c r="AD1211" s="6"/>
      <c r="AE1211" s="7"/>
      <c r="AF1211" s="6"/>
      <c r="AG1211" s="6"/>
      <c r="AH1211" s="7"/>
      <c r="AI1211" s="7"/>
      <c r="AJ1211" s="7"/>
      <c r="AK1211" s="7"/>
      <c r="AR1211" s="6"/>
      <c r="AS1211" s="6"/>
      <c r="AT1211" s="7"/>
      <c r="AW1211">
        <v>31</v>
      </c>
      <c r="AX1211">
        <v>32</v>
      </c>
      <c r="AY1211">
        <v>16</v>
      </c>
      <c r="AZ1211">
        <v>12</v>
      </c>
      <c r="BA1211" s="4" t="s">
        <v>992</v>
      </c>
    </row>
    <row r="1212" spans="2:53" x14ac:dyDescent="0.25">
      <c r="B1212" t="s">
        <v>293</v>
      </c>
      <c r="C1212" s="9" t="s">
        <v>655</v>
      </c>
      <c r="D1212" s="39">
        <v>41496</v>
      </c>
      <c r="E1212">
        <v>15</v>
      </c>
      <c r="F1212" t="s">
        <v>577</v>
      </c>
      <c r="G1212" s="2" t="s">
        <v>60</v>
      </c>
      <c r="H1212" s="6">
        <v>30</v>
      </c>
      <c r="I1212" s="7">
        <v>1</v>
      </c>
      <c r="J1212" s="6">
        <v>40</v>
      </c>
      <c r="K1212" s="7">
        <v>0</v>
      </c>
      <c r="L1212" s="6">
        <v>10</v>
      </c>
      <c r="M1212" s="7">
        <v>0</v>
      </c>
      <c r="N1212" s="6">
        <v>-10</v>
      </c>
      <c r="O1212" s="7">
        <v>1</v>
      </c>
      <c r="P1212" t="s">
        <v>639</v>
      </c>
      <c r="Q1212" t="s">
        <v>840</v>
      </c>
      <c r="R1212" s="7">
        <v>11</v>
      </c>
      <c r="S1212" s="7">
        <v>5</v>
      </c>
      <c r="T1212" s="7">
        <v>0</v>
      </c>
      <c r="W1212" s="6">
        <v>38</v>
      </c>
      <c r="X1212" s="6">
        <v>55</v>
      </c>
      <c r="Y1212" s="7">
        <f>W1212-X1212</f>
        <v>-17</v>
      </c>
      <c r="Z1212" s="6">
        <v>28</v>
      </c>
      <c r="AA1212" s="6">
        <v>55</v>
      </c>
      <c r="AB1212" s="7">
        <f>Z1212-AA1212</f>
        <v>-27</v>
      </c>
      <c r="AC1212" s="6">
        <v>27</v>
      </c>
      <c r="AD1212" s="6">
        <v>62</v>
      </c>
      <c r="AE1212" s="7">
        <f>AC1212-AD1212</f>
        <v>-35</v>
      </c>
      <c r="AF1212" s="6">
        <v>33</v>
      </c>
      <c r="AG1212" s="6">
        <v>38</v>
      </c>
      <c r="AH1212" s="7">
        <f>AF1212-AG1212</f>
        <v>-5</v>
      </c>
      <c r="AI1212" s="7"/>
      <c r="AJ1212" s="7"/>
      <c r="AK1212" s="7"/>
      <c r="AL1212" s="4" t="s">
        <v>936</v>
      </c>
      <c r="AR1212" s="6">
        <v>32</v>
      </c>
      <c r="AS1212" s="6">
        <v>60</v>
      </c>
      <c r="AT1212" s="7">
        <f>AR1212-AS1212</f>
        <v>-28</v>
      </c>
      <c r="AU1212" s="4" t="s">
        <v>937</v>
      </c>
    </row>
    <row r="1213" spans="2:53" x14ac:dyDescent="0.25">
      <c r="B1213" t="s">
        <v>293</v>
      </c>
      <c r="C1213" s="9" t="s">
        <v>562</v>
      </c>
      <c r="D1213" s="39">
        <v>41497</v>
      </c>
      <c r="F1213" t="s">
        <v>821</v>
      </c>
      <c r="G1213" s="2" t="s">
        <v>196</v>
      </c>
      <c r="H1213" s="6">
        <v>33</v>
      </c>
      <c r="J1213" s="6">
        <v>40</v>
      </c>
      <c r="L1213" s="6">
        <v>8</v>
      </c>
      <c r="N1213" s="6">
        <v>-7</v>
      </c>
      <c r="P1213" t="s">
        <v>842</v>
      </c>
      <c r="Q1213" t="s">
        <v>1006</v>
      </c>
      <c r="R1213" s="7">
        <v>13</v>
      </c>
      <c r="S1213" s="7">
        <v>2</v>
      </c>
      <c r="T1213" s="7">
        <v>1</v>
      </c>
      <c r="Z1213" s="6"/>
      <c r="AA1213" s="6"/>
      <c r="AB1213" s="7"/>
      <c r="AC1213" s="6"/>
      <c r="AD1213" s="6"/>
      <c r="AE1213" s="7"/>
      <c r="AF1213" s="6"/>
      <c r="AG1213" s="6"/>
      <c r="AH1213" s="7"/>
      <c r="AI1213" s="7"/>
      <c r="AJ1213" s="7"/>
      <c r="AK1213" s="7"/>
      <c r="AR1213" s="6">
        <v>28</v>
      </c>
      <c r="AS1213" s="6">
        <v>58</v>
      </c>
      <c r="AT1213" s="7">
        <f>AR1213-AS1213</f>
        <v>-30</v>
      </c>
      <c r="AU1213" s="4" t="s">
        <v>871</v>
      </c>
    </row>
    <row r="1214" spans="2:53" x14ac:dyDescent="0.25">
      <c r="B1214" t="s">
        <v>293</v>
      </c>
      <c r="C1214" s="9" t="s">
        <v>340</v>
      </c>
      <c r="D1214" s="39">
        <v>41498</v>
      </c>
      <c r="F1214" t="s">
        <v>821</v>
      </c>
      <c r="G1214" s="2" t="s">
        <v>196</v>
      </c>
      <c r="H1214" s="6">
        <v>35</v>
      </c>
      <c r="I1214" s="7">
        <v>2</v>
      </c>
      <c r="J1214" s="6">
        <v>38</v>
      </c>
      <c r="K1214" s="7">
        <v>-2</v>
      </c>
      <c r="L1214" s="6">
        <v>10</v>
      </c>
      <c r="M1214" s="7">
        <v>2</v>
      </c>
      <c r="N1214" s="6">
        <v>-3</v>
      </c>
      <c r="O1214" s="7">
        <v>4</v>
      </c>
      <c r="P1214" t="s">
        <v>842</v>
      </c>
      <c r="R1214" s="7">
        <v>11</v>
      </c>
      <c r="S1214" s="7">
        <v>2</v>
      </c>
      <c r="T1214" s="7">
        <v>1</v>
      </c>
      <c r="Z1214" s="6"/>
      <c r="AA1214" s="6"/>
      <c r="AB1214" s="7"/>
      <c r="AC1214" s="6"/>
      <c r="AD1214" s="6"/>
      <c r="AE1214" s="7"/>
      <c r="AF1214" s="6"/>
      <c r="AG1214" s="6"/>
      <c r="AH1214" s="7"/>
      <c r="AI1214" s="7"/>
      <c r="AJ1214" s="7"/>
      <c r="AK1214" s="7"/>
      <c r="AR1214" s="6">
        <v>28</v>
      </c>
      <c r="AS1214" s="6">
        <v>57</v>
      </c>
      <c r="AT1214" s="7">
        <f>AR1214-AS1214</f>
        <v>-29</v>
      </c>
      <c r="AU1214" s="4" t="s">
        <v>871</v>
      </c>
    </row>
    <row r="1215" spans="2:53" x14ac:dyDescent="0.25">
      <c r="B1215" t="s">
        <v>293</v>
      </c>
      <c r="C1215" s="9" t="s">
        <v>594</v>
      </c>
      <c r="D1215" s="39">
        <v>41499</v>
      </c>
      <c r="F1215" t="s">
        <v>821</v>
      </c>
      <c r="G1215" s="2" t="s">
        <v>196</v>
      </c>
      <c r="H1215" s="6">
        <v>32</v>
      </c>
      <c r="I1215" s="7">
        <v>-3</v>
      </c>
      <c r="J1215" s="6">
        <v>38</v>
      </c>
      <c r="K1215" s="7">
        <v>0</v>
      </c>
      <c r="L1215" s="6">
        <v>11</v>
      </c>
      <c r="M1215" s="7">
        <v>1</v>
      </c>
      <c r="N1215" s="6">
        <v>-6</v>
      </c>
      <c r="O1215" s="7">
        <v>-3</v>
      </c>
      <c r="P1215" t="s">
        <v>842</v>
      </c>
      <c r="R1215" s="7">
        <v>13</v>
      </c>
      <c r="S1215" s="7">
        <v>2</v>
      </c>
      <c r="T1215" s="7">
        <v>0</v>
      </c>
      <c r="Z1215" s="6"/>
      <c r="AA1215" s="6"/>
      <c r="AB1215" s="7"/>
      <c r="AC1215" s="6"/>
      <c r="AD1215" s="6"/>
      <c r="AE1215" s="7"/>
      <c r="AF1215" s="6"/>
      <c r="AG1215" s="6"/>
      <c r="AH1215" s="7"/>
      <c r="AI1215" s="7"/>
      <c r="AJ1215" s="7"/>
      <c r="AK1215" s="7"/>
      <c r="AM1215" s="9" t="s">
        <v>993</v>
      </c>
      <c r="AN1215" s="9" t="s">
        <v>320</v>
      </c>
      <c r="AO1215" s="9" t="s">
        <v>553</v>
      </c>
      <c r="AR1215" s="6">
        <v>27</v>
      </c>
      <c r="AS1215" s="6">
        <v>56</v>
      </c>
      <c r="AT1215" s="7">
        <f>AR1215-AS1215</f>
        <v>-29</v>
      </c>
      <c r="AU1215" s="4" t="s">
        <v>871</v>
      </c>
    </row>
    <row r="1216" spans="2:53" x14ac:dyDescent="0.25">
      <c r="B1216" t="s">
        <v>293</v>
      </c>
      <c r="C1216" s="9" t="s">
        <v>692</v>
      </c>
      <c r="D1216" s="39">
        <v>41500</v>
      </c>
      <c r="F1216" t="s">
        <v>821</v>
      </c>
      <c r="G1216" s="2" t="s">
        <v>196</v>
      </c>
      <c r="H1216" s="6">
        <v>34</v>
      </c>
      <c r="I1216" s="7">
        <v>2</v>
      </c>
      <c r="J1216" s="6">
        <v>39</v>
      </c>
      <c r="K1216" s="7">
        <v>1</v>
      </c>
      <c r="L1216" s="6">
        <v>9</v>
      </c>
      <c r="M1216" s="7">
        <v>-2</v>
      </c>
      <c r="N1216" s="6">
        <v>-5</v>
      </c>
      <c r="O1216" s="7">
        <v>1</v>
      </c>
      <c r="P1216" t="s">
        <v>842</v>
      </c>
      <c r="R1216" s="7">
        <v>11</v>
      </c>
      <c r="S1216" s="7">
        <v>2</v>
      </c>
      <c r="T1216" s="7">
        <v>1</v>
      </c>
      <c r="Z1216" s="6"/>
      <c r="AA1216" s="6"/>
      <c r="AB1216" s="7"/>
      <c r="AC1216" s="6"/>
      <c r="AD1216" s="6"/>
      <c r="AE1216" s="7"/>
      <c r="AF1216" s="6"/>
      <c r="AG1216" s="6"/>
      <c r="AH1216" s="7"/>
      <c r="AI1216" s="7"/>
      <c r="AJ1216" s="7"/>
      <c r="AK1216" s="7"/>
      <c r="AR1216" s="6">
        <v>28</v>
      </c>
      <c r="AS1216" s="6">
        <v>55</v>
      </c>
      <c r="AT1216" s="7">
        <f>AR1216-AS1216</f>
        <v>-27</v>
      </c>
      <c r="AU1216" s="4" t="s">
        <v>871</v>
      </c>
    </row>
    <row r="1217" spans="2:53" x14ac:dyDescent="0.25">
      <c r="B1217" t="s">
        <v>293</v>
      </c>
      <c r="C1217" s="9" t="s">
        <v>692</v>
      </c>
      <c r="D1217" s="39">
        <v>41500</v>
      </c>
      <c r="E1217">
        <v>16</v>
      </c>
      <c r="F1217" t="s">
        <v>830</v>
      </c>
      <c r="G1217" s="2"/>
      <c r="H1217" s="6">
        <v>36</v>
      </c>
      <c r="I1217" s="7">
        <v>3</v>
      </c>
      <c r="J1217" s="6">
        <v>39</v>
      </c>
      <c r="K1217" s="7">
        <v>0</v>
      </c>
      <c r="L1217" s="6">
        <v>10</v>
      </c>
      <c r="M1217" s="7">
        <v>-2</v>
      </c>
      <c r="N1217" s="6">
        <v>-3</v>
      </c>
      <c r="O1217" s="7">
        <v>3</v>
      </c>
      <c r="P1217" t="s">
        <v>842</v>
      </c>
      <c r="R1217" s="7">
        <v>8</v>
      </c>
      <c r="S1217" s="7">
        <v>2</v>
      </c>
      <c r="T1217" s="7">
        <v>1</v>
      </c>
      <c r="W1217" s="6"/>
      <c r="X1217" s="6"/>
      <c r="Y1217" s="7"/>
      <c r="Z1217" s="6"/>
      <c r="AA1217" s="6"/>
      <c r="AB1217" s="7"/>
      <c r="AC1217" s="6"/>
      <c r="AD1217" s="6"/>
      <c r="AE1217" s="7"/>
      <c r="AF1217" s="6"/>
      <c r="AG1217" s="6"/>
      <c r="AH1217" s="7"/>
      <c r="AI1217" s="7"/>
      <c r="AJ1217" s="7"/>
      <c r="AK1217" s="7"/>
      <c r="AR1217" s="6"/>
      <c r="AS1217" s="6"/>
      <c r="AT1217" s="7"/>
    </row>
    <row r="1218" spans="2:53" x14ac:dyDescent="0.25">
      <c r="B1218" t="s">
        <v>293</v>
      </c>
      <c r="C1218" s="9" t="s">
        <v>692</v>
      </c>
      <c r="D1218" s="39">
        <v>41500</v>
      </c>
      <c r="E1218">
        <v>18</v>
      </c>
      <c r="F1218" t="s">
        <v>886</v>
      </c>
      <c r="G1218" s="2" t="s">
        <v>915</v>
      </c>
      <c r="H1218" s="6">
        <v>28</v>
      </c>
      <c r="I1218" s="7">
        <v>0</v>
      </c>
      <c r="J1218" s="6">
        <v>37</v>
      </c>
      <c r="K1218" s="7">
        <v>1</v>
      </c>
      <c r="L1218" s="6">
        <v>8</v>
      </c>
      <c r="M1218" s="7">
        <v>0</v>
      </c>
      <c r="N1218" s="6">
        <v>-9</v>
      </c>
      <c r="O1218" s="7">
        <v>-1</v>
      </c>
      <c r="P1218" t="s">
        <v>842</v>
      </c>
      <c r="R1218" s="7">
        <v>19</v>
      </c>
      <c r="S1218" s="7">
        <v>3</v>
      </c>
      <c r="T1218" s="7">
        <v>1</v>
      </c>
      <c r="W1218" s="6">
        <v>28</v>
      </c>
      <c r="X1218" s="6">
        <v>55</v>
      </c>
      <c r="Y1218" s="7">
        <f>W1218-X1218</f>
        <v>-27</v>
      </c>
      <c r="Z1218" s="6">
        <v>22</v>
      </c>
      <c r="AA1218" s="6">
        <v>50</v>
      </c>
      <c r="AB1218" s="7">
        <f>Z1218-AA1218</f>
        <v>-28</v>
      </c>
      <c r="AC1218" s="6"/>
      <c r="AD1218" s="6"/>
      <c r="AE1218" s="7"/>
      <c r="AF1218" s="6"/>
      <c r="AG1218" s="6"/>
      <c r="AH1218" s="7"/>
      <c r="AI1218" s="7"/>
      <c r="AJ1218" s="7"/>
      <c r="AK1218" s="7"/>
      <c r="AL1218" s="4" t="s">
        <v>952</v>
      </c>
      <c r="AR1218" s="6"/>
      <c r="AS1218" s="6"/>
      <c r="AT1218" s="7"/>
    </row>
    <row r="1219" spans="2:53" x14ac:dyDescent="0.25">
      <c r="B1219" t="s">
        <v>293</v>
      </c>
      <c r="C1219" s="9" t="s">
        <v>624</v>
      </c>
      <c r="D1219" s="39">
        <v>41501</v>
      </c>
      <c r="E1219">
        <v>18</v>
      </c>
      <c r="F1219" t="s">
        <v>821</v>
      </c>
      <c r="G1219" s="2" t="s">
        <v>192</v>
      </c>
      <c r="H1219" s="6">
        <v>32</v>
      </c>
      <c r="I1219" s="7">
        <v>-2</v>
      </c>
      <c r="J1219" s="6">
        <v>38</v>
      </c>
      <c r="K1219" s="7">
        <v>-1</v>
      </c>
      <c r="L1219" s="6">
        <v>10</v>
      </c>
      <c r="M1219" s="7">
        <v>1</v>
      </c>
      <c r="N1219" s="6">
        <v>-6</v>
      </c>
      <c r="O1219" s="7">
        <v>-1</v>
      </c>
      <c r="P1219" t="s">
        <v>842</v>
      </c>
      <c r="R1219" s="7">
        <v>13</v>
      </c>
      <c r="S1219" s="7">
        <v>3</v>
      </c>
      <c r="T1219" s="7">
        <v>1</v>
      </c>
      <c r="W1219" s="6">
        <v>39</v>
      </c>
      <c r="X1219" s="6">
        <v>54</v>
      </c>
      <c r="Y1219" s="7">
        <f>W1219-X1219</f>
        <v>-15</v>
      </c>
      <c r="Z1219" s="6">
        <v>23</v>
      </c>
      <c r="AA1219" s="6">
        <v>65</v>
      </c>
      <c r="AB1219" s="7">
        <f>Z1219-AA1219</f>
        <v>-42</v>
      </c>
      <c r="AC1219" s="6">
        <v>21</v>
      </c>
      <c r="AD1219" s="6">
        <v>68</v>
      </c>
      <c r="AE1219" s="7">
        <f>AC1219-AD1219</f>
        <v>-47</v>
      </c>
      <c r="AF1219" s="6"/>
      <c r="AG1219" s="6"/>
      <c r="AH1219" s="7"/>
      <c r="AI1219" s="7"/>
      <c r="AJ1219" s="7"/>
      <c r="AK1219" s="7"/>
      <c r="AL1219" s="4" t="s">
        <v>930</v>
      </c>
      <c r="AR1219" s="6">
        <v>29</v>
      </c>
      <c r="AS1219" s="6">
        <v>57</v>
      </c>
      <c r="AT1219" s="7">
        <f>AR1219-AS1219</f>
        <v>-28</v>
      </c>
      <c r="AU1219" s="4" t="s">
        <v>871</v>
      </c>
    </row>
    <row r="1220" spans="2:53" x14ac:dyDescent="0.25">
      <c r="B1220" t="s">
        <v>293</v>
      </c>
      <c r="C1220" s="9" t="s">
        <v>538</v>
      </c>
      <c r="D1220" s="39">
        <v>41502</v>
      </c>
      <c r="E1220">
        <v>19</v>
      </c>
      <c r="F1220" t="s">
        <v>830</v>
      </c>
      <c r="G1220" s="2"/>
      <c r="H1220" s="6">
        <v>32</v>
      </c>
      <c r="I1220" s="7">
        <v>-4</v>
      </c>
      <c r="J1220" s="6">
        <v>38</v>
      </c>
      <c r="K1220" s="7">
        <v>-1</v>
      </c>
      <c r="L1220" s="6">
        <v>12</v>
      </c>
      <c r="M1220" s="7">
        <v>2</v>
      </c>
      <c r="N1220" s="6">
        <v>-6</v>
      </c>
      <c r="O1220" s="7">
        <v>-3</v>
      </c>
      <c r="P1220" t="s">
        <v>842</v>
      </c>
      <c r="R1220" s="7">
        <v>11</v>
      </c>
      <c r="S1220" s="7">
        <v>3</v>
      </c>
      <c r="T1220" s="7">
        <v>1</v>
      </c>
      <c r="Z1220" s="6"/>
      <c r="AA1220" s="6"/>
      <c r="AB1220" s="7"/>
      <c r="AC1220" s="6"/>
      <c r="AD1220" s="6"/>
      <c r="AE1220" s="7"/>
      <c r="AF1220" s="6"/>
      <c r="AG1220" s="6"/>
      <c r="AH1220" s="7"/>
      <c r="AI1220" s="7"/>
      <c r="AJ1220" s="7"/>
      <c r="AK1220" s="7"/>
      <c r="AR1220" s="6"/>
      <c r="AS1220" s="6"/>
      <c r="AT1220" s="7"/>
    </row>
    <row r="1221" spans="2:53" x14ac:dyDescent="0.25">
      <c r="B1221" t="s">
        <v>293</v>
      </c>
      <c r="C1221" s="9" t="s">
        <v>564</v>
      </c>
      <c r="D1221" s="39">
        <v>41504</v>
      </c>
      <c r="F1221" t="s">
        <v>821</v>
      </c>
      <c r="G1221" s="2" t="s">
        <v>196</v>
      </c>
      <c r="H1221" s="6">
        <v>31</v>
      </c>
      <c r="I1221" s="7">
        <v>-1</v>
      </c>
      <c r="J1221" s="6">
        <v>38</v>
      </c>
      <c r="K1221" s="7">
        <v>0</v>
      </c>
      <c r="L1221" s="6">
        <v>10</v>
      </c>
      <c r="M1221" s="7">
        <v>0</v>
      </c>
      <c r="N1221" s="6">
        <v>-7</v>
      </c>
      <c r="O1221" s="7">
        <v>-1</v>
      </c>
      <c r="P1221" t="s">
        <v>842</v>
      </c>
      <c r="R1221" s="7">
        <v>14</v>
      </c>
      <c r="S1221" s="7">
        <v>3</v>
      </c>
      <c r="T1221" s="7">
        <v>1</v>
      </c>
      <c r="Z1221" s="6"/>
      <c r="AA1221" s="6"/>
      <c r="AB1221" s="7"/>
      <c r="AC1221" s="6"/>
      <c r="AD1221" s="6"/>
      <c r="AE1221" s="7"/>
      <c r="AF1221" s="6"/>
      <c r="AG1221" s="6"/>
      <c r="AH1221" s="7"/>
      <c r="AI1221" s="7"/>
      <c r="AJ1221" s="7"/>
      <c r="AK1221" s="7"/>
      <c r="AR1221" s="6">
        <v>26</v>
      </c>
      <c r="AS1221" s="6">
        <v>60</v>
      </c>
      <c r="AT1221" s="7">
        <f>AR1221-AS1221</f>
        <v>-34</v>
      </c>
      <c r="AU1221" s="4" t="s">
        <v>871</v>
      </c>
    </row>
    <row r="1222" spans="2:53" x14ac:dyDescent="0.25">
      <c r="B1222" t="s">
        <v>293</v>
      </c>
      <c r="C1222" s="9" t="s">
        <v>641</v>
      </c>
      <c r="D1222" s="39">
        <v>41505</v>
      </c>
      <c r="F1222" t="s">
        <v>821</v>
      </c>
      <c r="G1222" s="2" t="s">
        <v>196</v>
      </c>
      <c r="H1222" s="6">
        <v>32</v>
      </c>
      <c r="I1222" s="7">
        <v>1</v>
      </c>
      <c r="J1222" s="6">
        <v>39</v>
      </c>
      <c r="K1222" s="7">
        <v>1</v>
      </c>
      <c r="L1222" s="6">
        <v>10</v>
      </c>
      <c r="M1222" s="7">
        <v>0</v>
      </c>
      <c r="N1222" s="6">
        <v>-7</v>
      </c>
      <c r="O1222" s="7">
        <v>0</v>
      </c>
      <c r="P1222" t="s">
        <v>842</v>
      </c>
      <c r="R1222" s="7">
        <v>12</v>
      </c>
      <c r="S1222" s="7">
        <v>3</v>
      </c>
      <c r="T1222" s="7">
        <v>0</v>
      </c>
      <c r="Z1222" s="6"/>
      <c r="AA1222" s="6"/>
      <c r="AB1222" s="7"/>
      <c r="AC1222" s="6"/>
      <c r="AD1222" s="6"/>
      <c r="AE1222" s="7"/>
      <c r="AF1222" s="6"/>
      <c r="AG1222" s="6"/>
      <c r="AH1222" s="7"/>
      <c r="AI1222" s="7"/>
      <c r="AJ1222" s="7"/>
      <c r="AK1222" s="7"/>
      <c r="AR1222" s="6">
        <v>29</v>
      </c>
      <c r="AS1222" s="6">
        <v>58</v>
      </c>
      <c r="AT1222" s="7">
        <f>AR1222-AS1222</f>
        <v>-29</v>
      </c>
      <c r="AU1222" s="4" t="s">
        <v>871</v>
      </c>
    </row>
    <row r="1223" spans="2:53" x14ac:dyDescent="0.25">
      <c r="B1223" t="s">
        <v>293</v>
      </c>
      <c r="C1223" s="9" t="s">
        <v>598</v>
      </c>
      <c r="D1223" s="39">
        <v>41506</v>
      </c>
      <c r="F1223" t="s">
        <v>821</v>
      </c>
      <c r="G1223" s="2" t="s">
        <v>196</v>
      </c>
      <c r="H1223" s="6">
        <v>34</v>
      </c>
      <c r="I1223" s="7">
        <v>2</v>
      </c>
      <c r="J1223" s="6">
        <v>37</v>
      </c>
      <c r="K1223" s="7">
        <v>-2</v>
      </c>
      <c r="L1223" s="6">
        <v>9</v>
      </c>
      <c r="M1223" s="7">
        <v>-1</v>
      </c>
      <c r="N1223" s="6">
        <v>-3</v>
      </c>
      <c r="O1223" s="7">
        <v>4</v>
      </c>
      <c r="P1223" t="s">
        <v>842</v>
      </c>
      <c r="R1223" s="7">
        <v>13</v>
      </c>
      <c r="S1223" s="7">
        <v>3</v>
      </c>
      <c r="T1223" s="7">
        <v>0</v>
      </c>
      <c r="Z1223" s="6"/>
      <c r="AA1223" s="6"/>
      <c r="AB1223" s="7"/>
      <c r="AC1223" s="6"/>
      <c r="AD1223" s="6"/>
      <c r="AE1223" s="7"/>
      <c r="AF1223" s="6"/>
      <c r="AG1223" s="6"/>
      <c r="AH1223" s="7"/>
      <c r="AI1223" s="7"/>
      <c r="AJ1223" s="7"/>
      <c r="AK1223" s="7"/>
      <c r="AR1223" s="6">
        <v>30</v>
      </c>
      <c r="AS1223" s="6">
        <v>55</v>
      </c>
      <c r="AT1223" s="7">
        <f>AR1223-AS1223</f>
        <v>-25</v>
      </c>
      <c r="AU1223" s="4" t="s">
        <v>871</v>
      </c>
    </row>
    <row r="1224" spans="2:53" x14ac:dyDescent="0.25">
      <c r="B1224" t="s">
        <v>293</v>
      </c>
      <c r="C1224" s="9" t="s">
        <v>465</v>
      </c>
      <c r="D1224" s="39">
        <v>41506</v>
      </c>
      <c r="E1224">
        <v>25</v>
      </c>
      <c r="F1224" t="s">
        <v>903</v>
      </c>
      <c r="G1224" s="2" t="s">
        <v>138</v>
      </c>
      <c r="H1224" s="6">
        <v>29</v>
      </c>
      <c r="I1224" s="7">
        <v>0</v>
      </c>
      <c r="J1224" s="6">
        <v>36</v>
      </c>
      <c r="K1224" s="7">
        <v>0</v>
      </c>
      <c r="L1224" s="6">
        <v>8</v>
      </c>
      <c r="M1224" s="7">
        <v>-1</v>
      </c>
      <c r="N1224" s="6">
        <v>-7</v>
      </c>
      <c r="O1224" s="7">
        <v>0</v>
      </c>
      <c r="P1224" t="s">
        <v>842</v>
      </c>
      <c r="R1224" s="7">
        <v>18</v>
      </c>
      <c r="S1224" s="7">
        <v>4</v>
      </c>
      <c r="T1224" s="7">
        <v>1</v>
      </c>
      <c r="W1224" s="6">
        <v>32</v>
      </c>
      <c r="X1224" s="6">
        <v>50</v>
      </c>
      <c r="Y1224" s="7">
        <f>W1224-X1224</f>
        <v>-18</v>
      </c>
      <c r="Z1224" s="6">
        <v>19</v>
      </c>
      <c r="AA1224" s="6">
        <v>50</v>
      </c>
      <c r="AB1224" s="7">
        <f>Z1224-AA1224</f>
        <v>-31</v>
      </c>
      <c r="AC1224" s="6">
        <v>13</v>
      </c>
      <c r="AD1224" s="6">
        <v>60</v>
      </c>
      <c r="AE1224" s="7">
        <f>AC1224-AD1224</f>
        <v>-47</v>
      </c>
      <c r="AF1224" s="6"/>
      <c r="AG1224" s="6"/>
      <c r="AH1224" s="7"/>
      <c r="AI1224" s="7"/>
      <c r="AJ1224" s="7"/>
      <c r="AK1224" s="7"/>
      <c r="AL1224" s="4" t="s">
        <v>978</v>
      </c>
      <c r="AR1224" s="6"/>
      <c r="AS1224" s="6"/>
      <c r="AT1224" s="7"/>
    </row>
    <row r="1225" spans="2:53" x14ac:dyDescent="0.25">
      <c r="B1225" t="s">
        <v>293</v>
      </c>
      <c r="C1225" s="9" t="s">
        <v>434</v>
      </c>
      <c r="D1225" s="39">
        <v>41507</v>
      </c>
      <c r="F1225" t="s">
        <v>821</v>
      </c>
      <c r="G1225" s="2" t="s">
        <v>196</v>
      </c>
      <c r="H1225" s="6">
        <v>32</v>
      </c>
      <c r="I1225" s="7">
        <v>-2</v>
      </c>
      <c r="J1225" s="6">
        <v>39</v>
      </c>
      <c r="K1225" s="7">
        <v>2</v>
      </c>
      <c r="L1225" s="6">
        <v>11</v>
      </c>
      <c r="M1225" s="7">
        <v>2</v>
      </c>
      <c r="N1225" s="6">
        <v>-7</v>
      </c>
      <c r="O1225" s="7">
        <v>-4</v>
      </c>
      <c r="P1225" t="s">
        <v>842</v>
      </c>
      <c r="R1225" s="7">
        <v>10</v>
      </c>
      <c r="S1225" s="7">
        <v>2</v>
      </c>
      <c r="T1225" s="7">
        <v>1</v>
      </c>
      <c r="Z1225" s="6"/>
      <c r="AA1225" s="6"/>
      <c r="AB1225" s="7"/>
      <c r="AC1225" s="6"/>
      <c r="AD1225" s="6"/>
      <c r="AE1225" s="7"/>
      <c r="AF1225" s="6"/>
      <c r="AG1225" s="6"/>
      <c r="AH1225" s="7"/>
      <c r="AI1225" s="7"/>
      <c r="AJ1225" s="7"/>
      <c r="AK1225" s="7"/>
      <c r="AR1225" s="6">
        <v>28</v>
      </c>
      <c r="AS1225" s="6">
        <v>57</v>
      </c>
      <c r="AT1225" s="7">
        <f>AR1225-AS1225</f>
        <v>-29</v>
      </c>
      <c r="AU1225" s="4" t="s">
        <v>871</v>
      </c>
    </row>
    <row r="1226" spans="2:53" x14ac:dyDescent="0.25">
      <c r="B1226" t="s">
        <v>293</v>
      </c>
      <c r="C1226" s="9" t="s">
        <v>599</v>
      </c>
      <c r="D1226" s="39">
        <v>41507</v>
      </c>
      <c r="E1226">
        <v>25</v>
      </c>
      <c r="F1226" t="s">
        <v>678</v>
      </c>
      <c r="G1226" s="2" t="s">
        <v>194</v>
      </c>
      <c r="H1226" s="6"/>
      <c r="J1226" s="6"/>
      <c r="L1226" s="6"/>
      <c r="N1226" s="6"/>
      <c r="P1226" t="s">
        <v>842</v>
      </c>
      <c r="Z1226" s="6"/>
      <c r="AA1226" s="6"/>
      <c r="AB1226" s="7"/>
      <c r="AC1226" s="6"/>
      <c r="AD1226" s="6"/>
      <c r="AE1226" s="7"/>
      <c r="AF1226" s="6"/>
      <c r="AG1226" s="6"/>
      <c r="AH1226" s="7"/>
      <c r="AI1226" s="7"/>
      <c r="AJ1226" s="7"/>
      <c r="AK1226" s="7"/>
      <c r="AR1226" s="6"/>
      <c r="AS1226" s="6"/>
      <c r="AT1226" s="7"/>
      <c r="AW1226">
        <v>30</v>
      </c>
      <c r="AX1226">
        <v>32</v>
      </c>
      <c r="AY1226">
        <v>16</v>
      </c>
      <c r="AZ1226">
        <v>12</v>
      </c>
      <c r="BA1226" s="4" t="s">
        <v>992</v>
      </c>
    </row>
    <row r="1227" spans="2:53" x14ac:dyDescent="0.25">
      <c r="B1227" t="s">
        <v>293</v>
      </c>
      <c r="C1227" s="9" t="s">
        <v>599</v>
      </c>
      <c r="D1227" s="39">
        <v>41507</v>
      </c>
      <c r="E1227">
        <v>23</v>
      </c>
      <c r="F1227" t="s">
        <v>830</v>
      </c>
      <c r="G1227" s="2"/>
      <c r="H1227" s="6">
        <v>30</v>
      </c>
      <c r="I1227" s="7">
        <v>-2</v>
      </c>
      <c r="J1227" s="6">
        <v>38</v>
      </c>
      <c r="K1227" s="7">
        <v>0</v>
      </c>
      <c r="L1227" s="6">
        <v>12</v>
      </c>
      <c r="M1227" s="7">
        <v>0</v>
      </c>
      <c r="N1227" s="6">
        <v>-8</v>
      </c>
      <c r="O1227" s="7">
        <v>-2</v>
      </c>
      <c r="P1227" t="s">
        <v>842</v>
      </c>
      <c r="R1227" s="7">
        <v>12</v>
      </c>
      <c r="S1227" s="7">
        <v>3</v>
      </c>
      <c r="T1227" s="7">
        <v>1</v>
      </c>
      <c r="Z1227" s="6"/>
      <c r="AA1227" s="6"/>
      <c r="AB1227" s="7"/>
      <c r="AC1227" s="6"/>
      <c r="AD1227" s="6"/>
      <c r="AE1227" s="7"/>
      <c r="AF1227" s="6"/>
      <c r="AG1227" s="6"/>
      <c r="AH1227" s="7"/>
      <c r="AI1227" s="7"/>
      <c r="AJ1227" s="7"/>
      <c r="AK1227" s="7"/>
      <c r="AR1227" s="6"/>
      <c r="AS1227" s="6"/>
      <c r="AT1227" s="7"/>
    </row>
    <row r="1228" spans="2:53" x14ac:dyDescent="0.25">
      <c r="B1228" t="s">
        <v>293</v>
      </c>
      <c r="C1228" s="9" t="s">
        <v>675</v>
      </c>
      <c r="D1228" s="39">
        <v>41508</v>
      </c>
      <c r="E1228">
        <v>25</v>
      </c>
      <c r="F1228" t="s">
        <v>821</v>
      </c>
      <c r="G1228" s="2" t="s">
        <v>192</v>
      </c>
      <c r="H1228" s="6">
        <v>32</v>
      </c>
      <c r="I1228" s="7">
        <v>0</v>
      </c>
      <c r="J1228" s="6">
        <v>38</v>
      </c>
      <c r="K1228" s="7">
        <v>-1</v>
      </c>
      <c r="L1228" s="6">
        <v>10</v>
      </c>
      <c r="M1228" s="7">
        <v>-1</v>
      </c>
      <c r="N1228" s="6">
        <v>-6</v>
      </c>
      <c r="O1228" s="7">
        <v>1</v>
      </c>
      <c r="P1228" t="s">
        <v>842</v>
      </c>
      <c r="R1228" s="7">
        <v>13</v>
      </c>
      <c r="S1228" s="7">
        <v>3</v>
      </c>
      <c r="T1228" s="7">
        <v>1</v>
      </c>
      <c r="W1228" s="6">
        <v>38</v>
      </c>
      <c r="X1228" s="6">
        <v>56</v>
      </c>
      <c r="Y1228" s="7">
        <f>W1228-X1228</f>
        <v>-18</v>
      </c>
      <c r="Z1228" s="6">
        <v>20</v>
      </c>
      <c r="AA1228" s="6">
        <v>68</v>
      </c>
      <c r="AB1228" s="7">
        <f>Z1228-AA1228</f>
        <v>-48</v>
      </c>
      <c r="AC1228" s="6">
        <v>19</v>
      </c>
      <c r="AD1228" s="6">
        <v>72</v>
      </c>
      <c r="AE1228" s="7">
        <f>AC1228-AD1228</f>
        <v>-53</v>
      </c>
      <c r="AF1228" s="6"/>
      <c r="AG1228" s="6"/>
      <c r="AH1228" s="7"/>
      <c r="AI1228" s="7"/>
      <c r="AJ1228" s="7"/>
      <c r="AK1228" s="7"/>
      <c r="AL1228" s="4" t="s">
        <v>930</v>
      </c>
      <c r="AR1228" s="6">
        <v>27</v>
      </c>
      <c r="AS1228" s="6">
        <v>58</v>
      </c>
      <c r="AT1228" s="7">
        <f>AR1228-AS1228</f>
        <v>-31</v>
      </c>
      <c r="AU1228" s="4" t="s">
        <v>871</v>
      </c>
    </row>
    <row r="1229" spans="2:53" x14ac:dyDescent="0.25">
      <c r="B1229" t="s">
        <v>293</v>
      </c>
      <c r="C1229" s="9" t="s">
        <v>464</v>
      </c>
      <c r="D1229" s="39">
        <v>41508</v>
      </c>
      <c r="F1229" t="s">
        <v>982</v>
      </c>
      <c r="G1229" s="2" t="s">
        <v>110</v>
      </c>
      <c r="H1229" s="6">
        <v>30</v>
      </c>
      <c r="I1229" s="7">
        <v>2</v>
      </c>
      <c r="J1229" s="6">
        <v>36</v>
      </c>
      <c r="K1229" s="7">
        <v>0</v>
      </c>
      <c r="L1229" s="6">
        <v>10</v>
      </c>
      <c r="M1229" s="7">
        <v>-1</v>
      </c>
      <c r="N1229" s="6">
        <v>-6</v>
      </c>
      <c r="O1229" s="7">
        <v>2</v>
      </c>
      <c r="P1229" s="3" t="s">
        <v>842</v>
      </c>
      <c r="Q1229" t="s">
        <v>983</v>
      </c>
      <c r="R1229" s="7">
        <v>16</v>
      </c>
      <c r="S1229" s="7">
        <v>3</v>
      </c>
      <c r="T1229" s="7">
        <v>1</v>
      </c>
      <c r="W1229" s="6"/>
      <c r="X1229" s="6"/>
      <c r="Y1229" s="7"/>
      <c r="Z1229" s="6"/>
      <c r="AA1229" s="6"/>
      <c r="AB1229" s="7"/>
      <c r="AC1229" s="6"/>
      <c r="AD1229" s="6"/>
      <c r="AE1229" s="7"/>
      <c r="AF1229" s="6"/>
      <c r="AG1229" s="6"/>
      <c r="AH1229" s="7"/>
      <c r="AI1229" s="7"/>
      <c r="AJ1229" s="7"/>
      <c r="AK1229" s="7"/>
      <c r="AR1229" s="6"/>
      <c r="AS1229" s="6"/>
      <c r="AT1229" s="7"/>
    </row>
    <row r="1230" spans="2:53" x14ac:dyDescent="0.25">
      <c r="B1230" t="s">
        <v>293</v>
      </c>
      <c r="C1230" s="9" t="s">
        <v>527</v>
      </c>
      <c r="D1230" s="39">
        <v>41509</v>
      </c>
      <c r="E1230">
        <v>26</v>
      </c>
      <c r="F1230" t="s">
        <v>830</v>
      </c>
      <c r="G1230" s="2"/>
      <c r="H1230" s="6">
        <v>33</v>
      </c>
      <c r="I1230" s="7">
        <v>3</v>
      </c>
      <c r="J1230" s="6">
        <v>37</v>
      </c>
      <c r="K1230" s="7">
        <v>-1</v>
      </c>
      <c r="L1230" s="6">
        <v>13</v>
      </c>
      <c r="M1230" s="7">
        <v>1</v>
      </c>
      <c r="N1230" s="6">
        <v>-4</v>
      </c>
      <c r="O1230" s="7">
        <v>4</v>
      </c>
      <c r="P1230" t="s">
        <v>842</v>
      </c>
      <c r="R1230" s="7">
        <v>10</v>
      </c>
      <c r="S1230" s="7">
        <v>2</v>
      </c>
      <c r="T1230" s="7">
        <v>1</v>
      </c>
      <c r="W1230" s="6"/>
      <c r="X1230" s="6"/>
      <c r="Y1230" s="7"/>
      <c r="Z1230" s="6"/>
      <c r="AA1230" s="6"/>
      <c r="AB1230" s="7"/>
      <c r="AC1230" s="6"/>
      <c r="AD1230" s="6"/>
      <c r="AE1230" s="7"/>
      <c r="AF1230" s="6"/>
      <c r="AG1230" s="6"/>
      <c r="AH1230" s="7"/>
      <c r="AI1230" s="7"/>
      <c r="AJ1230" s="7"/>
      <c r="AK1230" s="7"/>
      <c r="AR1230" s="6"/>
      <c r="AS1230" s="6"/>
      <c r="AT1230" s="7"/>
    </row>
    <row r="1231" spans="2:53" x14ac:dyDescent="0.25">
      <c r="B1231" s="3" t="s">
        <v>293</v>
      </c>
      <c r="C1231" s="52" t="s">
        <v>558</v>
      </c>
      <c r="D1231" s="39">
        <v>41512</v>
      </c>
      <c r="F1231" t="s">
        <v>821</v>
      </c>
      <c r="G1231" s="2" t="s">
        <v>196</v>
      </c>
      <c r="H1231" s="6">
        <v>34</v>
      </c>
      <c r="I1231" s="7">
        <v>2</v>
      </c>
      <c r="J1231" s="6">
        <v>39</v>
      </c>
      <c r="K1231" s="7">
        <v>1</v>
      </c>
      <c r="L1231" s="6">
        <v>8</v>
      </c>
      <c r="M1231" s="7">
        <v>-2</v>
      </c>
      <c r="N1231" s="6">
        <v>-5</v>
      </c>
      <c r="O1231" s="7">
        <v>1</v>
      </c>
      <c r="P1231" s="3" t="s">
        <v>842</v>
      </c>
      <c r="R1231" s="7">
        <v>12</v>
      </c>
      <c r="S1231" s="7">
        <v>2</v>
      </c>
      <c r="T1231" s="7">
        <v>1</v>
      </c>
      <c r="Z1231" s="6"/>
      <c r="AA1231" s="6"/>
      <c r="AB1231" s="7"/>
      <c r="AC1231" s="6"/>
      <c r="AD1231" s="6"/>
      <c r="AE1231" s="7"/>
      <c r="AF1231" s="6"/>
      <c r="AG1231" s="6"/>
      <c r="AH1231" s="7"/>
      <c r="AI1231" s="7"/>
      <c r="AJ1231" s="7"/>
      <c r="AK1231" s="7"/>
      <c r="AR1231" s="6">
        <v>28</v>
      </c>
      <c r="AS1231" s="6">
        <v>58</v>
      </c>
      <c r="AT1231" s="7">
        <f>AR1231-AS1231</f>
        <v>-30</v>
      </c>
      <c r="AU1231" s="4" t="s">
        <v>871</v>
      </c>
    </row>
    <row r="1232" spans="2:53" x14ac:dyDescent="0.25">
      <c r="B1232" s="3" t="s">
        <v>293</v>
      </c>
      <c r="C1232" s="52" t="s">
        <v>602</v>
      </c>
      <c r="D1232" s="39">
        <v>41503</v>
      </c>
      <c r="F1232" t="s">
        <v>821</v>
      </c>
      <c r="G1232" s="2" t="s">
        <v>196</v>
      </c>
      <c r="H1232" s="6">
        <v>34</v>
      </c>
      <c r="I1232" s="7">
        <v>0</v>
      </c>
      <c r="J1232" s="6">
        <v>37</v>
      </c>
      <c r="K1232" s="7">
        <v>-2</v>
      </c>
      <c r="L1232" s="6">
        <v>11</v>
      </c>
      <c r="M1232" s="7">
        <v>3</v>
      </c>
      <c r="N1232" s="6">
        <v>-3</v>
      </c>
      <c r="O1232" s="7">
        <v>2</v>
      </c>
      <c r="P1232" s="3" t="s">
        <v>842</v>
      </c>
      <c r="R1232" s="7">
        <v>12</v>
      </c>
      <c r="S1232" s="7">
        <v>2</v>
      </c>
      <c r="T1232" s="7">
        <v>1</v>
      </c>
      <c r="Z1232" s="6"/>
      <c r="AA1232" s="6"/>
      <c r="AB1232" s="7"/>
      <c r="AC1232" s="6"/>
      <c r="AD1232" s="6"/>
      <c r="AE1232" s="7"/>
      <c r="AF1232" s="6"/>
      <c r="AG1232" s="6"/>
      <c r="AH1232" s="7"/>
      <c r="AI1232" s="7"/>
      <c r="AJ1232" s="7"/>
      <c r="AK1232" s="7"/>
      <c r="AL1232" s="52"/>
      <c r="AM1232" s="52" t="s">
        <v>959</v>
      </c>
      <c r="AN1232" s="52" t="s">
        <v>551</v>
      </c>
      <c r="AO1232" s="52" t="s">
        <v>636</v>
      </c>
      <c r="AP1232" s="52"/>
      <c r="AR1232" s="6">
        <v>28</v>
      </c>
      <c r="AS1232" s="6">
        <v>56</v>
      </c>
      <c r="AT1232" s="7">
        <f>AR1232-AS1232</f>
        <v>-28</v>
      </c>
      <c r="AU1232" s="4" t="s">
        <v>871</v>
      </c>
    </row>
    <row r="1233" spans="2:53" x14ac:dyDescent="0.25">
      <c r="B1233" s="3" t="s">
        <v>293</v>
      </c>
      <c r="C1233" s="52" t="s">
        <v>660</v>
      </c>
      <c r="D1233" s="39">
        <v>41514</v>
      </c>
      <c r="F1233" t="s">
        <v>821</v>
      </c>
      <c r="G1233" s="2" t="s">
        <v>196</v>
      </c>
      <c r="H1233" s="6">
        <v>33</v>
      </c>
      <c r="I1233" s="7">
        <v>-1</v>
      </c>
      <c r="J1233" s="6">
        <v>37</v>
      </c>
      <c r="K1233" s="7">
        <v>0</v>
      </c>
      <c r="L1233" s="6">
        <v>10</v>
      </c>
      <c r="M1233" s="7">
        <v>-1</v>
      </c>
      <c r="N1233" s="6">
        <v>-4</v>
      </c>
      <c r="O1233" s="7">
        <v>-1</v>
      </c>
      <c r="P1233" s="3" t="s">
        <v>842</v>
      </c>
      <c r="R1233" s="7">
        <v>12</v>
      </c>
      <c r="S1233" s="7">
        <v>3</v>
      </c>
      <c r="T1233" s="7">
        <v>1</v>
      </c>
      <c r="Z1233" s="6"/>
      <c r="AA1233" s="6"/>
      <c r="AB1233" s="7"/>
      <c r="AC1233" s="6"/>
      <c r="AD1233" s="6"/>
      <c r="AE1233" s="7"/>
      <c r="AF1233" s="6"/>
      <c r="AG1233" s="6"/>
      <c r="AH1233" s="7"/>
      <c r="AI1233" s="7"/>
      <c r="AJ1233" s="7"/>
      <c r="AK1233" s="7"/>
      <c r="AR1233" s="6">
        <v>29</v>
      </c>
      <c r="AS1233" s="6">
        <v>55</v>
      </c>
      <c r="AT1233" s="7">
        <f>AR1233-AS1233</f>
        <v>-26</v>
      </c>
      <c r="AU1233" s="4" t="s">
        <v>871</v>
      </c>
    </row>
    <row r="1234" spans="2:53" x14ac:dyDescent="0.25">
      <c r="B1234" t="s">
        <v>293</v>
      </c>
      <c r="C1234" s="9" t="s">
        <v>660</v>
      </c>
      <c r="D1234" s="39">
        <v>41514</v>
      </c>
      <c r="E1234">
        <v>30</v>
      </c>
      <c r="F1234" t="s">
        <v>830</v>
      </c>
      <c r="G1234" s="2"/>
      <c r="H1234" s="6">
        <v>33</v>
      </c>
      <c r="I1234" s="7">
        <v>0</v>
      </c>
      <c r="J1234" s="6">
        <v>39</v>
      </c>
      <c r="K1234" s="7">
        <v>2</v>
      </c>
      <c r="L1234" s="6">
        <v>12</v>
      </c>
      <c r="M1234" s="7">
        <v>-1</v>
      </c>
      <c r="N1234" s="6">
        <v>-6</v>
      </c>
      <c r="O1234" s="7">
        <v>-2</v>
      </c>
      <c r="P1234" t="s">
        <v>842</v>
      </c>
      <c r="R1234" s="7">
        <v>9</v>
      </c>
      <c r="S1234" s="7">
        <v>2</v>
      </c>
      <c r="T1234" s="7">
        <v>1</v>
      </c>
      <c r="Z1234" s="6"/>
      <c r="AA1234" s="6"/>
      <c r="AB1234" s="7"/>
      <c r="AC1234" s="6"/>
      <c r="AD1234" s="6"/>
      <c r="AE1234" s="7"/>
      <c r="AF1234" s="6"/>
      <c r="AG1234" s="6"/>
      <c r="AH1234" s="7"/>
      <c r="AI1234" s="7"/>
      <c r="AJ1234" s="7"/>
      <c r="AK1234" s="7"/>
      <c r="AR1234" s="6"/>
      <c r="AS1234" s="6"/>
      <c r="AT1234" s="7"/>
    </row>
    <row r="1235" spans="2:53" x14ac:dyDescent="0.25">
      <c r="B1235" t="s">
        <v>293</v>
      </c>
      <c r="C1235" s="9" t="s">
        <v>372</v>
      </c>
      <c r="D1235" s="39">
        <v>41515</v>
      </c>
      <c r="E1235">
        <v>2</v>
      </c>
      <c r="F1235" t="s">
        <v>963</v>
      </c>
      <c r="G1235" s="2"/>
      <c r="H1235" s="6">
        <v>28</v>
      </c>
      <c r="I1235" s="7">
        <v>0</v>
      </c>
      <c r="J1235" s="6">
        <v>39</v>
      </c>
      <c r="K1235" s="7">
        <v>1</v>
      </c>
      <c r="L1235" s="6">
        <v>11</v>
      </c>
      <c r="M1235" s="7">
        <v>2</v>
      </c>
      <c r="N1235" s="6">
        <v>-11</v>
      </c>
      <c r="O1235" s="7">
        <v>-1</v>
      </c>
      <c r="P1235" s="3" t="s">
        <v>842</v>
      </c>
      <c r="R1235" s="7">
        <v>13</v>
      </c>
      <c r="S1235" s="7">
        <v>3</v>
      </c>
      <c r="T1235" s="7">
        <v>1</v>
      </c>
      <c r="Z1235" s="6"/>
      <c r="AA1235" s="6"/>
      <c r="AB1235" s="7"/>
      <c r="AC1235" s="6"/>
      <c r="AD1235" s="6"/>
      <c r="AE1235" s="7"/>
      <c r="AF1235" s="6"/>
      <c r="AG1235" s="6"/>
      <c r="AH1235" s="7"/>
      <c r="AI1235" s="7"/>
      <c r="AJ1235" s="7"/>
      <c r="AK1235" s="7"/>
      <c r="AR1235" s="6"/>
      <c r="AS1235" s="6"/>
      <c r="AT1235" s="7"/>
    </row>
    <row r="1236" spans="2:53" x14ac:dyDescent="0.25">
      <c r="B1236" s="3" t="s">
        <v>293</v>
      </c>
      <c r="C1236" s="52" t="s">
        <v>626</v>
      </c>
      <c r="D1236" s="39">
        <v>41516</v>
      </c>
      <c r="F1236" s="3" t="s">
        <v>982</v>
      </c>
      <c r="G1236" s="2" t="s">
        <v>124</v>
      </c>
      <c r="H1236" s="6">
        <v>29</v>
      </c>
      <c r="I1236" s="7">
        <v>-1</v>
      </c>
      <c r="J1236" s="6">
        <v>37</v>
      </c>
      <c r="K1236" s="7">
        <v>1</v>
      </c>
      <c r="L1236" s="6">
        <v>11</v>
      </c>
      <c r="M1236" s="7">
        <v>1</v>
      </c>
      <c r="N1236" s="6">
        <v>-8</v>
      </c>
      <c r="O1236" s="7">
        <v>0</v>
      </c>
      <c r="P1236" s="3" t="s">
        <v>842</v>
      </c>
      <c r="Q1236" t="s">
        <v>983</v>
      </c>
      <c r="R1236" s="7">
        <v>17</v>
      </c>
      <c r="S1236" s="7">
        <v>2</v>
      </c>
      <c r="T1236" s="7">
        <v>1</v>
      </c>
      <c r="W1236" s="6"/>
      <c r="X1236" s="6"/>
      <c r="Z1236" s="6"/>
      <c r="AA1236" s="6"/>
      <c r="AB1236" s="7"/>
      <c r="AC1236" s="6"/>
      <c r="AD1236" s="6"/>
      <c r="AE1236" s="7"/>
      <c r="AF1236" s="6"/>
      <c r="AG1236" s="6"/>
      <c r="AH1236" s="7"/>
      <c r="AI1236" s="6"/>
      <c r="AJ1236" s="6"/>
      <c r="AK1236" s="7"/>
      <c r="AR1236" s="6"/>
      <c r="AS1236" s="6"/>
      <c r="AT1236" s="7"/>
    </row>
    <row r="1237" spans="2:53" x14ac:dyDescent="0.25">
      <c r="B1237" s="3" t="s">
        <v>293</v>
      </c>
      <c r="C1237" s="52" t="s">
        <v>587</v>
      </c>
      <c r="D1237" s="39">
        <v>41516</v>
      </c>
      <c r="E1237">
        <v>1</v>
      </c>
      <c r="F1237" t="s">
        <v>821</v>
      </c>
      <c r="G1237" s="2" t="s">
        <v>192</v>
      </c>
      <c r="H1237" s="6">
        <v>31</v>
      </c>
      <c r="I1237" s="7">
        <v>-2</v>
      </c>
      <c r="J1237" s="6">
        <v>41</v>
      </c>
      <c r="K1237" s="7">
        <v>4</v>
      </c>
      <c r="L1237" s="6">
        <v>9</v>
      </c>
      <c r="M1237" s="7">
        <v>-1</v>
      </c>
      <c r="N1237" s="6">
        <v>-10</v>
      </c>
      <c r="O1237" s="7">
        <v>-6</v>
      </c>
      <c r="P1237" s="3" t="s">
        <v>842</v>
      </c>
      <c r="R1237" s="7">
        <v>13</v>
      </c>
      <c r="S1237" s="7">
        <v>2</v>
      </c>
      <c r="T1237" s="7">
        <v>0</v>
      </c>
      <c r="W1237" s="6">
        <v>36</v>
      </c>
      <c r="X1237" s="6">
        <v>55</v>
      </c>
      <c r="Y1237" s="7">
        <f>W1237-X1237</f>
        <v>-19</v>
      </c>
      <c r="Z1237" s="6">
        <v>24</v>
      </c>
      <c r="AA1237" s="6">
        <v>63</v>
      </c>
      <c r="AB1237" s="7">
        <f>Z1237-AA1237</f>
        <v>-39</v>
      </c>
      <c r="AC1237" s="6">
        <v>20</v>
      </c>
      <c r="AD1237" s="6">
        <v>67</v>
      </c>
      <c r="AE1237" s="7">
        <f>AC1237-AD1237</f>
        <v>-47</v>
      </c>
      <c r="AF1237" s="6"/>
      <c r="AG1237" s="6"/>
      <c r="AH1237" s="7"/>
      <c r="AI1237" s="6"/>
      <c r="AJ1237" s="6"/>
      <c r="AK1237" s="7"/>
      <c r="AL1237" s="4" t="s">
        <v>930</v>
      </c>
      <c r="AR1237" s="6">
        <v>27</v>
      </c>
      <c r="AS1237" s="6">
        <v>56</v>
      </c>
      <c r="AT1237" s="7">
        <f>AR1237-AS1237</f>
        <v>-29</v>
      </c>
      <c r="AU1237" s="4" t="s">
        <v>871</v>
      </c>
    </row>
    <row r="1238" spans="2:53" x14ac:dyDescent="0.25">
      <c r="B1238" s="3" t="s">
        <v>293</v>
      </c>
      <c r="C1238" s="52" t="s">
        <v>582</v>
      </c>
      <c r="D1238" s="39">
        <v>41516</v>
      </c>
      <c r="E1238">
        <v>3</v>
      </c>
      <c r="F1238" t="s">
        <v>886</v>
      </c>
      <c r="G1238" s="2" t="s">
        <v>96</v>
      </c>
      <c r="H1238" s="6">
        <v>31</v>
      </c>
      <c r="I1238" s="7">
        <v>-3</v>
      </c>
      <c r="J1238" s="6">
        <v>37</v>
      </c>
      <c r="K1238" s="7">
        <v>0</v>
      </c>
      <c r="L1238" s="6">
        <v>12</v>
      </c>
      <c r="M1238" s="7">
        <v>2</v>
      </c>
      <c r="N1238" s="6">
        <v>-6</v>
      </c>
      <c r="O1238" s="7">
        <v>-3</v>
      </c>
      <c r="P1238" s="3" t="s">
        <v>639</v>
      </c>
      <c r="R1238" s="7">
        <v>10</v>
      </c>
      <c r="S1238" s="7">
        <v>4</v>
      </c>
      <c r="T1238" s="7">
        <v>1</v>
      </c>
      <c r="W1238" s="6"/>
      <c r="X1238" s="6"/>
      <c r="Y1238" s="7"/>
      <c r="Z1238" s="6"/>
      <c r="AA1238" s="6"/>
      <c r="AB1238" s="7"/>
      <c r="AC1238" s="6"/>
      <c r="AD1238" s="6"/>
      <c r="AE1238" s="7"/>
      <c r="AF1238" s="6"/>
      <c r="AG1238" s="6"/>
      <c r="AH1238" s="7"/>
      <c r="AI1238" s="6"/>
      <c r="AJ1238" s="6"/>
      <c r="AK1238" s="7"/>
      <c r="AR1238" s="6"/>
      <c r="AS1238" s="6"/>
      <c r="AT1238" s="7"/>
    </row>
    <row r="1239" spans="2:53" x14ac:dyDescent="0.25">
      <c r="B1239" s="3" t="s">
        <v>293</v>
      </c>
      <c r="C1239" s="9" t="s">
        <v>582</v>
      </c>
      <c r="D1239" s="39">
        <v>41516</v>
      </c>
      <c r="E1239">
        <v>2</v>
      </c>
      <c r="F1239" t="s">
        <v>830</v>
      </c>
      <c r="G1239" s="2"/>
      <c r="H1239" s="6">
        <v>34</v>
      </c>
      <c r="I1239" s="7">
        <v>1</v>
      </c>
      <c r="J1239" s="6">
        <v>38</v>
      </c>
      <c r="K1239" s="7">
        <v>-1</v>
      </c>
      <c r="L1239" s="6">
        <v>12</v>
      </c>
      <c r="M1239" s="7">
        <v>0</v>
      </c>
      <c r="N1239" s="6">
        <v>-4</v>
      </c>
      <c r="O1239" s="7">
        <v>2</v>
      </c>
      <c r="P1239" s="3" t="s">
        <v>842</v>
      </c>
      <c r="R1239" s="7">
        <v>8</v>
      </c>
      <c r="S1239" s="7">
        <v>3</v>
      </c>
      <c r="T1239" s="7">
        <v>1</v>
      </c>
      <c r="W1239" s="6"/>
      <c r="X1239" s="6"/>
      <c r="Z1239" s="6"/>
      <c r="AA1239" s="6"/>
      <c r="AB1239" s="7"/>
      <c r="AC1239" s="6"/>
      <c r="AD1239" s="6"/>
      <c r="AE1239" s="7"/>
      <c r="AF1239" s="6"/>
      <c r="AG1239" s="6"/>
      <c r="AH1239" s="7"/>
      <c r="AI1239" s="6"/>
      <c r="AJ1239" s="6"/>
      <c r="AK1239" s="7"/>
      <c r="AR1239" s="6"/>
      <c r="AS1239" s="6"/>
      <c r="AT1239" s="7"/>
    </row>
    <row r="1240" spans="2:53" x14ac:dyDescent="0.25">
      <c r="B1240" s="3" t="s">
        <v>295</v>
      </c>
      <c r="C1240" s="9" t="s">
        <v>339</v>
      </c>
      <c r="D1240" s="39">
        <v>41518</v>
      </c>
      <c r="F1240" t="s">
        <v>821</v>
      </c>
      <c r="G1240" s="2" t="s">
        <v>196</v>
      </c>
      <c r="H1240" s="6">
        <v>33</v>
      </c>
      <c r="I1240" s="7">
        <v>2</v>
      </c>
      <c r="J1240" s="6">
        <v>40</v>
      </c>
      <c r="K1240" s="7">
        <v>-1</v>
      </c>
      <c r="L1240" s="6">
        <v>9</v>
      </c>
      <c r="M1240" s="7">
        <v>0</v>
      </c>
      <c r="N1240" s="6">
        <v>-7</v>
      </c>
      <c r="O1240" s="7">
        <v>3</v>
      </c>
      <c r="P1240" s="3" t="s">
        <v>842</v>
      </c>
      <c r="R1240" s="7">
        <v>12</v>
      </c>
      <c r="S1240" s="7">
        <v>2</v>
      </c>
      <c r="T1240" s="7">
        <v>1</v>
      </c>
      <c r="W1240" s="6"/>
      <c r="X1240" s="6"/>
      <c r="Z1240" s="6"/>
      <c r="AA1240" s="6"/>
      <c r="AB1240" s="7"/>
      <c r="AC1240" s="6"/>
      <c r="AD1240" s="6"/>
      <c r="AE1240" s="7"/>
      <c r="AF1240" s="6"/>
      <c r="AG1240" s="6"/>
      <c r="AH1240" s="7"/>
      <c r="AI1240" s="6"/>
      <c r="AJ1240" s="6"/>
      <c r="AK1240" s="7"/>
      <c r="AR1240" s="6">
        <v>28</v>
      </c>
      <c r="AS1240" s="6">
        <v>57</v>
      </c>
      <c r="AT1240" s="7">
        <f t="shared" ref="AT1240:AT1247" si="63">AR1240-AS1240</f>
        <v>-29</v>
      </c>
      <c r="AU1240" s="4" t="s">
        <v>871</v>
      </c>
    </row>
    <row r="1241" spans="2:53" x14ac:dyDescent="0.25">
      <c r="B1241" s="3" t="s">
        <v>295</v>
      </c>
      <c r="C1241" s="9" t="s">
        <v>571</v>
      </c>
      <c r="D1241" s="39">
        <v>41519</v>
      </c>
      <c r="F1241" t="s">
        <v>821</v>
      </c>
      <c r="G1241" s="2" t="s">
        <v>196</v>
      </c>
      <c r="H1241" s="6">
        <v>33</v>
      </c>
      <c r="I1241" s="7">
        <v>0</v>
      </c>
      <c r="J1241" s="6">
        <v>37</v>
      </c>
      <c r="K1241" s="7">
        <v>-3</v>
      </c>
      <c r="L1241" s="6">
        <v>9</v>
      </c>
      <c r="M1241" s="7">
        <v>0</v>
      </c>
      <c r="N1241" s="6">
        <v>-4</v>
      </c>
      <c r="O1241" s="7">
        <v>3</v>
      </c>
      <c r="P1241" s="3" t="s">
        <v>842</v>
      </c>
      <c r="R1241" s="7">
        <v>13</v>
      </c>
      <c r="S1241" s="7">
        <v>3</v>
      </c>
      <c r="T1241" s="7">
        <v>1</v>
      </c>
      <c r="W1241" s="6"/>
      <c r="X1241" s="6"/>
      <c r="Z1241" s="6"/>
      <c r="AA1241" s="6"/>
      <c r="AB1241" s="7"/>
      <c r="AC1241" s="6"/>
      <c r="AD1241" s="6"/>
      <c r="AE1241" s="7"/>
      <c r="AF1241" s="6"/>
      <c r="AG1241" s="6"/>
      <c r="AH1241" s="7"/>
      <c r="AI1241" s="6"/>
      <c r="AJ1241" s="6"/>
      <c r="AK1241" s="7"/>
      <c r="AR1241" s="6">
        <v>27</v>
      </c>
      <c r="AS1241" s="6">
        <v>58</v>
      </c>
      <c r="AT1241" s="7">
        <f t="shared" si="63"/>
        <v>-31</v>
      </c>
      <c r="AU1241" s="4" t="s">
        <v>871</v>
      </c>
    </row>
    <row r="1242" spans="2:53" x14ac:dyDescent="0.25">
      <c r="B1242" s="3" t="s">
        <v>295</v>
      </c>
      <c r="C1242" s="9" t="s">
        <v>589</v>
      </c>
      <c r="D1242" s="39">
        <v>41520</v>
      </c>
      <c r="F1242" t="s">
        <v>821</v>
      </c>
      <c r="G1242" s="2" t="s">
        <v>196</v>
      </c>
      <c r="H1242" s="6">
        <v>33</v>
      </c>
      <c r="I1242" s="7">
        <v>0</v>
      </c>
      <c r="J1242" s="6">
        <v>39</v>
      </c>
      <c r="K1242" s="7">
        <v>2</v>
      </c>
      <c r="L1242" s="6">
        <v>10</v>
      </c>
      <c r="M1242" s="7">
        <v>1</v>
      </c>
      <c r="N1242" s="6">
        <v>-6</v>
      </c>
      <c r="O1242" s="7">
        <v>2</v>
      </c>
      <c r="P1242" s="3" t="s">
        <v>842</v>
      </c>
      <c r="R1242" s="7">
        <v>12</v>
      </c>
      <c r="S1242" s="7">
        <v>2</v>
      </c>
      <c r="T1242" s="7">
        <v>0</v>
      </c>
      <c r="W1242" s="6"/>
      <c r="X1242" s="6"/>
      <c r="Z1242" s="6"/>
      <c r="AA1242" s="6"/>
      <c r="AB1242" s="7"/>
      <c r="AC1242" s="6"/>
      <c r="AD1242" s="6"/>
      <c r="AE1242" s="7"/>
      <c r="AF1242" s="6"/>
      <c r="AG1242" s="6"/>
      <c r="AH1242" s="7"/>
      <c r="AI1242" s="6"/>
      <c r="AJ1242" s="6"/>
      <c r="AK1242" s="7"/>
      <c r="AR1242" s="6">
        <v>30</v>
      </c>
      <c r="AS1242" s="6">
        <v>53</v>
      </c>
      <c r="AT1242" s="7">
        <f t="shared" si="63"/>
        <v>-23</v>
      </c>
      <c r="AU1242" s="4" t="s">
        <v>871</v>
      </c>
    </row>
    <row r="1243" spans="2:53" x14ac:dyDescent="0.25">
      <c r="B1243" t="s">
        <v>295</v>
      </c>
      <c r="C1243" s="9" t="s">
        <v>376</v>
      </c>
      <c r="D1243" s="39">
        <v>41520</v>
      </c>
      <c r="E1243">
        <v>8</v>
      </c>
      <c r="F1243" t="s">
        <v>903</v>
      </c>
      <c r="G1243" s="2" t="s">
        <v>138</v>
      </c>
      <c r="H1243" s="6">
        <v>30</v>
      </c>
      <c r="I1243" s="7">
        <v>1</v>
      </c>
      <c r="J1243" s="6">
        <v>35</v>
      </c>
      <c r="K1243" s="7">
        <v>-1</v>
      </c>
      <c r="L1243" s="6">
        <v>7</v>
      </c>
      <c r="M1243" s="7">
        <v>-1</v>
      </c>
      <c r="N1243" s="6">
        <v>-5</v>
      </c>
      <c r="O1243" s="7">
        <v>2</v>
      </c>
      <c r="P1243" t="s">
        <v>842</v>
      </c>
      <c r="R1243" s="7">
        <v>17</v>
      </c>
      <c r="S1243" s="7">
        <v>4</v>
      </c>
      <c r="T1243" s="7">
        <v>2</v>
      </c>
      <c r="W1243" s="6">
        <v>34</v>
      </c>
      <c r="X1243" s="6">
        <v>49</v>
      </c>
      <c r="Y1243" s="7">
        <f>W1243-X1243</f>
        <v>-15</v>
      </c>
      <c r="Z1243" s="6">
        <v>20</v>
      </c>
      <c r="AA1243" s="6">
        <v>51</v>
      </c>
      <c r="AB1243" s="7">
        <f>Z1243-AA1243</f>
        <v>-31</v>
      </c>
      <c r="AC1243" s="6">
        <v>13</v>
      </c>
      <c r="AD1243" s="6">
        <v>60</v>
      </c>
      <c r="AE1243" s="7">
        <f>AC1243-AD1243</f>
        <v>-47</v>
      </c>
      <c r="AF1243" s="6"/>
      <c r="AG1243" s="6"/>
      <c r="AH1243" s="7"/>
      <c r="AI1243" s="6"/>
      <c r="AJ1243" s="6"/>
      <c r="AK1243" s="7"/>
      <c r="AL1243" s="4" t="s">
        <v>978</v>
      </c>
      <c r="AR1243" s="6"/>
      <c r="AS1243" s="6"/>
      <c r="AT1243" s="7"/>
    </row>
    <row r="1244" spans="2:53" x14ac:dyDescent="0.25">
      <c r="B1244" s="3" t="s">
        <v>295</v>
      </c>
      <c r="C1244" s="9" t="s">
        <v>694</v>
      </c>
      <c r="D1244" s="39">
        <v>41521</v>
      </c>
      <c r="E1244">
        <v>6</v>
      </c>
      <c r="F1244" t="s">
        <v>830</v>
      </c>
      <c r="G1244" s="2"/>
      <c r="H1244" s="6">
        <v>33</v>
      </c>
      <c r="I1244" s="7">
        <v>-1</v>
      </c>
      <c r="J1244" s="6">
        <v>37</v>
      </c>
      <c r="K1244" s="7">
        <v>-1</v>
      </c>
      <c r="L1244" s="6">
        <v>14</v>
      </c>
      <c r="M1244" s="7">
        <v>2</v>
      </c>
      <c r="N1244" s="6">
        <v>-4</v>
      </c>
      <c r="O1244" s="7">
        <v>0</v>
      </c>
      <c r="P1244" s="3" t="s">
        <v>842</v>
      </c>
      <c r="R1244" s="7">
        <v>8</v>
      </c>
      <c r="S1244" s="7">
        <v>3</v>
      </c>
      <c r="T1244" s="7">
        <v>1</v>
      </c>
      <c r="W1244" s="6"/>
      <c r="X1244" s="6"/>
      <c r="Z1244" s="6"/>
      <c r="AA1244" s="6"/>
      <c r="AB1244" s="7"/>
      <c r="AC1244" s="6"/>
      <c r="AD1244" s="6"/>
      <c r="AE1244" s="7"/>
      <c r="AF1244" s="6"/>
      <c r="AG1244" s="6"/>
      <c r="AH1244" s="7"/>
      <c r="AI1244" s="6"/>
      <c r="AJ1244" s="6"/>
      <c r="AK1244" s="7"/>
      <c r="AR1244" s="6"/>
      <c r="AS1244" s="6"/>
      <c r="AT1244" s="7"/>
    </row>
    <row r="1245" spans="2:53" x14ac:dyDescent="0.25">
      <c r="B1245" s="3" t="s">
        <v>295</v>
      </c>
      <c r="C1245" s="9" t="s">
        <v>694</v>
      </c>
      <c r="D1245" s="39">
        <v>41521</v>
      </c>
      <c r="F1245" t="s">
        <v>821</v>
      </c>
      <c r="G1245" s="2" t="s">
        <v>196</v>
      </c>
      <c r="H1245" s="6">
        <v>31</v>
      </c>
      <c r="I1245" s="7">
        <v>-2</v>
      </c>
      <c r="J1245" s="6">
        <v>38</v>
      </c>
      <c r="K1245" s="7">
        <v>-1</v>
      </c>
      <c r="L1245" s="6">
        <v>10</v>
      </c>
      <c r="M1245" s="7">
        <v>0</v>
      </c>
      <c r="N1245" s="6">
        <v>-7</v>
      </c>
      <c r="O1245" s="7">
        <v>-1</v>
      </c>
      <c r="P1245" s="3" t="s">
        <v>842</v>
      </c>
      <c r="R1245" s="7">
        <v>13</v>
      </c>
      <c r="S1245" s="7">
        <v>2</v>
      </c>
      <c r="T1245" s="7">
        <v>1</v>
      </c>
      <c r="W1245" s="6"/>
      <c r="X1245" s="6"/>
      <c r="Z1245" s="6"/>
      <c r="AA1245" s="6"/>
      <c r="AB1245" s="7"/>
      <c r="AC1245" s="6"/>
      <c r="AD1245" s="6"/>
      <c r="AE1245" s="7"/>
      <c r="AF1245" s="6"/>
      <c r="AG1245" s="6"/>
      <c r="AH1245" s="7"/>
      <c r="AI1245" s="6"/>
      <c r="AJ1245" s="6"/>
      <c r="AK1245" s="7"/>
      <c r="AR1245" s="6">
        <v>26</v>
      </c>
      <c r="AS1245" s="6">
        <v>58</v>
      </c>
      <c r="AT1245" s="7">
        <f t="shared" si="63"/>
        <v>-32</v>
      </c>
      <c r="AU1245" s="4" t="s">
        <v>871</v>
      </c>
    </row>
    <row r="1246" spans="2:53" x14ac:dyDescent="0.25">
      <c r="B1246" s="3" t="s">
        <v>295</v>
      </c>
      <c r="C1246" s="9" t="s">
        <v>591</v>
      </c>
      <c r="D1246" s="39">
        <v>41521</v>
      </c>
      <c r="E1246">
        <v>8</v>
      </c>
      <c r="F1246" t="s">
        <v>678</v>
      </c>
      <c r="G1246" s="2" t="s">
        <v>194</v>
      </c>
      <c r="H1246" s="6"/>
      <c r="J1246" s="6"/>
      <c r="L1246" s="6"/>
      <c r="N1246" s="6"/>
      <c r="P1246" t="s">
        <v>842</v>
      </c>
      <c r="W1246" s="6"/>
      <c r="X1246" s="6"/>
      <c r="Z1246" s="6"/>
      <c r="AA1246" s="6"/>
      <c r="AB1246" s="7"/>
      <c r="AC1246" s="6"/>
      <c r="AD1246" s="6"/>
      <c r="AE1246" s="7"/>
      <c r="AF1246" s="6"/>
      <c r="AG1246" s="6"/>
      <c r="AH1246" s="7"/>
      <c r="AI1246" s="6"/>
      <c r="AJ1246" s="6"/>
      <c r="AK1246" s="7"/>
      <c r="AR1246" s="6"/>
      <c r="AS1246" s="6"/>
      <c r="AT1246" s="7"/>
      <c r="AW1246">
        <v>31</v>
      </c>
      <c r="AX1246">
        <v>32</v>
      </c>
      <c r="AY1246">
        <v>16</v>
      </c>
      <c r="AZ1246">
        <v>12</v>
      </c>
      <c r="BA1246" s="4" t="s">
        <v>992</v>
      </c>
    </row>
    <row r="1247" spans="2:53" x14ac:dyDescent="0.25">
      <c r="B1247" s="3" t="s">
        <v>295</v>
      </c>
      <c r="C1247" s="9" t="s">
        <v>572</v>
      </c>
      <c r="D1247" s="39">
        <v>41522</v>
      </c>
      <c r="E1247">
        <v>8</v>
      </c>
      <c r="F1247" t="s">
        <v>821</v>
      </c>
      <c r="G1247" s="2" t="s">
        <v>192</v>
      </c>
      <c r="H1247" s="6">
        <v>34</v>
      </c>
      <c r="I1247" s="7">
        <v>3</v>
      </c>
      <c r="J1247" s="6">
        <v>38</v>
      </c>
      <c r="K1247" s="7">
        <v>0</v>
      </c>
      <c r="L1247" s="6">
        <v>9</v>
      </c>
      <c r="M1247" s="7">
        <v>-1</v>
      </c>
      <c r="N1247" s="6">
        <v>-4</v>
      </c>
      <c r="O1247" s="7">
        <v>3</v>
      </c>
      <c r="P1247" s="3" t="s">
        <v>842</v>
      </c>
      <c r="R1247" s="7">
        <v>12</v>
      </c>
      <c r="S1247" s="7">
        <v>3</v>
      </c>
      <c r="T1247" s="7">
        <v>0</v>
      </c>
      <c r="W1247" s="6">
        <v>39</v>
      </c>
      <c r="X1247" s="6">
        <v>54</v>
      </c>
      <c r="Y1247" s="7">
        <f>W1247-X1247</f>
        <v>-15</v>
      </c>
      <c r="Z1247" s="6">
        <v>21</v>
      </c>
      <c r="AA1247" s="6">
        <v>67</v>
      </c>
      <c r="AB1247" s="7">
        <f>Z1247-AA1247</f>
        <v>-46</v>
      </c>
      <c r="AC1247" s="6">
        <v>18</v>
      </c>
      <c r="AD1247" s="6">
        <v>71</v>
      </c>
      <c r="AE1247" s="7">
        <f>AC1247-AD1247</f>
        <v>-53</v>
      </c>
      <c r="AF1247" s="6"/>
      <c r="AG1247" s="6"/>
      <c r="AH1247" s="7"/>
      <c r="AI1247" s="6"/>
      <c r="AJ1247" s="6"/>
      <c r="AK1247" s="7"/>
      <c r="AL1247" s="4" t="s">
        <v>930</v>
      </c>
      <c r="AR1247" s="6">
        <v>29</v>
      </c>
      <c r="AS1247" s="6">
        <v>57</v>
      </c>
      <c r="AT1247" s="7">
        <f t="shared" si="63"/>
        <v>-28</v>
      </c>
      <c r="AU1247" s="4" t="s">
        <v>871</v>
      </c>
    </row>
    <row r="1248" spans="2:53" x14ac:dyDescent="0.25">
      <c r="B1248" s="3" t="s">
        <v>295</v>
      </c>
      <c r="C1248" s="9" t="s">
        <v>645</v>
      </c>
      <c r="D1248" s="39">
        <v>41523</v>
      </c>
      <c r="E1248">
        <v>9</v>
      </c>
      <c r="F1248" t="s">
        <v>830</v>
      </c>
      <c r="G1248" s="2"/>
      <c r="H1248" s="6">
        <v>34</v>
      </c>
      <c r="I1248" s="7">
        <v>1</v>
      </c>
      <c r="J1248" s="6">
        <v>37</v>
      </c>
      <c r="K1248" s="7">
        <v>0</v>
      </c>
      <c r="L1248" s="6">
        <v>13</v>
      </c>
      <c r="M1248" s="7">
        <v>-1</v>
      </c>
      <c r="N1248" s="6">
        <v>-3</v>
      </c>
      <c r="O1248" s="7">
        <v>1</v>
      </c>
      <c r="P1248" s="3" t="s">
        <v>842</v>
      </c>
      <c r="R1248" s="7">
        <v>9</v>
      </c>
      <c r="S1248" s="7">
        <v>2</v>
      </c>
      <c r="T1248" s="7">
        <v>1</v>
      </c>
      <c r="W1248" s="6"/>
      <c r="X1248" s="6"/>
      <c r="Z1248" s="6"/>
      <c r="AA1248" s="6"/>
      <c r="AB1248" s="7"/>
      <c r="AC1248" s="6"/>
      <c r="AD1248" s="6"/>
      <c r="AE1248" s="7"/>
      <c r="AF1248" s="6"/>
      <c r="AG1248" s="6"/>
      <c r="AH1248" s="7"/>
      <c r="AI1248" s="6"/>
      <c r="AJ1248" s="6"/>
      <c r="AK1248" s="7"/>
      <c r="AR1248" s="6"/>
      <c r="AS1248" s="6"/>
      <c r="AT1248" s="7"/>
    </row>
    <row r="1249" spans="2:47" x14ac:dyDescent="0.25">
      <c r="B1249" s="3" t="s">
        <v>295</v>
      </c>
      <c r="C1249" s="9" t="s">
        <v>506</v>
      </c>
      <c r="D1249" s="39">
        <v>41524</v>
      </c>
      <c r="E1249">
        <v>11</v>
      </c>
      <c r="F1249" t="s">
        <v>577</v>
      </c>
      <c r="G1249" s="2" t="s">
        <v>60</v>
      </c>
      <c r="H1249" s="6">
        <v>34</v>
      </c>
      <c r="I1249" s="7">
        <v>4</v>
      </c>
      <c r="J1249" s="6">
        <v>37</v>
      </c>
      <c r="K1249" s="7">
        <v>-3</v>
      </c>
      <c r="L1249" s="6">
        <v>10</v>
      </c>
      <c r="M1249" s="7">
        <v>0</v>
      </c>
      <c r="N1249" s="6">
        <v>-3</v>
      </c>
      <c r="O1249" s="7">
        <v>7</v>
      </c>
      <c r="P1249" t="s">
        <v>639</v>
      </c>
      <c r="Q1249" t="s">
        <v>840</v>
      </c>
      <c r="R1249" s="7">
        <v>11</v>
      </c>
      <c r="S1249" s="7">
        <v>3</v>
      </c>
      <c r="T1249" s="7">
        <v>0</v>
      </c>
      <c r="W1249" s="6">
        <v>36</v>
      </c>
      <c r="X1249" s="6">
        <v>56</v>
      </c>
      <c r="Y1249" s="7">
        <f>W1249-X1249</f>
        <v>-20</v>
      </c>
      <c r="Z1249" s="6">
        <v>24</v>
      </c>
      <c r="AA1249" s="6">
        <v>60</v>
      </c>
      <c r="AB1249" s="7">
        <f>Z1249-AA1249</f>
        <v>-36</v>
      </c>
      <c r="AC1249" s="6">
        <v>24</v>
      </c>
      <c r="AD1249" s="6">
        <v>64</v>
      </c>
      <c r="AE1249" s="7">
        <f>AC1249-AD1249</f>
        <v>-40</v>
      </c>
      <c r="AF1249" s="6">
        <v>29</v>
      </c>
      <c r="AG1249" s="6">
        <v>36</v>
      </c>
      <c r="AH1249" s="7">
        <f>AF1249-AG1249</f>
        <v>-7</v>
      </c>
      <c r="AI1249" s="6"/>
      <c r="AJ1249" s="6"/>
      <c r="AK1249" s="7"/>
      <c r="AL1249" s="4" t="s">
        <v>936</v>
      </c>
      <c r="AR1249" s="6">
        <v>32</v>
      </c>
      <c r="AS1249" s="6">
        <v>60</v>
      </c>
      <c r="AT1249" s="7">
        <f>AR1249-AS1249</f>
        <v>-28</v>
      </c>
      <c r="AU1249" s="4" t="s">
        <v>937</v>
      </c>
    </row>
    <row r="1250" spans="2:47" x14ac:dyDescent="0.25">
      <c r="B1250" s="3" t="s">
        <v>295</v>
      </c>
      <c r="C1250" s="9" t="s">
        <v>419</v>
      </c>
      <c r="D1250" s="39">
        <v>41525</v>
      </c>
      <c r="F1250" t="s">
        <v>821</v>
      </c>
      <c r="G1250" s="2" t="s">
        <v>196</v>
      </c>
      <c r="H1250" s="6">
        <v>33</v>
      </c>
      <c r="I1250" s="7">
        <v>-1</v>
      </c>
      <c r="J1250" s="6">
        <v>38</v>
      </c>
      <c r="K1250" s="7">
        <v>0</v>
      </c>
      <c r="L1250" s="6">
        <v>8</v>
      </c>
      <c r="M1250" s="7">
        <v>-1</v>
      </c>
      <c r="N1250" s="6">
        <v>-5</v>
      </c>
      <c r="O1250" s="7">
        <v>-1</v>
      </c>
      <c r="P1250" t="s">
        <v>842</v>
      </c>
      <c r="R1250" s="7">
        <v>14</v>
      </c>
      <c r="S1250" s="7">
        <v>3</v>
      </c>
      <c r="T1250" s="7">
        <v>0</v>
      </c>
      <c r="W1250" s="6"/>
      <c r="X1250" s="6"/>
      <c r="Y1250" s="7"/>
      <c r="Z1250" s="6"/>
      <c r="AA1250" s="6"/>
      <c r="AB1250" s="7"/>
      <c r="AC1250" s="6"/>
      <c r="AD1250" s="6"/>
      <c r="AE1250" s="7"/>
      <c r="AF1250" s="6"/>
      <c r="AG1250" s="6"/>
      <c r="AH1250" s="7"/>
      <c r="AI1250" s="6"/>
      <c r="AJ1250" s="6"/>
      <c r="AK1250" s="7"/>
      <c r="AR1250" s="6">
        <v>26</v>
      </c>
      <c r="AS1250" s="6">
        <v>56</v>
      </c>
      <c r="AT1250" s="7">
        <f>AR1250-AS1250</f>
        <v>-30</v>
      </c>
      <c r="AU1250" s="4" t="s">
        <v>871</v>
      </c>
    </row>
    <row r="1251" spans="2:47" x14ac:dyDescent="0.25">
      <c r="B1251" s="3" t="s">
        <v>295</v>
      </c>
      <c r="C1251" s="9" t="s">
        <v>669</v>
      </c>
      <c r="D1251" s="39">
        <v>41526</v>
      </c>
      <c r="F1251" t="s">
        <v>821</v>
      </c>
      <c r="G1251" s="2" t="s">
        <v>196</v>
      </c>
      <c r="H1251" s="6">
        <v>33</v>
      </c>
      <c r="I1251" s="7">
        <v>0</v>
      </c>
      <c r="J1251" s="6">
        <v>39</v>
      </c>
      <c r="K1251" s="7">
        <v>1</v>
      </c>
      <c r="L1251" s="6">
        <v>9</v>
      </c>
      <c r="M1251" s="7">
        <v>1</v>
      </c>
      <c r="N1251" s="6">
        <v>-6</v>
      </c>
      <c r="O1251" s="7">
        <v>-1</v>
      </c>
      <c r="P1251" t="s">
        <v>842</v>
      </c>
      <c r="R1251" s="7">
        <v>11</v>
      </c>
      <c r="S1251" s="7">
        <v>3</v>
      </c>
      <c r="T1251" s="7">
        <v>1</v>
      </c>
      <c r="W1251" s="6"/>
      <c r="X1251" s="6"/>
      <c r="Y1251" s="7"/>
      <c r="Z1251" s="6"/>
      <c r="AA1251" s="6"/>
      <c r="AB1251" s="7"/>
      <c r="AC1251" s="6"/>
      <c r="AD1251" s="6"/>
      <c r="AE1251" s="7"/>
      <c r="AF1251" s="6"/>
      <c r="AG1251" s="6"/>
      <c r="AH1251" s="7"/>
      <c r="AI1251" s="6"/>
      <c r="AJ1251" s="6"/>
      <c r="AK1251" s="7"/>
      <c r="AR1251" s="6">
        <v>28</v>
      </c>
      <c r="AS1251" s="6">
        <v>56</v>
      </c>
      <c r="AT1251" s="7">
        <f>AR1251-AS1251</f>
        <v>-28</v>
      </c>
      <c r="AU1251" s="4" t="s">
        <v>871</v>
      </c>
    </row>
    <row r="1252" spans="2:47" x14ac:dyDescent="0.25">
      <c r="B1252" s="3" t="s">
        <v>295</v>
      </c>
      <c r="C1252" s="9" t="s">
        <v>337</v>
      </c>
      <c r="D1252" s="39">
        <v>41527</v>
      </c>
      <c r="F1252" t="s">
        <v>821</v>
      </c>
      <c r="G1252" s="2" t="s">
        <v>196</v>
      </c>
      <c r="H1252" s="6">
        <v>32</v>
      </c>
      <c r="I1252" s="7">
        <v>-1</v>
      </c>
      <c r="J1252" s="6">
        <v>39</v>
      </c>
      <c r="K1252" s="7">
        <v>0</v>
      </c>
      <c r="L1252" s="6">
        <v>10</v>
      </c>
      <c r="M1252" s="7">
        <v>1</v>
      </c>
      <c r="N1252" s="6">
        <v>-7</v>
      </c>
      <c r="O1252" s="7">
        <v>-1</v>
      </c>
      <c r="P1252" t="s">
        <v>842</v>
      </c>
      <c r="R1252" s="7">
        <v>12</v>
      </c>
      <c r="S1252" s="7">
        <v>2</v>
      </c>
      <c r="T1252" s="7">
        <v>0</v>
      </c>
      <c r="W1252" s="6"/>
      <c r="X1252" s="6"/>
      <c r="Y1252" s="7"/>
      <c r="Z1252" s="6"/>
      <c r="AA1252" s="6"/>
      <c r="AB1252" s="7"/>
      <c r="AC1252" s="6"/>
      <c r="AD1252" s="6"/>
      <c r="AE1252" s="7"/>
      <c r="AF1252" s="6"/>
      <c r="AG1252" s="6"/>
      <c r="AH1252" s="7"/>
      <c r="AI1252" s="6"/>
      <c r="AJ1252" s="6"/>
      <c r="AK1252" s="7"/>
      <c r="AM1252" s="9" t="s">
        <v>972</v>
      </c>
      <c r="AN1252" s="9" t="s">
        <v>369</v>
      </c>
      <c r="AO1252" s="9" t="s">
        <v>316</v>
      </c>
      <c r="AR1252" s="6">
        <v>30</v>
      </c>
      <c r="AS1252" s="6">
        <v>55</v>
      </c>
      <c r="AT1252" s="7">
        <f>AR1252-AS1252</f>
        <v>-25</v>
      </c>
      <c r="AU1252" s="4" t="s">
        <v>871</v>
      </c>
    </row>
    <row r="1253" spans="2:47" x14ac:dyDescent="0.25">
      <c r="B1253" s="3" t="s">
        <v>295</v>
      </c>
      <c r="C1253" s="9" t="s">
        <v>562</v>
      </c>
      <c r="D1253" s="39">
        <v>41528</v>
      </c>
      <c r="F1253" t="s">
        <v>821</v>
      </c>
      <c r="G1253" s="2" t="s">
        <v>196</v>
      </c>
      <c r="H1253" s="6">
        <v>34</v>
      </c>
      <c r="I1253" s="7">
        <v>2</v>
      </c>
      <c r="J1253" s="6">
        <v>38</v>
      </c>
      <c r="K1253" s="7">
        <v>-1</v>
      </c>
      <c r="L1253" s="6">
        <v>8</v>
      </c>
      <c r="M1253" s="7">
        <v>-2</v>
      </c>
      <c r="N1253" s="6">
        <v>-4</v>
      </c>
      <c r="O1253" s="7">
        <v>3</v>
      </c>
      <c r="P1253" t="s">
        <v>842</v>
      </c>
      <c r="R1253" s="7">
        <v>13</v>
      </c>
      <c r="S1253" s="7">
        <v>3</v>
      </c>
      <c r="T1253" s="7">
        <v>1</v>
      </c>
      <c r="W1253" s="6"/>
      <c r="X1253" s="6"/>
      <c r="Y1253" s="7"/>
      <c r="Z1253" s="6"/>
      <c r="AA1253" s="6"/>
      <c r="AB1253" s="7"/>
      <c r="AC1253" s="6"/>
      <c r="AD1253" s="6"/>
      <c r="AE1253" s="7"/>
      <c r="AF1253" s="6"/>
      <c r="AG1253" s="6"/>
      <c r="AH1253" s="7"/>
      <c r="AI1253" s="6"/>
      <c r="AJ1253" s="6"/>
      <c r="AK1253" s="7"/>
      <c r="AR1253" s="6">
        <v>31</v>
      </c>
      <c r="AS1253" s="6">
        <v>56</v>
      </c>
      <c r="AT1253" s="7">
        <f>AR1253-AS1253</f>
        <v>-25</v>
      </c>
      <c r="AU1253" s="4" t="s">
        <v>871</v>
      </c>
    </row>
    <row r="1254" spans="2:47" x14ac:dyDescent="0.25">
      <c r="B1254" s="3" t="s">
        <v>295</v>
      </c>
      <c r="C1254" s="9" t="s">
        <v>562</v>
      </c>
      <c r="D1254" s="39">
        <v>41528</v>
      </c>
      <c r="E1254">
        <v>13</v>
      </c>
      <c r="F1254" t="s">
        <v>830</v>
      </c>
      <c r="G1254" s="2"/>
      <c r="H1254" s="6">
        <v>34</v>
      </c>
      <c r="I1254" s="7">
        <v>0</v>
      </c>
      <c r="J1254" s="6">
        <v>41</v>
      </c>
      <c r="K1254" s="7">
        <v>4</v>
      </c>
      <c r="L1254" s="6">
        <v>10</v>
      </c>
      <c r="M1254" s="7">
        <v>-3</v>
      </c>
      <c r="N1254" s="6">
        <v>-7</v>
      </c>
      <c r="O1254" s="7">
        <v>-4</v>
      </c>
      <c r="P1254" t="s">
        <v>842</v>
      </c>
      <c r="R1254" s="7">
        <v>7</v>
      </c>
      <c r="S1254" s="7">
        <v>3</v>
      </c>
      <c r="T1254" s="7">
        <v>1</v>
      </c>
      <c r="W1254" s="6"/>
      <c r="X1254" s="6"/>
      <c r="Z1254" s="6"/>
      <c r="AA1254" s="6"/>
      <c r="AB1254" s="7"/>
      <c r="AC1254" s="6"/>
      <c r="AD1254" s="6"/>
      <c r="AE1254" s="7"/>
      <c r="AF1254" s="6"/>
      <c r="AG1254" s="6"/>
      <c r="AH1254" s="7"/>
      <c r="AI1254" s="6"/>
      <c r="AJ1254" s="6"/>
      <c r="AK1254" s="7"/>
      <c r="AR1254" s="6"/>
      <c r="AS1254" s="6"/>
      <c r="AT1254" s="7"/>
    </row>
    <row r="1255" spans="2:47" x14ac:dyDescent="0.25">
      <c r="B1255" s="3" t="s">
        <v>295</v>
      </c>
      <c r="C1255" s="9" t="s">
        <v>340</v>
      </c>
      <c r="D1255" s="39">
        <v>41529</v>
      </c>
      <c r="E1255">
        <v>15</v>
      </c>
      <c r="F1255" t="s">
        <v>821</v>
      </c>
      <c r="G1255" s="2" t="s">
        <v>192</v>
      </c>
      <c r="H1255" s="6">
        <v>33</v>
      </c>
      <c r="I1255" s="7">
        <v>-1</v>
      </c>
      <c r="J1255" s="6">
        <v>38</v>
      </c>
      <c r="K1255" s="7">
        <v>0</v>
      </c>
      <c r="L1255" s="6">
        <v>9</v>
      </c>
      <c r="M1255" s="7">
        <v>1</v>
      </c>
      <c r="N1255" s="6">
        <v>-5</v>
      </c>
      <c r="O1255" s="7">
        <v>-1</v>
      </c>
      <c r="P1255" t="s">
        <v>842</v>
      </c>
      <c r="R1255" s="7">
        <v>12</v>
      </c>
      <c r="S1255" s="7">
        <v>3</v>
      </c>
      <c r="T1255" s="7">
        <v>1</v>
      </c>
      <c r="W1255" s="6">
        <v>40</v>
      </c>
      <c r="X1255" s="6">
        <v>52</v>
      </c>
      <c r="Y1255" s="7">
        <f>W1255-X1255</f>
        <v>-12</v>
      </c>
      <c r="Z1255" s="6">
        <v>21</v>
      </c>
      <c r="AA1255" s="6">
        <v>67</v>
      </c>
      <c r="AB1255" s="7">
        <f>Z1255-AA1255</f>
        <v>-46</v>
      </c>
      <c r="AC1255" s="6">
        <v>19</v>
      </c>
      <c r="AD1255" s="6">
        <v>69</v>
      </c>
      <c r="AE1255" s="7">
        <f>AC1255-AD1255</f>
        <v>-50</v>
      </c>
      <c r="AF1255" s="6"/>
      <c r="AG1255" s="6"/>
      <c r="AH1255" s="7"/>
      <c r="AI1255" s="6"/>
      <c r="AJ1255" s="6"/>
      <c r="AK1255" s="7"/>
      <c r="AL1255" s="4" t="s">
        <v>930</v>
      </c>
      <c r="AR1255" s="6">
        <v>31</v>
      </c>
      <c r="AS1255" s="6">
        <v>54</v>
      </c>
      <c r="AT1255" s="7">
        <f>AR1255-AS1255</f>
        <v>-23</v>
      </c>
      <c r="AU1255" s="4" t="s">
        <v>871</v>
      </c>
    </row>
    <row r="1256" spans="2:47" x14ac:dyDescent="0.25">
      <c r="B1256" s="3" t="s">
        <v>295</v>
      </c>
      <c r="C1256" s="9" t="s">
        <v>342</v>
      </c>
      <c r="D1256" s="39">
        <v>41529</v>
      </c>
      <c r="E1256">
        <v>23</v>
      </c>
      <c r="F1256" t="s">
        <v>963</v>
      </c>
      <c r="G1256" s="2"/>
      <c r="H1256" s="6">
        <v>29</v>
      </c>
      <c r="I1256" s="7">
        <v>1</v>
      </c>
      <c r="J1256" s="6">
        <v>39</v>
      </c>
      <c r="K1256" s="7">
        <v>0</v>
      </c>
      <c r="L1256" s="6">
        <v>9</v>
      </c>
      <c r="M1256" s="7">
        <v>-2</v>
      </c>
      <c r="N1256" s="6">
        <v>-10</v>
      </c>
      <c r="O1256" s="7">
        <v>1</v>
      </c>
      <c r="P1256" s="3" t="s">
        <v>842</v>
      </c>
      <c r="R1256" s="7">
        <v>14</v>
      </c>
      <c r="S1256" s="7">
        <v>2</v>
      </c>
      <c r="T1256" s="7">
        <v>1</v>
      </c>
      <c r="W1256" s="6"/>
      <c r="X1256" s="6"/>
      <c r="Z1256" s="6"/>
      <c r="AA1256" s="6"/>
      <c r="AB1256" s="7"/>
      <c r="AC1256" s="6"/>
      <c r="AD1256" s="6"/>
      <c r="AE1256" s="7"/>
      <c r="AF1256" s="6"/>
      <c r="AG1256" s="6"/>
      <c r="AH1256" s="7"/>
      <c r="AI1256" s="6"/>
      <c r="AJ1256" s="6"/>
      <c r="AK1256" s="7"/>
      <c r="AR1256" s="6"/>
      <c r="AS1256" s="6"/>
      <c r="AT1256" s="7"/>
    </row>
    <row r="1257" spans="2:47" x14ac:dyDescent="0.25">
      <c r="B1257" s="3" t="s">
        <v>295</v>
      </c>
      <c r="C1257" s="9" t="s">
        <v>441</v>
      </c>
      <c r="D1257" s="39">
        <v>41530</v>
      </c>
      <c r="E1257">
        <v>16</v>
      </c>
      <c r="F1257" t="s">
        <v>830</v>
      </c>
      <c r="G1257" s="2"/>
      <c r="H1257" s="6">
        <v>33</v>
      </c>
      <c r="I1257" s="7">
        <v>-1</v>
      </c>
      <c r="J1257" s="6">
        <v>40</v>
      </c>
      <c r="K1257" s="7">
        <v>-1</v>
      </c>
      <c r="L1257" s="6">
        <v>11</v>
      </c>
      <c r="M1257" s="7">
        <v>1</v>
      </c>
      <c r="N1257" s="6">
        <v>-7</v>
      </c>
      <c r="O1257" s="7">
        <v>0</v>
      </c>
      <c r="P1257" t="s">
        <v>842</v>
      </c>
      <c r="R1257" s="7">
        <v>9</v>
      </c>
      <c r="S1257" s="7">
        <v>2</v>
      </c>
      <c r="T1257" s="7">
        <v>1</v>
      </c>
      <c r="W1257" s="6"/>
      <c r="X1257" s="6"/>
      <c r="Z1257" s="6"/>
      <c r="AA1257" s="6"/>
      <c r="AB1257" s="7"/>
      <c r="AC1257" s="6"/>
      <c r="AD1257" s="6"/>
      <c r="AE1257" s="7"/>
      <c r="AF1257" s="6"/>
      <c r="AG1257" s="6"/>
      <c r="AH1257" s="7"/>
      <c r="AI1257" s="6"/>
      <c r="AJ1257" s="6"/>
      <c r="AK1257" s="7"/>
      <c r="AR1257" s="6"/>
      <c r="AS1257" s="6"/>
      <c r="AT1257" s="7"/>
    </row>
    <row r="1258" spans="2:47" x14ac:dyDescent="0.25">
      <c r="B1258" s="3" t="s">
        <v>295</v>
      </c>
      <c r="C1258" s="9" t="s">
        <v>441</v>
      </c>
      <c r="D1258" s="39">
        <v>41530</v>
      </c>
      <c r="E1258">
        <v>17</v>
      </c>
      <c r="F1258" t="s">
        <v>678</v>
      </c>
      <c r="G1258" s="2" t="s">
        <v>82</v>
      </c>
      <c r="H1258" s="6">
        <v>32</v>
      </c>
      <c r="I1258" s="7">
        <v>0</v>
      </c>
      <c r="J1258" s="6">
        <v>36</v>
      </c>
      <c r="K1258" s="7">
        <v>1</v>
      </c>
      <c r="L1258" s="6">
        <v>14</v>
      </c>
      <c r="M1258" s="7">
        <v>0</v>
      </c>
      <c r="N1258" s="6">
        <v>-4</v>
      </c>
      <c r="O1258" s="7">
        <v>-1</v>
      </c>
      <c r="P1258" t="s">
        <v>639</v>
      </c>
      <c r="R1258" s="7">
        <v>9</v>
      </c>
      <c r="W1258" s="6"/>
      <c r="X1258" s="6"/>
      <c r="Z1258" s="6"/>
      <c r="AA1258" s="6"/>
      <c r="AB1258" s="7"/>
      <c r="AC1258" s="6"/>
      <c r="AD1258" s="6"/>
      <c r="AE1258" s="7"/>
      <c r="AF1258" s="6"/>
      <c r="AG1258" s="6"/>
      <c r="AH1258" s="7"/>
      <c r="AI1258" s="6"/>
      <c r="AJ1258" s="6"/>
      <c r="AK1258" s="7"/>
      <c r="AR1258" s="6"/>
      <c r="AS1258" s="6"/>
      <c r="AT1258" s="7"/>
    </row>
    <row r="1259" spans="2:47" x14ac:dyDescent="0.25">
      <c r="B1259" s="3" t="s">
        <v>295</v>
      </c>
      <c r="C1259" s="9" t="s">
        <v>624</v>
      </c>
      <c r="D1259" s="39">
        <v>41532</v>
      </c>
      <c r="F1259" t="s">
        <v>821</v>
      </c>
      <c r="G1259" s="2" t="s">
        <v>196</v>
      </c>
      <c r="H1259" s="6">
        <v>34</v>
      </c>
      <c r="I1259" s="7">
        <v>1</v>
      </c>
      <c r="J1259" s="6">
        <v>37</v>
      </c>
      <c r="K1259" s="7">
        <v>-1</v>
      </c>
      <c r="L1259" s="6">
        <v>10</v>
      </c>
      <c r="M1259" s="7">
        <v>1</v>
      </c>
      <c r="N1259" s="6">
        <v>-3</v>
      </c>
      <c r="O1259" s="7">
        <v>2</v>
      </c>
      <c r="P1259" t="s">
        <v>842</v>
      </c>
      <c r="R1259" s="7">
        <v>12</v>
      </c>
      <c r="S1259" s="7">
        <v>3</v>
      </c>
      <c r="T1259" s="7">
        <v>1</v>
      </c>
      <c r="W1259" s="6"/>
      <c r="X1259" s="6"/>
      <c r="Z1259" s="6"/>
      <c r="AA1259" s="6"/>
      <c r="AB1259" s="7"/>
      <c r="AC1259" s="6"/>
      <c r="AD1259" s="6"/>
      <c r="AE1259" s="7"/>
      <c r="AF1259" s="6"/>
      <c r="AG1259" s="6"/>
      <c r="AH1259" s="7"/>
      <c r="AI1259" s="6"/>
      <c r="AJ1259" s="6"/>
      <c r="AK1259" s="7"/>
      <c r="AR1259" s="6">
        <v>31</v>
      </c>
      <c r="AS1259" s="6">
        <v>54</v>
      </c>
      <c r="AT1259" s="7">
        <f>AR1259-AS1259</f>
        <v>-23</v>
      </c>
      <c r="AU1259" s="4" t="s">
        <v>871</v>
      </c>
    </row>
    <row r="1260" spans="2:47" x14ac:dyDescent="0.25">
      <c r="B1260" s="3" t="s">
        <v>295</v>
      </c>
      <c r="C1260" s="9" t="s">
        <v>640</v>
      </c>
      <c r="D1260" s="39">
        <v>41533</v>
      </c>
      <c r="F1260" t="s">
        <v>821</v>
      </c>
      <c r="G1260" s="2" t="s">
        <v>196</v>
      </c>
      <c r="H1260" s="6">
        <v>33</v>
      </c>
      <c r="I1260" s="7">
        <v>-1</v>
      </c>
      <c r="J1260" s="6">
        <v>37</v>
      </c>
      <c r="K1260" s="7">
        <v>0</v>
      </c>
      <c r="L1260" s="6">
        <v>9</v>
      </c>
      <c r="M1260" s="7">
        <v>-1</v>
      </c>
      <c r="N1260" s="6">
        <v>-4</v>
      </c>
      <c r="O1260" s="7">
        <v>-1</v>
      </c>
      <c r="P1260" t="s">
        <v>842</v>
      </c>
      <c r="R1260" s="7">
        <v>13</v>
      </c>
      <c r="S1260" s="7">
        <v>3</v>
      </c>
      <c r="T1260" s="7">
        <v>0</v>
      </c>
      <c r="W1260" s="6"/>
      <c r="X1260" s="6"/>
      <c r="Z1260" s="6"/>
      <c r="AA1260" s="6"/>
      <c r="AB1260" s="7"/>
      <c r="AC1260" s="6"/>
      <c r="AD1260" s="6"/>
      <c r="AE1260" s="7"/>
      <c r="AF1260" s="6"/>
      <c r="AG1260" s="6"/>
      <c r="AH1260" s="7"/>
      <c r="AI1260" s="6"/>
      <c r="AJ1260" s="6"/>
      <c r="AK1260" s="7"/>
      <c r="AR1260" s="6">
        <v>29</v>
      </c>
      <c r="AS1260" s="6">
        <v>55</v>
      </c>
      <c r="AT1260" s="7">
        <f>AR1260-AS1260</f>
        <v>-26</v>
      </c>
      <c r="AU1260" s="4" t="s">
        <v>871</v>
      </c>
    </row>
    <row r="1261" spans="2:47" x14ac:dyDescent="0.25">
      <c r="B1261" s="3" t="s">
        <v>295</v>
      </c>
      <c r="C1261" s="9" t="s">
        <v>596</v>
      </c>
      <c r="D1261" s="39">
        <v>41534</v>
      </c>
      <c r="F1261" t="s">
        <v>821</v>
      </c>
      <c r="G1261" s="2" t="s">
        <v>196</v>
      </c>
      <c r="H1261" s="6">
        <v>36</v>
      </c>
      <c r="I1261" s="7">
        <v>3</v>
      </c>
      <c r="J1261" s="6">
        <v>36</v>
      </c>
      <c r="K1261" s="7">
        <v>-1</v>
      </c>
      <c r="L1261" s="6">
        <v>10</v>
      </c>
      <c r="M1261" s="7">
        <v>1</v>
      </c>
      <c r="N1261" s="6">
        <v>0</v>
      </c>
      <c r="O1261" s="7">
        <v>4</v>
      </c>
      <c r="P1261" t="s">
        <v>842</v>
      </c>
      <c r="R1261" s="7">
        <v>12</v>
      </c>
      <c r="S1261" s="7">
        <v>2</v>
      </c>
      <c r="T1261" s="7">
        <v>0</v>
      </c>
      <c r="W1261" s="6"/>
      <c r="X1261" s="6"/>
      <c r="Z1261" s="6"/>
      <c r="AA1261" s="6"/>
      <c r="AB1261" s="7"/>
      <c r="AC1261" s="6"/>
      <c r="AD1261" s="6"/>
      <c r="AE1261" s="7"/>
      <c r="AF1261" s="6"/>
      <c r="AG1261" s="6"/>
      <c r="AH1261" s="7"/>
      <c r="AI1261" s="6"/>
      <c r="AJ1261" s="6"/>
      <c r="AK1261" s="7"/>
      <c r="AR1261" s="6">
        <v>32</v>
      </c>
      <c r="AS1261" s="6">
        <v>53</v>
      </c>
      <c r="AT1261" s="7">
        <f>AR1261-AS1261</f>
        <v>-21</v>
      </c>
      <c r="AU1261" s="4" t="s">
        <v>871</v>
      </c>
    </row>
    <row r="1262" spans="2:47" x14ac:dyDescent="0.25">
      <c r="B1262" t="s">
        <v>295</v>
      </c>
      <c r="C1262" s="9" t="s">
        <v>300</v>
      </c>
      <c r="D1262" s="39">
        <v>41534</v>
      </c>
      <c r="E1262">
        <v>22</v>
      </c>
      <c r="F1262" t="s">
        <v>903</v>
      </c>
      <c r="G1262" s="2" t="s">
        <v>138</v>
      </c>
      <c r="H1262" s="6">
        <v>29</v>
      </c>
      <c r="I1262" s="7">
        <v>-1</v>
      </c>
      <c r="J1262" s="6">
        <v>36</v>
      </c>
      <c r="K1262" s="7">
        <v>1</v>
      </c>
      <c r="L1262" s="6">
        <v>7</v>
      </c>
      <c r="M1262" s="7">
        <v>0</v>
      </c>
      <c r="N1262" s="6">
        <v>-7</v>
      </c>
      <c r="O1262" s="7">
        <v>-2</v>
      </c>
      <c r="P1262" t="s">
        <v>842</v>
      </c>
      <c r="R1262" s="7">
        <v>17</v>
      </c>
      <c r="S1262" s="7">
        <v>4</v>
      </c>
      <c r="T1262" s="7">
        <v>1</v>
      </c>
      <c r="W1262" s="6">
        <v>33</v>
      </c>
      <c r="X1262" s="6">
        <v>50</v>
      </c>
      <c r="Y1262" s="7">
        <f>W1262-X1262</f>
        <v>-17</v>
      </c>
      <c r="Z1262" s="6">
        <v>21</v>
      </c>
      <c r="AA1262" s="6">
        <v>50</v>
      </c>
      <c r="AB1262" s="7">
        <f>Z1262-AA1262</f>
        <v>-29</v>
      </c>
      <c r="AC1262" s="6">
        <v>16</v>
      </c>
      <c r="AD1262" s="6">
        <v>58</v>
      </c>
      <c r="AE1262" s="7">
        <f>AC1262-AD1262</f>
        <v>-42</v>
      </c>
      <c r="AF1262" s="6"/>
      <c r="AG1262" s="6"/>
      <c r="AH1262" s="7"/>
      <c r="AI1262" s="6"/>
      <c r="AJ1262" s="6"/>
      <c r="AK1262" s="7"/>
      <c r="AL1262" s="4" t="s">
        <v>978</v>
      </c>
      <c r="AR1262" s="6"/>
      <c r="AS1262" s="6"/>
      <c r="AT1262" s="7"/>
    </row>
    <row r="1263" spans="2:47" x14ac:dyDescent="0.25">
      <c r="B1263" s="3" t="s">
        <v>295</v>
      </c>
      <c r="C1263" s="9" t="s">
        <v>564</v>
      </c>
      <c r="D1263" s="39">
        <v>41535</v>
      </c>
      <c r="F1263" t="s">
        <v>821</v>
      </c>
      <c r="G1263" s="2" t="s">
        <v>196</v>
      </c>
      <c r="H1263" s="6">
        <v>34</v>
      </c>
      <c r="I1263" s="7">
        <v>-2</v>
      </c>
      <c r="J1263" s="6">
        <v>35</v>
      </c>
      <c r="K1263" s="7">
        <v>-1</v>
      </c>
      <c r="L1263" s="6">
        <v>11</v>
      </c>
      <c r="M1263" s="7">
        <v>1</v>
      </c>
      <c r="N1263" s="6">
        <v>-1</v>
      </c>
      <c r="O1263" s="7">
        <v>-1</v>
      </c>
      <c r="P1263" t="s">
        <v>842</v>
      </c>
      <c r="R1263" s="7">
        <v>11</v>
      </c>
      <c r="S1263" s="7">
        <v>3</v>
      </c>
      <c r="T1263" s="7">
        <v>0</v>
      </c>
      <c r="W1263" s="6"/>
      <c r="X1263" s="6"/>
      <c r="Z1263" s="6"/>
      <c r="AA1263" s="6"/>
      <c r="AB1263" s="7"/>
      <c r="AC1263" s="6"/>
      <c r="AD1263" s="6"/>
      <c r="AE1263" s="7"/>
      <c r="AF1263" s="6"/>
      <c r="AG1263" s="6"/>
      <c r="AH1263" s="7"/>
      <c r="AI1263" s="6"/>
      <c r="AJ1263" s="6"/>
      <c r="AK1263" s="7"/>
      <c r="AR1263" s="6">
        <v>29</v>
      </c>
      <c r="AS1263" s="6">
        <v>56</v>
      </c>
      <c r="AT1263" s="7">
        <f>AR1263-AS1263</f>
        <v>-27</v>
      </c>
      <c r="AU1263" s="4" t="s">
        <v>871</v>
      </c>
    </row>
    <row r="1264" spans="2:47" x14ac:dyDescent="0.25">
      <c r="B1264" s="3" t="s">
        <v>295</v>
      </c>
      <c r="C1264" s="9" t="s">
        <v>564</v>
      </c>
      <c r="D1264" s="39">
        <v>41535</v>
      </c>
      <c r="E1264">
        <v>20</v>
      </c>
      <c r="F1264" t="s">
        <v>830</v>
      </c>
      <c r="G1264" s="2"/>
      <c r="H1264" s="6">
        <v>33</v>
      </c>
      <c r="I1264" s="7">
        <v>0</v>
      </c>
      <c r="J1264" s="6">
        <v>39</v>
      </c>
      <c r="K1264" s="7">
        <v>-1</v>
      </c>
      <c r="L1264" s="6">
        <v>11</v>
      </c>
      <c r="M1264" s="7">
        <v>0</v>
      </c>
      <c r="N1264" s="6">
        <v>-6</v>
      </c>
      <c r="O1264" s="7">
        <v>1</v>
      </c>
      <c r="P1264" t="s">
        <v>842</v>
      </c>
      <c r="R1264" s="7">
        <v>9</v>
      </c>
      <c r="S1264" s="7">
        <v>3</v>
      </c>
      <c r="T1264" s="7">
        <v>1</v>
      </c>
      <c r="W1264" s="6"/>
      <c r="X1264" s="6"/>
      <c r="Z1264" s="6"/>
      <c r="AA1264" s="6"/>
      <c r="AB1264" s="7"/>
      <c r="AC1264" s="6"/>
      <c r="AD1264" s="6"/>
      <c r="AE1264" s="7"/>
      <c r="AF1264" s="6"/>
      <c r="AG1264" s="6"/>
      <c r="AH1264" s="7"/>
      <c r="AI1264" s="6"/>
      <c r="AJ1264" s="6"/>
      <c r="AK1264" s="7"/>
      <c r="AR1264" s="6"/>
      <c r="AS1264" s="6"/>
      <c r="AT1264" s="7"/>
    </row>
    <row r="1265" spans="2:47" x14ac:dyDescent="0.25">
      <c r="B1265" s="3" t="s">
        <v>295</v>
      </c>
      <c r="C1265" s="9" t="s">
        <v>564</v>
      </c>
      <c r="D1265" s="39">
        <v>41535</v>
      </c>
      <c r="E1265">
        <v>22</v>
      </c>
      <c r="F1265" t="s">
        <v>886</v>
      </c>
      <c r="G1265" s="2" t="s">
        <v>915</v>
      </c>
      <c r="H1265" s="6">
        <v>28</v>
      </c>
      <c r="I1265" s="7">
        <v>0</v>
      </c>
      <c r="J1265" s="6">
        <v>36</v>
      </c>
      <c r="K1265" s="7">
        <v>-1</v>
      </c>
      <c r="L1265" s="6">
        <v>10</v>
      </c>
      <c r="M1265" s="7">
        <v>2</v>
      </c>
      <c r="N1265" s="6">
        <v>-8</v>
      </c>
      <c r="O1265" s="7">
        <v>1</v>
      </c>
      <c r="P1265" s="3" t="s">
        <v>842</v>
      </c>
      <c r="R1265" s="7">
        <v>17</v>
      </c>
      <c r="S1265" s="7">
        <v>4</v>
      </c>
      <c r="T1265" s="7">
        <v>1</v>
      </c>
      <c r="W1265" s="6"/>
      <c r="X1265" s="6"/>
      <c r="Z1265" s="6"/>
      <c r="AA1265" s="6"/>
      <c r="AB1265" s="7"/>
      <c r="AC1265" s="6"/>
      <c r="AD1265" s="6"/>
      <c r="AE1265" s="7"/>
      <c r="AF1265" s="6"/>
      <c r="AG1265" s="6"/>
      <c r="AH1265" s="7"/>
      <c r="AI1265" s="6"/>
      <c r="AJ1265" s="6"/>
      <c r="AK1265" s="7"/>
      <c r="AR1265" s="6"/>
      <c r="AS1265" s="6"/>
      <c r="AT1265" s="7"/>
    </row>
    <row r="1266" spans="2:47" x14ac:dyDescent="0.25">
      <c r="B1266" s="3" t="s">
        <v>295</v>
      </c>
      <c r="C1266" s="9" t="s">
        <v>641</v>
      </c>
      <c r="D1266" s="39">
        <v>41536</v>
      </c>
      <c r="E1266">
        <v>22</v>
      </c>
      <c r="F1266" t="s">
        <v>821</v>
      </c>
      <c r="G1266" s="2" t="s">
        <v>192</v>
      </c>
      <c r="H1266" s="6">
        <v>33</v>
      </c>
      <c r="I1266" s="7">
        <v>-1</v>
      </c>
      <c r="J1266" s="6">
        <v>37</v>
      </c>
      <c r="K1266" s="7">
        <v>2</v>
      </c>
      <c r="L1266" s="6">
        <v>11</v>
      </c>
      <c r="M1266" s="7">
        <v>0</v>
      </c>
      <c r="N1266" s="6">
        <v>-4</v>
      </c>
      <c r="O1266" s="7">
        <v>-3</v>
      </c>
      <c r="P1266" t="s">
        <v>842</v>
      </c>
      <c r="R1266" s="7">
        <v>11</v>
      </c>
      <c r="S1266" s="7">
        <v>3</v>
      </c>
      <c r="T1266" s="7">
        <v>1</v>
      </c>
      <c r="W1266" s="6">
        <v>40</v>
      </c>
      <c r="X1266" s="6">
        <v>54</v>
      </c>
      <c r="Y1266" s="7">
        <f>W1266-X1266</f>
        <v>-14</v>
      </c>
      <c r="Z1266" s="6">
        <v>22</v>
      </c>
      <c r="AA1266" s="6">
        <v>67</v>
      </c>
      <c r="AB1266" s="7">
        <f>Z1266-AA1266</f>
        <v>-45</v>
      </c>
      <c r="AC1266" s="6">
        <v>22</v>
      </c>
      <c r="AD1266" s="6">
        <v>68</v>
      </c>
      <c r="AE1266" s="7">
        <f>AC1266-AD1266</f>
        <v>-46</v>
      </c>
      <c r="AF1266" s="6"/>
      <c r="AG1266" s="6"/>
      <c r="AH1266" s="7"/>
      <c r="AI1266" s="6"/>
      <c r="AJ1266" s="6"/>
      <c r="AK1266" s="7"/>
      <c r="AL1266" s="4" t="s">
        <v>930</v>
      </c>
      <c r="AR1266" s="6">
        <v>29</v>
      </c>
      <c r="AS1266" s="6">
        <v>57</v>
      </c>
      <c r="AT1266" s="7">
        <f>AR1266-AS1266</f>
        <v>-28</v>
      </c>
      <c r="AU1266" s="4" t="s">
        <v>871</v>
      </c>
    </row>
    <row r="1267" spans="2:47" x14ac:dyDescent="0.25">
      <c r="B1267" s="3" t="s">
        <v>295</v>
      </c>
      <c r="C1267" s="9" t="s">
        <v>427</v>
      </c>
      <c r="D1267" s="39">
        <v>41537</v>
      </c>
      <c r="E1267">
        <v>23</v>
      </c>
      <c r="F1267" t="s">
        <v>830</v>
      </c>
      <c r="G1267" s="2"/>
      <c r="H1267" s="6">
        <v>33</v>
      </c>
      <c r="I1267" s="7">
        <v>0</v>
      </c>
      <c r="J1267" s="6">
        <v>39</v>
      </c>
      <c r="K1267" s="7">
        <v>0</v>
      </c>
      <c r="L1267" s="6">
        <v>14</v>
      </c>
      <c r="M1267" s="7">
        <v>3</v>
      </c>
      <c r="N1267" s="6">
        <v>-6</v>
      </c>
      <c r="O1267" s="7">
        <v>0</v>
      </c>
      <c r="P1267" t="s">
        <v>842</v>
      </c>
      <c r="R1267" s="7">
        <v>9</v>
      </c>
      <c r="S1267" s="7">
        <v>2</v>
      </c>
      <c r="T1267" s="7">
        <v>1</v>
      </c>
      <c r="W1267" s="6"/>
      <c r="X1267" s="6"/>
      <c r="Z1267" s="6"/>
      <c r="AA1267" s="6"/>
      <c r="AB1267" s="7"/>
      <c r="AC1267" s="6"/>
      <c r="AD1267" s="6"/>
      <c r="AE1267" s="7"/>
      <c r="AF1267" s="6"/>
      <c r="AG1267" s="6"/>
      <c r="AH1267" s="7"/>
      <c r="AI1267" s="6"/>
      <c r="AJ1267" s="6"/>
      <c r="AK1267" s="7"/>
      <c r="AR1267" s="6"/>
      <c r="AS1267" s="6"/>
      <c r="AT1267" s="7"/>
    </row>
    <row r="1268" spans="2:47" x14ac:dyDescent="0.25">
      <c r="B1268" s="3" t="s">
        <v>295</v>
      </c>
      <c r="C1268" s="52" t="s">
        <v>675</v>
      </c>
      <c r="D1268" s="39">
        <v>41539</v>
      </c>
      <c r="F1268" s="3" t="s">
        <v>821</v>
      </c>
      <c r="G1268" s="2" t="s">
        <v>196</v>
      </c>
      <c r="H1268" s="6">
        <v>32</v>
      </c>
      <c r="I1268" s="7">
        <v>-1</v>
      </c>
      <c r="J1268" s="6">
        <v>40</v>
      </c>
      <c r="K1268" s="7">
        <v>3</v>
      </c>
      <c r="L1268" s="6">
        <v>10</v>
      </c>
      <c r="M1268" s="7">
        <v>-1</v>
      </c>
      <c r="N1268" s="6">
        <v>-8</v>
      </c>
      <c r="O1268" s="7">
        <v>-4</v>
      </c>
      <c r="P1268" t="s">
        <v>842</v>
      </c>
      <c r="R1268" s="7">
        <v>12</v>
      </c>
      <c r="S1268" s="7">
        <v>2</v>
      </c>
      <c r="T1268" s="7">
        <v>0</v>
      </c>
      <c r="W1268" s="6"/>
      <c r="X1268" s="6"/>
      <c r="Z1268" s="6"/>
      <c r="AA1268" s="6"/>
      <c r="AB1268" s="7"/>
      <c r="AC1268" s="6"/>
      <c r="AD1268" s="6"/>
      <c r="AE1268" s="7"/>
      <c r="AF1268" s="6"/>
      <c r="AG1268" s="6"/>
      <c r="AH1268" s="7"/>
      <c r="AI1268" s="6"/>
      <c r="AJ1268" s="6"/>
      <c r="AK1268" s="7"/>
      <c r="AR1268" s="6">
        <v>29</v>
      </c>
      <c r="AS1268" s="6">
        <v>56</v>
      </c>
      <c r="AT1268" s="7">
        <f>AR1268-AS1268</f>
        <v>-27</v>
      </c>
      <c r="AU1268" s="4" t="s">
        <v>871</v>
      </c>
    </row>
    <row r="1269" spans="2:47" x14ac:dyDescent="0.25">
      <c r="B1269" s="3" t="s">
        <v>295</v>
      </c>
      <c r="C1269" s="52" t="s">
        <v>625</v>
      </c>
      <c r="D1269" s="39">
        <v>41540</v>
      </c>
      <c r="F1269" s="3" t="s">
        <v>821</v>
      </c>
      <c r="G1269" s="2" t="s">
        <v>196</v>
      </c>
      <c r="H1269" s="6">
        <v>34</v>
      </c>
      <c r="I1269" s="7">
        <v>2</v>
      </c>
      <c r="J1269" s="6">
        <v>39</v>
      </c>
      <c r="K1269" s="7">
        <v>-1</v>
      </c>
      <c r="L1269" s="6">
        <v>10</v>
      </c>
      <c r="M1269" s="7">
        <v>0</v>
      </c>
      <c r="N1269" s="6">
        <v>-5</v>
      </c>
      <c r="O1269" s="7">
        <v>3</v>
      </c>
      <c r="P1269" t="s">
        <v>842</v>
      </c>
      <c r="R1269" s="7">
        <v>10</v>
      </c>
      <c r="S1269" s="7">
        <v>3</v>
      </c>
      <c r="T1269" s="7">
        <v>0</v>
      </c>
      <c r="W1269" s="6"/>
      <c r="X1269" s="6"/>
      <c r="Z1269" s="6"/>
      <c r="AA1269" s="6"/>
      <c r="AB1269" s="7"/>
      <c r="AC1269" s="6"/>
      <c r="AD1269" s="6"/>
      <c r="AE1269" s="7"/>
      <c r="AF1269" s="6"/>
      <c r="AG1269" s="6"/>
      <c r="AH1269" s="7"/>
      <c r="AI1269" s="6"/>
      <c r="AJ1269" s="6"/>
      <c r="AK1269" s="7"/>
      <c r="AR1269" s="6">
        <v>32</v>
      </c>
      <c r="AS1269" s="6">
        <v>54</v>
      </c>
      <c r="AT1269" s="7">
        <f>AR1269-AS1269</f>
        <v>-22</v>
      </c>
      <c r="AU1269" s="4" t="s">
        <v>871</v>
      </c>
    </row>
    <row r="1270" spans="2:47" x14ac:dyDescent="0.25">
      <c r="B1270" s="3" t="s">
        <v>295</v>
      </c>
      <c r="C1270" s="52" t="s">
        <v>432</v>
      </c>
      <c r="D1270" s="39">
        <v>41541</v>
      </c>
      <c r="F1270" s="3" t="s">
        <v>821</v>
      </c>
      <c r="G1270" s="2" t="s">
        <v>196</v>
      </c>
      <c r="H1270" s="6">
        <v>32</v>
      </c>
      <c r="I1270" s="7">
        <v>-2</v>
      </c>
      <c r="J1270" s="6">
        <v>41</v>
      </c>
      <c r="K1270" s="7">
        <v>2</v>
      </c>
      <c r="L1270" s="6">
        <v>8</v>
      </c>
      <c r="M1270" s="7">
        <v>-2</v>
      </c>
      <c r="N1270" s="6">
        <v>-9</v>
      </c>
      <c r="O1270" s="7">
        <v>-4</v>
      </c>
      <c r="P1270" t="s">
        <v>842</v>
      </c>
      <c r="R1270" s="7">
        <v>11</v>
      </c>
      <c r="S1270" s="7">
        <v>3</v>
      </c>
      <c r="T1270" s="7">
        <v>0</v>
      </c>
      <c r="W1270" s="6"/>
      <c r="X1270" s="6"/>
      <c r="Z1270" s="6"/>
      <c r="AA1270" s="6"/>
      <c r="AB1270" s="7"/>
      <c r="AC1270" s="6"/>
      <c r="AD1270" s="6"/>
      <c r="AE1270" s="7"/>
      <c r="AF1270" s="6"/>
      <c r="AG1270" s="6"/>
      <c r="AH1270" s="7"/>
      <c r="AI1270" s="6"/>
      <c r="AJ1270" s="6"/>
      <c r="AK1270" s="7"/>
      <c r="AM1270" s="52" t="s">
        <v>959</v>
      </c>
      <c r="AN1270" s="52" t="s">
        <v>323</v>
      </c>
      <c r="AO1270" s="52" t="s">
        <v>316</v>
      </c>
      <c r="AR1270" s="6">
        <v>28</v>
      </c>
      <c r="AS1270" s="6">
        <v>55</v>
      </c>
      <c r="AT1270" s="7">
        <f>AR1270-AS1270</f>
        <v>-27</v>
      </c>
      <c r="AU1270" s="4" t="s">
        <v>871</v>
      </c>
    </row>
    <row r="1271" spans="2:47" x14ac:dyDescent="0.25">
      <c r="B1271" s="3" t="s">
        <v>295</v>
      </c>
      <c r="C1271" s="9" t="s">
        <v>579</v>
      </c>
      <c r="D1271" s="39">
        <v>41542</v>
      </c>
      <c r="E1271">
        <v>27</v>
      </c>
      <c r="F1271" t="s">
        <v>830</v>
      </c>
      <c r="G1271" s="2"/>
      <c r="H1271" s="6">
        <v>34</v>
      </c>
      <c r="I1271" s="7">
        <v>1</v>
      </c>
      <c r="J1271" s="6">
        <v>37</v>
      </c>
      <c r="K1271" s="7">
        <v>-2</v>
      </c>
      <c r="L1271" s="6">
        <v>12</v>
      </c>
      <c r="M1271" s="7">
        <v>-2</v>
      </c>
      <c r="N1271" s="6">
        <v>-3</v>
      </c>
      <c r="O1271" s="7">
        <v>3</v>
      </c>
      <c r="P1271" t="s">
        <v>842</v>
      </c>
      <c r="R1271" s="7">
        <v>9</v>
      </c>
      <c r="S1271" s="7">
        <v>2</v>
      </c>
      <c r="T1271" s="7">
        <v>1</v>
      </c>
      <c r="W1271" s="6"/>
      <c r="X1271" s="6"/>
      <c r="Z1271" s="6"/>
      <c r="AA1271" s="6"/>
      <c r="AB1271" s="7"/>
      <c r="AC1271" s="6"/>
      <c r="AD1271" s="6"/>
      <c r="AE1271" s="7"/>
      <c r="AF1271" s="6"/>
      <c r="AG1271" s="6"/>
      <c r="AI1271" s="6"/>
      <c r="AJ1271" s="6"/>
      <c r="AT1271" s="7"/>
    </row>
    <row r="1272" spans="2:47" x14ac:dyDescent="0.25">
      <c r="B1272" s="3" t="s">
        <v>295</v>
      </c>
      <c r="C1272" s="52" t="s">
        <v>579</v>
      </c>
      <c r="D1272" s="39">
        <v>41542</v>
      </c>
      <c r="F1272" s="3" t="s">
        <v>821</v>
      </c>
      <c r="G1272" s="2" t="s">
        <v>196</v>
      </c>
      <c r="H1272" s="6">
        <v>33</v>
      </c>
      <c r="I1272" s="7">
        <v>1</v>
      </c>
      <c r="J1272" s="6">
        <v>40</v>
      </c>
      <c r="K1272" s="7">
        <v>-1</v>
      </c>
      <c r="L1272" s="6">
        <v>9</v>
      </c>
      <c r="M1272" s="7">
        <v>1</v>
      </c>
      <c r="N1272" s="6">
        <v>-7</v>
      </c>
      <c r="O1272" s="7">
        <v>2</v>
      </c>
      <c r="P1272" t="s">
        <v>842</v>
      </c>
      <c r="R1272" s="7">
        <v>11</v>
      </c>
      <c r="S1272" s="7">
        <v>2</v>
      </c>
      <c r="T1272" s="7">
        <v>1</v>
      </c>
      <c r="W1272" s="6"/>
      <c r="X1272" s="6"/>
      <c r="Z1272" s="6"/>
      <c r="AA1272" s="6"/>
      <c r="AB1272" s="7"/>
      <c r="AC1272" s="6"/>
      <c r="AD1272" s="6"/>
      <c r="AE1272" s="7"/>
      <c r="AF1272" s="6"/>
      <c r="AG1272" s="6"/>
      <c r="AH1272" s="7"/>
      <c r="AI1272" s="6"/>
      <c r="AJ1272" s="6"/>
      <c r="AK1272" s="7"/>
      <c r="AR1272" s="6">
        <v>30</v>
      </c>
      <c r="AS1272" s="6">
        <v>56</v>
      </c>
      <c r="AT1272" s="7">
        <f>AR1272-AS1272</f>
        <v>-26</v>
      </c>
      <c r="AU1272" s="4" t="s">
        <v>871</v>
      </c>
    </row>
    <row r="1273" spans="2:47" x14ac:dyDescent="0.25">
      <c r="B1273" s="3" t="s">
        <v>295</v>
      </c>
      <c r="C1273" s="9" t="s">
        <v>558</v>
      </c>
      <c r="D1273" s="39">
        <v>41543</v>
      </c>
      <c r="E1273">
        <v>29</v>
      </c>
      <c r="F1273" t="s">
        <v>821</v>
      </c>
      <c r="G1273" s="2" t="s">
        <v>192</v>
      </c>
      <c r="H1273" s="6">
        <v>31</v>
      </c>
      <c r="I1273" s="7">
        <v>-2</v>
      </c>
      <c r="J1273" s="6">
        <v>42</v>
      </c>
      <c r="K1273" s="7">
        <v>2</v>
      </c>
      <c r="L1273" s="6">
        <v>9</v>
      </c>
      <c r="M1273" s="7">
        <v>0</v>
      </c>
      <c r="N1273" s="6">
        <v>-11</v>
      </c>
      <c r="O1273" s="7">
        <v>-4</v>
      </c>
      <c r="P1273" t="s">
        <v>842</v>
      </c>
      <c r="R1273" s="7">
        <v>13</v>
      </c>
      <c r="S1273" s="7">
        <v>2</v>
      </c>
      <c r="T1273" s="7">
        <v>0</v>
      </c>
      <c r="W1273" s="6">
        <v>38</v>
      </c>
      <c r="X1273" s="6">
        <v>57</v>
      </c>
      <c r="Y1273" s="7">
        <f>W1273-X1273</f>
        <v>-19</v>
      </c>
      <c r="Z1273" s="6">
        <v>30</v>
      </c>
      <c r="AA1273" s="6">
        <v>60</v>
      </c>
      <c r="AB1273" s="7">
        <f>Z1273-AA1273</f>
        <v>-30</v>
      </c>
      <c r="AC1273" s="6">
        <v>21</v>
      </c>
      <c r="AD1273" s="6">
        <v>69</v>
      </c>
      <c r="AE1273" s="7">
        <f>AC1273-AD1273</f>
        <v>-48</v>
      </c>
      <c r="AF1273" s="6"/>
      <c r="AG1273" s="6"/>
      <c r="AH1273" s="7"/>
      <c r="AI1273" s="6"/>
      <c r="AJ1273" s="6"/>
      <c r="AK1273" s="7"/>
      <c r="AL1273" s="4" t="s">
        <v>930</v>
      </c>
      <c r="AM1273" s="52" t="s">
        <v>314</v>
      </c>
      <c r="AN1273" s="52" t="s">
        <v>565</v>
      </c>
      <c r="AO1273" s="52" t="s">
        <v>316</v>
      </c>
      <c r="AP1273" s="52" t="s">
        <v>574</v>
      </c>
      <c r="AR1273" s="6">
        <v>28</v>
      </c>
      <c r="AS1273" s="6">
        <v>58</v>
      </c>
      <c r="AT1273" s="7">
        <f>AR1273-AS1273</f>
        <v>-30</v>
      </c>
      <c r="AU1273" s="4" t="s">
        <v>871</v>
      </c>
    </row>
    <row r="1274" spans="2:47" x14ac:dyDescent="0.25">
      <c r="B1274" s="3" t="s">
        <v>295</v>
      </c>
      <c r="C1274" s="9" t="s">
        <v>488</v>
      </c>
      <c r="D1274" s="39">
        <v>41544</v>
      </c>
      <c r="E1274">
        <v>30</v>
      </c>
      <c r="F1274" t="s">
        <v>830</v>
      </c>
      <c r="G1274" s="2"/>
      <c r="H1274" s="6">
        <v>36</v>
      </c>
      <c r="I1274" s="7">
        <v>2</v>
      </c>
      <c r="J1274" s="6">
        <v>39</v>
      </c>
      <c r="K1274" s="7">
        <v>2</v>
      </c>
      <c r="L1274" s="6">
        <v>11</v>
      </c>
      <c r="M1274" s="7">
        <v>-1</v>
      </c>
      <c r="N1274" s="6">
        <v>-3</v>
      </c>
      <c r="O1274" s="7">
        <v>0</v>
      </c>
      <c r="P1274" t="s">
        <v>842</v>
      </c>
      <c r="R1274" s="7">
        <v>7</v>
      </c>
      <c r="S1274" s="7">
        <v>3</v>
      </c>
      <c r="T1274" s="7">
        <v>0</v>
      </c>
      <c r="W1274" s="6"/>
      <c r="X1274" s="6"/>
      <c r="Z1274" s="6"/>
      <c r="AA1274" s="6"/>
      <c r="AB1274" s="7"/>
      <c r="AC1274" s="6"/>
      <c r="AD1274" s="6"/>
      <c r="AE1274" s="7"/>
      <c r="AF1274" s="6"/>
      <c r="AG1274" s="6"/>
      <c r="AH1274" s="7"/>
      <c r="AI1274" s="6"/>
      <c r="AJ1274" s="6"/>
      <c r="AK1274" s="7"/>
      <c r="AR1274" s="6"/>
      <c r="AS1274" s="6"/>
      <c r="AT1274" s="7"/>
    </row>
    <row r="1275" spans="2:47" x14ac:dyDescent="0.25">
      <c r="B1275" s="3" t="s">
        <v>295</v>
      </c>
      <c r="C1275" s="9" t="s">
        <v>488</v>
      </c>
      <c r="D1275" s="39">
        <v>41544</v>
      </c>
      <c r="E1275">
        <v>1</v>
      </c>
      <c r="F1275" t="s">
        <v>886</v>
      </c>
      <c r="G1275" s="2" t="s">
        <v>96</v>
      </c>
      <c r="H1275" s="6">
        <v>33</v>
      </c>
      <c r="I1275" s="7">
        <v>2</v>
      </c>
      <c r="J1275" s="6">
        <v>37</v>
      </c>
      <c r="K1275" s="7">
        <v>0</v>
      </c>
      <c r="L1275" s="6">
        <v>11</v>
      </c>
      <c r="M1275" s="7">
        <v>-1</v>
      </c>
      <c r="N1275" s="6">
        <v>-4</v>
      </c>
      <c r="O1275" s="7">
        <v>2</v>
      </c>
      <c r="P1275" s="3" t="s">
        <v>639</v>
      </c>
      <c r="R1275" s="7">
        <v>11</v>
      </c>
      <c r="S1275" s="7">
        <v>3</v>
      </c>
      <c r="T1275" s="7">
        <v>1</v>
      </c>
      <c r="W1275" s="6"/>
      <c r="X1275" s="6"/>
      <c r="Z1275" s="6"/>
      <c r="AA1275" s="6"/>
      <c r="AB1275" s="7"/>
      <c r="AC1275" s="6"/>
      <c r="AD1275" s="6"/>
      <c r="AE1275" s="7"/>
      <c r="AF1275" s="6"/>
      <c r="AG1275" s="6"/>
      <c r="AH1275" s="7"/>
      <c r="AI1275" s="6"/>
      <c r="AJ1275" s="6"/>
      <c r="AK1275" s="7"/>
      <c r="AR1275" s="6"/>
      <c r="AS1275" s="6"/>
      <c r="AT1275" s="7"/>
    </row>
    <row r="1276" spans="2:47" x14ac:dyDescent="0.25">
      <c r="B1276" s="3" t="s">
        <v>295</v>
      </c>
      <c r="C1276" s="9" t="s">
        <v>603</v>
      </c>
      <c r="D1276" s="39">
        <v>41546</v>
      </c>
      <c r="F1276" t="s">
        <v>821</v>
      </c>
      <c r="G1276" s="2" t="s">
        <v>196</v>
      </c>
      <c r="H1276" s="6">
        <v>33</v>
      </c>
      <c r="I1276" s="7">
        <v>2</v>
      </c>
      <c r="J1276" s="6">
        <v>39</v>
      </c>
      <c r="K1276" s="7">
        <v>-3</v>
      </c>
      <c r="L1276" s="6">
        <v>11</v>
      </c>
      <c r="M1276" s="7">
        <v>2</v>
      </c>
      <c r="N1276" s="6">
        <v>-6</v>
      </c>
      <c r="O1276" s="7">
        <v>5</v>
      </c>
      <c r="P1276" t="s">
        <v>842</v>
      </c>
      <c r="R1276" s="7">
        <v>13</v>
      </c>
      <c r="S1276" s="7">
        <v>2</v>
      </c>
      <c r="T1276" s="7">
        <v>1</v>
      </c>
      <c r="W1276" s="6"/>
      <c r="X1276" s="6"/>
      <c r="Z1276" s="6"/>
      <c r="AA1276" s="6"/>
      <c r="AB1276" s="7"/>
      <c r="AC1276" s="6"/>
      <c r="AD1276" s="6"/>
      <c r="AE1276" s="7"/>
      <c r="AF1276" s="6"/>
      <c r="AG1276" s="6"/>
      <c r="AH1276" s="7"/>
      <c r="AI1276" s="6"/>
      <c r="AJ1276" s="6"/>
      <c r="AK1276" s="7"/>
      <c r="AR1276" s="6">
        <v>32</v>
      </c>
      <c r="AS1276" s="6">
        <v>53</v>
      </c>
      <c r="AT1276" s="7">
        <f>AR1276-AS1276</f>
        <v>-21</v>
      </c>
      <c r="AU1276" s="4" t="s">
        <v>871</v>
      </c>
    </row>
    <row r="1277" spans="2:47" x14ac:dyDescent="0.25">
      <c r="B1277" s="3" t="s">
        <v>295</v>
      </c>
      <c r="C1277" s="9" t="s">
        <v>582</v>
      </c>
      <c r="D1277" s="39">
        <v>41547</v>
      </c>
      <c r="F1277" t="s">
        <v>821</v>
      </c>
      <c r="G1277" s="2" t="s">
        <v>196</v>
      </c>
      <c r="H1277" s="6">
        <v>31</v>
      </c>
      <c r="I1277" s="7">
        <v>-2</v>
      </c>
      <c r="J1277" s="6">
        <v>41</v>
      </c>
      <c r="K1277" s="7">
        <v>2</v>
      </c>
      <c r="L1277" s="6">
        <v>8</v>
      </c>
      <c r="M1277" s="7">
        <v>-3</v>
      </c>
      <c r="N1277" s="6">
        <v>-10</v>
      </c>
      <c r="O1277" s="7">
        <v>-4</v>
      </c>
      <c r="P1277" t="s">
        <v>842</v>
      </c>
      <c r="R1277" s="7">
        <v>12</v>
      </c>
      <c r="S1277" s="7">
        <v>2</v>
      </c>
      <c r="T1277" s="7">
        <v>1</v>
      </c>
      <c r="W1277" s="6"/>
      <c r="X1277" s="6"/>
      <c r="Z1277" s="6"/>
      <c r="AA1277" s="6"/>
      <c r="AB1277" s="7"/>
      <c r="AC1277" s="6"/>
      <c r="AD1277" s="6"/>
      <c r="AE1277" s="7"/>
      <c r="AF1277" s="6"/>
      <c r="AG1277" s="6"/>
      <c r="AH1277" s="7"/>
      <c r="AI1277" s="6"/>
      <c r="AJ1277" s="6"/>
      <c r="AK1277" s="7"/>
      <c r="AR1277" s="6">
        <v>29</v>
      </c>
      <c r="AS1277" s="6">
        <v>58</v>
      </c>
      <c r="AT1277" s="7">
        <f>AR1277-AS1277</f>
        <v>-29</v>
      </c>
      <c r="AU1277" s="4" t="s">
        <v>871</v>
      </c>
    </row>
    <row r="1278" spans="2:47" x14ac:dyDescent="0.25">
      <c r="B1278" s="3" t="s">
        <v>297</v>
      </c>
      <c r="C1278" s="9" t="s">
        <v>339</v>
      </c>
      <c r="D1278" s="39">
        <v>41548</v>
      </c>
      <c r="F1278" t="s">
        <v>821</v>
      </c>
      <c r="G1278" s="2" t="s">
        <v>196</v>
      </c>
      <c r="H1278" s="6">
        <v>34</v>
      </c>
      <c r="I1278" s="7">
        <v>3</v>
      </c>
      <c r="J1278" s="6">
        <v>40</v>
      </c>
      <c r="K1278" s="7">
        <v>-1</v>
      </c>
      <c r="L1278" s="6">
        <v>9</v>
      </c>
      <c r="M1278" s="7">
        <v>1</v>
      </c>
      <c r="N1278" s="6">
        <v>-6</v>
      </c>
      <c r="O1278" s="7">
        <v>4</v>
      </c>
      <c r="P1278" t="s">
        <v>842</v>
      </c>
      <c r="R1278" s="7">
        <v>10</v>
      </c>
      <c r="S1278" s="7">
        <v>3</v>
      </c>
      <c r="T1278" s="7">
        <v>1</v>
      </c>
      <c r="W1278" s="6"/>
      <c r="X1278" s="6"/>
      <c r="Z1278" s="6"/>
      <c r="AA1278" s="6"/>
      <c r="AB1278" s="7"/>
      <c r="AC1278" s="6"/>
      <c r="AD1278" s="6"/>
      <c r="AE1278" s="7"/>
      <c r="AF1278" s="6"/>
      <c r="AG1278" s="6"/>
      <c r="AH1278" s="7"/>
      <c r="AI1278" s="6"/>
      <c r="AJ1278" s="6"/>
      <c r="AK1278" s="7"/>
      <c r="AR1278" s="6">
        <v>31</v>
      </c>
      <c r="AS1278" s="6">
        <v>53</v>
      </c>
      <c r="AT1278" s="7">
        <f>AR1278-AS1278</f>
        <v>-22</v>
      </c>
      <c r="AU1278" s="4" t="s">
        <v>871</v>
      </c>
    </row>
    <row r="1279" spans="2:47" x14ac:dyDescent="0.25">
      <c r="B1279" s="3" t="s">
        <v>297</v>
      </c>
      <c r="C1279" s="9" t="s">
        <v>374</v>
      </c>
      <c r="D1279" s="39">
        <v>41548</v>
      </c>
      <c r="E1279">
        <v>6</v>
      </c>
      <c r="F1279" t="s">
        <v>903</v>
      </c>
      <c r="G1279" s="2" t="s">
        <v>138</v>
      </c>
      <c r="H1279" s="6">
        <v>31</v>
      </c>
      <c r="I1279" s="7">
        <v>2</v>
      </c>
      <c r="J1279" s="6">
        <v>36</v>
      </c>
      <c r="K1279" s="7">
        <v>0</v>
      </c>
      <c r="L1279" s="6">
        <v>7</v>
      </c>
      <c r="M1279" s="7">
        <v>0</v>
      </c>
      <c r="N1279" s="6">
        <v>-5</v>
      </c>
      <c r="O1279" s="7">
        <v>2</v>
      </c>
      <c r="P1279" t="s">
        <v>842</v>
      </c>
      <c r="R1279" s="7">
        <v>15</v>
      </c>
      <c r="S1279" s="7">
        <v>4</v>
      </c>
      <c r="T1279" s="7">
        <v>2</v>
      </c>
      <c r="W1279" s="6">
        <v>37</v>
      </c>
      <c r="X1279" s="6">
        <v>47</v>
      </c>
      <c r="Y1279" s="7">
        <f>W1279-X1279</f>
        <v>-10</v>
      </c>
      <c r="Z1279" s="6">
        <v>24</v>
      </c>
      <c r="AA1279" s="6">
        <v>45</v>
      </c>
      <c r="AB1279" s="7">
        <f>Z1279-AA1279</f>
        <v>-21</v>
      </c>
      <c r="AC1279" s="6">
        <v>14</v>
      </c>
      <c r="AD1279" s="6">
        <v>57</v>
      </c>
      <c r="AE1279" s="7">
        <f>AC1279-AD1279</f>
        <v>-43</v>
      </c>
      <c r="AF1279" s="6"/>
      <c r="AG1279" s="6"/>
      <c r="AH1279" s="7"/>
      <c r="AI1279" s="6"/>
      <c r="AJ1279" s="6"/>
      <c r="AK1279" s="7"/>
      <c r="AL1279" s="4" t="s">
        <v>978</v>
      </c>
      <c r="AR1279" s="6"/>
      <c r="AS1279" s="6"/>
      <c r="AT1279" s="7"/>
    </row>
    <row r="1280" spans="2:47" x14ac:dyDescent="0.25">
      <c r="B1280" s="3" t="s">
        <v>297</v>
      </c>
      <c r="C1280" s="9" t="s">
        <v>571</v>
      </c>
      <c r="D1280" s="39">
        <v>41549</v>
      </c>
      <c r="F1280" t="s">
        <v>821</v>
      </c>
      <c r="G1280" s="2" t="s">
        <v>196</v>
      </c>
      <c r="H1280" s="6">
        <v>35</v>
      </c>
      <c r="I1280" s="7">
        <v>1</v>
      </c>
      <c r="J1280" s="6">
        <v>38</v>
      </c>
      <c r="K1280" s="7">
        <v>-2</v>
      </c>
      <c r="L1280" s="6">
        <v>9</v>
      </c>
      <c r="M1280" s="7">
        <v>0</v>
      </c>
      <c r="N1280" s="6">
        <v>-3</v>
      </c>
      <c r="O1280" s="7">
        <v>3</v>
      </c>
      <c r="P1280" t="s">
        <v>842</v>
      </c>
      <c r="R1280" s="7">
        <v>10</v>
      </c>
      <c r="S1280" s="7">
        <v>2</v>
      </c>
      <c r="T1280" s="7">
        <v>1</v>
      </c>
      <c r="W1280" s="6"/>
      <c r="X1280" s="6"/>
      <c r="Z1280" s="6"/>
      <c r="AA1280" s="6"/>
      <c r="AB1280" s="7"/>
      <c r="AC1280" s="6"/>
      <c r="AD1280" s="6"/>
      <c r="AE1280" s="7"/>
      <c r="AF1280" s="6"/>
      <c r="AG1280" s="6"/>
      <c r="AH1280" s="7"/>
      <c r="AI1280" s="6"/>
      <c r="AJ1280" s="6"/>
      <c r="AK1280" s="7"/>
      <c r="AR1280" s="6">
        <v>30</v>
      </c>
      <c r="AS1280" s="6">
        <v>55</v>
      </c>
      <c r="AT1280" s="7">
        <f>AR1280-AS1280</f>
        <v>-25</v>
      </c>
      <c r="AU1280" s="4" t="s">
        <v>871</v>
      </c>
    </row>
    <row r="1281" spans="2:47" x14ac:dyDescent="0.25">
      <c r="B1281" s="3" t="s">
        <v>297</v>
      </c>
      <c r="C1281" s="9" t="s">
        <v>571</v>
      </c>
      <c r="D1281" s="39">
        <v>41549</v>
      </c>
      <c r="E1281">
        <v>4</v>
      </c>
      <c r="F1281" t="s">
        <v>830</v>
      </c>
      <c r="G1281" s="2"/>
      <c r="H1281" s="6">
        <v>33</v>
      </c>
      <c r="I1281" s="7">
        <v>-3</v>
      </c>
      <c r="J1281" s="6">
        <v>38</v>
      </c>
      <c r="K1281" s="7">
        <v>-1</v>
      </c>
      <c r="L1281" s="6">
        <v>11</v>
      </c>
      <c r="M1281" s="7">
        <v>0</v>
      </c>
      <c r="N1281" s="6">
        <v>-5</v>
      </c>
      <c r="O1281" s="7">
        <v>-2</v>
      </c>
      <c r="P1281" t="s">
        <v>842</v>
      </c>
      <c r="R1281" s="7">
        <v>10</v>
      </c>
      <c r="S1281" s="7">
        <v>3</v>
      </c>
      <c r="T1281" s="7">
        <v>1</v>
      </c>
      <c r="W1281" s="6"/>
      <c r="X1281" s="6"/>
      <c r="Z1281" s="6"/>
      <c r="AA1281" s="6"/>
      <c r="AB1281" s="7"/>
      <c r="AC1281" s="6"/>
      <c r="AD1281" s="6"/>
      <c r="AE1281" s="7"/>
      <c r="AF1281" s="6"/>
      <c r="AG1281" s="6"/>
      <c r="AH1281" s="7"/>
      <c r="AI1281" s="6"/>
      <c r="AJ1281" s="6"/>
      <c r="AK1281" s="7"/>
      <c r="AR1281" s="6"/>
      <c r="AS1281" s="6"/>
      <c r="AT1281" s="7"/>
    </row>
    <row r="1282" spans="2:47" x14ac:dyDescent="0.25">
      <c r="B1282" s="3" t="s">
        <v>297</v>
      </c>
      <c r="C1282" s="9" t="s">
        <v>589</v>
      </c>
      <c r="D1282" s="39">
        <v>41550</v>
      </c>
      <c r="E1282">
        <v>6</v>
      </c>
      <c r="F1282" t="s">
        <v>821</v>
      </c>
      <c r="G1282" s="2" t="s">
        <v>192</v>
      </c>
      <c r="H1282" s="6">
        <v>33</v>
      </c>
      <c r="I1282" s="7">
        <v>-2</v>
      </c>
      <c r="J1282" s="6">
        <v>38</v>
      </c>
      <c r="K1282" s="7">
        <v>0</v>
      </c>
      <c r="L1282" s="6">
        <v>11</v>
      </c>
      <c r="M1282" s="7">
        <v>2</v>
      </c>
      <c r="N1282" s="6">
        <v>-5</v>
      </c>
      <c r="O1282" s="7">
        <v>-2</v>
      </c>
      <c r="P1282" t="s">
        <v>842</v>
      </c>
      <c r="R1282" s="7">
        <v>13</v>
      </c>
      <c r="S1282" s="7">
        <v>2</v>
      </c>
      <c r="T1282" s="7">
        <v>0</v>
      </c>
      <c r="W1282" s="6">
        <v>41</v>
      </c>
      <c r="X1282" s="6">
        <v>53</v>
      </c>
      <c r="Y1282" s="7">
        <f>W1282-X1282</f>
        <v>-12</v>
      </c>
      <c r="Z1282" s="6">
        <v>29</v>
      </c>
      <c r="AA1282" s="6">
        <v>60</v>
      </c>
      <c r="AB1282" s="7">
        <f>Z1282-AA1282</f>
        <v>-31</v>
      </c>
      <c r="AC1282" s="6">
        <v>23</v>
      </c>
      <c r="AD1282" s="6">
        <v>68</v>
      </c>
      <c r="AE1282" s="7">
        <f>AC1282-AD1282</f>
        <v>-45</v>
      </c>
      <c r="AF1282" s="6"/>
      <c r="AG1282" s="6"/>
      <c r="AH1282" s="7"/>
      <c r="AI1282" s="6"/>
      <c r="AJ1282" s="6"/>
      <c r="AK1282" s="7"/>
      <c r="AL1282" s="4" t="s">
        <v>930</v>
      </c>
      <c r="AM1282" s="9" t="s">
        <v>972</v>
      </c>
      <c r="AN1282" s="9" t="s">
        <v>565</v>
      </c>
      <c r="AO1282" s="9" t="s">
        <v>636</v>
      </c>
      <c r="AR1282" s="6">
        <v>33</v>
      </c>
      <c r="AS1282" s="6">
        <v>55</v>
      </c>
      <c r="AT1282" s="7">
        <f>AR1282-AS1282</f>
        <v>-22</v>
      </c>
      <c r="AU1282" s="4" t="s">
        <v>871</v>
      </c>
    </row>
    <row r="1283" spans="2:47" x14ac:dyDescent="0.25">
      <c r="B1283" s="3" t="s">
        <v>297</v>
      </c>
      <c r="C1283" s="9" t="s">
        <v>591</v>
      </c>
      <c r="D1283" s="39">
        <v>41551</v>
      </c>
      <c r="E1283">
        <v>7</v>
      </c>
      <c r="F1283" t="s">
        <v>830</v>
      </c>
      <c r="G1283" s="2"/>
      <c r="H1283" s="6">
        <v>33</v>
      </c>
      <c r="I1283" s="7">
        <v>0</v>
      </c>
      <c r="J1283" s="6">
        <v>40</v>
      </c>
      <c r="K1283" s="7">
        <v>2</v>
      </c>
      <c r="L1283" s="6">
        <v>10</v>
      </c>
      <c r="M1283" s="7">
        <v>-1</v>
      </c>
      <c r="N1283" s="6">
        <v>-7</v>
      </c>
      <c r="O1283" s="7">
        <v>-2</v>
      </c>
      <c r="P1283" t="s">
        <v>842</v>
      </c>
      <c r="R1283" s="7">
        <v>10</v>
      </c>
      <c r="S1283" s="7">
        <v>3</v>
      </c>
      <c r="T1283" s="7">
        <v>1</v>
      </c>
      <c r="W1283" s="6"/>
      <c r="X1283" s="6"/>
      <c r="Z1283" s="6"/>
      <c r="AA1283" s="6"/>
      <c r="AB1283" s="7"/>
      <c r="AC1283" s="6"/>
      <c r="AD1283" s="6"/>
      <c r="AE1283" s="7"/>
      <c r="AF1283" s="6"/>
      <c r="AG1283" s="6"/>
      <c r="AH1283" s="7"/>
      <c r="AI1283" s="6"/>
      <c r="AJ1283" s="6"/>
      <c r="AK1283" s="7"/>
      <c r="AR1283" s="6"/>
      <c r="AS1283" s="6"/>
      <c r="AT1283" s="7"/>
    </row>
    <row r="1284" spans="2:47" x14ac:dyDescent="0.25">
      <c r="B1284" s="3" t="s">
        <v>297</v>
      </c>
      <c r="C1284" s="52" t="s">
        <v>593</v>
      </c>
      <c r="D1284" s="39">
        <v>41553</v>
      </c>
      <c r="F1284" s="3" t="s">
        <v>821</v>
      </c>
      <c r="G1284" s="2" t="s">
        <v>196</v>
      </c>
      <c r="H1284" s="6">
        <v>35</v>
      </c>
      <c r="I1284" s="7">
        <v>2</v>
      </c>
      <c r="J1284" s="6">
        <v>39</v>
      </c>
      <c r="K1284" s="7">
        <v>1</v>
      </c>
      <c r="L1284" s="6">
        <v>9</v>
      </c>
      <c r="M1284" s="7">
        <v>-2</v>
      </c>
      <c r="N1284" s="6">
        <v>-4</v>
      </c>
      <c r="O1284" s="7">
        <v>1</v>
      </c>
      <c r="P1284" s="3" t="s">
        <v>842</v>
      </c>
      <c r="R1284" s="7">
        <v>10</v>
      </c>
      <c r="S1284" s="7">
        <v>3</v>
      </c>
      <c r="T1284" s="7">
        <v>0</v>
      </c>
      <c r="W1284" s="6"/>
      <c r="X1284" s="6"/>
      <c r="Z1284" s="6"/>
      <c r="AA1284" s="6"/>
      <c r="AB1284" s="7"/>
      <c r="AC1284" s="6"/>
      <c r="AD1284" s="6"/>
      <c r="AE1284" s="7"/>
      <c r="AF1284" s="6"/>
      <c r="AG1284" s="6"/>
      <c r="AH1284" s="7"/>
      <c r="AI1284" s="6"/>
      <c r="AJ1284" s="6"/>
      <c r="AK1284" s="7"/>
      <c r="AR1284" s="6">
        <v>33</v>
      </c>
      <c r="AS1284" s="6">
        <v>52</v>
      </c>
      <c r="AT1284" s="7">
        <f>AR1284-AS1284</f>
        <v>-19</v>
      </c>
      <c r="AU1284" s="4" t="s">
        <v>871</v>
      </c>
    </row>
    <row r="1285" spans="2:47" x14ac:dyDescent="0.25">
      <c r="B1285" s="3" t="s">
        <v>297</v>
      </c>
      <c r="C1285" s="52" t="s">
        <v>647</v>
      </c>
      <c r="D1285" s="39">
        <v>41554</v>
      </c>
      <c r="F1285" s="3" t="s">
        <v>821</v>
      </c>
      <c r="G1285" s="2" t="s">
        <v>196</v>
      </c>
      <c r="H1285" s="6">
        <v>33</v>
      </c>
      <c r="I1285" s="7">
        <v>-2</v>
      </c>
      <c r="J1285" s="6">
        <v>39</v>
      </c>
      <c r="K1285" s="7">
        <v>0</v>
      </c>
      <c r="L1285" s="6">
        <v>10</v>
      </c>
      <c r="M1285" s="7">
        <v>1</v>
      </c>
      <c r="N1285" s="6">
        <v>-6</v>
      </c>
      <c r="O1285" s="7">
        <v>-2</v>
      </c>
      <c r="P1285" s="3" t="s">
        <v>842</v>
      </c>
      <c r="R1285" s="7">
        <v>10</v>
      </c>
      <c r="S1285" s="7">
        <v>3</v>
      </c>
      <c r="T1285" s="7">
        <v>1</v>
      </c>
      <c r="W1285" s="6"/>
      <c r="X1285" s="6"/>
      <c r="Z1285" s="6"/>
      <c r="AA1285" s="6"/>
      <c r="AB1285" s="7"/>
      <c r="AC1285" s="6"/>
      <c r="AD1285" s="6"/>
      <c r="AE1285" s="7"/>
      <c r="AF1285" s="6"/>
      <c r="AG1285" s="6"/>
      <c r="AH1285" s="7"/>
      <c r="AI1285" s="6"/>
      <c r="AJ1285" s="6"/>
      <c r="AK1285" s="7"/>
      <c r="AR1285" s="6">
        <v>31</v>
      </c>
      <c r="AS1285" s="6">
        <v>55</v>
      </c>
      <c r="AT1285" s="7">
        <f>AR1285-AS1285</f>
        <v>-24</v>
      </c>
      <c r="AU1285" s="4" t="s">
        <v>871</v>
      </c>
    </row>
    <row r="1286" spans="2:47" x14ac:dyDescent="0.25">
      <c r="B1286" s="3" t="s">
        <v>297</v>
      </c>
      <c r="C1286" s="52" t="s">
        <v>419</v>
      </c>
      <c r="D1286" s="39">
        <v>41555</v>
      </c>
      <c r="F1286" s="3" t="s">
        <v>821</v>
      </c>
      <c r="G1286" s="2" t="s">
        <v>196</v>
      </c>
      <c r="H1286" s="6">
        <v>32</v>
      </c>
      <c r="I1286" s="7">
        <v>-1</v>
      </c>
      <c r="J1286" s="6">
        <v>38</v>
      </c>
      <c r="K1286" s="7">
        <v>-1</v>
      </c>
      <c r="L1286" s="6">
        <v>11</v>
      </c>
      <c r="M1286" s="7">
        <v>1</v>
      </c>
      <c r="N1286" s="6">
        <v>-6</v>
      </c>
      <c r="O1286" s="7">
        <v>0</v>
      </c>
      <c r="P1286" s="3" t="s">
        <v>842</v>
      </c>
      <c r="R1286" s="7">
        <v>13</v>
      </c>
      <c r="S1286" s="7">
        <v>3</v>
      </c>
      <c r="T1286" s="7">
        <v>0</v>
      </c>
      <c r="W1286" s="6"/>
      <c r="X1286" s="6"/>
      <c r="Z1286" s="6"/>
      <c r="AA1286" s="6"/>
      <c r="AB1286" s="7"/>
      <c r="AC1286" s="6"/>
      <c r="AD1286" s="6"/>
      <c r="AE1286" s="7"/>
      <c r="AF1286" s="6"/>
      <c r="AG1286" s="6"/>
      <c r="AH1286" s="7"/>
      <c r="AI1286" s="6"/>
      <c r="AJ1286" s="6"/>
      <c r="AK1286" s="7"/>
      <c r="AM1286" s="52" t="s">
        <v>953</v>
      </c>
      <c r="AN1286" s="52" t="s">
        <v>628</v>
      </c>
      <c r="AO1286" s="52" t="s">
        <v>636</v>
      </c>
      <c r="AR1286" s="6">
        <v>32</v>
      </c>
      <c r="AS1286" s="6">
        <v>54</v>
      </c>
      <c r="AT1286" s="7">
        <f>AR1286-AS1286</f>
        <v>-22</v>
      </c>
      <c r="AU1286" s="4" t="s">
        <v>871</v>
      </c>
    </row>
    <row r="1287" spans="2:47" x14ac:dyDescent="0.25">
      <c r="B1287" s="3" t="s">
        <v>297</v>
      </c>
      <c r="C1287" s="52" t="s">
        <v>669</v>
      </c>
      <c r="D1287" s="39">
        <v>41556</v>
      </c>
      <c r="F1287" s="3" t="s">
        <v>821</v>
      </c>
      <c r="G1287" s="2" t="s">
        <v>196</v>
      </c>
      <c r="H1287" s="6">
        <v>33</v>
      </c>
      <c r="I1287" s="7">
        <v>1</v>
      </c>
      <c r="J1287" s="6">
        <v>40</v>
      </c>
      <c r="K1287" s="7">
        <v>2</v>
      </c>
      <c r="L1287" s="6">
        <v>10</v>
      </c>
      <c r="M1287" s="7">
        <v>-1</v>
      </c>
      <c r="N1287" s="6">
        <v>-7</v>
      </c>
      <c r="O1287" s="7">
        <v>-1</v>
      </c>
      <c r="P1287" s="3" t="s">
        <v>842</v>
      </c>
      <c r="R1287" s="7">
        <v>11</v>
      </c>
      <c r="S1287" s="7">
        <v>2</v>
      </c>
      <c r="T1287" s="7">
        <v>1</v>
      </c>
      <c r="W1287" s="6"/>
      <c r="X1287" s="6"/>
      <c r="Z1287" s="6"/>
      <c r="AA1287" s="6"/>
      <c r="AB1287" s="7"/>
      <c r="AC1287" s="6"/>
      <c r="AD1287" s="6"/>
      <c r="AE1287" s="7"/>
      <c r="AF1287" s="6"/>
      <c r="AG1287" s="6"/>
      <c r="AH1287" s="7"/>
      <c r="AI1287" s="6"/>
      <c r="AJ1287" s="6"/>
      <c r="AK1287" s="7"/>
      <c r="AR1287" s="6">
        <v>30</v>
      </c>
      <c r="AS1287" s="6">
        <v>55</v>
      </c>
      <c r="AT1287" s="7">
        <f>AR1287-AS1287</f>
        <v>-25</v>
      </c>
      <c r="AU1287" s="4" t="s">
        <v>871</v>
      </c>
    </row>
    <row r="1288" spans="2:47" x14ac:dyDescent="0.25">
      <c r="B1288" s="3" t="s">
        <v>297</v>
      </c>
      <c r="C1288" s="9" t="s">
        <v>669</v>
      </c>
      <c r="D1288" s="39">
        <v>41556</v>
      </c>
      <c r="E1288">
        <v>11</v>
      </c>
      <c r="F1288" t="s">
        <v>830</v>
      </c>
      <c r="G1288" s="2"/>
      <c r="H1288" s="6">
        <v>34</v>
      </c>
      <c r="I1288" s="7">
        <v>1</v>
      </c>
      <c r="J1288" s="6">
        <v>39</v>
      </c>
      <c r="K1288" s="7">
        <v>-1</v>
      </c>
      <c r="L1288" s="6">
        <v>12</v>
      </c>
      <c r="M1288" s="7">
        <v>2</v>
      </c>
      <c r="N1288" s="6">
        <v>-5</v>
      </c>
      <c r="O1288" s="7">
        <v>2</v>
      </c>
      <c r="P1288" t="s">
        <v>842</v>
      </c>
      <c r="R1288" s="7">
        <v>8</v>
      </c>
      <c r="S1288" s="7">
        <v>3</v>
      </c>
      <c r="T1288" s="7">
        <v>1</v>
      </c>
      <c r="W1288" s="6"/>
      <c r="X1288" s="6"/>
      <c r="Z1288" s="6"/>
      <c r="AA1288" s="6"/>
      <c r="AB1288" s="7"/>
      <c r="AC1288" s="6"/>
      <c r="AD1288" s="6"/>
      <c r="AE1288" s="7"/>
      <c r="AF1288" s="6"/>
      <c r="AG1288" s="6"/>
      <c r="AH1288" s="7"/>
      <c r="AI1288" s="6"/>
      <c r="AJ1288" s="6"/>
      <c r="AK1288" s="7"/>
      <c r="AR1288" s="6"/>
      <c r="AS1288" s="6"/>
      <c r="AT1288" s="7"/>
    </row>
    <row r="1289" spans="2:47" x14ac:dyDescent="0.25">
      <c r="B1289" s="3" t="s">
        <v>297</v>
      </c>
      <c r="C1289" s="52" t="s">
        <v>337</v>
      </c>
      <c r="D1289" s="39">
        <v>41557</v>
      </c>
      <c r="E1289">
        <v>13</v>
      </c>
      <c r="F1289" s="3" t="s">
        <v>821</v>
      </c>
      <c r="G1289" s="2" t="s">
        <v>192</v>
      </c>
      <c r="H1289" s="6">
        <v>34</v>
      </c>
      <c r="I1289" s="7">
        <v>1</v>
      </c>
      <c r="J1289" s="6">
        <v>39</v>
      </c>
      <c r="K1289" s="7">
        <v>-1</v>
      </c>
      <c r="L1289" s="6">
        <v>9</v>
      </c>
      <c r="M1289" s="7">
        <v>-1</v>
      </c>
      <c r="N1289" s="6">
        <v>-5</v>
      </c>
      <c r="O1289" s="7">
        <v>2</v>
      </c>
      <c r="P1289" s="3" t="s">
        <v>842</v>
      </c>
      <c r="R1289" s="7">
        <v>11</v>
      </c>
      <c r="S1289" s="7">
        <v>3</v>
      </c>
      <c r="T1289" s="7">
        <v>1</v>
      </c>
      <c r="W1289" s="6">
        <v>41</v>
      </c>
      <c r="X1289" s="6">
        <v>52</v>
      </c>
      <c r="Y1289" s="7">
        <f>W1289-X1289</f>
        <v>-11</v>
      </c>
      <c r="Z1289" s="6">
        <v>29</v>
      </c>
      <c r="AA1289" s="6">
        <v>59</v>
      </c>
      <c r="AB1289" s="7">
        <f>Z1289-AA1289</f>
        <v>-30</v>
      </c>
      <c r="AC1289" s="6">
        <v>21</v>
      </c>
      <c r="AD1289" s="6">
        <v>69</v>
      </c>
      <c r="AE1289" s="7">
        <f>AC1289-AD1289</f>
        <v>-48</v>
      </c>
      <c r="AF1289" s="6"/>
      <c r="AG1289" s="6"/>
      <c r="AH1289" s="7"/>
      <c r="AI1289" s="6"/>
      <c r="AJ1289" s="6"/>
      <c r="AK1289" s="7"/>
      <c r="AL1289" s="4" t="s">
        <v>930</v>
      </c>
      <c r="AR1289" s="6">
        <v>31</v>
      </c>
      <c r="AS1289" s="6">
        <v>54</v>
      </c>
      <c r="AT1289" s="7">
        <f>AR1289-AS1289</f>
        <v>-23</v>
      </c>
      <c r="AU1289" s="4" t="s">
        <v>871</v>
      </c>
    </row>
    <row r="1290" spans="2:47" x14ac:dyDescent="0.25">
      <c r="B1290" s="3" t="s">
        <v>297</v>
      </c>
      <c r="C1290" s="9" t="s">
        <v>355</v>
      </c>
      <c r="D1290" s="39">
        <v>41557</v>
      </c>
      <c r="E1290">
        <v>15</v>
      </c>
      <c r="F1290" t="s">
        <v>963</v>
      </c>
      <c r="G1290" s="2"/>
      <c r="H1290" s="6">
        <v>34</v>
      </c>
      <c r="I1290" s="7">
        <v>5</v>
      </c>
      <c r="J1290" s="6">
        <v>36</v>
      </c>
      <c r="K1290" s="7">
        <v>-3</v>
      </c>
      <c r="L1290" s="6">
        <v>9</v>
      </c>
      <c r="M1290" s="7">
        <v>0</v>
      </c>
      <c r="N1290" s="6">
        <v>-2</v>
      </c>
      <c r="O1290" s="7">
        <v>8</v>
      </c>
      <c r="P1290" s="3" t="s">
        <v>842</v>
      </c>
      <c r="R1290" s="7">
        <v>13</v>
      </c>
      <c r="S1290" s="7">
        <v>3</v>
      </c>
      <c r="T1290" s="7">
        <v>1</v>
      </c>
      <c r="W1290" s="6"/>
      <c r="X1290" s="6"/>
      <c r="Z1290" s="6"/>
      <c r="AA1290" s="6"/>
      <c r="AC1290" s="6"/>
      <c r="AD1290" s="6"/>
      <c r="AF1290" s="6"/>
      <c r="AG1290" s="6"/>
      <c r="AI1290" s="6"/>
      <c r="AJ1290" s="6"/>
      <c r="AR1290" s="6"/>
      <c r="AS1290" s="6"/>
      <c r="AT1290" s="7"/>
    </row>
    <row r="1291" spans="2:47" x14ac:dyDescent="0.25">
      <c r="B1291" s="3" t="s">
        <v>297</v>
      </c>
      <c r="C1291" s="52" t="s">
        <v>580</v>
      </c>
      <c r="D1291" s="39">
        <v>41558</v>
      </c>
      <c r="E1291">
        <v>13</v>
      </c>
      <c r="F1291" t="s">
        <v>982</v>
      </c>
      <c r="G1291" s="2" t="s">
        <v>124</v>
      </c>
      <c r="H1291" s="6">
        <v>27</v>
      </c>
      <c r="I1291" s="7">
        <v>-2</v>
      </c>
      <c r="J1291" s="6">
        <v>37</v>
      </c>
      <c r="K1291" s="7">
        <v>0</v>
      </c>
      <c r="L1291" s="6">
        <v>11</v>
      </c>
      <c r="M1291" s="7">
        <v>0</v>
      </c>
      <c r="N1291" s="6">
        <v>-10</v>
      </c>
      <c r="O1291" s="7">
        <v>-2</v>
      </c>
      <c r="P1291" s="3" t="s">
        <v>842</v>
      </c>
      <c r="Q1291" t="s">
        <v>983</v>
      </c>
      <c r="R1291" s="7">
        <v>18</v>
      </c>
      <c r="S1291" s="7">
        <v>2</v>
      </c>
      <c r="T1291" s="7">
        <v>0</v>
      </c>
      <c r="W1291" s="6"/>
      <c r="X1291" s="6"/>
      <c r="Z1291" s="6"/>
      <c r="AA1291" s="6"/>
      <c r="AB1291" s="7"/>
      <c r="AC1291" s="6"/>
      <c r="AD1291" s="6"/>
      <c r="AE1291" s="7"/>
      <c r="AF1291" s="6"/>
      <c r="AG1291" s="6"/>
      <c r="AH1291" s="7"/>
      <c r="AI1291" s="6"/>
      <c r="AJ1291" s="6"/>
      <c r="AK1291" s="7"/>
      <c r="AR1291" s="6"/>
      <c r="AS1291" s="6"/>
      <c r="AT1291" s="7"/>
    </row>
    <row r="1292" spans="2:47" x14ac:dyDescent="0.25">
      <c r="B1292" s="3" t="s">
        <v>297</v>
      </c>
      <c r="C1292" s="52" t="s">
        <v>673</v>
      </c>
      <c r="D1292" s="39">
        <v>41558</v>
      </c>
      <c r="E1292">
        <v>14</v>
      </c>
      <c r="F1292" s="3" t="s">
        <v>830</v>
      </c>
      <c r="G1292" s="2"/>
      <c r="H1292" s="6">
        <v>34</v>
      </c>
      <c r="I1292" s="7">
        <v>0</v>
      </c>
      <c r="J1292" s="6">
        <v>39</v>
      </c>
      <c r="K1292" s="7">
        <v>0</v>
      </c>
      <c r="L1292" s="6">
        <v>12</v>
      </c>
      <c r="M1292" s="7">
        <v>0</v>
      </c>
      <c r="N1292" s="6">
        <v>-5</v>
      </c>
      <c r="O1292" s="7">
        <v>0</v>
      </c>
      <c r="P1292" s="3" t="s">
        <v>842</v>
      </c>
      <c r="R1292" s="7">
        <v>8</v>
      </c>
      <c r="S1292" s="7">
        <v>3</v>
      </c>
      <c r="T1292" s="7">
        <v>1</v>
      </c>
      <c r="W1292" s="6"/>
      <c r="X1292" s="6"/>
      <c r="Z1292" s="6"/>
      <c r="AA1292" s="6"/>
      <c r="AB1292" s="7"/>
      <c r="AC1292" s="6"/>
      <c r="AD1292" s="6"/>
      <c r="AE1292" s="7"/>
      <c r="AF1292" s="6"/>
      <c r="AG1292" s="6"/>
      <c r="AH1292" s="7"/>
      <c r="AI1292" s="6"/>
      <c r="AJ1292" s="6"/>
      <c r="AK1292" s="7"/>
      <c r="AR1292" s="6"/>
      <c r="AS1292" s="6"/>
      <c r="AT1292" s="7"/>
    </row>
    <row r="1293" spans="2:47" x14ac:dyDescent="0.25">
      <c r="B1293" s="3" t="s">
        <v>297</v>
      </c>
      <c r="C1293" s="52" t="s">
        <v>673</v>
      </c>
      <c r="D1293" s="39">
        <v>41558</v>
      </c>
      <c r="E1293">
        <v>15</v>
      </c>
      <c r="F1293" s="3" t="s">
        <v>678</v>
      </c>
      <c r="G1293" s="2" t="s">
        <v>82</v>
      </c>
      <c r="H1293" s="6">
        <v>34</v>
      </c>
      <c r="I1293" s="7">
        <v>2</v>
      </c>
      <c r="J1293" s="6">
        <v>38</v>
      </c>
      <c r="K1293" s="7">
        <v>2</v>
      </c>
      <c r="L1293" s="6">
        <v>12</v>
      </c>
      <c r="M1293" s="7">
        <v>-2</v>
      </c>
      <c r="N1293" s="6">
        <v>-4</v>
      </c>
      <c r="O1293" s="7">
        <v>0</v>
      </c>
      <c r="P1293" s="3" t="s">
        <v>639</v>
      </c>
      <c r="R1293" s="7">
        <v>8</v>
      </c>
      <c r="W1293" s="6"/>
      <c r="X1293" s="6"/>
      <c r="Z1293" s="6"/>
      <c r="AA1293" s="6"/>
      <c r="AC1293" s="6"/>
      <c r="AD1293" s="6"/>
      <c r="AF1293" s="6"/>
      <c r="AG1293" s="6"/>
      <c r="AI1293" s="6"/>
      <c r="AJ1293" s="6"/>
      <c r="AR1293" s="6"/>
      <c r="AS1293" s="6"/>
      <c r="AT1293" s="7"/>
    </row>
    <row r="1294" spans="2:47" x14ac:dyDescent="0.25">
      <c r="B1294" s="3" t="s">
        <v>297</v>
      </c>
      <c r="C1294" s="9" t="s">
        <v>507</v>
      </c>
      <c r="D1294" s="39">
        <v>41559</v>
      </c>
      <c r="E1294">
        <v>17</v>
      </c>
      <c r="F1294" s="3" t="s">
        <v>577</v>
      </c>
      <c r="G1294" s="2" t="s">
        <v>60</v>
      </c>
      <c r="H1294" s="6">
        <v>35</v>
      </c>
      <c r="I1294" s="7">
        <v>1</v>
      </c>
      <c r="J1294" s="6">
        <v>35</v>
      </c>
      <c r="K1294" s="7">
        <v>-2</v>
      </c>
      <c r="L1294" s="6">
        <v>9</v>
      </c>
      <c r="M1294" s="7">
        <v>-1</v>
      </c>
      <c r="N1294" s="6">
        <v>0</v>
      </c>
      <c r="O1294" s="7">
        <v>3</v>
      </c>
      <c r="P1294" t="s">
        <v>639</v>
      </c>
      <c r="Q1294" t="s">
        <v>840</v>
      </c>
      <c r="R1294" s="7">
        <v>10</v>
      </c>
      <c r="S1294" s="7">
        <v>4</v>
      </c>
      <c r="T1294" s="7">
        <v>0</v>
      </c>
      <c r="W1294" s="6">
        <v>39</v>
      </c>
      <c r="X1294" s="6">
        <v>53</v>
      </c>
      <c r="Y1294" s="7">
        <f>W1294-X1294</f>
        <v>-14</v>
      </c>
      <c r="Z1294" s="6">
        <v>36</v>
      </c>
      <c r="AA1294" s="6">
        <v>49</v>
      </c>
      <c r="AB1294" s="7">
        <f>Z1294-AA1294</f>
        <v>-13</v>
      </c>
      <c r="AC1294" s="6">
        <v>31</v>
      </c>
      <c r="AD1294" s="6">
        <v>57</v>
      </c>
      <c r="AE1294" s="7">
        <f>AC1294-AD1294</f>
        <v>-26</v>
      </c>
      <c r="AF1294" s="6">
        <v>33</v>
      </c>
      <c r="AG1294" s="6">
        <v>38</v>
      </c>
      <c r="AH1294" s="7">
        <f>AF1294-AG1294</f>
        <v>-5</v>
      </c>
      <c r="AI1294" s="6"/>
      <c r="AJ1294" s="6"/>
      <c r="AK1294" s="7"/>
      <c r="AL1294" s="4" t="s">
        <v>936</v>
      </c>
      <c r="AR1294" s="6">
        <v>36</v>
      </c>
      <c r="AS1294" s="6">
        <v>56</v>
      </c>
      <c r="AT1294" s="7">
        <f>AR1294-AS1294</f>
        <v>-20</v>
      </c>
      <c r="AU1294" s="4" t="s">
        <v>937</v>
      </c>
    </row>
    <row r="1295" spans="2:47" x14ac:dyDescent="0.25">
      <c r="B1295" s="3" t="s">
        <v>297</v>
      </c>
      <c r="C1295" s="9" t="s">
        <v>594</v>
      </c>
      <c r="D1295" s="39">
        <v>41560</v>
      </c>
      <c r="F1295" s="3" t="s">
        <v>821</v>
      </c>
      <c r="G1295" s="2" t="s">
        <v>196</v>
      </c>
      <c r="H1295" s="6">
        <v>37</v>
      </c>
      <c r="I1295" s="7">
        <v>3</v>
      </c>
      <c r="J1295" s="6">
        <v>38</v>
      </c>
      <c r="K1295" s="7">
        <v>-1</v>
      </c>
      <c r="L1295" s="6">
        <v>10</v>
      </c>
      <c r="M1295" s="7">
        <v>1</v>
      </c>
      <c r="N1295" s="6">
        <v>-1</v>
      </c>
      <c r="O1295" s="7">
        <v>4</v>
      </c>
      <c r="P1295" s="3" t="s">
        <v>842</v>
      </c>
      <c r="R1295" s="7">
        <v>10</v>
      </c>
      <c r="S1295" s="7">
        <v>2</v>
      </c>
      <c r="T1295" s="7">
        <v>0</v>
      </c>
      <c r="W1295" s="6"/>
      <c r="X1295" s="6"/>
      <c r="Z1295" s="6"/>
      <c r="AA1295" s="6"/>
      <c r="AC1295" s="6"/>
      <c r="AD1295" s="6"/>
      <c r="AF1295" s="6"/>
      <c r="AG1295" s="6"/>
      <c r="AI1295" s="6"/>
      <c r="AJ1295" s="6"/>
      <c r="AR1295" s="6">
        <v>33</v>
      </c>
      <c r="AS1295" s="6">
        <v>53</v>
      </c>
      <c r="AT1295" s="7">
        <f>AR1295-AS1295</f>
        <v>-20</v>
      </c>
      <c r="AU1295" s="4" t="s">
        <v>871</v>
      </c>
    </row>
    <row r="1296" spans="2:47" x14ac:dyDescent="0.25">
      <c r="B1296" s="3" t="s">
        <v>297</v>
      </c>
      <c r="C1296" s="9" t="s">
        <v>692</v>
      </c>
      <c r="D1296" s="39">
        <v>41561</v>
      </c>
      <c r="F1296" s="3" t="s">
        <v>821</v>
      </c>
      <c r="G1296" s="2" t="s">
        <v>196</v>
      </c>
      <c r="H1296" s="6">
        <v>34</v>
      </c>
      <c r="I1296" s="7">
        <v>-3</v>
      </c>
      <c r="J1296" s="6">
        <v>39</v>
      </c>
      <c r="K1296" s="7">
        <v>1</v>
      </c>
      <c r="L1296" s="6">
        <v>9</v>
      </c>
      <c r="M1296" s="7">
        <v>-1</v>
      </c>
      <c r="N1296" s="6">
        <v>-5</v>
      </c>
      <c r="O1296" s="7">
        <v>-4</v>
      </c>
      <c r="P1296" s="3" t="s">
        <v>842</v>
      </c>
      <c r="R1296" s="7">
        <v>11</v>
      </c>
      <c r="S1296" s="7">
        <v>2</v>
      </c>
      <c r="T1296" s="7">
        <v>1</v>
      </c>
      <c r="W1296" s="6"/>
      <c r="X1296" s="6"/>
      <c r="Z1296" s="6"/>
      <c r="AA1296" s="6"/>
      <c r="AC1296" s="6"/>
      <c r="AD1296" s="6"/>
      <c r="AF1296" s="6"/>
      <c r="AG1296" s="6"/>
      <c r="AI1296" s="6"/>
      <c r="AJ1296" s="6"/>
      <c r="AR1296" s="6">
        <v>29</v>
      </c>
      <c r="AS1296" s="6">
        <v>55</v>
      </c>
      <c r="AT1296" s="7">
        <f>AR1296-AS1296</f>
        <v>-26</v>
      </c>
      <c r="AU1296" s="4" t="s">
        <v>871</v>
      </c>
    </row>
    <row r="1297" spans="2:47" x14ac:dyDescent="0.25">
      <c r="B1297" s="3" t="s">
        <v>297</v>
      </c>
      <c r="C1297" s="9" t="s">
        <v>624</v>
      </c>
      <c r="D1297" s="39">
        <v>41562</v>
      </c>
      <c r="F1297" s="3" t="s">
        <v>821</v>
      </c>
      <c r="G1297" s="2" t="s">
        <v>196</v>
      </c>
      <c r="H1297" s="6">
        <v>35</v>
      </c>
      <c r="I1297" s="7">
        <v>1</v>
      </c>
      <c r="J1297" s="6">
        <v>39</v>
      </c>
      <c r="K1297" s="7">
        <v>0</v>
      </c>
      <c r="L1297" s="6">
        <v>8</v>
      </c>
      <c r="M1297" s="7">
        <v>-1</v>
      </c>
      <c r="N1297" s="6">
        <v>-4</v>
      </c>
      <c r="O1297" s="7">
        <v>1</v>
      </c>
      <c r="P1297" s="3" t="s">
        <v>842</v>
      </c>
      <c r="R1297" s="7">
        <v>12</v>
      </c>
      <c r="S1297" s="7">
        <v>2</v>
      </c>
      <c r="T1297" s="7">
        <v>0</v>
      </c>
      <c r="W1297" s="6"/>
      <c r="X1297" s="6"/>
      <c r="Z1297" s="6"/>
      <c r="AA1297" s="6"/>
      <c r="AC1297" s="6"/>
      <c r="AD1297" s="6"/>
      <c r="AF1297" s="6"/>
      <c r="AG1297" s="6"/>
      <c r="AI1297" s="6"/>
      <c r="AJ1297" s="6"/>
      <c r="AR1297" s="6">
        <v>32</v>
      </c>
      <c r="AS1297" s="6">
        <v>54</v>
      </c>
      <c r="AT1297" s="7">
        <f>AR1297-AS1297</f>
        <v>-22</v>
      </c>
      <c r="AU1297" s="4" t="s">
        <v>871</v>
      </c>
    </row>
    <row r="1298" spans="2:47" x14ac:dyDescent="0.25">
      <c r="B1298" s="3" t="s">
        <v>297</v>
      </c>
      <c r="C1298" s="9" t="s">
        <v>518</v>
      </c>
      <c r="D1298" s="39">
        <v>41562</v>
      </c>
      <c r="E1298">
        <v>20</v>
      </c>
      <c r="F1298" s="3" t="s">
        <v>903</v>
      </c>
      <c r="G1298" s="2" t="s">
        <v>138</v>
      </c>
      <c r="H1298" s="6">
        <v>27</v>
      </c>
      <c r="I1298" s="7">
        <v>-4</v>
      </c>
      <c r="J1298" s="6">
        <v>38</v>
      </c>
      <c r="K1298" s="7">
        <v>2</v>
      </c>
      <c r="L1298" s="6">
        <v>9</v>
      </c>
      <c r="M1298" s="7">
        <v>2</v>
      </c>
      <c r="N1298" s="6">
        <v>-11</v>
      </c>
      <c r="O1298" s="7">
        <v>-6</v>
      </c>
      <c r="P1298" s="3" t="s">
        <v>842</v>
      </c>
      <c r="R1298" s="7">
        <v>17</v>
      </c>
      <c r="S1298" s="7">
        <v>4</v>
      </c>
      <c r="T1298" s="7">
        <v>0</v>
      </c>
      <c r="W1298" s="6">
        <v>33</v>
      </c>
      <c r="X1298" s="6">
        <v>51</v>
      </c>
      <c r="Y1298" s="7">
        <f>W1298-X1298</f>
        <v>-18</v>
      </c>
      <c r="Z1298" s="6">
        <v>25</v>
      </c>
      <c r="AA1298" s="6">
        <v>44</v>
      </c>
      <c r="AB1298" s="7">
        <f>Z1298-AA1298</f>
        <v>-19</v>
      </c>
      <c r="AC1298" s="6">
        <v>16</v>
      </c>
      <c r="AD1298" s="6">
        <v>59</v>
      </c>
      <c r="AE1298" s="7">
        <f>AC1298-AD1298</f>
        <v>-43</v>
      </c>
      <c r="AF1298" s="6"/>
      <c r="AG1298" s="6"/>
      <c r="AH1298" s="7"/>
      <c r="AI1298" s="6"/>
      <c r="AJ1298" s="6"/>
      <c r="AK1298" s="7"/>
      <c r="AL1298" s="4" t="s">
        <v>978</v>
      </c>
      <c r="AR1298" s="6"/>
      <c r="AS1298" s="6"/>
      <c r="AT1298" s="7"/>
    </row>
    <row r="1299" spans="2:47" x14ac:dyDescent="0.25">
      <c r="B1299" s="3" t="s">
        <v>297</v>
      </c>
      <c r="C1299" s="9" t="s">
        <v>640</v>
      </c>
      <c r="D1299" s="39">
        <v>41563</v>
      </c>
      <c r="F1299" s="3" t="s">
        <v>821</v>
      </c>
      <c r="G1299" s="2" t="s">
        <v>196</v>
      </c>
      <c r="H1299" s="6">
        <v>34</v>
      </c>
      <c r="I1299" s="7">
        <v>-1</v>
      </c>
      <c r="J1299" s="6">
        <v>40</v>
      </c>
      <c r="K1299" s="7">
        <v>1</v>
      </c>
      <c r="L1299" s="6">
        <v>9</v>
      </c>
      <c r="M1299" s="7">
        <v>1</v>
      </c>
      <c r="N1299" s="6">
        <v>-6</v>
      </c>
      <c r="O1299" s="7">
        <v>-2</v>
      </c>
      <c r="P1299" s="3" t="s">
        <v>842</v>
      </c>
      <c r="R1299" s="7">
        <v>11</v>
      </c>
      <c r="S1299" s="7">
        <v>2</v>
      </c>
      <c r="T1299" s="7">
        <v>0</v>
      </c>
      <c r="W1299" s="6"/>
      <c r="X1299" s="6"/>
      <c r="Z1299" s="6"/>
      <c r="AA1299" s="6"/>
      <c r="AC1299" s="6"/>
      <c r="AD1299" s="6"/>
      <c r="AF1299" s="6"/>
      <c r="AG1299" s="6"/>
      <c r="AI1299" s="6"/>
      <c r="AJ1299" s="6"/>
      <c r="AR1299" s="6">
        <v>32</v>
      </c>
      <c r="AS1299" s="6">
        <v>56</v>
      </c>
      <c r="AT1299" s="7">
        <f>AR1299-AS1299</f>
        <v>-24</v>
      </c>
      <c r="AU1299" s="4" t="s">
        <v>871</v>
      </c>
    </row>
    <row r="1300" spans="2:47" x14ac:dyDescent="0.25">
      <c r="B1300" s="3" t="s">
        <v>297</v>
      </c>
      <c r="C1300" s="9" t="s">
        <v>640</v>
      </c>
      <c r="D1300" s="39">
        <v>41563</v>
      </c>
      <c r="E1300">
        <v>18</v>
      </c>
      <c r="F1300" s="3" t="s">
        <v>830</v>
      </c>
      <c r="G1300" s="2"/>
      <c r="H1300" s="6">
        <v>33</v>
      </c>
      <c r="I1300" s="7">
        <v>-1</v>
      </c>
      <c r="J1300" s="6">
        <v>39</v>
      </c>
      <c r="K1300" s="7">
        <v>0</v>
      </c>
      <c r="L1300" s="6">
        <v>12</v>
      </c>
      <c r="M1300" s="7">
        <v>0</v>
      </c>
      <c r="N1300" s="6">
        <v>-6</v>
      </c>
      <c r="O1300" s="7">
        <v>-1</v>
      </c>
      <c r="P1300" s="3" t="s">
        <v>842</v>
      </c>
      <c r="R1300" s="7">
        <v>9</v>
      </c>
      <c r="S1300" s="7">
        <v>2</v>
      </c>
      <c r="T1300" s="7">
        <v>1</v>
      </c>
      <c r="W1300" s="6"/>
      <c r="X1300" s="6"/>
      <c r="Z1300" s="6"/>
      <c r="AA1300" s="6"/>
      <c r="AC1300" s="6"/>
      <c r="AD1300" s="6"/>
      <c r="AF1300" s="6"/>
      <c r="AG1300" s="6"/>
      <c r="AI1300" s="6"/>
      <c r="AJ1300" s="6"/>
      <c r="AR1300" s="6"/>
      <c r="AS1300" s="6"/>
      <c r="AT1300" s="7"/>
    </row>
    <row r="1301" spans="2:47" x14ac:dyDescent="0.25">
      <c r="B1301" s="3" t="s">
        <v>297</v>
      </c>
      <c r="C1301" s="9" t="s">
        <v>538</v>
      </c>
      <c r="D1301" s="39">
        <v>41563</v>
      </c>
      <c r="E1301">
        <v>20</v>
      </c>
      <c r="F1301" s="3" t="s">
        <v>886</v>
      </c>
      <c r="G1301" s="2" t="s">
        <v>915</v>
      </c>
      <c r="H1301" s="6">
        <v>32</v>
      </c>
      <c r="I1301" s="7">
        <v>4</v>
      </c>
      <c r="J1301" s="6">
        <v>35</v>
      </c>
      <c r="K1301" s="7">
        <v>-1</v>
      </c>
      <c r="L1301" s="6">
        <v>9</v>
      </c>
      <c r="M1301" s="7">
        <v>-1</v>
      </c>
      <c r="N1301" s="6">
        <v>-3</v>
      </c>
      <c r="O1301" s="7">
        <v>5</v>
      </c>
      <c r="P1301" s="3" t="s">
        <v>842</v>
      </c>
      <c r="R1301" s="7">
        <v>16</v>
      </c>
      <c r="S1301" s="7">
        <v>3</v>
      </c>
      <c r="T1301" s="7">
        <v>1</v>
      </c>
      <c r="W1301" s="6"/>
      <c r="X1301" s="6"/>
      <c r="Z1301" s="6"/>
      <c r="AA1301" s="6"/>
      <c r="AC1301" s="6"/>
      <c r="AD1301" s="6"/>
      <c r="AF1301" s="6"/>
      <c r="AG1301" s="6"/>
      <c r="AI1301" s="6"/>
      <c r="AJ1301" s="6"/>
      <c r="AR1301" s="6"/>
      <c r="AS1301" s="6"/>
      <c r="AT1301" s="7"/>
    </row>
    <row r="1302" spans="2:47" x14ac:dyDescent="0.25">
      <c r="B1302" s="3" t="s">
        <v>297</v>
      </c>
      <c r="C1302" s="9" t="s">
        <v>596</v>
      </c>
      <c r="D1302" s="39">
        <v>41564</v>
      </c>
      <c r="E1302">
        <v>20</v>
      </c>
      <c r="F1302" s="3" t="s">
        <v>821</v>
      </c>
      <c r="G1302" s="2" t="s">
        <v>192</v>
      </c>
      <c r="H1302" s="6">
        <v>33</v>
      </c>
      <c r="I1302" s="7">
        <v>-1</v>
      </c>
      <c r="J1302" s="6">
        <v>39</v>
      </c>
      <c r="K1302" s="7">
        <v>-1</v>
      </c>
      <c r="L1302" s="6">
        <v>10</v>
      </c>
      <c r="M1302" s="7">
        <v>1</v>
      </c>
      <c r="N1302" s="6">
        <v>-6</v>
      </c>
      <c r="O1302" s="7">
        <v>0</v>
      </c>
      <c r="P1302" s="3" t="s">
        <v>842</v>
      </c>
      <c r="R1302" s="7">
        <v>11</v>
      </c>
      <c r="S1302" s="7">
        <v>2</v>
      </c>
      <c r="T1302" s="7">
        <v>1</v>
      </c>
      <c r="W1302" s="6">
        <v>38</v>
      </c>
      <c r="X1302" s="6">
        <v>53</v>
      </c>
      <c r="Y1302" s="7">
        <f>W1302-X1302</f>
        <v>-15</v>
      </c>
      <c r="Z1302" s="6">
        <v>31</v>
      </c>
      <c r="AA1302" s="6">
        <v>57</v>
      </c>
      <c r="AB1302" s="7">
        <f>Z1302-AA1302</f>
        <v>-26</v>
      </c>
      <c r="AC1302" s="6">
        <v>20</v>
      </c>
      <c r="AD1302" s="6">
        <v>68</v>
      </c>
      <c r="AE1302" s="7">
        <f>AC1302-AD1302</f>
        <v>-48</v>
      </c>
      <c r="AF1302" s="6"/>
      <c r="AG1302" s="6"/>
      <c r="AH1302" s="7"/>
      <c r="AI1302" s="6"/>
      <c r="AJ1302" s="6"/>
      <c r="AK1302" s="7"/>
      <c r="AL1302" s="4" t="s">
        <v>930</v>
      </c>
      <c r="AR1302" s="6">
        <v>30</v>
      </c>
      <c r="AS1302" s="6">
        <v>56</v>
      </c>
      <c r="AT1302" s="7">
        <f t="shared" ref="AT1302:AT1320" si="64">AR1302-AS1302</f>
        <v>-26</v>
      </c>
      <c r="AU1302" s="4" t="s">
        <v>871</v>
      </c>
    </row>
    <row r="1303" spans="2:47" x14ac:dyDescent="0.25">
      <c r="B1303" s="3" t="s">
        <v>297</v>
      </c>
      <c r="C1303" s="9" t="s">
        <v>564</v>
      </c>
      <c r="D1303" s="39">
        <v>41565</v>
      </c>
      <c r="E1303">
        <v>21</v>
      </c>
      <c r="F1303" s="3" t="s">
        <v>830</v>
      </c>
      <c r="G1303" s="2"/>
      <c r="H1303" s="6">
        <v>34</v>
      </c>
      <c r="I1303" s="7">
        <v>1</v>
      </c>
      <c r="J1303" s="6">
        <v>37</v>
      </c>
      <c r="K1303" s="7">
        <v>-2</v>
      </c>
      <c r="L1303" s="6">
        <v>14</v>
      </c>
      <c r="M1303" s="7">
        <v>2</v>
      </c>
      <c r="N1303" s="6">
        <v>-3</v>
      </c>
      <c r="O1303" s="7">
        <v>3</v>
      </c>
      <c r="P1303" s="3" t="s">
        <v>842</v>
      </c>
      <c r="R1303" s="7">
        <v>8</v>
      </c>
      <c r="S1303" s="7">
        <v>3</v>
      </c>
      <c r="T1303" s="7">
        <v>1</v>
      </c>
      <c r="W1303" s="6"/>
      <c r="X1303" s="6"/>
      <c r="Y1303" s="7"/>
      <c r="Z1303" s="6"/>
      <c r="AA1303" s="6"/>
      <c r="AB1303" s="7"/>
      <c r="AC1303" s="6"/>
      <c r="AD1303" s="6"/>
      <c r="AE1303" s="7"/>
      <c r="AF1303" s="6"/>
      <c r="AG1303" s="6"/>
      <c r="AH1303" s="7"/>
      <c r="AI1303" s="6"/>
      <c r="AJ1303" s="6"/>
      <c r="AK1303" s="7"/>
      <c r="AR1303" s="6"/>
      <c r="AS1303" s="6"/>
      <c r="AT1303" s="7"/>
    </row>
    <row r="1304" spans="2:47" x14ac:dyDescent="0.25">
      <c r="B1304" s="3" t="s">
        <v>297</v>
      </c>
      <c r="C1304" s="9" t="s">
        <v>598</v>
      </c>
      <c r="D1304" s="39">
        <v>41567</v>
      </c>
      <c r="F1304" s="3" t="s">
        <v>821</v>
      </c>
      <c r="G1304" s="2" t="s">
        <v>196</v>
      </c>
      <c r="H1304" s="6">
        <v>33</v>
      </c>
      <c r="I1304" s="7">
        <v>0</v>
      </c>
      <c r="J1304" s="6">
        <v>38</v>
      </c>
      <c r="K1304" s="7">
        <v>-1</v>
      </c>
      <c r="L1304" s="6">
        <v>9</v>
      </c>
      <c r="M1304" s="7">
        <v>-1</v>
      </c>
      <c r="N1304" s="6">
        <v>-5</v>
      </c>
      <c r="O1304" s="7">
        <v>1</v>
      </c>
      <c r="P1304" s="3" t="s">
        <v>842</v>
      </c>
      <c r="R1304" s="7">
        <v>13</v>
      </c>
      <c r="S1304" s="7">
        <v>2</v>
      </c>
      <c r="T1304" s="7">
        <v>1</v>
      </c>
      <c r="W1304" s="6"/>
      <c r="X1304" s="6"/>
      <c r="Z1304" s="6"/>
      <c r="AA1304" s="6"/>
      <c r="AB1304" s="7"/>
      <c r="AC1304" s="6"/>
      <c r="AD1304" s="6"/>
      <c r="AE1304" s="7"/>
      <c r="AF1304" s="6"/>
      <c r="AG1304" s="6"/>
      <c r="AH1304" s="7"/>
      <c r="AI1304" s="6"/>
      <c r="AJ1304" s="6"/>
      <c r="AK1304" s="7"/>
      <c r="AR1304" s="6">
        <v>30</v>
      </c>
      <c r="AS1304" s="6">
        <v>57</v>
      </c>
      <c r="AT1304" s="7">
        <f t="shared" si="64"/>
        <v>-27</v>
      </c>
      <c r="AU1304" s="4" t="s">
        <v>871</v>
      </c>
    </row>
    <row r="1305" spans="2:47" x14ac:dyDescent="0.25">
      <c r="B1305" s="3" t="s">
        <v>297</v>
      </c>
      <c r="C1305" s="9" t="s">
        <v>434</v>
      </c>
      <c r="D1305" s="39">
        <v>41568</v>
      </c>
      <c r="F1305" s="3" t="s">
        <v>821</v>
      </c>
      <c r="G1305" s="2" t="s">
        <v>196</v>
      </c>
      <c r="H1305" s="6">
        <v>32</v>
      </c>
      <c r="I1305" s="7">
        <v>-1</v>
      </c>
      <c r="J1305" s="6">
        <v>40</v>
      </c>
      <c r="K1305" s="7">
        <v>2</v>
      </c>
      <c r="L1305" s="6">
        <v>10</v>
      </c>
      <c r="M1305" s="7">
        <v>1</v>
      </c>
      <c r="N1305" s="6">
        <v>-8</v>
      </c>
      <c r="O1305" s="7">
        <v>-3</v>
      </c>
      <c r="P1305" s="3" t="s">
        <v>842</v>
      </c>
      <c r="R1305" s="7">
        <v>13</v>
      </c>
      <c r="S1305" s="7">
        <v>2</v>
      </c>
      <c r="T1305" s="7">
        <v>0</v>
      </c>
      <c r="W1305" s="6"/>
      <c r="X1305" s="6"/>
      <c r="Z1305" s="6"/>
      <c r="AA1305" s="6"/>
      <c r="AB1305" s="7"/>
      <c r="AC1305" s="6"/>
      <c r="AD1305" s="6"/>
      <c r="AE1305" s="7"/>
      <c r="AF1305" s="6"/>
      <c r="AG1305" s="6"/>
      <c r="AH1305" s="7"/>
      <c r="AI1305" s="6"/>
      <c r="AJ1305" s="6"/>
      <c r="AK1305" s="7"/>
      <c r="AR1305" s="6">
        <v>27</v>
      </c>
      <c r="AS1305" s="6">
        <v>58</v>
      </c>
      <c r="AT1305" s="7">
        <f t="shared" si="64"/>
        <v>-31</v>
      </c>
      <c r="AU1305" s="4" t="s">
        <v>871</v>
      </c>
    </row>
    <row r="1306" spans="2:47" x14ac:dyDescent="0.25">
      <c r="B1306" s="3" t="s">
        <v>297</v>
      </c>
      <c r="C1306" s="9" t="s">
        <v>675</v>
      </c>
      <c r="D1306" s="39">
        <v>41569</v>
      </c>
      <c r="F1306" s="3" t="s">
        <v>821</v>
      </c>
      <c r="G1306" s="2" t="s">
        <v>196</v>
      </c>
      <c r="H1306" s="6">
        <v>32</v>
      </c>
      <c r="I1306" s="7">
        <v>0</v>
      </c>
      <c r="J1306" s="6">
        <v>39</v>
      </c>
      <c r="K1306" s="7">
        <v>-1</v>
      </c>
      <c r="L1306" s="6">
        <v>9</v>
      </c>
      <c r="M1306" s="7">
        <v>-1</v>
      </c>
      <c r="N1306" s="6">
        <v>-7</v>
      </c>
      <c r="O1306" s="7">
        <v>1</v>
      </c>
      <c r="P1306" s="3" t="s">
        <v>842</v>
      </c>
      <c r="R1306" s="7">
        <v>11</v>
      </c>
      <c r="S1306" s="7">
        <v>3</v>
      </c>
      <c r="T1306" s="7">
        <v>1</v>
      </c>
      <c r="W1306" s="6"/>
      <c r="X1306" s="6"/>
      <c r="Z1306" s="6"/>
      <c r="AA1306" s="6"/>
      <c r="AB1306" s="7"/>
      <c r="AC1306" s="6"/>
      <c r="AD1306" s="6"/>
      <c r="AE1306" s="7"/>
      <c r="AF1306" s="6"/>
      <c r="AG1306" s="6"/>
      <c r="AH1306" s="7"/>
      <c r="AI1306" s="6"/>
      <c r="AJ1306" s="6"/>
      <c r="AK1306" s="7"/>
      <c r="AM1306" s="9" t="s">
        <v>959</v>
      </c>
      <c r="AN1306" s="9" t="s">
        <v>321</v>
      </c>
      <c r="AO1306" s="9" t="s">
        <v>366</v>
      </c>
      <c r="AR1306" s="6">
        <v>28</v>
      </c>
      <c r="AS1306" s="6">
        <v>58</v>
      </c>
      <c r="AT1306" s="7">
        <f t="shared" si="64"/>
        <v>-30</v>
      </c>
      <c r="AU1306" s="4" t="s">
        <v>871</v>
      </c>
    </row>
    <row r="1307" spans="2:47" x14ac:dyDescent="0.25">
      <c r="B1307" s="3" t="s">
        <v>297</v>
      </c>
      <c r="C1307" s="9" t="s">
        <v>625</v>
      </c>
      <c r="D1307" s="39">
        <v>41570</v>
      </c>
      <c r="F1307" s="3" t="s">
        <v>821</v>
      </c>
      <c r="G1307" s="2" t="s">
        <v>196</v>
      </c>
      <c r="H1307" s="6">
        <v>32</v>
      </c>
      <c r="I1307" s="7">
        <v>0</v>
      </c>
      <c r="J1307" s="6">
        <v>38</v>
      </c>
      <c r="K1307" s="7">
        <v>-1</v>
      </c>
      <c r="L1307" s="6">
        <v>10</v>
      </c>
      <c r="M1307" s="7">
        <v>1</v>
      </c>
      <c r="N1307" s="6">
        <v>-6</v>
      </c>
      <c r="O1307" s="7">
        <v>1</v>
      </c>
      <c r="P1307" s="3" t="s">
        <v>842</v>
      </c>
      <c r="R1307" s="7">
        <v>13</v>
      </c>
      <c r="S1307" s="7">
        <v>3</v>
      </c>
      <c r="T1307" s="7">
        <v>1</v>
      </c>
      <c r="W1307" s="6"/>
      <c r="X1307" s="6"/>
      <c r="Z1307" s="6"/>
      <c r="AA1307" s="6"/>
      <c r="AB1307" s="7"/>
      <c r="AC1307" s="6"/>
      <c r="AD1307" s="6"/>
      <c r="AE1307" s="7"/>
      <c r="AF1307" s="6"/>
      <c r="AG1307" s="6"/>
      <c r="AH1307" s="7"/>
      <c r="AI1307" s="6"/>
      <c r="AJ1307" s="6"/>
      <c r="AK1307" s="7"/>
      <c r="AR1307" s="6">
        <v>28</v>
      </c>
      <c r="AS1307" s="6">
        <v>57</v>
      </c>
      <c r="AT1307" s="7">
        <f t="shared" si="64"/>
        <v>-29</v>
      </c>
      <c r="AU1307" s="4" t="s">
        <v>871</v>
      </c>
    </row>
    <row r="1308" spans="2:47" x14ac:dyDescent="0.25">
      <c r="B1308" s="3" t="s">
        <v>297</v>
      </c>
      <c r="C1308" s="9" t="s">
        <v>625</v>
      </c>
      <c r="D1308" s="39">
        <v>41570</v>
      </c>
      <c r="E1308">
        <v>25</v>
      </c>
      <c r="F1308" s="3" t="s">
        <v>830</v>
      </c>
      <c r="G1308" s="2"/>
      <c r="H1308" s="6">
        <v>34</v>
      </c>
      <c r="I1308" s="7">
        <v>0</v>
      </c>
      <c r="J1308" s="6">
        <v>39</v>
      </c>
      <c r="K1308" s="7">
        <v>2</v>
      </c>
      <c r="L1308" s="6">
        <v>11</v>
      </c>
      <c r="M1308" s="7">
        <v>-3</v>
      </c>
      <c r="N1308" s="6">
        <v>-5</v>
      </c>
      <c r="O1308" s="7">
        <v>-2</v>
      </c>
      <c r="P1308" s="3" t="s">
        <v>842</v>
      </c>
      <c r="R1308" s="7">
        <v>10</v>
      </c>
      <c r="S1308" s="7">
        <v>3</v>
      </c>
      <c r="T1308" s="7">
        <v>1</v>
      </c>
      <c r="W1308" s="6"/>
      <c r="X1308" s="6"/>
      <c r="Z1308" s="6"/>
      <c r="AA1308" s="6"/>
      <c r="AB1308" s="7"/>
      <c r="AC1308" s="6"/>
      <c r="AD1308" s="6"/>
      <c r="AE1308" s="7"/>
      <c r="AF1308" s="6"/>
      <c r="AG1308" s="6"/>
      <c r="AH1308" s="7"/>
      <c r="AI1308" s="6"/>
      <c r="AJ1308" s="6"/>
      <c r="AK1308" s="7"/>
      <c r="AR1308" s="6"/>
      <c r="AS1308" s="6"/>
      <c r="AT1308" s="7"/>
    </row>
    <row r="1309" spans="2:47" x14ac:dyDescent="0.25">
      <c r="B1309" s="3" t="s">
        <v>297</v>
      </c>
      <c r="C1309" s="9" t="s">
        <v>432</v>
      </c>
      <c r="D1309" s="39">
        <v>41571</v>
      </c>
      <c r="E1309">
        <v>27</v>
      </c>
      <c r="F1309" s="3" t="s">
        <v>821</v>
      </c>
      <c r="G1309" s="2" t="s">
        <v>192</v>
      </c>
      <c r="H1309" s="6">
        <v>33</v>
      </c>
      <c r="I1309" s="7">
        <v>1</v>
      </c>
      <c r="J1309" s="6">
        <v>39</v>
      </c>
      <c r="K1309" s="7">
        <v>1</v>
      </c>
      <c r="L1309" s="6">
        <v>9</v>
      </c>
      <c r="M1309" s="7">
        <v>-1</v>
      </c>
      <c r="N1309" s="6">
        <v>-6</v>
      </c>
      <c r="O1309" s="7">
        <v>0</v>
      </c>
      <c r="P1309" s="3" t="s">
        <v>842</v>
      </c>
      <c r="R1309" s="7">
        <v>12</v>
      </c>
      <c r="S1309" s="7">
        <v>3</v>
      </c>
      <c r="T1309" s="7">
        <v>1</v>
      </c>
      <c r="W1309" s="6">
        <v>36</v>
      </c>
      <c r="X1309" s="6">
        <v>58</v>
      </c>
      <c r="Y1309" s="7">
        <f>W1309-X1309</f>
        <v>-22</v>
      </c>
      <c r="Z1309" s="6">
        <v>29</v>
      </c>
      <c r="AA1309" s="6">
        <v>60</v>
      </c>
      <c r="AB1309" s="7">
        <f>Z1309-AA1309</f>
        <v>-31</v>
      </c>
      <c r="AC1309" s="6">
        <v>19</v>
      </c>
      <c r="AD1309" s="6">
        <v>71</v>
      </c>
      <c r="AE1309" s="7">
        <f>AC1309-AD1309</f>
        <v>-52</v>
      </c>
      <c r="AF1309" s="6"/>
      <c r="AG1309" s="6"/>
      <c r="AH1309" s="7"/>
      <c r="AI1309" s="6"/>
      <c r="AJ1309" s="6"/>
      <c r="AK1309" s="7"/>
      <c r="AL1309" s="4" t="s">
        <v>930</v>
      </c>
      <c r="AR1309" s="6">
        <v>27</v>
      </c>
      <c r="AS1309" s="6">
        <v>59</v>
      </c>
      <c r="AT1309" s="7">
        <f t="shared" si="64"/>
        <v>-32</v>
      </c>
      <c r="AU1309" s="4" t="s">
        <v>871</v>
      </c>
    </row>
    <row r="1310" spans="2:47" x14ac:dyDescent="0.25">
      <c r="B1310" s="3" t="s">
        <v>297</v>
      </c>
      <c r="C1310" s="9" t="s">
        <v>565</v>
      </c>
      <c r="D1310" s="39">
        <v>41572</v>
      </c>
      <c r="E1310">
        <v>27</v>
      </c>
      <c r="F1310" s="3" t="s">
        <v>982</v>
      </c>
      <c r="G1310" s="2" t="s">
        <v>124</v>
      </c>
      <c r="H1310" s="6">
        <v>29</v>
      </c>
      <c r="I1310" s="7">
        <v>2</v>
      </c>
      <c r="J1310" s="6">
        <v>35</v>
      </c>
      <c r="K1310" s="7">
        <v>-2</v>
      </c>
      <c r="L1310" s="6">
        <v>12</v>
      </c>
      <c r="M1310" s="7">
        <v>1</v>
      </c>
      <c r="N1310" s="6">
        <v>-6</v>
      </c>
      <c r="O1310" s="7">
        <v>4</v>
      </c>
      <c r="P1310" s="3" t="s">
        <v>842</v>
      </c>
      <c r="Q1310" t="s">
        <v>983</v>
      </c>
      <c r="R1310" s="7">
        <v>17</v>
      </c>
      <c r="S1310" s="7">
        <v>2</v>
      </c>
      <c r="T1310" s="7">
        <v>1</v>
      </c>
      <c r="W1310" s="6"/>
      <c r="X1310" s="6"/>
      <c r="Y1310" s="7"/>
      <c r="Z1310" s="6"/>
      <c r="AA1310" s="6"/>
      <c r="AB1310" s="7"/>
      <c r="AC1310" s="6"/>
      <c r="AD1310" s="6"/>
      <c r="AE1310" s="7"/>
      <c r="AF1310" s="6"/>
      <c r="AG1310" s="6"/>
      <c r="AH1310" s="7"/>
      <c r="AI1310" s="6"/>
      <c r="AJ1310" s="6"/>
      <c r="AK1310" s="7"/>
      <c r="AR1310" s="6"/>
      <c r="AS1310" s="6"/>
      <c r="AT1310" s="7"/>
    </row>
    <row r="1311" spans="2:47" x14ac:dyDescent="0.25">
      <c r="B1311" s="3" t="s">
        <v>297</v>
      </c>
      <c r="C1311" s="9" t="s">
        <v>566</v>
      </c>
      <c r="D1311" s="39">
        <v>41572</v>
      </c>
      <c r="E1311">
        <v>28</v>
      </c>
      <c r="F1311" s="3" t="s">
        <v>830</v>
      </c>
      <c r="G1311" s="2"/>
      <c r="H1311" s="6">
        <v>33</v>
      </c>
      <c r="I1311" s="7">
        <v>-1</v>
      </c>
      <c r="J1311" s="6">
        <v>38</v>
      </c>
      <c r="K1311" s="7">
        <v>-1</v>
      </c>
      <c r="L1311" s="6">
        <v>12</v>
      </c>
      <c r="M1311" s="7">
        <v>1</v>
      </c>
      <c r="N1311" s="6">
        <v>-5</v>
      </c>
      <c r="O1311" s="7">
        <v>0</v>
      </c>
      <c r="P1311" s="3" t="s">
        <v>842</v>
      </c>
      <c r="R1311" s="7">
        <v>9</v>
      </c>
      <c r="S1311" s="7">
        <v>3</v>
      </c>
      <c r="T1311" s="7">
        <v>1</v>
      </c>
      <c r="W1311" s="6"/>
      <c r="X1311" s="6"/>
      <c r="Y1311" s="7"/>
      <c r="Z1311" s="6"/>
      <c r="AA1311" s="6"/>
      <c r="AB1311" s="7"/>
      <c r="AC1311" s="6"/>
      <c r="AD1311" s="6"/>
      <c r="AE1311" s="7"/>
      <c r="AF1311" s="6"/>
      <c r="AG1311" s="6"/>
      <c r="AH1311" s="7"/>
      <c r="AI1311" s="6"/>
      <c r="AJ1311" s="6"/>
      <c r="AK1311" s="7"/>
      <c r="AR1311" s="6"/>
      <c r="AS1311" s="6"/>
      <c r="AT1311" s="7"/>
    </row>
    <row r="1312" spans="2:47" x14ac:dyDescent="0.25">
      <c r="B1312" s="3" t="s">
        <v>297</v>
      </c>
      <c r="C1312" s="9" t="s">
        <v>566</v>
      </c>
      <c r="D1312" s="39">
        <v>41572</v>
      </c>
      <c r="E1312">
        <v>28</v>
      </c>
      <c r="F1312" s="3" t="s">
        <v>886</v>
      </c>
      <c r="G1312" s="2" t="s">
        <v>96</v>
      </c>
      <c r="H1312" s="6">
        <v>28</v>
      </c>
      <c r="I1312" s="7">
        <v>-5</v>
      </c>
      <c r="J1312" s="6">
        <v>36</v>
      </c>
      <c r="K1312" s="7">
        <v>-1</v>
      </c>
      <c r="L1312" s="6">
        <v>11</v>
      </c>
      <c r="M1312" s="7">
        <v>0</v>
      </c>
      <c r="N1312" s="6">
        <v>-8</v>
      </c>
      <c r="O1312" s="7">
        <v>-4</v>
      </c>
      <c r="P1312" s="3" t="s">
        <v>639</v>
      </c>
      <c r="R1312" s="7">
        <v>12</v>
      </c>
      <c r="S1312" s="7">
        <v>5</v>
      </c>
      <c r="T1312" s="7">
        <v>1</v>
      </c>
      <c r="W1312" s="6"/>
      <c r="X1312" s="6"/>
      <c r="Y1312" s="7"/>
      <c r="Z1312" s="6"/>
      <c r="AA1312" s="6"/>
      <c r="AB1312" s="7"/>
      <c r="AC1312" s="6"/>
      <c r="AD1312" s="6"/>
      <c r="AE1312" s="7"/>
      <c r="AF1312" s="6"/>
      <c r="AG1312" s="6"/>
      <c r="AH1312" s="7"/>
      <c r="AI1312" s="6"/>
      <c r="AJ1312" s="6"/>
      <c r="AK1312" s="7"/>
      <c r="AR1312" s="6"/>
      <c r="AS1312" s="6"/>
      <c r="AT1312" s="7"/>
    </row>
    <row r="1313" spans="2:47" x14ac:dyDescent="0.25">
      <c r="B1313" s="3" t="s">
        <v>297</v>
      </c>
      <c r="C1313" s="9" t="s">
        <v>602</v>
      </c>
      <c r="D1313" s="39">
        <v>41574</v>
      </c>
      <c r="F1313" s="3" t="s">
        <v>821</v>
      </c>
      <c r="G1313" s="2" t="s">
        <v>196</v>
      </c>
      <c r="H1313" s="6">
        <v>31</v>
      </c>
      <c r="I1313" s="7">
        <v>-2</v>
      </c>
      <c r="J1313" s="6">
        <v>40</v>
      </c>
      <c r="K1313" s="7">
        <v>1</v>
      </c>
      <c r="L1313" s="6">
        <v>9</v>
      </c>
      <c r="M1313" s="7">
        <v>0</v>
      </c>
      <c r="N1313" s="6">
        <v>-9</v>
      </c>
      <c r="O1313" s="7">
        <v>-3</v>
      </c>
      <c r="P1313" s="3" t="s">
        <v>842</v>
      </c>
      <c r="R1313" s="7">
        <v>12</v>
      </c>
      <c r="S1313" s="7">
        <v>3</v>
      </c>
      <c r="T1313" s="7">
        <v>1</v>
      </c>
      <c r="W1313" s="6"/>
      <c r="X1313" s="6"/>
      <c r="Y1313" s="7"/>
      <c r="Z1313" s="6"/>
      <c r="AA1313" s="6"/>
      <c r="AB1313" s="7"/>
      <c r="AC1313" s="6"/>
      <c r="AD1313" s="6"/>
      <c r="AE1313" s="7"/>
      <c r="AF1313" s="6"/>
      <c r="AG1313" s="6"/>
      <c r="AH1313" s="7"/>
      <c r="AI1313" s="6"/>
      <c r="AJ1313" s="6"/>
      <c r="AK1313" s="7"/>
      <c r="AR1313" s="6">
        <v>29</v>
      </c>
      <c r="AS1313" s="6">
        <v>57</v>
      </c>
      <c r="AT1313" s="7">
        <f t="shared" si="64"/>
        <v>-28</v>
      </c>
      <c r="AU1313" s="4" t="s">
        <v>871</v>
      </c>
    </row>
    <row r="1314" spans="2:47" x14ac:dyDescent="0.25">
      <c r="B1314" s="3" t="s">
        <v>297</v>
      </c>
      <c r="C1314" s="9" t="s">
        <v>660</v>
      </c>
      <c r="D1314" s="39">
        <v>41575</v>
      </c>
      <c r="F1314" s="3" t="s">
        <v>821</v>
      </c>
      <c r="G1314" s="2" t="s">
        <v>196</v>
      </c>
      <c r="H1314" s="6">
        <v>33</v>
      </c>
      <c r="I1314" s="7">
        <v>2</v>
      </c>
      <c r="J1314" s="6">
        <v>39</v>
      </c>
      <c r="K1314" s="7">
        <v>-1</v>
      </c>
      <c r="L1314" s="6">
        <v>10</v>
      </c>
      <c r="M1314" s="7">
        <v>1</v>
      </c>
      <c r="N1314" s="6">
        <v>-6</v>
      </c>
      <c r="O1314" s="7">
        <v>3</v>
      </c>
      <c r="P1314" s="3" t="s">
        <v>842</v>
      </c>
      <c r="R1314" s="7">
        <v>11</v>
      </c>
      <c r="S1314" s="7">
        <v>2</v>
      </c>
      <c r="T1314" s="7">
        <v>0</v>
      </c>
      <c r="W1314" s="6"/>
      <c r="X1314" s="6"/>
      <c r="Y1314" s="7"/>
      <c r="Z1314" s="6"/>
      <c r="AA1314" s="6"/>
      <c r="AB1314" s="7"/>
      <c r="AC1314" s="6"/>
      <c r="AD1314" s="6"/>
      <c r="AE1314" s="7"/>
      <c r="AF1314" s="6"/>
      <c r="AG1314" s="6"/>
      <c r="AH1314" s="7"/>
      <c r="AI1314" s="6"/>
      <c r="AJ1314" s="6"/>
      <c r="AK1314" s="7"/>
      <c r="AR1314" s="6">
        <v>29</v>
      </c>
      <c r="AS1314" s="6">
        <v>56</v>
      </c>
      <c r="AT1314" s="7">
        <f t="shared" si="64"/>
        <v>-27</v>
      </c>
      <c r="AU1314" s="4" t="s">
        <v>871</v>
      </c>
    </row>
    <row r="1315" spans="2:47" x14ac:dyDescent="0.25">
      <c r="B1315" s="3" t="s">
        <v>297</v>
      </c>
      <c r="C1315" s="9" t="s">
        <v>603</v>
      </c>
      <c r="D1315" s="39">
        <v>41576</v>
      </c>
      <c r="F1315" s="3" t="s">
        <v>821</v>
      </c>
      <c r="G1315" s="2" t="s">
        <v>196</v>
      </c>
      <c r="H1315" s="6">
        <v>33</v>
      </c>
      <c r="I1315" s="7">
        <v>0</v>
      </c>
      <c r="J1315" s="6">
        <v>40</v>
      </c>
      <c r="K1315" s="7">
        <v>1</v>
      </c>
      <c r="L1315" s="6">
        <v>8</v>
      </c>
      <c r="M1315" s="7">
        <v>-2</v>
      </c>
      <c r="N1315" s="6">
        <v>-7</v>
      </c>
      <c r="O1315" s="7">
        <v>-1</v>
      </c>
      <c r="P1315" s="3" t="s">
        <v>842</v>
      </c>
      <c r="R1315" s="7">
        <v>11</v>
      </c>
      <c r="S1315" s="7">
        <v>2</v>
      </c>
      <c r="T1315" s="7">
        <v>1</v>
      </c>
      <c r="W1315" s="6"/>
      <c r="X1315" s="6"/>
      <c r="Y1315" s="7"/>
      <c r="Z1315" s="6"/>
      <c r="AA1315" s="6"/>
      <c r="AB1315" s="7"/>
      <c r="AC1315" s="6"/>
      <c r="AD1315" s="6"/>
      <c r="AE1315" s="7"/>
      <c r="AF1315" s="6"/>
      <c r="AG1315" s="6"/>
      <c r="AH1315" s="7"/>
      <c r="AI1315" s="6"/>
      <c r="AJ1315" s="6"/>
      <c r="AK1315" s="7"/>
      <c r="AR1315" s="6">
        <v>29</v>
      </c>
      <c r="AS1315" s="6">
        <v>55</v>
      </c>
      <c r="AT1315" s="7">
        <f t="shared" si="64"/>
        <v>-26</v>
      </c>
      <c r="AU1315" s="4" t="s">
        <v>871</v>
      </c>
    </row>
    <row r="1316" spans="2:47" x14ac:dyDescent="0.25">
      <c r="B1316" s="3" t="s">
        <v>297</v>
      </c>
      <c r="C1316" s="9" t="s">
        <v>604</v>
      </c>
      <c r="D1316" s="39">
        <v>41576</v>
      </c>
      <c r="E1316">
        <v>3</v>
      </c>
      <c r="F1316" s="3" t="s">
        <v>903</v>
      </c>
      <c r="G1316" s="2" t="s">
        <v>138</v>
      </c>
      <c r="H1316" s="6">
        <v>31</v>
      </c>
      <c r="I1316" s="7">
        <v>4</v>
      </c>
      <c r="J1316" s="6">
        <v>37</v>
      </c>
      <c r="K1316" s="7">
        <v>1</v>
      </c>
      <c r="L1316" s="6">
        <v>7</v>
      </c>
      <c r="M1316" s="7">
        <v>-2</v>
      </c>
      <c r="N1316" s="6">
        <v>-6</v>
      </c>
      <c r="O1316" s="7">
        <v>5</v>
      </c>
      <c r="P1316" s="3" t="s">
        <v>842</v>
      </c>
      <c r="R1316" s="7">
        <v>16</v>
      </c>
      <c r="S1316" s="7">
        <v>3</v>
      </c>
      <c r="T1316" s="7">
        <v>2</v>
      </c>
      <c r="W1316" s="6">
        <v>32</v>
      </c>
      <c r="X1316" s="6">
        <v>50</v>
      </c>
      <c r="Y1316" s="7">
        <f>W1316-X1316</f>
        <v>-18</v>
      </c>
      <c r="Z1316" s="6">
        <v>25</v>
      </c>
      <c r="AA1316" s="6">
        <v>46</v>
      </c>
      <c r="AB1316" s="7">
        <f>Z1316-AA1316</f>
        <v>-21</v>
      </c>
      <c r="AC1316" s="6">
        <v>13</v>
      </c>
      <c r="AD1316" s="6">
        <v>59</v>
      </c>
      <c r="AE1316" s="7">
        <f>AC1316-AD1316</f>
        <v>-46</v>
      </c>
      <c r="AF1316" s="6"/>
      <c r="AG1316" s="6"/>
      <c r="AH1316" s="7"/>
      <c r="AI1316" s="6"/>
      <c r="AJ1316" s="6"/>
      <c r="AK1316" s="7"/>
      <c r="AL1316" s="4" t="s">
        <v>978</v>
      </c>
      <c r="AR1316" s="6"/>
      <c r="AS1316" s="6"/>
      <c r="AT1316" s="7"/>
    </row>
    <row r="1317" spans="2:47" x14ac:dyDescent="0.25">
      <c r="B1317" s="3" t="s">
        <v>297</v>
      </c>
      <c r="C1317" s="9" t="s">
        <v>587</v>
      </c>
      <c r="D1317" s="39">
        <v>41577</v>
      </c>
      <c r="F1317" s="3" t="s">
        <v>821</v>
      </c>
      <c r="G1317" s="2" t="s">
        <v>196</v>
      </c>
      <c r="H1317" s="6">
        <v>35</v>
      </c>
      <c r="I1317" s="7">
        <v>2</v>
      </c>
      <c r="J1317" s="6">
        <v>39</v>
      </c>
      <c r="K1317" s="7">
        <v>-1</v>
      </c>
      <c r="L1317" s="6">
        <v>9</v>
      </c>
      <c r="M1317" s="7">
        <v>1</v>
      </c>
      <c r="N1317" s="6">
        <v>-4</v>
      </c>
      <c r="O1317" s="7">
        <v>3</v>
      </c>
      <c r="P1317" s="3" t="s">
        <v>842</v>
      </c>
      <c r="R1317" s="7">
        <v>10</v>
      </c>
      <c r="S1317" s="7">
        <v>2</v>
      </c>
      <c r="T1317" s="7">
        <v>1</v>
      </c>
      <c r="W1317" s="6"/>
      <c r="X1317" s="6"/>
      <c r="Y1317" s="7"/>
      <c r="Z1317" s="6"/>
      <c r="AA1317" s="6"/>
      <c r="AB1317" s="7"/>
      <c r="AC1317" s="6"/>
      <c r="AD1317" s="6"/>
      <c r="AE1317" s="7"/>
      <c r="AF1317" s="6"/>
      <c r="AG1317" s="6"/>
      <c r="AH1317" s="7"/>
      <c r="AI1317" s="6"/>
      <c r="AJ1317" s="6"/>
      <c r="AK1317" s="7"/>
      <c r="AR1317" s="6">
        <v>30</v>
      </c>
      <c r="AS1317" s="6">
        <v>56</v>
      </c>
      <c r="AT1317" s="7">
        <f t="shared" si="64"/>
        <v>-26</v>
      </c>
      <c r="AU1317" s="4" t="s">
        <v>871</v>
      </c>
    </row>
    <row r="1318" spans="2:47" x14ac:dyDescent="0.25">
      <c r="B1318" s="3" t="s">
        <v>297</v>
      </c>
      <c r="C1318" s="9" t="s">
        <v>587</v>
      </c>
      <c r="D1318" s="39">
        <v>41577</v>
      </c>
      <c r="E1318">
        <v>1</v>
      </c>
      <c r="F1318" s="3" t="s">
        <v>830</v>
      </c>
      <c r="G1318" s="2"/>
      <c r="H1318" s="6">
        <v>33</v>
      </c>
      <c r="I1318" s="7">
        <v>0</v>
      </c>
      <c r="J1318" s="6">
        <v>40</v>
      </c>
      <c r="K1318" s="7">
        <v>2</v>
      </c>
      <c r="L1318" s="6">
        <v>11</v>
      </c>
      <c r="M1318" s="7">
        <v>-1</v>
      </c>
      <c r="N1318" s="6">
        <v>-7</v>
      </c>
      <c r="O1318" s="7">
        <v>-2</v>
      </c>
      <c r="P1318" s="3" t="s">
        <v>842</v>
      </c>
      <c r="R1318" s="7">
        <v>9</v>
      </c>
      <c r="S1318" s="7">
        <v>2</v>
      </c>
      <c r="T1318" s="7">
        <v>1</v>
      </c>
      <c r="W1318" s="6"/>
      <c r="X1318" s="6"/>
      <c r="Y1318" s="7"/>
      <c r="Z1318" s="6"/>
      <c r="AA1318" s="6"/>
      <c r="AB1318" s="7"/>
      <c r="AC1318" s="6"/>
      <c r="AD1318" s="6"/>
      <c r="AE1318" s="7"/>
      <c r="AF1318" s="6"/>
      <c r="AG1318" s="6"/>
      <c r="AH1318" s="7"/>
      <c r="AI1318" s="6"/>
      <c r="AJ1318" s="6"/>
      <c r="AK1318" s="7"/>
      <c r="AR1318" s="6"/>
      <c r="AS1318" s="6"/>
      <c r="AT1318" s="7"/>
    </row>
    <row r="1319" spans="2:47" x14ac:dyDescent="0.25">
      <c r="B1319" s="3" t="s">
        <v>297</v>
      </c>
      <c r="C1319" s="9" t="s">
        <v>1007</v>
      </c>
      <c r="D1319" s="39">
        <v>41577</v>
      </c>
      <c r="F1319" s="3" t="s">
        <v>821</v>
      </c>
      <c r="G1319" s="2" t="s">
        <v>152</v>
      </c>
      <c r="H1319" s="6">
        <v>31</v>
      </c>
      <c r="I1319" s="7">
        <v>-4</v>
      </c>
      <c r="J1319" s="6">
        <v>41</v>
      </c>
      <c r="K1319" s="7">
        <v>2</v>
      </c>
      <c r="L1319" s="6">
        <v>8</v>
      </c>
      <c r="M1319" s="7">
        <v>-1</v>
      </c>
      <c r="N1319" s="6">
        <v>-10</v>
      </c>
      <c r="O1319" s="7">
        <v>-6</v>
      </c>
      <c r="P1319" s="3" t="s">
        <v>842</v>
      </c>
      <c r="R1319" s="7">
        <v>12</v>
      </c>
      <c r="S1319" s="7">
        <v>2</v>
      </c>
      <c r="T1319" s="7">
        <v>1</v>
      </c>
      <c r="W1319" s="6"/>
      <c r="X1319" s="6"/>
      <c r="Y1319" s="7"/>
      <c r="Z1319" s="6"/>
      <c r="AA1319" s="6"/>
      <c r="AB1319" s="7"/>
      <c r="AC1319" s="6"/>
      <c r="AD1319" s="6"/>
      <c r="AE1319" s="7"/>
      <c r="AF1319" s="6"/>
      <c r="AG1319" s="6"/>
      <c r="AH1319" s="7"/>
      <c r="AI1319" s="6"/>
      <c r="AJ1319" s="6"/>
      <c r="AK1319" s="7"/>
      <c r="AR1319" s="6"/>
      <c r="AS1319" s="6"/>
      <c r="AT1319" s="7"/>
    </row>
    <row r="1320" spans="2:47" x14ac:dyDescent="0.25">
      <c r="B1320" s="3" t="s">
        <v>297</v>
      </c>
      <c r="C1320" s="9" t="s">
        <v>643</v>
      </c>
      <c r="D1320" s="39">
        <v>41578</v>
      </c>
      <c r="E1320">
        <v>3</v>
      </c>
      <c r="F1320" s="3" t="s">
        <v>821</v>
      </c>
      <c r="G1320" s="2" t="s">
        <v>192</v>
      </c>
      <c r="H1320" s="6">
        <v>32</v>
      </c>
      <c r="I1320" s="7">
        <v>1</v>
      </c>
      <c r="J1320" s="6">
        <v>41</v>
      </c>
      <c r="K1320" s="7">
        <v>0</v>
      </c>
      <c r="L1320" s="6">
        <v>9</v>
      </c>
      <c r="M1320" s="7">
        <v>1</v>
      </c>
      <c r="N1320" s="6">
        <v>-9</v>
      </c>
      <c r="O1320" s="7">
        <v>1</v>
      </c>
      <c r="P1320" s="3" t="s">
        <v>842</v>
      </c>
      <c r="R1320" s="7">
        <v>12</v>
      </c>
      <c r="S1320" s="7">
        <v>2</v>
      </c>
      <c r="T1320" s="7">
        <v>1</v>
      </c>
      <c r="W1320" s="6">
        <v>38</v>
      </c>
      <c r="X1320" s="6">
        <v>56</v>
      </c>
      <c r="Y1320" s="7">
        <f>W1320-X1320</f>
        <v>-18</v>
      </c>
      <c r="Z1320" s="6">
        <v>30</v>
      </c>
      <c r="AA1320" s="6">
        <v>58</v>
      </c>
      <c r="AB1320" s="7">
        <f>Z1320-AA1320</f>
        <v>-28</v>
      </c>
      <c r="AC1320" s="6">
        <v>19</v>
      </c>
      <c r="AD1320" s="6">
        <v>69</v>
      </c>
      <c r="AE1320" s="7">
        <f>AC1320-AD1320</f>
        <v>-50</v>
      </c>
      <c r="AF1320" s="6"/>
      <c r="AG1320" s="6"/>
      <c r="AH1320" s="7"/>
      <c r="AI1320" s="6"/>
      <c r="AJ1320" s="6"/>
      <c r="AK1320" s="7"/>
      <c r="AL1320" s="4" t="s">
        <v>930</v>
      </c>
      <c r="AR1320" s="6">
        <v>27</v>
      </c>
      <c r="AS1320" s="6">
        <v>57</v>
      </c>
      <c r="AT1320" s="7">
        <f t="shared" si="64"/>
        <v>-30</v>
      </c>
      <c r="AU1320" s="4" t="s">
        <v>871</v>
      </c>
    </row>
    <row r="1321" spans="2:47" x14ac:dyDescent="0.25">
      <c r="B1321" s="3" t="s">
        <v>296</v>
      </c>
      <c r="C1321" s="9" t="s">
        <v>315</v>
      </c>
      <c r="D1321" s="39">
        <v>41579</v>
      </c>
      <c r="E1321">
        <v>4</v>
      </c>
      <c r="F1321" s="3" t="s">
        <v>830</v>
      </c>
      <c r="G1321" s="2"/>
      <c r="H1321" s="6">
        <v>34</v>
      </c>
      <c r="I1321" s="7">
        <v>1</v>
      </c>
      <c r="J1321" s="6">
        <v>39</v>
      </c>
      <c r="K1321" s="7">
        <v>-1</v>
      </c>
      <c r="L1321" s="6">
        <v>10</v>
      </c>
      <c r="M1321" s="7">
        <v>-1</v>
      </c>
      <c r="N1321" s="6">
        <v>-5</v>
      </c>
      <c r="O1321" s="7">
        <v>2</v>
      </c>
      <c r="P1321" s="3" t="s">
        <v>842</v>
      </c>
      <c r="R1321" s="7">
        <v>10</v>
      </c>
      <c r="S1321" s="7">
        <v>3</v>
      </c>
      <c r="T1321" s="7">
        <v>1</v>
      </c>
      <c r="W1321" s="6"/>
      <c r="X1321" s="6"/>
      <c r="Y1321" s="7"/>
      <c r="Z1321" s="6"/>
      <c r="AA1321" s="6"/>
      <c r="AB1321" s="7"/>
      <c r="AC1321" s="6"/>
      <c r="AD1321" s="6"/>
      <c r="AE1321" s="7"/>
      <c r="AF1321" s="6"/>
      <c r="AG1321" s="6"/>
      <c r="AH1321" s="7"/>
      <c r="AI1321" s="6"/>
      <c r="AJ1321" s="6"/>
      <c r="AK1321" s="7"/>
      <c r="AR1321" s="6"/>
      <c r="AS1321" s="6"/>
      <c r="AT1321" s="7"/>
    </row>
    <row r="1322" spans="2:47" x14ac:dyDescent="0.25">
      <c r="B1322" s="3" t="s">
        <v>296</v>
      </c>
      <c r="C1322" s="9" t="s">
        <v>589</v>
      </c>
      <c r="D1322" s="39">
        <v>41581</v>
      </c>
      <c r="F1322" s="3" t="s">
        <v>821</v>
      </c>
      <c r="G1322" s="2" t="s">
        <v>196</v>
      </c>
      <c r="H1322" s="6">
        <v>33</v>
      </c>
      <c r="I1322" s="7">
        <v>1</v>
      </c>
      <c r="J1322" s="6">
        <v>40</v>
      </c>
      <c r="K1322" s="7">
        <v>-1</v>
      </c>
      <c r="L1322" s="6">
        <v>9</v>
      </c>
      <c r="M1322" s="7">
        <v>0</v>
      </c>
      <c r="N1322" s="6">
        <v>-7</v>
      </c>
      <c r="O1322" s="7">
        <v>2</v>
      </c>
      <c r="P1322" s="3" t="s">
        <v>842</v>
      </c>
      <c r="R1322" s="7">
        <v>12</v>
      </c>
      <c r="S1322" s="7">
        <v>2</v>
      </c>
      <c r="T1322" s="7">
        <v>0</v>
      </c>
      <c r="W1322" s="6"/>
      <c r="X1322" s="6"/>
      <c r="Y1322" s="7"/>
      <c r="Z1322" s="6"/>
      <c r="AA1322" s="6"/>
      <c r="AC1322" s="6"/>
      <c r="AD1322" s="6"/>
      <c r="AF1322" s="6"/>
      <c r="AG1322" s="6"/>
      <c r="AI1322" s="6"/>
      <c r="AJ1322" s="6"/>
      <c r="AR1322" s="6">
        <v>27</v>
      </c>
      <c r="AS1322" s="6">
        <v>54</v>
      </c>
      <c r="AT1322" s="7">
        <f>AR1322-AS1322</f>
        <v>-27</v>
      </c>
      <c r="AU1322" s="4" t="s">
        <v>871</v>
      </c>
    </row>
    <row r="1323" spans="2:47" x14ac:dyDescent="0.25">
      <c r="B1323" s="3" t="s">
        <v>296</v>
      </c>
      <c r="C1323" s="9" t="s">
        <v>694</v>
      </c>
      <c r="D1323" s="39">
        <v>41582</v>
      </c>
      <c r="F1323" s="3" t="s">
        <v>821</v>
      </c>
      <c r="G1323" s="2" t="s">
        <v>196</v>
      </c>
      <c r="H1323" s="6">
        <v>34</v>
      </c>
      <c r="I1323" s="7">
        <v>1</v>
      </c>
      <c r="J1323" s="6">
        <v>40</v>
      </c>
      <c r="K1323" s="7">
        <v>0</v>
      </c>
      <c r="L1323" s="6">
        <v>8</v>
      </c>
      <c r="M1323" s="7">
        <v>-1</v>
      </c>
      <c r="N1323" s="6">
        <v>-6</v>
      </c>
      <c r="O1323" s="7">
        <v>1</v>
      </c>
      <c r="P1323" s="3" t="s">
        <v>842</v>
      </c>
      <c r="R1323" s="7">
        <v>11</v>
      </c>
      <c r="S1323" s="7">
        <v>2</v>
      </c>
      <c r="T1323" s="7">
        <v>1</v>
      </c>
      <c r="W1323" s="6"/>
      <c r="X1323" s="6"/>
      <c r="Y1323" s="7"/>
      <c r="Z1323" s="6"/>
      <c r="AA1323" s="6"/>
      <c r="AB1323" s="7"/>
      <c r="AC1323" s="6"/>
      <c r="AD1323" s="6"/>
      <c r="AE1323" s="7"/>
      <c r="AF1323" s="6"/>
      <c r="AG1323" s="6"/>
      <c r="AH1323" s="7"/>
      <c r="AI1323" s="6"/>
      <c r="AJ1323" s="6"/>
      <c r="AK1323" s="7"/>
      <c r="AR1323" s="6">
        <v>29</v>
      </c>
      <c r="AS1323" s="6">
        <v>55</v>
      </c>
      <c r="AT1323" s="7">
        <f>AR1323-AS1323</f>
        <v>-26</v>
      </c>
      <c r="AU1323" s="4" t="s">
        <v>871</v>
      </c>
    </row>
    <row r="1324" spans="2:47" x14ac:dyDescent="0.25">
      <c r="B1324" s="3" t="s">
        <v>296</v>
      </c>
      <c r="C1324" s="9" t="s">
        <v>614</v>
      </c>
      <c r="D1324" s="39">
        <v>41582</v>
      </c>
      <c r="E1324" s="11">
        <v>41643</v>
      </c>
      <c r="F1324" s="3" t="s">
        <v>976</v>
      </c>
      <c r="G1324" s="2"/>
      <c r="H1324" s="6">
        <v>30</v>
      </c>
      <c r="J1324" s="6">
        <v>39</v>
      </c>
      <c r="L1324" s="6">
        <v>8</v>
      </c>
      <c r="N1324" s="6">
        <v>-9</v>
      </c>
      <c r="P1324" s="3" t="s">
        <v>842</v>
      </c>
      <c r="R1324" s="7">
        <v>16</v>
      </c>
      <c r="W1324" s="6"/>
      <c r="X1324" s="6"/>
      <c r="Y1324" s="7"/>
      <c r="Z1324" s="6"/>
      <c r="AA1324" s="6"/>
      <c r="AB1324" s="7"/>
      <c r="AC1324" s="6"/>
      <c r="AD1324" s="6"/>
      <c r="AE1324" s="7"/>
      <c r="AF1324" s="6"/>
      <c r="AG1324" s="6"/>
      <c r="AH1324" s="7"/>
      <c r="AI1324" s="6"/>
      <c r="AJ1324" s="6"/>
      <c r="AK1324" s="7"/>
      <c r="AM1324" s="9" t="s">
        <v>1008</v>
      </c>
      <c r="AN1324" s="9" t="s">
        <v>953</v>
      </c>
      <c r="AO1324" s="9" t="s">
        <v>550</v>
      </c>
      <c r="AQ1324" s="9" t="s">
        <v>876</v>
      </c>
      <c r="AR1324" s="6"/>
      <c r="AS1324" s="6"/>
      <c r="AT1324" s="7"/>
    </row>
    <row r="1325" spans="2:47" x14ac:dyDescent="0.25">
      <c r="B1325" s="3" t="s">
        <v>296</v>
      </c>
      <c r="C1325" s="9" t="s">
        <v>572</v>
      </c>
      <c r="D1325" s="39">
        <v>41583</v>
      </c>
      <c r="F1325" s="3" t="s">
        <v>821</v>
      </c>
      <c r="G1325" s="2" t="s">
        <v>196</v>
      </c>
      <c r="H1325" s="6">
        <v>33</v>
      </c>
      <c r="I1325" s="7">
        <v>-1</v>
      </c>
      <c r="J1325" s="6">
        <v>40</v>
      </c>
      <c r="K1325" s="7">
        <v>0</v>
      </c>
      <c r="L1325" s="6">
        <v>9</v>
      </c>
      <c r="M1325" s="7">
        <v>1</v>
      </c>
      <c r="N1325" s="6">
        <v>-7</v>
      </c>
      <c r="O1325" s="7">
        <v>-1</v>
      </c>
      <c r="P1325" s="3" t="s">
        <v>842</v>
      </c>
      <c r="R1325" s="7">
        <v>12</v>
      </c>
      <c r="S1325" s="7">
        <v>3</v>
      </c>
      <c r="T1325" s="7">
        <v>0</v>
      </c>
      <c r="W1325" s="6"/>
      <c r="X1325" s="6"/>
      <c r="Y1325" s="7"/>
      <c r="Z1325" s="6"/>
      <c r="AA1325" s="6"/>
      <c r="AB1325" s="7"/>
      <c r="AC1325" s="6"/>
      <c r="AD1325" s="6"/>
      <c r="AE1325" s="7"/>
      <c r="AF1325" s="6"/>
      <c r="AG1325" s="6"/>
      <c r="AH1325" s="7"/>
      <c r="AI1325" s="6"/>
      <c r="AJ1325" s="6"/>
      <c r="AK1325" s="7"/>
      <c r="AM1325" s="9" t="s">
        <v>959</v>
      </c>
      <c r="AN1325" s="9" t="s">
        <v>321</v>
      </c>
      <c r="AO1325" s="9" t="s">
        <v>636</v>
      </c>
      <c r="AR1325" s="6">
        <v>29</v>
      </c>
      <c r="AS1325" s="6">
        <v>54</v>
      </c>
      <c r="AT1325" s="7">
        <f>AR1325-AS1325</f>
        <v>-25</v>
      </c>
      <c r="AU1325" s="4" t="s">
        <v>871</v>
      </c>
    </row>
    <row r="1326" spans="2:47" x14ac:dyDescent="0.25">
      <c r="B1326" s="3" t="s">
        <v>296</v>
      </c>
      <c r="C1326" s="9" t="s">
        <v>593</v>
      </c>
      <c r="D1326" s="39">
        <v>41584</v>
      </c>
      <c r="F1326" s="3" t="s">
        <v>821</v>
      </c>
      <c r="G1326" s="2" t="s">
        <v>196</v>
      </c>
      <c r="H1326" s="6">
        <v>33</v>
      </c>
      <c r="I1326" s="7">
        <v>0</v>
      </c>
      <c r="J1326" s="6">
        <v>39</v>
      </c>
      <c r="K1326" s="7">
        <v>-1</v>
      </c>
      <c r="L1326" s="6">
        <v>10</v>
      </c>
      <c r="M1326" s="7">
        <v>1</v>
      </c>
      <c r="N1326" s="6">
        <v>-6</v>
      </c>
      <c r="O1326" s="7">
        <v>1</v>
      </c>
      <c r="P1326" s="3" t="s">
        <v>842</v>
      </c>
      <c r="R1326" s="7">
        <v>11</v>
      </c>
      <c r="S1326" s="7">
        <v>2</v>
      </c>
      <c r="T1326" s="7">
        <v>1</v>
      </c>
      <c r="W1326" s="6"/>
      <c r="X1326" s="6"/>
      <c r="Y1326" s="7"/>
      <c r="Z1326" s="6"/>
      <c r="AA1326" s="6"/>
      <c r="AB1326" s="7"/>
      <c r="AC1326" s="6"/>
      <c r="AD1326" s="6"/>
      <c r="AE1326" s="7"/>
      <c r="AF1326" s="6"/>
      <c r="AG1326" s="6"/>
      <c r="AH1326" s="7"/>
      <c r="AI1326" s="6"/>
      <c r="AJ1326" s="6"/>
      <c r="AK1326" s="7"/>
      <c r="AR1326" s="6">
        <v>29</v>
      </c>
      <c r="AS1326" s="6">
        <v>57</v>
      </c>
      <c r="AT1326" s="7">
        <f>AR1326-AS1326</f>
        <v>-28</v>
      </c>
      <c r="AU1326" s="4" t="s">
        <v>871</v>
      </c>
    </row>
    <row r="1327" spans="2:47" x14ac:dyDescent="0.25">
      <c r="B1327" s="3" t="s">
        <v>296</v>
      </c>
      <c r="C1327" s="9" t="s">
        <v>593</v>
      </c>
      <c r="D1327" s="39">
        <v>41584</v>
      </c>
      <c r="E1327">
        <v>8</v>
      </c>
      <c r="F1327" s="3" t="s">
        <v>830</v>
      </c>
      <c r="G1327" s="2"/>
      <c r="H1327" s="6">
        <v>32</v>
      </c>
      <c r="I1327" s="7">
        <v>-2</v>
      </c>
      <c r="J1327" s="6">
        <v>39</v>
      </c>
      <c r="K1327" s="7">
        <v>0</v>
      </c>
      <c r="L1327" s="6">
        <v>12</v>
      </c>
      <c r="M1327" s="7">
        <v>2</v>
      </c>
      <c r="N1327" s="6">
        <v>-7</v>
      </c>
      <c r="O1327" s="7">
        <v>-2</v>
      </c>
      <c r="P1327" s="3" t="s">
        <v>842</v>
      </c>
      <c r="R1327" s="7">
        <v>9</v>
      </c>
      <c r="S1327" s="7">
        <v>3</v>
      </c>
      <c r="T1327" s="7">
        <v>0</v>
      </c>
      <c r="W1327" s="6"/>
      <c r="X1327" s="6"/>
      <c r="Y1327" s="7"/>
      <c r="Z1327" s="6"/>
      <c r="AA1327" s="6"/>
      <c r="AB1327" s="7"/>
      <c r="AC1327" s="6"/>
      <c r="AD1327" s="6"/>
      <c r="AE1327" s="7"/>
      <c r="AF1327" s="6"/>
      <c r="AG1327" s="6"/>
      <c r="AH1327" s="7"/>
      <c r="AI1327" s="6"/>
      <c r="AJ1327" s="6"/>
      <c r="AK1327" s="7"/>
      <c r="AR1327" s="6"/>
      <c r="AS1327" s="6"/>
      <c r="AT1327" s="7"/>
    </row>
    <row r="1328" spans="2:47" x14ac:dyDescent="0.25">
      <c r="B1328" s="3" t="s">
        <v>296</v>
      </c>
      <c r="C1328" s="9" t="s">
        <v>647</v>
      </c>
      <c r="D1328" s="39">
        <v>41585</v>
      </c>
      <c r="E1328">
        <v>10</v>
      </c>
      <c r="F1328" s="3" t="s">
        <v>821</v>
      </c>
      <c r="G1328" s="2" t="s">
        <v>192</v>
      </c>
      <c r="H1328" s="6">
        <v>34</v>
      </c>
      <c r="I1328" s="7">
        <v>1</v>
      </c>
      <c r="J1328" s="6">
        <v>39</v>
      </c>
      <c r="K1328" s="7">
        <v>0</v>
      </c>
      <c r="L1328" s="6">
        <v>10</v>
      </c>
      <c r="M1328" s="7">
        <v>0</v>
      </c>
      <c r="N1328" s="6">
        <v>-5</v>
      </c>
      <c r="O1328" s="7">
        <v>1</v>
      </c>
      <c r="P1328" s="3" t="s">
        <v>842</v>
      </c>
      <c r="R1328" s="7">
        <v>11</v>
      </c>
      <c r="S1328" s="7">
        <v>2</v>
      </c>
      <c r="T1328" s="7">
        <v>1</v>
      </c>
      <c r="W1328" s="6">
        <v>38</v>
      </c>
      <c r="X1328" s="6">
        <v>56</v>
      </c>
      <c r="Y1328" s="7">
        <f>W1328-X1328</f>
        <v>-18</v>
      </c>
      <c r="Z1328" s="6">
        <v>30</v>
      </c>
      <c r="AA1328" s="6">
        <v>58</v>
      </c>
      <c r="AB1328" s="7">
        <f>Z1328-AA1328</f>
        <v>-28</v>
      </c>
      <c r="AC1328" s="6">
        <v>18</v>
      </c>
      <c r="AD1328" s="6">
        <v>72</v>
      </c>
      <c r="AE1328" s="7">
        <f>AC1328-AD1328</f>
        <v>-54</v>
      </c>
      <c r="AF1328" s="6"/>
      <c r="AG1328" s="6"/>
      <c r="AH1328" s="7"/>
      <c r="AI1328" s="6"/>
      <c r="AJ1328" s="6"/>
      <c r="AK1328" s="7"/>
      <c r="AL1328" s="4" t="s">
        <v>930</v>
      </c>
      <c r="AR1328" s="6">
        <v>27</v>
      </c>
      <c r="AS1328" s="6">
        <v>57</v>
      </c>
      <c r="AT1328" s="7">
        <f>AR1328-AS1328</f>
        <v>-30</v>
      </c>
      <c r="AU1328" s="4" t="s">
        <v>871</v>
      </c>
    </row>
    <row r="1329" spans="2:47" x14ac:dyDescent="0.25">
      <c r="B1329" s="3" t="s">
        <v>296</v>
      </c>
      <c r="C1329" s="9" t="s">
        <v>477</v>
      </c>
      <c r="D1329" s="39">
        <v>41585</v>
      </c>
      <c r="E1329">
        <v>14</v>
      </c>
      <c r="F1329" s="3" t="s">
        <v>963</v>
      </c>
      <c r="G1329" s="2"/>
      <c r="H1329" s="6">
        <v>30</v>
      </c>
      <c r="I1329" s="7">
        <v>-4</v>
      </c>
      <c r="J1329" s="6">
        <v>38</v>
      </c>
      <c r="K1329" s="7">
        <v>2</v>
      </c>
      <c r="L1329" s="6">
        <v>8</v>
      </c>
      <c r="M1329" s="7">
        <v>-1</v>
      </c>
      <c r="N1329" s="6">
        <v>-8</v>
      </c>
      <c r="O1329" s="7">
        <v>-6</v>
      </c>
      <c r="P1329" s="3" t="s">
        <v>842</v>
      </c>
      <c r="R1329" s="7">
        <v>12</v>
      </c>
      <c r="S1329" s="7">
        <v>4</v>
      </c>
      <c r="T1329" s="7">
        <v>1</v>
      </c>
      <c r="W1329" s="6"/>
      <c r="X1329" s="6"/>
      <c r="Y1329" s="7"/>
      <c r="Z1329" s="6"/>
      <c r="AA1329" s="6"/>
      <c r="AB1329" s="7"/>
      <c r="AC1329" s="6"/>
      <c r="AD1329" s="6"/>
      <c r="AE1329" s="7"/>
      <c r="AF1329" s="6"/>
      <c r="AG1329" s="6"/>
      <c r="AH1329" s="7"/>
      <c r="AI1329" s="6"/>
      <c r="AJ1329" s="6"/>
      <c r="AK1329" s="7"/>
      <c r="AR1329" s="6"/>
      <c r="AS1329" s="6"/>
      <c r="AT1329" s="7"/>
    </row>
    <row r="1330" spans="2:47" x14ac:dyDescent="0.25">
      <c r="B1330" s="3" t="s">
        <v>296</v>
      </c>
      <c r="C1330" s="9" t="s">
        <v>317</v>
      </c>
      <c r="D1330" s="39">
        <v>41586</v>
      </c>
      <c r="E1330">
        <v>11</v>
      </c>
      <c r="F1330" s="3" t="s">
        <v>830</v>
      </c>
      <c r="G1330" s="2"/>
      <c r="H1330" s="6">
        <v>31</v>
      </c>
      <c r="I1330" s="7">
        <v>-1</v>
      </c>
      <c r="J1330" s="6">
        <v>39</v>
      </c>
      <c r="K1330" s="7">
        <v>0</v>
      </c>
      <c r="L1330" s="6">
        <v>11</v>
      </c>
      <c r="M1330" s="7">
        <v>-1</v>
      </c>
      <c r="N1330" s="6">
        <v>-8</v>
      </c>
      <c r="O1330" s="7">
        <v>-1</v>
      </c>
      <c r="P1330" s="3" t="s">
        <v>842</v>
      </c>
      <c r="R1330" s="7">
        <v>10</v>
      </c>
      <c r="S1330" s="7">
        <v>3</v>
      </c>
      <c r="T1330" s="7">
        <v>1</v>
      </c>
      <c r="W1330" s="6"/>
      <c r="X1330" s="6"/>
      <c r="Y1330" s="7"/>
      <c r="Z1330" s="6"/>
      <c r="AA1330" s="6"/>
      <c r="AB1330" s="7"/>
      <c r="AC1330" s="6"/>
      <c r="AD1330" s="6"/>
      <c r="AE1330" s="7"/>
      <c r="AF1330" s="6"/>
      <c r="AG1330" s="6"/>
      <c r="AH1330" s="7"/>
      <c r="AI1330" s="6"/>
      <c r="AJ1330" s="6"/>
      <c r="AK1330" s="7"/>
      <c r="AR1330" s="6"/>
      <c r="AS1330" s="6"/>
      <c r="AT1330" s="7"/>
    </row>
    <row r="1331" spans="2:47" x14ac:dyDescent="0.25">
      <c r="B1331" s="3" t="s">
        <v>296</v>
      </c>
      <c r="C1331" s="9" t="s">
        <v>317</v>
      </c>
      <c r="D1331" s="39">
        <v>41586</v>
      </c>
      <c r="E1331">
        <v>12</v>
      </c>
      <c r="F1331" s="3" t="s">
        <v>678</v>
      </c>
      <c r="G1331" s="2" t="s">
        <v>82</v>
      </c>
      <c r="H1331" s="6">
        <v>30</v>
      </c>
      <c r="I1331" s="7">
        <v>-4</v>
      </c>
      <c r="J1331" s="6">
        <v>38</v>
      </c>
      <c r="K1331" s="7">
        <v>0</v>
      </c>
      <c r="L1331" s="6">
        <v>13</v>
      </c>
      <c r="M1331" s="7">
        <v>1</v>
      </c>
      <c r="N1331" s="6">
        <v>-8</v>
      </c>
      <c r="O1331" s="7">
        <v>-4</v>
      </c>
      <c r="P1331" t="s">
        <v>639</v>
      </c>
      <c r="R1331" s="7">
        <v>10</v>
      </c>
      <c r="W1331" s="6"/>
      <c r="X1331" s="6"/>
      <c r="Y1331" s="7"/>
      <c r="Z1331" s="6"/>
      <c r="AA1331" s="6"/>
      <c r="AB1331" s="7"/>
      <c r="AC1331" s="6"/>
      <c r="AD1331" s="6"/>
      <c r="AE1331" s="7"/>
      <c r="AF1331" s="6"/>
      <c r="AG1331" s="6"/>
      <c r="AH1331" s="7"/>
      <c r="AI1331" s="6"/>
      <c r="AJ1331" s="6"/>
      <c r="AK1331" s="7"/>
      <c r="AR1331" s="6"/>
      <c r="AS1331" s="6"/>
      <c r="AT1331" s="7"/>
    </row>
    <row r="1332" spans="2:47" x14ac:dyDescent="0.25">
      <c r="B1332" s="3" t="s">
        <v>296</v>
      </c>
      <c r="C1332" s="9" t="s">
        <v>623</v>
      </c>
      <c r="D1332" s="39">
        <v>41587</v>
      </c>
      <c r="E1332">
        <v>15</v>
      </c>
      <c r="F1332" s="3" t="s">
        <v>577</v>
      </c>
      <c r="G1332" s="2" t="s">
        <v>60</v>
      </c>
      <c r="H1332" s="6">
        <v>32</v>
      </c>
      <c r="I1332" s="7">
        <v>-3</v>
      </c>
      <c r="J1332" s="6">
        <v>38</v>
      </c>
      <c r="K1332" s="7">
        <v>3</v>
      </c>
      <c r="L1332" s="6">
        <v>8</v>
      </c>
      <c r="M1332" s="7">
        <v>-1</v>
      </c>
      <c r="N1332" s="6">
        <v>-6</v>
      </c>
      <c r="O1332" s="7">
        <v>-6</v>
      </c>
      <c r="P1332" t="s">
        <v>639</v>
      </c>
      <c r="Q1332" t="s">
        <v>840</v>
      </c>
      <c r="R1332" s="7">
        <v>8</v>
      </c>
      <c r="S1332" s="7">
        <v>7</v>
      </c>
      <c r="T1332" s="7">
        <v>1</v>
      </c>
      <c r="W1332" s="6">
        <v>35</v>
      </c>
      <c r="X1332" s="6">
        <v>56</v>
      </c>
      <c r="Y1332" s="7">
        <f>W1332-X1332</f>
        <v>-21</v>
      </c>
      <c r="Z1332" s="6">
        <v>31</v>
      </c>
      <c r="AA1332" s="6">
        <v>54</v>
      </c>
      <c r="AB1332" s="7">
        <f>Z1332-AA1332</f>
        <v>-23</v>
      </c>
      <c r="AC1332" s="6">
        <v>22</v>
      </c>
      <c r="AD1332" s="6">
        <v>65</v>
      </c>
      <c r="AE1332" s="7">
        <f>AC1332-AD1332</f>
        <v>-43</v>
      </c>
      <c r="AF1332" s="6">
        <v>28</v>
      </c>
      <c r="AG1332" s="6">
        <v>41</v>
      </c>
      <c r="AH1332" s="7">
        <f>AF1332-AG1332</f>
        <v>-13</v>
      </c>
      <c r="AI1332" s="6"/>
      <c r="AJ1332" s="6"/>
      <c r="AK1332" s="7"/>
      <c r="AL1332" s="4" t="s">
        <v>936</v>
      </c>
      <c r="AR1332" s="6">
        <v>29</v>
      </c>
      <c r="AS1332" s="6">
        <v>60</v>
      </c>
      <c r="AT1332" s="7">
        <f>AR1332-AS1332</f>
        <v>-31</v>
      </c>
      <c r="AU1332" s="4" t="s">
        <v>937</v>
      </c>
    </row>
    <row r="1333" spans="2:47" x14ac:dyDescent="0.25">
      <c r="B1333" s="3" t="s">
        <v>296</v>
      </c>
      <c r="C1333" s="9" t="s">
        <v>337</v>
      </c>
      <c r="D1333" s="39">
        <v>41588</v>
      </c>
      <c r="F1333" s="3" t="s">
        <v>821</v>
      </c>
      <c r="G1333" s="2" t="s">
        <v>196</v>
      </c>
      <c r="H1333" s="6">
        <v>33</v>
      </c>
      <c r="I1333" s="7">
        <v>-1</v>
      </c>
      <c r="J1333" s="6">
        <v>40</v>
      </c>
      <c r="K1333" s="7">
        <v>1</v>
      </c>
      <c r="L1333" s="6">
        <v>9</v>
      </c>
      <c r="M1333" s="7">
        <v>-1</v>
      </c>
      <c r="N1333" s="6">
        <v>-7</v>
      </c>
      <c r="O1333" s="7">
        <v>-2</v>
      </c>
      <c r="P1333" s="3" t="s">
        <v>842</v>
      </c>
      <c r="R1333" s="7">
        <v>11</v>
      </c>
      <c r="S1333" s="7">
        <v>3</v>
      </c>
      <c r="T1333" s="7">
        <v>1</v>
      </c>
      <c r="W1333" s="6"/>
      <c r="X1333" s="6"/>
      <c r="Y1333" s="7"/>
      <c r="Z1333" s="6"/>
      <c r="AA1333" s="6"/>
      <c r="AB1333" s="7"/>
      <c r="AC1333" s="6"/>
      <c r="AD1333" s="6"/>
      <c r="AE1333" s="7"/>
      <c r="AF1333" s="6"/>
      <c r="AG1333" s="6"/>
      <c r="AH1333" s="7"/>
      <c r="AI1333" s="6"/>
      <c r="AJ1333" s="6"/>
      <c r="AK1333" s="7"/>
      <c r="AR1333" s="6">
        <v>28</v>
      </c>
      <c r="AS1333" s="6">
        <v>59</v>
      </c>
      <c r="AT1333" s="7">
        <f>AR1333-AS1333</f>
        <v>-31</v>
      </c>
      <c r="AU1333" s="4" t="s">
        <v>871</v>
      </c>
    </row>
    <row r="1334" spans="2:47" x14ac:dyDescent="0.25">
      <c r="B1334" s="3" t="s">
        <v>296</v>
      </c>
      <c r="C1334" s="9" t="s">
        <v>562</v>
      </c>
      <c r="D1334" s="39">
        <v>41589</v>
      </c>
      <c r="F1334" s="3" t="s">
        <v>821</v>
      </c>
      <c r="G1334" s="2" t="s">
        <v>196</v>
      </c>
      <c r="H1334" s="6">
        <v>32</v>
      </c>
      <c r="I1334" s="7">
        <v>-1</v>
      </c>
      <c r="J1334" s="6">
        <v>42</v>
      </c>
      <c r="K1334" s="7">
        <v>2</v>
      </c>
      <c r="L1334" s="6">
        <v>8</v>
      </c>
      <c r="M1334" s="7">
        <v>-1</v>
      </c>
      <c r="N1334" s="6">
        <v>-10</v>
      </c>
      <c r="O1334" s="7">
        <v>-3</v>
      </c>
      <c r="P1334" s="3" t="s">
        <v>842</v>
      </c>
      <c r="R1334" s="7">
        <v>10</v>
      </c>
      <c r="S1334" s="7">
        <v>3</v>
      </c>
      <c r="T1334" s="7">
        <v>1</v>
      </c>
      <c r="W1334" s="6"/>
      <c r="X1334" s="6"/>
      <c r="Y1334" s="7"/>
      <c r="Z1334" s="6"/>
      <c r="AA1334" s="6"/>
      <c r="AB1334" s="7"/>
      <c r="AC1334" s="6"/>
      <c r="AD1334" s="6"/>
      <c r="AE1334" s="7"/>
      <c r="AF1334" s="6"/>
      <c r="AG1334" s="6"/>
      <c r="AH1334" s="7"/>
      <c r="AI1334" s="6"/>
      <c r="AJ1334" s="6"/>
      <c r="AK1334" s="7"/>
      <c r="AR1334" s="6">
        <v>28</v>
      </c>
      <c r="AS1334" s="6">
        <v>56</v>
      </c>
      <c r="AT1334" s="7">
        <f>AR1334-AS1334</f>
        <v>-28</v>
      </c>
      <c r="AU1334" s="4" t="s">
        <v>871</v>
      </c>
    </row>
    <row r="1335" spans="2:47" x14ac:dyDescent="0.25">
      <c r="B1335" s="3" t="s">
        <v>296</v>
      </c>
      <c r="C1335" s="9" t="s">
        <v>340</v>
      </c>
      <c r="D1335" s="39">
        <v>41590</v>
      </c>
      <c r="F1335" s="3" t="s">
        <v>821</v>
      </c>
      <c r="G1335" s="2" t="s">
        <v>196</v>
      </c>
      <c r="H1335" s="6">
        <v>31</v>
      </c>
      <c r="I1335" s="7">
        <v>-1</v>
      </c>
      <c r="J1335" s="6">
        <v>39</v>
      </c>
      <c r="K1335" s="7">
        <v>-3</v>
      </c>
      <c r="L1335" s="6">
        <v>9</v>
      </c>
      <c r="M1335" s="7">
        <v>1</v>
      </c>
      <c r="N1335" s="6">
        <v>-8</v>
      </c>
      <c r="O1335" s="7">
        <v>2</v>
      </c>
      <c r="P1335" s="3" t="s">
        <v>842</v>
      </c>
      <c r="R1335" s="7">
        <v>13</v>
      </c>
      <c r="S1335" s="7">
        <v>2</v>
      </c>
      <c r="T1335" s="7">
        <v>1</v>
      </c>
      <c r="W1335" s="6"/>
      <c r="X1335" s="6"/>
      <c r="Y1335" s="7"/>
      <c r="Z1335" s="6"/>
      <c r="AA1335" s="6"/>
      <c r="AB1335" s="7"/>
      <c r="AC1335" s="6"/>
      <c r="AD1335" s="6"/>
      <c r="AE1335" s="7"/>
      <c r="AF1335" s="6"/>
      <c r="AG1335" s="6"/>
      <c r="AH1335" s="7"/>
      <c r="AI1335" s="6"/>
      <c r="AJ1335" s="6"/>
      <c r="AK1335" s="7"/>
      <c r="AR1335" s="6">
        <v>28</v>
      </c>
      <c r="AS1335" s="6">
        <v>57</v>
      </c>
      <c r="AT1335" s="7">
        <f>AR1335-AS1335</f>
        <v>-29</v>
      </c>
      <c r="AU1335" s="4" t="s">
        <v>871</v>
      </c>
    </row>
    <row r="1336" spans="2:47" x14ac:dyDescent="0.25">
      <c r="B1336" s="3" t="s">
        <v>296</v>
      </c>
      <c r="C1336" s="9" t="s">
        <v>555</v>
      </c>
      <c r="D1336" s="39">
        <v>41590</v>
      </c>
      <c r="E1336">
        <v>17</v>
      </c>
      <c r="F1336" s="3" t="s">
        <v>903</v>
      </c>
      <c r="G1336" s="2" t="s">
        <v>138</v>
      </c>
      <c r="H1336" s="6">
        <v>28</v>
      </c>
      <c r="I1336" s="7">
        <v>-3</v>
      </c>
      <c r="J1336" s="6">
        <v>37</v>
      </c>
      <c r="K1336" s="7">
        <v>0</v>
      </c>
      <c r="L1336" s="6">
        <v>9</v>
      </c>
      <c r="M1336" s="7">
        <v>2</v>
      </c>
      <c r="N1336" s="6">
        <v>-9</v>
      </c>
      <c r="O1336" s="7">
        <v>-3</v>
      </c>
      <c r="P1336" s="3" t="s">
        <v>842</v>
      </c>
      <c r="R1336" s="7">
        <v>16</v>
      </c>
      <c r="S1336" s="7">
        <v>4</v>
      </c>
      <c r="T1336" s="7">
        <v>1</v>
      </c>
      <c r="W1336" s="6">
        <v>34</v>
      </c>
      <c r="X1336" s="6">
        <v>49</v>
      </c>
      <c r="Y1336" s="7">
        <f>W1336-X1336</f>
        <v>-15</v>
      </c>
      <c r="Z1336" s="6">
        <v>23</v>
      </c>
      <c r="AA1336" s="6">
        <v>45</v>
      </c>
      <c r="AB1336" s="7">
        <f>Z1336-AA1336</f>
        <v>-22</v>
      </c>
      <c r="AC1336" s="6">
        <v>15</v>
      </c>
      <c r="AD1336" s="6">
        <v>59</v>
      </c>
      <c r="AE1336" s="7">
        <f>AC1336-AD1336</f>
        <v>-44</v>
      </c>
      <c r="AF1336" s="6"/>
      <c r="AG1336" s="6"/>
      <c r="AH1336" s="7"/>
      <c r="AI1336" s="6"/>
      <c r="AJ1336" s="6"/>
      <c r="AK1336" s="7"/>
      <c r="AL1336" s="4" t="s">
        <v>978</v>
      </c>
      <c r="AR1336" s="6"/>
      <c r="AS1336" s="6"/>
      <c r="AT1336" s="7"/>
    </row>
    <row r="1337" spans="2:47" x14ac:dyDescent="0.25">
      <c r="B1337" s="3" t="s">
        <v>296</v>
      </c>
      <c r="C1337" s="9" t="s">
        <v>594</v>
      </c>
      <c r="D1337" s="39">
        <v>41591</v>
      </c>
      <c r="F1337" s="3" t="s">
        <v>821</v>
      </c>
      <c r="G1337" s="2" t="s">
        <v>196</v>
      </c>
      <c r="H1337" s="6">
        <v>32</v>
      </c>
      <c r="I1337" s="7">
        <v>1</v>
      </c>
      <c r="J1337" s="6">
        <v>40</v>
      </c>
      <c r="K1337" s="7">
        <v>1</v>
      </c>
      <c r="L1337" s="6">
        <v>10</v>
      </c>
      <c r="M1337" s="7">
        <v>1</v>
      </c>
      <c r="N1337" s="6">
        <v>-8</v>
      </c>
      <c r="O1337" s="7">
        <v>0</v>
      </c>
      <c r="P1337" s="3" t="s">
        <v>842</v>
      </c>
      <c r="R1337" s="7">
        <v>13</v>
      </c>
      <c r="S1337" s="7">
        <v>2</v>
      </c>
      <c r="T1337" s="7">
        <v>1</v>
      </c>
      <c r="W1337" s="6"/>
      <c r="X1337" s="6"/>
      <c r="Y1337" s="7"/>
      <c r="Z1337" s="6"/>
      <c r="AA1337" s="6"/>
      <c r="AB1337" s="7"/>
      <c r="AC1337" s="6"/>
      <c r="AD1337" s="6"/>
      <c r="AE1337" s="7"/>
      <c r="AF1337" s="6"/>
      <c r="AG1337" s="6"/>
      <c r="AH1337" s="7"/>
      <c r="AI1337" s="6"/>
      <c r="AJ1337" s="6"/>
      <c r="AK1337" s="7"/>
      <c r="AR1337" s="6">
        <v>30</v>
      </c>
      <c r="AS1337" s="6">
        <v>54</v>
      </c>
      <c r="AT1337" s="7">
        <f>AR1337-AS1337</f>
        <v>-24</v>
      </c>
      <c r="AU1337" s="4" t="s">
        <v>871</v>
      </c>
    </row>
    <row r="1338" spans="2:47" x14ac:dyDescent="0.25">
      <c r="B1338" s="3" t="s">
        <v>296</v>
      </c>
      <c r="C1338" s="9" t="s">
        <v>594</v>
      </c>
      <c r="D1338" s="39">
        <v>41591</v>
      </c>
      <c r="E1338">
        <v>15</v>
      </c>
      <c r="F1338" s="3" t="s">
        <v>830</v>
      </c>
      <c r="G1338" s="2"/>
      <c r="H1338" s="6">
        <v>31</v>
      </c>
      <c r="I1338" s="7">
        <v>0</v>
      </c>
      <c r="J1338" s="6">
        <v>40</v>
      </c>
      <c r="K1338" s="7">
        <v>1</v>
      </c>
      <c r="L1338" s="6">
        <v>11</v>
      </c>
      <c r="M1338" s="7">
        <v>0</v>
      </c>
      <c r="N1338" s="6">
        <v>-9</v>
      </c>
      <c r="O1338" s="7">
        <v>-1</v>
      </c>
      <c r="P1338" s="3" t="s">
        <v>842</v>
      </c>
      <c r="R1338" s="7">
        <v>10</v>
      </c>
      <c r="S1338" s="7">
        <v>3</v>
      </c>
      <c r="T1338" s="7">
        <v>1</v>
      </c>
      <c r="W1338" s="6"/>
      <c r="X1338" s="6"/>
      <c r="Y1338" s="7"/>
      <c r="Z1338" s="6"/>
      <c r="AA1338" s="6"/>
      <c r="AB1338" s="7"/>
      <c r="AC1338" s="6"/>
      <c r="AD1338" s="6"/>
      <c r="AE1338" s="7"/>
      <c r="AF1338" s="6"/>
      <c r="AG1338" s="6"/>
      <c r="AH1338" s="7"/>
      <c r="AI1338" s="6"/>
      <c r="AJ1338" s="6"/>
      <c r="AK1338" s="7"/>
      <c r="AR1338" s="6"/>
      <c r="AS1338" s="6"/>
      <c r="AT1338" s="7"/>
    </row>
    <row r="1339" spans="2:47" x14ac:dyDescent="0.25">
      <c r="B1339" s="3" t="s">
        <v>296</v>
      </c>
      <c r="C1339" s="9" t="s">
        <v>441</v>
      </c>
      <c r="D1339" s="39">
        <v>41591</v>
      </c>
      <c r="E1339">
        <v>17</v>
      </c>
      <c r="F1339" s="3" t="s">
        <v>886</v>
      </c>
      <c r="G1339" s="2" t="s">
        <v>915</v>
      </c>
      <c r="H1339" s="6">
        <v>29</v>
      </c>
      <c r="I1339" s="7">
        <v>-3</v>
      </c>
      <c r="J1339" s="6">
        <v>35</v>
      </c>
      <c r="K1339" s="7">
        <v>0</v>
      </c>
      <c r="L1339" s="6">
        <v>10</v>
      </c>
      <c r="M1339" s="7">
        <v>1</v>
      </c>
      <c r="N1339" s="6">
        <v>-6</v>
      </c>
      <c r="O1339" s="7">
        <v>-3</v>
      </c>
      <c r="P1339" s="3" t="s">
        <v>842</v>
      </c>
      <c r="R1339" s="7">
        <v>17</v>
      </c>
      <c r="S1339" s="7">
        <v>5</v>
      </c>
      <c r="T1339" s="7">
        <v>1</v>
      </c>
      <c r="W1339" s="6"/>
      <c r="X1339" s="6"/>
      <c r="Y1339" s="7"/>
      <c r="Z1339" s="6"/>
      <c r="AA1339" s="6"/>
      <c r="AB1339" s="7"/>
      <c r="AC1339" s="6"/>
      <c r="AD1339" s="6"/>
      <c r="AE1339" s="7"/>
      <c r="AF1339" s="6"/>
      <c r="AG1339" s="6"/>
      <c r="AH1339" s="7"/>
      <c r="AI1339" s="6"/>
      <c r="AJ1339" s="6"/>
      <c r="AK1339" s="7"/>
      <c r="AR1339" s="6"/>
      <c r="AS1339" s="6"/>
      <c r="AT1339" s="7"/>
    </row>
    <row r="1340" spans="2:47" x14ac:dyDescent="0.25">
      <c r="B1340" s="3" t="s">
        <v>296</v>
      </c>
      <c r="C1340" s="9" t="s">
        <v>692</v>
      </c>
      <c r="D1340" s="39">
        <v>41592</v>
      </c>
      <c r="E1340">
        <v>17</v>
      </c>
      <c r="F1340" s="3" t="s">
        <v>821</v>
      </c>
      <c r="G1340" s="2" t="s">
        <v>192</v>
      </c>
      <c r="H1340" s="6">
        <v>33</v>
      </c>
      <c r="I1340" s="7">
        <v>1</v>
      </c>
      <c r="J1340" s="6">
        <v>39</v>
      </c>
      <c r="K1340" s="7">
        <v>-1</v>
      </c>
      <c r="L1340" s="6">
        <v>10</v>
      </c>
      <c r="M1340" s="7">
        <v>0</v>
      </c>
      <c r="N1340" s="6">
        <v>-6</v>
      </c>
      <c r="O1340" s="7">
        <v>2</v>
      </c>
      <c r="P1340" s="3" t="s">
        <v>842</v>
      </c>
      <c r="R1340" s="7">
        <v>12</v>
      </c>
      <c r="S1340" s="7">
        <v>2</v>
      </c>
      <c r="T1340" s="7">
        <v>0</v>
      </c>
      <c r="W1340" s="6">
        <v>37</v>
      </c>
      <c r="X1340" s="6">
        <v>56</v>
      </c>
      <c r="Y1340" s="7">
        <f>W1340-X1340</f>
        <v>-19</v>
      </c>
      <c r="Z1340" s="6">
        <v>28</v>
      </c>
      <c r="AA1340" s="6">
        <v>60</v>
      </c>
      <c r="AB1340" s="7">
        <f>Z1340-AA1340</f>
        <v>-32</v>
      </c>
      <c r="AC1340" s="6">
        <v>18</v>
      </c>
      <c r="AD1340" s="6">
        <v>72</v>
      </c>
      <c r="AE1340" s="7">
        <f>AC1340-AD1340</f>
        <v>-54</v>
      </c>
      <c r="AF1340" s="6"/>
      <c r="AG1340" s="6"/>
      <c r="AH1340" s="7"/>
      <c r="AI1340" s="6"/>
      <c r="AJ1340" s="6"/>
      <c r="AK1340" s="7"/>
      <c r="AL1340" s="4" t="s">
        <v>930</v>
      </c>
      <c r="AR1340" s="6">
        <v>28</v>
      </c>
      <c r="AS1340" s="6">
        <v>58</v>
      </c>
      <c r="AT1340" s="7">
        <f>AR1340-AS1340</f>
        <v>-30</v>
      </c>
      <c r="AU1340" s="4" t="s">
        <v>871</v>
      </c>
    </row>
    <row r="1341" spans="2:47" x14ac:dyDescent="0.25">
      <c r="B1341" s="3" t="s">
        <v>296</v>
      </c>
      <c r="C1341" s="9" t="s">
        <v>319</v>
      </c>
      <c r="D1341" s="39">
        <v>41593</v>
      </c>
      <c r="E1341">
        <v>18</v>
      </c>
      <c r="F1341" s="3" t="s">
        <v>830</v>
      </c>
      <c r="G1341" s="2"/>
      <c r="H1341" s="6">
        <v>32</v>
      </c>
      <c r="I1341" s="7">
        <v>1</v>
      </c>
      <c r="J1341" s="6">
        <v>41</v>
      </c>
      <c r="K1341" s="7">
        <v>1</v>
      </c>
      <c r="L1341" s="6">
        <v>10</v>
      </c>
      <c r="M1341" s="7">
        <v>-1</v>
      </c>
      <c r="N1341" s="6">
        <v>-9</v>
      </c>
      <c r="O1341" s="7">
        <v>0</v>
      </c>
      <c r="P1341" s="3" t="s">
        <v>842</v>
      </c>
      <c r="R1341" s="7">
        <v>9</v>
      </c>
      <c r="S1341" s="7">
        <v>3</v>
      </c>
      <c r="T1341" s="7">
        <v>1</v>
      </c>
      <c r="W1341" s="6"/>
      <c r="X1341" s="6"/>
      <c r="Y1341" s="7"/>
      <c r="Z1341" s="6"/>
      <c r="AA1341" s="6"/>
      <c r="AB1341" s="7"/>
      <c r="AC1341" s="6"/>
      <c r="AD1341" s="6"/>
      <c r="AE1341" s="7"/>
      <c r="AF1341" s="6"/>
      <c r="AG1341" s="6"/>
      <c r="AH1341" s="7"/>
      <c r="AI1341" s="6"/>
      <c r="AJ1341" s="6"/>
      <c r="AK1341" s="7"/>
      <c r="AR1341" s="6"/>
      <c r="AS1341" s="6"/>
      <c r="AT1341" s="7"/>
    </row>
    <row r="1342" spans="2:47" x14ac:dyDescent="0.25">
      <c r="B1342" s="3" t="s">
        <v>296</v>
      </c>
      <c r="C1342" s="9" t="s">
        <v>596</v>
      </c>
      <c r="D1342" s="39">
        <v>41595</v>
      </c>
      <c r="F1342" s="3" t="s">
        <v>821</v>
      </c>
      <c r="G1342" s="2" t="s">
        <v>196</v>
      </c>
      <c r="H1342" s="6">
        <v>32</v>
      </c>
      <c r="I1342" s="7">
        <v>-1</v>
      </c>
      <c r="J1342" s="6">
        <v>39</v>
      </c>
      <c r="K1342" s="7">
        <v>0</v>
      </c>
      <c r="L1342" s="6">
        <v>11</v>
      </c>
      <c r="M1342" s="7">
        <v>1</v>
      </c>
      <c r="N1342" s="6">
        <v>-7</v>
      </c>
      <c r="O1342" s="7">
        <v>-1</v>
      </c>
      <c r="P1342" s="3" t="s">
        <v>842</v>
      </c>
      <c r="R1342" s="7">
        <v>12</v>
      </c>
      <c r="S1342" s="7">
        <v>2</v>
      </c>
      <c r="T1342" s="7">
        <v>1</v>
      </c>
      <c r="W1342" s="6"/>
      <c r="X1342" s="6"/>
      <c r="Y1342" s="7"/>
      <c r="Z1342" s="6"/>
      <c r="AA1342" s="6"/>
      <c r="AB1342" s="7"/>
      <c r="AC1342" s="6"/>
      <c r="AD1342" s="6"/>
      <c r="AF1342" s="6"/>
      <c r="AG1342" s="6"/>
      <c r="AI1342" s="6"/>
      <c r="AJ1342" s="6"/>
      <c r="AR1342" s="6">
        <v>29</v>
      </c>
      <c r="AS1342" s="6">
        <v>55</v>
      </c>
      <c r="AT1342" s="7">
        <f>AR1342-AS1342</f>
        <v>-26</v>
      </c>
      <c r="AU1342" s="4" t="s">
        <v>871</v>
      </c>
    </row>
    <row r="1343" spans="2:47" x14ac:dyDescent="0.25">
      <c r="B1343" s="3" t="s">
        <v>296</v>
      </c>
      <c r="C1343" s="9" t="s">
        <v>564</v>
      </c>
      <c r="D1343" s="39">
        <v>41596</v>
      </c>
      <c r="F1343" s="3" t="s">
        <v>821</v>
      </c>
      <c r="G1343" s="2" t="s">
        <v>196</v>
      </c>
      <c r="H1343" s="6">
        <v>34</v>
      </c>
      <c r="I1343" s="7">
        <v>2</v>
      </c>
      <c r="J1343" s="6">
        <v>38</v>
      </c>
      <c r="K1343" s="7">
        <v>-1</v>
      </c>
      <c r="L1343" s="6">
        <v>10</v>
      </c>
      <c r="M1343" s="7">
        <v>-1</v>
      </c>
      <c r="N1343" s="6">
        <v>-4</v>
      </c>
      <c r="O1343" s="7">
        <v>3</v>
      </c>
      <c r="P1343" s="3" t="s">
        <v>842</v>
      </c>
      <c r="R1343" s="7">
        <v>11</v>
      </c>
      <c r="S1343" s="7">
        <v>2</v>
      </c>
      <c r="T1343" s="7">
        <v>1</v>
      </c>
      <c r="W1343" s="6"/>
      <c r="X1343" s="6"/>
      <c r="Y1343" s="7"/>
      <c r="Z1343" s="6"/>
      <c r="AA1343" s="6"/>
      <c r="AB1343" s="7"/>
      <c r="AC1343" s="6"/>
      <c r="AD1343" s="6"/>
      <c r="AF1343" s="6"/>
      <c r="AG1343" s="6"/>
      <c r="AI1343" s="6"/>
      <c r="AJ1343" s="6"/>
      <c r="AR1343" s="6">
        <v>29</v>
      </c>
      <c r="AS1343" s="6">
        <v>56</v>
      </c>
      <c r="AT1343" s="7">
        <f>AR1343-AS1343</f>
        <v>-27</v>
      </c>
      <c r="AU1343" s="4" t="s">
        <v>871</v>
      </c>
    </row>
    <row r="1344" spans="2:47" x14ac:dyDescent="0.25">
      <c r="B1344" s="3" t="s">
        <v>296</v>
      </c>
      <c r="C1344" s="9" t="s">
        <v>641</v>
      </c>
      <c r="D1344" s="39">
        <v>41597</v>
      </c>
      <c r="F1344" s="3" t="s">
        <v>821</v>
      </c>
      <c r="G1344" s="2" t="s">
        <v>196</v>
      </c>
      <c r="H1344" s="6">
        <v>32</v>
      </c>
      <c r="I1344" s="7">
        <v>-2</v>
      </c>
      <c r="J1344" s="6">
        <v>40</v>
      </c>
      <c r="K1344" s="7">
        <v>2</v>
      </c>
      <c r="L1344" s="6">
        <v>9</v>
      </c>
      <c r="M1344" s="7">
        <v>-1</v>
      </c>
      <c r="N1344" s="6">
        <v>-8</v>
      </c>
      <c r="O1344" s="7">
        <v>-4</v>
      </c>
      <c r="P1344" s="3" t="s">
        <v>842</v>
      </c>
      <c r="R1344" s="7">
        <v>12</v>
      </c>
      <c r="S1344" s="7">
        <v>3</v>
      </c>
      <c r="T1344" s="7">
        <v>0</v>
      </c>
      <c r="W1344" s="6"/>
      <c r="X1344" s="6"/>
      <c r="Y1344" s="7"/>
      <c r="Z1344" s="6"/>
      <c r="AA1344" s="6"/>
      <c r="AB1344" s="7"/>
      <c r="AC1344" s="6"/>
      <c r="AD1344" s="6"/>
      <c r="AE1344" s="7"/>
      <c r="AF1344" s="6"/>
      <c r="AG1344" s="6"/>
      <c r="AH1344" s="7"/>
      <c r="AI1344" s="6"/>
      <c r="AJ1344" s="6"/>
      <c r="AK1344" s="7"/>
      <c r="AM1344" s="9" t="s">
        <v>972</v>
      </c>
      <c r="AN1344" s="9" t="s">
        <v>628</v>
      </c>
      <c r="AO1344" s="9" t="s">
        <v>316</v>
      </c>
      <c r="AR1344" s="6">
        <v>28</v>
      </c>
      <c r="AS1344" s="6">
        <v>56</v>
      </c>
      <c r="AT1344" s="7">
        <f>AR1344-AS1344</f>
        <v>-28</v>
      </c>
      <c r="AU1344" s="4" t="s">
        <v>871</v>
      </c>
    </row>
    <row r="1345" spans="2:47" x14ac:dyDescent="0.25">
      <c r="B1345" s="3" t="s">
        <v>296</v>
      </c>
      <c r="C1345" s="9" t="s">
        <v>598</v>
      </c>
      <c r="D1345" s="39">
        <v>41598</v>
      </c>
      <c r="F1345" s="3" t="s">
        <v>821</v>
      </c>
      <c r="G1345" s="2" t="s">
        <v>196</v>
      </c>
      <c r="H1345" s="6">
        <v>32</v>
      </c>
      <c r="I1345" s="7">
        <v>0</v>
      </c>
      <c r="J1345" s="6">
        <v>39</v>
      </c>
      <c r="K1345" s="7">
        <v>-1</v>
      </c>
      <c r="L1345" s="6">
        <v>10</v>
      </c>
      <c r="M1345" s="7">
        <v>1</v>
      </c>
      <c r="N1345" s="6">
        <v>-7</v>
      </c>
      <c r="O1345" s="7">
        <v>1</v>
      </c>
      <c r="P1345" s="3" t="s">
        <v>842</v>
      </c>
      <c r="R1345" s="7">
        <v>12</v>
      </c>
      <c r="S1345" s="7">
        <v>2</v>
      </c>
      <c r="T1345" s="7">
        <v>1</v>
      </c>
      <c r="W1345" s="6"/>
      <c r="X1345" s="6"/>
      <c r="Y1345" s="7"/>
      <c r="Z1345" s="6"/>
      <c r="AA1345" s="6"/>
      <c r="AB1345" s="7"/>
      <c r="AC1345" s="6"/>
      <c r="AD1345" s="6"/>
      <c r="AE1345" s="7"/>
      <c r="AF1345" s="6"/>
      <c r="AG1345" s="6"/>
      <c r="AH1345" s="7"/>
      <c r="AI1345" s="6"/>
      <c r="AJ1345" s="6"/>
      <c r="AK1345" s="7"/>
      <c r="AR1345" s="6">
        <v>29</v>
      </c>
      <c r="AS1345" s="6">
        <v>56</v>
      </c>
      <c r="AT1345" s="7">
        <f>AR1345-AS1345</f>
        <v>-27</v>
      </c>
      <c r="AU1345" s="4" t="s">
        <v>871</v>
      </c>
    </row>
    <row r="1346" spans="2:47" x14ac:dyDescent="0.25">
      <c r="B1346" s="3" t="s">
        <v>296</v>
      </c>
      <c r="C1346" s="9" t="s">
        <v>598</v>
      </c>
      <c r="D1346" s="39">
        <v>41598</v>
      </c>
      <c r="E1346">
        <v>22</v>
      </c>
      <c r="F1346" s="3" t="s">
        <v>830</v>
      </c>
      <c r="G1346" s="2"/>
      <c r="H1346" s="6">
        <v>33</v>
      </c>
      <c r="I1346" s="7">
        <v>1</v>
      </c>
      <c r="J1346" s="6">
        <v>38</v>
      </c>
      <c r="K1346" s="7">
        <v>-3</v>
      </c>
      <c r="L1346" s="6">
        <v>11</v>
      </c>
      <c r="M1346" s="7">
        <v>1</v>
      </c>
      <c r="N1346" s="6">
        <v>-5</v>
      </c>
      <c r="O1346" s="7">
        <v>4</v>
      </c>
      <c r="P1346" s="3" t="s">
        <v>842</v>
      </c>
      <c r="R1346" s="7">
        <v>11</v>
      </c>
      <c r="S1346" s="7">
        <v>2</v>
      </c>
      <c r="T1346" s="7">
        <v>1</v>
      </c>
      <c r="W1346" s="6"/>
      <c r="X1346" s="6"/>
      <c r="Y1346" s="7"/>
      <c r="Z1346" s="6"/>
      <c r="AA1346" s="6"/>
      <c r="AB1346" s="7"/>
      <c r="AC1346" s="6"/>
      <c r="AD1346" s="6"/>
      <c r="AE1346" s="7"/>
      <c r="AF1346" s="6"/>
      <c r="AG1346" s="6"/>
      <c r="AH1346" s="7"/>
      <c r="AI1346" s="6"/>
      <c r="AJ1346" s="6"/>
      <c r="AK1346" s="7"/>
      <c r="AR1346" s="6"/>
      <c r="AS1346" s="6"/>
      <c r="AT1346" s="7"/>
    </row>
    <row r="1347" spans="2:47" x14ac:dyDescent="0.25">
      <c r="B1347" s="3" t="s">
        <v>296</v>
      </c>
      <c r="C1347" s="9" t="s">
        <v>434</v>
      </c>
      <c r="D1347" s="39">
        <v>41599</v>
      </c>
      <c r="E1347">
        <v>24</v>
      </c>
      <c r="F1347" s="3" t="s">
        <v>821</v>
      </c>
      <c r="G1347" s="2" t="s">
        <v>192</v>
      </c>
      <c r="H1347" s="6">
        <v>33</v>
      </c>
      <c r="I1347" s="7">
        <v>1</v>
      </c>
      <c r="J1347" s="6">
        <v>40</v>
      </c>
      <c r="K1347" s="7">
        <v>1</v>
      </c>
      <c r="L1347" s="6">
        <v>9</v>
      </c>
      <c r="M1347" s="7">
        <v>-1</v>
      </c>
      <c r="N1347" s="6">
        <v>-7</v>
      </c>
      <c r="O1347" s="7">
        <v>0</v>
      </c>
      <c r="P1347" s="3" t="s">
        <v>842</v>
      </c>
      <c r="R1347" s="7">
        <v>11</v>
      </c>
      <c r="S1347" s="7">
        <v>2</v>
      </c>
      <c r="T1347" s="7">
        <v>0</v>
      </c>
      <c r="W1347" s="6">
        <v>40</v>
      </c>
      <c r="X1347" s="6">
        <v>53</v>
      </c>
      <c r="Y1347" s="7">
        <f>W1347-X1347</f>
        <v>-13</v>
      </c>
      <c r="Z1347" s="6">
        <v>29</v>
      </c>
      <c r="AA1347" s="6">
        <v>60</v>
      </c>
      <c r="AB1347" s="7">
        <f>Z1347-AA1347</f>
        <v>-31</v>
      </c>
      <c r="AC1347" s="6">
        <v>20</v>
      </c>
      <c r="AD1347" s="6">
        <v>70</v>
      </c>
      <c r="AE1347" s="7">
        <f>AC1347-AD1347</f>
        <v>-50</v>
      </c>
      <c r="AF1347" s="6"/>
      <c r="AG1347" s="6"/>
      <c r="AH1347" s="7"/>
      <c r="AI1347" s="6"/>
      <c r="AJ1347" s="6"/>
      <c r="AK1347" s="7"/>
      <c r="AL1347" s="4" t="s">
        <v>930</v>
      </c>
      <c r="AR1347" s="6">
        <v>30</v>
      </c>
      <c r="AS1347" s="6">
        <v>55</v>
      </c>
      <c r="AT1347" s="7">
        <f>AR1347-AS1347</f>
        <v>-25</v>
      </c>
      <c r="AU1347" s="4" t="s">
        <v>871</v>
      </c>
    </row>
    <row r="1348" spans="2:47" x14ac:dyDescent="0.25">
      <c r="B1348" s="3" t="s">
        <v>296</v>
      </c>
      <c r="C1348" s="9" t="s">
        <v>434</v>
      </c>
      <c r="D1348" s="39">
        <v>41599</v>
      </c>
      <c r="E1348" s="11">
        <v>41634</v>
      </c>
      <c r="F1348" s="3" t="s">
        <v>982</v>
      </c>
      <c r="G1348" s="2" t="s">
        <v>50</v>
      </c>
      <c r="H1348" s="6">
        <v>29</v>
      </c>
      <c r="I1348" s="7">
        <v>0</v>
      </c>
      <c r="J1348" s="6">
        <v>36</v>
      </c>
      <c r="K1348" s="7">
        <v>1</v>
      </c>
      <c r="L1348" s="6">
        <v>10</v>
      </c>
      <c r="M1348" s="7">
        <v>-2</v>
      </c>
      <c r="N1348" s="6">
        <v>-7</v>
      </c>
      <c r="O1348" s="7">
        <v>-1</v>
      </c>
      <c r="P1348" s="3" t="s">
        <v>842</v>
      </c>
      <c r="Q1348" t="s">
        <v>983</v>
      </c>
      <c r="R1348" s="7">
        <v>18</v>
      </c>
      <c r="S1348" s="7">
        <v>3</v>
      </c>
      <c r="T1348" s="7">
        <v>2</v>
      </c>
      <c r="W1348" s="6"/>
      <c r="X1348" s="6"/>
      <c r="Y1348" s="7"/>
      <c r="Z1348" s="6"/>
      <c r="AA1348" s="6"/>
      <c r="AB1348" s="7"/>
      <c r="AC1348" s="6"/>
      <c r="AD1348" s="6"/>
      <c r="AE1348" s="7"/>
      <c r="AF1348" s="6"/>
      <c r="AG1348" s="6"/>
      <c r="AH1348" s="7"/>
      <c r="AI1348" s="6"/>
      <c r="AJ1348" s="6"/>
      <c r="AK1348" s="7"/>
      <c r="AR1348" s="6"/>
      <c r="AS1348" s="6"/>
      <c r="AT1348" s="7"/>
    </row>
    <row r="1349" spans="2:47" x14ac:dyDescent="0.25">
      <c r="B1349" s="3" t="s">
        <v>296</v>
      </c>
      <c r="C1349" s="52" t="s">
        <v>688</v>
      </c>
      <c r="D1349" s="39">
        <v>41600</v>
      </c>
      <c r="E1349">
        <v>25</v>
      </c>
      <c r="F1349" s="3" t="s">
        <v>830</v>
      </c>
      <c r="G1349" s="2"/>
      <c r="H1349" s="6">
        <v>34</v>
      </c>
      <c r="I1349" s="7">
        <v>1</v>
      </c>
      <c r="J1349" s="6">
        <v>39</v>
      </c>
      <c r="K1349" s="7">
        <v>1</v>
      </c>
      <c r="L1349" s="6">
        <v>12</v>
      </c>
      <c r="M1349" s="7">
        <v>1</v>
      </c>
      <c r="N1349" s="6">
        <v>-5</v>
      </c>
      <c r="O1349" s="7">
        <v>0</v>
      </c>
      <c r="P1349" s="3" t="s">
        <v>842</v>
      </c>
      <c r="R1349" s="7">
        <v>7</v>
      </c>
      <c r="S1349" s="7">
        <v>3</v>
      </c>
      <c r="T1349" s="7">
        <v>1</v>
      </c>
      <c r="W1349" s="6"/>
      <c r="X1349" s="6"/>
      <c r="Y1349" s="7"/>
      <c r="Z1349" s="6"/>
      <c r="AA1349" s="6"/>
      <c r="AB1349" s="7"/>
      <c r="AC1349" s="6"/>
      <c r="AD1349" s="6"/>
      <c r="AE1349" s="7"/>
      <c r="AF1349" s="6"/>
      <c r="AG1349" s="6"/>
      <c r="AH1349" s="7"/>
      <c r="AI1349" s="6"/>
      <c r="AJ1349" s="6"/>
      <c r="AK1349" s="7"/>
      <c r="AR1349" s="6"/>
      <c r="AS1349" s="6"/>
      <c r="AT1349" s="7"/>
    </row>
    <row r="1350" spans="2:47" x14ac:dyDescent="0.25">
      <c r="B1350" s="3" t="s">
        <v>296</v>
      </c>
      <c r="C1350" s="52" t="s">
        <v>688</v>
      </c>
      <c r="D1350" s="39">
        <v>41600</v>
      </c>
      <c r="E1350">
        <v>26</v>
      </c>
      <c r="F1350" s="3" t="s">
        <v>886</v>
      </c>
      <c r="G1350" s="2" t="s">
        <v>96</v>
      </c>
      <c r="H1350" s="6">
        <v>32</v>
      </c>
      <c r="I1350" s="7">
        <v>4</v>
      </c>
      <c r="J1350" s="6">
        <v>37</v>
      </c>
      <c r="K1350" s="7">
        <v>1</v>
      </c>
      <c r="L1350" s="6">
        <v>9</v>
      </c>
      <c r="M1350" s="7">
        <v>-2</v>
      </c>
      <c r="N1350" s="6">
        <v>-5</v>
      </c>
      <c r="O1350" s="7">
        <v>3</v>
      </c>
      <c r="P1350" s="3" t="s">
        <v>639</v>
      </c>
      <c r="R1350" s="7">
        <v>11</v>
      </c>
      <c r="S1350" s="7">
        <v>3</v>
      </c>
      <c r="T1350" s="7">
        <v>1</v>
      </c>
      <c r="W1350" s="6"/>
      <c r="X1350" s="6"/>
      <c r="Y1350" s="7"/>
      <c r="Z1350" s="6"/>
      <c r="AA1350" s="6"/>
      <c r="AB1350" s="7"/>
      <c r="AC1350" s="6"/>
      <c r="AD1350" s="6"/>
      <c r="AE1350" s="7"/>
      <c r="AF1350" s="6"/>
      <c r="AG1350" s="6"/>
      <c r="AH1350" s="7"/>
      <c r="AI1350" s="6"/>
      <c r="AJ1350" s="6"/>
      <c r="AK1350" s="7"/>
      <c r="AR1350" s="6"/>
      <c r="AS1350" s="6"/>
      <c r="AT1350" s="7"/>
    </row>
    <row r="1351" spans="2:47" x14ac:dyDescent="0.25">
      <c r="B1351" s="3" t="s">
        <v>296</v>
      </c>
      <c r="C1351" s="52" t="s">
        <v>432</v>
      </c>
      <c r="D1351" s="39">
        <v>41602</v>
      </c>
      <c r="F1351" s="3" t="s">
        <v>821</v>
      </c>
      <c r="G1351" s="2" t="s">
        <v>196</v>
      </c>
      <c r="H1351" s="6">
        <v>32</v>
      </c>
      <c r="I1351" s="7">
        <v>-1</v>
      </c>
      <c r="J1351" s="6">
        <v>40</v>
      </c>
      <c r="K1351" s="7">
        <v>0</v>
      </c>
      <c r="L1351" s="6">
        <v>10</v>
      </c>
      <c r="M1351" s="7">
        <v>1</v>
      </c>
      <c r="N1351" s="6">
        <v>-8</v>
      </c>
      <c r="O1351" s="7">
        <v>-1</v>
      </c>
      <c r="P1351" s="3" t="s">
        <v>842</v>
      </c>
      <c r="R1351" s="7">
        <v>12</v>
      </c>
      <c r="S1351" s="7">
        <v>2</v>
      </c>
      <c r="T1351" s="7">
        <v>1</v>
      </c>
      <c r="W1351" s="6"/>
      <c r="X1351" s="6"/>
      <c r="Y1351" s="7"/>
      <c r="Z1351" s="6"/>
      <c r="AA1351" s="6"/>
      <c r="AB1351" s="7"/>
      <c r="AC1351" s="6"/>
      <c r="AD1351" s="6"/>
      <c r="AE1351" s="7"/>
      <c r="AF1351" s="6"/>
      <c r="AG1351" s="6"/>
      <c r="AH1351" s="7"/>
      <c r="AI1351" s="6"/>
      <c r="AJ1351" s="6"/>
      <c r="AK1351" s="7"/>
      <c r="AR1351" s="6">
        <v>28</v>
      </c>
      <c r="AS1351" s="6">
        <v>56</v>
      </c>
      <c r="AT1351" s="7">
        <f>AR1351-AS1351</f>
        <v>-28</v>
      </c>
      <c r="AU1351" s="4" t="s">
        <v>871</v>
      </c>
    </row>
    <row r="1352" spans="2:47" x14ac:dyDescent="0.25">
      <c r="B1352" s="3" t="s">
        <v>296</v>
      </c>
      <c r="C1352" s="52" t="s">
        <v>579</v>
      </c>
      <c r="D1352" s="39">
        <v>41603</v>
      </c>
      <c r="F1352" s="3" t="s">
        <v>821</v>
      </c>
      <c r="G1352" s="2" t="s">
        <v>196</v>
      </c>
      <c r="H1352" s="6">
        <v>32</v>
      </c>
      <c r="I1352" s="7">
        <v>0</v>
      </c>
      <c r="J1352" s="6">
        <v>39</v>
      </c>
      <c r="K1352" s="7">
        <v>-1</v>
      </c>
      <c r="L1352" s="6">
        <v>10</v>
      </c>
      <c r="M1352" s="7">
        <v>0</v>
      </c>
      <c r="N1352" s="6">
        <v>-7</v>
      </c>
      <c r="O1352" s="7">
        <v>1</v>
      </c>
      <c r="P1352" s="3" t="s">
        <v>842</v>
      </c>
      <c r="R1352" s="7">
        <v>12</v>
      </c>
      <c r="S1352" s="7">
        <v>3</v>
      </c>
      <c r="T1352" s="7">
        <v>1</v>
      </c>
      <c r="W1352" s="6"/>
      <c r="X1352" s="6"/>
      <c r="Y1352" s="7"/>
      <c r="Z1352" s="6"/>
      <c r="AA1352" s="6"/>
      <c r="AB1352" s="7"/>
      <c r="AC1352" s="6"/>
      <c r="AD1352" s="6"/>
      <c r="AE1352" s="7"/>
      <c r="AF1352" s="6"/>
      <c r="AG1352" s="6"/>
      <c r="AH1352" s="7"/>
      <c r="AI1352" s="6"/>
      <c r="AJ1352" s="6"/>
      <c r="AK1352" s="7"/>
      <c r="AR1352" s="6">
        <v>29</v>
      </c>
      <c r="AS1352" s="6">
        <v>56</v>
      </c>
      <c r="AT1352" s="7">
        <f>AR1352-AS1352</f>
        <v>-27</v>
      </c>
      <c r="AU1352" s="4" t="s">
        <v>871</v>
      </c>
    </row>
    <row r="1353" spans="2:47" x14ac:dyDescent="0.25">
      <c r="B1353" s="3" t="s">
        <v>296</v>
      </c>
      <c r="C1353" s="52" t="s">
        <v>558</v>
      </c>
      <c r="D1353" s="39">
        <v>41604</v>
      </c>
      <c r="F1353" s="3" t="s">
        <v>821</v>
      </c>
      <c r="G1353" s="2" t="s">
        <v>196</v>
      </c>
      <c r="H1353" s="6">
        <v>32</v>
      </c>
      <c r="I1353" s="7">
        <v>0</v>
      </c>
      <c r="J1353" s="6">
        <v>39</v>
      </c>
      <c r="K1353" s="7">
        <v>0</v>
      </c>
      <c r="L1353" s="6">
        <v>10</v>
      </c>
      <c r="M1353" s="7">
        <v>0</v>
      </c>
      <c r="N1353" s="6">
        <v>-7</v>
      </c>
      <c r="O1353" s="7">
        <v>0</v>
      </c>
      <c r="P1353" s="3" t="s">
        <v>842</v>
      </c>
      <c r="R1353" s="7">
        <v>13</v>
      </c>
      <c r="S1353" s="7">
        <v>2</v>
      </c>
      <c r="T1353" s="7">
        <v>1</v>
      </c>
      <c r="W1353" s="6"/>
      <c r="X1353" s="6"/>
      <c r="Y1353" s="7"/>
      <c r="Z1353" s="6"/>
      <c r="AA1353" s="6"/>
      <c r="AB1353" s="7"/>
      <c r="AC1353" s="6"/>
      <c r="AD1353" s="6"/>
      <c r="AE1353" s="7"/>
      <c r="AF1353" s="6"/>
      <c r="AG1353" s="6"/>
      <c r="AH1353" s="7"/>
      <c r="AI1353" s="6"/>
      <c r="AJ1353" s="6"/>
      <c r="AK1353" s="7"/>
      <c r="AR1353" s="6">
        <v>29</v>
      </c>
      <c r="AS1353" s="6">
        <v>56</v>
      </c>
      <c r="AT1353" s="7">
        <f>AR1353-AS1353</f>
        <v>-27</v>
      </c>
      <c r="AU1353" s="4" t="s">
        <v>871</v>
      </c>
    </row>
    <row r="1354" spans="2:47" x14ac:dyDescent="0.25">
      <c r="B1354" s="3" t="s">
        <v>296</v>
      </c>
      <c r="C1354" s="9" t="s">
        <v>567</v>
      </c>
      <c r="D1354" s="39">
        <v>41604</v>
      </c>
      <c r="E1354">
        <v>1</v>
      </c>
      <c r="F1354" s="3" t="s">
        <v>903</v>
      </c>
      <c r="G1354" s="2" t="s">
        <v>138</v>
      </c>
      <c r="H1354" s="6">
        <v>28</v>
      </c>
      <c r="I1354" s="7">
        <v>0</v>
      </c>
      <c r="J1354" s="6">
        <v>35</v>
      </c>
      <c r="K1354" s="7">
        <v>-2</v>
      </c>
      <c r="L1354" s="6">
        <v>8</v>
      </c>
      <c r="M1354" s="7">
        <v>-1</v>
      </c>
      <c r="N1354" s="6">
        <v>-7</v>
      </c>
      <c r="O1354" s="7">
        <v>2</v>
      </c>
      <c r="P1354" s="3" t="s">
        <v>842</v>
      </c>
      <c r="R1354" s="7">
        <v>19</v>
      </c>
      <c r="S1354" s="7">
        <v>4</v>
      </c>
      <c r="T1354" s="7">
        <v>1</v>
      </c>
      <c r="W1354" s="6">
        <v>33</v>
      </c>
      <c r="X1354" s="6">
        <v>51</v>
      </c>
      <c r="Y1354" s="7">
        <f>W1354-X1354</f>
        <v>-18</v>
      </c>
      <c r="Z1354" s="6">
        <v>24</v>
      </c>
      <c r="AA1354" s="6">
        <v>47</v>
      </c>
      <c r="AB1354" s="7">
        <f>Z1354-AA1354</f>
        <v>-23</v>
      </c>
      <c r="AC1354" s="6">
        <v>14</v>
      </c>
      <c r="AD1354" s="6">
        <v>60</v>
      </c>
      <c r="AE1354" s="7">
        <f>AC1354-AD1354</f>
        <v>-46</v>
      </c>
      <c r="AF1354" s="6"/>
      <c r="AG1354" s="6"/>
      <c r="AH1354" s="7"/>
      <c r="AI1354" s="6"/>
      <c r="AJ1354" s="6"/>
      <c r="AK1354" s="7"/>
      <c r="AL1354" s="4" t="s">
        <v>978</v>
      </c>
      <c r="AR1354" s="6"/>
      <c r="AS1354" s="6"/>
      <c r="AT1354" s="7"/>
    </row>
    <row r="1355" spans="2:47" x14ac:dyDescent="0.25">
      <c r="B1355" s="3" t="s">
        <v>296</v>
      </c>
      <c r="C1355" s="52" t="s">
        <v>602</v>
      </c>
      <c r="D1355" s="39">
        <v>41605</v>
      </c>
      <c r="F1355" s="3" t="s">
        <v>821</v>
      </c>
      <c r="G1355" s="2" t="s">
        <v>196</v>
      </c>
      <c r="H1355" s="6">
        <v>33</v>
      </c>
      <c r="I1355" s="7">
        <v>1</v>
      </c>
      <c r="J1355" s="6">
        <v>39</v>
      </c>
      <c r="K1355" s="7">
        <v>0</v>
      </c>
      <c r="L1355" s="6">
        <v>8</v>
      </c>
      <c r="M1355" s="7">
        <v>-2</v>
      </c>
      <c r="N1355" s="6">
        <v>-6</v>
      </c>
      <c r="O1355" s="7">
        <v>1</v>
      </c>
      <c r="P1355" s="3" t="s">
        <v>842</v>
      </c>
      <c r="R1355" s="7">
        <v>14</v>
      </c>
      <c r="S1355" s="7">
        <v>2</v>
      </c>
      <c r="T1355" s="7">
        <v>1</v>
      </c>
      <c r="W1355" s="6"/>
      <c r="X1355" s="6"/>
      <c r="Y1355" s="7"/>
      <c r="Z1355" s="6"/>
      <c r="AA1355" s="6"/>
      <c r="AB1355" s="7"/>
      <c r="AC1355" s="6"/>
      <c r="AD1355" s="6"/>
      <c r="AE1355" s="7"/>
      <c r="AF1355" s="6"/>
      <c r="AG1355" s="6"/>
      <c r="AH1355" s="7"/>
      <c r="AI1355" s="6"/>
      <c r="AJ1355" s="6"/>
      <c r="AK1355" s="7"/>
      <c r="AR1355" s="6">
        <v>28</v>
      </c>
      <c r="AS1355" s="6">
        <v>55</v>
      </c>
      <c r="AT1355" s="7">
        <f>AR1355-AS1355</f>
        <v>-27</v>
      </c>
      <c r="AU1355" s="4" t="s">
        <v>871</v>
      </c>
    </row>
    <row r="1356" spans="2:47" x14ac:dyDescent="0.25">
      <c r="B1356" s="3" t="s">
        <v>296</v>
      </c>
      <c r="C1356" s="52" t="s">
        <v>602</v>
      </c>
      <c r="D1356" s="39">
        <v>41605</v>
      </c>
      <c r="E1356">
        <v>29</v>
      </c>
      <c r="F1356" s="3" t="s">
        <v>830</v>
      </c>
      <c r="G1356" s="2"/>
      <c r="H1356" s="6">
        <v>35</v>
      </c>
      <c r="I1356" s="7">
        <v>1</v>
      </c>
      <c r="J1356" s="6">
        <v>38</v>
      </c>
      <c r="K1356" s="7">
        <v>-1</v>
      </c>
      <c r="L1356" s="6">
        <v>12</v>
      </c>
      <c r="M1356" s="7">
        <v>0</v>
      </c>
      <c r="N1356" s="6">
        <v>-3</v>
      </c>
      <c r="O1356" s="7">
        <v>2</v>
      </c>
      <c r="P1356" s="3" t="s">
        <v>842</v>
      </c>
      <c r="R1356" s="7">
        <v>7</v>
      </c>
      <c r="S1356" s="7">
        <v>3</v>
      </c>
      <c r="T1356" s="7">
        <v>1</v>
      </c>
      <c r="W1356" s="6"/>
      <c r="X1356" s="6"/>
      <c r="Y1356" s="7"/>
      <c r="Z1356" s="6"/>
      <c r="AA1356" s="6"/>
      <c r="AB1356" s="7"/>
      <c r="AC1356" s="6"/>
      <c r="AD1356" s="6"/>
      <c r="AE1356" s="7"/>
      <c r="AF1356" s="6"/>
      <c r="AG1356" s="6"/>
      <c r="AH1356" s="7"/>
      <c r="AI1356" s="6"/>
      <c r="AJ1356" s="6"/>
      <c r="AK1356" s="7"/>
      <c r="AR1356" s="6"/>
      <c r="AS1356" s="6"/>
      <c r="AT1356" s="7"/>
    </row>
    <row r="1357" spans="2:47" x14ac:dyDescent="0.25">
      <c r="B1357" s="3" t="s">
        <v>296</v>
      </c>
      <c r="C1357" s="52" t="s">
        <v>660</v>
      </c>
      <c r="D1357" s="39">
        <v>41606</v>
      </c>
      <c r="E1357">
        <v>1</v>
      </c>
      <c r="F1357" s="3" t="s">
        <v>821</v>
      </c>
      <c r="G1357" s="2" t="s">
        <v>192</v>
      </c>
      <c r="H1357" s="6">
        <v>30</v>
      </c>
      <c r="I1357" s="7">
        <v>-3</v>
      </c>
      <c r="J1357" s="6">
        <v>38</v>
      </c>
      <c r="K1357" s="7">
        <v>-1</v>
      </c>
      <c r="L1357" s="6">
        <v>10</v>
      </c>
      <c r="M1357" s="7">
        <v>2</v>
      </c>
      <c r="N1357" s="6">
        <v>-8</v>
      </c>
      <c r="O1357" s="7">
        <v>-2</v>
      </c>
      <c r="P1357" s="3" t="s">
        <v>842</v>
      </c>
      <c r="R1357" s="7">
        <v>15</v>
      </c>
      <c r="S1357" s="7">
        <v>2</v>
      </c>
      <c r="T1357" s="7">
        <v>0</v>
      </c>
      <c r="W1357" s="6">
        <v>37</v>
      </c>
      <c r="X1357" s="6">
        <v>55</v>
      </c>
      <c r="Y1357" s="7">
        <f>W1357-X1357</f>
        <v>-18</v>
      </c>
      <c r="Z1357" s="6">
        <v>27</v>
      </c>
      <c r="AA1357" s="6">
        <v>60</v>
      </c>
      <c r="AB1357" s="7">
        <f>Z1357-AA1357</f>
        <v>-33</v>
      </c>
      <c r="AC1357" s="6">
        <v>19</v>
      </c>
      <c r="AD1357" s="6">
        <v>69</v>
      </c>
      <c r="AE1357" s="7">
        <f>AC1357-AD1357</f>
        <v>-50</v>
      </c>
      <c r="AF1357" s="6"/>
      <c r="AG1357" s="6"/>
      <c r="AH1357" s="7"/>
      <c r="AI1357" s="6"/>
      <c r="AJ1357" s="6"/>
      <c r="AK1357" s="7"/>
      <c r="AL1357" s="4" t="s">
        <v>930</v>
      </c>
      <c r="AR1357" s="6">
        <v>28</v>
      </c>
      <c r="AS1357" s="6">
        <v>56</v>
      </c>
      <c r="AT1357" s="7">
        <f>AR1357-AS1357</f>
        <v>-28</v>
      </c>
      <c r="AU1357" s="4" t="s">
        <v>871</v>
      </c>
    </row>
    <row r="1358" spans="2:47" x14ac:dyDescent="0.25">
      <c r="B1358" s="3" t="s">
        <v>296</v>
      </c>
      <c r="C1358" s="52" t="s">
        <v>604</v>
      </c>
      <c r="D1358" s="39">
        <v>41607</v>
      </c>
      <c r="E1358">
        <v>2</v>
      </c>
      <c r="F1358" s="3" t="s">
        <v>830</v>
      </c>
      <c r="G1358" s="2"/>
      <c r="H1358" s="6">
        <v>33</v>
      </c>
      <c r="I1358" s="7">
        <v>-2</v>
      </c>
      <c r="J1358" s="6">
        <v>40</v>
      </c>
      <c r="K1358" s="7">
        <v>2</v>
      </c>
      <c r="L1358" s="6">
        <v>10</v>
      </c>
      <c r="M1358" s="7">
        <v>-2</v>
      </c>
      <c r="N1358" s="6">
        <v>-7</v>
      </c>
      <c r="O1358" s="7">
        <v>-4</v>
      </c>
      <c r="P1358" s="3" t="s">
        <v>842</v>
      </c>
      <c r="R1358" s="7">
        <v>9</v>
      </c>
      <c r="S1358" s="7">
        <v>3</v>
      </c>
      <c r="T1358" s="7">
        <v>1</v>
      </c>
      <c r="W1358" s="6"/>
      <c r="X1358" s="6"/>
      <c r="Y1358" s="7"/>
      <c r="Z1358" s="6"/>
      <c r="AA1358" s="6"/>
      <c r="AB1358" s="7"/>
      <c r="AC1358" s="6"/>
      <c r="AD1358" s="6"/>
      <c r="AE1358" s="7"/>
      <c r="AF1358" s="6"/>
      <c r="AG1358" s="6"/>
      <c r="AH1358" s="7"/>
      <c r="AI1358" s="6"/>
      <c r="AJ1358" s="6"/>
      <c r="AK1358" s="7"/>
      <c r="AR1358" s="6"/>
      <c r="AS1358" s="6"/>
      <c r="AT1358" s="7"/>
    </row>
    <row r="1359" spans="2:47" x14ac:dyDescent="0.25">
      <c r="B1359" s="3" t="s">
        <v>266</v>
      </c>
      <c r="C1359" s="9" t="s">
        <v>339</v>
      </c>
      <c r="D1359" s="39">
        <v>41609</v>
      </c>
      <c r="F1359" s="3" t="s">
        <v>821</v>
      </c>
      <c r="G1359" s="2" t="s">
        <v>196</v>
      </c>
      <c r="H1359" s="6">
        <v>32</v>
      </c>
      <c r="I1359" s="7">
        <v>2</v>
      </c>
      <c r="J1359" s="6">
        <v>38</v>
      </c>
      <c r="K1359" s="7">
        <v>0</v>
      </c>
      <c r="L1359" s="6">
        <v>10</v>
      </c>
      <c r="M1359" s="7">
        <v>0</v>
      </c>
      <c r="N1359" s="6">
        <v>-6</v>
      </c>
      <c r="O1359" s="7">
        <v>2</v>
      </c>
      <c r="P1359" s="3" t="s">
        <v>842</v>
      </c>
      <c r="R1359" s="7">
        <v>12</v>
      </c>
      <c r="S1359" s="7">
        <v>2</v>
      </c>
      <c r="T1359" s="7">
        <v>1</v>
      </c>
      <c r="W1359" s="6"/>
      <c r="X1359" s="6"/>
      <c r="Y1359" s="7"/>
      <c r="Z1359" s="6"/>
      <c r="AA1359" s="6"/>
      <c r="AB1359" s="7"/>
      <c r="AC1359" s="6"/>
      <c r="AD1359" s="6"/>
      <c r="AF1359" s="6"/>
      <c r="AG1359" s="6"/>
      <c r="AI1359" s="6"/>
      <c r="AJ1359" s="6"/>
      <c r="AR1359" s="6">
        <v>27</v>
      </c>
      <c r="AS1359" s="6">
        <v>57</v>
      </c>
      <c r="AT1359" s="7">
        <f>AR1359-AS1359</f>
        <v>-30</v>
      </c>
      <c r="AU1359" s="4" t="s">
        <v>871</v>
      </c>
    </row>
    <row r="1360" spans="2:47" x14ac:dyDescent="0.25">
      <c r="B1360" s="3" t="s">
        <v>266</v>
      </c>
      <c r="C1360" s="9" t="s">
        <v>571</v>
      </c>
      <c r="D1360" s="39">
        <v>41610</v>
      </c>
      <c r="F1360" s="3" t="s">
        <v>821</v>
      </c>
      <c r="G1360" s="2" t="s">
        <v>196</v>
      </c>
      <c r="H1360" s="6">
        <v>32</v>
      </c>
      <c r="I1360" s="7">
        <v>0</v>
      </c>
      <c r="J1360" s="6">
        <v>40</v>
      </c>
      <c r="K1360" s="7">
        <v>2</v>
      </c>
      <c r="L1360" s="6">
        <v>9</v>
      </c>
      <c r="M1360" s="7">
        <v>-1</v>
      </c>
      <c r="N1360" s="6">
        <v>-8</v>
      </c>
      <c r="O1360" s="7">
        <v>-2</v>
      </c>
      <c r="P1360" s="3" t="s">
        <v>842</v>
      </c>
      <c r="R1360" s="7">
        <v>12</v>
      </c>
      <c r="S1360" s="7">
        <v>3</v>
      </c>
      <c r="T1360" s="7">
        <v>0</v>
      </c>
      <c r="W1360" s="6"/>
      <c r="X1360" s="6"/>
      <c r="Y1360" s="7"/>
      <c r="Z1360" s="6"/>
      <c r="AA1360" s="6"/>
      <c r="AB1360" s="7"/>
      <c r="AC1360" s="6"/>
      <c r="AD1360" s="6"/>
      <c r="AE1360" s="7"/>
      <c r="AF1360" s="6"/>
      <c r="AG1360" s="6"/>
      <c r="AH1360" s="7"/>
      <c r="AI1360" s="6"/>
      <c r="AJ1360" s="6"/>
      <c r="AK1360" s="7"/>
      <c r="AR1360" s="6">
        <v>29</v>
      </c>
      <c r="AS1360" s="6">
        <v>56</v>
      </c>
      <c r="AT1360" s="7">
        <f>AR1360-AS1360</f>
        <v>-27</v>
      </c>
      <c r="AU1360" s="4" t="s">
        <v>871</v>
      </c>
    </row>
    <row r="1361" spans="2:47" x14ac:dyDescent="0.25">
      <c r="B1361" s="3" t="s">
        <v>266</v>
      </c>
      <c r="C1361" s="9" t="s">
        <v>589</v>
      </c>
      <c r="D1361" s="39">
        <v>41611</v>
      </c>
      <c r="F1361" s="3" t="s">
        <v>821</v>
      </c>
      <c r="G1361" s="2" t="s">
        <v>196</v>
      </c>
      <c r="H1361" s="6">
        <v>34</v>
      </c>
      <c r="I1361" s="7">
        <v>2</v>
      </c>
      <c r="J1361" s="6">
        <v>40</v>
      </c>
      <c r="K1361" s="7">
        <v>0</v>
      </c>
      <c r="L1361" s="6">
        <v>10</v>
      </c>
      <c r="M1361" s="7">
        <v>1</v>
      </c>
      <c r="N1361" s="6">
        <v>-6</v>
      </c>
      <c r="O1361" s="7">
        <v>2</v>
      </c>
      <c r="P1361" s="3" t="s">
        <v>842</v>
      </c>
      <c r="R1361" s="7">
        <v>10</v>
      </c>
      <c r="S1361" s="7">
        <v>3</v>
      </c>
      <c r="T1361" s="7">
        <v>1</v>
      </c>
      <c r="W1361" s="6"/>
      <c r="X1361" s="6"/>
      <c r="Y1361" s="7"/>
      <c r="Z1361" s="6"/>
      <c r="AA1361" s="6"/>
      <c r="AB1361" s="7"/>
      <c r="AC1361" s="6"/>
      <c r="AD1361" s="6"/>
      <c r="AE1361" s="7"/>
      <c r="AF1361" s="6"/>
      <c r="AG1361" s="6"/>
      <c r="AH1361" s="7"/>
      <c r="AI1361" s="6"/>
      <c r="AJ1361" s="6"/>
      <c r="AK1361" s="7"/>
      <c r="AM1361" s="9" t="s">
        <v>993</v>
      </c>
      <c r="AN1361" s="9" t="s">
        <v>321</v>
      </c>
      <c r="AO1361" s="9" t="s">
        <v>636</v>
      </c>
      <c r="AR1361" s="6">
        <v>29</v>
      </c>
      <c r="AS1361" s="6">
        <v>55</v>
      </c>
      <c r="AT1361" s="7">
        <f>AR1361-AS1361</f>
        <v>-26</v>
      </c>
      <c r="AU1361" s="4" t="s">
        <v>871</v>
      </c>
    </row>
    <row r="1362" spans="2:47" x14ac:dyDescent="0.25">
      <c r="B1362" s="3" t="s">
        <v>266</v>
      </c>
      <c r="C1362" s="9" t="s">
        <v>694</v>
      </c>
      <c r="D1362" s="39">
        <v>41612</v>
      </c>
      <c r="F1362" s="3" t="s">
        <v>821</v>
      </c>
      <c r="G1362" s="2" t="s">
        <v>196</v>
      </c>
      <c r="H1362" s="6">
        <v>29</v>
      </c>
      <c r="I1362" s="7">
        <v>-5</v>
      </c>
      <c r="J1362" s="6">
        <v>41</v>
      </c>
      <c r="K1362" s="7">
        <v>1</v>
      </c>
      <c r="L1362" s="6">
        <v>9</v>
      </c>
      <c r="M1362" s="7">
        <v>-1</v>
      </c>
      <c r="N1362" s="6">
        <v>-12</v>
      </c>
      <c r="O1362" s="7">
        <v>-6</v>
      </c>
      <c r="P1362" s="3" t="s">
        <v>842</v>
      </c>
      <c r="R1362" s="7">
        <v>14</v>
      </c>
      <c r="S1362" s="7">
        <v>2</v>
      </c>
      <c r="T1362" s="7">
        <v>1</v>
      </c>
      <c r="W1362" s="6"/>
      <c r="X1362" s="6"/>
      <c r="Y1362" s="7"/>
      <c r="Z1362" s="6"/>
      <c r="AA1362" s="6"/>
      <c r="AB1362" s="7"/>
      <c r="AC1362" s="6"/>
      <c r="AD1362" s="6"/>
      <c r="AE1362" s="7"/>
      <c r="AF1362" s="6"/>
      <c r="AG1362" s="6"/>
      <c r="AH1362" s="7"/>
      <c r="AI1362" s="6"/>
      <c r="AJ1362" s="6"/>
      <c r="AK1362" s="7"/>
      <c r="AR1362" s="6">
        <v>28</v>
      </c>
      <c r="AS1362" s="6">
        <v>57</v>
      </c>
      <c r="AT1362" s="7">
        <f>AR1362-AS1362</f>
        <v>-29</v>
      </c>
      <c r="AU1362" s="4" t="s">
        <v>871</v>
      </c>
    </row>
    <row r="1363" spans="2:47" x14ac:dyDescent="0.25">
      <c r="B1363" s="3" t="s">
        <v>266</v>
      </c>
      <c r="C1363" s="9" t="s">
        <v>694</v>
      </c>
      <c r="D1363" s="39">
        <v>41612</v>
      </c>
      <c r="E1363">
        <v>6</v>
      </c>
      <c r="F1363" s="3" t="s">
        <v>830</v>
      </c>
      <c r="G1363" s="2"/>
      <c r="H1363" s="6">
        <v>34</v>
      </c>
      <c r="I1363" s="7">
        <v>1</v>
      </c>
      <c r="J1363" s="6">
        <v>38</v>
      </c>
      <c r="K1363" s="7">
        <v>-2</v>
      </c>
      <c r="L1363" s="6">
        <v>13</v>
      </c>
      <c r="M1363" s="7">
        <v>3</v>
      </c>
      <c r="N1363" s="6">
        <v>-4</v>
      </c>
      <c r="O1363" s="7">
        <v>3</v>
      </c>
      <c r="P1363" s="3" t="s">
        <v>842</v>
      </c>
      <c r="R1363" s="7">
        <v>7</v>
      </c>
      <c r="S1363" s="7">
        <v>3</v>
      </c>
      <c r="T1363" s="7">
        <v>1</v>
      </c>
      <c r="W1363" s="6"/>
      <c r="X1363" s="6"/>
      <c r="Y1363" s="7"/>
      <c r="Z1363" s="6"/>
      <c r="AA1363" s="6"/>
      <c r="AB1363" s="7"/>
      <c r="AC1363" s="6"/>
      <c r="AD1363" s="6"/>
      <c r="AE1363" s="7"/>
      <c r="AF1363" s="6"/>
      <c r="AG1363" s="6"/>
      <c r="AH1363" s="7"/>
      <c r="AI1363" s="6"/>
      <c r="AJ1363" s="6"/>
      <c r="AK1363" s="7"/>
      <c r="AR1363" s="6"/>
      <c r="AS1363" s="6"/>
      <c r="AT1363" s="7"/>
    </row>
    <row r="1364" spans="2:47" x14ac:dyDescent="0.25">
      <c r="B1364" s="3" t="s">
        <v>266</v>
      </c>
      <c r="C1364" s="9" t="s">
        <v>572</v>
      </c>
      <c r="D1364" s="39">
        <v>41613</v>
      </c>
      <c r="E1364">
        <v>8</v>
      </c>
      <c r="F1364" s="3" t="s">
        <v>821</v>
      </c>
      <c r="G1364" s="2" t="s">
        <v>192</v>
      </c>
      <c r="H1364" s="6">
        <v>34</v>
      </c>
      <c r="I1364" s="7">
        <v>5</v>
      </c>
      <c r="J1364" s="6">
        <v>39</v>
      </c>
      <c r="K1364" s="7">
        <v>-2</v>
      </c>
      <c r="L1364" s="6">
        <v>10</v>
      </c>
      <c r="M1364" s="7">
        <v>1</v>
      </c>
      <c r="N1364" s="6">
        <v>-5</v>
      </c>
      <c r="O1364" s="7">
        <v>7</v>
      </c>
      <c r="P1364" s="3" t="s">
        <v>842</v>
      </c>
      <c r="R1364" s="7">
        <v>11</v>
      </c>
      <c r="S1364" s="7">
        <v>3</v>
      </c>
      <c r="T1364" s="7">
        <v>0</v>
      </c>
      <c r="W1364" s="6">
        <v>39</v>
      </c>
      <c r="X1364" s="6">
        <v>54</v>
      </c>
      <c r="Y1364" s="7">
        <f>W1364-X1364</f>
        <v>-15</v>
      </c>
      <c r="Z1364" s="6">
        <v>26</v>
      </c>
      <c r="AA1364" s="6">
        <v>61</v>
      </c>
      <c r="AB1364" s="7">
        <f>Z1364-AA1364</f>
        <v>-35</v>
      </c>
      <c r="AC1364" s="6">
        <v>20</v>
      </c>
      <c r="AD1364" s="6">
        <v>68</v>
      </c>
      <c r="AE1364" s="7">
        <f>AC1364-AD1364</f>
        <v>-48</v>
      </c>
      <c r="AF1364" s="6"/>
      <c r="AG1364" s="6"/>
      <c r="AH1364" s="7"/>
      <c r="AI1364" s="6"/>
      <c r="AJ1364" s="6"/>
      <c r="AK1364" s="7"/>
      <c r="AL1364" s="4" t="s">
        <v>930</v>
      </c>
      <c r="AR1364" s="6">
        <v>30</v>
      </c>
      <c r="AS1364" s="6">
        <v>54</v>
      </c>
      <c r="AT1364" s="7">
        <f>AR1364-AS1364</f>
        <v>-24</v>
      </c>
      <c r="AU1364" s="4" t="s">
        <v>871</v>
      </c>
    </row>
    <row r="1365" spans="2:47" x14ac:dyDescent="0.25">
      <c r="B1365" s="3" t="s">
        <v>266</v>
      </c>
      <c r="C1365" s="9" t="s">
        <v>645</v>
      </c>
      <c r="D1365" s="39">
        <v>41614</v>
      </c>
      <c r="E1365">
        <v>9</v>
      </c>
      <c r="F1365" s="3" t="s">
        <v>830</v>
      </c>
      <c r="G1365" s="2"/>
      <c r="H1365" s="6">
        <v>33</v>
      </c>
      <c r="I1365" s="7">
        <v>-1</v>
      </c>
      <c r="J1365" s="6">
        <v>41</v>
      </c>
      <c r="K1365" s="7">
        <v>3</v>
      </c>
      <c r="L1365" s="6">
        <v>11</v>
      </c>
      <c r="M1365" s="7">
        <v>-2</v>
      </c>
      <c r="N1365" s="6">
        <v>-8</v>
      </c>
      <c r="O1365" s="7">
        <v>-4</v>
      </c>
      <c r="P1365" s="3" t="s">
        <v>842</v>
      </c>
      <c r="R1365" s="7">
        <v>7</v>
      </c>
      <c r="S1365" s="7">
        <v>3</v>
      </c>
      <c r="T1365" s="7">
        <v>1</v>
      </c>
      <c r="W1365" s="6"/>
      <c r="X1365" s="6"/>
      <c r="Y1365" s="7"/>
      <c r="Z1365" s="6"/>
      <c r="AA1365" s="6"/>
      <c r="AB1365" s="7"/>
      <c r="AC1365" s="6"/>
      <c r="AD1365" s="6"/>
      <c r="AE1365" s="7"/>
      <c r="AF1365" s="6"/>
      <c r="AG1365" s="6"/>
      <c r="AH1365" s="7"/>
      <c r="AI1365" s="6"/>
      <c r="AJ1365" s="6"/>
      <c r="AK1365" s="7"/>
      <c r="AR1365" s="6"/>
      <c r="AS1365" s="6"/>
      <c r="AT1365" s="7"/>
    </row>
    <row r="1366" spans="2:47" x14ac:dyDescent="0.25">
      <c r="B1366" s="3" t="s">
        <v>266</v>
      </c>
      <c r="C1366" s="9" t="s">
        <v>645</v>
      </c>
      <c r="D1366" s="39">
        <v>41614</v>
      </c>
      <c r="E1366">
        <v>10</v>
      </c>
      <c r="F1366" s="3" t="s">
        <v>678</v>
      </c>
      <c r="G1366" s="2" t="s">
        <v>82</v>
      </c>
      <c r="H1366" s="6">
        <v>32</v>
      </c>
      <c r="I1366" s="7">
        <v>2</v>
      </c>
      <c r="J1366" s="6">
        <v>37</v>
      </c>
      <c r="K1366" s="7">
        <v>-1</v>
      </c>
      <c r="L1366" s="6">
        <v>12</v>
      </c>
      <c r="M1366" s="7">
        <v>-1</v>
      </c>
      <c r="N1366" s="6">
        <v>-5</v>
      </c>
      <c r="O1366" s="7">
        <v>3</v>
      </c>
      <c r="P1366" t="s">
        <v>639</v>
      </c>
      <c r="R1366" s="7">
        <v>9</v>
      </c>
      <c r="W1366" s="6"/>
      <c r="X1366" s="6"/>
      <c r="Y1366" s="7"/>
      <c r="Z1366" s="6"/>
      <c r="AA1366" s="6"/>
      <c r="AB1366" s="7"/>
      <c r="AC1366" s="6"/>
      <c r="AD1366" s="6"/>
      <c r="AE1366" s="7"/>
      <c r="AF1366" s="6"/>
      <c r="AG1366" s="6"/>
      <c r="AH1366" s="7"/>
      <c r="AI1366" s="6"/>
      <c r="AJ1366" s="6"/>
      <c r="AK1366" s="7"/>
      <c r="AR1366" s="6"/>
      <c r="AS1366" s="6"/>
      <c r="AT1366" s="7"/>
    </row>
    <row r="1367" spans="2:47" x14ac:dyDescent="0.25">
      <c r="B1367" s="3" t="s">
        <v>266</v>
      </c>
      <c r="C1367" s="9" t="s">
        <v>506</v>
      </c>
      <c r="D1367" s="39">
        <v>41615</v>
      </c>
      <c r="E1367">
        <v>13</v>
      </c>
      <c r="F1367" s="3" t="s">
        <v>577</v>
      </c>
      <c r="G1367" s="2" t="s">
        <v>60</v>
      </c>
      <c r="H1367" s="6">
        <v>33</v>
      </c>
      <c r="I1367" s="7">
        <v>1</v>
      </c>
      <c r="J1367" s="6">
        <v>37</v>
      </c>
      <c r="K1367" s="7">
        <v>-1</v>
      </c>
      <c r="L1367" s="6">
        <v>9</v>
      </c>
      <c r="M1367" s="7">
        <v>1</v>
      </c>
      <c r="N1367" s="6">
        <v>-4</v>
      </c>
      <c r="O1367" s="7">
        <v>2</v>
      </c>
      <c r="P1367" t="s">
        <v>639</v>
      </c>
      <c r="Q1367" t="s">
        <v>840</v>
      </c>
      <c r="R1367" s="7">
        <v>10</v>
      </c>
      <c r="S1367" s="7">
        <v>4</v>
      </c>
      <c r="T1367" s="7">
        <v>1</v>
      </c>
      <c r="W1367" s="6">
        <v>39</v>
      </c>
      <c r="X1367" s="6">
        <v>52</v>
      </c>
      <c r="Y1367" s="7">
        <f>W1367-X1367</f>
        <v>-13</v>
      </c>
      <c r="Z1367" s="6">
        <v>29</v>
      </c>
      <c r="AA1367" s="6">
        <v>54</v>
      </c>
      <c r="AB1367" s="7">
        <f>Z1367-AA1367</f>
        <v>-25</v>
      </c>
      <c r="AC1367" s="6">
        <v>28</v>
      </c>
      <c r="AD1367" s="6">
        <v>57</v>
      </c>
      <c r="AE1367" s="7">
        <f>AC1367-AD1367</f>
        <v>-29</v>
      </c>
      <c r="AF1367" s="6">
        <v>33</v>
      </c>
      <c r="AG1367" s="6">
        <v>38</v>
      </c>
      <c r="AH1367" s="7">
        <f>AF1367-AG1367</f>
        <v>-5</v>
      </c>
      <c r="AI1367" s="6"/>
      <c r="AJ1367" s="6"/>
      <c r="AK1367" s="7"/>
      <c r="AL1367" s="4" t="s">
        <v>936</v>
      </c>
      <c r="AR1367" s="6">
        <v>32</v>
      </c>
      <c r="AS1367" s="6">
        <v>58</v>
      </c>
      <c r="AT1367" s="7">
        <f>AR1367-AS1367</f>
        <v>-26</v>
      </c>
      <c r="AU1367" s="4" t="s">
        <v>937</v>
      </c>
    </row>
    <row r="1368" spans="2:47" x14ac:dyDescent="0.25">
      <c r="B1368" s="3" t="s">
        <v>266</v>
      </c>
      <c r="C1368" s="9" t="s">
        <v>419</v>
      </c>
      <c r="D1368" s="39">
        <v>41616</v>
      </c>
      <c r="F1368" s="3" t="s">
        <v>821</v>
      </c>
      <c r="G1368" s="2" t="s">
        <v>196</v>
      </c>
      <c r="H1368" s="6">
        <v>33</v>
      </c>
      <c r="I1368" s="7">
        <v>-1</v>
      </c>
      <c r="J1368" s="6">
        <v>38</v>
      </c>
      <c r="K1368" s="7">
        <v>-1</v>
      </c>
      <c r="L1368" s="6">
        <v>10</v>
      </c>
      <c r="M1368" s="7">
        <v>0</v>
      </c>
      <c r="N1368" s="6">
        <v>-5</v>
      </c>
      <c r="O1368" s="7">
        <v>0</v>
      </c>
      <c r="P1368" s="3" t="s">
        <v>842</v>
      </c>
      <c r="R1368" s="7">
        <v>13</v>
      </c>
      <c r="S1368" s="7">
        <v>2</v>
      </c>
      <c r="T1368" s="7">
        <v>0</v>
      </c>
      <c r="W1368" s="6"/>
      <c r="X1368" s="6"/>
      <c r="Y1368" s="7"/>
      <c r="Z1368" s="6"/>
      <c r="AA1368" s="6"/>
      <c r="AC1368" s="6"/>
      <c r="AD1368" s="6"/>
      <c r="AF1368" s="6"/>
      <c r="AG1368" s="6"/>
      <c r="AI1368" s="6"/>
      <c r="AJ1368" s="6"/>
      <c r="AR1368" s="6">
        <v>28</v>
      </c>
      <c r="AS1368" s="6">
        <v>58</v>
      </c>
      <c r="AT1368" s="7">
        <f>AR1368-AS1368</f>
        <v>-30</v>
      </c>
      <c r="AU1368" s="4" t="s">
        <v>871</v>
      </c>
    </row>
    <row r="1369" spans="2:47" x14ac:dyDescent="0.25">
      <c r="B1369" s="3" t="s">
        <v>266</v>
      </c>
      <c r="C1369" s="9" t="s">
        <v>669</v>
      </c>
      <c r="D1369" s="39">
        <v>41617</v>
      </c>
      <c r="F1369" s="3" t="s">
        <v>821</v>
      </c>
      <c r="G1369" s="2" t="s">
        <v>196</v>
      </c>
      <c r="H1369" s="6">
        <v>34</v>
      </c>
      <c r="I1369" s="7">
        <v>1</v>
      </c>
      <c r="J1369" s="6">
        <v>39</v>
      </c>
      <c r="K1369" s="7">
        <v>1</v>
      </c>
      <c r="L1369" s="6">
        <v>9</v>
      </c>
      <c r="M1369" s="7">
        <v>-1</v>
      </c>
      <c r="N1369" s="6">
        <v>-5</v>
      </c>
      <c r="O1369" s="7">
        <v>0</v>
      </c>
      <c r="P1369" s="3" t="s">
        <v>842</v>
      </c>
      <c r="R1369" s="7">
        <v>12</v>
      </c>
      <c r="S1369" s="7">
        <v>2</v>
      </c>
      <c r="T1369" s="7">
        <v>0</v>
      </c>
      <c r="W1369" s="6"/>
      <c r="X1369" s="6"/>
      <c r="Y1369" s="7"/>
      <c r="Z1369" s="6"/>
      <c r="AA1369" s="6"/>
      <c r="AB1369" s="7"/>
      <c r="AC1369" s="6"/>
      <c r="AD1369" s="6"/>
      <c r="AE1369" s="7"/>
      <c r="AF1369" s="6"/>
      <c r="AG1369" s="6"/>
      <c r="AH1369" s="7"/>
      <c r="AI1369" s="6"/>
      <c r="AJ1369" s="6"/>
      <c r="AK1369" s="7"/>
      <c r="AR1369" s="6">
        <v>30</v>
      </c>
      <c r="AS1369" s="6">
        <v>52</v>
      </c>
      <c r="AT1369" s="7">
        <f>AR1369-AS1369</f>
        <v>-22</v>
      </c>
      <c r="AU1369" s="4" t="s">
        <v>871</v>
      </c>
    </row>
    <row r="1370" spans="2:47" x14ac:dyDescent="0.25">
      <c r="B1370" s="3" t="s">
        <v>266</v>
      </c>
      <c r="C1370" s="9" t="s">
        <v>337</v>
      </c>
      <c r="D1370" s="39">
        <v>41618</v>
      </c>
      <c r="F1370" s="3" t="s">
        <v>821</v>
      </c>
      <c r="G1370" s="2" t="s">
        <v>196</v>
      </c>
      <c r="H1370" s="6">
        <v>33</v>
      </c>
      <c r="I1370" s="7">
        <v>-1</v>
      </c>
      <c r="J1370" s="6">
        <v>39</v>
      </c>
      <c r="K1370" s="7">
        <v>0</v>
      </c>
      <c r="L1370" s="6">
        <v>9</v>
      </c>
      <c r="M1370" s="7">
        <v>0</v>
      </c>
      <c r="N1370" s="6">
        <v>-6</v>
      </c>
      <c r="O1370" s="7">
        <v>-1</v>
      </c>
      <c r="P1370" s="3" t="s">
        <v>842</v>
      </c>
      <c r="R1370" s="7">
        <v>13</v>
      </c>
      <c r="S1370" s="7">
        <v>2</v>
      </c>
      <c r="T1370" s="7">
        <v>1</v>
      </c>
      <c r="W1370" s="6"/>
      <c r="X1370" s="6"/>
      <c r="Y1370" s="7"/>
      <c r="Z1370" s="6"/>
      <c r="AA1370" s="6"/>
      <c r="AB1370" s="7"/>
      <c r="AC1370" s="6"/>
      <c r="AD1370" s="6"/>
      <c r="AE1370" s="7"/>
      <c r="AF1370" s="6"/>
      <c r="AG1370" s="6"/>
      <c r="AH1370" s="7"/>
      <c r="AI1370" s="6"/>
      <c r="AJ1370" s="6"/>
      <c r="AK1370" s="7"/>
      <c r="AR1370" s="6">
        <v>29</v>
      </c>
      <c r="AS1370" s="6">
        <v>55</v>
      </c>
      <c r="AT1370" s="7">
        <f>AR1370-AS1370</f>
        <v>-26</v>
      </c>
      <c r="AU1370" s="4" t="s">
        <v>871</v>
      </c>
    </row>
    <row r="1371" spans="2:47" x14ac:dyDescent="0.25">
      <c r="B1371" s="3" t="s">
        <v>266</v>
      </c>
      <c r="C1371" s="9" t="s">
        <v>468</v>
      </c>
      <c r="D1371" s="39">
        <v>41618</v>
      </c>
      <c r="E1371">
        <v>15</v>
      </c>
      <c r="F1371" s="3" t="s">
        <v>903</v>
      </c>
      <c r="G1371" s="2" t="s">
        <v>138</v>
      </c>
      <c r="H1371" s="6">
        <v>30</v>
      </c>
      <c r="I1371" s="7">
        <v>2</v>
      </c>
      <c r="J1371" s="6">
        <v>37</v>
      </c>
      <c r="K1371" s="7">
        <v>2</v>
      </c>
      <c r="L1371" s="6">
        <v>8</v>
      </c>
      <c r="M1371" s="7">
        <v>0</v>
      </c>
      <c r="N1371" s="6">
        <v>-7</v>
      </c>
      <c r="O1371" s="7">
        <v>0</v>
      </c>
      <c r="P1371" s="3" t="s">
        <v>842</v>
      </c>
      <c r="R1371" s="7">
        <v>16</v>
      </c>
      <c r="S1371" s="7">
        <v>4</v>
      </c>
      <c r="T1371" s="7">
        <v>1</v>
      </c>
      <c r="W1371" s="6">
        <v>35</v>
      </c>
      <c r="X1371" s="6">
        <v>48</v>
      </c>
      <c r="Y1371" s="7">
        <f>W1371-X1371</f>
        <v>-13</v>
      </c>
      <c r="Z1371" s="6">
        <v>23</v>
      </c>
      <c r="AA1371" s="6">
        <v>45</v>
      </c>
      <c r="AB1371" s="7">
        <f>Z1371-AA1371</f>
        <v>-22</v>
      </c>
      <c r="AC1371" s="6">
        <v>15</v>
      </c>
      <c r="AD1371" s="6">
        <v>58</v>
      </c>
      <c r="AE1371" s="7">
        <f>AC1371-AD1371</f>
        <v>-43</v>
      </c>
      <c r="AF1371" s="6"/>
      <c r="AG1371" s="6"/>
      <c r="AH1371" s="7"/>
      <c r="AI1371" s="6"/>
      <c r="AJ1371" s="6"/>
      <c r="AK1371" s="7"/>
      <c r="AL1371" s="4" t="s">
        <v>978</v>
      </c>
      <c r="AR1371" s="6"/>
      <c r="AS1371" s="6"/>
      <c r="AT1371" s="7"/>
    </row>
    <row r="1372" spans="2:47" x14ac:dyDescent="0.25">
      <c r="B1372" s="3" t="s">
        <v>266</v>
      </c>
      <c r="C1372" s="9" t="s">
        <v>562</v>
      </c>
      <c r="D1372" s="39">
        <v>41619</v>
      </c>
      <c r="E1372">
        <v>13</v>
      </c>
      <c r="F1372" s="3" t="s">
        <v>830</v>
      </c>
      <c r="G1372" s="2"/>
      <c r="H1372" s="6">
        <v>33</v>
      </c>
      <c r="I1372" s="7">
        <v>0</v>
      </c>
      <c r="J1372" s="6">
        <v>38</v>
      </c>
      <c r="K1372" s="7">
        <v>-3</v>
      </c>
      <c r="L1372" s="6">
        <v>13</v>
      </c>
      <c r="M1372" s="7">
        <v>2</v>
      </c>
      <c r="N1372" s="6">
        <v>-5</v>
      </c>
      <c r="O1372" s="7">
        <v>3</v>
      </c>
      <c r="P1372" s="3" t="s">
        <v>842</v>
      </c>
      <c r="R1372" s="7">
        <v>9</v>
      </c>
      <c r="S1372" s="7">
        <v>3</v>
      </c>
      <c r="T1372" s="7">
        <v>1</v>
      </c>
      <c r="W1372" s="6"/>
      <c r="X1372" s="6"/>
      <c r="Y1372" s="7"/>
      <c r="Z1372" s="6"/>
      <c r="AA1372" s="6"/>
      <c r="AB1372" s="7"/>
      <c r="AC1372" s="6"/>
      <c r="AD1372" s="6"/>
      <c r="AE1372" s="7"/>
      <c r="AF1372" s="6"/>
      <c r="AG1372" s="6"/>
      <c r="AH1372" s="7"/>
      <c r="AI1372" s="6"/>
      <c r="AJ1372" s="6"/>
      <c r="AK1372" s="7"/>
      <c r="AR1372" s="6"/>
      <c r="AS1372" s="6"/>
      <c r="AT1372" s="7"/>
    </row>
    <row r="1373" spans="2:47" x14ac:dyDescent="0.25">
      <c r="B1373" s="3" t="s">
        <v>266</v>
      </c>
      <c r="C1373" s="9" t="s">
        <v>562</v>
      </c>
      <c r="D1373" s="39">
        <v>41619</v>
      </c>
      <c r="F1373" s="3" t="s">
        <v>821</v>
      </c>
      <c r="G1373" s="2" t="s">
        <v>196</v>
      </c>
      <c r="H1373" s="6">
        <v>35</v>
      </c>
      <c r="I1373" s="7">
        <v>2</v>
      </c>
      <c r="J1373" s="6">
        <v>39</v>
      </c>
      <c r="K1373" s="7">
        <v>0</v>
      </c>
      <c r="L1373" s="6">
        <v>9</v>
      </c>
      <c r="M1373" s="7">
        <v>0</v>
      </c>
      <c r="N1373" s="6">
        <v>-4</v>
      </c>
      <c r="O1373" s="7">
        <v>2</v>
      </c>
      <c r="P1373" s="3" t="s">
        <v>842</v>
      </c>
      <c r="R1373" s="7">
        <v>11</v>
      </c>
      <c r="S1373" s="7">
        <v>2</v>
      </c>
      <c r="T1373" s="7">
        <v>0</v>
      </c>
      <c r="W1373" s="6"/>
      <c r="X1373" s="6"/>
      <c r="Y1373" s="7"/>
      <c r="Z1373" s="6"/>
      <c r="AA1373" s="6"/>
      <c r="AB1373" s="7"/>
      <c r="AC1373" s="6"/>
      <c r="AD1373" s="6"/>
      <c r="AE1373" s="7"/>
      <c r="AF1373" s="6"/>
      <c r="AG1373" s="6"/>
      <c r="AH1373" s="7"/>
      <c r="AI1373" s="6"/>
      <c r="AJ1373" s="6"/>
      <c r="AK1373" s="7"/>
      <c r="AR1373" s="6">
        <v>32</v>
      </c>
      <c r="AS1373" s="6">
        <v>53</v>
      </c>
      <c r="AT1373" s="7">
        <f>AR1373-AS1373</f>
        <v>-21</v>
      </c>
      <c r="AU1373" s="4" t="s">
        <v>871</v>
      </c>
    </row>
    <row r="1374" spans="2:47" x14ac:dyDescent="0.25">
      <c r="B1374" s="3" t="s">
        <v>266</v>
      </c>
      <c r="C1374" s="9" t="s">
        <v>673</v>
      </c>
      <c r="D1374" s="39">
        <v>41619</v>
      </c>
      <c r="E1374">
        <v>15</v>
      </c>
      <c r="F1374" s="3" t="s">
        <v>886</v>
      </c>
      <c r="G1374" s="2" t="s">
        <v>915</v>
      </c>
      <c r="H1374" s="6">
        <v>29</v>
      </c>
      <c r="I1374" s="7">
        <v>0</v>
      </c>
      <c r="J1374" s="6">
        <v>36</v>
      </c>
      <c r="K1374" s="7">
        <v>1</v>
      </c>
      <c r="L1374" s="6">
        <v>8</v>
      </c>
      <c r="M1374" s="7">
        <v>-2</v>
      </c>
      <c r="N1374" s="6">
        <v>-7</v>
      </c>
      <c r="O1374" s="7">
        <v>-1</v>
      </c>
      <c r="P1374" s="3" t="s">
        <v>842</v>
      </c>
      <c r="R1374" s="7">
        <v>18</v>
      </c>
      <c r="S1374" s="7">
        <v>4</v>
      </c>
      <c r="T1374" s="7">
        <v>1</v>
      </c>
      <c r="W1374" s="6"/>
      <c r="X1374" s="6"/>
      <c r="Y1374" s="7"/>
      <c r="Z1374" s="6"/>
      <c r="AA1374" s="6"/>
      <c r="AB1374" s="7"/>
      <c r="AC1374" s="6"/>
      <c r="AD1374" s="6"/>
      <c r="AE1374" s="7"/>
      <c r="AF1374" s="6"/>
      <c r="AG1374" s="6"/>
      <c r="AH1374" s="7"/>
      <c r="AI1374" s="6"/>
      <c r="AJ1374" s="6"/>
      <c r="AK1374" s="7"/>
      <c r="AR1374" s="6"/>
      <c r="AS1374" s="6"/>
      <c r="AT1374" s="7"/>
    </row>
    <row r="1375" spans="2:47" x14ac:dyDescent="0.25">
      <c r="B1375" s="3" t="s">
        <v>266</v>
      </c>
      <c r="C1375" s="9" t="s">
        <v>340</v>
      </c>
      <c r="D1375" s="39">
        <v>41620</v>
      </c>
      <c r="E1375">
        <v>15</v>
      </c>
      <c r="F1375" s="3" t="s">
        <v>821</v>
      </c>
      <c r="G1375" s="2" t="s">
        <v>192</v>
      </c>
      <c r="H1375" s="6">
        <v>32</v>
      </c>
      <c r="I1375" s="7">
        <v>-3</v>
      </c>
      <c r="J1375" s="6">
        <v>38</v>
      </c>
      <c r="K1375" s="7">
        <v>-1</v>
      </c>
      <c r="L1375" s="6">
        <v>9</v>
      </c>
      <c r="M1375" s="7">
        <v>0</v>
      </c>
      <c r="N1375" s="6">
        <v>-6</v>
      </c>
      <c r="O1375" s="7">
        <v>-2</v>
      </c>
      <c r="P1375" s="3" t="s">
        <v>842</v>
      </c>
      <c r="R1375" s="7">
        <v>13</v>
      </c>
      <c r="S1375" s="7">
        <v>2</v>
      </c>
      <c r="T1375" s="7">
        <v>1</v>
      </c>
      <c r="W1375" s="6">
        <v>36</v>
      </c>
      <c r="X1375" s="6">
        <v>55</v>
      </c>
      <c r="Y1375" s="7">
        <f>W1375-X1375</f>
        <v>-19</v>
      </c>
      <c r="Z1375" s="6">
        <v>27</v>
      </c>
      <c r="AA1375" s="6">
        <v>61</v>
      </c>
      <c r="AB1375" s="7">
        <f>Z1375-AA1375</f>
        <v>-34</v>
      </c>
      <c r="AC1375" s="6">
        <v>17</v>
      </c>
      <c r="AD1375" s="6">
        <v>71</v>
      </c>
      <c r="AE1375" s="7">
        <f>AC1375-AD1375</f>
        <v>-54</v>
      </c>
      <c r="AF1375" s="6"/>
      <c r="AG1375" s="6"/>
      <c r="AH1375" s="7"/>
      <c r="AI1375" s="6"/>
      <c r="AJ1375" s="6"/>
      <c r="AK1375" s="7"/>
      <c r="AL1375" s="4" t="s">
        <v>930</v>
      </c>
      <c r="AR1375" s="6">
        <v>28</v>
      </c>
      <c r="AS1375" s="6">
        <v>58</v>
      </c>
      <c r="AT1375" s="7">
        <f>AR1375-AS1375</f>
        <v>-30</v>
      </c>
      <c r="AU1375" s="4" t="s">
        <v>871</v>
      </c>
    </row>
    <row r="1376" spans="2:47" x14ac:dyDescent="0.25">
      <c r="B1376" s="3" t="s">
        <v>266</v>
      </c>
      <c r="C1376" s="9" t="s">
        <v>441</v>
      </c>
      <c r="D1376" s="39">
        <v>41621</v>
      </c>
      <c r="E1376">
        <v>18</v>
      </c>
      <c r="F1376" s="3" t="s">
        <v>886</v>
      </c>
      <c r="G1376" s="2" t="s">
        <v>96</v>
      </c>
      <c r="H1376" s="6">
        <v>32</v>
      </c>
      <c r="I1376" s="7">
        <v>0</v>
      </c>
      <c r="J1376" s="6">
        <v>37</v>
      </c>
      <c r="K1376" s="7">
        <v>0</v>
      </c>
      <c r="L1376" s="6">
        <v>9</v>
      </c>
      <c r="M1376" s="7">
        <v>0</v>
      </c>
      <c r="N1376" s="6">
        <v>-5</v>
      </c>
      <c r="O1376" s="7">
        <v>0</v>
      </c>
      <c r="P1376" t="s">
        <v>639</v>
      </c>
      <c r="R1376" s="7">
        <v>10</v>
      </c>
      <c r="S1376" s="7">
        <v>5</v>
      </c>
      <c r="T1376" s="7">
        <v>0</v>
      </c>
      <c r="W1376" s="6"/>
      <c r="X1376" s="6"/>
      <c r="Y1376" s="7"/>
      <c r="Z1376" s="6"/>
      <c r="AA1376" s="6"/>
      <c r="AB1376" s="7"/>
      <c r="AC1376" s="6"/>
      <c r="AD1376" s="6"/>
      <c r="AE1376" s="7"/>
      <c r="AF1376" s="6"/>
      <c r="AG1376" s="6"/>
      <c r="AH1376" s="7"/>
      <c r="AI1376" s="6"/>
      <c r="AJ1376" s="6"/>
      <c r="AK1376" s="7"/>
      <c r="AR1376" s="6"/>
      <c r="AS1376" s="6"/>
      <c r="AT1376" s="7"/>
    </row>
    <row r="1377" spans="1:47" x14ac:dyDescent="0.25">
      <c r="B1377" s="3" t="s">
        <v>266</v>
      </c>
      <c r="C1377" s="9" t="s">
        <v>441</v>
      </c>
      <c r="D1377" s="39">
        <v>41621</v>
      </c>
      <c r="E1377">
        <v>16</v>
      </c>
      <c r="F1377" t="s">
        <v>830</v>
      </c>
      <c r="G1377" s="2"/>
      <c r="H1377" s="6">
        <v>33</v>
      </c>
      <c r="I1377" s="7">
        <v>0</v>
      </c>
      <c r="J1377" s="6">
        <v>40</v>
      </c>
      <c r="K1377" s="7">
        <v>2</v>
      </c>
      <c r="L1377" s="6">
        <v>13</v>
      </c>
      <c r="M1377" s="7">
        <v>0</v>
      </c>
      <c r="N1377" s="6">
        <v>-7</v>
      </c>
      <c r="O1377" s="7">
        <v>-2</v>
      </c>
      <c r="P1377" s="3" t="s">
        <v>842</v>
      </c>
      <c r="R1377" s="7">
        <v>8</v>
      </c>
      <c r="S1377" s="7">
        <v>2</v>
      </c>
      <c r="T1377" s="7">
        <v>1</v>
      </c>
      <c r="W1377" s="6"/>
      <c r="X1377" s="6"/>
      <c r="Y1377" s="7"/>
      <c r="Z1377" s="6"/>
      <c r="AA1377" s="6"/>
      <c r="AB1377" s="7"/>
      <c r="AC1377" s="6"/>
      <c r="AD1377" s="6"/>
      <c r="AE1377" s="7"/>
      <c r="AF1377" s="6"/>
      <c r="AG1377" s="6"/>
      <c r="AH1377" s="7"/>
      <c r="AI1377" s="6"/>
      <c r="AJ1377" s="6"/>
      <c r="AK1377" s="7"/>
      <c r="AR1377" s="6"/>
      <c r="AS1377" s="6"/>
      <c r="AT1377" s="7"/>
    </row>
    <row r="1378" spans="1:47" x14ac:dyDescent="0.25">
      <c r="B1378" s="3" t="s">
        <v>266</v>
      </c>
      <c r="C1378" s="9" t="s">
        <v>624</v>
      </c>
      <c r="D1378" s="39">
        <v>41623</v>
      </c>
      <c r="F1378" s="3" t="s">
        <v>821</v>
      </c>
      <c r="G1378" s="2" t="s">
        <v>196</v>
      </c>
      <c r="H1378" s="6">
        <v>36</v>
      </c>
      <c r="I1378" s="7">
        <v>4</v>
      </c>
      <c r="J1378" s="6">
        <v>38</v>
      </c>
      <c r="K1378" s="7">
        <v>0</v>
      </c>
      <c r="L1378" s="6">
        <v>8</v>
      </c>
      <c r="M1378" s="7">
        <v>-1</v>
      </c>
      <c r="N1378" s="6">
        <v>-2</v>
      </c>
      <c r="O1378" s="7">
        <v>4</v>
      </c>
      <c r="P1378" t="s">
        <v>842</v>
      </c>
      <c r="R1378" s="7">
        <v>11</v>
      </c>
      <c r="S1378" s="7">
        <v>2</v>
      </c>
      <c r="T1378" s="7">
        <v>0</v>
      </c>
      <c r="W1378" s="6"/>
      <c r="X1378" s="6"/>
      <c r="Y1378" s="7"/>
      <c r="Z1378" s="6"/>
      <c r="AA1378" s="6"/>
      <c r="AB1378" s="7"/>
      <c r="AC1378" s="6"/>
      <c r="AD1378" s="6"/>
      <c r="AE1378" s="7"/>
      <c r="AF1378" s="6"/>
      <c r="AG1378" s="6"/>
      <c r="AH1378" s="7"/>
      <c r="AI1378" s="6"/>
      <c r="AJ1378" s="6"/>
      <c r="AK1378" s="7"/>
      <c r="AR1378" s="6">
        <v>30</v>
      </c>
      <c r="AS1378" s="6">
        <v>56</v>
      </c>
      <c r="AT1378" s="7">
        <f>AR1378-AS1378</f>
        <v>-26</v>
      </c>
      <c r="AU1378" s="4" t="s">
        <v>871</v>
      </c>
    </row>
    <row r="1379" spans="1:47" x14ac:dyDescent="0.25">
      <c r="B1379" s="3" t="s">
        <v>266</v>
      </c>
      <c r="C1379" s="9" t="s">
        <v>640</v>
      </c>
      <c r="D1379" s="39">
        <v>41624</v>
      </c>
      <c r="F1379" s="3" t="s">
        <v>821</v>
      </c>
      <c r="G1379" s="2" t="s">
        <v>196</v>
      </c>
      <c r="H1379" s="6">
        <v>33</v>
      </c>
      <c r="I1379" s="7">
        <v>-3</v>
      </c>
      <c r="J1379" s="6">
        <v>41</v>
      </c>
      <c r="K1379" s="7">
        <v>3</v>
      </c>
      <c r="L1379" s="6">
        <v>8</v>
      </c>
      <c r="M1379" s="7">
        <v>0</v>
      </c>
      <c r="N1379" s="6">
        <v>-8</v>
      </c>
      <c r="O1379" s="7">
        <v>-6</v>
      </c>
      <c r="P1379" t="s">
        <v>842</v>
      </c>
      <c r="R1379" s="7">
        <v>13</v>
      </c>
      <c r="S1379" s="7">
        <v>2</v>
      </c>
      <c r="T1379" s="7">
        <v>0</v>
      </c>
      <c r="W1379" s="6"/>
      <c r="X1379" s="6"/>
      <c r="Y1379" s="7"/>
      <c r="Z1379" s="6"/>
      <c r="AA1379" s="6"/>
      <c r="AB1379" s="7"/>
      <c r="AC1379" s="6"/>
      <c r="AD1379" s="6"/>
      <c r="AE1379" s="7"/>
      <c r="AF1379" s="6"/>
      <c r="AG1379" s="6"/>
      <c r="AH1379" s="7"/>
      <c r="AI1379" s="6"/>
      <c r="AJ1379" s="6"/>
      <c r="AK1379" s="7"/>
      <c r="AR1379" s="6">
        <v>28</v>
      </c>
      <c r="AS1379" s="6">
        <v>56</v>
      </c>
      <c r="AT1379" s="7">
        <f>AR1379-AS1379</f>
        <v>-28</v>
      </c>
      <c r="AU1379" s="4" t="s">
        <v>871</v>
      </c>
    </row>
    <row r="1380" spans="1:47" x14ac:dyDescent="0.25">
      <c r="B1380" s="3" t="s">
        <v>266</v>
      </c>
      <c r="C1380" s="9" t="s">
        <v>596</v>
      </c>
      <c r="D1380" s="39">
        <v>41625</v>
      </c>
      <c r="F1380" s="3" t="s">
        <v>821</v>
      </c>
      <c r="G1380" s="2" t="s">
        <v>196</v>
      </c>
      <c r="H1380" s="6">
        <v>34</v>
      </c>
      <c r="I1380" s="7">
        <v>1</v>
      </c>
      <c r="J1380" s="6">
        <v>38</v>
      </c>
      <c r="K1380" s="7">
        <v>-3</v>
      </c>
      <c r="L1380" s="6">
        <v>10</v>
      </c>
      <c r="M1380" s="7">
        <v>2</v>
      </c>
      <c r="N1380" s="6">
        <v>-4</v>
      </c>
      <c r="O1380" s="7">
        <v>4</v>
      </c>
      <c r="P1380" t="s">
        <v>842</v>
      </c>
      <c r="R1380" s="7">
        <v>11</v>
      </c>
      <c r="S1380" s="7">
        <v>2</v>
      </c>
      <c r="T1380" s="7">
        <v>1</v>
      </c>
      <c r="W1380" s="6"/>
      <c r="X1380" s="6"/>
      <c r="Y1380" s="7"/>
      <c r="Z1380" s="6"/>
      <c r="AA1380" s="6"/>
      <c r="AB1380" s="7"/>
      <c r="AC1380" s="6"/>
      <c r="AD1380" s="6"/>
      <c r="AE1380" s="7"/>
      <c r="AF1380" s="6"/>
      <c r="AG1380" s="6"/>
      <c r="AH1380" s="7"/>
      <c r="AI1380" s="6"/>
      <c r="AJ1380" s="6"/>
      <c r="AK1380" s="7"/>
      <c r="AM1380" s="9" t="s">
        <v>959</v>
      </c>
      <c r="AN1380" s="9" t="s">
        <v>642</v>
      </c>
      <c r="AO1380" s="9" t="s">
        <v>316</v>
      </c>
      <c r="AR1380" s="6">
        <v>29</v>
      </c>
      <c r="AS1380" s="6">
        <v>56</v>
      </c>
      <c r="AT1380" s="7">
        <f>AR1380-AS1380</f>
        <v>-27</v>
      </c>
      <c r="AU1380" s="4" t="s">
        <v>871</v>
      </c>
    </row>
    <row r="1381" spans="1:47" x14ac:dyDescent="0.25">
      <c r="B1381" s="3" t="s">
        <v>266</v>
      </c>
      <c r="C1381" s="9" t="s">
        <v>564</v>
      </c>
      <c r="D1381" s="39">
        <v>41626</v>
      </c>
      <c r="F1381" s="3" t="s">
        <v>821</v>
      </c>
      <c r="G1381" s="2" t="s">
        <v>196</v>
      </c>
      <c r="H1381" s="6">
        <v>34</v>
      </c>
      <c r="I1381" s="7">
        <v>0</v>
      </c>
      <c r="J1381" s="6">
        <v>39</v>
      </c>
      <c r="K1381" s="7">
        <v>1</v>
      </c>
      <c r="L1381" s="6">
        <v>11</v>
      </c>
      <c r="M1381" s="7">
        <v>1</v>
      </c>
      <c r="N1381" s="6">
        <v>-5</v>
      </c>
      <c r="O1381" s="7">
        <v>-1</v>
      </c>
      <c r="P1381" t="s">
        <v>842</v>
      </c>
      <c r="R1381" s="7">
        <v>12</v>
      </c>
      <c r="S1381" s="7">
        <v>1</v>
      </c>
      <c r="T1381" s="7">
        <v>0</v>
      </c>
      <c r="W1381" s="6"/>
      <c r="X1381" s="6"/>
      <c r="Y1381" s="7"/>
      <c r="Z1381" s="6"/>
      <c r="AA1381" s="6"/>
      <c r="AB1381" s="7"/>
      <c r="AC1381" s="6"/>
      <c r="AD1381" s="6"/>
      <c r="AE1381" s="7"/>
      <c r="AF1381" s="6"/>
      <c r="AG1381" s="6"/>
      <c r="AH1381" s="7"/>
      <c r="AI1381" s="6"/>
      <c r="AJ1381" s="6"/>
      <c r="AK1381" s="7"/>
      <c r="AR1381" s="6">
        <v>30</v>
      </c>
      <c r="AS1381" s="6">
        <v>55</v>
      </c>
      <c r="AT1381" s="7">
        <f>AR1381-AS1381</f>
        <v>-25</v>
      </c>
      <c r="AU1381" s="4" t="s">
        <v>871</v>
      </c>
    </row>
    <row r="1382" spans="1:47" x14ac:dyDescent="0.25">
      <c r="B1382" s="3" t="s">
        <v>266</v>
      </c>
      <c r="C1382" s="9" t="s">
        <v>564</v>
      </c>
      <c r="D1382" s="39">
        <v>41626</v>
      </c>
      <c r="E1382">
        <v>20</v>
      </c>
      <c r="F1382" t="s">
        <v>830</v>
      </c>
      <c r="G1382" s="2"/>
      <c r="H1382" s="6">
        <v>32</v>
      </c>
      <c r="I1382" s="7">
        <v>-1</v>
      </c>
      <c r="J1382" s="6">
        <v>40</v>
      </c>
      <c r="K1382" s="7">
        <v>0</v>
      </c>
      <c r="L1382" s="6">
        <v>12</v>
      </c>
      <c r="M1382" s="7">
        <v>-1</v>
      </c>
      <c r="N1382" s="6">
        <v>-8</v>
      </c>
      <c r="O1382" s="7">
        <v>-1</v>
      </c>
      <c r="P1382" s="3" t="s">
        <v>842</v>
      </c>
      <c r="R1382" s="7">
        <v>8</v>
      </c>
      <c r="S1382" s="7">
        <v>3</v>
      </c>
      <c r="T1382" s="7">
        <v>1</v>
      </c>
      <c r="W1382" s="6"/>
      <c r="X1382" s="6"/>
      <c r="Y1382" s="7"/>
      <c r="Z1382" s="6"/>
      <c r="AA1382" s="6"/>
      <c r="AB1382" s="7"/>
      <c r="AC1382" s="6"/>
      <c r="AD1382" s="6"/>
      <c r="AE1382" s="7"/>
      <c r="AF1382" s="6"/>
      <c r="AG1382" s="6"/>
      <c r="AH1382" s="7"/>
      <c r="AI1382" s="6"/>
      <c r="AJ1382" s="6"/>
      <c r="AK1382" s="7"/>
      <c r="AR1382" s="6"/>
      <c r="AS1382" s="6"/>
      <c r="AT1382" s="7"/>
    </row>
    <row r="1383" spans="1:47" x14ac:dyDescent="0.25">
      <c r="B1383" s="3" t="s">
        <v>266</v>
      </c>
      <c r="C1383" s="9" t="s">
        <v>641</v>
      </c>
      <c r="D1383" s="39">
        <v>41627</v>
      </c>
      <c r="E1383">
        <v>22</v>
      </c>
      <c r="F1383" s="3" t="s">
        <v>821</v>
      </c>
      <c r="G1383" s="2" t="s">
        <v>192</v>
      </c>
      <c r="H1383" s="6">
        <v>34</v>
      </c>
      <c r="I1383" s="7">
        <v>0</v>
      </c>
      <c r="J1383" s="6">
        <v>40</v>
      </c>
      <c r="K1383" s="7">
        <v>1</v>
      </c>
      <c r="L1383" s="6">
        <v>9</v>
      </c>
      <c r="M1383" s="7">
        <v>-2</v>
      </c>
      <c r="N1383" s="6">
        <v>-6</v>
      </c>
      <c r="O1383" s="7">
        <v>-1</v>
      </c>
      <c r="P1383" t="s">
        <v>842</v>
      </c>
      <c r="R1383" s="7">
        <v>11</v>
      </c>
      <c r="S1383" s="7">
        <v>2</v>
      </c>
      <c r="T1383" s="7">
        <v>1</v>
      </c>
      <c r="W1383" s="6">
        <v>39</v>
      </c>
      <c r="X1383" s="6">
        <v>54</v>
      </c>
      <c r="Y1383" s="7">
        <f>W1383-X1383</f>
        <v>-15</v>
      </c>
      <c r="Z1383" s="6">
        <v>27</v>
      </c>
      <c r="AA1383" s="6">
        <v>61</v>
      </c>
      <c r="AB1383" s="7">
        <f>Z1383-AA1383</f>
        <v>-34</v>
      </c>
      <c r="AC1383" s="6">
        <v>18</v>
      </c>
      <c r="AD1383" s="6">
        <v>72</v>
      </c>
      <c r="AE1383" s="7">
        <f>AC1383-AD1383</f>
        <v>-54</v>
      </c>
      <c r="AF1383" s="6"/>
      <c r="AG1383" s="6"/>
      <c r="AH1383" s="7"/>
      <c r="AI1383" s="6"/>
      <c r="AJ1383" s="6"/>
      <c r="AK1383" s="7"/>
      <c r="AL1383" s="4" t="s">
        <v>930</v>
      </c>
      <c r="AR1383" s="6">
        <v>29</v>
      </c>
      <c r="AS1383" s="6">
        <v>55</v>
      </c>
      <c r="AT1383" s="7">
        <f>AR1383-AS1383</f>
        <v>-26</v>
      </c>
      <c r="AU1383" s="4" t="s">
        <v>871</v>
      </c>
    </row>
    <row r="1384" spans="1:47" x14ac:dyDescent="0.25">
      <c r="B1384" s="3" t="s">
        <v>266</v>
      </c>
      <c r="C1384" s="9" t="s">
        <v>427</v>
      </c>
      <c r="D1384" s="39">
        <v>41628</v>
      </c>
      <c r="E1384">
        <v>23</v>
      </c>
      <c r="F1384" s="3" t="s">
        <v>830</v>
      </c>
      <c r="G1384" s="2"/>
      <c r="H1384" s="6">
        <v>35</v>
      </c>
      <c r="I1384" s="7">
        <v>3</v>
      </c>
      <c r="J1384" s="6">
        <v>37</v>
      </c>
      <c r="K1384" s="7">
        <v>-3</v>
      </c>
      <c r="L1384" s="6">
        <v>12</v>
      </c>
      <c r="M1384" s="7">
        <v>0</v>
      </c>
      <c r="N1384" s="6">
        <v>-2</v>
      </c>
      <c r="O1384" s="7">
        <v>6</v>
      </c>
      <c r="P1384" s="3" t="s">
        <v>842</v>
      </c>
      <c r="R1384" s="7">
        <v>9</v>
      </c>
      <c r="S1384" s="7">
        <v>3</v>
      </c>
      <c r="T1384" s="7">
        <v>1</v>
      </c>
      <c r="W1384" s="6"/>
      <c r="X1384" s="6"/>
      <c r="Y1384" s="7"/>
      <c r="Z1384" s="6"/>
      <c r="AA1384" s="6"/>
      <c r="AB1384" s="7"/>
      <c r="AC1384" s="6"/>
      <c r="AD1384" s="6"/>
      <c r="AE1384" s="7"/>
      <c r="AF1384" s="6"/>
      <c r="AG1384" s="6"/>
      <c r="AH1384" s="7"/>
      <c r="AI1384" s="6"/>
      <c r="AJ1384" s="6"/>
      <c r="AK1384" s="7"/>
      <c r="AR1384" s="6"/>
      <c r="AS1384" s="6"/>
      <c r="AT1384" s="7"/>
    </row>
    <row r="1385" spans="1:47" x14ac:dyDescent="0.25">
      <c r="B1385" s="3" t="s">
        <v>266</v>
      </c>
      <c r="C1385" s="9" t="s">
        <v>668</v>
      </c>
      <c r="D1385" s="39">
        <v>41638</v>
      </c>
      <c r="E1385">
        <v>5</v>
      </c>
      <c r="F1385" s="3" t="s">
        <v>903</v>
      </c>
      <c r="G1385" s="2" t="s">
        <v>138</v>
      </c>
      <c r="H1385" s="6">
        <v>30</v>
      </c>
      <c r="I1385" s="7">
        <v>0</v>
      </c>
      <c r="J1385" s="6">
        <v>37</v>
      </c>
      <c r="K1385" s="7">
        <v>0</v>
      </c>
      <c r="L1385" s="6">
        <v>8</v>
      </c>
      <c r="M1385" s="7">
        <v>0</v>
      </c>
      <c r="N1385" s="6">
        <v>-7</v>
      </c>
      <c r="O1385" s="7">
        <v>0</v>
      </c>
      <c r="P1385" s="3" t="s">
        <v>842</v>
      </c>
      <c r="R1385" s="7">
        <v>17</v>
      </c>
      <c r="S1385" s="7">
        <v>3</v>
      </c>
      <c r="T1385" s="7">
        <v>1</v>
      </c>
      <c r="W1385" s="6">
        <v>34</v>
      </c>
      <c r="X1385" s="6">
        <v>49</v>
      </c>
      <c r="Y1385" s="7">
        <f>W1385-X1385</f>
        <v>-15</v>
      </c>
      <c r="Z1385" s="6">
        <v>21</v>
      </c>
      <c r="AA1385" s="6">
        <v>48</v>
      </c>
      <c r="AB1385" s="7">
        <f>Z1385-AA1385</f>
        <v>-27</v>
      </c>
      <c r="AC1385" s="6">
        <v>13</v>
      </c>
      <c r="AD1385" s="6">
        <v>61</v>
      </c>
      <c r="AE1385" s="7">
        <f>AC1385-AD1385</f>
        <v>-48</v>
      </c>
      <c r="AF1385" s="6"/>
      <c r="AG1385" s="6"/>
      <c r="AH1385" s="7"/>
      <c r="AI1385" s="6"/>
      <c r="AJ1385" s="6"/>
      <c r="AK1385" s="7"/>
      <c r="AL1385" s="4" t="s">
        <v>978</v>
      </c>
      <c r="AR1385" s="6"/>
      <c r="AS1385" s="6"/>
      <c r="AT1385" s="7"/>
    </row>
    <row r="1386" spans="1:47" x14ac:dyDescent="0.25">
      <c r="A1386" s="1">
        <v>2014</v>
      </c>
      <c r="B1386" s="3" t="s">
        <v>267</v>
      </c>
      <c r="C1386" s="9" t="s">
        <v>583</v>
      </c>
      <c r="D1386" s="39">
        <v>41642</v>
      </c>
      <c r="E1386">
        <v>5</v>
      </c>
      <c r="F1386" s="3" t="s">
        <v>982</v>
      </c>
      <c r="G1386" s="2" t="s">
        <v>124</v>
      </c>
      <c r="H1386" s="6">
        <v>31</v>
      </c>
      <c r="I1386" s="7">
        <v>2</v>
      </c>
      <c r="J1386" s="6">
        <v>35</v>
      </c>
      <c r="K1386" s="7">
        <v>-1</v>
      </c>
      <c r="L1386" s="6">
        <v>11</v>
      </c>
      <c r="M1386" s="7">
        <v>1</v>
      </c>
      <c r="N1386" s="6">
        <v>-4</v>
      </c>
      <c r="O1386" s="7">
        <v>3</v>
      </c>
      <c r="P1386" s="3" t="s">
        <v>842</v>
      </c>
      <c r="Q1386" s="3" t="s">
        <v>983</v>
      </c>
      <c r="R1386" s="7">
        <v>16</v>
      </c>
      <c r="S1386" s="7">
        <v>3</v>
      </c>
      <c r="T1386" s="7">
        <v>1</v>
      </c>
      <c r="W1386" s="6"/>
      <c r="X1386" s="6"/>
      <c r="Y1386" s="7"/>
      <c r="Z1386" s="6"/>
      <c r="AA1386" s="6"/>
      <c r="AB1386" s="7"/>
      <c r="AC1386" s="6"/>
      <c r="AD1386" s="6"/>
      <c r="AE1386" s="7"/>
      <c r="AF1386" s="6"/>
      <c r="AG1386" s="6"/>
      <c r="AH1386" s="7"/>
      <c r="AI1386" s="6"/>
      <c r="AJ1386" s="6"/>
      <c r="AK1386" s="7"/>
      <c r="AR1386" s="6"/>
      <c r="AS1386" s="6"/>
      <c r="AT1386" s="7"/>
    </row>
    <row r="1387" spans="1:47" x14ac:dyDescent="0.25">
      <c r="B1387" s="3" t="s">
        <v>267</v>
      </c>
      <c r="C1387" s="9" t="s">
        <v>572</v>
      </c>
      <c r="D1387" s="39">
        <v>41644</v>
      </c>
      <c r="F1387" s="3" t="s">
        <v>821</v>
      </c>
      <c r="G1387" s="2" t="s">
        <v>196</v>
      </c>
      <c r="H1387" s="6">
        <v>32</v>
      </c>
      <c r="I1387" s="7">
        <v>-2</v>
      </c>
      <c r="J1387" s="6">
        <v>40</v>
      </c>
      <c r="K1387" s="7">
        <v>0</v>
      </c>
      <c r="L1387" s="6">
        <v>9</v>
      </c>
      <c r="M1387" s="7">
        <v>0</v>
      </c>
      <c r="N1387" s="6">
        <v>-8</v>
      </c>
      <c r="O1387" s="7">
        <v>-2</v>
      </c>
      <c r="P1387" t="s">
        <v>842</v>
      </c>
      <c r="R1387" s="7">
        <v>12</v>
      </c>
      <c r="S1387" s="7">
        <v>2</v>
      </c>
      <c r="T1387" s="7">
        <v>1</v>
      </c>
      <c r="W1387" s="6"/>
      <c r="X1387" s="6"/>
      <c r="Y1387" s="7"/>
      <c r="Z1387" s="6"/>
      <c r="AA1387" s="6"/>
      <c r="AB1387" s="7"/>
      <c r="AC1387" s="6"/>
      <c r="AD1387" s="6"/>
      <c r="AE1387" s="7"/>
      <c r="AF1387" s="6"/>
      <c r="AG1387" s="6"/>
      <c r="AH1387" s="7"/>
      <c r="AI1387" s="6"/>
      <c r="AJ1387" s="6"/>
      <c r="AK1387" s="7"/>
      <c r="AR1387" s="6">
        <v>28</v>
      </c>
      <c r="AS1387" s="6">
        <v>55</v>
      </c>
      <c r="AT1387" s="7">
        <f>AR1387-AS1387</f>
        <v>-27</v>
      </c>
      <c r="AU1387" s="4" t="s">
        <v>871</v>
      </c>
    </row>
    <row r="1388" spans="1:47" x14ac:dyDescent="0.25">
      <c r="B1388" s="3" t="s">
        <v>267</v>
      </c>
      <c r="C1388" s="9" t="s">
        <v>593</v>
      </c>
      <c r="D1388" s="39">
        <v>41645</v>
      </c>
      <c r="F1388" s="3" t="s">
        <v>821</v>
      </c>
      <c r="G1388" s="2" t="s">
        <v>196</v>
      </c>
      <c r="H1388" s="6">
        <v>32</v>
      </c>
      <c r="I1388" s="7">
        <v>0</v>
      </c>
      <c r="J1388" s="6">
        <v>37</v>
      </c>
      <c r="K1388" s="7">
        <v>-3</v>
      </c>
      <c r="L1388" s="6">
        <v>10</v>
      </c>
      <c r="M1388" s="7">
        <v>1</v>
      </c>
      <c r="N1388" s="6">
        <v>-5</v>
      </c>
      <c r="O1388" s="7">
        <v>3</v>
      </c>
      <c r="P1388" t="s">
        <v>842</v>
      </c>
      <c r="R1388" s="7">
        <v>14</v>
      </c>
      <c r="S1388" s="7">
        <v>3</v>
      </c>
      <c r="T1388" s="7">
        <v>1</v>
      </c>
      <c r="W1388" s="6"/>
      <c r="X1388" s="6"/>
      <c r="Y1388" s="7"/>
      <c r="Z1388" s="6"/>
      <c r="AA1388" s="6"/>
      <c r="AB1388" s="7"/>
      <c r="AC1388" s="6"/>
      <c r="AD1388" s="6"/>
      <c r="AE1388" s="7"/>
      <c r="AF1388" s="6"/>
      <c r="AG1388" s="6"/>
      <c r="AH1388" s="7"/>
      <c r="AI1388" s="6"/>
      <c r="AJ1388" s="6"/>
      <c r="AK1388" s="7"/>
      <c r="AR1388" s="6">
        <v>30</v>
      </c>
      <c r="AS1388" s="6">
        <v>56</v>
      </c>
      <c r="AT1388" s="7">
        <f>AR1388-AS1388</f>
        <v>-26</v>
      </c>
      <c r="AU1388" s="4" t="s">
        <v>871</v>
      </c>
    </row>
    <row r="1389" spans="1:47" x14ac:dyDescent="0.25">
      <c r="B1389" s="3" t="s">
        <v>267</v>
      </c>
      <c r="C1389" s="9" t="s">
        <v>647</v>
      </c>
      <c r="D1389" s="39">
        <v>41646</v>
      </c>
      <c r="F1389" s="3" t="s">
        <v>821</v>
      </c>
      <c r="G1389" s="2" t="s">
        <v>196</v>
      </c>
      <c r="H1389" s="6">
        <v>32</v>
      </c>
      <c r="I1389" s="7">
        <v>0</v>
      </c>
      <c r="J1389" s="6">
        <v>38</v>
      </c>
      <c r="K1389" s="7">
        <v>1</v>
      </c>
      <c r="L1389" s="6">
        <v>9</v>
      </c>
      <c r="M1389" s="7">
        <v>-2</v>
      </c>
      <c r="N1389" s="6">
        <v>-6</v>
      </c>
      <c r="O1389" s="7">
        <v>-1</v>
      </c>
      <c r="P1389" t="s">
        <v>842</v>
      </c>
      <c r="R1389" s="7">
        <v>13</v>
      </c>
      <c r="S1389" s="7">
        <v>3</v>
      </c>
      <c r="T1389" s="7">
        <v>1</v>
      </c>
      <c r="W1389" s="6"/>
      <c r="X1389" s="6"/>
      <c r="Y1389" s="7"/>
      <c r="Z1389" s="6"/>
      <c r="AA1389" s="6"/>
      <c r="AB1389" s="7"/>
      <c r="AC1389" s="6"/>
      <c r="AD1389" s="6"/>
      <c r="AE1389" s="7"/>
      <c r="AF1389" s="6"/>
      <c r="AG1389" s="6"/>
      <c r="AH1389" s="7"/>
      <c r="AI1389" s="6"/>
      <c r="AJ1389" s="6"/>
      <c r="AK1389" s="7"/>
      <c r="AM1389" s="9" t="s">
        <v>993</v>
      </c>
      <c r="AN1389" s="9" t="s">
        <v>698</v>
      </c>
      <c r="AO1389" s="9" t="s">
        <v>316</v>
      </c>
      <c r="AR1389" s="6">
        <v>29</v>
      </c>
      <c r="AS1389" s="6">
        <v>57</v>
      </c>
      <c r="AT1389" s="7">
        <f>AR1389-AS1389</f>
        <v>-28</v>
      </c>
      <c r="AU1389" s="4" t="s">
        <v>871</v>
      </c>
    </row>
    <row r="1390" spans="1:47" x14ac:dyDescent="0.25">
      <c r="B1390" s="3" t="s">
        <v>267</v>
      </c>
      <c r="C1390" s="9" t="s">
        <v>419</v>
      </c>
      <c r="D1390" s="39">
        <v>41647</v>
      </c>
      <c r="E1390">
        <v>10</v>
      </c>
      <c r="F1390" s="3" t="s">
        <v>830</v>
      </c>
      <c r="G1390" s="2"/>
      <c r="H1390" s="6">
        <v>33</v>
      </c>
      <c r="I1390" s="7">
        <v>-2</v>
      </c>
      <c r="J1390" s="6">
        <v>40</v>
      </c>
      <c r="K1390" s="7">
        <v>3</v>
      </c>
      <c r="L1390" s="6">
        <v>11</v>
      </c>
      <c r="M1390" s="7">
        <v>-1</v>
      </c>
      <c r="N1390" s="6">
        <v>-7</v>
      </c>
      <c r="O1390" s="7">
        <v>-5</v>
      </c>
      <c r="P1390" s="3" t="s">
        <v>842</v>
      </c>
      <c r="R1390" s="7">
        <v>8</v>
      </c>
      <c r="S1390" s="7">
        <v>3</v>
      </c>
      <c r="T1390" s="7">
        <v>0</v>
      </c>
      <c r="W1390" s="6"/>
      <c r="X1390" s="6"/>
      <c r="Y1390" s="7"/>
      <c r="Z1390" s="6"/>
      <c r="AA1390" s="6"/>
      <c r="AB1390" s="7"/>
      <c r="AC1390" s="6"/>
      <c r="AD1390" s="6"/>
      <c r="AF1390" s="6"/>
      <c r="AG1390" s="6"/>
      <c r="AI1390" s="6"/>
      <c r="AJ1390" s="6"/>
    </row>
    <row r="1391" spans="1:47" x14ac:dyDescent="0.25">
      <c r="B1391" s="3" t="s">
        <v>267</v>
      </c>
      <c r="C1391" s="9" t="s">
        <v>419</v>
      </c>
      <c r="D1391" s="39">
        <v>41647</v>
      </c>
      <c r="F1391" s="3" t="s">
        <v>821</v>
      </c>
      <c r="G1391" s="2" t="s">
        <v>196</v>
      </c>
      <c r="H1391" s="6">
        <v>32</v>
      </c>
      <c r="I1391" s="7">
        <v>0</v>
      </c>
      <c r="J1391" s="6">
        <v>38</v>
      </c>
      <c r="K1391" s="7">
        <v>0</v>
      </c>
      <c r="L1391" s="6">
        <v>9</v>
      </c>
      <c r="M1391" s="7">
        <v>0</v>
      </c>
      <c r="N1391" s="6">
        <v>-6</v>
      </c>
      <c r="O1391" s="7">
        <v>0</v>
      </c>
      <c r="P1391" t="s">
        <v>842</v>
      </c>
      <c r="R1391" s="7">
        <v>13</v>
      </c>
      <c r="S1391" s="7">
        <v>2</v>
      </c>
      <c r="T1391" s="7">
        <v>1</v>
      </c>
      <c r="W1391" s="6"/>
      <c r="X1391" s="6"/>
      <c r="Y1391" s="7"/>
      <c r="Z1391" s="6"/>
      <c r="AA1391" s="6"/>
      <c r="AB1391" s="7"/>
      <c r="AC1391" s="6"/>
      <c r="AD1391" s="6"/>
      <c r="AF1391" s="6"/>
      <c r="AG1391" s="6"/>
      <c r="AI1391" s="6"/>
      <c r="AJ1391" s="6"/>
      <c r="AR1391" s="6">
        <v>30</v>
      </c>
      <c r="AS1391" s="6">
        <v>54</v>
      </c>
      <c r="AT1391" s="7">
        <f>AR1391-AS1391</f>
        <v>-24</v>
      </c>
      <c r="AU1391" s="4" t="s">
        <v>871</v>
      </c>
    </row>
    <row r="1392" spans="1:47" x14ac:dyDescent="0.25">
      <c r="B1392" s="3" t="s">
        <v>267</v>
      </c>
      <c r="C1392" s="9" t="s">
        <v>669</v>
      </c>
      <c r="D1392" s="39">
        <v>41648</v>
      </c>
      <c r="E1392">
        <v>12</v>
      </c>
      <c r="F1392" s="3" t="s">
        <v>821</v>
      </c>
      <c r="G1392" s="2" t="s">
        <v>192</v>
      </c>
      <c r="H1392" s="6">
        <v>31</v>
      </c>
      <c r="I1392" s="7">
        <v>-1</v>
      </c>
      <c r="J1392" s="6">
        <v>40</v>
      </c>
      <c r="K1392" s="7">
        <v>2</v>
      </c>
      <c r="L1392" s="6">
        <v>9</v>
      </c>
      <c r="M1392" s="7">
        <v>0</v>
      </c>
      <c r="N1392" s="6">
        <v>-9</v>
      </c>
      <c r="O1392" s="7">
        <v>-3</v>
      </c>
      <c r="P1392" t="s">
        <v>842</v>
      </c>
      <c r="R1392" s="7">
        <v>14</v>
      </c>
      <c r="S1392" s="7">
        <v>2</v>
      </c>
      <c r="T1392" s="7">
        <v>0</v>
      </c>
      <c r="W1392" s="6">
        <v>37</v>
      </c>
      <c r="X1392" s="6">
        <v>57</v>
      </c>
      <c r="Y1392" s="7">
        <f>W1392-X1392</f>
        <v>-20</v>
      </c>
      <c r="Z1392" s="6">
        <v>28</v>
      </c>
      <c r="AA1392" s="6">
        <v>60</v>
      </c>
      <c r="AB1392" s="7">
        <f>Z1392-AA1392</f>
        <v>-32</v>
      </c>
      <c r="AC1392" s="6">
        <v>19</v>
      </c>
      <c r="AD1392" s="6">
        <v>70</v>
      </c>
      <c r="AE1392" s="7">
        <f>AC1392-AD1392</f>
        <v>-51</v>
      </c>
      <c r="AF1392" s="6"/>
      <c r="AG1392" s="6"/>
      <c r="AH1392" s="7"/>
      <c r="AI1392" s="6"/>
      <c r="AJ1392" s="6"/>
      <c r="AK1392" s="7"/>
      <c r="AL1392" s="4" t="s">
        <v>930</v>
      </c>
      <c r="AR1392" s="6">
        <v>28</v>
      </c>
      <c r="AS1392" s="6">
        <v>58</v>
      </c>
      <c r="AT1392" s="7">
        <f>AR1392-AS1392</f>
        <v>-30</v>
      </c>
      <c r="AU1392" s="4" t="s">
        <v>871</v>
      </c>
    </row>
    <row r="1393" spans="2:47" x14ac:dyDescent="0.25">
      <c r="B1393" s="3" t="s">
        <v>267</v>
      </c>
      <c r="C1393" s="52" t="s">
        <v>337</v>
      </c>
      <c r="D1393" s="39">
        <v>41649</v>
      </c>
      <c r="E1393">
        <v>13</v>
      </c>
      <c r="F1393" s="3" t="s">
        <v>830</v>
      </c>
      <c r="G1393" s="2"/>
      <c r="H1393" s="6">
        <v>33</v>
      </c>
      <c r="I1393" s="7">
        <v>0</v>
      </c>
      <c r="J1393" s="6">
        <v>38</v>
      </c>
      <c r="K1393" s="7">
        <v>-2</v>
      </c>
      <c r="L1393" s="6">
        <v>12</v>
      </c>
      <c r="M1393" s="7">
        <v>1</v>
      </c>
      <c r="N1393" s="6">
        <v>-5</v>
      </c>
      <c r="O1393" s="7">
        <v>2</v>
      </c>
      <c r="P1393" s="3" t="s">
        <v>842</v>
      </c>
      <c r="R1393" s="7">
        <v>9</v>
      </c>
      <c r="S1393" s="7">
        <v>3</v>
      </c>
      <c r="T1393" s="7">
        <v>0</v>
      </c>
      <c r="W1393" s="6"/>
      <c r="X1393" s="6"/>
      <c r="Y1393" s="7"/>
      <c r="Z1393" s="6"/>
      <c r="AA1393" s="6"/>
      <c r="AB1393" s="7"/>
      <c r="AC1393" s="6"/>
      <c r="AD1393" s="6"/>
      <c r="AE1393" s="7"/>
      <c r="AF1393" s="6"/>
      <c r="AG1393" s="6"/>
      <c r="AH1393" s="7"/>
      <c r="AI1393" s="6"/>
      <c r="AJ1393" s="6"/>
      <c r="AK1393" s="7"/>
      <c r="AR1393" s="6"/>
      <c r="AS1393" s="6"/>
      <c r="AT1393" s="7"/>
    </row>
    <row r="1394" spans="2:47" x14ac:dyDescent="0.25">
      <c r="B1394" s="3" t="s">
        <v>267</v>
      </c>
      <c r="C1394" s="9" t="s">
        <v>655</v>
      </c>
      <c r="D1394" s="39">
        <v>41649</v>
      </c>
      <c r="E1394">
        <v>14</v>
      </c>
      <c r="F1394" s="3" t="s">
        <v>678</v>
      </c>
      <c r="G1394" s="2" t="s">
        <v>82</v>
      </c>
      <c r="H1394" s="6">
        <v>32</v>
      </c>
      <c r="I1394" s="7">
        <v>0</v>
      </c>
      <c r="J1394" s="6">
        <v>35</v>
      </c>
      <c r="K1394" s="7">
        <v>-2</v>
      </c>
      <c r="L1394" s="6">
        <v>14</v>
      </c>
      <c r="M1394" s="7">
        <v>2</v>
      </c>
      <c r="N1394" s="6">
        <v>-3</v>
      </c>
      <c r="O1394" s="7">
        <v>2</v>
      </c>
      <c r="P1394" s="3" t="s">
        <v>639</v>
      </c>
      <c r="R1394" s="7">
        <v>10</v>
      </c>
      <c r="S1394" s="7">
        <v>3</v>
      </c>
      <c r="W1394" s="6"/>
      <c r="X1394" s="6"/>
      <c r="Y1394" s="7"/>
      <c r="Z1394" s="6"/>
      <c r="AA1394" s="6"/>
      <c r="AB1394" s="7"/>
      <c r="AC1394" s="6"/>
      <c r="AD1394" s="6"/>
      <c r="AE1394" s="7"/>
      <c r="AF1394" s="6"/>
      <c r="AG1394" s="6"/>
      <c r="AH1394" s="7"/>
      <c r="AI1394" s="6"/>
      <c r="AJ1394" s="6"/>
      <c r="AK1394" s="7"/>
      <c r="AR1394" s="6"/>
      <c r="AS1394" s="6"/>
      <c r="AT1394" s="7"/>
    </row>
    <row r="1395" spans="2:47" x14ac:dyDescent="0.25">
      <c r="B1395" s="3" t="s">
        <v>267</v>
      </c>
      <c r="C1395" s="52" t="s">
        <v>520</v>
      </c>
      <c r="D1395" s="39">
        <v>41650</v>
      </c>
      <c r="E1395">
        <v>17</v>
      </c>
      <c r="F1395" s="3" t="s">
        <v>577</v>
      </c>
      <c r="G1395" s="2" t="s">
        <v>60</v>
      </c>
      <c r="H1395" s="6">
        <v>30</v>
      </c>
      <c r="I1395" s="7">
        <v>-3</v>
      </c>
      <c r="J1395" s="6">
        <v>39</v>
      </c>
      <c r="K1395" s="7">
        <v>2</v>
      </c>
      <c r="L1395" s="6">
        <v>13</v>
      </c>
      <c r="M1395" s="7">
        <v>4</v>
      </c>
      <c r="N1395" s="6">
        <v>-9</v>
      </c>
      <c r="O1395" s="7">
        <v>-5</v>
      </c>
      <c r="P1395" s="3" t="s">
        <v>639</v>
      </c>
      <c r="Q1395" s="3" t="s">
        <v>840</v>
      </c>
      <c r="R1395" s="7">
        <v>11</v>
      </c>
      <c r="S1395" s="7">
        <v>3</v>
      </c>
      <c r="T1395" s="7">
        <v>0</v>
      </c>
      <c r="W1395" s="6">
        <v>39</v>
      </c>
      <c r="X1395" s="6">
        <v>53</v>
      </c>
      <c r="Y1395" s="7">
        <f>W1395-X1395</f>
        <v>-14</v>
      </c>
      <c r="Z1395" s="6">
        <v>31</v>
      </c>
      <c r="AA1395" s="6">
        <v>53</v>
      </c>
      <c r="AB1395" s="7">
        <f>Z1395-AA1395</f>
        <v>-22</v>
      </c>
      <c r="AC1395" s="6">
        <v>29</v>
      </c>
      <c r="AD1395" s="6">
        <v>57</v>
      </c>
      <c r="AE1395" s="7">
        <f>AC1395-AD1395</f>
        <v>-28</v>
      </c>
      <c r="AF1395" s="6">
        <v>35</v>
      </c>
      <c r="AG1395" s="6">
        <v>37</v>
      </c>
      <c r="AH1395" s="7">
        <f>AF1395-AG1395</f>
        <v>-2</v>
      </c>
      <c r="AI1395" s="6"/>
      <c r="AJ1395" s="6"/>
      <c r="AK1395" s="7"/>
      <c r="AL1395" s="4" t="s">
        <v>936</v>
      </c>
      <c r="AR1395" s="6">
        <v>31</v>
      </c>
      <c r="AS1395" s="6">
        <v>59</v>
      </c>
      <c r="AT1395" s="7">
        <f>AR1395-AS1395</f>
        <v>-28</v>
      </c>
      <c r="AU1395" s="4" t="s">
        <v>937</v>
      </c>
    </row>
    <row r="1396" spans="2:47" x14ac:dyDescent="0.25">
      <c r="B1396" s="3" t="s">
        <v>267</v>
      </c>
      <c r="C1396" s="52" t="s">
        <v>340</v>
      </c>
      <c r="D1396" s="39">
        <v>41651</v>
      </c>
      <c r="F1396" s="3" t="s">
        <v>821</v>
      </c>
      <c r="G1396" s="2" t="s">
        <v>196</v>
      </c>
      <c r="H1396" s="6">
        <v>33</v>
      </c>
      <c r="I1396" s="7">
        <v>2</v>
      </c>
      <c r="J1396" s="6">
        <v>38</v>
      </c>
      <c r="K1396" s="7">
        <v>-2</v>
      </c>
      <c r="L1396" s="6">
        <v>11</v>
      </c>
      <c r="M1396" s="7">
        <v>2</v>
      </c>
      <c r="N1396" s="6">
        <v>-5</v>
      </c>
      <c r="O1396" s="7">
        <v>4</v>
      </c>
      <c r="P1396" t="s">
        <v>842</v>
      </c>
      <c r="R1396" s="7">
        <v>12</v>
      </c>
      <c r="S1396" s="7">
        <v>2</v>
      </c>
      <c r="T1396" s="7">
        <v>1</v>
      </c>
      <c r="W1396" s="6"/>
      <c r="X1396" s="6"/>
      <c r="Y1396" s="7"/>
      <c r="Z1396" s="6"/>
      <c r="AA1396" s="6"/>
      <c r="AB1396" s="7"/>
      <c r="AC1396" s="6"/>
      <c r="AD1396" s="6"/>
      <c r="AE1396" s="7"/>
      <c r="AF1396" s="6"/>
      <c r="AG1396" s="6"/>
      <c r="AH1396" s="7"/>
      <c r="AI1396" s="6"/>
      <c r="AJ1396" s="6"/>
      <c r="AK1396" s="7"/>
      <c r="AR1396" s="6">
        <v>29</v>
      </c>
      <c r="AS1396" s="6">
        <v>55</v>
      </c>
      <c r="AT1396" s="7">
        <f>AR1396-AS1396</f>
        <v>-26</v>
      </c>
      <c r="AU1396" s="4" t="s">
        <v>871</v>
      </c>
    </row>
    <row r="1397" spans="2:47" x14ac:dyDescent="0.25">
      <c r="B1397" s="3" t="s">
        <v>267</v>
      </c>
      <c r="C1397" s="52" t="s">
        <v>594</v>
      </c>
      <c r="D1397" s="39">
        <v>41652</v>
      </c>
      <c r="F1397" s="3" t="s">
        <v>821</v>
      </c>
      <c r="G1397" s="2" t="s">
        <v>196</v>
      </c>
      <c r="H1397" s="6">
        <v>34</v>
      </c>
      <c r="I1397" s="7">
        <v>1</v>
      </c>
      <c r="J1397" s="6">
        <v>37</v>
      </c>
      <c r="K1397" s="7">
        <v>-1</v>
      </c>
      <c r="L1397" s="6">
        <v>9</v>
      </c>
      <c r="M1397" s="7">
        <v>-2</v>
      </c>
      <c r="N1397" s="6">
        <v>-3</v>
      </c>
      <c r="O1397" s="7">
        <v>2</v>
      </c>
      <c r="P1397" t="s">
        <v>842</v>
      </c>
      <c r="R1397" s="7">
        <v>13</v>
      </c>
      <c r="S1397" s="7">
        <v>2</v>
      </c>
      <c r="T1397" s="7">
        <v>1</v>
      </c>
      <c r="W1397" s="6"/>
      <c r="X1397" s="6"/>
      <c r="Y1397" s="7"/>
      <c r="Z1397" s="6"/>
      <c r="AA1397" s="6"/>
      <c r="AB1397" s="7"/>
      <c r="AC1397" s="6"/>
      <c r="AD1397" s="6"/>
      <c r="AE1397" s="7"/>
      <c r="AF1397" s="6"/>
      <c r="AG1397" s="6"/>
      <c r="AH1397" s="7"/>
      <c r="AI1397" s="6"/>
      <c r="AJ1397" s="6"/>
      <c r="AK1397" s="7"/>
      <c r="AR1397" s="6">
        <v>29</v>
      </c>
      <c r="AS1397" s="6">
        <v>55</v>
      </c>
      <c r="AT1397" s="7">
        <f>AR1397-AS1397</f>
        <v>-26</v>
      </c>
      <c r="AU1397" s="4" t="s">
        <v>871</v>
      </c>
    </row>
    <row r="1398" spans="2:47" x14ac:dyDescent="0.25">
      <c r="B1398" s="3" t="s">
        <v>267</v>
      </c>
      <c r="C1398" s="52" t="s">
        <v>692</v>
      </c>
      <c r="D1398" s="39">
        <v>41653</v>
      </c>
      <c r="F1398" s="3" t="s">
        <v>821</v>
      </c>
      <c r="G1398" s="2" t="s">
        <v>196</v>
      </c>
      <c r="H1398" s="6">
        <v>33</v>
      </c>
      <c r="I1398" s="7">
        <v>-1</v>
      </c>
      <c r="J1398" s="6">
        <v>39</v>
      </c>
      <c r="K1398" s="7">
        <v>2</v>
      </c>
      <c r="L1398" s="6">
        <v>10</v>
      </c>
      <c r="M1398" s="7">
        <v>1</v>
      </c>
      <c r="N1398" s="6">
        <v>-6</v>
      </c>
      <c r="O1398" s="7">
        <v>-3</v>
      </c>
      <c r="P1398" t="s">
        <v>842</v>
      </c>
      <c r="R1398" s="7">
        <v>12</v>
      </c>
      <c r="S1398" s="7">
        <v>2</v>
      </c>
      <c r="T1398" s="7">
        <v>0</v>
      </c>
      <c r="W1398" s="6"/>
      <c r="X1398" s="6"/>
      <c r="Y1398" s="7"/>
      <c r="Z1398" s="6"/>
      <c r="AA1398" s="6"/>
      <c r="AB1398" s="7"/>
      <c r="AC1398" s="6"/>
      <c r="AD1398" s="6"/>
      <c r="AE1398" s="7"/>
      <c r="AF1398" s="6"/>
      <c r="AG1398" s="6"/>
      <c r="AH1398" s="7"/>
      <c r="AI1398" s="6"/>
      <c r="AJ1398" s="6"/>
      <c r="AK1398" s="7"/>
      <c r="AR1398" s="6">
        <v>29</v>
      </c>
      <c r="AS1398" s="6">
        <v>54</v>
      </c>
      <c r="AT1398" s="7">
        <f>AR1398-AS1398</f>
        <v>-25</v>
      </c>
      <c r="AU1398" s="4" t="s">
        <v>871</v>
      </c>
    </row>
    <row r="1399" spans="2:47" x14ac:dyDescent="0.25">
      <c r="B1399" s="3" t="s">
        <v>267</v>
      </c>
      <c r="C1399" s="52" t="s">
        <v>692</v>
      </c>
      <c r="D1399" s="39">
        <v>41653</v>
      </c>
      <c r="E1399">
        <v>16</v>
      </c>
      <c r="F1399" s="3" t="s">
        <v>982</v>
      </c>
      <c r="G1399" s="2" t="s">
        <v>182</v>
      </c>
      <c r="H1399" s="6">
        <v>30</v>
      </c>
      <c r="I1399" s="7">
        <v>-1</v>
      </c>
      <c r="J1399" s="6">
        <v>34</v>
      </c>
      <c r="K1399" s="7">
        <v>-1</v>
      </c>
      <c r="L1399" s="6">
        <v>12</v>
      </c>
      <c r="M1399" s="7">
        <v>1</v>
      </c>
      <c r="N1399" s="6">
        <v>-4</v>
      </c>
      <c r="O1399" s="7">
        <v>0</v>
      </c>
      <c r="P1399" s="3" t="s">
        <v>842</v>
      </c>
      <c r="Q1399" s="3" t="s">
        <v>983</v>
      </c>
      <c r="R1399" s="7">
        <v>17</v>
      </c>
      <c r="S1399" s="7">
        <v>2</v>
      </c>
      <c r="T1399" s="7">
        <v>1</v>
      </c>
      <c r="W1399" s="6"/>
      <c r="X1399" s="6"/>
      <c r="Y1399" s="7"/>
      <c r="Z1399" s="6"/>
      <c r="AA1399" s="6"/>
      <c r="AB1399" s="7"/>
      <c r="AC1399" s="6"/>
      <c r="AD1399" s="6"/>
      <c r="AE1399" s="7"/>
      <c r="AF1399" s="6"/>
      <c r="AG1399" s="6"/>
      <c r="AH1399" s="7"/>
      <c r="AI1399" s="6"/>
      <c r="AJ1399" s="6"/>
      <c r="AK1399" s="7"/>
      <c r="AR1399" s="6"/>
      <c r="AS1399" s="6"/>
      <c r="AT1399" s="7"/>
    </row>
    <row r="1400" spans="2:47" x14ac:dyDescent="0.25">
      <c r="B1400" s="3" t="s">
        <v>267</v>
      </c>
      <c r="C1400" s="9" t="s">
        <v>514</v>
      </c>
      <c r="D1400" s="39">
        <v>41653</v>
      </c>
      <c r="E1400">
        <v>19</v>
      </c>
      <c r="F1400" s="3" t="s">
        <v>903</v>
      </c>
      <c r="G1400" s="2" t="s">
        <v>138</v>
      </c>
      <c r="H1400" s="6">
        <v>30</v>
      </c>
      <c r="I1400" s="7">
        <v>0</v>
      </c>
      <c r="J1400" s="6">
        <v>36</v>
      </c>
      <c r="K1400" s="7">
        <v>-1</v>
      </c>
      <c r="L1400" s="6">
        <v>8</v>
      </c>
      <c r="M1400" s="7">
        <v>0</v>
      </c>
      <c r="N1400" s="6">
        <v>-6</v>
      </c>
      <c r="O1400" s="7">
        <v>1</v>
      </c>
      <c r="P1400" s="3" t="s">
        <v>842</v>
      </c>
      <c r="R1400" s="7">
        <v>17</v>
      </c>
      <c r="S1400" s="7">
        <v>3</v>
      </c>
      <c r="T1400" s="7">
        <v>0</v>
      </c>
      <c r="W1400" s="6">
        <v>36</v>
      </c>
      <c r="X1400" s="6">
        <v>47</v>
      </c>
      <c r="Y1400" s="7">
        <f>W1400-X1400</f>
        <v>-11</v>
      </c>
      <c r="Z1400" s="6">
        <v>23</v>
      </c>
      <c r="AA1400" s="6">
        <v>46</v>
      </c>
      <c r="AB1400" s="7">
        <f>Z1400-AA1400</f>
        <v>-23</v>
      </c>
      <c r="AC1400" s="6">
        <v>16</v>
      </c>
      <c r="AD1400" s="6">
        <v>58</v>
      </c>
      <c r="AE1400" s="7">
        <f>AC1400-AD1400</f>
        <v>-42</v>
      </c>
      <c r="AF1400" s="6"/>
      <c r="AG1400" s="6"/>
      <c r="AH1400" s="7"/>
      <c r="AI1400" s="6"/>
      <c r="AJ1400" s="6"/>
      <c r="AK1400" s="7"/>
      <c r="AL1400" s="4" t="s">
        <v>978</v>
      </c>
      <c r="AR1400" s="6"/>
      <c r="AS1400" s="6"/>
      <c r="AT1400" s="7"/>
    </row>
    <row r="1401" spans="2:47" x14ac:dyDescent="0.25">
      <c r="B1401" s="3" t="s">
        <v>267</v>
      </c>
      <c r="C1401" s="9" t="s">
        <v>624</v>
      </c>
      <c r="D1401" s="39">
        <v>41654</v>
      </c>
      <c r="F1401" s="3" t="s">
        <v>821</v>
      </c>
      <c r="G1401" s="2" t="s">
        <v>196</v>
      </c>
      <c r="H1401" s="6">
        <v>32</v>
      </c>
      <c r="I1401" s="7">
        <v>-1</v>
      </c>
      <c r="J1401" s="6">
        <v>39</v>
      </c>
      <c r="K1401" s="7">
        <v>0</v>
      </c>
      <c r="L1401" s="6">
        <v>10</v>
      </c>
      <c r="M1401" s="7">
        <v>0</v>
      </c>
      <c r="N1401" s="6">
        <v>-7</v>
      </c>
      <c r="O1401" s="7">
        <v>-1</v>
      </c>
      <c r="P1401" t="s">
        <v>842</v>
      </c>
      <c r="R1401" s="7">
        <v>12</v>
      </c>
      <c r="S1401" s="7">
        <v>3</v>
      </c>
      <c r="T1401" s="7">
        <v>2</v>
      </c>
      <c r="W1401" s="6"/>
      <c r="X1401" s="6"/>
      <c r="Y1401" s="7"/>
      <c r="Z1401" s="6"/>
      <c r="AA1401" s="6"/>
      <c r="AB1401" s="7"/>
      <c r="AC1401" s="6"/>
      <c r="AD1401" s="6"/>
      <c r="AE1401" s="7"/>
      <c r="AF1401" s="6"/>
      <c r="AG1401" s="6"/>
      <c r="AH1401" s="7"/>
      <c r="AI1401" s="6"/>
      <c r="AJ1401" s="6"/>
      <c r="AK1401" s="7"/>
      <c r="AR1401" s="6">
        <v>29</v>
      </c>
      <c r="AS1401" s="6">
        <v>57</v>
      </c>
      <c r="AT1401" s="7">
        <f>AR1401-AS1401</f>
        <v>-28</v>
      </c>
      <c r="AU1401" s="4" t="s">
        <v>871</v>
      </c>
    </row>
    <row r="1402" spans="2:47" x14ac:dyDescent="0.25">
      <c r="B1402" s="3" t="s">
        <v>267</v>
      </c>
      <c r="C1402" s="52" t="s">
        <v>624</v>
      </c>
      <c r="D1402" s="39">
        <v>41654</v>
      </c>
      <c r="E1402">
        <v>17</v>
      </c>
      <c r="F1402" s="3" t="s">
        <v>830</v>
      </c>
      <c r="G1402" s="2"/>
      <c r="H1402" s="6">
        <v>33</v>
      </c>
      <c r="I1402" s="7">
        <v>0</v>
      </c>
      <c r="J1402" s="6">
        <v>40</v>
      </c>
      <c r="K1402" s="7">
        <v>2</v>
      </c>
      <c r="L1402" s="6">
        <v>13</v>
      </c>
      <c r="M1402" s="7">
        <v>1</v>
      </c>
      <c r="N1402" s="6">
        <v>-7</v>
      </c>
      <c r="O1402" s="7">
        <v>-2</v>
      </c>
      <c r="P1402" s="3" t="s">
        <v>842</v>
      </c>
      <c r="R1402" s="7">
        <v>9</v>
      </c>
      <c r="S1402" s="7">
        <v>2</v>
      </c>
      <c r="T1402" s="7">
        <v>0</v>
      </c>
      <c r="W1402" s="6"/>
      <c r="X1402" s="6"/>
      <c r="Y1402" s="7"/>
      <c r="Z1402" s="6"/>
      <c r="AA1402" s="6"/>
      <c r="AB1402" s="7"/>
      <c r="AC1402" s="6"/>
      <c r="AD1402" s="6"/>
      <c r="AE1402" s="7"/>
      <c r="AF1402" s="6"/>
      <c r="AG1402" s="6"/>
      <c r="AH1402" s="7"/>
      <c r="AI1402" s="6"/>
      <c r="AJ1402" s="6"/>
      <c r="AK1402" s="7"/>
      <c r="AR1402" s="6"/>
      <c r="AS1402" s="6"/>
      <c r="AT1402" s="7"/>
    </row>
    <row r="1403" spans="2:47" x14ac:dyDescent="0.25">
      <c r="B1403" s="3" t="s">
        <v>267</v>
      </c>
      <c r="C1403" s="9" t="s">
        <v>624</v>
      </c>
      <c r="D1403" s="39">
        <v>41654</v>
      </c>
      <c r="E1403">
        <v>19</v>
      </c>
      <c r="F1403" s="3" t="s">
        <v>886</v>
      </c>
      <c r="G1403" s="2" t="s">
        <v>915</v>
      </c>
      <c r="H1403" s="6">
        <v>30</v>
      </c>
      <c r="I1403" s="7">
        <v>1</v>
      </c>
      <c r="J1403" s="6">
        <v>35</v>
      </c>
      <c r="K1403" s="7">
        <v>-1</v>
      </c>
      <c r="L1403" s="6">
        <v>8</v>
      </c>
      <c r="M1403" s="7">
        <v>0</v>
      </c>
      <c r="N1403" s="6">
        <v>-5</v>
      </c>
      <c r="O1403" s="7">
        <v>2</v>
      </c>
      <c r="P1403" t="s">
        <v>842</v>
      </c>
      <c r="R1403" s="7">
        <v>19</v>
      </c>
      <c r="S1403" s="7">
        <v>3</v>
      </c>
      <c r="T1403" s="7">
        <v>1</v>
      </c>
      <c r="W1403" s="6">
        <v>27</v>
      </c>
      <c r="X1403" s="6">
        <v>48</v>
      </c>
      <c r="Y1403" s="7">
        <f>W1403-X1403</f>
        <v>-21</v>
      </c>
      <c r="Z1403" s="6">
        <v>18</v>
      </c>
      <c r="AA1403" s="6">
        <v>49</v>
      </c>
      <c r="AB1403" s="7">
        <f>Z1403-AA1403</f>
        <v>-31</v>
      </c>
      <c r="AC1403" s="6">
        <v>13</v>
      </c>
      <c r="AD1403" s="6">
        <v>52</v>
      </c>
      <c r="AE1403" s="7">
        <f>AC1403-AD1403</f>
        <v>-39</v>
      </c>
      <c r="AF1403" s="6">
        <v>22</v>
      </c>
      <c r="AG1403" s="6">
        <v>39</v>
      </c>
      <c r="AH1403" s="7">
        <f>AF1403-AG1403</f>
        <v>-17</v>
      </c>
      <c r="AI1403" s="6"/>
      <c r="AJ1403" s="6"/>
      <c r="AK1403" s="7"/>
      <c r="AL1403" s="4" t="s">
        <v>998</v>
      </c>
      <c r="AR1403" s="6"/>
      <c r="AS1403" s="6"/>
      <c r="AT1403" s="7"/>
    </row>
    <row r="1404" spans="2:47" x14ac:dyDescent="0.25">
      <c r="B1404" s="3" t="s">
        <v>267</v>
      </c>
      <c r="C1404" s="9" t="s">
        <v>640</v>
      </c>
      <c r="D1404" s="39">
        <v>41655</v>
      </c>
      <c r="E1404">
        <v>19</v>
      </c>
      <c r="F1404" s="3" t="s">
        <v>821</v>
      </c>
      <c r="G1404" s="2" t="s">
        <v>192</v>
      </c>
      <c r="H1404" s="6">
        <v>33</v>
      </c>
      <c r="I1404" s="7">
        <v>1</v>
      </c>
      <c r="J1404" s="6">
        <v>39</v>
      </c>
      <c r="K1404" s="7">
        <v>0</v>
      </c>
      <c r="L1404" s="6">
        <v>8</v>
      </c>
      <c r="M1404" s="7">
        <v>-2</v>
      </c>
      <c r="N1404" s="6">
        <v>-6</v>
      </c>
      <c r="O1404" s="7">
        <v>1</v>
      </c>
      <c r="P1404" t="s">
        <v>842</v>
      </c>
      <c r="R1404" s="7">
        <v>13</v>
      </c>
      <c r="S1404" s="7">
        <v>2</v>
      </c>
      <c r="T1404" s="7">
        <v>1</v>
      </c>
      <c r="W1404" s="6">
        <v>39</v>
      </c>
      <c r="X1404" s="6">
        <v>54</v>
      </c>
      <c r="Y1404" s="7">
        <f>W1404-X1404</f>
        <v>-15</v>
      </c>
      <c r="Z1404" s="6">
        <v>28</v>
      </c>
      <c r="AA1404" s="6">
        <v>63</v>
      </c>
      <c r="AB1404" s="7">
        <f>Z1404-AA1404</f>
        <v>-35</v>
      </c>
      <c r="AC1404" s="6">
        <v>20</v>
      </c>
      <c r="AD1404" s="6">
        <v>71</v>
      </c>
      <c r="AE1404" s="7">
        <f>AC1404-AD1404</f>
        <v>-51</v>
      </c>
      <c r="AF1404" s="6"/>
      <c r="AG1404" s="6"/>
      <c r="AH1404" s="7"/>
      <c r="AI1404" s="6"/>
      <c r="AJ1404" s="6"/>
      <c r="AK1404" s="7"/>
      <c r="AL1404" s="4" t="s">
        <v>930</v>
      </c>
      <c r="AR1404" s="6">
        <v>31</v>
      </c>
      <c r="AS1404" s="6">
        <v>55</v>
      </c>
      <c r="AT1404" s="7">
        <f>AR1404-AS1404</f>
        <v>-24</v>
      </c>
      <c r="AU1404" s="4" t="s">
        <v>871</v>
      </c>
    </row>
    <row r="1405" spans="2:47" x14ac:dyDescent="0.25">
      <c r="B1405" s="3" t="s">
        <v>267</v>
      </c>
      <c r="C1405" s="9" t="s">
        <v>523</v>
      </c>
      <c r="D1405" s="39">
        <v>41656</v>
      </c>
      <c r="E1405">
        <v>20</v>
      </c>
      <c r="F1405" s="3" t="s">
        <v>830</v>
      </c>
      <c r="G1405" s="2"/>
      <c r="H1405" s="6">
        <v>32</v>
      </c>
      <c r="I1405" s="7">
        <v>-1</v>
      </c>
      <c r="J1405" s="6">
        <v>39</v>
      </c>
      <c r="K1405" s="7">
        <v>-1</v>
      </c>
      <c r="L1405" s="6">
        <v>12</v>
      </c>
      <c r="M1405" s="7">
        <v>-1</v>
      </c>
      <c r="N1405" s="6">
        <v>-7</v>
      </c>
      <c r="O1405" s="7">
        <v>0</v>
      </c>
      <c r="P1405" s="3" t="s">
        <v>842</v>
      </c>
      <c r="R1405" s="7">
        <v>9</v>
      </c>
      <c r="S1405" s="7">
        <v>3</v>
      </c>
      <c r="T1405" s="7">
        <v>1</v>
      </c>
      <c r="W1405" s="6"/>
      <c r="X1405" s="6"/>
      <c r="Y1405" s="7"/>
      <c r="Z1405" s="6"/>
      <c r="AA1405" s="6"/>
      <c r="AB1405" s="7"/>
      <c r="AC1405" s="6"/>
      <c r="AD1405" s="6"/>
      <c r="AE1405" s="7"/>
      <c r="AF1405" s="6"/>
      <c r="AG1405" s="6"/>
      <c r="AH1405" s="7"/>
      <c r="AI1405" s="6"/>
      <c r="AJ1405" s="6"/>
      <c r="AK1405" s="7"/>
      <c r="AR1405" s="6"/>
      <c r="AS1405" s="6"/>
      <c r="AT1405" s="7"/>
    </row>
    <row r="1406" spans="2:47" x14ac:dyDescent="0.25">
      <c r="B1406" s="3" t="s">
        <v>267</v>
      </c>
      <c r="C1406" s="9" t="s">
        <v>641</v>
      </c>
      <c r="D1406" s="39">
        <v>41658</v>
      </c>
      <c r="F1406" s="3" t="s">
        <v>821</v>
      </c>
      <c r="G1406" s="2" t="s">
        <v>196</v>
      </c>
      <c r="H1406" s="6">
        <v>32</v>
      </c>
      <c r="I1406" s="7">
        <v>-1</v>
      </c>
      <c r="J1406" s="6">
        <v>40</v>
      </c>
      <c r="K1406" s="7">
        <v>1</v>
      </c>
      <c r="L1406" s="6">
        <v>11</v>
      </c>
      <c r="M1406" s="7">
        <v>3</v>
      </c>
      <c r="N1406" s="6">
        <v>-8</v>
      </c>
      <c r="O1406" s="7">
        <v>-2</v>
      </c>
      <c r="P1406" t="s">
        <v>842</v>
      </c>
      <c r="R1406" s="7">
        <v>12</v>
      </c>
      <c r="S1406" s="7">
        <v>2</v>
      </c>
      <c r="T1406" s="7">
        <v>1</v>
      </c>
      <c r="W1406" s="6"/>
      <c r="X1406" s="6"/>
      <c r="Y1406" s="7"/>
      <c r="Z1406" s="6"/>
      <c r="AA1406" s="6"/>
      <c r="AB1406" s="7"/>
      <c r="AC1406" s="6"/>
      <c r="AD1406" s="6"/>
      <c r="AE1406" s="7"/>
      <c r="AF1406" s="6"/>
      <c r="AG1406" s="6"/>
      <c r="AH1406" s="7"/>
      <c r="AI1406" s="6"/>
      <c r="AJ1406" s="6"/>
      <c r="AK1406" s="7"/>
      <c r="AR1406" s="6">
        <v>28</v>
      </c>
      <c r="AS1406" s="6">
        <v>57</v>
      </c>
      <c r="AT1406" s="7">
        <f>AR1406-AS1406</f>
        <v>-29</v>
      </c>
      <c r="AU1406" s="4" t="s">
        <v>871</v>
      </c>
    </row>
    <row r="1407" spans="2:47" x14ac:dyDescent="0.25">
      <c r="B1407" s="3" t="s">
        <v>267</v>
      </c>
      <c r="C1407" s="9" t="s">
        <v>598</v>
      </c>
      <c r="D1407" s="39">
        <v>41659</v>
      </c>
      <c r="F1407" s="3" t="s">
        <v>821</v>
      </c>
      <c r="G1407" s="2" t="s">
        <v>196</v>
      </c>
      <c r="H1407" s="6">
        <v>34</v>
      </c>
      <c r="I1407" s="7">
        <v>2</v>
      </c>
      <c r="J1407" s="6">
        <v>38</v>
      </c>
      <c r="K1407" s="7">
        <v>-2</v>
      </c>
      <c r="L1407" s="6">
        <v>9</v>
      </c>
      <c r="M1407" s="7">
        <v>-2</v>
      </c>
      <c r="N1407" s="6">
        <v>-4</v>
      </c>
      <c r="O1407" s="7">
        <v>4</v>
      </c>
      <c r="P1407" t="s">
        <v>842</v>
      </c>
      <c r="R1407" s="7">
        <v>13</v>
      </c>
      <c r="S1407" s="7">
        <v>3</v>
      </c>
      <c r="T1407" s="7">
        <v>0</v>
      </c>
      <c r="W1407" s="6"/>
      <c r="X1407" s="6"/>
      <c r="Y1407" s="7"/>
      <c r="Z1407" s="6"/>
      <c r="AA1407" s="6"/>
      <c r="AB1407" s="7"/>
      <c r="AC1407" s="6"/>
      <c r="AD1407" s="6"/>
      <c r="AE1407" s="7"/>
      <c r="AF1407" s="6"/>
      <c r="AG1407" s="6"/>
      <c r="AH1407" s="7"/>
      <c r="AI1407" s="6"/>
      <c r="AJ1407" s="6"/>
      <c r="AK1407" s="7"/>
      <c r="AR1407" s="6">
        <v>29</v>
      </c>
      <c r="AS1407" s="6">
        <v>54</v>
      </c>
      <c r="AT1407" s="7">
        <f>AR1407-AS1407</f>
        <v>-25</v>
      </c>
      <c r="AU1407" s="4" t="s">
        <v>871</v>
      </c>
    </row>
    <row r="1408" spans="2:47" x14ac:dyDescent="0.25">
      <c r="B1408" s="3" t="s">
        <v>267</v>
      </c>
      <c r="C1408" s="9" t="s">
        <v>434</v>
      </c>
      <c r="D1408" s="39">
        <v>41660</v>
      </c>
      <c r="F1408" s="3" t="s">
        <v>821</v>
      </c>
      <c r="G1408" s="2" t="s">
        <v>196</v>
      </c>
      <c r="H1408" s="6">
        <v>32</v>
      </c>
      <c r="I1408" s="7">
        <v>-2</v>
      </c>
      <c r="J1408" s="6">
        <v>40</v>
      </c>
      <c r="K1408" s="7">
        <v>2</v>
      </c>
      <c r="L1408" s="6">
        <v>8</v>
      </c>
      <c r="M1408" s="7">
        <v>-1</v>
      </c>
      <c r="N1408" s="6">
        <v>-8</v>
      </c>
      <c r="O1408" s="7">
        <v>-4</v>
      </c>
      <c r="P1408" t="s">
        <v>842</v>
      </c>
      <c r="R1408" s="7">
        <v>12</v>
      </c>
      <c r="S1408" s="7">
        <v>3</v>
      </c>
      <c r="T1408" s="7">
        <v>1</v>
      </c>
      <c r="W1408" s="6"/>
      <c r="X1408" s="6"/>
      <c r="Y1408" s="7"/>
      <c r="Z1408" s="6"/>
      <c r="AA1408" s="6"/>
      <c r="AB1408" s="7"/>
      <c r="AC1408" s="6"/>
      <c r="AD1408" s="6"/>
      <c r="AE1408" s="7"/>
      <c r="AF1408" s="6"/>
      <c r="AG1408" s="6"/>
      <c r="AH1408" s="7"/>
      <c r="AI1408" s="6"/>
      <c r="AJ1408" s="6"/>
      <c r="AK1408" s="7"/>
      <c r="AM1408" s="9" t="s">
        <v>970</v>
      </c>
      <c r="AN1408" s="9" t="s">
        <v>628</v>
      </c>
      <c r="AO1408" s="9" t="s">
        <v>366</v>
      </c>
      <c r="AR1408" s="6">
        <v>30</v>
      </c>
      <c r="AS1408" s="6">
        <v>56</v>
      </c>
      <c r="AT1408" s="7">
        <f>AR1408-AS1408</f>
        <v>-26</v>
      </c>
      <c r="AU1408" s="4" t="s">
        <v>871</v>
      </c>
    </row>
    <row r="1409" spans="2:53" x14ac:dyDescent="0.25">
      <c r="B1409" s="3" t="s">
        <v>267</v>
      </c>
      <c r="C1409" s="9" t="s">
        <v>675</v>
      </c>
      <c r="D1409" s="39">
        <v>41661</v>
      </c>
      <c r="F1409" s="3" t="s">
        <v>821</v>
      </c>
      <c r="G1409" s="2" t="s">
        <v>196</v>
      </c>
      <c r="H1409" s="6">
        <v>35</v>
      </c>
      <c r="I1409" s="7">
        <v>3</v>
      </c>
      <c r="J1409" s="6">
        <v>38</v>
      </c>
      <c r="K1409" s="7">
        <v>-2</v>
      </c>
      <c r="L1409" s="6">
        <v>8</v>
      </c>
      <c r="M1409" s="7">
        <v>0</v>
      </c>
      <c r="N1409" s="6">
        <v>-3</v>
      </c>
      <c r="O1409" s="7">
        <v>5</v>
      </c>
      <c r="P1409" t="s">
        <v>842</v>
      </c>
      <c r="R1409" s="7">
        <v>12</v>
      </c>
      <c r="S1409" s="7">
        <v>2</v>
      </c>
      <c r="T1409" s="7">
        <v>1</v>
      </c>
      <c r="W1409" s="6"/>
      <c r="X1409" s="6"/>
      <c r="Y1409" s="7"/>
      <c r="Z1409" s="6"/>
      <c r="AA1409" s="6"/>
      <c r="AB1409" s="7"/>
      <c r="AC1409" s="6"/>
      <c r="AD1409" s="6"/>
      <c r="AE1409" s="7"/>
      <c r="AF1409" s="6"/>
      <c r="AG1409" s="6"/>
      <c r="AH1409" s="7"/>
      <c r="AI1409" s="6"/>
      <c r="AJ1409" s="6"/>
      <c r="AK1409" s="7"/>
      <c r="AR1409" s="6">
        <v>32</v>
      </c>
      <c r="AS1409" s="6">
        <v>54</v>
      </c>
      <c r="AT1409" s="7">
        <f>AR1409-AS1409</f>
        <v>-22</v>
      </c>
      <c r="AU1409" s="4" t="s">
        <v>871</v>
      </c>
    </row>
    <row r="1410" spans="2:53" x14ac:dyDescent="0.25">
      <c r="B1410" s="3" t="s">
        <v>267</v>
      </c>
      <c r="C1410" s="9" t="s">
        <v>675</v>
      </c>
      <c r="D1410" s="39">
        <v>41661</v>
      </c>
      <c r="E1410">
        <v>24</v>
      </c>
      <c r="F1410" s="3" t="s">
        <v>830</v>
      </c>
      <c r="G1410" s="2"/>
      <c r="H1410" s="6">
        <v>32</v>
      </c>
      <c r="I1410" s="7">
        <v>0</v>
      </c>
      <c r="J1410" s="6">
        <v>40</v>
      </c>
      <c r="K1410" s="7">
        <v>1</v>
      </c>
      <c r="L1410" s="6">
        <v>11</v>
      </c>
      <c r="M1410" s="7">
        <v>-1</v>
      </c>
      <c r="N1410" s="6">
        <v>-8</v>
      </c>
      <c r="O1410" s="7">
        <v>-1</v>
      </c>
      <c r="P1410" s="3" t="s">
        <v>842</v>
      </c>
      <c r="R1410" s="7">
        <v>9</v>
      </c>
      <c r="S1410" s="7">
        <v>3</v>
      </c>
      <c r="T1410" s="7">
        <v>1</v>
      </c>
      <c r="W1410" s="6"/>
      <c r="X1410" s="6"/>
      <c r="Y1410" s="7"/>
      <c r="Z1410" s="6"/>
      <c r="AA1410" s="6"/>
      <c r="AB1410" s="7"/>
      <c r="AC1410" s="6"/>
      <c r="AD1410" s="6"/>
      <c r="AE1410" s="7"/>
      <c r="AF1410" s="6"/>
      <c r="AG1410" s="6"/>
      <c r="AH1410" s="7"/>
      <c r="AI1410" s="6"/>
      <c r="AJ1410" s="6"/>
      <c r="AK1410" s="7"/>
      <c r="AR1410" s="6"/>
      <c r="AS1410" s="6"/>
      <c r="AT1410" s="7"/>
    </row>
    <row r="1411" spans="2:53" x14ac:dyDescent="0.25">
      <c r="B1411" s="3" t="s">
        <v>267</v>
      </c>
      <c r="C1411" s="9" t="s">
        <v>625</v>
      </c>
      <c r="D1411" s="39">
        <v>41662</v>
      </c>
      <c r="E1411">
        <v>26</v>
      </c>
      <c r="F1411" s="3" t="s">
        <v>821</v>
      </c>
      <c r="G1411" s="2" t="s">
        <v>192</v>
      </c>
      <c r="H1411" s="6">
        <v>32</v>
      </c>
      <c r="I1411" s="7">
        <v>-3</v>
      </c>
      <c r="J1411" s="6">
        <v>39</v>
      </c>
      <c r="K1411" s="7">
        <v>1</v>
      </c>
      <c r="L1411" s="6">
        <v>9</v>
      </c>
      <c r="M1411" s="7">
        <v>1</v>
      </c>
      <c r="N1411" s="6">
        <v>-7</v>
      </c>
      <c r="O1411" s="7">
        <v>-4</v>
      </c>
      <c r="P1411" t="s">
        <v>842</v>
      </c>
      <c r="R1411" s="7">
        <v>13</v>
      </c>
      <c r="S1411" s="7">
        <v>2</v>
      </c>
      <c r="T1411" s="7">
        <v>0</v>
      </c>
      <c r="W1411" s="6">
        <v>41</v>
      </c>
      <c r="X1411" s="6">
        <v>53</v>
      </c>
      <c r="Y1411" s="7">
        <f>W1411-X1411</f>
        <v>-12</v>
      </c>
      <c r="Z1411" s="6">
        <v>26</v>
      </c>
      <c r="AA1411" s="6">
        <v>64</v>
      </c>
      <c r="AB1411" s="7">
        <f>Z1411-AA1411</f>
        <v>-38</v>
      </c>
      <c r="AC1411" s="6">
        <v>17</v>
      </c>
      <c r="AD1411" s="6">
        <v>75</v>
      </c>
      <c r="AE1411" s="7">
        <f>AC1411-AD1411</f>
        <v>-58</v>
      </c>
      <c r="AF1411" s="6"/>
      <c r="AG1411" s="6"/>
      <c r="AH1411" s="7"/>
      <c r="AI1411" s="6"/>
      <c r="AJ1411" s="6"/>
      <c r="AK1411" s="7"/>
      <c r="AL1411" s="4" t="s">
        <v>930</v>
      </c>
      <c r="AR1411" s="6">
        <v>33</v>
      </c>
      <c r="AS1411" s="6">
        <v>54</v>
      </c>
      <c r="AT1411" s="7">
        <f>AR1411-AS1411</f>
        <v>-21</v>
      </c>
      <c r="AU1411" s="4" t="s">
        <v>871</v>
      </c>
    </row>
    <row r="1412" spans="2:53" x14ac:dyDescent="0.25">
      <c r="B1412" s="3" t="s">
        <v>267</v>
      </c>
      <c r="C1412" s="9" t="s">
        <v>601</v>
      </c>
      <c r="D1412" s="39">
        <v>41663</v>
      </c>
      <c r="E1412">
        <v>27</v>
      </c>
      <c r="F1412" s="3" t="s">
        <v>830</v>
      </c>
      <c r="G1412" s="2"/>
      <c r="H1412" s="6">
        <v>33</v>
      </c>
      <c r="I1412" s="7">
        <v>1</v>
      </c>
      <c r="J1412" s="6">
        <v>40</v>
      </c>
      <c r="K1412" s="7">
        <v>0</v>
      </c>
      <c r="L1412" s="6">
        <v>11</v>
      </c>
      <c r="M1412" s="7">
        <v>0</v>
      </c>
      <c r="N1412" s="6">
        <v>-7</v>
      </c>
      <c r="O1412" s="7">
        <v>1</v>
      </c>
      <c r="P1412" s="3" t="s">
        <v>842</v>
      </c>
      <c r="R1412" s="7">
        <v>8</v>
      </c>
      <c r="S1412" s="7">
        <v>3</v>
      </c>
      <c r="T1412" s="7">
        <v>0</v>
      </c>
      <c r="W1412" s="6"/>
      <c r="X1412" s="6"/>
      <c r="Y1412" s="7"/>
      <c r="Z1412" s="6"/>
      <c r="AA1412" s="6"/>
      <c r="AB1412" s="7"/>
      <c r="AC1412" s="6"/>
      <c r="AD1412" s="6"/>
      <c r="AE1412" s="7"/>
      <c r="AF1412" s="6"/>
      <c r="AG1412" s="6"/>
      <c r="AH1412" s="7"/>
      <c r="AI1412" s="6"/>
      <c r="AJ1412" s="6"/>
      <c r="AK1412" s="7"/>
      <c r="AR1412" s="6"/>
      <c r="AS1412" s="6"/>
      <c r="AT1412" s="7"/>
    </row>
    <row r="1413" spans="2:53" x14ac:dyDescent="0.25">
      <c r="B1413" s="3" t="s">
        <v>267</v>
      </c>
      <c r="C1413" s="9" t="s">
        <v>601</v>
      </c>
      <c r="D1413" s="39">
        <v>41663</v>
      </c>
      <c r="E1413">
        <v>28</v>
      </c>
      <c r="F1413" s="3" t="s">
        <v>886</v>
      </c>
      <c r="G1413" s="2" t="s">
        <v>96</v>
      </c>
      <c r="H1413" s="6">
        <v>32</v>
      </c>
      <c r="I1413" s="7">
        <v>0</v>
      </c>
      <c r="J1413" s="6">
        <v>33</v>
      </c>
      <c r="K1413" s="7">
        <v>-4</v>
      </c>
      <c r="L1413" s="6">
        <v>9</v>
      </c>
      <c r="M1413" s="7">
        <v>0</v>
      </c>
      <c r="N1413" s="6">
        <v>-1</v>
      </c>
      <c r="O1413" s="7">
        <v>4</v>
      </c>
      <c r="P1413" s="3" t="s">
        <v>639</v>
      </c>
      <c r="R1413" s="7">
        <v>14</v>
      </c>
      <c r="S1413" s="7">
        <v>5</v>
      </c>
      <c r="T1413" s="7">
        <v>1</v>
      </c>
      <c r="W1413" s="6"/>
      <c r="X1413" s="6"/>
      <c r="Y1413" s="7"/>
      <c r="Z1413" s="6"/>
      <c r="AA1413" s="6"/>
      <c r="AB1413" s="7"/>
      <c r="AC1413" s="6"/>
      <c r="AD1413" s="6"/>
      <c r="AE1413" s="7"/>
      <c r="AF1413" s="6"/>
      <c r="AG1413" s="6"/>
      <c r="AH1413" s="7"/>
      <c r="AI1413" s="6"/>
      <c r="AJ1413" s="6"/>
      <c r="AK1413" s="7"/>
      <c r="AR1413" s="6"/>
      <c r="AS1413" s="6"/>
      <c r="AT1413" s="7"/>
    </row>
    <row r="1414" spans="2:53" x14ac:dyDescent="0.25">
      <c r="B1414" s="3" t="s">
        <v>267</v>
      </c>
      <c r="C1414" s="9" t="s">
        <v>558</v>
      </c>
      <c r="D1414" s="39">
        <v>41665</v>
      </c>
      <c r="F1414" s="3" t="s">
        <v>821</v>
      </c>
      <c r="G1414" s="2" t="s">
        <v>196</v>
      </c>
      <c r="H1414" s="6">
        <v>35</v>
      </c>
      <c r="I1414" s="7">
        <v>3</v>
      </c>
      <c r="J1414" s="6">
        <v>37</v>
      </c>
      <c r="K1414" s="7">
        <v>-2</v>
      </c>
      <c r="L1414" s="6">
        <v>9</v>
      </c>
      <c r="M1414" s="7">
        <v>0</v>
      </c>
      <c r="N1414" s="6">
        <v>-2</v>
      </c>
      <c r="O1414" s="7">
        <v>5</v>
      </c>
      <c r="P1414" s="3" t="s">
        <v>842</v>
      </c>
      <c r="R1414" s="7">
        <v>13</v>
      </c>
      <c r="S1414" s="7">
        <v>2</v>
      </c>
      <c r="T1414" s="7">
        <v>0</v>
      </c>
      <c r="W1414" s="6"/>
      <c r="X1414" s="6"/>
      <c r="Y1414" s="7"/>
      <c r="Z1414" s="6"/>
      <c r="AA1414" s="6"/>
      <c r="AB1414" s="7"/>
      <c r="AC1414" s="6"/>
      <c r="AD1414" s="6"/>
      <c r="AE1414" s="7"/>
      <c r="AF1414" s="6"/>
      <c r="AG1414" s="6"/>
      <c r="AH1414" s="7"/>
      <c r="AI1414" s="6"/>
      <c r="AJ1414" s="6"/>
      <c r="AK1414" s="7"/>
      <c r="AR1414" s="6">
        <v>30</v>
      </c>
      <c r="AS1414" s="6">
        <v>53</v>
      </c>
      <c r="AT1414" s="7">
        <f>AR1414-AS1414</f>
        <v>-23</v>
      </c>
      <c r="AU1414" s="4" t="s">
        <v>871</v>
      </c>
    </row>
    <row r="1415" spans="2:53" x14ac:dyDescent="0.25">
      <c r="B1415" s="3" t="s">
        <v>267</v>
      </c>
      <c r="C1415" s="9" t="s">
        <v>602</v>
      </c>
      <c r="D1415" s="39">
        <v>41666</v>
      </c>
      <c r="F1415" s="3" t="s">
        <v>821</v>
      </c>
      <c r="G1415" s="2" t="s">
        <v>196</v>
      </c>
      <c r="H1415" s="6">
        <v>34</v>
      </c>
      <c r="I1415" s="7">
        <v>-1</v>
      </c>
      <c r="J1415" s="6">
        <v>37</v>
      </c>
      <c r="K1415" s="7">
        <v>0</v>
      </c>
      <c r="L1415" s="6">
        <v>9</v>
      </c>
      <c r="M1415" s="7">
        <v>0</v>
      </c>
      <c r="N1415" s="6">
        <v>-3</v>
      </c>
      <c r="O1415" s="7">
        <v>-1</v>
      </c>
      <c r="P1415" s="3" t="s">
        <v>842</v>
      </c>
      <c r="R1415" s="7">
        <v>12</v>
      </c>
      <c r="S1415" s="7">
        <v>3</v>
      </c>
      <c r="T1415" s="7">
        <v>1</v>
      </c>
      <c r="W1415" s="6"/>
      <c r="X1415" s="6"/>
      <c r="Y1415" s="7"/>
      <c r="Z1415" s="6"/>
      <c r="AA1415" s="6"/>
      <c r="AB1415" s="7"/>
      <c r="AC1415" s="6"/>
      <c r="AD1415" s="6"/>
      <c r="AE1415" s="7"/>
      <c r="AF1415" s="6"/>
      <c r="AG1415" s="6"/>
      <c r="AH1415" s="7"/>
      <c r="AI1415" s="6"/>
      <c r="AJ1415" s="6"/>
      <c r="AK1415" s="7"/>
      <c r="AR1415" s="6">
        <v>32</v>
      </c>
      <c r="AS1415" s="6">
        <v>53</v>
      </c>
      <c r="AT1415" s="7">
        <f>AR1415-AS1415</f>
        <v>-21</v>
      </c>
      <c r="AU1415" s="4" t="s">
        <v>871</v>
      </c>
    </row>
    <row r="1416" spans="2:53" x14ac:dyDescent="0.25">
      <c r="B1416" s="3" t="s">
        <v>267</v>
      </c>
      <c r="C1416" s="9" t="s">
        <v>660</v>
      </c>
      <c r="D1416" s="39">
        <v>41667</v>
      </c>
      <c r="F1416" s="3" t="s">
        <v>821</v>
      </c>
      <c r="G1416" s="2" t="s">
        <v>196</v>
      </c>
      <c r="H1416" s="6">
        <v>35</v>
      </c>
      <c r="I1416" s="7">
        <v>1</v>
      </c>
      <c r="J1416" s="6">
        <v>38</v>
      </c>
      <c r="K1416" s="7">
        <v>1</v>
      </c>
      <c r="L1416" s="6">
        <v>10</v>
      </c>
      <c r="M1416" s="7">
        <v>1</v>
      </c>
      <c r="N1416" s="6">
        <v>-3</v>
      </c>
      <c r="O1416" s="7">
        <v>0</v>
      </c>
      <c r="P1416" s="3" t="s">
        <v>842</v>
      </c>
      <c r="R1416" s="7">
        <v>11</v>
      </c>
      <c r="S1416" s="7">
        <v>2</v>
      </c>
      <c r="T1416" s="7">
        <v>1</v>
      </c>
      <c r="W1416" s="6"/>
      <c r="X1416" s="6"/>
      <c r="Y1416" s="7"/>
      <c r="Z1416" s="6"/>
      <c r="AA1416" s="6"/>
      <c r="AB1416" s="7"/>
      <c r="AC1416" s="6"/>
      <c r="AD1416" s="6"/>
      <c r="AE1416" s="7"/>
      <c r="AF1416" s="6"/>
      <c r="AG1416" s="6"/>
      <c r="AH1416" s="7"/>
      <c r="AI1416" s="6"/>
      <c r="AJ1416" s="6"/>
      <c r="AK1416" s="7"/>
      <c r="AR1416" s="6">
        <v>32</v>
      </c>
      <c r="AS1416" s="6">
        <v>53</v>
      </c>
      <c r="AT1416" s="7">
        <f>AR1416-AS1416</f>
        <v>-21</v>
      </c>
      <c r="AU1416" s="4" t="s">
        <v>871</v>
      </c>
    </row>
    <row r="1417" spans="2:53" x14ac:dyDescent="0.25">
      <c r="B1417" s="3" t="s">
        <v>267</v>
      </c>
      <c r="C1417" s="9" t="s">
        <v>712</v>
      </c>
      <c r="D1417" s="39">
        <v>41667</v>
      </c>
      <c r="E1417">
        <v>2</v>
      </c>
      <c r="F1417" s="3" t="s">
        <v>903</v>
      </c>
      <c r="G1417" s="2" t="s">
        <v>138</v>
      </c>
      <c r="H1417" s="6">
        <v>29</v>
      </c>
      <c r="I1417" s="7">
        <v>-1</v>
      </c>
      <c r="J1417" s="6">
        <v>36</v>
      </c>
      <c r="K1417" s="7">
        <v>0</v>
      </c>
      <c r="L1417" s="6">
        <v>8</v>
      </c>
      <c r="M1417" s="7">
        <v>0</v>
      </c>
      <c r="N1417" s="6">
        <v>-7</v>
      </c>
      <c r="O1417" s="7">
        <v>-1</v>
      </c>
      <c r="P1417" s="3" t="s">
        <v>842</v>
      </c>
      <c r="R1417" s="7">
        <v>17</v>
      </c>
      <c r="S1417" s="7">
        <v>4</v>
      </c>
      <c r="T1417" s="7">
        <v>1</v>
      </c>
      <c r="W1417" s="6">
        <v>35</v>
      </c>
      <c r="X1417" s="6">
        <v>49</v>
      </c>
      <c r="Y1417" s="7">
        <f>W1417-X1417</f>
        <v>-14</v>
      </c>
      <c r="Z1417" s="6">
        <v>23</v>
      </c>
      <c r="AA1417" s="6">
        <v>47</v>
      </c>
      <c r="AB1417" s="7">
        <f>Z1417-AA1417</f>
        <v>-24</v>
      </c>
      <c r="AC1417" s="6">
        <v>13</v>
      </c>
      <c r="AD1417" s="6">
        <v>62</v>
      </c>
      <c r="AE1417" s="7">
        <f>AC1417-AD1417</f>
        <v>-49</v>
      </c>
      <c r="AF1417" s="6"/>
      <c r="AG1417" s="6"/>
      <c r="AH1417" s="7"/>
      <c r="AI1417" s="6"/>
      <c r="AJ1417" s="6"/>
      <c r="AK1417" s="7"/>
      <c r="AL1417" s="4" t="s">
        <v>978</v>
      </c>
      <c r="AR1417" s="6"/>
      <c r="AS1417" s="6"/>
      <c r="AT1417" s="7"/>
    </row>
    <row r="1418" spans="2:53" x14ac:dyDescent="0.25">
      <c r="B1418" s="3" t="s">
        <v>267</v>
      </c>
      <c r="C1418" s="9" t="s">
        <v>603</v>
      </c>
      <c r="D1418" s="39">
        <v>41668</v>
      </c>
      <c r="F1418" s="3" t="s">
        <v>821</v>
      </c>
      <c r="G1418" s="2" t="s">
        <v>196</v>
      </c>
      <c r="H1418" s="6">
        <v>32</v>
      </c>
      <c r="I1418" s="7">
        <v>-3</v>
      </c>
      <c r="J1418" s="6">
        <v>42</v>
      </c>
      <c r="K1418" s="7">
        <v>4</v>
      </c>
      <c r="L1418" s="6">
        <v>8</v>
      </c>
      <c r="M1418" s="7">
        <v>-2</v>
      </c>
      <c r="N1418" s="6">
        <v>-10</v>
      </c>
      <c r="O1418" s="7">
        <v>-7</v>
      </c>
      <c r="P1418" s="3" t="s">
        <v>842</v>
      </c>
      <c r="R1418" s="7">
        <v>12</v>
      </c>
      <c r="S1418" s="7">
        <v>2</v>
      </c>
      <c r="T1418" s="7">
        <v>1</v>
      </c>
      <c r="W1418" s="6"/>
      <c r="X1418" s="6"/>
      <c r="Y1418" s="7"/>
      <c r="Z1418" s="6"/>
      <c r="AA1418" s="6"/>
      <c r="AB1418" s="7"/>
      <c r="AC1418" s="6"/>
      <c r="AD1418" s="6"/>
      <c r="AE1418" s="7"/>
      <c r="AF1418" s="6"/>
      <c r="AG1418" s="6"/>
      <c r="AH1418" s="7"/>
      <c r="AI1418" s="6"/>
      <c r="AJ1418" s="6"/>
      <c r="AK1418" s="7"/>
      <c r="AR1418" s="6">
        <v>32</v>
      </c>
      <c r="AS1418" s="6">
        <v>53</v>
      </c>
      <c r="AT1418" s="7">
        <f>AR1418-AS1418</f>
        <v>-21</v>
      </c>
      <c r="AU1418" s="4" t="s">
        <v>871</v>
      </c>
    </row>
    <row r="1419" spans="2:53" x14ac:dyDescent="0.25">
      <c r="B1419" s="3" t="s">
        <v>267</v>
      </c>
      <c r="C1419" s="9" t="s">
        <v>603</v>
      </c>
      <c r="D1419" s="39">
        <v>41668</v>
      </c>
      <c r="E1419">
        <v>31</v>
      </c>
      <c r="F1419" s="3" t="s">
        <v>830</v>
      </c>
      <c r="G1419" s="2"/>
      <c r="H1419" s="6">
        <v>32</v>
      </c>
      <c r="I1419" s="7">
        <v>-1</v>
      </c>
      <c r="J1419" s="6">
        <v>39</v>
      </c>
      <c r="K1419" s="7">
        <v>-1</v>
      </c>
      <c r="L1419" s="6">
        <v>11</v>
      </c>
      <c r="M1419" s="7">
        <v>0</v>
      </c>
      <c r="N1419" s="6">
        <v>-7</v>
      </c>
      <c r="O1419" s="7">
        <v>0</v>
      </c>
      <c r="P1419" s="3" t="s">
        <v>842</v>
      </c>
      <c r="R1419" s="7">
        <v>10</v>
      </c>
      <c r="S1419" s="7">
        <v>3</v>
      </c>
      <c r="T1419" s="7">
        <v>0</v>
      </c>
      <c r="W1419" s="6"/>
      <c r="X1419" s="6"/>
      <c r="Y1419" s="7"/>
      <c r="Z1419" s="6"/>
      <c r="AA1419" s="6"/>
      <c r="AB1419" s="7"/>
      <c r="AC1419" s="6"/>
      <c r="AD1419" s="6"/>
      <c r="AE1419" s="7"/>
      <c r="AF1419" s="6"/>
      <c r="AG1419" s="6"/>
      <c r="AH1419" s="7"/>
      <c r="AI1419" s="6"/>
      <c r="AJ1419" s="6"/>
      <c r="AK1419" s="7"/>
      <c r="AR1419" s="6"/>
      <c r="AS1419" s="6"/>
      <c r="AT1419" s="7"/>
    </row>
    <row r="1420" spans="2:53" x14ac:dyDescent="0.25">
      <c r="B1420" t="s">
        <v>267</v>
      </c>
      <c r="C1420" s="9" t="s">
        <v>603</v>
      </c>
      <c r="D1420" s="39">
        <v>41668</v>
      </c>
      <c r="E1420">
        <v>2</v>
      </c>
      <c r="F1420" s="3" t="s">
        <v>678</v>
      </c>
      <c r="G1420" s="2" t="s">
        <v>194</v>
      </c>
      <c r="H1420" s="6"/>
      <c r="J1420" s="6"/>
      <c r="L1420" s="6"/>
      <c r="N1420" s="6"/>
      <c r="P1420" t="s">
        <v>842</v>
      </c>
      <c r="W1420" s="6"/>
      <c r="X1420" s="6"/>
      <c r="Y1420" s="7"/>
      <c r="Z1420" s="6"/>
      <c r="AA1420" s="6"/>
      <c r="AB1420" s="7"/>
      <c r="AC1420" s="6"/>
      <c r="AD1420" s="6"/>
      <c r="AE1420" s="7"/>
      <c r="AF1420" s="6"/>
      <c r="AG1420" s="6"/>
      <c r="AH1420" s="7"/>
      <c r="AI1420" s="6"/>
      <c r="AJ1420" s="6"/>
      <c r="AK1420" s="7"/>
      <c r="AR1420" s="6"/>
      <c r="AS1420" s="6"/>
      <c r="AT1420" s="7"/>
      <c r="AW1420">
        <v>31</v>
      </c>
      <c r="AX1420">
        <v>33</v>
      </c>
      <c r="AY1420">
        <v>16</v>
      </c>
      <c r="AZ1420">
        <v>12</v>
      </c>
      <c r="BA1420" s="4" t="s">
        <v>992</v>
      </c>
    </row>
    <row r="1421" spans="2:53" x14ac:dyDescent="0.25">
      <c r="B1421" s="3" t="s">
        <v>267</v>
      </c>
      <c r="C1421" s="9" t="s">
        <v>587</v>
      </c>
      <c r="D1421" s="39">
        <v>41669</v>
      </c>
      <c r="E1421">
        <v>2</v>
      </c>
      <c r="F1421" s="3" t="s">
        <v>821</v>
      </c>
      <c r="G1421" s="2" t="s">
        <v>192</v>
      </c>
      <c r="H1421" s="6">
        <v>34</v>
      </c>
      <c r="I1421" s="7">
        <v>2</v>
      </c>
      <c r="J1421" s="6">
        <v>39</v>
      </c>
      <c r="K1421" s="7">
        <v>-3</v>
      </c>
      <c r="L1421" s="6">
        <v>8</v>
      </c>
      <c r="M1421" s="7">
        <v>0</v>
      </c>
      <c r="N1421" s="6">
        <v>-5</v>
      </c>
      <c r="O1421" s="7">
        <v>5</v>
      </c>
      <c r="P1421" s="3" t="s">
        <v>842</v>
      </c>
      <c r="R1421" s="7">
        <v>11</v>
      </c>
      <c r="S1421" s="7">
        <v>3</v>
      </c>
      <c r="T1421" s="7">
        <v>0</v>
      </c>
      <c r="W1421" s="6">
        <v>41</v>
      </c>
      <c r="X1421" s="6">
        <v>53</v>
      </c>
      <c r="Y1421" s="7">
        <f>W1421-X1421</f>
        <v>-12</v>
      </c>
      <c r="Z1421" s="6">
        <v>28</v>
      </c>
      <c r="AA1421" s="6">
        <v>61</v>
      </c>
      <c r="AB1421" s="7">
        <f>Z1421-AA1421</f>
        <v>-33</v>
      </c>
      <c r="AC1421" s="6">
        <v>19</v>
      </c>
      <c r="AD1421" s="6">
        <v>71</v>
      </c>
      <c r="AE1421" s="7">
        <f>AC1421-AD1421</f>
        <v>-52</v>
      </c>
      <c r="AF1421" s="6"/>
      <c r="AG1421" s="6"/>
      <c r="AH1421" s="7"/>
      <c r="AI1421" s="6"/>
      <c r="AJ1421" s="6"/>
      <c r="AK1421" s="7"/>
      <c r="AL1421" s="4" t="s">
        <v>930</v>
      </c>
      <c r="AR1421" s="6">
        <v>32</v>
      </c>
      <c r="AS1421" s="6">
        <v>53</v>
      </c>
      <c r="AT1421" s="7">
        <f>AR1421-AS1421</f>
        <v>-21</v>
      </c>
      <c r="AU1421" s="4" t="s">
        <v>871</v>
      </c>
    </row>
    <row r="1422" spans="2:53" x14ac:dyDescent="0.25">
      <c r="B1422" s="3" t="s">
        <v>267</v>
      </c>
      <c r="C1422" s="9" t="s">
        <v>644</v>
      </c>
      <c r="D1422" s="39">
        <v>41670</v>
      </c>
      <c r="E1422">
        <v>3</v>
      </c>
      <c r="F1422" s="3" t="s">
        <v>830</v>
      </c>
      <c r="G1422" s="2"/>
      <c r="H1422" s="6">
        <v>32</v>
      </c>
      <c r="I1422" s="7">
        <v>0</v>
      </c>
      <c r="J1422" s="6">
        <v>41</v>
      </c>
      <c r="K1422" s="7">
        <v>2</v>
      </c>
      <c r="L1422" s="6">
        <v>11</v>
      </c>
      <c r="M1422" s="7">
        <v>0</v>
      </c>
      <c r="N1422" s="6">
        <v>-9</v>
      </c>
      <c r="O1422" s="7">
        <v>0</v>
      </c>
      <c r="P1422" s="3" t="s">
        <v>842</v>
      </c>
      <c r="R1422" s="7">
        <v>9</v>
      </c>
      <c r="S1422" s="7">
        <v>3</v>
      </c>
      <c r="T1422" s="7">
        <v>1</v>
      </c>
      <c r="W1422" s="6"/>
      <c r="X1422" s="6"/>
      <c r="Y1422" s="7"/>
      <c r="Z1422" s="6"/>
      <c r="AA1422" s="6"/>
      <c r="AB1422" s="7"/>
      <c r="AC1422" s="6"/>
      <c r="AD1422" s="6"/>
      <c r="AE1422" s="7"/>
      <c r="AF1422" s="6"/>
      <c r="AG1422" s="6"/>
      <c r="AH1422" s="7"/>
      <c r="AI1422" s="6"/>
      <c r="AJ1422" s="6"/>
      <c r="AK1422" s="7"/>
      <c r="AR1422" s="6"/>
      <c r="AS1422" s="6"/>
      <c r="AT1422" s="7"/>
    </row>
    <row r="1423" spans="2:53" x14ac:dyDescent="0.25">
      <c r="B1423" s="3" t="s">
        <v>268</v>
      </c>
      <c r="C1423" s="9" t="s">
        <v>315</v>
      </c>
      <c r="D1423" s="39">
        <v>41671</v>
      </c>
      <c r="E1423">
        <v>6</v>
      </c>
      <c r="F1423" s="3" t="s">
        <v>577</v>
      </c>
      <c r="G1423" s="2" t="s">
        <v>60</v>
      </c>
      <c r="H1423" s="6">
        <v>31</v>
      </c>
      <c r="I1423" s="7">
        <v>1</v>
      </c>
      <c r="J1423" s="6">
        <v>38</v>
      </c>
      <c r="K1423" s="7">
        <v>-1</v>
      </c>
      <c r="L1423" s="6">
        <v>12</v>
      </c>
      <c r="M1423" s="7">
        <v>-1</v>
      </c>
      <c r="N1423" s="6">
        <v>-7</v>
      </c>
      <c r="O1423" s="7">
        <v>2</v>
      </c>
      <c r="P1423" s="3" t="s">
        <v>639</v>
      </c>
      <c r="Q1423" s="3" t="s">
        <v>840</v>
      </c>
      <c r="R1423" s="7">
        <v>10</v>
      </c>
      <c r="S1423" s="7">
        <v>3</v>
      </c>
      <c r="T1423" s="7">
        <v>0</v>
      </c>
      <c r="W1423" s="6">
        <v>37</v>
      </c>
      <c r="X1423" s="6">
        <v>55</v>
      </c>
      <c r="Y1423" s="7">
        <f>W1423-X1423</f>
        <v>-18</v>
      </c>
      <c r="Z1423" s="6">
        <v>31</v>
      </c>
      <c r="AA1423" s="6">
        <v>52</v>
      </c>
      <c r="AB1423" s="7">
        <f>Z1423-AA1423</f>
        <v>-21</v>
      </c>
      <c r="AC1423" s="6">
        <v>25</v>
      </c>
      <c r="AD1423" s="6">
        <v>64</v>
      </c>
      <c r="AE1423" s="7">
        <f>AC1423-AD1423</f>
        <v>-39</v>
      </c>
      <c r="AF1423" s="6">
        <v>31</v>
      </c>
      <c r="AG1423" s="6">
        <v>41</v>
      </c>
      <c r="AH1423" s="7">
        <f>AF1423-AG1423</f>
        <v>-10</v>
      </c>
      <c r="AI1423" s="6"/>
      <c r="AJ1423" s="6"/>
      <c r="AK1423" s="7"/>
      <c r="AL1423" s="4" t="s">
        <v>936</v>
      </c>
      <c r="AR1423" s="6">
        <v>32</v>
      </c>
      <c r="AS1423" s="6">
        <v>59</v>
      </c>
      <c r="AT1423" s="7">
        <f>AR1423-AS1423</f>
        <v>-27</v>
      </c>
      <c r="AU1423" s="4" t="s">
        <v>937</v>
      </c>
    </row>
    <row r="1424" spans="2:53" x14ac:dyDescent="0.25">
      <c r="B1424" s="3" t="s">
        <v>268</v>
      </c>
      <c r="C1424" s="9" t="s">
        <v>571</v>
      </c>
      <c r="D1424" s="39">
        <v>41672</v>
      </c>
      <c r="F1424" s="3" t="s">
        <v>821</v>
      </c>
      <c r="G1424" s="2" t="s">
        <v>196</v>
      </c>
      <c r="H1424" s="6">
        <v>33</v>
      </c>
      <c r="I1424" s="7">
        <v>-1</v>
      </c>
      <c r="J1424" s="6">
        <v>38</v>
      </c>
      <c r="K1424" s="7">
        <v>-1</v>
      </c>
      <c r="L1424" s="6">
        <v>11</v>
      </c>
      <c r="M1424" s="7">
        <v>3</v>
      </c>
      <c r="N1424" s="6">
        <v>-5</v>
      </c>
      <c r="O1424" s="7">
        <v>0</v>
      </c>
      <c r="P1424" s="3" t="s">
        <v>842</v>
      </c>
      <c r="R1424" s="7">
        <v>11</v>
      </c>
      <c r="S1424" s="7">
        <v>1</v>
      </c>
      <c r="T1424" s="7">
        <v>0</v>
      </c>
      <c r="W1424" s="6"/>
      <c r="X1424" s="6"/>
      <c r="Y1424" s="7"/>
      <c r="Z1424" s="6"/>
      <c r="AA1424" s="6"/>
      <c r="AB1424" s="7"/>
      <c r="AC1424" s="6"/>
      <c r="AD1424" s="6"/>
      <c r="AE1424" s="7"/>
      <c r="AF1424" s="6"/>
      <c r="AG1424" s="6"/>
      <c r="AH1424" s="7"/>
      <c r="AI1424" s="6"/>
      <c r="AJ1424" s="6"/>
      <c r="AK1424" s="7"/>
      <c r="AR1424" s="6">
        <v>30</v>
      </c>
      <c r="AS1424" s="6">
        <v>55</v>
      </c>
      <c r="AT1424" s="7">
        <f>AR1424-AS1424</f>
        <v>-25</v>
      </c>
      <c r="AU1424" s="4" t="s">
        <v>871</v>
      </c>
    </row>
    <row r="1425" spans="2:47" x14ac:dyDescent="0.25">
      <c r="B1425" s="3" t="s">
        <v>268</v>
      </c>
      <c r="C1425" s="9" t="s">
        <v>589</v>
      </c>
      <c r="D1425" s="39">
        <v>41673</v>
      </c>
      <c r="F1425" s="3" t="s">
        <v>821</v>
      </c>
      <c r="G1425" s="2" t="s">
        <v>196</v>
      </c>
      <c r="H1425" s="6">
        <v>33</v>
      </c>
      <c r="I1425" s="7">
        <v>0</v>
      </c>
      <c r="J1425" s="6">
        <v>39</v>
      </c>
      <c r="K1425" s="7">
        <v>1</v>
      </c>
      <c r="L1425" s="6">
        <v>8</v>
      </c>
      <c r="M1425" s="7">
        <v>-3</v>
      </c>
      <c r="N1425" s="6">
        <v>-6</v>
      </c>
      <c r="O1425" s="7">
        <v>-1</v>
      </c>
      <c r="P1425" s="3" t="s">
        <v>842</v>
      </c>
      <c r="R1425" s="7">
        <v>13</v>
      </c>
      <c r="S1425" s="7">
        <v>3</v>
      </c>
      <c r="T1425" s="7">
        <v>1</v>
      </c>
      <c r="W1425" s="6"/>
      <c r="X1425" s="6"/>
      <c r="Y1425" s="7"/>
      <c r="Z1425" s="6"/>
      <c r="AA1425" s="6"/>
      <c r="AB1425" s="7"/>
      <c r="AC1425" s="6"/>
      <c r="AD1425" s="6"/>
      <c r="AE1425" s="7"/>
      <c r="AF1425" s="6"/>
      <c r="AG1425" s="6"/>
      <c r="AH1425" s="7"/>
      <c r="AI1425" s="6"/>
      <c r="AJ1425" s="6"/>
      <c r="AK1425" s="7"/>
      <c r="AR1425" s="6">
        <v>31</v>
      </c>
      <c r="AS1425" s="6">
        <v>56</v>
      </c>
      <c r="AT1425" s="7">
        <f>AR1425-AS1425</f>
        <v>-25</v>
      </c>
      <c r="AU1425" s="4" t="s">
        <v>871</v>
      </c>
    </row>
    <row r="1426" spans="2:47" x14ac:dyDescent="0.25">
      <c r="B1426" s="3" t="s">
        <v>268</v>
      </c>
      <c r="C1426" s="9" t="s">
        <v>694</v>
      </c>
      <c r="D1426" s="39">
        <v>41674</v>
      </c>
      <c r="F1426" s="3" t="s">
        <v>821</v>
      </c>
      <c r="G1426" s="2" t="s">
        <v>196</v>
      </c>
      <c r="H1426" s="6">
        <v>35</v>
      </c>
      <c r="I1426" s="7">
        <v>2</v>
      </c>
      <c r="J1426" s="6">
        <v>39</v>
      </c>
      <c r="K1426" s="7">
        <v>0</v>
      </c>
      <c r="L1426" s="6">
        <v>9</v>
      </c>
      <c r="M1426" s="7">
        <v>1</v>
      </c>
      <c r="N1426" s="6">
        <v>-4</v>
      </c>
      <c r="O1426" s="7">
        <v>2</v>
      </c>
      <c r="P1426" s="3" t="s">
        <v>842</v>
      </c>
      <c r="R1426" s="7">
        <v>10</v>
      </c>
      <c r="S1426" s="7">
        <v>2</v>
      </c>
      <c r="T1426" s="7">
        <v>0</v>
      </c>
      <c r="W1426" s="6"/>
      <c r="X1426" s="6"/>
      <c r="Y1426" s="7"/>
      <c r="Z1426" s="6"/>
      <c r="AA1426" s="6"/>
      <c r="AB1426" s="7"/>
      <c r="AC1426" s="6"/>
      <c r="AD1426" s="6"/>
      <c r="AE1426" s="7"/>
      <c r="AF1426" s="6"/>
      <c r="AG1426" s="6"/>
      <c r="AH1426" s="7"/>
      <c r="AI1426" s="6"/>
      <c r="AJ1426" s="6"/>
      <c r="AK1426" s="7"/>
      <c r="AM1426" s="9" t="s">
        <v>970</v>
      </c>
      <c r="AN1426" s="9" t="s">
        <v>560</v>
      </c>
      <c r="AO1426" s="9" t="s">
        <v>636</v>
      </c>
      <c r="AR1426" s="6">
        <v>31</v>
      </c>
      <c r="AS1426" s="6">
        <v>54</v>
      </c>
      <c r="AT1426" s="7">
        <f>AR1426-AS1426</f>
        <v>-23</v>
      </c>
      <c r="AU1426" s="4" t="s">
        <v>871</v>
      </c>
    </row>
    <row r="1427" spans="2:47" x14ac:dyDescent="0.25">
      <c r="B1427" s="3" t="s">
        <v>268</v>
      </c>
      <c r="C1427" s="9" t="s">
        <v>572</v>
      </c>
      <c r="D1427" s="39">
        <v>41675</v>
      </c>
      <c r="F1427" s="3" t="s">
        <v>821</v>
      </c>
      <c r="G1427" s="2" t="s">
        <v>196</v>
      </c>
      <c r="H1427" s="6">
        <v>32</v>
      </c>
      <c r="I1427" s="7">
        <v>-3</v>
      </c>
      <c r="J1427" s="6">
        <v>38</v>
      </c>
      <c r="K1427" s="7">
        <v>-1</v>
      </c>
      <c r="L1427" s="6">
        <v>10</v>
      </c>
      <c r="M1427" s="7">
        <v>1</v>
      </c>
      <c r="N1427" s="6">
        <v>-6</v>
      </c>
      <c r="O1427" s="7">
        <v>-2</v>
      </c>
      <c r="P1427" s="3" t="s">
        <v>842</v>
      </c>
      <c r="R1427" s="7">
        <v>14</v>
      </c>
      <c r="S1427" s="7">
        <v>2</v>
      </c>
      <c r="T1427" s="7">
        <v>0</v>
      </c>
      <c r="W1427" s="6"/>
      <c r="X1427" s="6"/>
      <c r="Y1427" s="7"/>
      <c r="Z1427" s="6"/>
      <c r="AA1427" s="6"/>
      <c r="AB1427" s="7"/>
      <c r="AC1427" s="6"/>
      <c r="AD1427" s="6"/>
      <c r="AE1427" s="7"/>
      <c r="AF1427" s="6"/>
      <c r="AG1427" s="6"/>
      <c r="AH1427" s="7"/>
      <c r="AI1427" s="6"/>
      <c r="AJ1427" s="6"/>
      <c r="AK1427" s="7"/>
      <c r="AR1427" s="6">
        <v>30</v>
      </c>
      <c r="AS1427" s="6">
        <v>55</v>
      </c>
      <c r="AT1427" s="7">
        <f>AR1427-AS1427</f>
        <v>-25</v>
      </c>
      <c r="AU1427" s="4" t="s">
        <v>871</v>
      </c>
    </row>
    <row r="1428" spans="2:47" x14ac:dyDescent="0.25">
      <c r="B1428" s="3" t="s">
        <v>268</v>
      </c>
      <c r="C1428" s="9" t="s">
        <v>572</v>
      </c>
      <c r="D1428" s="39">
        <v>41675</v>
      </c>
      <c r="E1428">
        <v>7</v>
      </c>
      <c r="F1428" s="3" t="s">
        <v>830</v>
      </c>
      <c r="G1428" s="2"/>
      <c r="H1428" s="6">
        <v>33</v>
      </c>
      <c r="J1428" s="6">
        <v>38</v>
      </c>
      <c r="L1428" s="6">
        <v>9</v>
      </c>
      <c r="N1428" s="6">
        <v>-5</v>
      </c>
      <c r="P1428" s="3" t="s">
        <v>842</v>
      </c>
      <c r="Q1428" t="s">
        <v>760</v>
      </c>
      <c r="R1428" s="7">
        <v>15</v>
      </c>
      <c r="S1428" s="7">
        <v>2</v>
      </c>
      <c r="T1428" s="7">
        <v>1</v>
      </c>
      <c r="W1428" s="6"/>
      <c r="X1428" s="6"/>
      <c r="Y1428" s="7"/>
      <c r="Z1428" s="6"/>
      <c r="AA1428" s="6"/>
      <c r="AB1428" s="7"/>
      <c r="AC1428" s="6"/>
      <c r="AD1428" s="6"/>
      <c r="AE1428" s="7"/>
      <c r="AF1428" s="6"/>
      <c r="AG1428" s="6"/>
      <c r="AH1428" s="7"/>
      <c r="AI1428" s="6"/>
      <c r="AJ1428" s="6"/>
      <c r="AK1428" s="7"/>
      <c r="AR1428" s="6"/>
      <c r="AS1428" s="6"/>
      <c r="AT1428" s="7"/>
    </row>
    <row r="1429" spans="2:47" x14ac:dyDescent="0.25">
      <c r="B1429" s="3" t="s">
        <v>268</v>
      </c>
      <c r="C1429" s="9" t="s">
        <v>593</v>
      </c>
      <c r="D1429" s="39">
        <v>41676</v>
      </c>
      <c r="E1429">
        <v>9</v>
      </c>
      <c r="F1429" s="3" t="s">
        <v>821</v>
      </c>
      <c r="G1429" s="2" t="s">
        <v>192</v>
      </c>
      <c r="H1429" s="6">
        <v>35</v>
      </c>
      <c r="I1429" s="7">
        <v>3</v>
      </c>
      <c r="J1429" s="6">
        <v>39</v>
      </c>
      <c r="K1429" s="7">
        <v>1</v>
      </c>
      <c r="L1429" s="6">
        <v>10</v>
      </c>
      <c r="M1429" s="7">
        <v>0</v>
      </c>
      <c r="N1429" s="6">
        <v>-4</v>
      </c>
      <c r="O1429" s="7">
        <v>2</v>
      </c>
      <c r="P1429" s="3" t="s">
        <v>842</v>
      </c>
      <c r="R1429" s="7">
        <v>10</v>
      </c>
      <c r="S1429" s="7">
        <v>3</v>
      </c>
      <c r="T1429" s="7">
        <v>0</v>
      </c>
      <c r="W1429" s="6">
        <v>41</v>
      </c>
      <c r="X1429" s="6">
        <v>52</v>
      </c>
      <c r="Y1429" s="7">
        <f>W1429-X1429</f>
        <v>-11</v>
      </c>
      <c r="Z1429" s="6">
        <v>30</v>
      </c>
      <c r="AA1429" s="6">
        <v>58</v>
      </c>
      <c r="AB1429" s="7">
        <f>Z1429-AA1429</f>
        <v>-28</v>
      </c>
      <c r="AC1429" s="6">
        <v>19</v>
      </c>
      <c r="AD1429" s="6">
        <v>72</v>
      </c>
      <c r="AE1429" s="7">
        <f>AC1429-AD1429</f>
        <v>-53</v>
      </c>
      <c r="AF1429" s="6"/>
      <c r="AG1429" s="6"/>
      <c r="AH1429" s="7"/>
      <c r="AI1429" s="6"/>
      <c r="AJ1429" s="6"/>
      <c r="AK1429" s="7"/>
      <c r="AL1429" s="4" t="s">
        <v>930</v>
      </c>
      <c r="AR1429" s="6">
        <v>29</v>
      </c>
      <c r="AS1429" s="6">
        <v>56</v>
      </c>
      <c r="AT1429" s="7">
        <f t="shared" ref="AT1429:AT1439" si="65">AR1429-AS1429</f>
        <v>-27</v>
      </c>
      <c r="AU1429" s="4" t="s">
        <v>871</v>
      </c>
    </row>
    <row r="1430" spans="2:47" x14ac:dyDescent="0.25">
      <c r="B1430" s="3" t="s">
        <v>268</v>
      </c>
      <c r="C1430" s="9" t="s">
        <v>506</v>
      </c>
      <c r="D1430" s="39">
        <v>41677</v>
      </c>
      <c r="E1430">
        <v>10</v>
      </c>
      <c r="F1430" s="3" t="s">
        <v>830</v>
      </c>
      <c r="G1430" s="2"/>
      <c r="H1430" s="6">
        <v>34</v>
      </c>
      <c r="I1430" s="7">
        <v>1</v>
      </c>
      <c r="J1430" s="6">
        <v>36</v>
      </c>
      <c r="K1430" s="7">
        <v>-2</v>
      </c>
      <c r="L1430" s="6">
        <v>11</v>
      </c>
      <c r="M1430" s="7">
        <v>2</v>
      </c>
      <c r="N1430" s="6">
        <v>-2</v>
      </c>
      <c r="O1430" s="7">
        <v>3</v>
      </c>
      <c r="P1430" s="3" t="s">
        <v>842</v>
      </c>
      <c r="R1430" s="7">
        <v>12</v>
      </c>
      <c r="S1430" s="7">
        <v>3</v>
      </c>
      <c r="T1430" s="7">
        <v>1</v>
      </c>
      <c r="W1430" s="6"/>
      <c r="X1430" s="6"/>
      <c r="Y1430" s="7"/>
      <c r="Z1430" s="6"/>
      <c r="AA1430" s="6"/>
      <c r="AB1430" s="7"/>
      <c r="AC1430" s="6"/>
      <c r="AD1430" s="6"/>
      <c r="AE1430" s="7"/>
      <c r="AF1430" s="6"/>
      <c r="AG1430" s="6"/>
      <c r="AH1430" s="7"/>
      <c r="AI1430" s="6"/>
      <c r="AJ1430" s="6"/>
      <c r="AK1430" s="7"/>
      <c r="AR1430" s="6"/>
      <c r="AS1430" s="6"/>
      <c r="AT1430" s="7"/>
    </row>
    <row r="1431" spans="2:47" x14ac:dyDescent="0.25">
      <c r="B1431" s="3" t="s">
        <v>268</v>
      </c>
      <c r="C1431" s="9" t="s">
        <v>506</v>
      </c>
      <c r="D1431" s="39">
        <v>41677</v>
      </c>
      <c r="E1431">
        <v>11</v>
      </c>
      <c r="F1431" s="3" t="s">
        <v>678</v>
      </c>
      <c r="G1431" s="2" t="s">
        <v>82</v>
      </c>
      <c r="H1431" s="6">
        <v>34</v>
      </c>
      <c r="I1431" s="7">
        <v>2</v>
      </c>
      <c r="J1431" s="6">
        <v>38</v>
      </c>
      <c r="K1431" s="7">
        <v>3</v>
      </c>
      <c r="L1431" s="6">
        <v>10</v>
      </c>
      <c r="M1431" s="7">
        <v>-4</v>
      </c>
      <c r="N1431" s="6">
        <v>-4</v>
      </c>
      <c r="O1431" s="7">
        <v>-1</v>
      </c>
      <c r="P1431" s="3" t="s">
        <v>639</v>
      </c>
      <c r="R1431" s="7">
        <v>11</v>
      </c>
      <c r="W1431" s="6"/>
      <c r="X1431" s="6"/>
      <c r="Y1431" s="7"/>
      <c r="Z1431" s="6"/>
      <c r="AA1431" s="6"/>
      <c r="AB1431" s="7"/>
      <c r="AC1431" s="6"/>
      <c r="AD1431" s="6"/>
      <c r="AE1431" s="7"/>
      <c r="AF1431" s="6"/>
      <c r="AG1431" s="6"/>
      <c r="AH1431" s="7"/>
      <c r="AI1431" s="6"/>
      <c r="AJ1431" s="6"/>
      <c r="AK1431" s="7"/>
      <c r="AR1431" s="6"/>
      <c r="AS1431" s="6"/>
      <c r="AT1431" s="7"/>
    </row>
    <row r="1432" spans="2:47" x14ac:dyDescent="0.25">
      <c r="B1432" s="3" t="s">
        <v>268</v>
      </c>
      <c r="C1432" s="9" t="s">
        <v>669</v>
      </c>
      <c r="D1432" s="39">
        <v>41679</v>
      </c>
      <c r="F1432" s="3" t="s">
        <v>821</v>
      </c>
      <c r="G1432" s="2" t="s">
        <v>196</v>
      </c>
      <c r="H1432" s="6">
        <v>33</v>
      </c>
      <c r="I1432" s="7">
        <v>-2</v>
      </c>
      <c r="J1432" s="6">
        <v>39</v>
      </c>
      <c r="K1432" s="7">
        <v>0</v>
      </c>
      <c r="L1432" s="6">
        <v>10</v>
      </c>
      <c r="M1432" s="7">
        <v>0</v>
      </c>
      <c r="N1432" s="6">
        <v>-6</v>
      </c>
      <c r="O1432" s="7">
        <v>-2</v>
      </c>
      <c r="P1432" s="3" t="s">
        <v>842</v>
      </c>
      <c r="R1432" s="7">
        <v>12</v>
      </c>
      <c r="S1432" s="7">
        <v>2</v>
      </c>
      <c r="T1432" s="7">
        <v>1</v>
      </c>
      <c r="W1432" s="6"/>
      <c r="X1432" s="6"/>
      <c r="Y1432" s="7"/>
      <c r="Z1432" s="6"/>
      <c r="AA1432" s="6"/>
      <c r="AB1432" s="7"/>
      <c r="AC1432" s="6"/>
      <c r="AD1432" s="6"/>
      <c r="AE1432" s="7"/>
      <c r="AF1432" s="6"/>
      <c r="AG1432" s="6"/>
      <c r="AH1432" s="7"/>
      <c r="AI1432" s="6"/>
      <c r="AJ1432" s="6"/>
      <c r="AK1432" s="7"/>
      <c r="AR1432" s="6">
        <v>28</v>
      </c>
      <c r="AS1432" s="6">
        <v>55</v>
      </c>
      <c r="AT1432" s="7">
        <f t="shared" si="65"/>
        <v>-27</v>
      </c>
      <c r="AU1432" s="4" t="s">
        <v>871</v>
      </c>
    </row>
    <row r="1433" spans="2:47" x14ac:dyDescent="0.25">
      <c r="B1433" s="3" t="s">
        <v>268</v>
      </c>
      <c r="C1433" s="9" t="s">
        <v>337</v>
      </c>
      <c r="D1433" s="39">
        <v>41680</v>
      </c>
      <c r="F1433" s="3" t="s">
        <v>821</v>
      </c>
      <c r="G1433" s="2" t="s">
        <v>196</v>
      </c>
      <c r="H1433" s="6">
        <v>34</v>
      </c>
      <c r="I1433" s="7">
        <v>1</v>
      </c>
      <c r="J1433" s="6">
        <v>39</v>
      </c>
      <c r="K1433" s="7">
        <v>0</v>
      </c>
      <c r="L1433" s="6">
        <v>10</v>
      </c>
      <c r="M1433" s="7">
        <v>0</v>
      </c>
      <c r="N1433" s="6">
        <v>-5</v>
      </c>
      <c r="O1433" s="7">
        <v>1</v>
      </c>
      <c r="P1433" s="3" t="s">
        <v>842</v>
      </c>
      <c r="R1433" s="7">
        <v>11</v>
      </c>
      <c r="S1433" s="7">
        <v>2</v>
      </c>
      <c r="T1433" s="7">
        <v>0</v>
      </c>
      <c r="W1433" s="6"/>
      <c r="X1433" s="6"/>
      <c r="Y1433" s="7"/>
      <c r="Z1433" s="6"/>
      <c r="AA1433" s="6"/>
      <c r="AB1433" s="7"/>
      <c r="AC1433" s="6"/>
      <c r="AD1433" s="6"/>
      <c r="AE1433" s="7"/>
      <c r="AF1433" s="6"/>
      <c r="AG1433" s="6"/>
      <c r="AH1433" s="7"/>
      <c r="AI1433" s="6"/>
      <c r="AJ1433" s="6"/>
      <c r="AK1433" s="7"/>
      <c r="AR1433" s="6">
        <v>31</v>
      </c>
      <c r="AS1433" s="6">
        <v>52</v>
      </c>
      <c r="AT1433" s="7">
        <f t="shared" si="65"/>
        <v>-21</v>
      </c>
      <c r="AU1433" s="4" t="s">
        <v>871</v>
      </c>
    </row>
    <row r="1434" spans="2:47" x14ac:dyDescent="0.25">
      <c r="B1434" s="3" t="s">
        <v>268</v>
      </c>
      <c r="C1434" s="9" t="s">
        <v>562</v>
      </c>
      <c r="D1434" s="39">
        <v>41681</v>
      </c>
      <c r="F1434" s="3" t="s">
        <v>821</v>
      </c>
      <c r="G1434" s="2" t="s">
        <v>196</v>
      </c>
      <c r="H1434" s="6">
        <v>32</v>
      </c>
      <c r="I1434" s="7">
        <v>-2</v>
      </c>
      <c r="J1434" s="6">
        <v>39</v>
      </c>
      <c r="K1434" s="7">
        <v>0</v>
      </c>
      <c r="L1434" s="6">
        <v>8</v>
      </c>
      <c r="M1434" s="7">
        <v>-2</v>
      </c>
      <c r="N1434" s="6">
        <v>-7</v>
      </c>
      <c r="O1434" s="7">
        <v>-2</v>
      </c>
      <c r="P1434" s="3" t="s">
        <v>842</v>
      </c>
      <c r="R1434" s="7">
        <v>13</v>
      </c>
      <c r="S1434" s="7">
        <v>2</v>
      </c>
      <c r="T1434" s="7">
        <v>1</v>
      </c>
      <c r="W1434" s="6"/>
      <c r="X1434" s="6"/>
      <c r="Y1434" s="7"/>
      <c r="Z1434" s="6"/>
      <c r="AA1434" s="6"/>
      <c r="AB1434" s="7"/>
      <c r="AC1434" s="6"/>
      <c r="AD1434" s="6"/>
      <c r="AE1434" s="7"/>
      <c r="AF1434" s="6"/>
      <c r="AG1434" s="6"/>
      <c r="AH1434" s="7"/>
      <c r="AI1434" s="6"/>
      <c r="AJ1434" s="6"/>
      <c r="AK1434" s="7"/>
      <c r="AR1434" s="6">
        <v>29</v>
      </c>
      <c r="AS1434" s="6">
        <v>54</v>
      </c>
      <c r="AT1434" s="7">
        <f t="shared" si="65"/>
        <v>-25</v>
      </c>
      <c r="AU1434" s="4" t="s">
        <v>871</v>
      </c>
    </row>
    <row r="1435" spans="2:47" x14ac:dyDescent="0.25">
      <c r="B1435" s="3" t="s">
        <v>268</v>
      </c>
      <c r="C1435" s="9" t="s">
        <v>520</v>
      </c>
      <c r="D1435" s="39">
        <v>41681</v>
      </c>
      <c r="E1435">
        <v>16</v>
      </c>
      <c r="F1435" s="3" t="s">
        <v>903</v>
      </c>
      <c r="G1435" s="2" t="s">
        <v>138</v>
      </c>
      <c r="H1435" s="6">
        <v>28</v>
      </c>
      <c r="I1435" s="7">
        <v>-1</v>
      </c>
      <c r="J1435" s="6">
        <v>37</v>
      </c>
      <c r="K1435" s="7">
        <v>1</v>
      </c>
      <c r="L1435" s="6">
        <v>8</v>
      </c>
      <c r="M1435" s="7">
        <v>0</v>
      </c>
      <c r="N1435" s="6">
        <v>-9</v>
      </c>
      <c r="O1435" s="7">
        <v>-2</v>
      </c>
      <c r="P1435" s="3" t="s">
        <v>842</v>
      </c>
      <c r="R1435" s="7">
        <v>17</v>
      </c>
      <c r="S1435" s="7">
        <v>2</v>
      </c>
      <c r="T1435" s="7">
        <v>1</v>
      </c>
      <c r="W1435" s="6">
        <v>35</v>
      </c>
      <c r="X1435" s="6">
        <v>49</v>
      </c>
      <c r="Y1435" s="7">
        <f>W1435-X1435</f>
        <v>-14</v>
      </c>
      <c r="Z1435" s="6">
        <v>26</v>
      </c>
      <c r="AA1435" s="6">
        <v>42</v>
      </c>
      <c r="AB1435" s="7">
        <f>Z1435-AA1435</f>
        <v>-16</v>
      </c>
      <c r="AC1435" s="6">
        <v>15</v>
      </c>
      <c r="AD1435" s="6">
        <v>57</v>
      </c>
      <c r="AE1435" s="7">
        <f>AC1435-AD1435</f>
        <v>-42</v>
      </c>
      <c r="AF1435" s="6"/>
      <c r="AG1435" s="6"/>
      <c r="AH1435" s="7"/>
      <c r="AI1435" s="6"/>
      <c r="AJ1435" s="6"/>
      <c r="AK1435" s="7"/>
      <c r="AL1435" s="4" t="s">
        <v>978</v>
      </c>
      <c r="AR1435" s="6"/>
      <c r="AS1435" s="6"/>
      <c r="AT1435" s="7"/>
    </row>
    <row r="1436" spans="2:47" x14ac:dyDescent="0.25">
      <c r="B1436" s="3" t="s">
        <v>268</v>
      </c>
      <c r="C1436" s="9" t="s">
        <v>340</v>
      </c>
      <c r="D1436" s="39">
        <v>41682</v>
      </c>
      <c r="E1436">
        <v>16</v>
      </c>
      <c r="F1436" s="3" t="s">
        <v>886</v>
      </c>
      <c r="G1436" s="2" t="s">
        <v>915</v>
      </c>
      <c r="H1436" s="6">
        <v>32</v>
      </c>
      <c r="I1436" s="7">
        <v>2</v>
      </c>
      <c r="J1436" s="6">
        <v>37</v>
      </c>
      <c r="K1436" s="7">
        <v>2</v>
      </c>
      <c r="L1436" s="6">
        <v>9</v>
      </c>
      <c r="M1436" s="7">
        <v>1</v>
      </c>
      <c r="N1436" s="6">
        <v>-5</v>
      </c>
      <c r="O1436" s="7">
        <v>0</v>
      </c>
      <c r="P1436" s="3" t="s">
        <v>842</v>
      </c>
      <c r="R1436" s="7">
        <v>15</v>
      </c>
      <c r="S1436" s="7">
        <v>2</v>
      </c>
      <c r="T1436" s="7">
        <v>1</v>
      </c>
      <c r="W1436" s="6">
        <v>31</v>
      </c>
      <c r="X1436" s="6">
        <v>46</v>
      </c>
      <c r="Y1436" s="7">
        <f>W1436-X1436</f>
        <v>-15</v>
      </c>
      <c r="Z1436" s="6">
        <v>22</v>
      </c>
      <c r="AA1436" s="6">
        <v>48</v>
      </c>
      <c r="AB1436" s="7">
        <f>Z1436-AA1436</f>
        <v>-26</v>
      </c>
      <c r="AC1436" s="6">
        <v>13</v>
      </c>
      <c r="AD1436" s="6">
        <v>55</v>
      </c>
      <c r="AE1436" s="7">
        <f>AC1436-AD1436</f>
        <v>-42</v>
      </c>
      <c r="AF1436" s="6">
        <v>20</v>
      </c>
      <c r="AG1436" s="6">
        <v>43</v>
      </c>
      <c r="AH1436" s="7">
        <f>AF1436-AG1436</f>
        <v>-23</v>
      </c>
      <c r="AI1436" s="6"/>
      <c r="AJ1436" s="6"/>
      <c r="AK1436" s="7"/>
      <c r="AL1436" s="4" t="s">
        <v>998</v>
      </c>
      <c r="AR1436" s="6"/>
      <c r="AS1436" s="6"/>
      <c r="AT1436" s="7"/>
    </row>
    <row r="1437" spans="2:47" x14ac:dyDescent="0.25">
      <c r="B1437" s="3" t="s">
        <v>268</v>
      </c>
      <c r="C1437" s="9" t="s">
        <v>340</v>
      </c>
      <c r="D1437" s="39">
        <v>41682</v>
      </c>
      <c r="F1437" s="3" t="s">
        <v>821</v>
      </c>
      <c r="G1437" s="2" t="s">
        <v>196</v>
      </c>
      <c r="H1437" s="6">
        <v>33</v>
      </c>
      <c r="I1437" s="7">
        <v>1</v>
      </c>
      <c r="J1437" s="6">
        <v>39</v>
      </c>
      <c r="K1437" s="7">
        <v>0</v>
      </c>
      <c r="L1437" s="6">
        <v>9</v>
      </c>
      <c r="M1437" s="7">
        <v>1</v>
      </c>
      <c r="N1437" s="6">
        <v>-6</v>
      </c>
      <c r="O1437" s="7">
        <v>1</v>
      </c>
      <c r="P1437" s="3" t="s">
        <v>842</v>
      </c>
      <c r="R1437" s="7">
        <v>12</v>
      </c>
      <c r="S1437" s="7">
        <v>2</v>
      </c>
      <c r="T1437" s="7">
        <v>1</v>
      </c>
      <c r="W1437" s="6"/>
      <c r="X1437" s="6"/>
      <c r="Y1437" s="7"/>
      <c r="Z1437" s="6"/>
      <c r="AA1437" s="6"/>
      <c r="AB1437" s="7"/>
      <c r="AC1437" s="6"/>
      <c r="AD1437" s="6"/>
      <c r="AE1437" s="7"/>
      <c r="AF1437" s="6"/>
      <c r="AG1437" s="6"/>
      <c r="AH1437" s="7"/>
      <c r="AI1437" s="6"/>
      <c r="AJ1437" s="6"/>
      <c r="AK1437" s="7"/>
      <c r="AR1437" s="6">
        <v>31</v>
      </c>
      <c r="AS1437" s="6">
        <v>54</v>
      </c>
      <c r="AT1437" s="7">
        <f t="shared" si="65"/>
        <v>-23</v>
      </c>
      <c r="AU1437" s="4" t="s">
        <v>871</v>
      </c>
    </row>
    <row r="1438" spans="2:47" x14ac:dyDescent="0.25">
      <c r="B1438" s="3" t="s">
        <v>268</v>
      </c>
      <c r="C1438" s="9" t="s">
        <v>340</v>
      </c>
      <c r="D1438" s="39">
        <v>41682</v>
      </c>
      <c r="E1438">
        <v>14</v>
      </c>
      <c r="F1438" s="3" t="s">
        <v>830</v>
      </c>
      <c r="G1438" s="2"/>
      <c r="H1438" s="6">
        <v>32</v>
      </c>
      <c r="I1438" s="7">
        <v>-2</v>
      </c>
      <c r="J1438" s="6">
        <v>38</v>
      </c>
      <c r="K1438" s="7">
        <v>2</v>
      </c>
      <c r="L1438" s="6">
        <v>9</v>
      </c>
      <c r="M1438" s="7">
        <v>-2</v>
      </c>
      <c r="N1438" s="6">
        <v>-6</v>
      </c>
      <c r="O1438" s="7">
        <v>-4</v>
      </c>
      <c r="P1438" s="3" t="s">
        <v>842</v>
      </c>
      <c r="R1438" s="7">
        <v>14</v>
      </c>
      <c r="S1438" s="7">
        <v>3</v>
      </c>
      <c r="T1438" s="7">
        <v>1</v>
      </c>
      <c r="W1438" s="6"/>
      <c r="X1438" s="6"/>
      <c r="Y1438" s="7"/>
      <c r="Z1438" s="6"/>
      <c r="AA1438" s="6"/>
      <c r="AB1438" s="7"/>
      <c r="AC1438" s="6"/>
      <c r="AD1438" s="6"/>
      <c r="AE1438" s="7"/>
      <c r="AF1438" s="6"/>
      <c r="AG1438" s="6"/>
      <c r="AH1438" s="7"/>
      <c r="AI1438" s="6"/>
      <c r="AJ1438" s="6"/>
      <c r="AK1438" s="7"/>
      <c r="AR1438" s="6"/>
      <c r="AS1438" s="6"/>
      <c r="AT1438" s="7"/>
    </row>
    <row r="1439" spans="2:47" x14ac:dyDescent="0.25">
      <c r="B1439" s="3" t="s">
        <v>268</v>
      </c>
      <c r="C1439" s="9" t="s">
        <v>594</v>
      </c>
      <c r="D1439" s="39">
        <v>41683</v>
      </c>
      <c r="E1439">
        <v>16</v>
      </c>
      <c r="F1439" s="3" t="s">
        <v>821</v>
      </c>
      <c r="G1439" s="2" t="s">
        <v>192</v>
      </c>
      <c r="H1439" s="6">
        <v>32</v>
      </c>
      <c r="I1439" s="7">
        <v>-1</v>
      </c>
      <c r="J1439" s="6">
        <v>39</v>
      </c>
      <c r="K1439" s="7">
        <v>0</v>
      </c>
      <c r="L1439" s="6">
        <v>9</v>
      </c>
      <c r="M1439" s="7">
        <v>0</v>
      </c>
      <c r="N1439" s="6">
        <v>-7</v>
      </c>
      <c r="O1439" s="7">
        <v>-1</v>
      </c>
      <c r="P1439" s="3" t="s">
        <v>842</v>
      </c>
      <c r="R1439" s="7">
        <v>12</v>
      </c>
      <c r="S1439" s="7">
        <v>3</v>
      </c>
      <c r="T1439" s="7">
        <v>1</v>
      </c>
      <c r="W1439" s="6">
        <v>38</v>
      </c>
      <c r="X1439" s="6">
        <v>54</v>
      </c>
      <c r="Y1439" s="7">
        <f>W1439-X1439</f>
        <v>-16</v>
      </c>
      <c r="Z1439" s="6">
        <v>27</v>
      </c>
      <c r="AA1439" s="6">
        <v>61</v>
      </c>
      <c r="AB1439" s="7">
        <f>Z1439-AA1439</f>
        <v>-34</v>
      </c>
      <c r="AC1439" s="6">
        <v>17</v>
      </c>
      <c r="AD1439" s="6">
        <v>71</v>
      </c>
      <c r="AE1439" s="7">
        <f>AC1439-AD1439</f>
        <v>-54</v>
      </c>
      <c r="AF1439" s="6"/>
      <c r="AG1439" s="6"/>
      <c r="AH1439" s="7"/>
      <c r="AI1439" s="6"/>
      <c r="AJ1439" s="6"/>
      <c r="AK1439" s="7"/>
      <c r="AL1439" s="4" t="s">
        <v>930</v>
      </c>
      <c r="AR1439" s="6">
        <v>29</v>
      </c>
      <c r="AS1439" s="6">
        <v>56</v>
      </c>
      <c r="AT1439" s="7">
        <f t="shared" si="65"/>
        <v>-27</v>
      </c>
      <c r="AU1439" s="4" t="s">
        <v>871</v>
      </c>
    </row>
    <row r="1440" spans="2:47" x14ac:dyDescent="0.25">
      <c r="B1440" s="3" t="s">
        <v>268</v>
      </c>
      <c r="C1440" s="9" t="s">
        <v>514</v>
      </c>
      <c r="D1440" s="39">
        <v>41684</v>
      </c>
      <c r="E1440">
        <v>17</v>
      </c>
      <c r="F1440" s="3" t="s">
        <v>830</v>
      </c>
      <c r="G1440" s="2"/>
      <c r="H1440" s="6">
        <v>33</v>
      </c>
      <c r="I1440" s="7">
        <v>1</v>
      </c>
      <c r="J1440" s="6">
        <v>38</v>
      </c>
      <c r="K1440" s="7">
        <v>0</v>
      </c>
      <c r="L1440" s="6">
        <v>10</v>
      </c>
      <c r="M1440" s="7">
        <v>1</v>
      </c>
      <c r="N1440" s="6">
        <v>-5</v>
      </c>
      <c r="O1440" s="7">
        <v>1</v>
      </c>
      <c r="P1440" s="3" t="s">
        <v>842</v>
      </c>
      <c r="R1440" s="7">
        <v>13</v>
      </c>
      <c r="S1440" s="7">
        <v>3</v>
      </c>
      <c r="T1440" s="7">
        <v>0</v>
      </c>
      <c r="W1440" s="6"/>
      <c r="X1440" s="6"/>
      <c r="Y1440" s="7"/>
      <c r="Z1440" s="6"/>
      <c r="AA1440" s="6"/>
      <c r="AB1440" s="7"/>
      <c r="AC1440" s="6"/>
      <c r="AD1440" s="6"/>
      <c r="AE1440" s="7"/>
      <c r="AF1440" s="6"/>
      <c r="AG1440" s="6"/>
      <c r="AH1440" s="7"/>
      <c r="AI1440" s="6"/>
      <c r="AJ1440" s="6"/>
      <c r="AK1440" s="7"/>
      <c r="AR1440" s="6"/>
      <c r="AS1440" s="6"/>
      <c r="AT1440" s="7"/>
    </row>
    <row r="1441" spans="2:47" x14ac:dyDescent="0.25">
      <c r="B1441" s="3" t="s">
        <v>268</v>
      </c>
      <c r="C1441" s="9" t="s">
        <v>640</v>
      </c>
      <c r="D1441" s="39">
        <v>41686</v>
      </c>
      <c r="F1441" s="3" t="s">
        <v>821</v>
      </c>
      <c r="G1441" s="2" t="s">
        <v>196</v>
      </c>
      <c r="H1441" s="6">
        <v>33</v>
      </c>
      <c r="I1441" s="7">
        <v>1</v>
      </c>
      <c r="J1441" s="6">
        <v>40</v>
      </c>
      <c r="K1441" s="7">
        <v>1</v>
      </c>
      <c r="L1441" s="6">
        <v>9</v>
      </c>
      <c r="M1441" s="7">
        <v>1</v>
      </c>
      <c r="N1441" s="6">
        <v>-7</v>
      </c>
      <c r="O1441" s="7">
        <v>0</v>
      </c>
      <c r="P1441" s="3" t="s">
        <v>842</v>
      </c>
      <c r="R1441" s="7">
        <v>11</v>
      </c>
      <c r="S1441" s="7">
        <v>4</v>
      </c>
      <c r="T1441" s="7">
        <v>2</v>
      </c>
      <c r="W1441" s="6"/>
      <c r="X1441" s="6"/>
      <c r="Y1441" s="7"/>
      <c r="Z1441" s="6"/>
      <c r="AA1441" s="6"/>
      <c r="AB1441" s="7"/>
      <c r="AC1441" s="6"/>
      <c r="AD1441" s="6"/>
      <c r="AE1441" s="7"/>
      <c r="AF1441" s="6"/>
      <c r="AG1441" s="6"/>
      <c r="AH1441" s="7"/>
      <c r="AI1441" s="6"/>
      <c r="AJ1441" s="6"/>
      <c r="AK1441" s="7"/>
      <c r="AR1441" s="6"/>
      <c r="AS1441" s="6"/>
    </row>
    <row r="1442" spans="2:47" x14ac:dyDescent="0.25">
      <c r="B1442" s="3" t="s">
        <v>268</v>
      </c>
      <c r="C1442" s="9" t="s">
        <v>596</v>
      </c>
      <c r="D1442" s="39">
        <v>41687</v>
      </c>
      <c r="F1442" s="3" t="s">
        <v>821</v>
      </c>
      <c r="G1442" s="2" t="s">
        <v>196</v>
      </c>
      <c r="H1442" s="6">
        <v>33</v>
      </c>
      <c r="I1442" s="7">
        <v>0</v>
      </c>
      <c r="J1442" s="6">
        <v>40</v>
      </c>
      <c r="K1442" s="7">
        <v>0</v>
      </c>
      <c r="L1442" s="6">
        <v>8</v>
      </c>
      <c r="M1442" s="7">
        <v>-1</v>
      </c>
      <c r="N1442" s="6">
        <v>-7</v>
      </c>
      <c r="O1442" s="7">
        <v>0</v>
      </c>
      <c r="P1442" s="3" t="s">
        <v>842</v>
      </c>
      <c r="R1442" s="7">
        <v>12</v>
      </c>
      <c r="S1442" s="7">
        <v>3</v>
      </c>
      <c r="T1442" s="7">
        <v>0</v>
      </c>
      <c r="W1442" s="6"/>
      <c r="X1442" s="6"/>
      <c r="Y1442" s="7"/>
      <c r="Z1442" s="6"/>
      <c r="AA1442" s="6"/>
      <c r="AB1442" s="7"/>
      <c r="AC1442" s="6"/>
      <c r="AD1442" s="6"/>
      <c r="AE1442" s="7"/>
      <c r="AF1442" s="6"/>
      <c r="AG1442" s="6"/>
      <c r="AH1442" s="7"/>
      <c r="AI1442" s="6"/>
      <c r="AJ1442" s="6"/>
      <c r="AK1442" s="7"/>
      <c r="AR1442" s="6">
        <v>30</v>
      </c>
      <c r="AS1442" s="6">
        <v>55</v>
      </c>
      <c r="AT1442" s="7">
        <f>AR1442-AS1442</f>
        <v>-25</v>
      </c>
      <c r="AU1442" s="4" t="s">
        <v>871</v>
      </c>
    </row>
    <row r="1443" spans="2:47" x14ac:dyDescent="0.25">
      <c r="B1443" s="3" t="s">
        <v>268</v>
      </c>
      <c r="C1443" s="9" t="s">
        <v>564</v>
      </c>
      <c r="D1443" s="39">
        <v>41688</v>
      </c>
      <c r="F1443" s="3" t="s">
        <v>821</v>
      </c>
      <c r="G1443" s="2" t="s">
        <v>196</v>
      </c>
      <c r="H1443" s="6">
        <v>33</v>
      </c>
      <c r="I1443" s="7">
        <v>0</v>
      </c>
      <c r="J1443" s="6">
        <v>37</v>
      </c>
      <c r="K1443" s="7">
        <v>-3</v>
      </c>
      <c r="L1443" s="6">
        <v>10</v>
      </c>
      <c r="M1443" s="7">
        <v>2</v>
      </c>
      <c r="N1443" s="6">
        <v>-4</v>
      </c>
      <c r="O1443" s="7">
        <v>3</v>
      </c>
      <c r="P1443" s="3" t="s">
        <v>842</v>
      </c>
      <c r="R1443" s="7">
        <v>12</v>
      </c>
      <c r="S1443" s="7">
        <v>3</v>
      </c>
      <c r="T1443" s="7">
        <v>1</v>
      </c>
      <c r="W1443" s="6"/>
      <c r="X1443" s="6"/>
      <c r="Y1443" s="7"/>
      <c r="Z1443" s="6"/>
      <c r="AA1443" s="6"/>
      <c r="AB1443" s="7"/>
      <c r="AC1443" s="6"/>
      <c r="AD1443" s="6"/>
      <c r="AE1443" s="7"/>
      <c r="AF1443" s="6"/>
      <c r="AG1443" s="6"/>
      <c r="AH1443" s="7"/>
      <c r="AI1443" s="6"/>
      <c r="AJ1443" s="6"/>
      <c r="AK1443" s="7"/>
      <c r="AM1443" s="9" t="s">
        <v>953</v>
      </c>
      <c r="AN1443" s="9" t="s">
        <v>314</v>
      </c>
      <c r="AO1443" s="9" t="s">
        <v>636</v>
      </c>
      <c r="AR1443" s="6">
        <v>31</v>
      </c>
      <c r="AS1443" s="6">
        <v>54</v>
      </c>
      <c r="AT1443" s="7">
        <f>AR1443-AS1443</f>
        <v>-23</v>
      </c>
      <c r="AU1443" s="4" t="s">
        <v>871</v>
      </c>
    </row>
    <row r="1444" spans="2:47" x14ac:dyDescent="0.25">
      <c r="B1444" s="3" t="s">
        <v>268</v>
      </c>
      <c r="C1444" s="9" t="s">
        <v>641</v>
      </c>
      <c r="D1444" s="39">
        <v>41689</v>
      </c>
      <c r="F1444" s="3" t="s">
        <v>821</v>
      </c>
      <c r="G1444" s="2" t="s">
        <v>196</v>
      </c>
      <c r="H1444" s="6">
        <v>34</v>
      </c>
      <c r="I1444" s="7">
        <v>1</v>
      </c>
      <c r="J1444" s="6">
        <v>39</v>
      </c>
      <c r="K1444" s="7">
        <v>2</v>
      </c>
      <c r="L1444" s="6">
        <v>9</v>
      </c>
      <c r="M1444" s="7">
        <v>-1</v>
      </c>
      <c r="N1444" s="6">
        <v>-5</v>
      </c>
      <c r="O1444" s="7">
        <v>-1</v>
      </c>
      <c r="P1444" s="3" t="s">
        <v>842</v>
      </c>
      <c r="R1444" s="7">
        <v>12</v>
      </c>
      <c r="S1444" s="7">
        <v>2</v>
      </c>
      <c r="T1444" s="7">
        <v>0</v>
      </c>
      <c r="W1444" s="6"/>
      <c r="X1444" s="6"/>
      <c r="Y1444" s="7"/>
      <c r="Z1444" s="6"/>
      <c r="AA1444" s="6"/>
      <c r="AB1444" s="7"/>
      <c r="AC1444" s="6"/>
      <c r="AD1444" s="6"/>
      <c r="AE1444" s="7"/>
      <c r="AF1444" s="6"/>
      <c r="AG1444" s="6"/>
      <c r="AH1444" s="7"/>
      <c r="AI1444" s="6"/>
      <c r="AJ1444" s="6"/>
      <c r="AK1444" s="7"/>
      <c r="AR1444" s="6">
        <v>33</v>
      </c>
      <c r="AS1444" s="6">
        <v>54</v>
      </c>
      <c r="AT1444" s="7">
        <f>AR1444-AS1444</f>
        <v>-21</v>
      </c>
      <c r="AU1444" s="4" t="s">
        <v>871</v>
      </c>
    </row>
    <row r="1445" spans="2:47" x14ac:dyDescent="0.25">
      <c r="B1445" s="3" t="s">
        <v>268</v>
      </c>
      <c r="C1445" s="9" t="s">
        <v>641</v>
      </c>
      <c r="D1445" s="39">
        <v>41689</v>
      </c>
      <c r="E1445">
        <v>21</v>
      </c>
      <c r="F1445" s="3" t="s">
        <v>830</v>
      </c>
      <c r="G1445" s="2"/>
      <c r="H1445" s="6">
        <v>32</v>
      </c>
      <c r="I1445" s="7">
        <v>-1</v>
      </c>
      <c r="J1445" s="6">
        <v>38</v>
      </c>
      <c r="K1445" s="7">
        <v>0</v>
      </c>
      <c r="L1445" s="6">
        <v>9</v>
      </c>
      <c r="M1445" s="7">
        <v>-1</v>
      </c>
      <c r="N1445" s="6">
        <v>-6</v>
      </c>
      <c r="O1445" s="7">
        <v>-1</v>
      </c>
      <c r="P1445" s="3" t="s">
        <v>842</v>
      </c>
      <c r="R1445" s="7">
        <v>13</v>
      </c>
      <c r="S1445" s="7">
        <v>3</v>
      </c>
      <c r="T1445" s="7">
        <v>1</v>
      </c>
      <c r="W1445" s="6"/>
      <c r="X1445" s="6"/>
      <c r="Y1445" s="7"/>
      <c r="Z1445" s="6"/>
      <c r="AA1445" s="6"/>
      <c r="AB1445" s="7"/>
      <c r="AC1445" s="6"/>
      <c r="AD1445" s="6"/>
      <c r="AE1445" s="7"/>
      <c r="AF1445" s="6"/>
      <c r="AG1445" s="6"/>
      <c r="AH1445" s="7"/>
      <c r="AI1445" s="6"/>
      <c r="AJ1445" s="6"/>
      <c r="AK1445" s="7"/>
      <c r="AR1445" s="6"/>
      <c r="AS1445" s="6"/>
      <c r="AT1445" s="7"/>
    </row>
    <row r="1446" spans="2:47" x14ac:dyDescent="0.25">
      <c r="B1446" s="3" t="s">
        <v>268</v>
      </c>
      <c r="C1446" s="9" t="s">
        <v>598</v>
      </c>
      <c r="D1446" s="39">
        <v>41690</v>
      </c>
      <c r="E1446">
        <v>23</v>
      </c>
      <c r="F1446" s="3" t="s">
        <v>821</v>
      </c>
      <c r="G1446" s="2" t="s">
        <v>192</v>
      </c>
      <c r="H1446" s="6">
        <v>32</v>
      </c>
      <c r="I1446" s="7">
        <v>-2</v>
      </c>
      <c r="J1446" s="6">
        <v>39</v>
      </c>
      <c r="K1446" s="7">
        <v>0</v>
      </c>
      <c r="L1446" s="6">
        <v>8</v>
      </c>
      <c r="M1446" s="7">
        <v>-1</v>
      </c>
      <c r="N1446" s="6">
        <v>-7</v>
      </c>
      <c r="O1446" s="7">
        <v>-2</v>
      </c>
      <c r="P1446" s="3" t="s">
        <v>842</v>
      </c>
      <c r="R1446" s="7">
        <v>12</v>
      </c>
      <c r="S1446" s="7">
        <v>2</v>
      </c>
      <c r="T1446" s="7">
        <v>0</v>
      </c>
      <c r="W1446" s="6">
        <v>39</v>
      </c>
      <c r="X1446" s="6">
        <v>55</v>
      </c>
      <c r="Y1446" s="7">
        <f>W1446-X1446</f>
        <v>-16</v>
      </c>
      <c r="Z1446" s="6">
        <v>28</v>
      </c>
      <c r="AA1446" s="6">
        <v>59</v>
      </c>
      <c r="AB1446" s="7">
        <f>Z1446-AA1446</f>
        <v>-31</v>
      </c>
      <c r="AC1446" s="6">
        <v>18</v>
      </c>
      <c r="AD1446" s="6">
        <v>72</v>
      </c>
      <c r="AE1446" s="7">
        <f>AC1446-AD1446</f>
        <v>-54</v>
      </c>
      <c r="AF1446" s="6"/>
      <c r="AG1446" s="6"/>
      <c r="AH1446" s="7"/>
      <c r="AI1446" s="6"/>
      <c r="AJ1446" s="6"/>
      <c r="AK1446" s="7"/>
      <c r="AL1446" s="4" t="s">
        <v>930</v>
      </c>
      <c r="AR1446" s="6">
        <v>30</v>
      </c>
      <c r="AS1446" s="6">
        <v>57</v>
      </c>
      <c r="AT1446" s="7">
        <f>AR1446-AS1446</f>
        <v>-27</v>
      </c>
      <c r="AU1446" s="4" t="s">
        <v>871</v>
      </c>
    </row>
    <row r="1447" spans="2:47" x14ac:dyDescent="0.25">
      <c r="B1447" s="3" t="s">
        <v>268</v>
      </c>
      <c r="C1447" s="9" t="s">
        <v>599</v>
      </c>
      <c r="D1447" s="39">
        <v>41691</v>
      </c>
      <c r="E1447">
        <v>24</v>
      </c>
      <c r="F1447" s="3" t="s">
        <v>830</v>
      </c>
      <c r="G1447" s="2"/>
      <c r="H1447" s="6">
        <v>32</v>
      </c>
      <c r="I1447" s="7">
        <v>0</v>
      </c>
      <c r="J1447" s="6">
        <v>37</v>
      </c>
      <c r="K1447" s="7">
        <v>-1</v>
      </c>
      <c r="L1447" s="6">
        <v>10</v>
      </c>
      <c r="M1447" s="7">
        <v>1</v>
      </c>
      <c r="N1447" s="6">
        <v>-5</v>
      </c>
      <c r="O1447" s="7">
        <v>1</v>
      </c>
      <c r="P1447" s="3" t="s">
        <v>842</v>
      </c>
      <c r="R1447" s="7">
        <v>15</v>
      </c>
      <c r="S1447" s="7">
        <v>2</v>
      </c>
      <c r="T1447" s="7">
        <v>1</v>
      </c>
      <c r="W1447" s="6"/>
      <c r="X1447" s="6"/>
      <c r="Y1447" s="7"/>
      <c r="Z1447" s="6"/>
      <c r="AA1447" s="6"/>
      <c r="AB1447" s="7"/>
      <c r="AC1447" s="6"/>
      <c r="AD1447" s="6"/>
      <c r="AE1447" s="7"/>
      <c r="AF1447" s="6"/>
      <c r="AG1447" s="6"/>
      <c r="AH1447" s="7"/>
      <c r="AI1447" s="6"/>
      <c r="AJ1447" s="6"/>
      <c r="AK1447" s="7"/>
      <c r="AR1447" s="6"/>
      <c r="AS1447" s="6"/>
      <c r="AT1447" s="7"/>
    </row>
    <row r="1448" spans="2:47" x14ac:dyDescent="0.25">
      <c r="B1448" s="3" t="s">
        <v>268</v>
      </c>
      <c r="C1448" s="9" t="s">
        <v>625</v>
      </c>
      <c r="D1448" s="39">
        <v>41693</v>
      </c>
      <c r="F1448" s="3" t="s">
        <v>821</v>
      </c>
      <c r="G1448" s="2" t="s">
        <v>196</v>
      </c>
      <c r="H1448" s="6">
        <v>33</v>
      </c>
      <c r="I1448" s="7">
        <v>1</v>
      </c>
      <c r="J1448" s="6">
        <v>38</v>
      </c>
      <c r="K1448" s="7">
        <v>-1</v>
      </c>
      <c r="L1448" s="6">
        <v>10</v>
      </c>
      <c r="M1448" s="7">
        <v>2</v>
      </c>
      <c r="N1448" s="6">
        <v>-5</v>
      </c>
      <c r="O1448" s="7">
        <v>2</v>
      </c>
      <c r="P1448" s="3" t="s">
        <v>842</v>
      </c>
      <c r="R1448" s="7">
        <v>13</v>
      </c>
      <c r="S1448" s="7">
        <v>2</v>
      </c>
      <c r="T1448" s="7">
        <v>0</v>
      </c>
      <c r="W1448" s="6"/>
      <c r="X1448" s="6"/>
      <c r="Y1448" s="7"/>
      <c r="Z1448" s="6"/>
      <c r="AA1448" s="6"/>
      <c r="AB1448" s="7"/>
      <c r="AC1448" s="6"/>
      <c r="AD1448" s="6"/>
      <c r="AE1448" s="7"/>
      <c r="AF1448" s="6"/>
      <c r="AG1448" s="6"/>
      <c r="AH1448" s="7"/>
      <c r="AI1448" s="6"/>
      <c r="AJ1448" s="6"/>
      <c r="AK1448" s="7"/>
      <c r="AR1448" s="6">
        <v>30</v>
      </c>
      <c r="AS1448" s="6">
        <v>55</v>
      </c>
      <c r="AT1448" s="7">
        <f>AR1448-AS1448</f>
        <v>-25</v>
      </c>
      <c r="AU1448" s="4" t="s">
        <v>871</v>
      </c>
    </row>
    <row r="1449" spans="2:47" x14ac:dyDescent="0.25">
      <c r="B1449" s="3" t="s">
        <v>268</v>
      </c>
      <c r="C1449" s="9" t="s">
        <v>432</v>
      </c>
      <c r="D1449" s="39">
        <v>41694</v>
      </c>
      <c r="F1449" s="3" t="s">
        <v>821</v>
      </c>
      <c r="G1449" s="2" t="s">
        <v>196</v>
      </c>
      <c r="H1449" s="6">
        <v>33</v>
      </c>
      <c r="I1449" s="7">
        <v>0</v>
      </c>
      <c r="J1449" s="6">
        <v>39</v>
      </c>
      <c r="K1449" s="7">
        <v>1</v>
      </c>
      <c r="L1449" s="6">
        <v>10</v>
      </c>
      <c r="M1449" s="7">
        <v>0</v>
      </c>
      <c r="N1449" s="6">
        <v>-6</v>
      </c>
      <c r="O1449" s="7">
        <v>-1</v>
      </c>
      <c r="P1449" s="3" t="s">
        <v>842</v>
      </c>
      <c r="R1449" s="7">
        <v>11</v>
      </c>
      <c r="S1449" s="7">
        <v>3</v>
      </c>
      <c r="T1449" s="7">
        <v>1</v>
      </c>
      <c r="W1449" s="6"/>
      <c r="X1449" s="6"/>
      <c r="Y1449" s="7"/>
      <c r="Z1449" s="6"/>
      <c r="AA1449" s="6"/>
      <c r="AB1449" s="7"/>
      <c r="AC1449" s="6"/>
      <c r="AD1449" s="6"/>
      <c r="AE1449" s="7"/>
      <c r="AF1449" s="6"/>
      <c r="AG1449" s="6"/>
      <c r="AH1449" s="7"/>
      <c r="AI1449" s="6"/>
      <c r="AJ1449" s="6"/>
      <c r="AK1449" s="7"/>
      <c r="AR1449" s="6">
        <v>29</v>
      </c>
      <c r="AS1449" s="6">
        <v>56</v>
      </c>
      <c r="AT1449" s="7">
        <f>AR1449-AS1449</f>
        <v>-27</v>
      </c>
      <c r="AU1449" s="4" t="s">
        <v>871</v>
      </c>
    </row>
    <row r="1450" spans="2:47" x14ac:dyDescent="0.25">
      <c r="B1450" s="3" t="s">
        <v>268</v>
      </c>
      <c r="C1450" s="9" t="s">
        <v>579</v>
      </c>
      <c r="D1450" s="39">
        <v>41695</v>
      </c>
      <c r="F1450" s="3" t="s">
        <v>821</v>
      </c>
      <c r="G1450" s="2" t="s">
        <v>196</v>
      </c>
      <c r="H1450" s="6">
        <v>34</v>
      </c>
      <c r="I1450" s="7">
        <v>1</v>
      </c>
      <c r="J1450" s="6">
        <v>40</v>
      </c>
      <c r="K1450" s="7">
        <v>1</v>
      </c>
      <c r="L1450" s="6">
        <v>10</v>
      </c>
      <c r="M1450" s="7">
        <v>0</v>
      </c>
      <c r="N1450" s="6">
        <v>-6</v>
      </c>
      <c r="O1450" s="7">
        <v>0</v>
      </c>
      <c r="P1450" s="3" t="s">
        <v>842</v>
      </c>
      <c r="R1450" s="7">
        <v>11</v>
      </c>
      <c r="S1450" s="7">
        <v>3</v>
      </c>
      <c r="T1450" s="7">
        <v>0</v>
      </c>
      <c r="W1450" s="6"/>
      <c r="X1450" s="6"/>
      <c r="Y1450" s="7"/>
      <c r="Z1450" s="6"/>
      <c r="AA1450" s="6"/>
      <c r="AB1450" s="7"/>
      <c r="AC1450" s="6"/>
      <c r="AD1450" s="6"/>
      <c r="AE1450" s="7"/>
      <c r="AF1450" s="6"/>
      <c r="AG1450" s="6"/>
      <c r="AH1450" s="7"/>
      <c r="AI1450" s="6"/>
      <c r="AJ1450" s="6"/>
      <c r="AK1450" s="7"/>
      <c r="AL1450" s="7"/>
      <c r="AM1450" s="7"/>
      <c r="AN1450" s="7"/>
      <c r="AO1450" s="7"/>
      <c r="AP1450" s="7"/>
      <c r="AQ1450" s="7"/>
      <c r="AR1450" s="6">
        <v>31</v>
      </c>
      <c r="AS1450" s="6">
        <v>55</v>
      </c>
      <c r="AT1450" s="7">
        <f>AR1450-AS1450</f>
        <v>-24</v>
      </c>
      <c r="AU1450" s="4" t="s">
        <v>871</v>
      </c>
    </row>
    <row r="1451" spans="2:47" x14ac:dyDescent="0.25">
      <c r="B1451" s="3" t="s">
        <v>268</v>
      </c>
      <c r="C1451" s="9" t="s">
        <v>371</v>
      </c>
      <c r="D1451" s="39">
        <v>41695</v>
      </c>
      <c r="E1451">
        <v>2</v>
      </c>
      <c r="F1451" s="3" t="s">
        <v>903</v>
      </c>
      <c r="G1451" s="2" t="s">
        <v>138</v>
      </c>
      <c r="H1451" s="6">
        <v>29</v>
      </c>
      <c r="I1451" s="7">
        <v>1</v>
      </c>
      <c r="J1451" s="6">
        <v>34</v>
      </c>
      <c r="K1451" s="7">
        <v>-3</v>
      </c>
      <c r="L1451" s="6">
        <v>10</v>
      </c>
      <c r="M1451" s="7">
        <v>2</v>
      </c>
      <c r="N1451" s="6">
        <v>-5</v>
      </c>
      <c r="O1451" s="7">
        <v>4</v>
      </c>
      <c r="P1451" s="3" t="s">
        <v>842</v>
      </c>
      <c r="R1451" s="7">
        <v>19</v>
      </c>
      <c r="S1451" s="7">
        <v>3</v>
      </c>
      <c r="T1451" s="7">
        <v>1</v>
      </c>
      <c r="W1451" s="6">
        <v>37</v>
      </c>
      <c r="X1451" s="6">
        <v>47</v>
      </c>
      <c r="Y1451" s="7">
        <f>W1451-X1451</f>
        <v>-10</v>
      </c>
      <c r="Z1451" s="6">
        <v>26</v>
      </c>
      <c r="AA1451" s="6">
        <v>43</v>
      </c>
      <c r="AB1451" s="7">
        <f>Z1451-AA1451</f>
        <v>-17</v>
      </c>
      <c r="AC1451" s="6">
        <v>17</v>
      </c>
      <c r="AD1451" s="6">
        <v>61</v>
      </c>
      <c r="AE1451" s="7">
        <f>AC1451-AD1451</f>
        <v>-44</v>
      </c>
      <c r="AF1451" s="6"/>
      <c r="AG1451" s="6"/>
      <c r="AH1451" s="7"/>
      <c r="AI1451" s="6"/>
      <c r="AJ1451" s="6"/>
      <c r="AK1451" s="7"/>
      <c r="AL1451" s="4" t="s">
        <v>978</v>
      </c>
      <c r="AR1451" s="6"/>
      <c r="AS1451" s="6"/>
      <c r="AT1451" s="7"/>
    </row>
    <row r="1452" spans="2:47" x14ac:dyDescent="0.25">
      <c r="B1452" s="3" t="s">
        <v>268</v>
      </c>
      <c r="C1452" s="9" t="s">
        <v>558</v>
      </c>
      <c r="D1452" s="39">
        <v>41696</v>
      </c>
      <c r="F1452" s="3" t="s">
        <v>821</v>
      </c>
      <c r="G1452" s="2" t="s">
        <v>196</v>
      </c>
      <c r="H1452" s="6">
        <v>34</v>
      </c>
      <c r="I1452" s="7">
        <v>0</v>
      </c>
      <c r="J1452" s="6">
        <v>39</v>
      </c>
      <c r="K1452" s="7">
        <v>-1</v>
      </c>
      <c r="L1452" s="6">
        <v>8</v>
      </c>
      <c r="M1452" s="7">
        <v>-2</v>
      </c>
      <c r="N1452" s="6">
        <v>-5</v>
      </c>
      <c r="O1452" s="7">
        <v>1</v>
      </c>
      <c r="P1452" s="3" t="s">
        <v>842</v>
      </c>
      <c r="R1452" s="7">
        <v>12</v>
      </c>
      <c r="S1452" s="7">
        <v>3</v>
      </c>
      <c r="T1452" s="7">
        <v>0</v>
      </c>
      <c r="W1452" s="6"/>
      <c r="X1452" s="6"/>
      <c r="Y1452" s="7"/>
      <c r="Z1452" s="6"/>
      <c r="AA1452" s="6"/>
      <c r="AB1452" s="7"/>
      <c r="AC1452" s="6"/>
      <c r="AD1452" s="6"/>
      <c r="AE1452" s="7"/>
      <c r="AF1452" s="6"/>
      <c r="AG1452" s="6"/>
      <c r="AH1452" s="7"/>
      <c r="AI1452" s="6"/>
      <c r="AJ1452" s="6"/>
      <c r="AK1452" s="7"/>
      <c r="AR1452" s="6">
        <v>31</v>
      </c>
      <c r="AS1452" s="6">
        <v>54</v>
      </c>
      <c r="AT1452" s="7">
        <f>AR1452-AS1452</f>
        <v>-23</v>
      </c>
      <c r="AU1452" s="4" t="s">
        <v>871</v>
      </c>
    </row>
    <row r="1453" spans="2:47" x14ac:dyDescent="0.25">
      <c r="B1453" s="3" t="s">
        <v>268</v>
      </c>
      <c r="C1453" s="9" t="s">
        <v>558</v>
      </c>
      <c r="D1453" s="39">
        <v>41696</v>
      </c>
      <c r="E1453">
        <v>28</v>
      </c>
      <c r="F1453" s="3" t="s">
        <v>830</v>
      </c>
      <c r="G1453" s="2"/>
      <c r="H1453" s="6">
        <v>33</v>
      </c>
      <c r="I1453" s="7">
        <v>1</v>
      </c>
      <c r="J1453" s="6">
        <v>38</v>
      </c>
      <c r="K1453" s="7">
        <v>1</v>
      </c>
      <c r="L1453" s="6">
        <v>9</v>
      </c>
      <c r="M1453" s="7">
        <v>-1</v>
      </c>
      <c r="N1453" s="6">
        <v>-5</v>
      </c>
      <c r="O1453" s="7">
        <v>0</v>
      </c>
      <c r="P1453" s="3" t="s">
        <v>842</v>
      </c>
      <c r="R1453" s="7">
        <v>13</v>
      </c>
      <c r="S1453" s="7">
        <v>3</v>
      </c>
      <c r="T1453" s="7">
        <v>1</v>
      </c>
      <c r="W1453" s="6"/>
      <c r="X1453" s="6"/>
      <c r="Y1453" s="7"/>
      <c r="Z1453" s="6"/>
      <c r="AA1453" s="6"/>
      <c r="AB1453" s="7"/>
      <c r="AC1453" s="6"/>
      <c r="AD1453" s="6"/>
      <c r="AE1453" s="7"/>
      <c r="AF1453" s="6"/>
      <c r="AG1453" s="6"/>
      <c r="AH1453" s="7"/>
      <c r="AI1453" s="6"/>
      <c r="AJ1453" s="6"/>
      <c r="AK1453" s="7"/>
      <c r="AR1453" s="6"/>
      <c r="AS1453" s="6"/>
      <c r="AT1453" s="7"/>
    </row>
    <row r="1454" spans="2:47" x14ac:dyDescent="0.25">
      <c r="B1454" s="3" t="s">
        <v>268</v>
      </c>
      <c r="C1454" s="9" t="s">
        <v>602</v>
      </c>
      <c r="D1454" s="39">
        <v>41697</v>
      </c>
      <c r="E1454">
        <v>2</v>
      </c>
      <c r="F1454" s="3" t="s">
        <v>821</v>
      </c>
      <c r="G1454" s="2" t="s">
        <v>192</v>
      </c>
      <c r="H1454" s="6">
        <v>34</v>
      </c>
      <c r="I1454" s="7">
        <v>0</v>
      </c>
      <c r="J1454" s="6">
        <v>38</v>
      </c>
      <c r="K1454" s="7">
        <v>-1</v>
      </c>
      <c r="L1454" s="6">
        <v>9</v>
      </c>
      <c r="M1454" s="7">
        <v>1</v>
      </c>
      <c r="N1454" s="6">
        <v>-4</v>
      </c>
      <c r="O1454" s="7">
        <v>1</v>
      </c>
      <c r="P1454" s="3" t="s">
        <v>842</v>
      </c>
      <c r="R1454" s="7">
        <v>12</v>
      </c>
      <c r="S1454" s="7">
        <v>2</v>
      </c>
      <c r="T1454" s="7">
        <v>0</v>
      </c>
      <c r="W1454" s="6">
        <v>41</v>
      </c>
      <c r="X1454" s="6">
        <v>53</v>
      </c>
      <c r="Y1454" s="7">
        <f>W1454-X1454</f>
        <v>-12</v>
      </c>
      <c r="Z1454" s="6">
        <v>27</v>
      </c>
      <c r="AA1454" s="6">
        <v>61</v>
      </c>
      <c r="AB1454" s="7">
        <f>Z1454-AA1454</f>
        <v>-34</v>
      </c>
      <c r="AC1454" s="6">
        <v>19</v>
      </c>
      <c r="AD1454" s="6">
        <v>70</v>
      </c>
      <c r="AE1454" s="7">
        <f>AC1454-AD1454</f>
        <v>-51</v>
      </c>
      <c r="AF1454" s="6"/>
      <c r="AG1454" s="6"/>
      <c r="AH1454" s="7"/>
      <c r="AI1454" s="6"/>
      <c r="AJ1454" s="6"/>
      <c r="AK1454" s="7"/>
      <c r="AL1454" s="4" t="s">
        <v>930</v>
      </c>
      <c r="AR1454" s="6">
        <v>31</v>
      </c>
      <c r="AS1454" s="6">
        <v>55</v>
      </c>
      <c r="AT1454" s="7">
        <f>AR1454-AS1454</f>
        <v>-24</v>
      </c>
      <c r="AU1454" s="4" t="s">
        <v>871</v>
      </c>
    </row>
    <row r="1455" spans="2:47" x14ac:dyDescent="0.25">
      <c r="B1455" s="3" t="s">
        <v>268</v>
      </c>
      <c r="C1455" s="9" t="s">
        <v>424</v>
      </c>
      <c r="D1455" s="39">
        <v>41698</v>
      </c>
      <c r="E1455">
        <v>3</v>
      </c>
      <c r="F1455" s="3" t="s">
        <v>830</v>
      </c>
      <c r="G1455" s="2"/>
      <c r="H1455" s="6">
        <v>34</v>
      </c>
      <c r="I1455" s="7">
        <v>1</v>
      </c>
      <c r="J1455" s="6">
        <v>37</v>
      </c>
      <c r="K1455" s="7">
        <v>-1</v>
      </c>
      <c r="L1455" s="6">
        <v>10</v>
      </c>
      <c r="M1455" s="7">
        <v>1</v>
      </c>
      <c r="N1455" s="6">
        <v>-3</v>
      </c>
      <c r="O1455" s="7">
        <v>2</v>
      </c>
      <c r="P1455" s="3" t="s">
        <v>842</v>
      </c>
      <c r="R1455" s="7">
        <v>12</v>
      </c>
      <c r="S1455" s="7">
        <v>3</v>
      </c>
      <c r="T1455" s="7">
        <v>1</v>
      </c>
      <c r="W1455" s="6"/>
      <c r="X1455" s="6"/>
      <c r="Y1455" s="7"/>
      <c r="Z1455" s="6"/>
      <c r="AA1455" s="6"/>
      <c r="AB1455" s="7"/>
      <c r="AC1455" s="6"/>
      <c r="AD1455" s="6"/>
      <c r="AE1455" s="7"/>
      <c r="AF1455" s="6"/>
      <c r="AG1455" s="6"/>
      <c r="AH1455" s="7"/>
      <c r="AI1455" s="6"/>
      <c r="AJ1455" s="6"/>
      <c r="AK1455" s="7"/>
      <c r="AR1455" s="6"/>
      <c r="AS1455" s="6"/>
      <c r="AT1455" s="7"/>
    </row>
    <row r="1456" spans="2:47" x14ac:dyDescent="0.25">
      <c r="B1456" s="3" t="s">
        <v>268</v>
      </c>
      <c r="C1456" s="9" t="s">
        <v>424</v>
      </c>
      <c r="D1456" s="39">
        <v>41698</v>
      </c>
      <c r="E1456">
        <v>4</v>
      </c>
      <c r="F1456" s="3" t="s">
        <v>886</v>
      </c>
      <c r="G1456" s="2" t="s">
        <v>96</v>
      </c>
      <c r="H1456" s="6">
        <v>30</v>
      </c>
      <c r="I1456" s="7">
        <v>-2</v>
      </c>
      <c r="J1456" s="6">
        <v>38</v>
      </c>
      <c r="K1456" s="7">
        <v>5</v>
      </c>
      <c r="L1456" s="6">
        <v>10</v>
      </c>
      <c r="M1456" s="7">
        <v>1</v>
      </c>
      <c r="N1456" s="6">
        <v>-8</v>
      </c>
      <c r="O1456" s="7">
        <v>-7</v>
      </c>
      <c r="P1456" s="3" t="s">
        <v>639</v>
      </c>
      <c r="R1456" s="7">
        <v>11</v>
      </c>
      <c r="S1456" s="7">
        <v>4</v>
      </c>
      <c r="T1456" s="7">
        <v>1</v>
      </c>
      <c r="W1456" s="6"/>
      <c r="X1456" s="6"/>
      <c r="Y1456" s="7"/>
      <c r="Z1456" s="6"/>
      <c r="AA1456" s="6"/>
      <c r="AB1456" s="7"/>
      <c r="AC1456" s="6"/>
      <c r="AD1456" s="6"/>
      <c r="AE1456" s="7"/>
      <c r="AF1456" s="6"/>
      <c r="AG1456" s="6"/>
      <c r="AH1456" s="7"/>
      <c r="AI1456" s="6"/>
      <c r="AJ1456" s="6"/>
      <c r="AK1456" s="7"/>
      <c r="AR1456" s="6"/>
      <c r="AS1456" s="6"/>
      <c r="AT1456" s="7"/>
    </row>
    <row r="1457" spans="2:47" x14ac:dyDescent="0.25">
      <c r="B1457" s="3" t="s">
        <v>294</v>
      </c>
      <c r="C1457" s="9" t="s">
        <v>571</v>
      </c>
      <c r="D1457" s="39">
        <v>41700</v>
      </c>
      <c r="F1457" s="3" t="s">
        <v>821</v>
      </c>
      <c r="G1457" s="2" t="s">
        <v>196</v>
      </c>
      <c r="H1457" s="6">
        <v>32</v>
      </c>
      <c r="I1457" s="7">
        <v>-2</v>
      </c>
      <c r="J1457" s="6">
        <v>41</v>
      </c>
      <c r="K1457" s="7">
        <v>3</v>
      </c>
      <c r="L1457" s="6">
        <v>8</v>
      </c>
      <c r="M1457" s="7">
        <v>-1</v>
      </c>
      <c r="N1457" s="6">
        <v>-9</v>
      </c>
      <c r="O1457" s="7">
        <v>-5</v>
      </c>
      <c r="P1457" s="3" t="s">
        <v>842</v>
      </c>
      <c r="R1457" s="7">
        <v>12</v>
      </c>
      <c r="S1457" s="7">
        <v>1</v>
      </c>
      <c r="T1457" s="7">
        <v>1</v>
      </c>
      <c r="W1457" s="6"/>
      <c r="X1457" s="6"/>
      <c r="Y1457" s="7"/>
      <c r="Z1457" s="6"/>
      <c r="AA1457" s="6"/>
      <c r="AB1457" s="7"/>
      <c r="AC1457" s="6"/>
      <c r="AD1457" s="6"/>
      <c r="AE1457" s="7"/>
      <c r="AF1457" s="6"/>
      <c r="AG1457" s="6"/>
      <c r="AH1457" s="7"/>
      <c r="AI1457" s="6"/>
      <c r="AJ1457" s="6"/>
      <c r="AK1457" s="7"/>
      <c r="AR1457" s="6">
        <v>31</v>
      </c>
      <c r="AS1457" s="6">
        <v>55</v>
      </c>
      <c r="AT1457" s="7">
        <f>AR1457-AS1457</f>
        <v>-24</v>
      </c>
      <c r="AU1457" s="4" t="s">
        <v>871</v>
      </c>
    </row>
    <row r="1458" spans="2:47" x14ac:dyDescent="0.25">
      <c r="B1458" s="3" t="s">
        <v>294</v>
      </c>
      <c r="C1458" s="9" t="s">
        <v>589</v>
      </c>
      <c r="D1458" s="39">
        <v>41701</v>
      </c>
      <c r="F1458" s="3" t="s">
        <v>821</v>
      </c>
      <c r="G1458" s="2" t="s">
        <v>196</v>
      </c>
      <c r="H1458" s="6">
        <v>34</v>
      </c>
      <c r="I1458" s="7">
        <v>2</v>
      </c>
      <c r="J1458" s="6">
        <v>38</v>
      </c>
      <c r="K1458" s="7">
        <v>-3</v>
      </c>
      <c r="L1458" s="6">
        <v>9</v>
      </c>
      <c r="M1458" s="7">
        <v>1</v>
      </c>
      <c r="N1458" s="6">
        <v>-4</v>
      </c>
      <c r="O1458" s="7">
        <v>5</v>
      </c>
      <c r="P1458" s="3" t="s">
        <v>842</v>
      </c>
      <c r="R1458" s="7">
        <v>13</v>
      </c>
      <c r="S1458" s="7">
        <v>2</v>
      </c>
      <c r="T1458" s="7">
        <v>0</v>
      </c>
      <c r="W1458" s="6"/>
      <c r="X1458" s="6"/>
      <c r="Y1458" s="7"/>
      <c r="Z1458" s="6"/>
      <c r="AA1458" s="6"/>
      <c r="AB1458" s="7"/>
      <c r="AC1458" s="6"/>
      <c r="AD1458" s="6"/>
      <c r="AE1458" s="7"/>
      <c r="AF1458" s="6"/>
      <c r="AG1458" s="6"/>
      <c r="AH1458" s="7"/>
      <c r="AI1458" s="6"/>
      <c r="AJ1458" s="6"/>
      <c r="AK1458" s="7"/>
      <c r="AR1458" s="6">
        <v>32</v>
      </c>
      <c r="AS1458" s="6">
        <v>55</v>
      </c>
      <c r="AT1458" s="7">
        <f>AR1458-AS1458</f>
        <v>-23</v>
      </c>
      <c r="AU1458" s="4" t="s">
        <v>871</v>
      </c>
    </row>
    <row r="1459" spans="2:47" x14ac:dyDescent="0.25">
      <c r="B1459" s="3" t="s">
        <v>294</v>
      </c>
      <c r="C1459" s="9" t="s">
        <v>694</v>
      </c>
      <c r="D1459" s="39">
        <v>41702</v>
      </c>
      <c r="F1459" s="3" t="s">
        <v>821</v>
      </c>
      <c r="G1459" s="2" t="s">
        <v>196</v>
      </c>
      <c r="H1459" s="6">
        <v>34</v>
      </c>
      <c r="I1459" s="7">
        <v>0</v>
      </c>
      <c r="J1459" s="6">
        <v>37</v>
      </c>
      <c r="K1459" s="7">
        <v>-1</v>
      </c>
      <c r="L1459" s="6">
        <v>10</v>
      </c>
      <c r="M1459" s="7">
        <v>1</v>
      </c>
      <c r="N1459" s="6">
        <v>-3</v>
      </c>
      <c r="O1459" s="7">
        <v>1</v>
      </c>
      <c r="P1459" s="3" t="s">
        <v>842</v>
      </c>
      <c r="R1459" s="7">
        <v>11</v>
      </c>
      <c r="S1459" s="7">
        <v>3</v>
      </c>
      <c r="T1459" s="7">
        <v>0</v>
      </c>
      <c r="W1459" s="6"/>
      <c r="X1459" s="6"/>
      <c r="Y1459" s="7"/>
      <c r="Z1459" s="6"/>
      <c r="AA1459" s="6"/>
      <c r="AB1459" s="7"/>
      <c r="AC1459" s="6"/>
      <c r="AD1459" s="6"/>
      <c r="AE1459" s="7"/>
      <c r="AF1459" s="6"/>
      <c r="AG1459" s="6"/>
      <c r="AH1459" s="7"/>
      <c r="AI1459" s="6"/>
      <c r="AJ1459" s="6"/>
      <c r="AK1459" s="7"/>
      <c r="AM1459" s="9" t="s">
        <v>959</v>
      </c>
      <c r="AN1459" s="9" t="s">
        <v>698</v>
      </c>
      <c r="AO1459" s="9" t="s">
        <v>316</v>
      </c>
      <c r="AR1459" s="6">
        <v>31</v>
      </c>
      <c r="AS1459" s="6">
        <v>55</v>
      </c>
      <c r="AT1459" s="7">
        <f>AR1459-AS1459</f>
        <v>-24</v>
      </c>
      <c r="AU1459" s="4" t="s">
        <v>871</v>
      </c>
    </row>
    <row r="1460" spans="2:47" x14ac:dyDescent="0.25">
      <c r="B1460" s="3" t="s">
        <v>294</v>
      </c>
      <c r="C1460" s="9" t="s">
        <v>572</v>
      </c>
      <c r="D1460" s="39">
        <v>41703</v>
      </c>
      <c r="E1460">
        <v>7</v>
      </c>
      <c r="F1460" s="3" t="s">
        <v>830</v>
      </c>
      <c r="G1460" s="2"/>
      <c r="H1460" s="6">
        <v>34</v>
      </c>
      <c r="I1460" s="7">
        <v>0</v>
      </c>
      <c r="J1460" s="6">
        <v>37</v>
      </c>
      <c r="K1460" s="7">
        <v>0</v>
      </c>
      <c r="L1460" s="6">
        <v>9</v>
      </c>
      <c r="M1460" s="7">
        <v>-1</v>
      </c>
      <c r="N1460" s="6">
        <v>-3</v>
      </c>
      <c r="O1460" s="7">
        <v>0</v>
      </c>
      <c r="P1460" s="3" t="s">
        <v>842</v>
      </c>
      <c r="R1460" s="7">
        <v>12</v>
      </c>
      <c r="S1460" s="7">
        <v>3</v>
      </c>
      <c r="T1460" s="7">
        <v>1</v>
      </c>
      <c r="W1460" s="6"/>
      <c r="X1460" s="6"/>
      <c r="Y1460" s="7"/>
      <c r="Z1460" s="6"/>
      <c r="AA1460" s="6"/>
      <c r="AB1460" s="7"/>
      <c r="AC1460" s="6"/>
      <c r="AD1460" s="6"/>
      <c r="AE1460" s="7"/>
      <c r="AF1460" s="6"/>
      <c r="AG1460" s="6"/>
      <c r="AH1460" s="7"/>
      <c r="AI1460" s="6"/>
      <c r="AJ1460" s="6"/>
      <c r="AK1460" s="7"/>
      <c r="AR1460" s="6"/>
      <c r="AS1460" s="6"/>
      <c r="AT1460" s="7"/>
    </row>
    <row r="1461" spans="2:47" x14ac:dyDescent="0.25">
      <c r="B1461" s="3" t="s">
        <v>294</v>
      </c>
      <c r="C1461" s="9" t="s">
        <v>572</v>
      </c>
      <c r="D1461" s="39">
        <v>41703</v>
      </c>
      <c r="F1461" s="3" t="s">
        <v>821</v>
      </c>
      <c r="G1461" s="2" t="s">
        <v>196</v>
      </c>
      <c r="H1461" s="6">
        <v>31</v>
      </c>
      <c r="I1461" s="7">
        <v>-3</v>
      </c>
      <c r="J1461" s="6">
        <v>40</v>
      </c>
      <c r="K1461" s="7">
        <v>3</v>
      </c>
      <c r="L1461" s="6">
        <v>9</v>
      </c>
      <c r="M1461" s="7">
        <v>-1</v>
      </c>
      <c r="N1461" s="6">
        <v>-9</v>
      </c>
      <c r="O1461" s="7">
        <v>-6</v>
      </c>
      <c r="P1461" s="3" t="s">
        <v>842</v>
      </c>
      <c r="R1461" s="7">
        <v>13</v>
      </c>
      <c r="S1461" s="7">
        <v>3</v>
      </c>
      <c r="T1461" s="7">
        <v>1</v>
      </c>
      <c r="W1461" s="6"/>
      <c r="X1461" s="6"/>
      <c r="Y1461" s="7"/>
      <c r="Z1461" s="6"/>
      <c r="AA1461" s="6"/>
      <c r="AB1461" s="7"/>
      <c r="AC1461" s="6"/>
      <c r="AD1461" s="6"/>
      <c r="AE1461" s="7"/>
      <c r="AF1461" s="6"/>
      <c r="AG1461" s="6"/>
      <c r="AH1461" s="7"/>
      <c r="AI1461" s="6"/>
      <c r="AJ1461" s="6"/>
      <c r="AK1461" s="7"/>
      <c r="AR1461" s="6">
        <v>27</v>
      </c>
      <c r="AS1461" s="6">
        <v>59</v>
      </c>
      <c r="AT1461" s="7">
        <f>AR1461-AS1461</f>
        <v>-32</v>
      </c>
      <c r="AU1461" s="4" t="s">
        <v>871</v>
      </c>
    </row>
    <row r="1462" spans="2:47" x14ac:dyDescent="0.25">
      <c r="B1462" s="3" t="s">
        <v>294</v>
      </c>
      <c r="C1462" s="9" t="s">
        <v>593</v>
      </c>
      <c r="D1462" s="39">
        <v>41704</v>
      </c>
      <c r="E1462">
        <v>9</v>
      </c>
      <c r="F1462" s="3" t="s">
        <v>821</v>
      </c>
      <c r="G1462" s="2" t="s">
        <v>192</v>
      </c>
      <c r="H1462" s="6">
        <v>32</v>
      </c>
      <c r="I1462" s="7">
        <v>1</v>
      </c>
      <c r="J1462" s="6">
        <v>39</v>
      </c>
      <c r="K1462" s="7">
        <v>-1</v>
      </c>
      <c r="L1462" s="6">
        <v>10</v>
      </c>
      <c r="M1462" s="7">
        <v>1</v>
      </c>
      <c r="N1462" s="6">
        <v>-7</v>
      </c>
      <c r="O1462" s="7">
        <v>2</v>
      </c>
      <c r="P1462" s="3" t="s">
        <v>842</v>
      </c>
      <c r="R1462" s="7">
        <v>14</v>
      </c>
      <c r="S1462" s="7">
        <v>2</v>
      </c>
      <c r="T1462" s="7">
        <v>0</v>
      </c>
      <c r="W1462" s="6">
        <v>42</v>
      </c>
      <c r="X1462" s="6">
        <v>52</v>
      </c>
      <c r="Y1462" s="7">
        <f>W1462-X1462</f>
        <v>-10</v>
      </c>
      <c r="Z1462" s="6">
        <v>31</v>
      </c>
      <c r="AA1462" s="6">
        <v>59</v>
      </c>
      <c r="AB1462" s="7">
        <f>Z1462-AA1462</f>
        <v>-28</v>
      </c>
      <c r="AC1462" s="6">
        <v>20</v>
      </c>
      <c r="AD1462" s="6">
        <v>71</v>
      </c>
      <c r="AE1462" s="7">
        <f>AC1462-AD1462</f>
        <v>-51</v>
      </c>
      <c r="AF1462" s="6"/>
      <c r="AG1462" s="6"/>
      <c r="AH1462" s="7"/>
      <c r="AI1462" s="6"/>
      <c r="AJ1462" s="6"/>
      <c r="AK1462" s="7"/>
      <c r="AL1462" s="4" t="s">
        <v>930</v>
      </c>
      <c r="AR1462" s="6">
        <v>32</v>
      </c>
      <c r="AS1462" s="6">
        <v>52</v>
      </c>
      <c r="AT1462" s="7">
        <f>AR1462-AS1462</f>
        <v>-20</v>
      </c>
      <c r="AU1462" s="4" t="s">
        <v>871</v>
      </c>
    </row>
    <row r="1463" spans="2:47" x14ac:dyDescent="0.25">
      <c r="B1463" s="3" t="s">
        <v>294</v>
      </c>
      <c r="C1463" s="9" t="s">
        <v>506</v>
      </c>
      <c r="D1463" s="39">
        <v>41705</v>
      </c>
      <c r="E1463">
        <v>10</v>
      </c>
      <c r="F1463" s="3" t="s">
        <v>830</v>
      </c>
      <c r="G1463" s="2"/>
      <c r="H1463" s="6">
        <v>34</v>
      </c>
      <c r="I1463" s="7">
        <v>0</v>
      </c>
      <c r="J1463" s="6">
        <v>38</v>
      </c>
      <c r="K1463" s="7">
        <v>1</v>
      </c>
      <c r="L1463" s="6">
        <v>9</v>
      </c>
      <c r="M1463" s="7">
        <v>0</v>
      </c>
      <c r="N1463" s="6">
        <v>-4</v>
      </c>
      <c r="O1463" s="7">
        <v>-1</v>
      </c>
      <c r="P1463" s="3" t="s">
        <v>842</v>
      </c>
      <c r="R1463" s="7">
        <v>12</v>
      </c>
      <c r="S1463" s="7">
        <v>3</v>
      </c>
      <c r="T1463" s="7">
        <v>1</v>
      </c>
      <c r="W1463" s="6"/>
      <c r="X1463" s="6"/>
      <c r="Y1463" s="7"/>
      <c r="Z1463" s="6"/>
      <c r="AA1463" s="6"/>
      <c r="AB1463" s="7"/>
      <c r="AC1463" s="6"/>
      <c r="AD1463" s="6"/>
      <c r="AE1463" s="7"/>
      <c r="AF1463" s="6"/>
      <c r="AG1463" s="6"/>
      <c r="AH1463" s="7"/>
      <c r="AI1463" s="6"/>
      <c r="AJ1463" s="6"/>
      <c r="AK1463" s="7"/>
      <c r="AR1463" s="6"/>
      <c r="AS1463" s="6"/>
      <c r="AT1463" s="7"/>
    </row>
    <row r="1464" spans="2:47" x14ac:dyDescent="0.25">
      <c r="B1464" s="3" t="s">
        <v>294</v>
      </c>
      <c r="C1464" s="9" t="s">
        <v>477</v>
      </c>
      <c r="D1464" s="39">
        <v>41705</v>
      </c>
      <c r="E1464">
        <v>12</v>
      </c>
      <c r="F1464" s="3" t="s">
        <v>678</v>
      </c>
      <c r="G1464" s="2" t="s">
        <v>82</v>
      </c>
      <c r="H1464" s="6">
        <v>35</v>
      </c>
      <c r="I1464" s="7">
        <v>1</v>
      </c>
      <c r="J1464" s="6">
        <v>38</v>
      </c>
      <c r="K1464" s="7">
        <v>0</v>
      </c>
      <c r="L1464" s="6">
        <v>12</v>
      </c>
      <c r="M1464" s="7">
        <v>2</v>
      </c>
      <c r="N1464" s="6">
        <v>-3</v>
      </c>
      <c r="O1464" s="7">
        <v>1</v>
      </c>
      <c r="P1464" s="3" t="s">
        <v>639</v>
      </c>
      <c r="R1464" s="7">
        <v>9</v>
      </c>
      <c r="W1464" s="6"/>
      <c r="X1464" s="6"/>
      <c r="Y1464" s="7"/>
      <c r="Z1464" s="6"/>
      <c r="AA1464" s="6"/>
      <c r="AB1464" s="7"/>
      <c r="AC1464" s="6"/>
      <c r="AD1464" s="6"/>
      <c r="AE1464" s="7"/>
      <c r="AF1464" s="6"/>
      <c r="AG1464" s="6"/>
      <c r="AH1464" s="7"/>
      <c r="AI1464" s="6"/>
      <c r="AJ1464" s="6"/>
      <c r="AK1464" s="7"/>
      <c r="AR1464" s="6"/>
      <c r="AS1464" s="6"/>
      <c r="AT1464" s="7"/>
    </row>
    <row r="1465" spans="2:47" x14ac:dyDescent="0.25">
      <c r="B1465" s="3" t="s">
        <v>294</v>
      </c>
      <c r="C1465" s="9" t="s">
        <v>480</v>
      </c>
      <c r="D1465" s="39">
        <v>41706</v>
      </c>
      <c r="E1465">
        <v>13</v>
      </c>
      <c r="F1465" s="3" t="s">
        <v>577</v>
      </c>
      <c r="G1465" s="2" t="s">
        <v>60</v>
      </c>
      <c r="H1465" s="6">
        <v>32</v>
      </c>
      <c r="I1465" s="7">
        <v>1</v>
      </c>
      <c r="J1465" s="6">
        <v>35</v>
      </c>
      <c r="K1465" s="7">
        <v>-3</v>
      </c>
      <c r="L1465" s="6">
        <v>13</v>
      </c>
      <c r="M1465" s="7">
        <v>1</v>
      </c>
      <c r="N1465" s="6">
        <v>-3</v>
      </c>
      <c r="O1465" s="7">
        <v>4</v>
      </c>
      <c r="P1465" s="3" t="s">
        <v>639</v>
      </c>
      <c r="Q1465" s="3" t="s">
        <v>840</v>
      </c>
      <c r="R1465" s="7">
        <v>11</v>
      </c>
      <c r="S1465" s="7">
        <v>5</v>
      </c>
      <c r="T1465" s="7">
        <v>0</v>
      </c>
      <c r="W1465" s="6">
        <v>37</v>
      </c>
      <c r="X1465" s="6">
        <v>56</v>
      </c>
      <c r="Y1465" s="7">
        <f>W1465-X1465</f>
        <v>-19</v>
      </c>
      <c r="Z1465" s="6">
        <v>32</v>
      </c>
      <c r="AA1465" s="6">
        <v>53</v>
      </c>
      <c r="AB1465" s="7">
        <f>Z1465-AA1465</f>
        <v>-21</v>
      </c>
      <c r="AC1465" s="6">
        <v>29</v>
      </c>
      <c r="AD1465" s="6">
        <v>60</v>
      </c>
      <c r="AE1465" s="7">
        <f>AC1465-AD1465</f>
        <v>-31</v>
      </c>
      <c r="AF1465" s="6">
        <v>31</v>
      </c>
      <c r="AG1465" s="6">
        <v>41</v>
      </c>
      <c r="AH1465" s="7">
        <f>AF1465-AG1465</f>
        <v>-10</v>
      </c>
      <c r="AI1465" s="6"/>
      <c r="AJ1465" s="6"/>
      <c r="AK1465" s="7"/>
      <c r="AL1465" s="4" t="s">
        <v>936</v>
      </c>
      <c r="AR1465" s="6">
        <v>33</v>
      </c>
      <c r="AS1465" s="6">
        <v>59</v>
      </c>
      <c r="AT1465" s="7">
        <f>AR1465-AS1465</f>
        <v>-26</v>
      </c>
      <c r="AU1465" s="4" t="s">
        <v>937</v>
      </c>
    </row>
    <row r="1466" spans="2:47" x14ac:dyDescent="0.25">
      <c r="B1466" s="3" t="s">
        <v>294</v>
      </c>
      <c r="C1466" s="9" t="s">
        <v>669</v>
      </c>
      <c r="D1466" s="39">
        <v>41707</v>
      </c>
      <c r="F1466" s="3" t="s">
        <v>821</v>
      </c>
      <c r="G1466" s="2" t="s">
        <v>196</v>
      </c>
      <c r="H1466" s="6">
        <v>32</v>
      </c>
      <c r="I1466" s="7">
        <v>0</v>
      </c>
      <c r="J1466" s="6">
        <v>39</v>
      </c>
      <c r="K1466" s="7">
        <v>0</v>
      </c>
      <c r="L1466" s="6">
        <v>8</v>
      </c>
      <c r="M1466" s="7">
        <v>-2</v>
      </c>
      <c r="N1466" s="6">
        <v>-7</v>
      </c>
      <c r="O1466" s="7">
        <v>0</v>
      </c>
      <c r="P1466" s="3" t="s">
        <v>842</v>
      </c>
      <c r="R1466" s="7">
        <v>13</v>
      </c>
      <c r="S1466" s="7">
        <v>3</v>
      </c>
      <c r="T1466" s="7">
        <v>0</v>
      </c>
      <c r="W1466" s="6"/>
      <c r="X1466" s="6"/>
      <c r="Y1466" s="7"/>
      <c r="Z1466" s="6"/>
      <c r="AA1466" s="6"/>
      <c r="AB1466" s="7"/>
      <c r="AC1466" s="6"/>
      <c r="AD1466" s="6"/>
      <c r="AE1466" s="7"/>
      <c r="AF1466" s="6"/>
      <c r="AG1466" s="6"/>
      <c r="AH1466" s="7"/>
      <c r="AI1466" s="6"/>
      <c r="AJ1466" s="6"/>
      <c r="AK1466" s="7"/>
      <c r="AR1466" s="6">
        <v>31</v>
      </c>
      <c r="AS1466" s="6">
        <v>55</v>
      </c>
      <c r="AT1466" s="7">
        <f>AR1466-AS1466</f>
        <v>-24</v>
      </c>
      <c r="AU1466" s="4" t="s">
        <v>871</v>
      </c>
    </row>
    <row r="1467" spans="2:47" x14ac:dyDescent="0.25">
      <c r="B1467" s="3" t="s">
        <v>294</v>
      </c>
      <c r="C1467" s="9" t="s">
        <v>337</v>
      </c>
      <c r="D1467" s="39">
        <v>41708</v>
      </c>
      <c r="F1467" s="3" t="s">
        <v>821</v>
      </c>
      <c r="G1467" s="2" t="s">
        <v>196</v>
      </c>
      <c r="H1467" s="6">
        <v>34</v>
      </c>
      <c r="I1467" s="7">
        <v>2</v>
      </c>
      <c r="J1467" s="6">
        <v>38</v>
      </c>
      <c r="K1467" s="7">
        <v>-1</v>
      </c>
      <c r="L1467" s="6">
        <v>10</v>
      </c>
      <c r="M1467" s="7">
        <v>2</v>
      </c>
      <c r="N1467" s="6">
        <v>-4</v>
      </c>
      <c r="O1467" s="7">
        <v>3</v>
      </c>
      <c r="P1467" s="3" t="s">
        <v>842</v>
      </c>
      <c r="R1467" s="7">
        <v>12</v>
      </c>
      <c r="S1467" s="7">
        <v>2</v>
      </c>
      <c r="T1467" s="7">
        <v>1</v>
      </c>
      <c r="W1467" s="6"/>
      <c r="X1467" s="6"/>
      <c r="Y1467" s="7"/>
      <c r="Z1467" s="6"/>
      <c r="AA1467" s="6"/>
      <c r="AB1467" s="7"/>
      <c r="AC1467" s="6"/>
      <c r="AD1467" s="6"/>
      <c r="AE1467" s="7"/>
      <c r="AF1467" s="6"/>
      <c r="AG1467" s="6"/>
      <c r="AH1467" s="7"/>
      <c r="AI1467" s="6"/>
      <c r="AJ1467" s="6"/>
      <c r="AK1467" s="7"/>
      <c r="AR1467" s="6">
        <v>33</v>
      </c>
      <c r="AS1467" s="6">
        <v>52</v>
      </c>
      <c r="AT1467" s="7">
        <f>AR1467-AS1467</f>
        <v>-19</v>
      </c>
      <c r="AU1467" s="4" t="s">
        <v>871</v>
      </c>
    </row>
    <row r="1468" spans="2:47" x14ac:dyDescent="0.25">
      <c r="B1468" s="3" t="s">
        <v>294</v>
      </c>
      <c r="C1468" s="9" t="s">
        <v>562</v>
      </c>
      <c r="D1468" s="39">
        <v>41709</v>
      </c>
      <c r="F1468" s="3" t="s">
        <v>821</v>
      </c>
      <c r="G1468" s="2" t="s">
        <v>196</v>
      </c>
      <c r="H1468" s="6">
        <v>35</v>
      </c>
      <c r="I1468" s="7">
        <v>1</v>
      </c>
      <c r="J1468" s="6">
        <v>37</v>
      </c>
      <c r="K1468" s="7">
        <v>-1</v>
      </c>
      <c r="L1468" s="6">
        <v>9</v>
      </c>
      <c r="M1468" s="7">
        <v>-1</v>
      </c>
      <c r="N1468" s="6">
        <v>-2</v>
      </c>
      <c r="O1468" s="7">
        <v>2</v>
      </c>
      <c r="P1468" s="3" t="s">
        <v>842</v>
      </c>
      <c r="R1468" s="7">
        <v>13</v>
      </c>
      <c r="S1468" s="7">
        <v>2</v>
      </c>
      <c r="T1468" s="7">
        <v>1</v>
      </c>
      <c r="W1468" s="6"/>
      <c r="X1468" s="6"/>
      <c r="Y1468" s="7"/>
      <c r="Z1468" s="6"/>
      <c r="AA1468" s="6"/>
      <c r="AB1468" s="7"/>
      <c r="AC1468" s="6"/>
      <c r="AD1468" s="6"/>
      <c r="AE1468" s="7"/>
      <c r="AF1468" s="6"/>
      <c r="AG1468" s="6"/>
      <c r="AH1468" s="7"/>
      <c r="AI1468" s="6"/>
      <c r="AJ1468" s="6"/>
      <c r="AK1468" s="7"/>
      <c r="AR1468" s="6">
        <v>32</v>
      </c>
      <c r="AS1468" s="6">
        <v>53</v>
      </c>
      <c r="AT1468" s="7">
        <f>AR1468-AS1468</f>
        <v>-21</v>
      </c>
      <c r="AU1468" s="4" t="s">
        <v>871</v>
      </c>
    </row>
    <row r="1469" spans="2:47" x14ac:dyDescent="0.25">
      <c r="B1469" s="3" t="s">
        <v>294</v>
      </c>
      <c r="C1469" s="9" t="s">
        <v>562</v>
      </c>
      <c r="D1469" s="39">
        <v>41709</v>
      </c>
      <c r="E1469">
        <v>16</v>
      </c>
      <c r="F1469" s="3" t="s">
        <v>903</v>
      </c>
      <c r="G1469" s="2" t="s">
        <v>138</v>
      </c>
      <c r="H1469" s="6">
        <v>30</v>
      </c>
      <c r="I1469" s="7">
        <v>1</v>
      </c>
      <c r="J1469" s="6">
        <v>35</v>
      </c>
      <c r="K1469" s="7">
        <v>1</v>
      </c>
      <c r="L1469" s="6">
        <v>10</v>
      </c>
      <c r="M1469" s="7">
        <v>0</v>
      </c>
      <c r="N1469" s="6">
        <v>-5</v>
      </c>
      <c r="O1469" s="7">
        <v>0</v>
      </c>
      <c r="P1469" s="3" t="s">
        <v>842</v>
      </c>
      <c r="R1469" s="7">
        <v>16</v>
      </c>
      <c r="S1469" s="7">
        <v>3</v>
      </c>
      <c r="T1469" s="7">
        <v>1</v>
      </c>
      <c r="W1469" s="6">
        <v>37</v>
      </c>
      <c r="X1469" s="6">
        <v>47</v>
      </c>
      <c r="Y1469" s="7">
        <f>W1469-X1469</f>
        <v>-10</v>
      </c>
      <c r="Z1469" s="6">
        <v>27</v>
      </c>
      <c r="AA1469" s="6">
        <v>41</v>
      </c>
      <c r="AB1469" s="7">
        <f>Z1469-AA1469</f>
        <v>-14</v>
      </c>
      <c r="AC1469" s="6">
        <v>18</v>
      </c>
      <c r="AD1469" s="6">
        <v>57</v>
      </c>
      <c r="AE1469" s="7">
        <f>AC1469-AD1469</f>
        <v>-39</v>
      </c>
      <c r="AF1469" s="6"/>
      <c r="AG1469" s="6"/>
      <c r="AH1469" s="7"/>
      <c r="AI1469" s="6"/>
      <c r="AJ1469" s="6"/>
      <c r="AK1469" s="7"/>
      <c r="AL1469" s="4" t="s">
        <v>978</v>
      </c>
      <c r="AR1469" s="6"/>
      <c r="AS1469" s="6"/>
      <c r="AT1469" s="7"/>
    </row>
    <row r="1470" spans="2:47" x14ac:dyDescent="0.25">
      <c r="B1470" s="3" t="s">
        <v>294</v>
      </c>
      <c r="C1470" s="9" t="s">
        <v>340</v>
      </c>
      <c r="D1470" s="39">
        <v>41710</v>
      </c>
      <c r="F1470" s="3" t="s">
        <v>821</v>
      </c>
      <c r="G1470" s="2" t="s">
        <v>196</v>
      </c>
      <c r="H1470" s="6">
        <v>33</v>
      </c>
      <c r="I1470" s="7">
        <v>-2</v>
      </c>
      <c r="J1470" s="6">
        <v>38</v>
      </c>
      <c r="K1470" s="7">
        <v>1</v>
      </c>
      <c r="L1470" s="6">
        <v>11</v>
      </c>
      <c r="M1470" s="7">
        <v>2</v>
      </c>
      <c r="N1470" s="6">
        <v>-5</v>
      </c>
      <c r="O1470" s="7">
        <v>-3</v>
      </c>
      <c r="P1470" s="3" t="s">
        <v>842</v>
      </c>
      <c r="R1470" s="7">
        <v>10</v>
      </c>
      <c r="S1470" s="7">
        <v>2</v>
      </c>
      <c r="T1470" s="7">
        <v>0</v>
      </c>
      <c r="W1470" s="6"/>
      <c r="X1470" s="6"/>
      <c r="Y1470" s="7"/>
      <c r="Z1470" s="6"/>
      <c r="AA1470" s="6"/>
      <c r="AB1470" s="7"/>
      <c r="AC1470" s="6"/>
      <c r="AD1470" s="6"/>
      <c r="AE1470" s="7"/>
      <c r="AF1470" s="6"/>
      <c r="AG1470" s="6"/>
      <c r="AH1470" s="7"/>
      <c r="AI1470" s="6"/>
      <c r="AJ1470" s="6"/>
      <c r="AK1470" s="7"/>
      <c r="AR1470" s="6">
        <v>32</v>
      </c>
      <c r="AS1470" s="6">
        <v>53</v>
      </c>
      <c r="AT1470" s="7">
        <f>AR1470-AS1470</f>
        <v>-21</v>
      </c>
      <c r="AU1470" s="4" t="s">
        <v>871</v>
      </c>
    </row>
    <row r="1471" spans="2:47" x14ac:dyDescent="0.25">
      <c r="B1471" s="3" t="s">
        <v>294</v>
      </c>
      <c r="C1471" s="9" t="s">
        <v>340</v>
      </c>
      <c r="D1471" s="39">
        <v>41710</v>
      </c>
      <c r="E1471">
        <v>14</v>
      </c>
      <c r="F1471" s="3" t="s">
        <v>830</v>
      </c>
      <c r="G1471" s="2"/>
      <c r="H1471" s="6">
        <v>34</v>
      </c>
      <c r="I1471" s="7">
        <v>0</v>
      </c>
      <c r="J1471" s="6">
        <v>35</v>
      </c>
      <c r="K1471" s="7">
        <v>-3</v>
      </c>
      <c r="L1471" s="6">
        <v>10</v>
      </c>
      <c r="M1471" s="7">
        <v>1</v>
      </c>
      <c r="N1471" s="6">
        <v>-1</v>
      </c>
      <c r="O1471" s="7">
        <v>3</v>
      </c>
      <c r="P1471" s="3" t="s">
        <v>842</v>
      </c>
      <c r="R1471" s="7">
        <v>13</v>
      </c>
      <c r="S1471" s="7">
        <v>2</v>
      </c>
      <c r="T1471" s="7">
        <v>1</v>
      </c>
      <c r="W1471" s="6"/>
      <c r="X1471" s="6"/>
      <c r="Y1471" s="7"/>
      <c r="Z1471" s="6"/>
      <c r="AA1471" s="6"/>
      <c r="AB1471" s="7"/>
      <c r="AC1471" s="6"/>
      <c r="AD1471" s="6"/>
      <c r="AE1471" s="7"/>
      <c r="AF1471" s="6"/>
      <c r="AG1471" s="6"/>
      <c r="AH1471" s="7"/>
      <c r="AI1471" s="6"/>
      <c r="AJ1471" s="6"/>
      <c r="AK1471" s="7"/>
      <c r="AR1471" s="6"/>
      <c r="AS1471" s="6"/>
      <c r="AT1471" s="7"/>
    </row>
    <row r="1472" spans="2:47" x14ac:dyDescent="0.25">
      <c r="B1472" s="3" t="s">
        <v>294</v>
      </c>
      <c r="C1472" s="9" t="s">
        <v>340</v>
      </c>
      <c r="D1472" s="39">
        <v>41710</v>
      </c>
      <c r="E1472">
        <v>16</v>
      </c>
      <c r="F1472" s="3" t="s">
        <v>886</v>
      </c>
      <c r="G1472" s="2" t="s">
        <v>915</v>
      </c>
      <c r="H1472" s="6">
        <v>32</v>
      </c>
      <c r="I1472" s="7">
        <v>0</v>
      </c>
      <c r="J1472" s="6">
        <v>35</v>
      </c>
      <c r="K1472" s="7">
        <v>-2</v>
      </c>
      <c r="L1472" s="6">
        <v>9</v>
      </c>
      <c r="M1472" s="7">
        <v>0</v>
      </c>
      <c r="N1472" s="6">
        <v>-3</v>
      </c>
      <c r="O1472" s="7">
        <v>2</v>
      </c>
      <c r="P1472" s="3" t="s">
        <v>842</v>
      </c>
      <c r="R1472" s="7">
        <v>16</v>
      </c>
      <c r="S1472" s="7">
        <v>3</v>
      </c>
      <c r="T1472" s="7">
        <v>1</v>
      </c>
      <c r="W1472" s="6"/>
      <c r="X1472" s="6"/>
      <c r="Y1472" s="7"/>
      <c r="Z1472" s="6"/>
      <c r="AA1472" s="6"/>
      <c r="AB1472" s="7"/>
      <c r="AC1472" s="6"/>
      <c r="AD1472" s="6"/>
      <c r="AE1472" s="7"/>
      <c r="AF1472" s="6"/>
      <c r="AG1472" s="6"/>
      <c r="AH1472" s="7"/>
      <c r="AI1472" s="6"/>
      <c r="AJ1472" s="6"/>
      <c r="AK1472" s="7"/>
      <c r="AR1472" s="6"/>
      <c r="AS1472" s="6"/>
      <c r="AT1472" s="7"/>
    </row>
    <row r="1473" spans="2:47" x14ac:dyDescent="0.25">
      <c r="B1473" s="3" t="s">
        <v>294</v>
      </c>
      <c r="C1473" s="9" t="s">
        <v>594</v>
      </c>
      <c r="D1473" s="39">
        <v>41711</v>
      </c>
      <c r="E1473">
        <v>16</v>
      </c>
      <c r="F1473" s="3" t="s">
        <v>821</v>
      </c>
      <c r="G1473" s="2" t="s">
        <v>192</v>
      </c>
      <c r="H1473" s="6">
        <v>33</v>
      </c>
      <c r="I1473" s="7">
        <v>0</v>
      </c>
      <c r="J1473" s="6">
        <v>40</v>
      </c>
      <c r="K1473" s="7">
        <v>2</v>
      </c>
      <c r="L1473" s="6">
        <v>8</v>
      </c>
      <c r="M1473" s="7">
        <v>-3</v>
      </c>
      <c r="N1473" s="6">
        <v>-7</v>
      </c>
      <c r="O1473" s="7">
        <v>-2</v>
      </c>
      <c r="P1473" s="3" t="s">
        <v>842</v>
      </c>
      <c r="R1473" s="7">
        <v>12</v>
      </c>
      <c r="S1473" s="7">
        <v>2</v>
      </c>
      <c r="T1473" s="7">
        <v>0</v>
      </c>
      <c r="W1473" s="6">
        <v>39</v>
      </c>
      <c r="X1473" s="6">
        <v>53</v>
      </c>
      <c r="Y1473" s="7">
        <f>W1473-X1473</f>
        <v>-14</v>
      </c>
      <c r="Z1473" s="6">
        <v>28</v>
      </c>
      <c r="AA1473" s="6">
        <v>60</v>
      </c>
      <c r="AB1473" s="7">
        <f>Z1473-AA1473</f>
        <v>-32</v>
      </c>
      <c r="AC1473" s="6">
        <v>18</v>
      </c>
      <c r="AD1473" s="6">
        <v>71</v>
      </c>
      <c r="AE1473" s="7">
        <f>AC1473-AD1473</f>
        <v>-53</v>
      </c>
      <c r="AF1473" s="6"/>
      <c r="AG1473" s="6"/>
      <c r="AH1473" s="7"/>
      <c r="AI1473" s="6"/>
      <c r="AJ1473" s="6"/>
      <c r="AK1473" s="7"/>
      <c r="AL1473" s="4" t="s">
        <v>930</v>
      </c>
      <c r="AR1473" s="6">
        <v>30</v>
      </c>
      <c r="AS1473" s="6">
        <v>55</v>
      </c>
      <c r="AT1473" s="7">
        <f>AR1473-AS1473</f>
        <v>-25</v>
      </c>
      <c r="AU1473" s="4" t="s">
        <v>871</v>
      </c>
    </row>
    <row r="1474" spans="2:47" x14ac:dyDescent="0.25">
      <c r="B1474" s="3" t="s">
        <v>294</v>
      </c>
      <c r="C1474" s="9" t="s">
        <v>514</v>
      </c>
      <c r="D1474" s="39">
        <v>41712</v>
      </c>
      <c r="E1474">
        <v>17</v>
      </c>
      <c r="F1474" s="3" t="s">
        <v>830</v>
      </c>
      <c r="G1474" s="2"/>
      <c r="H1474" s="6">
        <v>32</v>
      </c>
      <c r="I1474" s="7">
        <v>-2</v>
      </c>
      <c r="J1474" s="6">
        <v>36</v>
      </c>
      <c r="K1474" s="7">
        <v>1</v>
      </c>
      <c r="L1474" s="6">
        <v>10</v>
      </c>
      <c r="M1474" s="7">
        <v>0</v>
      </c>
      <c r="N1474" s="6">
        <v>-4</v>
      </c>
      <c r="O1474" s="7">
        <v>-3</v>
      </c>
      <c r="P1474" s="3" t="s">
        <v>842</v>
      </c>
      <c r="R1474" s="7">
        <v>13</v>
      </c>
      <c r="S1474" s="7">
        <v>3</v>
      </c>
      <c r="T1474" s="7">
        <v>1</v>
      </c>
      <c r="W1474" s="6"/>
      <c r="X1474" s="6"/>
      <c r="Y1474" s="7"/>
      <c r="Z1474" s="6"/>
      <c r="AA1474" s="6"/>
      <c r="AB1474" s="7"/>
      <c r="AC1474" s="6"/>
      <c r="AD1474" s="6"/>
      <c r="AE1474" s="7"/>
      <c r="AF1474" s="6"/>
      <c r="AG1474" s="6"/>
      <c r="AH1474" s="7"/>
      <c r="AI1474" s="6"/>
      <c r="AJ1474" s="6"/>
      <c r="AK1474" s="7"/>
      <c r="AR1474" s="6"/>
      <c r="AS1474" s="6"/>
    </row>
    <row r="1475" spans="2:47" x14ac:dyDescent="0.25">
      <c r="B1475" s="3" t="s">
        <v>294</v>
      </c>
      <c r="C1475" s="9" t="s">
        <v>640</v>
      </c>
      <c r="D1475" s="39">
        <v>41714</v>
      </c>
      <c r="F1475" s="3" t="s">
        <v>821</v>
      </c>
      <c r="G1475" s="2" t="s">
        <v>196</v>
      </c>
      <c r="H1475" s="6">
        <v>32</v>
      </c>
      <c r="I1475" s="7">
        <v>-1</v>
      </c>
      <c r="J1475" s="6">
        <v>40</v>
      </c>
      <c r="K1475" s="7">
        <v>0</v>
      </c>
      <c r="L1475" s="6">
        <v>9</v>
      </c>
      <c r="M1475" s="7">
        <v>0</v>
      </c>
      <c r="N1475" s="6">
        <v>-8</v>
      </c>
      <c r="O1475" s="7">
        <v>-1</v>
      </c>
      <c r="P1475" s="3" t="s">
        <v>842</v>
      </c>
      <c r="R1475" s="7">
        <v>11</v>
      </c>
      <c r="S1475" s="7">
        <v>3</v>
      </c>
      <c r="T1475" s="7">
        <v>0</v>
      </c>
      <c r="W1475" s="6"/>
      <c r="X1475" s="6"/>
      <c r="Y1475" s="7"/>
      <c r="Z1475" s="6"/>
      <c r="AA1475" s="6"/>
      <c r="AB1475" s="7"/>
      <c r="AC1475" s="6"/>
      <c r="AD1475" s="6"/>
      <c r="AE1475" s="7"/>
      <c r="AF1475" s="6"/>
      <c r="AG1475" s="6"/>
      <c r="AH1475" s="7"/>
      <c r="AI1475" s="6"/>
      <c r="AJ1475" s="6"/>
      <c r="AK1475" s="7"/>
      <c r="AR1475" s="6"/>
      <c r="AS1475" s="6"/>
    </row>
    <row r="1476" spans="2:47" x14ac:dyDescent="0.25">
      <c r="B1476" s="3" t="s">
        <v>294</v>
      </c>
      <c r="C1476" s="9" t="s">
        <v>596</v>
      </c>
      <c r="D1476" s="39">
        <v>41715</v>
      </c>
      <c r="F1476" s="3" t="s">
        <v>821</v>
      </c>
      <c r="G1476" s="2" t="s">
        <v>196</v>
      </c>
      <c r="H1476" s="6">
        <v>34</v>
      </c>
      <c r="I1476" s="7">
        <v>2</v>
      </c>
      <c r="J1476" s="6">
        <v>38</v>
      </c>
      <c r="K1476" s="7">
        <v>-2</v>
      </c>
      <c r="L1476" s="6">
        <v>11</v>
      </c>
      <c r="M1476" s="7">
        <v>2</v>
      </c>
      <c r="N1476" s="6">
        <v>-4</v>
      </c>
      <c r="O1476" s="7">
        <v>4</v>
      </c>
      <c r="P1476" s="3" t="s">
        <v>842</v>
      </c>
      <c r="R1476" s="7">
        <v>11</v>
      </c>
      <c r="S1476" s="7">
        <v>3</v>
      </c>
      <c r="T1476" s="7">
        <v>1</v>
      </c>
      <c r="W1476" s="6"/>
      <c r="X1476" s="6"/>
      <c r="Y1476" s="7"/>
      <c r="Z1476" s="6"/>
      <c r="AA1476" s="6"/>
      <c r="AB1476" s="7"/>
      <c r="AC1476" s="6"/>
      <c r="AD1476" s="6"/>
      <c r="AE1476" s="7"/>
      <c r="AF1476" s="6"/>
      <c r="AG1476" s="6"/>
      <c r="AH1476" s="7"/>
      <c r="AI1476" s="6"/>
      <c r="AJ1476" s="6"/>
      <c r="AK1476" s="7"/>
      <c r="AR1476" s="6">
        <v>31</v>
      </c>
      <c r="AS1476" s="6">
        <v>54</v>
      </c>
      <c r="AT1476" s="7">
        <f>AR1476-AS1476</f>
        <v>-23</v>
      </c>
      <c r="AU1476" s="4" t="s">
        <v>871</v>
      </c>
    </row>
    <row r="1477" spans="2:47" x14ac:dyDescent="0.25">
      <c r="B1477" s="3" t="s">
        <v>294</v>
      </c>
      <c r="C1477" s="9" t="s">
        <v>564</v>
      </c>
      <c r="D1477" s="39">
        <v>41716</v>
      </c>
      <c r="F1477" s="3" t="s">
        <v>821</v>
      </c>
      <c r="G1477" s="2" t="s">
        <v>196</v>
      </c>
      <c r="H1477" s="6">
        <v>33</v>
      </c>
      <c r="I1477" s="7">
        <v>-1</v>
      </c>
      <c r="J1477" s="6">
        <v>38</v>
      </c>
      <c r="K1477" s="7">
        <v>0</v>
      </c>
      <c r="L1477" s="6">
        <v>11</v>
      </c>
      <c r="M1477" s="7">
        <v>0</v>
      </c>
      <c r="N1477" s="6">
        <v>-5</v>
      </c>
      <c r="O1477" s="7">
        <v>-1</v>
      </c>
      <c r="P1477" s="3" t="s">
        <v>842</v>
      </c>
      <c r="R1477" s="7">
        <v>11</v>
      </c>
      <c r="S1477" s="7">
        <v>3</v>
      </c>
      <c r="T1477" s="7">
        <v>0</v>
      </c>
      <c r="W1477" s="6"/>
      <c r="X1477" s="6"/>
      <c r="Y1477" s="7"/>
      <c r="Z1477" s="6"/>
      <c r="AA1477" s="6"/>
      <c r="AB1477" s="7"/>
      <c r="AC1477" s="6"/>
      <c r="AD1477" s="6"/>
      <c r="AE1477" s="7"/>
      <c r="AF1477" s="6"/>
      <c r="AG1477" s="6"/>
      <c r="AH1477" s="7"/>
      <c r="AI1477" s="6"/>
      <c r="AJ1477" s="6"/>
      <c r="AK1477" s="7"/>
      <c r="AM1477" s="9" t="s">
        <v>972</v>
      </c>
      <c r="AN1477" s="9" t="s">
        <v>698</v>
      </c>
      <c r="AO1477" s="9" t="s">
        <v>636</v>
      </c>
      <c r="AR1477" s="6">
        <v>32</v>
      </c>
      <c r="AS1477" s="6">
        <v>54</v>
      </c>
      <c r="AT1477" s="7">
        <f>AR1477-AS1477</f>
        <v>-22</v>
      </c>
      <c r="AU1477" s="4" t="s">
        <v>871</v>
      </c>
    </row>
    <row r="1478" spans="2:47" x14ac:dyDescent="0.25">
      <c r="B1478" s="3" t="s">
        <v>294</v>
      </c>
      <c r="C1478" s="9" t="s">
        <v>641</v>
      </c>
      <c r="D1478" s="39">
        <v>41717</v>
      </c>
      <c r="F1478" s="3" t="s">
        <v>821</v>
      </c>
      <c r="G1478" s="2" t="s">
        <v>196</v>
      </c>
      <c r="H1478" s="6">
        <v>34</v>
      </c>
      <c r="I1478" s="7">
        <v>1</v>
      </c>
      <c r="J1478" s="6">
        <v>39</v>
      </c>
      <c r="K1478" s="7">
        <v>1</v>
      </c>
      <c r="L1478" s="6">
        <v>10</v>
      </c>
      <c r="M1478" s="7">
        <v>-1</v>
      </c>
      <c r="N1478" s="6">
        <v>-5</v>
      </c>
      <c r="O1478" s="7">
        <v>0</v>
      </c>
      <c r="P1478" s="3" t="s">
        <v>842</v>
      </c>
      <c r="R1478" s="7">
        <v>10</v>
      </c>
      <c r="S1478" s="7">
        <v>2</v>
      </c>
      <c r="T1478" s="7">
        <v>1</v>
      </c>
      <c r="W1478" s="6"/>
      <c r="X1478" s="6"/>
      <c r="Y1478" s="7"/>
      <c r="Z1478" s="6"/>
      <c r="AA1478" s="6"/>
      <c r="AB1478" s="7"/>
      <c r="AC1478" s="6"/>
      <c r="AD1478" s="6"/>
      <c r="AE1478" s="7"/>
      <c r="AF1478" s="6"/>
      <c r="AG1478" s="6"/>
      <c r="AH1478" s="7"/>
      <c r="AI1478" s="6"/>
      <c r="AJ1478" s="6"/>
      <c r="AK1478" s="7"/>
      <c r="AR1478" s="6">
        <v>33</v>
      </c>
      <c r="AS1478" s="6">
        <v>52</v>
      </c>
      <c r="AT1478" s="7">
        <f>AR1478-AS1478</f>
        <v>-19</v>
      </c>
      <c r="AU1478" s="4" t="s">
        <v>871</v>
      </c>
    </row>
    <row r="1479" spans="2:47" x14ac:dyDescent="0.25">
      <c r="B1479" s="3" t="s">
        <v>294</v>
      </c>
      <c r="C1479" s="9" t="s">
        <v>641</v>
      </c>
      <c r="D1479" s="39">
        <v>41717</v>
      </c>
      <c r="E1479">
        <v>21</v>
      </c>
      <c r="F1479" s="3" t="s">
        <v>830</v>
      </c>
      <c r="G1479" s="2"/>
      <c r="H1479" s="6">
        <v>34</v>
      </c>
      <c r="I1479" s="7">
        <v>2</v>
      </c>
      <c r="J1479" s="6">
        <v>38</v>
      </c>
      <c r="K1479" s="7">
        <v>2</v>
      </c>
      <c r="L1479" s="6">
        <v>9</v>
      </c>
      <c r="M1479" s="7">
        <v>-1</v>
      </c>
      <c r="N1479" s="6">
        <v>-4</v>
      </c>
      <c r="O1479" s="7">
        <v>0</v>
      </c>
      <c r="P1479" s="3" t="s">
        <v>842</v>
      </c>
      <c r="R1479" s="7">
        <v>12</v>
      </c>
      <c r="S1479" s="7">
        <v>2</v>
      </c>
      <c r="T1479" s="7">
        <v>0</v>
      </c>
      <c r="W1479" s="6"/>
      <c r="X1479" s="6"/>
      <c r="Y1479" s="7"/>
      <c r="Z1479" s="6"/>
      <c r="AA1479" s="6"/>
      <c r="AB1479" s="7"/>
      <c r="AC1479" s="6"/>
      <c r="AD1479" s="6"/>
      <c r="AE1479" s="7"/>
      <c r="AF1479" s="6"/>
      <c r="AG1479" s="6"/>
      <c r="AH1479" s="7"/>
      <c r="AI1479" s="6"/>
      <c r="AJ1479" s="6"/>
      <c r="AK1479" s="7"/>
      <c r="AR1479" s="6"/>
      <c r="AS1479" s="6"/>
    </row>
    <row r="1480" spans="2:47" x14ac:dyDescent="0.25">
      <c r="B1480" s="3" t="s">
        <v>294</v>
      </c>
      <c r="C1480" s="9" t="s">
        <v>598</v>
      </c>
      <c r="D1480" s="39">
        <v>41718</v>
      </c>
      <c r="E1480">
        <v>23</v>
      </c>
      <c r="F1480" s="3" t="s">
        <v>821</v>
      </c>
      <c r="G1480" s="2" t="s">
        <v>192</v>
      </c>
      <c r="H1480" s="6">
        <v>36</v>
      </c>
      <c r="I1480" s="7">
        <v>2</v>
      </c>
      <c r="J1480" s="6">
        <v>37</v>
      </c>
      <c r="K1480" s="7">
        <v>-2</v>
      </c>
      <c r="L1480" s="6">
        <v>9</v>
      </c>
      <c r="M1480" s="7">
        <v>-1</v>
      </c>
      <c r="N1480" s="6">
        <v>-1</v>
      </c>
      <c r="O1480" s="7">
        <v>4</v>
      </c>
      <c r="P1480" s="3" t="s">
        <v>842</v>
      </c>
      <c r="R1480" s="7">
        <v>11</v>
      </c>
      <c r="S1480" s="7">
        <v>2</v>
      </c>
      <c r="T1480" s="7">
        <v>1</v>
      </c>
      <c r="W1480" s="6">
        <v>42</v>
      </c>
      <c r="X1480" s="6">
        <v>51</v>
      </c>
      <c r="Y1480" s="7">
        <f>W1480-X1480</f>
        <v>-9</v>
      </c>
      <c r="Z1480" s="6">
        <v>29</v>
      </c>
      <c r="AA1480" s="6">
        <v>60</v>
      </c>
      <c r="AB1480" s="7">
        <f>Z1480-AA1480</f>
        <v>-31</v>
      </c>
      <c r="AC1480" s="6">
        <v>23</v>
      </c>
      <c r="AD1480" s="6">
        <v>67</v>
      </c>
      <c r="AE1480" s="7">
        <f>AC1480-AD1480</f>
        <v>-44</v>
      </c>
      <c r="AF1480" s="6"/>
      <c r="AG1480" s="6"/>
      <c r="AH1480" s="7"/>
      <c r="AI1480" s="6"/>
      <c r="AJ1480" s="6"/>
      <c r="AK1480" s="7"/>
      <c r="AL1480" s="4" t="s">
        <v>930</v>
      </c>
      <c r="AR1480" s="6">
        <v>33</v>
      </c>
      <c r="AS1480" s="6">
        <v>52</v>
      </c>
      <c r="AT1480" s="7">
        <f>AR1480-AS1480</f>
        <v>-19</v>
      </c>
      <c r="AU1480" s="4" t="s">
        <v>871</v>
      </c>
    </row>
    <row r="1481" spans="2:47" x14ac:dyDescent="0.25">
      <c r="B1481" s="3" t="s">
        <v>294</v>
      </c>
      <c r="C1481" s="9" t="s">
        <v>598</v>
      </c>
      <c r="D1481" s="39">
        <v>41718</v>
      </c>
      <c r="E1481">
        <v>23</v>
      </c>
      <c r="F1481" s="3" t="s">
        <v>982</v>
      </c>
      <c r="G1481" s="2" t="s">
        <v>124</v>
      </c>
      <c r="H1481" s="6">
        <v>34</v>
      </c>
      <c r="I1481" s="7">
        <v>4</v>
      </c>
      <c r="J1481" s="6">
        <v>35</v>
      </c>
      <c r="K1481" s="7">
        <v>1</v>
      </c>
      <c r="L1481" s="6">
        <v>9</v>
      </c>
      <c r="M1481" s="7">
        <v>-3</v>
      </c>
      <c r="N1481" s="6">
        <v>-1</v>
      </c>
      <c r="O1481" s="7">
        <v>3</v>
      </c>
      <c r="P1481" t="s">
        <v>842</v>
      </c>
      <c r="Q1481" s="3" t="s">
        <v>983</v>
      </c>
      <c r="R1481" s="7">
        <v>15</v>
      </c>
      <c r="S1481" s="7">
        <v>2</v>
      </c>
      <c r="T1481" s="7">
        <v>0</v>
      </c>
      <c r="W1481" s="6"/>
      <c r="X1481" s="6"/>
      <c r="Y1481" s="7"/>
      <c r="Z1481" s="6"/>
      <c r="AA1481" s="6"/>
      <c r="AB1481" s="7"/>
      <c r="AC1481" s="6"/>
      <c r="AD1481" s="6"/>
      <c r="AE1481" s="7"/>
      <c r="AF1481" s="6"/>
      <c r="AG1481" s="6"/>
      <c r="AH1481" s="7"/>
      <c r="AI1481" s="6"/>
      <c r="AJ1481" s="6"/>
      <c r="AK1481" s="7"/>
      <c r="AR1481" s="6"/>
      <c r="AS1481" s="6"/>
      <c r="AT1481" s="7"/>
    </row>
    <row r="1482" spans="2:47" x14ac:dyDescent="0.25">
      <c r="B1482" s="3" t="s">
        <v>294</v>
      </c>
      <c r="C1482" s="9" t="s">
        <v>599</v>
      </c>
      <c r="D1482" s="39">
        <v>41719</v>
      </c>
      <c r="E1482">
        <v>24</v>
      </c>
      <c r="F1482" s="3" t="s">
        <v>830</v>
      </c>
      <c r="G1482" s="2"/>
      <c r="H1482" s="6">
        <v>34</v>
      </c>
      <c r="I1482" s="7">
        <v>0</v>
      </c>
      <c r="J1482" s="6">
        <v>35</v>
      </c>
      <c r="K1482" s="7">
        <v>-3</v>
      </c>
      <c r="L1482" s="6">
        <v>10</v>
      </c>
      <c r="M1482" s="7">
        <v>1</v>
      </c>
      <c r="N1482" s="6">
        <v>-1</v>
      </c>
      <c r="O1482" s="7">
        <v>3</v>
      </c>
      <c r="P1482" s="3" t="s">
        <v>842</v>
      </c>
      <c r="R1482" s="7">
        <v>13</v>
      </c>
      <c r="S1482" s="7">
        <v>2</v>
      </c>
      <c r="T1482" s="7">
        <v>1</v>
      </c>
      <c r="W1482" s="6"/>
      <c r="X1482" s="6"/>
      <c r="Y1482" s="7"/>
      <c r="Z1482" s="6"/>
      <c r="AA1482" s="6"/>
      <c r="AB1482" s="7"/>
      <c r="AC1482" s="6"/>
      <c r="AD1482" s="6"/>
      <c r="AE1482" s="7"/>
      <c r="AF1482" s="6"/>
      <c r="AG1482" s="6"/>
      <c r="AH1482" s="7"/>
      <c r="AI1482" s="6"/>
      <c r="AJ1482" s="6"/>
      <c r="AK1482" s="7"/>
      <c r="AR1482" s="6"/>
      <c r="AS1482" s="6"/>
      <c r="AT1482" s="7"/>
    </row>
    <row r="1483" spans="2:47" x14ac:dyDescent="0.25">
      <c r="B1483" s="3" t="s">
        <v>294</v>
      </c>
      <c r="C1483" s="9" t="s">
        <v>599</v>
      </c>
      <c r="D1483" s="39">
        <v>41719</v>
      </c>
      <c r="E1483">
        <v>25</v>
      </c>
      <c r="F1483" s="3" t="s">
        <v>886</v>
      </c>
      <c r="G1483" s="2" t="s">
        <v>96</v>
      </c>
      <c r="H1483" s="6">
        <v>31</v>
      </c>
      <c r="I1483" s="7">
        <v>1</v>
      </c>
      <c r="J1483" s="6">
        <v>36</v>
      </c>
      <c r="K1483" s="7">
        <v>-2</v>
      </c>
      <c r="L1483" s="6">
        <v>9</v>
      </c>
      <c r="M1483" s="7">
        <v>-1</v>
      </c>
      <c r="N1483" s="6">
        <v>-5</v>
      </c>
      <c r="O1483" s="7">
        <v>3</v>
      </c>
      <c r="P1483" s="3" t="s">
        <v>639</v>
      </c>
      <c r="R1483" s="7">
        <v>11</v>
      </c>
      <c r="S1483" s="7">
        <v>5</v>
      </c>
      <c r="T1483" s="7">
        <v>1</v>
      </c>
      <c r="W1483" s="6"/>
      <c r="X1483" s="6"/>
      <c r="Y1483" s="7"/>
      <c r="Z1483" s="6"/>
      <c r="AA1483" s="6"/>
      <c r="AB1483" s="7"/>
      <c r="AC1483" s="6"/>
      <c r="AD1483" s="6"/>
      <c r="AE1483" s="7"/>
      <c r="AF1483" s="6"/>
      <c r="AG1483" s="6"/>
      <c r="AH1483" s="7"/>
      <c r="AI1483" s="6"/>
      <c r="AJ1483" s="6"/>
      <c r="AK1483" s="7"/>
      <c r="AR1483" s="6"/>
      <c r="AS1483" s="6"/>
      <c r="AT1483" s="7"/>
    </row>
    <row r="1484" spans="2:47" x14ac:dyDescent="0.25">
      <c r="B1484" s="3" t="s">
        <v>294</v>
      </c>
      <c r="C1484" s="9" t="s">
        <v>625</v>
      </c>
      <c r="D1484" s="39">
        <v>41721</v>
      </c>
      <c r="F1484" s="3" t="s">
        <v>821</v>
      </c>
      <c r="G1484" s="2" t="s">
        <v>196</v>
      </c>
      <c r="H1484" s="6">
        <v>36</v>
      </c>
      <c r="I1484" s="7">
        <v>0</v>
      </c>
      <c r="J1484" s="6">
        <v>38</v>
      </c>
      <c r="K1484" s="7">
        <v>1</v>
      </c>
      <c r="L1484" s="6">
        <v>10</v>
      </c>
      <c r="M1484" s="7">
        <v>1</v>
      </c>
      <c r="N1484" s="6">
        <v>-2</v>
      </c>
      <c r="O1484" s="7">
        <v>-1</v>
      </c>
      <c r="P1484" t="s">
        <v>842</v>
      </c>
      <c r="R1484" s="7">
        <v>10</v>
      </c>
      <c r="S1484" s="7">
        <v>2</v>
      </c>
      <c r="T1484" s="7">
        <v>0</v>
      </c>
      <c r="W1484" s="6"/>
      <c r="X1484" s="6"/>
      <c r="Y1484" s="7"/>
      <c r="Z1484" s="6"/>
      <c r="AA1484" s="6"/>
      <c r="AB1484" s="7"/>
      <c r="AC1484" s="6"/>
      <c r="AD1484" s="6"/>
      <c r="AE1484" s="7"/>
      <c r="AF1484" s="6"/>
      <c r="AG1484" s="6"/>
      <c r="AH1484" s="7"/>
      <c r="AI1484" s="6"/>
      <c r="AJ1484" s="6"/>
      <c r="AK1484" s="7"/>
      <c r="AR1484" s="6">
        <v>34</v>
      </c>
      <c r="AS1484" s="6">
        <v>49</v>
      </c>
      <c r="AT1484" s="7">
        <f>AR1484-AS1484</f>
        <v>-15</v>
      </c>
      <c r="AU1484" s="4" t="s">
        <v>871</v>
      </c>
    </row>
    <row r="1485" spans="2:47" x14ac:dyDescent="0.25">
      <c r="B1485" s="3" t="s">
        <v>294</v>
      </c>
      <c r="C1485" s="9" t="s">
        <v>432</v>
      </c>
      <c r="D1485" s="39">
        <v>41722</v>
      </c>
      <c r="F1485" s="3" t="s">
        <v>821</v>
      </c>
      <c r="G1485" s="2" t="s">
        <v>196</v>
      </c>
      <c r="H1485" s="6">
        <v>35</v>
      </c>
      <c r="I1485" s="7">
        <v>-1</v>
      </c>
      <c r="J1485" s="6">
        <v>38</v>
      </c>
      <c r="K1485" s="7">
        <v>0</v>
      </c>
      <c r="L1485" s="6">
        <v>10</v>
      </c>
      <c r="M1485" s="7">
        <v>0</v>
      </c>
      <c r="N1485" s="6">
        <v>-3</v>
      </c>
      <c r="O1485" s="7">
        <v>-1</v>
      </c>
      <c r="P1485" t="s">
        <v>842</v>
      </c>
      <c r="R1485" s="7">
        <v>10</v>
      </c>
      <c r="S1485" s="7">
        <v>2</v>
      </c>
      <c r="T1485" s="7">
        <v>0</v>
      </c>
      <c r="W1485" s="6"/>
      <c r="X1485" s="6"/>
      <c r="Y1485" s="7"/>
      <c r="Z1485" s="6"/>
      <c r="AA1485" s="6"/>
      <c r="AB1485" s="7"/>
      <c r="AC1485" s="6"/>
      <c r="AD1485" s="6"/>
      <c r="AE1485" s="7"/>
      <c r="AF1485" s="6"/>
      <c r="AG1485" s="6"/>
      <c r="AH1485" s="7"/>
      <c r="AI1485" s="6"/>
      <c r="AJ1485" s="6"/>
      <c r="AK1485" s="7"/>
      <c r="AR1485" s="6">
        <v>33</v>
      </c>
      <c r="AS1485" s="6">
        <v>51</v>
      </c>
      <c r="AT1485" s="7">
        <f>AR1485-AS1485</f>
        <v>-18</v>
      </c>
      <c r="AU1485" s="4" t="s">
        <v>871</v>
      </c>
    </row>
    <row r="1486" spans="2:47" x14ac:dyDescent="0.25">
      <c r="B1486" s="3" t="s">
        <v>294</v>
      </c>
      <c r="C1486" s="9" t="s">
        <v>579</v>
      </c>
      <c r="D1486" s="39">
        <v>41723</v>
      </c>
      <c r="F1486" s="3" t="s">
        <v>821</v>
      </c>
      <c r="G1486" s="2" t="s">
        <v>196</v>
      </c>
      <c r="H1486" s="6">
        <v>35</v>
      </c>
      <c r="I1486" s="7">
        <v>0</v>
      </c>
      <c r="J1486" s="6">
        <v>37</v>
      </c>
      <c r="K1486" s="7">
        <v>-1</v>
      </c>
      <c r="L1486" s="6">
        <v>9</v>
      </c>
      <c r="M1486" s="7">
        <v>-1</v>
      </c>
      <c r="N1486" s="6">
        <v>-2</v>
      </c>
      <c r="O1486" s="7">
        <v>1</v>
      </c>
      <c r="P1486" t="s">
        <v>842</v>
      </c>
      <c r="R1486" s="7">
        <v>11</v>
      </c>
      <c r="S1486" s="7">
        <v>2</v>
      </c>
      <c r="T1486" s="7">
        <v>0</v>
      </c>
      <c r="W1486" s="6"/>
      <c r="X1486" s="6"/>
      <c r="Y1486" s="7"/>
      <c r="Z1486" s="6"/>
      <c r="AA1486" s="6"/>
      <c r="AB1486" s="7"/>
      <c r="AC1486" s="6"/>
      <c r="AD1486" s="6"/>
      <c r="AE1486" s="7"/>
      <c r="AF1486" s="6"/>
      <c r="AG1486" s="6"/>
      <c r="AH1486" s="7"/>
      <c r="AI1486" s="6"/>
      <c r="AJ1486" s="6"/>
      <c r="AK1486" s="7"/>
      <c r="AM1486" s="9" t="s">
        <v>953</v>
      </c>
      <c r="AN1486" s="9" t="s">
        <v>320</v>
      </c>
      <c r="AO1486" s="9" t="s">
        <v>636</v>
      </c>
      <c r="AR1486" s="6">
        <v>35</v>
      </c>
      <c r="AS1486" s="6">
        <v>51</v>
      </c>
      <c r="AT1486" s="7">
        <f>AR1486-AS1486</f>
        <v>-16</v>
      </c>
      <c r="AU1486" s="4" t="s">
        <v>871</v>
      </c>
    </row>
    <row r="1487" spans="2:47" x14ac:dyDescent="0.25">
      <c r="B1487" s="3" t="s">
        <v>294</v>
      </c>
      <c r="C1487" s="52" t="s">
        <v>371</v>
      </c>
      <c r="D1487" s="39">
        <v>41723</v>
      </c>
      <c r="E1487">
        <v>30</v>
      </c>
      <c r="F1487" s="3" t="s">
        <v>903</v>
      </c>
      <c r="G1487" s="2" t="s">
        <v>138</v>
      </c>
      <c r="H1487" s="6">
        <v>32</v>
      </c>
      <c r="I1487" s="7">
        <v>2</v>
      </c>
      <c r="J1487" s="6">
        <v>33</v>
      </c>
      <c r="K1487" s="7">
        <v>-2</v>
      </c>
      <c r="L1487" s="6">
        <v>10</v>
      </c>
      <c r="M1487" s="7">
        <v>0</v>
      </c>
      <c r="N1487" s="6">
        <v>-1</v>
      </c>
      <c r="O1487" s="7">
        <v>4</v>
      </c>
      <c r="P1487" s="3" t="s">
        <v>842</v>
      </c>
      <c r="R1487" s="7">
        <v>15</v>
      </c>
      <c r="S1487" s="7">
        <v>3</v>
      </c>
      <c r="T1487" s="7">
        <v>1</v>
      </c>
      <c r="W1487" s="6">
        <v>38</v>
      </c>
      <c r="X1487" s="6">
        <v>44</v>
      </c>
      <c r="Y1487" s="7">
        <f>W1487-X1487</f>
        <v>-6</v>
      </c>
      <c r="Z1487" s="6">
        <v>26</v>
      </c>
      <c r="AA1487" s="6">
        <v>45</v>
      </c>
      <c r="AB1487" s="7">
        <f>Z1487-AA1487</f>
        <v>-19</v>
      </c>
      <c r="AC1487" s="6">
        <v>19</v>
      </c>
      <c r="AD1487" s="6">
        <v>55</v>
      </c>
      <c r="AE1487" s="7">
        <f>AC1487-AD1487</f>
        <v>-36</v>
      </c>
      <c r="AF1487" s="6"/>
      <c r="AG1487" s="6"/>
      <c r="AH1487" s="7"/>
      <c r="AI1487" s="6"/>
      <c r="AJ1487" s="6"/>
      <c r="AK1487" s="7"/>
      <c r="AL1487" s="4" t="s">
        <v>978</v>
      </c>
      <c r="AR1487" s="6"/>
      <c r="AS1487" s="6"/>
      <c r="AT1487" s="7"/>
    </row>
    <row r="1488" spans="2:47" x14ac:dyDescent="0.25">
      <c r="B1488" s="3" t="s">
        <v>294</v>
      </c>
      <c r="C1488" s="9" t="s">
        <v>558</v>
      </c>
      <c r="D1488" s="39">
        <v>41724</v>
      </c>
      <c r="F1488" s="3" t="s">
        <v>821</v>
      </c>
      <c r="G1488" s="2" t="s">
        <v>196</v>
      </c>
      <c r="H1488" s="6">
        <v>35</v>
      </c>
      <c r="I1488" s="7">
        <v>0</v>
      </c>
      <c r="J1488" s="6">
        <v>36</v>
      </c>
      <c r="K1488" s="7">
        <v>-1</v>
      </c>
      <c r="L1488" s="6">
        <v>10</v>
      </c>
      <c r="M1488" s="7">
        <v>1</v>
      </c>
      <c r="N1488" s="6">
        <v>-1</v>
      </c>
      <c r="O1488" s="7">
        <v>1</v>
      </c>
      <c r="P1488" t="s">
        <v>842</v>
      </c>
      <c r="R1488" s="7">
        <v>11</v>
      </c>
      <c r="S1488" s="7">
        <v>3</v>
      </c>
      <c r="T1488" s="7">
        <v>0</v>
      </c>
      <c r="W1488" s="6"/>
      <c r="X1488" s="6"/>
      <c r="Y1488" s="7"/>
      <c r="Z1488" s="6"/>
      <c r="AA1488" s="6"/>
      <c r="AB1488" s="7"/>
      <c r="AC1488" s="6"/>
      <c r="AD1488" s="6"/>
      <c r="AE1488" s="7"/>
      <c r="AF1488" s="6"/>
      <c r="AG1488" s="6"/>
      <c r="AH1488" s="7"/>
      <c r="AI1488" s="6"/>
      <c r="AJ1488" s="6"/>
      <c r="AK1488" s="7"/>
      <c r="AR1488" s="6">
        <v>33</v>
      </c>
      <c r="AS1488" s="6">
        <v>53</v>
      </c>
      <c r="AT1488" s="7">
        <f>AR1488-AS1488</f>
        <v>-20</v>
      </c>
      <c r="AU1488" s="4" t="s">
        <v>871</v>
      </c>
    </row>
    <row r="1489" spans="2:47" x14ac:dyDescent="0.25">
      <c r="B1489" s="3" t="s">
        <v>294</v>
      </c>
      <c r="C1489" s="9" t="s">
        <v>602</v>
      </c>
      <c r="D1489" s="39">
        <v>41725</v>
      </c>
      <c r="E1489">
        <v>28</v>
      </c>
      <c r="F1489" s="3" t="s">
        <v>830</v>
      </c>
      <c r="G1489" s="2"/>
      <c r="H1489" s="6">
        <v>35</v>
      </c>
      <c r="I1489" s="7">
        <v>1</v>
      </c>
      <c r="J1489" s="6">
        <v>37</v>
      </c>
      <c r="K1489" s="7">
        <v>2</v>
      </c>
      <c r="L1489" s="6">
        <v>8</v>
      </c>
      <c r="M1489" s="7">
        <v>-2</v>
      </c>
      <c r="N1489" s="6">
        <v>-2</v>
      </c>
      <c r="O1489" s="7">
        <v>-1</v>
      </c>
      <c r="P1489" s="3" t="s">
        <v>842</v>
      </c>
      <c r="R1489" s="7">
        <v>12</v>
      </c>
      <c r="S1489" s="7">
        <v>3</v>
      </c>
      <c r="T1489" s="7">
        <v>0</v>
      </c>
      <c r="W1489" s="6"/>
      <c r="X1489" s="6"/>
      <c r="Y1489" s="7"/>
      <c r="Z1489" s="6"/>
      <c r="AA1489" s="6"/>
      <c r="AB1489" s="7"/>
      <c r="AC1489" s="6"/>
      <c r="AD1489" s="6"/>
      <c r="AE1489" s="7"/>
      <c r="AF1489" s="6"/>
      <c r="AG1489" s="6"/>
      <c r="AH1489" s="7"/>
      <c r="AI1489" s="6"/>
      <c r="AJ1489" s="6"/>
      <c r="AK1489" s="7"/>
      <c r="AR1489" s="6"/>
      <c r="AS1489" s="6"/>
      <c r="AT1489" s="7"/>
    </row>
    <row r="1490" spans="2:47" x14ac:dyDescent="0.25">
      <c r="B1490" s="3" t="s">
        <v>294</v>
      </c>
      <c r="C1490" s="9" t="s">
        <v>602</v>
      </c>
      <c r="D1490" s="39">
        <v>41725</v>
      </c>
      <c r="E1490">
        <v>30</v>
      </c>
      <c r="F1490" s="3" t="s">
        <v>821</v>
      </c>
      <c r="G1490" s="2" t="s">
        <v>192</v>
      </c>
      <c r="H1490" s="6">
        <v>33</v>
      </c>
      <c r="I1490" s="7">
        <v>-2</v>
      </c>
      <c r="J1490" s="6">
        <v>40</v>
      </c>
      <c r="K1490" s="7">
        <v>4</v>
      </c>
      <c r="L1490" s="6">
        <v>9</v>
      </c>
      <c r="M1490" s="7">
        <v>-1</v>
      </c>
      <c r="N1490" s="6">
        <v>-7</v>
      </c>
      <c r="O1490" s="7">
        <v>-6</v>
      </c>
      <c r="P1490" t="s">
        <v>842</v>
      </c>
      <c r="R1490" s="7">
        <v>11</v>
      </c>
      <c r="S1490" s="7">
        <v>2</v>
      </c>
      <c r="T1490" s="7">
        <v>1</v>
      </c>
      <c r="W1490" s="6">
        <v>42</v>
      </c>
      <c r="X1490" s="6">
        <v>51</v>
      </c>
      <c r="Y1490" s="7">
        <f>W1490-X1490</f>
        <v>-9</v>
      </c>
      <c r="Z1490" s="6">
        <v>29</v>
      </c>
      <c r="AA1490" s="6">
        <v>62</v>
      </c>
      <c r="AB1490" s="7">
        <f>Z1490-AA1490</f>
        <v>-33</v>
      </c>
      <c r="AC1490" s="6">
        <v>22</v>
      </c>
      <c r="AD1490" s="6">
        <v>68</v>
      </c>
      <c r="AE1490" s="7">
        <f>AC1490-AD1490</f>
        <v>-46</v>
      </c>
      <c r="AF1490" s="6">
        <v>50</v>
      </c>
      <c r="AG1490" s="6">
        <v>30</v>
      </c>
      <c r="AH1490" s="7">
        <f>AF1490-AG1490</f>
        <v>20</v>
      </c>
      <c r="AI1490" s="6"/>
      <c r="AJ1490" s="6"/>
      <c r="AK1490" s="7"/>
      <c r="AL1490" s="4" t="s">
        <v>930</v>
      </c>
      <c r="AR1490" s="6">
        <v>34</v>
      </c>
      <c r="AS1490" s="6">
        <v>52</v>
      </c>
      <c r="AT1490" s="7">
        <f>AR1490-AS1490</f>
        <v>-18</v>
      </c>
      <c r="AU1490" s="4" t="s">
        <v>871</v>
      </c>
    </row>
    <row r="1491" spans="2:47" x14ac:dyDescent="0.25">
      <c r="B1491" s="3" t="s">
        <v>294</v>
      </c>
      <c r="C1491" s="52" t="s">
        <v>677</v>
      </c>
      <c r="D1491" s="39">
        <v>41726</v>
      </c>
      <c r="E1491">
        <v>31</v>
      </c>
      <c r="F1491" s="3" t="s">
        <v>830</v>
      </c>
      <c r="G1491" s="2"/>
      <c r="H1491" s="6">
        <v>34</v>
      </c>
      <c r="I1491" s="7">
        <v>-1</v>
      </c>
      <c r="J1491" s="6">
        <v>37</v>
      </c>
      <c r="K1491" s="7">
        <v>0</v>
      </c>
      <c r="L1491" s="6">
        <v>10</v>
      </c>
      <c r="M1491" s="7">
        <v>2</v>
      </c>
      <c r="N1491" s="6">
        <v>-3</v>
      </c>
      <c r="O1491" s="7">
        <v>-1</v>
      </c>
      <c r="P1491" s="3" t="s">
        <v>842</v>
      </c>
      <c r="R1491" s="7">
        <v>11</v>
      </c>
      <c r="S1491" s="7">
        <v>3</v>
      </c>
      <c r="T1491" s="7">
        <v>1</v>
      </c>
      <c r="W1491" s="6"/>
      <c r="X1491" s="6"/>
      <c r="Y1491" s="7"/>
      <c r="Z1491" s="6"/>
      <c r="AA1491" s="6"/>
      <c r="AB1491" s="7"/>
      <c r="AC1491" s="6"/>
      <c r="AD1491" s="6"/>
      <c r="AE1491" s="7"/>
      <c r="AF1491" s="6"/>
      <c r="AG1491" s="6"/>
      <c r="AH1491" s="7"/>
      <c r="AI1491" s="6"/>
      <c r="AJ1491" s="6"/>
      <c r="AK1491" s="7"/>
      <c r="AR1491" s="6"/>
      <c r="AS1491" s="6"/>
      <c r="AT1491" s="7"/>
    </row>
    <row r="1492" spans="2:47" x14ac:dyDescent="0.25">
      <c r="B1492" s="3" t="s">
        <v>294</v>
      </c>
      <c r="C1492" s="52" t="s">
        <v>587</v>
      </c>
      <c r="D1492" s="39">
        <v>41728</v>
      </c>
      <c r="F1492" s="3" t="s">
        <v>821</v>
      </c>
      <c r="G1492" s="2" t="s">
        <v>196</v>
      </c>
      <c r="H1492" s="6">
        <v>34</v>
      </c>
      <c r="I1492" s="7">
        <v>1</v>
      </c>
      <c r="J1492" s="6">
        <v>37</v>
      </c>
      <c r="K1492" s="7">
        <v>-3</v>
      </c>
      <c r="L1492" s="6">
        <v>11</v>
      </c>
      <c r="M1492" s="7">
        <v>2</v>
      </c>
      <c r="N1492" s="6">
        <v>-3</v>
      </c>
      <c r="O1492" s="7">
        <v>4</v>
      </c>
      <c r="P1492" t="s">
        <v>842</v>
      </c>
      <c r="R1492" s="7">
        <v>13</v>
      </c>
      <c r="S1492" s="7">
        <v>2</v>
      </c>
      <c r="T1492" s="7">
        <v>1</v>
      </c>
      <c r="W1492" s="6"/>
      <c r="X1492" s="6"/>
      <c r="Y1492" s="7"/>
      <c r="Z1492" s="6"/>
      <c r="AA1492" s="6"/>
      <c r="AB1492" s="7"/>
      <c r="AC1492" s="6"/>
      <c r="AD1492" s="6"/>
      <c r="AE1492" s="7"/>
      <c r="AF1492" s="6"/>
      <c r="AG1492" s="6"/>
      <c r="AH1492" s="7"/>
      <c r="AI1492" s="6"/>
      <c r="AJ1492" s="6"/>
      <c r="AK1492" s="7"/>
      <c r="AR1492" s="6">
        <v>33</v>
      </c>
      <c r="AS1492" s="6">
        <v>52</v>
      </c>
      <c r="AT1492" s="7">
        <f>AR1492-AS1492</f>
        <v>-19</v>
      </c>
      <c r="AU1492" s="4" t="s">
        <v>871</v>
      </c>
    </row>
    <row r="1493" spans="2:47" x14ac:dyDescent="0.25">
      <c r="B1493" s="3" t="s">
        <v>294</v>
      </c>
      <c r="C1493" s="52" t="s">
        <v>643</v>
      </c>
      <c r="D1493" s="39">
        <v>41729</v>
      </c>
      <c r="F1493" s="3" t="s">
        <v>821</v>
      </c>
      <c r="G1493" s="2" t="s">
        <v>196</v>
      </c>
      <c r="H1493" s="6">
        <v>33</v>
      </c>
      <c r="I1493" s="7">
        <v>-1</v>
      </c>
      <c r="J1493" s="6">
        <v>37</v>
      </c>
      <c r="K1493" s="7">
        <v>0</v>
      </c>
      <c r="L1493" s="6">
        <v>10</v>
      </c>
      <c r="M1493" s="7">
        <v>-1</v>
      </c>
      <c r="N1493" s="6">
        <v>-4</v>
      </c>
      <c r="O1493" s="7">
        <v>-1</v>
      </c>
      <c r="P1493" t="s">
        <v>842</v>
      </c>
      <c r="R1493" s="7">
        <v>12</v>
      </c>
      <c r="S1493" s="7">
        <v>2</v>
      </c>
      <c r="T1493" s="7">
        <v>1</v>
      </c>
      <c r="W1493" s="6"/>
      <c r="X1493" s="6"/>
      <c r="Y1493" s="7"/>
      <c r="Z1493" s="6"/>
      <c r="AA1493" s="6"/>
      <c r="AB1493" s="7"/>
      <c r="AC1493" s="6"/>
      <c r="AD1493" s="6"/>
      <c r="AE1493" s="7"/>
      <c r="AF1493" s="6"/>
      <c r="AG1493" s="6"/>
      <c r="AH1493" s="7"/>
      <c r="AI1493" s="6"/>
      <c r="AJ1493" s="6"/>
      <c r="AK1493" s="7"/>
      <c r="AR1493" s="6">
        <v>33</v>
      </c>
      <c r="AS1493" s="6">
        <v>53</v>
      </c>
      <c r="AT1493" s="7">
        <f>AR1493-AS1493</f>
        <v>-20</v>
      </c>
      <c r="AU1493" s="4" t="s">
        <v>871</v>
      </c>
    </row>
    <row r="1494" spans="2:47" x14ac:dyDescent="0.25">
      <c r="B1494" s="3" t="s">
        <v>269</v>
      </c>
      <c r="C1494" s="52" t="s">
        <v>339</v>
      </c>
      <c r="D1494" s="39">
        <v>41730</v>
      </c>
      <c r="F1494" s="3" t="s">
        <v>821</v>
      </c>
      <c r="G1494" s="2" t="s">
        <v>196</v>
      </c>
      <c r="H1494" s="6">
        <v>32</v>
      </c>
      <c r="I1494" s="7">
        <v>-1</v>
      </c>
      <c r="J1494" s="6">
        <v>38</v>
      </c>
      <c r="K1494" s="7">
        <v>1</v>
      </c>
      <c r="L1494" s="6">
        <v>10</v>
      </c>
      <c r="M1494" s="7">
        <v>0</v>
      </c>
      <c r="N1494" s="6">
        <v>-6</v>
      </c>
      <c r="O1494" s="7">
        <v>-2</v>
      </c>
      <c r="P1494" t="s">
        <v>842</v>
      </c>
      <c r="R1494" s="7">
        <v>13</v>
      </c>
      <c r="S1494" s="7">
        <v>2</v>
      </c>
      <c r="T1494" s="7">
        <v>1</v>
      </c>
      <c r="W1494" s="6"/>
      <c r="X1494" s="6"/>
      <c r="Y1494" s="7"/>
      <c r="Z1494" s="6"/>
      <c r="AA1494" s="6"/>
      <c r="AB1494" s="7"/>
      <c r="AC1494" s="6"/>
      <c r="AD1494" s="6"/>
      <c r="AE1494" s="7"/>
      <c r="AF1494" s="6"/>
      <c r="AG1494" s="6"/>
      <c r="AH1494" s="7"/>
      <c r="AI1494" s="6"/>
      <c r="AJ1494" s="6"/>
      <c r="AK1494" s="7"/>
      <c r="AR1494" s="6">
        <v>31</v>
      </c>
      <c r="AS1494" s="6">
        <v>53</v>
      </c>
      <c r="AT1494" s="7">
        <f>AR1494-AS1494</f>
        <v>-22</v>
      </c>
      <c r="AU1494" s="4" t="s">
        <v>871</v>
      </c>
    </row>
    <row r="1495" spans="2:47" x14ac:dyDescent="0.25">
      <c r="B1495" s="3" t="s">
        <v>269</v>
      </c>
      <c r="C1495" s="52" t="s">
        <v>571</v>
      </c>
      <c r="D1495" s="39">
        <v>41731</v>
      </c>
      <c r="F1495" s="3" t="s">
        <v>821</v>
      </c>
      <c r="G1495" s="2" t="s">
        <v>196</v>
      </c>
      <c r="H1495" s="6">
        <v>32</v>
      </c>
      <c r="I1495" s="7">
        <v>0</v>
      </c>
      <c r="J1495" s="6">
        <v>38</v>
      </c>
      <c r="K1495" s="7">
        <v>0</v>
      </c>
      <c r="L1495" s="6">
        <v>10</v>
      </c>
      <c r="M1495" s="7">
        <v>0</v>
      </c>
      <c r="N1495" s="6">
        <v>-6</v>
      </c>
      <c r="O1495" s="7">
        <v>0</v>
      </c>
      <c r="P1495" t="s">
        <v>842</v>
      </c>
      <c r="R1495" s="7">
        <v>13</v>
      </c>
      <c r="S1495" s="7">
        <v>3</v>
      </c>
      <c r="T1495" s="7">
        <v>0</v>
      </c>
      <c r="W1495" s="6"/>
      <c r="X1495" s="6"/>
      <c r="Y1495" s="7"/>
      <c r="Z1495" s="6"/>
      <c r="AA1495" s="6"/>
      <c r="AB1495" s="7"/>
      <c r="AC1495" s="6"/>
      <c r="AD1495" s="6"/>
      <c r="AE1495" s="7"/>
      <c r="AF1495" s="6"/>
      <c r="AG1495" s="6"/>
      <c r="AH1495" s="7"/>
      <c r="AI1495" s="6"/>
      <c r="AJ1495" s="6"/>
      <c r="AK1495" s="7"/>
      <c r="AR1495" s="6">
        <v>32</v>
      </c>
      <c r="AS1495" s="6">
        <v>54</v>
      </c>
      <c r="AT1495" s="7">
        <f>AR1495-AS1495</f>
        <v>-22</v>
      </c>
      <c r="AU1495" s="4" t="s">
        <v>871</v>
      </c>
    </row>
    <row r="1496" spans="2:47" x14ac:dyDescent="0.25">
      <c r="B1496" s="3" t="s">
        <v>269</v>
      </c>
      <c r="C1496" s="52" t="s">
        <v>571</v>
      </c>
      <c r="D1496" s="39">
        <v>41731</v>
      </c>
      <c r="E1496">
        <v>4</v>
      </c>
      <c r="F1496" s="3" t="s">
        <v>830</v>
      </c>
      <c r="G1496" s="2"/>
      <c r="H1496" s="6">
        <v>33</v>
      </c>
      <c r="I1496" s="7">
        <v>-1</v>
      </c>
      <c r="J1496" s="6">
        <v>37</v>
      </c>
      <c r="K1496" s="7">
        <v>0</v>
      </c>
      <c r="L1496" s="6">
        <v>10</v>
      </c>
      <c r="M1496" s="7">
        <v>0</v>
      </c>
      <c r="N1496" s="6">
        <v>-4</v>
      </c>
      <c r="O1496" s="7">
        <v>-1</v>
      </c>
      <c r="P1496" s="3" t="s">
        <v>842</v>
      </c>
      <c r="R1496" s="7">
        <v>13</v>
      </c>
      <c r="S1496" s="7">
        <v>2</v>
      </c>
      <c r="T1496" s="7">
        <v>1</v>
      </c>
      <c r="W1496" s="6"/>
      <c r="X1496" s="6"/>
      <c r="Y1496" s="7"/>
      <c r="Z1496" s="6"/>
      <c r="AA1496" s="6"/>
      <c r="AB1496" s="7"/>
      <c r="AC1496" s="6"/>
      <c r="AD1496" s="6"/>
      <c r="AE1496" s="7"/>
      <c r="AF1496" s="6"/>
      <c r="AG1496" s="6"/>
      <c r="AH1496" s="7"/>
      <c r="AI1496" s="6"/>
      <c r="AJ1496" s="6"/>
      <c r="AK1496" s="7"/>
      <c r="AR1496" s="6"/>
      <c r="AS1496" s="6"/>
      <c r="AT1496" s="7"/>
    </row>
    <row r="1497" spans="2:47" x14ac:dyDescent="0.25">
      <c r="B1497" s="3" t="s">
        <v>269</v>
      </c>
      <c r="C1497" s="52" t="s">
        <v>589</v>
      </c>
      <c r="D1497" s="39">
        <v>41732</v>
      </c>
      <c r="E1497">
        <v>6</v>
      </c>
      <c r="F1497" s="3" t="s">
        <v>821</v>
      </c>
      <c r="G1497" s="2" t="s">
        <v>192</v>
      </c>
      <c r="H1497" s="6">
        <v>34</v>
      </c>
      <c r="I1497" s="7">
        <v>2</v>
      </c>
      <c r="J1497" s="6">
        <v>39</v>
      </c>
      <c r="K1497" s="7">
        <v>1</v>
      </c>
      <c r="L1497" s="6">
        <v>9</v>
      </c>
      <c r="M1497" s="7">
        <v>-1</v>
      </c>
      <c r="N1497" s="6">
        <v>-5</v>
      </c>
      <c r="O1497" s="7">
        <v>1</v>
      </c>
      <c r="P1497" t="s">
        <v>842</v>
      </c>
      <c r="R1497" s="7">
        <v>12</v>
      </c>
      <c r="S1497" s="7">
        <v>2</v>
      </c>
      <c r="T1497" s="7">
        <v>0</v>
      </c>
      <c r="W1497" s="6">
        <v>41</v>
      </c>
      <c r="X1497" s="6">
        <v>51</v>
      </c>
      <c r="Y1497" s="7">
        <f>W1497-X1497</f>
        <v>-10</v>
      </c>
      <c r="Z1497" s="6">
        <v>27</v>
      </c>
      <c r="AA1497" s="6">
        <v>61</v>
      </c>
      <c r="AB1497" s="7">
        <f>Z1497-AA1497</f>
        <v>-34</v>
      </c>
      <c r="AC1497" s="6">
        <v>19</v>
      </c>
      <c r="AD1497" s="6">
        <v>70</v>
      </c>
      <c r="AE1497" s="7">
        <f>AC1497-AD1497</f>
        <v>-51</v>
      </c>
      <c r="AF1497" s="6">
        <v>53</v>
      </c>
      <c r="AG1497" s="6">
        <v>28</v>
      </c>
      <c r="AH1497" s="7">
        <f>AF1497-AG1497</f>
        <v>25</v>
      </c>
      <c r="AI1497" s="6"/>
      <c r="AJ1497" s="6"/>
      <c r="AK1497" s="7"/>
      <c r="AL1497" s="4" t="s">
        <v>930</v>
      </c>
      <c r="AR1497" s="6">
        <v>33</v>
      </c>
      <c r="AS1497" s="6">
        <v>52</v>
      </c>
      <c r="AT1497" s="7">
        <f>AR1497-AS1497</f>
        <v>-19</v>
      </c>
      <c r="AU1497" s="4" t="s">
        <v>871</v>
      </c>
    </row>
    <row r="1498" spans="2:47" x14ac:dyDescent="0.25">
      <c r="B1498" s="3" t="s">
        <v>269</v>
      </c>
      <c r="C1498" s="52" t="s">
        <v>366</v>
      </c>
      <c r="D1498" s="39">
        <v>41733</v>
      </c>
      <c r="E1498">
        <v>6</v>
      </c>
      <c r="F1498" s="3" t="s">
        <v>982</v>
      </c>
      <c r="G1498" s="2" t="s">
        <v>124</v>
      </c>
      <c r="H1498" s="6">
        <v>29</v>
      </c>
      <c r="I1498" s="7">
        <v>-5</v>
      </c>
      <c r="J1498" s="6">
        <v>36</v>
      </c>
      <c r="K1498" s="7">
        <v>1</v>
      </c>
      <c r="L1498" s="6">
        <v>10</v>
      </c>
      <c r="M1498" s="7">
        <v>1</v>
      </c>
      <c r="N1498" s="6">
        <v>-7</v>
      </c>
      <c r="O1498" s="7">
        <v>-6</v>
      </c>
      <c r="P1498" s="3" t="s">
        <v>842</v>
      </c>
      <c r="Q1498" s="3" t="s">
        <v>983</v>
      </c>
      <c r="R1498" s="7">
        <v>20</v>
      </c>
      <c r="S1498" s="7">
        <v>2</v>
      </c>
      <c r="T1498" s="7">
        <v>0</v>
      </c>
      <c r="W1498" s="6"/>
      <c r="X1498" s="6"/>
      <c r="Y1498" s="7"/>
      <c r="Z1498" s="6"/>
      <c r="AA1498" s="6"/>
      <c r="AB1498" s="7"/>
      <c r="AC1498" s="6"/>
      <c r="AD1498" s="6"/>
      <c r="AE1498" s="7"/>
      <c r="AF1498" s="6"/>
      <c r="AG1498" s="6"/>
      <c r="AH1498" s="7"/>
      <c r="AI1498" s="6"/>
      <c r="AJ1498" s="6"/>
      <c r="AK1498" s="7"/>
      <c r="AR1498" s="6"/>
      <c r="AS1498" s="6"/>
    </row>
    <row r="1499" spans="2:47" x14ac:dyDescent="0.25">
      <c r="B1499" s="3" t="s">
        <v>269</v>
      </c>
      <c r="C1499" s="52" t="s">
        <v>591</v>
      </c>
      <c r="D1499" s="39">
        <v>41733</v>
      </c>
      <c r="E1499">
        <v>7</v>
      </c>
      <c r="F1499" s="3" t="s">
        <v>830</v>
      </c>
      <c r="G1499" s="2"/>
      <c r="H1499" s="6">
        <v>34</v>
      </c>
      <c r="I1499" s="7">
        <v>1</v>
      </c>
      <c r="J1499" s="6">
        <v>37</v>
      </c>
      <c r="K1499" s="7">
        <v>0</v>
      </c>
      <c r="L1499" s="6">
        <v>9</v>
      </c>
      <c r="M1499" s="7">
        <v>-1</v>
      </c>
      <c r="N1499" s="6">
        <v>-3</v>
      </c>
      <c r="O1499" s="7">
        <v>1</v>
      </c>
      <c r="P1499" s="3" t="s">
        <v>842</v>
      </c>
      <c r="R1499" s="7">
        <v>14</v>
      </c>
      <c r="S1499" s="7">
        <v>3</v>
      </c>
      <c r="T1499" s="7">
        <v>0</v>
      </c>
      <c r="W1499" s="6"/>
      <c r="X1499" s="6"/>
      <c r="Y1499" s="7"/>
      <c r="Z1499" s="6"/>
      <c r="AA1499" s="6"/>
      <c r="AB1499" s="7"/>
      <c r="AC1499" s="6"/>
      <c r="AD1499" s="6"/>
      <c r="AE1499" s="7"/>
      <c r="AF1499" s="6"/>
      <c r="AG1499" s="6"/>
      <c r="AH1499" s="7"/>
      <c r="AI1499" s="6"/>
      <c r="AJ1499" s="6"/>
      <c r="AK1499" s="7"/>
      <c r="AR1499" s="6"/>
      <c r="AS1499" s="6"/>
    </row>
    <row r="1500" spans="2:47" x14ac:dyDescent="0.25">
      <c r="B1500" s="3" t="s">
        <v>269</v>
      </c>
      <c r="C1500" s="52" t="s">
        <v>657</v>
      </c>
      <c r="D1500" s="39">
        <v>41734</v>
      </c>
      <c r="E1500">
        <v>10</v>
      </c>
      <c r="F1500" s="3" t="s">
        <v>577</v>
      </c>
      <c r="G1500" s="2" t="s">
        <v>60</v>
      </c>
      <c r="H1500" s="6">
        <v>31</v>
      </c>
      <c r="I1500" s="7">
        <v>-1</v>
      </c>
      <c r="J1500" s="6">
        <v>37</v>
      </c>
      <c r="K1500" s="7">
        <v>2</v>
      </c>
      <c r="L1500" s="6">
        <v>9</v>
      </c>
      <c r="M1500" s="7">
        <v>-4</v>
      </c>
      <c r="N1500" s="6">
        <v>-6</v>
      </c>
      <c r="O1500" s="7">
        <v>-3</v>
      </c>
      <c r="P1500" s="3" t="s">
        <v>639</v>
      </c>
      <c r="Q1500" s="3" t="s">
        <v>840</v>
      </c>
      <c r="R1500" s="7">
        <v>15</v>
      </c>
      <c r="S1500" s="7">
        <v>3</v>
      </c>
      <c r="T1500" s="7">
        <v>1</v>
      </c>
      <c r="W1500" s="6">
        <v>38</v>
      </c>
      <c r="X1500" s="6">
        <v>56</v>
      </c>
      <c r="Y1500" s="7">
        <f>W1500-X1500</f>
        <v>-18</v>
      </c>
      <c r="Z1500" s="6">
        <v>30</v>
      </c>
      <c r="AA1500" s="6">
        <v>56</v>
      </c>
      <c r="AB1500" s="7">
        <f>Z1500-AA1500</f>
        <v>-26</v>
      </c>
      <c r="AC1500" s="6">
        <v>29</v>
      </c>
      <c r="AD1500" s="6">
        <v>63</v>
      </c>
      <c r="AE1500" s="7">
        <f>AC1500-AD1500</f>
        <v>-34</v>
      </c>
      <c r="AF1500" s="6">
        <v>40</v>
      </c>
      <c r="AG1500" s="6">
        <v>36</v>
      </c>
      <c r="AH1500" s="7">
        <f>AF1500-AG1500</f>
        <v>4</v>
      </c>
      <c r="AI1500" s="6"/>
      <c r="AJ1500" s="6"/>
      <c r="AK1500" s="7"/>
      <c r="AL1500" s="4" t="s">
        <v>936</v>
      </c>
      <c r="AR1500" s="6">
        <v>33</v>
      </c>
      <c r="AS1500" s="6">
        <v>58</v>
      </c>
      <c r="AT1500" s="7">
        <f>AR1500-AS1500</f>
        <v>-25</v>
      </c>
      <c r="AU1500" s="4" t="s">
        <v>937</v>
      </c>
    </row>
    <row r="1501" spans="2:47" x14ac:dyDescent="0.25">
      <c r="B1501" s="3" t="s">
        <v>269</v>
      </c>
      <c r="C1501" s="9" t="s">
        <v>593</v>
      </c>
      <c r="D1501" s="39">
        <v>41735</v>
      </c>
      <c r="F1501" s="3" t="s">
        <v>821</v>
      </c>
      <c r="G1501" s="2" t="s">
        <v>196</v>
      </c>
      <c r="H1501" s="6">
        <v>33</v>
      </c>
      <c r="I1501" s="7">
        <v>-1</v>
      </c>
      <c r="J1501" s="6">
        <v>36</v>
      </c>
      <c r="K1501" s="7">
        <v>-3</v>
      </c>
      <c r="L1501" s="6">
        <v>10</v>
      </c>
      <c r="M1501" s="7">
        <v>1</v>
      </c>
      <c r="N1501" s="6">
        <v>-3</v>
      </c>
      <c r="O1501" s="7">
        <v>2</v>
      </c>
      <c r="P1501" s="3" t="s">
        <v>842</v>
      </c>
      <c r="R1501" s="7">
        <v>14</v>
      </c>
      <c r="S1501" s="7">
        <v>2</v>
      </c>
      <c r="T1501" s="7">
        <v>1</v>
      </c>
      <c r="W1501" s="6"/>
      <c r="X1501" s="6"/>
      <c r="Y1501" s="7"/>
      <c r="Z1501" s="6"/>
      <c r="AA1501" s="6"/>
      <c r="AB1501" s="7"/>
      <c r="AC1501" s="6"/>
      <c r="AD1501" s="6"/>
      <c r="AE1501" s="7"/>
      <c r="AF1501" s="6"/>
      <c r="AG1501" s="6"/>
      <c r="AH1501" s="7"/>
      <c r="AI1501" s="6"/>
      <c r="AJ1501" s="6"/>
      <c r="AK1501" s="7"/>
      <c r="AR1501" s="6">
        <v>29</v>
      </c>
      <c r="AS1501" s="6">
        <v>55</v>
      </c>
      <c r="AT1501" s="7">
        <f>AR1501-AS1501</f>
        <v>-26</v>
      </c>
      <c r="AU1501" s="4" t="s">
        <v>871</v>
      </c>
    </row>
    <row r="1502" spans="2:47" x14ac:dyDescent="0.25">
      <c r="B1502" s="3" t="s">
        <v>269</v>
      </c>
      <c r="C1502" s="9" t="s">
        <v>647</v>
      </c>
      <c r="D1502" s="39">
        <v>41736</v>
      </c>
      <c r="F1502" s="3" t="s">
        <v>821</v>
      </c>
      <c r="G1502" s="2" t="s">
        <v>196</v>
      </c>
      <c r="H1502" s="6">
        <v>33</v>
      </c>
      <c r="I1502" s="7">
        <v>0</v>
      </c>
      <c r="J1502" s="6">
        <v>37</v>
      </c>
      <c r="K1502" s="7">
        <v>1</v>
      </c>
      <c r="L1502" s="6">
        <v>10</v>
      </c>
      <c r="M1502" s="7">
        <v>0</v>
      </c>
      <c r="N1502" s="6">
        <v>-4</v>
      </c>
      <c r="O1502" s="7">
        <v>-1</v>
      </c>
      <c r="P1502" s="3" t="s">
        <v>842</v>
      </c>
      <c r="R1502" s="7">
        <v>13</v>
      </c>
      <c r="S1502" s="7">
        <v>2</v>
      </c>
      <c r="T1502" s="7">
        <v>1</v>
      </c>
      <c r="W1502" s="6"/>
      <c r="X1502" s="6"/>
      <c r="Y1502" s="7"/>
      <c r="Z1502" s="6"/>
      <c r="AA1502" s="6"/>
      <c r="AB1502" s="7"/>
      <c r="AC1502" s="6"/>
      <c r="AD1502" s="6"/>
      <c r="AE1502" s="7"/>
      <c r="AF1502" s="6"/>
      <c r="AG1502" s="6"/>
      <c r="AH1502" s="7"/>
      <c r="AI1502" s="6"/>
      <c r="AJ1502" s="6"/>
      <c r="AK1502" s="7"/>
      <c r="AR1502" s="6">
        <v>33</v>
      </c>
      <c r="AS1502" s="6">
        <v>53</v>
      </c>
      <c r="AT1502" s="7">
        <f>AR1502-AS1502</f>
        <v>-20</v>
      </c>
      <c r="AU1502" s="4" t="s">
        <v>871</v>
      </c>
    </row>
    <row r="1503" spans="2:47" x14ac:dyDescent="0.25">
      <c r="B1503" s="3" t="s">
        <v>269</v>
      </c>
      <c r="C1503" s="9" t="s">
        <v>419</v>
      </c>
      <c r="D1503" s="39">
        <v>41737</v>
      </c>
      <c r="F1503" s="3" t="s">
        <v>821</v>
      </c>
      <c r="G1503" s="2" t="s">
        <v>196</v>
      </c>
      <c r="H1503" s="6">
        <v>33</v>
      </c>
      <c r="I1503" s="7">
        <v>0</v>
      </c>
      <c r="J1503" s="6">
        <v>36</v>
      </c>
      <c r="K1503" s="7">
        <v>-1</v>
      </c>
      <c r="L1503" s="6">
        <v>10</v>
      </c>
      <c r="M1503" s="7">
        <v>0</v>
      </c>
      <c r="N1503" s="6">
        <v>-3</v>
      </c>
      <c r="O1503" s="7">
        <v>1</v>
      </c>
      <c r="P1503" s="3" t="s">
        <v>842</v>
      </c>
      <c r="R1503" s="7">
        <v>14</v>
      </c>
      <c r="S1503" s="7">
        <v>2</v>
      </c>
      <c r="T1503" s="7">
        <v>0</v>
      </c>
      <c r="W1503" s="6"/>
      <c r="X1503" s="6"/>
      <c r="Y1503" s="7"/>
      <c r="Z1503" s="6"/>
      <c r="AA1503" s="6"/>
      <c r="AB1503" s="7"/>
      <c r="AC1503" s="6"/>
      <c r="AD1503" s="6"/>
      <c r="AE1503" s="7"/>
      <c r="AF1503" s="6"/>
      <c r="AG1503" s="6"/>
      <c r="AH1503" s="7"/>
      <c r="AI1503" s="6"/>
      <c r="AJ1503" s="6"/>
      <c r="AK1503" s="7"/>
      <c r="AM1503" s="9" t="s">
        <v>970</v>
      </c>
      <c r="AN1503" s="9" t="s">
        <v>642</v>
      </c>
      <c r="AO1503" s="9" t="s">
        <v>636</v>
      </c>
      <c r="AR1503" s="6">
        <v>32</v>
      </c>
      <c r="AS1503" s="6">
        <v>54</v>
      </c>
      <c r="AT1503" s="7">
        <f>AR1503-AS1503</f>
        <v>-22</v>
      </c>
      <c r="AU1503" s="4" t="s">
        <v>871</v>
      </c>
    </row>
    <row r="1504" spans="2:47" x14ac:dyDescent="0.25">
      <c r="B1504" s="3" t="s">
        <v>269</v>
      </c>
      <c r="C1504" s="9" t="s">
        <v>317</v>
      </c>
      <c r="D1504" s="39">
        <v>41737</v>
      </c>
      <c r="E1504">
        <v>13</v>
      </c>
      <c r="F1504" s="3" t="s">
        <v>903</v>
      </c>
      <c r="G1504" s="2" t="s">
        <v>138</v>
      </c>
      <c r="H1504" s="6">
        <v>30</v>
      </c>
      <c r="I1504" s="7">
        <v>-2</v>
      </c>
      <c r="J1504" s="6">
        <v>36</v>
      </c>
      <c r="K1504" s="7">
        <v>3</v>
      </c>
      <c r="L1504" s="6">
        <v>7</v>
      </c>
      <c r="M1504" s="7">
        <v>-3</v>
      </c>
      <c r="N1504" s="6">
        <v>-6</v>
      </c>
      <c r="O1504" s="7">
        <v>-5</v>
      </c>
      <c r="P1504" s="3" t="s">
        <v>842</v>
      </c>
      <c r="R1504" s="7">
        <v>18</v>
      </c>
      <c r="S1504" s="7">
        <v>3</v>
      </c>
      <c r="T1504" s="7">
        <v>1</v>
      </c>
      <c r="W1504" s="6">
        <v>36</v>
      </c>
      <c r="X1504" s="6">
        <v>47</v>
      </c>
      <c r="Y1504" s="7">
        <f>W1504-X1504</f>
        <v>-11</v>
      </c>
      <c r="Z1504" s="6">
        <v>24</v>
      </c>
      <c r="AA1504" s="6">
        <v>44</v>
      </c>
      <c r="AB1504" s="7">
        <f>Z1504-AA1504</f>
        <v>-20</v>
      </c>
      <c r="AC1504" s="6">
        <v>16</v>
      </c>
      <c r="AD1504" s="6">
        <v>60</v>
      </c>
      <c r="AE1504" s="7">
        <f>AC1504-AD1504</f>
        <v>-44</v>
      </c>
      <c r="AF1504" s="6"/>
      <c r="AG1504" s="6"/>
      <c r="AH1504" s="7"/>
      <c r="AI1504" s="6"/>
      <c r="AJ1504" s="6"/>
      <c r="AK1504" s="7"/>
      <c r="AL1504" s="4" t="s">
        <v>978</v>
      </c>
      <c r="AR1504" s="6"/>
      <c r="AS1504" s="6"/>
    </row>
    <row r="1505" spans="2:47" x14ac:dyDescent="0.25">
      <c r="B1505" s="3" t="s">
        <v>269</v>
      </c>
      <c r="C1505" s="9" t="s">
        <v>669</v>
      </c>
      <c r="D1505" s="39">
        <v>41738</v>
      </c>
      <c r="F1505" s="3" t="s">
        <v>821</v>
      </c>
      <c r="G1505" s="2" t="s">
        <v>196</v>
      </c>
      <c r="H1505" s="6">
        <v>32</v>
      </c>
      <c r="I1505" s="7">
        <v>-1</v>
      </c>
      <c r="J1505" s="6">
        <v>38</v>
      </c>
      <c r="K1505" s="7">
        <v>2</v>
      </c>
      <c r="L1505" s="6">
        <v>8</v>
      </c>
      <c r="M1505" s="7">
        <v>-2</v>
      </c>
      <c r="N1505" s="6">
        <v>-6</v>
      </c>
      <c r="O1505" s="7">
        <v>-3</v>
      </c>
      <c r="P1505" s="3" t="s">
        <v>842</v>
      </c>
      <c r="R1505" s="7">
        <v>14</v>
      </c>
      <c r="S1505" s="7">
        <v>2</v>
      </c>
      <c r="T1505" s="7">
        <v>1</v>
      </c>
      <c r="W1505" s="6"/>
      <c r="X1505" s="6"/>
      <c r="Y1505" s="7"/>
      <c r="Z1505" s="6"/>
      <c r="AA1505" s="6"/>
      <c r="AB1505" s="7"/>
      <c r="AC1505" s="6"/>
      <c r="AD1505" s="6"/>
      <c r="AE1505" s="7"/>
      <c r="AF1505" s="6"/>
      <c r="AG1505" s="6"/>
      <c r="AH1505" s="7"/>
      <c r="AI1505" s="6"/>
      <c r="AJ1505" s="6"/>
      <c r="AK1505" s="7"/>
      <c r="AR1505" s="6">
        <v>32</v>
      </c>
      <c r="AS1505" s="6">
        <v>54</v>
      </c>
      <c r="AT1505" s="7">
        <f>AR1505-AS1505</f>
        <v>-22</v>
      </c>
      <c r="AU1505" s="4" t="s">
        <v>871</v>
      </c>
    </row>
    <row r="1506" spans="2:47" x14ac:dyDescent="0.25">
      <c r="B1506" s="3" t="s">
        <v>269</v>
      </c>
      <c r="C1506" s="9" t="s">
        <v>669</v>
      </c>
      <c r="D1506" s="39">
        <v>41738</v>
      </c>
      <c r="E1506">
        <v>11</v>
      </c>
      <c r="F1506" s="3" t="s">
        <v>830</v>
      </c>
      <c r="G1506" s="2"/>
      <c r="H1506" s="6">
        <v>34</v>
      </c>
      <c r="I1506" s="7">
        <v>0</v>
      </c>
      <c r="J1506" s="6">
        <v>35</v>
      </c>
      <c r="K1506" s="7">
        <v>-2</v>
      </c>
      <c r="L1506" s="6">
        <v>11</v>
      </c>
      <c r="M1506" s="7">
        <v>2</v>
      </c>
      <c r="N1506" s="6">
        <v>-1</v>
      </c>
      <c r="O1506" s="7">
        <v>2</v>
      </c>
      <c r="P1506" s="3" t="s">
        <v>842</v>
      </c>
      <c r="R1506" s="7">
        <v>12</v>
      </c>
      <c r="S1506" s="7">
        <v>2</v>
      </c>
      <c r="T1506" s="7">
        <v>1</v>
      </c>
      <c r="W1506" s="6"/>
      <c r="X1506" s="6"/>
      <c r="Y1506" s="7"/>
      <c r="Z1506" s="6"/>
      <c r="AA1506" s="6"/>
      <c r="AB1506" s="7"/>
      <c r="AC1506" s="6"/>
      <c r="AD1506" s="6"/>
      <c r="AE1506" s="7"/>
      <c r="AF1506" s="6"/>
      <c r="AG1506" s="6"/>
      <c r="AH1506" s="7"/>
      <c r="AI1506" s="6"/>
      <c r="AJ1506" s="6"/>
      <c r="AK1506" s="7"/>
      <c r="AR1506" s="6"/>
      <c r="AS1506" s="6"/>
      <c r="AT1506" s="7"/>
    </row>
    <row r="1507" spans="2:47" x14ac:dyDescent="0.25">
      <c r="B1507" s="3" t="s">
        <v>269</v>
      </c>
      <c r="C1507" s="9" t="s">
        <v>669</v>
      </c>
      <c r="D1507" s="39">
        <v>41738</v>
      </c>
      <c r="E1507">
        <v>13</v>
      </c>
      <c r="F1507" s="3" t="s">
        <v>886</v>
      </c>
      <c r="G1507" s="2" t="s">
        <v>915</v>
      </c>
      <c r="H1507" s="6">
        <v>29</v>
      </c>
      <c r="I1507" s="7">
        <v>-3</v>
      </c>
      <c r="J1507" s="6">
        <v>35</v>
      </c>
      <c r="K1507" s="7">
        <v>0</v>
      </c>
      <c r="L1507" s="6">
        <v>7</v>
      </c>
      <c r="M1507" s="7">
        <v>-2</v>
      </c>
      <c r="N1507" s="6">
        <v>-6</v>
      </c>
      <c r="O1507" s="7">
        <v>-3</v>
      </c>
      <c r="P1507" s="3" t="s">
        <v>842</v>
      </c>
      <c r="R1507" s="7">
        <v>20</v>
      </c>
      <c r="S1507" s="7">
        <v>4</v>
      </c>
      <c r="T1507" s="7">
        <v>1</v>
      </c>
      <c r="W1507" s="6">
        <v>27</v>
      </c>
      <c r="X1507" s="6">
        <v>47</v>
      </c>
      <c r="Y1507" s="7">
        <f>W1507-X1507</f>
        <v>-20</v>
      </c>
      <c r="Z1507" s="6">
        <v>20</v>
      </c>
      <c r="AA1507" s="6">
        <v>49</v>
      </c>
      <c r="AB1507" s="7">
        <f>Z1507-AA1507</f>
        <v>-29</v>
      </c>
      <c r="AC1507" s="6">
        <v>12</v>
      </c>
      <c r="AD1507" s="6">
        <v>55</v>
      </c>
      <c r="AE1507" s="7">
        <f>AC1507-AD1507</f>
        <v>-43</v>
      </c>
      <c r="AF1507" s="6">
        <v>27</v>
      </c>
      <c r="AG1507" s="6">
        <v>39</v>
      </c>
      <c r="AH1507" s="7">
        <f>AF1507-AG1507</f>
        <v>-12</v>
      </c>
      <c r="AI1507" s="6"/>
      <c r="AJ1507" s="6"/>
      <c r="AK1507" s="7"/>
      <c r="AL1507" s="4" t="s">
        <v>998</v>
      </c>
      <c r="AR1507" s="6"/>
      <c r="AS1507" s="6"/>
    </row>
    <row r="1508" spans="2:47" x14ac:dyDescent="0.25">
      <c r="B1508" s="3" t="s">
        <v>269</v>
      </c>
      <c r="C1508" s="9" t="s">
        <v>337</v>
      </c>
      <c r="D1508" s="39">
        <v>41739</v>
      </c>
      <c r="E1508">
        <v>13</v>
      </c>
      <c r="F1508" s="3" t="s">
        <v>821</v>
      </c>
      <c r="G1508" s="2" t="s">
        <v>192</v>
      </c>
      <c r="H1508" s="6">
        <v>32</v>
      </c>
      <c r="I1508" s="7">
        <v>0</v>
      </c>
      <c r="J1508" s="6">
        <v>38</v>
      </c>
      <c r="K1508" s="7">
        <v>0</v>
      </c>
      <c r="L1508" s="6">
        <v>8</v>
      </c>
      <c r="M1508" s="7">
        <v>0</v>
      </c>
      <c r="N1508" s="6">
        <v>-6</v>
      </c>
      <c r="O1508" s="7">
        <v>0</v>
      </c>
      <c r="P1508" s="3" t="s">
        <v>842</v>
      </c>
      <c r="R1508" s="7">
        <v>14</v>
      </c>
      <c r="S1508" s="7">
        <v>2</v>
      </c>
      <c r="T1508" s="7">
        <v>0</v>
      </c>
      <c r="W1508" s="6">
        <v>38</v>
      </c>
      <c r="X1508" s="6">
        <v>54</v>
      </c>
      <c r="Y1508" s="7">
        <f>W1508-X1508</f>
        <v>-16</v>
      </c>
      <c r="Z1508" s="6">
        <v>26</v>
      </c>
      <c r="AA1508" s="6">
        <v>62</v>
      </c>
      <c r="AB1508" s="7">
        <f>Z1508-AA1508</f>
        <v>-36</v>
      </c>
      <c r="AC1508" s="6">
        <v>19</v>
      </c>
      <c r="AD1508" s="6">
        <v>70</v>
      </c>
      <c r="AE1508" s="7">
        <f>AC1508-AD1508</f>
        <v>-51</v>
      </c>
      <c r="AF1508" s="6"/>
      <c r="AG1508" s="6"/>
      <c r="AH1508" s="7"/>
      <c r="AI1508" s="6"/>
      <c r="AJ1508" s="6"/>
      <c r="AK1508" s="7"/>
      <c r="AL1508" s="4" t="s">
        <v>930</v>
      </c>
      <c r="AR1508" s="6">
        <v>32</v>
      </c>
      <c r="AS1508" s="6">
        <v>55</v>
      </c>
      <c r="AT1508" s="7">
        <f>AR1508-AS1508</f>
        <v>-23</v>
      </c>
      <c r="AU1508" s="4" t="s">
        <v>871</v>
      </c>
    </row>
    <row r="1509" spans="2:47" x14ac:dyDescent="0.25">
      <c r="B1509" t="s">
        <v>269</v>
      </c>
      <c r="C1509" s="9" t="s">
        <v>673</v>
      </c>
      <c r="D1509" s="39">
        <v>41740</v>
      </c>
      <c r="E1509">
        <v>15</v>
      </c>
      <c r="F1509" s="3" t="s">
        <v>886</v>
      </c>
      <c r="G1509" s="2" t="s">
        <v>96</v>
      </c>
      <c r="H1509" s="6">
        <v>30</v>
      </c>
      <c r="I1509" s="7">
        <v>-1</v>
      </c>
      <c r="J1509" s="6">
        <v>36</v>
      </c>
      <c r="K1509" s="7">
        <v>0</v>
      </c>
      <c r="L1509" s="6">
        <v>9</v>
      </c>
      <c r="M1509" s="7">
        <v>0</v>
      </c>
      <c r="N1509" s="6">
        <v>-6</v>
      </c>
      <c r="O1509" s="7">
        <v>-1</v>
      </c>
      <c r="P1509" t="s">
        <v>639</v>
      </c>
      <c r="R1509" s="7">
        <v>12</v>
      </c>
      <c r="S1509" s="7">
        <v>4</v>
      </c>
      <c r="T1509" s="7">
        <v>1</v>
      </c>
      <c r="W1509" s="6"/>
      <c r="X1509" s="6"/>
      <c r="Y1509" s="7"/>
      <c r="Z1509" s="6"/>
      <c r="AA1509" s="6"/>
      <c r="AB1509" s="7"/>
      <c r="AC1509" s="6"/>
      <c r="AD1509" s="6"/>
      <c r="AE1509" s="7"/>
      <c r="AF1509" s="6"/>
      <c r="AG1509" s="6"/>
      <c r="AH1509" s="7"/>
      <c r="AI1509" s="6"/>
      <c r="AJ1509" s="6"/>
      <c r="AK1509" s="7"/>
      <c r="AR1509" s="6"/>
      <c r="AS1509" s="6"/>
    </row>
    <row r="1510" spans="2:47" x14ac:dyDescent="0.25">
      <c r="B1510" t="s">
        <v>269</v>
      </c>
      <c r="C1510" s="9" t="s">
        <v>673</v>
      </c>
      <c r="D1510" s="39">
        <v>41740</v>
      </c>
      <c r="E1510">
        <v>15</v>
      </c>
      <c r="F1510" s="3" t="s">
        <v>678</v>
      </c>
      <c r="G1510" s="2" t="s">
        <v>82</v>
      </c>
      <c r="H1510" s="6">
        <v>32</v>
      </c>
      <c r="I1510" s="7">
        <v>-3</v>
      </c>
      <c r="J1510" s="6">
        <v>37</v>
      </c>
      <c r="K1510" s="7">
        <v>-1</v>
      </c>
      <c r="L1510" s="6">
        <v>12</v>
      </c>
      <c r="M1510" s="7">
        <v>0</v>
      </c>
      <c r="N1510" s="6">
        <v>-5</v>
      </c>
      <c r="O1510" s="7">
        <v>-2</v>
      </c>
      <c r="P1510" s="3" t="s">
        <v>639</v>
      </c>
      <c r="R1510" s="7">
        <v>11</v>
      </c>
      <c r="W1510" s="6"/>
      <c r="X1510" s="6"/>
      <c r="Y1510" s="7"/>
      <c r="Z1510" s="6"/>
      <c r="AA1510" s="6"/>
      <c r="AB1510" s="7"/>
      <c r="AC1510" s="6"/>
      <c r="AD1510" s="6"/>
      <c r="AE1510" s="7"/>
      <c r="AF1510" s="6"/>
      <c r="AG1510" s="6"/>
      <c r="AH1510" s="7"/>
      <c r="AI1510" s="6"/>
      <c r="AJ1510" s="6"/>
      <c r="AK1510" s="7"/>
      <c r="AR1510" s="6"/>
      <c r="AS1510" s="6"/>
    </row>
    <row r="1511" spans="2:47" x14ac:dyDescent="0.25">
      <c r="B1511" t="s">
        <v>269</v>
      </c>
      <c r="C1511" s="9" t="s">
        <v>673</v>
      </c>
      <c r="D1511" s="39">
        <v>41740</v>
      </c>
      <c r="E1511">
        <v>14</v>
      </c>
      <c r="F1511" s="3" t="s">
        <v>830</v>
      </c>
      <c r="G1511" s="2"/>
      <c r="H1511" s="6">
        <v>33</v>
      </c>
      <c r="I1511" s="7">
        <v>-1</v>
      </c>
      <c r="J1511" s="6">
        <v>35</v>
      </c>
      <c r="K1511" s="7">
        <v>0</v>
      </c>
      <c r="L1511" s="6">
        <v>11</v>
      </c>
      <c r="M1511" s="7">
        <v>0</v>
      </c>
      <c r="N1511" s="6">
        <v>-2</v>
      </c>
      <c r="O1511" s="7">
        <v>-1</v>
      </c>
      <c r="P1511" s="3" t="s">
        <v>842</v>
      </c>
      <c r="R1511" s="7">
        <v>13</v>
      </c>
      <c r="S1511" s="7">
        <v>2</v>
      </c>
      <c r="T1511" s="7">
        <v>0</v>
      </c>
      <c r="W1511" s="6"/>
      <c r="X1511" s="6"/>
      <c r="Y1511" s="7"/>
      <c r="Z1511" s="6"/>
      <c r="AA1511" s="6"/>
      <c r="AB1511" s="7"/>
      <c r="AC1511" s="6"/>
      <c r="AD1511" s="6"/>
      <c r="AE1511" s="7"/>
      <c r="AF1511" s="6"/>
      <c r="AG1511" s="6"/>
      <c r="AH1511" s="7"/>
      <c r="AI1511" s="6"/>
      <c r="AJ1511" s="6"/>
      <c r="AK1511" s="7"/>
      <c r="AR1511" s="6"/>
      <c r="AS1511" s="6"/>
    </row>
    <row r="1512" spans="2:47" x14ac:dyDescent="0.25">
      <c r="B1512" t="s">
        <v>269</v>
      </c>
      <c r="C1512" s="9" t="s">
        <v>594</v>
      </c>
      <c r="D1512" s="39">
        <v>41742</v>
      </c>
      <c r="F1512" s="3" t="s">
        <v>821</v>
      </c>
      <c r="G1512" s="2" t="s">
        <v>196</v>
      </c>
      <c r="H1512" s="6">
        <v>33</v>
      </c>
      <c r="I1512" s="7">
        <v>1</v>
      </c>
      <c r="J1512" s="6">
        <v>38</v>
      </c>
      <c r="K1512" s="7">
        <v>0</v>
      </c>
      <c r="L1512" s="6">
        <v>9</v>
      </c>
      <c r="M1512" s="7">
        <v>1</v>
      </c>
      <c r="N1512" s="6">
        <v>-5</v>
      </c>
      <c r="O1512" s="7">
        <v>1</v>
      </c>
      <c r="P1512" s="3" t="s">
        <v>842</v>
      </c>
      <c r="R1512" s="7">
        <v>12</v>
      </c>
      <c r="S1512" s="7">
        <v>3</v>
      </c>
      <c r="T1512" s="7">
        <v>0</v>
      </c>
      <c r="W1512" s="6"/>
      <c r="X1512" s="6"/>
      <c r="Y1512" s="7"/>
      <c r="Z1512" s="6"/>
      <c r="AA1512" s="6"/>
      <c r="AB1512" s="7"/>
      <c r="AC1512" s="6"/>
      <c r="AD1512" s="6"/>
      <c r="AE1512" s="7"/>
      <c r="AF1512" s="6"/>
      <c r="AG1512" s="6"/>
      <c r="AH1512" s="7"/>
      <c r="AI1512" s="6"/>
      <c r="AJ1512" s="6"/>
      <c r="AK1512" s="7"/>
      <c r="AR1512" s="6">
        <v>29</v>
      </c>
      <c r="AS1512" s="6">
        <v>54</v>
      </c>
      <c r="AT1512" s="7">
        <f>AR1512-AS1512</f>
        <v>-25</v>
      </c>
      <c r="AU1512" s="4" t="s">
        <v>871</v>
      </c>
    </row>
    <row r="1513" spans="2:47" x14ac:dyDescent="0.25">
      <c r="B1513" t="s">
        <v>269</v>
      </c>
      <c r="C1513" s="9" t="s">
        <v>692</v>
      </c>
      <c r="D1513" s="39">
        <v>41743</v>
      </c>
      <c r="F1513" s="3" t="s">
        <v>821</v>
      </c>
      <c r="G1513" s="2" t="s">
        <v>196</v>
      </c>
      <c r="H1513" s="6">
        <v>34</v>
      </c>
      <c r="I1513" s="7">
        <v>1</v>
      </c>
      <c r="J1513" s="6">
        <v>37</v>
      </c>
      <c r="K1513" s="7">
        <v>-1</v>
      </c>
      <c r="L1513" s="6">
        <v>10</v>
      </c>
      <c r="M1513" s="7">
        <v>1</v>
      </c>
      <c r="N1513" s="6">
        <v>-3</v>
      </c>
      <c r="O1513" s="7">
        <v>2</v>
      </c>
      <c r="P1513" s="3" t="s">
        <v>842</v>
      </c>
      <c r="R1513" s="7">
        <v>13</v>
      </c>
      <c r="S1513" s="7">
        <v>2</v>
      </c>
      <c r="T1513" s="7">
        <v>0</v>
      </c>
      <c r="W1513" s="6"/>
      <c r="X1513" s="6"/>
      <c r="Y1513" s="7"/>
      <c r="Z1513" s="6"/>
      <c r="AA1513" s="6"/>
      <c r="AB1513" s="7"/>
      <c r="AC1513" s="6"/>
      <c r="AD1513" s="6"/>
      <c r="AE1513" s="7"/>
      <c r="AF1513" s="6"/>
      <c r="AG1513" s="6"/>
      <c r="AH1513" s="7"/>
      <c r="AI1513" s="6"/>
      <c r="AJ1513" s="6"/>
      <c r="AK1513" s="7"/>
      <c r="AR1513" s="6">
        <v>32</v>
      </c>
      <c r="AS1513" s="6">
        <v>52</v>
      </c>
      <c r="AT1513" s="7">
        <f>AR1513-AS1513</f>
        <v>-20</v>
      </c>
      <c r="AU1513" s="4" t="s">
        <v>871</v>
      </c>
    </row>
    <row r="1514" spans="2:47" x14ac:dyDescent="0.25">
      <c r="B1514" t="s">
        <v>269</v>
      </c>
      <c r="C1514" s="9" t="s">
        <v>624</v>
      </c>
      <c r="D1514" s="39">
        <v>41744</v>
      </c>
      <c r="F1514" s="3" t="s">
        <v>821</v>
      </c>
      <c r="G1514" s="2" t="s">
        <v>196</v>
      </c>
      <c r="H1514" s="6">
        <v>33</v>
      </c>
      <c r="I1514" s="7">
        <v>-1</v>
      </c>
      <c r="J1514" s="6">
        <v>39</v>
      </c>
      <c r="K1514" s="7">
        <v>2</v>
      </c>
      <c r="L1514" s="6">
        <v>9</v>
      </c>
      <c r="M1514" s="7">
        <v>-1</v>
      </c>
      <c r="N1514" s="6">
        <v>-6</v>
      </c>
      <c r="O1514" s="7">
        <v>-3</v>
      </c>
      <c r="P1514" s="3" t="s">
        <v>842</v>
      </c>
      <c r="R1514" s="7">
        <v>11</v>
      </c>
      <c r="S1514" s="7">
        <v>3</v>
      </c>
      <c r="T1514" s="7">
        <v>1</v>
      </c>
      <c r="W1514" s="6"/>
      <c r="X1514" s="6"/>
      <c r="Y1514" s="7"/>
      <c r="Z1514" s="6"/>
      <c r="AA1514" s="6"/>
      <c r="AB1514" s="7"/>
      <c r="AC1514" s="6"/>
      <c r="AD1514" s="6"/>
      <c r="AE1514" s="7"/>
      <c r="AF1514" s="6"/>
      <c r="AG1514" s="6"/>
      <c r="AH1514" s="7"/>
      <c r="AI1514" s="6"/>
      <c r="AJ1514" s="6"/>
      <c r="AK1514" s="7"/>
      <c r="AR1514" s="6">
        <v>34</v>
      </c>
      <c r="AS1514" s="6">
        <v>51</v>
      </c>
      <c r="AT1514" s="7">
        <f>AR1514-AS1514</f>
        <v>-17</v>
      </c>
      <c r="AU1514" s="4" t="s">
        <v>871</v>
      </c>
    </row>
    <row r="1515" spans="2:47" x14ac:dyDescent="0.25">
      <c r="B1515" t="s">
        <v>269</v>
      </c>
      <c r="C1515" s="9" t="s">
        <v>624</v>
      </c>
      <c r="D1515" s="39">
        <v>41744</v>
      </c>
      <c r="E1515">
        <v>17</v>
      </c>
      <c r="F1515" s="3" t="s">
        <v>830</v>
      </c>
      <c r="G1515" s="2"/>
      <c r="H1515" s="6">
        <v>34</v>
      </c>
      <c r="I1515" s="7">
        <v>1</v>
      </c>
      <c r="J1515" s="6">
        <v>35</v>
      </c>
      <c r="K1515" s="7">
        <v>0</v>
      </c>
      <c r="L1515" s="6">
        <v>9</v>
      </c>
      <c r="M1515" s="7">
        <v>-2</v>
      </c>
      <c r="N1515" s="6">
        <v>-1</v>
      </c>
      <c r="O1515" s="7">
        <v>1</v>
      </c>
      <c r="P1515" s="3" t="s">
        <v>842</v>
      </c>
      <c r="R1515" s="7">
        <v>14</v>
      </c>
      <c r="S1515" s="7">
        <v>3</v>
      </c>
      <c r="T1515" s="7">
        <v>1</v>
      </c>
      <c r="W1515" s="6"/>
      <c r="X1515" s="6"/>
      <c r="Y1515" s="7"/>
      <c r="Z1515" s="6"/>
      <c r="AA1515" s="6"/>
      <c r="AB1515" s="7"/>
      <c r="AC1515" s="6"/>
      <c r="AD1515" s="6"/>
      <c r="AE1515" s="7"/>
      <c r="AF1515" s="6"/>
      <c r="AG1515" s="6"/>
      <c r="AH1515" s="7"/>
      <c r="AI1515" s="6"/>
      <c r="AJ1515" s="6"/>
      <c r="AK1515" s="7"/>
      <c r="AR1515" s="6"/>
      <c r="AS1515" s="6"/>
      <c r="AT1515" s="7"/>
    </row>
    <row r="1516" spans="2:47" x14ac:dyDescent="0.25">
      <c r="B1516" t="s">
        <v>269</v>
      </c>
      <c r="C1516" s="9" t="s">
        <v>640</v>
      </c>
      <c r="D1516" s="39">
        <v>41745</v>
      </c>
      <c r="F1516" s="3" t="s">
        <v>821</v>
      </c>
      <c r="G1516" s="2" t="s">
        <v>196</v>
      </c>
      <c r="H1516" s="6">
        <v>33</v>
      </c>
      <c r="I1516" s="7">
        <v>0</v>
      </c>
      <c r="J1516" s="6">
        <v>35</v>
      </c>
      <c r="K1516" s="7">
        <v>-4</v>
      </c>
      <c r="L1516" s="6">
        <v>11</v>
      </c>
      <c r="M1516" s="7">
        <v>2</v>
      </c>
      <c r="N1516" s="6">
        <v>-2</v>
      </c>
      <c r="O1516" s="7">
        <v>4</v>
      </c>
      <c r="P1516" s="3" t="s">
        <v>842</v>
      </c>
      <c r="R1516" s="7">
        <v>15</v>
      </c>
      <c r="S1516" s="7">
        <v>2</v>
      </c>
      <c r="T1516" s="7">
        <v>1</v>
      </c>
      <c r="W1516" s="6"/>
      <c r="X1516" s="6"/>
      <c r="Y1516" s="7"/>
      <c r="Z1516" s="6"/>
      <c r="AA1516" s="6"/>
      <c r="AB1516" s="7"/>
      <c r="AC1516" s="6"/>
      <c r="AD1516" s="6"/>
      <c r="AE1516" s="7"/>
      <c r="AF1516" s="6"/>
      <c r="AG1516" s="6"/>
      <c r="AH1516" s="7"/>
      <c r="AI1516" s="6"/>
      <c r="AJ1516" s="6"/>
      <c r="AK1516" s="7"/>
      <c r="AR1516" s="6">
        <v>33</v>
      </c>
      <c r="AS1516" s="6">
        <v>52</v>
      </c>
      <c r="AT1516" s="7">
        <f>AR1516-AS1516</f>
        <v>-19</v>
      </c>
      <c r="AU1516" s="4" t="s">
        <v>871</v>
      </c>
    </row>
    <row r="1517" spans="2:47" x14ac:dyDescent="0.25">
      <c r="B1517" t="s">
        <v>269</v>
      </c>
      <c r="C1517" s="9" t="s">
        <v>301</v>
      </c>
      <c r="D1517" s="39">
        <v>41746</v>
      </c>
      <c r="E1517">
        <v>22</v>
      </c>
      <c r="F1517" s="3" t="s">
        <v>830</v>
      </c>
      <c r="G1517" s="2"/>
      <c r="H1517" s="6">
        <v>33</v>
      </c>
      <c r="I1517" s="7">
        <v>-1</v>
      </c>
      <c r="J1517" s="6">
        <v>36</v>
      </c>
      <c r="K1517" s="7">
        <v>1</v>
      </c>
      <c r="L1517" s="6">
        <v>10</v>
      </c>
      <c r="M1517" s="7">
        <v>1</v>
      </c>
      <c r="N1517" s="6">
        <v>-3</v>
      </c>
      <c r="O1517" s="7">
        <v>2</v>
      </c>
      <c r="P1517" s="3" t="s">
        <v>842</v>
      </c>
      <c r="R1517" s="7">
        <v>13</v>
      </c>
      <c r="S1517" s="7">
        <v>3</v>
      </c>
      <c r="T1517" s="7">
        <v>1</v>
      </c>
      <c r="W1517" s="6"/>
      <c r="X1517" s="6"/>
      <c r="Y1517" s="7"/>
      <c r="Z1517" s="6"/>
      <c r="AA1517" s="6"/>
      <c r="AB1517" s="7"/>
      <c r="AC1517" s="6"/>
      <c r="AD1517" s="6"/>
      <c r="AE1517" s="7"/>
      <c r="AF1517" s="6"/>
      <c r="AG1517" s="6"/>
      <c r="AH1517" s="7"/>
      <c r="AI1517" s="6"/>
      <c r="AJ1517" s="6"/>
      <c r="AK1517" s="7"/>
      <c r="AR1517" s="6"/>
      <c r="AS1517" s="6"/>
    </row>
    <row r="1518" spans="2:47" x14ac:dyDescent="0.25">
      <c r="B1518" t="s">
        <v>269</v>
      </c>
      <c r="C1518" s="9" t="s">
        <v>434</v>
      </c>
      <c r="D1518" s="39">
        <v>41750</v>
      </c>
      <c r="F1518" s="3" t="s">
        <v>821</v>
      </c>
      <c r="G1518" s="2" t="s">
        <v>196</v>
      </c>
      <c r="H1518" s="6">
        <v>34</v>
      </c>
      <c r="I1518" s="7">
        <v>1</v>
      </c>
      <c r="J1518" s="6">
        <v>37</v>
      </c>
      <c r="K1518" s="7">
        <v>2</v>
      </c>
      <c r="L1518" s="6">
        <v>10</v>
      </c>
      <c r="M1518" s="7">
        <v>-1</v>
      </c>
      <c r="N1518" s="6">
        <v>-3</v>
      </c>
      <c r="O1518" s="7">
        <v>-1</v>
      </c>
      <c r="P1518" s="3" t="s">
        <v>842</v>
      </c>
      <c r="R1518" s="7">
        <v>12</v>
      </c>
      <c r="S1518" s="7">
        <v>2</v>
      </c>
      <c r="T1518" s="7">
        <v>0</v>
      </c>
      <c r="W1518" s="6"/>
      <c r="X1518" s="6"/>
      <c r="Y1518" s="7"/>
      <c r="Z1518" s="6"/>
      <c r="AA1518" s="6"/>
      <c r="AB1518" s="7"/>
      <c r="AC1518" s="6"/>
      <c r="AD1518" s="6"/>
      <c r="AE1518" s="7"/>
      <c r="AF1518" s="6"/>
      <c r="AG1518" s="6"/>
      <c r="AH1518" s="7"/>
      <c r="AI1518" s="6"/>
      <c r="AJ1518" s="6"/>
      <c r="AK1518" s="7"/>
      <c r="AR1518" s="6">
        <v>31</v>
      </c>
      <c r="AS1518" s="6">
        <v>52</v>
      </c>
      <c r="AT1518" s="7">
        <f>AR1518-AS1518</f>
        <v>-21</v>
      </c>
      <c r="AU1518" s="4" t="s">
        <v>871</v>
      </c>
    </row>
    <row r="1519" spans="2:47" x14ac:dyDescent="0.25">
      <c r="B1519" t="s">
        <v>269</v>
      </c>
      <c r="C1519" s="9" t="s">
        <v>675</v>
      </c>
      <c r="D1519" s="39">
        <v>41751</v>
      </c>
      <c r="F1519" s="3" t="s">
        <v>821</v>
      </c>
      <c r="G1519" s="2" t="s">
        <v>196</v>
      </c>
      <c r="H1519" s="6">
        <v>32</v>
      </c>
      <c r="I1519" s="7">
        <v>-2</v>
      </c>
      <c r="J1519" s="6">
        <v>37</v>
      </c>
      <c r="K1519" s="7">
        <v>0</v>
      </c>
      <c r="L1519" s="6">
        <v>10</v>
      </c>
      <c r="M1519" s="7">
        <v>0</v>
      </c>
      <c r="N1519" s="6">
        <v>-5</v>
      </c>
      <c r="O1519" s="7">
        <v>-2</v>
      </c>
      <c r="P1519" s="3" t="s">
        <v>842</v>
      </c>
      <c r="R1519" s="7">
        <v>15</v>
      </c>
      <c r="S1519" s="7">
        <v>2</v>
      </c>
      <c r="T1519" s="7">
        <v>0</v>
      </c>
      <c r="W1519" s="6"/>
      <c r="X1519" s="6"/>
      <c r="Y1519" s="7"/>
      <c r="Z1519" s="6"/>
      <c r="AA1519" s="6"/>
      <c r="AB1519" s="7"/>
      <c r="AC1519" s="6"/>
      <c r="AD1519" s="6"/>
      <c r="AE1519" s="7"/>
      <c r="AF1519" s="6"/>
      <c r="AG1519" s="6"/>
      <c r="AH1519" s="7"/>
      <c r="AI1519" s="6"/>
      <c r="AJ1519" s="6"/>
      <c r="AK1519" s="7"/>
      <c r="AM1519" s="9" t="s">
        <v>972</v>
      </c>
      <c r="AN1519" s="9" t="s">
        <v>320</v>
      </c>
      <c r="AO1519" s="9" t="s">
        <v>316</v>
      </c>
      <c r="AR1519" s="6">
        <v>32</v>
      </c>
      <c r="AS1519" s="6">
        <v>54</v>
      </c>
      <c r="AT1519" s="7">
        <f>AR1519-AS1519</f>
        <v>-22</v>
      </c>
      <c r="AU1519" s="4" t="s">
        <v>871</v>
      </c>
    </row>
    <row r="1520" spans="2:47" x14ac:dyDescent="0.25">
      <c r="B1520" s="3" t="s">
        <v>269</v>
      </c>
      <c r="C1520" s="9" t="s">
        <v>338</v>
      </c>
      <c r="D1520" s="39">
        <v>41751</v>
      </c>
      <c r="E1520">
        <v>27</v>
      </c>
      <c r="F1520" s="3" t="s">
        <v>903</v>
      </c>
      <c r="G1520" s="2" t="s">
        <v>138</v>
      </c>
      <c r="H1520" s="6">
        <v>32</v>
      </c>
      <c r="I1520" s="7">
        <v>2</v>
      </c>
      <c r="J1520" s="6">
        <v>34</v>
      </c>
      <c r="K1520" s="7">
        <v>-2</v>
      </c>
      <c r="L1520" s="6">
        <v>7</v>
      </c>
      <c r="M1520" s="7">
        <v>0</v>
      </c>
      <c r="N1520" s="6">
        <v>-2</v>
      </c>
      <c r="O1520" s="7">
        <v>4</v>
      </c>
      <c r="P1520" s="3" t="s">
        <v>842</v>
      </c>
      <c r="R1520" s="7">
        <v>18</v>
      </c>
      <c r="S1520" s="7">
        <v>3</v>
      </c>
      <c r="T1520" s="7">
        <v>1</v>
      </c>
      <c r="W1520" s="6">
        <v>38</v>
      </c>
      <c r="X1520" s="6">
        <v>46</v>
      </c>
      <c r="Y1520" s="7">
        <f>W1520-X1520</f>
        <v>-8</v>
      </c>
      <c r="Z1520" s="6">
        <v>24</v>
      </c>
      <c r="AA1520" s="6">
        <v>46</v>
      </c>
      <c r="AB1520" s="7">
        <f>Z1520-AA1520</f>
        <v>-22</v>
      </c>
      <c r="AC1520" s="6">
        <v>16</v>
      </c>
      <c r="AD1520" s="6">
        <v>58</v>
      </c>
      <c r="AE1520" s="7">
        <f>AC1520-AD1520</f>
        <v>-42</v>
      </c>
      <c r="AF1520" s="6">
        <v>34</v>
      </c>
      <c r="AG1520" s="6">
        <v>34</v>
      </c>
      <c r="AH1520" s="7">
        <f>AF1520-AG1520</f>
        <v>0</v>
      </c>
      <c r="AI1520" s="6"/>
      <c r="AJ1520" s="6"/>
      <c r="AK1520" s="7"/>
      <c r="AL1520" s="4" t="s">
        <v>978</v>
      </c>
      <c r="AR1520" s="6"/>
      <c r="AS1520" s="6"/>
    </row>
    <row r="1521" spans="2:53" x14ac:dyDescent="0.25">
      <c r="B1521" t="s">
        <v>269</v>
      </c>
      <c r="C1521" s="9" t="s">
        <v>625</v>
      </c>
      <c r="D1521" s="39">
        <v>41752</v>
      </c>
      <c r="F1521" s="3" t="s">
        <v>821</v>
      </c>
      <c r="G1521" s="2" t="s">
        <v>196</v>
      </c>
      <c r="H1521" s="6">
        <v>32</v>
      </c>
      <c r="I1521" s="7">
        <v>0</v>
      </c>
      <c r="J1521" s="6">
        <v>38</v>
      </c>
      <c r="K1521" s="7">
        <v>1</v>
      </c>
      <c r="L1521" s="6">
        <v>8</v>
      </c>
      <c r="M1521" s="7">
        <v>-2</v>
      </c>
      <c r="N1521" s="6">
        <v>-6</v>
      </c>
      <c r="O1521" s="7">
        <v>-1</v>
      </c>
      <c r="P1521" s="3" t="s">
        <v>842</v>
      </c>
      <c r="R1521" s="7">
        <v>14</v>
      </c>
      <c r="S1521" s="7">
        <v>4</v>
      </c>
      <c r="T1521" s="7">
        <v>0</v>
      </c>
      <c r="W1521" s="6"/>
      <c r="X1521" s="6"/>
      <c r="Y1521" s="7"/>
      <c r="Z1521" s="6"/>
      <c r="AA1521" s="6"/>
      <c r="AB1521" s="7"/>
      <c r="AC1521" s="6"/>
      <c r="AD1521" s="6"/>
      <c r="AE1521" s="7"/>
      <c r="AF1521" s="6"/>
      <c r="AG1521" s="6"/>
      <c r="AH1521" s="7"/>
      <c r="AI1521" s="6"/>
      <c r="AJ1521" s="6"/>
      <c r="AK1521" s="7"/>
      <c r="AR1521" s="6">
        <v>32</v>
      </c>
      <c r="AS1521" s="6">
        <v>54</v>
      </c>
      <c r="AT1521" s="7">
        <f>AR1521-AS1521</f>
        <v>-22</v>
      </c>
      <c r="AU1521" s="4" t="s">
        <v>871</v>
      </c>
    </row>
    <row r="1522" spans="2:53" x14ac:dyDescent="0.25">
      <c r="B1522" t="s">
        <v>269</v>
      </c>
      <c r="C1522" s="9" t="s">
        <v>625</v>
      </c>
      <c r="D1522" s="39">
        <v>41752</v>
      </c>
      <c r="E1522">
        <v>25</v>
      </c>
      <c r="F1522" s="3" t="s">
        <v>830</v>
      </c>
      <c r="G1522" s="2"/>
      <c r="H1522" s="6">
        <v>35</v>
      </c>
      <c r="I1522" s="7">
        <v>2</v>
      </c>
      <c r="J1522" s="6">
        <v>35</v>
      </c>
      <c r="K1522" s="7">
        <v>-1</v>
      </c>
      <c r="L1522" s="6">
        <v>9</v>
      </c>
      <c r="M1522" s="7">
        <v>-1</v>
      </c>
      <c r="N1522" s="6">
        <v>0</v>
      </c>
      <c r="O1522" s="7">
        <v>3</v>
      </c>
      <c r="P1522" s="3" t="s">
        <v>842</v>
      </c>
      <c r="R1522" s="7">
        <v>13</v>
      </c>
      <c r="S1522" s="7">
        <v>3</v>
      </c>
      <c r="T1522" s="7">
        <v>0</v>
      </c>
      <c r="W1522" s="6"/>
      <c r="X1522" s="6"/>
      <c r="Y1522" s="7"/>
      <c r="Z1522" s="6"/>
      <c r="AA1522" s="6"/>
      <c r="AB1522" s="7"/>
      <c r="AC1522" s="6"/>
      <c r="AD1522" s="6"/>
      <c r="AE1522" s="7"/>
      <c r="AF1522" s="6"/>
      <c r="AG1522" s="6"/>
      <c r="AH1522" s="7"/>
      <c r="AI1522" s="6"/>
      <c r="AJ1522" s="6"/>
      <c r="AK1522" s="7"/>
      <c r="AR1522" s="6"/>
      <c r="AS1522" s="6"/>
      <c r="AT1522" s="7"/>
    </row>
    <row r="1523" spans="2:53" x14ac:dyDescent="0.25">
      <c r="B1523" t="s">
        <v>269</v>
      </c>
      <c r="C1523" s="9" t="s">
        <v>432</v>
      </c>
      <c r="D1523" s="39">
        <v>41753</v>
      </c>
      <c r="E1523">
        <v>27</v>
      </c>
      <c r="F1523" s="3" t="s">
        <v>821</v>
      </c>
      <c r="G1523" s="2" t="s">
        <v>192</v>
      </c>
      <c r="H1523" s="6">
        <v>31</v>
      </c>
      <c r="I1523" s="7">
        <v>-1</v>
      </c>
      <c r="J1523" s="6">
        <v>36</v>
      </c>
      <c r="K1523" s="7">
        <v>-2</v>
      </c>
      <c r="L1523" s="6">
        <v>9</v>
      </c>
      <c r="M1523" s="7">
        <v>1</v>
      </c>
      <c r="N1523" s="6">
        <v>-5</v>
      </c>
      <c r="O1523" s="7">
        <v>1</v>
      </c>
      <c r="P1523" s="3" t="s">
        <v>842</v>
      </c>
      <c r="R1523" s="7">
        <v>15</v>
      </c>
      <c r="S1523" s="7">
        <v>4</v>
      </c>
      <c r="T1523" s="7">
        <v>0</v>
      </c>
      <c r="W1523" s="6">
        <v>38</v>
      </c>
      <c r="X1523" s="6">
        <v>55</v>
      </c>
      <c r="Y1523" s="7">
        <f>W1523-X1523</f>
        <v>-17</v>
      </c>
      <c r="Z1523" s="6">
        <v>26</v>
      </c>
      <c r="AA1523" s="6">
        <v>61</v>
      </c>
      <c r="AB1523" s="7">
        <f>Z1523-AA1523</f>
        <v>-35</v>
      </c>
      <c r="AC1523" s="6">
        <v>18</v>
      </c>
      <c r="AD1523" s="6">
        <v>72</v>
      </c>
      <c r="AE1523" s="7">
        <f>AC1523-AD1523</f>
        <v>-54</v>
      </c>
      <c r="AF1523" s="6">
        <v>53</v>
      </c>
      <c r="AG1523" s="6">
        <v>28</v>
      </c>
      <c r="AH1523" s="7">
        <f>AF1523-AG1523</f>
        <v>25</v>
      </c>
      <c r="AI1523" s="6"/>
      <c r="AJ1523" s="6"/>
      <c r="AK1523" s="7"/>
      <c r="AL1523" s="4" t="s">
        <v>930</v>
      </c>
      <c r="AR1523" s="6">
        <v>31</v>
      </c>
      <c r="AS1523" s="6">
        <v>54</v>
      </c>
      <c r="AT1523" s="7">
        <f>AR1523-AS1523</f>
        <v>-23</v>
      </c>
      <c r="AU1523" s="4" t="s">
        <v>871</v>
      </c>
    </row>
    <row r="1524" spans="2:53" x14ac:dyDescent="0.25">
      <c r="B1524" s="3" t="s">
        <v>269</v>
      </c>
      <c r="C1524" s="52" t="s">
        <v>566</v>
      </c>
      <c r="D1524" s="39">
        <v>41754</v>
      </c>
      <c r="E1524">
        <v>28</v>
      </c>
      <c r="F1524" s="3" t="s">
        <v>830</v>
      </c>
      <c r="G1524" s="2"/>
      <c r="H1524" s="6">
        <v>32</v>
      </c>
      <c r="I1524" s="7">
        <v>-3</v>
      </c>
      <c r="J1524" s="6">
        <v>35</v>
      </c>
      <c r="K1524" s="7">
        <v>0</v>
      </c>
      <c r="L1524" s="6">
        <v>10</v>
      </c>
      <c r="M1524" s="7">
        <v>1</v>
      </c>
      <c r="N1524" s="6">
        <v>-3</v>
      </c>
      <c r="O1524" s="7">
        <v>-3</v>
      </c>
      <c r="P1524" s="3" t="s">
        <v>842</v>
      </c>
      <c r="R1524" s="7">
        <v>15</v>
      </c>
      <c r="S1524" s="7">
        <v>3</v>
      </c>
      <c r="T1524" s="7">
        <v>0</v>
      </c>
      <c r="W1524" s="6"/>
      <c r="X1524" s="6"/>
      <c r="Y1524" s="7"/>
      <c r="Z1524" s="6"/>
      <c r="AA1524" s="6"/>
      <c r="AB1524" s="7"/>
      <c r="AC1524" s="6"/>
      <c r="AD1524" s="6"/>
      <c r="AE1524" s="7"/>
      <c r="AF1524" s="6"/>
      <c r="AG1524" s="6"/>
      <c r="AH1524" s="7"/>
      <c r="AI1524" s="6"/>
      <c r="AJ1524" s="6"/>
      <c r="AK1524" s="7"/>
      <c r="AR1524" s="6"/>
      <c r="AS1524" s="6"/>
      <c r="AT1524" s="7"/>
    </row>
    <row r="1525" spans="2:53" x14ac:dyDescent="0.25">
      <c r="B1525" t="s">
        <v>269</v>
      </c>
      <c r="C1525" s="9" t="s">
        <v>602</v>
      </c>
      <c r="D1525" s="39">
        <v>41756</v>
      </c>
      <c r="F1525" s="3" t="s">
        <v>821</v>
      </c>
      <c r="G1525" s="2" t="s">
        <v>196</v>
      </c>
      <c r="H1525" s="6">
        <v>32</v>
      </c>
      <c r="I1525" s="7">
        <v>1</v>
      </c>
      <c r="J1525" s="6">
        <v>37</v>
      </c>
      <c r="K1525" s="7">
        <v>1</v>
      </c>
      <c r="L1525" s="6">
        <v>10</v>
      </c>
      <c r="M1525" s="7">
        <v>1</v>
      </c>
      <c r="N1525" s="6">
        <v>-5</v>
      </c>
      <c r="O1525" s="7">
        <v>0</v>
      </c>
      <c r="P1525" s="3" t="s">
        <v>842</v>
      </c>
      <c r="R1525" s="7">
        <v>15</v>
      </c>
      <c r="S1525" s="7">
        <v>2</v>
      </c>
      <c r="T1525" s="7">
        <v>0</v>
      </c>
      <c r="W1525" s="6"/>
      <c r="X1525" s="6"/>
      <c r="Y1525" s="7"/>
      <c r="Z1525" s="6"/>
      <c r="AA1525" s="6"/>
      <c r="AB1525" s="7"/>
      <c r="AC1525" s="6"/>
      <c r="AD1525" s="6"/>
      <c r="AE1525" s="7"/>
      <c r="AF1525" s="6"/>
      <c r="AG1525" s="6"/>
      <c r="AH1525" s="7"/>
      <c r="AI1525" s="6"/>
      <c r="AJ1525" s="6"/>
      <c r="AK1525" s="7"/>
      <c r="AR1525" s="6">
        <v>33</v>
      </c>
      <c r="AS1525" s="6">
        <v>52</v>
      </c>
      <c r="AT1525" s="7">
        <f>AR1525-AS1525</f>
        <v>-19</v>
      </c>
      <c r="AU1525" s="4" t="s">
        <v>871</v>
      </c>
    </row>
    <row r="1526" spans="2:53" x14ac:dyDescent="0.25">
      <c r="B1526" t="s">
        <v>269</v>
      </c>
      <c r="C1526" s="9" t="s">
        <v>660</v>
      </c>
      <c r="D1526" s="39">
        <v>41757</v>
      </c>
      <c r="F1526" s="3" t="s">
        <v>821</v>
      </c>
      <c r="G1526" s="2" t="s">
        <v>196</v>
      </c>
      <c r="H1526" s="6">
        <v>32</v>
      </c>
      <c r="I1526" s="7">
        <v>0</v>
      </c>
      <c r="J1526" s="6">
        <v>37</v>
      </c>
      <c r="K1526" s="7">
        <v>0</v>
      </c>
      <c r="L1526" s="6">
        <v>9</v>
      </c>
      <c r="M1526" s="7">
        <v>-1</v>
      </c>
      <c r="N1526" s="6">
        <v>-5</v>
      </c>
      <c r="O1526" s="7">
        <v>0</v>
      </c>
      <c r="P1526" s="3" t="s">
        <v>842</v>
      </c>
      <c r="R1526" s="7">
        <v>14</v>
      </c>
      <c r="S1526" s="7">
        <v>3</v>
      </c>
      <c r="T1526" s="7">
        <v>0</v>
      </c>
      <c r="W1526" s="6"/>
      <c r="X1526" s="6"/>
      <c r="Y1526" s="7"/>
      <c r="Z1526" s="6"/>
      <c r="AA1526" s="6"/>
      <c r="AB1526" s="7"/>
      <c r="AC1526" s="6"/>
      <c r="AD1526" s="6"/>
      <c r="AE1526" s="7"/>
      <c r="AF1526" s="6"/>
      <c r="AG1526" s="6"/>
      <c r="AH1526" s="7"/>
      <c r="AI1526" s="6"/>
      <c r="AJ1526" s="6"/>
      <c r="AK1526" s="7"/>
      <c r="AR1526" s="6">
        <v>30</v>
      </c>
      <c r="AS1526" s="6">
        <v>52</v>
      </c>
      <c r="AT1526" s="7">
        <f>AR1526-AS1526</f>
        <v>-22</v>
      </c>
      <c r="AU1526" s="4" t="s">
        <v>871</v>
      </c>
    </row>
    <row r="1527" spans="2:53" x14ac:dyDescent="0.25">
      <c r="B1527" t="s">
        <v>269</v>
      </c>
      <c r="C1527" s="9" t="s">
        <v>603</v>
      </c>
      <c r="D1527" s="39">
        <v>41758</v>
      </c>
      <c r="F1527" s="3" t="s">
        <v>821</v>
      </c>
      <c r="G1527" s="2" t="s">
        <v>196</v>
      </c>
      <c r="H1527" s="6">
        <v>31</v>
      </c>
      <c r="I1527" s="7">
        <v>-1</v>
      </c>
      <c r="J1527" s="6">
        <v>37</v>
      </c>
      <c r="K1527" s="7">
        <v>0</v>
      </c>
      <c r="L1527" s="6">
        <v>9</v>
      </c>
      <c r="M1527" s="7">
        <v>0</v>
      </c>
      <c r="N1527" s="6">
        <v>-6</v>
      </c>
      <c r="O1527" s="7">
        <v>-1</v>
      </c>
      <c r="P1527" s="3" t="s">
        <v>842</v>
      </c>
      <c r="R1527" s="7">
        <v>15</v>
      </c>
      <c r="S1527" s="7">
        <v>3</v>
      </c>
      <c r="T1527" s="7">
        <v>1</v>
      </c>
      <c r="W1527" s="6"/>
      <c r="X1527" s="6"/>
      <c r="Y1527" s="7"/>
      <c r="Z1527" s="6"/>
      <c r="AA1527" s="6"/>
      <c r="AB1527" s="7"/>
      <c r="AC1527" s="6"/>
      <c r="AD1527" s="6"/>
      <c r="AE1527" s="7"/>
      <c r="AF1527" s="6"/>
      <c r="AG1527" s="6"/>
      <c r="AH1527" s="7"/>
      <c r="AI1527" s="6"/>
      <c r="AJ1527" s="6"/>
      <c r="AK1527" s="7"/>
      <c r="AR1527" s="6">
        <v>32</v>
      </c>
      <c r="AS1527" s="6">
        <v>53</v>
      </c>
      <c r="AT1527" s="7">
        <f>AR1527-AS1527</f>
        <v>-21</v>
      </c>
      <c r="AU1527" s="4" t="s">
        <v>871</v>
      </c>
    </row>
    <row r="1528" spans="2:53" x14ac:dyDescent="0.25">
      <c r="B1528" t="s">
        <v>269</v>
      </c>
      <c r="C1528" s="9" t="s">
        <v>582</v>
      </c>
      <c r="D1528" s="39">
        <v>41759</v>
      </c>
      <c r="F1528" s="3" t="s">
        <v>821</v>
      </c>
      <c r="G1528" s="2" t="s">
        <v>196</v>
      </c>
      <c r="H1528" s="6">
        <v>33</v>
      </c>
      <c r="I1528" s="7">
        <v>2</v>
      </c>
      <c r="J1528" s="6">
        <v>36</v>
      </c>
      <c r="K1528" s="7">
        <v>-1</v>
      </c>
      <c r="L1528" s="6">
        <v>10</v>
      </c>
      <c r="M1528" s="7">
        <v>1</v>
      </c>
      <c r="N1528" s="6">
        <v>-3</v>
      </c>
      <c r="O1528" s="7">
        <v>3</v>
      </c>
      <c r="P1528" s="3" t="s">
        <v>842</v>
      </c>
      <c r="R1528" s="7">
        <v>15</v>
      </c>
      <c r="S1528" s="7">
        <v>2</v>
      </c>
      <c r="T1528" s="7">
        <v>1</v>
      </c>
      <c r="W1528" s="6"/>
      <c r="X1528" s="6"/>
      <c r="Y1528" s="7"/>
      <c r="Z1528" s="6"/>
      <c r="AA1528" s="6"/>
      <c r="AB1528" s="7"/>
      <c r="AC1528" s="6"/>
      <c r="AD1528" s="6"/>
      <c r="AE1528" s="7"/>
      <c r="AF1528" s="6"/>
      <c r="AG1528" s="6"/>
      <c r="AH1528" s="7"/>
      <c r="AI1528" s="6"/>
      <c r="AJ1528" s="6"/>
      <c r="AK1528" s="7"/>
      <c r="AM1528" s="9" t="s">
        <v>972</v>
      </c>
      <c r="AN1528" s="9" t="s">
        <v>690</v>
      </c>
      <c r="AO1528" s="9" t="s">
        <v>583</v>
      </c>
      <c r="AQ1528" s="67" t="s">
        <v>1009</v>
      </c>
      <c r="AR1528" s="6">
        <v>32</v>
      </c>
      <c r="AS1528" s="6">
        <v>52</v>
      </c>
      <c r="AT1528" s="7">
        <f>AR1528-AS1528</f>
        <v>-20</v>
      </c>
      <c r="AU1528" s="4" t="s">
        <v>871</v>
      </c>
    </row>
    <row r="1529" spans="2:53" x14ac:dyDescent="0.25">
      <c r="B1529" s="3" t="s">
        <v>269</v>
      </c>
      <c r="C1529" s="52" t="s">
        <v>582</v>
      </c>
      <c r="D1529" s="39">
        <v>41759</v>
      </c>
      <c r="E1529">
        <v>2</v>
      </c>
      <c r="F1529" s="3" t="s">
        <v>830</v>
      </c>
      <c r="G1529" s="2"/>
      <c r="H1529" s="6">
        <v>34</v>
      </c>
      <c r="I1529" s="7">
        <v>2</v>
      </c>
      <c r="J1529" s="6">
        <v>35</v>
      </c>
      <c r="K1529" s="7">
        <v>0</v>
      </c>
      <c r="L1529" s="6">
        <v>9</v>
      </c>
      <c r="M1529" s="7">
        <v>-1</v>
      </c>
      <c r="N1529" s="6">
        <v>-1</v>
      </c>
      <c r="O1529" s="7">
        <v>2</v>
      </c>
      <c r="P1529" s="3" t="s">
        <v>842</v>
      </c>
      <c r="R1529" s="7">
        <v>14</v>
      </c>
      <c r="S1529" s="7">
        <v>3</v>
      </c>
      <c r="T1529" s="7">
        <v>0</v>
      </c>
      <c r="W1529" s="6"/>
      <c r="X1529" s="6"/>
      <c r="Y1529" s="7"/>
      <c r="Z1529" s="6"/>
      <c r="AA1529" s="6"/>
      <c r="AB1529" s="7"/>
      <c r="AC1529" s="6"/>
      <c r="AD1529" s="6"/>
      <c r="AE1529" s="7"/>
      <c r="AF1529" s="6"/>
      <c r="AG1529" s="6"/>
      <c r="AH1529" s="7"/>
      <c r="AI1529" s="6"/>
      <c r="AJ1529" s="6"/>
      <c r="AK1529" s="7"/>
      <c r="AQ1529" s="67"/>
      <c r="AR1529" s="6"/>
      <c r="AS1529" s="6"/>
      <c r="AT1529" s="7"/>
    </row>
    <row r="1530" spans="2:53" x14ac:dyDescent="0.25">
      <c r="B1530" t="s">
        <v>269</v>
      </c>
      <c r="C1530" s="9" t="s">
        <v>582</v>
      </c>
      <c r="D1530" s="39">
        <v>41759</v>
      </c>
      <c r="E1530">
        <v>4</v>
      </c>
      <c r="F1530" s="3" t="s">
        <v>678</v>
      </c>
      <c r="G1530" s="2" t="s">
        <v>194</v>
      </c>
      <c r="H1530" s="6"/>
      <c r="J1530" s="6"/>
      <c r="L1530" s="6"/>
      <c r="P1530" t="s">
        <v>842</v>
      </c>
      <c r="W1530" s="6"/>
      <c r="X1530" s="6"/>
      <c r="Y1530" s="7"/>
      <c r="Z1530" s="6"/>
      <c r="AA1530" s="6"/>
      <c r="AB1530" s="7"/>
      <c r="AC1530" s="6"/>
      <c r="AD1530" s="6"/>
      <c r="AE1530" s="7"/>
      <c r="AF1530" s="6"/>
      <c r="AG1530" s="6"/>
      <c r="AH1530" s="7"/>
      <c r="AI1530" s="6"/>
      <c r="AJ1530" s="6"/>
      <c r="AK1530" s="7"/>
      <c r="AR1530" s="6"/>
      <c r="AS1530" s="6"/>
      <c r="AW1530">
        <v>31</v>
      </c>
      <c r="AX1530">
        <v>32</v>
      </c>
      <c r="AY1530">
        <v>15</v>
      </c>
      <c r="AZ1530">
        <v>13</v>
      </c>
      <c r="BA1530" s="4" t="s">
        <v>992</v>
      </c>
    </row>
    <row r="1531" spans="2:53" x14ac:dyDescent="0.25">
      <c r="B1531" s="3" t="s">
        <v>270</v>
      </c>
      <c r="C1531" s="52" t="s">
        <v>339</v>
      </c>
      <c r="D1531" s="39">
        <v>41760</v>
      </c>
      <c r="E1531">
        <v>4</v>
      </c>
      <c r="F1531" s="3" t="s">
        <v>821</v>
      </c>
      <c r="G1531" s="2" t="s">
        <v>192</v>
      </c>
      <c r="H1531" s="6">
        <v>33</v>
      </c>
      <c r="I1531" s="7">
        <v>0</v>
      </c>
      <c r="J1531" s="6">
        <v>36</v>
      </c>
      <c r="K1531" s="7">
        <v>0</v>
      </c>
      <c r="L1531" s="6">
        <v>9</v>
      </c>
      <c r="M1531" s="7">
        <v>-1</v>
      </c>
      <c r="N1531" s="6">
        <v>-3</v>
      </c>
      <c r="O1531" s="7">
        <v>0</v>
      </c>
      <c r="P1531" s="3" t="s">
        <v>842</v>
      </c>
      <c r="R1531" s="7">
        <v>15</v>
      </c>
      <c r="S1531" s="7">
        <v>4</v>
      </c>
      <c r="T1531" s="7">
        <v>0</v>
      </c>
      <c r="W1531" s="6">
        <v>40</v>
      </c>
      <c r="X1531" s="6">
        <v>52</v>
      </c>
      <c r="Y1531" s="7">
        <f>W1531-X1531</f>
        <v>-12</v>
      </c>
      <c r="Z1531" s="6">
        <v>26</v>
      </c>
      <c r="AA1531" s="6">
        <v>64</v>
      </c>
      <c r="AB1531" s="7">
        <f>Z1531-AA1531</f>
        <v>-38</v>
      </c>
      <c r="AC1531" s="6">
        <v>18</v>
      </c>
      <c r="AD1531" s="6">
        <v>72</v>
      </c>
      <c r="AE1531" s="7">
        <f>AC1531-AD1531</f>
        <v>-54</v>
      </c>
      <c r="AF1531" s="6">
        <v>50</v>
      </c>
      <c r="AG1531" s="6">
        <v>35</v>
      </c>
      <c r="AH1531" s="7">
        <f>AF1531-AG1531</f>
        <v>15</v>
      </c>
      <c r="AI1531" s="6"/>
      <c r="AJ1531" s="6"/>
      <c r="AK1531" s="7"/>
      <c r="AL1531" s="4" t="s">
        <v>930</v>
      </c>
      <c r="AR1531" s="6">
        <v>32</v>
      </c>
      <c r="AS1531" s="6">
        <v>54</v>
      </c>
      <c r="AT1531" s="7">
        <f>AR1531-AS1531</f>
        <v>-22</v>
      </c>
      <c r="AU1531" s="4" t="s">
        <v>871</v>
      </c>
    </row>
    <row r="1532" spans="2:53" x14ac:dyDescent="0.25">
      <c r="B1532" s="3" t="s">
        <v>270</v>
      </c>
      <c r="C1532" s="52" t="s">
        <v>378</v>
      </c>
      <c r="D1532" s="39">
        <v>41761</v>
      </c>
      <c r="E1532">
        <v>6</v>
      </c>
      <c r="F1532" s="3" t="s">
        <v>830</v>
      </c>
      <c r="G1532" s="2"/>
      <c r="H1532" s="6">
        <v>33</v>
      </c>
      <c r="I1532" s="7">
        <v>-1</v>
      </c>
      <c r="J1532" s="6">
        <v>36</v>
      </c>
      <c r="K1532" s="7">
        <v>1</v>
      </c>
      <c r="L1532" s="6">
        <v>8</v>
      </c>
      <c r="M1532" s="7">
        <v>-1</v>
      </c>
      <c r="N1532" s="6">
        <v>-3</v>
      </c>
      <c r="O1532" s="7">
        <v>-2</v>
      </c>
      <c r="P1532" s="3" t="s">
        <v>842</v>
      </c>
      <c r="R1532" s="7">
        <v>14</v>
      </c>
      <c r="S1532" s="7">
        <v>4</v>
      </c>
      <c r="T1532" s="7">
        <v>1</v>
      </c>
      <c r="W1532" s="6"/>
      <c r="X1532" s="6"/>
      <c r="Y1532" s="7"/>
      <c r="Z1532" s="6"/>
      <c r="AA1532" s="6"/>
      <c r="AB1532" s="7"/>
      <c r="AC1532" s="6"/>
      <c r="AD1532" s="6"/>
      <c r="AE1532" s="7"/>
      <c r="AF1532" s="6"/>
      <c r="AG1532" s="6"/>
      <c r="AH1532" s="7"/>
      <c r="AI1532" s="6"/>
      <c r="AJ1532" s="6"/>
      <c r="AK1532" s="7"/>
      <c r="AR1532" s="6"/>
      <c r="AS1532" s="6"/>
      <c r="AT1532" s="7"/>
    </row>
    <row r="1533" spans="2:53" x14ac:dyDescent="0.25">
      <c r="B1533" s="3" t="s">
        <v>270</v>
      </c>
      <c r="C1533" s="9" t="s">
        <v>572</v>
      </c>
      <c r="D1533" s="39">
        <v>41764</v>
      </c>
      <c r="F1533" s="3" t="s">
        <v>821</v>
      </c>
      <c r="G1533" s="2" t="s">
        <v>196</v>
      </c>
      <c r="H1533" s="6">
        <v>34</v>
      </c>
      <c r="I1533" s="7">
        <v>1</v>
      </c>
      <c r="J1533" s="6">
        <v>35</v>
      </c>
      <c r="K1533" s="7">
        <v>-1</v>
      </c>
      <c r="L1533" s="6">
        <v>9</v>
      </c>
      <c r="M1533" s="7">
        <v>0</v>
      </c>
      <c r="N1533" s="6">
        <v>-1</v>
      </c>
      <c r="O1533" s="7">
        <v>2</v>
      </c>
      <c r="P1533" s="3" t="s">
        <v>842</v>
      </c>
      <c r="R1533" s="7">
        <v>14</v>
      </c>
      <c r="S1533" s="7">
        <v>3</v>
      </c>
      <c r="T1533" s="7">
        <v>0</v>
      </c>
      <c r="W1533" s="6"/>
      <c r="X1533" s="6"/>
      <c r="Y1533" s="7"/>
      <c r="Z1533" s="6"/>
      <c r="AA1533" s="6"/>
      <c r="AB1533" s="7"/>
      <c r="AC1533" s="6"/>
      <c r="AD1533" s="6"/>
      <c r="AE1533" s="7"/>
      <c r="AF1533" s="6"/>
      <c r="AG1533" s="6"/>
      <c r="AH1533" s="7"/>
      <c r="AI1533" s="6"/>
      <c r="AJ1533" s="6"/>
      <c r="AK1533" s="7"/>
      <c r="AR1533" s="6">
        <v>32</v>
      </c>
      <c r="AS1533" s="6">
        <v>51</v>
      </c>
      <c r="AT1533" s="7">
        <f>AR1533-AS1533</f>
        <v>-19</v>
      </c>
      <c r="AU1533" s="4" t="s">
        <v>871</v>
      </c>
      <c r="BA1533" s="4"/>
    </row>
    <row r="1534" spans="2:53" x14ac:dyDescent="0.25">
      <c r="B1534" s="3" t="s">
        <v>270</v>
      </c>
      <c r="C1534" s="9" t="s">
        <v>593</v>
      </c>
      <c r="D1534" s="39">
        <v>41765</v>
      </c>
      <c r="F1534" s="3" t="s">
        <v>821</v>
      </c>
      <c r="G1534" s="2" t="s">
        <v>196</v>
      </c>
      <c r="H1534" s="6">
        <v>34</v>
      </c>
      <c r="I1534" s="7">
        <v>0</v>
      </c>
      <c r="J1534" s="6">
        <v>37</v>
      </c>
      <c r="K1534" s="7">
        <v>2</v>
      </c>
      <c r="L1534" s="6">
        <v>8</v>
      </c>
      <c r="M1534" s="7">
        <v>-1</v>
      </c>
      <c r="N1534" s="6">
        <v>-3</v>
      </c>
      <c r="O1534" s="7">
        <v>-2</v>
      </c>
      <c r="P1534" s="3" t="s">
        <v>842</v>
      </c>
      <c r="R1534" s="7">
        <v>13</v>
      </c>
      <c r="S1534" s="7">
        <v>3</v>
      </c>
      <c r="T1534" s="7">
        <v>0</v>
      </c>
      <c r="W1534" s="6"/>
      <c r="X1534" s="6"/>
      <c r="Y1534" s="7"/>
      <c r="Z1534" s="6"/>
      <c r="AA1534" s="6"/>
      <c r="AB1534" s="7"/>
      <c r="AC1534" s="6"/>
      <c r="AD1534" s="6"/>
      <c r="AE1534" s="7"/>
      <c r="AF1534" s="6"/>
      <c r="AG1534" s="6"/>
      <c r="AH1534" s="7"/>
      <c r="AI1534" s="6"/>
      <c r="AJ1534" s="6"/>
      <c r="AK1534" s="7"/>
      <c r="AM1534" s="9" t="s">
        <v>959</v>
      </c>
      <c r="AN1534" s="9" t="s">
        <v>369</v>
      </c>
      <c r="AO1534" s="9" t="s">
        <v>366</v>
      </c>
      <c r="AR1534" s="6">
        <v>33</v>
      </c>
      <c r="AS1534" s="6">
        <v>51</v>
      </c>
      <c r="AT1534" s="7">
        <f>AR1534-AS1534</f>
        <v>-18</v>
      </c>
      <c r="AU1534" s="4" t="s">
        <v>871</v>
      </c>
    </row>
    <row r="1535" spans="2:53" x14ac:dyDescent="0.25">
      <c r="B1535" s="3" t="s">
        <v>270</v>
      </c>
      <c r="C1535" s="9" t="s">
        <v>645</v>
      </c>
      <c r="D1535" s="39">
        <v>41765</v>
      </c>
      <c r="E1535">
        <v>11</v>
      </c>
      <c r="F1535" s="3" t="s">
        <v>903</v>
      </c>
      <c r="G1535" s="2" t="s">
        <v>138</v>
      </c>
      <c r="H1535" s="6">
        <v>29</v>
      </c>
      <c r="I1535" s="7">
        <v>-3</v>
      </c>
      <c r="J1535" s="6">
        <v>33</v>
      </c>
      <c r="K1535" s="7">
        <v>-1</v>
      </c>
      <c r="L1535" s="6">
        <v>9</v>
      </c>
      <c r="M1535" s="7">
        <v>2</v>
      </c>
      <c r="N1535" s="6">
        <v>-4</v>
      </c>
      <c r="O1535" s="7">
        <v>-2</v>
      </c>
      <c r="P1535" s="3" t="s">
        <v>842</v>
      </c>
      <c r="R1535" s="7">
        <v>20</v>
      </c>
      <c r="S1535" s="7">
        <v>4</v>
      </c>
      <c r="T1535" s="7">
        <v>1</v>
      </c>
      <c r="W1535" s="6">
        <v>36</v>
      </c>
      <c r="X1535" s="6">
        <v>47</v>
      </c>
      <c r="Y1535" s="7">
        <f>W1535-X1535</f>
        <v>-11</v>
      </c>
      <c r="Z1535" s="6">
        <v>23</v>
      </c>
      <c r="AA1535" s="6">
        <v>45</v>
      </c>
      <c r="AB1535" s="7">
        <f>Z1535-AA1535</f>
        <v>-22</v>
      </c>
      <c r="AC1535" s="6">
        <v>14</v>
      </c>
      <c r="AD1535" s="6">
        <v>60</v>
      </c>
      <c r="AE1535" s="7">
        <f>AC1535-AD1535</f>
        <v>-46</v>
      </c>
      <c r="AF1535" s="6">
        <v>30</v>
      </c>
      <c r="AG1535" s="6">
        <v>40</v>
      </c>
      <c r="AH1535" s="7">
        <f>AF1535-AG1535</f>
        <v>-10</v>
      </c>
      <c r="AI1535" s="6"/>
      <c r="AJ1535" s="6"/>
      <c r="AK1535" s="7"/>
      <c r="AL1535" s="4" t="s">
        <v>978</v>
      </c>
      <c r="AR1535" s="6"/>
      <c r="AS1535" s="6"/>
    </row>
    <row r="1536" spans="2:53" x14ac:dyDescent="0.25">
      <c r="B1536" s="3" t="s">
        <v>270</v>
      </c>
      <c r="C1536" s="9" t="s">
        <v>647</v>
      </c>
      <c r="D1536" s="39">
        <v>41766</v>
      </c>
      <c r="F1536" s="3" t="s">
        <v>821</v>
      </c>
      <c r="G1536" s="2" t="s">
        <v>196</v>
      </c>
      <c r="H1536" s="6">
        <v>34</v>
      </c>
      <c r="I1536" s="7">
        <v>0</v>
      </c>
      <c r="J1536" s="6">
        <v>35</v>
      </c>
      <c r="K1536" s="7">
        <v>-2</v>
      </c>
      <c r="L1536" s="6">
        <v>8</v>
      </c>
      <c r="M1536" s="7">
        <v>0</v>
      </c>
      <c r="N1536" s="6">
        <v>-1</v>
      </c>
      <c r="O1536" s="7">
        <v>2</v>
      </c>
      <c r="P1536" s="3" t="s">
        <v>842</v>
      </c>
      <c r="R1536" s="7">
        <v>13</v>
      </c>
      <c r="S1536" s="7">
        <v>4</v>
      </c>
      <c r="T1536" s="7">
        <v>1</v>
      </c>
      <c r="W1536" s="6"/>
      <c r="X1536" s="6"/>
      <c r="Y1536" s="7"/>
      <c r="Z1536" s="6"/>
      <c r="AA1536" s="6"/>
      <c r="AB1536" s="7"/>
      <c r="AC1536" s="6"/>
      <c r="AD1536" s="6"/>
      <c r="AE1536" s="7"/>
      <c r="AF1536" s="6"/>
      <c r="AG1536" s="6"/>
      <c r="AH1536" s="7"/>
      <c r="AI1536" s="6"/>
      <c r="AJ1536" s="6"/>
      <c r="AK1536" s="7"/>
      <c r="AR1536" s="6">
        <v>34</v>
      </c>
      <c r="AS1536" s="6">
        <v>52</v>
      </c>
      <c r="AT1536" s="7">
        <f>AR1536-AS1536</f>
        <v>-18</v>
      </c>
      <c r="AU1536" s="4" t="s">
        <v>871</v>
      </c>
    </row>
    <row r="1537" spans="2:53" x14ac:dyDescent="0.25">
      <c r="B1537" s="3" t="s">
        <v>270</v>
      </c>
      <c r="C1537" s="9" t="s">
        <v>647</v>
      </c>
      <c r="D1537" s="39">
        <v>41766</v>
      </c>
      <c r="E1537">
        <v>9</v>
      </c>
      <c r="F1537" s="3" t="s">
        <v>830</v>
      </c>
      <c r="G1537" s="2"/>
      <c r="H1537" s="6">
        <v>32</v>
      </c>
      <c r="I1537" s="7">
        <v>-1</v>
      </c>
      <c r="J1537" s="6">
        <v>36</v>
      </c>
      <c r="K1537" s="7">
        <v>0</v>
      </c>
      <c r="L1537" s="6">
        <v>8</v>
      </c>
      <c r="M1537" s="7">
        <v>0</v>
      </c>
      <c r="N1537" s="6">
        <v>-4</v>
      </c>
      <c r="O1537" s="7">
        <v>-1</v>
      </c>
      <c r="P1537" s="3" t="s">
        <v>842</v>
      </c>
      <c r="R1537" s="7">
        <v>16</v>
      </c>
      <c r="S1537" s="7">
        <v>4</v>
      </c>
      <c r="T1537" s="7">
        <v>0</v>
      </c>
      <c r="W1537" s="6"/>
      <c r="X1537" s="6"/>
      <c r="Y1537" s="7"/>
      <c r="Z1537" s="6"/>
      <c r="AA1537" s="6"/>
      <c r="AB1537" s="7"/>
      <c r="AC1537" s="6"/>
      <c r="AD1537" s="6"/>
      <c r="AE1537" s="7"/>
      <c r="AF1537" s="6"/>
      <c r="AG1537" s="6"/>
      <c r="AH1537" s="7"/>
      <c r="AI1537" s="6"/>
      <c r="AJ1537" s="6"/>
      <c r="AK1537" s="7"/>
      <c r="AR1537" s="6"/>
      <c r="AS1537" s="6"/>
      <c r="AT1537" s="7"/>
    </row>
    <row r="1538" spans="2:53" x14ac:dyDescent="0.25">
      <c r="B1538" s="3" t="s">
        <v>270</v>
      </c>
      <c r="C1538" s="9" t="s">
        <v>419</v>
      </c>
      <c r="D1538" s="39">
        <v>41767</v>
      </c>
      <c r="E1538">
        <v>11</v>
      </c>
      <c r="F1538" s="3" t="s">
        <v>821</v>
      </c>
      <c r="G1538" s="2" t="s">
        <v>192</v>
      </c>
      <c r="H1538" s="6">
        <v>31</v>
      </c>
      <c r="I1538" s="7">
        <v>-3</v>
      </c>
      <c r="J1538" s="6">
        <v>38</v>
      </c>
      <c r="K1538" s="7">
        <v>3</v>
      </c>
      <c r="L1538" s="6">
        <v>9</v>
      </c>
      <c r="M1538" s="7">
        <v>1</v>
      </c>
      <c r="N1538" s="6">
        <v>-7</v>
      </c>
      <c r="O1538" s="7">
        <v>-6</v>
      </c>
      <c r="P1538" s="3" t="s">
        <v>842</v>
      </c>
      <c r="R1538" s="7">
        <v>13</v>
      </c>
      <c r="S1538" s="7">
        <v>4</v>
      </c>
      <c r="T1538" s="7">
        <v>0</v>
      </c>
      <c r="W1538" s="6">
        <v>40</v>
      </c>
      <c r="X1538" s="6">
        <v>52</v>
      </c>
      <c r="Y1538" s="7">
        <f>W1538-X1538</f>
        <v>-12</v>
      </c>
      <c r="Z1538" s="6">
        <v>27</v>
      </c>
      <c r="AA1538" s="6">
        <v>59</v>
      </c>
      <c r="AB1538" s="7">
        <f>Z1538-AA1538</f>
        <v>-32</v>
      </c>
      <c r="AC1538" s="6">
        <v>17</v>
      </c>
      <c r="AD1538" s="6">
        <v>73</v>
      </c>
      <c r="AE1538" s="7">
        <f>AC1538-AD1538</f>
        <v>-56</v>
      </c>
      <c r="AF1538" s="6"/>
      <c r="AG1538" s="6"/>
      <c r="AH1538" s="7"/>
      <c r="AI1538" s="6"/>
      <c r="AJ1538" s="6"/>
      <c r="AK1538" s="7"/>
      <c r="AL1538" s="4" t="s">
        <v>930</v>
      </c>
      <c r="AR1538" s="6">
        <v>32</v>
      </c>
      <c r="AS1538" s="6">
        <v>52</v>
      </c>
      <c r="AT1538" s="7">
        <f>AR1538-AS1538</f>
        <v>-20</v>
      </c>
      <c r="AU1538" s="4" t="s">
        <v>871</v>
      </c>
    </row>
    <row r="1539" spans="2:53" x14ac:dyDescent="0.25">
      <c r="B1539" s="3" t="s">
        <v>270</v>
      </c>
      <c r="C1539" s="9" t="s">
        <v>574</v>
      </c>
      <c r="D1539" s="39">
        <v>41768</v>
      </c>
      <c r="E1539">
        <v>11</v>
      </c>
      <c r="F1539" s="3" t="s">
        <v>982</v>
      </c>
      <c r="G1539" s="2" t="s">
        <v>124</v>
      </c>
      <c r="H1539" s="6">
        <v>28</v>
      </c>
      <c r="I1539" s="7">
        <v>-1</v>
      </c>
      <c r="J1539" s="6">
        <v>33</v>
      </c>
      <c r="K1539" s="7">
        <v>-3</v>
      </c>
      <c r="L1539" s="6">
        <v>10</v>
      </c>
      <c r="M1539" s="7">
        <v>2</v>
      </c>
      <c r="N1539" s="6">
        <v>-5</v>
      </c>
      <c r="O1539" s="7">
        <v>2</v>
      </c>
      <c r="P1539" s="3" t="s">
        <v>842</v>
      </c>
      <c r="Q1539" s="3" t="s">
        <v>983</v>
      </c>
      <c r="R1539" s="7">
        <v>20</v>
      </c>
      <c r="S1539" s="7">
        <v>3</v>
      </c>
      <c r="T1539" s="7">
        <v>1</v>
      </c>
      <c r="W1539" s="6"/>
      <c r="X1539" s="6"/>
      <c r="Y1539" s="7"/>
      <c r="Z1539" s="6"/>
      <c r="AA1539" s="6"/>
      <c r="AB1539" s="7"/>
      <c r="AC1539" s="6"/>
      <c r="AD1539" s="6"/>
      <c r="AE1539" s="7"/>
      <c r="AF1539" s="6"/>
      <c r="AG1539" s="6"/>
      <c r="AH1539" s="7"/>
      <c r="AI1539" s="6"/>
      <c r="AJ1539" s="6"/>
      <c r="AK1539" s="7"/>
      <c r="AR1539" s="6"/>
      <c r="AS1539" s="6"/>
      <c r="AT1539" s="7"/>
    </row>
    <row r="1540" spans="2:53" x14ac:dyDescent="0.25">
      <c r="B1540" s="3" t="s">
        <v>270</v>
      </c>
      <c r="C1540" s="52" t="s">
        <v>623</v>
      </c>
      <c r="D1540" s="39">
        <v>41768</v>
      </c>
      <c r="E1540">
        <v>12</v>
      </c>
      <c r="F1540" s="3" t="s">
        <v>830</v>
      </c>
      <c r="G1540" s="2"/>
      <c r="H1540" s="6">
        <v>35</v>
      </c>
      <c r="I1540" s="7">
        <v>3</v>
      </c>
      <c r="J1540" s="6">
        <v>36</v>
      </c>
      <c r="K1540" s="7">
        <v>0</v>
      </c>
      <c r="L1540" s="6">
        <v>8</v>
      </c>
      <c r="M1540" s="7">
        <v>0</v>
      </c>
      <c r="N1540" s="6">
        <v>-1</v>
      </c>
      <c r="O1540" s="7">
        <v>3</v>
      </c>
      <c r="P1540" s="3" t="s">
        <v>842</v>
      </c>
      <c r="R1540" s="7">
        <v>13</v>
      </c>
      <c r="S1540" s="7">
        <v>3</v>
      </c>
      <c r="T1540" s="7">
        <v>1</v>
      </c>
      <c r="W1540" s="6"/>
      <c r="X1540" s="6"/>
      <c r="Y1540" s="7"/>
      <c r="Z1540" s="6"/>
      <c r="AA1540" s="6"/>
      <c r="AB1540" s="7"/>
      <c r="AC1540" s="6"/>
      <c r="AD1540" s="6"/>
      <c r="AE1540" s="7"/>
      <c r="AF1540" s="6"/>
      <c r="AG1540" s="6"/>
      <c r="AH1540" s="7"/>
      <c r="AI1540" s="6"/>
      <c r="AJ1540" s="6"/>
      <c r="AK1540" s="7"/>
      <c r="AR1540" s="6"/>
      <c r="AS1540" s="6"/>
      <c r="AT1540" s="7"/>
    </row>
    <row r="1541" spans="2:53" x14ac:dyDescent="0.25">
      <c r="B1541" s="3" t="s">
        <v>270</v>
      </c>
      <c r="C1541" s="9" t="s">
        <v>623</v>
      </c>
      <c r="D1541" s="39">
        <v>41768</v>
      </c>
      <c r="E1541">
        <v>12</v>
      </c>
      <c r="F1541" s="3" t="s">
        <v>976</v>
      </c>
      <c r="G1541" s="2"/>
      <c r="H1541" s="6">
        <v>34</v>
      </c>
      <c r="J1541" s="6">
        <v>32</v>
      </c>
      <c r="L1541" s="6">
        <v>9</v>
      </c>
      <c r="N1541" s="6">
        <v>2</v>
      </c>
      <c r="P1541" t="s">
        <v>639</v>
      </c>
      <c r="R1541" s="7">
        <v>15</v>
      </c>
      <c r="W1541" s="6"/>
      <c r="X1541" s="6"/>
      <c r="Y1541" s="7"/>
      <c r="Z1541" s="6"/>
      <c r="AA1541" s="6"/>
      <c r="AB1541" s="7"/>
      <c r="AC1541" s="6"/>
      <c r="AD1541" s="6"/>
      <c r="AE1541" s="7"/>
      <c r="AF1541" s="6"/>
      <c r="AG1541" s="6"/>
      <c r="AH1541" s="7"/>
      <c r="AI1541" s="6"/>
      <c r="AJ1541" s="6"/>
      <c r="AK1541" s="7"/>
      <c r="AR1541" s="6"/>
      <c r="AS1541" s="6"/>
      <c r="AT1541" s="7"/>
    </row>
    <row r="1542" spans="2:53" x14ac:dyDescent="0.25">
      <c r="B1542" s="3" t="s">
        <v>270</v>
      </c>
      <c r="C1542" s="52" t="s">
        <v>623</v>
      </c>
      <c r="D1542" s="39">
        <v>41768</v>
      </c>
      <c r="E1542">
        <v>12</v>
      </c>
      <c r="F1542" t="s">
        <v>678</v>
      </c>
      <c r="G1542" s="2" t="s">
        <v>82</v>
      </c>
      <c r="H1542" s="6">
        <v>33</v>
      </c>
      <c r="I1542" s="7">
        <v>1</v>
      </c>
      <c r="J1542" s="6">
        <v>31</v>
      </c>
      <c r="K1542" s="7">
        <v>-6</v>
      </c>
      <c r="L1542" s="6">
        <v>13</v>
      </c>
      <c r="M1542" s="7">
        <v>1</v>
      </c>
      <c r="N1542" s="6">
        <v>2</v>
      </c>
      <c r="O1542" s="7">
        <v>7</v>
      </c>
      <c r="P1542" s="3" t="s">
        <v>639</v>
      </c>
      <c r="R1542" s="7">
        <v>15</v>
      </c>
      <c r="W1542" s="6">
        <v>44</v>
      </c>
      <c r="X1542" s="6">
        <v>42</v>
      </c>
      <c r="Y1542" s="7">
        <f>W1542-X1542</f>
        <v>2</v>
      </c>
      <c r="Z1542" s="6">
        <v>26</v>
      </c>
      <c r="AA1542" s="6">
        <v>51</v>
      </c>
      <c r="AB1542" s="7">
        <f>Z1542-AA1542</f>
        <v>-25</v>
      </c>
      <c r="AC1542" s="6">
        <v>30</v>
      </c>
      <c r="AD1542" s="6">
        <v>51</v>
      </c>
      <c r="AE1542" s="7">
        <f>AC1542-AD1542</f>
        <v>-21</v>
      </c>
      <c r="AF1542" s="6">
        <v>31</v>
      </c>
      <c r="AG1542" s="6">
        <v>39</v>
      </c>
      <c r="AH1542" s="7">
        <f>AF1542-AG1542</f>
        <v>-8</v>
      </c>
      <c r="AI1542" s="6"/>
      <c r="AJ1542" s="6"/>
      <c r="AK1542" s="7"/>
      <c r="AL1542" s="4" t="s">
        <v>964</v>
      </c>
      <c r="AR1542" s="6"/>
      <c r="AS1542" s="6"/>
      <c r="AT1542" s="7"/>
    </row>
    <row r="1543" spans="2:53" x14ac:dyDescent="0.25">
      <c r="B1543" s="3" t="s">
        <v>270</v>
      </c>
      <c r="C1543" s="52" t="s">
        <v>655</v>
      </c>
      <c r="D1543" s="39">
        <v>41769</v>
      </c>
      <c r="E1543">
        <v>14</v>
      </c>
      <c r="F1543" t="s">
        <v>577</v>
      </c>
      <c r="G1543" s="2" t="s">
        <v>60</v>
      </c>
      <c r="H1543" s="6">
        <v>31</v>
      </c>
      <c r="I1543" s="7">
        <v>0</v>
      </c>
      <c r="J1543" s="6">
        <v>34</v>
      </c>
      <c r="K1543" s="7">
        <v>-3</v>
      </c>
      <c r="L1543" s="6">
        <v>9</v>
      </c>
      <c r="M1543" s="7">
        <v>0</v>
      </c>
      <c r="N1543" s="6">
        <v>-3</v>
      </c>
      <c r="O1543" s="7">
        <v>3</v>
      </c>
      <c r="P1543" s="3" t="s">
        <v>639</v>
      </c>
      <c r="Q1543" s="3" t="s">
        <v>840</v>
      </c>
      <c r="R1543" s="7">
        <v>11</v>
      </c>
      <c r="S1543" s="7">
        <v>8</v>
      </c>
      <c r="T1543" s="7">
        <v>1</v>
      </c>
      <c r="W1543" s="6">
        <v>39</v>
      </c>
      <c r="X1543" s="6">
        <v>52</v>
      </c>
      <c r="Y1543" s="7">
        <f>W1543-X1543</f>
        <v>-13</v>
      </c>
      <c r="Z1543" s="6">
        <v>31</v>
      </c>
      <c r="AA1543" s="6">
        <v>54</v>
      </c>
      <c r="AB1543" s="7">
        <f>Z1543-AA1543</f>
        <v>-23</v>
      </c>
      <c r="AC1543" s="6">
        <v>23</v>
      </c>
      <c r="AD1543" s="6">
        <v>66</v>
      </c>
      <c r="AE1543" s="7">
        <f>AC1543-AD1543</f>
        <v>-43</v>
      </c>
      <c r="AF1543" s="6">
        <v>35</v>
      </c>
      <c r="AG1543" s="6">
        <v>46</v>
      </c>
      <c r="AH1543" s="7">
        <f>AF1543-AG1543</f>
        <v>-11</v>
      </c>
      <c r="AI1543" s="6"/>
      <c r="AJ1543" s="6"/>
      <c r="AK1543" s="7"/>
      <c r="AL1543" s="4" t="s">
        <v>936</v>
      </c>
      <c r="AR1543" s="6">
        <v>35</v>
      </c>
      <c r="AS1543" s="6">
        <v>57</v>
      </c>
      <c r="AT1543" s="7">
        <f>AR1543-AS1543</f>
        <v>-22</v>
      </c>
      <c r="AU1543" s="4" t="s">
        <v>937</v>
      </c>
    </row>
    <row r="1544" spans="2:53" x14ac:dyDescent="0.25">
      <c r="B1544" s="3" t="s">
        <v>270</v>
      </c>
      <c r="C1544" s="52" t="s">
        <v>562</v>
      </c>
      <c r="D1544" s="39">
        <v>41770</v>
      </c>
      <c r="F1544" s="3" t="s">
        <v>821</v>
      </c>
      <c r="G1544" s="2" t="s">
        <v>196</v>
      </c>
      <c r="H1544" s="6">
        <v>35</v>
      </c>
      <c r="I1544" s="7">
        <v>4</v>
      </c>
      <c r="J1544" s="6">
        <v>36</v>
      </c>
      <c r="K1544" s="7">
        <v>-2</v>
      </c>
      <c r="L1544" s="6">
        <v>9</v>
      </c>
      <c r="M1544" s="7">
        <v>0</v>
      </c>
      <c r="N1544" s="6">
        <v>-1</v>
      </c>
      <c r="O1544" s="7">
        <v>6</v>
      </c>
      <c r="P1544" s="3" t="s">
        <v>842</v>
      </c>
      <c r="R1544" s="7">
        <v>14</v>
      </c>
      <c r="S1544" s="7">
        <v>3</v>
      </c>
      <c r="T1544" s="7">
        <v>1</v>
      </c>
      <c r="W1544" s="6"/>
      <c r="X1544" s="6"/>
      <c r="Y1544" s="7"/>
      <c r="Z1544" s="6"/>
      <c r="AA1544" s="6"/>
      <c r="AB1544" s="7"/>
      <c r="AC1544" s="6"/>
      <c r="AD1544" s="6"/>
      <c r="AE1544" s="7"/>
      <c r="AF1544" s="6"/>
      <c r="AG1544" s="6"/>
      <c r="AH1544" s="7"/>
      <c r="AI1544" s="6"/>
      <c r="AJ1544" s="6"/>
      <c r="AK1544" s="7"/>
      <c r="AR1544" s="6">
        <v>32</v>
      </c>
      <c r="AS1544" s="6">
        <v>53</v>
      </c>
      <c r="AT1544" s="7">
        <f>AR1544-AS1544</f>
        <v>-21</v>
      </c>
      <c r="AU1544" s="4" t="s">
        <v>871</v>
      </c>
    </row>
    <row r="1545" spans="2:53" x14ac:dyDescent="0.25">
      <c r="B1545" s="3" t="s">
        <v>270</v>
      </c>
      <c r="C1545" s="52" t="s">
        <v>340</v>
      </c>
      <c r="D1545" s="39">
        <v>41771</v>
      </c>
      <c r="F1545" s="3" t="s">
        <v>821</v>
      </c>
      <c r="G1545" s="2" t="s">
        <v>196</v>
      </c>
      <c r="H1545" s="6">
        <v>34</v>
      </c>
      <c r="I1545" s="7">
        <v>-1</v>
      </c>
      <c r="J1545" s="6">
        <v>34</v>
      </c>
      <c r="K1545" s="7">
        <v>-2</v>
      </c>
      <c r="L1545" s="6">
        <v>8</v>
      </c>
      <c r="M1545" s="7">
        <v>-1</v>
      </c>
      <c r="N1545" s="6">
        <v>0</v>
      </c>
      <c r="O1545" s="7">
        <v>1</v>
      </c>
      <c r="P1545" s="3" t="s">
        <v>842</v>
      </c>
      <c r="R1545" s="7">
        <v>15</v>
      </c>
      <c r="S1545" s="7">
        <v>3</v>
      </c>
      <c r="T1545" s="7">
        <v>1</v>
      </c>
      <c r="W1545" s="6"/>
      <c r="X1545" s="6"/>
      <c r="Y1545" s="7"/>
      <c r="Z1545" s="6"/>
      <c r="AA1545" s="6"/>
      <c r="AB1545" s="7"/>
      <c r="AC1545" s="6"/>
      <c r="AD1545" s="6"/>
      <c r="AE1545" s="7"/>
      <c r="AF1545" s="6"/>
      <c r="AG1545" s="6"/>
      <c r="AH1545" s="7"/>
      <c r="AI1545" s="6"/>
      <c r="AJ1545" s="6"/>
      <c r="AK1545" s="7"/>
      <c r="AR1545" s="6">
        <v>31</v>
      </c>
      <c r="AS1545" s="6">
        <v>54</v>
      </c>
      <c r="AT1545" s="7">
        <f>AR1545-AS1545</f>
        <v>-23</v>
      </c>
      <c r="AU1545" s="4" t="s">
        <v>871</v>
      </c>
    </row>
    <row r="1546" spans="2:53" x14ac:dyDescent="0.25">
      <c r="B1546" s="3" t="s">
        <v>270</v>
      </c>
      <c r="C1546" s="52" t="s">
        <v>594</v>
      </c>
      <c r="D1546" s="39">
        <v>41772</v>
      </c>
      <c r="F1546" s="3" t="s">
        <v>821</v>
      </c>
      <c r="G1546" s="2" t="s">
        <v>196</v>
      </c>
      <c r="H1546" s="6">
        <v>32</v>
      </c>
      <c r="I1546" s="7">
        <v>-2</v>
      </c>
      <c r="J1546" s="6">
        <v>35</v>
      </c>
      <c r="K1546" s="7">
        <v>1</v>
      </c>
      <c r="L1546" s="6">
        <v>10</v>
      </c>
      <c r="M1546" s="7">
        <v>2</v>
      </c>
      <c r="N1546" s="6">
        <v>-3</v>
      </c>
      <c r="O1546" s="7">
        <v>-3</v>
      </c>
      <c r="P1546" s="3" t="s">
        <v>842</v>
      </c>
      <c r="R1546" s="7">
        <v>13</v>
      </c>
      <c r="S1546" s="7">
        <v>4</v>
      </c>
      <c r="T1546" s="7">
        <v>1</v>
      </c>
      <c r="W1546" s="6"/>
      <c r="X1546" s="6"/>
      <c r="Y1546" s="7"/>
      <c r="Z1546" s="6"/>
      <c r="AA1546" s="6"/>
      <c r="AB1546" s="7"/>
      <c r="AC1546" s="6"/>
      <c r="AD1546" s="6"/>
      <c r="AE1546" s="7"/>
      <c r="AF1546" s="6"/>
      <c r="AG1546" s="6"/>
      <c r="AH1546" s="7"/>
      <c r="AI1546" s="6"/>
      <c r="AJ1546" s="6"/>
      <c r="AK1546" s="7"/>
      <c r="AM1546" s="52" t="s">
        <v>970</v>
      </c>
      <c r="AN1546" s="52" t="s">
        <v>320</v>
      </c>
      <c r="AO1546" s="52" t="s">
        <v>316</v>
      </c>
      <c r="AR1546" s="6">
        <v>32</v>
      </c>
      <c r="AS1546" s="6">
        <v>52</v>
      </c>
      <c r="AT1546" s="7">
        <f>AR1546-AS1546</f>
        <v>-20</v>
      </c>
      <c r="AU1546" s="4" t="s">
        <v>871</v>
      </c>
    </row>
    <row r="1547" spans="2:53" x14ac:dyDescent="0.25">
      <c r="B1547" s="3" t="s">
        <v>270</v>
      </c>
      <c r="C1547" s="52" t="s">
        <v>692</v>
      </c>
      <c r="D1547" s="39">
        <v>41773</v>
      </c>
      <c r="E1547">
        <v>16</v>
      </c>
      <c r="F1547" s="3" t="s">
        <v>830</v>
      </c>
      <c r="G1547" s="2"/>
      <c r="H1547" s="6">
        <v>32</v>
      </c>
      <c r="I1547" s="7">
        <v>-3</v>
      </c>
      <c r="J1547" s="6">
        <v>36</v>
      </c>
      <c r="K1547" s="7">
        <v>0</v>
      </c>
      <c r="L1547" s="6">
        <v>10</v>
      </c>
      <c r="M1547" s="7">
        <v>2</v>
      </c>
      <c r="N1547" s="6">
        <v>-4</v>
      </c>
      <c r="O1547" s="7">
        <v>-3</v>
      </c>
      <c r="P1547" s="3" t="s">
        <v>842</v>
      </c>
      <c r="R1547" s="7">
        <v>13</v>
      </c>
      <c r="S1547" s="7">
        <v>3</v>
      </c>
      <c r="T1547" s="7">
        <v>1</v>
      </c>
      <c r="W1547" s="6"/>
      <c r="X1547" s="6"/>
      <c r="Y1547" s="7"/>
      <c r="Z1547" s="6"/>
      <c r="AA1547" s="6"/>
      <c r="AB1547" s="7"/>
      <c r="AC1547" s="6"/>
      <c r="AD1547" s="6"/>
      <c r="AE1547" s="7"/>
      <c r="AF1547" s="6"/>
      <c r="AG1547" s="6"/>
      <c r="AH1547" s="7"/>
      <c r="AI1547" s="6"/>
      <c r="AJ1547" s="6"/>
      <c r="AK1547" s="7"/>
      <c r="AM1547" s="52"/>
      <c r="AN1547" s="52"/>
      <c r="AO1547" s="52"/>
      <c r="AR1547" s="6"/>
      <c r="AS1547" s="6"/>
      <c r="AT1547" s="7"/>
    </row>
    <row r="1548" spans="2:53" x14ac:dyDescent="0.25">
      <c r="B1548" s="3" t="s">
        <v>270</v>
      </c>
      <c r="C1548" s="52" t="s">
        <v>692</v>
      </c>
      <c r="D1548" s="39">
        <v>41773</v>
      </c>
      <c r="F1548" s="3" t="s">
        <v>821</v>
      </c>
      <c r="G1548" s="2" t="s">
        <v>196</v>
      </c>
      <c r="H1548" s="6">
        <v>34</v>
      </c>
      <c r="I1548" s="7">
        <v>2</v>
      </c>
      <c r="J1548" s="6">
        <v>36</v>
      </c>
      <c r="K1548" s="7">
        <v>1</v>
      </c>
      <c r="L1548" s="6">
        <v>8</v>
      </c>
      <c r="M1548" s="7">
        <v>-2</v>
      </c>
      <c r="N1548" s="6">
        <v>-2</v>
      </c>
      <c r="O1548" s="7">
        <v>1</v>
      </c>
      <c r="P1548" s="3" t="s">
        <v>842</v>
      </c>
      <c r="R1548" s="7">
        <v>13</v>
      </c>
      <c r="S1548" s="7">
        <v>4</v>
      </c>
      <c r="T1548" s="7">
        <v>1</v>
      </c>
      <c r="W1548" s="6"/>
      <c r="X1548" s="6"/>
      <c r="Y1548" s="7"/>
      <c r="Z1548" s="6"/>
      <c r="AA1548" s="6"/>
      <c r="AB1548" s="7"/>
      <c r="AC1548" s="6"/>
      <c r="AD1548" s="6"/>
      <c r="AE1548" s="7"/>
      <c r="AF1548" s="6"/>
      <c r="AG1548" s="6"/>
      <c r="AH1548" s="7"/>
      <c r="AI1548" s="6"/>
      <c r="AJ1548" s="6"/>
      <c r="AK1548" s="7"/>
      <c r="AR1548" s="6">
        <v>33</v>
      </c>
      <c r="AS1548" s="6">
        <v>52</v>
      </c>
      <c r="AT1548" s="7">
        <f>AR1548-AS1548</f>
        <v>-19</v>
      </c>
      <c r="AU1548" s="4" t="s">
        <v>871</v>
      </c>
    </row>
    <row r="1549" spans="2:53" x14ac:dyDescent="0.25">
      <c r="B1549" s="3" t="s">
        <v>270</v>
      </c>
      <c r="C1549" s="9" t="s">
        <v>692</v>
      </c>
      <c r="D1549" s="39">
        <v>41773</v>
      </c>
      <c r="E1549">
        <v>18</v>
      </c>
      <c r="F1549" s="3" t="s">
        <v>886</v>
      </c>
      <c r="G1549" s="2" t="s">
        <v>915</v>
      </c>
      <c r="H1549" s="6">
        <v>29</v>
      </c>
      <c r="I1549" s="7">
        <v>0</v>
      </c>
      <c r="J1549" s="6">
        <v>33</v>
      </c>
      <c r="K1549" s="7">
        <v>-2</v>
      </c>
      <c r="L1549" s="6">
        <v>8</v>
      </c>
      <c r="M1549" s="7">
        <v>1</v>
      </c>
      <c r="N1549" s="6">
        <v>-4</v>
      </c>
      <c r="O1549" s="7">
        <v>2</v>
      </c>
      <c r="P1549" s="3" t="s">
        <v>842</v>
      </c>
      <c r="R1549" s="7">
        <v>19</v>
      </c>
      <c r="S1549" s="7">
        <v>4</v>
      </c>
      <c r="T1549" s="7">
        <v>1</v>
      </c>
      <c r="W1549" s="6"/>
      <c r="X1549" s="6"/>
      <c r="Y1549" s="7"/>
      <c r="Z1549" s="6"/>
      <c r="AA1549" s="6"/>
      <c r="AB1549" s="7"/>
      <c r="AC1549" s="6"/>
      <c r="AD1549" s="6"/>
      <c r="AE1549" s="7"/>
      <c r="AF1549" s="6"/>
      <c r="AG1549" s="6"/>
      <c r="AH1549" s="7"/>
      <c r="AI1549" s="6"/>
      <c r="AJ1549" s="6"/>
      <c r="AK1549" s="7"/>
      <c r="AR1549" s="6"/>
      <c r="AS1549" s="6"/>
      <c r="AT1549" s="7"/>
    </row>
    <row r="1550" spans="2:53" x14ac:dyDescent="0.25">
      <c r="B1550" s="3" t="s">
        <v>270</v>
      </c>
      <c r="C1550" s="9" t="s">
        <v>692</v>
      </c>
      <c r="D1550" s="39">
        <v>41773</v>
      </c>
      <c r="E1550">
        <v>18</v>
      </c>
      <c r="F1550" s="3" t="s">
        <v>678</v>
      </c>
      <c r="G1550" s="2" t="s">
        <v>194</v>
      </c>
      <c r="H1550" s="6"/>
      <c r="J1550" s="6"/>
      <c r="L1550" s="6"/>
      <c r="N1550" s="6"/>
      <c r="P1550" t="s">
        <v>842</v>
      </c>
      <c r="W1550" s="6"/>
      <c r="X1550" s="6"/>
      <c r="Y1550" s="7"/>
      <c r="Z1550" s="6"/>
      <c r="AA1550" s="6"/>
      <c r="AB1550" s="7"/>
      <c r="AC1550" s="6"/>
      <c r="AD1550" s="6"/>
      <c r="AE1550" s="7"/>
      <c r="AF1550" s="6"/>
      <c r="AG1550" s="6"/>
      <c r="AH1550" s="7"/>
      <c r="AI1550" s="6"/>
      <c r="AJ1550" s="6"/>
      <c r="AK1550" s="7"/>
      <c r="AR1550" s="6"/>
      <c r="AS1550" s="6"/>
      <c r="AT1550" s="7"/>
      <c r="AW1550">
        <v>31</v>
      </c>
      <c r="AX1550">
        <v>31</v>
      </c>
      <c r="AY1550">
        <v>15</v>
      </c>
      <c r="AZ1550">
        <v>13</v>
      </c>
      <c r="BA1550" s="4" t="s">
        <v>992</v>
      </c>
    </row>
    <row r="1551" spans="2:53" x14ac:dyDescent="0.25">
      <c r="B1551" s="3" t="s">
        <v>270</v>
      </c>
      <c r="C1551" s="52" t="s">
        <v>624</v>
      </c>
      <c r="D1551" s="39">
        <v>41774</v>
      </c>
      <c r="E1551">
        <v>18</v>
      </c>
      <c r="F1551" s="3" t="s">
        <v>821</v>
      </c>
      <c r="G1551" s="2" t="s">
        <v>192</v>
      </c>
      <c r="H1551" s="6">
        <v>34</v>
      </c>
      <c r="I1551" s="7">
        <v>0</v>
      </c>
      <c r="J1551" s="6">
        <v>37</v>
      </c>
      <c r="K1551" s="7">
        <v>1</v>
      </c>
      <c r="L1551" s="6">
        <v>9</v>
      </c>
      <c r="M1551" s="7">
        <v>1</v>
      </c>
      <c r="N1551" s="6">
        <v>-3</v>
      </c>
      <c r="O1551" s="7">
        <v>-1</v>
      </c>
      <c r="P1551" s="3" t="s">
        <v>842</v>
      </c>
      <c r="W1551" s="6">
        <v>43</v>
      </c>
      <c r="X1551" s="6">
        <v>50</v>
      </c>
      <c r="Y1551" s="7">
        <f>W1551-X1551</f>
        <v>-7</v>
      </c>
      <c r="Z1551" s="6">
        <v>24</v>
      </c>
      <c r="AA1551" s="6">
        <v>66</v>
      </c>
      <c r="AB1551" s="7">
        <f>Z1551-AA1551</f>
        <v>-42</v>
      </c>
      <c r="AC1551" s="6">
        <v>18</v>
      </c>
      <c r="AD1551" s="6">
        <v>73</v>
      </c>
      <c r="AE1551" s="7">
        <f>AC1551-AD1551</f>
        <v>-55</v>
      </c>
      <c r="AF1551" s="6"/>
      <c r="AG1551" s="6"/>
      <c r="AH1551" s="7"/>
      <c r="AI1551" s="6"/>
      <c r="AJ1551" s="6"/>
      <c r="AK1551" s="7"/>
      <c r="AL1551" s="4" t="s">
        <v>930</v>
      </c>
      <c r="AR1551" s="6">
        <v>32</v>
      </c>
      <c r="AS1551" s="6">
        <v>53</v>
      </c>
      <c r="AT1551" s="7">
        <f>AR1551-AS1551</f>
        <v>-21</v>
      </c>
      <c r="AU1551" s="4" t="s">
        <v>871</v>
      </c>
    </row>
    <row r="1552" spans="2:53" x14ac:dyDescent="0.25">
      <c r="B1552" t="s">
        <v>270</v>
      </c>
      <c r="C1552" s="9" t="s">
        <v>538</v>
      </c>
      <c r="D1552" s="39">
        <v>41775</v>
      </c>
      <c r="E1552">
        <v>19</v>
      </c>
      <c r="F1552" s="3" t="s">
        <v>976</v>
      </c>
      <c r="G1552" s="2"/>
      <c r="H1552" s="6">
        <v>29</v>
      </c>
      <c r="I1552" s="7">
        <v>-5</v>
      </c>
      <c r="J1552" s="6">
        <v>35</v>
      </c>
      <c r="K1552" s="7">
        <v>3</v>
      </c>
      <c r="L1552" s="6">
        <v>9</v>
      </c>
      <c r="M1552" s="7">
        <v>0</v>
      </c>
      <c r="N1552" s="6">
        <v>-6</v>
      </c>
      <c r="P1552" t="s">
        <v>639</v>
      </c>
      <c r="R1552" s="7">
        <v>14</v>
      </c>
      <c r="W1552" s="6"/>
      <c r="X1552" s="6"/>
      <c r="Y1552" s="7"/>
      <c r="Z1552" s="6"/>
      <c r="AA1552" s="6"/>
      <c r="AB1552" s="7"/>
      <c r="AC1552" s="6"/>
      <c r="AD1552" s="6"/>
      <c r="AE1552" s="7"/>
      <c r="AF1552" s="6"/>
      <c r="AG1552" s="6"/>
      <c r="AH1552" s="7"/>
      <c r="AI1552" s="6"/>
      <c r="AJ1552" s="6"/>
      <c r="AK1552" s="7"/>
      <c r="AR1552" s="6"/>
      <c r="AS1552" s="6"/>
      <c r="AT1552" s="7"/>
    </row>
    <row r="1553" spans="2:47" x14ac:dyDescent="0.25">
      <c r="B1553" t="s">
        <v>270</v>
      </c>
      <c r="C1553" s="9" t="s">
        <v>538</v>
      </c>
      <c r="D1553" s="39">
        <v>41775</v>
      </c>
      <c r="E1553">
        <v>20</v>
      </c>
      <c r="F1553" t="s">
        <v>886</v>
      </c>
      <c r="G1553" s="2" t="s">
        <v>96</v>
      </c>
      <c r="H1553" s="6">
        <v>30</v>
      </c>
      <c r="I1553" s="7">
        <v>0</v>
      </c>
      <c r="J1553" s="6">
        <v>35</v>
      </c>
      <c r="K1553" s="7">
        <v>-1</v>
      </c>
      <c r="L1553" s="6">
        <v>8</v>
      </c>
      <c r="M1553" s="7">
        <v>-1</v>
      </c>
      <c r="N1553" s="6">
        <v>-5</v>
      </c>
      <c r="O1553" s="7">
        <v>1</v>
      </c>
      <c r="P1553" s="3" t="s">
        <v>639</v>
      </c>
      <c r="R1553" s="7">
        <v>14</v>
      </c>
      <c r="S1553" s="7">
        <v>5</v>
      </c>
      <c r="T1553" s="7">
        <v>1</v>
      </c>
      <c r="W1553" s="6"/>
      <c r="X1553" s="6"/>
      <c r="Y1553" s="7"/>
      <c r="Z1553" s="6"/>
      <c r="AA1553" s="6"/>
      <c r="AB1553" s="7"/>
      <c r="AC1553" s="6"/>
      <c r="AD1553" s="6"/>
      <c r="AE1553" s="7"/>
      <c r="AF1553" s="6"/>
      <c r="AG1553" s="6"/>
      <c r="AH1553" s="7"/>
      <c r="AI1553" s="6"/>
      <c r="AJ1553" s="6"/>
      <c r="AK1553" s="7"/>
      <c r="AR1553" s="6"/>
      <c r="AS1553" s="6"/>
      <c r="AT1553" s="7"/>
    </row>
    <row r="1554" spans="2:47" x14ac:dyDescent="0.25">
      <c r="B1554" t="s">
        <v>270</v>
      </c>
      <c r="C1554" s="9" t="s">
        <v>538</v>
      </c>
      <c r="D1554" s="39">
        <v>41775</v>
      </c>
      <c r="E1554">
        <v>20</v>
      </c>
      <c r="F1554" t="s">
        <v>830</v>
      </c>
      <c r="G1554" s="2"/>
      <c r="H1554" s="6">
        <v>35</v>
      </c>
      <c r="I1554" s="7">
        <v>3</v>
      </c>
      <c r="J1554" s="6">
        <v>34</v>
      </c>
      <c r="K1554" s="7">
        <v>-2</v>
      </c>
      <c r="L1554" s="6">
        <v>8</v>
      </c>
      <c r="M1554" s="7">
        <v>-2</v>
      </c>
      <c r="N1554" s="6">
        <v>1</v>
      </c>
      <c r="O1554" s="7">
        <v>5</v>
      </c>
      <c r="P1554" t="s">
        <v>842</v>
      </c>
      <c r="R1554" s="7">
        <v>14</v>
      </c>
      <c r="S1554" s="7">
        <v>3</v>
      </c>
      <c r="T1554" s="7">
        <v>1</v>
      </c>
      <c r="W1554" s="6"/>
      <c r="X1554" s="6"/>
      <c r="Y1554" s="7"/>
      <c r="Z1554" s="6"/>
      <c r="AA1554" s="6"/>
      <c r="AB1554" s="7"/>
      <c r="AC1554" s="6"/>
      <c r="AD1554" s="6"/>
      <c r="AE1554" s="7"/>
      <c r="AF1554" s="6"/>
      <c r="AG1554" s="6"/>
      <c r="AH1554" s="7"/>
      <c r="AI1554" s="6"/>
      <c r="AJ1554" s="6"/>
      <c r="AK1554" s="7"/>
      <c r="AR1554" s="6"/>
      <c r="AS1554" s="6"/>
      <c r="AT1554" s="7"/>
    </row>
    <row r="1555" spans="2:47" x14ac:dyDescent="0.25">
      <c r="B1555" t="s">
        <v>270</v>
      </c>
      <c r="C1555" s="9" t="s">
        <v>564</v>
      </c>
      <c r="D1555" s="39">
        <v>41777</v>
      </c>
      <c r="F1555" t="s">
        <v>821</v>
      </c>
      <c r="G1555" s="2" t="s">
        <v>196</v>
      </c>
      <c r="H1555" s="6">
        <v>33</v>
      </c>
      <c r="I1555" s="7">
        <v>-1</v>
      </c>
      <c r="J1555" s="6">
        <v>37</v>
      </c>
      <c r="K1555" s="7">
        <v>0</v>
      </c>
      <c r="L1555" s="6">
        <v>9</v>
      </c>
      <c r="M1555" s="7">
        <v>0</v>
      </c>
      <c r="N1555" s="6">
        <v>-4</v>
      </c>
      <c r="O1555" s="7">
        <v>-1</v>
      </c>
      <c r="P1555" t="s">
        <v>842</v>
      </c>
      <c r="R1555" s="7">
        <v>11</v>
      </c>
      <c r="S1555" s="7">
        <v>6</v>
      </c>
      <c r="T1555" s="7">
        <v>1</v>
      </c>
      <c r="W1555" s="6"/>
      <c r="X1555" s="6"/>
      <c r="Y1555" s="7"/>
      <c r="Z1555" s="6"/>
      <c r="AA1555" s="6"/>
      <c r="AB1555" s="7"/>
      <c r="AC1555" s="6"/>
      <c r="AD1555" s="6"/>
      <c r="AE1555" s="7"/>
      <c r="AF1555" s="6"/>
      <c r="AG1555" s="6"/>
      <c r="AH1555" s="7"/>
      <c r="AI1555" s="6"/>
      <c r="AJ1555" s="6"/>
      <c r="AK1555" s="7"/>
      <c r="AR1555" s="6">
        <v>31</v>
      </c>
      <c r="AS1555" s="6">
        <v>55</v>
      </c>
      <c r="AT1555" s="7">
        <f>AR1555-AS1555</f>
        <v>-24</v>
      </c>
      <c r="AU1555" s="4" t="s">
        <v>871</v>
      </c>
    </row>
    <row r="1556" spans="2:47" x14ac:dyDescent="0.25">
      <c r="B1556" t="s">
        <v>270</v>
      </c>
      <c r="C1556" s="9" t="s">
        <v>641</v>
      </c>
      <c r="D1556" s="39">
        <v>41778</v>
      </c>
      <c r="F1556" t="s">
        <v>821</v>
      </c>
      <c r="G1556" s="2" t="s">
        <v>196</v>
      </c>
      <c r="H1556" s="6">
        <v>33</v>
      </c>
      <c r="I1556" s="7">
        <v>0</v>
      </c>
      <c r="J1556" s="6">
        <v>35</v>
      </c>
      <c r="K1556" s="7">
        <v>-2</v>
      </c>
      <c r="L1556" s="6">
        <v>11</v>
      </c>
      <c r="M1556" s="7">
        <v>2</v>
      </c>
      <c r="N1556" s="6">
        <v>-2</v>
      </c>
      <c r="O1556" s="7">
        <v>2</v>
      </c>
      <c r="P1556" t="s">
        <v>842</v>
      </c>
      <c r="R1556" s="7">
        <v>13</v>
      </c>
      <c r="S1556" s="7">
        <v>3</v>
      </c>
      <c r="T1556" s="7">
        <v>0</v>
      </c>
      <c r="W1556" s="6"/>
      <c r="X1556" s="6"/>
      <c r="Y1556" s="7"/>
      <c r="Z1556" s="6"/>
      <c r="AA1556" s="6"/>
      <c r="AB1556" s="7"/>
      <c r="AC1556" s="6"/>
      <c r="AD1556" s="6"/>
      <c r="AE1556" s="7"/>
      <c r="AF1556" s="6"/>
      <c r="AG1556" s="6"/>
      <c r="AH1556" s="7"/>
      <c r="AI1556" s="6"/>
      <c r="AJ1556" s="6"/>
      <c r="AK1556" s="7"/>
      <c r="AR1556" s="6">
        <v>32</v>
      </c>
      <c r="AS1556" s="6">
        <v>53</v>
      </c>
      <c r="AT1556" s="7">
        <f>AR1556-AS1556</f>
        <v>-21</v>
      </c>
      <c r="AU1556" s="4" t="s">
        <v>871</v>
      </c>
    </row>
    <row r="1557" spans="2:47" x14ac:dyDescent="0.25">
      <c r="B1557" t="s">
        <v>270</v>
      </c>
      <c r="C1557" s="9" t="s">
        <v>641</v>
      </c>
      <c r="D1557" s="39">
        <v>41778</v>
      </c>
      <c r="F1557" s="3" t="s">
        <v>982</v>
      </c>
      <c r="G1557" s="2" t="s">
        <v>122</v>
      </c>
      <c r="H1557" s="6">
        <v>28</v>
      </c>
      <c r="I1557" s="7">
        <v>0</v>
      </c>
      <c r="J1557" s="6">
        <v>35</v>
      </c>
      <c r="K1557" s="7">
        <v>2</v>
      </c>
      <c r="L1557" s="6">
        <v>8</v>
      </c>
      <c r="M1557" s="7">
        <v>-2</v>
      </c>
      <c r="N1557" s="6">
        <v>-7</v>
      </c>
      <c r="O1557" s="7">
        <v>-2</v>
      </c>
      <c r="P1557" t="s">
        <v>842</v>
      </c>
      <c r="Q1557" s="3" t="s">
        <v>983</v>
      </c>
      <c r="R1557" s="7">
        <v>21</v>
      </c>
      <c r="S1557" s="7">
        <v>3</v>
      </c>
      <c r="T1557" s="7">
        <v>1</v>
      </c>
      <c r="W1557" s="6"/>
      <c r="X1557" s="6"/>
      <c r="Y1557" s="7"/>
      <c r="Z1557" s="6"/>
      <c r="AA1557" s="6"/>
      <c r="AB1557" s="7"/>
      <c r="AC1557" s="6"/>
      <c r="AD1557" s="6"/>
      <c r="AE1557" s="7"/>
      <c r="AF1557" s="6"/>
      <c r="AG1557" s="6"/>
      <c r="AH1557" s="7"/>
      <c r="AI1557" s="6"/>
      <c r="AJ1557" s="6"/>
      <c r="AK1557" s="7"/>
      <c r="AR1557" s="6"/>
      <c r="AS1557" s="6"/>
      <c r="AT1557" s="7"/>
    </row>
    <row r="1558" spans="2:47" x14ac:dyDescent="0.25">
      <c r="B1558" t="s">
        <v>270</v>
      </c>
      <c r="C1558" s="9" t="s">
        <v>598</v>
      </c>
      <c r="D1558" s="39">
        <v>41779</v>
      </c>
      <c r="F1558" t="s">
        <v>821</v>
      </c>
      <c r="G1558" s="2" t="s">
        <v>196</v>
      </c>
      <c r="H1558" s="6">
        <v>33</v>
      </c>
      <c r="I1558" s="7">
        <v>0</v>
      </c>
      <c r="J1558" s="6">
        <v>36</v>
      </c>
      <c r="K1558" s="7">
        <v>1</v>
      </c>
      <c r="L1558" s="6">
        <v>9</v>
      </c>
      <c r="M1558" s="7">
        <v>-2</v>
      </c>
      <c r="N1558" s="6">
        <v>-3</v>
      </c>
      <c r="O1558" s="7">
        <v>-1</v>
      </c>
      <c r="P1558" t="s">
        <v>842</v>
      </c>
      <c r="R1558" s="7">
        <v>13</v>
      </c>
      <c r="S1558" s="7">
        <v>4</v>
      </c>
      <c r="T1558" s="7">
        <v>1</v>
      </c>
      <c r="W1558" s="6"/>
      <c r="X1558" s="6"/>
      <c r="Y1558" s="7"/>
      <c r="Z1558" s="6"/>
      <c r="AA1558" s="6"/>
      <c r="AB1558" s="7"/>
      <c r="AC1558" s="6"/>
      <c r="AD1558" s="6"/>
      <c r="AE1558" s="7"/>
      <c r="AF1558" s="6"/>
      <c r="AG1558" s="6"/>
      <c r="AH1558" s="7"/>
      <c r="AI1558" s="6"/>
      <c r="AJ1558" s="6"/>
      <c r="AK1558" s="7"/>
      <c r="AR1558" s="6">
        <v>33</v>
      </c>
      <c r="AS1558" s="6">
        <v>53</v>
      </c>
      <c r="AT1558" s="7">
        <f>AR1558-AS1558</f>
        <v>-20</v>
      </c>
      <c r="AU1558" s="4" t="s">
        <v>871</v>
      </c>
    </row>
    <row r="1559" spans="2:47" x14ac:dyDescent="0.25">
      <c r="B1559" s="3" t="s">
        <v>270</v>
      </c>
      <c r="C1559" s="52" t="s">
        <v>465</v>
      </c>
      <c r="D1559" s="39">
        <v>41779</v>
      </c>
      <c r="E1559">
        <v>25</v>
      </c>
      <c r="F1559" t="s">
        <v>903</v>
      </c>
      <c r="G1559" s="2" t="s">
        <v>138</v>
      </c>
      <c r="H1559" s="6">
        <v>32</v>
      </c>
      <c r="I1559" s="7">
        <v>3</v>
      </c>
      <c r="J1559" s="6">
        <v>33</v>
      </c>
      <c r="K1559" s="7">
        <v>0</v>
      </c>
      <c r="L1559" s="6">
        <v>7</v>
      </c>
      <c r="M1559" s="7">
        <v>-2</v>
      </c>
      <c r="N1559" s="6">
        <v>-1</v>
      </c>
      <c r="O1559" s="7">
        <v>3</v>
      </c>
      <c r="P1559" s="3" t="s">
        <v>842</v>
      </c>
      <c r="R1559" s="7">
        <v>19</v>
      </c>
      <c r="S1559" s="7">
        <v>4</v>
      </c>
      <c r="T1559" s="7">
        <v>1</v>
      </c>
      <c r="W1559" s="6">
        <v>38</v>
      </c>
      <c r="X1559" s="6">
        <v>46</v>
      </c>
      <c r="Y1559" s="7">
        <f>W1559-X1559</f>
        <v>-8</v>
      </c>
      <c r="Z1559" s="6">
        <v>25</v>
      </c>
      <c r="AA1559" s="6">
        <v>45</v>
      </c>
      <c r="AB1559" s="7">
        <f>Z1559-AA1559</f>
        <v>-20</v>
      </c>
      <c r="AC1559" s="6">
        <v>16</v>
      </c>
      <c r="AD1559" s="6">
        <v>58</v>
      </c>
      <c r="AE1559" s="7">
        <f>AC1559-AD1559</f>
        <v>-42</v>
      </c>
      <c r="AF1559" s="6">
        <v>32</v>
      </c>
      <c r="AG1559" s="6">
        <v>42</v>
      </c>
      <c r="AH1559" s="7">
        <f>AF1559-AG1559</f>
        <v>-10</v>
      </c>
      <c r="AI1559" s="6"/>
      <c r="AJ1559" s="6"/>
      <c r="AK1559" s="7"/>
      <c r="AL1559" s="4" t="s">
        <v>978</v>
      </c>
      <c r="AR1559" s="6"/>
      <c r="AS1559" s="6"/>
      <c r="AT1559" s="7"/>
    </row>
    <row r="1560" spans="2:47" x14ac:dyDescent="0.25">
      <c r="B1560" t="s">
        <v>270</v>
      </c>
      <c r="C1560" s="9" t="s">
        <v>434</v>
      </c>
      <c r="D1560" s="39">
        <v>41780</v>
      </c>
      <c r="F1560" t="s">
        <v>821</v>
      </c>
      <c r="G1560" s="2" t="s">
        <v>196</v>
      </c>
      <c r="H1560" s="6">
        <v>34</v>
      </c>
      <c r="I1560" s="7">
        <v>1</v>
      </c>
      <c r="J1560" s="6">
        <v>34</v>
      </c>
      <c r="K1560" s="7">
        <v>-2</v>
      </c>
      <c r="L1560" s="6">
        <v>9</v>
      </c>
      <c r="M1560" s="7">
        <v>0</v>
      </c>
      <c r="N1560" s="6">
        <v>0</v>
      </c>
      <c r="O1560" s="7">
        <v>3</v>
      </c>
      <c r="P1560" t="s">
        <v>842</v>
      </c>
      <c r="R1560" s="7">
        <v>14</v>
      </c>
      <c r="S1560" s="7">
        <v>5</v>
      </c>
      <c r="T1560" s="7">
        <v>0</v>
      </c>
      <c r="W1560" s="6"/>
      <c r="X1560" s="6"/>
      <c r="Y1560" s="7"/>
      <c r="Z1560" s="6"/>
      <c r="AA1560" s="6"/>
      <c r="AB1560" s="7"/>
      <c r="AC1560" s="6"/>
      <c r="AD1560" s="6"/>
      <c r="AE1560" s="7"/>
      <c r="AF1560" s="6"/>
      <c r="AG1560" s="6"/>
      <c r="AH1560" s="7"/>
      <c r="AI1560" s="6"/>
      <c r="AJ1560" s="6"/>
      <c r="AK1560" s="7"/>
      <c r="AR1560" s="6">
        <v>31</v>
      </c>
      <c r="AS1560" s="6">
        <v>54</v>
      </c>
      <c r="AT1560" s="7">
        <f>AR1560-AS1560</f>
        <v>-23</v>
      </c>
      <c r="AU1560" s="4" t="s">
        <v>871</v>
      </c>
    </row>
    <row r="1561" spans="2:47" x14ac:dyDescent="0.25">
      <c r="B1561" t="s">
        <v>270</v>
      </c>
      <c r="C1561" s="9" t="s">
        <v>434</v>
      </c>
      <c r="D1561" s="39">
        <v>41780</v>
      </c>
      <c r="E1561">
        <v>23</v>
      </c>
      <c r="F1561" s="3" t="s">
        <v>830</v>
      </c>
      <c r="G1561" s="2"/>
      <c r="H1561" s="6">
        <v>34</v>
      </c>
      <c r="I1561" s="7">
        <v>-1</v>
      </c>
      <c r="J1561" s="6">
        <v>36</v>
      </c>
      <c r="K1561" s="7">
        <v>2</v>
      </c>
      <c r="L1561" s="6">
        <v>9</v>
      </c>
      <c r="M1561" s="7">
        <v>1</v>
      </c>
      <c r="N1561" s="6">
        <v>-2</v>
      </c>
      <c r="O1561" s="7">
        <v>-3</v>
      </c>
      <c r="P1561" t="s">
        <v>842</v>
      </c>
      <c r="R1561" s="7">
        <v>14</v>
      </c>
      <c r="S1561" s="7">
        <v>3</v>
      </c>
      <c r="T1561" s="7">
        <v>1</v>
      </c>
      <c r="W1561" s="6"/>
      <c r="X1561" s="6"/>
      <c r="Y1561" s="7"/>
      <c r="Z1561" s="6"/>
      <c r="AA1561" s="6"/>
      <c r="AB1561" s="7"/>
      <c r="AC1561" s="6"/>
      <c r="AD1561" s="6"/>
      <c r="AE1561" s="7"/>
      <c r="AF1561" s="6"/>
      <c r="AG1561" s="6"/>
      <c r="AH1561" s="7"/>
      <c r="AI1561" s="6"/>
      <c r="AJ1561" s="6"/>
      <c r="AK1561" s="7"/>
      <c r="AR1561" s="6"/>
      <c r="AS1561" s="6"/>
      <c r="AT1561" s="7"/>
    </row>
    <row r="1562" spans="2:47" x14ac:dyDescent="0.25">
      <c r="B1562" t="s">
        <v>270</v>
      </c>
      <c r="C1562" s="9" t="s">
        <v>675</v>
      </c>
      <c r="D1562" s="39">
        <v>41781</v>
      </c>
      <c r="E1562">
        <v>25</v>
      </c>
      <c r="F1562" t="s">
        <v>821</v>
      </c>
      <c r="G1562" s="2" t="s">
        <v>192</v>
      </c>
      <c r="H1562" s="6">
        <v>34</v>
      </c>
      <c r="I1562" s="7">
        <v>0</v>
      </c>
      <c r="J1562" s="6">
        <v>35</v>
      </c>
      <c r="K1562" s="7">
        <v>1</v>
      </c>
      <c r="L1562" s="6">
        <v>9</v>
      </c>
      <c r="M1562" s="7">
        <v>0</v>
      </c>
      <c r="N1562" s="6">
        <v>-1</v>
      </c>
      <c r="O1562" s="7">
        <v>-1</v>
      </c>
      <c r="P1562" t="s">
        <v>842</v>
      </c>
      <c r="R1562" s="7">
        <v>13</v>
      </c>
      <c r="S1562" s="7">
        <v>5</v>
      </c>
      <c r="T1562" s="7">
        <v>0</v>
      </c>
      <c r="W1562" s="6">
        <v>42</v>
      </c>
      <c r="X1562" s="6">
        <v>51</v>
      </c>
      <c r="Y1562" s="7">
        <f>W1562-X1562</f>
        <v>-9</v>
      </c>
      <c r="Z1562" s="6">
        <v>24</v>
      </c>
      <c r="AA1562" s="6">
        <v>65</v>
      </c>
      <c r="AB1562" s="7">
        <f>Z1562-AA1562</f>
        <v>-41</v>
      </c>
      <c r="AC1562" s="6">
        <v>18</v>
      </c>
      <c r="AD1562" s="6">
        <v>74</v>
      </c>
      <c r="AE1562" s="7">
        <f>AC1562-AD1562</f>
        <v>-56</v>
      </c>
      <c r="AF1562" s="6">
        <v>53</v>
      </c>
      <c r="AG1562" s="6">
        <v>35</v>
      </c>
      <c r="AH1562" s="7">
        <f>AF1562-AG1562</f>
        <v>18</v>
      </c>
      <c r="AI1562" s="6"/>
      <c r="AJ1562" s="6"/>
      <c r="AK1562" s="7"/>
      <c r="AL1562" s="4" t="s">
        <v>930</v>
      </c>
      <c r="AR1562" s="6">
        <v>32</v>
      </c>
      <c r="AS1562" s="6">
        <v>55</v>
      </c>
      <c r="AT1562" s="7">
        <f>AR1562-AS1562</f>
        <v>-23</v>
      </c>
      <c r="AU1562" s="4" t="s">
        <v>871</v>
      </c>
    </row>
    <row r="1563" spans="2:47" x14ac:dyDescent="0.25">
      <c r="B1563" s="3" t="s">
        <v>270</v>
      </c>
      <c r="C1563" s="9" t="s">
        <v>628</v>
      </c>
      <c r="D1563" s="39">
        <v>41782</v>
      </c>
      <c r="E1563">
        <v>25</v>
      </c>
      <c r="F1563" t="s">
        <v>982</v>
      </c>
      <c r="G1563" s="2" t="s">
        <v>124</v>
      </c>
      <c r="H1563" s="6">
        <v>27</v>
      </c>
      <c r="I1563" s="7">
        <v>-1</v>
      </c>
      <c r="J1563" s="6">
        <v>32</v>
      </c>
      <c r="K1563" s="7">
        <v>-3</v>
      </c>
      <c r="L1563" s="6">
        <v>9</v>
      </c>
      <c r="M1563" s="7">
        <v>1</v>
      </c>
      <c r="N1563" s="6">
        <v>-5</v>
      </c>
      <c r="O1563" s="7">
        <v>2</v>
      </c>
      <c r="P1563" s="3" t="s">
        <v>842</v>
      </c>
      <c r="Q1563" s="3" t="s">
        <v>983</v>
      </c>
      <c r="R1563" s="7">
        <v>23</v>
      </c>
      <c r="S1563" s="7">
        <v>3</v>
      </c>
      <c r="T1563" s="7">
        <v>0</v>
      </c>
      <c r="W1563" s="6"/>
      <c r="X1563" s="6"/>
      <c r="Y1563" s="7"/>
      <c r="Z1563" s="6"/>
      <c r="AA1563" s="6"/>
      <c r="AB1563" s="7"/>
      <c r="AC1563" s="6"/>
      <c r="AD1563" s="6"/>
      <c r="AE1563" s="7"/>
      <c r="AF1563" s="6"/>
      <c r="AG1563" s="6"/>
      <c r="AH1563" s="7"/>
      <c r="AI1563" s="6"/>
      <c r="AJ1563" s="6"/>
      <c r="AK1563" s="7"/>
      <c r="AR1563" s="6"/>
      <c r="AS1563" s="6"/>
      <c r="AT1563" s="7"/>
    </row>
    <row r="1564" spans="2:47" x14ac:dyDescent="0.25">
      <c r="B1564" s="3" t="s">
        <v>270</v>
      </c>
      <c r="C1564" s="9" t="s">
        <v>600</v>
      </c>
      <c r="D1564" s="39">
        <v>41782</v>
      </c>
      <c r="E1564">
        <v>27</v>
      </c>
      <c r="F1564" s="3" t="s">
        <v>976</v>
      </c>
      <c r="G1564" s="2"/>
      <c r="H1564" s="6">
        <v>29</v>
      </c>
      <c r="I1564" s="7">
        <v>0</v>
      </c>
      <c r="J1564" s="6">
        <v>31</v>
      </c>
      <c r="K1564" s="7">
        <v>-4</v>
      </c>
      <c r="L1564" s="6">
        <v>8</v>
      </c>
      <c r="M1564" s="7">
        <v>-1</v>
      </c>
      <c r="N1564" s="6">
        <v>-2</v>
      </c>
      <c r="O1564" s="7">
        <v>4</v>
      </c>
      <c r="P1564" t="s">
        <v>639</v>
      </c>
      <c r="R1564" s="7">
        <v>17</v>
      </c>
      <c r="W1564" s="6"/>
      <c r="X1564" s="6"/>
      <c r="Y1564" s="7"/>
      <c r="Z1564" s="6"/>
      <c r="AA1564" s="6"/>
      <c r="AB1564" s="7"/>
      <c r="AC1564" s="6"/>
      <c r="AD1564" s="6"/>
      <c r="AE1564" s="7"/>
      <c r="AF1564" s="6"/>
      <c r="AG1564" s="6"/>
      <c r="AH1564" s="7"/>
      <c r="AI1564" s="6"/>
      <c r="AJ1564" s="6"/>
      <c r="AK1564" s="7"/>
      <c r="AR1564" s="6"/>
      <c r="AS1564" s="6"/>
      <c r="AT1564" s="7"/>
    </row>
    <row r="1565" spans="2:47" x14ac:dyDescent="0.25">
      <c r="B1565" s="3" t="s">
        <v>270</v>
      </c>
      <c r="C1565" s="52" t="s">
        <v>527</v>
      </c>
      <c r="D1565" s="39">
        <v>41782</v>
      </c>
      <c r="E1565">
        <v>27</v>
      </c>
      <c r="F1565" s="3" t="s">
        <v>830</v>
      </c>
      <c r="G1565" s="2"/>
      <c r="H1565" s="6">
        <v>34</v>
      </c>
      <c r="I1565" s="7">
        <v>0</v>
      </c>
      <c r="J1565" s="6">
        <v>36</v>
      </c>
      <c r="K1565" s="7">
        <v>0</v>
      </c>
      <c r="L1565" s="6">
        <v>9</v>
      </c>
      <c r="M1565" s="7">
        <v>0</v>
      </c>
      <c r="N1565" s="6">
        <v>-2</v>
      </c>
      <c r="O1565" s="7">
        <v>0</v>
      </c>
      <c r="P1565" s="3" t="s">
        <v>842</v>
      </c>
      <c r="R1565" s="7">
        <v>14</v>
      </c>
      <c r="S1565" s="7">
        <v>3</v>
      </c>
      <c r="T1565" s="7">
        <v>1</v>
      </c>
      <c r="W1565" s="6"/>
      <c r="X1565" s="6"/>
      <c r="Y1565" s="7"/>
      <c r="Z1565" s="6"/>
      <c r="AA1565" s="6"/>
      <c r="AB1565" s="7"/>
      <c r="AC1565" s="6"/>
      <c r="AD1565" s="6"/>
      <c r="AE1565" s="7"/>
      <c r="AF1565" s="6"/>
      <c r="AG1565" s="6"/>
      <c r="AH1565" s="7"/>
      <c r="AI1565" s="6"/>
      <c r="AJ1565" s="6"/>
      <c r="AK1565" s="7"/>
      <c r="AR1565" s="6"/>
      <c r="AS1565" s="6"/>
      <c r="AT1565" s="7"/>
    </row>
    <row r="1566" spans="2:47" x14ac:dyDescent="0.25">
      <c r="B1566" s="3" t="s">
        <v>270</v>
      </c>
      <c r="C1566" s="52" t="s">
        <v>558</v>
      </c>
      <c r="D1566" s="39">
        <v>41785</v>
      </c>
      <c r="F1566" s="3" t="s">
        <v>821</v>
      </c>
      <c r="G1566" s="2" t="s">
        <v>196</v>
      </c>
      <c r="H1566" s="6">
        <v>32</v>
      </c>
      <c r="I1566" s="7">
        <v>-2</v>
      </c>
      <c r="J1566" s="6">
        <v>34</v>
      </c>
      <c r="K1566" s="7">
        <v>-1</v>
      </c>
      <c r="L1566" s="6">
        <v>8</v>
      </c>
      <c r="M1566" s="7">
        <v>-1</v>
      </c>
      <c r="N1566" s="6">
        <v>-2</v>
      </c>
      <c r="O1566" s="7">
        <v>-1</v>
      </c>
      <c r="P1566" s="3" t="s">
        <v>842</v>
      </c>
      <c r="R1566" s="7">
        <v>15</v>
      </c>
      <c r="S1566" s="7">
        <v>5</v>
      </c>
      <c r="T1566" s="7">
        <v>1</v>
      </c>
      <c r="W1566" s="6"/>
      <c r="X1566" s="6"/>
      <c r="Y1566" s="7"/>
      <c r="Z1566" s="6"/>
      <c r="AA1566" s="6"/>
      <c r="AB1566" s="7"/>
      <c r="AC1566" s="6"/>
      <c r="AD1566" s="6"/>
      <c r="AE1566" s="7"/>
      <c r="AF1566" s="6"/>
      <c r="AG1566" s="6"/>
      <c r="AH1566" s="7"/>
      <c r="AI1566" s="6"/>
      <c r="AJ1566" s="6"/>
      <c r="AK1566" s="7"/>
      <c r="AR1566" s="6">
        <v>30</v>
      </c>
      <c r="AS1566" s="6">
        <v>55</v>
      </c>
      <c r="AT1566" s="7">
        <f>AR1566-AS1566</f>
        <v>-25</v>
      </c>
      <c r="AU1566" s="4" t="s">
        <v>871</v>
      </c>
    </row>
    <row r="1567" spans="2:47" x14ac:dyDescent="0.25">
      <c r="B1567" s="3" t="s">
        <v>270</v>
      </c>
      <c r="C1567" s="52" t="s">
        <v>602</v>
      </c>
      <c r="D1567" s="39">
        <v>41786</v>
      </c>
      <c r="F1567" s="3" t="s">
        <v>821</v>
      </c>
      <c r="G1567" s="2" t="s">
        <v>196</v>
      </c>
      <c r="H1567" s="6">
        <v>32</v>
      </c>
      <c r="I1567" s="7">
        <v>0</v>
      </c>
      <c r="J1567" s="6">
        <v>36</v>
      </c>
      <c r="K1567" s="7">
        <v>2</v>
      </c>
      <c r="L1567" s="6">
        <v>9</v>
      </c>
      <c r="M1567" s="7">
        <v>1</v>
      </c>
      <c r="N1567" s="6">
        <v>-4</v>
      </c>
      <c r="O1567" s="7">
        <v>-2</v>
      </c>
      <c r="P1567" s="3" t="s">
        <v>842</v>
      </c>
      <c r="R1567" s="7">
        <v>14</v>
      </c>
      <c r="S1567" s="7">
        <v>5</v>
      </c>
      <c r="T1567" s="7">
        <v>1</v>
      </c>
      <c r="W1567" s="6"/>
      <c r="X1567" s="6"/>
      <c r="Y1567" s="7"/>
      <c r="Z1567" s="6"/>
      <c r="AA1567" s="6"/>
      <c r="AB1567" s="7"/>
      <c r="AC1567" s="6"/>
      <c r="AD1567" s="6"/>
      <c r="AE1567" s="7"/>
      <c r="AF1567" s="6"/>
      <c r="AG1567" s="6"/>
      <c r="AH1567" s="7"/>
      <c r="AI1567" s="6"/>
      <c r="AJ1567" s="6"/>
      <c r="AK1567" s="7"/>
      <c r="AM1567" s="52" t="s">
        <v>972</v>
      </c>
      <c r="AN1567" s="52" t="s">
        <v>320</v>
      </c>
      <c r="AO1567" s="52" t="s">
        <v>316</v>
      </c>
      <c r="AR1567" s="6">
        <v>30</v>
      </c>
      <c r="AS1567" s="6">
        <v>57</v>
      </c>
      <c r="AT1567" s="7">
        <f>AR1567-AS1567</f>
        <v>-27</v>
      </c>
      <c r="AU1567" s="4" t="s">
        <v>871</v>
      </c>
    </row>
    <row r="1568" spans="2:47" x14ac:dyDescent="0.25">
      <c r="B1568" s="3" t="s">
        <v>270</v>
      </c>
      <c r="C1568" s="52" t="s">
        <v>660</v>
      </c>
      <c r="D1568" s="39">
        <v>41787</v>
      </c>
      <c r="F1568" s="3" t="s">
        <v>821</v>
      </c>
      <c r="G1568" s="2" t="s">
        <v>196</v>
      </c>
      <c r="H1568" s="6">
        <v>31</v>
      </c>
      <c r="I1568" s="7">
        <v>-1</v>
      </c>
      <c r="J1568" s="6">
        <v>38</v>
      </c>
      <c r="K1568" s="7">
        <v>2</v>
      </c>
      <c r="L1568" s="6">
        <v>7</v>
      </c>
      <c r="M1568" s="7">
        <v>-2</v>
      </c>
      <c r="N1568" s="6">
        <v>-7</v>
      </c>
      <c r="O1568" s="7">
        <v>-3</v>
      </c>
      <c r="P1568" s="3" t="s">
        <v>842</v>
      </c>
      <c r="R1568" s="7">
        <v>16</v>
      </c>
      <c r="S1568" s="7">
        <v>4</v>
      </c>
      <c r="T1568" s="7">
        <v>0</v>
      </c>
      <c r="W1568" s="6"/>
      <c r="X1568" s="6"/>
      <c r="Y1568" s="7"/>
      <c r="Z1568" s="6"/>
      <c r="AA1568" s="6"/>
      <c r="AB1568" s="7"/>
      <c r="AC1568" s="6"/>
      <c r="AD1568" s="6"/>
      <c r="AE1568" s="7"/>
      <c r="AF1568" s="6"/>
      <c r="AG1568" s="6"/>
      <c r="AH1568" s="7"/>
      <c r="AI1568" s="6"/>
      <c r="AJ1568" s="6"/>
      <c r="AK1568" s="7"/>
      <c r="AM1568" s="52"/>
      <c r="AN1568" s="52"/>
      <c r="AO1568" s="52"/>
      <c r="AR1568" s="6">
        <v>30</v>
      </c>
      <c r="AS1568" s="6">
        <v>56</v>
      </c>
      <c r="AT1568" s="7">
        <f>AR1568-AS1568</f>
        <v>-26</v>
      </c>
      <c r="AU1568" s="4" t="s">
        <v>871</v>
      </c>
    </row>
    <row r="1569" spans="2:47" x14ac:dyDescent="0.25">
      <c r="B1569" s="3" t="s">
        <v>270</v>
      </c>
      <c r="C1569" s="52" t="s">
        <v>660</v>
      </c>
      <c r="D1569" s="39">
        <v>41787</v>
      </c>
      <c r="E1569">
        <v>30</v>
      </c>
      <c r="F1569" s="3" t="s">
        <v>830</v>
      </c>
      <c r="G1569" s="2"/>
      <c r="H1569" s="6">
        <v>34</v>
      </c>
      <c r="I1569" s="7">
        <v>0</v>
      </c>
      <c r="J1569" s="6">
        <v>35</v>
      </c>
      <c r="K1569" s="7">
        <v>-1</v>
      </c>
      <c r="L1569" s="6">
        <v>9</v>
      </c>
      <c r="M1569" s="7">
        <v>0</v>
      </c>
      <c r="N1569" s="6">
        <v>-1</v>
      </c>
      <c r="O1569" s="7">
        <v>1</v>
      </c>
      <c r="P1569" s="3" t="s">
        <v>842</v>
      </c>
      <c r="R1569" s="7">
        <v>14</v>
      </c>
      <c r="S1569" s="7">
        <v>4</v>
      </c>
      <c r="T1569" s="7">
        <v>0</v>
      </c>
      <c r="W1569" s="6"/>
      <c r="X1569" s="6"/>
      <c r="Y1569" s="7"/>
      <c r="Z1569" s="6"/>
      <c r="AA1569" s="6"/>
      <c r="AB1569" s="7"/>
      <c r="AC1569" s="6"/>
      <c r="AD1569" s="6"/>
      <c r="AE1569" s="7"/>
      <c r="AF1569" s="6"/>
      <c r="AG1569" s="6"/>
      <c r="AH1569" s="7"/>
      <c r="AI1569" s="6"/>
      <c r="AJ1569" s="6"/>
      <c r="AK1569" s="7"/>
      <c r="AR1569" s="6"/>
      <c r="AS1569" s="6"/>
      <c r="AT1569" s="7"/>
    </row>
    <row r="1570" spans="2:47" x14ac:dyDescent="0.25">
      <c r="B1570" s="3" t="s">
        <v>270</v>
      </c>
      <c r="C1570" s="52" t="s">
        <v>603</v>
      </c>
      <c r="D1570" s="39">
        <v>41788</v>
      </c>
      <c r="E1570">
        <v>1</v>
      </c>
      <c r="F1570" s="3" t="s">
        <v>821</v>
      </c>
      <c r="G1570" s="2" t="s">
        <v>192</v>
      </c>
      <c r="H1570" s="6">
        <v>33</v>
      </c>
      <c r="I1570" s="7">
        <v>2</v>
      </c>
      <c r="J1570" s="6">
        <v>36</v>
      </c>
      <c r="K1570" s="7">
        <v>-2</v>
      </c>
      <c r="L1570" s="6">
        <v>7</v>
      </c>
      <c r="M1570" s="7">
        <v>0</v>
      </c>
      <c r="N1570" s="6">
        <v>-3</v>
      </c>
      <c r="O1570" s="7">
        <v>4</v>
      </c>
      <c r="P1570" s="3" t="s">
        <v>842</v>
      </c>
      <c r="R1570" s="7">
        <v>15</v>
      </c>
      <c r="S1570" s="7">
        <v>4</v>
      </c>
      <c r="T1570" s="7">
        <v>0</v>
      </c>
      <c r="W1570" s="6">
        <v>42</v>
      </c>
      <c r="X1570" s="6">
        <v>52</v>
      </c>
      <c r="Y1570" s="7">
        <f>W1570-X1570</f>
        <v>-10</v>
      </c>
      <c r="Z1570" s="6">
        <v>22</v>
      </c>
      <c r="AA1570" s="6">
        <v>68</v>
      </c>
      <c r="AB1570" s="7">
        <f>Z1570-AA1570</f>
        <v>-46</v>
      </c>
      <c r="AC1570" s="6">
        <v>13</v>
      </c>
      <c r="AD1570" s="6">
        <v>78</v>
      </c>
      <c r="AE1570" s="7">
        <f>AC1570-AD1570</f>
        <v>-65</v>
      </c>
      <c r="AF1570" s="6"/>
      <c r="AG1570" s="6"/>
      <c r="AH1570" s="7"/>
      <c r="AI1570" s="6"/>
      <c r="AJ1570" s="6"/>
      <c r="AK1570" s="7"/>
      <c r="AL1570" s="4" t="s">
        <v>930</v>
      </c>
      <c r="AR1570" s="6">
        <v>32</v>
      </c>
      <c r="AS1570" s="6">
        <v>55</v>
      </c>
      <c r="AT1570" s="7">
        <f>AR1570-AS1570</f>
        <v>-23</v>
      </c>
      <c r="AU1570" s="4" t="s">
        <v>871</v>
      </c>
    </row>
    <row r="1571" spans="2:47" x14ac:dyDescent="0.25">
      <c r="B1571" s="3" t="s">
        <v>270</v>
      </c>
      <c r="C1571" s="52" t="s">
        <v>582</v>
      </c>
      <c r="D1571" s="39">
        <v>41789</v>
      </c>
      <c r="E1571">
        <v>2</v>
      </c>
      <c r="F1571" s="3" t="s">
        <v>830</v>
      </c>
      <c r="G1571" s="2"/>
      <c r="H1571" s="6">
        <v>32</v>
      </c>
      <c r="I1571" s="7">
        <v>-2</v>
      </c>
      <c r="J1571" s="6">
        <v>37</v>
      </c>
      <c r="K1571" s="7">
        <v>2</v>
      </c>
      <c r="L1571" s="6">
        <v>10</v>
      </c>
      <c r="M1571" s="7">
        <v>1</v>
      </c>
      <c r="N1571" s="6">
        <v>-5</v>
      </c>
      <c r="O1571" s="7">
        <v>-4</v>
      </c>
      <c r="P1571" s="3" t="s">
        <v>842</v>
      </c>
      <c r="R1571" s="7">
        <v>13</v>
      </c>
      <c r="S1571" s="7">
        <v>3</v>
      </c>
      <c r="T1571" s="7">
        <v>0</v>
      </c>
      <c r="W1571" s="6"/>
      <c r="X1571" s="6"/>
      <c r="Y1571" s="7"/>
      <c r="Z1571" s="6"/>
      <c r="AA1571" s="6"/>
      <c r="AB1571" s="7"/>
      <c r="AC1571" s="6"/>
      <c r="AD1571" s="6"/>
      <c r="AE1571" s="7"/>
      <c r="AF1571" s="6"/>
      <c r="AG1571" s="6"/>
      <c r="AH1571" s="7"/>
      <c r="AI1571" s="6"/>
      <c r="AJ1571" s="6"/>
      <c r="AK1571" s="7"/>
      <c r="AR1571" s="6"/>
      <c r="AS1571" s="6"/>
      <c r="AT1571" s="7"/>
    </row>
    <row r="1572" spans="2:47" x14ac:dyDescent="0.25">
      <c r="B1572" s="3" t="s">
        <v>270</v>
      </c>
      <c r="C1572" s="9" t="s">
        <v>582</v>
      </c>
      <c r="D1572" s="39">
        <v>41789</v>
      </c>
      <c r="E1572">
        <v>2</v>
      </c>
      <c r="F1572" s="3" t="s">
        <v>976</v>
      </c>
      <c r="G1572" s="2"/>
      <c r="H1572" s="6">
        <v>25</v>
      </c>
      <c r="I1572" s="7">
        <v>-4</v>
      </c>
      <c r="J1572" s="6">
        <v>34</v>
      </c>
      <c r="K1572" s="7">
        <v>3</v>
      </c>
      <c r="L1572" s="6">
        <v>6</v>
      </c>
      <c r="M1572" s="7">
        <v>-2</v>
      </c>
      <c r="N1572" s="6">
        <v>-9</v>
      </c>
      <c r="O1572" s="7">
        <v>-7</v>
      </c>
      <c r="P1572" t="s">
        <v>639</v>
      </c>
      <c r="R1572" s="7">
        <v>19</v>
      </c>
      <c r="W1572" s="6"/>
      <c r="X1572" s="6"/>
      <c r="Y1572" s="7"/>
      <c r="Z1572" s="6"/>
      <c r="AA1572" s="6"/>
      <c r="AB1572" s="7"/>
      <c r="AC1572" s="6"/>
      <c r="AD1572" s="6"/>
      <c r="AE1572" s="7"/>
      <c r="AF1572" s="6"/>
      <c r="AG1572" s="6"/>
      <c r="AH1572" s="7"/>
      <c r="AI1572" s="6"/>
      <c r="AJ1572" s="6"/>
      <c r="AK1572" s="7"/>
      <c r="AR1572" s="6"/>
      <c r="AS1572" s="6"/>
      <c r="AT1572" s="7"/>
    </row>
    <row r="1573" spans="2:47" x14ac:dyDescent="0.25">
      <c r="B1573" s="3" t="s">
        <v>263</v>
      </c>
      <c r="C1573" s="9" t="s">
        <v>339</v>
      </c>
      <c r="D1573" s="39">
        <v>41791</v>
      </c>
      <c r="F1573" t="s">
        <v>821</v>
      </c>
      <c r="G1573" s="2" t="s">
        <v>196</v>
      </c>
      <c r="H1573" s="6">
        <v>30</v>
      </c>
      <c r="I1573" s="7">
        <v>-3</v>
      </c>
      <c r="J1573" s="6">
        <v>36</v>
      </c>
      <c r="K1573" s="7">
        <v>0</v>
      </c>
      <c r="L1573" s="6">
        <v>8</v>
      </c>
      <c r="M1573" s="7">
        <v>1</v>
      </c>
      <c r="N1573" s="6">
        <v>-6</v>
      </c>
      <c r="O1573" s="7">
        <v>-3</v>
      </c>
      <c r="P1573" s="3" t="s">
        <v>842</v>
      </c>
      <c r="R1573" s="7">
        <v>17</v>
      </c>
      <c r="S1573" s="7">
        <v>5</v>
      </c>
      <c r="T1573" s="7">
        <v>0</v>
      </c>
      <c r="W1573" s="6"/>
      <c r="X1573" s="6"/>
      <c r="Y1573" s="7"/>
      <c r="Z1573" s="6"/>
      <c r="AA1573" s="6"/>
      <c r="AB1573" s="7"/>
      <c r="AC1573" s="6"/>
      <c r="AD1573" s="6"/>
      <c r="AE1573" s="7"/>
      <c r="AF1573" s="6"/>
      <c r="AG1573" s="6"/>
      <c r="AH1573" s="7"/>
      <c r="AI1573" s="6"/>
      <c r="AJ1573" s="6"/>
      <c r="AK1573" s="7"/>
      <c r="AR1573" s="6">
        <v>29</v>
      </c>
      <c r="AS1573" s="6">
        <v>56</v>
      </c>
      <c r="AT1573" s="7">
        <f>AR1573-AS1573</f>
        <v>-27</v>
      </c>
      <c r="AU1573" s="4" t="s">
        <v>871</v>
      </c>
    </row>
    <row r="1574" spans="2:47" x14ac:dyDescent="0.25">
      <c r="B1574" s="3" t="s">
        <v>263</v>
      </c>
      <c r="C1574" s="9" t="s">
        <v>571</v>
      </c>
      <c r="D1574" s="39">
        <v>41792</v>
      </c>
      <c r="F1574" t="s">
        <v>821</v>
      </c>
      <c r="G1574" s="2" t="s">
        <v>196</v>
      </c>
      <c r="H1574" s="6">
        <v>32</v>
      </c>
      <c r="I1574" s="7">
        <v>2</v>
      </c>
      <c r="J1574" s="6">
        <v>36</v>
      </c>
      <c r="K1574" s="7">
        <v>0</v>
      </c>
      <c r="L1574" s="6">
        <v>8</v>
      </c>
      <c r="M1574" s="7">
        <v>0</v>
      </c>
      <c r="N1574" s="6">
        <v>-4</v>
      </c>
      <c r="O1574" s="7">
        <v>2</v>
      </c>
      <c r="P1574" t="s">
        <v>842</v>
      </c>
      <c r="R1574" s="7">
        <v>14</v>
      </c>
      <c r="S1574" s="7">
        <v>5</v>
      </c>
      <c r="T1574" s="7">
        <v>0</v>
      </c>
      <c r="W1574" s="6"/>
      <c r="X1574" s="6"/>
      <c r="Y1574" s="7"/>
      <c r="Z1574" s="6"/>
      <c r="AA1574" s="6"/>
      <c r="AB1574" s="7"/>
      <c r="AC1574" s="6"/>
      <c r="AD1574" s="6"/>
      <c r="AE1574" s="7"/>
      <c r="AF1574" s="6"/>
      <c r="AG1574" s="6"/>
      <c r="AH1574" s="7"/>
      <c r="AI1574" s="6"/>
      <c r="AJ1574" s="6"/>
      <c r="AK1574" s="7"/>
      <c r="AR1574" s="6">
        <v>32</v>
      </c>
      <c r="AS1574" s="6">
        <v>53</v>
      </c>
      <c r="AT1574" s="7">
        <f>AR1574-AS1574</f>
        <v>-21</v>
      </c>
      <c r="AU1574" s="4" t="s">
        <v>871</v>
      </c>
    </row>
    <row r="1575" spans="2:47" x14ac:dyDescent="0.25">
      <c r="B1575" s="3" t="s">
        <v>263</v>
      </c>
      <c r="C1575" s="9" t="s">
        <v>589</v>
      </c>
      <c r="D1575" s="39">
        <v>41793</v>
      </c>
      <c r="F1575" t="s">
        <v>821</v>
      </c>
      <c r="G1575" s="2" t="s">
        <v>196</v>
      </c>
      <c r="H1575" s="6">
        <v>32</v>
      </c>
      <c r="I1575" s="7">
        <v>0</v>
      </c>
      <c r="J1575" s="6">
        <v>37</v>
      </c>
      <c r="K1575" s="7">
        <v>1</v>
      </c>
      <c r="L1575" s="6">
        <v>7</v>
      </c>
      <c r="M1575" s="7">
        <v>-1</v>
      </c>
      <c r="N1575" s="6">
        <v>-5</v>
      </c>
      <c r="O1575" s="7">
        <v>-1</v>
      </c>
      <c r="P1575" t="s">
        <v>842</v>
      </c>
      <c r="R1575" s="7">
        <v>13</v>
      </c>
      <c r="S1575" s="7">
        <v>5</v>
      </c>
      <c r="T1575" s="7">
        <v>0</v>
      </c>
      <c r="W1575" s="6"/>
      <c r="X1575" s="6"/>
      <c r="Y1575" s="7"/>
      <c r="Z1575" s="6"/>
      <c r="AA1575" s="6"/>
      <c r="AB1575" s="7"/>
      <c r="AC1575" s="6"/>
      <c r="AD1575" s="6"/>
      <c r="AE1575" s="7"/>
      <c r="AF1575" s="6"/>
      <c r="AG1575" s="6"/>
      <c r="AH1575" s="7"/>
      <c r="AI1575" s="6"/>
      <c r="AJ1575" s="6"/>
      <c r="AK1575" s="7"/>
      <c r="AM1575" s="9" t="s">
        <v>959</v>
      </c>
      <c r="AN1575" s="9" t="s">
        <v>369</v>
      </c>
      <c r="AO1575" s="9" t="s">
        <v>366</v>
      </c>
      <c r="AR1575" s="6">
        <v>31</v>
      </c>
      <c r="AS1575" s="6">
        <v>52</v>
      </c>
      <c r="AT1575" s="7">
        <f>AR1575-AS1575</f>
        <v>-21</v>
      </c>
      <c r="AU1575" s="4" t="s">
        <v>871</v>
      </c>
    </row>
    <row r="1576" spans="2:47" x14ac:dyDescent="0.25">
      <c r="B1576" s="3" t="s">
        <v>263</v>
      </c>
      <c r="C1576" s="52" t="s">
        <v>584</v>
      </c>
      <c r="D1576" s="39">
        <v>41793</v>
      </c>
      <c r="E1576">
        <v>9</v>
      </c>
      <c r="F1576" s="3" t="s">
        <v>903</v>
      </c>
      <c r="G1576" s="2" t="s">
        <v>138</v>
      </c>
      <c r="H1576" s="6">
        <v>31</v>
      </c>
      <c r="I1576" s="7">
        <v>-1</v>
      </c>
      <c r="J1576" s="6">
        <v>35</v>
      </c>
      <c r="K1576" s="7">
        <v>2</v>
      </c>
      <c r="L1576" s="6">
        <v>6</v>
      </c>
      <c r="M1576" s="7">
        <v>-1</v>
      </c>
      <c r="N1576" s="6">
        <v>-4</v>
      </c>
      <c r="O1576" s="7">
        <v>-3</v>
      </c>
      <c r="P1576" s="3" t="s">
        <v>842</v>
      </c>
      <c r="R1576" s="7">
        <v>19</v>
      </c>
      <c r="S1576" s="7">
        <v>4</v>
      </c>
      <c r="T1576" s="7">
        <v>1</v>
      </c>
      <c r="W1576" s="6">
        <v>35</v>
      </c>
      <c r="X1576" s="6">
        <v>48</v>
      </c>
      <c r="Y1576" s="7">
        <f>W1576-X1576</f>
        <v>-13</v>
      </c>
      <c r="Z1576" s="6">
        <v>23</v>
      </c>
      <c r="AA1576" s="6">
        <v>48</v>
      </c>
      <c r="AB1576" s="7">
        <f>Z1576-AA1576</f>
        <v>-25</v>
      </c>
      <c r="AC1576" s="6">
        <v>13</v>
      </c>
      <c r="AD1576" s="6">
        <v>63</v>
      </c>
      <c r="AE1576" s="7">
        <f>AC1576-AD1576</f>
        <v>-50</v>
      </c>
      <c r="AF1576" s="6">
        <v>36</v>
      </c>
      <c r="AG1576" s="6">
        <v>37</v>
      </c>
      <c r="AH1576" s="7">
        <f>AF1576-AG1576</f>
        <v>-1</v>
      </c>
      <c r="AI1576" s="6"/>
      <c r="AJ1576" s="6"/>
      <c r="AK1576" s="7"/>
      <c r="AL1576" s="4" t="s">
        <v>978</v>
      </c>
      <c r="AR1576" s="6"/>
      <c r="AS1576" s="6"/>
      <c r="AT1576" s="7"/>
    </row>
    <row r="1577" spans="2:47" x14ac:dyDescent="0.25">
      <c r="B1577" s="3" t="s">
        <v>263</v>
      </c>
      <c r="C1577" s="9" t="s">
        <v>694</v>
      </c>
      <c r="D1577" s="39">
        <v>41794</v>
      </c>
      <c r="F1577" t="s">
        <v>821</v>
      </c>
      <c r="G1577" s="2" t="s">
        <v>196</v>
      </c>
      <c r="H1577" s="6">
        <v>31</v>
      </c>
      <c r="I1577" s="7">
        <v>-1</v>
      </c>
      <c r="J1577" s="6">
        <v>37</v>
      </c>
      <c r="K1577" s="7">
        <v>0</v>
      </c>
      <c r="L1577" s="6">
        <v>8</v>
      </c>
      <c r="M1577" s="7">
        <v>1</v>
      </c>
      <c r="N1577" s="6">
        <v>-6</v>
      </c>
      <c r="O1577" s="7">
        <v>-1</v>
      </c>
      <c r="P1577" t="s">
        <v>842</v>
      </c>
      <c r="R1577" s="7">
        <v>15</v>
      </c>
      <c r="S1577" s="7">
        <v>5</v>
      </c>
      <c r="T1577" s="7">
        <v>0</v>
      </c>
      <c r="W1577" s="6"/>
      <c r="X1577" s="6"/>
      <c r="Y1577" s="7"/>
      <c r="Z1577" s="6"/>
      <c r="AA1577" s="6"/>
      <c r="AB1577" s="7"/>
      <c r="AC1577" s="6"/>
      <c r="AD1577" s="6"/>
      <c r="AE1577" s="7"/>
      <c r="AF1577" s="6"/>
      <c r="AG1577" s="6"/>
      <c r="AH1577" s="7"/>
      <c r="AI1577" s="6"/>
      <c r="AJ1577" s="6"/>
      <c r="AK1577" s="7"/>
      <c r="AR1577" s="6">
        <v>31</v>
      </c>
      <c r="AS1577" s="6">
        <v>55</v>
      </c>
      <c r="AT1577" s="7">
        <f>AR1577-AS1577</f>
        <v>-24</v>
      </c>
      <c r="AU1577" s="4" t="s">
        <v>871</v>
      </c>
    </row>
    <row r="1578" spans="2:47" x14ac:dyDescent="0.25">
      <c r="B1578" s="3" t="s">
        <v>263</v>
      </c>
      <c r="C1578" s="9" t="s">
        <v>591</v>
      </c>
      <c r="D1578" s="39">
        <v>41794</v>
      </c>
      <c r="E1578">
        <v>7</v>
      </c>
      <c r="F1578" t="s">
        <v>830</v>
      </c>
      <c r="G1578" s="2"/>
      <c r="H1578" s="6">
        <v>34</v>
      </c>
      <c r="I1578" s="7">
        <v>2</v>
      </c>
      <c r="J1578" s="6">
        <v>35</v>
      </c>
      <c r="K1578" s="7">
        <v>-2</v>
      </c>
      <c r="L1578" s="6">
        <v>9</v>
      </c>
      <c r="M1578" s="7">
        <v>-1</v>
      </c>
      <c r="N1578" s="6">
        <v>-1</v>
      </c>
      <c r="O1578" s="7">
        <v>4</v>
      </c>
      <c r="P1578" t="s">
        <v>842</v>
      </c>
      <c r="R1578" s="7">
        <v>14</v>
      </c>
      <c r="S1578" s="7">
        <v>5</v>
      </c>
      <c r="T1578" s="7">
        <v>0</v>
      </c>
      <c r="W1578" s="6"/>
      <c r="X1578" s="6"/>
      <c r="Y1578" s="7"/>
      <c r="Z1578" s="6"/>
      <c r="AA1578" s="6"/>
      <c r="AB1578" s="7"/>
      <c r="AC1578" s="6"/>
      <c r="AD1578" s="6"/>
      <c r="AE1578" s="7"/>
      <c r="AF1578" s="6"/>
      <c r="AG1578" s="6"/>
      <c r="AH1578" s="7"/>
      <c r="AI1578" s="6"/>
      <c r="AJ1578" s="6"/>
      <c r="AK1578" s="7"/>
      <c r="AR1578" s="6"/>
      <c r="AS1578" s="6"/>
      <c r="AT1578" s="7"/>
    </row>
    <row r="1579" spans="2:47" x14ac:dyDescent="0.25">
      <c r="B1579" s="3" t="s">
        <v>263</v>
      </c>
      <c r="C1579" s="9" t="s">
        <v>572</v>
      </c>
      <c r="D1579" s="39">
        <v>41795</v>
      </c>
      <c r="E1579">
        <v>9</v>
      </c>
      <c r="F1579" t="s">
        <v>821</v>
      </c>
      <c r="G1579" s="2" t="s">
        <v>192</v>
      </c>
      <c r="H1579" s="6">
        <v>33</v>
      </c>
      <c r="I1579" s="7">
        <v>2</v>
      </c>
      <c r="J1579" s="6">
        <v>37</v>
      </c>
      <c r="K1579" s="7">
        <v>0</v>
      </c>
      <c r="L1579" s="6">
        <v>7</v>
      </c>
      <c r="M1579" s="7">
        <v>-1</v>
      </c>
      <c r="N1579" s="6">
        <v>-4</v>
      </c>
      <c r="O1579" s="7">
        <v>2</v>
      </c>
      <c r="P1579" t="s">
        <v>842</v>
      </c>
      <c r="R1579" s="7">
        <v>14</v>
      </c>
      <c r="S1579" s="7">
        <v>5</v>
      </c>
      <c r="T1579" s="7">
        <v>0</v>
      </c>
      <c r="W1579" s="6">
        <v>39</v>
      </c>
      <c r="X1579" s="6">
        <v>54</v>
      </c>
      <c r="Y1579" s="7">
        <f>W1579-X1579</f>
        <v>-15</v>
      </c>
      <c r="Z1579" s="6">
        <v>25</v>
      </c>
      <c r="AA1579" s="6">
        <v>66</v>
      </c>
      <c r="AB1579" s="7">
        <f>Z1579-AA1579</f>
        <v>-41</v>
      </c>
      <c r="AC1579" s="6">
        <v>14</v>
      </c>
      <c r="AD1579" s="6">
        <v>78</v>
      </c>
      <c r="AE1579" s="7">
        <f>AC1579-AD1579</f>
        <v>-64</v>
      </c>
      <c r="AF1579" s="6"/>
      <c r="AG1579" s="6"/>
      <c r="AH1579" s="7"/>
      <c r="AI1579" s="6"/>
      <c r="AJ1579" s="6"/>
      <c r="AK1579" s="7"/>
      <c r="AL1579" s="4" t="s">
        <v>930</v>
      </c>
      <c r="AR1579" s="6">
        <v>29</v>
      </c>
      <c r="AS1579" s="6">
        <v>56</v>
      </c>
      <c r="AT1579" s="7">
        <f>AR1579-AS1579</f>
        <v>-27</v>
      </c>
      <c r="AU1579" s="4" t="s">
        <v>871</v>
      </c>
    </row>
    <row r="1580" spans="2:47" x14ac:dyDescent="0.25">
      <c r="B1580" s="3" t="s">
        <v>263</v>
      </c>
      <c r="C1580" s="52" t="s">
        <v>645</v>
      </c>
      <c r="D1580" s="39">
        <v>41796</v>
      </c>
      <c r="E1580">
        <v>10</v>
      </c>
      <c r="F1580" s="3" t="s">
        <v>976</v>
      </c>
      <c r="G1580" s="2"/>
      <c r="H1580" s="6">
        <v>28</v>
      </c>
      <c r="I1580" s="7">
        <v>3</v>
      </c>
      <c r="J1580" s="6">
        <v>32</v>
      </c>
      <c r="K1580" s="7">
        <v>-2</v>
      </c>
      <c r="L1580" s="6">
        <v>8</v>
      </c>
      <c r="M1580" s="7">
        <v>2</v>
      </c>
      <c r="N1580" s="6">
        <v>-4</v>
      </c>
      <c r="O1580" s="7">
        <v>5</v>
      </c>
      <c r="P1580" s="3" t="s">
        <v>639</v>
      </c>
      <c r="R1580" s="7">
        <v>17</v>
      </c>
      <c r="W1580" s="6"/>
      <c r="X1580" s="6"/>
      <c r="Y1580" s="7"/>
      <c r="Z1580" s="6"/>
      <c r="AA1580" s="6"/>
      <c r="AB1580" s="7"/>
      <c r="AC1580" s="6"/>
      <c r="AD1580" s="6"/>
      <c r="AE1580" s="7"/>
      <c r="AF1580" s="6"/>
      <c r="AG1580" s="6"/>
      <c r="AH1580" s="7"/>
      <c r="AI1580" s="6"/>
      <c r="AJ1580" s="6"/>
      <c r="AK1580" s="7"/>
      <c r="AR1580" s="6"/>
      <c r="AS1580" s="6"/>
      <c r="AT1580" s="7"/>
    </row>
    <row r="1581" spans="2:47" x14ac:dyDescent="0.25">
      <c r="B1581" s="3" t="s">
        <v>263</v>
      </c>
      <c r="C1581" s="9" t="s">
        <v>645</v>
      </c>
      <c r="D1581" s="39">
        <v>41796</v>
      </c>
      <c r="E1581">
        <v>9</v>
      </c>
      <c r="F1581" s="3" t="s">
        <v>830</v>
      </c>
      <c r="G1581" s="2"/>
      <c r="H1581" s="6">
        <v>35</v>
      </c>
      <c r="I1581" s="7">
        <v>1</v>
      </c>
      <c r="J1581" s="6">
        <v>36</v>
      </c>
      <c r="K1581" s="7">
        <v>1</v>
      </c>
      <c r="L1581" s="6">
        <v>9</v>
      </c>
      <c r="M1581" s="7">
        <v>0</v>
      </c>
      <c r="N1581" s="6">
        <v>-1</v>
      </c>
      <c r="O1581" s="7">
        <v>0</v>
      </c>
      <c r="P1581" s="3" t="s">
        <v>842</v>
      </c>
      <c r="R1581" s="7">
        <v>14</v>
      </c>
      <c r="S1581" s="7">
        <v>3</v>
      </c>
      <c r="T1581" s="7">
        <v>1</v>
      </c>
      <c r="W1581" s="6"/>
      <c r="X1581" s="6"/>
      <c r="Y1581" s="7"/>
      <c r="Z1581" s="6"/>
      <c r="AA1581" s="6"/>
      <c r="AB1581" s="7"/>
      <c r="AC1581" s="6"/>
      <c r="AD1581" s="6"/>
      <c r="AE1581" s="7"/>
      <c r="AF1581" s="6"/>
      <c r="AG1581" s="6"/>
      <c r="AH1581" s="7"/>
      <c r="AI1581" s="6"/>
      <c r="AJ1581" s="6"/>
      <c r="AK1581" s="7"/>
    </row>
    <row r="1582" spans="2:47" x14ac:dyDescent="0.25">
      <c r="B1582" s="3" t="s">
        <v>263</v>
      </c>
      <c r="C1582" s="9" t="s">
        <v>419</v>
      </c>
      <c r="D1582" s="39">
        <v>41798</v>
      </c>
      <c r="F1582" s="3" t="s">
        <v>821</v>
      </c>
      <c r="G1582" s="2" t="s">
        <v>196</v>
      </c>
      <c r="H1582" s="6">
        <v>31</v>
      </c>
      <c r="I1582" s="7">
        <v>-2</v>
      </c>
      <c r="J1582" s="6">
        <v>37</v>
      </c>
      <c r="K1582" s="7">
        <v>0</v>
      </c>
      <c r="L1582" s="6">
        <v>7</v>
      </c>
      <c r="M1582" s="7">
        <v>0</v>
      </c>
      <c r="N1582" s="6">
        <v>-6</v>
      </c>
      <c r="O1582" s="7">
        <v>-2</v>
      </c>
      <c r="P1582" s="3" t="s">
        <v>842</v>
      </c>
      <c r="R1582" s="7">
        <v>15</v>
      </c>
      <c r="S1582" s="7">
        <v>5</v>
      </c>
      <c r="T1582" s="7">
        <v>0</v>
      </c>
      <c r="W1582" s="6"/>
      <c r="X1582" s="6"/>
      <c r="Y1582" s="7"/>
      <c r="Z1582" s="6"/>
      <c r="AA1582" s="6"/>
      <c r="AB1582" s="7"/>
      <c r="AC1582" s="6"/>
      <c r="AD1582" s="6"/>
      <c r="AE1582" s="7"/>
      <c r="AF1582" s="6"/>
      <c r="AG1582" s="6"/>
      <c r="AH1582" s="7"/>
      <c r="AI1582" s="6"/>
      <c r="AJ1582" s="6"/>
      <c r="AK1582" s="7"/>
      <c r="AR1582" s="6">
        <v>30</v>
      </c>
      <c r="AS1582" s="6">
        <v>55</v>
      </c>
      <c r="AT1582" s="7">
        <f>AR1582-AS1582</f>
        <v>-25</v>
      </c>
      <c r="AU1582" s="4" t="s">
        <v>871</v>
      </c>
    </row>
    <row r="1583" spans="2:47" x14ac:dyDescent="0.25">
      <c r="B1583" s="3" t="s">
        <v>263</v>
      </c>
      <c r="C1583" s="9" t="s">
        <v>669</v>
      </c>
      <c r="D1583" s="39">
        <v>41799</v>
      </c>
      <c r="F1583" s="3" t="s">
        <v>821</v>
      </c>
      <c r="G1583" s="2" t="s">
        <v>196</v>
      </c>
      <c r="H1583" s="6">
        <v>35</v>
      </c>
      <c r="I1583" s="7">
        <v>4</v>
      </c>
      <c r="J1583" s="6">
        <v>37</v>
      </c>
      <c r="K1583" s="7">
        <v>0</v>
      </c>
      <c r="L1583" s="6">
        <v>8</v>
      </c>
      <c r="M1583" s="7">
        <v>1</v>
      </c>
      <c r="N1583" s="6">
        <v>-2</v>
      </c>
      <c r="O1583" s="7">
        <v>4</v>
      </c>
      <c r="P1583" s="3" t="s">
        <v>842</v>
      </c>
      <c r="R1583" s="7">
        <v>12</v>
      </c>
      <c r="S1583" s="7">
        <v>3</v>
      </c>
      <c r="T1583" s="7">
        <v>1</v>
      </c>
      <c r="W1583" s="6"/>
      <c r="X1583" s="6"/>
      <c r="Y1583" s="7"/>
      <c r="Z1583" s="6"/>
      <c r="AA1583" s="6"/>
      <c r="AB1583" s="7"/>
      <c r="AC1583" s="6"/>
      <c r="AD1583" s="6"/>
      <c r="AE1583" s="7"/>
      <c r="AF1583" s="6"/>
      <c r="AG1583" s="6"/>
      <c r="AH1583" s="7"/>
      <c r="AI1583" s="6"/>
      <c r="AJ1583" s="6"/>
      <c r="AK1583" s="7"/>
      <c r="AR1583" s="6">
        <v>34</v>
      </c>
      <c r="AS1583" s="6">
        <v>53</v>
      </c>
      <c r="AT1583" s="7">
        <f>AR1583-AS1583</f>
        <v>-19</v>
      </c>
      <c r="AU1583" s="4" t="s">
        <v>871</v>
      </c>
    </row>
    <row r="1584" spans="2:47" x14ac:dyDescent="0.25">
      <c r="B1584" s="3" t="s">
        <v>263</v>
      </c>
      <c r="C1584" s="9" t="s">
        <v>337</v>
      </c>
      <c r="D1584" s="39">
        <v>41800</v>
      </c>
      <c r="F1584" t="s">
        <v>821</v>
      </c>
      <c r="G1584" s="2" t="s">
        <v>196</v>
      </c>
      <c r="H1584" s="6">
        <v>34</v>
      </c>
      <c r="I1584" s="7">
        <v>-1</v>
      </c>
      <c r="J1584" s="6">
        <v>36</v>
      </c>
      <c r="K1584" s="7">
        <v>-1</v>
      </c>
      <c r="L1584" s="6">
        <v>6</v>
      </c>
      <c r="M1584" s="7">
        <v>-2</v>
      </c>
      <c r="N1584" s="6">
        <v>-2</v>
      </c>
      <c r="O1584" s="7">
        <v>0</v>
      </c>
      <c r="P1584" t="s">
        <v>842</v>
      </c>
      <c r="R1584" s="7">
        <v>14</v>
      </c>
      <c r="S1584" s="7">
        <v>5</v>
      </c>
      <c r="T1584" s="7">
        <v>0</v>
      </c>
      <c r="W1584" s="6"/>
      <c r="X1584" s="6"/>
      <c r="Y1584" s="7"/>
      <c r="Z1584" s="6"/>
      <c r="AA1584" s="6"/>
      <c r="AB1584" s="7"/>
      <c r="AC1584" s="6"/>
      <c r="AD1584" s="6"/>
      <c r="AE1584" s="7"/>
      <c r="AF1584" s="6"/>
      <c r="AG1584" s="6"/>
      <c r="AH1584" s="7"/>
      <c r="AI1584" s="6"/>
      <c r="AJ1584" s="6"/>
      <c r="AK1584" s="7"/>
      <c r="AR1584" s="6">
        <v>33</v>
      </c>
      <c r="AS1584" s="6">
        <v>52</v>
      </c>
      <c r="AT1584" s="7">
        <f>AR1584-AS1584</f>
        <v>-19</v>
      </c>
      <c r="AU1584" s="4" t="s">
        <v>871</v>
      </c>
    </row>
    <row r="1585" spans="2:47" x14ac:dyDescent="0.25">
      <c r="B1585" s="3" t="s">
        <v>263</v>
      </c>
      <c r="C1585" s="9" t="s">
        <v>655</v>
      </c>
      <c r="D1585" s="39">
        <v>41800</v>
      </c>
      <c r="E1585">
        <v>20</v>
      </c>
      <c r="F1585" t="s">
        <v>963</v>
      </c>
      <c r="G1585" s="2"/>
      <c r="H1585" s="6">
        <v>29</v>
      </c>
      <c r="J1585" s="6">
        <v>35</v>
      </c>
      <c r="L1585" s="6">
        <v>6</v>
      </c>
      <c r="N1585" s="6">
        <v>-6</v>
      </c>
      <c r="P1585" s="3" t="s">
        <v>842</v>
      </c>
      <c r="R1585" s="7">
        <v>23</v>
      </c>
      <c r="W1585" s="6"/>
      <c r="X1585" s="6"/>
      <c r="Y1585" s="7"/>
      <c r="Z1585" s="6"/>
      <c r="AA1585" s="6"/>
      <c r="AB1585" s="7"/>
      <c r="AC1585" s="6"/>
      <c r="AD1585" s="6"/>
      <c r="AE1585" s="7"/>
      <c r="AF1585" s="6"/>
      <c r="AG1585" s="6"/>
      <c r="AH1585" s="7"/>
      <c r="AI1585" s="6"/>
      <c r="AJ1585" s="6"/>
      <c r="AK1585" s="7"/>
      <c r="AR1585" s="6"/>
      <c r="AS1585" s="6"/>
      <c r="AT1585" s="7"/>
    </row>
    <row r="1586" spans="2:47" x14ac:dyDescent="0.25">
      <c r="B1586" s="3" t="s">
        <v>263</v>
      </c>
      <c r="C1586" s="9" t="s">
        <v>562</v>
      </c>
      <c r="D1586" s="39">
        <v>41801</v>
      </c>
      <c r="E1586">
        <v>13</v>
      </c>
      <c r="F1586" s="3" t="s">
        <v>830</v>
      </c>
      <c r="G1586" s="2"/>
      <c r="H1586" s="6">
        <v>32</v>
      </c>
      <c r="I1586" s="7">
        <v>-3</v>
      </c>
      <c r="J1586" s="6">
        <v>35</v>
      </c>
      <c r="K1586" s="7">
        <v>-1</v>
      </c>
      <c r="L1586" s="6">
        <v>8</v>
      </c>
      <c r="M1586" s="7">
        <v>-1</v>
      </c>
      <c r="N1586" s="6">
        <v>-3</v>
      </c>
      <c r="O1586" s="7">
        <v>-2</v>
      </c>
      <c r="P1586" s="3" t="s">
        <v>842</v>
      </c>
      <c r="R1586" s="7">
        <v>15</v>
      </c>
      <c r="S1586" s="7">
        <v>5</v>
      </c>
      <c r="T1586" s="7">
        <v>0</v>
      </c>
      <c r="W1586" s="6"/>
      <c r="X1586" s="6"/>
      <c r="Y1586" s="7"/>
      <c r="Z1586" s="6"/>
      <c r="AA1586" s="6"/>
      <c r="AB1586" s="7"/>
      <c r="AC1586" s="6"/>
      <c r="AD1586" s="6"/>
      <c r="AE1586" s="7"/>
      <c r="AF1586" s="6"/>
      <c r="AG1586" s="6"/>
      <c r="AH1586" s="7"/>
      <c r="AI1586" s="6"/>
      <c r="AJ1586" s="6"/>
      <c r="AK1586" s="7"/>
      <c r="AR1586" s="6"/>
      <c r="AS1586" s="6"/>
      <c r="AT1586" s="7"/>
    </row>
    <row r="1587" spans="2:47" x14ac:dyDescent="0.25">
      <c r="B1587" s="3" t="s">
        <v>263</v>
      </c>
      <c r="C1587" s="9" t="s">
        <v>562</v>
      </c>
      <c r="D1587" s="39">
        <v>41801</v>
      </c>
      <c r="F1587" t="s">
        <v>821</v>
      </c>
      <c r="G1587" s="2" t="s">
        <v>196</v>
      </c>
      <c r="H1587" s="6">
        <v>32</v>
      </c>
      <c r="I1587" s="7">
        <v>-2</v>
      </c>
      <c r="J1587" s="6">
        <v>38</v>
      </c>
      <c r="K1587" s="7">
        <v>2</v>
      </c>
      <c r="L1587" s="6">
        <v>8</v>
      </c>
      <c r="M1587" s="7">
        <v>2</v>
      </c>
      <c r="N1587" s="6">
        <v>-6</v>
      </c>
      <c r="O1587" s="7">
        <v>-4</v>
      </c>
      <c r="P1587" t="s">
        <v>842</v>
      </c>
      <c r="R1587" s="7">
        <v>12</v>
      </c>
      <c r="S1587" s="7">
        <v>5</v>
      </c>
      <c r="T1587" s="7">
        <v>0</v>
      </c>
      <c r="W1587" s="6"/>
      <c r="X1587" s="6"/>
      <c r="Y1587" s="7"/>
      <c r="Z1587" s="6"/>
      <c r="AA1587" s="6"/>
      <c r="AB1587" s="7"/>
      <c r="AC1587" s="6"/>
      <c r="AD1587" s="6"/>
      <c r="AE1587" s="7"/>
      <c r="AF1587" s="6"/>
      <c r="AG1587" s="6"/>
      <c r="AH1587" s="7"/>
      <c r="AI1587" s="6"/>
      <c r="AJ1587" s="6"/>
      <c r="AK1587" s="7"/>
      <c r="AR1587" s="6">
        <v>32</v>
      </c>
      <c r="AS1587" s="6">
        <v>53</v>
      </c>
      <c r="AT1587" s="7">
        <f>AR1587-AS1587</f>
        <v>-21</v>
      </c>
      <c r="AU1587" s="4" t="s">
        <v>871</v>
      </c>
    </row>
    <row r="1588" spans="2:47" x14ac:dyDescent="0.25">
      <c r="B1588" s="3" t="s">
        <v>263</v>
      </c>
      <c r="C1588" s="9" t="s">
        <v>562</v>
      </c>
      <c r="D1588" s="39">
        <v>41801</v>
      </c>
      <c r="F1588" t="s">
        <v>821</v>
      </c>
      <c r="G1588" s="2" t="s">
        <v>198</v>
      </c>
      <c r="H1588" s="6">
        <v>33</v>
      </c>
      <c r="J1588" s="6">
        <v>36</v>
      </c>
      <c r="L1588" s="6">
        <v>8</v>
      </c>
      <c r="M1588" s="7">
        <v>0</v>
      </c>
      <c r="N1588" s="6">
        <v>-3</v>
      </c>
      <c r="P1588" t="s">
        <v>842</v>
      </c>
      <c r="R1588" s="7">
        <v>14</v>
      </c>
      <c r="S1588" s="7">
        <v>5</v>
      </c>
      <c r="T1588" s="7">
        <v>0</v>
      </c>
      <c r="W1588" s="6"/>
      <c r="X1588" s="6"/>
      <c r="Y1588" s="7"/>
      <c r="Z1588" s="6"/>
      <c r="AA1588" s="6"/>
      <c r="AB1588" s="7"/>
      <c r="AC1588" s="6"/>
      <c r="AD1588" s="6"/>
      <c r="AE1588" s="7"/>
      <c r="AF1588" s="6"/>
      <c r="AG1588" s="6"/>
      <c r="AH1588" s="7"/>
      <c r="AI1588" s="6"/>
      <c r="AJ1588" s="6"/>
      <c r="AK1588" s="7"/>
    </row>
    <row r="1589" spans="2:47" x14ac:dyDescent="0.25">
      <c r="B1589" t="s">
        <v>263</v>
      </c>
      <c r="C1589" s="9" t="s">
        <v>673</v>
      </c>
      <c r="D1589" s="39">
        <v>41801</v>
      </c>
      <c r="E1589">
        <v>15</v>
      </c>
      <c r="F1589" t="s">
        <v>886</v>
      </c>
      <c r="G1589" s="2" t="s">
        <v>915</v>
      </c>
      <c r="H1589" s="6">
        <v>32</v>
      </c>
      <c r="I1589" s="7">
        <v>3</v>
      </c>
      <c r="J1589" s="6">
        <v>34</v>
      </c>
      <c r="K1589" s="7">
        <v>1</v>
      </c>
      <c r="L1589" s="6">
        <v>7</v>
      </c>
      <c r="M1589" s="7">
        <v>-1</v>
      </c>
      <c r="N1589" s="6">
        <v>-2</v>
      </c>
      <c r="O1589" s="7">
        <v>2</v>
      </c>
      <c r="P1589" s="3" t="s">
        <v>842</v>
      </c>
      <c r="R1589" s="7">
        <v>18</v>
      </c>
      <c r="S1589" s="7">
        <v>4</v>
      </c>
      <c r="T1589" s="7">
        <v>1</v>
      </c>
      <c r="W1589" s="6">
        <v>28</v>
      </c>
      <c r="X1589" s="6">
        <v>46</v>
      </c>
      <c r="Y1589" s="7">
        <f>W1589-X1589</f>
        <v>-18</v>
      </c>
      <c r="Z1589" s="6">
        <v>19</v>
      </c>
      <c r="AA1589" s="6">
        <v>49</v>
      </c>
      <c r="AB1589" s="7">
        <f>Z1589-AA1589</f>
        <v>-30</v>
      </c>
      <c r="AC1589" s="6">
        <v>13</v>
      </c>
      <c r="AD1589" s="6">
        <v>54</v>
      </c>
      <c r="AE1589" s="7">
        <f>AC1589-AD1589</f>
        <v>-41</v>
      </c>
      <c r="AF1589" s="6">
        <v>26</v>
      </c>
      <c r="AG1589" s="6">
        <v>44</v>
      </c>
      <c r="AH1589" s="7">
        <f>AF1589-AG1589</f>
        <v>-18</v>
      </c>
      <c r="AI1589" s="6"/>
      <c r="AJ1589" s="6"/>
      <c r="AK1589" s="7"/>
      <c r="AL1589" s="4" t="s">
        <v>998</v>
      </c>
      <c r="AR1589" s="6"/>
      <c r="AS1589" s="6"/>
    </row>
    <row r="1590" spans="2:47" x14ac:dyDescent="0.25">
      <c r="B1590" s="3" t="s">
        <v>263</v>
      </c>
      <c r="C1590" s="9" t="s">
        <v>340</v>
      </c>
      <c r="D1590" s="39">
        <v>41802</v>
      </c>
      <c r="E1590">
        <v>15</v>
      </c>
      <c r="F1590" t="s">
        <v>821</v>
      </c>
      <c r="G1590" s="2" t="s">
        <v>192</v>
      </c>
      <c r="H1590" s="6">
        <v>33</v>
      </c>
      <c r="I1590" s="7">
        <v>1</v>
      </c>
      <c r="J1590" s="6">
        <v>37</v>
      </c>
      <c r="K1590" s="7">
        <v>-1</v>
      </c>
      <c r="L1590" s="6">
        <v>8</v>
      </c>
      <c r="M1590" s="7">
        <v>0</v>
      </c>
      <c r="N1590" s="6">
        <v>-4</v>
      </c>
      <c r="O1590" s="7">
        <v>2</v>
      </c>
      <c r="P1590" t="s">
        <v>842</v>
      </c>
      <c r="R1590" s="7">
        <v>13</v>
      </c>
      <c r="S1590" s="7">
        <v>5</v>
      </c>
      <c r="T1590" s="7">
        <v>0</v>
      </c>
      <c r="W1590" s="6">
        <v>43</v>
      </c>
      <c r="X1590" s="6">
        <v>50</v>
      </c>
      <c r="Y1590" s="7">
        <f>W1590-X1590</f>
        <v>-7</v>
      </c>
      <c r="Z1590" s="6">
        <v>23</v>
      </c>
      <c r="AA1590" s="6">
        <v>67</v>
      </c>
      <c r="AB1590" s="7">
        <f>Z1590-AA1590</f>
        <v>-44</v>
      </c>
      <c r="AC1590" s="6">
        <v>16</v>
      </c>
      <c r="AD1590" s="6">
        <v>77</v>
      </c>
      <c r="AE1590" s="7">
        <f>AC1590-AD1590</f>
        <v>-61</v>
      </c>
      <c r="AF1590" s="6"/>
      <c r="AG1590" s="6"/>
      <c r="AH1590" s="7"/>
      <c r="AI1590" s="6"/>
      <c r="AJ1590" s="6"/>
      <c r="AK1590" s="7"/>
      <c r="AL1590" s="4" t="s">
        <v>930</v>
      </c>
      <c r="AR1590" s="6">
        <v>33</v>
      </c>
      <c r="AS1590" s="6">
        <v>52</v>
      </c>
      <c r="AT1590" s="7">
        <f>AR1590-AS1590</f>
        <v>-19</v>
      </c>
      <c r="AU1590" s="4" t="s">
        <v>871</v>
      </c>
    </row>
    <row r="1591" spans="2:47" x14ac:dyDescent="0.25">
      <c r="B1591" s="3" t="s">
        <v>263</v>
      </c>
      <c r="C1591" s="9" t="s">
        <v>441</v>
      </c>
      <c r="D1591" s="39">
        <v>41803</v>
      </c>
      <c r="E1591">
        <v>16</v>
      </c>
      <c r="F1591" s="3" t="s">
        <v>976</v>
      </c>
      <c r="G1591" s="2"/>
      <c r="H1591" s="6">
        <v>29</v>
      </c>
      <c r="I1591" s="7">
        <v>1</v>
      </c>
      <c r="J1591" s="6">
        <v>35</v>
      </c>
      <c r="K1591" s="7">
        <v>3</v>
      </c>
      <c r="L1591" s="6">
        <v>8</v>
      </c>
      <c r="M1591" s="7">
        <v>0</v>
      </c>
      <c r="N1591" s="6">
        <v>-6</v>
      </c>
      <c r="O1591" s="7">
        <v>-2</v>
      </c>
      <c r="P1591" t="s">
        <v>639</v>
      </c>
      <c r="R1591" s="7">
        <v>15</v>
      </c>
      <c r="S1591" s="7">
        <v>6</v>
      </c>
      <c r="W1591" s="6"/>
      <c r="X1591" s="6"/>
      <c r="Y1591" s="7"/>
      <c r="Z1591" s="6"/>
      <c r="AA1591" s="6"/>
      <c r="AB1591" s="7"/>
      <c r="AC1591" s="6"/>
      <c r="AD1591" s="6"/>
      <c r="AE1591" s="7"/>
      <c r="AF1591" s="6"/>
      <c r="AG1591" s="6"/>
      <c r="AH1591" s="7"/>
      <c r="AI1591" s="6"/>
      <c r="AJ1591" s="6"/>
      <c r="AK1591" s="7"/>
    </row>
    <row r="1592" spans="2:47" x14ac:dyDescent="0.25">
      <c r="B1592" s="3" t="s">
        <v>263</v>
      </c>
      <c r="C1592" s="52" t="s">
        <v>441</v>
      </c>
      <c r="D1592" s="39">
        <v>41803</v>
      </c>
      <c r="E1592">
        <v>16</v>
      </c>
      <c r="F1592" s="3" t="s">
        <v>830</v>
      </c>
      <c r="G1592" s="2"/>
      <c r="H1592" s="6">
        <v>33</v>
      </c>
      <c r="I1592" s="7">
        <v>1</v>
      </c>
      <c r="J1592" s="6">
        <v>37</v>
      </c>
      <c r="K1592" s="7">
        <v>2</v>
      </c>
      <c r="L1592" s="6">
        <v>9</v>
      </c>
      <c r="M1592" s="7">
        <v>1</v>
      </c>
      <c r="N1592" s="6">
        <v>-4</v>
      </c>
      <c r="O1592" s="7">
        <v>-1</v>
      </c>
      <c r="P1592" s="3" t="s">
        <v>842</v>
      </c>
      <c r="R1592" s="7">
        <v>13</v>
      </c>
      <c r="S1592" s="7">
        <v>4</v>
      </c>
      <c r="T1592" s="7">
        <v>1</v>
      </c>
      <c r="W1592" s="6"/>
      <c r="X1592" s="6"/>
      <c r="Y1592" s="7"/>
      <c r="Z1592" s="6"/>
      <c r="AA1592" s="6"/>
      <c r="AB1592" s="7"/>
      <c r="AC1592" s="6"/>
      <c r="AD1592" s="6"/>
      <c r="AE1592" s="7"/>
      <c r="AF1592" s="6"/>
      <c r="AG1592" s="6"/>
      <c r="AH1592" s="7"/>
      <c r="AI1592" s="6"/>
      <c r="AJ1592" s="6"/>
      <c r="AK1592" s="7"/>
      <c r="AR1592" s="6"/>
      <c r="AS1592" s="6"/>
      <c r="AT1592" s="7"/>
    </row>
    <row r="1593" spans="2:47" x14ac:dyDescent="0.25">
      <c r="B1593" s="3" t="s">
        <v>263</v>
      </c>
      <c r="C1593" s="52" t="s">
        <v>441</v>
      </c>
      <c r="D1593" s="39">
        <v>41803</v>
      </c>
      <c r="E1593">
        <v>18</v>
      </c>
      <c r="F1593" s="3" t="s">
        <v>678</v>
      </c>
      <c r="G1593" s="2" t="s">
        <v>82</v>
      </c>
      <c r="H1593" s="6">
        <v>31</v>
      </c>
      <c r="I1593" s="7">
        <v>-2</v>
      </c>
      <c r="J1593" s="6">
        <v>32</v>
      </c>
      <c r="K1593" s="7">
        <v>1</v>
      </c>
      <c r="L1593" s="6">
        <v>10</v>
      </c>
      <c r="M1593" s="7">
        <v>-3</v>
      </c>
      <c r="N1593" s="6">
        <v>-1</v>
      </c>
      <c r="O1593" s="7">
        <v>-3</v>
      </c>
      <c r="P1593" s="3" t="s">
        <v>639</v>
      </c>
      <c r="R1593" s="7">
        <v>16</v>
      </c>
      <c r="W1593" s="6">
        <v>42</v>
      </c>
      <c r="X1593" s="6">
        <v>47</v>
      </c>
      <c r="Y1593" s="7">
        <f>W1593-X1593</f>
        <v>-5</v>
      </c>
      <c r="Z1593" s="6">
        <v>22</v>
      </c>
      <c r="AA1593" s="6">
        <v>61</v>
      </c>
      <c r="AB1593" s="7">
        <f>Z1593-AA1593</f>
        <v>-39</v>
      </c>
      <c r="AC1593" s="6">
        <v>25</v>
      </c>
      <c r="AD1593" s="6">
        <v>62</v>
      </c>
      <c r="AE1593" s="7">
        <f>AC1593-AD1593</f>
        <v>-37</v>
      </c>
      <c r="AF1593" s="6">
        <v>37</v>
      </c>
      <c r="AG1593" s="6">
        <v>45</v>
      </c>
      <c r="AH1593" s="7">
        <f>AF1593-AG1593</f>
        <v>-8</v>
      </c>
      <c r="AI1593" s="6"/>
      <c r="AJ1593" s="6"/>
      <c r="AK1593" s="7"/>
      <c r="AL1593" s="4" t="s">
        <v>964</v>
      </c>
      <c r="AR1593" s="6">
        <v>38</v>
      </c>
      <c r="AS1593" s="6">
        <v>48</v>
      </c>
      <c r="AT1593" s="7">
        <f>AR1593-AS1593</f>
        <v>-10</v>
      </c>
      <c r="AU1593" s="4" t="s">
        <v>964</v>
      </c>
    </row>
    <row r="1594" spans="2:47" x14ac:dyDescent="0.25">
      <c r="B1594" s="3" t="s">
        <v>263</v>
      </c>
      <c r="C1594" s="52" t="s">
        <v>519</v>
      </c>
      <c r="D1594" s="39">
        <v>41804</v>
      </c>
      <c r="E1594">
        <v>18</v>
      </c>
      <c r="F1594" s="3" t="s">
        <v>577</v>
      </c>
      <c r="G1594" s="2" t="s">
        <v>60</v>
      </c>
      <c r="H1594" s="6">
        <v>31</v>
      </c>
      <c r="I1594" s="7">
        <v>0</v>
      </c>
      <c r="J1594" s="6">
        <v>34</v>
      </c>
      <c r="K1594" s="7">
        <v>0</v>
      </c>
      <c r="L1594" s="6">
        <v>8</v>
      </c>
      <c r="M1594" s="7">
        <v>-1</v>
      </c>
      <c r="N1594" s="6">
        <v>-3</v>
      </c>
      <c r="O1594" s="7">
        <v>0</v>
      </c>
      <c r="P1594" s="3" t="s">
        <v>639</v>
      </c>
      <c r="Q1594" s="3" t="s">
        <v>840</v>
      </c>
      <c r="R1594" s="7">
        <v>14</v>
      </c>
      <c r="S1594" s="7">
        <v>8</v>
      </c>
      <c r="T1594" s="7">
        <v>1</v>
      </c>
      <c r="W1594" s="6">
        <v>37</v>
      </c>
      <c r="X1594" s="6">
        <v>55</v>
      </c>
      <c r="Y1594" s="7">
        <f>W1594-X1594</f>
        <v>-18</v>
      </c>
      <c r="Z1594" s="6">
        <v>29</v>
      </c>
      <c r="AA1594" s="6">
        <v>57</v>
      </c>
      <c r="AB1594" s="7">
        <f>Z1594-AA1594</f>
        <v>-28</v>
      </c>
      <c r="AC1594" s="6">
        <v>25</v>
      </c>
      <c r="AD1594" s="6">
        <v>63</v>
      </c>
      <c r="AE1594" s="7">
        <f>AC1594-AD1594</f>
        <v>-38</v>
      </c>
      <c r="AF1594" s="6">
        <v>37</v>
      </c>
      <c r="AG1594" s="6">
        <v>45</v>
      </c>
      <c r="AH1594" s="7">
        <f>AF1594-AG1594</f>
        <v>-8</v>
      </c>
      <c r="AI1594" s="6"/>
      <c r="AJ1594" s="6"/>
      <c r="AK1594" s="7"/>
      <c r="AL1594" s="4" t="s">
        <v>936</v>
      </c>
      <c r="AR1594" s="6">
        <v>31</v>
      </c>
      <c r="AS1594" s="6">
        <v>58</v>
      </c>
      <c r="AT1594" s="7">
        <f>AR1594-AS1594</f>
        <v>-27</v>
      </c>
      <c r="AU1594" s="4" t="s">
        <v>937</v>
      </c>
    </row>
    <row r="1595" spans="2:47" x14ac:dyDescent="0.25">
      <c r="B1595" s="3" t="s">
        <v>263</v>
      </c>
      <c r="C1595" s="9" t="s">
        <v>624</v>
      </c>
      <c r="D1595" s="39">
        <v>41805</v>
      </c>
      <c r="F1595" t="s">
        <v>821</v>
      </c>
      <c r="G1595" s="2" t="s">
        <v>196</v>
      </c>
      <c r="H1595" s="6">
        <v>32</v>
      </c>
      <c r="I1595" s="7">
        <v>-1</v>
      </c>
      <c r="J1595" s="6">
        <v>36</v>
      </c>
      <c r="K1595" s="7">
        <v>-1</v>
      </c>
      <c r="L1595" s="6">
        <v>10</v>
      </c>
      <c r="M1595" s="7">
        <v>2</v>
      </c>
      <c r="N1595" s="6">
        <v>-4</v>
      </c>
      <c r="O1595" s="7">
        <v>0</v>
      </c>
      <c r="P1595" s="3" t="s">
        <v>842</v>
      </c>
      <c r="R1595" s="7">
        <v>14</v>
      </c>
      <c r="S1595" s="7">
        <v>5</v>
      </c>
      <c r="T1595" s="7">
        <v>0</v>
      </c>
      <c r="W1595" s="6"/>
      <c r="X1595" s="6"/>
      <c r="Y1595" s="7"/>
      <c r="Z1595" s="6"/>
      <c r="AA1595" s="6"/>
      <c r="AB1595" s="7"/>
      <c r="AC1595" s="6"/>
      <c r="AD1595" s="6"/>
      <c r="AE1595" s="7"/>
      <c r="AF1595" s="6"/>
      <c r="AG1595" s="6"/>
      <c r="AH1595" s="7"/>
      <c r="AI1595" s="6"/>
      <c r="AJ1595" s="6"/>
      <c r="AK1595" s="7"/>
      <c r="AR1595" s="6">
        <v>32</v>
      </c>
      <c r="AS1595" s="6">
        <v>53</v>
      </c>
      <c r="AT1595" s="7">
        <f>AR1595-AS1595</f>
        <v>-21</v>
      </c>
      <c r="AU1595" s="4" t="s">
        <v>871</v>
      </c>
    </row>
    <row r="1596" spans="2:47" x14ac:dyDescent="0.25">
      <c r="B1596" t="s">
        <v>263</v>
      </c>
      <c r="C1596" s="9" t="s">
        <v>640</v>
      </c>
      <c r="D1596" s="39">
        <v>41806</v>
      </c>
      <c r="F1596" t="s">
        <v>821</v>
      </c>
      <c r="G1596" s="2" t="s">
        <v>196</v>
      </c>
      <c r="H1596" s="6">
        <v>34</v>
      </c>
      <c r="I1596" s="7">
        <v>2</v>
      </c>
      <c r="J1596" s="6">
        <v>37</v>
      </c>
      <c r="K1596" s="7">
        <v>1</v>
      </c>
      <c r="L1596" s="6">
        <v>7</v>
      </c>
      <c r="M1596" s="7">
        <v>-3</v>
      </c>
      <c r="N1596" s="6">
        <v>-3</v>
      </c>
      <c r="O1596" s="7">
        <v>1</v>
      </c>
      <c r="P1596" s="3" t="s">
        <v>842</v>
      </c>
      <c r="R1596" s="7">
        <v>13</v>
      </c>
      <c r="S1596" s="7">
        <v>4</v>
      </c>
      <c r="T1596" s="7">
        <v>1</v>
      </c>
      <c r="W1596" s="6"/>
      <c r="X1596" s="6"/>
      <c r="Y1596" s="7"/>
      <c r="Z1596" s="6"/>
      <c r="AA1596" s="6"/>
      <c r="AB1596" s="7"/>
      <c r="AC1596" s="6"/>
      <c r="AD1596" s="6"/>
      <c r="AE1596" s="7"/>
      <c r="AF1596" s="6"/>
      <c r="AG1596" s="6"/>
      <c r="AH1596" s="7"/>
      <c r="AI1596" s="6"/>
      <c r="AJ1596" s="6"/>
      <c r="AK1596" s="7"/>
      <c r="AR1596" s="6">
        <v>33</v>
      </c>
      <c r="AS1596" s="6">
        <v>53</v>
      </c>
      <c r="AT1596" s="7">
        <f>AR1596-AS1596</f>
        <v>-20</v>
      </c>
      <c r="AU1596" s="4" t="s">
        <v>871</v>
      </c>
    </row>
    <row r="1597" spans="2:47" x14ac:dyDescent="0.25">
      <c r="B1597" t="s">
        <v>263</v>
      </c>
      <c r="C1597" s="9" t="s">
        <v>596</v>
      </c>
      <c r="D1597" s="39">
        <v>41807</v>
      </c>
      <c r="F1597" t="s">
        <v>821</v>
      </c>
      <c r="G1597" s="2" t="s">
        <v>196</v>
      </c>
      <c r="H1597" s="6">
        <v>34</v>
      </c>
      <c r="I1597" s="7">
        <v>0</v>
      </c>
      <c r="J1597" s="6">
        <v>38</v>
      </c>
      <c r="K1597" s="7">
        <v>1</v>
      </c>
      <c r="L1597" s="6">
        <v>7</v>
      </c>
      <c r="M1597" s="7">
        <v>0</v>
      </c>
      <c r="N1597" s="6">
        <v>-4</v>
      </c>
      <c r="O1597" s="7">
        <v>-1</v>
      </c>
      <c r="P1597" s="3" t="s">
        <v>842</v>
      </c>
      <c r="R1597" s="7">
        <v>13</v>
      </c>
      <c r="S1597" s="7">
        <v>5</v>
      </c>
      <c r="T1597" s="7">
        <v>1</v>
      </c>
      <c r="W1597" s="6"/>
      <c r="X1597" s="6"/>
      <c r="Y1597" s="7"/>
      <c r="Z1597" s="6"/>
      <c r="AA1597" s="6"/>
      <c r="AB1597" s="7"/>
      <c r="AC1597" s="6"/>
      <c r="AD1597" s="6"/>
      <c r="AE1597" s="7"/>
      <c r="AF1597" s="6"/>
      <c r="AG1597" s="6"/>
      <c r="AH1597" s="7"/>
      <c r="AI1597" s="6"/>
      <c r="AJ1597" s="6"/>
      <c r="AK1597" s="7"/>
      <c r="AM1597" s="9" t="s">
        <v>953</v>
      </c>
      <c r="AN1597" s="9" t="s">
        <v>320</v>
      </c>
      <c r="AO1597" s="9" t="s">
        <v>583</v>
      </c>
      <c r="AR1597" s="6">
        <v>32</v>
      </c>
      <c r="AS1597" s="6">
        <v>53</v>
      </c>
      <c r="AT1597" s="7">
        <f>AR1597-AS1597</f>
        <v>-21</v>
      </c>
      <c r="AU1597" s="4" t="s">
        <v>871</v>
      </c>
    </row>
    <row r="1598" spans="2:47" x14ac:dyDescent="0.25">
      <c r="B1598" t="s">
        <v>263</v>
      </c>
      <c r="C1598" s="9" t="s">
        <v>523</v>
      </c>
      <c r="D1598" s="39">
        <v>41807</v>
      </c>
      <c r="E1598">
        <v>22</v>
      </c>
      <c r="F1598" t="s">
        <v>903</v>
      </c>
      <c r="G1598" s="2" t="s">
        <v>138</v>
      </c>
      <c r="H1598" s="6">
        <v>31</v>
      </c>
      <c r="I1598" s="7">
        <v>0</v>
      </c>
      <c r="J1598" s="6">
        <v>35</v>
      </c>
      <c r="K1598" s="7">
        <v>0</v>
      </c>
      <c r="L1598" s="6">
        <v>7</v>
      </c>
      <c r="M1598" s="7">
        <v>1</v>
      </c>
      <c r="N1598" s="6">
        <v>-4</v>
      </c>
      <c r="O1598" s="7">
        <v>0</v>
      </c>
      <c r="P1598" s="3" t="s">
        <v>842</v>
      </c>
      <c r="R1598" s="7">
        <v>17</v>
      </c>
      <c r="S1598" s="7">
        <v>5</v>
      </c>
      <c r="T1598" s="7">
        <v>1</v>
      </c>
      <c r="W1598" s="6">
        <v>37</v>
      </c>
      <c r="X1598" s="6">
        <v>47</v>
      </c>
      <c r="Y1598" s="7">
        <f>W1598-X1598</f>
        <v>-10</v>
      </c>
      <c r="Z1598" s="6">
        <v>23</v>
      </c>
      <c r="AA1598" s="6">
        <v>49</v>
      </c>
      <c r="AB1598" s="7">
        <f>Z1598-AA1598</f>
        <v>-26</v>
      </c>
      <c r="AC1598" s="6">
        <v>14</v>
      </c>
      <c r="AD1598" s="6">
        <v>62</v>
      </c>
      <c r="AE1598" s="7">
        <f>AC1598-AD1598</f>
        <v>-48</v>
      </c>
      <c r="AF1598" s="6">
        <v>32</v>
      </c>
      <c r="AG1598" s="6">
        <v>39</v>
      </c>
      <c r="AH1598" s="7">
        <f>AF1598-AG1598</f>
        <v>-7</v>
      </c>
      <c r="AI1598" s="6"/>
      <c r="AJ1598" s="6"/>
      <c r="AK1598" s="7"/>
      <c r="AL1598" s="4" t="s">
        <v>978</v>
      </c>
      <c r="AR1598" s="6"/>
      <c r="AS1598" s="6"/>
      <c r="AT1598" s="7"/>
    </row>
    <row r="1599" spans="2:47" x14ac:dyDescent="0.25">
      <c r="B1599" s="3" t="s">
        <v>263</v>
      </c>
      <c r="C1599" s="52" t="s">
        <v>564</v>
      </c>
      <c r="D1599" s="39">
        <v>41808</v>
      </c>
      <c r="E1599">
        <v>20</v>
      </c>
      <c r="F1599" s="3" t="s">
        <v>830</v>
      </c>
      <c r="G1599" s="2"/>
      <c r="H1599" s="6">
        <v>34</v>
      </c>
      <c r="I1599" s="7">
        <v>1</v>
      </c>
      <c r="J1599" s="6">
        <v>36</v>
      </c>
      <c r="K1599" s="7">
        <v>-1</v>
      </c>
      <c r="L1599" s="6">
        <v>8</v>
      </c>
      <c r="M1599" s="7">
        <v>-1</v>
      </c>
      <c r="N1599" s="6">
        <v>-2</v>
      </c>
      <c r="O1599" s="7">
        <v>-2</v>
      </c>
      <c r="P1599" s="3" t="s">
        <v>842</v>
      </c>
      <c r="R1599" s="7">
        <v>13</v>
      </c>
      <c r="S1599" s="7">
        <v>3</v>
      </c>
      <c r="T1599" s="7">
        <v>1</v>
      </c>
      <c r="W1599" s="6"/>
      <c r="X1599" s="6"/>
      <c r="Y1599" s="7"/>
      <c r="Z1599" s="6"/>
      <c r="AA1599" s="6"/>
      <c r="AB1599" s="7"/>
      <c r="AC1599" s="6"/>
      <c r="AD1599" s="6"/>
      <c r="AE1599" s="7"/>
      <c r="AF1599" s="6"/>
      <c r="AG1599" s="6"/>
      <c r="AH1599" s="7"/>
      <c r="AI1599" s="6"/>
      <c r="AJ1599" s="6"/>
      <c r="AK1599" s="7"/>
      <c r="AR1599" s="6"/>
      <c r="AS1599" s="6"/>
      <c r="AT1599" s="7"/>
    </row>
    <row r="1600" spans="2:47" x14ac:dyDescent="0.25">
      <c r="B1600" t="s">
        <v>263</v>
      </c>
      <c r="C1600" s="9" t="s">
        <v>564</v>
      </c>
      <c r="D1600" s="39">
        <v>41808</v>
      </c>
      <c r="F1600" t="s">
        <v>821</v>
      </c>
      <c r="G1600" s="2" t="s">
        <v>196</v>
      </c>
      <c r="H1600" s="6">
        <v>33</v>
      </c>
      <c r="I1600" s="7">
        <v>-1</v>
      </c>
      <c r="J1600" s="6">
        <v>37</v>
      </c>
      <c r="K1600" s="7">
        <v>-1</v>
      </c>
      <c r="L1600" s="6">
        <v>8</v>
      </c>
      <c r="M1600" s="7">
        <v>1</v>
      </c>
      <c r="N1600" s="6">
        <v>-4</v>
      </c>
      <c r="O1600" s="7">
        <v>0</v>
      </c>
      <c r="P1600" s="3" t="s">
        <v>842</v>
      </c>
      <c r="R1600" s="7">
        <v>15</v>
      </c>
      <c r="S1600" s="7">
        <v>3</v>
      </c>
      <c r="T1600" s="7">
        <v>0</v>
      </c>
      <c r="W1600" s="6"/>
      <c r="X1600" s="6"/>
      <c r="Y1600" s="7"/>
      <c r="Z1600" s="6"/>
      <c r="AA1600" s="6"/>
      <c r="AB1600" s="7"/>
      <c r="AC1600" s="6"/>
      <c r="AD1600" s="6"/>
      <c r="AE1600" s="7"/>
      <c r="AF1600" s="6"/>
      <c r="AG1600" s="6"/>
      <c r="AH1600" s="7"/>
      <c r="AI1600" s="6"/>
      <c r="AJ1600" s="6"/>
      <c r="AK1600" s="7"/>
      <c r="AR1600" s="6">
        <v>31</v>
      </c>
      <c r="AS1600" s="6">
        <v>55</v>
      </c>
      <c r="AT1600" s="7">
        <f>AR1600-AS1600</f>
        <v>-24</v>
      </c>
      <c r="AU1600" s="4" t="s">
        <v>871</v>
      </c>
    </row>
    <row r="1601" spans="2:47" x14ac:dyDescent="0.25">
      <c r="B1601" t="s">
        <v>263</v>
      </c>
      <c r="C1601" s="9" t="s">
        <v>641</v>
      </c>
      <c r="D1601" s="39">
        <v>41809</v>
      </c>
      <c r="E1601">
        <v>22</v>
      </c>
      <c r="F1601" t="s">
        <v>821</v>
      </c>
      <c r="G1601" s="2" t="s">
        <v>192</v>
      </c>
      <c r="H1601" s="6">
        <v>32</v>
      </c>
      <c r="I1601" s="7">
        <v>-1</v>
      </c>
      <c r="J1601" s="6">
        <v>38</v>
      </c>
      <c r="K1601" s="7">
        <v>1</v>
      </c>
      <c r="L1601" s="6">
        <v>8</v>
      </c>
      <c r="M1601" s="7">
        <v>0</v>
      </c>
      <c r="N1601" s="6">
        <v>-6</v>
      </c>
      <c r="O1601" s="7">
        <v>-2</v>
      </c>
      <c r="P1601" s="3" t="s">
        <v>842</v>
      </c>
      <c r="R1601" s="7">
        <v>14</v>
      </c>
      <c r="S1601" s="7">
        <v>5</v>
      </c>
      <c r="T1601" s="7">
        <v>0</v>
      </c>
      <c r="W1601" s="6">
        <v>40</v>
      </c>
      <c r="X1601" s="6">
        <v>53</v>
      </c>
      <c r="Y1601" s="7">
        <f>W1601-X1601</f>
        <v>-13</v>
      </c>
      <c r="Z1601" s="6">
        <v>23</v>
      </c>
      <c r="AA1601" s="6">
        <v>66</v>
      </c>
      <c r="AB1601" s="7">
        <f>Z1601-AA1601</f>
        <v>-43</v>
      </c>
      <c r="AC1601" s="6">
        <v>13</v>
      </c>
      <c r="AD1601" s="6">
        <v>76</v>
      </c>
      <c r="AE1601" s="7">
        <f>AC1601-AD1601</f>
        <v>-63</v>
      </c>
      <c r="AF1601" s="6"/>
      <c r="AG1601" s="6"/>
      <c r="AH1601" s="7"/>
      <c r="AI1601" s="6"/>
      <c r="AJ1601" s="6"/>
      <c r="AK1601" s="7"/>
      <c r="AL1601" s="4" t="s">
        <v>930</v>
      </c>
      <c r="AR1601" s="6">
        <v>30</v>
      </c>
      <c r="AS1601" s="6">
        <v>55</v>
      </c>
      <c r="AT1601" s="7">
        <f>AR1601-AS1601</f>
        <v>-25</v>
      </c>
      <c r="AU1601" s="4" t="s">
        <v>871</v>
      </c>
    </row>
    <row r="1602" spans="2:47" x14ac:dyDescent="0.25">
      <c r="B1602" t="s">
        <v>263</v>
      </c>
      <c r="C1602" s="9" t="s">
        <v>427</v>
      </c>
      <c r="D1602" s="39">
        <v>41810</v>
      </c>
      <c r="E1602">
        <v>23</v>
      </c>
      <c r="F1602" s="3" t="s">
        <v>976</v>
      </c>
      <c r="G1602" s="2"/>
      <c r="H1602" s="6">
        <v>28</v>
      </c>
      <c r="I1602" s="7">
        <v>-1</v>
      </c>
      <c r="J1602" s="6">
        <v>33</v>
      </c>
      <c r="K1602" s="7">
        <v>-2</v>
      </c>
      <c r="L1602" s="6">
        <v>9</v>
      </c>
      <c r="M1602" s="7">
        <v>1</v>
      </c>
      <c r="N1602" s="6">
        <v>-5</v>
      </c>
      <c r="O1602" s="7">
        <v>1</v>
      </c>
      <c r="P1602" t="s">
        <v>639</v>
      </c>
      <c r="R1602" s="7">
        <v>17</v>
      </c>
      <c r="S1602" s="7">
        <v>7</v>
      </c>
      <c r="W1602" s="6"/>
      <c r="X1602" s="6"/>
      <c r="Y1602" s="7"/>
      <c r="Z1602" s="6"/>
      <c r="AA1602" s="6"/>
      <c r="AB1602" s="7"/>
      <c r="AC1602" s="6"/>
      <c r="AD1602" s="6"/>
      <c r="AE1602" s="7"/>
      <c r="AF1602" s="6"/>
      <c r="AG1602" s="6"/>
      <c r="AH1602" s="7"/>
      <c r="AI1602" s="6"/>
      <c r="AJ1602" s="6"/>
      <c r="AK1602" s="7"/>
      <c r="AR1602" s="6"/>
      <c r="AS1602" s="6"/>
      <c r="AT1602" s="7"/>
    </row>
    <row r="1603" spans="2:47" x14ac:dyDescent="0.25">
      <c r="B1603" t="s">
        <v>263</v>
      </c>
      <c r="C1603" s="9" t="s">
        <v>427</v>
      </c>
      <c r="D1603" s="39">
        <v>41810</v>
      </c>
      <c r="E1603">
        <v>23</v>
      </c>
      <c r="F1603" t="s">
        <v>830</v>
      </c>
      <c r="G1603" s="2"/>
      <c r="H1603" s="6">
        <v>32</v>
      </c>
      <c r="I1603" s="7">
        <v>-2</v>
      </c>
      <c r="J1603" s="6">
        <v>37</v>
      </c>
      <c r="K1603" s="7">
        <v>1</v>
      </c>
      <c r="L1603" s="6">
        <v>9</v>
      </c>
      <c r="M1603" s="7">
        <v>1</v>
      </c>
      <c r="N1603" s="6">
        <v>-5</v>
      </c>
      <c r="O1603" s="7">
        <v>-3</v>
      </c>
      <c r="P1603" t="s">
        <v>842</v>
      </c>
      <c r="R1603" s="7">
        <v>13</v>
      </c>
      <c r="S1603" s="7">
        <v>3</v>
      </c>
      <c r="T1603" s="7">
        <v>1</v>
      </c>
      <c r="W1603" s="6"/>
      <c r="X1603" s="6"/>
      <c r="Y1603" s="7"/>
      <c r="Z1603" s="6"/>
      <c r="AA1603" s="6"/>
      <c r="AB1603" s="7"/>
      <c r="AC1603" s="6"/>
      <c r="AD1603" s="6"/>
      <c r="AE1603" s="7"/>
      <c r="AF1603" s="6"/>
      <c r="AG1603" s="6"/>
      <c r="AH1603" s="7"/>
      <c r="AI1603" s="6"/>
      <c r="AJ1603" s="6"/>
      <c r="AK1603" s="7"/>
      <c r="AR1603" s="6"/>
      <c r="AS1603" s="6"/>
      <c r="AT1603" s="7"/>
    </row>
    <row r="1604" spans="2:47" x14ac:dyDescent="0.25">
      <c r="B1604" t="s">
        <v>263</v>
      </c>
      <c r="C1604" s="9" t="s">
        <v>675</v>
      </c>
      <c r="D1604" s="39">
        <v>41812</v>
      </c>
      <c r="F1604" t="s">
        <v>821</v>
      </c>
      <c r="G1604" s="2" t="s">
        <v>196</v>
      </c>
      <c r="H1604" s="6">
        <v>32</v>
      </c>
      <c r="I1604" s="7">
        <v>0</v>
      </c>
      <c r="J1604" s="6">
        <v>36</v>
      </c>
      <c r="K1604" s="7">
        <v>-2</v>
      </c>
      <c r="L1604" s="6">
        <v>9</v>
      </c>
      <c r="M1604" s="7">
        <v>1</v>
      </c>
      <c r="N1604" s="6">
        <v>-4</v>
      </c>
      <c r="O1604" s="7">
        <v>2</v>
      </c>
      <c r="P1604" t="s">
        <v>842</v>
      </c>
      <c r="R1604" s="7">
        <v>15</v>
      </c>
      <c r="S1604" s="7">
        <v>4</v>
      </c>
      <c r="T1604" s="7">
        <v>0</v>
      </c>
      <c r="W1604" s="6"/>
      <c r="X1604" s="6"/>
      <c r="Y1604" s="7"/>
      <c r="Z1604" s="6"/>
      <c r="AA1604" s="6"/>
      <c r="AB1604" s="7"/>
      <c r="AC1604" s="6"/>
      <c r="AD1604" s="6"/>
      <c r="AE1604" s="7"/>
      <c r="AF1604" s="6"/>
      <c r="AG1604" s="6"/>
      <c r="AH1604" s="7"/>
      <c r="AI1604" s="6"/>
      <c r="AJ1604" s="6"/>
      <c r="AK1604" s="7"/>
      <c r="AR1604" s="6">
        <v>31</v>
      </c>
      <c r="AS1604" s="6">
        <v>55</v>
      </c>
      <c r="AT1604" s="7">
        <f>AR1604-AS1604</f>
        <v>-24</v>
      </c>
      <c r="AU1604" s="4" t="s">
        <v>871</v>
      </c>
    </row>
    <row r="1605" spans="2:47" x14ac:dyDescent="0.25">
      <c r="B1605" t="s">
        <v>263</v>
      </c>
      <c r="C1605" s="9" t="s">
        <v>625</v>
      </c>
      <c r="D1605" s="39">
        <v>41813</v>
      </c>
      <c r="F1605" t="s">
        <v>821</v>
      </c>
      <c r="G1605" s="2" t="s">
        <v>196</v>
      </c>
      <c r="H1605" s="6">
        <v>33</v>
      </c>
      <c r="I1605" s="7">
        <v>1</v>
      </c>
      <c r="J1605" s="6">
        <v>36</v>
      </c>
      <c r="K1605" s="7">
        <v>0</v>
      </c>
      <c r="L1605" s="6">
        <v>8</v>
      </c>
      <c r="M1605" s="7">
        <v>-1</v>
      </c>
      <c r="N1605" s="6">
        <v>-3</v>
      </c>
      <c r="O1605" s="7">
        <v>1</v>
      </c>
      <c r="P1605" t="s">
        <v>842</v>
      </c>
      <c r="R1605" s="7">
        <v>15</v>
      </c>
      <c r="S1605" s="7">
        <v>4</v>
      </c>
      <c r="T1605" s="7">
        <v>0</v>
      </c>
      <c r="W1605" s="6"/>
      <c r="X1605" s="6"/>
      <c r="Y1605" s="7"/>
      <c r="Z1605" s="6"/>
      <c r="AA1605" s="6"/>
      <c r="AB1605" s="7"/>
      <c r="AC1605" s="6"/>
      <c r="AD1605" s="6"/>
      <c r="AE1605" s="7"/>
      <c r="AF1605" s="6"/>
      <c r="AG1605" s="6"/>
      <c r="AH1605" s="7"/>
      <c r="AI1605" s="6"/>
      <c r="AJ1605" s="6"/>
      <c r="AK1605" s="7"/>
      <c r="AR1605" s="6">
        <v>33</v>
      </c>
      <c r="AS1605" s="6">
        <v>53</v>
      </c>
      <c r="AT1605" s="7">
        <f>AR1605-AS1605</f>
        <v>-20</v>
      </c>
      <c r="AU1605" s="4" t="s">
        <v>871</v>
      </c>
    </row>
    <row r="1606" spans="2:47" x14ac:dyDescent="0.25">
      <c r="B1606" t="s">
        <v>263</v>
      </c>
      <c r="C1606" s="9" t="s">
        <v>432</v>
      </c>
      <c r="D1606" s="39">
        <v>41814</v>
      </c>
      <c r="F1606" t="s">
        <v>821</v>
      </c>
      <c r="G1606" s="2" t="s">
        <v>196</v>
      </c>
      <c r="H1606" s="6">
        <v>32</v>
      </c>
      <c r="I1606" s="7">
        <v>-1</v>
      </c>
      <c r="J1606" s="6">
        <v>37</v>
      </c>
      <c r="K1606" s="7">
        <v>1</v>
      </c>
      <c r="L1606" s="6">
        <v>7</v>
      </c>
      <c r="M1606" s="7">
        <v>-1</v>
      </c>
      <c r="N1606" s="6">
        <v>-5</v>
      </c>
      <c r="O1606" s="7">
        <v>-2</v>
      </c>
      <c r="P1606" t="s">
        <v>842</v>
      </c>
      <c r="R1606" s="7">
        <v>14</v>
      </c>
      <c r="S1606" s="7">
        <v>5</v>
      </c>
      <c r="T1606" s="7">
        <v>1</v>
      </c>
      <c r="W1606" s="6"/>
      <c r="X1606" s="6"/>
      <c r="Y1606" s="7"/>
      <c r="Z1606" s="6"/>
      <c r="AA1606" s="6"/>
      <c r="AB1606" s="7"/>
      <c r="AC1606" s="6"/>
      <c r="AD1606" s="6"/>
      <c r="AE1606" s="7"/>
      <c r="AF1606" s="6"/>
      <c r="AG1606" s="6"/>
      <c r="AH1606" s="7"/>
      <c r="AI1606" s="6"/>
      <c r="AJ1606" s="6"/>
      <c r="AK1606" s="7"/>
      <c r="AR1606" s="6">
        <v>32</v>
      </c>
      <c r="AS1606" s="6">
        <v>54</v>
      </c>
      <c r="AT1606" s="7">
        <f>AR1606-AS1606</f>
        <v>-22</v>
      </c>
      <c r="AU1606" s="4" t="s">
        <v>871</v>
      </c>
    </row>
    <row r="1607" spans="2:47" x14ac:dyDescent="0.25">
      <c r="B1607" t="s">
        <v>263</v>
      </c>
      <c r="C1607" s="9" t="s">
        <v>579</v>
      </c>
      <c r="D1607" s="39">
        <v>41815</v>
      </c>
      <c r="F1607" t="s">
        <v>821</v>
      </c>
      <c r="G1607" s="2" t="s">
        <v>196</v>
      </c>
      <c r="H1607" s="6">
        <v>33</v>
      </c>
      <c r="I1607" s="7">
        <v>1</v>
      </c>
      <c r="J1607" s="6">
        <v>38</v>
      </c>
      <c r="K1607" s="7">
        <v>1</v>
      </c>
      <c r="L1607" s="6">
        <v>8</v>
      </c>
      <c r="M1607" s="7">
        <v>1</v>
      </c>
      <c r="N1607" s="6">
        <v>-5</v>
      </c>
      <c r="O1607" s="7">
        <v>0</v>
      </c>
      <c r="P1607" t="s">
        <v>842</v>
      </c>
      <c r="R1607" s="7">
        <v>13</v>
      </c>
      <c r="S1607" s="7">
        <v>4</v>
      </c>
      <c r="T1607" s="7">
        <v>0</v>
      </c>
      <c r="W1607" s="6"/>
      <c r="X1607" s="6"/>
      <c r="Y1607" s="7"/>
      <c r="Z1607" s="6"/>
      <c r="AA1607" s="6"/>
      <c r="AB1607" s="7"/>
      <c r="AC1607" s="6"/>
      <c r="AD1607" s="6"/>
      <c r="AE1607" s="7"/>
      <c r="AF1607" s="6"/>
      <c r="AG1607" s="6"/>
      <c r="AH1607" s="7"/>
      <c r="AI1607" s="6"/>
      <c r="AJ1607" s="6"/>
      <c r="AK1607" s="7"/>
      <c r="AR1607" s="6">
        <v>31</v>
      </c>
      <c r="AS1607" s="6">
        <v>55</v>
      </c>
      <c r="AT1607" s="7">
        <f>AR1607-AS1607</f>
        <v>-24</v>
      </c>
      <c r="AU1607" s="4" t="s">
        <v>871</v>
      </c>
    </row>
    <row r="1608" spans="2:47" x14ac:dyDescent="0.25">
      <c r="B1608" t="s">
        <v>263</v>
      </c>
      <c r="C1608" s="9" t="s">
        <v>579</v>
      </c>
      <c r="D1608" s="39">
        <v>41815</v>
      </c>
      <c r="E1608">
        <v>27</v>
      </c>
      <c r="F1608" t="s">
        <v>830</v>
      </c>
      <c r="G1608" s="2"/>
      <c r="H1608" s="6">
        <v>34</v>
      </c>
      <c r="I1608" s="7">
        <v>2</v>
      </c>
      <c r="J1608" s="6">
        <v>35</v>
      </c>
      <c r="K1608" s="7">
        <v>-2</v>
      </c>
      <c r="L1608" s="6">
        <v>8</v>
      </c>
      <c r="M1608" s="7">
        <v>-1</v>
      </c>
      <c r="N1608" s="6">
        <v>-1</v>
      </c>
      <c r="O1608" s="7">
        <v>4</v>
      </c>
      <c r="P1608" t="s">
        <v>842</v>
      </c>
      <c r="R1608" s="7">
        <v>13</v>
      </c>
      <c r="S1608" s="7">
        <v>5</v>
      </c>
      <c r="T1608" s="7">
        <v>0</v>
      </c>
      <c r="W1608" s="6"/>
      <c r="X1608" s="6"/>
      <c r="Y1608" s="7"/>
      <c r="Z1608" s="6"/>
      <c r="AA1608" s="6"/>
      <c r="AB1608" s="7"/>
      <c r="AC1608" s="6"/>
      <c r="AD1608" s="6"/>
      <c r="AE1608" s="7"/>
      <c r="AF1608" s="6"/>
      <c r="AG1608" s="6"/>
      <c r="AH1608" s="7"/>
      <c r="AI1608" s="6"/>
      <c r="AJ1608" s="6"/>
      <c r="AK1608" s="7"/>
      <c r="AR1608" s="6"/>
      <c r="AS1608" s="6"/>
      <c r="AT1608" s="7"/>
    </row>
    <row r="1609" spans="2:47" x14ac:dyDescent="0.25">
      <c r="B1609" t="s">
        <v>263</v>
      </c>
      <c r="C1609" s="9" t="s">
        <v>558</v>
      </c>
      <c r="D1609" s="39">
        <v>41816</v>
      </c>
      <c r="E1609">
        <v>29</v>
      </c>
      <c r="F1609" t="s">
        <v>821</v>
      </c>
      <c r="G1609" s="2" t="s">
        <v>192</v>
      </c>
      <c r="H1609" s="6">
        <v>33</v>
      </c>
      <c r="I1609" s="7">
        <v>0</v>
      </c>
      <c r="J1609" s="6">
        <v>37</v>
      </c>
      <c r="K1609" s="7">
        <v>-1</v>
      </c>
      <c r="L1609" s="6">
        <v>8</v>
      </c>
      <c r="M1609" s="7">
        <v>0</v>
      </c>
      <c r="N1609" s="6">
        <v>-4</v>
      </c>
      <c r="O1609" s="7">
        <v>1</v>
      </c>
      <c r="P1609" t="s">
        <v>842</v>
      </c>
      <c r="R1609" s="7">
        <v>14</v>
      </c>
      <c r="S1609" s="7">
        <v>5</v>
      </c>
      <c r="T1609" s="7">
        <v>0</v>
      </c>
      <c r="W1609" s="6">
        <v>37</v>
      </c>
      <c r="X1609" s="6">
        <v>55</v>
      </c>
      <c r="Y1609" s="7">
        <f>W1609-X1609</f>
        <v>-18</v>
      </c>
      <c r="Z1609" s="6">
        <v>21</v>
      </c>
      <c r="AA1609" s="6">
        <v>66</v>
      </c>
      <c r="AB1609" s="7">
        <f>Z1609-AA1609</f>
        <v>-45</v>
      </c>
      <c r="AC1609" s="6">
        <v>13</v>
      </c>
      <c r="AD1609" s="6">
        <v>76</v>
      </c>
      <c r="AE1609" s="7">
        <f>AC1609-AD1609</f>
        <v>-63</v>
      </c>
      <c r="AF1609" s="6"/>
      <c r="AG1609" s="6"/>
      <c r="AH1609" s="7"/>
      <c r="AI1609" s="6"/>
      <c r="AJ1609" s="6"/>
      <c r="AK1609" s="7"/>
      <c r="AL1609" s="4" t="s">
        <v>930</v>
      </c>
      <c r="AR1609" s="6">
        <v>29</v>
      </c>
      <c r="AS1609" s="6">
        <v>54</v>
      </c>
      <c r="AT1609" s="7">
        <f>AR1609-AS1609</f>
        <v>-25</v>
      </c>
      <c r="AU1609" s="4" t="s">
        <v>871</v>
      </c>
    </row>
    <row r="1610" spans="2:47" x14ac:dyDescent="0.25">
      <c r="B1610" t="s">
        <v>263</v>
      </c>
      <c r="C1610" s="9" t="s">
        <v>560</v>
      </c>
      <c r="D1610" s="39">
        <v>41817</v>
      </c>
      <c r="E1610">
        <v>29</v>
      </c>
      <c r="F1610" t="s">
        <v>982</v>
      </c>
      <c r="G1610" s="2" t="s">
        <v>124</v>
      </c>
      <c r="H1610" s="6">
        <v>27</v>
      </c>
      <c r="I1610" s="7">
        <v>0</v>
      </c>
      <c r="J1610" s="6">
        <v>36</v>
      </c>
      <c r="K1610" s="7">
        <v>4</v>
      </c>
      <c r="L1610" s="6">
        <v>7</v>
      </c>
      <c r="M1610" s="7">
        <v>-2</v>
      </c>
      <c r="N1610" s="6">
        <v>-9</v>
      </c>
      <c r="O1610" s="7">
        <v>-4</v>
      </c>
      <c r="P1610" s="3" t="s">
        <v>842</v>
      </c>
      <c r="Q1610" s="3" t="s">
        <v>983</v>
      </c>
      <c r="R1610" s="7">
        <v>22</v>
      </c>
      <c r="S1610" s="7">
        <v>5</v>
      </c>
      <c r="T1610" s="7">
        <v>0</v>
      </c>
      <c r="W1610" s="6"/>
      <c r="X1610" s="6"/>
      <c r="Y1610" s="7"/>
      <c r="Z1610" s="6"/>
      <c r="AA1610" s="6"/>
      <c r="AB1610" s="7"/>
      <c r="AC1610" s="6"/>
      <c r="AD1610" s="6"/>
      <c r="AE1610" s="7"/>
      <c r="AF1610" s="6"/>
      <c r="AG1610" s="6"/>
      <c r="AH1610" s="7"/>
      <c r="AI1610" s="6"/>
      <c r="AJ1610" s="6"/>
      <c r="AK1610" s="7"/>
      <c r="AR1610" s="6"/>
      <c r="AS1610" s="6"/>
      <c r="AT1610" s="7"/>
    </row>
    <row r="1611" spans="2:47" x14ac:dyDescent="0.25">
      <c r="B1611" t="s">
        <v>263</v>
      </c>
      <c r="C1611" s="9" t="s">
        <v>488</v>
      </c>
      <c r="D1611" s="39">
        <v>41817</v>
      </c>
      <c r="E1611">
        <v>30</v>
      </c>
      <c r="F1611" s="3" t="s">
        <v>976</v>
      </c>
      <c r="G1611" s="2"/>
      <c r="H1611" s="6">
        <v>33</v>
      </c>
      <c r="I1611" s="7">
        <v>5</v>
      </c>
      <c r="J1611" s="6">
        <v>31</v>
      </c>
      <c r="K1611" s="7">
        <v>-2</v>
      </c>
      <c r="L1611" s="6">
        <v>9</v>
      </c>
      <c r="M1611" s="7">
        <v>0</v>
      </c>
      <c r="N1611" s="6">
        <v>2</v>
      </c>
      <c r="O1611" s="7">
        <v>7</v>
      </c>
      <c r="P1611" s="3" t="s">
        <v>639</v>
      </c>
      <c r="R1611" s="7">
        <v>15</v>
      </c>
      <c r="S1611" s="7">
        <v>6</v>
      </c>
      <c r="W1611" s="6"/>
      <c r="X1611" s="6"/>
      <c r="Y1611" s="7"/>
      <c r="Z1611" s="6"/>
      <c r="AA1611" s="6"/>
      <c r="AB1611" s="7"/>
      <c r="AC1611" s="6"/>
      <c r="AD1611" s="6"/>
      <c r="AE1611" s="7"/>
      <c r="AF1611" s="6"/>
      <c r="AG1611" s="6"/>
      <c r="AH1611" s="7"/>
      <c r="AI1611" s="6"/>
      <c r="AJ1611" s="6"/>
      <c r="AK1611" s="7"/>
      <c r="AR1611" s="6"/>
      <c r="AS1611" s="6"/>
      <c r="AT1611" s="7"/>
    </row>
    <row r="1612" spans="2:47" x14ac:dyDescent="0.25">
      <c r="B1612" t="s">
        <v>263</v>
      </c>
      <c r="C1612" s="9" t="s">
        <v>488</v>
      </c>
      <c r="D1612" s="39">
        <v>41817</v>
      </c>
      <c r="E1612">
        <v>30</v>
      </c>
      <c r="F1612" t="s">
        <v>830</v>
      </c>
      <c r="G1612" s="2"/>
      <c r="H1612" s="6">
        <v>33</v>
      </c>
      <c r="I1612" s="7">
        <v>-1</v>
      </c>
      <c r="J1612" s="6">
        <v>37</v>
      </c>
      <c r="K1612" s="7">
        <v>2</v>
      </c>
      <c r="L1612" s="6">
        <v>10</v>
      </c>
      <c r="M1612" s="7">
        <v>2</v>
      </c>
      <c r="N1612" s="6">
        <v>-4</v>
      </c>
      <c r="O1612" s="7">
        <v>-3</v>
      </c>
      <c r="P1612" s="3" t="s">
        <v>842</v>
      </c>
      <c r="R1612" s="7">
        <v>12</v>
      </c>
      <c r="S1612" s="7">
        <v>4</v>
      </c>
      <c r="T1612" s="7">
        <v>0</v>
      </c>
      <c r="W1612" s="6"/>
      <c r="X1612" s="6"/>
      <c r="Z1612" s="6"/>
      <c r="AA1612" s="6"/>
      <c r="AC1612" s="6"/>
      <c r="AD1612" s="6"/>
      <c r="AF1612" s="6"/>
      <c r="AG1612" s="6"/>
      <c r="AI1612" s="6"/>
      <c r="AJ1612" s="6"/>
      <c r="AR1612" s="6"/>
      <c r="AS1612" s="6"/>
      <c r="AT1612" s="7"/>
    </row>
    <row r="1613" spans="2:47" x14ac:dyDescent="0.25">
      <c r="B1613" t="s">
        <v>263</v>
      </c>
      <c r="C1613" s="9" t="s">
        <v>488</v>
      </c>
      <c r="D1613" s="39">
        <v>41817</v>
      </c>
      <c r="E1613">
        <v>1</v>
      </c>
      <c r="F1613" t="s">
        <v>886</v>
      </c>
      <c r="G1613" s="2" t="s">
        <v>96</v>
      </c>
      <c r="H1613" s="6">
        <v>30</v>
      </c>
      <c r="I1613" s="7">
        <v>0</v>
      </c>
      <c r="J1613" s="6">
        <v>32</v>
      </c>
      <c r="K1613" s="7">
        <v>-3</v>
      </c>
      <c r="L1613" s="6">
        <v>7</v>
      </c>
      <c r="M1613" s="7">
        <v>-1</v>
      </c>
      <c r="N1613" s="6">
        <v>-2</v>
      </c>
      <c r="O1613" s="7">
        <v>3</v>
      </c>
      <c r="P1613" s="3" t="s">
        <v>639</v>
      </c>
      <c r="R1613" s="7">
        <v>18</v>
      </c>
      <c r="S1613" s="7">
        <v>5</v>
      </c>
      <c r="T1613" s="7">
        <v>1</v>
      </c>
      <c r="W1613" s="6"/>
      <c r="X1613" s="6"/>
      <c r="Z1613" s="6"/>
      <c r="AA1613" s="6"/>
      <c r="AC1613" s="6"/>
      <c r="AD1613" s="6"/>
      <c r="AF1613" s="6"/>
      <c r="AG1613" s="6"/>
      <c r="AI1613" s="6"/>
      <c r="AJ1613" s="6"/>
      <c r="AR1613" s="6"/>
      <c r="AS1613" s="6"/>
      <c r="AT1613" s="7"/>
    </row>
    <row r="1614" spans="2:47" x14ac:dyDescent="0.25">
      <c r="B1614" t="s">
        <v>263</v>
      </c>
      <c r="C1614" s="9" t="s">
        <v>603</v>
      </c>
      <c r="D1614" s="39">
        <v>41819</v>
      </c>
      <c r="F1614" t="s">
        <v>821</v>
      </c>
      <c r="G1614" s="2" t="s">
        <v>196</v>
      </c>
      <c r="H1614" s="6">
        <v>35</v>
      </c>
      <c r="I1614" s="7">
        <v>2</v>
      </c>
      <c r="J1614" s="6">
        <v>37</v>
      </c>
      <c r="K1614" s="7">
        <v>0</v>
      </c>
      <c r="L1614" s="6">
        <v>8</v>
      </c>
      <c r="M1614" s="7">
        <v>0</v>
      </c>
      <c r="N1614" s="6">
        <v>-2</v>
      </c>
      <c r="O1614" s="7">
        <v>2</v>
      </c>
      <c r="P1614" s="3" t="s">
        <v>842</v>
      </c>
      <c r="R1614" s="7">
        <v>12</v>
      </c>
      <c r="S1614" s="7">
        <v>3</v>
      </c>
      <c r="T1614" s="7">
        <v>1</v>
      </c>
      <c r="W1614" s="6"/>
      <c r="X1614" s="6"/>
      <c r="Z1614" s="6"/>
      <c r="AA1614" s="6"/>
      <c r="AC1614" s="6"/>
      <c r="AD1614" s="6"/>
      <c r="AF1614" s="6"/>
      <c r="AG1614" s="6"/>
      <c r="AI1614" s="6"/>
      <c r="AJ1614" s="6"/>
      <c r="AR1614" s="6">
        <v>32</v>
      </c>
      <c r="AS1614" s="6">
        <v>53</v>
      </c>
      <c r="AT1614" s="7">
        <f>AR1614-AS1614</f>
        <v>-21</v>
      </c>
      <c r="AU1614" s="4" t="s">
        <v>871</v>
      </c>
    </row>
    <row r="1615" spans="2:47" x14ac:dyDescent="0.25">
      <c r="B1615" t="s">
        <v>263</v>
      </c>
      <c r="C1615" s="9" t="s">
        <v>582</v>
      </c>
      <c r="D1615" s="39">
        <v>41820</v>
      </c>
      <c r="F1615" t="s">
        <v>821</v>
      </c>
      <c r="G1615" s="2" t="s">
        <v>196</v>
      </c>
      <c r="H1615" s="6">
        <v>33</v>
      </c>
      <c r="I1615" s="7">
        <v>-2</v>
      </c>
      <c r="J1615" s="6">
        <v>38</v>
      </c>
      <c r="K1615" s="7">
        <v>1</v>
      </c>
      <c r="L1615" s="6">
        <v>8</v>
      </c>
      <c r="M1615" s="7">
        <v>0</v>
      </c>
      <c r="N1615" s="6">
        <v>-5</v>
      </c>
      <c r="O1615" s="7">
        <v>-3</v>
      </c>
      <c r="P1615" s="3" t="s">
        <v>842</v>
      </c>
      <c r="R1615" s="7">
        <v>11</v>
      </c>
      <c r="S1615" s="7">
        <v>5</v>
      </c>
      <c r="T1615" s="7">
        <v>0</v>
      </c>
      <c r="W1615" s="6"/>
      <c r="X1615" s="6"/>
      <c r="Z1615" s="6"/>
      <c r="AA1615" s="6"/>
      <c r="AC1615" s="6"/>
      <c r="AD1615" s="6"/>
      <c r="AF1615" s="6"/>
      <c r="AG1615" s="6"/>
      <c r="AI1615" s="6"/>
      <c r="AJ1615" s="6"/>
      <c r="AR1615" s="6">
        <v>32</v>
      </c>
      <c r="AS1615" s="6">
        <v>53</v>
      </c>
      <c r="AT1615" s="7">
        <f>AR1615-AS1615</f>
        <v>-21</v>
      </c>
      <c r="AU1615" s="4" t="s">
        <v>871</v>
      </c>
    </row>
    <row r="1616" spans="2:47" x14ac:dyDescent="0.25">
      <c r="B1616" t="s">
        <v>265</v>
      </c>
      <c r="C1616" s="9" t="s">
        <v>339</v>
      </c>
      <c r="D1616" s="39">
        <v>41821</v>
      </c>
      <c r="F1616" t="s">
        <v>821</v>
      </c>
      <c r="G1616" s="2" t="s">
        <v>196</v>
      </c>
      <c r="H1616" s="6">
        <v>35</v>
      </c>
      <c r="I1616" s="7">
        <v>2</v>
      </c>
      <c r="J1616" s="6">
        <v>37</v>
      </c>
      <c r="K1616" s="7">
        <v>-1</v>
      </c>
      <c r="L1616" s="6">
        <v>8</v>
      </c>
      <c r="M1616" s="7">
        <v>0</v>
      </c>
      <c r="N1616" s="6">
        <v>-2</v>
      </c>
      <c r="O1616" s="7">
        <v>3</v>
      </c>
      <c r="P1616" s="3" t="s">
        <v>842</v>
      </c>
      <c r="R1616" s="7">
        <v>12</v>
      </c>
      <c r="S1616" s="7">
        <v>5</v>
      </c>
      <c r="T1616" s="7">
        <v>1</v>
      </c>
      <c r="W1616" s="6"/>
      <c r="X1616" s="6"/>
      <c r="Y1616" s="7"/>
      <c r="Z1616" s="6"/>
      <c r="AA1616" s="6"/>
      <c r="AB1616" s="7"/>
      <c r="AC1616" s="6"/>
      <c r="AD1616" s="6"/>
      <c r="AE1616" s="7"/>
      <c r="AF1616" s="6"/>
      <c r="AG1616" s="6"/>
      <c r="AH1616" s="7"/>
      <c r="AI1616" s="6"/>
      <c r="AJ1616" s="6"/>
      <c r="AK1616" s="7"/>
      <c r="AR1616" s="6">
        <v>32</v>
      </c>
      <c r="AS1616" s="6">
        <v>53</v>
      </c>
      <c r="AT1616" s="7">
        <f>AR1616-AS1616</f>
        <v>-21</v>
      </c>
      <c r="AU1616" s="4" t="s">
        <v>871</v>
      </c>
    </row>
    <row r="1617" spans="2:47" x14ac:dyDescent="0.25">
      <c r="B1617" t="s">
        <v>265</v>
      </c>
      <c r="C1617" s="9" t="s">
        <v>315</v>
      </c>
      <c r="D1617" s="39">
        <v>41821</v>
      </c>
      <c r="E1617">
        <v>6</v>
      </c>
      <c r="F1617" t="s">
        <v>903</v>
      </c>
      <c r="G1617" s="2" t="s">
        <v>138</v>
      </c>
      <c r="H1617" s="6">
        <v>29</v>
      </c>
      <c r="I1617" s="7">
        <v>-2</v>
      </c>
      <c r="J1617" s="6">
        <v>35</v>
      </c>
      <c r="K1617" s="7">
        <v>0</v>
      </c>
      <c r="L1617" s="6">
        <v>7</v>
      </c>
      <c r="M1617" s="7">
        <v>0</v>
      </c>
      <c r="N1617" s="6">
        <v>-6</v>
      </c>
      <c r="O1617" s="7">
        <v>-2</v>
      </c>
      <c r="P1617" s="3" t="s">
        <v>842</v>
      </c>
      <c r="R1617" s="7">
        <v>18</v>
      </c>
      <c r="S1617" s="7">
        <v>5</v>
      </c>
      <c r="T1617" s="7">
        <v>1</v>
      </c>
      <c r="W1617" s="6">
        <v>34</v>
      </c>
      <c r="X1617" s="6">
        <v>49</v>
      </c>
      <c r="Y1617" s="7">
        <f>W1617-X1617</f>
        <v>-15</v>
      </c>
      <c r="Z1617" s="6">
        <v>23</v>
      </c>
      <c r="AA1617" s="6">
        <v>49</v>
      </c>
      <c r="AB1617" s="7">
        <f>Z1617-AA1617</f>
        <v>-26</v>
      </c>
      <c r="AC1617" s="6">
        <v>13</v>
      </c>
      <c r="AD1617" s="6">
        <v>65</v>
      </c>
      <c r="AE1617" s="7">
        <f>AC1617-AD1617</f>
        <v>-52</v>
      </c>
      <c r="AF1617" s="6">
        <v>31</v>
      </c>
      <c r="AG1617" s="6">
        <v>40</v>
      </c>
      <c r="AH1617" s="7">
        <f>AF1617-AG1617</f>
        <v>-9</v>
      </c>
      <c r="AI1617" s="6"/>
      <c r="AJ1617" s="6"/>
      <c r="AK1617" s="7"/>
      <c r="AL1617" s="4" t="s">
        <v>978</v>
      </c>
      <c r="AR1617" s="6"/>
      <c r="AS1617" s="6"/>
      <c r="AT1617" s="7"/>
    </row>
    <row r="1618" spans="2:47" x14ac:dyDescent="0.25">
      <c r="B1618" t="s">
        <v>265</v>
      </c>
      <c r="C1618" s="9" t="s">
        <v>571</v>
      </c>
      <c r="D1618" s="39">
        <v>41822</v>
      </c>
      <c r="E1618">
        <v>4</v>
      </c>
      <c r="F1618" t="s">
        <v>830</v>
      </c>
      <c r="G1618" s="2"/>
      <c r="H1618" s="6">
        <v>34</v>
      </c>
      <c r="I1618" s="7">
        <v>1</v>
      </c>
      <c r="J1618" s="6">
        <v>35</v>
      </c>
      <c r="K1618" s="7">
        <v>-2</v>
      </c>
      <c r="L1618" s="6">
        <v>9</v>
      </c>
      <c r="M1618" s="7">
        <v>-1</v>
      </c>
      <c r="N1618" s="6">
        <v>-1</v>
      </c>
      <c r="O1618" s="7">
        <v>3</v>
      </c>
      <c r="P1618" s="3" t="s">
        <v>842</v>
      </c>
      <c r="R1618" s="7">
        <v>14</v>
      </c>
      <c r="S1618" s="7">
        <v>4</v>
      </c>
      <c r="T1618" s="7">
        <v>0</v>
      </c>
      <c r="W1618" s="6"/>
      <c r="X1618" s="6"/>
      <c r="Z1618" s="6"/>
      <c r="AA1618" s="6"/>
      <c r="AC1618" s="6"/>
      <c r="AD1618" s="6"/>
      <c r="AF1618" s="6"/>
      <c r="AG1618" s="6"/>
      <c r="AI1618" s="6"/>
      <c r="AJ1618" s="6"/>
      <c r="AR1618" s="6"/>
      <c r="AS1618" s="6"/>
      <c r="AT1618" s="7"/>
    </row>
    <row r="1619" spans="2:47" x14ac:dyDescent="0.25">
      <c r="B1619" t="s">
        <v>265</v>
      </c>
      <c r="C1619" s="9" t="s">
        <v>571</v>
      </c>
      <c r="D1619" s="39">
        <v>41822</v>
      </c>
      <c r="F1619" t="s">
        <v>821</v>
      </c>
      <c r="G1619" s="2" t="s">
        <v>196</v>
      </c>
      <c r="H1619" s="6">
        <v>35</v>
      </c>
      <c r="I1619" s="7">
        <v>0</v>
      </c>
      <c r="J1619" s="6">
        <v>36</v>
      </c>
      <c r="K1619" s="7">
        <v>-1</v>
      </c>
      <c r="L1619" s="6">
        <v>8</v>
      </c>
      <c r="M1619" s="7">
        <v>0</v>
      </c>
      <c r="N1619" s="6">
        <v>-1</v>
      </c>
      <c r="O1619" s="7">
        <v>1</v>
      </c>
      <c r="P1619" s="3" t="s">
        <v>842</v>
      </c>
      <c r="R1619" s="7">
        <v>12</v>
      </c>
      <c r="S1619" s="7">
        <v>5</v>
      </c>
      <c r="T1619" s="7">
        <v>0</v>
      </c>
      <c r="W1619" s="6"/>
      <c r="X1619" s="6"/>
      <c r="Y1619" s="7"/>
      <c r="Z1619" s="6"/>
      <c r="AA1619" s="6"/>
      <c r="AB1619" s="7"/>
      <c r="AC1619" s="6"/>
      <c r="AD1619" s="6"/>
      <c r="AE1619" s="7"/>
      <c r="AF1619" s="6"/>
      <c r="AG1619" s="6"/>
      <c r="AH1619" s="7"/>
      <c r="AI1619" s="6"/>
      <c r="AJ1619" s="6"/>
      <c r="AK1619" s="7"/>
      <c r="AR1619" s="6">
        <v>32</v>
      </c>
      <c r="AS1619" s="6">
        <v>50</v>
      </c>
      <c r="AT1619" s="7">
        <f>AR1619-AS1619</f>
        <v>-18</v>
      </c>
      <c r="AU1619" s="4" t="s">
        <v>871</v>
      </c>
    </row>
    <row r="1620" spans="2:47" x14ac:dyDescent="0.25">
      <c r="B1620" t="s">
        <v>265</v>
      </c>
      <c r="C1620" s="9" t="s">
        <v>589</v>
      </c>
      <c r="D1620" s="39">
        <v>41823</v>
      </c>
      <c r="E1620">
        <v>6</v>
      </c>
      <c r="F1620" t="s">
        <v>821</v>
      </c>
      <c r="G1620" s="2" t="s">
        <v>192</v>
      </c>
      <c r="H1620" s="6">
        <v>34</v>
      </c>
      <c r="I1620" s="7">
        <v>-1</v>
      </c>
      <c r="J1620" s="6">
        <v>36</v>
      </c>
      <c r="K1620" s="7">
        <v>0</v>
      </c>
      <c r="L1620" s="6">
        <v>8</v>
      </c>
      <c r="M1620" s="7">
        <v>0</v>
      </c>
      <c r="N1620" s="6">
        <v>-2</v>
      </c>
      <c r="O1620" s="7">
        <v>-1</v>
      </c>
      <c r="P1620" s="3" t="s">
        <v>842</v>
      </c>
      <c r="R1620" s="7">
        <v>13</v>
      </c>
      <c r="S1620" s="7">
        <v>5</v>
      </c>
      <c r="T1620" s="7">
        <v>0</v>
      </c>
      <c r="W1620" s="6">
        <v>41</v>
      </c>
      <c r="X1620" s="6">
        <v>52</v>
      </c>
      <c r="Y1620" s="7">
        <f>W1620-X1620</f>
        <v>-11</v>
      </c>
      <c r="Z1620" s="6">
        <v>23</v>
      </c>
      <c r="AA1620" s="6">
        <v>68</v>
      </c>
      <c r="AB1620" s="7">
        <f>Z1620-AA1620</f>
        <v>-45</v>
      </c>
      <c r="AC1620" s="6">
        <v>16</v>
      </c>
      <c r="AD1620" s="6">
        <v>75</v>
      </c>
      <c r="AE1620" s="7">
        <f>AC1620-AD1620</f>
        <v>-59</v>
      </c>
      <c r="AF1620" s="6"/>
      <c r="AG1620" s="6"/>
      <c r="AH1620" s="7"/>
      <c r="AI1620" s="6"/>
      <c r="AJ1620" s="6"/>
      <c r="AK1620" s="7"/>
      <c r="AL1620" s="4" t="s">
        <v>930</v>
      </c>
      <c r="AR1620" s="6">
        <v>32</v>
      </c>
      <c r="AS1620" s="6">
        <v>53</v>
      </c>
      <c r="AT1620" s="7">
        <f>AR1620-AS1620</f>
        <v>-21</v>
      </c>
      <c r="AU1620" s="4" t="s">
        <v>871</v>
      </c>
    </row>
    <row r="1621" spans="2:47" x14ac:dyDescent="0.25">
      <c r="B1621" t="s">
        <v>265</v>
      </c>
      <c r="C1621" s="9" t="s">
        <v>591</v>
      </c>
      <c r="D1621" s="39">
        <v>41824</v>
      </c>
      <c r="E1621">
        <v>7</v>
      </c>
      <c r="F1621" s="3" t="s">
        <v>976</v>
      </c>
      <c r="G1621" s="2"/>
      <c r="H1621" s="6">
        <v>27</v>
      </c>
      <c r="I1621" s="7">
        <v>-6</v>
      </c>
      <c r="J1621" s="6">
        <v>34</v>
      </c>
      <c r="K1621" s="7">
        <v>3</v>
      </c>
      <c r="L1621" s="6">
        <v>11</v>
      </c>
      <c r="M1621" s="7">
        <v>2</v>
      </c>
      <c r="N1621" s="6">
        <v>-7</v>
      </c>
      <c r="O1621" s="7">
        <v>-9</v>
      </c>
      <c r="P1621" s="3" t="s">
        <v>639</v>
      </c>
      <c r="R1621" s="7">
        <v>15</v>
      </c>
      <c r="S1621" s="7">
        <v>6</v>
      </c>
      <c r="W1621" s="6"/>
      <c r="X1621" s="6"/>
      <c r="Y1621" s="7"/>
      <c r="Z1621" s="6"/>
      <c r="AA1621" s="6"/>
      <c r="AB1621" s="7"/>
      <c r="AC1621" s="6"/>
      <c r="AD1621" s="6"/>
      <c r="AE1621" s="7"/>
      <c r="AF1621" s="6"/>
      <c r="AG1621" s="6"/>
      <c r="AH1621" s="7"/>
      <c r="AI1621" s="6"/>
      <c r="AJ1621" s="6"/>
      <c r="AK1621" s="7"/>
      <c r="AR1621" s="6"/>
      <c r="AS1621" s="6"/>
      <c r="AT1621" s="7"/>
    </row>
    <row r="1622" spans="2:47" x14ac:dyDescent="0.25">
      <c r="B1622" t="s">
        <v>265</v>
      </c>
      <c r="C1622" s="9" t="s">
        <v>591</v>
      </c>
      <c r="D1622" s="39">
        <v>41824</v>
      </c>
      <c r="E1622">
        <v>7</v>
      </c>
      <c r="F1622" s="3" t="s">
        <v>830</v>
      </c>
      <c r="G1622" s="2"/>
      <c r="H1622" s="6">
        <v>31</v>
      </c>
      <c r="I1622" s="7">
        <v>-3</v>
      </c>
      <c r="J1622" s="6">
        <v>38</v>
      </c>
      <c r="K1622" s="7">
        <v>3</v>
      </c>
      <c r="L1622" s="6">
        <v>9</v>
      </c>
      <c r="M1622" s="7">
        <v>0</v>
      </c>
      <c r="N1622" s="6">
        <v>-7</v>
      </c>
      <c r="O1622" s="7">
        <v>-6</v>
      </c>
      <c r="P1622" s="3" t="s">
        <v>842</v>
      </c>
      <c r="R1622" s="7">
        <v>14</v>
      </c>
      <c r="S1622" s="7">
        <v>4</v>
      </c>
      <c r="T1622" s="7">
        <v>1</v>
      </c>
      <c r="W1622" s="6"/>
      <c r="X1622" s="6"/>
      <c r="Y1622" s="7"/>
      <c r="Z1622" s="6"/>
      <c r="AA1622" s="6"/>
      <c r="AB1622" s="7"/>
      <c r="AC1622" s="6"/>
      <c r="AD1622" s="6"/>
      <c r="AE1622" s="7"/>
      <c r="AF1622" s="6"/>
      <c r="AG1622" s="6"/>
      <c r="AH1622" s="7"/>
      <c r="AI1622" s="6"/>
      <c r="AJ1622" s="6"/>
      <c r="AK1622" s="7"/>
      <c r="AR1622" s="6"/>
      <c r="AS1622" s="6"/>
      <c r="AT1622" s="7"/>
    </row>
    <row r="1623" spans="2:47" x14ac:dyDescent="0.25">
      <c r="B1623" t="s">
        <v>265</v>
      </c>
      <c r="C1623" s="9" t="s">
        <v>593</v>
      </c>
      <c r="D1623" s="39">
        <v>41826</v>
      </c>
      <c r="F1623" t="s">
        <v>821</v>
      </c>
      <c r="G1623" s="2" t="s">
        <v>196</v>
      </c>
      <c r="H1623" s="6">
        <v>34</v>
      </c>
      <c r="I1623" s="7">
        <v>0</v>
      </c>
      <c r="J1623" s="6">
        <v>37</v>
      </c>
      <c r="K1623" s="7">
        <v>1</v>
      </c>
      <c r="L1623" s="6">
        <v>9</v>
      </c>
      <c r="M1623" s="7">
        <v>1</v>
      </c>
      <c r="N1623" s="6">
        <v>-3</v>
      </c>
      <c r="O1623" s="7">
        <v>-1</v>
      </c>
      <c r="P1623" s="3" t="s">
        <v>842</v>
      </c>
      <c r="R1623" s="7">
        <v>13</v>
      </c>
      <c r="S1623" s="7">
        <v>4</v>
      </c>
      <c r="T1623" s="7">
        <v>0</v>
      </c>
      <c r="W1623" s="6"/>
      <c r="X1623" s="6"/>
      <c r="Y1623" s="7"/>
      <c r="Z1623" s="6"/>
      <c r="AA1623" s="6"/>
      <c r="AB1623" s="7"/>
      <c r="AC1623" s="6"/>
      <c r="AD1623" s="6"/>
      <c r="AE1623" s="7"/>
      <c r="AF1623" s="6"/>
      <c r="AG1623" s="6"/>
      <c r="AH1623" s="7"/>
      <c r="AI1623" s="6"/>
      <c r="AJ1623" s="6"/>
      <c r="AK1623" s="7"/>
      <c r="AR1623" s="6">
        <v>32</v>
      </c>
      <c r="AS1623" s="6">
        <v>50</v>
      </c>
      <c r="AT1623" s="7">
        <f>AR1623-AS1623</f>
        <v>-18</v>
      </c>
      <c r="AU1623" s="4" t="s">
        <v>871</v>
      </c>
    </row>
    <row r="1624" spans="2:47" x14ac:dyDescent="0.25">
      <c r="B1624" t="s">
        <v>265</v>
      </c>
      <c r="C1624" s="9" t="s">
        <v>647</v>
      </c>
      <c r="D1624" s="39">
        <v>41827</v>
      </c>
      <c r="F1624" t="s">
        <v>821</v>
      </c>
      <c r="G1624" s="2" t="s">
        <v>196</v>
      </c>
      <c r="H1624" s="6">
        <v>31</v>
      </c>
      <c r="I1624" s="7">
        <v>-3</v>
      </c>
      <c r="J1624" s="6">
        <v>38</v>
      </c>
      <c r="K1624" s="7">
        <v>1</v>
      </c>
      <c r="L1624" s="6">
        <v>8</v>
      </c>
      <c r="M1624" s="7">
        <v>-1</v>
      </c>
      <c r="N1624" s="6">
        <v>-7</v>
      </c>
      <c r="O1624" s="7">
        <v>-4</v>
      </c>
      <c r="P1624" s="3" t="s">
        <v>842</v>
      </c>
      <c r="R1624" s="7">
        <v>12</v>
      </c>
      <c r="S1624" s="7">
        <v>5</v>
      </c>
      <c r="T1624" s="7">
        <v>0</v>
      </c>
      <c r="W1624" s="6"/>
      <c r="X1624" s="6"/>
      <c r="Y1624" s="7"/>
      <c r="Z1624" s="6"/>
      <c r="AA1624" s="6"/>
      <c r="AB1624" s="7"/>
      <c r="AC1624" s="6"/>
      <c r="AD1624" s="6"/>
      <c r="AE1624" s="7"/>
      <c r="AF1624" s="6"/>
      <c r="AG1624" s="6"/>
      <c r="AH1624" s="7"/>
      <c r="AI1624" s="6"/>
      <c r="AJ1624" s="6"/>
      <c r="AK1624" s="7"/>
      <c r="AR1624" s="6">
        <v>30</v>
      </c>
      <c r="AS1624" s="6">
        <v>55</v>
      </c>
      <c r="AT1624" s="7">
        <f>AR1624-AS1624</f>
        <v>-25</v>
      </c>
      <c r="AU1624" s="4" t="s">
        <v>871</v>
      </c>
    </row>
    <row r="1625" spans="2:47" x14ac:dyDescent="0.25">
      <c r="B1625" t="s">
        <v>265</v>
      </c>
      <c r="C1625" s="9" t="s">
        <v>419</v>
      </c>
      <c r="D1625" s="39">
        <v>41828</v>
      </c>
      <c r="F1625" t="s">
        <v>821</v>
      </c>
      <c r="G1625" s="2" t="s">
        <v>196</v>
      </c>
      <c r="H1625" s="6">
        <v>32</v>
      </c>
      <c r="I1625" s="7">
        <v>1</v>
      </c>
      <c r="J1625" s="6">
        <v>36</v>
      </c>
      <c r="K1625" s="7">
        <v>-2</v>
      </c>
      <c r="L1625" s="6">
        <v>10</v>
      </c>
      <c r="M1625" s="7">
        <v>2</v>
      </c>
      <c r="N1625" s="6">
        <v>-4</v>
      </c>
      <c r="O1625" s="7">
        <v>3</v>
      </c>
      <c r="P1625" s="3" t="s">
        <v>842</v>
      </c>
      <c r="R1625" s="7">
        <v>12</v>
      </c>
      <c r="S1625" s="7">
        <v>5</v>
      </c>
      <c r="T1625" s="7">
        <v>1</v>
      </c>
      <c r="W1625" s="6"/>
      <c r="X1625" s="6"/>
      <c r="Y1625" s="7"/>
      <c r="Z1625" s="6"/>
      <c r="AA1625" s="6"/>
      <c r="AB1625" s="7"/>
      <c r="AC1625" s="6"/>
      <c r="AD1625" s="6"/>
      <c r="AE1625" s="7"/>
      <c r="AF1625" s="6"/>
      <c r="AG1625" s="6"/>
      <c r="AH1625" s="7"/>
      <c r="AI1625" s="6"/>
      <c r="AJ1625" s="6"/>
      <c r="AK1625" s="7"/>
      <c r="AR1625" s="6">
        <v>31</v>
      </c>
      <c r="AS1625" s="6">
        <v>52</v>
      </c>
      <c r="AT1625" s="7">
        <f>AR1625-AS1625</f>
        <v>-21</v>
      </c>
      <c r="AU1625" s="4" t="s">
        <v>871</v>
      </c>
    </row>
    <row r="1626" spans="2:47" x14ac:dyDescent="0.25">
      <c r="B1626" t="s">
        <v>265</v>
      </c>
      <c r="C1626" s="9" t="s">
        <v>669</v>
      </c>
      <c r="D1626" s="39">
        <v>41829</v>
      </c>
      <c r="F1626" t="s">
        <v>821</v>
      </c>
      <c r="G1626" s="2" t="s">
        <v>196</v>
      </c>
      <c r="H1626" s="6">
        <v>34</v>
      </c>
      <c r="I1626" s="7">
        <v>2</v>
      </c>
      <c r="J1626" s="6">
        <v>37</v>
      </c>
      <c r="K1626" s="7">
        <v>1</v>
      </c>
      <c r="L1626" s="6">
        <v>8</v>
      </c>
      <c r="M1626" s="7">
        <v>-2</v>
      </c>
      <c r="N1626" s="6">
        <v>-3</v>
      </c>
      <c r="O1626" s="7">
        <v>1</v>
      </c>
      <c r="P1626" s="3" t="s">
        <v>842</v>
      </c>
      <c r="R1626" s="7">
        <v>12</v>
      </c>
      <c r="S1626" s="7">
        <v>5</v>
      </c>
      <c r="T1626" s="7">
        <v>0</v>
      </c>
      <c r="W1626" s="6"/>
      <c r="X1626" s="6"/>
      <c r="Y1626" s="7"/>
      <c r="Z1626" s="6"/>
      <c r="AA1626" s="6"/>
      <c r="AB1626" s="7"/>
      <c r="AC1626" s="6"/>
      <c r="AD1626" s="6"/>
      <c r="AE1626" s="7"/>
      <c r="AF1626" s="6"/>
      <c r="AG1626" s="6"/>
      <c r="AH1626" s="7"/>
      <c r="AI1626" s="6"/>
      <c r="AJ1626" s="6"/>
      <c r="AK1626" s="7"/>
      <c r="AR1626" s="6">
        <v>32</v>
      </c>
      <c r="AS1626" s="6">
        <v>53</v>
      </c>
      <c r="AT1626" s="7">
        <f>AR1626-AS1626</f>
        <v>-21</v>
      </c>
      <c r="AU1626" s="4" t="s">
        <v>871</v>
      </c>
    </row>
    <row r="1627" spans="2:47" x14ac:dyDescent="0.25">
      <c r="B1627" t="s">
        <v>265</v>
      </c>
      <c r="C1627" s="9" t="s">
        <v>669</v>
      </c>
      <c r="D1627" s="39">
        <v>41829</v>
      </c>
      <c r="E1627">
        <v>11</v>
      </c>
      <c r="F1627" t="s">
        <v>830</v>
      </c>
      <c r="G1627" s="2"/>
      <c r="H1627" s="6">
        <v>34</v>
      </c>
      <c r="I1627" s="7">
        <v>3</v>
      </c>
      <c r="J1627" s="6">
        <v>36</v>
      </c>
      <c r="K1627" s="7">
        <v>-2</v>
      </c>
      <c r="L1627" s="6">
        <v>8</v>
      </c>
      <c r="M1627" s="7">
        <v>-1</v>
      </c>
      <c r="N1627" s="6">
        <v>-2</v>
      </c>
      <c r="O1627" s="7">
        <v>5</v>
      </c>
      <c r="P1627" s="3" t="s">
        <v>842</v>
      </c>
      <c r="R1627" s="7">
        <v>12</v>
      </c>
      <c r="S1627" s="7">
        <v>5</v>
      </c>
      <c r="T1627" s="7">
        <v>0</v>
      </c>
      <c r="W1627" s="6"/>
      <c r="X1627" s="6"/>
      <c r="Y1627" s="7"/>
      <c r="Z1627" s="6"/>
      <c r="AA1627" s="6"/>
      <c r="AB1627" s="7"/>
      <c r="AC1627" s="6"/>
      <c r="AD1627" s="6"/>
      <c r="AE1627" s="7"/>
      <c r="AF1627" s="6"/>
      <c r="AG1627" s="6"/>
      <c r="AH1627" s="7"/>
      <c r="AI1627" s="6"/>
      <c r="AJ1627" s="6"/>
      <c r="AK1627" s="7"/>
      <c r="AR1627" s="6"/>
      <c r="AS1627" s="6"/>
      <c r="AT1627" s="7"/>
    </row>
    <row r="1628" spans="2:47" x14ac:dyDescent="0.25">
      <c r="B1628" t="s">
        <v>265</v>
      </c>
      <c r="C1628" s="9" t="s">
        <v>337</v>
      </c>
      <c r="D1628" s="39">
        <v>41830</v>
      </c>
      <c r="E1628">
        <v>13</v>
      </c>
      <c r="F1628" t="s">
        <v>821</v>
      </c>
      <c r="G1628" s="2" t="s">
        <v>192</v>
      </c>
      <c r="H1628" s="6">
        <v>33</v>
      </c>
      <c r="I1628" s="7">
        <v>-1</v>
      </c>
      <c r="J1628" s="6">
        <v>38</v>
      </c>
      <c r="K1628" s="7">
        <v>1</v>
      </c>
      <c r="L1628" s="6">
        <v>9</v>
      </c>
      <c r="M1628" s="7">
        <v>1</v>
      </c>
      <c r="N1628" s="6">
        <v>-5</v>
      </c>
      <c r="O1628" s="7">
        <v>-2</v>
      </c>
      <c r="P1628" s="3" t="s">
        <v>842</v>
      </c>
      <c r="R1628" s="7">
        <v>12</v>
      </c>
      <c r="S1628" s="7">
        <v>4</v>
      </c>
      <c r="T1628" s="7">
        <v>0</v>
      </c>
      <c r="W1628" s="6">
        <v>40</v>
      </c>
      <c r="X1628" s="6">
        <v>51</v>
      </c>
      <c r="Y1628" s="7">
        <f>W1628-X1628</f>
        <v>-11</v>
      </c>
      <c r="Z1628" s="6">
        <v>22</v>
      </c>
      <c r="AA1628" s="6">
        <v>65</v>
      </c>
      <c r="AB1628" s="7">
        <f>Z1628-AA1628</f>
        <v>-43</v>
      </c>
      <c r="AC1628" s="6">
        <v>15</v>
      </c>
      <c r="AD1628" s="6">
        <v>74</v>
      </c>
      <c r="AE1628" s="7">
        <f>AC1628-AD1628</f>
        <v>-59</v>
      </c>
      <c r="AF1628" s="6">
        <v>54</v>
      </c>
      <c r="AG1628" s="6">
        <v>30</v>
      </c>
      <c r="AH1628" s="7">
        <f>AF1628-AG1628</f>
        <v>24</v>
      </c>
      <c r="AI1628" s="6"/>
      <c r="AJ1628" s="6"/>
      <c r="AK1628" s="7"/>
      <c r="AL1628" s="4" t="s">
        <v>930</v>
      </c>
      <c r="AR1628" s="6">
        <v>31</v>
      </c>
      <c r="AS1628" s="6">
        <v>52</v>
      </c>
      <c r="AT1628" s="7">
        <f>AR1628-AS1628</f>
        <v>-21</v>
      </c>
      <c r="AU1628" s="4" t="s">
        <v>871</v>
      </c>
    </row>
    <row r="1629" spans="2:47" x14ac:dyDescent="0.25">
      <c r="B1629" t="s">
        <v>265</v>
      </c>
      <c r="C1629" s="9" t="s">
        <v>673</v>
      </c>
      <c r="D1629" s="39">
        <v>41831</v>
      </c>
      <c r="E1629">
        <v>14</v>
      </c>
      <c r="F1629" s="3" t="s">
        <v>976</v>
      </c>
      <c r="G1629" s="2"/>
      <c r="H1629" s="6">
        <v>32</v>
      </c>
      <c r="I1629" s="7">
        <v>5</v>
      </c>
      <c r="J1629" s="6">
        <v>36</v>
      </c>
      <c r="K1629" s="7">
        <v>2</v>
      </c>
      <c r="L1629" s="6">
        <v>7</v>
      </c>
      <c r="M1629" s="7">
        <v>-4</v>
      </c>
      <c r="N1629" s="6">
        <v>-4</v>
      </c>
      <c r="O1629" s="7">
        <v>3</v>
      </c>
      <c r="P1629" s="3" t="s">
        <v>639</v>
      </c>
      <c r="R1629" s="7">
        <v>14</v>
      </c>
      <c r="S1629" s="7">
        <v>6</v>
      </c>
      <c r="W1629" s="6"/>
      <c r="X1629" s="6"/>
      <c r="Y1629" s="7"/>
      <c r="Z1629" s="6"/>
      <c r="AA1629" s="6"/>
      <c r="AB1629" s="7"/>
      <c r="AC1629" s="6"/>
      <c r="AD1629" s="6"/>
      <c r="AE1629" s="7"/>
      <c r="AF1629" s="6"/>
      <c r="AG1629" s="6"/>
      <c r="AH1629" s="7"/>
      <c r="AI1629" s="6"/>
      <c r="AJ1629" s="6"/>
      <c r="AK1629" s="7"/>
      <c r="AR1629" s="6"/>
      <c r="AS1629" s="6"/>
      <c r="AT1629" s="7"/>
    </row>
    <row r="1630" spans="2:47" x14ac:dyDescent="0.25">
      <c r="B1630" t="s">
        <v>265</v>
      </c>
      <c r="C1630" s="9" t="s">
        <v>673</v>
      </c>
      <c r="D1630" s="39">
        <v>41831</v>
      </c>
      <c r="E1630">
        <v>14</v>
      </c>
      <c r="F1630" t="s">
        <v>830</v>
      </c>
      <c r="G1630" s="2"/>
      <c r="H1630" s="6">
        <v>34</v>
      </c>
      <c r="I1630" s="7">
        <v>0</v>
      </c>
      <c r="J1630" s="6">
        <v>37</v>
      </c>
      <c r="K1630" s="7">
        <v>1</v>
      </c>
      <c r="L1630" s="6">
        <v>9</v>
      </c>
      <c r="M1630" s="7">
        <v>1</v>
      </c>
      <c r="N1630" s="6">
        <v>-3</v>
      </c>
      <c r="O1630" s="7">
        <v>-1</v>
      </c>
      <c r="P1630" s="3" t="s">
        <v>842</v>
      </c>
      <c r="R1630" s="7">
        <v>12</v>
      </c>
      <c r="S1630" s="7">
        <v>3</v>
      </c>
      <c r="T1630" s="7">
        <v>1</v>
      </c>
      <c r="W1630" s="6"/>
      <c r="X1630" s="6"/>
      <c r="Y1630" s="7"/>
      <c r="Z1630" s="6"/>
      <c r="AA1630" s="6"/>
      <c r="AB1630" s="7"/>
      <c r="AC1630" s="6"/>
      <c r="AD1630" s="6"/>
      <c r="AE1630" s="7"/>
      <c r="AF1630" s="6"/>
      <c r="AG1630" s="6"/>
      <c r="AH1630" s="7"/>
      <c r="AI1630" s="6"/>
      <c r="AJ1630" s="6"/>
      <c r="AK1630" s="7"/>
      <c r="AR1630" s="6"/>
      <c r="AS1630" s="6"/>
      <c r="AT1630" s="7"/>
    </row>
    <row r="1631" spans="2:47" x14ac:dyDescent="0.25">
      <c r="B1631" t="s">
        <v>265</v>
      </c>
      <c r="C1631" s="9" t="s">
        <v>673</v>
      </c>
      <c r="D1631" s="39">
        <v>41831</v>
      </c>
      <c r="E1631">
        <v>15</v>
      </c>
      <c r="F1631" t="s">
        <v>678</v>
      </c>
      <c r="G1631" s="2" t="s">
        <v>82</v>
      </c>
      <c r="H1631" s="6">
        <v>34</v>
      </c>
      <c r="I1631" s="7">
        <v>3</v>
      </c>
      <c r="J1631" s="6">
        <v>33</v>
      </c>
      <c r="K1631" s="7">
        <v>1</v>
      </c>
      <c r="L1631" s="6">
        <v>12</v>
      </c>
      <c r="M1631" s="7">
        <v>2</v>
      </c>
      <c r="N1631" s="6">
        <v>1</v>
      </c>
      <c r="O1631" s="7">
        <v>2</v>
      </c>
      <c r="P1631" s="3" t="s">
        <v>639</v>
      </c>
      <c r="R1631" s="7">
        <v>9</v>
      </c>
      <c r="W1631" s="6"/>
      <c r="X1631" s="6"/>
      <c r="Y1631" s="7"/>
      <c r="Z1631" s="6"/>
      <c r="AA1631" s="6"/>
      <c r="AB1631" s="7"/>
      <c r="AC1631" s="6"/>
      <c r="AD1631" s="6"/>
      <c r="AE1631" s="7"/>
      <c r="AF1631" s="6"/>
      <c r="AG1631" s="6"/>
      <c r="AH1631" s="7"/>
      <c r="AI1631" s="6"/>
      <c r="AJ1631" s="6"/>
      <c r="AK1631" s="7"/>
      <c r="AR1631" s="6"/>
      <c r="AS1631" s="6"/>
      <c r="AT1631" s="7"/>
    </row>
    <row r="1632" spans="2:47" x14ac:dyDescent="0.25">
      <c r="B1632" t="s">
        <v>265</v>
      </c>
      <c r="C1632" s="9" t="s">
        <v>507</v>
      </c>
      <c r="D1632" s="39">
        <v>41832</v>
      </c>
      <c r="E1632">
        <v>16</v>
      </c>
      <c r="F1632" t="s">
        <v>577</v>
      </c>
      <c r="G1632" s="2" t="s">
        <v>60</v>
      </c>
      <c r="H1632" s="6">
        <v>32</v>
      </c>
      <c r="I1632" s="7">
        <v>1</v>
      </c>
      <c r="J1632" s="6">
        <v>35</v>
      </c>
      <c r="K1632" s="7">
        <v>1</v>
      </c>
      <c r="L1632" s="6">
        <v>8</v>
      </c>
      <c r="M1632" s="7">
        <v>0</v>
      </c>
      <c r="N1632" s="6">
        <v>-3</v>
      </c>
      <c r="O1632" s="7">
        <v>0</v>
      </c>
      <c r="P1632" s="3" t="s">
        <v>639</v>
      </c>
      <c r="Q1632" s="3" t="s">
        <v>840</v>
      </c>
      <c r="R1632" s="7">
        <v>12</v>
      </c>
      <c r="S1632" s="7">
        <v>8</v>
      </c>
      <c r="T1632" s="7">
        <v>0</v>
      </c>
      <c r="W1632" s="6">
        <v>36</v>
      </c>
      <c r="X1632" s="6">
        <v>55</v>
      </c>
      <c r="Y1632" s="7">
        <f>W1632-X1632</f>
        <v>-19</v>
      </c>
      <c r="Z1632" s="6">
        <v>28</v>
      </c>
      <c r="AA1632" s="6">
        <v>61</v>
      </c>
      <c r="AB1632" s="7">
        <f>Z1632-AA1632</f>
        <v>-33</v>
      </c>
      <c r="AC1632" s="6">
        <v>23</v>
      </c>
      <c r="AD1632" s="6">
        <v>65</v>
      </c>
      <c r="AE1632" s="7">
        <f>AC1632-AD1632</f>
        <v>-42</v>
      </c>
      <c r="AF1632" s="6">
        <v>38</v>
      </c>
      <c r="AG1632" s="6">
        <v>45</v>
      </c>
      <c r="AH1632" s="7">
        <f>AF1632-AG1632</f>
        <v>-7</v>
      </c>
      <c r="AI1632" s="6"/>
      <c r="AJ1632" s="6"/>
      <c r="AK1632" s="7"/>
      <c r="AL1632" s="4" t="s">
        <v>936</v>
      </c>
      <c r="AR1632" s="6">
        <v>33</v>
      </c>
      <c r="AS1632" s="6">
        <v>59</v>
      </c>
      <c r="AT1632" s="7">
        <f>AR1632-AS1632</f>
        <v>-26</v>
      </c>
      <c r="AU1632" s="4" t="s">
        <v>937</v>
      </c>
    </row>
    <row r="1633" spans="2:47" x14ac:dyDescent="0.25">
      <c r="B1633" t="s">
        <v>265</v>
      </c>
      <c r="C1633" s="9" t="s">
        <v>594</v>
      </c>
      <c r="D1633" s="39">
        <v>41833</v>
      </c>
      <c r="F1633" t="s">
        <v>821</v>
      </c>
      <c r="G1633" s="2" t="s">
        <v>196</v>
      </c>
      <c r="H1633" s="6">
        <v>35</v>
      </c>
      <c r="I1633" s="7">
        <v>2</v>
      </c>
      <c r="J1633" s="6">
        <v>38</v>
      </c>
      <c r="K1633" s="7">
        <v>0</v>
      </c>
      <c r="L1633" s="6">
        <v>8</v>
      </c>
      <c r="M1633" s="7">
        <v>-1</v>
      </c>
      <c r="N1633" s="6">
        <v>-3</v>
      </c>
      <c r="O1633" s="7">
        <v>2</v>
      </c>
      <c r="P1633" s="3" t="s">
        <v>842</v>
      </c>
      <c r="R1633" s="7">
        <v>10</v>
      </c>
      <c r="S1633" s="7">
        <v>4</v>
      </c>
      <c r="T1633" s="7">
        <v>0</v>
      </c>
      <c r="W1633" s="6"/>
      <c r="X1633" s="6"/>
      <c r="Y1633" s="7"/>
      <c r="Z1633" s="6"/>
      <c r="AA1633" s="6"/>
      <c r="AB1633" s="7"/>
      <c r="AC1633" s="6"/>
      <c r="AD1633" s="6"/>
      <c r="AE1633" s="7"/>
      <c r="AF1633" s="6"/>
      <c r="AG1633" s="6"/>
      <c r="AH1633" s="7"/>
      <c r="AI1633" s="6"/>
      <c r="AJ1633" s="6"/>
      <c r="AK1633" s="7"/>
      <c r="AR1633" s="6">
        <v>31</v>
      </c>
      <c r="AS1633" s="6">
        <v>51</v>
      </c>
      <c r="AT1633" s="7">
        <f>AR1633-AS1633</f>
        <v>-20</v>
      </c>
      <c r="AU1633" s="4" t="s">
        <v>871</v>
      </c>
    </row>
    <row r="1634" spans="2:47" x14ac:dyDescent="0.25">
      <c r="B1634" t="s">
        <v>265</v>
      </c>
      <c r="C1634" s="9" t="s">
        <v>692</v>
      </c>
      <c r="D1634" s="39">
        <v>41834</v>
      </c>
      <c r="F1634" t="s">
        <v>821</v>
      </c>
      <c r="G1634" s="2" t="s">
        <v>196</v>
      </c>
      <c r="H1634" s="6">
        <v>34</v>
      </c>
      <c r="I1634" s="7">
        <v>-1</v>
      </c>
      <c r="J1634" s="6">
        <v>38</v>
      </c>
      <c r="K1634" s="7">
        <v>0</v>
      </c>
      <c r="L1634" s="6">
        <v>6</v>
      </c>
      <c r="M1634" s="7">
        <v>-2</v>
      </c>
      <c r="N1634" s="6">
        <v>-4</v>
      </c>
      <c r="O1634" s="7">
        <v>-1</v>
      </c>
      <c r="P1634" s="3" t="s">
        <v>842</v>
      </c>
      <c r="R1634" s="7">
        <v>13</v>
      </c>
      <c r="S1634" s="7">
        <v>4</v>
      </c>
      <c r="T1634" s="7">
        <v>0</v>
      </c>
      <c r="W1634" s="6"/>
      <c r="X1634" s="6"/>
      <c r="Y1634" s="7"/>
      <c r="Z1634" s="6"/>
      <c r="AA1634" s="6"/>
      <c r="AB1634" s="7"/>
      <c r="AC1634" s="6"/>
      <c r="AD1634" s="6"/>
      <c r="AE1634" s="7"/>
      <c r="AF1634" s="6"/>
      <c r="AG1634" s="6"/>
      <c r="AH1634" s="7"/>
      <c r="AI1634" s="6"/>
      <c r="AJ1634" s="6"/>
      <c r="AK1634" s="7"/>
      <c r="AR1634" s="6">
        <v>31</v>
      </c>
      <c r="AS1634" s="6">
        <v>53</v>
      </c>
      <c r="AT1634" s="7">
        <f>AR1634-AS1634</f>
        <v>-22</v>
      </c>
      <c r="AU1634" s="4" t="s">
        <v>871</v>
      </c>
    </row>
    <row r="1635" spans="2:47" x14ac:dyDescent="0.25">
      <c r="B1635" t="s">
        <v>265</v>
      </c>
      <c r="C1635" s="9" t="s">
        <v>624</v>
      </c>
      <c r="D1635" s="39">
        <v>41835</v>
      </c>
      <c r="F1635" t="s">
        <v>821</v>
      </c>
      <c r="G1635" s="2" t="s">
        <v>196</v>
      </c>
      <c r="H1635" s="6">
        <v>33</v>
      </c>
      <c r="I1635" s="7">
        <v>-1</v>
      </c>
      <c r="J1635" s="6">
        <v>36</v>
      </c>
      <c r="K1635" s="7">
        <v>-2</v>
      </c>
      <c r="L1635" s="6">
        <v>9</v>
      </c>
      <c r="M1635" s="7">
        <v>3</v>
      </c>
      <c r="N1635" s="6">
        <v>-3</v>
      </c>
      <c r="O1635" s="7">
        <v>1</v>
      </c>
      <c r="P1635" s="3" t="s">
        <v>842</v>
      </c>
      <c r="R1635" s="7">
        <v>13</v>
      </c>
      <c r="S1635" s="7">
        <v>4</v>
      </c>
      <c r="T1635" s="7">
        <v>1</v>
      </c>
      <c r="W1635" s="6"/>
      <c r="X1635" s="6"/>
      <c r="Y1635" s="7"/>
      <c r="Z1635" s="6"/>
      <c r="AA1635" s="6"/>
      <c r="AB1635" s="7"/>
      <c r="AC1635" s="6"/>
      <c r="AD1635" s="6"/>
      <c r="AE1635" s="7"/>
      <c r="AF1635" s="6"/>
      <c r="AG1635" s="6"/>
      <c r="AH1635" s="7"/>
      <c r="AI1635" s="6"/>
      <c r="AJ1635" s="6"/>
      <c r="AK1635" s="7"/>
      <c r="AM1635" s="9" t="s">
        <v>953</v>
      </c>
      <c r="AN1635" s="9" t="s">
        <v>642</v>
      </c>
      <c r="AO1635" s="9" t="s">
        <v>316</v>
      </c>
      <c r="AR1635" s="6">
        <v>32</v>
      </c>
      <c r="AS1635" s="6">
        <v>53</v>
      </c>
      <c r="AT1635" s="7">
        <f>AR1635-AS1635</f>
        <v>-21</v>
      </c>
      <c r="AU1635" s="4" t="s">
        <v>871</v>
      </c>
    </row>
    <row r="1636" spans="2:47" x14ac:dyDescent="0.25">
      <c r="B1636" t="s">
        <v>265</v>
      </c>
      <c r="C1636" s="9" t="s">
        <v>640</v>
      </c>
      <c r="D1636" s="39">
        <v>41836</v>
      </c>
      <c r="F1636" t="s">
        <v>821</v>
      </c>
      <c r="G1636" s="2" t="s">
        <v>196</v>
      </c>
      <c r="H1636" s="6">
        <v>32</v>
      </c>
      <c r="I1636" s="7">
        <v>-1</v>
      </c>
      <c r="J1636" s="6">
        <v>39</v>
      </c>
      <c r="K1636" s="7">
        <v>3</v>
      </c>
      <c r="L1636" s="6">
        <v>8</v>
      </c>
      <c r="M1636" s="7">
        <v>-1</v>
      </c>
      <c r="N1636" s="6">
        <v>-7</v>
      </c>
      <c r="O1636" s="7">
        <v>-4</v>
      </c>
      <c r="P1636" s="3" t="s">
        <v>842</v>
      </c>
      <c r="R1636" s="7">
        <v>13</v>
      </c>
      <c r="S1636" s="7">
        <v>4</v>
      </c>
      <c r="T1636" s="7">
        <v>0</v>
      </c>
      <c r="W1636" s="6"/>
      <c r="X1636" s="6"/>
      <c r="Y1636" s="7"/>
      <c r="Z1636" s="6"/>
      <c r="AA1636" s="6"/>
      <c r="AB1636" s="7"/>
      <c r="AC1636" s="6"/>
      <c r="AD1636" s="6"/>
      <c r="AE1636" s="7"/>
      <c r="AF1636" s="6"/>
      <c r="AG1636" s="6"/>
      <c r="AH1636" s="7"/>
      <c r="AI1636" s="6"/>
      <c r="AJ1636" s="6"/>
      <c r="AK1636" s="7"/>
      <c r="AR1636" s="6">
        <v>29</v>
      </c>
      <c r="AS1636" s="6">
        <v>56</v>
      </c>
      <c r="AT1636" s="7">
        <f>AR1636-AS1636</f>
        <v>-27</v>
      </c>
      <c r="AU1636" s="4" t="s">
        <v>871</v>
      </c>
    </row>
    <row r="1637" spans="2:47" x14ac:dyDescent="0.25">
      <c r="B1637" t="s">
        <v>265</v>
      </c>
      <c r="C1637" s="9" t="s">
        <v>640</v>
      </c>
      <c r="D1637" s="39">
        <v>41836</v>
      </c>
      <c r="E1637">
        <v>18</v>
      </c>
      <c r="F1637" t="s">
        <v>830</v>
      </c>
      <c r="G1637" s="2"/>
      <c r="H1637" s="6">
        <v>35</v>
      </c>
      <c r="I1637" s="7">
        <v>1</v>
      </c>
      <c r="J1637" s="6">
        <v>35</v>
      </c>
      <c r="K1637" s="7">
        <v>-2</v>
      </c>
      <c r="L1637" s="6">
        <v>8</v>
      </c>
      <c r="M1637" s="7">
        <v>-1</v>
      </c>
      <c r="N1637" s="6">
        <v>0</v>
      </c>
      <c r="O1637" s="7">
        <v>3</v>
      </c>
      <c r="P1637" s="3" t="s">
        <v>842</v>
      </c>
      <c r="R1637" s="7">
        <v>14</v>
      </c>
      <c r="S1637" s="7">
        <v>3</v>
      </c>
      <c r="T1637" s="7">
        <v>1</v>
      </c>
      <c r="W1637" s="6"/>
      <c r="X1637" s="6"/>
      <c r="Y1637" s="7"/>
      <c r="Z1637" s="6"/>
      <c r="AA1637" s="6"/>
      <c r="AB1637" s="7"/>
      <c r="AC1637" s="6"/>
      <c r="AD1637" s="6"/>
      <c r="AE1637" s="7"/>
      <c r="AF1637" s="6"/>
      <c r="AG1637" s="6"/>
      <c r="AH1637" s="7"/>
      <c r="AI1637" s="6"/>
      <c r="AJ1637" s="6"/>
      <c r="AK1637" s="7"/>
      <c r="AR1637" s="6"/>
      <c r="AS1637" s="6"/>
      <c r="AT1637" s="7"/>
    </row>
    <row r="1638" spans="2:47" x14ac:dyDescent="0.25">
      <c r="B1638" t="s">
        <v>265</v>
      </c>
      <c r="C1638" s="9" t="s">
        <v>538</v>
      </c>
      <c r="D1638" s="39">
        <v>41836</v>
      </c>
      <c r="E1638">
        <v>20</v>
      </c>
      <c r="F1638" t="s">
        <v>886</v>
      </c>
      <c r="G1638" s="2" t="s">
        <v>915</v>
      </c>
      <c r="H1638" s="6">
        <v>31</v>
      </c>
      <c r="I1638" s="7">
        <v>-1</v>
      </c>
      <c r="J1638" s="6">
        <v>34</v>
      </c>
      <c r="K1638" s="7">
        <v>0</v>
      </c>
      <c r="L1638" s="6">
        <v>9</v>
      </c>
      <c r="M1638" s="7">
        <v>2</v>
      </c>
      <c r="N1638" s="6">
        <v>-3</v>
      </c>
      <c r="O1638" s="7">
        <v>1</v>
      </c>
      <c r="P1638" s="3" t="s">
        <v>842</v>
      </c>
      <c r="R1638" s="7">
        <v>17</v>
      </c>
      <c r="S1638" s="7">
        <v>4</v>
      </c>
      <c r="T1638" s="7">
        <v>0</v>
      </c>
      <c r="W1638" s="6"/>
      <c r="X1638" s="6"/>
      <c r="Y1638" s="7"/>
      <c r="Z1638" s="6"/>
      <c r="AA1638" s="6"/>
      <c r="AB1638" s="7"/>
      <c r="AC1638" s="6"/>
      <c r="AD1638" s="6"/>
      <c r="AE1638" s="7"/>
      <c r="AF1638" s="6"/>
      <c r="AG1638" s="6"/>
      <c r="AH1638" s="7"/>
      <c r="AI1638" s="6"/>
      <c r="AJ1638" s="6"/>
      <c r="AK1638" s="7"/>
      <c r="AR1638" s="6"/>
      <c r="AS1638" s="6"/>
      <c r="AT1638" s="7"/>
    </row>
    <row r="1639" spans="2:47" x14ac:dyDescent="0.25">
      <c r="B1639" t="s">
        <v>265</v>
      </c>
      <c r="C1639" s="9" t="s">
        <v>596</v>
      </c>
      <c r="D1639" s="39">
        <v>41837</v>
      </c>
      <c r="E1639">
        <v>20</v>
      </c>
      <c r="F1639" t="s">
        <v>821</v>
      </c>
      <c r="G1639" s="2" t="s">
        <v>192</v>
      </c>
      <c r="H1639" s="6">
        <v>32</v>
      </c>
      <c r="I1639" s="7">
        <v>0</v>
      </c>
      <c r="J1639" s="6">
        <v>37</v>
      </c>
      <c r="K1639" s="7">
        <v>-2</v>
      </c>
      <c r="L1639" s="6">
        <v>9</v>
      </c>
      <c r="M1639" s="7">
        <v>1</v>
      </c>
      <c r="N1639" s="6">
        <v>-5</v>
      </c>
      <c r="O1639" s="7">
        <v>2</v>
      </c>
      <c r="P1639" s="3" t="s">
        <v>842</v>
      </c>
      <c r="R1639" s="7">
        <v>13</v>
      </c>
      <c r="S1639" s="7">
        <v>5</v>
      </c>
      <c r="T1639" s="7">
        <v>0</v>
      </c>
      <c r="W1639" s="6">
        <v>37</v>
      </c>
      <c r="X1639" s="6">
        <v>54</v>
      </c>
      <c r="Y1639" s="7">
        <f>W1639-X1639</f>
        <v>-17</v>
      </c>
      <c r="Z1639" s="6">
        <v>23</v>
      </c>
      <c r="AA1639" s="6">
        <v>66</v>
      </c>
      <c r="AB1639" s="7">
        <f>Z1639-AA1639</f>
        <v>-43</v>
      </c>
      <c r="AC1639" s="6">
        <v>15</v>
      </c>
      <c r="AD1639" s="6">
        <v>75</v>
      </c>
      <c r="AE1639" s="7">
        <f>AC1639-AD1639</f>
        <v>-60</v>
      </c>
      <c r="AF1639" s="6"/>
      <c r="AG1639" s="6"/>
      <c r="AH1639" s="7"/>
      <c r="AI1639" s="6"/>
      <c r="AJ1639" s="6"/>
      <c r="AK1639" s="7"/>
      <c r="AL1639" s="4" t="s">
        <v>930</v>
      </c>
      <c r="AR1639" s="6">
        <v>29</v>
      </c>
      <c r="AS1639" s="6">
        <v>55</v>
      </c>
      <c r="AT1639" s="7">
        <f>AR1639-AS1639</f>
        <v>-26</v>
      </c>
      <c r="AU1639" s="4" t="s">
        <v>871</v>
      </c>
    </row>
    <row r="1640" spans="2:47" x14ac:dyDescent="0.25">
      <c r="B1640" t="s">
        <v>265</v>
      </c>
      <c r="C1640" s="9" t="s">
        <v>523</v>
      </c>
      <c r="D1640" s="39">
        <v>41837</v>
      </c>
      <c r="E1640">
        <v>20</v>
      </c>
      <c r="F1640" t="s">
        <v>903</v>
      </c>
      <c r="G1640" s="2" t="s">
        <v>138</v>
      </c>
      <c r="H1640" s="6">
        <v>30</v>
      </c>
      <c r="I1640" s="7">
        <v>1</v>
      </c>
      <c r="J1640" s="6">
        <v>34</v>
      </c>
      <c r="K1640" s="7">
        <v>-1</v>
      </c>
      <c r="L1640" s="6">
        <v>9</v>
      </c>
      <c r="M1640" s="7">
        <v>2</v>
      </c>
      <c r="N1640" s="6">
        <v>-4</v>
      </c>
      <c r="O1640" s="7">
        <v>2</v>
      </c>
      <c r="P1640" s="3" t="s">
        <v>842</v>
      </c>
      <c r="R1640" s="7">
        <v>17</v>
      </c>
      <c r="S1640" s="7">
        <v>4</v>
      </c>
      <c r="T1640" s="7">
        <v>1</v>
      </c>
      <c r="W1640" s="6">
        <v>38</v>
      </c>
      <c r="X1640" s="6">
        <v>45</v>
      </c>
      <c r="Y1640" s="7">
        <f>W1640-X1640</f>
        <v>-7</v>
      </c>
      <c r="Z1640" s="6">
        <v>26</v>
      </c>
      <c r="AA1640" s="6">
        <v>46</v>
      </c>
      <c r="AB1640" s="7">
        <f>Z1640-AA1640</f>
        <v>-20</v>
      </c>
      <c r="AC1640" s="6">
        <v>18</v>
      </c>
      <c r="AD1640" s="6">
        <v>59</v>
      </c>
      <c r="AE1640" s="7">
        <f>AC1640-AD1640</f>
        <v>-41</v>
      </c>
      <c r="AF1640" s="6">
        <v>38</v>
      </c>
      <c r="AG1640" s="6">
        <v>35</v>
      </c>
      <c r="AH1640" s="7">
        <f>AF1640-AG1640</f>
        <v>3</v>
      </c>
      <c r="AI1640" s="6"/>
      <c r="AJ1640" s="6"/>
      <c r="AK1640" s="7"/>
      <c r="AL1640" s="4" t="s">
        <v>978</v>
      </c>
      <c r="AR1640" s="6"/>
      <c r="AS1640" s="6"/>
      <c r="AT1640" s="7"/>
    </row>
    <row r="1641" spans="2:47" x14ac:dyDescent="0.25">
      <c r="B1641" t="s">
        <v>265</v>
      </c>
      <c r="C1641" s="9" t="s">
        <v>437</v>
      </c>
      <c r="D1641" s="39">
        <v>41838</v>
      </c>
      <c r="E1641">
        <v>21</v>
      </c>
      <c r="F1641" s="3" t="s">
        <v>976</v>
      </c>
      <c r="G1641" s="2"/>
      <c r="H1641" s="6">
        <v>27</v>
      </c>
      <c r="I1641" s="7">
        <v>-5</v>
      </c>
      <c r="J1641" s="6">
        <v>35</v>
      </c>
      <c r="K1641" s="7">
        <v>-1</v>
      </c>
      <c r="L1641" s="6">
        <v>7</v>
      </c>
      <c r="M1641" s="7">
        <v>0</v>
      </c>
      <c r="N1641" s="6">
        <v>-8</v>
      </c>
      <c r="O1641" s="7">
        <v>-4</v>
      </c>
      <c r="P1641" s="3" t="s">
        <v>639</v>
      </c>
      <c r="R1641" s="7">
        <v>17</v>
      </c>
      <c r="S1641" s="7">
        <v>7</v>
      </c>
      <c r="W1641" s="6"/>
      <c r="X1641" s="6"/>
      <c r="Y1641" s="7"/>
      <c r="Z1641" s="6"/>
      <c r="AA1641" s="6"/>
      <c r="AB1641" s="7"/>
      <c r="AC1641" s="6"/>
      <c r="AD1641" s="6"/>
      <c r="AE1641" s="7"/>
      <c r="AF1641" s="6"/>
      <c r="AG1641" s="6"/>
      <c r="AH1641" s="7"/>
      <c r="AI1641" s="6"/>
      <c r="AJ1641" s="6"/>
      <c r="AK1641" s="7"/>
      <c r="AR1641" s="6"/>
      <c r="AS1641" s="6"/>
      <c r="AT1641" s="7"/>
    </row>
    <row r="1642" spans="2:47" x14ac:dyDescent="0.25">
      <c r="B1642" t="s">
        <v>265</v>
      </c>
      <c r="C1642" s="9" t="s">
        <v>437</v>
      </c>
      <c r="D1642" s="39">
        <v>41838</v>
      </c>
      <c r="E1642">
        <v>21</v>
      </c>
      <c r="F1642" t="s">
        <v>830</v>
      </c>
      <c r="G1642" s="2"/>
      <c r="H1642" s="6">
        <v>32</v>
      </c>
      <c r="I1642" s="7">
        <v>-3</v>
      </c>
      <c r="J1642" s="6">
        <v>37</v>
      </c>
      <c r="K1642" s="7">
        <v>2</v>
      </c>
      <c r="L1642" s="6">
        <v>9</v>
      </c>
      <c r="M1642" s="7">
        <v>1</v>
      </c>
      <c r="N1642" s="6">
        <v>-5</v>
      </c>
      <c r="O1642" s="7">
        <v>-5</v>
      </c>
      <c r="P1642" s="3" t="s">
        <v>842</v>
      </c>
      <c r="R1642" s="7">
        <v>13</v>
      </c>
      <c r="S1642" s="7">
        <v>4</v>
      </c>
      <c r="T1642" s="7">
        <v>1</v>
      </c>
      <c r="W1642" s="6"/>
      <c r="X1642" s="6"/>
      <c r="Y1642" s="7"/>
      <c r="Z1642" s="6"/>
      <c r="AA1642" s="6"/>
      <c r="AB1642" s="7"/>
      <c r="AC1642" s="6"/>
      <c r="AD1642" s="6"/>
      <c r="AE1642" s="7"/>
      <c r="AF1642" s="6"/>
      <c r="AG1642" s="6"/>
      <c r="AH1642" s="7"/>
      <c r="AI1642" s="6"/>
      <c r="AJ1642" s="6"/>
      <c r="AK1642" s="7"/>
      <c r="AR1642" s="6"/>
      <c r="AS1642" s="6"/>
      <c r="AT1642" s="7"/>
    </row>
    <row r="1643" spans="2:47" x14ac:dyDescent="0.25">
      <c r="B1643" t="s">
        <v>265</v>
      </c>
      <c r="C1643" s="9" t="s">
        <v>598</v>
      </c>
      <c r="D1643" s="39">
        <v>41840</v>
      </c>
      <c r="F1643" t="s">
        <v>821</v>
      </c>
      <c r="G1643" s="2" t="s">
        <v>196</v>
      </c>
      <c r="H1643" s="6">
        <v>34</v>
      </c>
      <c r="I1643" s="7">
        <v>2</v>
      </c>
      <c r="J1643" s="6">
        <v>38</v>
      </c>
      <c r="K1643" s="7">
        <v>1</v>
      </c>
      <c r="L1643" s="6">
        <v>9</v>
      </c>
      <c r="M1643" s="7">
        <v>0</v>
      </c>
      <c r="N1643" s="6">
        <v>-4</v>
      </c>
      <c r="O1643" s="7">
        <v>1</v>
      </c>
      <c r="P1643" s="3" t="s">
        <v>842</v>
      </c>
      <c r="R1643" s="7">
        <v>11</v>
      </c>
      <c r="S1643" s="7">
        <v>4</v>
      </c>
      <c r="T1643" s="7">
        <v>1</v>
      </c>
      <c r="W1643" s="6"/>
      <c r="X1643" s="6"/>
      <c r="Y1643" s="7"/>
      <c r="Z1643" s="6"/>
      <c r="AA1643" s="6"/>
      <c r="AB1643" s="7"/>
      <c r="AC1643" s="6"/>
      <c r="AD1643" s="6"/>
      <c r="AE1643" s="7"/>
      <c r="AF1643" s="6"/>
      <c r="AG1643" s="6"/>
      <c r="AH1643" s="7"/>
      <c r="AI1643" s="6"/>
      <c r="AJ1643" s="6"/>
      <c r="AK1643" s="7"/>
      <c r="AR1643" s="6">
        <v>31</v>
      </c>
      <c r="AS1643" s="6">
        <v>52</v>
      </c>
      <c r="AT1643" s="7">
        <f>AR1643-AS1643</f>
        <v>-21</v>
      </c>
      <c r="AU1643" s="4" t="s">
        <v>871</v>
      </c>
    </row>
    <row r="1644" spans="2:47" x14ac:dyDescent="0.25">
      <c r="B1644" t="s">
        <v>265</v>
      </c>
      <c r="C1644" s="9" t="s">
        <v>434</v>
      </c>
      <c r="D1644" s="39">
        <v>41841</v>
      </c>
      <c r="F1644" t="s">
        <v>821</v>
      </c>
      <c r="G1644" s="2" t="s">
        <v>196</v>
      </c>
      <c r="H1644" s="6">
        <v>34</v>
      </c>
      <c r="I1644" s="7">
        <v>0</v>
      </c>
      <c r="J1644" s="6">
        <v>37</v>
      </c>
      <c r="K1644" s="7">
        <v>-1</v>
      </c>
      <c r="L1644" s="6">
        <v>7</v>
      </c>
      <c r="M1644" s="7">
        <v>-2</v>
      </c>
      <c r="N1644" s="6">
        <v>-3</v>
      </c>
      <c r="O1644" s="7">
        <v>1</v>
      </c>
      <c r="P1644" s="3" t="s">
        <v>842</v>
      </c>
      <c r="R1644" s="7">
        <v>14</v>
      </c>
      <c r="S1644" s="7">
        <v>5</v>
      </c>
      <c r="T1644" s="7">
        <v>1</v>
      </c>
      <c r="W1644" s="6"/>
      <c r="X1644" s="6"/>
      <c r="Y1644" s="7"/>
      <c r="Z1644" s="6"/>
      <c r="AA1644" s="6"/>
      <c r="AB1644" s="7"/>
      <c r="AC1644" s="6"/>
      <c r="AD1644" s="6"/>
      <c r="AE1644" s="7"/>
      <c r="AF1644" s="6"/>
      <c r="AG1644" s="6"/>
      <c r="AH1644" s="7"/>
      <c r="AI1644" s="6"/>
      <c r="AJ1644" s="6"/>
      <c r="AK1644" s="7"/>
      <c r="AR1644" s="6">
        <v>33</v>
      </c>
      <c r="AS1644" s="6">
        <v>54</v>
      </c>
      <c r="AT1644" s="7">
        <f>AR1644-AS1644</f>
        <v>-21</v>
      </c>
      <c r="AU1644" s="4" t="s">
        <v>871</v>
      </c>
    </row>
    <row r="1645" spans="2:47" x14ac:dyDescent="0.25">
      <c r="B1645" t="s">
        <v>265</v>
      </c>
      <c r="C1645" s="9" t="s">
        <v>675</v>
      </c>
      <c r="D1645" s="39">
        <v>41842</v>
      </c>
      <c r="F1645" t="s">
        <v>821</v>
      </c>
      <c r="G1645" s="2" t="s">
        <v>196</v>
      </c>
      <c r="H1645" s="6">
        <v>34</v>
      </c>
      <c r="I1645" s="7">
        <v>0</v>
      </c>
      <c r="J1645" s="6">
        <v>38</v>
      </c>
      <c r="K1645" s="7">
        <v>1</v>
      </c>
      <c r="L1645" s="6">
        <v>8</v>
      </c>
      <c r="M1645" s="7">
        <v>1</v>
      </c>
      <c r="N1645" s="6">
        <v>-4</v>
      </c>
      <c r="O1645" s="7">
        <v>-1</v>
      </c>
      <c r="P1645" s="3" t="s">
        <v>842</v>
      </c>
      <c r="R1645" s="7">
        <v>12</v>
      </c>
      <c r="S1645" s="7">
        <v>4</v>
      </c>
      <c r="T1645" s="7">
        <v>1</v>
      </c>
      <c r="W1645" s="6"/>
      <c r="X1645" s="6"/>
      <c r="Y1645" s="7"/>
      <c r="Z1645" s="6"/>
      <c r="AA1645" s="6"/>
      <c r="AB1645" s="7"/>
      <c r="AC1645" s="6"/>
      <c r="AD1645" s="6"/>
      <c r="AE1645" s="7"/>
      <c r="AF1645" s="6"/>
      <c r="AG1645" s="6"/>
      <c r="AH1645" s="7"/>
      <c r="AI1645" s="6"/>
      <c r="AJ1645" s="6"/>
      <c r="AK1645" s="7"/>
      <c r="AR1645" s="6">
        <v>30</v>
      </c>
      <c r="AS1645" s="6">
        <v>54</v>
      </c>
      <c r="AT1645" s="7">
        <f>AR1645-AS1645</f>
        <v>-24</v>
      </c>
      <c r="AU1645" s="4" t="s">
        <v>871</v>
      </c>
    </row>
    <row r="1646" spans="2:47" x14ac:dyDescent="0.25">
      <c r="B1646" t="s">
        <v>265</v>
      </c>
      <c r="C1646" s="9" t="s">
        <v>625</v>
      </c>
      <c r="D1646" s="39">
        <v>41843</v>
      </c>
      <c r="E1646">
        <v>25</v>
      </c>
      <c r="F1646" t="s">
        <v>830</v>
      </c>
      <c r="G1646" s="2"/>
      <c r="H1646" s="6">
        <v>35</v>
      </c>
      <c r="I1646" s="7">
        <v>3</v>
      </c>
      <c r="J1646" s="6">
        <v>37</v>
      </c>
      <c r="K1646" s="7">
        <v>0</v>
      </c>
      <c r="L1646" s="6">
        <v>9</v>
      </c>
      <c r="M1646" s="7">
        <v>0</v>
      </c>
      <c r="N1646" s="6">
        <v>-2</v>
      </c>
      <c r="O1646" s="7">
        <v>3</v>
      </c>
      <c r="P1646" s="3" t="s">
        <v>842</v>
      </c>
      <c r="R1646" s="7">
        <v>9</v>
      </c>
      <c r="S1646" s="7">
        <v>4</v>
      </c>
      <c r="T1646" s="7">
        <v>1</v>
      </c>
      <c r="W1646" s="6"/>
      <c r="X1646" s="6"/>
      <c r="Y1646" s="7"/>
      <c r="Z1646" s="6"/>
      <c r="AA1646" s="6"/>
      <c r="AB1646" s="7"/>
      <c r="AC1646" s="6"/>
      <c r="AD1646" s="6"/>
      <c r="AE1646" s="7"/>
      <c r="AF1646" s="6"/>
      <c r="AG1646" s="6"/>
      <c r="AH1646" s="7"/>
      <c r="AI1646" s="6"/>
      <c r="AJ1646" s="6"/>
      <c r="AK1646" s="7"/>
      <c r="AR1646" s="6"/>
      <c r="AS1646" s="6"/>
      <c r="AT1646" s="7"/>
    </row>
    <row r="1647" spans="2:47" x14ac:dyDescent="0.25">
      <c r="B1647" t="s">
        <v>265</v>
      </c>
      <c r="C1647" s="9" t="s">
        <v>625</v>
      </c>
      <c r="D1647" s="39">
        <v>41843</v>
      </c>
      <c r="F1647" t="s">
        <v>821</v>
      </c>
      <c r="G1647" s="2" t="s">
        <v>196</v>
      </c>
      <c r="H1647" s="6">
        <v>35</v>
      </c>
      <c r="I1647" s="7">
        <v>1</v>
      </c>
      <c r="J1647" s="6">
        <v>38</v>
      </c>
      <c r="K1647" s="7">
        <v>0</v>
      </c>
      <c r="L1647" s="6">
        <v>8</v>
      </c>
      <c r="M1647" s="7">
        <v>0</v>
      </c>
      <c r="N1647" s="6">
        <v>-3</v>
      </c>
      <c r="O1647" s="7">
        <v>1</v>
      </c>
      <c r="P1647" s="3" t="s">
        <v>842</v>
      </c>
      <c r="R1647" s="7">
        <v>11</v>
      </c>
      <c r="S1647" s="7">
        <v>4</v>
      </c>
      <c r="T1647" s="7">
        <v>0</v>
      </c>
      <c r="W1647" s="6"/>
      <c r="X1647" s="6"/>
      <c r="Y1647" s="7"/>
      <c r="Z1647" s="6"/>
      <c r="AA1647" s="6"/>
      <c r="AB1647" s="7"/>
      <c r="AC1647" s="6"/>
      <c r="AD1647" s="6"/>
      <c r="AE1647" s="7"/>
      <c r="AF1647" s="6"/>
      <c r="AG1647" s="6"/>
      <c r="AH1647" s="7"/>
      <c r="AI1647" s="6"/>
      <c r="AJ1647" s="6"/>
      <c r="AK1647" s="7"/>
      <c r="AR1647" s="6">
        <v>32</v>
      </c>
      <c r="AS1647" s="6">
        <v>53</v>
      </c>
      <c r="AT1647" s="7">
        <f>AR1647-AS1647</f>
        <v>-21</v>
      </c>
      <c r="AU1647" s="4" t="s">
        <v>871</v>
      </c>
    </row>
    <row r="1648" spans="2:47" x14ac:dyDescent="0.25">
      <c r="B1648" t="s">
        <v>265</v>
      </c>
      <c r="C1648" s="9" t="s">
        <v>432</v>
      </c>
      <c r="D1648" s="39">
        <v>41844</v>
      </c>
      <c r="E1648">
        <v>27</v>
      </c>
      <c r="F1648" t="s">
        <v>821</v>
      </c>
      <c r="G1648" s="2" t="s">
        <v>192</v>
      </c>
      <c r="H1648" s="6">
        <v>35</v>
      </c>
      <c r="I1648" s="7">
        <v>0</v>
      </c>
      <c r="J1648" s="6">
        <v>36</v>
      </c>
      <c r="K1648" s="7">
        <v>-2</v>
      </c>
      <c r="L1648" s="6">
        <v>8</v>
      </c>
      <c r="M1648" s="7">
        <v>0</v>
      </c>
      <c r="N1648" s="6">
        <v>-1</v>
      </c>
      <c r="O1648" s="7">
        <v>2</v>
      </c>
      <c r="P1648" s="3" t="s">
        <v>842</v>
      </c>
      <c r="R1648" s="7">
        <v>13</v>
      </c>
      <c r="S1648" s="7">
        <v>5</v>
      </c>
      <c r="T1648" s="7">
        <v>0</v>
      </c>
      <c r="W1648" s="6">
        <v>40</v>
      </c>
      <c r="X1648" s="6">
        <v>51</v>
      </c>
      <c r="Y1648" s="7">
        <f>W1648-X1648</f>
        <v>-11</v>
      </c>
      <c r="Z1648" s="6">
        <v>22</v>
      </c>
      <c r="AA1648" s="6">
        <v>66</v>
      </c>
      <c r="AB1648" s="7">
        <f>Z1648-AA1648</f>
        <v>-44</v>
      </c>
      <c r="AC1648" s="6">
        <v>17</v>
      </c>
      <c r="AD1648" s="6">
        <v>73</v>
      </c>
      <c r="AE1648" s="7">
        <f>AC1648-AD1648</f>
        <v>-56</v>
      </c>
      <c r="AF1648" s="6"/>
      <c r="AG1648" s="6"/>
      <c r="AH1648" s="7"/>
      <c r="AI1648" s="6"/>
      <c r="AJ1648" s="6"/>
      <c r="AK1648" s="7"/>
      <c r="AL1648" s="4" t="s">
        <v>930</v>
      </c>
      <c r="AR1648" s="6">
        <v>33</v>
      </c>
      <c r="AS1648" s="6">
        <v>52</v>
      </c>
      <c r="AT1648" s="7">
        <f>AR1648-AS1648</f>
        <v>-19</v>
      </c>
      <c r="AU1648" s="4" t="s">
        <v>871</v>
      </c>
    </row>
    <row r="1649" spans="2:47" x14ac:dyDescent="0.25">
      <c r="B1649" t="s">
        <v>265</v>
      </c>
      <c r="C1649" s="9" t="s">
        <v>566</v>
      </c>
      <c r="D1649" s="39">
        <v>41845</v>
      </c>
      <c r="E1649">
        <v>28</v>
      </c>
      <c r="F1649" s="3" t="s">
        <v>976</v>
      </c>
      <c r="G1649" s="2"/>
      <c r="H1649" s="6">
        <v>32</v>
      </c>
      <c r="I1649" s="7">
        <v>5</v>
      </c>
      <c r="J1649" s="6">
        <v>34</v>
      </c>
      <c r="K1649" s="7">
        <v>-1</v>
      </c>
      <c r="L1649" s="6">
        <v>9</v>
      </c>
      <c r="M1649" s="7">
        <v>2</v>
      </c>
      <c r="N1649" s="6">
        <v>-2</v>
      </c>
      <c r="O1649" s="7">
        <v>6</v>
      </c>
      <c r="P1649" s="3" t="s">
        <v>639</v>
      </c>
      <c r="R1649" s="7">
        <v>14</v>
      </c>
      <c r="S1649" s="7">
        <v>6</v>
      </c>
      <c r="W1649" s="6"/>
      <c r="X1649" s="6"/>
      <c r="Y1649" s="7"/>
      <c r="Z1649" s="6"/>
      <c r="AA1649" s="6"/>
      <c r="AB1649" s="7"/>
      <c r="AC1649" s="6"/>
      <c r="AD1649" s="6"/>
      <c r="AE1649" s="7"/>
      <c r="AF1649" s="6"/>
      <c r="AG1649" s="6"/>
      <c r="AH1649" s="7"/>
      <c r="AI1649" s="6"/>
      <c r="AJ1649" s="6"/>
      <c r="AK1649" s="7"/>
      <c r="AR1649" s="6"/>
      <c r="AS1649" s="6"/>
      <c r="AT1649" s="7"/>
    </row>
    <row r="1650" spans="2:47" x14ac:dyDescent="0.25">
      <c r="B1650" t="s">
        <v>265</v>
      </c>
      <c r="C1650" s="9" t="s">
        <v>566</v>
      </c>
      <c r="D1650" s="39">
        <v>41845</v>
      </c>
      <c r="E1650">
        <v>28</v>
      </c>
      <c r="F1650" t="s">
        <v>830</v>
      </c>
      <c r="G1650" s="2"/>
      <c r="H1650" s="6">
        <v>33</v>
      </c>
      <c r="I1650" s="7">
        <v>-2</v>
      </c>
      <c r="J1650" s="6">
        <v>37</v>
      </c>
      <c r="K1650" s="7">
        <v>0</v>
      </c>
      <c r="L1650" s="6">
        <v>9</v>
      </c>
      <c r="M1650" s="7">
        <v>0</v>
      </c>
      <c r="N1650" s="6">
        <v>-4</v>
      </c>
      <c r="O1650" s="7">
        <v>-2</v>
      </c>
      <c r="P1650" s="3" t="s">
        <v>842</v>
      </c>
      <c r="R1650" s="7">
        <v>12</v>
      </c>
      <c r="S1650" s="7">
        <v>5</v>
      </c>
      <c r="T1650" s="7">
        <v>0</v>
      </c>
      <c r="W1650" s="6"/>
      <c r="X1650" s="6"/>
      <c r="Y1650" s="7"/>
      <c r="Z1650" s="6"/>
      <c r="AA1650" s="6"/>
      <c r="AB1650" s="7"/>
      <c r="AC1650" s="6"/>
      <c r="AD1650" s="6"/>
      <c r="AE1650" s="7"/>
      <c r="AF1650" s="6"/>
      <c r="AG1650" s="6"/>
      <c r="AH1650" s="7"/>
      <c r="AI1650" s="6"/>
      <c r="AJ1650" s="6"/>
      <c r="AK1650" s="7"/>
      <c r="AR1650" s="6"/>
      <c r="AS1650" s="6"/>
      <c r="AT1650" s="7"/>
    </row>
    <row r="1651" spans="2:47" x14ac:dyDescent="0.25">
      <c r="B1651" t="s">
        <v>265</v>
      </c>
      <c r="C1651" s="9" t="s">
        <v>566</v>
      </c>
      <c r="D1651" s="39">
        <v>41845</v>
      </c>
      <c r="E1651">
        <v>29</v>
      </c>
      <c r="F1651" t="s">
        <v>886</v>
      </c>
      <c r="G1651" s="2" t="s">
        <v>96</v>
      </c>
      <c r="H1651" s="6">
        <v>27</v>
      </c>
      <c r="I1651" s="7">
        <v>-3</v>
      </c>
      <c r="J1651" s="6">
        <v>33</v>
      </c>
      <c r="K1651" s="7">
        <v>1</v>
      </c>
      <c r="L1651" s="6">
        <v>8</v>
      </c>
      <c r="M1651" s="7">
        <v>1</v>
      </c>
      <c r="N1651" s="6">
        <v>-6</v>
      </c>
      <c r="O1651" s="7">
        <v>-4</v>
      </c>
      <c r="P1651" s="3" t="s">
        <v>639</v>
      </c>
      <c r="R1651" s="7">
        <v>17</v>
      </c>
      <c r="S1651" s="7">
        <v>7</v>
      </c>
      <c r="T1651" s="7">
        <v>1</v>
      </c>
      <c r="W1651" s="6"/>
      <c r="X1651" s="6"/>
      <c r="Y1651" s="7"/>
      <c r="Z1651" s="6"/>
      <c r="AA1651" s="6"/>
      <c r="AB1651" s="7"/>
      <c r="AC1651" s="6"/>
      <c r="AD1651" s="6"/>
      <c r="AE1651" s="7"/>
      <c r="AF1651" s="6"/>
      <c r="AG1651" s="6"/>
      <c r="AH1651" s="7"/>
      <c r="AI1651" s="6"/>
      <c r="AJ1651" s="6"/>
      <c r="AK1651" s="7"/>
      <c r="AR1651" s="6"/>
      <c r="AS1651" s="6"/>
      <c r="AT1651" s="7"/>
    </row>
    <row r="1652" spans="2:47" x14ac:dyDescent="0.25">
      <c r="B1652" t="s">
        <v>265</v>
      </c>
      <c r="C1652" s="9" t="s">
        <v>602</v>
      </c>
      <c r="D1652" s="39">
        <v>41847</v>
      </c>
      <c r="F1652" t="s">
        <v>821</v>
      </c>
      <c r="G1652" s="2" t="s">
        <v>196</v>
      </c>
      <c r="H1652" s="6">
        <v>33</v>
      </c>
      <c r="I1652" s="7">
        <v>-2</v>
      </c>
      <c r="J1652" s="6">
        <v>39</v>
      </c>
      <c r="K1652" s="7">
        <v>3</v>
      </c>
      <c r="L1652" s="6">
        <v>8</v>
      </c>
      <c r="M1652" s="7">
        <v>0</v>
      </c>
      <c r="N1652" s="6">
        <v>-6</v>
      </c>
      <c r="O1652" s="7">
        <v>-5</v>
      </c>
      <c r="P1652" s="3" t="s">
        <v>842</v>
      </c>
      <c r="R1652" s="7">
        <v>12</v>
      </c>
      <c r="S1652" s="7">
        <v>4</v>
      </c>
      <c r="T1652" s="7">
        <v>0</v>
      </c>
      <c r="W1652" s="6"/>
      <c r="X1652" s="6"/>
      <c r="Y1652" s="7"/>
      <c r="Z1652" s="6"/>
      <c r="AA1652" s="6"/>
      <c r="AB1652" s="7"/>
      <c r="AC1652" s="6"/>
      <c r="AD1652" s="6"/>
      <c r="AE1652" s="7"/>
      <c r="AF1652" s="6"/>
      <c r="AG1652" s="6"/>
      <c r="AH1652" s="7"/>
      <c r="AI1652" s="6"/>
      <c r="AJ1652" s="6"/>
      <c r="AK1652" s="7"/>
      <c r="AR1652" s="6">
        <v>31</v>
      </c>
      <c r="AS1652" s="6">
        <v>53</v>
      </c>
      <c r="AT1652" s="7">
        <f>AR1652-AS1652</f>
        <v>-22</v>
      </c>
      <c r="AU1652" s="4" t="s">
        <v>871</v>
      </c>
    </row>
    <row r="1653" spans="2:47" x14ac:dyDescent="0.25">
      <c r="B1653" t="s">
        <v>265</v>
      </c>
      <c r="C1653" s="9" t="s">
        <v>660</v>
      </c>
      <c r="D1653" s="39">
        <v>41848</v>
      </c>
      <c r="F1653" t="s">
        <v>821</v>
      </c>
      <c r="G1653" s="2" t="s">
        <v>196</v>
      </c>
      <c r="H1653" s="6">
        <v>34</v>
      </c>
      <c r="I1653" s="7">
        <v>1</v>
      </c>
      <c r="J1653" s="6">
        <v>35</v>
      </c>
      <c r="K1653" s="7">
        <v>-4</v>
      </c>
      <c r="L1653" s="6">
        <v>8</v>
      </c>
      <c r="M1653" s="7">
        <v>0</v>
      </c>
      <c r="N1653" s="6">
        <v>-1</v>
      </c>
      <c r="O1653" s="7">
        <v>5</v>
      </c>
      <c r="P1653" s="3" t="s">
        <v>842</v>
      </c>
      <c r="R1653" s="7">
        <v>12</v>
      </c>
      <c r="S1653" s="7">
        <v>6</v>
      </c>
      <c r="T1653" s="7">
        <v>1</v>
      </c>
      <c r="W1653" s="6"/>
      <c r="X1653" s="6"/>
      <c r="Y1653" s="7"/>
      <c r="Z1653" s="6"/>
      <c r="AA1653" s="6"/>
      <c r="AB1653" s="7"/>
      <c r="AC1653" s="6"/>
      <c r="AD1653" s="6"/>
      <c r="AE1653" s="7"/>
      <c r="AF1653" s="6"/>
      <c r="AG1653" s="6"/>
      <c r="AH1653" s="7"/>
      <c r="AI1653" s="6"/>
      <c r="AJ1653" s="6"/>
      <c r="AK1653" s="7"/>
      <c r="AR1653" s="6">
        <v>31</v>
      </c>
      <c r="AS1653" s="6">
        <v>52</v>
      </c>
      <c r="AT1653" s="7">
        <f>AR1653-AS1653</f>
        <v>-21</v>
      </c>
      <c r="AU1653" s="4" t="s">
        <v>871</v>
      </c>
    </row>
    <row r="1654" spans="2:47" x14ac:dyDescent="0.25">
      <c r="B1654" t="s">
        <v>265</v>
      </c>
      <c r="C1654" s="9" t="s">
        <v>603</v>
      </c>
      <c r="D1654" s="39">
        <v>41849</v>
      </c>
      <c r="F1654" t="s">
        <v>821</v>
      </c>
      <c r="G1654" s="2" t="s">
        <v>196</v>
      </c>
      <c r="H1654" s="6">
        <v>35</v>
      </c>
      <c r="I1654" s="7">
        <v>1</v>
      </c>
      <c r="J1654" s="6">
        <v>37</v>
      </c>
      <c r="K1654" s="7">
        <v>2</v>
      </c>
      <c r="L1654" s="6">
        <v>8</v>
      </c>
      <c r="M1654" s="7">
        <v>0</v>
      </c>
      <c r="N1654" s="6">
        <v>-2</v>
      </c>
      <c r="O1654" s="7">
        <v>-2</v>
      </c>
      <c r="P1654" s="3" t="s">
        <v>842</v>
      </c>
      <c r="R1654" s="7">
        <v>12</v>
      </c>
      <c r="S1654" s="7">
        <v>4</v>
      </c>
      <c r="T1654" s="7">
        <v>0</v>
      </c>
      <c r="W1654" s="6"/>
      <c r="X1654" s="6"/>
      <c r="Y1654" s="7"/>
      <c r="Z1654" s="6"/>
      <c r="AA1654" s="6"/>
      <c r="AB1654" s="7"/>
      <c r="AC1654" s="6"/>
      <c r="AD1654" s="6"/>
      <c r="AE1654" s="7"/>
      <c r="AF1654" s="6"/>
      <c r="AG1654" s="6"/>
      <c r="AH1654" s="7"/>
      <c r="AI1654" s="6"/>
      <c r="AJ1654" s="6"/>
      <c r="AK1654" s="7"/>
      <c r="AM1654" s="9" t="s">
        <v>953</v>
      </c>
      <c r="AN1654" s="9" t="s">
        <v>642</v>
      </c>
      <c r="AO1654" s="9" t="s">
        <v>316</v>
      </c>
      <c r="AR1654" s="6">
        <v>33</v>
      </c>
      <c r="AS1654" s="6">
        <v>50</v>
      </c>
      <c r="AT1654" s="7">
        <f>AR1654-AS1654</f>
        <v>-17</v>
      </c>
      <c r="AU1654" s="4" t="s">
        <v>871</v>
      </c>
    </row>
    <row r="1655" spans="2:47" x14ac:dyDescent="0.25">
      <c r="B1655" t="s">
        <v>265</v>
      </c>
      <c r="C1655" s="9" t="s">
        <v>604</v>
      </c>
      <c r="D1655" s="39">
        <v>41849</v>
      </c>
      <c r="E1655">
        <v>3</v>
      </c>
      <c r="F1655" t="s">
        <v>903</v>
      </c>
      <c r="G1655" s="2" t="s">
        <v>138</v>
      </c>
      <c r="H1655" s="6">
        <v>32</v>
      </c>
      <c r="I1655" s="7">
        <v>2</v>
      </c>
      <c r="J1655" s="6">
        <v>35</v>
      </c>
      <c r="K1655" s="7">
        <v>1</v>
      </c>
      <c r="L1655" s="6">
        <v>7</v>
      </c>
      <c r="M1655" s="7">
        <v>-2</v>
      </c>
      <c r="N1655" s="6">
        <v>-3</v>
      </c>
      <c r="O1655" s="7">
        <v>1</v>
      </c>
      <c r="P1655" s="3" t="s">
        <v>842</v>
      </c>
      <c r="R1655" s="7">
        <v>15</v>
      </c>
      <c r="S1655" s="7">
        <v>5</v>
      </c>
      <c r="T1655" s="7">
        <v>1</v>
      </c>
      <c r="W1655" s="6">
        <v>38</v>
      </c>
      <c r="X1655" s="6">
        <v>46</v>
      </c>
      <c r="Y1655" s="7">
        <f>W1655-X1655</f>
        <v>-8</v>
      </c>
      <c r="Z1655" s="6">
        <v>24</v>
      </c>
      <c r="AA1655" s="6">
        <v>48</v>
      </c>
      <c r="AB1655" s="7">
        <f>Z1655-AA1655</f>
        <v>-24</v>
      </c>
      <c r="AC1655" s="6">
        <v>16</v>
      </c>
      <c r="AD1655" s="6">
        <v>60</v>
      </c>
      <c r="AE1655" s="7">
        <f>AC1655-AD1655</f>
        <v>-44</v>
      </c>
      <c r="AF1655" s="6">
        <v>32</v>
      </c>
      <c r="AG1655" s="6">
        <v>38</v>
      </c>
      <c r="AH1655" s="7">
        <f>AF1655-AG1655</f>
        <v>-6</v>
      </c>
      <c r="AI1655" s="6"/>
      <c r="AJ1655" s="6"/>
      <c r="AK1655" s="7"/>
      <c r="AL1655" s="4" t="s">
        <v>978</v>
      </c>
      <c r="AR1655" s="6"/>
      <c r="AS1655" s="6"/>
      <c r="AT1655" s="7"/>
    </row>
    <row r="1656" spans="2:47" x14ac:dyDescent="0.25">
      <c r="B1656" t="s">
        <v>265</v>
      </c>
      <c r="C1656" s="9" t="s">
        <v>587</v>
      </c>
      <c r="D1656" s="39">
        <v>41850</v>
      </c>
      <c r="F1656" t="s">
        <v>821</v>
      </c>
      <c r="G1656" s="2" t="s">
        <v>196</v>
      </c>
      <c r="H1656" s="6">
        <v>34</v>
      </c>
      <c r="I1656" s="7">
        <v>-1</v>
      </c>
      <c r="J1656" s="6">
        <v>38</v>
      </c>
      <c r="K1656" s="7">
        <v>1</v>
      </c>
      <c r="L1656" s="6">
        <v>8</v>
      </c>
      <c r="M1656" s="7">
        <v>0</v>
      </c>
      <c r="N1656" s="6">
        <v>-4</v>
      </c>
      <c r="O1656" s="7">
        <v>-2</v>
      </c>
      <c r="P1656" s="3" t="s">
        <v>842</v>
      </c>
      <c r="R1656" s="7">
        <v>13</v>
      </c>
      <c r="S1656" s="7">
        <v>4</v>
      </c>
      <c r="T1656" s="7">
        <v>1</v>
      </c>
      <c r="W1656" s="6"/>
      <c r="X1656" s="6"/>
      <c r="Y1656" s="7"/>
      <c r="Z1656" s="6"/>
      <c r="AA1656" s="6"/>
      <c r="AB1656" s="7"/>
      <c r="AC1656" s="6"/>
      <c r="AD1656" s="6"/>
      <c r="AE1656" s="7"/>
      <c r="AF1656" s="6"/>
      <c r="AG1656" s="6"/>
      <c r="AH1656" s="7"/>
      <c r="AI1656" s="6"/>
      <c r="AJ1656" s="6"/>
      <c r="AK1656" s="7"/>
      <c r="AR1656" s="6">
        <v>32</v>
      </c>
      <c r="AS1656" s="6">
        <v>53</v>
      </c>
      <c r="AT1656" s="7">
        <f>AR1656-AS1656</f>
        <v>-21</v>
      </c>
      <c r="AU1656" s="4" t="s">
        <v>871</v>
      </c>
    </row>
    <row r="1657" spans="2:47" x14ac:dyDescent="0.25">
      <c r="B1657" t="s">
        <v>265</v>
      </c>
      <c r="C1657" s="9" t="s">
        <v>587</v>
      </c>
      <c r="D1657" s="39">
        <v>41850</v>
      </c>
      <c r="E1657">
        <v>1</v>
      </c>
      <c r="F1657" t="s">
        <v>830</v>
      </c>
      <c r="G1657" s="2"/>
      <c r="H1657" s="6">
        <v>35</v>
      </c>
      <c r="I1657" s="7">
        <v>2</v>
      </c>
      <c r="J1657" s="6">
        <v>36</v>
      </c>
      <c r="K1657" s="7">
        <v>-1</v>
      </c>
      <c r="L1657" s="6">
        <v>8</v>
      </c>
      <c r="M1657" s="7">
        <v>-1</v>
      </c>
      <c r="N1657" s="6">
        <v>-1</v>
      </c>
      <c r="O1657" s="7">
        <v>3</v>
      </c>
      <c r="P1657" s="3" t="s">
        <v>842</v>
      </c>
      <c r="R1657" s="7">
        <v>13</v>
      </c>
      <c r="S1657" s="7">
        <v>4</v>
      </c>
      <c r="T1657" s="7">
        <v>0</v>
      </c>
      <c r="W1657" s="6"/>
      <c r="X1657" s="6"/>
      <c r="Y1657" s="7"/>
      <c r="Z1657" s="6"/>
      <c r="AA1657" s="6"/>
      <c r="AB1657" s="7"/>
      <c r="AC1657" s="6"/>
      <c r="AD1657" s="6"/>
      <c r="AE1657" s="7"/>
      <c r="AF1657" s="6"/>
      <c r="AG1657" s="6"/>
      <c r="AH1657" s="7"/>
      <c r="AI1657" s="6"/>
      <c r="AJ1657" s="6"/>
      <c r="AK1657" s="7"/>
      <c r="AR1657" s="6"/>
      <c r="AS1657" s="6"/>
      <c r="AT1657" s="7"/>
    </row>
    <row r="1658" spans="2:47" x14ac:dyDescent="0.25">
      <c r="B1658" t="s">
        <v>265</v>
      </c>
      <c r="C1658" s="9" t="s">
        <v>643</v>
      </c>
      <c r="D1658" s="39">
        <v>41851</v>
      </c>
      <c r="E1658">
        <v>3</v>
      </c>
      <c r="F1658" t="s">
        <v>821</v>
      </c>
      <c r="G1658" s="2" t="s">
        <v>192</v>
      </c>
      <c r="H1658" s="6">
        <v>35</v>
      </c>
      <c r="I1658" s="7">
        <v>1</v>
      </c>
      <c r="J1658" s="6">
        <v>38</v>
      </c>
      <c r="K1658" s="7">
        <v>0</v>
      </c>
      <c r="L1658" s="6">
        <v>7</v>
      </c>
      <c r="M1658" s="7">
        <v>-1</v>
      </c>
      <c r="N1658" s="6">
        <v>-3</v>
      </c>
      <c r="O1658" s="7">
        <v>1</v>
      </c>
      <c r="P1658" s="3" t="s">
        <v>842</v>
      </c>
      <c r="R1658" s="7">
        <v>12</v>
      </c>
      <c r="S1658" s="7">
        <v>4</v>
      </c>
      <c r="T1658" s="7">
        <v>0</v>
      </c>
      <c r="W1658" s="6">
        <v>41</v>
      </c>
      <c r="X1658" s="6">
        <v>51</v>
      </c>
      <c r="Y1658" s="7">
        <f>W1658-X1658</f>
        <v>-10</v>
      </c>
      <c r="Z1658" s="6">
        <v>24</v>
      </c>
      <c r="AA1658" s="6">
        <v>65</v>
      </c>
      <c r="AB1658" s="7">
        <f>Z1658-AA1658</f>
        <v>-41</v>
      </c>
      <c r="AC1658" s="6">
        <v>16</v>
      </c>
      <c r="AD1658" s="6">
        <v>74</v>
      </c>
      <c r="AE1658" s="7">
        <f>AC1658-AD1658</f>
        <v>-58</v>
      </c>
      <c r="AF1658" s="6"/>
      <c r="AG1658" s="6"/>
      <c r="AH1658" s="7"/>
      <c r="AI1658" s="6"/>
      <c r="AJ1658" s="6"/>
      <c r="AK1658" s="7"/>
      <c r="AL1658" s="4" t="s">
        <v>930</v>
      </c>
      <c r="AR1658" s="6">
        <v>32</v>
      </c>
      <c r="AS1658" s="6">
        <v>52</v>
      </c>
      <c r="AT1658" s="7">
        <f>AR1658-AS1658</f>
        <v>-20</v>
      </c>
      <c r="AU1658" s="4" t="s">
        <v>871</v>
      </c>
    </row>
    <row r="1659" spans="2:47" x14ac:dyDescent="0.25">
      <c r="B1659" t="s">
        <v>293</v>
      </c>
      <c r="C1659" s="9" t="s">
        <v>315</v>
      </c>
      <c r="D1659" s="39">
        <v>41852</v>
      </c>
      <c r="E1659">
        <v>4</v>
      </c>
      <c r="F1659" s="3" t="s">
        <v>976</v>
      </c>
      <c r="G1659" s="2"/>
      <c r="H1659" s="6">
        <v>30</v>
      </c>
      <c r="I1659" s="7">
        <v>-2</v>
      </c>
      <c r="J1659" s="6">
        <v>33</v>
      </c>
      <c r="K1659" s="7">
        <v>-1</v>
      </c>
      <c r="L1659" s="6">
        <v>8</v>
      </c>
      <c r="M1659" s="7">
        <v>-1</v>
      </c>
      <c r="N1659" s="6">
        <v>-3</v>
      </c>
      <c r="O1659" s="7">
        <v>-1</v>
      </c>
      <c r="P1659" s="3" t="s">
        <v>639</v>
      </c>
      <c r="R1659" s="7">
        <v>18</v>
      </c>
      <c r="S1659" s="7">
        <v>6</v>
      </c>
      <c r="W1659" s="6"/>
      <c r="X1659" s="6"/>
      <c r="Z1659" s="6"/>
      <c r="AA1659" s="6"/>
      <c r="AC1659" s="6"/>
      <c r="AD1659" s="6"/>
      <c r="AF1659" s="6"/>
      <c r="AG1659" s="6"/>
      <c r="AI1659" s="6"/>
      <c r="AJ1659" s="6"/>
    </row>
    <row r="1660" spans="2:47" x14ac:dyDescent="0.25">
      <c r="B1660" t="s">
        <v>293</v>
      </c>
      <c r="C1660" s="9" t="s">
        <v>315</v>
      </c>
      <c r="D1660" s="39">
        <v>41852</v>
      </c>
      <c r="E1660">
        <v>4</v>
      </c>
      <c r="F1660" t="s">
        <v>830</v>
      </c>
      <c r="G1660" s="2"/>
      <c r="H1660" s="6">
        <v>35</v>
      </c>
      <c r="I1660" s="7">
        <v>0</v>
      </c>
      <c r="J1660" s="6">
        <v>37</v>
      </c>
      <c r="K1660" s="7">
        <v>1</v>
      </c>
      <c r="L1660" s="6">
        <v>9</v>
      </c>
      <c r="M1660" s="7">
        <v>1</v>
      </c>
      <c r="N1660" s="6">
        <v>-2</v>
      </c>
      <c r="O1660" s="7">
        <v>-1</v>
      </c>
      <c r="P1660" s="3" t="s">
        <v>842</v>
      </c>
      <c r="R1660" s="7">
        <v>12</v>
      </c>
      <c r="S1660" s="7">
        <v>3</v>
      </c>
      <c r="T1660" s="7">
        <v>1</v>
      </c>
      <c r="W1660" s="6"/>
      <c r="X1660" s="6"/>
      <c r="Y1660" s="7"/>
      <c r="Z1660" s="6"/>
      <c r="AA1660" s="6"/>
      <c r="AB1660" s="7"/>
      <c r="AC1660" s="6"/>
      <c r="AD1660" s="6"/>
      <c r="AE1660" s="7"/>
      <c r="AF1660" s="6"/>
      <c r="AG1660" s="6"/>
      <c r="AH1660" s="7"/>
      <c r="AI1660" s="6"/>
      <c r="AJ1660" s="6"/>
      <c r="AK1660" s="7"/>
      <c r="AR1660" s="6"/>
      <c r="AS1660" s="6"/>
      <c r="AT1660" s="7"/>
    </row>
    <row r="1661" spans="2:47" x14ac:dyDescent="0.25">
      <c r="B1661" t="s">
        <v>293</v>
      </c>
      <c r="C1661" s="9" t="s">
        <v>589</v>
      </c>
      <c r="D1661" s="39">
        <v>41854</v>
      </c>
      <c r="F1661" t="s">
        <v>821</v>
      </c>
      <c r="G1661" s="2" t="s">
        <v>196</v>
      </c>
      <c r="H1661" s="6">
        <v>34</v>
      </c>
      <c r="I1661" s="7">
        <v>-1</v>
      </c>
      <c r="J1661" s="6">
        <v>38</v>
      </c>
      <c r="K1661" s="7">
        <v>0</v>
      </c>
      <c r="L1661" s="6">
        <v>6</v>
      </c>
      <c r="M1661" s="7">
        <v>-1</v>
      </c>
      <c r="N1661" s="6">
        <v>-4</v>
      </c>
      <c r="O1661" s="7">
        <v>-1</v>
      </c>
      <c r="P1661" s="3" t="s">
        <v>842</v>
      </c>
      <c r="R1661" s="7">
        <v>13</v>
      </c>
      <c r="S1661" s="7">
        <v>4</v>
      </c>
      <c r="T1661" s="7">
        <v>0</v>
      </c>
      <c r="W1661" s="6"/>
      <c r="X1661" s="6"/>
      <c r="Y1661" s="7"/>
      <c r="Z1661" s="6"/>
      <c r="AA1661" s="6"/>
      <c r="AB1661" s="7"/>
      <c r="AC1661" s="6"/>
      <c r="AD1661" s="6"/>
      <c r="AE1661" s="7"/>
      <c r="AF1661" s="6"/>
      <c r="AG1661" s="6"/>
      <c r="AH1661" s="7"/>
      <c r="AI1661" s="6"/>
      <c r="AJ1661" s="6"/>
      <c r="AK1661" s="7"/>
      <c r="AR1661" s="6">
        <v>32</v>
      </c>
      <c r="AS1661" s="6">
        <v>53</v>
      </c>
      <c r="AT1661" s="7">
        <f>AR1661-AS1661</f>
        <v>-21</v>
      </c>
      <c r="AU1661" s="4" t="s">
        <v>871</v>
      </c>
    </row>
    <row r="1662" spans="2:47" x14ac:dyDescent="0.25">
      <c r="B1662" t="s">
        <v>293</v>
      </c>
      <c r="C1662" s="9" t="s">
        <v>694</v>
      </c>
      <c r="D1662" s="39">
        <v>41855</v>
      </c>
      <c r="F1662" t="s">
        <v>821</v>
      </c>
      <c r="G1662" s="2" t="s">
        <v>196</v>
      </c>
      <c r="H1662" s="6">
        <v>33</v>
      </c>
      <c r="I1662" s="7">
        <v>-1</v>
      </c>
      <c r="J1662" s="6">
        <v>38</v>
      </c>
      <c r="K1662" s="7">
        <v>0</v>
      </c>
      <c r="L1662" s="6">
        <v>8</v>
      </c>
      <c r="M1662" s="7">
        <v>2</v>
      </c>
      <c r="N1662" s="6">
        <v>-5</v>
      </c>
      <c r="O1662" s="7">
        <v>-1</v>
      </c>
      <c r="P1662" s="3" t="s">
        <v>842</v>
      </c>
      <c r="R1662" s="7">
        <v>12</v>
      </c>
      <c r="S1662" s="7">
        <v>4</v>
      </c>
      <c r="T1662" s="7">
        <v>0</v>
      </c>
      <c r="W1662" s="6"/>
      <c r="X1662" s="6"/>
      <c r="Y1662" s="7"/>
      <c r="Z1662" s="6"/>
      <c r="AA1662" s="6"/>
      <c r="AB1662" s="7"/>
      <c r="AC1662" s="6"/>
      <c r="AD1662" s="6"/>
      <c r="AE1662" s="7"/>
      <c r="AF1662" s="6"/>
      <c r="AG1662" s="6"/>
      <c r="AH1662" s="7"/>
      <c r="AI1662" s="6"/>
      <c r="AJ1662" s="6"/>
      <c r="AK1662" s="7"/>
      <c r="AR1662" s="6">
        <v>32</v>
      </c>
      <c r="AS1662" s="6">
        <v>53</v>
      </c>
      <c r="AT1662" s="7">
        <f>AR1662-AS1662</f>
        <v>-21</v>
      </c>
      <c r="AU1662" s="4" t="s">
        <v>871</v>
      </c>
    </row>
    <row r="1663" spans="2:47" x14ac:dyDescent="0.25">
      <c r="B1663" t="s">
        <v>293</v>
      </c>
      <c r="C1663" s="9" t="s">
        <v>572</v>
      </c>
      <c r="D1663" s="39">
        <v>41856</v>
      </c>
      <c r="F1663" t="s">
        <v>821</v>
      </c>
      <c r="G1663" s="2" t="s">
        <v>196</v>
      </c>
      <c r="H1663" s="6">
        <v>34</v>
      </c>
      <c r="I1663" s="7">
        <v>1</v>
      </c>
      <c r="J1663" s="6">
        <v>37</v>
      </c>
      <c r="K1663" s="7">
        <v>-1</v>
      </c>
      <c r="L1663" s="6">
        <v>9</v>
      </c>
      <c r="M1663" s="7">
        <v>1</v>
      </c>
      <c r="N1663" s="6">
        <v>-3</v>
      </c>
      <c r="O1663" s="7">
        <v>2</v>
      </c>
      <c r="P1663" s="3" t="s">
        <v>842</v>
      </c>
      <c r="R1663" s="7">
        <v>12</v>
      </c>
      <c r="S1663" s="7">
        <v>4</v>
      </c>
      <c r="T1663" s="7">
        <v>0</v>
      </c>
      <c r="W1663" s="6"/>
      <c r="X1663" s="6"/>
      <c r="Y1663" s="7"/>
      <c r="Z1663" s="6"/>
      <c r="AA1663" s="6"/>
      <c r="AB1663" s="7"/>
      <c r="AC1663" s="6"/>
      <c r="AD1663" s="6"/>
      <c r="AE1663" s="7"/>
      <c r="AF1663" s="6"/>
      <c r="AG1663" s="6"/>
      <c r="AH1663" s="7"/>
      <c r="AI1663" s="6"/>
      <c r="AJ1663" s="6"/>
      <c r="AK1663" s="7"/>
      <c r="AR1663" s="6">
        <v>32</v>
      </c>
      <c r="AS1663" s="6">
        <v>52</v>
      </c>
      <c r="AT1663" s="7">
        <f>AR1663-AS1663</f>
        <v>-20</v>
      </c>
      <c r="AU1663" s="4" t="s">
        <v>871</v>
      </c>
    </row>
    <row r="1664" spans="2:47" x14ac:dyDescent="0.25">
      <c r="B1664" t="s">
        <v>293</v>
      </c>
      <c r="C1664" s="9" t="s">
        <v>593</v>
      </c>
      <c r="D1664" s="39">
        <v>41857</v>
      </c>
      <c r="E1664">
        <v>8</v>
      </c>
      <c r="F1664" t="s">
        <v>830</v>
      </c>
      <c r="G1664" s="2"/>
      <c r="H1664" s="6">
        <v>36</v>
      </c>
      <c r="I1664" s="7">
        <v>1</v>
      </c>
      <c r="J1664" s="6">
        <v>35</v>
      </c>
      <c r="K1664" s="7">
        <v>-2</v>
      </c>
      <c r="L1664" s="6">
        <v>9</v>
      </c>
      <c r="M1664" s="7">
        <v>0</v>
      </c>
      <c r="N1664" s="6">
        <v>1</v>
      </c>
      <c r="O1664" s="7">
        <v>3</v>
      </c>
      <c r="P1664" s="3" t="s">
        <v>842</v>
      </c>
      <c r="R1664" s="7">
        <v>11</v>
      </c>
      <c r="S1664" s="7">
        <v>3</v>
      </c>
      <c r="T1664" s="7">
        <v>1</v>
      </c>
      <c r="W1664" s="6"/>
      <c r="X1664" s="6"/>
      <c r="Y1664" s="7"/>
      <c r="Z1664" s="6"/>
      <c r="AA1664" s="6"/>
      <c r="AB1664" s="7"/>
      <c r="AC1664" s="6"/>
      <c r="AD1664" s="6"/>
      <c r="AE1664" s="7"/>
      <c r="AF1664" s="6"/>
      <c r="AG1664" s="6"/>
      <c r="AH1664" s="7"/>
      <c r="AI1664" s="6"/>
      <c r="AJ1664" s="6"/>
      <c r="AK1664" s="7"/>
      <c r="AR1664" s="6"/>
      <c r="AS1664" s="6"/>
      <c r="AT1664" s="7"/>
    </row>
    <row r="1665" spans="2:47" x14ac:dyDescent="0.25">
      <c r="B1665" t="s">
        <v>293</v>
      </c>
      <c r="C1665" s="9" t="s">
        <v>593</v>
      </c>
      <c r="D1665" s="39">
        <v>41857</v>
      </c>
      <c r="F1665" t="s">
        <v>821</v>
      </c>
      <c r="G1665" s="2" t="s">
        <v>196</v>
      </c>
      <c r="H1665" s="6">
        <v>33</v>
      </c>
      <c r="I1665" s="7">
        <v>-1</v>
      </c>
      <c r="J1665" s="6">
        <v>38</v>
      </c>
      <c r="K1665" s="7">
        <v>1</v>
      </c>
      <c r="L1665" s="6">
        <v>7</v>
      </c>
      <c r="M1665" s="7">
        <v>-2</v>
      </c>
      <c r="N1665" s="6">
        <v>-5</v>
      </c>
      <c r="O1665" s="7">
        <v>-2</v>
      </c>
      <c r="P1665" s="3" t="s">
        <v>842</v>
      </c>
      <c r="R1665" s="7">
        <v>12</v>
      </c>
      <c r="S1665" s="7">
        <v>4</v>
      </c>
      <c r="T1665" s="7">
        <v>1</v>
      </c>
      <c r="W1665" s="6"/>
      <c r="X1665" s="6"/>
      <c r="Y1665" s="7"/>
      <c r="Z1665" s="6"/>
      <c r="AA1665" s="6"/>
      <c r="AB1665" s="7"/>
      <c r="AC1665" s="6"/>
      <c r="AD1665" s="6"/>
      <c r="AE1665" s="7"/>
      <c r="AF1665" s="6"/>
      <c r="AG1665" s="6"/>
      <c r="AH1665" s="7"/>
      <c r="AI1665" s="6"/>
      <c r="AJ1665" s="6"/>
      <c r="AK1665" s="7"/>
      <c r="AR1665" s="6">
        <v>30</v>
      </c>
      <c r="AS1665" s="6">
        <v>54</v>
      </c>
      <c r="AT1665" s="7">
        <f>AR1665-AS1665</f>
        <v>-24</v>
      </c>
      <c r="AU1665" s="4" t="s">
        <v>871</v>
      </c>
    </row>
    <row r="1666" spans="2:47" x14ac:dyDescent="0.25">
      <c r="B1666" t="s">
        <v>293</v>
      </c>
      <c r="C1666" s="9" t="s">
        <v>647</v>
      </c>
      <c r="D1666" s="39">
        <v>41858</v>
      </c>
      <c r="E1666">
        <v>10</v>
      </c>
      <c r="F1666" t="s">
        <v>821</v>
      </c>
      <c r="G1666" s="2" t="s">
        <v>192</v>
      </c>
      <c r="H1666" s="6">
        <v>33</v>
      </c>
      <c r="I1666" s="7">
        <v>0</v>
      </c>
      <c r="J1666" s="6">
        <v>37</v>
      </c>
      <c r="K1666" s="7">
        <v>-1</v>
      </c>
      <c r="L1666" s="6">
        <v>8</v>
      </c>
      <c r="M1666" s="7">
        <v>1</v>
      </c>
      <c r="N1666" s="6">
        <v>-4</v>
      </c>
      <c r="O1666" s="7">
        <v>1</v>
      </c>
      <c r="P1666" s="3" t="s">
        <v>842</v>
      </c>
      <c r="R1666" s="7">
        <v>13</v>
      </c>
      <c r="S1666" s="7">
        <v>4</v>
      </c>
      <c r="T1666" s="7">
        <v>0</v>
      </c>
      <c r="W1666" s="6">
        <v>41</v>
      </c>
      <c r="X1666" s="6">
        <v>51</v>
      </c>
      <c r="Y1666" s="7">
        <f>W1666-X1666</f>
        <v>-10</v>
      </c>
      <c r="Z1666" s="6">
        <v>25</v>
      </c>
      <c r="AA1666" s="6">
        <v>65</v>
      </c>
      <c r="AB1666" s="7">
        <f>Z1666-AA1666</f>
        <v>-40</v>
      </c>
      <c r="AC1666" s="6">
        <v>17</v>
      </c>
      <c r="AD1666" s="6">
        <v>74</v>
      </c>
      <c r="AE1666" s="7">
        <f>AC1666-AD1666</f>
        <v>-57</v>
      </c>
      <c r="AF1666" s="6"/>
      <c r="AG1666" s="6"/>
      <c r="AH1666" s="7"/>
      <c r="AI1666" s="6"/>
      <c r="AJ1666" s="6"/>
      <c r="AK1666" s="7"/>
      <c r="AL1666" s="4" t="s">
        <v>930</v>
      </c>
      <c r="AR1666" s="6">
        <v>32</v>
      </c>
      <c r="AS1666" s="6">
        <v>52</v>
      </c>
      <c r="AT1666" s="7">
        <f>AR1666-AS1666</f>
        <v>-20</v>
      </c>
      <c r="AU1666" s="4" t="s">
        <v>871</v>
      </c>
    </row>
    <row r="1667" spans="2:47" x14ac:dyDescent="0.25">
      <c r="B1667" t="s">
        <v>293</v>
      </c>
      <c r="C1667" s="9" t="s">
        <v>317</v>
      </c>
      <c r="D1667" s="39">
        <v>41859</v>
      </c>
      <c r="E1667">
        <v>12</v>
      </c>
      <c r="F1667" t="s">
        <v>678</v>
      </c>
      <c r="G1667" s="2" t="s">
        <v>82</v>
      </c>
      <c r="H1667" s="6">
        <v>31</v>
      </c>
      <c r="I1667" s="7">
        <v>-3</v>
      </c>
      <c r="J1667" s="6">
        <v>38</v>
      </c>
      <c r="K1667" s="7">
        <v>5</v>
      </c>
      <c r="L1667" s="6">
        <v>12</v>
      </c>
      <c r="M1667" s="7">
        <v>0</v>
      </c>
      <c r="N1667" s="6">
        <v>-7</v>
      </c>
      <c r="O1667" s="7">
        <v>-8</v>
      </c>
      <c r="P1667" s="3" t="s">
        <v>639</v>
      </c>
      <c r="R1667" s="7">
        <v>10</v>
      </c>
      <c r="W1667" s="6"/>
      <c r="X1667" s="6"/>
      <c r="Y1667" s="7"/>
      <c r="Z1667" s="6"/>
      <c r="AA1667" s="6"/>
      <c r="AB1667" s="7"/>
      <c r="AC1667" s="6"/>
      <c r="AD1667" s="6"/>
      <c r="AE1667" s="7"/>
      <c r="AF1667" s="6"/>
      <c r="AG1667" s="6"/>
      <c r="AH1667" s="7"/>
      <c r="AI1667" s="6"/>
      <c r="AJ1667" s="6"/>
      <c r="AK1667" s="7"/>
      <c r="AR1667" s="6"/>
      <c r="AS1667" s="6"/>
      <c r="AT1667" s="7"/>
    </row>
    <row r="1668" spans="2:47" x14ac:dyDescent="0.25">
      <c r="B1668" t="s">
        <v>293</v>
      </c>
      <c r="C1668" s="9" t="s">
        <v>544</v>
      </c>
      <c r="D1668" s="39">
        <v>41859</v>
      </c>
      <c r="E1668">
        <v>11</v>
      </c>
      <c r="F1668" t="s">
        <v>830</v>
      </c>
      <c r="G1668" s="2"/>
      <c r="H1668" s="6">
        <v>33</v>
      </c>
      <c r="I1668" s="7">
        <v>-3</v>
      </c>
      <c r="J1668" s="6">
        <v>37</v>
      </c>
      <c r="K1668" s="7">
        <v>2</v>
      </c>
      <c r="L1668" s="6">
        <v>9</v>
      </c>
      <c r="M1668" s="7">
        <v>0</v>
      </c>
      <c r="N1668" s="6">
        <v>-4</v>
      </c>
      <c r="O1668" s="7">
        <v>-5</v>
      </c>
      <c r="P1668" s="3" t="s">
        <v>842</v>
      </c>
      <c r="R1668" s="7">
        <v>12</v>
      </c>
      <c r="S1668" s="7">
        <v>3</v>
      </c>
      <c r="T1668" s="7">
        <v>1</v>
      </c>
      <c r="W1668" s="6"/>
      <c r="X1668" s="6"/>
      <c r="Y1668" s="7"/>
      <c r="Z1668" s="6"/>
      <c r="AA1668" s="6"/>
      <c r="AB1668" s="7"/>
      <c r="AC1668" s="6"/>
      <c r="AD1668" s="6"/>
      <c r="AE1668" s="7"/>
      <c r="AF1668" s="6"/>
      <c r="AG1668" s="6"/>
      <c r="AH1668" s="7"/>
      <c r="AI1668" s="6"/>
      <c r="AJ1668" s="6"/>
      <c r="AK1668" s="7"/>
      <c r="AR1668" s="6"/>
      <c r="AS1668" s="6"/>
      <c r="AT1668" s="7"/>
    </row>
    <row r="1669" spans="2:47" x14ac:dyDescent="0.25">
      <c r="B1669" t="s">
        <v>293</v>
      </c>
      <c r="C1669" s="9" t="s">
        <v>623</v>
      </c>
      <c r="D1669" s="39">
        <v>41860</v>
      </c>
      <c r="E1669">
        <v>13</v>
      </c>
      <c r="F1669" t="s">
        <v>577</v>
      </c>
      <c r="G1669" s="2" t="s">
        <v>60</v>
      </c>
      <c r="H1669" s="6">
        <v>33</v>
      </c>
      <c r="I1669" s="7">
        <v>1</v>
      </c>
      <c r="J1669" s="6">
        <v>33</v>
      </c>
      <c r="K1669" s="7">
        <v>-2</v>
      </c>
      <c r="L1669" s="6">
        <v>7</v>
      </c>
      <c r="M1669" s="7">
        <v>-1</v>
      </c>
      <c r="N1669" s="6">
        <v>0</v>
      </c>
      <c r="O1669" s="7">
        <v>3</v>
      </c>
      <c r="P1669" s="3" t="s">
        <v>639</v>
      </c>
      <c r="Q1669" s="3" t="s">
        <v>840</v>
      </c>
      <c r="R1669" s="7">
        <v>13</v>
      </c>
      <c r="S1669" s="7">
        <v>7</v>
      </c>
      <c r="T1669" s="7">
        <v>0</v>
      </c>
      <c r="W1669" s="6">
        <v>38</v>
      </c>
      <c r="X1669" s="6">
        <v>54</v>
      </c>
      <c r="Y1669" s="7">
        <f>W1669-X1669</f>
        <v>-16</v>
      </c>
      <c r="Z1669" s="6">
        <v>29</v>
      </c>
      <c r="AA1669" s="6">
        <v>58</v>
      </c>
      <c r="AB1669" s="7">
        <f>Z1669-AA1669</f>
        <v>-29</v>
      </c>
      <c r="AC1669" s="6">
        <v>26</v>
      </c>
      <c r="AD1669" s="6">
        <v>64</v>
      </c>
      <c r="AE1669" s="7">
        <f>AC1669-AD1669</f>
        <v>-38</v>
      </c>
      <c r="AF1669" s="6">
        <v>39</v>
      </c>
      <c r="AG1669" s="6">
        <v>43</v>
      </c>
      <c r="AH1669" s="7">
        <f>AF1669-AG1669</f>
        <v>-4</v>
      </c>
      <c r="AI1669" s="6"/>
      <c r="AJ1669" s="6"/>
      <c r="AK1669" s="7"/>
      <c r="AL1669" s="4" t="s">
        <v>936</v>
      </c>
      <c r="AR1669" s="6">
        <v>37</v>
      </c>
      <c r="AS1669" s="6">
        <v>55</v>
      </c>
      <c r="AT1669" s="7">
        <f>AR1669-AS1669</f>
        <v>-18</v>
      </c>
      <c r="AU1669" s="4" t="s">
        <v>937</v>
      </c>
    </row>
    <row r="1670" spans="2:47" x14ac:dyDescent="0.25">
      <c r="B1670" t="s">
        <v>293</v>
      </c>
      <c r="C1670" s="9" t="s">
        <v>337</v>
      </c>
      <c r="D1670" s="39">
        <v>41861</v>
      </c>
      <c r="F1670" t="s">
        <v>821</v>
      </c>
      <c r="G1670" s="2" t="s">
        <v>196</v>
      </c>
      <c r="H1670" s="6">
        <v>33</v>
      </c>
      <c r="I1670" s="7">
        <v>0</v>
      </c>
      <c r="J1670" s="6">
        <v>37</v>
      </c>
      <c r="K1670" s="7">
        <v>0</v>
      </c>
      <c r="L1670" s="6">
        <v>8</v>
      </c>
      <c r="M1670" s="7">
        <v>0</v>
      </c>
      <c r="N1670" s="6">
        <v>-4</v>
      </c>
      <c r="O1670" s="7">
        <v>0</v>
      </c>
      <c r="P1670" t="s">
        <v>842</v>
      </c>
      <c r="R1670" s="7">
        <v>12</v>
      </c>
      <c r="S1670" s="7">
        <v>5</v>
      </c>
      <c r="T1670" s="7">
        <v>0</v>
      </c>
      <c r="W1670" s="6"/>
      <c r="X1670" s="6"/>
      <c r="Y1670" s="7"/>
      <c r="Z1670" s="6"/>
      <c r="AA1670" s="6"/>
      <c r="AB1670" s="7"/>
      <c r="AC1670" s="6"/>
      <c r="AD1670" s="6"/>
      <c r="AE1670" s="7"/>
      <c r="AF1670" s="6"/>
      <c r="AG1670" s="6"/>
      <c r="AH1670" s="7"/>
      <c r="AI1670" s="6"/>
      <c r="AJ1670" s="6"/>
      <c r="AK1670" s="7"/>
      <c r="AR1670" s="6">
        <v>33</v>
      </c>
      <c r="AS1670" s="6">
        <v>52</v>
      </c>
      <c r="AT1670" s="7">
        <f>AR1670-AS1670</f>
        <v>-19</v>
      </c>
      <c r="AU1670" s="4" t="s">
        <v>871</v>
      </c>
    </row>
    <row r="1671" spans="2:47" x14ac:dyDescent="0.25">
      <c r="B1671" t="s">
        <v>293</v>
      </c>
      <c r="C1671" s="9" t="s">
        <v>562</v>
      </c>
      <c r="D1671" s="39">
        <v>41862</v>
      </c>
      <c r="F1671" t="s">
        <v>821</v>
      </c>
      <c r="G1671" s="2" t="s">
        <v>196</v>
      </c>
      <c r="H1671" s="6">
        <v>35</v>
      </c>
      <c r="I1671" s="7">
        <v>2</v>
      </c>
      <c r="J1671" s="6">
        <v>38</v>
      </c>
      <c r="K1671" s="7">
        <v>1</v>
      </c>
      <c r="L1671" s="6">
        <v>8</v>
      </c>
      <c r="M1671" s="7">
        <v>0</v>
      </c>
      <c r="N1671" s="6">
        <v>-3</v>
      </c>
      <c r="O1671" s="7">
        <v>1</v>
      </c>
      <c r="P1671" t="s">
        <v>842</v>
      </c>
      <c r="R1671" s="7">
        <v>11</v>
      </c>
      <c r="S1671" s="7">
        <v>4</v>
      </c>
      <c r="T1671" s="7">
        <v>0</v>
      </c>
      <c r="W1671" s="6"/>
      <c r="X1671" s="6"/>
      <c r="Y1671" s="7"/>
      <c r="Z1671" s="6"/>
      <c r="AA1671" s="6"/>
      <c r="AB1671" s="7"/>
      <c r="AC1671" s="6"/>
      <c r="AD1671" s="6"/>
      <c r="AE1671" s="7"/>
      <c r="AF1671" s="6"/>
      <c r="AG1671" s="6"/>
      <c r="AH1671" s="7"/>
      <c r="AI1671" s="6"/>
      <c r="AJ1671" s="6"/>
      <c r="AK1671" s="7"/>
      <c r="AR1671" s="6">
        <v>31</v>
      </c>
      <c r="AS1671" s="6">
        <v>52</v>
      </c>
      <c r="AT1671" s="7">
        <f>AR1671-AS1671</f>
        <v>-21</v>
      </c>
      <c r="AU1671" s="4" t="s">
        <v>871</v>
      </c>
    </row>
    <row r="1672" spans="2:47" x14ac:dyDescent="0.25">
      <c r="B1672" t="s">
        <v>293</v>
      </c>
      <c r="C1672" s="9" t="s">
        <v>340</v>
      </c>
      <c r="D1672" s="39">
        <v>41863</v>
      </c>
      <c r="F1672" t="s">
        <v>821</v>
      </c>
      <c r="G1672" s="2" t="s">
        <v>196</v>
      </c>
      <c r="H1672" s="6">
        <v>34</v>
      </c>
      <c r="I1672" s="7">
        <v>-1</v>
      </c>
      <c r="J1672" s="6">
        <v>36</v>
      </c>
      <c r="K1672" s="7">
        <v>-2</v>
      </c>
      <c r="L1672" s="6">
        <v>10</v>
      </c>
      <c r="M1672" s="7">
        <v>2</v>
      </c>
      <c r="N1672" s="6">
        <v>-2</v>
      </c>
      <c r="O1672" s="7">
        <v>1</v>
      </c>
      <c r="P1672" t="s">
        <v>842</v>
      </c>
      <c r="R1672" s="7">
        <v>12</v>
      </c>
      <c r="S1672" s="7">
        <v>4</v>
      </c>
      <c r="T1672" s="7">
        <v>0</v>
      </c>
      <c r="W1672" s="6"/>
      <c r="X1672" s="6"/>
      <c r="Y1672" s="7"/>
      <c r="Z1672" s="6"/>
      <c r="AA1672" s="6"/>
      <c r="AB1672" s="7"/>
      <c r="AC1672" s="6"/>
      <c r="AD1672" s="6"/>
      <c r="AE1672" s="7"/>
      <c r="AF1672" s="6"/>
      <c r="AG1672" s="6"/>
      <c r="AH1672" s="7"/>
      <c r="AI1672" s="6"/>
      <c r="AJ1672" s="6"/>
      <c r="AK1672" s="7"/>
      <c r="AM1672" s="9" t="s">
        <v>972</v>
      </c>
      <c r="AN1672" s="9" t="s">
        <v>642</v>
      </c>
      <c r="AO1672" s="9" t="s">
        <v>316</v>
      </c>
      <c r="AR1672" s="6">
        <v>30</v>
      </c>
      <c r="AS1672" s="6">
        <v>54</v>
      </c>
      <c r="AT1672" s="7">
        <f>AR1672-AS1672</f>
        <v>-24</v>
      </c>
      <c r="AU1672" s="4" t="s">
        <v>871</v>
      </c>
    </row>
    <row r="1673" spans="2:47" x14ac:dyDescent="0.25">
      <c r="B1673" t="s">
        <v>293</v>
      </c>
      <c r="C1673" s="9" t="s">
        <v>507</v>
      </c>
      <c r="D1673" s="39">
        <v>41863</v>
      </c>
      <c r="E1673">
        <v>17</v>
      </c>
      <c r="F1673" t="s">
        <v>903</v>
      </c>
      <c r="G1673" s="2" t="s">
        <v>138</v>
      </c>
      <c r="H1673" s="6">
        <v>28</v>
      </c>
      <c r="I1673" s="7">
        <v>-4</v>
      </c>
      <c r="J1673" s="6">
        <v>32</v>
      </c>
      <c r="K1673" s="7">
        <v>-3</v>
      </c>
      <c r="L1673" s="6">
        <v>10</v>
      </c>
      <c r="M1673" s="7">
        <v>3</v>
      </c>
      <c r="N1673" s="6">
        <v>-4</v>
      </c>
      <c r="O1673" s="7">
        <v>-1</v>
      </c>
      <c r="P1673" s="3" t="s">
        <v>842</v>
      </c>
      <c r="R1673" s="7">
        <v>21</v>
      </c>
      <c r="S1673" s="7">
        <v>4</v>
      </c>
      <c r="T1673" s="7">
        <v>1</v>
      </c>
      <c r="W1673" s="6">
        <v>38</v>
      </c>
      <c r="X1673" s="6">
        <v>47</v>
      </c>
      <c r="Y1673" s="7">
        <f>W1673-X1673</f>
        <v>-9</v>
      </c>
      <c r="Z1673" s="6">
        <v>26</v>
      </c>
      <c r="AA1673" s="6">
        <v>46</v>
      </c>
      <c r="AB1673" s="7">
        <f>Z1673-AA1673</f>
        <v>-20</v>
      </c>
      <c r="AC1673" s="6">
        <v>17</v>
      </c>
      <c r="AD1673" s="6">
        <v>60</v>
      </c>
      <c r="AE1673" s="7">
        <f>AC1673-AD1673</f>
        <v>-43</v>
      </c>
      <c r="AF1673" s="6">
        <v>38</v>
      </c>
      <c r="AG1673" s="6">
        <v>36</v>
      </c>
      <c r="AH1673" s="7">
        <f>AF1673-AG1673</f>
        <v>2</v>
      </c>
      <c r="AI1673" s="6"/>
      <c r="AJ1673" s="6"/>
      <c r="AK1673" s="7"/>
      <c r="AL1673" s="4" t="s">
        <v>978</v>
      </c>
      <c r="AR1673" s="6"/>
      <c r="AS1673" s="6"/>
      <c r="AT1673" s="7"/>
    </row>
    <row r="1674" spans="2:47" x14ac:dyDescent="0.25">
      <c r="B1674" t="s">
        <v>293</v>
      </c>
      <c r="C1674" s="9" t="s">
        <v>594</v>
      </c>
      <c r="D1674" s="39">
        <v>41864</v>
      </c>
      <c r="F1674" t="s">
        <v>821</v>
      </c>
      <c r="G1674" s="2" t="s">
        <v>196</v>
      </c>
      <c r="H1674" s="6">
        <v>35</v>
      </c>
      <c r="I1674" s="7">
        <v>1</v>
      </c>
      <c r="J1674" s="6">
        <v>35</v>
      </c>
      <c r="K1674" s="7">
        <v>-1</v>
      </c>
      <c r="L1674" s="6">
        <v>8</v>
      </c>
      <c r="M1674" s="7">
        <v>-2</v>
      </c>
      <c r="N1674" s="6">
        <v>0</v>
      </c>
      <c r="O1674" s="7">
        <v>2</v>
      </c>
      <c r="P1674" t="s">
        <v>842</v>
      </c>
      <c r="R1674" s="7">
        <v>12</v>
      </c>
      <c r="S1674" s="7">
        <v>5</v>
      </c>
      <c r="T1674" s="7">
        <v>1</v>
      </c>
      <c r="W1674" s="6"/>
      <c r="X1674" s="6"/>
      <c r="Y1674" s="7"/>
      <c r="Z1674" s="6"/>
      <c r="AA1674" s="6"/>
      <c r="AB1674" s="7"/>
      <c r="AC1674" s="6"/>
      <c r="AD1674" s="6"/>
      <c r="AE1674" s="7"/>
      <c r="AF1674" s="6"/>
      <c r="AG1674" s="6"/>
      <c r="AH1674" s="7"/>
      <c r="AI1674" s="6"/>
      <c r="AJ1674" s="6"/>
      <c r="AK1674" s="7"/>
      <c r="AR1674" s="6">
        <v>32</v>
      </c>
      <c r="AS1674" s="6">
        <v>52</v>
      </c>
      <c r="AT1674" s="7">
        <f>AR1674-AS1674</f>
        <v>-20</v>
      </c>
      <c r="AU1674" s="4" t="s">
        <v>871</v>
      </c>
    </row>
    <row r="1675" spans="2:47" x14ac:dyDescent="0.25">
      <c r="B1675" t="s">
        <v>293</v>
      </c>
      <c r="C1675" s="9" t="s">
        <v>594</v>
      </c>
      <c r="D1675" s="39">
        <v>41864</v>
      </c>
      <c r="E1675">
        <v>15</v>
      </c>
      <c r="F1675" t="s">
        <v>830</v>
      </c>
      <c r="G1675" s="2"/>
      <c r="H1675" s="6">
        <v>32</v>
      </c>
      <c r="I1675" s="7">
        <v>-1</v>
      </c>
      <c r="J1675" s="6">
        <v>35</v>
      </c>
      <c r="K1675" s="7">
        <v>-2</v>
      </c>
      <c r="L1675" s="6">
        <v>9</v>
      </c>
      <c r="M1675" s="7">
        <v>0</v>
      </c>
      <c r="N1675" s="6">
        <v>-3</v>
      </c>
      <c r="O1675" s="7">
        <v>1</v>
      </c>
      <c r="P1675" s="3" t="s">
        <v>842</v>
      </c>
      <c r="R1675" s="7">
        <v>14</v>
      </c>
      <c r="S1675" s="7">
        <v>5</v>
      </c>
      <c r="T1675" s="7">
        <v>0</v>
      </c>
      <c r="W1675" s="6"/>
      <c r="X1675" s="6"/>
      <c r="Y1675" s="7"/>
      <c r="Z1675" s="6"/>
      <c r="AA1675" s="6"/>
      <c r="AB1675" s="7"/>
      <c r="AC1675" s="6"/>
      <c r="AD1675" s="6"/>
      <c r="AE1675" s="7"/>
      <c r="AF1675" s="6"/>
      <c r="AG1675" s="6"/>
      <c r="AH1675" s="7"/>
      <c r="AI1675" s="6"/>
      <c r="AJ1675" s="6"/>
      <c r="AK1675" s="7"/>
      <c r="AR1675" s="6"/>
      <c r="AS1675" s="6"/>
      <c r="AT1675" s="7"/>
    </row>
    <row r="1676" spans="2:47" x14ac:dyDescent="0.25">
      <c r="B1676" t="s">
        <v>293</v>
      </c>
      <c r="C1676" s="9" t="s">
        <v>692</v>
      </c>
      <c r="D1676" s="39">
        <v>41865</v>
      </c>
      <c r="E1676">
        <v>17</v>
      </c>
      <c r="F1676" t="s">
        <v>821</v>
      </c>
      <c r="G1676" s="2" t="s">
        <v>192</v>
      </c>
      <c r="H1676" s="6">
        <v>34</v>
      </c>
      <c r="I1676" s="7">
        <v>-1</v>
      </c>
      <c r="J1676" s="6">
        <v>38</v>
      </c>
      <c r="K1676" s="7">
        <v>3</v>
      </c>
      <c r="L1676" s="6">
        <v>7</v>
      </c>
      <c r="M1676" s="7">
        <v>-1</v>
      </c>
      <c r="N1676" s="6">
        <v>-4</v>
      </c>
      <c r="O1676" s="7">
        <v>-4</v>
      </c>
      <c r="P1676" t="s">
        <v>842</v>
      </c>
      <c r="R1676" s="7">
        <v>13</v>
      </c>
      <c r="S1676" s="7">
        <v>4</v>
      </c>
      <c r="T1676" s="7">
        <v>1</v>
      </c>
      <c r="W1676" s="6">
        <v>39</v>
      </c>
      <c r="X1676" s="6">
        <v>52</v>
      </c>
      <c r="Y1676" s="7">
        <f>W1676-X1676</f>
        <v>-13</v>
      </c>
      <c r="Z1676" s="6">
        <v>22</v>
      </c>
      <c r="AA1676" s="6">
        <v>66</v>
      </c>
      <c r="AB1676" s="7">
        <f>Z1676-AA1676</f>
        <v>-44</v>
      </c>
      <c r="AC1676" s="6">
        <v>15</v>
      </c>
      <c r="AD1676" s="6">
        <v>73</v>
      </c>
      <c r="AE1676" s="7">
        <f>AC1676-AD1676</f>
        <v>-58</v>
      </c>
      <c r="AF1676" s="6"/>
      <c r="AG1676" s="6"/>
      <c r="AH1676" s="7"/>
      <c r="AI1676" s="6"/>
      <c r="AJ1676" s="6"/>
      <c r="AK1676" s="7"/>
      <c r="AL1676" s="4" t="s">
        <v>930</v>
      </c>
      <c r="AR1676" s="6">
        <v>30</v>
      </c>
      <c r="AS1676" s="6">
        <v>54</v>
      </c>
      <c r="AT1676" s="7">
        <f>AR1676-AS1676</f>
        <v>-24</v>
      </c>
      <c r="AU1676" s="4" t="s">
        <v>871</v>
      </c>
    </row>
    <row r="1677" spans="2:47" x14ac:dyDescent="0.25">
      <c r="B1677" t="s">
        <v>293</v>
      </c>
      <c r="C1677" s="9" t="s">
        <v>319</v>
      </c>
      <c r="D1677" s="39">
        <v>41866</v>
      </c>
      <c r="E1677">
        <v>18</v>
      </c>
      <c r="F1677" t="s">
        <v>830</v>
      </c>
      <c r="G1677" s="2"/>
      <c r="H1677" s="6">
        <v>32</v>
      </c>
      <c r="I1677" s="7">
        <v>0</v>
      </c>
      <c r="J1677" s="6">
        <v>37</v>
      </c>
      <c r="K1677" s="7">
        <v>2</v>
      </c>
      <c r="L1677" s="6">
        <v>9</v>
      </c>
      <c r="M1677" s="7">
        <v>0</v>
      </c>
      <c r="N1677" s="6">
        <v>-5</v>
      </c>
      <c r="O1677" s="7">
        <v>2</v>
      </c>
      <c r="P1677" s="3" t="s">
        <v>842</v>
      </c>
      <c r="R1677" s="7">
        <v>14</v>
      </c>
      <c r="S1677" s="7">
        <v>3</v>
      </c>
      <c r="T1677" s="7">
        <v>1</v>
      </c>
      <c r="W1677" s="6"/>
      <c r="X1677" s="6"/>
      <c r="Y1677" s="7"/>
      <c r="Z1677" s="6"/>
      <c r="AA1677" s="6"/>
      <c r="AB1677" s="7"/>
      <c r="AC1677" s="6"/>
      <c r="AD1677" s="6"/>
      <c r="AE1677" s="7"/>
      <c r="AF1677" s="6"/>
      <c r="AG1677" s="6"/>
      <c r="AH1677" s="7"/>
      <c r="AI1677" s="6"/>
      <c r="AJ1677" s="6"/>
      <c r="AK1677" s="7"/>
      <c r="AR1677" s="6"/>
      <c r="AS1677" s="6"/>
      <c r="AT1677" s="7"/>
    </row>
    <row r="1678" spans="2:47" x14ac:dyDescent="0.25">
      <c r="B1678" t="s">
        <v>293</v>
      </c>
      <c r="C1678" s="9" t="s">
        <v>596</v>
      </c>
      <c r="D1678" s="39">
        <v>41868</v>
      </c>
      <c r="F1678" t="s">
        <v>821</v>
      </c>
      <c r="G1678" s="2" t="s">
        <v>196</v>
      </c>
      <c r="H1678" s="6">
        <v>33</v>
      </c>
      <c r="I1678" s="7">
        <v>-1</v>
      </c>
      <c r="J1678" s="6">
        <v>38</v>
      </c>
      <c r="K1678" s="7">
        <v>0</v>
      </c>
      <c r="L1678" s="6">
        <v>8</v>
      </c>
      <c r="M1678" s="7">
        <v>1</v>
      </c>
      <c r="N1678" s="6">
        <v>-5</v>
      </c>
      <c r="O1678" s="7">
        <v>-1</v>
      </c>
      <c r="P1678" t="s">
        <v>842</v>
      </c>
      <c r="R1678" s="7">
        <v>12</v>
      </c>
      <c r="S1678" s="7">
        <v>4</v>
      </c>
      <c r="T1678" s="7">
        <v>0</v>
      </c>
      <c r="W1678" s="6"/>
      <c r="X1678" s="6"/>
      <c r="Y1678" s="7"/>
      <c r="Z1678" s="6"/>
      <c r="AA1678" s="6"/>
      <c r="AB1678" s="7"/>
      <c r="AC1678" s="6"/>
      <c r="AD1678" s="6"/>
      <c r="AE1678" s="7"/>
      <c r="AF1678" s="6"/>
      <c r="AG1678" s="6"/>
      <c r="AH1678" s="7"/>
      <c r="AI1678" s="6"/>
      <c r="AJ1678" s="6"/>
      <c r="AK1678" s="7"/>
      <c r="AR1678" s="6">
        <v>31</v>
      </c>
      <c r="AS1678" s="6">
        <v>52</v>
      </c>
      <c r="AT1678" s="7">
        <f>AR1678-AS1678</f>
        <v>-21</v>
      </c>
      <c r="AU1678" s="4" t="s">
        <v>871</v>
      </c>
    </row>
    <row r="1679" spans="2:47" x14ac:dyDescent="0.25">
      <c r="B1679" t="s">
        <v>293</v>
      </c>
      <c r="C1679" s="9" t="s">
        <v>564</v>
      </c>
      <c r="D1679" s="39">
        <v>41869</v>
      </c>
      <c r="F1679" t="s">
        <v>821</v>
      </c>
      <c r="G1679" s="2" t="s">
        <v>196</v>
      </c>
      <c r="H1679" s="6">
        <v>36</v>
      </c>
      <c r="I1679" s="7">
        <v>3</v>
      </c>
      <c r="J1679" s="6">
        <v>37</v>
      </c>
      <c r="K1679" s="7">
        <v>-1</v>
      </c>
      <c r="L1679" s="6">
        <v>9</v>
      </c>
      <c r="M1679" s="7">
        <v>1</v>
      </c>
      <c r="N1679" s="6">
        <v>-1</v>
      </c>
      <c r="O1679" s="7">
        <v>4</v>
      </c>
      <c r="P1679" t="s">
        <v>842</v>
      </c>
      <c r="R1679" s="7">
        <v>12</v>
      </c>
      <c r="S1679" s="7">
        <v>3</v>
      </c>
      <c r="T1679" s="7">
        <v>0</v>
      </c>
      <c r="W1679" s="6"/>
      <c r="X1679" s="6"/>
      <c r="Y1679" s="7"/>
      <c r="Z1679" s="6"/>
      <c r="AA1679" s="6"/>
      <c r="AB1679" s="7"/>
      <c r="AC1679" s="6"/>
      <c r="AD1679" s="6"/>
      <c r="AE1679" s="7"/>
      <c r="AF1679" s="6"/>
      <c r="AG1679" s="6"/>
      <c r="AH1679" s="7"/>
      <c r="AI1679" s="6"/>
      <c r="AJ1679" s="6"/>
      <c r="AK1679" s="7"/>
      <c r="AR1679" s="6">
        <v>33</v>
      </c>
      <c r="AS1679" s="6">
        <v>53</v>
      </c>
      <c r="AT1679" s="7">
        <f>AR1679-AS1679</f>
        <v>-20</v>
      </c>
      <c r="AU1679" s="4" t="s">
        <v>871</v>
      </c>
    </row>
    <row r="1680" spans="2:47" x14ac:dyDescent="0.25">
      <c r="B1680" t="s">
        <v>293</v>
      </c>
      <c r="C1680" s="9" t="s">
        <v>641</v>
      </c>
      <c r="D1680" s="39">
        <v>41870</v>
      </c>
      <c r="F1680" t="s">
        <v>821</v>
      </c>
      <c r="G1680" s="2" t="s">
        <v>196</v>
      </c>
      <c r="H1680" s="6">
        <v>34</v>
      </c>
      <c r="I1680" s="7">
        <v>-2</v>
      </c>
      <c r="J1680" s="6">
        <v>38</v>
      </c>
      <c r="K1680" s="7">
        <v>1</v>
      </c>
      <c r="L1680" s="6">
        <v>9</v>
      </c>
      <c r="M1680" s="7">
        <v>0</v>
      </c>
      <c r="N1680" s="6">
        <v>-4</v>
      </c>
      <c r="O1680" s="7">
        <v>-3</v>
      </c>
      <c r="P1680" t="s">
        <v>842</v>
      </c>
      <c r="R1680" s="7">
        <v>11</v>
      </c>
      <c r="S1680" s="7">
        <v>4</v>
      </c>
      <c r="T1680" s="7">
        <v>0</v>
      </c>
      <c r="W1680" s="6"/>
      <c r="X1680" s="6"/>
      <c r="Y1680" s="7"/>
      <c r="Z1680" s="6"/>
      <c r="AA1680" s="6"/>
      <c r="AB1680" s="7"/>
      <c r="AC1680" s="6"/>
      <c r="AD1680" s="6"/>
      <c r="AE1680" s="7"/>
      <c r="AF1680" s="6"/>
      <c r="AG1680" s="6"/>
      <c r="AH1680" s="7"/>
      <c r="AI1680" s="6"/>
      <c r="AJ1680" s="6"/>
      <c r="AK1680" s="7"/>
      <c r="AR1680" s="6">
        <v>32</v>
      </c>
      <c r="AS1680" s="6">
        <v>52</v>
      </c>
      <c r="AT1680" s="7">
        <f>AR1680-AS1680</f>
        <v>-20</v>
      </c>
      <c r="AU1680" s="4" t="s">
        <v>871</v>
      </c>
    </row>
    <row r="1681" spans="2:47" x14ac:dyDescent="0.25">
      <c r="B1681" t="s">
        <v>293</v>
      </c>
      <c r="C1681" s="9" t="s">
        <v>598</v>
      </c>
      <c r="D1681" s="39">
        <v>41871</v>
      </c>
      <c r="F1681" t="s">
        <v>821</v>
      </c>
      <c r="G1681" s="2" t="s">
        <v>196</v>
      </c>
      <c r="H1681" s="6">
        <v>33</v>
      </c>
      <c r="I1681" s="7">
        <v>-1</v>
      </c>
      <c r="J1681" s="6">
        <v>38</v>
      </c>
      <c r="K1681" s="7">
        <v>0</v>
      </c>
      <c r="L1681" s="6">
        <v>8</v>
      </c>
      <c r="M1681" s="7">
        <v>-1</v>
      </c>
      <c r="N1681" s="6">
        <v>-5</v>
      </c>
      <c r="O1681" s="7">
        <v>-1</v>
      </c>
      <c r="P1681" t="s">
        <v>842</v>
      </c>
      <c r="R1681" s="7">
        <v>12</v>
      </c>
      <c r="S1681" s="7">
        <v>5</v>
      </c>
      <c r="T1681" s="7">
        <v>0</v>
      </c>
      <c r="W1681" s="6"/>
      <c r="X1681" s="6"/>
      <c r="Y1681" s="7"/>
      <c r="Z1681" s="6"/>
      <c r="AA1681" s="6"/>
      <c r="AB1681" s="7"/>
      <c r="AC1681" s="6"/>
      <c r="AD1681" s="6"/>
      <c r="AE1681" s="7"/>
      <c r="AF1681" s="6"/>
      <c r="AG1681" s="6"/>
      <c r="AH1681" s="7"/>
      <c r="AI1681" s="6"/>
      <c r="AJ1681" s="6"/>
      <c r="AK1681" s="7"/>
      <c r="AR1681" s="6">
        <v>31</v>
      </c>
      <c r="AS1681" s="6">
        <v>54</v>
      </c>
      <c r="AT1681" s="7">
        <f>AR1681-AS1681</f>
        <v>-23</v>
      </c>
      <c r="AU1681" s="4" t="s">
        <v>871</v>
      </c>
    </row>
    <row r="1682" spans="2:47" x14ac:dyDescent="0.25">
      <c r="B1682" t="s">
        <v>293</v>
      </c>
      <c r="C1682" s="9" t="s">
        <v>598</v>
      </c>
      <c r="D1682" s="39">
        <v>41871</v>
      </c>
      <c r="E1682">
        <v>22</v>
      </c>
      <c r="F1682" t="s">
        <v>830</v>
      </c>
      <c r="G1682" s="2"/>
      <c r="H1682" s="6">
        <v>33</v>
      </c>
      <c r="I1682" s="7">
        <v>1</v>
      </c>
      <c r="J1682" s="6">
        <v>39</v>
      </c>
      <c r="K1682" s="7">
        <v>2</v>
      </c>
      <c r="L1682" s="6">
        <v>9</v>
      </c>
      <c r="M1682" s="7">
        <v>0</v>
      </c>
      <c r="N1682" s="6">
        <v>-6</v>
      </c>
      <c r="O1682" s="7">
        <v>-1</v>
      </c>
      <c r="P1682" s="3" t="s">
        <v>842</v>
      </c>
      <c r="R1682" s="7">
        <v>11</v>
      </c>
      <c r="S1682" s="7">
        <v>3</v>
      </c>
      <c r="T1682" s="7">
        <v>0</v>
      </c>
      <c r="W1682" s="6"/>
      <c r="X1682" s="6"/>
      <c r="Y1682" s="7"/>
      <c r="Z1682" s="6"/>
      <c r="AA1682" s="6"/>
      <c r="AB1682" s="7"/>
      <c r="AC1682" s="6"/>
      <c r="AD1682" s="6"/>
      <c r="AE1682" s="7"/>
      <c r="AF1682" s="6"/>
      <c r="AG1682" s="6"/>
      <c r="AH1682" s="7"/>
      <c r="AI1682" s="6"/>
      <c r="AJ1682" s="6"/>
      <c r="AK1682" s="7"/>
      <c r="AR1682" s="6"/>
      <c r="AS1682" s="6"/>
      <c r="AT1682" s="7"/>
    </row>
    <row r="1683" spans="2:47" x14ac:dyDescent="0.25">
      <c r="B1683" t="s">
        <v>293</v>
      </c>
      <c r="C1683" s="9" t="s">
        <v>427</v>
      </c>
      <c r="D1683" s="39">
        <v>41871</v>
      </c>
      <c r="E1683">
        <v>24</v>
      </c>
      <c r="F1683" t="s">
        <v>886</v>
      </c>
      <c r="G1683" s="2" t="s">
        <v>915</v>
      </c>
      <c r="H1683" s="6">
        <v>32</v>
      </c>
      <c r="I1683" s="7">
        <v>1</v>
      </c>
      <c r="J1683" s="6">
        <v>34</v>
      </c>
      <c r="K1683" s="7">
        <v>0</v>
      </c>
      <c r="L1683" s="6">
        <v>8</v>
      </c>
      <c r="M1683" s="7">
        <v>-1</v>
      </c>
      <c r="N1683" s="6">
        <v>-2</v>
      </c>
      <c r="O1683" s="7">
        <v>1</v>
      </c>
      <c r="P1683" s="3" t="s">
        <v>842</v>
      </c>
      <c r="R1683" s="7">
        <v>18</v>
      </c>
      <c r="S1683" s="7">
        <v>3</v>
      </c>
      <c r="T1683" s="7">
        <v>1</v>
      </c>
      <c r="W1683" s="6">
        <v>28</v>
      </c>
      <c r="X1683" s="6">
        <v>46</v>
      </c>
      <c r="Y1683" s="7">
        <f>W1683-X1683</f>
        <v>-18</v>
      </c>
      <c r="Z1683" s="6">
        <v>18</v>
      </c>
      <c r="AA1683" s="6">
        <v>52</v>
      </c>
      <c r="AB1683" s="7">
        <f>Z1683-AA1683</f>
        <v>-34</v>
      </c>
      <c r="AC1683" s="6">
        <v>12</v>
      </c>
      <c r="AD1683" s="6">
        <v>55</v>
      </c>
      <c r="AE1683" s="7">
        <f>AC1683-AD1683</f>
        <v>-43</v>
      </c>
      <c r="AF1683" s="6">
        <v>23</v>
      </c>
      <c r="AG1683" s="6">
        <v>44</v>
      </c>
      <c r="AH1683" s="7">
        <f>AF1683-AG1683</f>
        <v>-21</v>
      </c>
      <c r="AI1683" s="6"/>
      <c r="AJ1683" s="6"/>
      <c r="AK1683" s="7"/>
      <c r="AL1683" s="4" t="s">
        <v>998</v>
      </c>
      <c r="AR1683" s="6"/>
      <c r="AS1683" s="6"/>
      <c r="AT1683" s="7"/>
    </row>
    <row r="1684" spans="2:47" x14ac:dyDescent="0.25">
      <c r="B1684" t="s">
        <v>293</v>
      </c>
      <c r="C1684" s="9" t="s">
        <v>434</v>
      </c>
      <c r="D1684" s="39">
        <v>41872</v>
      </c>
      <c r="E1684">
        <v>25</v>
      </c>
      <c r="F1684" t="s">
        <v>821</v>
      </c>
      <c r="G1684" s="2" t="s">
        <v>192</v>
      </c>
      <c r="H1684" s="6">
        <v>34</v>
      </c>
      <c r="I1684" s="7">
        <v>1</v>
      </c>
      <c r="J1684" s="6">
        <v>36</v>
      </c>
      <c r="K1684" s="7">
        <v>-2</v>
      </c>
      <c r="L1684" s="6">
        <v>8</v>
      </c>
      <c r="M1684" s="7">
        <v>0</v>
      </c>
      <c r="N1684" s="6">
        <v>-2</v>
      </c>
      <c r="O1684" s="7">
        <v>4</v>
      </c>
      <c r="P1684" t="s">
        <v>842</v>
      </c>
      <c r="R1684" s="7">
        <v>14</v>
      </c>
      <c r="S1684" s="7">
        <v>5</v>
      </c>
      <c r="T1684" s="7">
        <v>0</v>
      </c>
      <c r="W1684" s="6">
        <v>41</v>
      </c>
      <c r="X1684" s="6">
        <v>52</v>
      </c>
      <c r="Y1684" s="7">
        <f>W1684-X1684</f>
        <v>-11</v>
      </c>
      <c r="Z1684" s="6">
        <v>24</v>
      </c>
      <c r="AA1684" s="6">
        <v>64</v>
      </c>
      <c r="AB1684" s="7">
        <f>Z1684-AA1684</f>
        <v>-40</v>
      </c>
      <c r="AC1684" s="6">
        <v>17</v>
      </c>
      <c r="AD1684" s="6">
        <v>73</v>
      </c>
      <c r="AE1684" s="7">
        <f>AC1684-AD1684</f>
        <v>-56</v>
      </c>
      <c r="AF1684" s="6"/>
      <c r="AG1684" s="6"/>
      <c r="AH1684" s="7"/>
      <c r="AI1684" s="6"/>
      <c r="AJ1684" s="6"/>
      <c r="AK1684" s="7"/>
      <c r="AL1684" s="4" t="s">
        <v>930</v>
      </c>
      <c r="AR1684" s="6">
        <v>32</v>
      </c>
      <c r="AS1684" s="6">
        <v>53</v>
      </c>
      <c r="AT1684" s="7">
        <f>AR1684-AS1684</f>
        <v>-21</v>
      </c>
      <c r="AU1684" s="4" t="s">
        <v>871</v>
      </c>
    </row>
    <row r="1685" spans="2:47" x14ac:dyDescent="0.25">
      <c r="B1685" t="s">
        <v>293</v>
      </c>
      <c r="C1685" s="9" t="s">
        <v>338</v>
      </c>
      <c r="D1685" s="39">
        <v>41873</v>
      </c>
      <c r="E1685">
        <v>26</v>
      </c>
      <c r="F1685" t="s">
        <v>830</v>
      </c>
      <c r="G1685" s="2"/>
      <c r="H1685" s="6">
        <v>32</v>
      </c>
      <c r="I1685" s="7">
        <v>-1</v>
      </c>
      <c r="J1685" s="6">
        <v>38</v>
      </c>
      <c r="K1685" s="7">
        <v>-1</v>
      </c>
      <c r="L1685" s="6">
        <v>8</v>
      </c>
      <c r="M1685" s="7">
        <v>-1</v>
      </c>
      <c r="N1685" s="6">
        <v>-6</v>
      </c>
      <c r="O1685" s="7">
        <v>0</v>
      </c>
      <c r="P1685" s="3" t="s">
        <v>842</v>
      </c>
      <c r="R1685" s="7">
        <v>15</v>
      </c>
      <c r="S1685" s="7">
        <v>3</v>
      </c>
      <c r="T1685" s="7">
        <v>1</v>
      </c>
      <c r="W1685" s="6"/>
      <c r="X1685" s="6"/>
      <c r="Y1685" s="7"/>
      <c r="Z1685" s="6"/>
      <c r="AA1685" s="6"/>
      <c r="AB1685" s="7"/>
      <c r="AC1685" s="6"/>
      <c r="AD1685" s="6"/>
      <c r="AE1685" s="7"/>
      <c r="AF1685" s="6"/>
      <c r="AG1685" s="6"/>
      <c r="AH1685" s="7"/>
      <c r="AI1685" s="6"/>
      <c r="AJ1685" s="6"/>
      <c r="AK1685" s="7"/>
      <c r="AR1685" s="6"/>
      <c r="AS1685" s="6"/>
      <c r="AT1685" s="7"/>
    </row>
    <row r="1686" spans="2:47" x14ac:dyDescent="0.25">
      <c r="B1686" t="s">
        <v>293</v>
      </c>
      <c r="C1686" s="9" t="s">
        <v>579</v>
      </c>
      <c r="D1686" s="39">
        <v>41876</v>
      </c>
      <c r="F1686" t="s">
        <v>821</v>
      </c>
      <c r="G1686" s="2" t="s">
        <v>196</v>
      </c>
      <c r="H1686" s="6">
        <v>33</v>
      </c>
      <c r="I1686" s="7">
        <v>-1</v>
      </c>
      <c r="J1686" s="6">
        <v>37</v>
      </c>
      <c r="K1686" s="7">
        <v>1</v>
      </c>
      <c r="L1686" s="6">
        <v>8</v>
      </c>
      <c r="M1686" s="7">
        <v>0</v>
      </c>
      <c r="N1686" s="6">
        <v>-4</v>
      </c>
      <c r="O1686" s="7">
        <v>-2</v>
      </c>
      <c r="P1686" t="s">
        <v>842</v>
      </c>
      <c r="R1686" s="7">
        <v>13</v>
      </c>
      <c r="S1686" s="7">
        <v>5</v>
      </c>
      <c r="T1686" s="7">
        <v>0</v>
      </c>
      <c r="W1686" s="6"/>
      <c r="X1686" s="6"/>
      <c r="Z1686" s="6"/>
      <c r="AA1686" s="6"/>
      <c r="AC1686" s="6"/>
      <c r="AD1686" s="6"/>
      <c r="AF1686" s="6"/>
      <c r="AG1686" s="6"/>
      <c r="AI1686" s="6"/>
      <c r="AJ1686" s="6"/>
      <c r="AR1686" s="6">
        <v>31</v>
      </c>
      <c r="AS1686" s="6">
        <v>52</v>
      </c>
      <c r="AT1686" s="7">
        <f>AR1686-AS1686</f>
        <v>-21</v>
      </c>
      <c r="AU1686" s="4" t="s">
        <v>871</v>
      </c>
    </row>
    <row r="1687" spans="2:47" x14ac:dyDescent="0.25">
      <c r="B1687" t="s">
        <v>293</v>
      </c>
      <c r="C1687" s="9" t="s">
        <v>558</v>
      </c>
      <c r="D1687" s="39">
        <v>41877</v>
      </c>
      <c r="F1687" t="s">
        <v>821</v>
      </c>
      <c r="G1687" s="2" t="s">
        <v>196</v>
      </c>
      <c r="H1687" s="6">
        <v>34</v>
      </c>
      <c r="I1687" s="7">
        <v>1</v>
      </c>
      <c r="J1687" s="6">
        <v>35</v>
      </c>
      <c r="K1687" s="7">
        <v>-2</v>
      </c>
      <c r="L1687" s="6">
        <v>7</v>
      </c>
      <c r="M1687" s="7">
        <v>-1</v>
      </c>
      <c r="N1687" s="6">
        <v>-1</v>
      </c>
      <c r="O1687" s="7">
        <v>3</v>
      </c>
      <c r="P1687" t="s">
        <v>842</v>
      </c>
      <c r="R1687" s="7">
        <v>14</v>
      </c>
      <c r="S1687" s="7">
        <v>6</v>
      </c>
      <c r="T1687" s="7">
        <v>0</v>
      </c>
      <c r="W1687" s="6"/>
      <c r="X1687" s="6"/>
      <c r="Y1687" s="7"/>
      <c r="Z1687" s="6"/>
      <c r="AA1687" s="6"/>
      <c r="AB1687" s="7"/>
      <c r="AC1687" s="6"/>
      <c r="AD1687" s="6"/>
      <c r="AE1687" s="7"/>
      <c r="AF1687" s="6"/>
      <c r="AG1687" s="6"/>
      <c r="AH1687" s="7"/>
      <c r="AI1687" s="6"/>
      <c r="AJ1687" s="6"/>
      <c r="AK1687" s="7"/>
      <c r="AM1687" s="9" t="s">
        <v>970</v>
      </c>
      <c r="AN1687" s="9" t="s">
        <v>320</v>
      </c>
      <c r="AO1687" s="9" t="s">
        <v>366</v>
      </c>
      <c r="AR1687" s="6">
        <v>30</v>
      </c>
      <c r="AS1687" s="6">
        <v>54</v>
      </c>
      <c r="AT1687" s="7">
        <f>AR1687-AS1687</f>
        <v>-24</v>
      </c>
      <c r="AU1687" s="4" t="s">
        <v>871</v>
      </c>
    </row>
    <row r="1688" spans="2:47" x14ac:dyDescent="0.25">
      <c r="B1688" t="s">
        <v>293</v>
      </c>
      <c r="C1688" s="9" t="s">
        <v>567</v>
      </c>
      <c r="D1688" s="39">
        <v>41877</v>
      </c>
      <c r="E1688">
        <v>31</v>
      </c>
      <c r="F1688" t="s">
        <v>903</v>
      </c>
      <c r="G1688" s="2" t="s">
        <v>138</v>
      </c>
      <c r="H1688" s="6">
        <v>30</v>
      </c>
      <c r="I1688" s="7">
        <v>2</v>
      </c>
      <c r="J1688" s="6">
        <v>36</v>
      </c>
      <c r="K1688" s="7">
        <v>4</v>
      </c>
      <c r="L1688" s="6">
        <v>7</v>
      </c>
      <c r="M1688" s="7">
        <v>-3</v>
      </c>
      <c r="N1688" s="6">
        <v>-6</v>
      </c>
      <c r="O1688" s="7">
        <v>-2</v>
      </c>
      <c r="P1688" s="3" t="s">
        <v>842</v>
      </c>
      <c r="R1688" s="7">
        <v>16</v>
      </c>
      <c r="S1688" s="7">
        <v>4</v>
      </c>
      <c r="T1688" s="7">
        <v>1</v>
      </c>
      <c r="W1688" s="6">
        <v>37</v>
      </c>
      <c r="X1688" s="6">
        <v>47</v>
      </c>
      <c r="Y1688" s="7">
        <f>W1688-X1688</f>
        <v>-10</v>
      </c>
      <c r="Z1688" s="6">
        <v>26</v>
      </c>
      <c r="AA1688" s="6">
        <v>47</v>
      </c>
      <c r="AB1688" s="7">
        <f>Z1688-AA1688</f>
        <v>-21</v>
      </c>
      <c r="AC1688" s="6">
        <v>18</v>
      </c>
      <c r="AD1688" s="6">
        <v>60</v>
      </c>
      <c r="AE1688" s="7">
        <f>AC1688-AD1688</f>
        <v>-42</v>
      </c>
      <c r="AF1688" s="6">
        <v>34</v>
      </c>
      <c r="AG1688" s="6">
        <v>36</v>
      </c>
      <c r="AH1688" s="7">
        <f>AF1688-AG1688</f>
        <v>-2</v>
      </c>
      <c r="AI1688" s="6"/>
      <c r="AJ1688" s="6"/>
      <c r="AK1688" s="7"/>
      <c r="AL1688" s="4" t="s">
        <v>978</v>
      </c>
      <c r="AR1688" s="6"/>
      <c r="AS1688" s="6"/>
      <c r="AT1688" s="7"/>
    </row>
    <row r="1689" spans="2:47" x14ac:dyDescent="0.25">
      <c r="B1689" t="s">
        <v>293</v>
      </c>
      <c r="C1689" s="9" t="s">
        <v>602</v>
      </c>
      <c r="D1689" s="39">
        <v>41878</v>
      </c>
      <c r="E1689">
        <v>29</v>
      </c>
      <c r="F1689" t="s">
        <v>830</v>
      </c>
      <c r="G1689" s="2"/>
      <c r="H1689" s="6">
        <v>35</v>
      </c>
      <c r="I1689" s="7">
        <v>3</v>
      </c>
      <c r="J1689" s="6">
        <v>34</v>
      </c>
      <c r="K1689" s="7">
        <v>-4</v>
      </c>
      <c r="L1689" s="6">
        <v>8</v>
      </c>
      <c r="M1689" s="7">
        <v>0</v>
      </c>
      <c r="N1689" s="6">
        <v>1</v>
      </c>
      <c r="O1689" s="7">
        <v>7</v>
      </c>
      <c r="P1689" s="3" t="s">
        <v>842</v>
      </c>
      <c r="R1689" s="7">
        <v>13</v>
      </c>
      <c r="S1689" s="7">
        <v>5</v>
      </c>
      <c r="T1689" s="7">
        <v>0</v>
      </c>
      <c r="W1689" s="6"/>
      <c r="X1689" s="6"/>
      <c r="Y1689" s="7"/>
      <c r="Z1689" s="6"/>
      <c r="AA1689" s="6"/>
      <c r="AB1689" s="7"/>
      <c r="AC1689" s="6"/>
      <c r="AD1689" s="6"/>
      <c r="AE1689" s="7"/>
      <c r="AF1689" s="6"/>
      <c r="AG1689" s="6"/>
      <c r="AH1689" s="7"/>
      <c r="AI1689" s="6"/>
      <c r="AJ1689" s="6"/>
      <c r="AK1689" s="7"/>
      <c r="AR1689" s="6"/>
      <c r="AS1689" s="6"/>
      <c r="AT1689" s="7"/>
    </row>
    <row r="1690" spans="2:47" x14ac:dyDescent="0.25">
      <c r="B1690" t="s">
        <v>293</v>
      </c>
      <c r="C1690" s="9" t="s">
        <v>602</v>
      </c>
      <c r="D1690" s="39">
        <v>41878</v>
      </c>
      <c r="F1690" t="s">
        <v>821</v>
      </c>
      <c r="G1690" s="2" t="s">
        <v>196</v>
      </c>
      <c r="H1690" s="6">
        <v>33</v>
      </c>
      <c r="I1690" s="7">
        <v>-1</v>
      </c>
      <c r="J1690" s="6">
        <v>36</v>
      </c>
      <c r="K1690" s="7">
        <v>1</v>
      </c>
      <c r="L1690" s="6">
        <v>7</v>
      </c>
      <c r="M1690" s="7">
        <v>0</v>
      </c>
      <c r="N1690" s="6">
        <v>-3</v>
      </c>
      <c r="O1690" s="7">
        <v>-2</v>
      </c>
      <c r="P1690" t="s">
        <v>842</v>
      </c>
      <c r="R1690" s="7">
        <v>13</v>
      </c>
      <c r="S1690" s="7">
        <v>5</v>
      </c>
      <c r="T1690" s="7">
        <v>1</v>
      </c>
      <c r="W1690" s="6"/>
      <c r="X1690" s="6"/>
      <c r="Y1690" s="7"/>
      <c r="Z1690" s="6"/>
      <c r="AA1690" s="6"/>
      <c r="AB1690" s="7"/>
      <c r="AC1690" s="6"/>
      <c r="AD1690" s="6"/>
      <c r="AE1690" s="7"/>
      <c r="AF1690" s="6"/>
      <c r="AG1690" s="6"/>
      <c r="AH1690" s="7"/>
      <c r="AI1690" s="6"/>
      <c r="AJ1690" s="6"/>
      <c r="AK1690" s="7"/>
      <c r="AR1690" s="6">
        <v>30</v>
      </c>
      <c r="AS1690" s="6">
        <v>53</v>
      </c>
      <c r="AT1690" s="7">
        <f>AR1690-AS1690</f>
        <v>-23</v>
      </c>
      <c r="AU1690" s="4" t="s">
        <v>871</v>
      </c>
    </row>
    <row r="1691" spans="2:47" x14ac:dyDescent="0.25">
      <c r="B1691" t="s">
        <v>293</v>
      </c>
      <c r="C1691" s="9" t="s">
        <v>660</v>
      </c>
      <c r="D1691" s="39">
        <v>41879</v>
      </c>
      <c r="E1691">
        <v>31</v>
      </c>
      <c r="F1691" t="s">
        <v>821</v>
      </c>
      <c r="G1691" s="2" t="s">
        <v>192</v>
      </c>
      <c r="H1691" s="6">
        <v>32</v>
      </c>
      <c r="I1691" s="7">
        <v>-1</v>
      </c>
      <c r="J1691" s="6">
        <v>36</v>
      </c>
      <c r="K1691" s="7">
        <v>0</v>
      </c>
      <c r="L1691" s="6">
        <v>7</v>
      </c>
      <c r="M1691" s="7">
        <v>0</v>
      </c>
      <c r="N1691" s="6">
        <v>-4</v>
      </c>
      <c r="O1691" s="7">
        <v>-1</v>
      </c>
      <c r="P1691" t="s">
        <v>842</v>
      </c>
      <c r="R1691" s="7">
        <v>16</v>
      </c>
      <c r="S1691" s="7">
        <v>4</v>
      </c>
      <c r="T1691" s="7">
        <v>0</v>
      </c>
      <c r="W1691" s="6">
        <v>40</v>
      </c>
      <c r="X1691" s="6">
        <v>52</v>
      </c>
      <c r="Y1691" s="7">
        <f>W1691-X1691</f>
        <v>-12</v>
      </c>
      <c r="Z1691" s="6">
        <v>21</v>
      </c>
      <c r="AA1691" s="6">
        <v>67</v>
      </c>
      <c r="AB1691" s="7">
        <f>Z1691-AA1691</f>
        <v>-46</v>
      </c>
      <c r="AC1691" s="6">
        <v>14</v>
      </c>
      <c r="AD1691" s="6">
        <v>75</v>
      </c>
      <c r="AE1691" s="7">
        <f>AC1691-AD1691</f>
        <v>-61</v>
      </c>
      <c r="AF1691" s="6"/>
      <c r="AG1691" s="6"/>
      <c r="AH1691" s="7"/>
      <c r="AI1691" s="6"/>
      <c r="AJ1691" s="6"/>
      <c r="AK1691" s="7"/>
      <c r="AL1691" s="4" t="s">
        <v>930</v>
      </c>
      <c r="AR1691" s="6">
        <v>30</v>
      </c>
      <c r="AS1691" s="6">
        <v>55</v>
      </c>
      <c r="AT1691" s="7">
        <f>AR1691-AS1691</f>
        <v>-25</v>
      </c>
      <c r="AU1691" s="4" t="s">
        <v>871</v>
      </c>
    </row>
    <row r="1692" spans="2:47" x14ac:dyDescent="0.25">
      <c r="B1692" t="s">
        <v>293</v>
      </c>
      <c r="C1692" s="9" t="s">
        <v>702</v>
      </c>
      <c r="D1692" s="39">
        <v>41880</v>
      </c>
      <c r="E1692">
        <v>1</v>
      </c>
      <c r="F1692" t="s">
        <v>830</v>
      </c>
      <c r="G1692" s="2"/>
      <c r="H1692" s="6">
        <v>32</v>
      </c>
      <c r="I1692" s="7">
        <v>-3</v>
      </c>
      <c r="J1692" s="6">
        <v>36</v>
      </c>
      <c r="K1692" s="7">
        <v>2</v>
      </c>
      <c r="L1692" s="6">
        <v>9</v>
      </c>
      <c r="M1692" s="7">
        <v>1</v>
      </c>
      <c r="N1692" s="6">
        <v>-4</v>
      </c>
      <c r="O1692" s="7">
        <v>-5</v>
      </c>
      <c r="P1692" s="3" t="s">
        <v>842</v>
      </c>
      <c r="R1692" s="7">
        <v>15</v>
      </c>
      <c r="S1692" s="7">
        <v>3</v>
      </c>
      <c r="T1692" s="7">
        <v>1</v>
      </c>
      <c r="W1692" s="6"/>
      <c r="X1692" s="6"/>
      <c r="Y1692" s="7"/>
      <c r="Z1692" s="6"/>
      <c r="AA1692" s="6"/>
      <c r="AB1692" s="7"/>
      <c r="AC1692" s="6"/>
      <c r="AD1692" s="6"/>
      <c r="AE1692" s="7"/>
      <c r="AF1692" s="6"/>
      <c r="AG1692" s="6"/>
      <c r="AH1692" s="7"/>
      <c r="AI1692" s="6"/>
      <c r="AJ1692" s="6"/>
      <c r="AK1692" s="7"/>
      <c r="AR1692" s="6"/>
      <c r="AS1692" s="6"/>
      <c r="AT1692" s="7"/>
    </row>
    <row r="1693" spans="2:47" x14ac:dyDescent="0.25">
      <c r="B1693" t="s">
        <v>293</v>
      </c>
      <c r="C1693" s="9" t="s">
        <v>702</v>
      </c>
      <c r="D1693" s="39">
        <v>41880</v>
      </c>
      <c r="E1693">
        <v>2</v>
      </c>
      <c r="F1693" t="s">
        <v>886</v>
      </c>
      <c r="G1693" s="2" t="s">
        <v>96</v>
      </c>
      <c r="H1693" s="6">
        <v>28</v>
      </c>
      <c r="I1693" s="7">
        <v>1</v>
      </c>
      <c r="J1693" s="6">
        <v>35</v>
      </c>
      <c r="K1693" s="7">
        <v>2</v>
      </c>
      <c r="L1693" s="6">
        <v>9</v>
      </c>
      <c r="M1693" s="7">
        <v>1</v>
      </c>
      <c r="N1693" s="6">
        <v>-7</v>
      </c>
      <c r="O1693" s="7">
        <v>-1</v>
      </c>
      <c r="P1693" s="3" t="s">
        <v>639</v>
      </c>
      <c r="R1693" s="7">
        <v>17</v>
      </c>
      <c r="S1693" s="7">
        <v>6</v>
      </c>
      <c r="T1693" s="7">
        <v>0</v>
      </c>
      <c r="W1693" s="6"/>
      <c r="X1693" s="6"/>
      <c r="Y1693" s="7"/>
      <c r="Z1693" s="6"/>
      <c r="AA1693" s="6"/>
      <c r="AB1693" s="7"/>
      <c r="AC1693" s="6"/>
      <c r="AD1693" s="6"/>
      <c r="AE1693" s="7"/>
      <c r="AF1693" s="6"/>
      <c r="AG1693" s="6"/>
      <c r="AH1693" s="7"/>
      <c r="AI1693" s="6"/>
      <c r="AJ1693" s="6"/>
      <c r="AK1693" s="7"/>
      <c r="AR1693" s="6"/>
      <c r="AS1693" s="6"/>
      <c r="AT1693" s="7"/>
    </row>
    <row r="1694" spans="2:47" x14ac:dyDescent="0.25">
      <c r="B1694" t="s">
        <v>293</v>
      </c>
      <c r="C1694" s="9" t="s">
        <v>643</v>
      </c>
      <c r="D1694" s="39">
        <v>41882</v>
      </c>
      <c r="F1694" t="s">
        <v>821</v>
      </c>
      <c r="G1694" s="2" t="s">
        <v>196</v>
      </c>
      <c r="H1694" s="6">
        <v>34</v>
      </c>
      <c r="I1694" s="7">
        <v>2</v>
      </c>
      <c r="J1694" s="6">
        <v>35</v>
      </c>
      <c r="K1694" s="7">
        <v>-1</v>
      </c>
      <c r="L1694" s="6">
        <v>7</v>
      </c>
      <c r="M1694" s="7">
        <v>0</v>
      </c>
      <c r="N1694" s="6">
        <v>-1</v>
      </c>
      <c r="O1694" s="7">
        <v>3</v>
      </c>
      <c r="P1694" t="s">
        <v>842</v>
      </c>
      <c r="R1694" s="7">
        <v>14</v>
      </c>
      <c r="S1694" s="7">
        <v>5</v>
      </c>
      <c r="T1694" s="7">
        <v>0</v>
      </c>
      <c r="W1694" s="6"/>
      <c r="X1694" s="6"/>
      <c r="Z1694" s="6"/>
      <c r="AA1694" s="6"/>
      <c r="AC1694" s="6"/>
      <c r="AD1694" s="6"/>
      <c r="AF1694" s="6"/>
      <c r="AG1694" s="6"/>
      <c r="AI1694" s="6"/>
      <c r="AJ1694" s="6"/>
      <c r="AR1694" s="6">
        <v>30</v>
      </c>
      <c r="AS1694" s="6">
        <v>53</v>
      </c>
      <c r="AT1694" s="7">
        <f>AR1694-AS1694</f>
        <v>-23</v>
      </c>
      <c r="AU1694" s="4" t="s">
        <v>871</v>
      </c>
    </row>
    <row r="1695" spans="2:47" x14ac:dyDescent="0.25">
      <c r="B1695" t="s">
        <v>295</v>
      </c>
      <c r="C1695" s="9" t="s">
        <v>339</v>
      </c>
      <c r="D1695" s="39">
        <v>41883</v>
      </c>
      <c r="F1695" t="s">
        <v>821</v>
      </c>
      <c r="G1695" s="2" t="s">
        <v>196</v>
      </c>
      <c r="H1695" s="6">
        <v>32</v>
      </c>
      <c r="I1695" s="7">
        <v>-2</v>
      </c>
      <c r="J1695" s="6">
        <v>35</v>
      </c>
      <c r="K1695" s="7">
        <v>0</v>
      </c>
      <c r="L1695" s="6">
        <v>8</v>
      </c>
      <c r="M1695" s="7">
        <v>1</v>
      </c>
      <c r="N1695" s="6">
        <v>-3</v>
      </c>
      <c r="O1695" s="7">
        <v>-2</v>
      </c>
      <c r="P1695" t="s">
        <v>842</v>
      </c>
      <c r="R1695" s="7">
        <v>15</v>
      </c>
      <c r="S1695" s="7">
        <v>5</v>
      </c>
      <c r="T1695" s="7">
        <v>0</v>
      </c>
      <c r="W1695" s="6"/>
      <c r="X1695" s="6"/>
      <c r="Y1695" s="7"/>
      <c r="Z1695" s="6"/>
      <c r="AA1695" s="6"/>
      <c r="AB1695" s="7"/>
      <c r="AC1695" s="6"/>
      <c r="AD1695" s="6"/>
      <c r="AE1695" s="7"/>
      <c r="AF1695" s="6"/>
      <c r="AG1695" s="6"/>
      <c r="AH1695" s="7"/>
      <c r="AI1695" s="6"/>
      <c r="AJ1695" s="6"/>
      <c r="AK1695" s="7"/>
      <c r="AR1695" s="6">
        <v>30</v>
      </c>
      <c r="AS1695" s="6">
        <v>54</v>
      </c>
      <c r="AT1695" s="7">
        <f>AR1695-AS1695</f>
        <v>-24</v>
      </c>
      <c r="AU1695" s="4" t="s">
        <v>871</v>
      </c>
    </row>
    <row r="1696" spans="2:47" x14ac:dyDescent="0.25">
      <c r="B1696" t="s">
        <v>295</v>
      </c>
      <c r="C1696" s="9" t="s">
        <v>571</v>
      </c>
      <c r="D1696" s="39">
        <v>41884</v>
      </c>
      <c r="F1696" t="s">
        <v>821</v>
      </c>
      <c r="G1696" s="2" t="s">
        <v>196</v>
      </c>
      <c r="H1696" s="6">
        <v>33</v>
      </c>
      <c r="I1696" s="7">
        <v>1</v>
      </c>
      <c r="J1696" s="6">
        <v>36</v>
      </c>
      <c r="K1696" s="7">
        <v>1</v>
      </c>
      <c r="L1696" s="6">
        <v>7</v>
      </c>
      <c r="M1696" s="7">
        <v>-1</v>
      </c>
      <c r="N1696" s="6">
        <v>-3</v>
      </c>
      <c r="O1696" s="7">
        <v>0</v>
      </c>
      <c r="P1696" t="s">
        <v>842</v>
      </c>
      <c r="R1696" s="7">
        <v>14</v>
      </c>
      <c r="S1696" s="7">
        <v>5</v>
      </c>
      <c r="T1696" s="7">
        <v>0</v>
      </c>
      <c r="W1696" s="6"/>
      <c r="X1696" s="6"/>
      <c r="Y1696" s="7"/>
      <c r="Z1696" s="6"/>
      <c r="AA1696" s="6"/>
      <c r="AB1696" s="7"/>
      <c r="AC1696" s="6"/>
      <c r="AD1696" s="6"/>
      <c r="AE1696" s="7"/>
      <c r="AF1696" s="6"/>
      <c r="AG1696" s="6"/>
      <c r="AH1696" s="7"/>
      <c r="AI1696" s="6"/>
      <c r="AJ1696" s="6"/>
      <c r="AK1696" s="7"/>
      <c r="AR1696" s="6">
        <v>31</v>
      </c>
      <c r="AS1696" s="6">
        <v>54</v>
      </c>
      <c r="AT1696" s="7">
        <f>AR1696-AS1696</f>
        <v>-23</v>
      </c>
      <c r="AU1696" s="4" t="s">
        <v>871</v>
      </c>
    </row>
    <row r="1697" spans="2:47" x14ac:dyDescent="0.25">
      <c r="B1697" t="s">
        <v>295</v>
      </c>
      <c r="C1697" s="9" t="s">
        <v>589</v>
      </c>
      <c r="D1697" s="39">
        <v>41885</v>
      </c>
      <c r="F1697" t="s">
        <v>821</v>
      </c>
      <c r="G1697" s="2" t="s">
        <v>196</v>
      </c>
      <c r="H1697" s="6">
        <v>32</v>
      </c>
      <c r="I1697" s="7">
        <v>-1</v>
      </c>
      <c r="J1697" s="6">
        <v>36</v>
      </c>
      <c r="K1697" s="7">
        <v>0</v>
      </c>
      <c r="L1697" s="6">
        <v>7</v>
      </c>
      <c r="M1697" s="7">
        <v>0</v>
      </c>
      <c r="N1697" s="6">
        <v>-4</v>
      </c>
      <c r="O1697" s="7">
        <v>-1</v>
      </c>
      <c r="P1697" t="s">
        <v>842</v>
      </c>
      <c r="R1697" s="7">
        <v>16</v>
      </c>
      <c r="S1697" s="7">
        <v>5</v>
      </c>
      <c r="T1697" s="7">
        <v>1</v>
      </c>
      <c r="W1697" s="6"/>
      <c r="X1697" s="6"/>
      <c r="Y1697" s="7"/>
      <c r="Z1697" s="6"/>
      <c r="AA1697" s="6"/>
      <c r="AB1697" s="7"/>
      <c r="AC1697" s="6"/>
      <c r="AD1697" s="6"/>
      <c r="AE1697" s="7"/>
      <c r="AF1697" s="6"/>
      <c r="AG1697" s="6"/>
      <c r="AH1697" s="7"/>
      <c r="AI1697" s="6"/>
      <c r="AJ1697" s="6"/>
      <c r="AK1697" s="7"/>
      <c r="AR1697" s="6">
        <v>31</v>
      </c>
      <c r="AS1697" s="6">
        <v>56</v>
      </c>
      <c r="AT1697" s="7">
        <f>AR1697-AS1697</f>
        <v>-25</v>
      </c>
      <c r="AU1697" s="4" t="s">
        <v>871</v>
      </c>
    </row>
    <row r="1698" spans="2:47" x14ac:dyDescent="0.25">
      <c r="B1698" t="s">
        <v>295</v>
      </c>
      <c r="C1698" s="9" t="s">
        <v>589</v>
      </c>
      <c r="D1698" s="39">
        <v>41885</v>
      </c>
      <c r="E1698">
        <v>5</v>
      </c>
      <c r="F1698" t="s">
        <v>830</v>
      </c>
      <c r="G1698" s="2"/>
      <c r="H1698" s="6">
        <v>32</v>
      </c>
      <c r="I1698" s="7">
        <v>0</v>
      </c>
      <c r="J1698" s="6">
        <v>38</v>
      </c>
      <c r="K1698" s="7">
        <v>2</v>
      </c>
      <c r="L1698" s="6">
        <v>8</v>
      </c>
      <c r="M1698" s="7">
        <v>-1</v>
      </c>
      <c r="N1698" s="6">
        <v>-6</v>
      </c>
      <c r="O1698" s="7">
        <v>-2</v>
      </c>
      <c r="P1698" s="3" t="s">
        <v>842</v>
      </c>
      <c r="R1698" s="7">
        <v>14</v>
      </c>
      <c r="S1698" s="7">
        <v>4</v>
      </c>
      <c r="T1698" s="7">
        <v>0</v>
      </c>
      <c r="W1698" s="6"/>
      <c r="X1698" s="6"/>
      <c r="Y1698" s="7"/>
      <c r="Z1698" s="6"/>
      <c r="AA1698" s="6"/>
      <c r="AB1698" s="7"/>
      <c r="AC1698" s="6"/>
      <c r="AD1698" s="6"/>
      <c r="AE1698" s="7"/>
      <c r="AF1698" s="6"/>
      <c r="AG1698" s="6"/>
      <c r="AH1698" s="7"/>
      <c r="AI1698" s="6"/>
      <c r="AJ1698" s="6"/>
      <c r="AK1698" s="7"/>
      <c r="AR1698" s="6"/>
      <c r="AS1698" s="6"/>
      <c r="AT1698" s="7"/>
    </row>
    <row r="1699" spans="2:47" x14ac:dyDescent="0.25">
      <c r="B1699" t="s">
        <v>295</v>
      </c>
      <c r="C1699" s="9" t="s">
        <v>694</v>
      </c>
      <c r="D1699" s="39">
        <v>41886</v>
      </c>
      <c r="E1699">
        <v>7</v>
      </c>
      <c r="F1699" t="s">
        <v>821</v>
      </c>
      <c r="G1699" s="2" t="s">
        <v>192</v>
      </c>
      <c r="H1699" s="6">
        <v>33</v>
      </c>
      <c r="I1699" s="7">
        <v>1</v>
      </c>
      <c r="J1699" s="6">
        <v>35</v>
      </c>
      <c r="K1699" s="7">
        <v>-1</v>
      </c>
      <c r="L1699" s="6">
        <v>7</v>
      </c>
      <c r="M1699" s="7">
        <v>0</v>
      </c>
      <c r="N1699" s="6">
        <v>-2</v>
      </c>
      <c r="O1699" s="7">
        <v>2</v>
      </c>
      <c r="P1699" t="s">
        <v>842</v>
      </c>
      <c r="R1699" s="7">
        <v>15</v>
      </c>
      <c r="S1699" s="7">
        <v>4</v>
      </c>
      <c r="T1699" s="7">
        <v>0</v>
      </c>
      <c r="W1699" s="6">
        <v>42</v>
      </c>
      <c r="X1699" s="6">
        <v>51</v>
      </c>
      <c r="Y1699" s="7">
        <f>W1699-X1699</f>
        <v>-9</v>
      </c>
      <c r="Z1699" s="6">
        <v>23</v>
      </c>
      <c r="AA1699" s="6">
        <v>66</v>
      </c>
      <c r="AB1699" s="7">
        <f>Z1699-AA1699</f>
        <v>-43</v>
      </c>
      <c r="AC1699" s="6">
        <v>17</v>
      </c>
      <c r="AD1699" s="6">
        <v>73</v>
      </c>
      <c r="AE1699" s="7">
        <f>AC1699-AD1699</f>
        <v>-56</v>
      </c>
      <c r="AF1699" s="6"/>
      <c r="AG1699" s="6"/>
      <c r="AH1699" s="7"/>
      <c r="AI1699" s="6"/>
      <c r="AJ1699" s="6"/>
      <c r="AK1699" s="7"/>
      <c r="AL1699" s="4" t="s">
        <v>930</v>
      </c>
      <c r="AR1699" s="6">
        <v>32</v>
      </c>
      <c r="AS1699" s="6">
        <v>53</v>
      </c>
      <c r="AT1699" s="7">
        <f>AR1699-AS1699</f>
        <v>-21</v>
      </c>
      <c r="AU1699" s="4" t="s">
        <v>871</v>
      </c>
    </row>
    <row r="1700" spans="2:47" x14ac:dyDescent="0.25">
      <c r="B1700" t="s">
        <v>295</v>
      </c>
      <c r="C1700" s="9" t="s">
        <v>657</v>
      </c>
      <c r="D1700" s="39">
        <v>41887</v>
      </c>
      <c r="E1700">
        <v>8</v>
      </c>
      <c r="F1700" t="s">
        <v>830</v>
      </c>
      <c r="G1700" s="2"/>
      <c r="H1700" s="6">
        <v>34</v>
      </c>
      <c r="I1700" s="7">
        <v>2</v>
      </c>
      <c r="J1700" s="6">
        <v>36</v>
      </c>
      <c r="K1700" s="7">
        <v>-2</v>
      </c>
      <c r="L1700" s="6">
        <v>9</v>
      </c>
      <c r="M1700" s="7">
        <v>1</v>
      </c>
      <c r="N1700" s="6">
        <v>-2</v>
      </c>
      <c r="O1700" s="7">
        <v>4</v>
      </c>
      <c r="P1700" s="3" t="s">
        <v>842</v>
      </c>
      <c r="R1700" s="7">
        <v>12</v>
      </c>
      <c r="S1700" s="7">
        <v>4</v>
      </c>
      <c r="T1700" s="7">
        <v>1</v>
      </c>
      <c r="W1700" s="6"/>
      <c r="X1700" s="6"/>
      <c r="Y1700" s="7"/>
      <c r="Z1700" s="6"/>
      <c r="AA1700" s="6"/>
      <c r="AB1700" s="7"/>
      <c r="AC1700" s="6"/>
      <c r="AD1700" s="6"/>
      <c r="AE1700" s="7"/>
      <c r="AF1700" s="6"/>
      <c r="AG1700" s="6"/>
      <c r="AH1700" s="7"/>
      <c r="AI1700" s="6"/>
      <c r="AJ1700" s="6"/>
      <c r="AK1700" s="7"/>
      <c r="AR1700" s="6"/>
      <c r="AS1700" s="6"/>
      <c r="AT1700" s="7"/>
    </row>
    <row r="1701" spans="2:47" x14ac:dyDescent="0.25">
      <c r="B1701" t="s">
        <v>295</v>
      </c>
      <c r="C1701" s="9" t="s">
        <v>657</v>
      </c>
      <c r="D1701" s="39">
        <v>41887</v>
      </c>
      <c r="E1701">
        <v>8</v>
      </c>
      <c r="F1701" s="3" t="s">
        <v>976</v>
      </c>
      <c r="G1701" s="2"/>
      <c r="H1701" s="6">
        <v>28</v>
      </c>
      <c r="I1701" s="7">
        <v>-2</v>
      </c>
      <c r="J1701" s="6">
        <v>35</v>
      </c>
      <c r="K1701" s="7">
        <v>2</v>
      </c>
      <c r="L1701" s="6">
        <v>8</v>
      </c>
      <c r="M1701" s="7">
        <v>0</v>
      </c>
      <c r="N1701" s="6">
        <v>-7</v>
      </c>
      <c r="O1701" s="7">
        <v>-4</v>
      </c>
      <c r="P1701" s="3" t="s">
        <v>639</v>
      </c>
      <c r="R1701" s="7">
        <v>18</v>
      </c>
      <c r="S1701" s="7">
        <v>6</v>
      </c>
      <c r="W1701" s="6"/>
      <c r="X1701" s="6"/>
      <c r="Y1701" s="7"/>
      <c r="Z1701" s="6"/>
      <c r="AA1701" s="6"/>
      <c r="AB1701" s="7"/>
      <c r="AC1701" s="6"/>
      <c r="AD1701" s="6"/>
      <c r="AE1701" s="7"/>
      <c r="AF1701" s="6"/>
      <c r="AG1701" s="6"/>
      <c r="AH1701" s="7"/>
      <c r="AI1701" s="6"/>
      <c r="AJ1701" s="6"/>
      <c r="AK1701" s="7"/>
      <c r="AR1701" s="6"/>
      <c r="AS1701" s="6"/>
      <c r="AT1701" s="7"/>
    </row>
    <row r="1702" spans="2:47" x14ac:dyDescent="0.25">
      <c r="B1702" s="3" t="s">
        <v>295</v>
      </c>
      <c r="C1702" s="52" t="s">
        <v>450</v>
      </c>
      <c r="D1702" s="39">
        <v>41888</v>
      </c>
      <c r="E1702">
        <v>12</v>
      </c>
      <c r="F1702" s="3" t="s">
        <v>577</v>
      </c>
      <c r="G1702" s="2" t="s">
        <v>60</v>
      </c>
      <c r="H1702" s="6">
        <v>34</v>
      </c>
      <c r="I1702" s="7">
        <v>1</v>
      </c>
      <c r="J1702" s="6">
        <v>33</v>
      </c>
      <c r="K1702" s="7">
        <v>0</v>
      </c>
      <c r="L1702" s="6">
        <v>7</v>
      </c>
      <c r="M1702" s="7">
        <v>0</v>
      </c>
      <c r="N1702" s="6">
        <v>1</v>
      </c>
      <c r="O1702" s="7">
        <v>1</v>
      </c>
      <c r="P1702" s="3" t="s">
        <v>639</v>
      </c>
      <c r="Q1702" s="3" t="s">
        <v>840</v>
      </c>
      <c r="R1702" s="7">
        <v>15</v>
      </c>
      <c r="S1702" s="7">
        <v>6</v>
      </c>
      <c r="T1702" s="7">
        <v>0</v>
      </c>
      <c r="W1702" s="6">
        <v>39</v>
      </c>
      <c r="X1702" s="6">
        <v>54</v>
      </c>
      <c r="Y1702" s="7">
        <f>W1702-X1702</f>
        <v>-15</v>
      </c>
      <c r="Z1702" s="6">
        <v>29</v>
      </c>
      <c r="AA1702" s="6">
        <v>58</v>
      </c>
      <c r="AB1702" s="7">
        <f>Z1702-AA1702</f>
        <v>-29</v>
      </c>
      <c r="AC1702" s="6">
        <v>21</v>
      </c>
      <c r="AD1702" s="6">
        <v>66</v>
      </c>
      <c r="AE1702" s="7">
        <f>AC1702-AD1702</f>
        <v>-45</v>
      </c>
      <c r="AF1702" s="6">
        <v>39</v>
      </c>
      <c r="AG1702" s="6">
        <v>44</v>
      </c>
      <c r="AH1702" s="7">
        <f>AF1702-AG1702</f>
        <v>-5</v>
      </c>
      <c r="AI1702" s="6"/>
      <c r="AJ1702" s="6"/>
      <c r="AK1702" s="7"/>
      <c r="AL1702" s="4" t="s">
        <v>936</v>
      </c>
      <c r="AR1702" s="6">
        <v>36</v>
      </c>
      <c r="AS1702" s="6">
        <v>56</v>
      </c>
      <c r="AT1702" s="7">
        <f>AR1702-AS1702</f>
        <v>-20</v>
      </c>
      <c r="AU1702" s="4" t="s">
        <v>937</v>
      </c>
    </row>
    <row r="1703" spans="2:47" x14ac:dyDescent="0.25">
      <c r="B1703" t="s">
        <v>295</v>
      </c>
      <c r="C1703" s="52" t="s">
        <v>647</v>
      </c>
      <c r="D1703" s="39">
        <v>41889</v>
      </c>
      <c r="F1703" t="s">
        <v>821</v>
      </c>
      <c r="G1703" s="2" t="s">
        <v>196</v>
      </c>
      <c r="H1703" s="6">
        <v>31</v>
      </c>
      <c r="I1703" s="7">
        <v>-2</v>
      </c>
      <c r="J1703" s="6">
        <v>36</v>
      </c>
      <c r="K1703" s="7">
        <v>1</v>
      </c>
      <c r="L1703" s="6">
        <v>8</v>
      </c>
      <c r="M1703" s="7">
        <v>1</v>
      </c>
      <c r="N1703" s="6">
        <v>-5</v>
      </c>
      <c r="O1703" s="7">
        <v>-3</v>
      </c>
      <c r="P1703" s="3" t="s">
        <v>842</v>
      </c>
      <c r="R1703" s="7">
        <v>16</v>
      </c>
      <c r="S1703" s="7">
        <v>5</v>
      </c>
      <c r="T1703" s="7">
        <v>0</v>
      </c>
      <c r="W1703" s="6"/>
      <c r="X1703" s="6"/>
      <c r="Y1703" s="7"/>
      <c r="Z1703" s="6"/>
      <c r="AA1703" s="6"/>
      <c r="AB1703" s="7"/>
      <c r="AC1703" s="6"/>
      <c r="AD1703" s="6"/>
      <c r="AE1703" s="7"/>
      <c r="AF1703" s="6"/>
      <c r="AG1703" s="6"/>
      <c r="AH1703" s="7"/>
      <c r="AI1703" s="6"/>
      <c r="AJ1703" s="6"/>
      <c r="AK1703" s="7"/>
      <c r="AR1703" s="6">
        <v>29</v>
      </c>
      <c r="AS1703" s="6">
        <v>56</v>
      </c>
      <c r="AT1703" s="7">
        <f>AR1703-AS1703</f>
        <v>-27</v>
      </c>
      <c r="AU1703" s="4" t="s">
        <v>871</v>
      </c>
    </row>
    <row r="1704" spans="2:47" x14ac:dyDescent="0.25">
      <c r="B1704" t="s">
        <v>295</v>
      </c>
      <c r="C1704" s="52" t="s">
        <v>419</v>
      </c>
      <c r="D1704" s="39">
        <v>41890</v>
      </c>
      <c r="F1704" t="s">
        <v>821</v>
      </c>
      <c r="G1704" s="2" t="s">
        <v>196</v>
      </c>
      <c r="H1704" s="6">
        <v>30</v>
      </c>
      <c r="I1704" s="7">
        <v>-1</v>
      </c>
      <c r="J1704" s="6">
        <v>36</v>
      </c>
      <c r="K1704" s="7">
        <v>0</v>
      </c>
      <c r="L1704" s="6">
        <v>8</v>
      </c>
      <c r="M1704" s="7">
        <v>0</v>
      </c>
      <c r="N1704" s="6">
        <v>-6</v>
      </c>
      <c r="O1704" s="7">
        <v>-1</v>
      </c>
      <c r="P1704" s="3" t="s">
        <v>842</v>
      </c>
      <c r="R1704" s="7">
        <v>16</v>
      </c>
      <c r="S1704" s="7">
        <v>5</v>
      </c>
      <c r="T1704" s="7">
        <v>0</v>
      </c>
      <c r="W1704" s="6"/>
      <c r="X1704" s="6"/>
      <c r="Y1704" s="7"/>
      <c r="Z1704" s="6"/>
      <c r="AA1704" s="6"/>
      <c r="AB1704" s="7"/>
      <c r="AC1704" s="6"/>
      <c r="AD1704" s="6"/>
      <c r="AE1704" s="7"/>
      <c r="AF1704" s="6"/>
      <c r="AG1704" s="6"/>
      <c r="AH1704" s="7"/>
      <c r="AI1704" s="6"/>
      <c r="AJ1704" s="6"/>
      <c r="AK1704" s="7"/>
      <c r="AR1704" s="6">
        <v>30</v>
      </c>
      <c r="AS1704" s="6">
        <v>54</v>
      </c>
      <c r="AT1704" s="7">
        <f>AR1704-AS1704</f>
        <v>-24</v>
      </c>
      <c r="AU1704" s="4" t="s">
        <v>871</v>
      </c>
    </row>
    <row r="1705" spans="2:47" x14ac:dyDescent="0.25">
      <c r="B1705" t="s">
        <v>295</v>
      </c>
      <c r="C1705" s="52" t="s">
        <v>669</v>
      </c>
      <c r="D1705" s="39">
        <v>41891</v>
      </c>
      <c r="F1705" t="s">
        <v>821</v>
      </c>
      <c r="G1705" s="2" t="s">
        <v>196</v>
      </c>
      <c r="H1705" s="6">
        <v>32</v>
      </c>
      <c r="I1705" s="7">
        <v>2</v>
      </c>
      <c r="J1705" s="6">
        <v>38</v>
      </c>
      <c r="K1705" s="7">
        <v>2</v>
      </c>
      <c r="L1705" s="6">
        <v>6</v>
      </c>
      <c r="M1705" s="7">
        <v>-2</v>
      </c>
      <c r="N1705" s="6">
        <v>-6</v>
      </c>
      <c r="O1705" s="7">
        <v>0</v>
      </c>
      <c r="P1705" s="3" t="s">
        <v>842</v>
      </c>
      <c r="R1705" s="7">
        <v>14</v>
      </c>
      <c r="S1705" s="7">
        <v>5</v>
      </c>
      <c r="T1705" s="7">
        <v>1</v>
      </c>
      <c r="W1705" s="6"/>
      <c r="X1705" s="6"/>
      <c r="Y1705" s="7"/>
      <c r="Z1705" s="6"/>
      <c r="AA1705" s="6"/>
      <c r="AB1705" s="7"/>
      <c r="AC1705" s="6"/>
      <c r="AD1705" s="6"/>
      <c r="AE1705" s="7"/>
      <c r="AF1705" s="6"/>
      <c r="AG1705" s="6"/>
      <c r="AH1705" s="7"/>
      <c r="AI1705" s="6"/>
      <c r="AJ1705" s="6"/>
      <c r="AK1705" s="7"/>
      <c r="AM1705" s="52" t="s">
        <v>959</v>
      </c>
      <c r="AN1705" s="52" t="s">
        <v>369</v>
      </c>
      <c r="AO1705" s="52" t="s">
        <v>366</v>
      </c>
      <c r="AR1705" s="6">
        <v>31</v>
      </c>
      <c r="AS1705" s="6">
        <v>55</v>
      </c>
      <c r="AT1705" s="7">
        <f>AR1705-AS1705</f>
        <v>-24</v>
      </c>
      <c r="AU1705" s="4" t="s">
        <v>871</v>
      </c>
    </row>
    <row r="1706" spans="2:47" x14ac:dyDescent="0.25">
      <c r="B1706" t="s">
        <v>295</v>
      </c>
      <c r="C1706" s="9" t="s">
        <v>623</v>
      </c>
      <c r="D1706" s="39">
        <v>41891</v>
      </c>
      <c r="E1706">
        <v>14</v>
      </c>
      <c r="F1706" t="s">
        <v>903</v>
      </c>
      <c r="G1706" s="2" t="s">
        <v>138</v>
      </c>
      <c r="H1706" s="6">
        <v>29</v>
      </c>
      <c r="I1706" s="7">
        <v>-1</v>
      </c>
      <c r="J1706" s="6">
        <v>37</v>
      </c>
      <c r="K1706" s="7">
        <v>1</v>
      </c>
      <c r="L1706" s="6">
        <v>7</v>
      </c>
      <c r="M1706" s="7">
        <v>0</v>
      </c>
      <c r="N1706" s="6">
        <v>-8</v>
      </c>
      <c r="O1706" s="7">
        <v>-2</v>
      </c>
      <c r="P1706" s="3" t="s">
        <v>842</v>
      </c>
      <c r="R1706" s="7">
        <v>19</v>
      </c>
      <c r="S1706" s="7">
        <v>4</v>
      </c>
      <c r="T1706" s="7">
        <v>0</v>
      </c>
      <c r="W1706" s="6">
        <v>37</v>
      </c>
      <c r="X1706" s="6">
        <v>46</v>
      </c>
      <c r="Y1706" s="7">
        <f>W1706-X1706</f>
        <v>-9</v>
      </c>
      <c r="Z1706" s="6">
        <v>25</v>
      </c>
      <c r="AA1706" s="6">
        <v>47</v>
      </c>
      <c r="AB1706" s="7">
        <f>Z1706-AA1706</f>
        <v>-22</v>
      </c>
      <c r="AC1706" s="6">
        <v>17</v>
      </c>
      <c r="AD1706" s="6">
        <v>58</v>
      </c>
      <c r="AE1706" s="7">
        <f>AC1706-AD1706</f>
        <v>-41</v>
      </c>
      <c r="AF1706" s="6">
        <v>35</v>
      </c>
      <c r="AG1706" s="6">
        <v>36</v>
      </c>
      <c r="AH1706" s="7">
        <f>AF1706-AG1706</f>
        <v>-1</v>
      </c>
      <c r="AI1706" s="6"/>
      <c r="AJ1706" s="6"/>
      <c r="AK1706" s="7"/>
      <c r="AL1706" s="4" t="s">
        <v>978</v>
      </c>
      <c r="AR1706" s="6"/>
      <c r="AS1706" s="6"/>
      <c r="AT1706" s="7"/>
    </row>
    <row r="1707" spans="2:47" x14ac:dyDescent="0.25">
      <c r="B1707" t="s">
        <v>295</v>
      </c>
      <c r="C1707" s="52" t="s">
        <v>337</v>
      </c>
      <c r="D1707" s="39">
        <v>41892</v>
      </c>
      <c r="F1707" t="s">
        <v>821</v>
      </c>
      <c r="G1707" s="2" t="s">
        <v>196</v>
      </c>
      <c r="H1707" s="6">
        <v>31</v>
      </c>
      <c r="I1707" s="7">
        <v>-1</v>
      </c>
      <c r="J1707" s="6">
        <v>35</v>
      </c>
      <c r="K1707" s="7">
        <v>-3</v>
      </c>
      <c r="L1707" s="6">
        <v>7</v>
      </c>
      <c r="M1707" s="7">
        <v>1</v>
      </c>
      <c r="N1707" s="6">
        <v>-4</v>
      </c>
      <c r="O1707" s="7">
        <v>2</v>
      </c>
      <c r="P1707" s="3" t="s">
        <v>842</v>
      </c>
      <c r="R1707" s="7">
        <v>16</v>
      </c>
      <c r="S1707" s="7">
        <v>5</v>
      </c>
      <c r="T1707" s="7">
        <v>1</v>
      </c>
      <c r="W1707" s="6"/>
      <c r="X1707" s="6"/>
      <c r="Y1707" s="7"/>
      <c r="Z1707" s="6"/>
      <c r="AA1707" s="6"/>
      <c r="AB1707" s="7"/>
      <c r="AC1707" s="6"/>
      <c r="AD1707" s="6"/>
      <c r="AE1707" s="7"/>
      <c r="AF1707" s="6"/>
      <c r="AG1707" s="6"/>
      <c r="AH1707" s="7"/>
      <c r="AI1707" s="6"/>
      <c r="AJ1707" s="6"/>
      <c r="AK1707" s="7"/>
      <c r="AR1707" s="6">
        <v>30</v>
      </c>
      <c r="AS1707" s="6">
        <v>55</v>
      </c>
      <c r="AT1707" s="7">
        <f>AR1707-AS1707</f>
        <v>-25</v>
      </c>
      <c r="AU1707" s="4" t="s">
        <v>871</v>
      </c>
    </row>
    <row r="1708" spans="2:47" x14ac:dyDescent="0.25">
      <c r="B1708" s="3" t="s">
        <v>295</v>
      </c>
      <c r="C1708" s="52" t="s">
        <v>337</v>
      </c>
      <c r="D1708" s="39">
        <v>41892</v>
      </c>
      <c r="E1708">
        <v>12</v>
      </c>
      <c r="F1708" s="3" t="s">
        <v>830</v>
      </c>
      <c r="G1708" s="2"/>
      <c r="H1708" s="6">
        <v>33</v>
      </c>
      <c r="I1708" s="7">
        <v>-1</v>
      </c>
      <c r="J1708" s="6">
        <v>37</v>
      </c>
      <c r="K1708" s="7">
        <v>1</v>
      </c>
      <c r="L1708" s="6">
        <v>9</v>
      </c>
      <c r="M1708" s="7">
        <v>0</v>
      </c>
      <c r="N1708" s="6">
        <v>-4</v>
      </c>
      <c r="O1708" s="7">
        <v>-2</v>
      </c>
      <c r="P1708" s="3" t="s">
        <v>842</v>
      </c>
      <c r="R1708" s="7">
        <v>13</v>
      </c>
      <c r="S1708" s="7">
        <v>2</v>
      </c>
      <c r="T1708" s="7">
        <v>1</v>
      </c>
      <c r="W1708" s="6"/>
      <c r="X1708" s="6"/>
      <c r="Y1708" s="7"/>
      <c r="Z1708" s="6"/>
      <c r="AA1708" s="6"/>
      <c r="AB1708" s="7"/>
      <c r="AC1708" s="6"/>
      <c r="AD1708" s="6"/>
      <c r="AE1708" s="7"/>
      <c r="AF1708" s="6"/>
      <c r="AG1708" s="6"/>
      <c r="AH1708" s="7"/>
      <c r="AI1708" s="6"/>
      <c r="AJ1708" s="6"/>
      <c r="AK1708" s="7"/>
      <c r="AR1708" s="6"/>
      <c r="AS1708" s="6"/>
      <c r="AT1708" s="7"/>
    </row>
    <row r="1709" spans="2:47" x14ac:dyDescent="0.25">
      <c r="B1709" t="s">
        <v>295</v>
      </c>
      <c r="C1709" s="52" t="s">
        <v>562</v>
      </c>
      <c r="D1709" s="39">
        <v>41893</v>
      </c>
      <c r="E1709">
        <v>14</v>
      </c>
      <c r="F1709" t="s">
        <v>821</v>
      </c>
      <c r="G1709" s="2" t="s">
        <v>192</v>
      </c>
      <c r="H1709" s="6">
        <v>32</v>
      </c>
      <c r="I1709" s="7">
        <v>1</v>
      </c>
      <c r="J1709" s="6">
        <v>35</v>
      </c>
      <c r="K1709" s="7">
        <v>0</v>
      </c>
      <c r="L1709" s="6">
        <v>7</v>
      </c>
      <c r="M1709" s="7">
        <v>0</v>
      </c>
      <c r="N1709" s="6">
        <v>-3</v>
      </c>
      <c r="O1709" s="7">
        <v>1</v>
      </c>
      <c r="P1709" s="3" t="s">
        <v>842</v>
      </c>
      <c r="R1709" s="7">
        <v>15</v>
      </c>
      <c r="S1709" s="7">
        <v>6</v>
      </c>
      <c r="T1709" s="7">
        <v>1</v>
      </c>
      <c r="W1709" s="6">
        <v>38</v>
      </c>
      <c r="X1709" s="6">
        <v>54</v>
      </c>
      <c r="Y1709" s="7">
        <f>W1709-X1709</f>
        <v>-16</v>
      </c>
      <c r="Z1709" s="6">
        <v>21</v>
      </c>
      <c r="AA1709" s="6">
        <v>67</v>
      </c>
      <c r="AB1709" s="7">
        <f>Z1709-AA1709</f>
        <v>-46</v>
      </c>
      <c r="AC1709" s="6">
        <v>17</v>
      </c>
      <c r="AD1709" s="6">
        <v>74</v>
      </c>
      <c r="AE1709" s="7">
        <f>AC1709-AD1709</f>
        <v>-57</v>
      </c>
      <c r="AF1709" s="6"/>
      <c r="AG1709" s="6"/>
      <c r="AH1709" s="7"/>
      <c r="AI1709" s="6"/>
      <c r="AJ1709" s="6"/>
      <c r="AK1709" s="7"/>
      <c r="AL1709" s="4" t="s">
        <v>930</v>
      </c>
      <c r="AR1709" s="6">
        <v>31</v>
      </c>
      <c r="AS1709" s="6">
        <v>55</v>
      </c>
      <c r="AT1709" s="7">
        <f>AR1709-AS1709</f>
        <v>-24</v>
      </c>
      <c r="AU1709" s="4" t="s">
        <v>871</v>
      </c>
    </row>
    <row r="1710" spans="2:47" x14ac:dyDescent="0.25">
      <c r="B1710" t="s">
        <v>295</v>
      </c>
      <c r="C1710" s="52" t="s">
        <v>318</v>
      </c>
      <c r="D1710" s="39">
        <v>41894</v>
      </c>
      <c r="E1710">
        <v>14</v>
      </c>
      <c r="F1710" t="s">
        <v>982</v>
      </c>
      <c r="G1710" s="2" t="s">
        <v>124</v>
      </c>
      <c r="H1710" s="6">
        <v>31</v>
      </c>
      <c r="J1710" s="6">
        <v>35</v>
      </c>
      <c r="L1710" s="6">
        <v>8</v>
      </c>
      <c r="N1710" s="6">
        <v>-4</v>
      </c>
      <c r="P1710" s="3" t="s">
        <v>842</v>
      </c>
      <c r="Q1710" s="3" t="s">
        <v>983</v>
      </c>
      <c r="R1710" s="7">
        <v>19</v>
      </c>
      <c r="S1710" s="7">
        <v>3</v>
      </c>
      <c r="T1710" s="7">
        <v>2</v>
      </c>
      <c r="W1710" s="6"/>
      <c r="X1710" s="6"/>
      <c r="Y1710" s="7"/>
      <c r="Z1710" s="6"/>
      <c r="AA1710" s="6"/>
      <c r="AB1710" s="7"/>
      <c r="AC1710" s="6"/>
      <c r="AD1710" s="6"/>
      <c r="AE1710" s="7"/>
      <c r="AF1710" s="6"/>
      <c r="AG1710" s="6"/>
      <c r="AH1710" s="7"/>
      <c r="AI1710" s="6"/>
      <c r="AJ1710" s="6"/>
      <c r="AK1710" s="7"/>
      <c r="AR1710" s="6"/>
      <c r="AS1710" s="6"/>
      <c r="AT1710" s="7"/>
    </row>
    <row r="1711" spans="2:47" x14ac:dyDescent="0.25">
      <c r="B1711" t="s">
        <v>295</v>
      </c>
      <c r="C1711" s="9" t="s">
        <v>555</v>
      </c>
      <c r="D1711" s="39">
        <v>41894</v>
      </c>
      <c r="E1711">
        <v>15</v>
      </c>
      <c r="F1711" s="3" t="s">
        <v>976</v>
      </c>
      <c r="G1711" s="2"/>
      <c r="H1711" s="6">
        <v>33</v>
      </c>
      <c r="I1711" s="7">
        <v>5</v>
      </c>
      <c r="J1711" s="6">
        <v>33</v>
      </c>
      <c r="K1711" s="7">
        <v>-2</v>
      </c>
      <c r="L1711" s="6">
        <v>9</v>
      </c>
      <c r="M1711" s="7">
        <v>1</v>
      </c>
      <c r="N1711" s="6">
        <v>0</v>
      </c>
      <c r="O1711" s="7">
        <v>7</v>
      </c>
      <c r="P1711" s="3" t="s">
        <v>639</v>
      </c>
      <c r="R1711" s="7">
        <v>14</v>
      </c>
      <c r="S1711" s="7">
        <v>6</v>
      </c>
      <c r="W1711" s="6"/>
      <c r="X1711" s="6"/>
      <c r="Z1711" s="6"/>
      <c r="AA1711" s="6"/>
      <c r="AC1711" s="6"/>
      <c r="AD1711" s="6"/>
      <c r="AF1711" s="6"/>
      <c r="AG1711" s="6"/>
      <c r="AI1711" s="6"/>
      <c r="AJ1711" s="6"/>
    </row>
    <row r="1712" spans="2:47" x14ac:dyDescent="0.25">
      <c r="B1712" t="s">
        <v>295</v>
      </c>
      <c r="C1712" s="9" t="s">
        <v>555</v>
      </c>
      <c r="D1712" s="39">
        <v>41894</v>
      </c>
      <c r="E1712">
        <v>15</v>
      </c>
      <c r="F1712" t="s">
        <v>678</v>
      </c>
      <c r="G1712" s="2" t="s">
        <v>82</v>
      </c>
      <c r="H1712" s="6">
        <v>33</v>
      </c>
      <c r="I1712" s="7">
        <v>2</v>
      </c>
      <c r="J1712" s="6">
        <v>35</v>
      </c>
      <c r="K1712" s="7">
        <v>-3</v>
      </c>
      <c r="L1712" s="6">
        <v>10</v>
      </c>
      <c r="M1712" s="7">
        <v>-2</v>
      </c>
      <c r="N1712" s="6">
        <v>-2</v>
      </c>
      <c r="O1712" s="7">
        <v>5</v>
      </c>
      <c r="P1712" s="3" t="s">
        <v>639</v>
      </c>
      <c r="R1712" s="7">
        <v>9</v>
      </c>
      <c r="W1712" s="6"/>
      <c r="X1712" s="6"/>
      <c r="Y1712" s="7"/>
      <c r="Z1712" s="6"/>
      <c r="AA1712" s="6"/>
      <c r="AB1712" s="7"/>
      <c r="AC1712" s="6"/>
      <c r="AD1712" s="6"/>
      <c r="AE1712" s="7"/>
      <c r="AF1712" s="6"/>
      <c r="AG1712" s="6"/>
      <c r="AH1712" s="7"/>
      <c r="AI1712" s="6"/>
      <c r="AJ1712" s="6"/>
      <c r="AK1712" s="7"/>
      <c r="AR1712" s="6"/>
      <c r="AS1712" s="6"/>
      <c r="AT1712" s="7"/>
    </row>
    <row r="1713" spans="2:47" x14ac:dyDescent="0.25">
      <c r="B1713" t="s">
        <v>295</v>
      </c>
      <c r="C1713" s="9" t="s">
        <v>555</v>
      </c>
      <c r="D1713" s="39">
        <v>41894</v>
      </c>
      <c r="E1713">
        <v>15</v>
      </c>
      <c r="F1713" t="s">
        <v>830</v>
      </c>
      <c r="G1713" s="2"/>
      <c r="H1713" s="6">
        <v>34</v>
      </c>
      <c r="I1713" s="7">
        <v>1</v>
      </c>
      <c r="J1713" s="6">
        <v>35</v>
      </c>
      <c r="K1713" s="7">
        <v>-2</v>
      </c>
      <c r="L1713" s="6">
        <v>9</v>
      </c>
      <c r="M1713" s="7">
        <v>0</v>
      </c>
      <c r="N1713" s="6">
        <v>-1</v>
      </c>
      <c r="O1713" s="7">
        <v>3</v>
      </c>
      <c r="P1713" s="3" t="s">
        <v>842</v>
      </c>
      <c r="R1713" s="7">
        <v>13</v>
      </c>
      <c r="S1713" s="7">
        <v>3</v>
      </c>
      <c r="T1713" s="7">
        <v>1</v>
      </c>
      <c r="W1713" s="6"/>
      <c r="X1713" s="6"/>
      <c r="Y1713" s="7"/>
      <c r="Z1713" s="6"/>
      <c r="AA1713" s="6"/>
      <c r="AB1713" s="7"/>
      <c r="AC1713" s="6"/>
      <c r="AD1713" s="6"/>
      <c r="AE1713" s="7"/>
      <c r="AF1713" s="6"/>
      <c r="AG1713" s="6"/>
      <c r="AH1713" s="7"/>
      <c r="AI1713" s="6"/>
      <c r="AJ1713" s="6"/>
      <c r="AK1713" s="7"/>
      <c r="AR1713" s="6"/>
      <c r="AS1713" s="6"/>
      <c r="AT1713" s="7"/>
    </row>
    <row r="1714" spans="2:47" x14ac:dyDescent="0.25">
      <c r="B1714" t="s">
        <v>295</v>
      </c>
      <c r="C1714" s="9" t="s">
        <v>692</v>
      </c>
      <c r="D1714" s="39">
        <v>41896</v>
      </c>
      <c r="F1714" t="s">
        <v>821</v>
      </c>
      <c r="G1714" s="2" t="s">
        <v>196</v>
      </c>
      <c r="H1714" s="6">
        <v>31</v>
      </c>
      <c r="I1714" s="7">
        <v>-1</v>
      </c>
      <c r="J1714" s="6">
        <v>35</v>
      </c>
      <c r="K1714" s="7">
        <v>0</v>
      </c>
      <c r="L1714" s="6">
        <v>7</v>
      </c>
      <c r="M1714" s="7">
        <v>0</v>
      </c>
      <c r="N1714" s="6">
        <v>-4</v>
      </c>
      <c r="O1714" s="7">
        <v>-1</v>
      </c>
      <c r="P1714" s="3" t="s">
        <v>842</v>
      </c>
      <c r="R1714" s="7">
        <v>15</v>
      </c>
      <c r="S1714" s="7">
        <v>6</v>
      </c>
      <c r="T1714" s="7">
        <v>0</v>
      </c>
      <c r="W1714" s="6"/>
      <c r="X1714" s="6"/>
      <c r="Y1714" s="7"/>
      <c r="Z1714" s="6"/>
      <c r="AA1714" s="6"/>
      <c r="AB1714" s="7"/>
      <c r="AC1714" s="6"/>
      <c r="AD1714" s="6"/>
      <c r="AE1714" s="7"/>
      <c r="AF1714" s="6"/>
      <c r="AG1714" s="6"/>
      <c r="AH1714" s="7"/>
      <c r="AI1714" s="6"/>
      <c r="AJ1714" s="6"/>
      <c r="AK1714" s="7"/>
      <c r="AR1714" s="6">
        <v>30</v>
      </c>
      <c r="AS1714" s="6">
        <v>56</v>
      </c>
      <c r="AT1714" s="7">
        <f>AR1714-AS1714</f>
        <v>-26</v>
      </c>
      <c r="AU1714" s="4" t="s">
        <v>871</v>
      </c>
    </row>
    <row r="1715" spans="2:47" x14ac:dyDescent="0.25">
      <c r="B1715" t="s">
        <v>295</v>
      </c>
      <c r="C1715" s="9" t="s">
        <v>624</v>
      </c>
      <c r="D1715" s="39">
        <v>41897</v>
      </c>
      <c r="F1715" t="s">
        <v>821</v>
      </c>
      <c r="G1715" s="2" t="s">
        <v>196</v>
      </c>
      <c r="H1715" s="6">
        <v>34</v>
      </c>
      <c r="I1715" s="7">
        <v>3</v>
      </c>
      <c r="J1715" s="6">
        <v>37</v>
      </c>
      <c r="K1715" s="7">
        <v>2</v>
      </c>
      <c r="L1715" s="6">
        <v>7</v>
      </c>
      <c r="M1715" s="7">
        <v>0</v>
      </c>
      <c r="N1715" s="6">
        <v>-3</v>
      </c>
      <c r="O1715" s="7">
        <v>1</v>
      </c>
      <c r="P1715" s="3" t="s">
        <v>842</v>
      </c>
      <c r="R1715" s="7">
        <v>12</v>
      </c>
      <c r="S1715" s="7">
        <v>6</v>
      </c>
      <c r="T1715" s="7">
        <v>0</v>
      </c>
      <c r="W1715" s="6"/>
      <c r="X1715" s="6"/>
      <c r="Y1715" s="7"/>
      <c r="Z1715" s="6"/>
      <c r="AA1715" s="6"/>
      <c r="AB1715" s="7"/>
      <c r="AC1715" s="6"/>
      <c r="AD1715" s="6"/>
      <c r="AE1715" s="7"/>
      <c r="AF1715" s="6"/>
      <c r="AG1715" s="6"/>
      <c r="AH1715" s="7"/>
      <c r="AI1715" s="6"/>
      <c r="AJ1715" s="6"/>
      <c r="AK1715" s="7"/>
      <c r="AR1715" s="6">
        <v>32</v>
      </c>
      <c r="AS1715" s="6">
        <v>52</v>
      </c>
      <c r="AT1715" s="7">
        <f>AR1715-AS1715</f>
        <v>-20</v>
      </c>
      <c r="AU1715" s="4" t="s">
        <v>871</v>
      </c>
    </row>
    <row r="1716" spans="2:47" x14ac:dyDescent="0.25">
      <c r="B1716" t="s">
        <v>295</v>
      </c>
      <c r="C1716" s="9" t="s">
        <v>640</v>
      </c>
      <c r="D1716" s="39">
        <v>41898</v>
      </c>
      <c r="F1716" t="s">
        <v>821</v>
      </c>
      <c r="G1716" s="2" t="s">
        <v>196</v>
      </c>
      <c r="H1716" s="6">
        <v>33</v>
      </c>
      <c r="I1716" s="7">
        <v>-1</v>
      </c>
      <c r="J1716" s="6">
        <v>36</v>
      </c>
      <c r="K1716" s="7">
        <v>-1</v>
      </c>
      <c r="L1716" s="6">
        <v>8</v>
      </c>
      <c r="M1716" s="7">
        <v>1</v>
      </c>
      <c r="N1716" s="6">
        <v>-3</v>
      </c>
      <c r="O1716" s="7">
        <v>0</v>
      </c>
      <c r="P1716" s="3" t="s">
        <v>842</v>
      </c>
      <c r="R1716" s="7">
        <v>13</v>
      </c>
      <c r="S1716" s="7">
        <v>5</v>
      </c>
      <c r="T1716" s="7">
        <v>0</v>
      </c>
      <c r="W1716" s="6"/>
      <c r="X1716" s="6"/>
      <c r="Y1716" s="7"/>
      <c r="Z1716" s="6"/>
      <c r="AA1716" s="6"/>
      <c r="AB1716" s="7"/>
      <c r="AC1716" s="6"/>
      <c r="AD1716" s="6"/>
      <c r="AE1716" s="7"/>
      <c r="AF1716" s="6"/>
      <c r="AG1716" s="6"/>
      <c r="AH1716" s="7"/>
      <c r="AI1716" s="6"/>
      <c r="AJ1716" s="6"/>
      <c r="AK1716" s="7"/>
      <c r="AR1716" s="6">
        <v>31</v>
      </c>
      <c r="AS1716" s="6">
        <v>55</v>
      </c>
      <c r="AT1716" s="7">
        <f>AR1716-AS1716</f>
        <v>-24</v>
      </c>
      <c r="AU1716" s="4" t="s">
        <v>871</v>
      </c>
    </row>
    <row r="1717" spans="2:47" x14ac:dyDescent="0.25">
      <c r="B1717" t="s">
        <v>295</v>
      </c>
      <c r="C1717" s="9" t="s">
        <v>596</v>
      </c>
      <c r="D1717" s="39">
        <v>41899</v>
      </c>
      <c r="F1717" t="s">
        <v>821</v>
      </c>
      <c r="G1717" s="2" t="s">
        <v>196</v>
      </c>
      <c r="H1717" s="6">
        <v>33</v>
      </c>
      <c r="I1717" s="7">
        <v>0</v>
      </c>
      <c r="J1717" s="6">
        <v>35</v>
      </c>
      <c r="K1717" s="7">
        <v>-1</v>
      </c>
      <c r="L1717" s="6">
        <v>8</v>
      </c>
      <c r="M1717" s="7">
        <v>0</v>
      </c>
      <c r="N1717" s="6">
        <v>-2</v>
      </c>
      <c r="O1717" s="7">
        <v>1</v>
      </c>
      <c r="P1717" s="3" t="s">
        <v>842</v>
      </c>
      <c r="R1717" s="7">
        <v>14</v>
      </c>
      <c r="S1717" s="7">
        <v>5</v>
      </c>
      <c r="T1717" s="7">
        <v>0</v>
      </c>
      <c r="W1717" s="6"/>
      <c r="X1717" s="6"/>
      <c r="Y1717" s="7"/>
      <c r="Z1717" s="6"/>
      <c r="AA1717" s="6"/>
      <c r="AB1717" s="7"/>
      <c r="AC1717" s="6"/>
      <c r="AD1717" s="6"/>
      <c r="AE1717" s="7"/>
      <c r="AF1717" s="6"/>
      <c r="AG1717" s="6"/>
      <c r="AH1717" s="7"/>
      <c r="AI1717" s="6"/>
      <c r="AJ1717" s="6"/>
      <c r="AK1717" s="7"/>
      <c r="AR1717" s="6">
        <v>32</v>
      </c>
      <c r="AS1717" s="6">
        <v>53</v>
      </c>
      <c r="AT1717" s="7">
        <f>AR1717-AS1717</f>
        <v>-21</v>
      </c>
      <c r="AU1717" s="4" t="s">
        <v>871</v>
      </c>
    </row>
    <row r="1718" spans="2:47" x14ac:dyDescent="0.25">
      <c r="B1718" t="s">
        <v>295</v>
      </c>
      <c r="C1718" s="9" t="s">
        <v>596</v>
      </c>
      <c r="D1718" s="39">
        <v>41899</v>
      </c>
      <c r="E1718">
        <v>19</v>
      </c>
      <c r="F1718" t="s">
        <v>830</v>
      </c>
      <c r="G1718" s="2"/>
      <c r="H1718" s="6">
        <v>32</v>
      </c>
      <c r="I1718" s="7">
        <v>-2</v>
      </c>
      <c r="J1718" s="6">
        <v>36</v>
      </c>
      <c r="K1718" s="7">
        <v>1</v>
      </c>
      <c r="L1718" s="6">
        <v>9</v>
      </c>
      <c r="M1718" s="7">
        <v>0</v>
      </c>
      <c r="N1718" s="6">
        <v>-4</v>
      </c>
      <c r="O1718" s="7">
        <v>-3</v>
      </c>
      <c r="P1718" s="3" t="s">
        <v>842</v>
      </c>
      <c r="R1718" s="7">
        <v>15</v>
      </c>
      <c r="S1718" s="7">
        <v>4</v>
      </c>
      <c r="T1718" s="7">
        <v>1</v>
      </c>
      <c r="W1718" s="6"/>
      <c r="X1718" s="6"/>
      <c r="Y1718" s="7"/>
      <c r="Z1718" s="6"/>
      <c r="AA1718" s="6"/>
      <c r="AB1718" s="7"/>
      <c r="AC1718" s="6"/>
      <c r="AD1718" s="6"/>
      <c r="AE1718" s="7"/>
      <c r="AF1718" s="6"/>
      <c r="AG1718" s="6"/>
      <c r="AH1718" s="7"/>
      <c r="AI1718" s="6"/>
      <c r="AJ1718" s="6"/>
      <c r="AK1718" s="7"/>
      <c r="AR1718" s="6"/>
      <c r="AS1718" s="6"/>
      <c r="AT1718" s="7"/>
    </row>
    <row r="1719" spans="2:47" x14ac:dyDescent="0.25">
      <c r="B1719" t="s">
        <v>295</v>
      </c>
      <c r="C1719" s="9" t="s">
        <v>564</v>
      </c>
      <c r="D1719" s="39">
        <v>41900</v>
      </c>
      <c r="E1719">
        <v>21</v>
      </c>
      <c r="F1719" t="s">
        <v>821</v>
      </c>
      <c r="G1719" s="2" t="s">
        <v>192</v>
      </c>
      <c r="H1719" s="6">
        <v>31</v>
      </c>
      <c r="I1719" s="7">
        <v>-2</v>
      </c>
      <c r="J1719" s="6">
        <v>36</v>
      </c>
      <c r="K1719" s="7">
        <v>1</v>
      </c>
      <c r="L1719" s="6">
        <v>7</v>
      </c>
      <c r="M1719" s="7">
        <v>-1</v>
      </c>
      <c r="N1719" s="6">
        <v>-5</v>
      </c>
      <c r="O1719" s="7">
        <v>-3</v>
      </c>
      <c r="P1719" s="3" t="s">
        <v>842</v>
      </c>
      <c r="R1719" s="7">
        <v>16</v>
      </c>
      <c r="S1719" s="7">
        <v>5</v>
      </c>
      <c r="T1719" s="7">
        <v>0</v>
      </c>
      <c r="W1719" s="6">
        <v>39</v>
      </c>
      <c r="X1719" s="6">
        <v>55</v>
      </c>
      <c r="Y1719" s="7">
        <f>W1719-X1719</f>
        <v>-16</v>
      </c>
      <c r="Z1719" s="6">
        <v>21</v>
      </c>
      <c r="AA1719" s="6">
        <v>68</v>
      </c>
      <c r="AB1719" s="7">
        <f>Z1719-AA1719</f>
        <v>-47</v>
      </c>
      <c r="AC1719" s="6">
        <v>16</v>
      </c>
      <c r="AD1719" s="6">
        <v>75</v>
      </c>
      <c r="AE1719" s="7">
        <f>AC1719-AD1719</f>
        <v>-59</v>
      </c>
      <c r="AF1719" s="6"/>
      <c r="AG1719" s="6"/>
      <c r="AH1719" s="7"/>
      <c r="AI1719" s="6"/>
      <c r="AJ1719" s="6"/>
      <c r="AK1719" s="7"/>
      <c r="AL1719" s="4" t="s">
        <v>930</v>
      </c>
      <c r="AR1719" s="6">
        <v>31</v>
      </c>
      <c r="AS1719" s="6">
        <v>56</v>
      </c>
      <c r="AT1719" s="7">
        <f>AR1719-AS1719</f>
        <v>-25</v>
      </c>
      <c r="AU1719" s="4" t="s">
        <v>871</v>
      </c>
    </row>
    <row r="1720" spans="2:47" x14ac:dyDescent="0.25">
      <c r="B1720" t="s">
        <v>295</v>
      </c>
      <c r="C1720" s="9" t="s">
        <v>597</v>
      </c>
      <c r="D1720" s="39">
        <v>41901</v>
      </c>
      <c r="E1720">
        <v>22</v>
      </c>
      <c r="F1720" s="3" t="s">
        <v>976</v>
      </c>
      <c r="G1720" s="2"/>
      <c r="H1720" s="6">
        <v>27</v>
      </c>
      <c r="I1720" s="7">
        <v>-6</v>
      </c>
      <c r="J1720" s="6">
        <v>33</v>
      </c>
      <c r="K1720" s="7">
        <v>0</v>
      </c>
      <c r="L1720" s="6">
        <v>9</v>
      </c>
      <c r="M1720" s="7">
        <v>0</v>
      </c>
      <c r="N1720" s="6">
        <v>-6</v>
      </c>
      <c r="O1720" s="7">
        <v>-6</v>
      </c>
      <c r="P1720" s="3" t="s">
        <v>639</v>
      </c>
      <c r="R1720" s="7">
        <v>17</v>
      </c>
      <c r="S1720" s="7">
        <v>6</v>
      </c>
      <c r="W1720" s="6"/>
      <c r="X1720" s="6"/>
      <c r="Y1720" s="7"/>
      <c r="Z1720" s="6"/>
      <c r="AA1720" s="6"/>
      <c r="AB1720" s="7"/>
      <c r="AC1720" s="6"/>
      <c r="AD1720" s="6"/>
      <c r="AE1720" s="7"/>
      <c r="AF1720" s="6"/>
      <c r="AG1720" s="6"/>
      <c r="AH1720" s="7"/>
      <c r="AI1720" s="6"/>
      <c r="AJ1720" s="6"/>
      <c r="AK1720" s="7"/>
      <c r="AR1720" s="6"/>
      <c r="AS1720" s="6"/>
      <c r="AT1720" s="7"/>
    </row>
    <row r="1721" spans="2:47" x14ac:dyDescent="0.25">
      <c r="B1721" s="3" t="s">
        <v>295</v>
      </c>
      <c r="C1721" s="52" t="s">
        <v>597</v>
      </c>
      <c r="D1721" s="39">
        <v>41901</v>
      </c>
      <c r="E1721">
        <v>22</v>
      </c>
      <c r="F1721" s="3" t="s">
        <v>830</v>
      </c>
      <c r="G1721" s="2"/>
      <c r="H1721" s="6">
        <v>33</v>
      </c>
      <c r="I1721" s="7">
        <v>1</v>
      </c>
      <c r="J1721" s="6">
        <v>37</v>
      </c>
      <c r="K1721" s="7">
        <v>1</v>
      </c>
      <c r="L1721" s="6">
        <v>9</v>
      </c>
      <c r="M1721" s="7">
        <v>0</v>
      </c>
      <c r="N1721" s="6">
        <v>-4</v>
      </c>
      <c r="O1721" s="7">
        <v>0</v>
      </c>
      <c r="P1721" s="3" t="s">
        <v>842</v>
      </c>
      <c r="R1721" s="7">
        <v>12</v>
      </c>
      <c r="S1721" s="7">
        <v>4</v>
      </c>
      <c r="T1721" s="7">
        <v>0</v>
      </c>
      <c r="W1721" s="6"/>
      <c r="X1721" s="6"/>
      <c r="Y1721" s="7"/>
      <c r="Z1721" s="6"/>
      <c r="AA1721" s="6"/>
      <c r="AB1721" s="7"/>
      <c r="AC1721" s="6"/>
      <c r="AD1721" s="6"/>
      <c r="AE1721" s="7"/>
      <c r="AF1721" s="6"/>
      <c r="AG1721" s="6"/>
      <c r="AH1721" s="7"/>
      <c r="AI1721" s="6"/>
      <c r="AJ1721" s="6"/>
      <c r="AK1721" s="7"/>
      <c r="AR1721" s="6"/>
      <c r="AS1721" s="6"/>
      <c r="AT1721" s="7"/>
    </row>
    <row r="1722" spans="2:47" x14ac:dyDescent="0.25">
      <c r="B1722" t="s">
        <v>295</v>
      </c>
      <c r="C1722" s="52" t="s">
        <v>434</v>
      </c>
      <c r="D1722" s="39">
        <v>41903</v>
      </c>
      <c r="F1722" t="s">
        <v>821</v>
      </c>
      <c r="G1722" s="2" t="s">
        <v>196</v>
      </c>
      <c r="H1722" s="6">
        <v>33</v>
      </c>
      <c r="I1722" s="7">
        <v>2</v>
      </c>
      <c r="J1722" s="6">
        <v>35</v>
      </c>
      <c r="K1722" s="7">
        <v>-1</v>
      </c>
      <c r="L1722" s="6">
        <v>7</v>
      </c>
      <c r="M1722" s="7">
        <v>0</v>
      </c>
      <c r="N1722" s="6">
        <v>-2</v>
      </c>
      <c r="O1722" s="7">
        <v>3</v>
      </c>
      <c r="P1722" s="3" t="s">
        <v>842</v>
      </c>
      <c r="R1722" s="7">
        <v>14</v>
      </c>
      <c r="S1722" s="7">
        <v>5</v>
      </c>
      <c r="T1722" s="7">
        <v>1</v>
      </c>
      <c r="W1722" s="6"/>
      <c r="X1722" s="6"/>
      <c r="Y1722" s="7"/>
      <c r="Z1722" s="6"/>
      <c r="AA1722" s="6"/>
      <c r="AB1722" s="7"/>
      <c r="AC1722" s="6"/>
      <c r="AD1722" s="6"/>
      <c r="AE1722" s="7"/>
      <c r="AF1722" s="6"/>
      <c r="AG1722" s="6"/>
      <c r="AH1722" s="7"/>
      <c r="AI1722" s="6"/>
      <c r="AJ1722" s="6"/>
      <c r="AK1722" s="7"/>
      <c r="AR1722" s="6">
        <v>31</v>
      </c>
      <c r="AS1722" s="6">
        <v>52</v>
      </c>
      <c r="AT1722" s="7">
        <f>AR1722-AS1722</f>
        <v>-21</v>
      </c>
      <c r="AU1722" s="4" t="s">
        <v>871</v>
      </c>
    </row>
    <row r="1723" spans="2:47" x14ac:dyDescent="0.25">
      <c r="B1723" t="s">
        <v>295</v>
      </c>
      <c r="C1723" s="52" t="s">
        <v>675</v>
      </c>
      <c r="D1723" s="39">
        <v>41904</v>
      </c>
      <c r="F1723" t="s">
        <v>821</v>
      </c>
      <c r="G1723" s="2" t="s">
        <v>196</v>
      </c>
      <c r="H1723" s="6">
        <v>31</v>
      </c>
      <c r="I1723" s="7">
        <v>-2</v>
      </c>
      <c r="J1723" s="6">
        <v>37</v>
      </c>
      <c r="K1723" s="7">
        <v>2</v>
      </c>
      <c r="L1723" s="6">
        <v>7</v>
      </c>
      <c r="M1723" s="7">
        <v>0</v>
      </c>
      <c r="N1723" s="6">
        <v>-6</v>
      </c>
      <c r="O1723" s="7">
        <v>-4</v>
      </c>
      <c r="P1723" s="3" t="s">
        <v>842</v>
      </c>
      <c r="R1723" s="7">
        <v>15</v>
      </c>
      <c r="S1723" s="7">
        <v>5</v>
      </c>
      <c r="T1723" s="7">
        <v>0</v>
      </c>
      <c r="W1723" s="6"/>
      <c r="X1723" s="6"/>
      <c r="Y1723" s="7"/>
      <c r="Z1723" s="6"/>
      <c r="AA1723" s="6"/>
      <c r="AB1723" s="7"/>
      <c r="AC1723" s="6"/>
      <c r="AD1723" s="6"/>
      <c r="AE1723" s="7"/>
      <c r="AF1723" s="6"/>
      <c r="AG1723" s="6"/>
      <c r="AH1723" s="7"/>
      <c r="AI1723" s="6"/>
      <c r="AJ1723" s="6"/>
      <c r="AK1723" s="7"/>
      <c r="AR1723" s="6">
        <v>31</v>
      </c>
      <c r="AS1723" s="6">
        <v>54</v>
      </c>
      <c r="AT1723" s="7">
        <f>AR1723-AS1723</f>
        <v>-23</v>
      </c>
      <c r="AU1723" s="4" t="s">
        <v>871</v>
      </c>
    </row>
    <row r="1724" spans="2:47" x14ac:dyDescent="0.25">
      <c r="B1724" t="s">
        <v>295</v>
      </c>
      <c r="C1724" s="52" t="s">
        <v>625</v>
      </c>
      <c r="D1724" s="39">
        <v>41905</v>
      </c>
      <c r="F1724" t="s">
        <v>821</v>
      </c>
      <c r="G1724" s="2" t="s">
        <v>196</v>
      </c>
      <c r="H1724" s="6">
        <v>33</v>
      </c>
      <c r="I1724" s="7">
        <v>2</v>
      </c>
      <c r="J1724" s="6">
        <v>37</v>
      </c>
      <c r="K1724" s="7">
        <v>0</v>
      </c>
      <c r="L1724" s="6">
        <v>7</v>
      </c>
      <c r="M1724" s="7">
        <v>0</v>
      </c>
      <c r="N1724" s="6">
        <v>-4</v>
      </c>
      <c r="O1724" s="7">
        <v>2</v>
      </c>
      <c r="P1724" s="3" t="s">
        <v>842</v>
      </c>
      <c r="R1724" s="7">
        <v>13</v>
      </c>
      <c r="S1724" s="7">
        <v>5</v>
      </c>
      <c r="T1724" s="7">
        <v>1</v>
      </c>
      <c r="W1724" s="6"/>
      <c r="X1724" s="6"/>
      <c r="Y1724" s="7"/>
      <c r="Z1724" s="6"/>
      <c r="AA1724" s="6"/>
      <c r="AB1724" s="7"/>
      <c r="AC1724" s="6"/>
      <c r="AD1724" s="6"/>
      <c r="AE1724" s="7"/>
      <c r="AF1724" s="6"/>
      <c r="AG1724" s="6"/>
      <c r="AH1724" s="7"/>
      <c r="AI1724" s="6"/>
      <c r="AJ1724" s="6"/>
      <c r="AK1724" s="7"/>
      <c r="AM1724" s="52" t="s">
        <v>953</v>
      </c>
      <c r="AN1724" s="52" t="s">
        <v>369</v>
      </c>
      <c r="AO1724" s="52" t="s">
        <v>366</v>
      </c>
      <c r="AR1724" s="6">
        <v>32</v>
      </c>
      <c r="AS1724" s="6">
        <v>54</v>
      </c>
      <c r="AT1724" s="7">
        <f>AR1724-AS1724</f>
        <v>-22</v>
      </c>
      <c r="AU1724" s="4" t="s">
        <v>871</v>
      </c>
    </row>
    <row r="1725" spans="2:47" x14ac:dyDescent="0.25">
      <c r="B1725" s="3" t="s">
        <v>295</v>
      </c>
      <c r="C1725" s="52" t="s">
        <v>527</v>
      </c>
      <c r="D1725" s="39">
        <v>41905</v>
      </c>
      <c r="E1725">
        <v>28</v>
      </c>
      <c r="F1725" s="3" t="s">
        <v>903</v>
      </c>
      <c r="G1725" s="2" t="s">
        <v>138</v>
      </c>
      <c r="H1725" s="6">
        <v>32</v>
      </c>
      <c r="I1725" s="7">
        <v>3</v>
      </c>
      <c r="J1725" s="6">
        <v>34</v>
      </c>
      <c r="K1725" s="7">
        <v>-3</v>
      </c>
      <c r="L1725" s="6">
        <v>7</v>
      </c>
      <c r="M1725" s="7">
        <v>0</v>
      </c>
      <c r="N1725" s="6">
        <v>-2</v>
      </c>
      <c r="O1725" s="7">
        <v>6</v>
      </c>
      <c r="P1725" s="3" t="s">
        <v>842</v>
      </c>
      <c r="R1725" s="7">
        <v>17</v>
      </c>
      <c r="S1725" s="7">
        <v>4</v>
      </c>
      <c r="T1725" s="7">
        <v>1</v>
      </c>
      <c r="W1725" s="6">
        <v>39</v>
      </c>
      <c r="X1725" s="6">
        <v>45</v>
      </c>
      <c r="Y1725" s="7">
        <f>W1725-X1725</f>
        <v>-6</v>
      </c>
      <c r="Z1725" s="6">
        <v>28</v>
      </c>
      <c r="AA1725" s="6">
        <v>46</v>
      </c>
      <c r="AB1725" s="7">
        <f>Z1725-AA1725</f>
        <v>-18</v>
      </c>
      <c r="AC1725" s="6">
        <v>18</v>
      </c>
      <c r="AD1725" s="6">
        <v>59</v>
      </c>
      <c r="AE1725" s="7">
        <f>AC1725-AD1725</f>
        <v>-41</v>
      </c>
      <c r="AF1725" s="6">
        <v>34</v>
      </c>
      <c r="AG1725" s="6">
        <v>39</v>
      </c>
      <c r="AH1725" s="7">
        <f>AF1725-AG1725</f>
        <v>-5</v>
      </c>
      <c r="AI1725" s="6"/>
      <c r="AJ1725" s="6"/>
      <c r="AK1725" s="7"/>
      <c r="AL1725" s="4" t="s">
        <v>978</v>
      </c>
      <c r="AR1725" s="6"/>
      <c r="AS1725" s="6"/>
      <c r="AT1725" s="7"/>
    </row>
    <row r="1726" spans="2:47" x14ac:dyDescent="0.25">
      <c r="B1726" t="s">
        <v>295</v>
      </c>
      <c r="C1726" s="52" t="s">
        <v>432</v>
      </c>
      <c r="D1726" s="39">
        <v>41906</v>
      </c>
      <c r="F1726" t="s">
        <v>821</v>
      </c>
      <c r="G1726" s="2" t="s">
        <v>196</v>
      </c>
      <c r="H1726" s="6">
        <v>31</v>
      </c>
      <c r="I1726" s="7">
        <v>-2</v>
      </c>
      <c r="J1726" s="6">
        <v>37</v>
      </c>
      <c r="K1726" s="7">
        <v>0</v>
      </c>
      <c r="L1726" s="6">
        <v>7</v>
      </c>
      <c r="M1726" s="7">
        <v>0</v>
      </c>
      <c r="N1726" s="6">
        <v>-6</v>
      </c>
      <c r="O1726" s="7">
        <v>-2</v>
      </c>
      <c r="P1726" s="3" t="s">
        <v>842</v>
      </c>
      <c r="R1726" s="7">
        <v>13</v>
      </c>
      <c r="S1726" s="7">
        <v>6</v>
      </c>
      <c r="T1726" s="7">
        <v>0</v>
      </c>
      <c r="W1726" s="6"/>
      <c r="X1726" s="6"/>
      <c r="Y1726" s="7"/>
      <c r="Z1726" s="6"/>
      <c r="AA1726" s="6"/>
      <c r="AB1726" s="7"/>
      <c r="AC1726" s="6"/>
      <c r="AD1726" s="6"/>
      <c r="AE1726" s="7"/>
      <c r="AF1726" s="6"/>
      <c r="AG1726" s="6"/>
      <c r="AH1726" s="7"/>
      <c r="AI1726" s="6"/>
      <c r="AJ1726" s="6"/>
      <c r="AK1726" s="7"/>
      <c r="AR1726" s="6">
        <v>32</v>
      </c>
      <c r="AS1726" s="6">
        <v>56</v>
      </c>
      <c r="AT1726" s="7">
        <f>AR1726-AS1726</f>
        <v>-24</v>
      </c>
      <c r="AU1726" s="4" t="s">
        <v>871</v>
      </c>
    </row>
    <row r="1727" spans="2:47" x14ac:dyDescent="0.25">
      <c r="B1727" s="3" t="s">
        <v>295</v>
      </c>
      <c r="C1727" s="52" t="s">
        <v>432</v>
      </c>
      <c r="D1727" s="39">
        <v>41906</v>
      </c>
      <c r="E1727">
        <v>26</v>
      </c>
      <c r="F1727" s="3" t="s">
        <v>830</v>
      </c>
      <c r="G1727" s="2"/>
      <c r="H1727" s="6">
        <v>33</v>
      </c>
      <c r="I1727" s="7">
        <v>0</v>
      </c>
      <c r="J1727" s="6">
        <v>37</v>
      </c>
      <c r="K1727" s="7">
        <v>0</v>
      </c>
      <c r="L1727" s="6">
        <v>9</v>
      </c>
      <c r="M1727" s="7">
        <v>0</v>
      </c>
      <c r="N1727" s="6">
        <v>-4</v>
      </c>
      <c r="O1727" s="7">
        <v>0</v>
      </c>
      <c r="P1727" s="3" t="s">
        <v>842</v>
      </c>
      <c r="R1727" s="7">
        <v>13</v>
      </c>
      <c r="S1727" s="7">
        <v>3</v>
      </c>
      <c r="T1727" s="7">
        <v>0</v>
      </c>
      <c r="W1727" s="6"/>
      <c r="X1727" s="6"/>
      <c r="Y1727" s="7"/>
      <c r="Z1727" s="6"/>
      <c r="AA1727" s="6"/>
      <c r="AB1727" s="7"/>
      <c r="AC1727" s="6"/>
      <c r="AD1727" s="6"/>
      <c r="AE1727" s="7"/>
      <c r="AF1727" s="6"/>
      <c r="AG1727" s="6"/>
      <c r="AH1727" s="7"/>
      <c r="AI1727" s="6"/>
      <c r="AJ1727" s="6"/>
      <c r="AK1727" s="7"/>
      <c r="AR1727" s="6"/>
      <c r="AS1727" s="6"/>
      <c r="AT1727" s="7"/>
    </row>
    <row r="1728" spans="2:47" x14ac:dyDescent="0.25">
      <c r="B1728" s="3" t="s">
        <v>295</v>
      </c>
      <c r="C1728" s="52" t="s">
        <v>601</v>
      </c>
      <c r="D1728" s="39">
        <v>41906</v>
      </c>
      <c r="E1728">
        <v>28</v>
      </c>
      <c r="F1728" s="3" t="s">
        <v>886</v>
      </c>
      <c r="G1728" s="2" t="s">
        <v>915</v>
      </c>
      <c r="H1728" s="6">
        <v>29</v>
      </c>
      <c r="I1728" s="7">
        <v>-3</v>
      </c>
      <c r="J1728" s="6">
        <v>35</v>
      </c>
      <c r="K1728" s="7">
        <v>1</v>
      </c>
      <c r="L1728" s="6">
        <v>7</v>
      </c>
      <c r="M1728" s="7">
        <v>-1</v>
      </c>
      <c r="N1728" s="6">
        <v>-6</v>
      </c>
      <c r="O1728" s="7">
        <v>-4</v>
      </c>
      <c r="P1728" s="3" t="s">
        <v>842</v>
      </c>
      <c r="R1728" s="7">
        <v>19</v>
      </c>
      <c r="S1728" s="7">
        <v>4</v>
      </c>
      <c r="T1728" s="7">
        <v>0</v>
      </c>
      <c r="W1728" s="6">
        <v>25</v>
      </c>
      <c r="X1728" s="6">
        <v>48</v>
      </c>
      <c r="Y1728" s="7">
        <f>W1728-X1728</f>
        <v>-23</v>
      </c>
      <c r="Z1728" s="6">
        <v>19</v>
      </c>
      <c r="AA1728" s="6">
        <v>49</v>
      </c>
      <c r="AB1728" s="7">
        <f>Z1728-AA1728</f>
        <v>-30</v>
      </c>
      <c r="AC1728" s="6"/>
      <c r="AD1728" s="6"/>
      <c r="AE1728" s="7"/>
      <c r="AF1728" s="6">
        <v>26</v>
      </c>
      <c r="AG1728" s="6">
        <v>44</v>
      </c>
      <c r="AH1728" s="7">
        <f>AF1728-AG1728</f>
        <v>-18</v>
      </c>
      <c r="AI1728" s="6"/>
      <c r="AJ1728" s="6"/>
      <c r="AK1728" s="7"/>
      <c r="AL1728" s="4" t="s">
        <v>998</v>
      </c>
      <c r="AR1728" s="6"/>
      <c r="AS1728" s="6"/>
      <c r="AT1728" s="7"/>
    </row>
    <row r="1729" spans="2:47" x14ac:dyDescent="0.25">
      <c r="B1729" t="s">
        <v>295</v>
      </c>
      <c r="C1729" s="52" t="s">
        <v>579</v>
      </c>
      <c r="D1729" s="39">
        <v>41907</v>
      </c>
      <c r="E1729">
        <v>28</v>
      </c>
      <c r="F1729" t="s">
        <v>821</v>
      </c>
      <c r="G1729" s="2" t="s">
        <v>192</v>
      </c>
      <c r="H1729" s="6">
        <v>31</v>
      </c>
      <c r="I1729" s="7">
        <v>0</v>
      </c>
      <c r="J1729" s="6">
        <v>36</v>
      </c>
      <c r="K1729" s="7">
        <v>-1</v>
      </c>
      <c r="L1729" s="6">
        <v>6</v>
      </c>
      <c r="M1729" s="7">
        <v>-1</v>
      </c>
      <c r="N1729" s="6">
        <v>-5</v>
      </c>
      <c r="O1729" s="7">
        <v>1</v>
      </c>
      <c r="P1729" s="3" t="s">
        <v>842</v>
      </c>
      <c r="R1729" s="7">
        <v>15</v>
      </c>
      <c r="S1729" s="7">
        <v>6</v>
      </c>
      <c r="T1729" s="7">
        <v>0</v>
      </c>
      <c r="W1729" s="6">
        <v>41</v>
      </c>
      <c r="X1729" s="6">
        <v>53</v>
      </c>
      <c r="Y1729" s="7">
        <f>W1729-X1729</f>
        <v>-12</v>
      </c>
      <c r="Z1729" s="6">
        <v>24</v>
      </c>
      <c r="AA1729" s="6">
        <v>67</v>
      </c>
      <c r="AB1729" s="7">
        <f>Z1729-AA1729</f>
        <v>-43</v>
      </c>
      <c r="AC1729" s="6">
        <v>16</v>
      </c>
      <c r="AD1729" s="6">
        <v>75</v>
      </c>
      <c r="AE1729" s="7">
        <f>AC1729-AD1729</f>
        <v>-59</v>
      </c>
      <c r="AF1729" s="6"/>
      <c r="AG1729" s="6"/>
      <c r="AH1729" s="7"/>
      <c r="AI1729" s="6"/>
      <c r="AJ1729" s="6"/>
      <c r="AK1729" s="7"/>
      <c r="AL1729" s="4" t="s">
        <v>930</v>
      </c>
      <c r="AR1729" s="6">
        <v>31</v>
      </c>
      <c r="AS1729" s="6">
        <v>56</v>
      </c>
      <c r="AT1729" s="7">
        <f>AR1729-AS1729</f>
        <v>-25</v>
      </c>
      <c r="AU1729" s="4" t="s">
        <v>871</v>
      </c>
    </row>
    <row r="1730" spans="2:47" x14ac:dyDescent="0.25">
      <c r="B1730" t="s">
        <v>295</v>
      </c>
      <c r="C1730" s="9" t="s">
        <v>681</v>
      </c>
      <c r="D1730" s="39">
        <v>41908</v>
      </c>
      <c r="E1730">
        <v>29</v>
      </c>
      <c r="F1730" s="3" t="s">
        <v>976</v>
      </c>
      <c r="G1730" s="2"/>
      <c r="H1730" s="6">
        <v>32</v>
      </c>
      <c r="I1730" s="7">
        <v>5</v>
      </c>
      <c r="J1730" s="6">
        <v>32</v>
      </c>
      <c r="K1730" s="7">
        <v>-1</v>
      </c>
      <c r="L1730" s="6">
        <v>8</v>
      </c>
      <c r="M1730" s="7">
        <v>-1</v>
      </c>
      <c r="N1730" s="6">
        <v>0</v>
      </c>
      <c r="O1730" s="7">
        <v>6</v>
      </c>
      <c r="P1730" t="s">
        <v>639</v>
      </c>
      <c r="R1730" s="7">
        <v>17</v>
      </c>
      <c r="S1730" s="7">
        <v>4</v>
      </c>
      <c r="W1730" s="6"/>
      <c r="X1730" s="6"/>
      <c r="Y1730" s="7"/>
      <c r="Z1730" s="6"/>
      <c r="AA1730" s="6"/>
      <c r="AB1730" s="7"/>
      <c r="AC1730" s="6"/>
      <c r="AD1730" s="6"/>
      <c r="AE1730" s="7"/>
      <c r="AF1730" s="6"/>
      <c r="AG1730" s="6"/>
      <c r="AH1730" s="7"/>
      <c r="AI1730" s="6"/>
      <c r="AJ1730" s="6"/>
      <c r="AK1730" s="7"/>
      <c r="AR1730" s="6"/>
      <c r="AS1730" s="6"/>
      <c r="AT1730" s="7"/>
    </row>
    <row r="1731" spans="2:47" x14ac:dyDescent="0.25">
      <c r="B1731" s="3" t="s">
        <v>295</v>
      </c>
      <c r="C1731" s="9" t="s">
        <v>681</v>
      </c>
      <c r="D1731" s="39">
        <v>41908</v>
      </c>
      <c r="E1731">
        <v>1</v>
      </c>
      <c r="F1731" s="3" t="s">
        <v>886</v>
      </c>
      <c r="G1731" s="2" t="s">
        <v>96</v>
      </c>
      <c r="H1731" s="6">
        <v>29</v>
      </c>
      <c r="I1731" s="7">
        <v>1</v>
      </c>
      <c r="J1731" s="6">
        <v>35</v>
      </c>
      <c r="K1731" s="7">
        <v>0</v>
      </c>
      <c r="L1731" s="6">
        <v>10</v>
      </c>
      <c r="M1731" s="7">
        <v>1</v>
      </c>
      <c r="N1731" s="6">
        <v>-6</v>
      </c>
      <c r="O1731" s="7">
        <v>1</v>
      </c>
      <c r="P1731" s="3" t="s">
        <v>639</v>
      </c>
      <c r="R1731" s="7">
        <v>15</v>
      </c>
      <c r="S1731" s="7">
        <v>4</v>
      </c>
      <c r="T1731" s="7">
        <v>0</v>
      </c>
      <c r="W1731" s="6"/>
      <c r="X1731" s="6"/>
      <c r="Y1731" s="7"/>
      <c r="Z1731" s="6"/>
      <c r="AA1731" s="6"/>
      <c r="AB1731" s="7"/>
      <c r="AC1731" s="6"/>
      <c r="AD1731" s="6"/>
      <c r="AE1731" s="7"/>
      <c r="AF1731" s="6"/>
      <c r="AG1731" s="6"/>
      <c r="AH1731" s="7"/>
      <c r="AI1731" s="6"/>
      <c r="AJ1731" s="6"/>
      <c r="AK1731" s="7"/>
      <c r="AR1731" s="6"/>
      <c r="AS1731" s="6"/>
      <c r="AT1731" s="7"/>
    </row>
    <row r="1732" spans="2:47" x14ac:dyDescent="0.25">
      <c r="B1732" s="3" t="s">
        <v>295</v>
      </c>
      <c r="C1732" s="9" t="s">
        <v>681</v>
      </c>
      <c r="D1732" s="39">
        <v>41908</v>
      </c>
      <c r="E1732">
        <v>29</v>
      </c>
      <c r="F1732" s="3" t="s">
        <v>830</v>
      </c>
      <c r="G1732" s="2"/>
      <c r="H1732" s="6">
        <v>34</v>
      </c>
      <c r="I1732" s="7">
        <v>1</v>
      </c>
      <c r="J1732" s="6">
        <v>36</v>
      </c>
      <c r="K1732" s="7">
        <v>-1</v>
      </c>
      <c r="L1732" s="6">
        <v>7</v>
      </c>
      <c r="M1732" s="7">
        <v>-2</v>
      </c>
      <c r="N1732" s="6">
        <v>-2</v>
      </c>
      <c r="O1732" s="7">
        <v>2</v>
      </c>
      <c r="P1732" s="3" t="s">
        <v>842</v>
      </c>
      <c r="R1732" s="7">
        <v>14</v>
      </c>
      <c r="S1732" s="7">
        <v>5</v>
      </c>
      <c r="T1732" s="7">
        <v>0</v>
      </c>
      <c r="W1732" s="6"/>
      <c r="X1732" s="6"/>
      <c r="Y1732" s="7"/>
      <c r="Z1732" s="6"/>
      <c r="AA1732" s="6"/>
      <c r="AB1732" s="7"/>
      <c r="AC1732" s="6"/>
      <c r="AD1732" s="6"/>
      <c r="AE1732" s="7"/>
      <c r="AF1732" s="6"/>
      <c r="AG1732" s="6"/>
      <c r="AH1732" s="7"/>
      <c r="AI1732" s="6"/>
      <c r="AJ1732" s="6"/>
      <c r="AK1732" s="7"/>
      <c r="AR1732" s="6"/>
      <c r="AS1732" s="6"/>
      <c r="AT1732" s="7"/>
    </row>
    <row r="1733" spans="2:47" x14ac:dyDescent="0.25">
      <c r="B1733" s="3" t="s">
        <v>295</v>
      </c>
      <c r="C1733" s="9" t="s">
        <v>660</v>
      </c>
      <c r="D1733" s="39">
        <v>41910</v>
      </c>
      <c r="F1733" t="s">
        <v>821</v>
      </c>
      <c r="G1733" s="2" t="s">
        <v>196</v>
      </c>
      <c r="H1733" s="6">
        <v>31</v>
      </c>
      <c r="I1733" s="7">
        <v>0</v>
      </c>
      <c r="J1733" s="6">
        <v>36</v>
      </c>
      <c r="K1733" s="7">
        <v>0</v>
      </c>
      <c r="L1733" s="6">
        <v>7</v>
      </c>
      <c r="M1733" s="7">
        <v>1</v>
      </c>
      <c r="N1733" s="6">
        <v>-5</v>
      </c>
      <c r="O1733" s="7">
        <v>0</v>
      </c>
      <c r="P1733" s="3" t="s">
        <v>842</v>
      </c>
      <c r="R1733" s="7">
        <v>16</v>
      </c>
      <c r="S1733" s="7">
        <v>4</v>
      </c>
      <c r="T1733" s="7">
        <v>0</v>
      </c>
      <c r="W1733" s="6"/>
      <c r="X1733" s="6"/>
      <c r="Y1733" s="7"/>
      <c r="Z1733" s="6"/>
      <c r="AA1733" s="6"/>
      <c r="AB1733" s="7"/>
      <c r="AC1733" s="6"/>
      <c r="AD1733" s="6"/>
      <c r="AE1733" s="7"/>
      <c r="AF1733" s="6"/>
      <c r="AG1733" s="6"/>
      <c r="AH1733" s="7"/>
      <c r="AI1733" s="6"/>
      <c r="AJ1733" s="6"/>
      <c r="AK1733" s="7"/>
      <c r="AR1733" s="6">
        <v>31</v>
      </c>
      <c r="AS1733" s="6">
        <v>55</v>
      </c>
      <c r="AT1733" s="7">
        <f>AR1733-AS1733</f>
        <v>-24</v>
      </c>
      <c r="AU1733" s="4" t="s">
        <v>871</v>
      </c>
    </row>
    <row r="1734" spans="2:47" x14ac:dyDescent="0.25">
      <c r="B1734" s="3" t="s">
        <v>295</v>
      </c>
      <c r="C1734" s="9" t="s">
        <v>603</v>
      </c>
      <c r="D1734" s="39">
        <v>41911</v>
      </c>
      <c r="F1734" t="s">
        <v>821</v>
      </c>
      <c r="G1734" s="2" t="s">
        <v>196</v>
      </c>
      <c r="H1734" s="6">
        <v>31</v>
      </c>
      <c r="I1734" s="7">
        <v>0</v>
      </c>
      <c r="J1734" s="6">
        <v>36</v>
      </c>
      <c r="K1734" s="7">
        <v>0</v>
      </c>
      <c r="L1734" s="6">
        <v>7</v>
      </c>
      <c r="M1734" s="7">
        <v>0</v>
      </c>
      <c r="N1734" s="6">
        <v>-5</v>
      </c>
      <c r="O1734" s="7">
        <v>0</v>
      </c>
      <c r="P1734" s="3" t="s">
        <v>842</v>
      </c>
      <c r="R1734" s="7">
        <v>15</v>
      </c>
      <c r="S1734" s="7">
        <v>5</v>
      </c>
      <c r="T1734" s="7">
        <v>0</v>
      </c>
      <c r="W1734" s="6"/>
      <c r="X1734" s="6"/>
      <c r="Y1734" s="7"/>
      <c r="Z1734" s="6"/>
      <c r="AA1734" s="6"/>
      <c r="AB1734" s="7"/>
      <c r="AC1734" s="6"/>
      <c r="AD1734" s="6"/>
      <c r="AE1734" s="7"/>
      <c r="AF1734" s="6"/>
      <c r="AG1734" s="6"/>
      <c r="AH1734" s="7"/>
      <c r="AI1734" s="6"/>
      <c r="AJ1734" s="6"/>
      <c r="AK1734" s="7"/>
      <c r="AR1734" s="6">
        <v>31</v>
      </c>
      <c r="AS1734" s="6">
        <v>54</v>
      </c>
      <c r="AT1734" s="7">
        <f>AR1734-AS1734</f>
        <v>-23</v>
      </c>
      <c r="AU1734" s="4" t="s">
        <v>871</v>
      </c>
    </row>
    <row r="1735" spans="2:47" x14ac:dyDescent="0.25">
      <c r="B1735" s="3" t="s">
        <v>295</v>
      </c>
      <c r="C1735" s="9" t="s">
        <v>582</v>
      </c>
      <c r="D1735" s="39">
        <v>41912</v>
      </c>
      <c r="F1735" t="s">
        <v>821</v>
      </c>
      <c r="G1735" s="2" t="s">
        <v>196</v>
      </c>
      <c r="H1735" s="6">
        <v>31</v>
      </c>
      <c r="I1735" s="7">
        <v>0</v>
      </c>
      <c r="J1735" s="6">
        <v>38</v>
      </c>
      <c r="K1735" s="7">
        <v>2</v>
      </c>
      <c r="L1735" s="6">
        <v>7</v>
      </c>
      <c r="M1735" s="7">
        <v>0</v>
      </c>
      <c r="N1735" s="6">
        <v>-7</v>
      </c>
      <c r="O1735" s="7">
        <v>-2</v>
      </c>
      <c r="P1735" s="3" t="s">
        <v>842</v>
      </c>
      <c r="R1735" s="7">
        <v>15</v>
      </c>
      <c r="S1735" s="7">
        <v>5</v>
      </c>
      <c r="T1735" s="7">
        <v>0</v>
      </c>
      <c r="W1735" s="6"/>
      <c r="X1735" s="6"/>
      <c r="Y1735" s="7"/>
      <c r="Z1735" s="6"/>
      <c r="AA1735" s="6"/>
      <c r="AB1735" s="7"/>
      <c r="AC1735" s="6"/>
      <c r="AD1735" s="6"/>
      <c r="AE1735" s="7"/>
      <c r="AF1735" s="6"/>
      <c r="AG1735" s="6"/>
      <c r="AH1735" s="7"/>
      <c r="AI1735" s="6"/>
      <c r="AJ1735" s="6"/>
      <c r="AK1735" s="7"/>
      <c r="AR1735" s="6">
        <v>32</v>
      </c>
      <c r="AS1735" s="6">
        <v>54</v>
      </c>
      <c r="AT1735" s="7">
        <f>AR1735-AS1735</f>
        <v>-22</v>
      </c>
      <c r="AU1735" s="4" t="s">
        <v>871</v>
      </c>
    </row>
    <row r="1736" spans="2:47" x14ac:dyDescent="0.25">
      <c r="B1736" s="3" t="s">
        <v>297</v>
      </c>
      <c r="C1736" s="9" t="s">
        <v>339</v>
      </c>
      <c r="D1736" s="39">
        <v>41913</v>
      </c>
      <c r="E1736">
        <v>3</v>
      </c>
      <c r="F1736" s="3" t="s">
        <v>830</v>
      </c>
      <c r="G1736" s="2"/>
      <c r="H1736" s="6">
        <v>33</v>
      </c>
      <c r="I1736" s="7">
        <v>-1</v>
      </c>
      <c r="J1736" s="6">
        <v>38</v>
      </c>
      <c r="K1736" s="7">
        <v>2</v>
      </c>
      <c r="L1736" s="6">
        <v>8</v>
      </c>
      <c r="M1736" s="7">
        <v>1</v>
      </c>
      <c r="N1736" s="6">
        <v>-5</v>
      </c>
      <c r="O1736" s="7">
        <v>-3</v>
      </c>
      <c r="P1736" s="3" t="s">
        <v>842</v>
      </c>
      <c r="R1736" s="7">
        <v>13</v>
      </c>
      <c r="S1736" s="7">
        <v>3</v>
      </c>
      <c r="T1736" s="7">
        <v>1</v>
      </c>
      <c r="W1736" s="6"/>
      <c r="X1736" s="6"/>
      <c r="Y1736" s="7"/>
      <c r="Z1736" s="6"/>
      <c r="AA1736" s="6"/>
      <c r="AB1736" s="7"/>
      <c r="AC1736" s="6"/>
      <c r="AD1736" s="6"/>
      <c r="AE1736" s="7"/>
      <c r="AF1736" s="6"/>
      <c r="AG1736" s="6"/>
      <c r="AH1736" s="7"/>
      <c r="AI1736" s="6"/>
      <c r="AJ1736" s="6"/>
      <c r="AK1736" s="7"/>
      <c r="AR1736" s="6"/>
      <c r="AS1736" s="6"/>
      <c r="AT1736" s="7"/>
    </row>
    <row r="1737" spans="2:47" x14ac:dyDescent="0.25">
      <c r="B1737" s="3" t="s">
        <v>297</v>
      </c>
      <c r="C1737" s="9" t="s">
        <v>339</v>
      </c>
      <c r="D1737" s="39">
        <v>41913</v>
      </c>
      <c r="F1737" t="s">
        <v>821</v>
      </c>
      <c r="G1737" s="2" t="s">
        <v>196</v>
      </c>
      <c r="H1737" s="6">
        <v>35</v>
      </c>
      <c r="I1737" s="7">
        <v>4</v>
      </c>
      <c r="J1737" s="6">
        <v>34</v>
      </c>
      <c r="K1737" s="7">
        <v>-4</v>
      </c>
      <c r="L1737" s="6">
        <v>6</v>
      </c>
      <c r="M1737" s="7">
        <v>-1</v>
      </c>
      <c r="N1737" s="6">
        <v>1</v>
      </c>
      <c r="O1737" s="7">
        <v>8</v>
      </c>
      <c r="P1737" s="3" t="s">
        <v>842</v>
      </c>
      <c r="R1737" s="7">
        <v>14</v>
      </c>
      <c r="S1737" s="7">
        <v>5</v>
      </c>
      <c r="T1737" s="7">
        <v>1</v>
      </c>
      <c r="W1737" s="6"/>
      <c r="X1737" s="6"/>
      <c r="Y1737" s="7"/>
      <c r="Z1737" s="6"/>
      <c r="AA1737" s="6"/>
      <c r="AB1737" s="7"/>
      <c r="AC1737" s="6"/>
      <c r="AD1737" s="6"/>
      <c r="AE1737" s="7"/>
      <c r="AF1737" s="6"/>
      <c r="AG1737" s="6"/>
      <c r="AH1737" s="7"/>
      <c r="AI1737" s="6"/>
      <c r="AJ1737" s="6"/>
      <c r="AK1737" s="7"/>
      <c r="AR1737" s="6">
        <v>34</v>
      </c>
      <c r="AS1737" s="6">
        <v>53</v>
      </c>
      <c r="AT1737" s="7">
        <f>AR1737-AS1737</f>
        <v>-19</v>
      </c>
      <c r="AU1737" s="4" t="s">
        <v>871</v>
      </c>
    </row>
    <row r="1738" spans="2:47" x14ac:dyDescent="0.25">
      <c r="B1738" s="3" t="s">
        <v>297</v>
      </c>
      <c r="C1738" s="9" t="s">
        <v>571</v>
      </c>
      <c r="D1738" s="39">
        <v>41914</v>
      </c>
      <c r="E1738">
        <v>5</v>
      </c>
      <c r="F1738" t="s">
        <v>821</v>
      </c>
      <c r="G1738" s="2" t="s">
        <v>192</v>
      </c>
      <c r="H1738" s="6">
        <v>36</v>
      </c>
      <c r="I1738" s="7">
        <v>1</v>
      </c>
      <c r="J1738" s="6">
        <v>34</v>
      </c>
      <c r="K1738" s="7">
        <v>0</v>
      </c>
      <c r="L1738" s="6">
        <v>7</v>
      </c>
      <c r="M1738" s="7">
        <v>1</v>
      </c>
      <c r="N1738" s="6">
        <v>2</v>
      </c>
      <c r="O1738" s="7">
        <v>1</v>
      </c>
      <c r="P1738" s="3" t="s">
        <v>842</v>
      </c>
      <c r="R1738" s="7">
        <v>13</v>
      </c>
      <c r="S1738" s="7">
        <v>5</v>
      </c>
      <c r="T1738" s="7">
        <v>0</v>
      </c>
      <c r="W1738" s="6">
        <v>45</v>
      </c>
      <c r="X1738" s="6">
        <v>49</v>
      </c>
      <c r="Y1738" s="7">
        <f>W1738-X1738</f>
        <v>-4</v>
      </c>
      <c r="Z1738" s="6">
        <v>22</v>
      </c>
      <c r="AA1738" s="6">
        <v>68</v>
      </c>
      <c r="AB1738" s="7">
        <f>Z1738-AA1738</f>
        <v>-46</v>
      </c>
      <c r="AC1738" s="6">
        <v>16</v>
      </c>
      <c r="AD1738" s="6">
        <v>74</v>
      </c>
      <c r="AE1738" s="7">
        <f>AC1738-AD1738</f>
        <v>-58</v>
      </c>
      <c r="AF1738" s="6"/>
      <c r="AG1738" s="6"/>
      <c r="AH1738" s="7"/>
      <c r="AI1738" s="6"/>
      <c r="AJ1738" s="6"/>
      <c r="AK1738" s="7"/>
      <c r="AL1738" s="4" t="s">
        <v>930</v>
      </c>
      <c r="AR1738" s="6">
        <v>34</v>
      </c>
      <c r="AS1738" s="6">
        <v>52</v>
      </c>
      <c r="AT1738" s="7">
        <f>AR1738-AS1738</f>
        <v>-18</v>
      </c>
      <c r="AU1738" s="4" t="s">
        <v>871</v>
      </c>
    </row>
    <row r="1739" spans="2:47" x14ac:dyDescent="0.25">
      <c r="B1739" s="3" t="s">
        <v>297</v>
      </c>
      <c r="C1739" s="9" t="s">
        <v>584</v>
      </c>
      <c r="D1739" s="39">
        <v>41915</v>
      </c>
      <c r="E1739">
        <v>6</v>
      </c>
      <c r="F1739" s="3" t="s">
        <v>976</v>
      </c>
      <c r="G1739" s="2"/>
      <c r="H1739" s="6">
        <v>32</v>
      </c>
      <c r="I1739" s="7">
        <v>0</v>
      </c>
      <c r="J1739" s="6">
        <v>30</v>
      </c>
      <c r="K1739" s="7">
        <v>-2</v>
      </c>
      <c r="L1739" s="6">
        <v>7</v>
      </c>
      <c r="M1739" s="7">
        <v>-1</v>
      </c>
      <c r="N1739" s="6">
        <v>2</v>
      </c>
      <c r="O1739" s="7">
        <v>2</v>
      </c>
      <c r="P1739" s="3" t="s">
        <v>639</v>
      </c>
      <c r="R1739" s="7">
        <v>17</v>
      </c>
      <c r="S1739" s="7">
        <v>7</v>
      </c>
      <c r="W1739" s="6"/>
      <c r="X1739" s="6"/>
      <c r="Y1739" s="7"/>
      <c r="Z1739" s="6"/>
      <c r="AA1739" s="6"/>
      <c r="AB1739" s="7"/>
      <c r="AC1739" s="6"/>
      <c r="AD1739" s="6"/>
      <c r="AE1739" s="7"/>
      <c r="AF1739" s="6"/>
      <c r="AG1739" s="6"/>
      <c r="AH1739" s="7"/>
      <c r="AI1739" s="6"/>
      <c r="AJ1739" s="6"/>
      <c r="AK1739" s="7"/>
      <c r="AR1739" s="6"/>
      <c r="AS1739" s="6"/>
      <c r="AT1739" s="7"/>
    </row>
    <row r="1740" spans="2:47" x14ac:dyDescent="0.25">
      <c r="B1740" s="3" t="s">
        <v>297</v>
      </c>
      <c r="C1740" s="9" t="s">
        <v>584</v>
      </c>
      <c r="D1740" s="39">
        <v>41915</v>
      </c>
      <c r="E1740">
        <v>6</v>
      </c>
      <c r="F1740" t="s">
        <v>830</v>
      </c>
      <c r="G1740" s="2"/>
      <c r="H1740" s="6">
        <v>31</v>
      </c>
      <c r="I1740" s="7">
        <v>-2</v>
      </c>
      <c r="J1740" s="6">
        <v>37</v>
      </c>
      <c r="K1740" s="7">
        <v>-1</v>
      </c>
      <c r="L1740" s="6">
        <v>8</v>
      </c>
      <c r="M1740" s="7">
        <v>0</v>
      </c>
      <c r="N1740" s="6">
        <v>-6</v>
      </c>
      <c r="O1740" s="7">
        <v>-1</v>
      </c>
      <c r="P1740" s="3" t="s">
        <v>842</v>
      </c>
      <c r="R1740" s="7">
        <v>15</v>
      </c>
      <c r="S1740" s="7">
        <v>3</v>
      </c>
      <c r="T1740" s="7">
        <v>0</v>
      </c>
      <c r="W1740" s="6"/>
      <c r="X1740" s="6"/>
      <c r="Y1740" s="7"/>
      <c r="Z1740" s="6"/>
      <c r="AA1740" s="6"/>
      <c r="AB1740" s="7"/>
      <c r="AC1740" s="6"/>
      <c r="AD1740" s="6"/>
      <c r="AE1740" s="7"/>
      <c r="AF1740" s="6"/>
      <c r="AG1740" s="6"/>
      <c r="AH1740" s="7"/>
      <c r="AI1740" s="6"/>
      <c r="AJ1740" s="6"/>
      <c r="AK1740" s="7"/>
      <c r="AR1740" s="6"/>
      <c r="AS1740" s="6"/>
      <c r="AT1740" s="7"/>
    </row>
    <row r="1741" spans="2:47" x14ac:dyDescent="0.25">
      <c r="B1741" s="3" t="s">
        <v>297</v>
      </c>
      <c r="C1741" s="9" t="s">
        <v>584</v>
      </c>
      <c r="D1741" s="39">
        <v>41915</v>
      </c>
      <c r="F1741" t="s">
        <v>678</v>
      </c>
      <c r="G1741" s="2" t="s">
        <v>82</v>
      </c>
      <c r="H1741" s="6"/>
      <c r="J1741" s="6"/>
      <c r="L1741" s="6"/>
      <c r="N1741" s="6"/>
      <c r="P1741" s="3"/>
      <c r="W1741" s="6">
        <v>39</v>
      </c>
      <c r="X1741" s="6">
        <v>46</v>
      </c>
      <c r="Y1741" s="7">
        <f>W1741-X1741</f>
        <v>-7</v>
      </c>
      <c r="Z1741" s="6">
        <v>20</v>
      </c>
      <c r="AA1741" s="6">
        <v>55</v>
      </c>
      <c r="AB1741" s="7">
        <f>Z1741-AA1741</f>
        <v>-35</v>
      </c>
      <c r="AC1741" s="6">
        <v>17</v>
      </c>
      <c r="AD1741" s="6">
        <v>59</v>
      </c>
      <c r="AE1741" s="7">
        <f>AC1741-AD1741</f>
        <v>-42</v>
      </c>
      <c r="AF1741" s="6">
        <v>36</v>
      </c>
      <c r="AG1741" s="6">
        <v>37</v>
      </c>
      <c r="AH1741" s="7">
        <f>AF1741-AG1741</f>
        <v>-1</v>
      </c>
      <c r="AI1741" s="6"/>
      <c r="AJ1741" s="6"/>
      <c r="AK1741" s="7"/>
      <c r="AL1741" s="4" t="s">
        <v>964</v>
      </c>
      <c r="AR1741" s="6">
        <v>33</v>
      </c>
      <c r="AS1741" s="6">
        <v>49</v>
      </c>
      <c r="AT1741" s="7">
        <f>AR1741-AS1741</f>
        <v>-16</v>
      </c>
      <c r="AU1741" s="4" t="s">
        <v>964</v>
      </c>
    </row>
    <row r="1742" spans="2:47" x14ac:dyDescent="0.25">
      <c r="B1742" s="3" t="s">
        <v>297</v>
      </c>
      <c r="C1742" s="9" t="s">
        <v>572</v>
      </c>
      <c r="D1742" s="39">
        <v>41917</v>
      </c>
      <c r="F1742" t="s">
        <v>821</v>
      </c>
      <c r="G1742" s="2" t="s">
        <v>196</v>
      </c>
      <c r="H1742" s="6">
        <v>35</v>
      </c>
      <c r="I1742" s="7">
        <v>-1</v>
      </c>
      <c r="J1742" s="6">
        <v>33</v>
      </c>
      <c r="K1742" s="7">
        <v>-1</v>
      </c>
      <c r="L1742" s="6">
        <v>8</v>
      </c>
      <c r="M1742" s="7">
        <v>1</v>
      </c>
      <c r="N1742" s="6">
        <v>2</v>
      </c>
      <c r="O1742" s="7">
        <v>0</v>
      </c>
      <c r="P1742" s="3" t="s">
        <v>842</v>
      </c>
      <c r="R1742" s="7">
        <v>13</v>
      </c>
      <c r="S1742" s="7">
        <v>4</v>
      </c>
      <c r="T1742" s="7">
        <v>1</v>
      </c>
      <c r="W1742" s="6"/>
      <c r="X1742" s="6"/>
      <c r="Y1742" s="7"/>
      <c r="Z1742" s="6"/>
      <c r="AA1742" s="6"/>
      <c r="AB1742" s="7"/>
      <c r="AC1742" s="6"/>
      <c r="AD1742" s="6"/>
      <c r="AE1742" s="7"/>
      <c r="AF1742" s="6"/>
      <c r="AG1742" s="6"/>
      <c r="AH1742" s="7"/>
      <c r="AI1742" s="6"/>
      <c r="AJ1742" s="6"/>
      <c r="AK1742" s="7"/>
      <c r="AR1742" s="6">
        <v>32</v>
      </c>
      <c r="AS1742" s="6">
        <v>54</v>
      </c>
      <c r="AT1742" s="7">
        <f>AR1742-AS1742</f>
        <v>-22</v>
      </c>
      <c r="AU1742" s="4" t="s">
        <v>871</v>
      </c>
    </row>
    <row r="1743" spans="2:47" x14ac:dyDescent="0.25">
      <c r="B1743" s="3" t="s">
        <v>297</v>
      </c>
      <c r="C1743" s="9" t="s">
        <v>593</v>
      </c>
      <c r="D1743" s="39">
        <v>41918</v>
      </c>
      <c r="F1743" t="s">
        <v>821</v>
      </c>
      <c r="G1743" s="2" t="s">
        <v>196</v>
      </c>
      <c r="H1743" s="6">
        <v>32</v>
      </c>
      <c r="I1743" s="7">
        <v>-3</v>
      </c>
      <c r="J1743" s="6">
        <v>34</v>
      </c>
      <c r="K1743" s="7">
        <v>1</v>
      </c>
      <c r="L1743" s="6">
        <v>8</v>
      </c>
      <c r="M1743" s="7">
        <v>0</v>
      </c>
      <c r="N1743" s="6">
        <v>-2</v>
      </c>
      <c r="O1743" s="7">
        <v>-4</v>
      </c>
      <c r="P1743" s="3" t="s">
        <v>842</v>
      </c>
      <c r="R1743" s="7">
        <v>15</v>
      </c>
      <c r="S1743" s="7">
        <v>5</v>
      </c>
      <c r="T1743" s="7">
        <v>0</v>
      </c>
      <c r="W1743" s="6"/>
      <c r="X1743" s="6"/>
      <c r="Y1743" s="7"/>
      <c r="Z1743" s="6"/>
      <c r="AA1743" s="6"/>
      <c r="AB1743" s="7"/>
      <c r="AC1743" s="6"/>
      <c r="AD1743" s="6"/>
      <c r="AE1743" s="7"/>
      <c r="AF1743" s="6"/>
      <c r="AG1743" s="6"/>
      <c r="AH1743" s="7"/>
      <c r="AI1743" s="6"/>
      <c r="AJ1743" s="6"/>
      <c r="AK1743" s="7"/>
      <c r="AR1743" s="6">
        <v>30</v>
      </c>
      <c r="AS1743" s="6">
        <v>56</v>
      </c>
      <c r="AT1743" s="7">
        <f>AR1743-AS1743</f>
        <v>-26</v>
      </c>
      <c r="AU1743" s="4" t="s">
        <v>871</v>
      </c>
    </row>
    <row r="1744" spans="2:47" x14ac:dyDescent="0.25">
      <c r="B1744" s="3" t="s">
        <v>297</v>
      </c>
      <c r="C1744" s="9" t="s">
        <v>647</v>
      </c>
      <c r="D1744" s="39">
        <v>41919</v>
      </c>
      <c r="F1744" t="s">
        <v>821</v>
      </c>
      <c r="G1744" s="2" t="s">
        <v>196</v>
      </c>
      <c r="H1744" s="6">
        <v>33</v>
      </c>
      <c r="I1744" s="7">
        <v>1</v>
      </c>
      <c r="J1744" s="6">
        <v>34</v>
      </c>
      <c r="K1744" s="7">
        <v>0</v>
      </c>
      <c r="L1744" s="6">
        <v>7</v>
      </c>
      <c r="M1744" s="7">
        <v>-1</v>
      </c>
      <c r="N1744" s="6">
        <v>-1</v>
      </c>
      <c r="O1744" s="7">
        <v>1</v>
      </c>
      <c r="P1744" s="3" t="s">
        <v>842</v>
      </c>
      <c r="R1744" s="7">
        <v>14</v>
      </c>
      <c r="S1744" s="7">
        <v>6</v>
      </c>
      <c r="T1744" s="7">
        <v>0</v>
      </c>
      <c r="W1744" s="6"/>
      <c r="X1744" s="6"/>
      <c r="Y1744" s="7"/>
      <c r="Z1744" s="6"/>
      <c r="AA1744" s="6"/>
      <c r="AB1744" s="7"/>
      <c r="AC1744" s="6"/>
      <c r="AD1744" s="6"/>
      <c r="AE1744" s="7"/>
      <c r="AF1744" s="6"/>
      <c r="AG1744" s="6"/>
      <c r="AH1744" s="7"/>
      <c r="AI1744" s="6"/>
      <c r="AJ1744" s="6"/>
      <c r="AK1744" s="7"/>
      <c r="AM1744" s="9" t="s">
        <v>953</v>
      </c>
      <c r="AN1744" s="9" t="s">
        <v>551</v>
      </c>
      <c r="AO1744" s="9" t="s">
        <v>316</v>
      </c>
      <c r="AR1744" s="6">
        <v>32</v>
      </c>
      <c r="AS1744" s="6">
        <v>55</v>
      </c>
      <c r="AT1744" s="7">
        <f>AR1744-AS1744</f>
        <v>-23</v>
      </c>
      <c r="AU1744" s="4" t="s">
        <v>871</v>
      </c>
    </row>
    <row r="1745" spans="2:53" x14ac:dyDescent="0.25">
      <c r="B1745" s="3" t="s">
        <v>297</v>
      </c>
      <c r="C1745" s="9" t="s">
        <v>511</v>
      </c>
      <c r="D1745" s="39">
        <v>41919</v>
      </c>
      <c r="E1745">
        <v>12</v>
      </c>
      <c r="F1745" t="s">
        <v>903</v>
      </c>
      <c r="G1745" s="2" t="s">
        <v>138</v>
      </c>
      <c r="H1745" s="6">
        <v>28</v>
      </c>
      <c r="I1745" s="7">
        <v>-4</v>
      </c>
      <c r="J1745" s="6">
        <v>35</v>
      </c>
      <c r="K1745" s="7">
        <v>1</v>
      </c>
      <c r="L1745" s="6">
        <v>9</v>
      </c>
      <c r="M1745" s="7">
        <v>2</v>
      </c>
      <c r="N1745" s="6">
        <v>-7</v>
      </c>
      <c r="O1745" s="7">
        <v>-5</v>
      </c>
      <c r="P1745" s="3" t="s">
        <v>842</v>
      </c>
      <c r="R1745" s="7">
        <v>17</v>
      </c>
      <c r="S1745" s="7">
        <v>4</v>
      </c>
      <c r="T1745" s="7">
        <v>1</v>
      </c>
      <c r="W1745" s="6">
        <v>39</v>
      </c>
      <c r="X1745" s="6">
        <v>45</v>
      </c>
      <c r="Y1745" s="7">
        <f>W1745-X1745</f>
        <v>-6</v>
      </c>
      <c r="Z1745" s="6">
        <v>24</v>
      </c>
      <c r="AA1745" s="6">
        <v>50</v>
      </c>
      <c r="AB1745" s="7">
        <f>Z1745-AA1745</f>
        <v>-26</v>
      </c>
      <c r="AC1745" s="6">
        <v>18</v>
      </c>
      <c r="AD1745" s="6">
        <v>60</v>
      </c>
      <c r="AE1745" s="7">
        <f>AC1745-AD1745</f>
        <v>-42</v>
      </c>
      <c r="AF1745" s="6">
        <v>36</v>
      </c>
      <c r="AG1745" s="6">
        <v>36</v>
      </c>
      <c r="AH1745" s="7">
        <f>AF1745-AG1745</f>
        <v>0</v>
      </c>
      <c r="AI1745" s="6"/>
      <c r="AJ1745" s="6"/>
      <c r="AK1745" s="7"/>
      <c r="AL1745" s="4" t="s">
        <v>978</v>
      </c>
      <c r="AR1745" s="6"/>
      <c r="AS1745" s="6"/>
      <c r="AT1745" s="7"/>
    </row>
    <row r="1746" spans="2:53" x14ac:dyDescent="0.25">
      <c r="B1746" s="3" t="s">
        <v>297</v>
      </c>
      <c r="C1746" s="9" t="s">
        <v>419</v>
      </c>
      <c r="D1746" s="39">
        <v>41920</v>
      </c>
      <c r="E1746">
        <v>10</v>
      </c>
      <c r="F1746" t="s">
        <v>830</v>
      </c>
      <c r="G1746" s="2"/>
      <c r="H1746" s="6">
        <v>34</v>
      </c>
      <c r="I1746" s="7">
        <v>3</v>
      </c>
      <c r="J1746" s="6">
        <v>35</v>
      </c>
      <c r="K1746" s="7">
        <v>-2</v>
      </c>
      <c r="L1746" s="6">
        <v>9</v>
      </c>
      <c r="M1746" s="7">
        <v>1</v>
      </c>
      <c r="N1746" s="6">
        <v>-1</v>
      </c>
      <c r="O1746" s="7">
        <v>5</v>
      </c>
      <c r="P1746" s="3" t="s">
        <v>842</v>
      </c>
      <c r="R1746" s="7">
        <v>13</v>
      </c>
      <c r="S1746" s="7">
        <v>4</v>
      </c>
      <c r="T1746" s="7">
        <v>0</v>
      </c>
      <c r="W1746" s="6"/>
      <c r="X1746" s="6"/>
      <c r="Y1746" s="7"/>
      <c r="Z1746" s="6"/>
      <c r="AA1746" s="6"/>
      <c r="AB1746" s="7"/>
      <c r="AC1746" s="6"/>
      <c r="AD1746" s="6"/>
      <c r="AE1746" s="7"/>
      <c r="AF1746" s="6"/>
      <c r="AG1746" s="6"/>
      <c r="AH1746" s="7"/>
      <c r="AI1746" s="6"/>
      <c r="AJ1746" s="6"/>
      <c r="AK1746" s="7"/>
      <c r="AR1746" s="6"/>
      <c r="AS1746" s="6"/>
      <c r="AT1746" s="7"/>
    </row>
    <row r="1747" spans="2:53" x14ac:dyDescent="0.25">
      <c r="B1747" s="3" t="s">
        <v>297</v>
      </c>
      <c r="C1747" s="9" t="s">
        <v>419</v>
      </c>
      <c r="D1747" s="39">
        <v>41920</v>
      </c>
      <c r="F1747" t="s">
        <v>821</v>
      </c>
      <c r="G1747" s="2" t="s">
        <v>196</v>
      </c>
      <c r="H1747" s="6">
        <v>30</v>
      </c>
      <c r="I1747" s="7">
        <v>-3</v>
      </c>
      <c r="J1747" s="6">
        <v>35</v>
      </c>
      <c r="K1747" s="7">
        <v>1</v>
      </c>
      <c r="L1747" s="6">
        <v>9</v>
      </c>
      <c r="M1747" s="7">
        <v>2</v>
      </c>
      <c r="N1747" s="6">
        <v>-5</v>
      </c>
      <c r="O1747" s="7">
        <v>-4</v>
      </c>
      <c r="P1747" s="3" t="s">
        <v>842</v>
      </c>
      <c r="W1747" s="6"/>
      <c r="X1747" s="6"/>
      <c r="Y1747" s="7"/>
      <c r="Z1747" s="6"/>
      <c r="AA1747" s="6"/>
      <c r="AB1747" s="7"/>
      <c r="AC1747" s="6"/>
      <c r="AD1747" s="6"/>
      <c r="AE1747" s="7"/>
      <c r="AF1747" s="6"/>
      <c r="AG1747" s="6"/>
      <c r="AH1747" s="7"/>
      <c r="AI1747" s="6"/>
      <c r="AJ1747" s="6"/>
      <c r="AK1747" s="7"/>
      <c r="AR1747" s="6">
        <v>32</v>
      </c>
      <c r="AS1747" s="6">
        <v>55</v>
      </c>
      <c r="AT1747" s="7">
        <f>AR1747-AS1747</f>
        <v>-23</v>
      </c>
      <c r="AU1747" s="4" t="s">
        <v>871</v>
      </c>
    </row>
    <row r="1748" spans="2:53" x14ac:dyDescent="0.25">
      <c r="B1748" s="3" t="s">
        <v>297</v>
      </c>
      <c r="C1748" s="9" t="s">
        <v>419</v>
      </c>
      <c r="D1748" s="39">
        <v>41920</v>
      </c>
      <c r="F1748" s="3" t="s">
        <v>976</v>
      </c>
      <c r="G1748" s="2"/>
      <c r="H1748" s="6">
        <v>31</v>
      </c>
      <c r="J1748" s="6">
        <v>34</v>
      </c>
      <c r="L1748" s="6">
        <v>8</v>
      </c>
      <c r="N1748" s="6">
        <v>-3</v>
      </c>
      <c r="P1748" t="s">
        <v>842</v>
      </c>
      <c r="R1748" s="7">
        <v>18</v>
      </c>
      <c r="S1748" s="7">
        <v>4</v>
      </c>
      <c r="T1748" s="7">
        <v>0</v>
      </c>
      <c r="W1748" s="6"/>
      <c r="X1748" s="6"/>
      <c r="Y1748" s="7"/>
      <c r="Z1748" s="6"/>
      <c r="AA1748" s="6"/>
      <c r="AB1748" s="7"/>
      <c r="AC1748" s="6"/>
      <c r="AD1748" s="6"/>
      <c r="AE1748" s="7"/>
      <c r="AF1748" s="6"/>
      <c r="AG1748" s="6"/>
      <c r="AH1748" s="7"/>
      <c r="AI1748" s="6"/>
      <c r="AJ1748" s="6"/>
      <c r="AK1748" s="7"/>
      <c r="AR1748" s="6"/>
      <c r="AS1748" s="6"/>
      <c r="AT1748" s="7"/>
    </row>
    <row r="1749" spans="2:53" x14ac:dyDescent="0.25">
      <c r="B1749" t="s">
        <v>297</v>
      </c>
      <c r="C1749" s="9" t="s">
        <v>419</v>
      </c>
      <c r="D1749" s="39">
        <v>41920</v>
      </c>
      <c r="E1749">
        <v>12</v>
      </c>
      <c r="F1749" t="s">
        <v>678</v>
      </c>
      <c r="G1749" s="2" t="s">
        <v>194</v>
      </c>
      <c r="N1749" s="6"/>
      <c r="P1749" t="s">
        <v>842</v>
      </c>
      <c r="W1749" s="6"/>
      <c r="X1749" s="6"/>
      <c r="Z1749" s="6"/>
      <c r="AA1749" s="6"/>
      <c r="AC1749" s="6"/>
      <c r="AD1749" s="6"/>
      <c r="AF1749" s="6"/>
      <c r="AG1749" s="6"/>
      <c r="AI1749" s="6"/>
      <c r="AJ1749" s="6"/>
      <c r="AW1749">
        <v>30</v>
      </c>
      <c r="AX1749">
        <v>32</v>
      </c>
      <c r="AY1749">
        <v>15</v>
      </c>
      <c r="AZ1749">
        <v>15</v>
      </c>
      <c r="BA1749" s="4" t="s">
        <v>992</v>
      </c>
    </row>
    <row r="1750" spans="2:53" x14ac:dyDescent="0.25">
      <c r="B1750" s="3" t="s">
        <v>297</v>
      </c>
      <c r="C1750" s="9" t="s">
        <v>669</v>
      </c>
      <c r="D1750" s="39">
        <v>41921</v>
      </c>
      <c r="E1750">
        <v>12</v>
      </c>
      <c r="F1750" t="s">
        <v>821</v>
      </c>
      <c r="G1750" s="2" t="s">
        <v>192</v>
      </c>
      <c r="H1750" s="6">
        <v>32</v>
      </c>
      <c r="I1750" s="7">
        <v>2</v>
      </c>
      <c r="J1750" s="6">
        <v>34</v>
      </c>
      <c r="K1750" s="7">
        <v>-1</v>
      </c>
      <c r="L1750" s="6">
        <v>9</v>
      </c>
      <c r="M1750" s="7">
        <v>0</v>
      </c>
      <c r="N1750" s="6">
        <v>-2</v>
      </c>
      <c r="O1750" s="7">
        <v>3</v>
      </c>
      <c r="P1750" t="s">
        <v>842</v>
      </c>
      <c r="R1750" s="7">
        <v>16</v>
      </c>
      <c r="S1750" s="7">
        <v>5</v>
      </c>
      <c r="T1750" s="7">
        <v>1</v>
      </c>
      <c r="W1750" s="6">
        <v>42</v>
      </c>
      <c r="X1750" s="6">
        <v>52</v>
      </c>
      <c r="Y1750" s="7">
        <f>W1750-X1750</f>
        <v>-10</v>
      </c>
      <c r="Z1750" s="6">
        <v>21</v>
      </c>
      <c r="AA1750" s="6">
        <v>69</v>
      </c>
      <c r="AB1750" s="7">
        <f>Z1750-AA1750</f>
        <v>-48</v>
      </c>
      <c r="AC1750" s="6">
        <v>19</v>
      </c>
      <c r="AD1750" s="6">
        <v>73</v>
      </c>
      <c r="AE1750" s="7">
        <f>AC1750-AD1750</f>
        <v>-54</v>
      </c>
      <c r="AF1750" s="6">
        <v>61</v>
      </c>
      <c r="AG1750" s="6">
        <v>26</v>
      </c>
      <c r="AH1750" s="7">
        <f>AF1750-AG1750</f>
        <v>35</v>
      </c>
      <c r="AI1750" s="6"/>
      <c r="AJ1750" s="6"/>
      <c r="AK1750" s="7"/>
      <c r="AL1750" s="4" t="s">
        <v>930</v>
      </c>
      <c r="AM1750" s="9" t="s">
        <v>993</v>
      </c>
      <c r="AN1750" s="9" t="s">
        <v>551</v>
      </c>
      <c r="AO1750" s="9" t="s">
        <v>636</v>
      </c>
      <c r="AP1750" s="9" t="s">
        <v>580</v>
      </c>
      <c r="AR1750" s="6">
        <v>32</v>
      </c>
      <c r="AS1750" s="6">
        <v>54</v>
      </c>
      <c r="AT1750" s="7">
        <f>AR1750-AS1750</f>
        <v>-22</v>
      </c>
      <c r="AU1750" s="4" t="s">
        <v>871</v>
      </c>
    </row>
    <row r="1751" spans="2:53" x14ac:dyDescent="0.25">
      <c r="B1751" t="s">
        <v>297</v>
      </c>
      <c r="C1751" s="9" t="s">
        <v>637</v>
      </c>
      <c r="D1751" s="39">
        <v>41922</v>
      </c>
      <c r="E1751">
        <v>12</v>
      </c>
      <c r="F1751" t="s">
        <v>982</v>
      </c>
      <c r="G1751" s="2" t="s">
        <v>124</v>
      </c>
      <c r="H1751" s="6">
        <v>31</v>
      </c>
      <c r="I1751" s="7">
        <v>0</v>
      </c>
      <c r="J1751" s="6">
        <v>31</v>
      </c>
      <c r="K1751" s="7">
        <v>-4</v>
      </c>
      <c r="L1751" s="6">
        <v>7</v>
      </c>
      <c r="M1751" s="7">
        <v>-1</v>
      </c>
      <c r="N1751" s="6">
        <v>0</v>
      </c>
      <c r="O1751" s="7">
        <v>4</v>
      </c>
      <c r="P1751" s="3" t="s">
        <v>842</v>
      </c>
      <c r="Q1751" s="3" t="s">
        <v>983</v>
      </c>
      <c r="R1751" s="7">
        <v>25</v>
      </c>
      <c r="S1751" s="7">
        <v>2</v>
      </c>
      <c r="T1751" s="7">
        <v>0</v>
      </c>
      <c r="W1751" s="6"/>
      <c r="X1751" s="6"/>
      <c r="Y1751" s="7"/>
      <c r="Z1751" s="6"/>
      <c r="AA1751" s="6"/>
      <c r="AB1751" s="7"/>
      <c r="AC1751" s="6"/>
      <c r="AD1751" s="6"/>
      <c r="AE1751" s="7"/>
      <c r="AF1751" s="6"/>
      <c r="AG1751" s="6"/>
      <c r="AH1751" s="7"/>
      <c r="AI1751" s="6"/>
      <c r="AJ1751" s="6"/>
      <c r="AK1751" s="7"/>
      <c r="AR1751" s="6"/>
      <c r="AS1751" s="6"/>
      <c r="AT1751" s="7"/>
    </row>
    <row r="1752" spans="2:53" x14ac:dyDescent="0.25">
      <c r="B1752" t="s">
        <v>297</v>
      </c>
      <c r="C1752" s="9" t="s">
        <v>655</v>
      </c>
      <c r="D1752" s="39">
        <v>41922</v>
      </c>
      <c r="E1752">
        <v>13</v>
      </c>
      <c r="F1752" t="s">
        <v>830</v>
      </c>
      <c r="G1752" s="2"/>
      <c r="H1752" s="6">
        <v>35</v>
      </c>
      <c r="I1752" s="7">
        <v>1</v>
      </c>
      <c r="J1752" s="6">
        <v>36</v>
      </c>
      <c r="K1752" s="7">
        <v>1</v>
      </c>
      <c r="L1752" s="6">
        <v>9</v>
      </c>
      <c r="M1752" s="7">
        <v>0</v>
      </c>
      <c r="N1752" s="6">
        <v>-1</v>
      </c>
      <c r="O1752" s="7">
        <v>0</v>
      </c>
      <c r="P1752" s="3" t="s">
        <v>842</v>
      </c>
      <c r="R1752" s="7">
        <v>13</v>
      </c>
      <c r="S1752" s="7">
        <v>3</v>
      </c>
      <c r="T1752" s="7">
        <v>0</v>
      </c>
      <c r="W1752" s="6"/>
      <c r="X1752" s="6"/>
      <c r="Y1752" s="7"/>
      <c r="Z1752" s="6"/>
      <c r="AA1752" s="6"/>
      <c r="AB1752" s="7"/>
      <c r="AC1752" s="6"/>
      <c r="AD1752" s="6"/>
      <c r="AE1752" s="7"/>
      <c r="AF1752" s="6"/>
      <c r="AG1752" s="6"/>
      <c r="AH1752" s="7"/>
      <c r="AI1752" s="6"/>
      <c r="AJ1752" s="6"/>
      <c r="AK1752" s="7"/>
      <c r="AR1752" s="6"/>
      <c r="AS1752" s="6"/>
      <c r="AT1752" s="7"/>
    </row>
    <row r="1753" spans="2:53" x14ac:dyDescent="0.25">
      <c r="B1753" t="s">
        <v>297</v>
      </c>
      <c r="C1753" s="9" t="s">
        <v>655</v>
      </c>
      <c r="D1753" s="39">
        <v>41922</v>
      </c>
      <c r="E1753">
        <v>13</v>
      </c>
      <c r="F1753" s="3" t="s">
        <v>976</v>
      </c>
      <c r="G1753" s="2"/>
      <c r="H1753" s="6">
        <v>28</v>
      </c>
      <c r="I1753" s="7">
        <v>-4</v>
      </c>
      <c r="J1753" s="6">
        <v>32</v>
      </c>
      <c r="K1753" s="7">
        <v>2</v>
      </c>
      <c r="L1753" s="6">
        <v>8</v>
      </c>
      <c r="M1753" s="7">
        <v>1</v>
      </c>
      <c r="N1753" s="6">
        <v>-4</v>
      </c>
      <c r="O1753" s="7">
        <v>-6</v>
      </c>
      <c r="P1753" s="3" t="s">
        <v>639</v>
      </c>
      <c r="R1753" s="7">
        <v>19</v>
      </c>
      <c r="S1753" s="7">
        <v>5</v>
      </c>
      <c r="W1753" s="6"/>
      <c r="X1753" s="6"/>
      <c r="Y1753" s="7"/>
      <c r="Z1753" s="6"/>
      <c r="AA1753" s="6"/>
      <c r="AB1753" s="7"/>
      <c r="AC1753" s="6"/>
      <c r="AD1753" s="6"/>
      <c r="AE1753" s="7"/>
      <c r="AF1753" s="6"/>
      <c r="AG1753" s="6"/>
      <c r="AH1753" s="7"/>
      <c r="AI1753" s="6"/>
      <c r="AJ1753" s="6"/>
      <c r="AK1753" s="7"/>
      <c r="AR1753" s="6"/>
      <c r="AS1753" s="6"/>
      <c r="AT1753" s="7"/>
    </row>
    <row r="1754" spans="2:53" x14ac:dyDescent="0.25">
      <c r="B1754" t="s">
        <v>297</v>
      </c>
      <c r="C1754" s="9" t="s">
        <v>655</v>
      </c>
      <c r="D1754" s="39">
        <v>41922</v>
      </c>
      <c r="E1754">
        <v>14</v>
      </c>
      <c r="F1754" t="s">
        <v>678</v>
      </c>
      <c r="G1754" s="2" t="s">
        <v>82</v>
      </c>
      <c r="H1754" s="6">
        <v>31</v>
      </c>
      <c r="I1754" s="7">
        <v>-2</v>
      </c>
      <c r="J1754" s="6">
        <v>35</v>
      </c>
      <c r="K1754" s="7">
        <v>0</v>
      </c>
      <c r="L1754" s="6">
        <v>11</v>
      </c>
      <c r="M1754" s="7">
        <v>1</v>
      </c>
      <c r="N1754" s="6">
        <v>-4</v>
      </c>
      <c r="O1754" s="7">
        <v>-2</v>
      </c>
      <c r="P1754" s="3" t="s">
        <v>639</v>
      </c>
      <c r="R1754" s="7">
        <v>14</v>
      </c>
      <c r="S1754" s="7">
        <v>4</v>
      </c>
      <c r="W1754" s="6"/>
      <c r="X1754" s="6"/>
      <c r="Z1754" s="6"/>
      <c r="AA1754" s="6"/>
      <c r="AC1754" s="6"/>
      <c r="AD1754" s="6"/>
      <c r="AF1754" s="6"/>
      <c r="AG1754" s="6"/>
      <c r="AI1754" s="6"/>
      <c r="AJ1754" s="6"/>
    </row>
    <row r="1755" spans="2:53" x14ac:dyDescent="0.25">
      <c r="B1755" t="s">
        <v>297</v>
      </c>
      <c r="C1755" s="9" t="s">
        <v>520</v>
      </c>
      <c r="D1755" s="39">
        <v>41923</v>
      </c>
      <c r="E1755">
        <v>15</v>
      </c>
      <c r="F1755" t="s">
        <v>577</v>
      </c>
      <c r="G1755" s="2" t="s">
        <v>60</v>
      </c>
      <c r="H1755" s="6">
        <v>30</v>
      </c>
      <c r="I1755" s="7">
        <v>-4</v>
      </c>
      <c r="J1755" s="6">
        <v>33</v>
      </c>
      <c r="K1755" s="7">
        <v>0</v>
      </c>
      <c r="L1755" s="6">
        <v>8</v>
      </c>
      <c r="M1755" s="7">
        <v>1</v>
      </c>
      <c r="N1755" s="6">
        <v>-3</v>
      </c>
      <c r="O1755" s="7">
        <v>-4</v>
      </c>
      <c r="P1755" s="3" t="s">
        <v>639</v>
      </c>
      <c r="Q1755" s="3" t="s">
        <v>840</v>
      </c>
      <c r="R1755" s="7">
        <v>16</v>
      </c>
      <c r="S1755" s="7">
        <v>5</v>
      </c>
      <c r="T1755" s="7">
        <v>1</v>
      </c>
      <c r="W1755" s="6">
        <v>38</v>
      </c>
      <c r="X1755" s="6">
        <v>55</v>
      </c>
      <c r="Y1755" s="7">
        <f>W1755-X1755</f>
        <v>-17</v>
      </c>
      <c r="Z1755" s="6">
        <v>25</v>
      </c>
      <c r="AA1755" s="6">
        <v>59</v>
      </c>
      <c r="AB1755" s="7">
        <f>Z1755-AA1755</f>
        <v>-34</v>
      </c>
      <c r="AC1755" s="6">
        <v>25</v>
      </c>
      <c r="AD1755" s="6">
        <v>62</v>
      </c>
      <c r="AE1755" s="7">
        <f>AC1755-AD1755</f>
        <v>-37</v>
      </c>
      <c r="AF1755" s="6">
        <v>39</v>
      </c>
      <c r="AG1755" s="6">
        <v>43</v>
      </c>
      <c r="AH1755" s="7">
        <f>AF1755-AG1755</f>
        <v>-4</v>
      </c>
      <c r="AI1755" s="6"/>
      <c r="AJ1755" s="6"/>
      <c r="AK1755" s="7"/>
      <c r="AL1755" s="4" t="s">
        <v>936</v>
      </c>
      <c r="AR1755" s="6">
        <v>31</v>
      </c>
      <c r="AS1755" s="6">
        <v>60</v>
      </c>
      <c r="AT1755" s="7">
        <f>AR1755-AS1755</f>
        <v>-29</v>
      </c>
      <c r="AU1755" s="4" t="s">
        <v>937</v>
      </c>
    </row>
    <row r="1756" spans="2:53" x14ac:dyDescent="0.25">
      <c r="B1756" s="3" t="s">
        <v>297</v>
      </c>
      <c r="C1756" s="9" t="s">
        <v>340</v>
      </c>
      <c r="D1756" s="39">
        <v>41924</v>
      </c>
      <c r="F1756" t="s">
        <v>821</v>
      </c>
      <c r="G1756" s="2" t="s">
        <v>196</v>
      </c>
      <c r="H1756" s="6">
        <v>31</v>
      </c>
      <c r="I1756" s="7">
        <v>-1</v>
      </c>
      <c r="J1756" s="6">
        <v>34</v>
      </c>
      <c r="K1756" s="7">
        <v>0</v>
      </c>
      <c r="L1756" s="6">
        <v>7</v>
      </c>
      <c r="M1756" s="7">
        <v>-2</v>
      </c>
      <c r="N1756" s="6">
        <v>-3</v>
      </c>
      <c r="O1756" s="7">
        <v>-1</v>
      </c>
      <c r="P1756" s="3" t="s">
        <v>842</v>
      </c>
      <c r="R1756" s="7">
        <v>17</v>
      </c>
      <c r="S1756" s="7">
        <v>4</v>
      </c>
      <c r="T1756" s="7">
        <v>0</v>
      </c>
      <c r="W1756" s="6"/>
      <c r="X1756" s="6"/>
      <c r="Y1756" s="7"/>
      <c r="Z1756" s="6"/>
      <c r="AA1756" s="6"/>
      <c r="AB1756" s="7"/>
      <c r="AC1756" s="6"/>
      <c r="AD1756" s="6"/>
      <c r="AE1756" s="7"/>
      <c r="AF1756" s="6"/>
      <c r="AG1756" s="6"/>
      <c r="AH1756" s="7"/>
      <c r="AI1756" s="6"/>
      <c r="AJ1756" s="6"/>
      <c r="AK1756" s="7"/>
      <c r="AR1756" s="6">
        <v>31</v>
      </c>
      <c r="AS1756" s="6">
        <v>53</v>
      </c>
      <c r="AT1756" s="7">
        <f>AR1756-AS1756</f>
        <v>-22</v>
      </c>
      <c r="AU1756" s="4" t="s">
        <v>871</v>
      </c>
    </row>
    <row r="1757" spans="2:53" x14ac:dyDescent="0.25">
      <c r="B1757" s="3" t="s">
        <v>297</v>
      </c>
      <c r="C1757" s="9" t="s">
        <v>594</v>
      </c>
      <c r="D1757" s="39">
        <v>41925</v>
      </c>
      <c r="F1757" t="s">
        <v>821</v>
      </c>
      <c r="G1757" s="2" t="s">
        <v>196</v>
      </c>
      <c r="H1757" s="6">
        <v>30</v>
      </c>
      <c r="I1757" s="7">
        <v>-1</v>
      </c>
      <c r="J1757" s="6">
        <v>34</v>
      </c>
      <c r="K1757" s="7">
        <v>0</v>
      </c>
      <c r="L1757" s="6">
        <v>8</v>
      </c>
      <c r="M1757" s="7">
        <v>1</v>
      </c>
      <c r="N1757" s="6">
        <v>-4</v>
      </c>
      <c r="O1757" s="7">
        <v>-1</v>
      </c>
      <c r="P1757" s="3" t="s">
        <v>842</v>
      </c>
      <c r="R1757" s="7">
        <v>18</v>
      </c>
      <c r="S1757" s="7">
        <v>5</v>
      </c>
      <c r="T1757" s="7">
        <v>0</v>
      </c>
      <c r="W1757" s="6"/>
      <c r="X1757" s="6"/>
      <c r="Y1757" s="7"/>
      <c r="Z1757" s="6"/>
      <c r="AA1757" s="6"/>
      <c r="AB1757" s="7"/>
      <c r="AC1757" s="6"/>
      <c r="AD1757" s="6"/>
      <c r="AE1757" s="7"/>
      <c r="AF1757" s="6"/>
      <c r="AG1757" s="6"/>
      <c r="AH1757" s="7"/>
      <c r="AI1757" s="6"/>
      <c r="AJ1757" s="6"/>
      <c r="AK1757" s="7"/>
      <c r="AR1757" s="6">
        <v>31</v>
      </c>
      <c r="AS1757" s="6">
        <v>56</v>
      </c>
      <c r="AT1757" s="7">
        <f>AR1757-AS1757</f>
        <v>-25</v>
      </c>
      <c r="AU1757" s="4" t="s">
        <v>871</v>
      </c>
    </row>
    <row r="1758" spans="2:53" x14ac:dyDescent="0.25">
      <c r="B1758" s="3" t="s">
        <v>297</v>
      </c>
      <c r="C1758" s="9" t="s">
        <v>692</v>
      </c>
      <c r="D1758" s="39">
        <v>41926</v>
      </c>
      <c r="F1758" t="s">
        <v>821</v>
      </c>
      <c r="G1758" s="2" t="s">
        <v>196</v>
      </c>
      <c r="H1758" s="6">
        <v>31</v>
      </c>
      <c r="I1758" s="7">
        <v>1</v>
      </c>
      <c r="J1758" s="6">
        <v>33</v>
      </c>
      <c r="K1758" s="7">
        <v>-1</v>
      </c>
      <c r="L1758" s="6">
        <v>7</v>
      </c>
      <c r="M1758" s="7">
        <v>-1</v>
      </c>
      <c r="N1758" s="6">
        <v>-2</v>
      </c>
      <c r="O1758" s="7">
        <v>2</v>
      </c>
      <c r="P1758" s="3" t="s">
        <v>842</v>
      </c>
      <c r="R1758" s="7">
        <v>19</v>
      </c>
      <c r="S1758" s="7">
        <v>5</v>
      </c>
      <c r="T1758" s="7">
        <v>0</v>
      </c>
      <c r="W1758" s="6"/>
      <c r="X1758" s="6"/>
      <c r="Y1758" s="7"/>
      <c r="Z1758" s="6"/>
      <c r="AA1758" s="6"/>
      <c r="AB1758" s="7"/>
      <c r="AC1758" s="6"/>
      <c r="AD1758" s="6"/>
      <c r="AE1758" s="7"/>
      <c r="AF1758" s="6"/>
      <c r="AG1758" s="6"/>
      <c r="AH1758" s="7"/>
      <c r="AI1758" s="6"/>
      <c r="AJ1758" s="6"/>
      <c r="AK1758" s="7"/>
      <c r="AR1758" s="6">
        <v>31</v>
      </c>
      <c r="AS1758" s="6">
        <v>57</v>
      </c>
      <c r="AT1758" s="7">
        <f>AR1758-AS1758</f>
        <v>-26</v>
      </c>
      <c r="AU1758" s="4" t="s">
        <v>871</v>
      </c>
    </row>
    <row r="1759" spans="2:53" x14ac:dyDescent="0.25">
      <c r="B1759" t="s">
        <v>297</v>
      </c>
      <c r="C1759" s="9" t="s">
        <v>624</v>
      </c>
      <c r="D1759" s="39">
        <v>41927</v>
      </c>
      <c r="E1759">
        <v>17</v>
      </c>
      <c r="F1759" t="s">
        <v>830</v>
      </c>
      <c r="G1759" s="2"/>
      <c r="H1759" s="6">
        <v>33</v>
      </c>
      <c r="I1759" s="7">
        <v>-2</v>
      </c>
      <c r="J1759" s="6">
        <v>35</v>
      </c>
      <c r="K1759" s="7">
        <v>-1</v>
      </c>
      <c r="L1759" s="6">
        <v>10</v>
      </c>
      <c r="M1759" s="7">
        <v>1</v>
      </c>
      <c r="N1759" s="6">
        <v>-2</v>
      </c>
      <c r="O1759" s="7">
        <v>-1</v>
      </c>
      <c r="P1759" s="3" t="s">
        <v>842</v>
      </c>
      <c r="R1759" s="7">
        <v>14</v>
      </c>
      <c r="S1759" s="7">
        <v>4</v>
      </c>
      <c r="T1759" s="7">
        <v>0</v>
      </c>
      <c r="W1759" s="6"/>
      <c r="X1759" s="6"/>
      <c r="Z1759" s="6"/>
      <c r="AA1759" s="6"/>
      <c r="AC1759" s="6"/>
      <c r="AD1759" s="6"/>
      <c r="AF1759" s="6"/>
      <c r="AG1759" s="6"/>
      <c r="AI1759" s="6"/>
      <c r="AJ1759" s="6"/>
    </row>
    <row r="1760" spans="2:53" x14ac:dyDescent="0.25">
      <c r="B1760" s="3" t="s">
        <v>297</v>
      </c>
      <c r="C1760" s="9" t="s">
        <v>624</v>
      </c>
      <c r="D1760" s="39">
        <v>41927</v>
      </c>
      <c r="E1760">
        <v>19</v>
      </c>
      <c r="F1760" t="s">
        <v>886</v>
      </c>
      <c r="G1760" s="2" t="s">
        <v>915</v>
      </c>
      <c r="H1760" s="6">
        <v>31</v>
      </c>
      <c r="I1760" s="7">
        <v>2</v>
      </c>
      <c r="J1760" s="6">
        <v>34</v>
      </c>
      <c r="K1760" s="7">
        <v>-1</v>
      </c>
      <c r="L1760" s="6">
        <v>7</v>
      </c>
      <c r="M1760" s="7">
        <v>0</v>
      </c>
      <c r="N1760" s="6">
        <v>-3</v>
      </c>
      <c r="O1760" s="7">
        <v>3</v>
      </c>
      <c r="P1760" s="3" t="s">
        <v>842</v>
      </c>
      <c r="R1760" s="7">
        <v>19</v>
      </c>
      <c r="S1760" s="7">
        <v>4</v>
      </c>
      <c r="T1760" s="7">
        <v>1</v>
      </c>
      <c r="W1760" s="6"/>
      <c r="X1760" s="6"/>
      <c r="Z1760" s="6"/>
      <c r="AA1760" s="6"/>
      <c r="AC1760" s="6"/>
      <c r="AD1760" s="6"/>
      <c r="AF1760" s="6"/>
      <c r="AG1760" s="6"/>
      <c r="AI1760" s="6"/>
      <c r="AJ1760" s="6"/>
    </row>
    <row r="1761" spans="2:47" x14ac:dyDescent="0.25">
      <c r="B1761" s="3" t="s">
        <v>297</v>
      </c>
      <c r="C1761" s="9" t="s">
        <v>624</v>
      </c>
      <c r="D1761" s="39">
        <v>41927</v>
      </c>
      <c r="F1761" t="s">
        <v>821</v>
      </c>
      <c r="G1761" s="2" t="s">
        <v>196</v>
      </c>
      <c r="H1761" s="6">
        <v>31</v>
      </c>
      <c r="I1761" s="7">
        <v>0</v>
      </c>
      <c r="J1761" s="6">
        <v>32</v>
      </c>
      <c r="K1761" s="7">
        <v>-1</v>
      </c>
      <c r="L1761" s="6">
        <v>8</v>
      </c>
      <c r="M1761" s="7">
        <v>1</v>
      </c>
      <c r="N1761" s="6">
        <v>-1</v>
      </c>
      <c r="O1761" s="7">
        <v>1</v>
      </c>
      <c r="P1761" s="3" t="s">
        <v>842</v>
      </c>
      <c r="R1761" s="7">
        <v>18</v>
      </c>
      <c r="S1761" s="7">
        <v>7</v>
      </c>
      <c r="T1761" s="7">
        <v>0</v>
      </c>
      <c r="W1761" s="6"/>
      <c r="X1761" s="6"/>
      <c r="Y1761" s="7"/>
      <c r="Z1761" s="6"/>
      <c r="AA1761" s="6"/>
      <c r="AB1761" s="7"/>
      <c r="AC1761" s="6"/>
      <c r="AD1761" s="6"/>
      <c r="AE1761" s="7"/>
      <c r="AF1761" s="6"/>
      <c r="AG1761" s="6"/>
      <c r="AH1761" s="7"/>
      <c r="AI1761" s="6"/>
      <c r="AJ1761" s="6"/>
      <c r="AK1761" s="7"/>
      <c r="AM1761" s="9" t="s">
        <v>948</v>
      </c>
      <c r="AN1761" s="9" t="s">
        <v>320</v>
      </c>
      <c r="AO1761" s="9" t="s">
        <v>316</v>
      </c>
      <c r="AR1761" s="6">
        <v>32</v>
      </c>
      <c r="AS1761" s="6">
        <v>54</v>
      </c>
      <c r="AT1761" s="7">
        <f>AR1761-AS1761</f>
        <v>-22</v>
      </c>
      <c r="AU1761" s="4" t="s">
        <v>871</v>
      </c>
    </row>
    <row r="1762" spans="2:47" x14ac:dyDescent="0.25">
      <c r="B1762" s="3" t="s">
        <v>297</v>
      </c>
      <c r="C1762" s="9" t="s">
        <v>640</v>
      </c>
      <c r="D1762" s="39">
        <v>41928</v>
      </c>
      <c r="E1762">
        <v>19</v>
      </c>
      <c r="F1762" t="s">
        <v>821</v>
      </c>
      <c r="G1762" s="2" t="s">
        <v>192</v>
      </c>
      <c r="H1762" s="6">
        <v>32</v>
      </c>
      <c r="I1762" s="7">
        <v>1</v>
      </c>
      <c r="J1762" s="6">
        <v>35</v>
      </c>
      <c r="K1762" s="7">
        <v>3</v>
      </c>
      <c r="L1762" s="6">
        <v>7</v>
      </c>
      <c r="M1762" s="7">
        <v>-1</v>
      </c>
      <c r="N1762" s="6">
        <v>-3</v>
      </c>
      <c r="O1762" s="7">
        <v>-2</v>
      </c>
      <c r="P1762" s="3" t="s">
        <v>842</v>
      </c>
      <c r="R1762" s="7">
        <v>16</v>
      </c>
      <c r="S1762" s="7">
        <v>5</v>
      </c>
      <c r="T1762" s="7">
        <v>0</v>
      </c>
      <c r="W1762" s="6">
        <v>42</v>
      </c>
      <c r="X1762" s="6">
        <v>51</v>
      </c>
      <c r="Y1762" s="7">
        <f>W1762-X1762</f>
        <v>-9</v>
      </c>
      <c r="Z1762" s="6">
        <v>21</v>
      </c>
      <c r="AA1762" s="6">
        <v>69</v>
      </c>
      <c r="AB1762" s="7">
        <f>Z1762-AA1762</f>
        <v>-48</v>
      </c>
      <c r="AC1762" s="6">
        <v>17</v>
      </c>
      <c r="AD1762" s="6">
        <v>74</v>
      </c>
      <c r="AE1762" s="7">
        <f>AC1762-AD1762</f>
        <v>-57</v>
      </c>
      <c r="AF1762" s="6"/>
      <c r="AG1762" s="6"/>
      <c r="AH1762" s="7"/>
      <c r="AI1762" s="6"/>
      <c r="AJ1762" s="6"/>
      <c r="AK1762" s="7"/>
      <c r="AL1762" s="4" t="s">
        <v>930</v>
      </c>
      <c r="AR1762" s="6">
        <v>31</v>
      </c>
      <c r="AS1762" s="6">
        <v>54</v>
      </c>
      <c r="AT1762" s="7">
        <f>AR1762-AS1762</f>
        <v>-23</v>
      </c>
      <c r="AU1762" s="4" t="s">
        <v>871</v>
      </c>
    </row>
    <row r="1763" spans="2:47" x14ac:dyDescent="0.25">
      <c r="B1763" t="s">
        <v>297</v>
      </c>
      <c r="C1763" s="9" t="s">
        <v>523</v>
      </c>
      <c r="D1763" s="39">
        <v>41929</v>
      </c>
      <c r="E1763">
        <v>20</v>
      </c>
      <c r="F1763" s="3" t="s">
        <v>976</v>
      </c>
      <c r="G1763" s="2"/>
      <c r="H1763" s="6">
        <v>28</v>
      </c>
      <c r="I1763" s="7">
        <v>0</v>
      </c>
      <c r="J1763" s="6">
        <v>31</v>
      </c>
      <c r="K1763" s="7">
        <v>-1</v>
      </c>
      <c r="L1763" s="6">
        <v>7</v>
      </c>
      <c r="M1763" s="7">
        <v>-1</v>
      </c>
      <c r="N1763" s="6">
        <v>-3</v>
      </c>
      <c r="O1763" s="7">
        <v>1</v>
      </c>
      <c r="P1763" s="3" t="s">
        <v>639</v>
      </c>
      <c r="R1763" s="7">
        <v>18</v>
      </c>
      <c r="S1763" s="7">
        <v>8</v>
      </c>
      <c r="W1763" s="6"/>
      <c r="X1763" s="6"/>
      <c r="Y1763" s="7"/>
      <c r="Z1763" s="6"/>
      <c r="AA1763" s="6"/>
      <c r="AB1763" s="7"/>
      <c r="AC1763" s="6"/>
      <c r="AD1763" s="6"/>
      <c r="AE1763" s="7"/>
      <c r="AF1763" s="6"/>
      <c r="AG1763" s="6"/>
      <c r="AH1763" s="7"/>
      <c r="AI1763" s="6"/>
      <c r="AJ1763" s="6"/>
      <c r="AK1763" s="7"/>
      <c r="AR1763" s="6"/>
      <c r="AS1763" s="6"/>
      <c r="AT1763" s="7"/>
    </row>
    <row r="1764" spans="2:47" x14ac:dyDescent="0.25">
      <c r="B1764" t="s">
        <v>297</v>
      </c>
      <c r="C1764" s="9" t="s">
        <v>523</v>
      </c>
      <c r="D1764" s="39">
        <v>41929</v>
      </c>
      <c r="E1764">
        <v>20</v>
      </c>
      <c r="F1764" t="s">
        <v>830</v>
      </c>
      <c r="G1764" s="2"/>
      <c r="H1764" s="6">
        <v>34</v>
      </c>
      <c r="I1764" s="7">
        <v>1</v>
      </c>
      <c r="J1764" s="6">
        <v>36</v>
      </c>
      <c r="K1764" s="7">
        <v>1</v>
      </c>
      <c r="L1764" s="6">
        <v>9</v>
      </c>
      <c r="M1764" s="7">
        <v>-1</v>
      </c>
      <c r="N1764" s="6">
        <v>-2</v>
      </c>
      <c r="O1764" s="7">
        <v>0</v>
      </c>
      <c r="P1764" s="3" t="s">
        <v>842</v>
      </c>
      <c r="R1764" s="7">
        <v>13</v>
      </c>
      <c r="S1764" s="7">
        <v>3</v>
      </c>
      <c r="T1764" s="7">
        <v>1</v>
      </c>
      <c r="W1764" s="6"/>
      <c r="X1764" s="6"/>
      <c r="Y1764" s="7"/>
      <c r="Z1764" s="6"/>
      <c r="AA1764" s="6"/>
      <c r="AB1764" s="7"/>
      <c r="AC1764" s="6"/>
      <c r="AD1764" s="6"/>
      <c r="AE1764" s="7"/>
      <c r="AF1764" s="6"/>
      <c r="AG1764" s="6"/>
      <c r="AH1764" s="7"/>
      <c r="AI1764" s="6"/>
      <c r="AJ1764" s="6"/>
      <c r="AK1764" s="7"/>
      <c r="AR1764" s="6"/>
      <c r="AS1764" s="6"/>
      <c r="AT1764" s="7"/>
    </row>
    <row r="1765" spans="2:47" x14ac:dyDescent="0.25">
      <c r="B1765" t="s">
        <v>297</v>
      </c>
      <c r="C1765" s="9" t="s">
        <v>641</v>
      </c>
      <c r="D1765" s="39">
        <v>41931</v>
      </c>
      <c r="F1765" t="s">
        <v>821</v>
      </c>
      <c r="G1765" s="2" t="s">
        <v>196</v>
      </c>
      <c r="H1765" s="6">
        <v>31</v>
      </c>
      <c r="I1765" s="7">
        <v>-1</v>
      </c>
      <c r="J1765" s="6">
        <v>33</v>
      </c>
      <c r="K1765" s="7">
        <v>-2</v>
      </c>
      <c r="L1765" s="6">
        <v>7</v>
      </c>
      <c r="M1765" s="7">
        <v>0</v>
      </c>
      <c r="N1765" s="6">
        <v>-2</v>
      </c>
      <c r="O1765" s="7">
        <v>1</v>
      </c>
      <c r="P1765" s="3" t="s">
        <v>842</v>
      </c>
      <c r="R1765" s="7">
        <v>15</v>
      </c>
      <c r="S1765" s="7">
        <v>6</v>
      </c>
      <c r="T1765" s="7">
        <v>0</v>
      </c>
      <c r="W1765" s="6"/>
      <c r="X1765" s="6"/>
      <c r="Y1765" s="7"/>
      <c r="Z1765" s="6"/>
      <c r="AA1765" s="6"/>
      <c r="AB1765" s="7"/>
      <c r="AC1765" s="6"/>
      <c r="AD1765" s="6"/>
      <c r="AE1765" s="7"/>
      <c r="AF1765" s="6"/>
      <c r="AG1765" s="6"/>
      <c r="AH1765" s="7"/>
      <c r="AI1765" s="6"/>
      <c r="AJ1765" s="6"/>
      <c r="AK1765" s="7"/>
      <c r="AR1765" s="6">
        <v>32</v>
      </c>
      <c r="AS1765" s="6">
        <v>54</v>
      </c>
      <c r="AT1765" s="7">
        <f>AR1765-AS1765</f>
        <v>-22</v>
      </c>
      <c r="AU1765" s="4" t="s">
        <v>871</v>
      </c>
    </row>
    <row r="1766" spans="2:47" x14ac:dyDescent="0.25">
      <c r="B1766" t="s">
        <v>297</v>
      </c>
      <c r="C1766" s="9" t="s">
        <v>598</v>
      </c>
      <c r="D1766" s="39">
        <v>41932</v>
      </c>
      <c r="F1766" t="s">
        <v>821</v>
      </c>
      <c r="G1766" s="2" t="s">
        <v>196</v>
      </c>
      <c r="H1766" s="6">
        <v>32</v>
      </c>
      <c r="I1766" s="7">
        <v>1</v>
      </c>
      <c r="J1766" s="6">
        <v>33</v>
      </c>
      <c r="K1766" s="7">
        <v>0</v>
      </c>
      <c r="L1766" s="6">
        <v>8</v>
      </c>
      <c r="M1766" s="7">
        <v>1</v>
      </c>
      <c r="N1766" s="6">
        <v>-1</v>
      </c>
      <c r="O1766" s="7">
        <v>1</v>
      </c>
      <c r="P1766" s="3" t="s">
        <v>842</v>
      </c>
      <c r="R1766" s="7">
        <v>16</v>
      </c>
      <c r="S1766" s="7">
        <v>5</v>
      </c>
      <c r="T1766" s="7">
        <v>0</v>
      </c>
      <c r="W1766" s="6"/>
      <c r="X1766" s="6"/>
      <c r="Y1766" s="7"/>
      <c r="Z1766" s="6"/>
      <c r="AA1766" s="6"/>
      <c r="AB1766" s="7"/>
      <c r="AC1766" s="6"/>
      <c r="AD1766" s="6"/>
      <c r="AE1766" s="7"/>
      <c r="AF1766" s="6"/>
      <c r="AG1766" s="6"/>
      <c r="AH1766" s="7"/>
      <c r="AI1766" s="6"/>
      <c r="AJ1766" s="6"/>
      <c r="AK1766" s="7"/>
      <c r="AR1766" s="6">
        <v>31</v>
      </c>
      <c r="AS1766" s="6">
        <v>54</v>
      </c>
      <c r="AT1766" s="7">
        <f>AR1766-AS1766</f>
        <v>-23</v>
      </c>
      <c r="AU1766" s="4" t="s">
        <v>871</v>
      </c>
    </row>
    <row r="1767" spans="2:47" x14ac:dyDescent="0.25">
      <c r="B1767" t="s">
        <v>297</v>
      </c>
      <c r="C1767" s="9" t="s">
        <v>434</v>
      </c>
      <c r="D1767" s="39">
        <v>41933</v>
      </c>
      <c r="F1767" t="s">
        <v>821</v>
      </c>
      <c r="G1767" s="2" t="s">
        <v>196</v>
      </c>
      <c r="H1767" s="6">
        <v>31</v>
      </c>
      <c r="I1767" s="7">
        <v>-1</v>
      </c>
      <c r="J1767" s="6">
        <v>33</v>
      </c>
      <c r="K1767" s="7">
        <v>0</v>
      </c>
      <c r="L1767" s="6">
        <v>7</v>
      </c>
      <c r="M1767" s="7">
        <v>-1</v>
      </c>
      <c r="N1767" s="6">
        <v>-2</v>
      </c>
      <c r="O1767" s="7">
        <v>-1</v>
      </c>
      <c r="P1767" s="3" t="s">
        <v>842</v>
      </c>
      <c r="R1767" s="7">
        <v>17</v>
      </c>
      <c r="S1767" s="7">
        <v>5</v>
      </c>
      <c r="T1767" s="7">
        <v>0</v>
      </c>
      <c r="W1767" s="6"/>
      <c r="X1767" s="6"/>
      <c r="Y1767" s="7"/>
      <c r="Z1767" s="6"/>
      <c r="AA1767" s="6"/>
      <c r="AB1767" s="7"/>
      <c r="AC1767" s="6"/>
      <c r="AD1767" s="6"/>
      <c r="AE1767" s="7"/>
      <c r="AF1767" s="6"/>
      <c r="AG1767" s="6"/>
      <c r="AH1767" s="7"/>
      <c r="AI1767" s="6"/>
      <c r="AJ1767" s="6"/>
      <c r="AK1767" s="7"/>
      <c r="AM1767" s="9" t="s">
        <v>970</v>
      </c>
      <c r="AN1767" s="9" t="s">
        <v>627</v>
      </c>
      <c r="AO1767" s="9" t="s">
        <v>366</v>
      </c>
      <c r="AR1767" s="6">
        <v>30</v>
      </c>
      <c r="AS1767" s="6">
        <v>55</v>
      </c>
      <c r="AT1767" s="7">
        <f>AR1767-AS1767</f>
        <v>-25</v>
      </c>
      <c r="AU1767" s="4" t="s">
        <v>871</v>
      </c>
    </row>
    <row r="1768" spans="2:47" x14ac:dyDescent="0.25">
      <c r="B1768" t="s">
        <v>297</v>
      </c>
      <c r="C1768" s="9" t="s">
        <v>322</v>
      </c>
      <c r="D1768" s="39">
        <v>41933</v>
      </c>
      <c r="E1768">
        <v>26</v>
      </c>
      <c r="F1768" t="s">
        <v>903</v>
      </c>
      <c r="G1768" s="2" t="s">
        <v>138</v>
      </c>
      <c r="H1768" s="6">
        <v>33</v>
      </c>
      <c r="I1768" s="7">
        <v>5</v>
      </c>
      <c r="J1768" s="6">
        <v>33</v>
      </c>
      <c r="K1768" s="7">
        <v>-2</v>
      </c>
      <c r="L1768" s="6">
        <v>6</v>
      </c>
      <c r="M1768" s="7">
        <v>-3</v>
      </c>
      <c r="N1768" s="6">
        <v>0</v>
      </c>
      <c r="O1768" s="7">
        <v>7</v>
      </c>
      <c r="P1768" s="3" t="s">
        <v>842</v>
      </c>
      <c r="R1768" s="7">
        <v>18</v>
      </c>
      <c r="S1768" s="7">
        <v>4</v>
      </c>
      <c r="T1768" s="7">
        <v>0</v>
      </c>
      <c r="W1768" s="6">
        <v>38</v>
      </c>
      <c r="X1768" s="6">
        <v>44</v>
      </c>
      <c r="Y1768" s="7">
        <f>W1768-X1768</f>
        <v>-6</v>
      </c>
      <c r="Z1768" s="6">
        <v>25</v>
      </c>
      <c r="AA1768" s="6">
        <v>48</v>
      </c>
      <c r="AB1768" s="7">
        <f>Z1768-AA1768</f>
        <v>-23</v>
      </c>
      <c r="AC1768" s="6">
        <v>16</v>
      </c>
      <c r="AD1768" s="6">
        <v>59</v>
      </c>
      <c r="AE1768" s="7">
        <f>AC1768-AD1768</f>
        <v>-43</v>
      </c>
      <c r="AF1768" s="6">
        <v>36</v>
      </c>
      <c r="AG1768" s="6">
        <v>37</v>
      </c>
      <c r="AH1768" s="7">
        <f>AF1768-AG1768</f>
        <v>-1</v>
      </c>
      <c r="AI1768" s="6"/>
      <c r="AJ1768" s="6"/>
      <c r="AK1768" s="7"/>
      <c r="AL1768" s="4" t="s">
        <v>978</v>
      </c>
      <c r="AR1768" s="6"/>
      <c r="AS1768" s="6"/>
      <c r="AT1768" s="7"/>
    </row>
    <row r="1769" spans="2:47" x14ac:dyDescent="0.25">
      <c r="B1769" t="s">
        <v>297</v>
      </c>
      <c r="C1769" s="9" t="s">
        <v>675</v>
      </c>
      <c r="D1769" s="39">
        <v>41934</v>
      </c>
      <c r="F1769" t="s">
        <v>821</v>
      </c>
      <c r="G1769" s="2" t="s">
        <v>196</v>
      </c>
      <c r="H1769" s="6">
        <v>34</v>
      </c>
      <c r="I1769" s="7">
        <v>3</v>
      </c>
      <c r="J1769" s="6">
        <v>34</v>
      </c>
      <c r="K1769" s="7">
        <v>1</v>
      </c>
      <c r="L1769" s="6">
        <v>6</v>
      </c>
      <c r="M1769" s="7">
        <v>-1</v>
      </c>
      <c r="N1769" s="6">
        <v>0</v>
      </c>
      <c r="O1769" s="7">
        <v>2</v>
      </c>
      <c r="P1769" s="3" t="s">
        <v>842</v>
      </c>
      <c r="R1769" s="7">
        <v>15</v>
      </c>
      <c r="S1769" s="7">
        <v>6</v>
      </c>
      <c r="T1769" s="7">
        <v>0</v>
      </c>
      <c r="W1769" s="6"/>
      <c r="X1769" s="6"/>
      <c r="Y1769" s="7"/>
      <c r="Z1769" s="6"/>
      <c r="AA1769" s="6"/>
      <c r="AB1769" s="7"/>
      <c r="AC1769" s="6"/>
      <c r="AD1769" s="6"/>
      <c r="AE1769" s="7"/>
      <c r="AF1769" s="6"/>
      <c r="AG1769" s="6"/>
      <c r="AH1769" s="7"/>
      <c r="AI1769" s="6"/>
      <c r="AJ1769" s="6"/>
      <c r="AK1769" s="7"/>
      <c r="AR1769" s="6">
        <v>32</v>
      </c>
      <c r="AS1769" s="6">
        <v>53</v>
      </c>
      <c r="AT1769" s="7">
        <f>AR1769-AS1769</f>
        <v>-21</v>
      </c>
      <c r="AU1769" s="4" t="s">
        <v>871</v>
      </c>
    </row>
    <row r="1770" spans="2:47" x14ac:dyDescent="0.25">
      <c r="B1770" t="s">
        <v>297</v>
      </c>
      <c r="C1770" s="9" t="s">
        <v>675</v>
      </c>
      <c r="D1770" s="39">
        <v>41934</v>
      </c>
      <c r="E1770">
        <v>24</v>
      </c>
      <c r="F1770" t="s">
        <v>830</v>
      </c>
      <c r="G1770" s="2"/>
      <c r="H1770" s="6">
        <v>33</v>
      </c>
      <c r="I1770" s="7">
        <v>-1</v>
      </c>
      <c r="J1770" s="6">
        <v>35</v>
      </c>
      <c r="K1770" s="7">
        <v>-1</v>
      </c>
      <c r="L1770" s="6">
        <v>9</v>
      </c>
      <c r="M1770" s="7">
        <v>0</v>
      </c>
      <c r="N1770" s="6">
        <v>-2</v>
      </c>
      <c r="O1770" s="7">
        <v>0</v>
      </c>
      <c r="P1770" s="3" t="s">
        <v>842</v>
      </c>
      <c r="R1770" s="7">
        <v>15</v>
      </c>
      <c r="S1770" s="7">
        <v>3</v>
      </c>
      <c r="T1770" s="7">
        <v>0</v>
      </c>
      <c r="W1770" s="6"/>
      <c r="X1770" s="6"/>
      <c r="Y1770" s="7"/>
      <c r="Z1770" s="6"/>
      <c r="AA1770" s="6"/>
      <c r="AB1770" s="7"/>
      <c r="AC1770" s="6"/>
      <c r="AD1770" s="6"/>
      <c r="AE1770" s="7"/>
      <c r="AF1770" s="6"/>
      <c r="AG1770" s="6"/>
      <c r="AH1770" s="7"/>
      <c r="AI1770" s="6"/>
      <c r="AJ1770" s="6"/>
      <c r="AK1770" s="7"/>
      <c r="AR1770" s="6"/>
      <c r="AS1770" s="6"/>
      <c r="AT1770" s="7"/>
    </row>
    <row r="1771" spans="2:47" x14ac:dyDescent="0.25">
      <c r="B1771" t="s">
        <v>297</v>
      </c>
      <c r="C1771" s="9" t="s">
        <v>625</v>
      </c>
      <c r="D1771" s="39">
        <v>41935</v>
      </c>
      <c r="E1771">
        <v>26</v>
      </c>
      <c r="F1771" t="s">
        <v>821</v>
      </c>
      <c r="G1771" s="2" t="s">
        <v>192</v>
      </c>
      <c r="H1771" s="6">
        <v>33</v>
      </c>
      <c r="I1771" s="7">
        <v>-1</v>
      </c>
      <c r="J1771" s="6">
        <v>33</v>
      </c>
      <c r="K1771" s="7">
        <v>-1</v>
      </c>
      <c r="L1771" s="6">
        <v>7</v>
      </c>
      <c r="M1771" s="7">
        <v>1</v>
      </c>
      <c r="N1771" s="6">
        <v>0</v>
      </c>
      <c r="O1771" s="7">
        <v>0</v>
      </c>
      <c r="P1771" s="3" t="s">
        <v>842</v>
      </c>
      <c r="R1771" s="7">
        <v>16</v>
      </c>
      <c r="S1771" s="7">
        <v>6</v>
      </c>
      <c r="T1771" s="7">
        <v>0</v>
      </c>
      <c r="W1771" s="6">
        <v>43</v>
      </c>
      <c r="X1771" s="6">
        <v>52</v>
      </c>
      <c r="Y1771" s="7">
        <f>W1771-X1771</f>
        <v>-9</v>
      </c>
      <c r="Z1771" s="6">
        <v>20</v>
      </c>
      <c r="AA1771" s="6">
        <v>71</v>
      </c>
      <c r="AB1771" s="7">
        <f>Z1771-AA1771</f>
        <v>-51</v>
      </c>
      <c r="AC1771" s="6">
        <v>17</v>
      </c>
      <c r="AD1771" s="6">
        <v>75</v>
      </c>
      <c r="AE1771" s="7">
        <f>AC1771-AD1771</f>
        <v>-58</v>
      </c>
      <c r="AF1771" s="6"/>
      <c r="AG1771" s="6"/>
      <c r="AH1771" s="7"/>
      <c r="AI1771" s="6"/>
      <c r="AJ1771" s="6"/>
      <c r="AK1771" s="7"/>
      <c r="AL1771" s="4" t="s">
        <v>930</v>
      </c>
      <c r="AR1771" s="6">
        <v>32</v>
      </c>
      <c r="AS1771" s="6">
        <v>54</v>
      </c>
      <c r="AT1771" s="7">
        <f>AR1771-AS1771</f>
        <v>-22</v>
      </c>
      <c r="AU1771" s="4" t="s">
        <v>871</v>
      </c>
    </row>
    <row r="1772" spans="2:47" x14ac:dyDescent="0.25">
      <c r="B1772" t="s">
        <v>297</v>
      </c>
      <c r="C1772" s="9" t="s">
        <v>601</v>
      </c>
      <c r="D1772" s="39">
        <v>41936</v>
      </c>
      <c r="E1772">
        <v>27</v>
      </c>
      <c r="F1772" s="3" t="s">
        <v>976</v>
      </c>
      <c r="G1772" s="2"/>
      <c r="H1772" s="6">
        <v>31</v>
      </c>
      <c r="I1772" s="7">
        <v>3</v>
      </c>
      <c r="J1772" s="6">
        <v>31</v>
      </c>
      <c r="K1772" s="7">
        <v>0</v>
      </c>
      <c r="L1772" s="6">
        <v>7</v>
      </c>
      <c r="M1772" s="7">
        <v>0</v>
      </c>
      <c r="N1772" s="6">
        <v>0</v>
      </c>
      <c r="O1772" s="7">
        <v>3</v>
      </c>
      <c r="P1772" s="3" t="s">
        <v>639</v>
      </c>
      <c r="R1772" s="7">
        <v>18</v>
      </c>
      <c r="S1772" s="7">
        <v>5</v>
      </c>
      <c r="W1772" s="6"/>
      <c r="X1772" s="6"/>
      <c r="Y1772" s="7"/>
      <c r="Z1772" s="6"/>
      <c r="AA1772" s="6"/>
      <c r="AB1772" s="7"/>
      <c r="AC1772" s="6"/>
      <c r="AD1772" s="6"/>
      <c r="AE1772" s="7"/>
      <c r="AF1772" s="6"/>
      <c r="AG1772" s="6"/>
      <c r="AH1772" s="7"/>
      <c r="AI1772" s="6"/>
      <c r="AJ1772" s="6"/>
      <c r="AK1772" s="7"/>
      <c r="AR1772" s="6"/>
      <c r="AS1772" s="6"/>
      <c r="AT1772" s="7"/>
    </row>
    <row r="1773" spans="2:47" x14ac:dyDescent="0.25">
      <c r="B1773" t="s">
        <v>297</v>
      </c>
      <c r="C1773" s="9" t="s">
        <v>601</v>
      </c>
      <c r="D1773" s="39">
        <v>41936</v>
      </c>
      <c r="E1773">
        <v>27</v>
      </c>
      <c r="F1773" t="s">
        <v>830</v>
      </c>
      <c r="G1773" s="2"/>
      <c r="H1773" s="6">
        <v>34</v>
      </c>
      <c r="I1773" s="7">
        <v>1</v>
      </c>
      <c r="J1773" s="6">
        <v>36</v>
      </c>
      <c r="K1773" s="7">
        <v>1</v>
      </c>
      <c r="L1773" s="6">
        <v>8</v>
      </c>
      <c r="M1773" s="7">
        <v>-1</v>
      </c>
      <c r="N1773" s="6">
        <v>-2</v>
      </c>
      <c r="O1773" s="7">
        <v>0</v>
      </c>
      <c r="P1773" s="3" t="s">
        <v>842</v>
      </c>
      <c r="R1773" s="7">
        <v>13</v>
      </c>
      <c r="S1773" s="7">
        <v>3</v>
      </c>
      <c r="T1773" s="7">
        <v>0</v>
      </c>
      <c r="W1773" s="6"/>
      <c r="X1773" s="6"/>
      <c r="Y1773" s="7"/>
      <c r="Z1773" s="6"/>
      <c r="AA1773" s="6"/>
      <c r="AB1773" s="7"/>
      <c r="AC1773" s="6"/>
      <c r="AD1773" s="6"/>
      <c r="AE1773" s="7"/>
      <c r="AF1773" s="6"/>
      <c r="AG1773" s="6"/>
      <c r="AH1773" s="7"/>
      <c r="AI1773" s="6"/>
      <c r="AJ1773" s="6"/>
      <c r="AK1773" s="7"/>
      <c r="AR1773" s="6"/>
      <c r="AS1773" s="6"/>
      <c r="AT1773" s="7"/>
    </row>
    <row r="1774" spans="2:47" x14ac:dyDescent="0.25">
      <c r="B1774" t="s">
        <v>297</v>
      </c>
      <c r="C1774" s="9" t="s">
        <v>601</v>
      </c>
      <c r="D1774" s="39">
        <v>41936</v>
      </c>
      <c r="E1774">
        <v>28</v>
      </c>
      <c r="F1774" t="s">
        <v>886</v>
      </c>
      <c r="G1774" s="2" t="s">
        <v>96</v>
      </c>
      <c r="H1774" s="6">
        <v>30</v>
      </c>
      <c r="I1774" s="7">
        <v>1</v>
      </c>
      <c r="J1774" s="6">
        <v>30</v>
      </c>
      <c r="K1774" s="7">
        <v>-5</v>
      </c>
      <c r="L1774" s="6">
        <v>9</v>
      </c>
      <c r="M1774" s="7">
        <v>-1</v>
      </c>
      <c r="N1774" s="6">
        <v>0</v>
      </c>
      <c r="O1774" s="7">
        <v>6</v>
      </c>
      <c r="P1774" s="3" t="s">
        <v>639</v>
      </c>
      <c r="R1774" s="7">
        <v>19</v>
      </c>
      <c r="S1774" s="7">
        <v>4</v>
      </c>
      <c r="T1774" s="7">
        <v>0</v>
      </c>
      <c r="W1774" s="6"/>
      <c r="X1774" s="6"/>
      <c r="Y1774" s="7"/>
      <c r="Z1774" s="6"/>
      <c r="AA1774" s="6"/>
      <c r="AB1774" s="7"/>
      <c r="AC1774" s="6"/>
      <c r="AD1774" s="6"/>
      <c r="AE1774" s="7"/>
      <c r="AF1774" s="6"/>
      <c r="AG1774" s="6"/>
      <c r="AH1774" s="7"/>
      <c r="AI1774" s="6"/>
      <c r="AJ1774" s="6"/>
      <c r="AK1774" s="7"/>
      <c r="AR1774" s="6"/>
      <c r="AS1774" s="6"/>
      <c r="AT1774" s="7"/>
    </row>
    <row r="1775" spans="2:47" x14ac:dyDescent="0.25">
      <c r="B1775" t="s">
        <v>297</v>
      </c>
      <c r="C1775" s="9" t="s">
        <v>558</v>
      </c>
      <c r="D1775" s="39">
        <v>41938</v>
      </c>
      <c r="F1775" t="s">
        <v>821</v>
      </c>
      <c r="G1775" s="2" t="s">
        <v>196</v>
      </c>
      <c r="H1775" s="6">
        <v>32</v>
      </c>
      <c r="I1775" s="7">
        <v>-1</v>
      </c>
      <c r="J1775" s="6">
        <v>32</v>
      </c>
      <c r="K1775" s="7">
        <v>-1</v>
      </c>
      <c r="L1775" s="6">
        <v>8</v>
      </c>
      <c r="M1775" s="7">
        <v>1</v>
      </c>
      <c r="N1775" s="6">
        <v>0</v>
      </c>
      <c r="O1775" s="7">
        <v>0</v>
      </c>
      <c r="P1775" s="3" t="s">
        <v>842</v>
      </c>
      <c r="R1775" s="7">
        <v>18</v>
      </c>
      <c r="S1775" s="7">
        <v>6</v>
      </c>
      <c r="T1775" s="7">
        <v>0</v>
      </c>
      <c r="W1775" s="6"/>
      <c r="X1775" s="6"/>
      <c r="Y1775" s="7"/>
      <c r="Z1775" s="6"/>
      <c r="AA1775" s="6"/>
      <c r="AB1775" s="7"/>
      <c r="AC1775" s="6"/>
      <c r="AD1775" s="6"/>
      <c r="AE1775" s="7"/>
      <c r="AF1775" s="6"/>
      <c r="AG1775" s="6"/>
      <c r="AH1775" s="7"/>
      <c r="AI1775" s="6"/>
      <c r="AJ1775" s="6"/>
      <c r="AK1775" s="7"/>
      <c r="AR1775" s="6">
        <v>31</v>
      </c>
      <c r="AS1775" s="6">
        <v>55</v>
      </c>
      <c r="AT1775" s="7">
        <f>AR1775-AS1775</f>
        <v>-24</v>
      </c>
      <c r="AU1775" s="4" t="s">
        <v>871</v>
      </c>
    </row>
    <row r="1776" spans="2:47" x14ac:dyDescent="0.25">
      <c r="B1776" t="s">
        <v>297</v>
      </c>
      <c r="C1776" s="9" t="s">
        <v>602</v>
      </c>
      <c r="D1776" s="39">
        <v>41939</v>
      </c>
      <c r="F1776" t="s">
        <v>821</v>
      </c>
      <c r="G1776" s="2" t="s">
        <v>196</v>
      </c>
      <c r="H1776" s="6">
        <v>32</v>
      </c>
      <c r="I1776" s="7">
        <v>0</v>
      </c>
      <c r="J1776" s="6">
        <v>33</v>
      </c>
      <c r="K1776" s="7">
        <v>1</v>
      </c>
      <c r="L1776" s="6">
        <v>8</v>
      </c>
      <c r="M1776" s="7">
        <v>0</v>
      </c>
      <c r="N1776" s="6">
        <v>-1</v>
      </c>
      <c r="O1776" s="7">
        <v>-1</v>
      </c>
      <c r="P1776" s="3" t="s">
        <v>842</v>
      </c>
      <c r="R1776" s="7">
        <v>17</v>
      </c>
      <c r="S1776" s="7">
        <v>5</v>
      </c>
      <c r="T1776" s="7">
        <v>0</v>
      </c>
      <c r="W1776" s="6"/>
      <c r="X1776" s="6"/>
      <c r="Y1776" s="7"/>
      <c r="Z1776" s="6"/>
      <c r="AA1776" s="6"/>
      <c r="AB1776" s="7"/>
      <c r="AC1776" s="6"/>
      <c r="AD1776" s="6"/>
      <c r="AE1776" s="7"/>
      <c r="AF1776" s="6"/>
      <c r="AG1776" s="6"/>
      <c r="AH1776" s="7"/>
      <c r="AI1776" s="6"/>
      <c r="AJ1776" s="6"/>
      <c r="AK1776" s="7"/>
      <c r="AR1776" s="6">
        <v>31</v>
      </c>
      <c r="AS1776" s="6">
        <v>54</v>
      </c>
      <c r="AT1776" s="7">
        <f>AR1776-AS1776</f>
        <v>-23</v>
      </c>
      <c r="AU1776" s="4" t="s">
        <v>871</v>
      </c>
    </row>
    <row r="1777" spans="2:53" x14ac:dyDescent="0.25">
      <c r="B1777" t="s">
        <v>297</v>
      </c>
      <c r="C1777" s="9" t="s">
        <v>660</v>
      </c>
      <c r="D1777" s="39">
        <v>41940</v>
      </c>
      <c r="F1777" t="s">
        <v>821</v>
      </c>
      <c r="G1777" s="2" t="s">
        <v>196</v>
      </c>
      <c r="H1777" s="6">
        <v>31</v>
      </c>
      <c r="I1777" s="7">
        <v>-1</v>
      </c>
      <c r="J1777" s="6">
        <v>34</v>
      </c>
      <c r="K1777" s="7">
        <v>1</v>
      </c>
      <c r="L1777" s="6">
        <v>6</v>
      </c>
      <c r="M1777" s="7">
        <v>-2</v>
      </c>
      <c r="N1777" s="6">
        <v>-3</v>
      </c>
      <c r="O1777" s="7">
        <v>-2</v>
      </c>
      <c r="P1777" s="3" t="s">
        <v>842</v>
      </c>
      <c r="R1777" s="7">
        <v>17</v>
      </c>
      <c r="S1777" s="7">
        <v>7</v>
      </c>
      <c r="T1777" s="7">
        <v>0</v>
      </c>
      <c r="W1777" s="6"/>
      <c r="X1777" s="6"/>
      <c r="Y1777" s="7"/>
      <c r="Z1777" s="6"/>
      <c r="AA1777" s="6"/>
      <c r="AB1777" s="7"/>
      <c r="AC1777" s="6"/>
      <c r="AD1777" s="6"/>
      <c r="AE1777" s="7"/>
      <c r="AF1777" s="6"/>
      <c r="AG1777" s="6"/>
      <c r="AH1777" s="7"/>
      <c r="AI1777" s="6"/>
      <c r="AJ1777" s="6"/>
      <c r="AK1777" s="7"/>
      <c r="AR1777" s="6">
        <v>29</v>
      </c>
      <c r="AS1777" s="6">
        <v>57</v>
      </c>
      <c r="AT1777" s="7">
        <f>AR1777-AS1777</f>
        <v>-28</v>
      </c>
      <c r="AU1777" s="4" t="s">
        <v>871</v>
      </c>
    </row>
    <row r="1778" spans="2:53" x14ac:dyDescent="0.25">
      <c r="B1778" t="s">
        <v>297</v>
      </c>
      <c r="C1778" s="9" t="s">
        <v>603</v>
      </c>
      <c r="D1778" s="39">
        <v>41941</v>
      </c>
      <c r="F1778" t="s">
        <v>821</v>
      </c>
      <c r="G1778" s="2" t="s">
        <v>196</v>
      </c>
      <c r="H1778" s="6">
        <v>33</v>
      </c>
      <c r="I1778" s="7">
        <v>2</v>
      </c>
      <c r="J1778" s="6">
        <v>32</v>
      </c>
      <c r="K1778" s="7">
        <v>-2</v>
      </c>
      <c r="L1778" s="6">
        <v>7</v>
      </c>
      <c r="M1778" s="7">
        <v>1</v>
      </c>
      <c r="N1778" s="6">
        <v>1</v>
      </c>
      <c r="O1778" s="7">
        <v>4</v>
      </c>
      <c r="P1778" s="3" t="s">
        <v>842</v>
      </c>
      <c r="R1778" s="7">
        <v>15</v>
      </c>
      <c r="S1778" s="7">
        <v>7</v>
      </c>
      <c r="T1778" s="7">
        <v>0</v>
      </c>
      <c r="W1778" s="6"/>
      <c r="X1778" s="6"/>
      <c r="Y1778" s="7"/>
      <c r="Z1778" s="6"/>
      <c r="AA1778" s="6"/>
      <c r="AB1778" s="7"/>
      <c r="AC1778" s="6"/>
      <c r="AD1778" s="6"/>
      <c r="AE1778" s="7"/>
      <c r="AF1778" s="6"/>
      <c r="AG1778" s="6"/>
      <c r="AH1778" s="7"/>
      <c r="AI1778" s="6"/>
      <c r="AJ1778" s="6"/>
      <c r="AK1778" s="7"/>
      <c r="AR1778" s="6">
        <v>32</v>
      </c>
      <c r="AS1778" s="6">
        <v>54</v>
      </c>
      <c r="AT1778" s="7">
        <f>AR1778-AS1778</f>
        <v>-22</v>
      </c>
      <c r="AU1778" s="4" t="s">
        <v>871</v>
      </c>
    </row>
    <row r="1779" spans="2:53" x14ac:dyDescent="0.25">
      <c r="B1779" t="s">
        <v>297</v>
      </c>
      <c r="C1779" s="9" t="s">
        <v>702</v>
      </c>
      <c r="D1779" s="39">
        <v>41941</v>
      </c>
      <c r="E1779">
        <v>31</v>
      </c>
      <c r="F1779" t="s">
        <v>830</v>
      </c>
      <c r="G1779" s="2"/>
      <c r="H1779" s="6">
        <v>34</v>
      </c>
      <c r="I1779" s="7">
        <v>0</v>
      </c>
      <c r="J1779" s="6">
        <v>34</v>
      </c>
      <c r="K1779" s="7">
        <v>-2</v>
      </c>
      <c r="L1779" s="6">
        <v>8</v>
      </c>
      <c r="M1779" s="7">
        <v>0</v>
      </c>
      <c r="N1779" s="6">
        <v>0</v>
      </c>
      <c r="O1779" s="7">
        <v>2</v>
      </c>
      <c r="P1779" s="3" t="s">
        <v>842</v>
      </c>
      <c r="R1779" s="7">
        <v>15</v>
      </c>
      <c r="S1779" s="7">
        <v>5</v>
      </c>
      <c r="T1779" s="7">
        <v>0</v>
      </c>
      <c r="W1779" s="6"/>
      <c r="X1779" s="6"/>
      <c r="Y1779" s="7"/>
      <c r="Z1779" s="6"/>
      <c r="AA1779" s="6"/>
      <c r="AB1779" s="7"/>
      <c r="AC1779" s="6"/>
      <c r="AD1779" s="6"/>
      <c r="AE1779" s="7"/>
      <c r="AF1779" s="6"/>
      <c r="AG1779" s="6"/>
      <c r="AH1779" s="7"/>
      <c r="AI1779" s="6"/>
      <c r="AJ1779" s="6"/>
      <c r="AK1779" s="7"/>
      <c r="AR1779" s="6"/>
      <c r="AS1779" s="6"/>
      <c r="AT1779" s="7"/>
    </row>
    <row r="1780" spans="2:53" x14ac:dyDescent="0.25">
      <c r="B1780" t="s">
        <v>297</v>
      </c>
      <c r="C1780" s="9" t="s">
        <v>587</v>
      </c>
      <c r="D1780" s="39">
        <v>41942</v>
      </c>
      <c r="E1780">
        <v>2</v>
      </c>
      <c r="F1780" t="s">
        <v>821</v>
      </c>
      <c r="G1780" s="2" t="s">
        <v>192</v>
      </c>
      <c r="H1780" s="6">
        <v>31</v>
      </c>
      <c r="I1780" s="7">
        <v>-2</v>
      </c>
      <c r="J1780" s="6">
        <v>32</v>
      </c>
      <c r="K1780" s="7">
        <v>0</v>
      </c>
      <c r="L1780" s="6">
        <v>7</v>
      </c>
      <c r="M1780" s="7">
        <v>0</v>
      </c>
      <c r="N1780" s="6">
        <v>-1</v>
      </c>
      <c r="O1780" s="7">
        <v>-2</v>
      </c>
      <c r="P1780" s="3" t="s">
        <v>842</v>
      </c>
      <c r="R1780" s="7">
        <v>18</v>
      </c>
      <c r="S1780" s="7">
        <v>6</v>
      </c>
      <c r="T1780" s="7">
        <v>0</v>
      </c>
      <c r="W1780" s="6">
        <v>40</v>
      </c>
      <c r="X1780" s="6">
        <v>54</v>
      </c>
      <c r="Y1780" s="7">
        <f>W1780-X1780</f>
        <v>-14</v>
      </c>
      <c r="Z1780" s="6">
        <v>18</v>
      </c>
      <c r="AA1780" s="6">
        <v>73</v>
      </c>
      <c r="AB1780" s="7">
        <f>Z1780-AA1780</f>
        <v>-55</v>
      </c>
      <c r="AC1780" s="6">
        <v>18</v>
      </c>
      <c r="AD1780" s="6">
        <v>72</v>
      </c>
      <c r="AE1780" s="7">
        <f>AC1780-AD1780</f>
        <v>-54</v>
      </c>
      <c r="AF1780" s="6"/>
      <c r="AG1780" s="6"/>
      <c r="AH1780" s="7"/>
      <c r="AI1780" s="6"/>
      <c r="AJ1780" s="6"/>
      <c r="AK1780" s="7"/>
      <c r="AL1780" s="4" t="s">
        <v>930</v>
      </c>
      <c r="AR1780" s="6">
        <v>30</v>
      </c>
      <c r="AS1780" s="6">
        <v>56</v>
      </c>
      <c r="AT1780" s="7">
        <f>AR1780-AS1780</f>
        <v>-26</v>
      </c>
      <c r="AU1780" s="4" t="s">
        <v>871</v>
      </c>
    </row>
    <row r="1781" spans="2:53" x14ac:dyDescent="0.25">
      <c r="B1781" t="s">
        <v>297</v>
      </c>
      <c r="C1781" s="9" t="s">
        <v>643</v>
      </c>
      <c r="D1781" s="39">
        <v>41915</v>
      </c>
      <c r="E1781">
        <v>3</v>
      </c>
      <c r="F1781" t="s">
        <v>982</v>
      </c>
      <c r="G1781" s="2" t="s">
        <v>122</v>
      </c>
      <c r="H1781" s="6">
        <v>27</v>
      </c>
      <c r="I1781" s="7">
        <v>-4</v>
      </c>
      <c r="J1781" s="6">
        <v>31</v>
      </c>
      <c r="K1781" s="7">
        <v>0</v>
      </c>
      <c r="L1781" s="6">
        <v>9</v>
      </c>
      <c r="M1781" s="7">
        <v>2</v>
      </c>
      <c r="N1781" s="6">
        <v>-4</v>
      </c>
      <c r="O1781" s="7">
        <v>-4</v>
      </c>
      <c r="P1781" s="3" t="s">
        <v>842</v>
      </c>
      <c r="Q1781" s="3" t="s">
        <v>983</v>
      </c>
      <c r="R1781" s="7">
        <v>24</v>
      </c>
      <c r="S1781" s="7">
        <v>3</v>
      </c>
      <c r="T1781" s="7">
        <v>0</v>
      </c>
      <c r="W1781" s="6"/>
      <c r="X1781" s="6"/>
      <c r="Y1781" s="7"/>
      <c r="Z1781" s="6"/>
      <c r="AA1781" s="6"/>
      <c r="AB1781" s="7"/>
      <c r="AC1781" s="6"/>
      <c r="AD1781" s="6"/>
      <c r="AE1781" s="7"/>
      <c r="AF1781" s="6"/>
      <c r="AG1781" s="6"/>
      <c r="AH1781" s="7"/>
      <c r="AI1781" s="6"/>
      <c r="AJ1781" s="6"/>
      <c r="AK1781" s="7"/>
      <c r="AR1781" s="6"/>
      <c r="AS1781" s="6"/>
      <c r="AT1781" s="7"/>
    </row>
    <row r="1782" spans="2:53" x14ac:dyDescent="0.25">
      <c r="B1782" t="s">
        <v>297</v>
      </c>
      <c r="C1782" s="9" t="s">
        <v>644</v>
      </c>
      <c r="D1782" s="39">
        <v>41943</v>
      </c>
      <c r="E1782">
        <v>3</v>
      </c>
      <c r="F1782" s="3" t="s">
        <v>976</v>
      </c>
      <c r="G1782" s="2"/>
      <c r="H1782" s="6">
        <v>30</v>
      </c>
      <c r="I1782" s="7">
        <v>-1</v>
      </c>
      <c r="J1782" s="6">
        <v>29</v>
      </c>
      <c r="K1782" s="7">
        <v>-2</v>
      </c>
      <c r="L1782" s="6">
        <v>10</v>
      </c>
      <c r="M1782" s="7">
        <v>3</v>
      </c>
      <c r="N1782" s="6">
        <v>1</v>
      </c>
      <c r="O1782" s="7">
        <v>1</v>
      </c>
      <c r="P1782" s="3" t="s">
        <v>639</v>
      </c>
      <c r="R1782" s="7">
        <v>16</v>
      </c>
      <c r="S1782" s="7">
        <v>6</v>
      </c>
      <c r="W1782" s="6"/>
      <c r="X1782" s="6"/>
      <c r="Y1782" s="7"/>
      <c r="Z1782" s="6"/>
      <c r="AA1782" s="6"/>
      <c r="AB1782" s="7"/>
      <c r="AC1782" s="6"/>
      <c r="AD1782" s="6"/>
      <c r="AE1782" s="7"/>
      <c r="AF1782" s="6"/>
      <c r="AG1782" s="6"/>
      <c r="AH1782" s="7"/>
      <c r="AI1782" s="6"/>
      <c r="AJ1782" s="6"/>
      <c r="AK1782" s="7"/>
      <c r="AR1782" s="6"/>
      <c r="AS1782" s="6"/>
      <c r="AT1782" s="7"/>
    </row>
    <row r="1783" spans="2:53" x14ac:dyDescent="0.25">
      <c r="B1783" t="s">
        <v>297</v>
      </c>
      <c r="C1783" s="9" t="s">
        <v>644</v>
      </c>
      <c r="D1783" s="39">
        <v>41943</v>
      </c>
      <c r="E1783">
        <v>3</v>
      </c>
      <c r="F1783" t="s">
        <v>830</v>
      </c>
      <c r="G1783" s="2"/>
      <c r="H1783" s="6">
        <v>34</v>
      </c>
      <c r="I1783" s="7">
        <v>0</v>
      </c>
      <c r="J1783" s="6">
        <v>35</v>
      </c>
      <c r="K1783" s="7">
        <v>1</v>
      </c>
      <c r="L1783" s="6">
        <v>9</v>
      </c>
      <c r="M1783" s="7">
        <v>1</v>
      </c>
      <c r="N1783" s="6">
        <v>-1</v>
      </c>
      <c r="O1783" s="7">
        <v>-1</v>
      </c>
      <c r="P1783" s="3" t="s">
        <v>842</v>
      </c>
      <c r="R1783" s="7">
        <v>13</v>
      </c>
      <c r="S1783" s="7">
        <v>4</v>
      </c>
      <c r="T1783" s="7">
        <v>0</v>
      </c>
      <c r="W1783" s="6"/>
      <c r="X1783" s="6"/>
      <c r="Y1783" s="7"/>
      <c r="Z1783" s="6"/>
      <c r="AA1783" s="6"/>
      <c r="AB1783" s="7"/>
      <c r="AC1783" s="6"/>
      <c r="AD1783" s="6"/>
      <c r="AE1783" s="7"/>
      <c r="AF1783" s="6"/>
      <c r="AG1783" s="6"/>
      <c r="AH1783" s="7"/>
      <c r="AI1783" s="6"/>
      <c r="AJ1783" s="6"/>
      <c r="AK1783" s="7"/>
      <c r="AR1783" s="6"/>
      <c r="AS1783" s="6"/>
      <c r="AT1783" s="7"/>
    </row>
    <row r="1784" spans="2:53" x14ac:dyDescent="0.25">
      <c r="B1784" t="s">
        <v>296</v>
      </c>
      <c r="C1784" s="9" t="s">
        <v>571</v>
      </c>
      <c r="D1784" s="39">
        <v>41945</v>
      </c>
      <c r="F1784" t="s">
        <v>821</v>
      </c>
      <c r="G1784" s="2" t="s">
        <v>196</v>
      </c>
      <c r="H1784" s="6">
        <v>33</v>
      </c>
      <c r="I1784" s="7">
        <v>2</v>
      </c>
      <c r="J1784" s="6">
        <v>34</v>
      </c>
      <c r="K1784" s="7">
        <v>2</v>
      </c>
      <c r="L1784" s="6">
        <v>8</v>
      </c>
      <c r="M1784" s="7">
        <v>1</v>
      </c>
      <c r="N1784" s="6">
        <v>-1</v>
      </c>
      <c r="O1784" s="7">
        <v>0</v>
      </c>
      <c r="P1784" s="3" t="s">
        <v>842</v>
      </c>
      <c r="R1784" s="7">
        <v>15</v>
      </c>
      <c r="S1784" s="7">
        <v>5</v>
      </c>
      <c r="T1784" s="7">
        <v>0</v>
      </c>
      <c r="W1784" s="6"/>
      <c r="X1784" s="6"/>
      <c r="Y1784" s="7"/>
      <c r="Z1784" s="6"/>
      <c r="AA1784" s="6"/>
      <c r="AB1784" s="7"/>
      <c r="AC1784" s="6"/>
      <c r="AD1784" s="6"/>
      <c r="AE1784" s="7"/>
      <c r="AF1784" s="6"/>
      <c r="AG1784" s="6"/>
      <c r="AH1784" s="7"/>
      <c r="AI1784" s="6"/>
      <c r="AJ1784" s="6"/>
      <c r="AK1784" s="7"/>
      <c r="AR1784" s="6">
        <v>32</v>
      </c>
      <c r="AS1784" s="6">
        <v>53</v>
      </c>
      <c r="AT1784" s="7">
        <f>AR1784-AS1784</f>
        <v>-21</v>
      </c>
      <c r="AU1784" s="4" t="s">
        <v>871</v>
      </c>
    </row>
    <row r="1785" spans="2:53" x14ac:dyDescent="0.25">
      <c r="B1785" t="s">
        <v>296</v>
      </c>
      <c r="C1785" s="9" t="s">
        <v>589</v>
      </c>
      <c r="D1785" s="39">
        <v>41946</v>
      </c>
      <c r="F1785" t="s">
        <v>821</v>
      </c>
      <c r="G1785" s="2" t="s">
        <v>196</v>
      </c>
      <c r="H1785" s="6">
        <v>32</v>
      </c>
      <c r="I1785" s="7">
        <v>-1</v>
      </c>
      <c r="J1785" s="6">
        <v>34</v>
      </c>
      <c r="K1785" s="7">
        <v>0</v>
      </c>
      <c r="L1785" s="6">
        <v>7</v>
      </c>
      <c r="M1785" s="7">
        <v>-1</v>
      </c>
      <c r="N1785" s="6">
        <v>-2</v>
      </c>
      <c r="O1785" s="7">
        <v>-1</v>
      </c>
      <c r="P1785" s="3" t="s">
        <v>842</v>
      </c>
      <c r="R1785" s="7">
        <v>15</v>
      </c>
      <c r="S1785" s="7">
        <v>6</v>
      </c>
      <c r="T1785" s="7">
        <v>0</v>
      </c>
      <c r="W1785" s="6"/>
      <c r="X1785" s="6"/>
      <c r="Y1785" s="7"/>
      <c r="Z1785" s="6"/>
      <c r="AA1785" s="6"/>
      <c r="AB1785" s="7"/>
      <c r="AC1785" s="6"/>
      <c r="AD1785" s="6"/>
      <c r="AE1785" s="7"/>
      <c r="AF1785" s="6"/>
      <c r="AG1785" s="6"/>
      <c r="AH1785" s="7"/>
      <c r="AI1785" s="6"/>
      <c r="AJ1785" s="6"/>
      <c r="AK1785" s="7"/>
      <c r="AR1785" s="6">
        <v>32</v>
      </c>
      <c r="AS1785" s="6">
        <v>53</v>
      </c>
      <c r="AT1785" s="7">
        <f>AR1785-AS1785</f>
        <v>-21</v>
      </c>
      <c r="AU1785" s="4" t="s">
        <v>871</v>
      </c>
    </row>
    <row r="1786" spans="2:53" x14ac:dyDescent="0.25">
      <c r="B1786" t="s">
        <v>296</v>
      </c>
      <c r="C1786" s="9" t="s">
        <v>694</v>
      </c>
      <c r="D1786" s="39">
        <v>41947</v>
      </c>
      <c r="F1786" t="s">
        <v>821</v>
      </c>
      <c r="G1786" s="2" t="s">
        <v>196</v>
      </c>
      <c r="H1786" s="6">
        <v>32</v>
      </c>
      <c r="I1786" s="7">
        <v>0</v>
      </c>
      <c r="J1786" s="6">
        <v>33</v>
      </c>
      <c r="K1786" s="7">
        <v>-1</v>
      </c>
      <c r="L1786" s="6">
        <v>7</v>
      </c>
      <c r="M1786" s="7">
        <v>0</v>
      </c>
      <c r="N1786" s="6">
        <v>-1</v>
      </c>
      <c r="O1786" s="7">
        <v>1</v>
      </c>
      <c r="P1786" s="3" t="s">
        <v>842</v>
      </c>
      <c r="R1786" s="7">
        <v>17</v>
      </c>
      <c r="S1786" s="7">
        <v>7</v>
      </c>
      <c r="T1786" s="7">
        <v>1</v>
      </c>
      <c r="W1786" s="6"/>
      <c r="X1786" s="6"/>
      <c r="Y1786" s="7"/>
      <c r="Z1786" s="6"/>
      <c r="AA1786" s="6"/>
      <c r="AB1786" s="7"/>
      <c r="AC1786" s="6"/>
      <c r="AD1786" s="6"/>
      <c r="AE1786" s="7"/>
      <c r="AF1786" s="6"/>
      <c r="AG1786" s="6"/>
      <c r="AH1786" s="7"/>
      <c r="AI1786" s="6"/>
      <c r="AJ1786" s="6"/>
      <c r="AK1786" s="7"/>
      <c r="AM1786" s="9" t="s">
        <v>953</v>
      </c>
      <c r="AN1786" s="9" t="s">
        <v>627</v>
      </c>
      <c r="AO1786" s="9" t="s">
        <v>316</v>
      </c>
      <c r="AR1786" s="6">
        <v>30</v>
      </c>
      <c r="AS1786" s="6">
        <v>55</v>
      </c>
      <c r="AT1786" s="7">
        <f>AR1786-AS1786</f>
        <v>-25</v>
      </c>
      <c r="AU1786" s="4" t="s">
        <v>871</v>
      </c>
    </row>
    <row r="1787" spans="2:53" x14ac:dyDescent="0.25">
      <c r="B1787" t="s">
        <v>296</v>
      </c>
      <c r="C1787" s="9" t="s">
        <v>362</v>
      </c>
      <c r="D1787" s="39">
        <v>41947</v>
      </c>
      <c r="E1787">
        <v>9</v>
      </c>
      <c r="F1787" t="s">
        <v>903</v>
      </c>
      <c r="G1787" s="2" t="s">
        <v>138</v>
      </c>
      <c r="H1787" s="6">
        <v>29</v>
      </c>
      <c r="I1787" s="7">
        <v>-4</v>
      </c>
      <c r="J1787" s="6">
        <v>32</v>
      </c>
      <c r="K1787" s="7">
        <v>-1</v>
      </c>
      <c r="L1787" s="6">
        <v>9</v>
      </c>
      <c r="M1787" s="7">
        <v>3</v>
      </c>
      <c r="N1787" s="6">
        <v>-3</v>
      </c>
      <c r="O1787" s="7">
        <v>-3</v>
      </c>
      <c r="P1787" s="3" t="s">
        <v>842</v>
      </c>
      <c r="R1787" s="7">
        <v>19</v>
      </c>
      <c r="S1787" s="7">
        <v>4</v>
      </c>
      <c r="T1787" s="7">
        <v>1</v>
      </c>
      <c r="W1787" s="6">
        <v>38</v>
      </c>
      <c r="X1787" s="6">
        <v>47</v>
      </c>
      <c r="Y1787" s="7">
        <f>W1787-X1787</f>
        <v>-9</v>
      </c>
      <c r="Z1787" s="6">
        <v>22</v>
      </c>
      <c r="AA1787" s="6">
        <v>53</v>
      </c>
      <c r="AB1787" s="7">
        <f>Z1787-AA1787</f>
        <v>-31</v>
      </c>
      <c r="AC1787" s="6">
        <v>18</v>
      </c>
      <c r="AD1787" s="6">
        <v>60</v>
      </c>
      <c r="AE1787" s="7">
        <f>AC1787-AD1787</f>
        <v>-42</v>
      </c>
      <c r="AF1787" s="6">
        <v>38</v>
      </c>
      <c r="AG1787" s="6">
        <v>38</v>
      </c>
      <c r="AH1787" s="7">
        <f>AF1787-AG1787</f>
        <v>0</v>
      </c>
      <c r="AI1787" s="6"/>
      <c r="AJ1787" s="6"/>
      <c r="AK1787" s="7"/>
      <c r="AL1787" s="4" t="s">
        <v>978</v>
      </c>
      <c r="AR1787" s="6"/>
      <c r="AS1787" s="6"/>
      <c r="AT1787" s="7"/>
    </row>
    <row r="1788" spans="2:53" x14ac:dyDescent="0.25">
      <c r="B1788" t="s">
        <v>296</v>
      </c>
      <c r="C1788" s="9" t="s">
        <v>572</v>
      </c>
      <c r="D1788" s="39">
        <v>41948</v>
      </c>
      <c r="F1788" t="s">
        <v>821</v>
      </c>
      <c r="G1788" s="2" t="s">
        <v>196</v>
      </c>
      <c r="H1788" s="6">
        <v>32</v>
      </c>
      <c r="I1788" s="7">
        <v>0</v>
      </c>
      <c r="J1788" s="6">
        <v>33</v>
      </c>
      <c r="K1788" s="7">
        <v>0</v>
      </c>
      <c r="L1788" s="6">
        <v>8</v>
      </c>
      <c r="M1788" s="7">
        <v>1</v>
      </c>
      <c r="N1788" s="6">
        <v>-1</v>
      </c>
      <c r="O1788" s="7">
        <v>0</v>
      </c>
      <c r="P1788" s="3" t="s">
        <v>842</v>
      </c>
      <c r="R1788" s="7">
        <v>15</v>
      </c>
      <c r="S1788" s="7">
        <v>7</v>
      </c>
      <c r="T1788" s="7">
        <v>0</v>
      </c>
      <c r="W1788" s="6"/>
      <c r="X1788" s="6"/>
      <c r="Y1788" s="7"/>
      <c r="Z1788" s="6"/>
      <c r="AA1788" s="6"/>
      <c r="AB1788" s="7"/>
      <c r="AC1788" s="6"/>
      <c r="AD1788" s="6"/>
      <c r="AE1788" s="7"/>
      <c r="AF1788" s="6"/>
      <c r="AG1788" s="6"/>
      <c r="AH1788" s="7"/>
      <c r="AI1788" s="6"/>
      <c r="AJ1788" s="6"/>
      <c r="AK1788" s="7"/>
      <c r="AM1788" s="9" t="s">
        <v>972</v>
      </c>
      <c r="AN1788" s="9" t="s">
        <v>595</v>
      </c>
      <c r="AO1788" s="9" t="s">
        <v>366</v>
      </c>
      <c r="AP1788" s="9" t="s">
        <v>637</v>
      </c>
      <c r="AR1788" s="6">
        <v>30</v>
      </c>
      <c r="AS1788" s="6">
        <v>56</v>
      </c>
      <c r="AT1788" s="7">
        <f>AR1788-AS1788</f>
        <v>-26</v>
      </c>
      <c r="AU1788" s="4" t="s">
        <v>871</v>
      </c>
    </row>
    <row r="1789" spans="2:53" x14ac:dyDescent="0.25">
      <c r="B1789" t="s">
        <v>296</v>
      </c>
      <c r="C1789" s="9" t="s">
        <v>572</v>
      </c>
      <c r="D1789" s="39">
        <v>41948</v>
      </c>
      <c r="E1789">
        <v>7</v>
      </c>
      <c r="F1789" t="s">
        <v>830</v>
      </c>
      <c r="G1789" s="2"/>
      <c r="H1789" s="6">
        <v>33</v>
      </c>
      <c r="I1789" s="7">
        <v>-1</v>
      </c>
      <c r="J1789" s="6">
        <v>35</v>
      </c>
      <c r="K1789" s="7">
        <v>0</v>
      </c>
      <c r="L1789" s="6">
        <v>9</v>
      </c>
      <c r="M1789" s="7">
        <v>0</v>
      </c>
      <c r="N1789" s="6">
        <v>-2</v>
      </c>
      <c r="O1789" s="7">
        <v>-1</v>
      </c>
      <c r="P1789" s="3" t="s">
        <v>842</v>
      </c>
      <c r="R1789" s="7">
        <v>14</v>
      </c>
      <c r="S1789" s="7">
        <v>4</v>
      </c>
      <c r="T1789" s="7">
        <v>0</v>
      </c>
      <c r="W1789" s="6"/>
      <c r="X1789" s="6"/>
      <c r="Y1789" s="7"/>
      <c r="Z1789" s="6"/>
      <c r="AA1789" s="6"/>
      <c r="AB1789" s="7"/>
      <c r="AC1789" s="6"/>
      <c r="AD1789" s="6"/>
      <c r="AE1789" s="7"/>
      <c r="AF1789" s="6"/>
      <c r="AG1789" s="6"/>
      <c r="AH1789" s="7"/>
      <c r="AI1789" s="6"/>
      <c r="AJ1789" s="6"/>
      <c r="AK1789" s="7"/>
      <c r="AR1789" s="6"/>
      <c r="AS1789" s="6"/>
      <c r="AT1789" s="7"/>
    </row>
    <row r="1790" spans="2:53" x14ac:dyDescent="0.25">
      <c r="B1790" t="s">
        <v>296</v>
      </c>
      <c r="C1790" s="9" t="s">
        <v>572</v>
      </c>
      <c r="D1790" s="39">
        <v>41948</v>
      </c>
      <c r="E1790">
        <v>9</v>
      </c>
      <c r="F1790" t="s">
        <v>678</v>
      </c>
      <c r="G1790" s="2" t="s">
        <v>194</v>
      </c>
      <c r="H1790" s="6"/>
      <c r="J1790" s="6"/>
      <c r="L1790" s="6"/>
      <c r="N1790" s="6"/>
      <c r="P1790" t="s">
        <v>842</v>
      </c>
      <c r="W1790" s="6"/>
      <c r="X1790" s="6"/>
      <c r="Y1790" s="7"/>
      <c r="Z1790" s="6"/>
      <c r="AA1790" s="6"/>
      <c r="AB1790" s="7"/>
      <c r="AC1790" s="6"/>
      <c r="AD1790" s="6"/>
      <c r="AE1790" s="7"/>
      <c r="AF1790" s="6"/>
      <c r="AG1790" s="6"/>
      <c r="AH1790" s="7"/>
      <c r="AI1790" s="6"/>
      <c r="AJ1790" s="6"/>
      <c r="AK1790" s="7"/>
      <c r="AR1790" s="6"/>
      <c r="AS1790" s="6"/>
      <c r="AT1790" s="7"/>
      <c r="AW1790">
        <v>31</v>
      </c>
      <c r="AX1790">
        <v>30</v>
      </c>
      <c r="AY1790">
        <v>13</v>
      </c>
      <c r="AZ1790">
        <v>16</v>
      </c>
      <c r="BA1790" s="4" t="s">
        <v>992</v>
      </c>
    </row>
    <row r="1791" spans="2:53" x14ac:dyDescent="0.25">
      <c r="B1791" t="s">
        <v>296</v>
      </c>
      <c r="C1791" s="9" t="s">
        <v>593</v>
      </c>
      <c r="D1791" s="39">
        <v>41949</v>
      </c>
      <c r="E1791">
        <v>9</v>
      </c>
      <c r="F1791" t="s">
        <v>821</v>
      </c>
      <c r="G1791" s="2" t="s">
        <v>192</v>
      </c>
      <c r="H1791" s="6">
        <v>33</v>
      </c>
      <c r="I1791" s="7">
        <v>1</v>
      </c>
      <c r="J1791" s="6">
        <v>33</v>
      </c>
      <c r="K1791" s="7">
        <v>0</v>
      </c>
      <c r="L1791" s="6">
        <v>7</v>
      </c>
      <c r="M1791" s="7">
        <v>-1</v>
      </c>
      <c r="N1791" s="6">
        <v>0</v>
      </c>
      <c r="O1791" s="7">
        <v>1</v>
      </c>
      <c r="P1791" s="3" t="s">
        <v>842</v>
      </c>
      <c r="R1791" s="7">
        <v>16</v>
      </c>
      <c r="S1791" s="7">
        <v>6</v>
      </c>
      <c r="T1791" s="7">
        <v>0</v>
      </c>
      <c r="W1791" s="6">
        <v>41</v>
      </c>
      <c r="X1791" s="6">
        <v>51</v>
      </c>
      <c r="Y1791" s="7">
        <f>W1791-X1791</f>
        <v>-10</v>
      </c>
      <c r="Z1791" s="6">
        <v>18</v>
      </c>
      <c r="AA1791" s="6">
        <v>74</v>
      </c>
      <c r="AB1791" s="7">
        <f>Z1791-AA1791</f>
        <v>-56</v>
      </c>
      <c r="AC1791" s="6">
        <v>15</v>
      </c>
      <c r="AD1791" s="6">
        <v>75</v>
      </c>
      <c r="AE1791" s="7">
        <f>AC1791-AD1791</f>
        <v>-60</v>
      </c>
      <c r="AF1791" s="6"/>
      <c r="AG1791" s="6"/>
      <c r="AH1791" s="7"/>
      <c r="AI1791" s="6"/>
      <c r="AJ1791" s="6"/>
      <c r="AK1791" s="7"/>
      <c r="AL1791" s="4" t="s">
        <v>930</v>
      </c>
      <c r="AR1791" s="6">
        <v>32</v>
      </c>
      <c r="AS1791" s="6">
        <v>53</v>
      </c>
      <c r="AT1791" s="7">
        <f>AR1791-AS1791</f>
        <v>-21</v>
      </c>
      <c r="AU1791" s="4" t="s">
        <v>871</v>
      </c>
    </row>
    <row r="1792" spans="2:53" x14ac:dyDescent="0.25">
      <c r="B1792" t="s">
        <v>296</v>
      </c>
      <c r="C1792" s="9" t="s">
        <v>553</v>
      </c>
      <c r="D1792" s="39">
        <v>41950</v>
      </c>
      <c r="E1792">
        <v>9</v>
      </c>
      <c r="F1792" t="s">
        <v>982</v>
      </c>
      <c r="G1792" s="2" t="s">
        <v>124</v>
      </c>
      <c r="H1792" s="6">
        <v>29</v>
      </c>
      <c r="I1792" s="7">
        <v>2</v>
      </c>
      <c r="J1792" s="6">
        <v>34</v>
      </c>
      <c r="K1792" s="7">
        <v>3</v>
      </c>
      <c r="L1792" s="6">
        <v>6</v>
      </c>
      <c r="M1792" s="7">
        <v>-3</v>
      </c>
      <c r="N1792" s="6">
        <v>-5</v>
      </c>
      <c r="O1792" s="7">
        <v>-1</v>
      </c>
      <c r="P1792" s="3" t="s">
        <v>842</v>
      </c>
      <c r="Q1792" s="3" t="s">
        <v>983</v>
      </c>
      <c r="R1792" s="7">
        <v>23</v>
      </c>
      <c r="S1792" s="7">
        <v>4</v>
      </c>
      <c r="T1792" s="7">
        <v>0</v>
      </c>
      <c r="W1792" s="6"/>
      <c r="X1792" s="6"/>
      <c r="Y1792" s="7"/>
      <c r="Z1792" s="6"/>
      <c r="AA1792" s="6"/>
      <c r="AB1792" s="7"/>
      <c r="AC1792" s="6"/>
      <c r="AD1792" s="6"/>
      <c r="AE1792" s="7"/>
      <c r="AF1792" s="6"/>
      <c r="AG1792" s="6"/>
      <c r="AH1792" s="7"/>
      <c r="AI1792" s="6"/>
      <c r="AJ1792" s="6"/>
      <c r="AK1792" s="7"/>
      <c r="AR1792" s="6"/>
      <c r="AS1792" s="6"/>
      <c r="AT1792" s="7"/>
    </row>
    <row r="1793" spans="2:47" x14ac:dyDescent="0.25">
      <c r="B1793" t="s">
        <v>296</v>
      </c>
      <c r="C1793" s="9" t="s">
        <v>506</v>
      </c>
      <c r="D1793" s="39">
        <v>41950</v>
      </c>
      <c r="E1793">
        <v>11</v>
      </c>
      <c r="F1793" t="s">
        <v>678</v>
      </c>
      <c r="G1793" s="2" t="s">
        <v>82</v>
      </c>
      <c r="H1793" s="6">
        <v>31</v>
      </c>
      <c r="I1793" s="7">
        <v>0</v>
      </c>
      <c r="J1793" s="6">
        <v>32</v>
      </c>
      <c r="K1793" s="7">
        <v>-3</v>
      </c>
      <c r="L1793" s="6">
        <v>11</v>
      </c>
      <c r="M1793" s="7">
        <v>0</v>
      </c>
      <c r="N1793" s="6">
        <v>-1</v>
      </c>
      <c r="O1793" s="7">
        <v>3</v>
      </c>
      <c r="P1793" s="3" t="s">
        <v>639</v>
      </c>
      <c r="R1793" s="7">
        <v>14</v>
      </c>
      <c r="S1793" s="7">
        <v>6</v>
      </c>
      <c r="W1793" s="6">
        <v>43</v>
      </c>
      <c r="X1793" s="6">
        <v>46</v>
      </c>
      <c r="Y1793" s="7">
        <f>W1793-X1793</f>
        <v>-3</v>
      </c>
      <c r="Z1793" s="6">
        <v>21</v>
      </c>
      <c r="AA1793" s="6">
        <v>63</v>
      </c>
      <c r="AB1793" s="7">
        <f>Z1793-AA1793</f>
        <v>-42</v>
      </c>
      <c r="AC1793" s="6"/>
      <c r="AD1793" s="6"/>
      <c r="AE1793" s="7"/>
      <c r="AF1793" s="6">
        <v>44</v>
      </c>
      <c r="AG1793" s="6">
        <v>38</v>
      </c>
      <c r="AH1793" s="7">
        <f>AF1793-AG1793</f>
        <v>6</v>
      </c>
      <c r="AI1793" s="6"/>
      <c r="AJ1793" s="6"/>
      <c r="AK1793" s="7"/>
      <c r="AL1793" s="4" t="s">
        <v>964</v>
      </c>
      <c r="AR1793" s="6"/>
      <c r="AS1793" s="6"/>
      <c r="AT1793" s="7"/>
    </row>
    <row r="1794" spans="2:47" x14ac:dyDescent="0.25">
      <c r="B1794" t="s">
        <v>296</v>
      </c>
      <c r="C1794" s="9" t="s">
        <v>506</v>
      </c>
      <c r="D1794" s="39">
        <v>41950</v>
      </c>
      <c r="E1794">
        <v>10</v>
      </c>
      <c r="F1794" t="s">
        <v>830</v>
      </c>
      <c r="G1794" s="2"/>
      <c r="H1794" s="6">
        <v>34</v>
      </c>
      <c r="I1794" s="7">
        <v>1</v>
      </c>
      <c r="J1794" s="6">
        <v>36</v>
      </c>
      <c r="K1794" s="7">
        <v>1</v>
      </c>
      <c r="L1794" s="6">
        <v>8</v>
      </c>
      <c r="M1794" s="7">
        <v>-1</v>
      </c>
      <c r="N1794" s="6">
        <v>-2</v>
      </c>
      <c r="O1794" s="7">
        <v>0</v>
      </c>
      <c r="P1794" s="3" t="s">
        <v>842</v>
      </c>
      <c r="R1794" s="7">
        <v>13</v>
      </c>
      <c r="S1794" s="7">
        <v>4</v>
      </c>
      <c r="T1794" s="7">
        <v>0</v>
      </c>
      <c r="W1794" s="6"/>
      <c r="X1794" s="6"/>
      <c r="Y1794" s="7"/>
      <c r="Z1794" s="6"/>
      <c r="AA1794" s="6"/>
      <c r="AB1794" s="7"/>
      <c r="AC1794" s="6"/>
      <c r="AD1794" s="6"/>
      <c r="AE1794" s="7"/>
      <c r="AF1794" s="6"/>
      <c r="AG1794" s="6"/>
      <c r="AH1794" s="7"/>
      <c r="AI1794" s="6"/>
      <c r="AJ1794" s="6"/>
      <c r="AK1794" s="7"/>
      <c r="AR1794" s="6"/>
      <c r="AS1794" s="6"/>
      <c r="AT1794" s="7"/>
    </row>
    <row r="1795" spans="2:47" x14ac:dyDescent="0.25">
      <c r="B1795" t="s">
        <v>296</v>
      </c>
      <c r="C1795" s="9" t="s">
        <v>506</v>
      </c>
      <c r="D1795" s="39">
        <v>41950</v>
      </c>
      <c r="E1795">
        <v>10</v>
      </c>
      <c r="F1795" s="3" t="s">
        <v>976</v>
      </c>
      <c r="G1795" s="2"/>
      <c r="H1795" s="6">
        <v>30</v>
      </c>
      <c r="I1795" s="7">
        <v>0</v>
      </c>
      <c r="J1795" s="6">
        <v>29</v>
      </c>
      <c r="K1795" s="7">
        <v>0</v>
      </c>
      <c r="L1795" s="6">
        <v>10</v>
      </c>
      <c r="M1795" s="7">
        <v>0</v>
      </c>
      <c r="N1795" s="6">
        <v>1</v>
      </c>
      <c r="O1795" s="7">
        <v>0</v>
      </c>
      <c r="P1795" s="3" t="s">
        <v>639</v>
      </c>
      <c r="R1795" s="7">
        <v>16</v>
      </c>
      <c r="S1795" s="7">
        <v>7</v>
      </c>
      <c r="W1795" s="6"/>
      <c r="X1795" s="6"/>
      <c r="Y1795" s="7"/>
      <c r="Z1795" s="6"/>
      <c r="AA1795" s="6"/>
      <c r="AB1795" s="7"/>
      <c r="AC1795" s="6"/>
      <c r="AD1795" s="6"/>
      <c r="AE1795" s="7"/>
      <c r="AF1795" s="6"/>
      <c r="AG1795" s="6"/>
      <c r="AH1795" s="7"/>
      <c r="AI1795" s="6"/>
      <c r="AJ1795" s="6"/>
      <c r="AK1795" s="7"/>
      <c r="AR1795" s="6"/>
      <c r="AS1795" s="6"/>
      <c r="AT1795" s="7"/>
    </row>
    <row r="1796" spans="2:47" x14ac:dyDescent="0.25">
      <c r="B1796" t="s">
        <v>296</v>
      </c>
      <c r="C1796" s="9" t="s">
        <v>317</v>
      </c>
      <c r="D1796" s="39">
        <v>41951</v>
      </c>
      <c r="E1796">
        <v>12</v>
      </c>
      <c r="F1796" t="s">
        <v>577</v>
      </c>
      <c r="G1796" s="2" t="s">
        <v>60</v>
      </c>
      <c r="H1796" s="6">
        <v>32</v>
      </c>
      <c r="I1796" s="7">
        <v>2</v>
      </c>
      <c r="J1796" s="6">
        <v>29</v>
      </c>
      <c r="K1796" s="7">
        <v>-4</v>
      </c>
      <c r="L1796" s="6">
        <v>9</v>
      </c>
      <c r="M1796" s="7">
        <v>1</v>
      </c>
      <c r="N1796" s="6">
        <v>3</v>
      </c>
      <c r="O1796" s="7">
        <v>6</v>
      </c>
      <c r="P1796" s="3" t="s">
        <v>639</v>
      </c>
      <c r="Q1796" s="3" t="s">
        <v>840</v>
      </c>
      <c r="R1796" s="7">
        <v>14</v>
      </c>
      <c r="S1796" s="7">
        <v>7</v>
      </c>
      <c r="T1796" s="7">
        <v>0</v>
      </c>
      <c r="W1796" s="6">
        <v>38</v>
      </c>
      <c r="X1796" s="6">
        <v>53</v>
      </c>
      <c r="Y1796" s="7">
        <f>W1796-X1796</f>
        <v>-15</v>
      </c>
      <c r="Z1796" s="6">
        <v>21</v>
      </c>
      <c r="AA1796" s="6">
        <v>65</v>
      </c>
      <c r="AB1796" s="7">
        <f>Z1796-AA1796</f>
        <v>-44</v>
      </c>
      <c r="AC1796" s="6">
        <v>26</v>
      </c>
      <c r="AD1796" s="6">
        <v>62</v>
      </c>
      <c r="AE1796" s="7">
        <f>AC1796-AD1796</f>
        <v>-36</v>
      </c>
      <c r="AF1796" s="6">
        <v>38</v>
      </c>
      <c r="AG1796" s="6">
        <v>44</v>
      </c>
      <c r="AH1796" s="7">
        <f>AF1796-AG1796</f>
        <v>-6</v>
      </c>
      <c r="AI1796" s="6"/>
      <c r="AJ1796" s="6"/>
      <c r="AK1796" s="7"/>
      <c r="AL1796" s="4" t="s">
        <v>936</v>
      </c>
      <c r="AR1796" s="6">
        <v>33</v>
      </c>
      <c r="AS1796" s="6">
        <v>60</v>
      </c>
      <c r="AT1796" s="7">
        <f>AR1796-AS1796</f>
        <v>-27</v>
      </c>
      <c r="AU1796" s="4" t="s">
        <v>937</v>
      </c>
    </row>
    <row r="1797" spans="2:47" x14ac:dyDescent="0.25">
      <c r="B1797" t="s">
        <v>296</v>
      </c>
      <c r="C1797" s="9" t="s">
        <v>669</v>
      </c>
      <c r="D1797" s="39">
        <v>41952</v>
      </c>
      <c r="F1797" t="s">
        <v>821</v>
      </c>
      <c r="G1797" s="2"/>
      <c r="H1797" s="6">
        <v>32</v>
      </c>
      <c r="I1797" s="7">
        <v>-1</v>
      </c>
      <c r="J1797" s="6">
        <v>33</v>
      </c>
      <c r="K1797" s="7">
        <v>0</v>
      </c>
      <c r="L1797" s="6">
        <v>6</v>
      </c>
      <c r="M1797" s="7">
        <v>-1</v>
      </c>
      <c r="N1797" s="6">
        <v>-1</v>
      </c>
      <c r="O1797" s="7">
        <v>-1</v>
      </c>
      <c r="P1797" s="3" t="s">
        <v>842</v>
      </c>
      <c r="R1797" s="7">
        <v>17</v>
      </c>
      <c r="S1797" s="7">
        <v>6</v>
      </c>
      <c r="T1797" s="7">
        <v>1</v>
      </c>
      <c r="W1797" s="6"/>
      <c r="X1797" s="6"/>
      <c r="Z1797" s="6"/>
      <c r="AA1797" s="6"/>
      <c r="AB1797" s="7"/>
      <c r="AC1797" s="6"/>
      <c r="AD1797" s="6"/>
      <c r="AE1797" s="7"/>
      <c r="AF1797" s="6"/>
      <c r="AG1797" s="6"/>
      <c r="AH1797" s="7"/>
      <c r="AI1797" s="6"/>
      <c r="AJ1797" s="6"/>
      <c r="AK1797" s="7"/>
      <c r="AR1797" s="6">
        <v>31</v>
      </c>
      <c r="AS1797" s="6">
        <v>55</v>
      </c>
      <c r="AT1797" s="7">
        <f>AR1797-AS1797</f>
        <v>-24</v>
      </c>
      <c r="AU1797" s="4" t="s">
        <v>871</v>
      </c>
    </row>
    <row r="1798" spans="2:47" x14ac:dyDescent="0.25">
      <c r="B1798" t="s">
        <v>296</v>
      </c>
      <c r="C1798" s="9" t="s">
        <v>337</v>
      </c>
      <c r="D1798" s="39">
        <v>41953</v>
      </c>
      <c r="F1798" t="s">
        <v>821</v>
      </c>
      <c r="G1798" s="2"/>
      <c r="H1798" s="6">
        <v>33</v>
      </c>
      <c r="I1798" s="7">
        <v>1</v>
      </c>
      <c r="J1798" s="6">
        <v>34</v>
      </c>
      <c r="K1798" s="7">
        <v>1</v>
      </c>
      <c r="L1798" s="6">
        <v>7</v>
      </c>
      <c r="M1798" s="7">
        <v>1</v>
      </c>
      <c r="N1798" s="6">
        <v>-1</v>
      </c>
      <c r="O1798" s="7">
        <v>0</v>
      </c>
      <c r="P1798" s="3" t="s">
        <v>842</v>
      </c>
      <c r="R1798" s="7">
        <v>15</v>
      </c>
      <c r="S1798" s="7">
        <v>6</v>
      </c>
      <c r="T1798" s="7">
        <v>1</v>
      </c>
      <c r="W1798" s="6"/>
      <c r="X1798" s="6"/>
      <c r="Z1798" s="6"/>
      <c r="AA1798" s="6"/>
      <c r="AB1798" s="7"/>
      <c r="AC1798" s="6"/>
      <c r="AD1798" s="6"/>
      <c r="AE1798" s="7"/>
      <c r="AF1798" s="6"/>
      <c r="AG1798" s="6"/>
      <c r="AH1798" s="7"/>
      <c r="AI1798" s="6"/>
      <c r="AJ1798" s="6"/>
      <c r="AK1798" s="7"/>
      <c r="AR1798" s="6">
        <v>29</v>
      </c>
      <c r="AS1798" s="6">
        <v>55</v>
      </c>
      <c r="AT1798" s="7">
        <f>AR1798-AS1798</f>
        <v>-26</v>
      </c>
      <c r="AU1798" s="4" t="s">
        <v>871</v>
      </c>
    </row>
    <row r="1799" spans="2:47" x14ac:dyDescent="0.25">
      <c r="B1799" t="s">
        <v>296</v>
      </c>
      <c r="C1799" s="9" t="s">
        <v>562</v>
      </c>
      <c r="D1799" s="39">
        <v>41954</v>
      </c>
      <c r="F1799" t="s">
        <v>821</v>
      </c>
      <c r="G1799" s="2"/>
      <c r="H1799" s="6">
        <v>32</v>
      </c>
      <c r="I1799" s="7">
        <v>-1</v>
      </c>
      <c r="J1799" s="6">
        <v>35</v>
      </c>
      <c r="K1799" s="7">
        <v>1</v>
      </c>
      <c r="L1799" s="6">
        <v>7</v>
      </c>
      <c r="M1799" s="7">
        <v>0</v>
      </c>
      <c r="N1799" s="6">
        <v>-3</v>
      </c>
      <c r="O1799" s="7">
        <v>-2</v>
      </c>
      <c r="P1799" s="3" t="s">
        <v>842</v>
      </c>
      <c r="R1799" s="7">
        <v>15</v>
      </c>
      <c r="S1799" s="7">
        <v>6</v>
      </c>
      <c r="T1799" s="7">
        <v>0</v>
      </c>
      <c r="W1799" s="6"/>
      <c r="X1799" s="6"/>
      <c r="Z1799" s="6"/>
      <c r="AA1799" s="6"/>
      <c r="AB1799" s="7"/>
      <c r="AC1799" s="6"/>
      <c r="AD1799" s="6"/>
      <c r="AE1799" s="7"/>
      <c r="AF1799" s="6"/>
      <c r="AG1799" s="6"/>
      <c r="AH1799" s="7"/>
      <c r="AI1799" s="6"/>
      <c r="AJ1799" s="6"/>
      <c r="AK1799" s="7"/>
      <c r="AR1799" s="6">
        <v>30</v>
      </c>
      <c r="AS1799" s="6">
        <v>55</v>
      </c>
      <c r="AT1799" s="7">
        <f>AR1799-AS1799</f>
        <v>-25</v>
      </c>
      <c r="AU1799" s="4" t="s">
        <v>871</v>
      </c>
    </row>
    <row r="1800" spans="2:47" x14ac:dyDescent="0.25">
      <c r="B1800" t="s">
        <v>296</v>
      </c>
      <c r="C1800" s="9" t="s">
        <v>340</v>
      </c>
      <c r="D1800" s="39">
        <v>41955</v>
      </c>
      <c r="F1800" t="s">
        <v>821</v>
      </c>
      <c r="G1800" s="2"/>
      <c r="H1800" s="6">
        <v>33</v>
      </c>
      <c r="I1800" s="7">
        <v>1</v>
      </c>
      <c r="J1800" s="6">
        <v>32</v>
      </c>
      <c r="K1800" s="7">
        <v>-3</v>
      </c>
      <c r="L1800" s="6">
        <v>8</v>
      </c>
      <c r="M1800" s="7">
        <v>1</v>
      </c>
      <c r="N1800" s="6">
        <v>1</v>
      </c>
      <c r="O1800" s="7">
        <v>4</v>
      </c>
      <c r="P1800" s="3" t="s">
        <v>842</v>
      </c>
      <c r="R1800" s="7">
        <v>15</v>
      </c>
      <c r="S1800" s="7">
        <v>6</v>
      </c>
      <c r="T1800" s="7">
        <v>0</v>
      </c>
      <c r="W1800" s="6"/>
      <c r="X1800" s="6"/>
      <c r="Z1800" s="6"/>
      <c r="AA1800" s="6"/>
      <c r="AB1800" s="7"/>
      <c r="AC1800" s="6"/>
      <c r="AD1800" s="6"/>
      <c r="AE1800" s="7"/>
      <c r="AF1800" s="6"/>
      <c r="AG1800" s="6"/>
      <c r="AH1800" s="7"/>
      <c r="AI1800" s="6"/>
      <c r="AJ1800" s="6"/>
      <c r="AK1800" s="7"/>
      <c r="AR1800" s="6">
        <v>32</v>
      </c>
      <c r="AS1800" s="6">
        <v>54</v>
      </c>
      <c r="AT1800" s="7">
        <f>AR1800-AS1800</f>
        <v>-22</v>
      </c>
      <c r="AU1800" s="4" t="s">
        <v>871</v>
      </c>
    </row>
    <row r="1801" spans="2:47" x14ac:dyDescent="0.25">
      <c r="B1801" t="s">
        <v>296</v>
      </c>
      <c r="C1801" s="9" t="s">
        <v>340</v>
      </c>
      <c r="D1801" s="39">
        <v>41955</v>
      </c>
      <c r="E1801">
        <v>14</v>
      </c>
      <c r="F1801" t="s">
        <v>830</v>
      </c>
      <c r="G1801" s="2"/>
      <c r="H1801" s="6">
        <v>33</v>
      </c>
      <c r="I1801" s="7">
        <v>-1</v>
      </c>
      <c r="J1801" s="6">
        <v>35</v>
      </c>
      <c r="K1801" s="7">
        <v>-1</v>
      </c>
      <c r="L1801" s="6">
        <v>9</v>
      </c>
      <c r="M1801" s="7">
        <v>1</v>
      </c>
      <c r="N1801" s="6">
        <v>-2</v>
      </c>
      <c r="O1801" s="7">
        <v>0</v>
      </c>
      <c r="P1801" s="3" t="s">
        <v>842</v>
      </c>
      <c r="R1801" s="7">
        <v>13</v>
      </c>
      <c r="S1801" s="7">
        <v>4</v>
      </c>
      <c r="T1801" s="7">
        <v>0</v>
      </c>
      <c r="W1801" s="6"/>
      <c r="X1801" s="6"/>
      <c r="Z1801" s="6"/>
      <c r="AA1801" s="6"/>
      <c r="AC1801" s="6"/>
      <c r="AD1801" s="6"/>
      <c r="AF1801" s="6"/>
      <c r="AG1801" s="6"/>
      <c r="AI1801" s="6"/>
      <c r="AJ1801" s="6"/>
    </row>
    <row r="1802" spans="2:47" x14ac:dyDescent="0.25">
      <c r="B1802" t="s">
        <v>296</v>
      </c>
      <c r="C1802" s="9" t="s">
        <v>555</v>
      </c>
      <c r="D1802" s="39">
        <v>41955</v>
      </c>
      <c r="E1802">
        <v>16</v>
      </c>
      <c r="F1802" t="s">
        <v>886</v>
      </c>
      <c r="G1802" s="2" t="s">
        <v>915</v>
      </c>
      <c r="H1802" s="6">
        <v>30</v>
      </c>
      <c r="I1802" s="7">
        <v>-1</v>
      </c>
      <c r="J1802" s="6">
        <v>34</v>
      </c>
      <c r="K1802" s="7">
        <v>0</v>
      </c>
      <c r="L1802" s="6">
        <v>8</v>
      </c>
      <c r="M1802" s="7">
        <v>1</v>
      </c>
      <c r="N1802" s="6">
        <v>-4</v>
      </c>
      <c r="O1802" s="7">
        <v>-1</v>
      </c>
      <c r="P1802" s="3" t="s">
        <v>842</v>
      </c>
      <c r="R1802" s="7">
        <v>19</v>
      </c>
      <c r="S1802" s="7">
        <v>3</v>
      </c>
      <c r="T1802" s="7">
        <v>0</v>
      </c>
      <c r="W1802" s="6"/>
      <c r="X1802" s="6"/>
      <c r="Z1802" s="6"/>
      <c r="AA1802" s="6"/>
      <c r="AC1802" s="6"/>
      <c r="AD1802" s="6"/>
      <c r="AF1802" s="6"/>
      <c r="AG1802" s="6"/>
      <c r="AI1802" s="6"/>
      <c r="AJ1802" s="6"/>
    </row>
    <row r="1803" spans="2:47" x14ac:dyDescent="0.25">
      <c r="B1803" t="s">
        <v>296</v>
      </c>
      <c r="C1803" s="9" t="s">
        <v>594</v>
      </c>
      <c r="D1803" s="39">
        <v>41956</v>
      </c>
      <c r="E1803">
        <v>16</v>
      </c>
      <c r="F1803" t="s">
        <v>821</v>
      </c>
      <c r="G1803" s="2" t="s">
        <v>192</v>
      </c>
      <c r="H1803" s="6">
        <v>31</v>
      </c>
      <c r="I1803" s="7">
        <v>-2</v>
      </c>
      <c r="J1803" s="6">
        <v>33</v>
      </c>
      <c r="K1803" s="7">
        <v>1</v>
      </c>
      <c r="L1803" s="6">
        <v>7</v>
      </c>
      <c r="M1803" s="7">
        <v>-1</v>
      </c>
      <c r="N1803" s="6">
        <v>-2</v>
      </c>
      <c r="O1803" s="7">
        <v>-3</v>
      </c>
      <c r="P1803" s="3" t="s">
        <v>842</v>
      </c>
      <c r="R1803" s="7">
        <v>18</v>
      </c>
      <c r="S1803" s="7">
        <v>5</v>
      </c>
      <c r="T1803" s="7">
        <v>0</v>
      </c>
      <c r="W1803" s="6">
        <v>39</v>
      </c>
      <c r="X1803" s="6">
        <v>54</v>
      </c>
      <c r="Y1803" s="7">
        <f>W1803-X1803</f>
        <v>-15</v>
      </c>
      <c r="Z1803" s="6">
        <v>18</v>
      </c>
      <c r="AA1803" s="6">
        <v>74</v>
      </c>
      <c r="AB1803" s="7">
        <f>Z1803-AA1803</f>
        <v>-56</v>
      </c>
      <c r="AC1803" s="6">
        <v>16</v>
      </c>
      <c r="AD1803" s="6">
        <v>74</v>
      </c>
      <c r="AE1803" s="7">
        <f>AC1803-AD1803</f>
        <v>-58</v>
      </c>
      <c r="AF1803" s="6"/>
      <c r="AG1803" s="6"/>
      <c r="AH1803" s="7"/>
      <c r="AI1803" s="6"/>
      <c r="AJ1803" s="6"/>
      <c r="AK1803" s="7"/>
      <c r="AL1803" s="4" t="s">
        <v>930</v>
      </c>
      <c r="AR1803" s="6">
        <v>29</v>
      </c>
      <c r="AS1803" s="6">
        <v>56</v>
      </c>
      <c r="AT1803" s="7">
        <f>AR1803-AS1803</f>
        <v>-27</v>
      </c>
      <c r="AU1803" s="4" t="s">
        <v>871</v>
      </c>
    </row>
    <row r="1804" spans="2:47" x14ac:dyDescent="0.25">
      <c r="B1804" t="s">
        <v>296</v>
      </c>
      <c r="C1804" s="9" t="s">
        <v>514</v>
      </c>
      <c r="D1804" s="39">
        <v>41957</v>
      </c>
      <c r="E1804">
        <v>17</v>
      </c>
      <c r="F1804" s="3" t="s">
        <v>976</v>
      </c>
      <c r="G1804" s="2"/>
      <c r="H1804" s="6">
        <v>29</v>
      </c>
      <c r="I1804" s="7">
        <v>-1</v>
      </c>
      <c r="J1804" s="6">
        <v>30</v>
      </c>
      <c r="K1804" s="7">
        <v>1</v>
      </c>
      <c r="L1804" s="6">
        <v>9</v>
      </c>
      <c r="M1804" s="7">
        <v>-1</v>
      </c>
      <c r="N1804" s="6">
        <v>-1</v>
      </c>
      <c r="O1804" s="7">
        <v>-2</v>
      </c>
      <c r="P1804" s="3" t="s">
        <v>639</v>
      </c>
      <c r="R1804" s="7">
        <v>16</v>
      </c>
      <c r="S1804" s="7">
        <v>7</v>
      </c>
      <c r="W1804" s="6"/>
      <c r="X1804" s="6"/>
      <c r="Z1804" s="6"/>
      <c r="AA1804" s="6"/>
      <c r="AB1804" s="7"/>
      <c r="AC1804" s="6"/>
      <c r="AD1804" s="6"/>
      <c r="AE1804" s="7"/>
      <c r="AF1804" s="6"/>
      <c r="AG1804" s="6"/>
      <c r="AH1804" s="7"/>
      <c r="AI1804" s="6"/>
      <c r="AJ1804" s="6"/>
      <c r="AK1804" s="7"/>
      <c r="AR1804" s="6"/>
      <c r="AS1804" s="6"/>
      <c r="AT1804" s="7"/>
    </row>
    <row r="1805" spans="2:47" x14ac:dyDescent="0.25">
      <c r="B1805" t="s">
        <v>296</v>
      </c>
      <c r="C1805" s="9" t="s">
        <v>514</v>
      </c>
      <c r="D1805" s="39">
        <v>41957</v>
      </c>
      <c r="E1805">
        <v>17</v>
      </c>
      <c r="F1805" t="s">
        <v>830</v>
      </c>
      <c r="G1805" s="2"/>
      <c r="H1805" s="6">
        <v>35</v>
      </c>
      <c r="I1805" s="7">
        <v>2</v>
      </c>
      <c r="J1805" s="6">
        <v>36</v>
      </c>
      <c r="K1805" s="7">
        <v>1</v>
      </c>
      <c r="L1805" s="6">
        <v>7</v>
      </c>
      <c r="M1805" s="7">
        <v>-2</v>
      </c>
      <c r="N1805" s="6">
        <v>-1</v>
      </c>
      <c r="O1805" s="7">
        <v>1</v>
      </c>
      <c r="P1805" s="3" t="s">
        <v>842</v>
      </c>
      <c r="R1805" s="7">
        <v>11</v>
      </c>
      <c r="S1805" s="7">
        <v>5</v>
      </c>
      <c r="T1805" s="7">
        <v>0</v>
      </c>
      <c r="W1805" s="6"/>
      <c r="X1805" s="6"/>
      <c r="Z1805" s="6"/>
      <c r="AA1805" s="6"/>
      <c r="AB1805" s="7"/>
      <c r="AC1805" s="6"/>
      <c r="AD1805" s="6"/>
      <c r="AE1805" s="7"/>
      <c r="AF1805" s="6"/>
      <c r="AG1805" s="6"/>
      <c r="AH1805" s="7"/>
      <c r="AI1805" s="6"/>
      <c r="AJ1805" s="6"/>
      <c r="AK1805" s="7"/>
      <c r="AR1805" s="6"/>
      <c r="AS1805" s="6"/>
      <c r="AT1805" s="7"/>
    </row>
    <row r="1806" spans="2:47" x14ac:dyDescent="0.25">
      <c r="B1806" t="s">
        <v>296</v>
      </c>
      <c r="C1806" s="9" t="s">
        <v>1010</v>
      </c>
      <c r="D1806" s="39">
        <v>41957</v>
      </c>
      <c r="F1806" s="3" t="s">
        <v>976</v>
      </c>
      <c r="G1806" s="2"/>
      <c r="H1806" s="6">
        <v>29</v>
      </c>
      <c r="J1806" s="6">
        <v>33</v>
      </c>
      <c r="L1806" s="6">
        <v>7</v>
      </c>
      <c r="N1806" s="6">
        <v>-4</v>
      </c>
      <c r="P1806" s="3" t="s">
        <v>842</v>
      </c>
      <c r="R1806" s="7">
        <v>19</v>
      </c>
      <c r="S1806" s="7">
        <v>6</v>
      </c>
      <c r="W1806" s="6"/>
      <c r="X1806" s="6"/>
      <c r="Z1806" s="6"/>
      <c r="AA1806" s="6"/>
      <c r="AB1806" s="7"/>
      <c r="AC1806" s="6"/>
      <c r="AD1806" s="6"/>
      <c r="AE1806" s="7"/>
      <c r="AF1806" s="6"/>
      <c r="AG1806" s="6"/>
      <c r="AH1806" s="7"/>
      <c r="AI1806" s="6"/>
      <c r="AJ1806" s="6"/>
      <c r="AK1806" s="7"/>
      <c r="AR1806" s="6"/>
      <c r="AS1806" s="6"/>
      <c r="AT1806" s="7"/>
    </row>
    <row r="1807" spans="2:47" x14ac:dyDescent="0.25">
      <c r="B1807" t="s">
        <v>296</v>
      </c>
      <c r="C1807" s="9" t="s">
        <v>519</v>
      </c>
      <c r="D1807" s="39">
        <v>41957</v>
      </c>
      <c r="E1807">
        <v>18</v>
      </c>
      <c r="F1807" t="s">
        <v>903</v>
      </c>
      <c r="G1807" s="2"/>
      <c r="H1807" s="6">
        <v>34</v>
      </c>
      <c r="I1807" s="7">
        <v>5</v>
      </c>
      <c r="J1807" s="6">
        <v>33</v>
      </c>
      <c r="K1807" s="7">
        <v>1</v>
      </c>
      <c r="L1807" s="6">
        <v>5</v>
      </c>
      <c r="M1807" s="7">
        <v>-4</v>
      </c>
      <c r="N1807" s="6">
        <v>1</v>
      </c>
      <c r="O1807" s="7">
        <v>4</v>
      </c>
      <c r="P1807" s="3" t="s">
        <v>842</v>
      </c>
      <c r="R1807" s="7">
        <v>18</v>
      </c>
      <c r="S1807" s="7">
        <v>4</v>
      </c>
      <c r="W1807" s="6"/>
      <c r="X1807" s="6"/>
      <c r="Z1807" s="6"/>
      <c r="AA1807" s="6"/>
      <c r="AB1807" s="7"/>
      <c r="AC1807" s="6"/>
      <c r="AD1807" s="6"/>
      <c r="AE1807" s="7"/>
      <c r="AF1807" s="6"/>
      <c r="AG1807" s="6"/>
      <c r="AH1807" s="7"/>
      <c r="AI1807" s="6"/>
      <c r="AJ1807" s="6"/>
      <c r="AK1807" s="7"/>
      <c r="AR1807" s="6"/>
      <c r="AS1807" s="6"/>
      <c r="AT1807" s="7"/>
    </row>
    <row r="1808" spans="2:47" x14ac:dyDescent="0.25">
      <c r="B1808" t="s">
        <v>296</v>
      </c>
      <c r="C1808" s="9" t="s">
        <v>640</v>
      </c>
      <c r="D1808" s="39">
        <v>41959</v>
      </c>
      <c r="F1808" t="s">
        <v>821</v>
      </c>
      <c r="G1808" s="2"/>
      <c r="H1808" s="6">
        <v>33</v>
      </c>
      <c r="I1808" s="7">
        <v>2</v>
      </c>
      <c r="J1808" s="6">
        <v>32</v>
      </c>
      <c r="K1808" s="7">
        <v>-1</v>
      </c>
      <c r="L1808" s="6">
        <v>7</v>
      </c>
      <c r="M1808" s="7">
        <v>0</v>
      </c>
      <c r="N1808" s="6">
        <v>1</v>
      </c>
      <c r="O1808" s="7">
        <v>3</v>
      </c>
      <c r="P1808" t="s">
        <v>842</v>
      </c>
      <c r="R1808" s="7">
        <v>15</v>
      </c>
      <c r="S1808" s="7">
        <v>8</v>
      </c>
      <c r="T1808" s="7">
        <v>1</v>
      </c>
      <c r="W1808" s="6"/>
      <c r="X1808" s="6"/>
      <c r="Z1808" s="6"/>
      <c r="AA1808" s="6"/>
      <c r="AB1808" s="7"/>
      <c r="AC1808" s="6"/>
      <c r="AD1808" s="6"/>
      <c r="AE1808" s="7"/>
      <c r="AF1808" s="6"/>
      <c r="AG1808" s="6"/>
      <c r="AH1808" s="7"/>
      <c r="AI1808" s="6"/>
      <c r="AJ1808" s="6"/>
      <c r="AK1808" s="7"/>
      <c r="AR1808" s="6">
        <v>33</v>
      </c>
      <c r="AS1808" s="6">
        <v>51</v>
      </c>
      <c r="AT1808" s="7">
        <f>AR1808-AS1808</f>
        <v>-18</v>
      </c>
      <c r="AU1808" s="4" t="s">
        <v>871</v>
      </c>
    </row>
    <row r="1809" spans="2:47" x14ac:dyDescent="0.25">
      <c r="B1809" t="s">
        <v>296</v>
      </c>
      <c r="C1809" s="9" t="s">
        <v>596</v>
      </c>
      <c r="D1809" s="39">
        <v>41960</v>
      </c>
      <c r="F1809" t="s">
        <v>821</v>
      </c>
      <c r="G1809" s="2"/>
      <c r="H1809" s="6">
        <v>32</v>
      </c>
      <c r="I1809" s="7">
        <v>-1</v>
      </c>
      <c r="J1809" s="6">
        <v>34</v>
      </c>
      <c r="K1809" s="7">
        <v>2</v>
      </c>
      <c r="L1809" s="6">
        <v>7</v>
      </c>
      <c r="M1809" s="7">
        <v>0</v>
      </c>
      <c r="N1809" s="6">
        <v>-2</v>
      </c>
      <c r="O1809" s="7">
        <v>-3</v>
      </c>
      <c r="P1809" t="s">
        <v>842</v>
      </c>
      <c r="R1809" s="7">
        <v>15</v>
      </c>
      <c r="S1809" s="7">
        <v>6</v>
      </c>
      <c r="T1809" s="7">
        <v>0</v>
      </c>
      <c r="W1809" s="6"/>
      <c r="X1809" s="6"/>
      <c r="Z1809" s="6"/>
      <c r="AA1809" s="6"/>
      <c r="AB1809" s="7"/>
      <c r="AC1809" s="6"/>
      <c r="AD1809" s="6"/>
      <c r="AE1809" s="7"/>
      <c r="AF1809" s="6"/>
      <c r="AG1809" s="6"/>
      <c r="AH1809" s="7"/>
      <c r="AI1809" s="6"/>
      <c r="AJ1809" s="6"/>
      <c r="AK1809" s="7"/>
      <c r="AR1809" s="6">
        <v>31</v>
      </c>
      <c r="AS1809" s="6">
        <v>54</v>
      </c>
      <c r="AT1809" s="7">
        <f>AR1809-AS1809</f>
        <v>-23</v>
      </c>
      <c r="AU1809" s="4" t="s">
        <v>871</v>
      </c>
    </row>
    <row r="1810" spans="2:47" x14ac:dyDescent="0.25">
      <c r="B1810" t="s">
        <v>296</v>
      </c>
      <c r="C1810" s="9" t="s">
        <v>564</v>
      </c>
      <c r="D1810" s="39">
        <v>41961</v>
      </c>
      <c r="F1810" t="s">
        <v>821</v>
      </c>
      <c r="G1810" s="2"/>
      <c r="H1810" s="6">
        <v>34</v>
      </c>
      <c r="I1810" s="7">
        <v>2</v>
      </c>
      <c r="J1810" s="6">
        <v>33</v>
      </c>
      <c r="K1810" s="7">
        <v>-1</v>
      </c>
      <c r="L1810" s="6">
        <v>7</v>
      </c>
      <c r="M1810" s="7">
        <v>0</v>
      </c>
      <c r="N1810" s="6">
        <v>1</v>
      </c>
      <c r="O1810" s="7">
        <v>3</v>
      </c>
      <c r="P1810" t="s">
        <v>842</v>
      </c>
      <c r="R1810" s="7">
        <v>14</v>
      </c>
      <c r="S1810" s="7">
        <v>6</v>
      </c>
      <c r="T1810" s="7">
        <v>0</v>
      </c>
      <c r="W1810" s="6"/>
      <c r="X1810" s="6"/>
      <c r="Z1810" s="6"/>
      <c r="AA1810" s="6"/>
      <c r="AB1810" s="7"/>
      <c r="AC1810" s="6"/>
      <c r="AD1810" s="6"/>
      <c r="AE1810" s="7"/>
      <c r="AF1810" s="6"/>
      <c r="AG1810" s="6"/>
      <c r="AH1810" s="7"/>
      <c r="AI1810" s="6"/>
      <c r="AJ1810" s="6"/>
      <c r="AK1810" s="7"/>
      <c r="AM1810" s="9" t="s">
        <v>948</v>
      </c>
      <c r="AN1810" s="9" t="s">
        <v>320</v>
      </c>
      <c r="AO1810" s="9" t="s">
        <v>366</v>
      </c>
      <c r="AR1810" s="6">
        <v>32</v>
      </c>
      <c r="AS1810" s="6">
        <v>53</v>
      </c>
      <c r="AT1810" s="7">
        <f>AR1810-AS1810</f>
        <v>-21</v>
      </c>
      <c r="AU1810" s="4" t="s">
        <v>871</v>
      </c>
    </row>
    <row r="1811" spans="2:47" x14ac:dyDescent="0.25">
      <c r="B1811" t="s">
        <v>296</v>
      </c>
      <c r="C1811" s="9" t="s">
        <v>437</v>
      </c>
      <c r="D1811" s="39">
        <v>41961</v>
      </c>
      <c r="E1811">
        <v>23</v>
      </c>
      <c r="F1811" t="s">
        <v>903</v>
      </c>
      <c r="G1811" s="2" t="s">
        <v>138</v>
      </c>
      <c r="H1811" s="6">
        <v>30</v>
      </c>
      <c r="I1811" s="7">
        <v>-4</v>
      </c>
      <c r="J1811" s="6">
        <v>33</v>
      </c>
      <c r="K1811" s="7">
        <v>0</v>
      </c>
      <c r="L1811" s="6">
        <v>7</v>
      </c>
      <c r="M1811" s="7">
        <v>2</v>
      </c>
      <c r="N1811" s="6">
        <v>-3</v>
      </c>
      <c r="O1811" s="7">
        <v>-4</v>
      </c>
      <c r="P1811" s="3" t="s">
        <v>842</v>
      </c>
      <c r="R1811" s="7">
        <v>19</v>
      </c>
      <c r="S1811" s="7">
        <v>4</v>
      </c>
      <c r="T1811" s="7">
        <v>1</v>
      </c>
      <c r="W1811" s="6">
        <v>37</v>
      </c>
      <c r="X1811" s="6">
        <v>46</v>
      </c>
      <c r="Y1811" s="7">
        <f>W1811-X1811</f>
        <v>-9</v>
      </c>
      <c r="Z1811" s="6">
        <v>23</v>
      </c>
      <c r="AA1811" s="6">
        <v>51</v>
      </c>
      <c r="AB1811" s="7">
        <f>Z1811-AA1811</f>
        <v>-28</v>
      </c>
      <c r="AC1811" s="6">
        <v>16</v>
      </c>
      <c r="AD1811" s="6">
        <v>60</v>
      </c>
      <c r="AE1811" s="7">
        <f>AC1811-AD1811</f>
        <v>-44</v>
      </c>
      <c r="AF1811" s="6">
        <v>33</v>
      </c>
      <c r="AG1811" s="6">
        <v>39</v>
      </c>
      <c r="AH1811" s="7">
        <f>AF1811-AG1811</f>
        <v>-6</v>
      </c>
      <c r="AI1811" s="6"/>
      <c r="AJ1811" s="6"/>
      <c r="AK1811" s="7"/>
      <c r="AL1811" s="4" t="s">
        <v>978</v>
      </c>
      <c r="AR1811" s="6"/>
      <c r="AS1811" s="6"/>
      <c r="AT1811" s="7"/>
    </row>
    <row r="1812" spans="2:47" x14ac:dyDescent="0.25">
      <c r="B1812" t="s">
        <v>296</v>
      </c>
      <c r="C1812" s="9" t="s">
        <v>641</v>
      </c>
      <c r="D1812" s="39">
        <v>41962</v>
      </c>
      <c r="E1812">
        <v>21</v>
      </c>
      <c r="F1812" t="s">
        <v>830</v>
      </c>
      <c r="G1812" s="2"/>
      <c r="H1812" s="6">
        <v>33</v>
      </c>
      <c r="I1812" s="7">
        <v>-2</v>
      </c>
      <c r="J1812" s="6">
        <v>36</v>
      </c>
      <c r="K1812" s="7">
        <v>0</v>
      </c>
      <c r="L1812" s="6">
        <v>9</v>
      </c>
      <c r="M1812" s="7">
        <v>2</v>
      </c>
      <c r="N1812" s="6">
        <v>-3</v>
      </c>
      <c r="O1812" s="7">
        <v>-2</v>
      </c>
      <c r="P1812" s="3" t="s">
        <v>842</v>
      </c>
      <c r="R1812" s="7">
        <v>14</v>
      </c>
      <c r="S1812" s="7">
        <v>4</v>
      </c>
      <c r="T1812" s="7">
        <v>0</v>
      </c>
      <c r="W1812" s="6"/>
      <c r="X1812" s="6"/>
      <c r="Z1812" s="6"/>
      <c r="AA1812" s="6"/>
      <c r="AB1812" s="7"/>
      <c r="AC1812" s="6"/>
      <c r="AD1812" s="6"/>
      <c r="AE1812" s="7"/>
      <c r="AF1812" s="6"/>
      <c r="AG1812" s="6"/>
      <c r="AH1812" s="7"/>
      <c r="AI1812" s="6"/>
      <c r="AJ1812" s="6"/>
      <c r="AK1812" s="7"/>
      <c r="AR1812" s="6"/>
      <c r="AS1812" s="6"/>
      <c r="AT1812" s="7"/>
    </row>
    <row r="1813" spans="2:47" x14ac:dyDescent="0.25">
      <c r="B1813" t="s">
        <v>296</v>
      </c>
      <c r="C1813" s="9" t="s">
        <v>641</v>
      </c>
      <c r="D1813" s="39">
        <v>41962</v>
      </c>
      <c r="F1813" t="s">
        <v>821</v>
      </c>
      <c r="G1813" s="2"/>
      <c r="H1813" s="6">
        <v>34</v>
      </c>
      <c r="I1813" s="7">
        <v>0</v>
      </c>
      <c r="J1813" s="6">
        <v>33</v>
      </c>
      <c r="K1813" s="7">
        <v>0</v>
      </c>
      <c r="L1813" s="6">
        <v>7</v>
      </c>
      <c r="M1813" s="7">
        <v>0</v>
      </c>
      <c r="N1813" s="6">
        <v>1</v>
      </c>
      <c r="O1813" s="7">
        <v>0</v>
      </c>
      <c r="P1813" t="s">
        <v>842</v>
      </c>
      <c r="R1813" s="7">
        <v>15</v>
      </c>
      <c r="S1813" s="7">
        <v>6</v>
      </c>
      <c r="T1813" s="7">
        <v>0</v>
      </c>
      <c r="W1813" s="6"/>
      <c r="X1813" s="6"/>
      <c r="Z1813" s="6"/>
      <c r="AA1813" s="6"/>
      <c r="AB1813" s="7"/>
      <c r="AC1813" s="6"/>
      <c r="AD1813" s="6"/>
      <c r="AE1813" s="7"/>
      <c r="AF1813" s="6"/>
      <c r="AG1813" s="6"/>
      <c r="AH1813" s="7"/>
      <c r="AI1813" s="6"/>
      <c r="AJ1813" s="6"/>
      <c r="AK1813" s="7"/>
      <c r="AR1813" s="6">
        <v>32</v>
      </c>
      <c r="AS1813" s="6">
        <v>56</v>
      </c>
      <c r="AT1813" s="7">
        <f>AR1813-AS1813</f>
        <v>-24</v>
      </c>
      <c r="AU1813" s="4" t="s">
        <v>871</v>
      </c>
    </row>
    <row r="1814" spans="2:47" x14ac:dyDescent="0.25">
      <c r="B1814" t="s">
        <v>296</v>
      </c>
      <c r="C1814" s="9" t="s">
        <v>597</v>
      </c>
      <c r="D1814" s="39">
        <v>41962</v>
      </c>
      <c r="E1814">
        <v>23</v>
      </c>
      <c r="F1814" t="s">
        <v>821</v>
      </c>
      <c r="G1814" s="2" t="s">
        <v>198</v>
      </c>
      <c r="H1814" s="6">
        <v>33</v>
      </c>
      <c r="I1814" s="7">
        <v>-1</v>
      </c>
      <c r="J1814" s="6">
        <v>34</v>
      </c>
      <c r="K1814" s="7">
        <v>1</v>
      </c>
      <c r="L1814" s="6">
        <v>8</v>
      </c>
      <c r="M1814" s="7">
        <v>1</v>
      </c>
      <c r="N1814" s="6">
        <v>-1</v>
      </c>
      <c r="O1814" s="7">
        <v>-2</v>
      </c>
      <c r="P1814" t="s">
        <v>842</v>
      </c>
      <c r="R1814" s="7">
        <v>15</v>
      </c>
      <c r="S1814" s="7">
        <v>5</v>
      </c>
      <c r="T1814" s="7">
        <v>0</v>
      </c>
      <c r="W1814" s="6"/>
      <c r="X1814" s="6"/>
      <c r="Z1814" s="6"/>
      <c r="AA1814" s="6"/>
      <c r="AB1814" s="7"/>
      <c r="AC1814" s="6"/>
      <c r="AD1814" s="6"/>
      <c r="AE1814" s="7"/>
      <c r="AF1814" s="6"/>
      <c r="AG1814" s="6"/>
      <c r="AH1814" s="7"/>
      <c r="AI1814" s="6"/>
      <c r="AJ1814" s="6"/>
      <c r="AK1814" s="7"/>
      <c r="AM1814" s="9" t="s">
        <v>989</v>
      </c>
      <c r="AN1814" s="9" t="s">
        <v>627</v>
      </c>
      <c r="AO1814" s="9" t="s">
        <v>583</v>
      </c>
      <c r="AP1814" s="9" t="s">
        <v>574</v>
      </c>
      <c r="AQ1814" s="9" t="s">
        <v>1011</v>
      </c>
      <c r="AR1814" s="6"/>
      <c r="AS1814" s="6"/>
      <c r="AT1814" s="7"/>
    </row>
    <row r="1815" spans="2:47" x14ac:dyDescent="0.25">
      <c r="B1815" t="s">
        <v>296</v>
      </c>
      <c r="C1815" s="9" t="s">
        <v>598</v>
      </c>
      <c r="D1815" s="39">
        <v>41963</v>
      </c>
      <c r="E1815">
        <v>23</v>
      </c>
      <c r="F1815" t="s">
        <v>821</v>
      </c>
      <c r="G1815" s="2" t="s">
        <v>192</v>
      </c>
      <c r="H1815" s="6">
        <v>33</v>
      </c>
      <c r="I1815" s="7">
        <v>0</v>
      </c>
      <c r="J1815" s="6">
        <v>33</v>
      </c>
      <c r="K1815" s="7">
        <v>-1</v>
      </c>
      <c r="L1815" s="6">
        <v>7</v>
      </c>
      <c r="M1815" s="7">
        <v>-1</v>
      </c>
      <c r="N1815" s="6">
        <v>0</v>
      </c>
      <c r="O1815" s="7">
        <v>1</v>
      </c>
      <c r="P1815" t="s">
        <v>842</v>
      </c>
      <c r="R1815" s="7">
        <v>16</v>
      </c>
      <c r="S1815" s="7">
        <v>6</v>
      </c>
      <c r="T1815" s="7">
        <v>0</v>
      </c>
      <c r="W1815" s="6">
        <v>41</v>
      </c>
      <c r="X1815" s="6">
        <v>52</v>
      </c>
      <c r="Y1815" s="7">
        <f>W1815-X1815</f>
        <v>-11</v>
      </c>
      <c r="Z1815" s="6">
        <v>20</v>
      </c>
      <c r="AA1815" s="6">
        <v>72</v>
      </c>
      <c r="AB1815" s="7">
        <f>Z1815-AA1815</f>
        <v>-52</v>
      </c>
      <c r="AC1815" s="6">
        <v>17</v>
      </c>
      <c r="AD1815" s="6">
        <v>74</v>
      </c>
      <c r="AE1815" s="7">
        <f>AC1815-AD1815</f>
        <v>-57</v>
      </c>
      <c r="AF1815" s="6"/>
      <c r="AG1815" s="6"/>
      <c r="AH1815" s="7"/>
      <c r="AI1815" s="6"/>
      <c r="AJ1815" s="6"/>
      <c r="AK1815" s="7"/>
      <c r="AL1815" s="4" t="s">
        <v>930</v>
      </c>
      <c r="AR1815" s="6"/>
      <c r="AS1815" s="6"/>
      <c r="AT1815" s="7"/>
    </row>
    <row r="1816" spans="2:47" x14ac:dyDescent="0.25">
      <c r="B1816" t="s">
        <v>296</v>
      </c>
      <c r="C1816" s="9" t="s">
        <v>599</v>
      </c>
      <c r="D1816" s="39">
        <v>41964</v>
      </c>
      <c r="E1816">
        <v>24</v>
      </c>
      <c r="F1816" s="3" t="s">
        <v>976</v>
      </c>
      <c r="G1816" s="3"/>
      <c r="H1816" s="6">
        <v>27</v>
      </c>
      <c r="I1816" s="7">
        <v>-2</v>
      </c>
      <c r="J1816" s="6">
        <v>32</v>
      </c>
      <c r="K1816" s="7">
        <v>2</v>
      </c>
      <c r="L1816" s="6">
        <v>7</v>
      </c>
      <c r="M1816" s="7">
        <v>-2</v>
      </c>
      <c r="N1816" s="6">
        <v>-5</v>
      </c>
      <c r="O1816" s="7">
        <v>-4</v>
      </c>
      <c r="P1816" t="s">
        <v>639</v>
      </c>
      <c r="R1816" s="7">
        <v>18</v>
      </c>
      <c r="S1816" s="7">
        <v>7</v>
      </c>
      <c r="W1816" s="6"/>
      <c r="X1816" s="6"/>
      <c r="Z1816" s="6"/>
      <c r="AA1816" s="6"/>
      <c r="AC1816" s="6"/>
      <c r="AD1816" s="6"/>
      <c r="AF1816" s="6"/>
      <c r="AG1816" s="6"/>
      <c r="AI1816" s="6"/>
      <c r="AJ1816" s="6"/>
    </row>
    <row r="1817" spans="2:47" x14ac:dyDescent="0.25">
      <c r="B1817" t="s">
        <v>296</v>
      </c>
      <c r="C1817" s="9" t="s">
        <v>599</v>
      </c>
      <c r="D1817" s="39">
        <v>41964</v>
      </c>
      <c r="E1817">
        <v>24</v>
      </c>
      <c r="F1817" t="s">
        <v>830</v>
      </c>
      <c r="G1817" s="2"/>
      <c r="H1817" s="6">
        <v>31</v>
      </c>
      <c r="I1817" s="7">
        <v>-2</v>
      </c>
      <c r="J1817" s="6">
        <v>36</v>
      </c>
      <c r="K1817" s="7">
        <v>0</v>
      </c>
      <c r="L1817" s="6">
        <v>9</v>
      </c>
      <c r="M1817" s="7">
        <v>0</v>
      </c>
      <c r="N1817" s="6">
        <v>-5</v>
      </c>
      <c r="O1817" s="7">
        <v>-2</v>
      </c>
      <c r="P1817" t="s">
        <v>842</v>
      </c>
      <c r="R1817" s="7">
        <v>15</v>
      </c>
      <c r="S1817" s="7">
        <v>5</v>
      </c>
      <c r="T1817" s="7">
        <v>0</v>
      </c>
      <c r="W1817" s="6"/>
      <c r="X1817" s="6"/>
      <c r="Z1817" s="6"/>
      <c r="AA1817" s="6"/>
      <c r="AB1817" s="7"/>
      <c r="AC1817" s="6"/>
      <c r="AD1817" s="6"/>
      <c r="AE1817" s="7"/>
      <c r="AF1817" s="6"/>
      <c r="AG1817" s="6"/>
      <c r="AH1817" s="7"/>
      <c r="AI1817" s="6"/>
      <c r="AJ1817" s="6"/>
      <c r="AK1817" s="7"/>
      <c r="AR1817" s="6"/>
      <c r="AS1817" s="6"/>
      <c r="AT1817" s="7"/>
    </row>
    <row r="1818" spans="2:47" x14ac:dyDescent="0.25">
      <c r="B1818" t="s">
        <v>296</v>
      </c>
      <c r="C1818" s="9" t="s">
        <v>625</v>
      </c>
      <c r="D1818" s="39">
        <v>41966</v>
      </c>
      <c r="F1818" t="s">
        <v>821</v>
      </c>
      <c r="G1818" s="2"/>
      <c r="H1818" s="6">
        <v>30</v>
      </c>
      <c r="I1818" s="7">
        <v>-3</v>
      </c>
      <c r="J1818" s="6">
        <v>34</v>
      </c>
      <c r="K1818" s="7">
        <v>1</v>
      </c>
      <c r="L1818" s="6">
        <v>6</v>
      </c>
      <c r="M1818" s="7">
        <v>-1</v>
      </c>
      <c r="N1818" s="6">
        <v>-4</v>
      </c>
      <c r="O1818" s="7">
        <v>-4</v>
      </c>
      <c r="P1818" t="s">
        <v>842</v>
      </c>
      <c r="R1818" s="7">
        <v>18</v>
      </c>
      <c r="S1818" s="7">
        <v>6</v>
      </c>
      <c r="T1818" s="7">
        <v>0</v>
      </c>
      <c r="W1818" s="6"/>
      <c r="X1818" s="6"/>
      <c r="Z1818" s="6"/>
      <c r="AA1818" s="6"/>
      <c r="AB1818" s="7"/>
      <c r="AC1818" s="6"/>
      <c r="AD1818" s="6"/>
      <c r="AE1818" s="7"/>
      <c r="AF1818" s="6"/>
      <c r="AG1818" s="6"/>
      <c r="AH1818" s="7"/>
      <c r="AI1818" s="6"/>
      <c r="AJ1818" s="6"/>
      <c r="AK1818" s="7"/>
      <c r="AR1818" s="6">
        <v>28</v>
      </c>
      <c r="AS1818" s="6">
        <v>58</v>
      </c>
      <c r="AT1818" s="7">
        <f>AR1818-AS1818</f>
        <v>-30</v>
      </c>
      <c r="AU1818" s="4" t="s">
        <v>871</v>
      </c>
    </row>
    <row r="1819" spans="2:47" x14ac:dyDescent="0.25">
      <c r="B1819" t="s">
        <v>296</v>
      </c>
      <c r="C1819" s="9" t="s">
        <v>432</v>
      </c>
      <c r="D1819" s="39">
        <v>41967</v>
      </c>
      <c r="F1819" t="s">
        <v>821</v>
      </c>
      <c r="G1819" s="2"/>
      <c r="H1819" s="6">
        <v>32</v>
      </c>
      <c r="I1819" s="7">
        <v>2</v>
      </c>
      <c r="J1819" s="6">
        <v>33</v>
      </c>
      <c r="K1819" s="7">
        <v>-1</v>
      </c>
      <c r="L1819" s="6">
        <v>7</v>
      </c>
      <c r="M1819" s="7">
        <v>1</v>
      </c>
      <c r="N1819" s="6">
        <v>-1</v>
      </c>
      <c r="O1819" s="7">
        <v>3</v>
      </c>
      <c r="P1819" t="s">
        <v>842</v>
      </c>
      <c r="R1819" s="7">
        <v>16</v>
      </c>
      <c r="S1819" s="7">
        <v>6</v>
      </c>
      <c r="T1819" s="7">
        <v>0</v>
      </c>
      <c r="W1819" s="6"/>
      <c r="X1819" s="6"/>
      <c r="Z1819" s="6"/>
      <c r="AA1819" s="6"/>
      <c r="AB1819" s="7"/>
      <c r="AC1819" s="6"/>
      <c r="AD1819" s="6"/>
      <c r="AE1819" s="7"/>
      <c r="AF1819" s="6"/>
      <c r="AG1819" s="6"/>
      <c r="AH1819" s="7"/>
      <c r="AI1819" s="6"/>
      <c r="AJ1819" s="6"/>
      <c r="AK1819" s="7"/>
      <c r="AR1819" s="6">
        <v>32</v>
      </c>
      <c r="AS1819" s="6">
        <v>54</v>
      </c>
      <c r="AT1819" s="7">
        <f>AR1819-AS1819</f>
        <v>-22</v>
      </c>
      <c r="AU1819" s="4" t="s">
        <v>871</v>
      </c>
    </row>
    <row r="1820" spans="2:47" x14ac:dyDescent="0.25">
      <c r="B1820" t="s">
        <v>296</v>
      </c>
      <c r="C1820" s="9" t="s">
        <v>579</v>
      </c>
      <c r="D1820" s="39">
        <v>41968</v>
      </c>
      <c r="F1820" t="s">
        <v>821</v>
      </c>
      <c r="G1820" s="2"/>
      <c r="H1820" s="6">
        <v>33</v>
      </c>
      <c r="I1820" s="7">
        <v>1</v>
      </c>
      <c r="J1820" s="6">
        <v>32</v>
      </c>
      <c r="K1820" s="7">
        <v>-1</v>
      </c>
      <c r="L1820" s="6">
        <v>6</v>
      </c>
      <c r="M1820" s="7">
        <v>-1</v>
      </c>
      <c r="N1820" s="6">
        <v>1</v>
      </c>
      <c r="O1820" s="7">
        <v>2</v>
      </c>
      <c r="P1820" t="s">
        <v>842</v>
      </c>
      <c r="R1820" s="7">
        <v>16</v>
      </c>
      <c r="S1820" s="7">
        <v>7</v>
      </c>
      <c r="T1820" s="7">
        <v>0</v>
      </c>
      <c r="W1820" s="6"/>
      <c r="X1820" s="6"/>
      <c r="Z1820" s="6"/>
      <c r="AA1820" s="6"/>
      <c r="AB1820" s="7"/>
      <c r="AC1820" s="6"/>
      <c r="AD1820" s="6"/>
      <c r="AE1820" s="7"/>
      <c r="AF1820" s="6"/>
      <c r="AG1820" s="6"/>
      <c r="AH1820" s="7"/>
      <c r="AI1820" s="6"/>
      <c r="AJ1820" s="6"/>
      <c r="AK1820" s="7"/>
      <c r="AR1820" s="6">
        <v>30</v>
      </c>
      <c r="AS1820" s="6">
        <v>56</v>
      </c>
      <c r="AT1820" s="7">
        <f>AR1820-AS1820</f>
        <v>-26</v>
      </c>
      <c r="AU1820" s="4" t="s">
        <v>871</v>
      </c>
    </row>
    <row r="1821" spans="2:47" x14ac:dyDescent="0.25">
      <c r="B1821" t="s">
        <v>296</v>
      </c>
      <c r="C1821" s="9" t="s">
        <v>566</v>
      </c>
      <c r="D1821" s="39">
        <v>41968</v>
      </c>
      <c r="E1821">
        <v>2</v>
      </c>
      <c r="F1821" t="s">
        <v>963</v>
      </c>
      <c r="G1821" s="2"/>
      <c r="H1821" s="6">
        <v>30</v>
      </c>
      <c r="J1821" s="6">
        <v>31</v>
      </c>
      <c r="L1821" s="6">
        <v>6</v>
      </c>
      <c r="N1821" s="6">
        <v>-1</v>
      </c>
      <c r="P1821" s="3" t="s">
        <v>842</v>
      </c>
      <c r="R1821" s="7">
        <v>19</v>
      </c>
      <c r="S1821" s="7">
        <v>6</v>
      </c>
      <c r="T1821" s="7">
        <v>1</v>
      </c>
      <c r="W1821" s="6"/>
      <c r="X1821" s="6"/>
      <c r="Z1821" s="6"/>
      <c r="AA1821" s="6"/>
      <c r="AB1821" s="7"/>
      <c r="AC1821" s="6"/>
      <c r="AD1821" s="6"/>
      <c r="AE1821" s="7"/>
      <c r="AF1821" s="6"/>
      <c r="AG1821" s="6"/>
      <c r="AH1821" s="7"/>
      <c r="AI1821" s="6"/>
      <c r="AJ1821" s="6"/>
      <c r="AK1821" s="7"/>
      <c r="AR1821" s="6"/>
      <c r="AS1821" s="6"/>
      <c r="AT1821" s="7"/>
    </row>
    <row r="1822" spans="2:47" x14ac:dyDescent="0.25">
      <c r="B1822" t="s">
        <v>296</v>
      </c>
      <c r="C1822" s="9" t="s">
        <v>558</v>
      </c>
      <c r="D1822" s="39">
        <v>41969</v>
      </c>
      <c r="E1822">
        <v>28</v>
      </c>
      <c r="F1822" t="s">
        <v>830</v>
      </c>
      <c r="G1822" s="2"/>
      <c r="H1822" s="6">
        <v>32</v>
      </c>
      <c r="I1822" s="7">
        <v>1</v>
      </c>
      <c r="J1822" s="6">
        <v>37</v>
      </c>
      <c r="K1822" s="7">
        <v>1</v>
      </c>
      <c r="L1822" s="6">
        <v>9</v>
      </c>
      <c r="M1822" s="7">
        <v>0</v>
      </c>
      <c r="N1822" s="6">
        <v>-5</v>
      </c>
      <c r="O1822" s="7">
        <v>0</v>
      </c>
      <c r="P1822" t="s">
        <v>842</v>
      </c>
      <c r="R1822" s="7">
        <v>14</v>
      </c>
      <c r="S1822" s="7">
        <v>4</v>
      </c>
      <c r="T1822" s="7">
        <v>1</v>
      </c>
      <c r="W1822" s="6"/>
      <c r="X1822" s="6"/>
      <c r="Z1822" s="6"/>
      <c r="AA1822" s="6"/>
      <c r="AB1822" s="7"/>
      <c r="AC1822" s="6"/>
      <c r="AD1822" s="6"/>
      <c r="AE1822" s="7"/>
      <c r="AF1822" s="6"/>
      <c r="AG1822" s="6"/>
      <c r="AH1822" s="7"/>
      <c r="AI1822" s="6"/>
      <c r="AJ1822" s="6"/>
      <c r="AK1822" s="7"/>
      <c r="AR1822" s="6"/>
      <c r="AS1822" s="6"/>
      <c r="AT1822" s="7"/>
    </row>
    <row r="1823" spans="2:47" x14ac:dyDescent="0.25">
      <c r="B1823" t="s">
        <v>296</v>
      </c>
      <c r="C1823" s="9" t="s">
        <v>558</v>
      </c>
      <c r="D1823" s="39">
        <v>41969</v>
      </c>
      <c r="F1823" t="s">
        <v>821</v>
      </c>
      <c r="G1823" s="2"/>
      <c r="H1823" s="6">
        <v>31</v>
      </c>
      <c r="I1823" s="7">
        <v>-2</v>
      </c>
      <c r="J1823" s="6">
        <v>31</v>
      </c>
      <c r="K1823" s="7">
        <v>-1</v>
      </c>
      <c r="L1823" s="6">
        <v>8</v>
      </c>
      <c r="M1823" s="7">
        <v>2</v>
      </c>
      <c r="N1823" s="6">
        <v>0</v>
      </c>
      <c r="O1823" s="7">
        <v>-1</v>
      </c>
      <c r="P1823" t="s">
        <v>842</v>
      </c>
      <c r="R1823" s="7">
        <v>17</v>
      </c>
      <c r="S1823" s="7">
        <v>6</v>
      </c>
      <c r="T1823" s="7">
        <v>0</v>
      </c>
      <c r="W1823" s="6"/>
      <c r="X1823" s="6"/>
      <c r="Z1823" s="6"/>
      <c r="AA1823" s="6"/>
      <c r="AB1823" s="7"/>
      <c r="AC1823" s="6"/>
      <c r="AD1823" s="6"/>
      <c r="AE1823" s="7"/>
      <c r="AF1823" s="6"/>
      <c r="AG1823" s="6"/>
      <c r="AH1823" s="7"/>
      <c r="AI1823" s="6"/>
      <c r="AJ1823" s="6"/>
      <c r="AK1823" s="7"/>
      <c r="AR1823" s="6">
        <v>29</v>
      </c>
      <c r="AS1823" s="6">
        <v>57</v>
      </c>
      <c r="AT1823" s="7">
        <f>AR1823-AS1823</f>
        <v>-28</v>
      </c>
      <c r="AU1823" s="4" t="s">
        <v>871</v>
      </c>
    </row>
    <row r="1824" spans="2:47" x14ac:dyDescent="0.25">
      <c r="B1824" t="s">
        <v>296</v>
      </c>
      <c r="C1824" s="9" t="s">
        <v>602</v>
      </c>
      <c r="D1824" s="39">
        <v>41970</v>
      </c>
      <c r="E1824">
        <v>30</v>
      </c>
      <c r="F1824" t="s">
        <v>821</v>
      </c>
      <c r="G1824" s="2" t="s">
        <v>192</v>
      </c>
      <c r="H1824" s="6">
        <v>32</v>
      </c>
      <c r="I1824" s="7">
        <v>1</v>
      </c>
      <c r="J1824" s="6">
        <v>34</v>
      </c>
      <c r="K1824" s="7">
        <v>3</v>
      </c>
      <c r="L1824" s="6">
        <v>7</v>
      </c>
      <c r="M1824" s="7">
        <v>-1</v>
      </c>
      <c r="N1824" s="6">
        <v>-2</v>
      </c>
      <c r="O1824" s="7">
        <v>-2</v>
      </c>
      <c r="P1824" t="s">
        <v>842</v>
      </c>
      <c r="R1824" s="7">
        <v>15</v>
      </c>
      <c r="S1824" s="7">
        <v>6</v>
      </c>
      <c r="T1824" s="7">
        <v>0</v>
      </c>
      <c r="W1824" s="6">
        <v>40</v>
      </c>
      <c r="X1824" s="6">
        <v>53</v>
      </c>
      <c r="Y1824" s="7">
        <f>W1824-X1824</f>
        <v>-13</v>
      </c>
      <c r="Z1824" s="6">
        <v>17</v>
      </c>
      <c r="AA1824" s="6">
        <v>73</v>
      </c>
      <c r="AB1824" s="7">
        <f>Z1824-AA1824</f>
        <v>-56</v>
      </c>
      <c r="AC1824" s="6">
        <v>16</v>
      </c>
      <c r="AD1824" s="6">
        <v>75</v>
      </c>
      <c r="AE1824" s="7">
        <f>AC1824-AD1824</f>
        <v>-59</v>
      </c>
      <c r="AF1824" s="6"/>
      <c r="AG1824" s="6"/>
      <c r="AH1824" s="7"/>
      <c r="AI1824" s="6"/>
      <c r="AJ1824" s="6"/>
      <c r="AK1824" s="7"/>
      <c r="AL1824" s="4" t="s">
        <v>930</v>
      </c>
      <c r="AR1824" s="6">
        <v>30</v>
      </c>
      <c r="AS1824" s="6">
        <v>55</v>
      </c>
      <c r="AT1824" s="7">
        <f>AR1824-AS1824</f>
        <v>-25</v>
      </c>
      <c r="AU1824" s="4" t="s">
        <v>871</v>
      </c>
    </row>
    <row r="1825" spans="2:53" x14ac:dyDescent="0.25">
      <c r="B1825" t="s">
        <v>296</v>
      </c>
      <c r="C1825" s="9" t="s">
        <v>677</v>
      </c>
      <c r="D1825" s="39">
        <v>41971</v>
      </c>
      <c r="E1825">
        <v>1</v>
      </c>
      <c r="F1825" s="3" t="s">
        <v>976</v>
      </c>
      <c r="G1825" s="3"/>
      <c r="H1825" s="6">
        <v>30</v>
      </c>
      <c r="I1825" s="7">
        <v>3</v>
      </c>
      <c r="J1825" s="6">
        <v>32</v>
      </c>
      <c r="K1825" s="7">
        <v>0</v>
      </c>
      <c r="L1825" s="6">
        <v>7</v>
      </c>
      <c r="M1825" s="7">
        <v>0</v>
      </c>
      <c r="N1825" s="6">
        <v>-2</v>
      </c>
      <c r="O1825" s="7">
        <v>3</v>
      </c>
      <c r="P1825" t="s">
        <v>639</v>
      </c>
      <c r="R1825" s="7">
        <v>16</v>
      </c>
      <c r="S1825" s="7">
        <v>6</v>
      </c>
      <c r="W1825" s="6"/>
      <c r="X1825" s="6"/>
      <c r="Z1825" s="6"/>
      <c r="AA1825" s="6"/>
      <c r="AB1825" s="7"/>
      <c r="AC1825" s="6"/>
      <c r="AD1825" s="6"/>
      <c r="AE1825" s="7"/>
      <c r="AF1825" s="6"/>
      <c r="AG1825" s="6"/>
      <c r="AH1825" s="7"/>
      <c r="AI1825" s="6"/>
      <c r="AJ1825" s="6"/>
      <c r="AK1825" s="7"/>
      <c r="AR1825" s="6"/>
      <c r="AS1825" s="6"/>
      <c r="AT1825" s="7"/>
    </row>
    <row r="1826" spans="2:53" x14ac:dyDescent="0.25">
      <c r="B1826" t="s">
        <v>296</v>
      </c>
      <c r="C1826" s="9" t="s">
        <v>677</v>
      </c>
      <c r="D1826" s="39">
        <v>41971</v>
      </c>
      <c r="E1826">
        <v>1</v>
      </c>
      <c r="F1826" t="s">
        <v>830</v>
      </c>
      <c r="G1826" s="2"/>
      <c r="H1826" s="6">
        <v>32</v>
      </c>
      <c r="I1826" s="7">
        <v>0</v>
      </c>
      <c r="J1826" s="6">
        <v>35</v>
      </c>
      <c r="K1826" s="7">
        <v>-2</v>
      </c>
      <c r="L1826" s="6">
        <v>9</v>
      </c>
      <c r="M1826" s="7">
        <v>0</v>
      </c>
      <c r="N1826" s="6">
        <v>-3</v>
      </c>
      <c r="O1826" s="7">
        <v>2</v>
      </c>
      <c r="P1826" t="s">
        <v>842</v>
      </c>
      <c r="R1826" s="7">
        <v>14</v>
      </c>
      <c r="S1826" s="7">
        <v>5</v>
      </c>
      <c r="T1826" s="7">
        <v>0</v>
      </c>
      <c r="W1826" s="6"/>
      <c r="X1826" s="6"/>
      <c r="Z1826" s="6"/>
      <c r="AA1826" s="6"/>
      <c r="AB1826" s="7"/>
      <c r="AC1826" s="6"/>
      <c r="AD1826" s="6"/>
      <c r="AE1826" s="7"/>
      <c r="AF1826" s="6"/>
      <c r="AG1826" s="6"/>
      <c r="AH1826" s="7"/>
      <c r="AI1826" s="6"/>
      <c r="AJ1826" s="6"/>
      <c r="AK1826" s="7"/>
      <c r="AR1826" s="6"/>
      <c r="AS1826" s="6"/>
      <c r="AT1826" s="7"/>
    </row>
    <row r="1827" spans="2:53" x14ac:dyDescent="0.25">
      <c r="B1827" t="s">
        <v>296</v>
      </c>
      <c r="C1827" s="9" t="s">
        <v>677</v>
      </c>
      <c r="D1827" s="39">
        <v>41971</v>
      </c>
      <c r="E1827">
        <v>1</v>
      </c>
      <c r="F1827" t="s">
        <v>886</v>
      </c>
      <c r="G1827" s="2" t="s">
        <v>96</v>
      </c>
      <c r="H1827" s="6">
        <v>28</v>
      </c>
      <c r="I1827" s="7">
        <v>-2</v>
      </c>
      <c r="J1827" s="6">
        <v>31</v>
      </c>
      <c r="K1827" s="7">
        <v>1</v>
      </c>
      <c r="L1827" s="6">
        <v>9</v>
      </c>
      <c r="M1827" s="7">
        <v>0</v>
      </c>
      <c r="N1827" s="6">
        <v>-3</v>
      </c>
      <c r="O1827" s="7">
        <v>-3</v>
      </c>
      <c r="P1827" s="3" t="s">
        <v>639</v>
      </c>
      <c r="R1827" s="7">
        <v>18</v>
      </c>
      <c r="S1827" s="7">
        <v>7</v>
      </c>
      <c r="T1827" s="7">
        <v>1</v>
      </c>
      <c r="W1827" s="6"/>
      <c r="X1827" s="6"/>
      <c r="Z1827" s="6"/>
      <c r="AA1827" s="6"/>
      <c r="AB1827" s="7"/>
      <c r="AC1827" s="6"/>
      <c r="AD1827" s="6"/>
      <c r="AE1827" s="7"/>
      <c r="AF1827" s="6"/>
      <c r="AG1827" s="6"/>
      <c r="AH1827" s="7"/>
      <c r="AI1827" s="6"/>
      <c r="AJ1827" s="6"/>
      <c r="AK1827" s="7"/>
      <c r="AR1827" s="6"/>
      <c r="AS1827" s="6"/>
      <c r="AT1827" s="7"/>
    </row>
    <row r="1828" spans="2:53" x14ac:dyDescent="0.25">
      <c r="B1828" t="s">
        <v>296</v>
      </c>
      <c r="C1828" s="9" t="s">
        <v>582</v>
      </c>
      <c r="D1828" s="39">
        <v>41973</v>
      </c>
      <c r="F1828" t="s">
        <v>821</v>
      </c>
      <c r="G1828" s="2"/>
      <c r="H1828" s="6">
        <v>32</v>
      </c>
      <c r="I1828" s="7">
        <v>0</v>
      </c>
      <c r="J1828" s="6">
        <v>32</v>
      </c>
      <c r="K1828" s="7">
        <v>-2</v>
      </c>
      <c r="L1828" s="6">
        <v>8</v>
      </c>
      <c r="M1828" s="7">
        <v>1</v>
      </c>
      <c r="N1828" s="6">
        <v>0</v>
      </c>
      <c r="O1828" s="7">
        <v>2</v>
      </c>
      <c r="P1828" s="3" t="s">
        <v>842</v>
      </c>
      <c r="R1828" s="7">
        <v>15</v>
      </c>
      <c r="S1828" s="7">
        <v>6</v>
      </c>
      <c r="T1828" s="7">
        <v>0</v>
      </c>
      <c r="W1828" s="6"/>
      <c r="X1828" s="6"/>
      <c r="Z1828" s="6"/>
      <c r="AA1828" s="6"/>
      <c r="AB1828" s="7"/>
      <c r="AC1828" s="6"/>
      <c r="AD1828" s="6"/>
      <c r="AE1828" s="7"/>
      <c r="AF1828" s="6"/>
      <c r="AG1828" s="6"/>
      <c r="AH1828" s="7"/>
      <c r="AI1828" s="6"/>
      <c r="AJ1828" s="6"/>
      <c r="AK1828" s="7"/>
      <c r="AR1828" s="6">
        <v>33</v>
      </c>
      <c r="AS1828" s="6">
        <v>53</v>
      </c>
      <c r="AT1828" s="7">
        <f>AR1828-AS1828</f>
        <v>-20</v>
      </c>
      <c r="AU1828" s="4" t="s">
        <v>871</v>
      </c>
    </row>
    <row r="1829" spans="2:53" x14ac:dyDescent="0.25">
      <c r="B1829" t="s">
        <v>266</v>
      </c>
      <c r="C1829" s="9" t="s">
        <v>339</v>
      </c>
      <c r="D1829" s="39">
        <v>41974</v>
      </c>
      <c r="F1829" t="s">
        <v>821</v>
      </c>
      <c r="G1829" s="2"/>
      <c r="H1829" s="6">
        <v>32</v>
      </c>
      <c r="I1829" s="7">
        <v>0</v>
      </c>
      <c r="J1829" s="6">
        <v>33</v>
      </c>
      <c r="K1829" s="7">
        <v>1</v>
      </c>
      <c r="L1829" s="6">
        <v>7</v>
      </c>
      <c r="M1829" s="7">
        <v>-1</v>
      </c>
      <c r="N1829" s="6">
        <v>-1</v>
      </c>
      <c r="O1829" s="7">
        <v>-1</v>
      </c>
      <c r="P1829" s="3" t="s">
        <v>842</v>
      </c>
      <c r="R1829" s="7">
        <v>16</v>
      </c>
      <c r="S1829" s="7">
        <v>7</v>
      </c>
      <c r="T1829" s="7">
        <v>5</v>
      </c>
      <c r="W1829" s="6"/>
      <c r="X1829" s="6"/>
      <c r="Z1829" s="6"/>
      <c r="AA1829" s="6"/>
      <c r="AB1829" s="7"/>
      <c r="AC1829" s="6"/>
      <c r="AD1829" s="6"/>
      <c r="AE1829" s="7"/>
      <c r="AF1829" s="6"/>
      <c r="AG1829" s="6"/>
      <c r="AH1829" s="7"/>
      <c r="AI1829" s="6"/>
      <c r="AJ1829" s="6"/>
      <c r="AK1829" s="7"/>
      <c r="AR1829" s="6">
        <v>30</v>
      </c>
      <c r="AS1829" s="6">
        <v>56</v>
      </c>
      <c r="AT1829" s="7">
        <f>AR1829-AS1829</f>
        <v>-26</v>
      </c>
      <c r="AU1829" s="4" t="s">
        <v>871</v>
      </c>
    </row>
    <row r="1830" spans="2:53" x14ac:dyDescent="0.25">
      <c r="B1830" t="s">
        <v>266</v>
      </c>
      <c r="C1830" s="9" t="s">
        <v>571</v>
      </c>
      <c r="D1830" s="39">
        <v>41975</v>
      </c>
      <c r="F1830" t="s">
        <v>821</v>
      </c>
      <c r="G1830" s="2"/>
      <c r="H1830" s="6">
        <v>32</v>
      </c>
      <c r="I1830" s="7">
        <v>0</v>
      </c>
      <c r="J1830" s="6">
        <v>31</v>
      </c>
      <c r="K1830" s="7">
        <v>-2</v>
      </c>
      <c r="L1830" s="6">
        <v>6</v>
      </c>
      <c r="M1830" s="7">
        <v>-1</v>
      </c>
      <c r="N1830" s="6">
        <v>1</v>
      </c>
      <c r="P1830" s="3" t="s">
        <v>842</v>
      </c>
      <c r="R1830" s="7">
        <v>17</v>
      </c>
      <c r="S1830" s="7">
        <v>7</v>
      </c>
      <c r="T1830" s="7">
        <v>0</v>
      </c>
      <c r="W1830" s="6"/>
      <c r="X1830" s="6"/>
      <c r="Z1830" s="6"/>
      <c r="AA1830" s="6"/>
      <c r="AB1830" s="7"/>
      <c r="AC1830" s="6"/>
      <c r="AD1830" s="6"/>
      <c r="AE1830" s="7"/>
      <c r="AF1830" s="6"/>
      <c r="AG1830" s="6"/>
      <c r="AH1830" s="7"/>
      <c r="AI1830" s="6"/>
      <c r="AJ1830" s="6"/>
      <c r="AK1830" s="7"/>
      <c r="AM1830" s="9" t="s">
        <v>948</v>
      </c>
      <c r="AN1830" s="9" t="s">
        <v>595</v>
      </c>
      <c r="AO1830" s="9" t="s">
        <v>366</v>
      </c>
      <c r="AR1830" s="6">
        <v>31</v>
      </c>
      <c r="AS1830" s="6">
        <v>54</v>
      </c>
      <c r="AT1830" s="7">
        <f>AR1830-AS1830</f>
        <v>-23</v>
      </c>
      <c r="AU1830" s="4" t="s">
        <v>871</v>
      </c>
    </row>
    <row r="1831" spans="2:53" x14ac:dyDescent="0.25">
      <c r="B1831" t="s">
        <v>266</v>
      </c>
      <c r="C1831" s="9" t="s">
        <v>589</v>
      </c>
      <c r="D1831" s="39">
        <v>41976</v>
      </c>
      <c r="F1831" t="s">
        <v>821</v>
      </c>
      <c r="G1831" s="2"/>
      <c r="H1831" s="6">
        <v>31</v>
      </c>
      <c r="I1831" s="7">
        <v>-1</v>
      </c>
      <c r="J1831" s="6">
        <v>32</v>
      </c>
      <c r="K1831" s="7">
        <v>1</v>
      </c>
      <c r="L1831" s="6">
        <v>7</v>
      </c>
      <c r="M1831" s="7">
        <v>1</v>
      </c>
      <c r="N1831" s="6">
        <v>-1</v>
      </c>
      <c r="O1831" s="7">
        <v>-2</v>
      </c>
      <c r="P1831" s="3" t="s">
        <v>842</v>
      </c>
      <c r="R1831" s="7">
        <v>15</v>
      </c>
      <c r="S1831" s="7">
        <v>8</v>
      </c>
      <c r="T1831" s="7">
        <v>1</v>
      </c>
      <c r="W1831" s="6"/>
      <c r="X1831" s="6"/>
      <c r="Z1831" s="6"/>
      <c r="AA1831" s="6"/>
      <c r="AB1831" s="7"/>
      <c r="AC1831" s="6"/>
      <c r="AD1831" s="6"/>
      <c r="AE1831" s="7"/>
      <c r="AF1831" s="6"/>
      <c r="AG1831" s="6"/>
      <c r="AH1831" s="7"/>
      <c r="AI1831" s="6"/>
      <c r="AJ1831" s="6"/>
      <c r="AK1831" s="7"/>
      <c r="AR1831" s="6">
        <v>31</v>
      </c>
      <c r="AS1831" s="6">
        <v>55</v>
      </c>
      <c r="AT1831" s="7">
        <f>AR1831-AS1831</f>
        <v>-24</v>
      </c>
      <c r="AU1831" s="4" t="s">
        <v>871</v>
      </c>
    </row>
    <row r="1832" spans="2:53" x14ac:dyDescent="0.25">
      <c r="B1832" t="s">
        <v>266</v>
      </c>
      <c r="C1832" s="9" t="s">
        <v>589</v>
      </c>
      <c r="D1832" s="39">
        <v>41976</v>
      </c>
      <c r="E1832">
        <v>5</v>
      </c>
      <c r="F1832" t="s">
        <v>830</v>
      </c>
      <c r="G1832" s="2"/>
      <c r="H1832" s="6">
        <v>33</v>
      </c>
      <c r="I1832" s="7">
        <v>1</v>
      </c>
      <c r="J1832" s="6">
        <v>35</v>
      </c>
      <c r="K1832" s="7">
        <v>0</v>
      </c>
      <c r="L1832" s="6">
        <v>9</v>
      </c>
      <c r="M1832" s="7">
        <v>0</v>
      </c>
      <c r="N1832" s="6">
        <v>-2</v>
      </c>
      <c r="O1832" s="7">
        <v>1</v>
      </c>
      <c r="P1832" s="3" t="s">
        <v>842</v>
      </c>
      <c r="R1832" s="7">
        <v>14</v>
      </c>
      <c r="S1832" s="7">
        <v>4</v>
      </c>
      <c r="T1832" s="7">
        <v>1</v>
      </c>
      <c r="W1832" s="6"/>
      <c r="X1832" s="6"/>
      <c r="Z1832" s="6"/>
      <c r="AA1832" s="6"/>
      <c r="AB1832" s="7"/>
      <c r="AC1832" s="6"/>
      <c r="AD1832" s="6"/>
      <c r="AE1832" s="7"/>
      <c r="AF1832" s="6"/>
      <c r="AG1832" s="6"/>
      <c r="AH1832" s="7"/>
      <c r="AI1832" s="6"/>
      <c r="AJ1832" s="6"/>
      <c r="AK1832" s="7"/>
      <c r="AR1832" s="6"/>
      <c r="AS1832" s="6"/>
      <c r="AT1832" s="7"/>
    </row>
    <row r="1833" spans="2:53" x14ac:dyDescent="0.25">
      <c r="B1833" t="s">
        <v>266</v>
      </c>
      <c r="C1833" s="9" t="s">
        <v>589</v>
      </c>
      <c r="D1833" s="39">
        <v>41976</v>
      </c>
      <c r="E1833">
        <v>7</v>
      </c>
      <c r="F1833" t="s">
        <v>903</v>
      </c>
      <c r="G1833" s="2" t="s">
        <v>138</v>
      </c>
      <c r="H1833" s="6">
        <v>29</v>
      </c>
      <c r="I1833" s="7">
        <v>-1</v>
      </c>
      <c r="J1833" s="6">
        <v>34</v>
      </c>
      <c r="K1833" s="7">
        <v>1</v>
      </c>
      <c r="L1833" s="6">
        <v>6</v>
      </c>
      <c r="M1833" s="7">
        <v>-1</v>
      </c>
      <c r="N1833" s="6">
        <v>-5</v>
      </c>
      <c r="O1833" s="7">
        <v>-2</v>
      </c>
      <c r="P1833" s="3" t="s">
        <v>842</v>
      </c>
      <c r="R1833" s="7">
        <v>19</v>
      </c>
      <c r="S1833" s="7">
        <v>6</v>
      </c>
      <c r="T1833" s="7">
        <v>1</v>
      </c>
      <c r="W1833" s="6">
        <v>37</v>
      </c>
      <c r="X1833" s="6">
        <v>46</v>
      </c>
      <c r="Y1833" s="7">
        <f>W1833-X1833</f>
        <v>-9</v>
      </c>
      <c r="Z1833" s="6">
        <v>21</v>
      </c>
      <c r="AA1833" s="6">
        <v>53</v>
      </c>
      <c r="AB1833" s="7">
        <f>Z1833-AA1833</f>
        <v>-32</v>
      </c>
      <c r="AC1833" s="6">
        <v>14</v>
      </c>
      <c r="AD1833" s="6">
        <v>61</v>
      </c>
      <c r="AE1833" s="7">
        <f>AC1833-AD1833</f>
        <v>-47</v>
      </c>
      <c r="AF1833" s="6">
        <v>32</v>
      </c>
      <c r="AG1833" s="6">
        <v>40</v>
      </c>
      <c r="AH1833" s="7">
        <f>AF1833-AG1833</f>
        <v>-8</v>
      </c>
      <c r="AI1833" s="6"/>
      <c r="AJ1833" s="6"/>
      <c r="AK1833" s="7"/>
      <c r="AL1833" s="4" t="s">
        <v>978</v>
      </c>
      <c r="AR1833" s="6"/>
      <c r="AS1833" s="6"/>
      <c r="AT1833" s="7"/>
    </row>
    <row r="1834" spans="2:53" x14ac:dyDescent="0.25">
      <c r="B1834" t="s">
        <v>266</v>
      </c>
      <c r="C1834" s="9" t="s">
        <v>584</v>
      </c>
      <c r="D1834" s="39">
        <v>41976</v>
      </c>
      <c r="E1834">
        <v>7</v>
      </c>
      <c r="F1834" t="s">
        <v>678</v>
      </c>
      <c r="G1834" s="2" t="s">
        <v>194</v>
      </c>
      <c r="H1834" s="6"/>
      <c r="J1834" s="6"/>
      <c r="L1834" s="6"/>
      <c r="N1834" s="6"/>
      <c r="P1834" t="s">
        <v>842</v>
      </c>
      <c r="W1834" s="6"/>
      <c r="X1834" s="6"/>
      <c r="Z1834" s="6"/>
      <c r="AA1834" s="6"/>
      <c r="AB1834" s="7"/>
      <c r="AC1834" s="6"/>
      <c r="AD1834" s="6"/>
      <c r="AE1834" s="7"/>
      <c r="AF1834" s="6"/>
      <c r="AG1834" s="6"/>
      <c r="AH1834" s="7"/>
      <c r="AI1834" s="6"/>
      <c r="AJ1834" s="6"/>
      <c r="AK1834" s="7"/>
      <c r="AR1834" s="6"/>
      <c r="AS1834" s="6"/>
      <c r="AT1834" s="7"/>
      <c r="AW1834">
        <v>31</v>
      </c>
      <c r="AX1834">
        <v>31</v>
      </c>
      <c r="AY1834">
        <v>13</v>
      </c>
      <c r="AZ1834">
        <v>16</v>
      </c>
      <c r="BA1834" s="4" t="s">
        <v>992</v>
      </c>
    </row>
    <row r="1835" spans="2:53" x14ac:dyDescent="0.25">
      <c r="B1835" t="s">
        <v>266</v>
      </c>
      <c r="C1835" s="9" t="s">
        <v>694</v>
      </c>
      <c r="D1835" s="39">
        <v>41977</v>
      </c>
      <c r="E1835">
        <v>7</v>
      </c>
      <c r="F1835" t="s">
        <v>821</v>
      </c>
      <c r="G1835" s="2" t="s">
        <v>192</v>
      </c>
      <c r="H1835" s="6">
        <v>32</v>
      </c>
      <c r="I1835" s="7">
        <v>1</v>
      </c>
      <c r="J1835" s="6">
        <v>32</v>
      </c>
      <c r="K1835" s="7">
        <v>0</v>
      </c>
      <c r="L1835" s="6">
        <v>6</v>
      </c>
      <c r="M1835" s="7">
        <v>-1</v>
      </c>
      <c r="N1835" s="6">
        <v>0</v>
      </c>
      <c r="O1835" s="7">
        <v>1</v>
      </c>
      <c r="P1835" s="3" t="s">
        <v>842</v>
      </c>
      <c r="R1835" s="7">
        <v>17</v>
      </c>
      <c r="S1835" s="7">
        <v>7</v>
      </c>
      <c r="T1835" s="7">
        <v>0</v>
      </c>
      <c r="W1835" s="6">
        <v>40</v>
      </c>
      <c r="X1835" s="6">
        <v>53</v>
      </c>
      <c r="Y1835" s="7">
        <f>W1835-X1835</f>
        <v>-13</v>
      </c>
      <c r="Z1835" s="6">
        <v>18</v>
      </c>
      <c r="AA1835" s="6">
        <v>72</v>
      </c>
      <c r="AB1835" s="7">
        <f>Z1835-AA1835</f>
        <v>-54</v>
      </c>
      <c r="AC1835" s="6">
        <v>15</v>
      </c>
      <c r="AD1835" s="6">
        <v>74</v>
      </c>
      <c r="AE1835" s="7">
        <f>AC1835-AD1835</f>
        <v>-59</v>
      </c>
      <c r="AF1835" s="6"/>
      <c r="AG1835" s="6"/>
      <c r="AH1835" s="7"/>
      <c r="AI1835" s="6"/>
      <c r="AJ1835" s="6"/>
      <c r="AK1835" s="7"/>
      <c r="AL1835" s="4" t="s">
        <v>930</v>
      </c>
      <c r="AR1835" s="6">
        <v>32</v>
      </c>
      <c r="AS1835" s="6">
        <v>56</v>
      </c>
      <c r="AT1835" s="7">
        <f>AR1835-AS1835</f>
        <v>-24</v>
      </c>
      <c r="AU1835" s="4" t="s">
        <v>871</v>
      </c>
    </row>
    <row r="1836" spans="2:53" x14ac:dyDescent="0.25">
      <c r="B1836" t="s">
        <v>266</v>
      </c>
      <c r="C1836" s="9" t="s">
        <v>657</v>
      </c>
      <c r="D1836" s="39">
        <v>41978</v>
      </c>
      <c r="E1836">
        <v>8</v>
      </c>
      <c r="F1836" s="3" t="s">
        <v>976</v>
      </c>
      <c r="G1836" s="3"/>
      <c r="H1836" s="6">
        <v>30</v>
      </c>
      <c r="I1836" s="7">
        <v>0</v>
      </c>
      <c r="J1836" s="6">
        <v>31</v>
      </c>
      <c r="K1836" s="7">
        <v>-1</v>
      </c>
      <c r="L1836" s="6">
        <v>8</v>
      </c>
      <c r="M1836" s="7">
        <v>1</v>
      </c>
      <c r="N1836" s="6">
        <v>-1</v>
      </c>
      <c r="O1836" s="7">
        <v>1</v>
      </c>
      <c r="P1836" t="s">
        <v>639</v>
      </c>
      <c r="R1836" s="7">
        <v>19</v>
      </c>
      <c r="S1836" s="7">
        <v>5</v>
      </c>
      <c r="W1836" s="6"/>
      <c r="X1836" s="6"/>
      <c r="Z1836" s="6"/>
      <c r="AA1836" s="6"/>
      <c r="AB1836" s="7"/>
      <c r="AC1836" s="6"/>
      <c r="AD1836" s="6"/>
      <c r="AE1836" s="7"/>
      <c r="AF1836" s="6"/>
      <c r="AG1836" s="6"/>
      <c r="AH1836" s="7"/>
      <c r="AI1836" s="6"/>
      <c r="AJ1836" s="6"/>
      <c r="AK1836" s="7"/>
      <c r="AR1836" s="6"/>
      <c r="AS1836" s="6"/>
      <c r="AT1836" s="7"/>
    </row>
    <row r="1837" spans="2:53" x14ac:dyDescent="0.25">
      <c r="B1837" t="s">
        <v>266</v>
      </c>
      <c r="C1837" s="9" t="s">
        <v>657</v>
      </c>
      <c r="D1837" s="39">
        <v>41978</v>
      </c>
      <c r="E1837">
        <v>8</v>
      </c>
      <c r="F1837" t="s">
        <v>830</v>
      </c>
      <c r="G1837" s="2"/>
      <c r="H1837" s="6">
        <v>33</v>
      </c>
      <c r="I1837" s="7">
        <v>0</v>
      </c>
      <c r="J1837" s="6">
        <v>36</v>
      </c>
      <c r="K1837" s="7">
        <v>1</v>
      </c>
      <c r="L1837" s="6">
        <v>8</v>
      </c>
      <c r="M1837" s="7">
        <v>-1</v>
      </c>
      <c r="N1837" s="6">
        <v>-3</v>
      </c>
      <c r="O1837" s="7">
        <v>-1</v>
      </c>
      <c r="P1837" t="s">
        <v>842</v>
      </c>
      <c r="R1837" s="7">
        <v>15</v>
      </c>
      <c r="S1837" s="7">
        <v>4</v>
      </c>
      <c r="T1837" s="7">
        <v>0</v>
      </c>
      <c r="W1837" s="6"/>
      <c r="X1837" s="6"/>
      <c r="Z1837" s="6"/>
      <c r="AA1837" s="6"/>
      <c r="AC1837" s="6"/>
      <c r="AD1837" s="6"/>
      <c r="AF1837" s="6"/>
      <c r="AG1837" s="6"/>
      <c r="AI1837" s="6"/>
      <c r="AJ1837" s="6"/>
      <c r="AR1837" s="6"/>
      <c r="AS1837" s="6"/>
    </row>
    <row r="1838" spans="2:53" x14ac:dyDescent="0.25">
      <c r="B1838" t="s">
        <v>266</v>
      </c>
      <c r="C1838" s="9" t="s">
        <v>647</v>
      </c>
      <c r="D1838" s="39">
        <v>41980</v>
      </c>
      <c r="F1838" t="s">
        <v>821</v>
      </c>
      <c r="G1838" s="2"/>
      <c r="H1838" s="6">
        <v>34</v>
      </c>
      <c r="I1838" s="7">
        <v>2</v>
      </c>
      <c r="J1838" s="6">
        <v>33</v>
      </c>
      <c r="K1838" s="7">
        <v>1</v>
      </c>
      <c r="L1838" s="6">
        <v>6</v>
      </c>
      <c r="M1838" s="7">
        <v>0</v>
      </c>
      <c r="N1838" s="6">
        <v>1</v>
      </c>
      <c r="O1838" s="7">
        <v>1</v>
      </c>
      <c r="P1838" t="s">
        <v>842</v>
      </c>
      <c r="R1838" s="7">
        <v>15</v>
      </c>
      <c r="S1838" s="7">
        <v>6</v>
      </c>
      <c r="T1838" s="7">
        <v>0</v>
      </c>
      <c r="W1838" s="6"/>
      <c r="X1838" s="6"/>
      <c r="Z1838" s="6"/>
      <c r="AA1838" s="6"/>
      <c r="AC1838" s="6"/>
      <c r="AD1838" s="6"/>
      <c r="AF1838" s="6"/>
      <c r="AG1838" s="6"/>
      <c r="AI1838" s="6"/>
      <c r="AJ1838" s="6"/>
      <c r="AR1838" s="6">
        <v>32</v>
      </c>
      <c r="AS1838" s="6">
        <v>54</v>
      </c>
      <c r="AT1838" s="7">
        <f>AR1838-AS1838</f>
        <v>-22</v>
      </c>
      <c r="AU1838" s="4" t="s">
        <v>871</v>
      </c>
    </row>
    <row r="1839" spans="2:53" x14ac:dyDescent="0.25">
      <c r="B1839" t="s">
        <v>266</v>
      </c>
      <c r="C1839" s="9" t="s">
        <v>419</v>
      </c>
      <c r="D1839" s="39">
        <v>41981</v>
      </c>
      <c r="F1839" t="s">
        <v>821</v>
      </c>
      <c r="G1839" s="2"/>
      <c r="H1839" s="6">
        <v>32</v>
      </c>
      <c r="I1839" s="7">
        <v>-2</v>
      </c>
      <c r="J1839" s="6">
        <v>32</v>
      </c>
      <c r="K1839" s="7">
        <v>-1</v>
      </c>
      <c r="L1839" s="6">
        <v>8</v>
      </c>
      <c r="M1839" s="7">
        <v>2</v>
      </c>
      <c r="N1839" s="6">
        <v>0</v>
      </c>
      <c r="O1839" s="7">
        <v>-1</v>
      </c>
      <c r="P1839" t="s">
        <v>842</v>
      </c>
      <c r="R1839" s="7">
        <v>15</v>
      </c>
      <c r="S1839" s="7">
        <v>7</v>
      </c>
      <c r="T1839" s="7">
        <v>0</v>
      </c>
      <c r="W1839" s="6"/>
      <c r="X1839" s="6"/>
      <c r="Z1839" s="6"/>
      <c r="AA1839" s="6"/>
      <c r="AB1839" s="7"/>
      <c r="AC1839" s="6"/>
      <c r="AD1839" s="6"/>
      <c r="AE1839" s="7"/>
      <c r="AF1839" s="6"/>
      <c r="AG1839" s="6"/>
      <c r="AH1839" s="7"/>
      <c r="AI1839" s="6"/>
      <c r="AJ1839" s="6"/>
      <c r="AK1839" s="7"/>
      <c r="AR1839" s="6">
        <v>30</v>
      </c>
      <c r="AS1839" s="6">
        <v>55</v>
      </c>
      <c r="AT1839" s="7">
        <f>AR1839-AS1839</f>
        <v>-25</v>
      </c>
      <c r="AU1839" s="4" t="s">
        <v>871</v>
      </c>
    </row>
    <row r="1840" spans="2:53" x14ac:dyDescent="0.25">
      <c r="B1840" t="s">
        <v>266</v>
      </c>
      <c r="C1840" s="9" t="s">
        <v>669</v>
      </c>
      <c r="D1840" s="39">
        <v>41982</v>
      </c>
      <c r="F1840" t="s">
        <v>821</v>
      </c>
      <c r="G1840" s="2"/>
      <c r="H1840" s="6">
        <v>33</v>
      </c>
      <c r="I1840" s="7">
        <v>1</v>
      </c>
      <c r="J1840" s="6">
        <v>33</v>
      </c>
      <c r="K1840" s="7">
        <v>1</v>
      </c>
      <c r="L1840" s="6">
        <v>6</v>
      </c>
      <c r="M1840" s="7">
        <v>-2</v>
      </c>
      <c r="N1840" s="6">
        <v>0</v>
      </c>
      <c r="O1840" s="7">
        <v>0</v>
      </c>
      <c r="P1840" t="s">
        <v>842</v>
      </c>
      <c r="R1840" s="7">
        <v>15</v>
      </c>
      <c r="S1840" s="7">
        <v>7</v>
      </c>
      <c r="T1840" s="7">
        <v>0</v>
      </c>
      <c r="W1840" s="6"/>
      <c r="X1840" s="6"/>
      <c r="Z1840" s="6"/>
      <c r="AA1840" s="6"/>
      <c r="AB1840" s="7"/>
      <c r="AC1840" s="6"/>
      <c r="AD1840" s="6"/>
      <c r="AE1840" s="7"/>
      <c r="AF1840" s="6"/>
      <c r="AG1840" s="6"/>
      <c r="AH1840" s="7"/>
      <c r="AI1840" s="6"/>
      <c r="AJ1840" s="6"/>
      <c r="AK1840" s="7"/>
      <c r="AR1840" s="6">
        <v>32</v>
      </c>
      <c r="AS1840" s="6">
        <v>56</v>
      </c>
      <c r="AT1840" s="7">
        <f>AR1840-AS1840</f>
        <v>-24</v>
      </c>
      <c r="AU1840" s="4" t="s">
        <v>871</v>
      </c>
    </row>
    <row r="1841" spans="2:47" x14ac:dyDescent="0.25">
      <c r="B1841" t="s">
        <v>266</v>
      </c>
      <c r="C1841" s="9" t="s">
        <v>337</v>
      </c>
      <c r="D1841" s="39">
        <v>41983</v>
      </c>
      <c r="E1841">
        <v>12</v>
      </c>
      <c r="F1841" t="s">
        <v>830</v>
      </c>
      <c r="G1841" s="2"/>
      <c r="H1841" s="6">
        <v>34</v>
      </c>
      <c r="I1841" s="7">
        <v>1</v>
      </c>
      <c r="J1841" s="6">
        <v>35</v>
      </c>
      <c r="K1841" s="7">
        <v>-1</v>
      </c>
      <c r="L1841" s="6">
        <v>9</v>
      </c>
      <c r="M1841" s="7">
        <v>1</v>
      </c>
      <c r="N1841" s="6">
        <v>-1</v>
      </c>
      <c r="O1841" s="7">
        <v>2</v>
      </c>
      <c r="P1841" t="s">
        <v>842</v>
      </c>
      <c r="R1841" s="7">
        <v>14</v>
      </c>
      <c r="S1841" s="7">
        <v>4</v>
      </c>
      <c r="T1841" s="7">
        <v>0</v>
      </c>
      <c r="W1841" s="6"/>
      <c r="X1841" s="6"/>
      <c r="Z1841" s="6"/>
      <c r="AA1841" s="6"/>
      <c r="AB1841" s="7"/>
      <c r="AC1841" s="6"/>
      <c r="AD1841" s="6"/>
      <c r="AE1841" s="7"/>
      <c r="AF1841" s="6"/>
      <c r="AG1841" s="6"/>
      <c r="AH1841" s="7"/>
      <c r="AI1841" s="6"/>
      <c r="AJ1841" s="6"/>
      <c r="AK1841" s="7"/>
      <c r="AR1841" s="6"/>
      <c r="AS1841" s="6"/>
      <c r="AT1841" s="7"/>
    </row>
    <row r="1842" spans="2:47" x14ac:dyDescent="0.25">
      <c r="B1842" t="s">
        <v>266</v>
      </c>
      <c r="C1842" s="9" t="s">
        <v>337</v>
      </c>
      <c r="D1842" s="39">
        <v>41983</v>
      </c>
      <c r="F1842" t="s">
        <v>821</v>
      </c>
      <c r="G1842" s="2"/>
      <c r="H1842" s="6">
        <v>32</v>
      </c>
      <c r="I1842" s="7">
        <v>-1</v>
      </c>
      <c r="J1842" s="6">
        <v>34</v>
      </c>
      <c r="K1842" s="7">
        <v>1</v>
      </c>
      <c r="L1842" s="6">
        <v>7</v>
      </c>
      <c r="M1842" s="7">
        <v>1</v>
      </c>
      <c r="N1842" s="6">
        <v>-2</v>
      </c>
      <c r="O1842" s="7">
        <v>-2</v>
      </c>
      <c r="P1842" t="s">
        <v>842</v>
      </c>
      <c r="R1842" s="7">
        <v>14</v>
      </c>
      <c r="S1842" s="7">
        <v>7</v>
      </c>
      <c r="T1842" s="7">
        <v>1</v>
      </c>
      <c r="W1842" s="6"/>
      <c r="X1842" s="6"/>
      <c r="Z1842" s="6"/>
      <c r="AA1842" s="6"/>
      <c r="AB1842" s="7"/>
      <c r="AC1842" s="6"/>
      <c r="AD1842" s="6"/>
      <c r="AE1842" s="7"/>
      <c r="AF1842" s="6"/>
      <c r="AG1842" s="6"/>
      <c r="AH1842" s="7"/>
      <c r="AI1842" s="6"/>
      <c r="AJ1842" s="6"/>
      <c r="AK1842" s="7"/>
      <c r="AR1842" s="6">
        <v>31</v>
      </c>
      <c r="AS1842" s="6">
        <v>55</v>
      </c>
      <c r="AT1842" s="7">
        <f>AR1842-AS1842</f>
        <v>-24</v>
      </c>
      <c r="AU1842" s="4" t="s">
        <v>871</v>
      </c>
    </row>
    <row r="1843" spans="2:47" x14ac:dyDescent="0.25">
      <c r="B1843" t="s">
        <v>266</v>
      </c>
      <c r="C1843" s="9" t="s">
        <v>655</v>
      </c>
      <c r="D1843" s="39">
        <v>41983</v>
      </c>
      <c r="E1843">
        <v>14</v>
      </c>
      <c r="F1843" t="s">
        <v>886</v>
      </c>
      <c r="G1843" s="2" t="s">
        <v>915</v>
      </c>
      <c r="H1843" s="6">
        <v>33</v>
      </c>
      <c r="I1843" s="7">
        <v>3</v>
      </c>
      <c r="J1843" s="6">
        <v>34</v>
      </c>
      <c r="K1843" s="7">
        <v>0</v>
      </c>
      <c r="L1843" s="6">
        <v>8</v>
      </c>
      <c r="M1843" s="7">
        <v>0</v>
      </c>
      <c r="N1843" s="6">
        <v>-1</v>
      </c>
      <c r="O1843" s="7">
        <v>3</v>
      </c>
      <c r="P1843" s="3" t="s">
        <v>842</v>
      </c>
      <c r="R1843" s="7">
        <v>18</v>
      </c>
      <c r="S1843" s="7">
        <v>2</v>
      </c>
      <c r="T1843" s="7">
        <v>0</v>
      </c>
      <c r="W1843" s="6"/>
      <c r="X1843" s="6"/>
      <c r="Z1843" s="6"/>
      <c r="AA1843" s="6"/>
      <c r="AB1843" s="7"/>
      <c r="AC1843" s="6"/>
      <c r="AD1843" s="6"/>
      <c r="AE1843" s="7"/>
      <c r="AF1843" s="6"/>
      <c r="AG1843" s="6"/>
      <c r="AH1843" s="7"/>
      <c r="AI1843" s="6"/>
      <c r="AJ1843" s="6"/>
      <c r="AK1843" s="7"/>
      <c r="AR1843" s="6"/>
      <c r="AS1843" s="6"/>
      <c r="AT1843" s="7"/>
    </row>
    <row r="1844" spans="2:47" x14ac:dyDescent="0.25">
      <c r="B1844" t="s">
        <v>266</v>
      </c>
      <c r="C1844" s="9" t="s">
        <v>562</v>
      </c>
      <c r="D1844" s="39">
        <v>41984</v>
      </c>
      <c r="E1844">
        <v>14</v>
      </c>
      <c r="F1844" t="s">
        <v>821</v>
      </c>
      <c r="G1844" s="2" t="s">
        <v>192</v>
      </c>
      <c r="H1844" s="6">
        <v>32</v>
      </c>
      <c r="I1844" s="7">
        <v>0</v>
      </c>
      <c r="J1844" s="6">
        <v>32</v>
      </c>
      <c r="K1844" s="7">
        <v>-2</v>
      </c>
      <c r="L1844" s="6">
        <v>7</v>
      </c>
      <c r="M1844" s="7">
        <v>0</v>
      </c>
      <c r="N1844" s="6">
        <v>0</v>
      </c>
      <c r="O1844" s="7">
        <v>2</v>
      </c>
      <c r="P1844" t="s">
        <v>842</v>
      </c>
      <c r="R1844" s="7">
        <v>16</v>
      </c>
      <c r="S1844" s="7">
        <v>7</v>
      </c>
      <c r="T1844" s="7">
        <v>0</v>
      </c>
      <c r="W1844" s="6">
        <v>41</v>
      </c>
      <c r="X1844" s="6">
        <v>52</v>
      </c>
      <c r="Y1844" s="7">
        <f>W1844-X1844</f>
        <v>-11</v>
      </c>
      <c r="Z1844" s="6">
        <v>18</v>
      </c>
      <c r="AA1844" s="6">
        <v>71</v>
      </c>
      <c r="AB1844" s="7">
        <f>Z1844-AA1844</f>
        <v>-53</v>
      </c>
      <c r="AC1844" s="6">
        <v>15</v>
      </c>
      <c r="AD1844" s="6">
        <v>74</v>
      </c>
      <c r="AE1844" s="7">
        <f>AC1844-AD1844</f>
        <v>-59</v>
      </c>
      <c r="AF1844" s="6"/>
      <c r="AG1844" s="6"/>
      <c r="AH1844" s="7"/>
      <c r="AI1844" s="6"/>
      <c r="AJ1844" s="6"/>
      <c r="AK1844" s="7"/>
      <c r="AL1844" s="4" t="s">
        <v>930</v>
      </c>
      <c r="AR1844" s="6">
        <v>31</v>
      </c>
      <c r="AS1844" s="6">
        <v>55</v>
      </c>
      <c r="AT1844" s="7">
        <f>AR1844-AS1844</f>
        <v>-24</v>
      </c>
      <c r="AU1844" s="4" t="s">
        <v>871</v>
      </c>
    </row>
    <row r="1845" spans="2:47" x14ac:dyDescent="0.25">
      <c r="B1845" t="s">
        <v>266</v>
      </c>
      <c r="C1845" s="9" t="s">
        <v>368</v>
      </c>
      <c r="D1845" s="39">
        <v>41984</v>
      </c>
      <c r="E1845">
        <v>19</v>
      </c>
      <c r="F1845" t="s">
        <v>963</v>
      </c>
      <c r="G1845" s="2"/>
      <c r="H1845" s="6">
        <v>28</v>
      </c>
      <c r="I1845" s="7">
        <v>-2</v>
      </c>
      <c r="J1845" s="6">
        <v>35</v>
      </c>
      <c r="K1845" s="7">
        <v>4</v>
      </c>
      <c r="L1845" s="6">
        <v>5</v>
      </c>
      <c r="M1845" s="7">
        <v>-1</v>
      </c>
      <c r="N1845" s="6">
        <v>-7</v>
      </c>
      <c r="O1845" s="7">
        <v>-6</v>
      </c>
      <c r="P1845" s="3" t="s">
        <v>842</v>
      </c>
      <c r="R1845" s="7">
        <v>19</v>
      </c>
      <c r="S1845" s="7">
        <v>7</v>
      </c>
      <c r="T1845" s="7">
        <v>1</v>
      </c>
      <c r="W1845" s="6"/>
      <c r="X1845" s="6"/>
      <c r="Y1845" s="7"/>
      <c r="Z1845" s="6"/>
      <c r="AA1845" s="6"/>
      <c r="AB1845" s="7"/>
      <c r="AC1845" s="6"/>
      <c r="AD1845" s="6"/>
      <c r="AE1845" s="7"/>
      <c r="AF1845" s="6"/>
      <c r="AG1845" s="6"/>
      <c r="AH1845" s="7"/>
      <c r="AI1845" s="6"/>
      <c r="AJ1845" s="6"/>
      <c r="AK1845" s="7"/>
      <c r="AR1845" s="6"/>
      <c r="AS1845" s="6"/>
      <c r="AT1845" s="7"/>
    </row>
    <row r="1846" spans="2:47" x14ac:dyDescent="0.25">
      <c r="B1846" t="s">
        <v>266</v>
      </c>
      <c r="C1846" s="9" t="s">
        <v>555</v>
      </c>
      <c r="D1846" s="39">
        <v>41985</v>
      </c>
      <c r="E1846">
        <v>15</v>
      </c>
      <c r="F1846" t="s">
        <v>886</v>
      </c>
      <c r="G1846" s="2" t="s">
        <v>96</v>
      </c>
      <c r="H1846" s="6">
        <v>29</v>
      </c>
      <c r="I1846" s="7">
        <v>1</v>
      </c>
      <c r="J1846" s="6">
        <v>32</v>
      </c>
      <c r="K1846" s="7">
        <v>1</v>
      </c>
      <c r="L1846" s="6">
        <v>12</v>
      </c>
      <c r="M1846" s="7">
        <v>3</v>
      </c>
      <c r="N1846" s="6">
        <v>-3</v>
      </c>
      <c r="O1846" s="7">
        <v>0</v>
      </c>
      <c r="P1846" s="3" t="s">
        <v>639</v>
      </c>
      <c r="R1846" s="7">
        <v>16</v>
      </c>
      <c r="S1846" s="7">
        <v>5</v>
      </c>
      <c r="T1846" s="7">
        <v>0</v>
      </c>
      <c r="W1846" s="6"/>
      <c r="X1846" s="6"/>
      <c r="Z1846" s="6"/>
      <c r="AA1846" s="6"/>
      <c r="AC1846" s="6"/>
      <c r="AD1846" s="6"/>
      <c r="AF1846" s="6"/>
      <c r="AG1846" s="6"/>
      <c r="AI1846" s="6"/>
      <c r="AJ1846" s="6"/>
    </row>
    <row r="1847" spans="2:47" x14ac:dyDescent="0.25">
      <c r="B1847" t="s">
        <v>266</v>
      </c>
      <c r="C1847" s="9" t="s">
        <v>555</v>
      </c>
      <c r="D1847" s="39">
        <v>41985</v>
      </c>
      <c r="E1847">
        <v>15</v>
      </c>
      <c r="F1847" t="s">
        <v>830</v>
      </c>
      <c r="G1847" s="2"/>
      <c r="H1847" s="6">
        <v>34</v>
      </c>
      <c r="I1847" s="7">
        <v>0</v>
      </c>
      <c r="J1847" s="6">
        <v>36</v>
      </c>
      <c r="K1847" s="7">
        <v>1</v>
      </c>
      <c r="L1847" s="6">
        <v>10</v>
      </c>
      <c r="M1847" s="7">
        <v>1</v>
      </c>
      <c r="N1847" s="6">
        <v>-2</v>
      </c>
      <c r="O1847" s="7">
        <v>-1</v>
      </c>
      <c r="P1847" s="3" t="s">
        <v>842</v>
      </c>
      <c r="R1847" s="7">
        <v>12</v>
      </c>
      <c r="S1847" s="7">
        <v>5</v>
      </c>
      <c r="T1847" s="7">
        <v>0</v>
      </c>
      <c r="W1847" s="6"/>
      <c r="X1847" s="6"/>
      <c r="Z1847" s="6"/>
      <c r="AA1847" s="6"/>
      <c r="AC1847" s="6"/>
      <c r="AD1847" s="6"/>
      <c r="AF1847" s="6"/>
      <c r="AG1847" s="6"/>
      <c r="AI1847" s="6"/>
      <c r="AJ1847" s="6"/>
    </row>
    <row r="1848" spans="2:47" x14ac:dyDescent="0.25">
      <c r="B1848" t="s">
        <v>266</v>
      </c>
      <c r="C1848" s="9" t="s">
        <v>342</v>
      </c>
      <c r="D1848" s="39">
        <v>41985</v>
      </c>
      <c r="E1848">
        <v>17</v>
      </c>
      <c r="F1848" t="s">
        <v>678</v>
      </c>
      <c r="G1848" s="2" t="s">
        <v>82</v>
      </c>
      <c r="H1848" s="6">
        <v>28</v>
      </c>
      <c r="I1848" s="7">
        <v>-3</v>
      </c>
      <c r="J1848" s="6">
        <v>33</v>
      </c>
      <c r="K1848" s="7">
        <v>1</v>
      </c>
      <c r="L1848" s="6">
        <v>14</v>
      </c>
      <c r="M1848" s="7">
        <v>3</v>
      </c>
      <c r="N1848" s="6">
        <v>-5</v>
      </c>
      <c r="O1848" s="7">
        <v>-4</v>
      </c>
      <c r="P1848" t="s">
        <v>639</v>
      </c>
      <c r="R1848" s="7">
        <v>14</v>
      </c>
      <c r="S1848" s="7">
        <v>5</v>
      </c>
      <c r="W1848" s="6"/>
      <c r="X1848" s="6"/>
      <c r="Z1848" s="6"/>
      <c r="AA1848" s="6"/>
      <c r="AB1848" s="7"/>
      <c r="AC1848" s="6"/>
      <c r="AD1848" s="6"/>
      <c r="AE1848" s="7"/>
      <c r="AF1848" s="6"/>
      <c r="AG1848" s="6"/>
      <c r="AH1848" s="7"/>
      <c r="AI1848" s="6"/>
      <c r="AJ1848" s="6"/>
      <c r="AK1848" s="7"/>
      <c r="AR1848" s="6"/>
      <c r="AS1848" s="6"/>
      <c r="AT1848" s="7"/>
    </row>
    <row r="1849" spans="2:47" x14ac:dyDescent="0.25">
      <c r="B1849" t="s">
        <v>266</v>
      </c>
      <c r="C1849" s="9" t="s">
        <v>441</v>
      </c>
      <c r="D1849" s="39">
        <v>41986</v>
      </c>
      <c r="E1849">
        <v>17</v>
      </c>
      <c r="F1849" t="s">
        <v>577</v>
      </c>
      <c r="G1849" s="2" t="s">
        <v>60</v>
      </c>
      <c r="H1849" s="6">
        <v>32</v>
      </c>
      <c r="I1849" s="7">
        <v>0</v>
      </c>
      <c r="J1849" s="6">
        <v>29</v>
      </c>
      <c r="K1849" s="7">
        <v>0</v>
      </c>
      <c r="L1849" s="6">
        <v>9</v>
      </c>
      <c r="M1849" s="7">
        <v>0</v>
      </c>
      <c r="N1849" s="6">
        <v>3</v>
      </c>
      <c r="O1849" s="7">
        <v>0</v>
      </c>
      <c r="P1849" s="3" t="s">
        <v>639</v>
      </c>
      <c r="Q1849" s="3" t="s">
        <v>840</v>
      </c>
      <c r="R1849" s="7">
        <v>13</v>
      </c>
      <c r="S1849" s="7">
        <v>9</v>
      </c>
      <c r="T1849" s="7">
        <v>0</v>
      </c>
      <c r="W1849" s="6">
        <v>36</v>
      </c>
      <c r="X1849" s="6">
        <v>57</v>
      </c>
      <c r="Y1849" s="7">
        <f>W1849-X1849</f>
        <v>-21</v>
      </c>
      <c r="Z1849" s="6">
        <v>25</v>
      </c>
      <c r="AA1849" s="6">
        <v>63</v>
      </c>
      <c r="AB1849" s="7">
        <f>Z1849-AA1849</f>
        <v>-38</v>
      </c>
      <c r="AC1849" s="6">
        <v>24</v>
      </c>
      <c r="AD1849" s="6">
        <v>64</v>
      </c>
      <c r="AE1849" s="7">
        <f>AC1849-AD1849</f>
        <v>-40</v>
      </c>
      <c r="AF1849" s="6">
        <v>33</v>
      </c>
      <c r="AG1849" s="6">
        <v>53</v>
      </c>
      <c r="AH1849" s="7">
        <f>AF1849-AG1849</f>
        <v>-20</v>
      </c>
      <c r="AI1849" s="6"/>
      <c r="AJ1849" s="6"/>
      <c r="AK1849" s="7"/>
      <c r="AL1849" s="4" t="s">
        <v>936</v>
      </c>
      <c r="AR1849" s="6">
        <v>31</v>
      </c>
      <c r="AS1849" s="6">
        <v>62</v>
      </c>
      <c r="AT1849" s="7">
        <f>AR1849-AS1849</f>
        <v>-31</v>
      </c>
      <c r="AU1849" s="4" t="s">
        <v>937</v>
      </c>
    </row>
    <row r="1850" spans="2:47" x14ac:dyDescent="0.25">
      <c r="B1850" t="s">
        <v>266</v>
      </c>
      <c r="C1850" s="9" t="s">
        <v>692</v>
      </c>
      <c r="D1850" s="39">
        <v>41987</v>
      </c>
      <c r="F1850" t="s">
        <v>821</v>
      </c>
      <c r="G1850" s="2"/>
      <c r="H1850" s="6">
        <v>32</v>
      </c>
      <c r="I1850" s="7">
        <v>0</v>
      </c>
      <c r="J1850" s="6">
        <v>34</v>
      </c>
      <c r="K1850" s="7">
        <v>2</v>
      </c>
      <c r="L1850" s="6">
        <v>6</v>
      </c>
      <c r="M1850" s="7">
        <v>-1</v>
      </c>
      <c r="N1850" s="6">
        <v>-2</v>
      </c>
      <c r="O1850" s="7">
        <v>-2</v>
      </c>
      <c r="P1850" s="3" t="s">
        <v>842</v>
      </c>
      <c r="Q1850" s="3"/>
      <c r="R1850" s="7">
        <v>14</v>
      </c>
      <c r="S1850" s="7">
        <v>8</v>
      </c>
      <c r="T1850" s="7">
        <v>1</v>
      </c>
      <c r="W1850" s="6"/>
      <c r="X1850" s="6"/>
      <c r="Y1850" s="7"/>
      <c r="Z1850" s="6"/>
      <c r="AA1850" s="6"/>
      <c r="AB1850" s="7"/>
      <c r="AC1850" s="6"/>
      <c r="AD1850" s="6"/>
      <c r="AE1850" s="7"/>
      <c r="AF1850" s="6"/>
      <c r="AG1850" s="6"/>
      <c r="AH1850" s="7"/>
      <c r="AI1850" s="6"/>
      <c r="AJ1850" s="6"/>
      <c r="AK1850" s="7"/>
      <c r="AR1850" s="6">
        <v>29</v>
      </c>
      <c r="AS1850" s="6">
        <v>53</v>
      </c>
      <c r="AT1850" s="7">
        <f>AR1850-AS1850</f>
        <v>-24</v>
      </c>
      <c r="AU1850" s="4" t="s">
        <v>871</v>
      </c>
    </row>
    <row r="1851" spans="2:47" x14ac:dyDescent="0.25">
      <c r="B1851" t="s">
        <v>266</v>
      </c>
      <c r="C1851" s="9" t="s">
        <v>624</v>
      </c>
      <c r="D1851" s="39">
        <v>41988</v>
      </c>
      <c r="F1851" t="s">
        <v>821</v>
      </c>
      <c r="G1851" s="2"/>
      <c r="H1851" s="6">
        <v>33</v>
      </c>
      <c r="I1851" s="7">
        <v>1</v>
      </c>
      <c r="J1851" s="6">
        <v>34</v>
      </c>
      <c r="K1851" s="7">
        <v>0</v>
      </c>
      <c r="L1851" s="6">
        <v>6</v>
      </c>
      <c r="M1851" s="7">
        <v>0</v>
      </c>
      <c r="N1851" s="6">
        <v>-1</v>
      </c>
      <c r="O1851" s="7">
        <v>1</v>
      </c>
      <c r="P1851" s="3" t="s">
        <v>842</v>
      </c>
      <c r="Q1851" s="3"/>
      <c r="R1851" s="7">
        <v>16</v>
      </c>
      <c r="S1851" s="7">
        <v>6</v>
      </c>
      <c r="T1851" s="7">
        <v>0</v>
      </c>
      <c r="W1851" s="6"/>
      <c r="X1851" s="6"/>
      <c r="Y1851" s="7"/>
      <c r="Z1851" s="6"/>
      <c r="AA1851" s="6"/>
      <c r="AB1851" s="7"/>
      <c r="AC1851" s="6"/>
      <c r="AD1851" s="6"/>
      <c r="AE1851" s="7"/>
      <c r="AF1851" s="6"/>
      <c r="AG1851" s="6"/>
      <c r="AH1851" s="7"/>
      <c r="AI1851" s="6"/>
      <c r="AJ1851" s="6"/>
      <c r="AK1851" s="7"/>
      <c r="AR1851" s="6">
        <v>31</v>
      </c>
      <c r="AS1851" s="6">
        <v>55</v>
      </c>
      <c r="AT1851" s="7">
        <f>AR1851-AS1851</f>
        <v>-24</v>
      </c>
      <c r="AU1851" s="4" t="s">
        <v>871</v>
      </c>
    </row>
    <row r="1852" spans="2:47" x14ac:dyDescent="0.25">
      <c r="B1852" t="s">
        <v>266</v>
      </c>
      <c r="C1852" s="9" t="s">
        <v>640</v>
      </c>
      <c r="D1852" s="39">
        <v>41989</v>
      </c>
      <c r="F1852" t="s">
        <v>821</v>
      </c>
      <c r="G1852" s="2"/>
      <c r="H1852" s="6">
        <v>33</v>
      </c>
      <c r="I1852" s="7">
        <v>0</v>
      </c>
      <c r="J1852" s="6">
        <v>33</v>
      </c>
      <c r="K1852" s="7">
        <v>-1</v>
      </c>
      <c r="L1852" s="6">
        <v>8</v>
      </c>
      <c r="M1852" s="7">
        <v>2</v>
      </c>
      <c r="N1852" s="6">
        <v>0</v>
      </c>
      <c r="O1852" s="7">
        <v>1</v>
      </c>
      <c r="P1852" s="3" t="s">
        <v>842</v>
      </c>
      <c r="Q1852" s="3"/>
      <c r="R1852" s="7">
        <v>14</v>
      </c>
      <c r="S1852" s="7">
        <v>7</v>
      </c>
      <c r="T1852" s="7">
        <v>0</v>
      </c>
      <c r="W1852" s="6"/>
      <c r="X1852" s="6"/>
      <c r="Y1852" s="7"/>
      <c r="Z1852" s="6"/>
      <c r="AA1852" s="6"/>
      <c r="AB1852" s="7"/>
      <c r="AC1852" s="6"/>
      <c r="AD1852" s="6"/>
      <c r="AE1852" s="7"/>
      <c r="AF1852" s="6"/>
      <c r="AG1852" s="6"/>
      <c r="AH1852" s="7"/>
      <c r="AI1852" s="6"/>
      <c r="AJ1852" s="6"/>
      <c r="AK1852" s="7"/>
      <c r="AM1852" s="9" t="s">
        <v>953</v>
      </c>
      <c r="AN1852" s="9" t="s">
        <v>642</v>
      </c>
      <c r="AO1852" s="9" t="s">
        <v>636</v>
      </c>
      <c r="AR1852" s="6">
        <v>31</v>
      </c>
      <c r="AS1852" s="6">
        <v>54</v>
      </c>
      <c r="AT1852" s="7">
        <f>AR1852-AS1852</f>
        <v>-23</v>
      </c>
      <c r="AU1852" s="4" t="s">
        <v>871</v>
      </c>
    </row>
    <row r="1853" spans="2:47" x14ac:dyDescent="0.25">
      <c r="B1853" t="s">
        <v>266</v>
      </c>
      <c r="C1853" s="9" t="s">
        <v>463</v>
      </c>
      <c r="D1853" s="39">
        <v>41989</v>
      </c>
      <c r="E1853">
        <v>21</v>
      </c>
      <c r="F1853" t="s">
        <v>903</v>
      </c>
      <c r="G1853" s="2" t="s">
        <v>138</v>
      </c>
      <c r="H1853" s="6">
        <v>29</v>
      </c>
      <c r="I1853" s="7">
        <v>0</v>
      </c>
      <c r="J1853" s="6">
        <v>36</v>
      </c>
      <c r="K1853" s="7">
        <v>2</v>
      </c>
      <c r="L1853" s="6">
        <v>6</v>
      </c>
      <c r="M1853" s="7">
        <v>0</v>
      </c>
      <c r="N1853" s="6">
        <v>-7</v>
      </c>
      <c r="O1853" s="7">
        <v>-2</v>
      </c>
      <c r="P1853" s="3" t="s">
        <v>842</v>
      </c>
      <c r="R1853" s="7">
        <v>16</v>
      </c>
      <c r="S1853" s="7">
        <v>5</v>
      </c>
      <c r="T1853" s="7">
        <v>1</v>
      </c>
      <c r="W1853" s="6">
        <v>35</v>
      </c>
      <c r="X1853" s="6">
        <v>46</v>
      </c>
      <c r="Y1853" s="7">
        <f>W1853-X1853</f>
        <v>-11</v>
      </c>
      <c r="Z1853" s="6">
        <v>22</v>
      </c>
      <c r="AA1853" s="6">
        <v>50</v>
      </c>
      <c r="AB1853" s="7">
        <f>Z1853-AA1853</f>
        <v>-28</v>
      </c>
      <c r="AC1853" s="6">
        <v>13</v>
      </c>
      <c r="AD1853" s="6">
        <v>61</v>
      </c>
      <c r="AE1853" s="7">
        <f>AC1853-AD1853</f>
        <v>-48</v>
      </c>
      <c r="AF1853" s="6">
        <v>29</v>
      </c>
      <c r="AG1853" s="6">
        <v>46</v>
      </c>
      <c r="AH1853" s="7">
        <f>AF1853-AG1853</f>
        <v>-17</v>
      </c>
      <c r="AI1853" s="6"/>
      <c r="AJ1853" s="6"/>
      <c r="AK1853" s="7"/>
      <c r="AL1853" s="4" t="s">
        <v>978</v>
      </c>
      <c r="AR1853" s="6"/>
      <c r="AS1853" s="6"/>
      <c r="AT1853" s="7"/>
    </row>
    <row r="1854" spans="2:47" x14ac:dyDescent="0.25">
      <c r="B1854" t="s">
        <v>266</v>
      </c>
      <c r="C1854" s="9" t="s">
        <v>596</v>
      </c>
      <c r="D1854" s="39">
        <v>41990</v>
      </c>
      <c r="F1854" t="s">
        <v>821</v>
      </c>
      <c r="G1854" s="2"/>
      <c r="H1854" s="6">
        <v>30</v>
      </c>
      <c r="I1854" s="7">
        <v>-3</v>
      </c>
      <c r="J1854" s="6">
        <v>35</v>
      </c>
      <c r="K1854" s="7">
        <v>2</v>
      </c>
      <c r="L1854" s="6">
        <v>6</v>
      </c>
      <c r="M1854" s="7">
        <v>-2</v>
      </c>
      <c r="N1854" s="6">
        <v>-5</v>
      </c>
      <c r="O1854" s="7">
        <v>-5</v>
      </c>
      <c r="P1854" s="3" t="s">
        <v>842</v>
      </c>
      <c r="Q1854" s="3"/>
      <c r="R1854" s="7">
        <v>16</v>
      </c>
      <c r="S1854" s="7">
        <v>8</v>
      </c>
      <c r="T1854" s="7">
        <v>0</v>
      </c>
      <c r="W1854" s="6"/>
      <c r="X1854" s="6"/>
      <c r="Y1854" s="7"/>
      <c r="Z1854" s="6"/>
      <c r="AA1854" s="6"/>
      <c r="AB1854" s="7"/>
      <c r="AC1854" s="6"/>
      <c r="AD1854" s="6"/>
      <c r="AE1854" s="7"/>
      <c r="AF1854" s="6"/>
      <c r="AG1854" s="6"/>
      <c r="AH1854" s="7"/>
      <c r="AI1854" s="6"/>
      <c r="AJ1854" s="6"/>
      <c r="AK1854" s="7"/>
      <c r="AR1854" s="6">
        <v>31</v>
      </c>
      <c r="AS1854" s="6">
        <v>54</v>
      </c>
      <c r="AT1854" s="7">
        <f>AR1854-AS1854</f>
        <v>-23</v>
      </c>
      <c r="AU1854" s="4" t="s">
        <v>871</v>
      </c>
    </row>
    <row r="1855" spans="2:47" x14ac:dyDescent="0.25">
      <c r="B1855" t="s">
        <v>266</v>
      </c>
      <c r="C1855" s="9" t="s">
        <v>596</v>
      </c>
      <c r="D1855" s="39">
        <v>41990</v>
      </c>
      <c r="E1855">
        <v>19</v>
      </c>
      <c r="F1855" t="s">
        <v>830</v>
      </c>
      <c r="G1855" s="2"/>
      <c r="H1855" s="6">
        <v>34</v>
      </c>
      <c r="I1855" s="7">
        <v>0</v>
      </c>
      <c r="J1855" s="6">
        <v>35</v>
      </c>
      <c r="K1855" s="7">
        <v>-1</v>
      </c>
      <c r="L1855" s="6">
        <v>9</v>
      </c>
      <c r="M1855" s="7">
        <v>-1</v>
      </c>
      <c r="N1855" s="6">
        <v>-1</v>
      </c>
      <c r="O1855" s="7">
        <v>1</v>
      </c>
      <c r="P1855" s="3" t="s">
        <v>842</v>
      </c>
      <c r="R1855" s="7">
        <v>13</v>
      </c>
      <c r="S1855" s="7">
        <v>4</v>
      </c>
      <c r="T1855" s="7">
        <v>0</v>
      </c>
      <c r="W1855" s="6"/>
      <c r="X1855" s="6"/>
      <c r="Z1855" s="6"/>
      <c r="AA1855" s="6"/>
      <c r="AB1855" s="7"/>
      <c r="AC1855" s="6"/>
      <c r="AD1855" s="6"/>
      <c r="AE1855" s="7"/>
      <c r="AF1855" s="6"/>
      <c r="AG1855" s="6"/>
      <c r="AH1855" s="7"/>
      <c r="AI1855" s="6"/>
      <c r="AJ1855" s="6"/>
      <c r="AK1855" s="7"/>
      <c r="AR1855" s="6"/>
      <c r="AS1855" s="6"/>
      <c r="AT1855" s="7"/>
    </row>
    <row r="1856" spans="2:47" x14ac:dyDescent="0.25">
      <c r="B1856" t="s">
        <v>266</v>
      </c>
      <c r="C1856" s="9" t="s">
        <v>564</v>
      </c>
      <c r="D1856" s="39">
        <v>41991</v>
      </c>
      <c r="E1856">
        <v>21</v>
      </c>
      <c r="F1856" t="s">
        <v>821</v>
      </c>
      <c r="G1856" s="2" t="s">
        <v>192</v>
      </c>
      <c r="H1856" s="6">
        <v>32</v>
      </c>
      <c r="I1856" s="7">
        <v>2</v>
      </c>
      <c r="J1856" s="6">
        <v>34</v>
      </c>
      <c r="K1856" s="7">
        <v>-1</v>
      </c>
      <c r="L1856" s="6">
        <v>6</v>
      </c>
      <c r="M1856" s="7">
        <v>0</v>
      </c>
      <c r="N1856" s="6">
        <v>-2</v>
      </c>
      <c r="O1856" s="7">
        <v>3</v>
      </c>
      <c r="P1856" s="3" t="s">
        <v>842</v>
      </c>
      <c r="R1856" s="7">
        <v>15</v>
      </c>
      <c r="S1856" s="7">
        <v>8</v>
      </c>
      <c r="T1856" s="7">
        <v>0</v>
      </c>
      <c r="W1856" s="6">
        <v>40</v>
      </c>
      <c r="X1856" s="6">
        <v>53</v>
      </c>
      <c r="Y1856" s="7">
        <f>W1856-X1856</f>
        <v>-13</v>
      </c>
      <c r="Z1856" s="6">
        <v>19</v>
      </c>
      <c r="AA1856" s="6">
        <v>70</v>
      </c>
      <c r="AB1856" s="7">
        <f>Z1856-AA1856</f>
        <v>-51</v>
      </c>
      <c r="AC1856" s="6">
        <v>17</v>
      </c>
      <c r="AD1856" s="6">
        <v>73</v>
      </c>
      <c r="AE1856" s="7">
        <f>AC1856-AD1856</f>
        <v>-56</v>
      </c>
      <c r="AF1856" s="6"/>
      <c r="AG1856" s="6"/>
      <c r="AH1856" s="7"/>
      <c r="AI1856" s="6"/>
      <c r="AJ1856" s="6"/>
      <c r="AK1856" s="7"/>
      <c r="AL1856" s="4" t="s">
        <v>930</v>
      </c>
      <c r="AR1856" s="6">
        <v>30</v>
      </c>
      <c r="AS1856" s="6">
        <v>54</v>
      </c>
      <c r="AT1856" s="7">
        <f>AR1856-AS1856</f>
        <v>-24</v>
      </c>
      <c r="AU1856" s="4" t="s">
        <v>871</v>
      </c>
    </row>
    <row r="1857" spans="1:47" x14ac:dyDescent="0.25">
      <c r="B1857" t="s">
        <v>266</v>
      </c>
      <c r="C1857" s="9" t="s">
        <v>564</v>
      </c>
      <c r="D1857" s="39">
        <v>41991</v>
      </c>
      <c r="E1857">
        <v>24</v>
      </c>
      <c r="F1857" t="s">
        <v>982</v>
      </c>
      <c r="G1857" s="2" t="s">
        <v>122</v>
      </c>
      <c r="H1857" s="6">
        <v>30</v>
      </c>
      <c r="I1857" s="7">
        <v>1</v>
      </c>
      <c r="J1857" s="6">
        <v>33</v>
      </c>
      <c r="K1857" s="7">
        <v>-1</v>
      </c>
      <c r="L1857" s="6">
        <v>11</v>
      </c>
      <c r="M1857" s="7">
        <v>5</v>
      </c>
      <c r="N1857" s="6">
        <v>-3</v>
      </c>
      <c r="O1857" s="7">
        <v>2</v>
      </c>
      <c r="P1857" s="3" t="s">
        <v>842</v>
      </c>
      <c r="Q1857" s="3" t="s">
        <v>983</v>
      </c>
      <c r="R1857" s="7">
        <v>20</v>
      </c>
      <c r="S1857" s="7">
        <v>3</v>
      </c>
      <c r="T1857" s="7">
        <v>1</v>
      </c>
      <c r="W1857" s="6"/>
      <c r="X1857" s="6"/>
      <c r="Y1857" s="7"/>
      <c r="Z1857" s="6"/>
      <c r="AA1857" s="6"/>
      <c r="AB1857" s="7"/>
      <c r="AC1857" s="6"/>
      <c r="AD1857" s="6"/>
      <c r="AE1857" s="7"/>
      <c r="AF1857" s="6"/>
      <c r="AG1857" s="6"/>
      <c r="AH1857" s="7"/>
      <c r="AI1857" s="6"/>
      <c r="AJ1857" s="6"/>
      <c r="AK1857" s="7"/>
      <c r="AR1857" s="6"/>
      <c r="AS1857" s="6"/>
      <c r="AT1857" s="7"/>
    </row>
    <row r="1858" spans="1:47" x14ac:dyDescent="0.25">
      <c r="B1858" t="s">
        <v>266</v>
      </c>
      <c r="C1858" s="9" t="s">
        <v>597</v>
      </c>
      <c r="D1858" s="39">
        <v>41992</v>
      </c>
      <c r="E1858">
        <v>22</v>
      </c>
      <c r="F1858" t="s">
        <v>830</v>
      </c>
      <c r="G1858" s="2"/>
      <c r="H1858" s="6">
        <v>35</v>
      </c>
      <c r="I1858" s="7">
        <v>1</v>
      </c>
      <c r="J1858" s="6">
        <v>35</v>
      </c>
      <c r="K1858" s="7">
        <v>0</v>
      </c>
      <c r="L1858" s="6">
        <v>9</v>
      </c>
      <c r="M1858" s="7">
        <v>0</v>
      </c>
      <c r="N1858" s="6">
        <v>0</v>
      </c>
      <c r="O1858" s="7">
        <v>1</v>
      </c>
      <c r="P1858" s="3" t="s">
        <v>842</v>
      </c>
      <c r="R1858" s="7">
        <v>12</v>
      </c>
      <c r="S1858" s="7">
        <v>4</v>
      </c>
      <c r="T1858" s="7">
        <v>1</v>
      </c>
      <c r="W1858" s="6"/>
      <c r="X1858" s="6"/>
      <c r="Y1858" s="7"/>
      <c r="Z1858" s="6"/>
      <c r="AA1858" s="6"/>
      <c r="AB1858" s="7"/>
      <c r="AC1858" s="6"/>
      <c r="AD1858" s="6"/>
      <c r="AE1858" s="7"/>
      <c r="AF1858" s="6"/>
      <c r="AG1858" s="6"/>
      <c r="AH1858" s="7"/>
      <c r="AI1858" s="6"/>
      <c r="AJ1858" s="6"/>
      <c r="AK1858" s="7"/>
      <c r="AR1858" s="6"/>
      <c r="AS1858" s="6"/>
      <c r="AT1858" s="7"/>
    </row>
    <row r="1859" spans="1:47" x14ac:dyDescent="0.25">
      <c r="B1859" t="s">
        <v>266</v>
      </c>
      <c r="C1859" s="9" t="s">
        <v>434</v>
      </c>
      <c r="D1859" s="39">
        <v>41994</v>
      </c>
      <c r="F1859" t="s">
        <v>821</v>
      </c>
      <c r="G1859" s="2"/>
      <c r="H1859" s="6">
        <v>32</v>
      </c>
      <c r="I1859" s="7">
        <v>0</v>
      </c>
      <c r="J1859" s="6">
        <v>36</v>
      </c>
      <c r="K1859" s="7">
        <v>2</v>
      </c>
      <c r="L1859" s="6">
        <v>6</v>
      </c>
      <c r="M1859" s="7">
        <v>0</v>
      </c>
      <c r="N1859" s="6">
        <v>-4</v>
      </c>
      <c r="O1859" s="7">
        <v>-2</v>
      </c>
      <c r="P1859" s="3" t="s">
        <v>842</v>
      </c>
      <c r="R1859" s="7">
        <v>16</v>
      </c>
      <c r="S1859" s="7">
        <v>5</v>
      </c>
      <c r="T1859" s="7">
        <v>1</v>
      </c>
      <c r="W1859" s="6"/>
      <c r="X1859" s="6"/>
      <c r="Z1859" s="6"/>
      <c r="AA1859" s="6"/>
      <c r="AB1859" s="7"/>
      <c r="AC1859" s="6"/>
      <c r="AD1859" s="6"/>
      <c r="AE1859" s="7"/>
      <c r="AF1859" s="6"/>
      <c r="AG1859" s="6"/>
      <c r="AH1859" s="7"/>
      <c r="AI1859" s="6"/>
      <c r="AJ1859" s="6"/>
      <c r="AK1859" s="7"/>
      <c r="AR1859" s="6">
        <v>32</v>
      </c>
      <c r="AS1859" s="6">
        <v>54</v>
      </c>
      <c r="AT1859" s="7">
        <f>AR1859-AS1859</f>
        <v>-22</v>
      </c>
      <c r="AU1859" s="4" t="s">
        <v>871</v>
      </c>
    </row>
    <row r="1860" spans="1:47" x14ac:dyDescent="0.25">
      <c r="B1860" t="s">
        <v>266</v>
      </c>
      <c r="C1860" s="9" t="s">
        <v>668</v>
      </c>
      <c r="D1860" s="39">
        <v>42003</v>
      </c>
      <c r="E1860">
        <v>4</v>
      </c>
      <c r="F1860" t="s">
        <v>903</v>
      </c>
      <c r="G1860" s="2" t="s">
        <v>138</v>
      </c>
      <c r="H1860" s="6">
        <v>32</v>
      </c>
      <c r="I1860" s="7">
        <v>3</v>
      </c>
      <c r="J1860" s="6">
        <v>33</v>
      </c>
      <c r="K1860" s="7">
        <v>-3</v>
      </c>
      <c r="L1860" s="6">
        <v>8</v>
      </c>
      <c r="M1860" s="7">
        <v>2</v>
      </c>
      <c r="N1860" s="6">
        <v>-1</v>
      </c>
      <c r="O1860" s="7">
        <v>6</v>
      </c>
      <c r="P1860" s="3" t="s">
        <v>842</v>
      </c>
      <c r="R1860" s="7">
        <v>17</v>
      </c>
      <c r="S1860" s="7">
        <v>4</v>
      </c>
      <c r="T1860" s="7">
        <v>1</v>
      </c>
      <c r="W1860" s="6">
        <v>38</v>
      </c>
      <c r="X1860" s="6">
        <v>46</v>
      </c>
      <c r="Y1860" s="7">
        <f>W1860-X1860</f>
        <v>-8</v>
      </c>
      <c r="Z1860" s="6">
        <v>22</v>
      </c>
      <c r="AA1860" s="6">
        <v>51</v>
      </c>
      <c r="AB1860" s="7">
        <f>Z1860-AA1860</f>
        <v>-29</v>
      </c>
      <c r="AC1860" s="6">
        <v>14</v>
      </c>
      <c r="AD1860" s="6">
        <v>61</v>
      </c>
      <c r="AE1860" s="7">
        <f>AC1860-AD1860</f>
        <v>-47</v>
      </c>
      <c r="AF1860" s="6">
        <v>30</v>
      </c>
      <c r="AG1860" s="6">
        <v>44</v>
      </c>
      <c r="AH1860" s="7">
        <f>AF1860-AG1860</f>
        <v>-14</v>
      </c>
      <c r="AI1860" s="6"/>
      <c r="AJ1860" s="6"/>
      <c r="AK1860" s="7"/>
      <c r="AL1860" s="4" t="s">
        <v>978</v>
      </c>
      <c r="AR1860" s="6"/>
      <c r="AS1860" s="6"/>
      <c r="AT1860" s="7"/>
    </row>
    <row r="1861" spans="1:47" x14ac:dyDescent="0.25">
      <c r="A1861" s="1">
        <v>2015</v>
      </c>
      <c r="B1861" t="s">
        <v>267</v>
      </c>
      <c r="C1861" s="9" t="s">
        <v>697</v>
      </c>
      <c r="D1861" s="39">
        <v>42006</v>
      </c>
      <c r="E1861">
        <v>5</v>
      </c>
      <c r="F1861" t="s">
        <v>830</v>
      </c>
      <c r="G1861" s="2"/>
      <c r="H1861" s="6">
        <v>34</v>
      </c>
      <c r="I1861" s="7">
        <v>-1</v>
      </c>
      <c r="J1861" s="6">
        <v>36</v>
      </c>
      <c r="K1861" s="7">
        <v>1</v>
      </c>
      <c r="L1861" s="6">
        <v>9</v>
      </c>
      <c r="M1861" s="7">
        <v>0</v>
      </c>
      <c r="N1861" s="6">
        <v>-2</v>
      </c>
      <c r="O1861" s="7">
        <v>-2</v>
      </c>
      <c r="P1861" s="3" t="s">
        <v>842</v>
      </c>
      <c r="R1861" s="7">
        <v>12</v>
      </c>
      <c r="S1861" s="7">
        <v>5</v>
      </c>
      <c r="T1861" s="7">
        <v>0</v>
      </c>
      <c r="W1861" s="6"/>
      <c r="X1861" s="6"/>
      <c r="Z1861" s="6"/>
      <c r="AA1861" s="6"/>
      <c r="AB1861" s="7"/>
      <c r="AC1861" s="6"/>
      <c r="AD1861" s="6"/>
      <c r="AE1861" s="7"/>
      <c r="AF1861" s="6"/>
      <c r="AG1861" s="6"/>
      <c r="AH1861" s="7"/>
      <c r="AI1861" s="6"/>
      <c r="AJ1861" s="6"/>
      <c r="AK1861" s="7"/>
      <c r="AR1861" s="6"/>
      <c r="AS1861" s="6"/>
      <c r="AT1861" s="7"/>
    </row>
    <row r="1862" spans="1:47" x14ac:dyDescent="0.25">
      <c r="B1862" t="s">
        <v>267</v>
      </c>
      <c r="C1862" s="9" t="s">
        <v>694</v>
      </c>
      <c r="D1862" s="39">
        <v>42008</v>
      </c>
      <c r="F1862" t="s">
        <v>821</v>
      </c>
      <c r="G1862" s="2"/>
      <c r="H1862" s="6">
        <v>31</v>
      </c>
      <c r="I1862" s="7">
        <v>-1</v>
      </c>
      <c r="J1862" s="6">
        <v>34</v>
      </c>
      <c r="K1862" s="7">
        <v>-2</v>
      </c>
      <c r="L1862" s="6">
        <v>7</v>
      </c>
      <c r="M1862" s="7">
        <v>1</v>
      </c>
      <c r="N1862" s="6">
        <v>-3</v>
      </c>
      <c r="O1862" s="7">
        <v>1</v>
      </c>
      <c r="P1862" s="3" t="s">
        <v>842</v>
      </c>
      <c r="R1862" s="7">
        <v>14</v>
      </c>
      <c r="S1862" s="7">
        <v>8</v>
      </c>
      <c r="T1862" s="7">
        <v>0</v>
      </c>
      <c r="W1862" s="6"/>
      <c r="X1862" s="6"/>
      <c r="Z1862" s="6"/>
      <c r="AA1862" s="6"/>
      <c r="AB1862" s="7"/>
      <c r="AC1862" s="6"/>
      <c r="AD1862" s="6"/>
      <c r="AE1862" s="7"/>
      <c r="AF1862" s="6"/>
      <c r="AG1862" s="6"/>
      <c r="AH1862" s="7"/>
      <c r="AI1862" s="6"/>
      <c r="AJ1862" s="6"/>
      <c r="AK1862" s="7"/>
      <c r="AR1862" s="6">
        <v>31</v>
      </c>
      <c r="AS1862" s="6">
        <v>55</v>
      </c>
      <c r="AT1862" s="7">
        <f>AR1862-AS1862</f>
        <v>-24</v>
      </c>
      <c r="AU1862" s="4" t="s">
        <v>871</v>
      </c>
    </row>
    <row r="1863" spans="1:47" x14ac:dyDescent="0.25">
      <c r="B1863" t="s">
        <v>267</v>
      </c>
      <c r="C1863" s="9" t="s">
        <v>572</v>
      </c>
      <c r="D1863" s="39">
        <v>42009</v>
      </c>
      <c r="F1863" t="s">
        <v>821</v>
      </c>
      <c r="G1863" s="2"/>
      <c r="H1863" s="6">
        <v>33</v>
      </c>
      <c r="I1863" s="7">
        <v>2</v>
      </c>
      <c r="J1863" s="6">
        <v>33</v>
      </c>
      <c r="K1863" s="7">
        <v>-1</v>
      </c>
      <c r="L1863" s="6">
        <v>7</v>
      </c>
      <c r="M1863" s="7">
        <v>0</v>
      </c>
      <c r="N1863" s="6">
        <v>0</v>
      </c>
      <c r="O1863" s="7">
        <v>3</v>
      </c>
      <c r="P1863" s="3" t="s">
        <v>842</v>
      </c>
      <c r="R1863" s="7">
        <v>13</v>
      </c>
      <c r="S1863" s="7">
        <v>8</v>
      </c>
      <c r="T1863" s="7">
        <v>0</v>
      </c>
      <c r="W1863" s="6"/>
      <c r="X1863" s="6"/>
      <c r="Z1863" s="6"/>
      <c r="AA1863" s="6"/>
      <c r="AB1863" s="7"/>
      <c r="AC1863" s="6"/>
      <c r="AD1863" s="6"/>
      <c r="AE1863" s="7"/>
      <c r="AF1863" s="6"/>
      <c r="AG1863" s="6"/>
      <c r="AH1863" s="7"/>
      <c r="AI1863" s="6"/>
      <c r="AJ1863" s="6"/>
      <c r="AK1863" s="7"/>
      <c r="AR1863" s="6">
        <v>32</v>
      </c>
      <c r="AS1863" s="6">
        <v>53</v>
      </c>
      <c r="AT1863" s="7">
        <f>AR1863-AS1863</f>
        <v>-21</v>
      </c>
      <c r="AU1863" s="4" t="s">
        <v>871</v>
      </c>
    </row>
    <row r="1864" spans="1:47" x14ac:dyDescent="0.25">
      <c r="B1864" t="s">
        <v>267</v>
      </c>
      <c r="C1864" s="9" t="s">
        <v>593</v>
      </c>
      <c r="D1864" s="39">
        <v>42010</v>
      </c>
      <c r="F1864" t="s">
        <v>821</v>
      </c>
      <c r="G1864" s="2"/>
      <c r="H1864" s="6">
        <v>32</v>
      </c>
      <c r="I1864" s="7">
        <v>-1</v>
      </c>
      <c r="J1864" s="6">
        <v>33</v>
      </c>
      <c r="K1864" s="7">
        <v>0</v>
      </c>
      <c r="L1864" s="6">
        <v>7</v>
      </c>
      <c r="M1864" s="7">
        <v>0</v>
      </c>
      <c r="N1864" s="6">
        <v>-1</v>
      </c>
      <c r="O1864" s="7">
        <v>-1</v>
      </c>
      <c r="P1864" s="3" t="s">
        <v>842</v>
      </c>
      <c r="R1864" s="7">
        <v>15</v>
      </c>
      <c r="S1864" s="7">
        <v>7</v>
      </c>
      <c r="T1864" s="7">
        <v>0</v>
      </c>
      <c r="W1864" s="6"/>
      <c r="X1864" s="6"/>
      <c r="Z1864" s="6"/>
      <c r="AA1864" s="6"/>
      <c r="AB1864" s="7"/>
      <c r="AC1864" s="6"/>
      <c r="AD1864" s="6"/>
      <c r="AE1864" s="7"/>
      <c r="AF1864" s="6"/>
      <c r="AG1864" s="6"/>
      <c r="AH1864" s="7"/>
      <c r="AI1864" s="6"/>
      <c r="AJ1864" s="6"/>
      <c r="AK1864" s="7"/>
      <c r="AR1864" s="6">
        <v>33</v>
      </c>
      <c r="AS1864" s="6">
        <v>53</v>
      </c>
      <c r="AT1864" s="7">
        <f>AR1864-AS1864</f>
        <v>-20</v>
      </c>
      <c r="AU1864" s="4" t="s">
        <v>871</v>
      </c>
    </row>
    <row r="1865" spans="1:47" x14ac:dyDescent="0.25">
      <c r="B1865" t="s">
        <v>267</v>
      </c>
      <c r="C1865" s="9" t="s">
        <v>645</v>
      </c>
      <c r="D1865" s="39">
        <v>42010</v>
      </c>
      <c r="E1865">
        <v>16</v>
      </c>
      <c r="F1865" t="s">
        <v>963</v>
      </c>
      <c r="G1865" s="2"/>
      <c r="H1865" s="6">
        <v>28</v>
      </c>
      <c r="I1865" s="7">
        <v>0</v>
      </c>
      <c r="J1865" s="6">
        <v>35</v>
      </c>
      <c r="K1865" s="7">
        <v>0</v>
      </c>
      <c r="L1865" s="6">
        <v>6</v>
      </c>
      <c r="M1865" s="7">
        <v>1</v>
      </c>
      <c r="N1865" s="6">
        <v>-7</v>
      </c>
      <c r="O1865" s="7">
        <v>0</v>
      </c>
      <c r="P1865" s="3" t="s">
        <v>842</v>
      </c>
      <c r="R1865" s="7">
        <v>18</v>
      </c>
      <c r="S1865" s="7">
        <v>5</v>
      </c>
      <c r="T1865" s="7">
        <v>1</v>
      </c>
      <c r="W1865" s="6"/>
      <c r="X1865" s="6"/>
      <c r="Z1865" s="6"/>
      <c r="AA1865" s="6"/>
      <c r="AB1865" s="7"/>
      <c r="AC1865" s="6"/>
      <c r="AD1865" s="6"/>
      <c r="AE1865" s="7"/>
      <c r="AF1865" s="6"/>
      <c r="AG1865" s="6"/>
      <c r="AH1865" s="7"/>
      <c r="AI1865" s="6"/>
      <c r="AJ1865" s="6"/>
      <c r="AK1865" s="7"/>
      <c r="AR1865" s="6"/>
      <c r="AS1865" s="6"/>
      <c r="AT1865" s="7"/>
    </row>
    <row r="1866" spans="1:47" x14ac:dyDescent="0.25">
      <c r="B1866" t="s">
        <v>267</v>
      </c>
      <c r="C1866" s="9" t="s">
        <v>647</v>
      </c>
      <c r="D1866" s="39">
        <v>42011</v>
      </c>
      <c r="F1866" t="s">
        <v>821</v>
      </c>
      <c r="G1866" s="2"/>
      <c r="H1866" s="6">
        <v>33</v>
      </c>
      <c r="I1866" s="7">
        <v>1</v>
      </c>
      <c r="J1866" s="6">
        <v>33</v>
      </c>
      <c r="K1866" s="7">
        <v>0</v>
      </c>
      <c r="L1866" s="6">
        <v>8</v>
      </c>
      <c r="M1866" s="7">
        <v>1</v>
      </c>
      <c r="N1866" s="6">
        <v>0</v>
      </c>
      <c r="O1866" s="7">
        <v>1</v>
      </c>
      <c r="P1866" s="3" t="s">
        <v>842</v>
      </c>
      <c r="R1866" s="7">
        <v>13</v>
      </c>
      <c r="S1866" s="7">
        <v>7</v>
      </c>
      <c r="T1866" s="7">
        <v>0</v>
      </c>
      <c r="W1866" s="6"/>
      <c r="X1866" s="6"/>
      <c r="Z1866" s="6"/>
      <c r="AA1866" s="6"/>
      <c r="AB1866" s="7"/>
      <c r="AC1866" s="6"/>
      <c r="AD1866" s="6"/>
      <c r="AE1866" s="7"/>
      <c r="AF1866" s="6"/>
      <c r="AG1866" s="6"/>
      <c r="AH1866" s="7"/>
      <c r="AI1866" s="6"/>
      <c r="AJ1866" s="6"/>
      <c r="AK1866" s="7"/>
      <c r="AR1866" s="6">
        <v>32</v>
      </c>
      <c r="AS1866" s="6">
        <v>53</v>
      </c>
      <c r="AT1866" s="7">
        <f>AR1866-AS1866</f>
        <v>-21</v>
      </c>
      <c r="AU1866" s="4" t="s">
        <v>871</v>
      </c>
    </row>
    <row r="1867" spans="1:47" x14ac:dyDescent="0.25">
      <c r="B1867" t="s">
        <v>267</v>
      </c>
      <c r="C1867" s="9" t="s">
        <v>647</v>
      </c>
      <c r="D1867" s="39">
        <v>42011</v>
      </c>
      <c r="E1867">
        <v>9</v>
      </c>
      <c r="F1867" t="s">
        <v>830</v>
      </c>
      <c r="G1867" s="2"/>
      <c r="H1867" s="6">
        <v>33</v>
      </c>
      <c r="I1867" s="7">
        <v>-1</v>
      </c>
      <c r="J1867" s="6">
        <v>34</v>
      </c>
      <c r="K1867" s="7">
        <v>-2</v>
      </c>
      <c r="L1867" s="6">
        <v>8</v>
      </c>
      <c r="M1867" s="7">
        <v>-1</v>
      </c>
      <c r="N1867" s="6">
        <v>-1</v>
      </c>
      <c r="O1867" s="7">
        <v>1</v>
      </c>
      <c r="P1867" s="3" t="s">
        <v>842</v>
      </c>
      <c r="R1867" s="7">
        <v>14</v>
      </c>
      <c r="S1867" s="7">
        <v>6</v>
      </c>
      <c r="T1867" s="7">
        <v>0</v>
      </c>
      <c r="W1867" s="6"/>
      <c r="X1867" s="6"/>
      <c r="Z1867" s="6"/>
      <c r="AA1867" s="6"/>
      <c r="AB1867" s="7"/>
      <c r="AC1867" s="6"/>
      <c r="AD1867" s="6"/>
      <c r="AE1867" s="7"/>
      <c r="AF1867" s="6"/>
      <c r="AG1867" s="6"/>
      <c r="AH1867" s="7"/>
      <c r="AI1867" s="6"/>
      <c r="AJ1867" s="6"/>
      <c r="AK1867" s="7"/>
      <c r="AR1867" s="6"/>
      <c r="AS1867" s="6"/>
      <c r="AT1867" s="7"/>
    </row>
    <row r="1868" spans="1:47" x14ac:dyDescent="0.25">
      <c r="B1868" t="s">
        <v>267</v>
      </c>
      <c r="C1868" s="9" t="s">
        <v>419</v>
      </c>
      <c r="D1868" s="39">
        <v>42012</v>
      </c>
      <c r="E1868">
        <v>11</v>
      </c>
      <c r="F1868" t="s">
        <v>821</v>
      </c>
      <c r="G1868" s="2" t="s">
        <v>192</v>
      </c>
      <c r="H1868" s="6">
        <v>32</v>
      </c>
      <c r="I1868" s="7">
        <v>-1</v>
      </c>
      <c r="J1868" s="6">
        <v>32</v>
      </c>
      <c r="K1868" s="7">
        <v>-1</v>
      </c>
      <c r="L1868" s="6">
        <v>7</v>
      </c>
      <c r="M1868" s="7">
        <v>-1</v>
      </c>
      <c r="N1868" s="6">
        <v>0</v>
      </c>
      <c r="O1868" s="7">
        <v>0</v>
      </c>
      <c r="P1868" s="3" t="s">
        <v>842</v>
      </c>
      <c r="R1868" s="7">
        <v>18</v>
      </c>
      <c r="S1868" s="7">
        <v>6</v>
      </c>
      <c r="T1868" s="7">
        <v>0</v>
      </c>
      <c r="W1868" s="6">
        <v>40</v>
      </c>
      <c r="X1868" s="6">
        <v>52</v>
      </c>
      <c r="Y1868" s="7">
        <f>W1868-X1868</f>
        <v>-12</v>
      </c>
      <c r="Z1868" s="6">
        <v>18</v>
      </c>
      <c r="AA1868" s="6">
        <v>70</v>
      </c>
      <c r="AB1868" s="7">
        <f>Z1868-AA1868</f>
        <v>-52</v>
      </c>
      <c r="AC1868" s="6">
        <v>17</v>
      </c>
      <c r="AD1868" s="6">
        <v>72</v>
      </c>
      <c r="AE1868" s="7">
        <f>AC1868-AD1868</f>
        <v>-55</v>
      </c>
      <c r="AF1868" s="6"/>
      <c r="AG1868" s="6"/>
      <c r="AH1868" s="7"/>
      <c r="AI1868" s="6"/>
      <c r="AJ1868" s="6"/>
      <c r="AK1868" s="7"/>
      <c r="AL1868" s="4" t="s">
        <v>930</v>
      </c>
      <c r="AR1868" s="6">
        <v>30</v>
      </c>
      <c r="AS1868" s="6">
        <v>54</v>
      </c>
      <c r="AT1868" s="7">
        <f>AR1868-AS1868</f>
        <v>-24</v>
      </c>
      <c r="AU1868" s="4" t="s">
        <v>871</v>
      </c>
    </row>
    <row r="1869" spans="1:47" x14ac:dyDescent="0.25">
      <c r="B1869" t="s">
        <v>267</v>
      </c>
      <c r="C1869" s="9" t="s">
        <v>623</v>
      </c>
      <c r="D1869" s="39">
        <v>42013</v>
      </c>
      <c r="E1869">
        <v>12</v>
      </c>
      <c r="F1869" s="3" t="s">
        <v>976</v>
      </c>
      <c r="G1869" s="3"/>
      <c r="H1869" s="6">
        <v>34</v>
      </c>
      <c r="I1869" s="7">
        <v>4</v>
      </c>
      <c r="J1869" s="6">
        <v>28</v>
      </c>
      <c r="K1869" s="7">
        <v>-3</v>
      </c>
      <c r="L1869" s="6">
        <v>8</v>
      </c>
      <c r="M1869" s="7">
        <v>0</v>
      </c>
      <c r="N1869" s="6">
        <v>6</v>
      </c>
      <c r="O1869" s="7">
        <v>7</v>
      </c>
      <c r="P1869" s="3" t="s">
        <v>639</v>
      </c>
      <c r="R1869" s="7">
        <v>16</v>
      </c>
      <c r="S1869" s="7">
        <v>8</v>
      </c>
      <c r="W1869" s="6"/>
      <c r="X1869" s="6"/>
      <c r="Z1869" s="6"/>
      <c r="AA1869" s="6"/>
      <c r="AB1869" s="7"/>
      <c r="AC1869" s="6"/>
      <c r="AD1869" s="6"/>
      <c r="AE1869" s="7"/>
      <c r="AF1869" s="6"/>
      <c r="AG1869" s="6"/>
      <c r="AH1869" s="7"/>
      <c r="AI1869" s="6"/>
      <c r="AJ1869" s="6"/>
      <c r="AK1869" s="7"/>
      <c r="AR1869" s="6"/>
      <c r="AS1869" s="6"/>
      <c r="AT1869" s="7"/>
    </row>
    <row r="1870" spans="1:47" x14ac:dyDescent="0.25">
      <c r="B1870" t="s">
        <v>267</v>
      </c>
      <c r="C1870" s="9" t="s">
        <v>623</v>
      </c>
      <c r="D1870" s="39">
        <v>42013</v>
      </c>
      <c r="E1870">
        <v>12</v>
      </c>
      <c r="F1870" t="s">
        <v>830</v>
      </c>
      <c r="G1870" s="2"/>
      <c r="H1870" s="6">
        <v>32</v>
      </c>
      <c r="I1870" s="7">
        <v>-1</v>
      </c>
      <c r="J1870" s="6">
        <v>37</v>
      </c>
      <c r="K1870" s="7">
        <v>3</v>
      </c>
      <c r="L1870" s="6">
        <v>10</v>
      </c>
      <c r="M1870" s="7">
        <v>2</v>
      </c>
      <c r="N1870" s="6">
        <v>-5</v>
      </c>
      <c r="O1870" s="7">
        <v>-4</v>
      </c>
      <c r="P1870" s="3" t="s">
        <v>842</v>
      </c>
      <c r="R1870" s="7">
        <v>13</v>
      </c>
      <c r="S1870" s="7">
        <v>4</v>
      </c>
      <c r="T1870" s="7">
        <v>0</v>
      </c>
      <c r="W1870" s="6"/>
      <c r="X1870" s="6"/>
      <c r="Z1870" s="6"/>
      <c r="AA1870" s="6"/>
      <c r="AB1870" s="7"/>
      <c r="AC1870" s="6"/>
      <c r="AD1870" s="6"/>
      <c r="AE1870" s="7"/>
      <c r="AF1870" s="6"/>
      <c r="AG1870" s="6"/>
      <c r="AH1870" s="7"/>
      <c r="AI1870" s="6"/>
      <c r="AJ1870" s="6"/>
      <c r="AK1870" s="7"/>
      <c r="AR1870" s="6"/>
      <c r="AS1870" s="6"/>
      <c r="AT1870" s="7"/>
    </row>
    <row r="1871" spans="1:47" x14ac:dyDescent="0.25">
      <c r="B1871" t="s">
        <v>267</v>
      </c>
      <c r="C1871" s="9" t="s">
        <v>562</v>
      </c>
      <c r="D1871" s="39">
        <v>42015</v>
      </c>
      <c r="F1871" t="s">
        <v>821</v>
      </c>
      <c r="G1871" s="2"/>
      <c r="H1871" s="6">
        <v>32</v>
      </c>
      <c r="I1871" s="7">
        <v>0</v>
      </c>
      <c r="J1871" s="6">
        <v>33</v>
      </c>
      <c r="K1871" s="7">
        <v>1</v>
      </c>
      <c r="L1871" s="6">
        <v>6</v>
      </c>
      <c r="M1871" s="7">
        <v>-1</v>
      </c>
      <c r="N1871" s="6">
        <v>-1</v>
      </c>
      <c r="O1871" s="7">
        <v>-1</v>
      </c>
      <c r="P1871" s="3" t="s">
        <v>842</v>
      </c>
      <c r="R1871" s="7">
        <v>17</v>
      </c>
      <c r="S1871" s="7">
        <v>6</v>
      </c>
      <c r="T1871" s="7">
        <v>1</v>
      </c>
      <c r="W1871" s="6"/>
      <c r="X1871" s="6"/>
      <c r="Z1871" s="6"/>
      <c r="AA1871" s="6"/>
      <c r="AB1871" s="7"/>
      <c r="AC1871" s="6"/>
      <c r="AD1871" s="6"/>
      <c r="AE1871" s="7"/>
      <c r="AF1871" s="6"/>
      <c r="AG1871" s="6"/>
      <c r="AH1871" s="7"/>
      <c r="AI1871" s="6"/>
      <c r="AJ1871" s="6"/>
      <c r="AK1871" s="7"/>
      <c r="AR1871" s="6">
        <v>31</v>
      </c>
      <c r="AS1871" s="6">
        <v>55</v>
      </c>
      <c r="AT1871" s="7">
        <f>AR1871-AS1871</f>
        <v>-24</v>
      </c>
      <c r="AU1871" s="4" t="s">
        <v>871</v>
      </c>
    </row>
    <row r="1872" spans="1:47" x14ac:dyDescent="0.25">
      <c r="B1872" t="s">
        <v>267</v>
      </c>
      <c r="C1872" s="9" t="s">
        <v>673</v>
      </c>
      <c r="D1872" s="39">
        <v>42015</v>
      </c>
      <c r="E1872">
        <v>15</v>
      </c>
      <c r="F1872" t="s">
        <v>577</v>
      </c>
      <c r="G1872" s="2" t="s">
        <v>60</v>
      </c>
      <c r="H1872" s="6">
        <v>33</v>
      </c>
      <c r="I1872" s="7">
        <v>1</v>
      </c>
      <c r="J1872" s="6">
        <v>34</v>
      </c>
      <c r="K1872" s="7">
        <v>5</v>
      </c>
      <c r="L1872" s="6">
        <v>8</v>
      </c>
      <c r="M1872" s="7">
        <v>-1</v>
      </c>
      <c r="N1872" s="6">
        <v>-1</v>
      </c>
      <c r="O1872" s="7">
        <v>-4</v>
      </c>
      <c r="P1872" s="3" t="s">
        <v>639</v>
      </c>
      <c r="Q1872" s="3" t="s">
        <v>840</v>
      </c>
      <c r="R1872" s="7">
        <v>11</v>
      </c>
      <c r="S1872" s="7">
        <v>8</v>
      </c>
      <c r="T1872" s="7">
        <v>0</v>
      </c>
      <c r="W1872" s="6">
        <v>41</v>
      </c>
      <c r="X1872" s="6">
        <v>52</v>
      </c>
      <c r="Y1872" s="7">
        <f>W1872-X1872</f>
        <v>-11</v>
      </c>
      <c r="Z1872" s="6">
        <v>26</v>
      </c>
      <c r="AA1872" s="6">
        <v>61</v>
      </c>
      <c r="AB1872" s="7">
        <f>Z1872-AA1872</f>
        <v>-35</v>
      </c>
      <c r="AC1872" s="6">
        <v>25</v>
      </c>
      <c r="AD1872" s="6">
        <v>64</v>
      </c>
      <c r="AE1872" s="7">
        <f>AC1872-AD1872</f>
        <v>-39</v>
      </c>
      <c r="AF1872" s="6">
        <v>35</v>
      </c>
      <c r="AG1872" s="6">
        <v>48</v>
      </c>
      <c r="AH1872" s="7">
        <f>AF1872-AG1872</f>
        <v>-13</v>
      </c>
      <c r="AI1872" s="6"/>
      <c r="AJ1872" s="6"/>
      <c r="AK1872" s="7"/>
      <c r="AL1872" s="4" t="s">
        <v>936</v>
      </c>
      <c r="AR1872" s="6">
        <v>33</v>
      </c>
      <c r="AS1872" s="6">
        <v>56</v>
      </c>
      <c r="AT1872" s="7">
        <f>AR1872-AS1872</f>
        <v>-23</v>
      </c>
      <c r="AU1872" s="4" t="s">
        <v>937</v>
      </c>
    </row>
    <row r="1873" spans="2:47" x14ac:dyDescent="0.25">
      <c r="B1873" t="s">
        <v>267</v>
      </c>
      <c r="C1873" s="9" t="s">
        <v>340</v>
      </c>
      <c r="D1873" s="39">
        <v>42016</v>
      </c>
      <c r="F1873" t="s">
        <v>821</v>
      </c>
      <c r="G1873" s="2"/>
      <c r="H1873" s="6">
        <v>32</v>
      </c>
      <c r="I1873" s="7">
        <v>0</v>
      </c>
      <c r="J1873" s="6">
        <v>33</v>
      </c>
      <c r="K1873" s="7">
        <v>0</v>
      </c>
      <c r="L1873" s="6">
        <v>7</v>
      </c>
      <c r="M1873" s="7">
        <v>1</v>
      </c>
      <c r="N1873" s="6">
        <v>-1</v>
      </c>
      <c r="O1873" s="7">
        <v>0</v>
      </c>
      <c r="P1873" s="3" t="s">
        <v>842</v>
      </c>
      <c r="Q1873" s="3"/>
      <c r="R1873" s="7">
        <v>14</v>
      </c>
      <c r="S1873" s="7">
        <v>7</v>
      </c>
      <c r="T1873" s="7">
        <v>0</v>
      </c>
      <c r="W1873" s="6"/>
      <c r="X1873" s="6"/>
      <c r="Y1873" s="7"/>
      <c r="Z1873" s="6"/>
      <c r="AA1873" s="6"/>
      <c r="AB1873" s="7"/>
      <c r="AC1873" s="6"/>
      <c r="AD1873" s="6"/>
      <c r="AE1873" s="7"/>
      <c r="AF1873" s="6"/>
      <c r="AG1873" s="6"/>
      <c r="AH1873" s="7"/>
      <c r="AI1873" s="6"/>
      <c r="AJ1873" s="6"/>
      <c r="AK1873" s="7"/>
      <c r="AR1873" s="6">
        <v>32</v>
      </c>
      <c r="AS1873" s="6">
        <v>52</v>
      </c>
      <c r="AT1873" s="7">
        <f>AR1873-AS1873</f>
        <v>-20</v>
      </c>
      <c r="AU1873" s="4" t="s">
        <v>871</v>
      </c>
    </row>
    <row r="1874" spans="2:47" x14ac:dyDescent="0.25">
      <c r="B1874" t="s">
        <v>267</v>
      </c>
      <c r="C1874" s="9" t="s">
        <v>594</v>
      </c>
      <c r="D1874" s="39">
        <v>42017</v>
      </c>
      <c r="F1874" t="s">
        <v>821</v>
      </c>
      <c r="G1874" s="2"/>
      <c r="H1874" s="6">
        <v>32</v>
      </c>
      <c r="I1874" s="7">
        <v>0</v>
      </c>
      <c r="J1874" s="6">
        <v>34</v>
      </c>
      <c r="K1874" s="7">
        <v>1</v>
      </c>
      <c r="L1874" s="6">
        <v>6</v>
      </c>
      <c r="M1874" s="7">
        <v>-1</v>
      </c>
      <c r="N1874" s="6">
        <v>-2</v>
      </c>
      <c r="O1874" s="7">
        <v>-1</v>
      </c>
      <c r="P1874" s="3" t="s">
        <v>842</v>
      </c>
      <c r="Q1874" s="3"/>
      <c r="R1874" s="7">
        <v>15</v>
      </c>
      <c r="S1874" s="7">
        <v>7</v>
      </c>
      <c r="T1874" s="7">
        <v>0</v>
      </c>
      <c r="W1874" s="6"/>
      <c r="X1874" s="6"/>
      <c r="Y1874" s="7"/>
      <c r="Z1874" s="6"/>
      <c r="AA1874" s="6"/>
      <c r="AB1874" s="7"/>
      <c r="AC1874" s="6"/>
      <c r="AD1874" s="6"/>
      <c r="AE1874" s="7"/>
      <c r="AF1874" s="6"/>
      <c r="AG1874" s="6"/>
      <c r="AH1874" s="7"/>
      <c r="AI1874" s="6"/>
      <c r="AJ1874" s="6"/>
      <c r="AK1874" s="7"/>
      <c r="AM1874" s="9" t="s">
        <v>953</v>
      </c>
      <c r="AN1874" s="9" t="s">
        <v>320</v>
      </c>
      <c r="AO1874" s="9" t="s">
        <v>316</v>
      </c>
      <c r="AR1874" s="6">
        <v>31</v>
      </c>
      <c r="AS1874" s="6">
        <v>54</v>
      </c>
      <c r="AT1874" s="7">
        <f>AR1874-AS1874</f>
        <v>-23</v>
      </c>
      <c r="AU1874" s="4" t="s">
        <v>871</v>
      </c>
    </row>
    <row r="1875" spans="2:47" x14ac:dyDescent="0.25">
      <c r="B1875" t="s">
        <v>267</v>
      </c>
      <c r="C1875" s="9" t="s">
        <v>513</v>
      </c>
      <c r="D1875" s="39">
        <v>42017</v>
      </c>
      <c r="E1875">
        <v>18</v>
      </c>
      <c r="F1875" t="s">
        <v>903</v>
      </c>
      <c r="G1875" s="2" t="s">
        <v>138</v>
      </c>
      <c r="H1875" s="6">
        <v>28</v>
      </c>
      <c r="I1875" s="7">
        <v>-4</v>
      </c>
      <c r="J1875" s="6">
        <v>33</v>
      </c>
      <c r="K1875" s="7">
        <v>0</v>
      </c>
      <c r="L1875" s="6">
        <v>7</v>
      </c>
      <c r="M1875" s="7">
        <v>-1</v>
      </c>
      <c r="N1875" s="6">
        <v>-5</v>
      </c>
      <c r="O1875" s="7">
        <v>-4</v>
      </c>
      <c r="P1875" s="3" t="s">
        <v>842</v>
      </c>
      <c r="R1875" s="7">
        <v>20</v>
      </c>
      <c r="S1875" s="7">
        <v>6</v>
      </c>
      <c r="T1875" s="7">
        <v>1</v>
      </c>
      <c r="W1875" s="6">
        <v>36</v>
      </c>
      <c r="X1875" s="6">
        <v>47</v>
      </c>
      <c r="Y1875" s="7">
        <f>W1875-X1875</f>
        <v>-11</v>
      </c>
      <c r="Z1875" s="6">
        <v>22</v>
      </c>
      <c r="AA1875" s="6">
        <v>51</v>
      </c>
      <c r="AB1875" s="7">
        <f>Z1875-AA1875</f>
        <v>-29</v>
      </c>
      <c r="AC1875" s="6">
        <v>16</v>
      </c>
      <c r="AD1875" s="6">
        <v>61</v>
      </c>
      <c r="AE1875" s="7">
        <f>AC1875-AD1875</f>
        <v>-45</v>
      </c>
      <c r="AF1875" s="6">
        <v>33</v>
      </c>
      <c r="AG1875" s="6">
        <v>42</v>
      </c>
      <c r="AH1875" s="7">
        <f>AF1875-AG1875</f>
        <v>-9</v>
      </c>
      <c r="AI1875" s="6"/>
      <c r="AJ1875" s="6"/>
      <c r="AK1875" s="7"/>
      <c r="AL1875" s="4" t="s">
        <v>978</v>
      </c>
      <c r="AR1875" s="6"/>
      <c r="AS1875" s="6"/>
      <c r="AT1875" s="7"/>
    </row>
    <row r="1876" spans="2:47" x14ac:dyDescent="0.25">
      <c r="B1876" t="s">
        <v>267</v>
      </c>
      <c r="C1876" s="9" t="s">
        <v>692</v>
      </c>
      <c r="D1876" s="39">
        <v>42018</v>
      </c>
      <c r="E1876">
        <v>16</v>
      </c>
      <c r="F1876" t="s">
        <v>830</v>
      </c>
      <c r="G1876" s="2"/>
      <c r="H1876" s="6">
        <v>32</v>
      </c>
      <c r="I1876" s="7">
        <v>0</v>
      </c>
      <c r="J1876" s="6">
        <v>35</v>
      </c>
      <c r="K1876" s="7">
        <v>-2</v>
      </c>
      <c r="L1876" s="6">
        <v>9</v>
      </c>
      <c r="M1876" s="7">
        <v>-1</v>
      </c>
      <c r="N1876" s="6">
        <v>-3</v>
      </c>
      <c r="O1876" s="7">
        <v>2</v>
      </c>
      <c r="P1876" s="3" t="s">
        <v>842</v>
      </c>
      <c r="R1876" s="7">
        <v>14</v>
      </c>
      <c r="S1876" s="7">
        <v>6</v>
      </c>
      <c r="T1876" s="7">
        <v>0</v>
      </c>
      <c r="W1876" s="6"/>
      <c r="X1876" s="6"/>
      <c r="Z1876" s="6"/>
      <c r="AA1876" s="6"/>
      <c r="AB1876" s="7"/>
      <c r="AC1876" s="6"/>
      <c r="AD1876" s="6"/>
      <c r="AE1876" s="7"/>
      <c r="AF1876" s="6"/>
      <c r="AG1876" s="6"/>
      <c r="AH1876" s="7"/>
      <c r="AI1876" s="6"/>
      <c r="AJ1876" s="6"/>
      <c r="AK1876" s="7"/>
      <c r="AR1876" s="6"/>
      <c r="AS1876" s="6"/>
      <c r="AT1876" s="7"/>
    </row>
    <row r="1877" spans="2:47" x14ac:dyDescent="0.25">
      <c r="B1877" t="s">
        <v>267</v>
      </c>
      <c r="C1877" s="9" t="s">
        <v>692</v>
      </c>
      <c r="D1877" s="39">
        <v>42018</v>
      </c>
      <c r="F1877" t="s">
        <v>821</v>
      </c>
      <c r="G1877" s="2"/>
      <c r="H1877" s="6">
        <v>32</v>
      </c>
      <c r="J1877" s="6">
        <v>32</v>
      </c>
      <c r="L1877" s="6">
        <v>6</v>
      </c>
      <c r="N1877" s="6">
        <v>0</v>
      </c>
      <c r="O1877" s="7">
        <v>2</v>
      </c>
      <c r="P1877" s="3" t="s">
        <v>842</v>
      </c>
      <c r="R1877" s="7">
        <v>16</v>
      </c>
      <c r="S1877" s="7">
        <v>8</v>
      </c>
      <c r="T1877" s="7">
        <v>0</v>
      </c>
      <c r="W1877" s="6"/>
      <c r="X1877" s="6"/>
      <c r="Z1877" s="6"/>
      <c r="AA1877" s="6"/>
      <c r="AC1877" s="6"/>
      <c r="AD1877" s="6"/>
      <c r="AF1877" s="6"/>
      <c r="AG1877" s="6"/>
      <c r="AI1877" s="6"/>
      <c r="AJ1877" s="6"/>
      <c r="AR1877" s="6"/>
      <c r="AU1877" s="4" t="s">
        <v>1012</v>
      </c>
    </row>
    <row r="1878" spans="2:47" x14ac:dyDescent="0.25">
      <c r="B1878" t="s">
        <v>267</v>
      </c>
      <c r="C1878" s="9" t="s">
        <v>692</v>
      </c>
      <c r="D1878" s="39">
        <v>42018</v>
      </c>
      <c r="E1878">
        <v>18</v>
      </c>
      <c r="F1878" t="s">
        <v>821</v>
      </c>
      <c r="G1878" s="2" t="s">
        <v>198</v>
      </c>
      <c r="H1878" s="6">
        <v>31</v>
      </c>
      <c r="J1878" s="6">
        <v>33</v>
      </c>
      <c r="L1878" s="6">
        <v>7</v>
      </c>
      <c r="N1878" s="6">
        <v>-2</v>
      </c>
      <c r="P1878" s="3" t="s">
        <v>842</v>
      </c>
      <c r="R1878" s="7">
        <v>16</v>
      </c>
      <c r="S1878" s="7">
        <v>7</v>
      </c>
      <c r="T1878" s="7">
        <v>0</v>
      </c>
      <c r="W1878" s="6"/>
      <c r="X1878" s="6"/>
      <c r="Z1878" s="6"/>
      <c r="AA1878" s="6"/>
      <c r="AB1878" s="7"/>
      <c r="AC1878" s="6"/>
      <c r="AD1878" s="6"/>
      <c r="AE1878" s="7"/>
      <c r="AF1878" s="6"/>
      <c r="AG1878" s="6"/>
      <c r="AH1878" s="7"/>
      <c r="AI1878" s="6"/>
      <c r="AJ1878" s="6"/>
      <c r="AK1878" s="7"/>
      <c r="AR1878" s="6"/>
      <c r="AS1878" s="6"/>
      <c r="AT1878" s="7"/>
    </row>
    <row r="1879" spans="2:47" x14ac:dyDescent="0.25">
      <c r="B1879" t="s">
        <v>267</v>
      </c>
      <c r="C1879" s="9" t="s">
        <v>692</v>
      </c>
      <c r="D1879" s="39">
        <v>42018</v>
      </c>
      <c r="E1879">
        <v>18</v>
      </c>
      <c r="F1879" t="s">
        <v>886</v>
      </c>
      <c r="G1879" s="2" t="s">
        <v>915</v>
      </c>
      <c r="H1879" s="6">
        <v>33</v>
      </c>
      <c r="I1879" s="7">
        <v>0</v>
      </c>
      <c r="J1879" s="6">
        <v>34</v>
      </c>
      <c r="K1879" s="7">
        <v>0</v>
      </c>
      <c r="L1879" s="6">
        <v>7</v>
      </c>
      <c r="M1879" s="7">
        <v>-1</v>
      </c>
      <c r="N1879" s="6">
        <v>-1</v>
      </c>
      <c r="O1879" s="7">
        <v>0</v>
      </c>
      <c r="P1879" s="3" t="s">
        <v>842</v>
      </c>
      <c r="R1879" s="7">
        <v>18</v>
      </c>
      <c r="S1879" s="7">
        <v>3</v>
      </c>
      <c r="T1879" s="7">
        <v>0</v>
      </c>
      <c r="W1879" s="6">
        <v>28</v>
      </c>
      <c r="X1879" s="6">
        <v>46</v>
      </c>
      <c r="Y1879" s="7">
        <f>W1879-X1879</f>
        <v>-18</v>
      </c>
      <c r="Z1879" s="6">
        <v>17</v>
      </c>
      <c r="AA1879" s="6">
        <v>51</v>
      </c>
      <c r="AB1879" s="7">
        <f>Z1879-AA1879</f>
        <v>-34</v>
      </c>
      <c r="AC1879" s="6">
        <v>11</v>
      </c>
      <c r="AD1879" s="6">
        <v>54</v>
      </c>
      <c r="AE1879" s="7">
        <f>AC1879-AD1879</f>
        <v>-43</v>
      </c>
      <c r="AF1879" s="6">
        <v>23</v>
      </c>
      <c r="AG1879" s="6">
        <v>48</v>
      </c>
      <c r="AH1879" s="7">
        <f>AF1879-AG1879</f>
        <v>-25</v>
      </c>
      <c r="AI1879" s="6"/>
      <c r="AJ1879" s="6"/>
      <c r="AK1879" s="7"/>
      <c r="AL1879" s="4" t="s">
        <v>998</v>
      </c>
      <c r="AR1879" s="6"/>
      <c r="AS1879" s="6"/>
      <c r="AT1879" s="7"/>
    </row>
    <row r="1880" spans="2:47" x14ac:dyDescent="0.25">
      <c r="B1880" t="s">
        <v>267</v>
      </c>
      <c r="C1880" s="9" t="s">
        <v>624</v>
      </c>
      <c r="D1880" s="39">
        <v>42019</v>
      </c>
      <c r="E1880">
        <v>18</v>
      </c>
      <c r="F1880" t="s">
        <v>821</v>
      </c>
      <c r="G1880" s="2" t="s">
        <v>192</v>
      </c>
      <c r="H1880" s="6">
        <v>31</v>
      </c>
      <c r="J1880" s="6">
        <v>32</v>
      </c>
      <c r="L1880" s="6">
        <v>7</v>
      </c>
      <c r="N1880" s="6">
        <v>-1</v>
      </c>
      <c r="P1880" s="3" t="s">
        <v>842</v>
      </c>
      <c r="R1880" s="7">
        <v>18</v>
      </c>
      <c r="S1880" s="7">
        <v>7</v>
      </c>
      <c r="T1880" s="7">
        <v>1</v>
      </c>
      <c r="W1880" s="6">
        <v>40</v>
      </c>
      <c r="X1880" s="6">
        <v>54</v>
      </c>
      <c r="Y1880" s="7">
        <f>W1880-X1880</f>
        <v>-14</v>
      </c>
      <c r="Z1880" s="6">
        <v>22</v>
      </c>
      <c r="AA1880" s="6">
        <v>68</v>
      </c>
      <c r="AB1880" s="7">
        <f>Z1880-AA1880</f>
        <v>-46</v>
      </c>
      <c r="AC1880" s="6">
        <v>18</v>
      </c>
      <c r="AD1880" s="6">
        <v>72</v>
      </c>
      <c r="AE1880" s="7">
        <f>AC1880-AD1880</f>
        <v>-54</v>
      </c>
      <c r="AF1880" s="6"/>
      <c r="AG1880" s="6"/>
      <c r="AH1880" s="7"/>
      <c r="AI1880" s="6"/>
      <c r="AJ1880" s="6"/>
      <c r="AK1880" s="7"/>
      <c r="AL1880" s="4" t="s">
        <v>930</v>
      </c>
      <c r="AR1880" s="6">
        <v>31</v>
      </c>
      <c r="AS1880" s="6">
        <v>53</v>
      </c>
      <c r="AT1880" s="7">
        <f>AR1880-AS1880</f>
        <v>-22</v>
      </c>
      <c r="AU1880" s="4" t="s">
        <v>871</v>
      </c>
    </row>
    <row r="1881" spans="2:47" x14ac:dyDescent="0.25">
      <c r="B1881" t="s">
        <v>267</v>
      </c>
      <c r="C1881" s="9" t="s">
        <v>455</v>
      </c>
      <c r="D1881" s="39">
        <v>42019</v>
      </c>
      <c r="E1881">
        <v>22</v>
      </c>
      <c r="F1881" t="s">
        <v>963</v>
      </c>
      <c r="G1881" s="2"/>
      <c r="H1881" s="6">
        <v>31</v>
      </c>
      <c r="I1881" s="7">
        <v>3</v>
      </c>
      <c r="J1881" s="6">
        <v>31</v>
      </c>
      <c r="K1881" s="7">
        <v>-4</v>
      </c>
      <c r="L1881" s="6">
        <v>8</v>
      </c>
      <c r="M1881" s="7">
        <v>2</v>
      </c>
      <c r="N1881" s="6">
        <v>0</v>
      </c>
      <c r="O1881" s="7">
        <v>7</v>
      </c>
      <c r="P1881" s="3" t="s">
        <v>842</v>
      </c>
      <c r="R1881" s="7">
        <v>16</v>
      </c>
      <c r="S1881" s="7">
        <v>7</v>
      </c>
      <c r="T1881" s="7">
        <v>1</v>
      </c>
      <c r="W1881" s="6">
        <v>45</v>
      </c>
      <c r="X1881" s="6">
        <v>41</v>
      </c>
      <c r="Y1881" s="7">
        <f>W1881-X1881</f>
        <v>4</v>
      </c>
      <c r="Z1881" s="6">
        <v>24</v>
      </c>
      <c r="AA1881" s="6">
        <v>59</v>
      </c>
      <c r="AB1881" s="7">
        <f>Z1881-AA1881</f>
        <v>-35</v>
      </c>
      <c r="AC1881" s="6">
        <v>24</v>
      </c>
      <c r="AD1881" s="6">
        <v>56</v>
      </c>
      <c r="AE1881" s="7">
        <f>AC1881-AD1881</f>
        <v>-32</v>
      </c>
      <c r="AF1881" s="6">
        <v>49</v>
      </c>
      <c r="AG1881" s="6">
        <v>32</v>
      </c>
      <c r="AH1881" s="7">
        <f>AF1881-AG1881</f>
        <v>17</v>
      </c>
      <c r="AI1881" s="6"/>
      <c r="AJ1881" s="6"/>
      <c r="AK1881" s="7"/>
      <c r="AL1881" s="4" t="s">
        <v>1013</v>
      </c>
      <c r="AR1881" s="6"/>
      <c r="AS1881" s="6"/>
      <c r="AT1881" s="7"/>
    </row>
    <row r="1882" spans="2:47" x14ac:dyDescent="0.25">
      <c r="B1882" t="s">
        <v>267</v>
      </c>
      <c r="C1882" s="9" t="s">
        <v>538</v>
      </c>
      <c r="D1882" s="39">
        <v>42020</v>
      </c>
      <c r="E1882">
        <v>19</v>
      </c>
      <c r="F1882" t="s">
        <v>830</v>
      </c>
      <c r="G1882" s="2"/>
      <c r="H1882" s="6">
        <v>35</v>
      </c>
      <c r="I1882" s="7">
        <v>3</v>
      </c>
      <c r="J1882" s="6">
        <v>36</v>
      </c>
      <c r="K1882" s="7">
        <v>1</v>
      </c>
      <c r="L1882" s="6">
        <v>8</v>
      </c>
      <c r="M1882" s="7">
        <v>-1</v>
      </c>
      <c r="N1882" s="6">
        <v>-1</v>
      </c>
      <c r="O1882" s="7">
        <v>2</v>
      </c>
      <c r="P1882" s="3" t="s">
        <v>842</v>
      </c>
      <c r="R1882" s="7">
        <v>13</v>
      </c>
      <c r="S1882" s="7">
        <v>4</v>
      </c>
      <c r="T1882" s="7">
        <v>1</v>
      </c>
      <c r="W1882" s="6"/>
      <c r="X1882" s="6"/>
      <c r="Z1882" s="6"/>
      <c r="AA1882" s="6"/>
      <c r="AC1882" s="6"/>
      <c r="AD1882" s="6"/>
      <c r="AF1882" s="6"/>
      <c r="AG1882" s="6"/>
      <c r="AI1882" s="6"/>
      <c r="AJ1882" s="6"/>
    </row>
    <row r="1883" spans="2:47" x14ac:dyDescent="0.25">
      <c r="B1883" t="s">
        <v>267</v>
      </c>
      <c r="C1883" s="9" t="s">
        <v>538</v>
      </c>
      <c r="D1883" s="39">
        <v>42020</v>
      </c>
      <c r="E1883">
        <v>19</v>
      </c>
      <c r="F1883" s="3" t="s">
        <v>976</v>
      </c>
      <c r="G1883" s="2"/>
      <c r="H1883" s="6">
        <v>29</v>
      </c>
      <c r="I1883" s="7">
        <v>-5</v>
      </c>
      <c r="J1883" s="6">
        <v>28</v>
      </c>
      <c r="K1883" s="7">
        <v>0</v>
      </c>
      <c r="L1883" s="6">
        <v>9</v>
      </c>
      <c r="M1883" s="7">
        <v>1</v>
      </c>
      <c r="N1883" s="6">
        <v>1</v>
      </c>
      <c r="O1883" s="7">
        <v>-5</v>
      </c>
      <c r="P1883" s="3" t="s">
        <v>639</v>
      </c>
      <c r="R1883" s="7">
        <v>15</v>
      </c>
      <c r="S1883" s="7">
        <v>11</v>
      </c>
      <c r="W1883" s="6"/>
      <c r="X1883" s="6"/>
      <c r="Z1883" s="6"/>
      <c r="AA1883" s="6"/>
      <c r="AB1883" s="7"/>
      <c r="AC1883" s="6"/>
      <c r="AD1883" s="6"/>
      <c r="AE1883" s="7"/>
      <c r="AF1883" s="6"/>
      <c r="AG1883" s="6"/>
      <c r="AH1883" s="7"/>
      <c r="AI1883" s="6"/>
      <c r="AJ1883" s="6"/>
      <c r="AK1883" s="7"/>
      <c r="AR1883" s="6"/>
      <c r="AS1883" s="6"/>
      <c r="AT1883" s="7"/>
    </row>
    <row r="1884" spans="2:47" x14ac:dyDescent="0.25">
      <c r="B1884" t="s">
        <v>267</v>
      </c>
      <c r="C1884" s="9" t="s">
        <v>463</v>
      </c>
      <c r="D1884" s="39">
        <v>42020</v>
      </c>
      <c r="E1884">
        <v>21</v>
      </c>
      <c r="F1884" t="s">
        <v>678</v>
      </c>
      <c r="G1884" s="2" t="s">
        <v>82</v>
      </c>
      <c r="H1884" s="6">
        <v>30</v>
      </c>
      <c r="I1884" s="7">
        <v>2</v>
      </c>
      <c r="J1884" s="6">
        <v>33</v>
      </c>
      <c r="K1884" s="7">
        <v>0</v>
      </c>
      <c r="L1884" s="6">
        <v>11</v>
      </c>
      <c r="M1884" s="7">
        <v>-3</v>
      </c>
      <c r="N1884" s="6">
        <v>-3</v>
      </c>
      <c r="O1884" s="7">
        <v>2</v>
      </c>
      <c r="P1884" t="s">
        <v>639</v>
      </c>
      <c r="R1884" s="7">
        <v>11</v>
      </c>
      <c r="S1884" s="7">
        <v>9</v>
      </c>
      <c r="W1884" s="6"/>
      <c r="X1884" s="6"/>
      <c r="Z1884" s="6"/>
      <c r="AA1884" s="6"/>
      <c r="AB1884" s="7"/>
      <c r="AC1884" s="6"/>
      <c r="AD1884" s="6"/>
      <c r="AE1884" s="7"/>
      <c r="AF1884" s="6"/>
      <c r="AG1884" s="6"/>
      <c r="AH1884" s="7"/>
      <c r="AI1884" s="6"/>
      <c r="AJ1884" s="6"/>
      <c r="AK1884" s="7"/>
      <c r="AR1884" s="6"/>
      <c r="AS1884" s="6"/>
      <c r="AT1884" s="7"/>
    </row>
    <row r="1885" spans="2:47" x14ac:dyDescent="0.25">
      <c r="B1885" t="s">
        <v>267</v>
      </c>
      <c r="C1885" s="9" t="s">
        <v>564</v>
      </c>
      <c r="D1885" s="39">
        <v>42022</v>
      </c>
      <c r="F1885" t="s">
        <v>821</v>
      </c>
      <c r="G1885" s="2"/>
      <c r="H1885" s="6">
        <v>32</v>
      </c>
      <c r="J1885" s="6">
        <v>32</v>
      </c>
      <c r="L1885" s="6">
        <v>8</v>
      </c>
      <c r="N1885" s="6">
        <v>0</v>
      </c>
      <c r="P1885" t="s">
        <v>842</v>
      </c>
      <c r="R1885" s="7">
        <v>15</v>
      </c>
      <c r="S1885" s="7">
        <v>7</v>
      </c>
      <c r="T1885" s="7">
        <v>0</v>
      </c>
      <c r="W1885" s="6"/>
      <c r="X1885" s="6"/>
      <c r="Z1885" s="6"/>
      <c r="AA1885" s="6"/>
      <c r="AB1885" s="7"/>
      <c r="AC1885" s="6"/>
      <c r="AD1885" s="6"/>
      <c r="AE1885" s="7"/>
      <c r="AF1885" s="6"/>
      <c r="AG1885" s="6"/>
      <c r="AH1885" s="7"/>
      <c r="AI1885" s="6"/>
      <c r="AJ1885" s="6"/>
      <c r="AK1885" s="7"/>
      <c r="AR1885" s="6">
        <v>32</v>
      </c>
      <c r="AS1885" s="6">
        <v>52</v>
      </c>
      <c r="AT1885" s="7">
        <f>AR1885-AS1885</f>
        <v>-20</v>
      </c>
      <c r="AU1885" s="4" t="s">
        <v>871</v>
      </c>
    </row>
    <row r="1886" spans="2:47" x14ac:dyDescent="0.25">
      <c r="B1886" t="s">
        <v>267</v>
      </c>
      <c r="C1886" s="9" t="s">
        <v>641</v>
      </c>
      <c r="D1886" s="39">
        <v>42023</v>
      </c>
      <c r="F1886" t="s">
        <v>821</v>
      </c>
      <c r="G1886" s="2"/>
      <c r="H1886" s="6">
        <v>32</v>
      </c>
      <c r="I1886" s="7">
        <v>0</v>
      </c>
      <c r="J1886" s="6">
        <v>30</v>
      </c>
      <c r="K1886" s="7">
        <v>-2</v>
      </c>
      <c r="L1886" s="6">
        <v>8</v>
      </c>
      <c r="M1886" s="7">
        <v>0</v>
      </c>
      <c r="N1886" s="6">
        <v>2</v>
      </c>
      <c r="O1886" s="7">
        <v>2</v>
      </c>
      <c r="P1886" t="s">
        <v>842</v>
      </c>
      <c r="R1886" s="7">
        <v>15</v>
      </c>
      <c r="S1886" s="7">
        <v>10</v>
      </c>
      <c r="T1886" s="7">
        <v>0</v>
      </c>
      <c r="W1886" s="6"/>
      <c r="X1886" s="6"/>
      <c r="Z1886" s="6"/>
      <c r="AA1886" s="6"/>
      <c r="AB1886" s="7"/>
      <c r="AC1886" s="6"/>
      <c r="AD1886" s="6"/>
      <c r="AE1886" s="7"/>
      <c r="AF1886" s="6"/>
      <c r="AG1886" s="6"/>
      <c r="AH1886" s="7"/>
      <c r="AI1886" s="6"/>
      <c r="AJ1886" s="6"/>
      <c r="AK1886" s="7"/>
      <c r="AR1886" s="6">
        <v>33</v>
      </c>
      <c r="AS1886" s="6">
        <v>51</v>
      </c>
      <c r="AT1886" s="7">
        <f>AR1886-AS1886</f>
        <v>-18</v>
      </c>
      <c r="AU1886" s="4" t="s">
        <v>871</v>
      </c>
    </row>
    <row r="1887" spans="2:47" x14ac:dyDescent="0.25">
      <c r="B1887" t="s">
        <v>267</v>
      </c>
      <c r="C1887" s="9" t="s">
        <v>598</v>
      </c>
      <c r="D1887" s="39">
        <v>42024</v>
      </c>
      <c r="F1887" t="s">
        <v>821</v>
      </c>
      <c r="G1887" s="2"/>
      <c r="H1887" s="6">
        <v>33</v>
      </c>
      <c r="I1887" s="7">
        <v>1</v>
      </c>
      <c r="J1887" s="6">
        <v>34</v>
      </c>
      <c r="K1887" s="7">
        <v>4</v>
      </c>
      <c r="L1887" s="6">
        <v>6</v>
      </c>
      <c r="M1887" s="7">
        <v>-2</v>
      </c>
      <c r="N1887" s="6">
        <v>-1</v>
      </c>
      <c r="O1887" s="7">
        <v>-3</v>
      </c>
      <c r="P1887" t="s">
        <v>842</v>
      </c>
      <c r="R1887" s="7">
        <v>14</v>
      </c>
      <c r="S1887" s="7">
        <v>8</v>
      </c>
      <c r="T1887" s="7">
        <v>0</v>
      </c>
      <c r="W1887" s="6"/>
      <c r="X1887" s="6"/>
      <c r="Z1887" s="6"/>
      <c r="AA1887" s="6"/>
      <c r="AB1887" s="7"/>
      <c r="AC1887" s="6"/>
      <c r="AD1887" s="6"/>
      <c r="AE1887" s="7"/>
      <c r="AF1887" s="6"/>
      <c r="AG1887" s="6"/>
      <c r="AH1887" s="7"/>
      <c r="AI1887" s="6"/>
      <c r="AJ1887" s="6"/>
      <c r="AK1887" s="7"/>
      <c r="AR1887" s="6">
        <v>31</v>
      </c>
      <c r="AS1887" s="6">
        <v>56</v>
      </c>
      <c r="AT1887" s="7">
        <f>AR1887-AS1887</f>
        <v>-25</v>
      </c>
      <c r="AU1887" s="4" t="s">
        <v>871</v>
      </c>
    </row>
    <row r="1888" spans="2:47" x14ac:dyDescent="0.25">
      <c r="B1888" t="s">
        <v>267</v>
      </c>
      <c r="C1888" s="9" t="s">
        <v>434</v>
      </c>
      <c r="D1888" s="39">
        <v>42025</v>
      </c>
      <c r="F1888" t="s">
        <v>821</v>
      </c>
      <c r="G1888" s="2"/>
      <c r="H1888" s="6">
        <v>31</v>
      </c>
      <c r="I1888" s="7">
        <v>-2</v>
      </c>
      <c r="J1888" s="6">
        <v>33</v>
      </c>
      <c r="K1888" s="7">
        <v>-1</v>
      </c>
      <c r="L1888" s="6">
        <v>7</v>
      </c>
      <c r="M1888" s="7">
        <v>1</v>
      </c>
      <c r="N1888" s="6">
        <v>-2</v>
      </c>
      <c r="O1888" s="7">
        <v>-3</v>
      </c>
      <c r="P1888" t="s">
        <v>842</v>
      </c>
      <c r="R1888" s="7">
        <v>17</v>
      </c>
      <c r="S1888" s="7">
        <v>8</v>
      </c>
      <c r="T1888" s="7">
        <v>0</v>
      </c>
      <c r="W1888" s="6"/>
      <c r="X1888" s="6"/>
      <c r="Z1888" s="6"/>
      <c r="AA1888" s="6"/>
      <c r="AB1888" s="7"/>
      <c r="AC1888" s="6"/>
      <c r="AD1888" s="6"/>
      <c r="AE1888" s="7"/>
      <c r="AF1888" s="6"/>
      <c r="AG1888" s="6"/>
      <c r="AH1888" s="7"/>
      <c r="AI1888" s="6"/>
      <c r="AJ1888" s="6"/>
      <c r="AK1888" s="7"/>
      <c r="AR1888" s="6">
        <v>32</v>
      </c>
      <c r="AS1888" s="6">
        <v>55</v>
      </c>
      <c r="AT1888" s="7">
        <f>AR1888-AS1888</f>
        <v>-23</v>
      </c>
      <c r="AU1888" s="4" t="s">
        <v>871</v>
      </c>
    </row>
    <row r="1889" spans="2:47" x14ac:dyDescent="0.25">
      <c r="B1889" t="s">
        <v>267</v>
      </c>
      <c r="C1889" s="9" t="s">
        <v>434</v>
      </c>
      <c r="D1889" s="39">
        <v>42025</v>
      </c>
      <c r="E1889">
        <v>23</v>
      </c>
      <c r="F1889" t="s">
        <v>830</v>
      </c>
      <c r="G1889" s="2"/>
      <c r="H1889" s="6">
        <v>32</v>
      </c>
      <c r="I1889" s="7">
        <v>-3</v>
      </c>
      <c r="J1889" s="6">
        <v>36</v>
      </c>
      <c r="K1889" s="7">
        <v>0</v>
      </c>
      <c r="L1889" s="6">
        <v>9</v>
      </c>
      <c r="M1889" s="7">
        <v>1</v>
      </c>
      <c r="N1889" s="6">
        <v>-4</v>
      </c>
      <c r="O1889" s="7">
        <v>-3</v>
      </c>
      <c r="P1889" t="s">
        <v>842</v>
      </c>
      <c r="R1889" s="7">
        <v>13</v>
      </c>
      <c r="S1889" s="7">
        <v>6</v>
      </c>
      <c r="T1889" s="7">
        <v>0</v>
      </c>
      <c r="W1889" s="6"/>
      <c r="X1889" s="6"/>
      <c r="Z1889" s="6"/>
      <c r="AA1889" s="6"/>
      <c r="AB1889" s="7"/>
      <c r="AC1889" s="6"/>
      <c r="AD1889" s="6"/>
      <c r="AE1889" s="7"/>
      <c r="AF1889" s="6"/>
      <c r="AG1889" s="6"/>
      <c r="AH1889" s="7"/>
      <c r="AI1889" s="6"/>
      <c r="AJ1889" s="6"/>
      <c r="AK1889" s="7"/>
      <c r="AR1889" s="6"/>
      <c r="AS1889" s="6"/>
      <c r="AT1889" s="7"/>
    </row>
    <row r="1890" spans="2:47" x14ac:dyDescent="0.25">
      <c r="B1890" t="s">
        <v>267</v>
      </c>
      <c r="C1890" s="9" t="s">
        <v>675</v>
      </c>
      <c r="D1890" s="39">
        <v>42026</v>
      </c>
      <c r="E1890">
        <v>25</v>
      </c>
      <c r="F1890" t="s">
        <v>821</v>
      </c>
      <c r="G1890" s="2" t="s">
        <v>192</v>
      </c>
      <c r="H1890" s="6">
        <v>32</v>
      </c>
      <c r="I1890" s="7">
        <v>1</v>
      </c>
      <c r="J1890" s="6">
        <v>32</v>
      </c>
      <c r="K1890" s="7">
        <v>-1</v>
      </c>
      <c r="L1890" s="6">
        <v>7</v>
      </c>
      <c r="M1890" s="7">
        <v>0</v>
      </c>
      <c r="N1890" s="6">
        <v>0</v>
      </c>
      <c r="O1890" s="7">
        <v>2</v>
      </c>
      <c r="P1890" t="s">
        <v>842</v>
      </c>
      <c r="R1890" s="7">
        <v>15</v>
      </c>
      <c r="S1890" s="7">
        <v>7</v>
      </c>
      <c r="T1890" s="7">
        <v>0</v>
      </c>
      <c r="W1890" s="6">
        <v>43</v>
      </c>
      <c r="X1890" s="6">
        <v>50</v>
      </c>
      <c r="Y1890" s="7">
        <f>W1890-X1890</f>
        <v>-7</v>
      </c>
      <c r="Z1890" s="6">
        <v>20</v>
      </c>
      <c r="AA1890" s="6">
        <v>70</v>
      </c>
      <c r="AB1890" s="7">
        <f>Z1890-AA1890</f>
        <v>-50</v>
      </c>
      <c r="AC1890" s="6">
        <v>17</v>
      </c>
      <c r="AD1890" s="6">
        <v>72</v>
      </c>
      <c r="AE1890" s="7">
        <f>AC1890-AD1890</f>
        <v>-55</v>
      </c>
      <c r="AF1890" s="6"/>
      <c r="AG1890" s="6"/>
      <c r="AH1890" s="7"/>
      <c r="AI1890" s="6"/>
      <c r="AJ1890" s="6"/>
      <c r="AK1890" s="7"/>
      <c r="AL1890" s="4" t="s">
        <v>930</v>
      </c>
      <c r="AR1890" s="6">
        <v>34</v>
      </c>
      <c r="AS1890" s="6">
        <v>51</v>
      </c>
      <c r="AT1890" s="7">
        <f>AR1890-AS1890</f>
        <v>-17</v>
      </c>
      <c r="AU1890" s="4" t="s">
        <v>871</v>
      </c>
    </row>
    <row r="1891" spans="2:47" x14ac:dyDescent="0.25">
      <c r="B1891" s="3" t="s">
        <v>267</v>
      </c>
      <c r="C1891" s="52" t="s">
        <v>600</v>
      </c>
      <c r="D1891" s="39">
        <v>42027</v>
      </c>
      <c r="E1891">
        <v>26</v>
      </c>
      <c r="F1891" s="3" t="s">
        <v>830</v>
      </c>
      <c r="G1891" s="2"/>
      <c r="H1891" s="6">
        <v>34</v>
      </c>
      <c r="I1891" s="7">
        <v>2</v>
      </c>
      <c r="J1891" s="6">
        <v>35</v>
      </c>
      <c r="K1891" s="7">
        <v>-1</v>
      </c>
      <c r="L1891" s="6">
        <v>9</v>
      </c>
      <c r="M1891" s="7">
        <v>0</v>
      </c>
      <c r="N1891" s="6">
        <v>-1</v>
      </c>
      <c r="O1891" s="7">
        <v>3</v>
      </c>
      <c r="P1891" s="3" t="s">
        <v>842</v>
      </c>
      <c r="R1891" s="7">
        <v>13</v>
      </c>
      <c r="S1891" s="7">
        <v>6</v>
      </c>
      <c r="T1891" s="7">
        <v>0</v>
      </c>
      <c r="W1891" s="6"/>
      <c r="X1891" s="6"/>
      <c r="Z1891" s="6"/>
      <c r="AA1891" s="6"/>
      <c r="AB1891" s="7"/>
      <c r="AC1891" s="6"/>
      <c r="AD1891" s="6"/>
      <c r="AE1891" s="7"/>
      <c r="AF1891" s="6"/>
      <c r="AG1891" s="6"/>
      <c r="AH1891" s="7"/>
      <c r="AI1891" s="6"/>
      <c r="AJ1891" s="6"/>
      <c r="AK1891" s="7"/>
      <c r="AR1891" s="6"/>
      <c r="AS1891" s="6"/>
      <c r="AT1891" s="7"/>
    </row>
    <row r="1892" spans="2:47" x14ac:dyDescent="0.25">
      <c r="B1892" s="3" t="s">
        <v>267</v>
      </c>
      <c r="C1892" s="52" t="s">
        <v>600</v>
      </c>
      <c r="D1892" s="39">
        <v>42027</v>
      </c>
      <c r="E1892">
        <v>26</v>
      </c>
      <c r="F1892" s="3" t="s">
        <v>976</v>
      </c>
      <c r="G1892" s="2"/>
      <c r="H1892" s="6">
        <v>32</v>
      </c>
      <c r="I1892" s="7">
        <v>3</v>
      </c>
      <c r="J1892" s="6">
        <v>32</v>
      </c>
      <c r="K1892" s="7">
        <v>4</v>
      </c>
      <c r="L1892" s="6">
        <v>6</v>
      </c>
      <c r="M1892" s="7">
        <v>-3</v>
      </c>
      <c r="N1892" s="6">
        <v>0</v>
      </c>
      <c r="O1892" s="7">
        <v>-1</v>
      </c>
      <c r="P1892" s="3" t="s">
        <v>639</v>
      </c>
      <c r="R1892" s="7">
        <v>15</v>
      </c>
      <c r="S1892" s="7">
        <v>9</v>
      </c>
      <c r="W1892" s="6"/>
      <c r="X1892" s="6"/>
      <c r="Z1892" s="6"/>
      <c r="AA1892" s="6"/>
      <c r="AB1892" s="7"/>
      <c r="AC1892" s="6"/>
      <c r="AD1892" s="6"/>
      <c r="AE1892" s="7"/>
      <c r="AF1892" s="6"/>
      <c r="AG1892" s="6"/>
      <c r="AH1892" s="7"/>
      <c r="AI1892" s="6"/>
      <c r="AJ1892" s="6"/>
      <c r="AK1892" s="7"/>
      <c r="AR1892" s="6"/>
      <c r="AS1892" s="6"/>
      <c r="AT1892" s="7"/>
    </row>
    <row r="1893" spans="2:47" x14ac:dyDescent="0.25">
      <c r="B1893" t="s">
        <v>267</v>
      </c>
      <c r="C1893" s="9" t="s">
        <v>600</v>
      </c>
      <c r="D1893" s="39">
        <v>42027</v>
      </c>
      <c r="E1893">
        <v>27</v>
      </c>
      <c r="F1893" s="3" t="s">
        <v>886</v>
      </c>
      <c r="G1893" s="2" t="s">
        <v>96</v>
      </c>
      <c r="H1893" s="6">
        <v>31</v>
      </c>
      <c r="I1893" s="7">
        <v>2</v>
      </c>
      <c r="J1893" s="6">
        <v>30</v>
      </c>
      <c r="K1893" s="7">
        <v>-2</v>
      </c>
      <c r="L1893" s="6">
        <v>8</v>
      </c>
      <c r="M1893" s="7">
        <v>-4</v>
      </c>
      <c r="N1893" s="6">
        <v>1</v>
      </c>
      <c r="O1893" s="7">
        <v>4</v>
      </c>
      <c r="P1893" s="3" t="s">
        <v>639</v>
      </c>
      <c r="R1893" s="7">
        <v>17</v>
      </c>
      <c r="S1893" s="7">
        <v>7</v>
      </c>
      <c r="T1893" s="7">
        <v>0</v>
      </c>
      <c r="W1893" s="6"/>
      <c r="X1893" s="6"/>
      <c r="Z1893" s="6"/>
      <c r="AA1893" s="6"/>
      <c r="AB1893" s="7"/>
      <c r="AC1893" s="6"/>
      <c r="AD1893" s="6"/>
      <c r="AE1893" s="7"/>
      <c r="AF1893" s="6"/>
      <c r="AG1893" s="6"/>
      <c r="AH1893" s="7"/>
      <c r="AI1893" s="6"/>
      <c r="AJ1893" s="6"/>
      <c r="AK1893" s="7"/>
      <c r="AR1893" s="6"/>
      <c r="AS1893" s="6"/>
      <c r="AT1893" s="7"/>
    </row>
    <row r="1894" spans="2:47" x14ac:dyDescent="0.25">
      <c r="B1894" s="3" t="s">
        <v>267</v>
      </c>
      <c r="C1894" s="52" t="s">
        <v>565</v>
      </c>
      <c r="D1894" s="39">
        <v>42029</v>
      </c>
      <c r="E1894">
        <v>27</v>
      </c>
      <c r="F1894" s="3" t="s">
        <v>982</v>
      </c>
      <c r="G1894" s="2" t="s">
        <v>122</v>
      </c>
      <c r="H1894" s="6">
        <v>31</v>
      </c>
      <c r="I1894" s="7">
        <v>1</v>
      </c>
      <c r="J1894" s="6">
        <v>30</v>
      </c>
      <c r="K1894" s="7">
        <v>-3</v>
      </c>
      <c r="L1894" s="6">
        <v>7</v>
      </c>
      <c r="M1894" s="7">
        <v>-4</v>
      </c>
      <c r="N1894" s="6">
        <v>1</v>
      </c>
      <c r="O1894" s="7">
        <v>4</v>
      </c>
      <c r="P1894" s="3" t="s">
        <v>842</v>
      </c>
      <c r="Q1894" s="3" t="s">
        <v>983</v>
      </c>
      <c r="R1894" s="7">
        <v>23</v>
      </c>
      <c r="S1894" s="7">
        <v>3</v>
      </c>
      <c r="T1894" s="7">
        <v>0</v>
      </c>
      <c r="W1894" s="6">
        <v>35</v>
      </c>
      <c r="X1894" s="6">
        <v>37</v>
      </c>
      <c r="Y1894" s="7">
        <f>W1894-X1894</f>
        <v>-2</v>
      </c>
      <c r="Z1894" s="6">
        <v>22</v>
      </c>
      <c r="AA1894" s="6">
        <v>37</v>
      </c>
      <c r="AB1894" s="7">
        <f>Z1894-AA1894</f>
        <v>-15</v>
      </c>
      <c r="AC1894" s="6">
        <v>19</v>
      </c>
      <c r="AD1894" s="6">
        <v>37</v>
      </c>
      <c r="AE1894" s="7">
        <f>AC1894-AD1894</f>
        <v>-18</v>
      </c>
      <c r="AF1894" s="6">
        <v>34</v>
      </c>
      <c r="AG1894" s="6">
        <v>29</v>
      </c>
      <c r="AH1894" s="7">
        <f>AF1894-AG1894</f>
        <v>5</v>
      </c>
      <c r="AI1894" s="6">
        <v>17</v>
      </c>
      <c r="AJ1894" s="6">
        <v>8</v>
      </c>
      <c r="AK1894" s="7">
        <f>AI1894-AJ1894</f>
        <v>9</v>
      </c>
      <c r="AL1894" s="4" t="s">
        <v>1014</v>
      </c>
      <c r="AM1894" s="52" t="s">
        <v>972</v>
      </c>
      <c r="AN1894" s="52" t="s">
        <v>551</v>
      </c>
      <c r="AO1894" s="52" t="s">
        <v>316</v>
      </c>
      <c r="AP1894" s="52" t="s">
        <v>318</v>
      </c>
      <c r="AQ1894" s="52"/>
      <c r="AR1894" s="6"/>
      <c r="AS1894" s="6"/>
      <c r="AT1894" s="7"/>
    </row>
    <row r="1895" spans="2:47" x14ac:dyDescent="0.25">
      <c r="B1895" s="3" t="s">
        <v>267</v>
      </c>
      <c r="C1895" s="9" t="s">
        <v>579</v>
      </c>
      <c r="D1895" s="39">
        <v>42029</v>
      </c>
      <c r="F1895" s="3" t="s">
        <v>821</v>
      </c>
      <c r="G1895" s="2"/>
      <c r="H1895" s="6">
        <v>34</v>
      </c>
      <c r="I1895" s="7">
        <v>2</v>
      </c>
      <c r="J1895" s="6">
        <v>33</v>
      </c>
      <c r="K1895" s="7">
        <v>1</v>
      </c>
      <c r="L1895" s="6">
        <v>6</v>
      </c>
      <c r="M1895" s="7">
        <v>-1</v>
      </c>
      <c r="N1895" s="6">
        <v>1</v>
      </c>
      <c r="O1895" s="7">
        <v>1</v>
      </c>
      <c r="P1895" t="s">
        <v>842</v>
      </c>
      <c r="R1895" s="7">
        <v>15</v>
      </c>
      <c r="S1895" s="7">
        <v>7</v>
      </c>
      <c r="T1895" s="7">
        <v>0</v>
      </c>
      <c r="W1895" s="6"/>
      <c r="X1895" s="6"/>
      <c r="Z1895" s="6"/>
      <c r="AA1895" s="6"/>
      <c r="AB1895" s="7"/>
      <c r="AC1895" s="6"/>
      <c r="AD1895" s="6"/>
      <c r="AE1895" s="7"/>
      <c r="AF1895" s="6"/>
      <c r="AG1895" s="6"/>
      <c r="AH1895" s="7"/>
      <c r="AI1895" s="6"/>
      <c r="AJ1895" s="6"/>
      <c r="AK1895" s="7"/>
      <c r="AR1895" s="6">
        <v>32</v>
      </c>
      <c r="AS1895" s="6">
        <v>53</v>
      </c>
      <c r="AT1895" s="7">
        <f>AR1895-AS1895</f>
        <v>-21</v>
      </c>
      <c r="AU1895" s="4" t="s">
        <v>871</v>
      </c>
    </row>
    <row r="1896" spans="2:47" x14ac:dyDescent="0.25">
      <c r="B1896" s="3" t="s">
        <v>267</v>
      </c>
      <c r="C1896" s="9" t="s">
        <v>558</v>
      </c>
      <c r="D1896" s="39">
        <v>42030</v>
      </c>
      <c r="F1896" s="3" t="s">
        <v>821</v>
      </c>
      <c r="G1896" s="2"/>
      <c r="H1896" s="6">
        <v>34</v>
      </c>
      <c r="I1896" s="7">
        <v>0</v>
      </c>
      <c r="J1896" s="6">
        <v>33</v>
      </c>
      <c r="K1896" s="7">
        <v>0</v>
      </c>
      <c r="L1896" s="6">
        <v>7</v>
      </c>
      <c r="M1896" s="7">
        <v>1</v>
      </c>
      <c r="N1896" s="6">
        <v>1</v>
      </c>
      <c r="O1896" s="7">
        <v>0</v>
      </c>
      <c r="P1896" t="s">
        <v>842</v>
      </c>
      <c r="R1896" s="7">
        <v>14</v>
      </c>
      <c r="S1896" s="7">
        <v>7</v>
      </c>
      <c r="T1896" s="7">
        <v>0</v>
      </c>
      <c r="W1896" s="6"/>
      <c r="X1896" s="6"/>
      <c r="Z1896" s="6"/>
      <c r="AA1896" s="6"/>
      <c r="AB1896" s="7"/>
      <c r="AC1896" s="6"/>
      <c r="AD1896" s="6"/>
      <c r="AE1896" s="7"/>
      <c r="AF1896" s="6"/>
      <c r="AG1896" s="6"/>
      <c r="AH1896" s="7"/>
      <c r="AI1896" s="6"/>
      <c r="AJ1896" s="6"/>
      <c r="AK1896" s="7"/>
      <c r="AR1896" s="6">
        <v>31</v>
      </c>
      <c r="AS1896" s="6">
        <v>54</v>
      </c>
      <c r="AT1896" s="7">
        <f>AR1896-AS1896</f>
        <v>-23</v>
      </c>
      <c r="AU1896" s="4" t="s">
        <v>871</v>
      </c>
    </row>
    <row r="1897" spans="2:47" x14ac:dyDescent="0.25">
      <c r="B1897" s="3" t="s">
        <v>267</v>
      </c>
      <c r="C1897" s="9" t="s">
        <v>602</v>
      </c>
      <c r="D1897" s="39">
        <v>42031</v>
      </c>
      <c r="F1897" s="3" t="s">
        <v>821</v>
      </c>
      <c r="G1897" s="2"/>
      <c r="H1897" s="6">
        <v>33</v>
      </c>
      <c r="I1897" s="7">
        <v>-1</v>
      </c>
      <c r="J1897" s="6">
        <v>33</v>
      </c>
      <c r="K1897" s="7">
        <v>0</v>
      </c>
      <c r="L1897" s="6">
        <v>6</v>
      </c>
      <c r="M1897" s="7">
        <v>-1</v>
      </c>
      <c r="N1897" s="6">
        <v>0</v>
      </c>
      <c r="O1897" s="7">
        <v>-1</v>
      </c>
      <c r="P1897" t="s">
        <v>842</v>
      </c>
      <c r="R1897" s="7">
        <v>16</v>
      </c>
      <c r="S1897" s="7">
        <v>7</v>
      </c>
      <c r="T1897" s="7">
        <v>0</v>
      </c>
      <c r="W1897" s="6"/>
      <c r="X1897" s="6"/>
      <c r="Z1897" s="6"/>
      <c r="AA1897" s="6"/>
      <c r="AB1897" s="7"/>
      <c r="AC1897" s="6"/>
      <c r="AD1897" s="6"/>
      <c r="AE1897" s="7"/>
      <c r="AF1897" s="6"/>
      <c r="AG1897" s="6"/>
      <c r="AH1897" s="7"/>
      <c r="AI1897" s="6"/>
      <c r="AJ1897" s="6"/>
      <c r="AK1897" s="7"/>
      <c r="AM1897" s="9" t="s">
        <v>946</v>
      </c>
      <c r="AN1897" s="9" t="s">
        <v>642</v>
      </c>
      <c r="AO1897" s="9" t="s">
        <v>366</v>
      </c>
      <c r="AR1897" s="6">
        <v>34</v>
      </c>
      <c r="AS1897" s="6">
        <v>53</v>
      </c>
      <c r="AT1897" s="7">
        <f>AR1897-AS1897</f>
        <v>-19</v>
      </c>
      <c r="AU1897" s="4" t="s">
        <v>871</v>
      </c>
    </row>
    <row r="1898" spans="2:47" x14ac:dyDescent="0.25">
      <c r="B1898" s="3" t="s">
        <v>267</v>
      </c>
      <c r="C1898" s="52" t="s">
        <v>568</v>
      </c>
      <c r="D1898" s="39">
        <v>42031</v>
      </c>
      <c r="E1898">
        <v>1</v>
      </c>
      <c r="F1898" s="3" t="s">
        <v>903</v>
      </c>
      <c r="G1898" s="2" t="s">
        <v>138</v>
      </c>
      <c r="H1898" s="6">
        <v>32</v>
      </c>
      <c r="I1898" s="7">
        <v>4</v>
      </c>
      <c r="J1898" s="6">
        <v>33</v>
      </c>
      <c r="K1898" s="7">
        <v>0</v>
      </c>
      <c r="L1898" s="6">
        <v>5</v>
      </c>
      <c r="M1898" s="7">
        <v>-2</v>
      </c>
      <c r="N1898" s="6">
        <v>-1</v>
      </c>
      <c r="O1898" s="7">
        <v>4</v>
      </c>
      <c r="P1898" s="3" t="s">
        <v>842</v>
      </c>
      <c r="R1898" s="7">
        <v>18</v>
      </c>
      <c r="S1898" s="7">
        <v>6</v>
      </c>
      <c r="T1898" s="7">
        <v>0</v>
      </c>
      <c r="W1898" s="6">
        <v>39</v>
      </c>
      <c r="X1898" s="6">
        <v>44</v>
      </c>
      <c r="Y1898" s="7">
        <f>W1898-X1898</f>
        <v>-5</v>
      </c>
      <c r="Z1898" s="6">
        <v>23</v>
      </c>
      <c r="AA1898" s="6">
        <v>50</v>
      </c>
      <c r="AB1898" s="7">
        <f>Z1898-AA1898</f>
        <v>-27</v>
      </c>
      <c r="AC1898" s="6">
        <v>18</v>
      </c>
      <c r="AD1898" s="6">
        <v>57</v>
      </c>
      <c r="AE1898" s="7">
        <f>AC1898-AD1898</f>
        <v>-39</v>
      </c>
      <c r="AF1898" s="6">
        <v>31</v>
      </c>
      <c r="AG1898" s="6">
        <v>45</v>
      </c>
      <c r="AH1898" s="7">
        <f>AF1898-AG1898</f>
        <v>-14</v>
      </c>
      <c r="AI1898" s="6"/>
      <c r="AJ1898" s="6"/>
      <c r="AK1898" s="7"/>
      <c r="AL1898" s="4" t="s">
        <v>978</v>
      </c>
      <c r="AR1898" s="6"/>
      <c r="AS1898" s="6"/>
      <c r="AT1898" s="7"/>
    </row>
    <row r="1899" spans="2:47" x14ac:dyDescent="0.25">
      <c r="B1899" s="3" t="s">
        <v>267</v>
      </c>
      <c r="C1899" s="9" t="s">
        <v>660</v>
      </c>
      <c r="D1899" s="39">
        <v>42032</v>
      </c>
      <c r="E1899">
        <v>30</v>
      </c>
      <c r="F1899" s="3" t="s">
        <v>830</v>
      </c>
      <c r="G1899" s="2"/>
      <c r="H1899" s="6">
        <v>34</v>
      </c>
      <c r="I1899" s="7">
        <v>0</v>
      </c>
      <c r="J1899" s="6">
        <v>35</v>
      </c>
      <c r="K1899" s="7">
        <v>0</v>
      </c>
      <c r="L1899" s="6">
        <v>10</v>
      </c>
      <c r="M1899" s="7">
        <v>1</v>
      </c>
      <c r="N1899" s="6">
        <v>-1</v>
      </c>
      <c r="O1899" s="7">
        <v>0</v>
      </c>
      <c r="P1899" s="3" t="s">
        <v>842</v>
      </c>
      <c r="R1899" s="7">
        <v>14</v>
      </c>
      <c r="S1899" s="7">
        <v>4</v>
      </c>
      <c r="T1899" s="7">
        <v>0</v>
      </c>
      <c r="W1899" s="6"/>
      <c r="X1899" s="6"/>
      <c r="Z1899" s="6"/>
      <c r="AA1899" s="6"/>
      <c r="AC1899" s="6"/>
      <c r="AD1899" s="6"/>
      <c r="AF1899" s="6"/>
      <c r="AG1899" s="6"/>
      <c r="AI1899" s="6"/>
      <c r="AJ1899" s="6"/>
    </row>
    <row r="1900" spans="2:47" x14ac:dyDescent="0.25">
      <c r="B1900" s="3" t="s">
        <v>267</v>
      </c>
      <c r="C1900" s="9" t="s">
        <v>660</v>
      </c>
      <c r="D1900" s="39">
        <v>42032</v>
      </c>
      <c r="F1900" s="3" t="s">
        <v>821</v>
      </c>
      <c r="G1900" s="2"/>
      <c r="H1900" s="6">
        <v>34</v>
      </c>
      <c r="I1900" s="7">
        <v>1</v>
      </c>
      <c r="J1900" s="6">
        <v>34</v>
      </c>
      <c r="K1900" s="7">
        <v>1</v>
      </c>
      <c r="L1900" s="6">
        <v>6</v>
      </c>
      <c r="M1900" s="7">
        <v>0</v>
      </c>
      <c r="N1900" s="6">
        <v>0</v>
      </c>
      <c r="O1900" s="7">
        <v>0</v>
      </c>
      <c r="P1900" s="3" t="s">
        <v>842</v>
      </c>
      <c r="R1900" s="7">
        <v>14</v>
      </c>
      <c r="S1900" s="7">
        <v>7</v>
      </c>
      <c r="T1900" s="7">
        <v>0</v>
      </c>
      <c r="W1900" s="6"/>
      <c r="X1900" s="6"/>
      <c r="Z1900" s="6"/>
      <c r="AA1900" s="6"/>
      <c r="AB1900" s="7"/>
      <c r="AC1900" s="6"/>
      <c r="AD1900" s="6"/>
      <c r="AE1900" s="7"/>
      <c r="AF1900" s="6"/>
      <c r="AG1900" s="6"/>
      <c r="AH1900" s="7"/>
      <c r="AI1900" s="6"/>
      <c r="AJ1900" s="6"/>
      <c r="AK1900" s="7"/>
      <c r="AR1900" s="6"/>
      <c r="AS1900" s="6"/>
      <c r="AT1900" s="7"/>
    </row>
    <row r="1901" spans="2:47" x14ac:dyDescent="0.25">
      <c r="B1901" s="3" t="s">
        <v>267</v>
      </c>
      <c r="C1901" s="52" t="s">
        <v>603</v>
      </c>
      <c r="D1901" s="39">
        <v>42033</v>
      </c>
      <c r="E1901">
        <v>1</v>
      </c>
      <c r="F1901" s="3" t="s">
        <v>821</v>
      </c>
      <c r="G1901" s="2" t="s">
        <v>192</v>
      </c>
      <c r="H1901" s="6">
        <v>32</v>
      </c>
      <c r="I1901" s="7">
        <v>-2</v>
      </c>
      <c r="J1901" s="6">
        <v>35</v>
      </c>
      <c r="K1901" s="7">
        <v>1</v>
      </c>
      <c r="L1901" s="6">
        <v>7</v>
      </c>
      <c r="M1901" s="7">
        <v>1</v>
      </c>
      <c r="N1901" s="6">
        <v>-3</v>
      </c>
      <c r="O1901" s="7">
        <v>-3</v>
      </c>
      <c r="P1901" s="3" t="s">
        <v>842</v>
      </c>
      <c r="R1901" s="7">
        <v>15</v>
      </c>
      <c r="S1901" s="7">
        <v>6</v>
      </c>
      <c r="T1901" s="7">
        <v>0</v>
      </c>
      <c r="W1901" s="6">
        <v>43</v>
      </c>
      <c r="X1901" s="6">
        <v>50</v>
      </c>
      <c r="Y1901" s="7">
        <f>W1901-X1901</f>
        <v>-7</v>
      </c>
      <c r="Z1901" s="6">
        <v>22</v>
      </c>
      <c r="AA1901" s="6">
        <v>68</v>
      </c>
      <c r="AB1901" s="7">
        <f>Z1901-AA1901</f>
        <v>-46</v>
      </c>
      <c r="AC1901" s="6">
        <v>19</v>
      </c>
      <c r="AD1901" s="6">
        <v>70</v>
      </c>
      <c r="AE1901" s="7">
        <f>AC1901-AD1901</f>
        <v>-51</v>
      </c>
      <c r="AF1901" s="6"/>
      <c r="AG1901" s="6"/>
      <c r="AH1901" s="7"/>
      <c r="AI1901" s="6"/>
      <c r="AJ1901" s="6"/>
      <c r="AK1901" s="7"/>
      <c r="AL1901" s="4" t="s">
        <v>930</v>
      </c>
      <c r="AR1901" s="6">
        <v>32</v>
      </c>
      <c r="AS1901" s="6">
        <v>51</v>
      </c>
      <c r="AT1901" s="7">
        <f>AR1901-AS1901</f>
        <v>-19</v>
      </c>
      <c r="AU1901" s="4" t="s">
        <v>871</v>
      </c>
    </row>
    <row r="1902" spans="2:47" x14ac:dyDescent="0.25">
      <c r="B1902" s="3" t="s">
        <v>267</v>
      </c>
      <c r="C1902" s="52" t="s">
        <v>372</v>
      </c>
      <c r="D1902" s="39">
        <v>42033</v>
      </c>
      <c r="E1902">
        <v>4</v>
      </c>
      <c r="F1902" s="3" t="s">
        <v>963</v>
      </c>
      <c r="G1902" s="2"/>
      <c r="H1902" s="6">
        <v>27</v>
      </c>
      <c r="I1902" s="7">
        <v>-4</v>
      </c>
      <c r="J1902" s="6">
        <v>33</v>
      </c>
      <c r="K1902" s="7">
        <v>2</v>
      </c>
      <c r="L1902" s="6">
        <v>6</v>
      </c>
      <c r="M1902" s="7">
        <v>-2</v>
      </c>
      <c r="N1902" s="6">
        <v>-6</v>
      </c>
      <c r="O1902" s="7">
        <v>-6</v>
      </c>
      <c r="P1902" s="3" t="s">
        <v>842</v>
      </c>
      <c r="R1902" s="7">
        <v>18</v>
      </c>
      <c r="S1902" s="7">
        <v>8</v>
      </c>
      <c r="T1902" s="7">
        <v>1</v>
      </c>
      <c r="W1902" s="6"/>
      <c r="X1902" s="6"/>
      <c r="Y1902" s="7"/>
      <c r="Z1902" s="6"/>
      <c r="AA1902" s="6"/>
      <c r="AB1902" s="7"/>
      <c r="AC1902" s="6"/>
      <c r="AD1902" s="6"/>
      <c r="AE1902" s="7"/>
      <c r="AF1902" s="6"/>
      <c r="AG1902" s="6"/>
      <c r="AH1902" s="7"/>
      <c r="AI1902" s="6"/>
      <c r="AJ1902" s="6"/>
      <c r="AK1902" s="7"/>
      <c r="AR1902" s="6"/>
      <c r="AS1902" s="6"/>
      <c r="AT1902" s="7"/>
    </row>
    <row r="1903" spans="2:47" x14ac:dyDescent="0.25">
      <c r="B1903" s="3" t="s">
        <v>267</v>
      </c>
      <c r="C1903" s="9" t="s">
        <v>582</v>
      </c>
      <c r="D1903" s="39">
        <v>42034</v>
      </c>
      <c r="E1903">
        <v>2</v>
      </c>
      <c r="F1903" s="3" t="s">
        <v>976</v>
      </c>
      <c r="G1903" s="2"/>
      <c r="H1903" s="6">
        <v>31</v>
      </c>
      <c r="I1903" s="7">
        <v>-1</v>
      </c>
      <c r="J1903" s="6">
        <v>31</v>
      </c>
      <c r="K1903" s="7">
        <v>-1</v>
      </c>
      <c r="L1903" s="6">
        <v>8</v>
      </c>
      <c r="M1903" s="7">
        <v>2</v>
      </c>
      <c r="N1903" s="6">
        <v>0</v>
      </c>
      <c r="O1903" s="7">
        <v>0</v>
      </c>
      <c r="P1903" s="3" t="s">
        <v>639</v>
      </c>
      <c r="R1903" s="7">
        <v>15</v>
      </c>
      <c r="S1903" s="7">
        <v>9</v>
      </c>
      <c r="W1903" s="6"/>
      <c r="X1903" s="6"/>
      <c r="Z1903" s="6"/>
      <c r="AA1903" s="6"/>
      <c r="AC1903" s="6"/>
      <c r="AD1903" s="6"/>
      <c r="AF1903" s="6"/>
      <c r="AG1903" s="6"/>
      <c r="AI1903" s="6"/>
      <c r="AJ1903" s="6"/>
    </row>
    <row r="1904" spans="2:47" x14ac:dyDescent="0.25">
      <c r="B1904" s="3" t="s">
        <v>267</v>
      </c>
      <c r="C1904" s="9" t="s">
        <v>668</v>
      </c>
      <c r="D1904" s="39">
        <v>42034</v>
      </c>
      <c r="E1904">
        <v>2</v>
      </c>
      <c r="F1904" t="s">
        <v>830</v>
      </c>
      <c r="G1904" s="2"/>
      <c r="H1904" s="6">
        <v>31</v>
      </c>
      <c r="I1904" s="7">
        <v>-3</v>
      </c>
      <c r="J1904" s="6">
        <v>34</v>
      </c>
      <c r="K1904" s="7">
        <v>-1</v>
      </c>
      <c r="L1904" s="6">
        <v>8</v>
      </c>
      <c r="M1904" s="7">
        <v>-2</v>
      </c>
      <c r="N1904" s="6">
        <v>-3</v>
      </c>
      <c r="O1904" s="7">
        <v>-2</v>
      </c>
      <c r="P1904" s="3" t="s">
        <v>842</v>
      </c>
      <c r="R1904" s="7">
        <v>14</v>
      </c>
      <c r="S1904" s="7">
        <v>5</v>
      </c>
      <c r="T1904" s="7">
        <v>0</v>
      </c>
      <c r="W1904" s="6"/>
      <c r="X1904" s="6"/>
      <c r="Z1904" s="6"/>
      <c r="AA1904" s="6"/>
      <c r="AB1904" s="7"/>
      <c r="AC1904" s="6"/>
      <c r="AD1904" s="6"/>
      <c r="AE1904" s="7"/>
      <c r="AF1904" s="6"/>
      <c r="AG1904" s="6"/>
      <c r="AH1904" s="7"/>
      <c r="AI1904" s="6"/>
      <c r="AJ1904" s="6"/>
      <c r="AK1904" s="7"/>
      <c r="AR1904" s="6"/>
      <c r="AS1904" s="6"/>
      <c r="AT1904" s="7"/>
    </row>
    <row r="1905" spans="2:47" x14ac:dyDescent="0.25">
      <c r="B1905" s="3" t="s">
        <v>268</v>
      </c>
      <c r="C1905" s="9" t="s">
        <v>339</v>
      </c>
      <c r="D1905" s="39">
        <v>42036</v>
      </c>
      <c r="F1905" t="s">
        <v>821</v>
      </c>
      <c r="G1905" s="2"/>
      <c r="H1905" s="6">
        <v>33</v>
      </c>
      <c r="I1905" s="7">
        <v>1</v>
      </c>
      <c r="J1905" s="6">
        <v>35</v>
      </c>
      <c r="K1905" s="7">
        <v>0</v>
      </c>
      <c r="L1905" s="6">
        <v>7</v>
      </c>
      <c r="M1905" s="7">
        <v>0</v>
      </c>
      <c r="N1905" s="6">
        <v>-2</v>
      </c>
      <c r="O1905" s="7">
        <v>1</v>
      </c>
      <c r="P1905" s="3" t="s">
        <v>842</v>
      </c>
      <c r="R1905" s="7">
        <v>14</v>
      </c>
      <c r="S1905" s="7">
        <v>6</v>
      </c>
      <c r="T1905" s="7">
        <v>0</v>
      </c>
      <c r="V1905" s="7"/>
      <c r="W1905" s="6"/>
      <c r="X1905" s="6"/>
      <c r="Z1905" s="6"/>
      <c r="AA1905" s="6"/>
      <c r="AB1905" s="7"/>
      <c r="AC1905" s="6"/>
      <c r="AD1905" s="6"/>
      <c r="AE1905" s="7"/>
      <c r="AF1905" s="6"/>
      <c r="AG1905" s="6"/>
      <c r="AH1905" s="7"/>
      <c r="AI1905" s="6"/>
      <c r="AJ1905" s="6"/>
      <c r="AK1905" s="7"/>
      <c r="AR1905" s="6">
        <v>34</v>
      </c>
      <c r="AS1905" s="6">
        <v>51</v>
      </c>
      <c r="AT1905" s="7">
        <f>AR1905-AS1905</f>
        <v>-17</v>
      </c>
      <c r="AU1905" s="4" t="s">
        <v>871</v>
      </c>
    </row>
    <row r="1906" spans="2:47" x14ac:dyDescent="0.25">
      <c r="B1906" s="3" t="s">
        <v>268</v>
      </c>
      <c r="C1906" s="9" t="s">
        <v>571</v>
      </c>
      <c r="D1906" s="39">
        <v>42037</v>
      </c>
      <c r="F1906" t="s">
        <v>821</v>
      </c>
      <c r="G1906" s="2"/>
      <c r="H1906" s="6">
        <v>33</v>
      </c>
      <c r="I1906" s="7">
        <v>0</v>
      </c>
      <c r="J1906" s="6">
        <v>33</v>
      </c>
      <c r="K1906" s="7">
        <v>-2</v>
      </c>
      <c r="L1906" s="6">
        <v>7</v>
      </c>
      <c r="M1906" s="7">
        <v>0</v>
      </c>
      <c r="N1906" s="6">
        <v>0</v>
      </c>
      <c r="O1906" s="7">
        <v>2</v>
      </c>
      <c r="P1906" s="3" t="s">
        <v>842</v>
      </c>
      <c r="R1906" s="7">
        <v>14</v>
      </c>
      <c r="S1906" s="7">
        <v>7</v>
      </c>
      <c r="T1906" s="7">
        <v>0</v>
      </c>
      <c r="V1906" s="7"/>
      <c r="W1906" s="6"/>
      <c r="X1906" s="6"/>
      <c r="Z1906" s="6"/>
      <c r="AA1906" s="6"/>
      <c r="AB1906" s="7"/>
      <c r="AC1906" s="6"/>
      <c r="AD1906" s="6"/>
      <c r="AE1906" s="7"/>
      <c r="AF1906" s="6"/>
      <c r="AG1906" s="6"/>
      <c r="AH1906" s="7"/>
      <c r="AI1906" s="6"/>
      <c r="AJ1906" s="6"/>
      <c r="AK1906" s="7"/>
      <c r="AR1906" s="6">
        <v>31</v>
      </c>
      <c r="AS1906" s="6">
        <v>52</v>
      </c>
      <c r="AT1906" s="7">
        <f>AR1906-AS1906</f>
        <v>-21</v>
      </c>
      <c r="AU1906" s="4" t="s">
        <v>871</v>
      </c>
    </row>
    <row r="1907" spans="2:47" x14ac:dyDescent="0.25">
      <c r="B1907" s="3" t="s">
        <v>268</v>
      </c>
      <c r="C1907" s="9" t="s">
        <v>589</v>
      </c>
      <c r="D1907" s="39">
        <v>42038</v>
      </c>
      <c r="F1907" t="s">
        <v>821</v>
      </c>
      <c r="G1907" s="2"/>
      <c r="H1907" s="6">
        <v>34</v>
      </c>
      <c r="I1907" s="7">
        <v>1</v>
      </c>
      <c r="J1907" s="6">
        <v>33</v>
      </c>
      <c r="K1907" s="7">
        <v>0</v>
      </c>
      <c r="L1907" s="6">
        <v>6</v>
      </c>
      <c r="M1907" s="7">
        <v>-1</v>
      </c>
      <c r="N1907" s="6">
        <v>1</v>
      </c>
      <c r="O1907" s="7">
        <v>1</v>
      </c>
      <c r="P1907" s="3" t="s">
        <v>842</v>
      </c>
      <c r="R1907" s="7">
        <v>13</v>
      </c>
      <c r="S1907" s="7">
        <v>7</v>
      </c>
      <c r="T1907" s="7">
        <v>0</v>
      </c>
      <c r="V1907" s="7"/>
      <c r="W1907" s="6"/>
      <c r="X1907" s="6"/>
      <c r="Z1907" s="6"/>
      <c r="AA1907" s="6"/>
      <c r="AB1907" s="7"/>
      <c r="AC1907" s="6"/>
      <c r="AD1907" s="6"/>
      <c r="AE1907" s="7"/>
      <c r="AF1907" s="6"/>
      <c r="AG1907" s="6"/>
      <c r="AH1907" s="7"/>
      <c r="AI1907" s="6"/>
      <c r="AJ1907" s="6"/>
      <c r="AK1907" s="7"/>
      <c r="AR1907" s="6">
        <v>33</v>
      </c>
      <c r="AS1907" s="6">
        <v>52</v>
      </c>
      <c r="AT1907" s="7">
        <f>AR1907-AS1907</f>
        <v>-19</v>
      </c>
      <c r="AU1907" s="4" t="s">
        <v>871</v>
      </c>
    </row>
    <row r="1908" spans="2:47" x14ac:dyDescent="0.25">
      <c r="B1908" s="3" t="s">
        <v>268</v>
      </c>
      <c r="C1908" s="52" t="s">
        <v>376</v>
      </c>
      <c r="D1908" s="39">
        <v>42038</v>
      </c>
      <c r="E1908">
        <v>8</v>
      </c>
      <c r="F1908" s="3" t="s">
        <v>903</v>
      </c>
      <c r="G1908" s="2" t="s">
        <v>138</v>
      </c>
      <c r="H1908" s="6">
        <v>32</v>
      </c>
      <c r="I1908" s="7">
        <v>0</v>
      </c>
      <c r="J1908" s="6">
        <v>34</v>
      </c>
      <c r="K1908" s="7">
        <v>1</v>
      </c>
      <c r="L1908" s="6">
        <v>7</v>
      </c>
      <c r="M1908" s="7">
        <v>2</v>
      </c>
      <c r="N1908" s="6">
        <v>-2</v>
      </c>
      <c r="O1908" s="7">
        <v>-1</v>
      </c>
      <c r="P1908" s="3" t="s">
        <v>842</v>
      </c>
      <c r="R1908" s="7">
        <v>15</v>
      </c>
      <c r="S1908" s="7">
        <v>8</v>
      </c>
      <c r="T1908" s="7">
        <v>1</v>
      </c>
      <c r="V1908" s="7"/>
      <c r="W1908" s="6">
        <v>39</v>
      </c>
      <c r="X1908" s="6">
        <v>44</v>
      </c>
      <c r="Y1908" s="7">
        <f>W1908-X1908</f>
        <v>-5</v>
      </c>
      <c r="Z1908" s="6">
        <v>23</v>
      </c>
      <c r="AA1908" s="6">
        <v>49</v>
      </c>
      <c r="AB1908" s="7">
        <f>Z1908-AA1908</f>
        <v>-26</v>
      </c>
      <c r="AC1908" s="6">
        <v>15</v>
      </c>
      <c r="AD1908" s="6">
        <v>56</v>
      </c>
      <c r="AE1908" s="7">
        <f>AC1908-AD1908</f>
        <v>-41</v>
      </c>
      <c r="AF1908" s="6">
        <v>26</v>
      </c>
      <c r="AG1908" s="6">
        <v>44</v>
      </c>
      <c r="AH1908" s="7">
        <f>AF1908-AG1908</f>
        <v>-18</v>
      </c>
      <c r="AI1908" s="6"/>
      <c r="AJ1908" s="6"/>
      <c r="AK1908" s="7"/>
      <c r="AL1908" s="4" t="s">
        <v>978</v>
      </c>
      <c r="AR1908" s="6"/>
      <c r="AS1908" s="6"/>
      <c r="AT1908" s="7"/>
    </row>
    <row r="1909" spans="2:47" x14ac:dyDescent="0.25">
      <c r="B1909" s="3" t="s">
        <v>268</v>
      </c>
      <c r="C1909" s="9" t="s">
        <v>694</v>
      </c>
      <c r="D1909" s="39">
        <v>42039</v>
      </c>
      <c r="E1909">
        <v>6</v>
      </c>
      <c r="F1909" t="s">
        <v>830</v>
      </c>
      <c r="G1909" s="2"/>
      <c r="H1909" s="6">
        <v>31</v>
      </c>
      <c r="I1909" s="7">
        <v>0</v>
      </c>
      <c r="J1909" s="6">
        <v>34</v>
      </c>
      <c r="K1909" s="7">
        <v>0</v>
      </c>
      <c r="L1909" s="6">
        <v>8</v>
      </c>
      <c r="M1909" s="7">
        <v>0</v>
      </c>
      <c r="N1909" s="6">
        <v>-3</v>
      </c>
      <c r="O1909" s="7">
        <v>0</v>
      </c>
      <c r="P1909" s="3" t="s">
        <v>842</v>
      </c>
      <c r="R1909" s="7">
        <v>16</v>
      </c>
      <c r="S1909" s="7">
        <v>5</v>
      </c>
      <c r="T1909" s="7">
        <v>1</v>
      </c>
      <c r="V1909" s="7"/>
      <c r="W1909" s="6"/>
      <c r="X1909" s="6"/>
      <c r="Z1909" s="6"/>
      <c r="AA1909" s="6"/>
      <c r="AB1909" s="7"/>
      <c r="AC1909" s="6"/>
      <c r="AD1909" s="6"/>
      <c r="AE1909" s="7"/>
      <c r="AF1909" s="6"/>
      <c r="AG1909" s="6"/>
      <c r="AH1909" s="7"/>
      <c r="AI1909" s="6"/>
      <c r="AJ1909" s="6"/>
      <c r="AK1909" s="7"/>
      <c r="AR1909" s="6"/>
      <c r="AS1909" s="6"/>
      <c r="AT1909" s="7"/>
    </row>
    <row r="1910" spans="2:47" x14ac:dyDescent="0.25">
      <c r="B1910" s="3" t="s">
        <v>268</v>
      </c>
      <c r="C1910" s="9" t="s">
        <v>694</v>
      </c>
      <c r="D1910" s="39">
        <v>42039</v>
      </c>
      <c r="F1910" t="s">
        <v>821</v>
      </c>
      <c r="G1910" s="2"/>
      <c r="H1910" s="6">
        <v>32</v>
      </c>
      <c r="I1910" s="7">
        <v>-2</v>
      </c>
      <c r="J1910" s="6">
        <v>33</v>
      </c>
      <c r="K1910" s="7">
        <v>0</v>
      </c>
      <c r="L1910" s="6">
        <v>9</v>
      </c>
      <c r="M1910" s="7">
        <v>3</v>
      </c>
      <c r="N1910" s="6">
        <v>-1</v>
      </c>
      <c r="O1910" s="7">
        <v>-2</v>
      </c>
      <c r="P1910" s="3" t="s">
        <v>842</v>
      </c>
      <c r="R1910" s="7">
        <v>15</v>
      </c>
      <c r="S1910" s="7">
        <v>5</v>
      </c>
      <c r="T1910" s="7">
        <v>0</v>
      </c>
      <c r="V1910" s="7"/>
      <c r="W1910" s="6"/>
      <c r="X1910" s="6"/>
      <c r="Z1910" s="6"/>
      <c r="AA1910" s="6"/>
      <c r="AB1910" s="7"/>
      <c r="AC1910" s="6"/>
      <c r="AD1910" s="6"/>
      <c r="AE1910" s="7"/>
      <c r="AF1910" s="6"/>
      <c r="AG1910" s="6"/>
      <c r="AH1910" s="7"/>
      <c r="AI1910" s="6"/>
      <c r="AJ1910" s="6"/>
      <c r="AK1910" s="7"/>
      <c r="AR1910" s="6">
        <v>34</v>
      </c>
      <c r="AS1910" s="6">
        <v>53</v>
      </c>
      <c r="AT1910" s="7">
        <f>AR1910-AS1910</f>
        <v>-19</v>
      </c>
      <c r="AU1910" s="4" t="s">
        <v>871</v>
      </c>
    </row>
    <row r="1911" spans="2:47" x14ac:dyDescent="0.25">
      <c r="B1911" s="3" t="s">
        <v>268</v>
      </c>
      <c r="C1911" s="9" t="s">
        <v>572</v>
      </c>
      <c r="D1911" s="39">
        <v>42040</v>
      </c>
      <c r="E1911">
        <v>8</v>
      </c>
      <c r="F1911" t="s">
        <v>821</v>
      </c>
      <c r="G1911" s="2" t="s">
        <v>192</v>
      </c>
      <c r="H1911" s="6">
        <v>32</v>
      </c>
      <c r="I1911" s="7">
        <v>0</v>
      </c>
      <c r="J1911" s="6">
        <v>33</v>
      </c>
      <c r="K1911" s="7">
        <v>0</v>
      </c>
      <c r="L1911" s="6">
        <v>7</v>
      </c>
      <c r="M1911" s="7">
        <v>-2</v>
      </c>
      <c r="N1911" s="6">
        <v>-1</v>
      </c>
      <c r="O1911" s="7">
        <v>0</v>
      </c>
      <c r="P1911" s="3" t="s">
        <v>842</v>
      </c>
      <c r="R1911" s="7">
        <v>15</v>
      </c>
      <c r="S1911" s="7">
        <v>8</v>
      </c>
      <c r="T1911" s="7">
        <v>0</v>
      </c>
      <c r="V1911" s="7"/>
      <c r="W1911" s="6">
        <v>42</v>
      </c>
      <c r="X1911" s="6">
        <v>51</v>
      </c>
      <c r="Y1911" s="7">
        <f>W1911-X1911</f>
        <v>-9</v>
      </c>
      <c r="Z1911" s="6">
        <v>19</v>
      </c>
      <c r="AA1911" s="6">
        <v>69</v>
      </c>
      <c r="AB1911" s="7">
        <f>Z1911-AA1911</f>
        <v>-50</v>
      </c>
      <c r="AC1911" s="6">
        <v>16</v>
      </c>
      <c r="AD1911" s="6">
        <v>73</v>
      </c>
      <c r="AE1911" s="7">
        <f>AC1911-AD1911</f>
        <v>-57</v>
      </c>
      <c r="AF1911" s="6"/>
      <c r="AG1911" s="6"/>
      <c r="AH1911" s="7"/>
      <c r="AI1911" s="6"/>
      <c r="AJ1911" s="6"/>
      <c r="AK1911" s="7"/>
      <c r="AL1911" s="4" t="s">
        <v>930</v>
      </c>
      <c r="AR1911" s="6">
        <v>32</v>
      </c>
      <c r="AS1911" s="6">
        <v>55</v>
      </c>
      <c r="AT1911" s="7">
        <f>AR1911-AS1911</f>
        <v>-23</v>
      </c>
      <c r="AU1911" s="4" t="s">
        <v>871</v>
      </c>
    </row>
    <row r="1912" spans="2:47" x14ac:dyDescent="0.25">
      <c r="B1912" s="3" t="s">
        <v>268</v>
      </c>
      <c r="C1912" s="9" t="s">
        <v>645</v>
      </c>
      <c r="D1912" s="39">
        <v>42041</v>
      </c>
      <c r="E1912">
        <v>9</v>
      </c>
      <c r="F1912" s="3" t="s">
        <v>976</v>
      </c>
      <c r="G1912" s="2"/>
      <c r="H1912" s="6">
        <v>34</v>
      </c>
      <c r="I1912" s="7">
        <v>3</v>
      </c>
      <c r="J1912" s="6">
        <v>31</v>
      </c>
      <c r="K1912" s="7">
        <v>0</v>
      </c>
      <c r="L1912" s="6">
        <v>9</v>
      </c>
      <c r="M1912" s="7">
        <v>1</v>
      </c>
      <c r="N1912" s="6">
        <v>3</v>
      </c>
      <c r="O1912" s="7">
        <v>3</v>
      </c>
      <c r="P1912" s="3" t="s">
        <v>639</v>
      </c>
      <c r="R1912" s="7">
        <v>14</v>
      </c>
      <c r="S1912" s="7">
        <v>6</v>
      </c>
      <c r="V1912" s="7"/>
      <c r="W1912" s="6"/>
      <c r="X1912" s="6"/>
      <c r="Z1912" s="6"/>
      <c r="AA1912" s="6"/>
      <c r="AC1912" s="6"/>
      <c r="AD1912" s="6"/>
      <c r="AF1912" s="6"/>
      <c r="AG1912" s="6"/>
      <c r="AI1912" s="6"/>
      <c r="AJ1912" s="6"/>
    </row>
    <row r="1913" spans="2:47" x14ac:dyDescent="0.25">
      <c r="B1913" s="3" t="s">
        <v>268</v>
      </c>
      <c r="C1913" s="9" t="s">
        <v>645</v>
      </c>
      <c r="D1913" s="39">
        <v>42041</v>
      </c>
      <c r="E1913">
        <v>9</v>
      </c>
      <c r="F1913" t="s">
        <v>830</v>
      </c>
      <c r="G1913" s="2"/>
      <c r="H1913" s="6">
        <v>33</v>
      </c>
      <c r="I1913" s="7">
        <v>2</v>
      </c>
      <c r="J1913" s="6">
        <v>34</v>
      </c>
      <c r="K1913" s="7">
        <v>0</v>
      </c>
      <c r="L1913" s="6">
        <v>8</v>
      </c>
      <c r="M1913" s="7">
        <v>0</v>
      </c>
      <c r="N1913" s="6">
        <v>-1</v>
      </c>
      <c r="O1913" s="7">
        <v>2</v>
      </c>
      <c r="P1913" s="3" t="s">
        <v>842</v>
      </c>
      <c r="R1913" s="7">
        <v>15</v>
      </c>
      <c r="S1913" s="7">
        <v>4</v>
      </c>
      <c r="T1913" s="7">
        <v>0</v>
      </c>
      <c r="V1913" s="7"/>
      <c r="W1913" s="6"/>
      <c r="X1913" s="6"/>
      <c r="Z1913" s="6"/>
      <c r="AA1913" s="6"/>
      <c r="AB1913" s="7"/>
      <c r="AC1913" s="6"/>
      <c r="AD1913" s="6"/>
      <c r="AE1913" s="7"/>
      <c r="AF1913" s="6"/>
      <c r="AG1913" s="6"/>
      <c r="AH1913" s="7"/>
      <c r="AI1913" s="6"/>
      <c r="AJ1913" s="6"/>
      <c r="AK1913" s="7"/>
      <c r="AR1913" s="6"/>
      <c r="AS1913" s="6"/>
      <c r="AT1913" s="7"/>
    </row>
    <row r="1914" spans="2:47" x14ac:dyDescent="0.25">
      <c r="B1914" s="3" t="s">
        <v>268</v>
      </c>
      <c r="C1914" s="52" t="s">
        <v>419</v>
      </c>
      <c r="D1914" s="39">
        <v>42043</v>
      </c>
      <c r="F1914" s="3" t="s">
        <v>821</v>
      </c>
      <c r="G1914" s="2"/>
      <c r="H1914" s="6">
        <v>34</v>
      </c>
      <c r="I1914" s="7">
        <v>2</v>
      </c>
      <c r="J1914" s="6">
        <v>33</v>
      </c>
      <c r="K1914" s="7">
        <v>0</v>
      </c>
      <c r="L1914" s="6">
        <v>7</v>
      </c>
      <c r="M1914" s="7">
        <v>0</v>
      </c>
      <c r="N1914" s="6">
        <v>1</v>
      </c>
      <c r="O1914" s="7">
        <v>2</v>
      </c>
      <c r="P1914" s="3" t="s">
        <v>842</v>
      </c>
      <c r="R1914" s="7">
        <v>14</v>
      </c>
      <c r="S1914" s="7">
        <v>7</v>
      </c>
      <c r="T1914" s="7">
        <v>0</v>
      </c>
      <c r="V1914" s="7"/>
      <c r="W1914" s="6"/>
      <c r="X1914" s="6"/>
      <c r="Z1914" s="6"/>
      <c r="AA1914" s="6"/>
      <c r="AB1914" s="7"/>
      <c r="AC1914" s="6"/>
      <c r="AD1914" s="6"/>
      <c r="AE1914" s="7"/>
      <c r="AF1914" s="6"/>
      <c r="AG1914" s="6"/>
      <c r="AH1914" s="7"/>
      <c r="AI1914" s="6"/>
      <c r="AJ1914" s="6"/>
      <c r="AK1914" s="7"/>
      <c r="AR1914" s="6">
        <v>32</v>
      </c>
      <c r="AS1914" s="6">
        <v>52</v>
      </c>
      <c r="AT1914" s="7">
        <f>AR1914-AS1914</f>
        <v>-20</v>
      </c>
      <c r="AU1914" s="4" t="s">
        <v>871</v>
      </c>
    </row>
    <row r="1915" spans="2:47" x14ac:dyDescent="0.25">
      <c r="B1915" s="3" t="s">
        <v>268</v>
      </c>
      <c r="C1915" s="52" t="s">
        <v>317</v>
      </c>
      <c r="D1915" s="39">
        <v>42043</v>
      </c>
      <c r="E1915">
        <v>12</v>
      </c>
      <c r="F1915" s="3" t="s">
        <v>577</v>
      </c>
      <c r="G1915" s="2" t="s">
        <v>60</v>
      </c>
      <c r="H1915" s="6">
        <v>34</v>
      </c>
      <c r="I1915" s="7">
        <v>1</v>
      </c>
      <c r="J1915" s="6">
        <v>36</v>
      </c>
      <c r="K1915" s="7">
        <v>2</v>
      </c>
      <c r="L1915" s="6">
        <v>6</v>
      </c>
      <c r="M1915" s="7">
        <v>-2</v>
      </c>
      <c r="N1915" s="6">
        <v>-2</v>
      </c>
      <c r="O1915" s="7">
        <v>-1</v>
      </c>
      <c r="P1915" s="3" t="s">
        <v>639</v>
      </c>
      <c r="Q1915" s="3" t="s">
        <v>840</v>
      </c>
      <c r="R1915" s="7">
        <v>9</v>
      </c>
      <c r="S1915" s="7">
        <v>7</v>
      </c>
      <c r="T1915" s="7">
        <v>0</v>
      </c>
      <c r="V1915" s="7"/>
      <c r="W1915" s="6">
        <v>39</v>
      </c>
      <c r="X1915" s="6">
        <v>53</v>
      </c>
      <c r="Y1915" s="7">
        <f>W1915-X1915</f>
        <v>-14</v>
      </c>
      <c r="Z1915" s="6">
        <v>26</v>
      </c>
      <c r="AA1915" s="6">
        <v>61</v>
      </c>
      <c r="AB1915" s="7">
        <f>Z1915-AA1915</f>
        <v>-35</v>
      </c>
      <c r="AC1915" s="6">
        <v>23</v>
      </c>
      <c r="AD1915" s="6">
        <v>64</v>
      </c>
      <c r="AE1915" s="7">
        <f>AC1915-AD1915</f>
        <v>-41</v>
      </c>
      <c r="AF1915" s="6">
        <v>30</v>
      </c>
      <c r="AG1915" s="6">
        <v>53</v>
      </c>
      <c r="AH1915" s="7">
        <f>AF1915-AG1915</f>
        <v>-23</v>
      </c>
      <c r="AI1915" s="6"/>
      <c r="AJ1915" s="6"/>
      <c r="AK1915" s="7"/>
      <c r="AL1915" s="4" t="s">
        <v>936</v>
      </c>
      <c r="AR1915" s="6">
        <v>34</v>
      </c>
      <c r="AS1915" s="6">
        <v>58</v>
      </c>
      <c r="AT1915" s="7">
        <f>AR1915-AS1915</f>
        <v>-24</v>
      </c>
      <c r="AU1915" s="4" t="s">
        <v>937</v>
      </c>
    </row>
    <row r="1916" spans="2:47" x14ac:dyDescent="0.25">
      <c r="B1916" s="3" t="s">
        <v>268</v>
      </c>
      <c r="C1916" s="52" t="s">
        <v>669</v>
      </c>
      <c r="D1916" s="39">
        <v>42044</v>
      </c>
      <c r="F1916" s="3" t="s">
        <v>821</v>
      </c>
      <c r="G1916" s="2"/>
      <c r="H1916" s="6">
        <v>33</v>
      </c>
      <c r="I1916" s="7">
        <v>-1</v>
      </c>
      <c r="J1916" s="6">
        <v>35</v>
      </c>
      <c r="K1916" s="7">
        <v>2</v>
      </c>
      <c r="L1916" s="6">
        <v>6</v>
      </c>
      <c r="M1916" s="7">
        <v>-1</v>
      </c>
      <c r="N1916" s="6">
        <v>-2</v>
      </c>
      <c r="O1916" s="7">
        <v>-3</v>
      </c>
      <c r="P1916" s="3" t="s">
        <v>842</v>
      </c>
      <c r="R1916" s="7">
        <v>13</v>
      </c>
      <c r="S1916" s="7">
        <v>8</v>
      </c>
      <c r="T1916" s="7">
        <v>0</v>
      </c>
      <c r="V1916" s="7"/>
      <c r="W1916" s="6"/>
      <c r="X1916" s="6"/>
      <c r="Z1916" s="6"/>
      <c r="AA1916" s="6"/>
      <c r="AB1916" s="7"/>
      <c r="AC1916" s="6"/>
      <c r="AD1916" s="6"/>
      <c r="AE1916" s="7"/>
      <c r="AF1916" s="6"/>
      <c r="AG1916" s="6"/>
      <c r="AH1916" s="7"/>
      <c r="AI1916" s="6"/>
      <c r="AJ1916" s="6"/>
      <c r="AK1916" s="7"/>
      <c r="AR1916" s="6">
        <v>33</v>
      </c>
      <c r="AS1916" s="6">
        <v>52</v>
      </c>
      <c r="AT1916" s="7">
        <f>AR1916-AS1916</f>
        <v>-19</v>
      </c>
      <c r="AU1916" s="4" t="s">
        <v>871</v>
      </c>
    </row>
    <row r="1917" spans="2:47" x14ac:dyDescent="0.25">
      <c r="B1917" s="3" t="s">
        <v>268</v>
      </c>
      <c r="C1917" s="52" t="s">
        <v>337</v>
      </c>
      <c r="D1917" s="39">
        <v>42045</v>
      </c>
      <c r="F1917" s="3" t="s">
        <v>821</v>
      </c>
      <c r="G1917" s="2"/>
      <c r="H1917" s="6">
        <v>32</v>
      </c>
      <c r="I1917" s="7">
        <v>-1</v>
      </c>
      <c r="J1917" s="6">
        <v>33</v>
      </c>
      <c r="K1917" s="7">
        <v>-2</v>
      </c>
      <c r="L1917" s="6">
        <v>7</v>
      </c>
      <c r="M1917" s="7">
        <v>1</v>
      </c>
      <c r="N1917" s="6">
        <v>-1</v>
      </c>
      <c r="O1917" s="7">
        <v>1</v>
      </c>
      <c r="P1917" s="3" t="s">
        <v>842</v>
      </c>
      <c r="R1917" s="7">
        <v>15</v>
      </c>
      <c r="S1917" s="7">
        <v>7</v>
      </c>
      <c r="T1917" s="7">
        <v>0</v>
      </c>
      <c r="V1917" s="7"/>
      <c r="W1917" s="6"/>
      <c r="X1917" s="6"/>
      <c r="Z1917" s="6"/>
      <c r="AA1917" s="6"/>
      <c r="AB1917" s="7"/>
      <c r="AC1917" s="6"/>
      <c r="AD1917" s="6"/>
      <c r="AE1917" s="7"/>
      <c r="AF1917" s="6"/>
      <c r="AG1917" s="6"/>
      <c r="AH1917" s="7"/>
      <c r="AI1917" s="6"/>
      <c r="AJ1917" s="6"/>
      <c r="AK1917" s="7"/>
      <c r="AM1917" s="52" t="s">
        <v>970</v>
      </c>
      <c r="AN1917" s="52" t="s">
        <v>551</v>
      </c>
      <c r="AO1917" s="52" t="s">
        <v>553</v>
      </c>
      <c r="AR1917" s="6">
        <v>31</v>
      </c>
      <c r="AS1917" s="6">
        <v>53</v>
      </c>
      <c r="AT1917" s="7">
        <f>AR1917-AS1917</f>
        <v>-22</v>
      </c>
      <c r="AU1917" s="4" t="s">
        <v>871</v>
      </c>
    </row>
    <row r="1918" spans="2:47" x14ac:dyDescent="0.25">
      <c r="B1918" s="3" t="s">
        <v>268</v>
      </c>
      <c r="C1918" s="52" t="s">
        <v>655</v>
      </c>
      <c r="D1918" s="39">
        <v>42045</v>
      </c>
      <c r="E1918">
        <v>15</v>
      </c>
      <c r="F1918" s="3" t="s">
        <v>903</v>
      </c>
      <c r="G1918" s="2" t="s">
        <v>138</v>
      </c>
      <c r="H1918" s="6">
        <v>33</v>
      </c>
      <c r="I1918" s="7">
        <v>1</v>
      </c>
      <c r="J1918" s="6">
        <v>35</v>
      </c>
      <c r="K1918" s="7">
        <v>1</v>
      </c>
      <c r="L1918" s="6">
        <v>8</v>
      </c>
      <c r="M1918" s="7">
        <v>1</v>
      </c>
      <c r="N1918" s="6">
        <v>-2</v>
      </c>
      <c r="O1918" s="7">
        <v>0</v>
      </c>
      <c r="P1918" s="3" t="s">
        <v>842</v>
      </c>
      <c r="R1918" s="7">
        <v>14</v>
      </c>
      <c r="S1918" s="7">
        <v>6</v>
      </c>
      <c r="T1918" s="7">
        <v>0</v>
      </c>
      <c r="V1918" s="7"/>
      <c r="W1918" s="6">
        <v>41</v>
      </c>
      <c r="X1918" s="6">
        <v>42</v>
      </c>
      <c r="Y1918" s="7">
        <f>W1918-X1918</f>
        <v>-1</v>
      </c>
      <c r="Z1918" s="6">
        <v>23</v>
      </c>
      <c r="AA1918" s="6">
        <v>52</v>
      </c>
      <c r="AB1918" s="7">
        <f>Z1918-AA1918</f>
        <v>-29</v>
      </c>
      <c r="AC1918" s="6">
        <v>16</v>
      </c>
      <c r="AD1918" s="6">
        <v>56</v>
      </c>
      <c r="AE1918" s="7">
        <f>AC1918-AD1918</f>
        <v>-40</v>
      </c>
      <c r="AF1918" s="6">
        <v>27</v>
      </c>
      <c r="AG1918" s="6">
        <v>48</v>
      </c>
      <c r="AH1918" s="7">
        <f>AF1918-AG1918</f>
        <v>-21</v>
      </c>
      <c r="AI1918" s="6"/>
      <c r="AJ1918" s="6"/>
      <c r="AK1918" s="7"/>
      <c r="AL1918" s="4" t="s">
        <v>978</v>
      </c>
      <c r="AR1918" s="6"/>
      <c r="AS1918" s="6"/>
      <c r="AT1918" s="7"/>
    </row>
    <row r="1919" spans="2:47" x14ac:dyDescent="0.25">
      <c r="B1919" s="3" t="s">
        <v>268</v>
      </c>
      <c r="C1919" s="52" t="s">
        <v>562</v>
      </c>
      <c r="D1919" s="39">
        <v>42046</v>
      </c>
      <c r="F1919" s="3" t="s">
        <v>821</v>
      </c>
      <c r="G1919" s="2"/>
      <c r="H1919" s="6">
        <v>31</v>
      </c>
      <c r="I1919" s="7">
        <v>-1</v>
      </c>
      <c r="J1919" s="6">
        <v>34</v>
      </c>
      <c r="K1919" s="7">
        <v>1</v>
      </c>
      <c r="L1919" s="6">
        <v>7</v>
      </c>
      <c r="M1919" s="7">
        <v>0</v>
      </c>
      <c r="N1919" s="6">
        <v>-3</v>
      </c>
      <c r="O1919" s="7">
        <v>-2</v>
      </c>
      <c r="P1919" s="3" t="s">
        <v>842</v>
      </c>
      <c r="R1919" s="7">
        <v>15</v>
      </c>
      <c r="S1919" s="7">
        <v>7</v>
      </c>
      <c r="T1919" s="7">
        <v>0</v>
      </c>
      <c r="V1919" s="7"/>
      <c r="W1919" s="6"/>
      <c r="X1919" s="6"/>
      <c r="Z1919" s="6"/>
      <c r="AA1919" s="6"/>
      <c r="AB1919" s="7"/>
      <c r="AC1919" s="6"/>
      <c r="AD1919" s="6"/>
      <c r="AE1919" s="7"/>
      <c r="AF1919" s="6"/>
      <c r="AG1919" s="6"/>
      <c r="AH1919" s="7"/>
      <c r="AI1919" s="6"/>
      <c r="AJ1919" s="6"/>
      <c r="AK1919" s="7"/>
      <c r="AR1919" s="6">
        <v>31</v>
      </c>
      <c r="AS1919" s="6">
        <v>54</v>
      </c>
      <c r="AT1919" s="7">
        <f>AR1919-AS1919</f>
        <v>-23</v>
      </c>
      <c r="AU1919" s="4" t="s">
        <v>871</v>
      </c>
    </row>
    <row r="1920" spans="2:47" x14ac:dyDescent="0.25">
      <c r="B1920" s="3" t="s">
        <v>268</v>
      </c>
      <c r="C1920" s="52" t="s">
        <v>562</v>
      </c>
      <c r="D1920" s="39">
        <v>42046</v>
      </c>
      <c r="E1920">
        <v>13</v>
      </c>
      <c r="F1920" s="3" t="s">
        <v>830</v>
      </c>
      <c r="G1920" s="2"/>
      <c r="H1920" s="6">
        <v>31</v>
      </c>
      <c r="I1920" s="7">
        <v>-2</v>
      </c>
      <c r="J1920" s="6">
        <v>34</v>
      </c>
      <c r="K1920" s="7">
        <v>0</v>
      </c>
      <c r="L1920" s="6">
        <v>9</v>
      </c>
      <c r="M1920" s="7">
        <v>1</v>
      </c>
      <c r="N1920" s="6">
        <v>-3</v>
      </c>
      <c r="O1920" s="7">
        <v>-2</v>
      </c>
      <c r="P1920" s="3" t="s">
        <v>842</v>
      </c>
      <c r="R1920" s="7">
        <v>14</v>
      </c>
      <c r="S1920" s="7">
        <v>6</v>
      </c>
      <c r="T1920" s="7">
        <v>0</v>
      </c>
      <c r="V1920" s="7"/>
      <c r="W1920" s="6"/>
      <c r="X1920" s="6"/>
      <c r="Z1920" s="6"/>
      <c r="AA1920" s="6"/>
      <c r="AB1920" s="7"/>
      <c r="AC1920" s="6"/>
      <c r="AD1920" s="6"/>
      <c r="AE1920" s="7"/>
      <c r="AF1920" s="6"/>
      <c r="AG1920" s="6"/>
      <c r="AH1920" s="7"/>
      <c r="AI1920" s="6"/>
      <c r="AJ1920" s="6"/>
      <c r="AK1920" s="7"/>
      <c r="AR1920" s="6"/>
      <c r="AS1920" s="6"/>
      <c r="AT1920" s="7"/>
    </row>
    <row r="1921" spans="2:47" x14ac:dyDescent="0.25">
      <c r="B1921" s="3" t="s">
        <v>268</v>
      </c>
      <c r="C1921" s="52" t="s">
        <v>562</v>
      </c>
      <c r="D1921" s="39">
        <v>42046</v>
      </c>
      <c r="E1921">
        <v>15</v>
      </c>
      <c r="F1921" s="3" t="s">
        <v>886</v>
      </c>
      <c r="G1921" s="2" t="s">
        <v>915</v>
      </c>
      <c r="H1921" s="6">
        <v>32</v>
      </c>
      <c r="I1921" s="7">
        <v>-1</v>
      </c>
      <c r="J1921" s="6">
        <v>34</v>
      </c>
      <c r="K1921" s="7">
        <v>0</v>
      </c>
      <c r="L1921" s="6">
        <v>7</v>
      </c>
      <c r="M1921" s="7">
        <v>0</v>
      </c>
      <c r="N1921" s="6">
        <v>-2</v>
      </c>
      <c r="O1921" s="7">
        <v>-1</v>
      </c>
      <c r="P1921" s="3" t="s">
        <v>842</v>
      </c>
      <c r="R1921" s="7">
        <v>16</v>
      </c>
      <c r="S1921" s="7">
        <v>4</v>
      </c>
      <c r="T1921" s="7">
        <v>0</v>
      </c>
      <c r="V1921" s="7"/>
      <c r="W1921" s="6"/>
      <c r="X1921" s="6"/>
      <c r="Z1921" s="6"/>
      <c r="AA1921" s="6"/>
      <c r="AB1921" s="7"/>
      <c r="AC1921" s="6"/>
      <c r="AD1921" s="6"/>
      <c r="AE1921" s="7"/>
      <c r="AF1921" s="6"/>
      <c r="AG1921" s="6"/>
      <c r="AH1921" s="7"/>
      <c r="AI1921" s="6"/>
      <c r="AJ1921" s="6"/>
      <c r="AK1921" s="7"/>
      <c r="AR1921" s="6"/>
      <c r="AS1921" s="6"/>
      <c r="AT1921" s="7"/>
    </row>
    <row r="1922" spans="2:47" x14ac:dyDescent="0.25">
      <c r="B1922" s="3" t="s">
        <v>268</v>
      </c>
      <c r="C1922" s="52" t="s">
        <v>340</v>
      </c>
      <c r="D1922" s="39">
        <v>42047</v>
      </c>
      <c r="E1922">
        <v>15</v>
      </c>
      <c r="F1922" s="3" t="s">
        <v>821</v>
      </c>
      <c r="G1922" s="2" t="s">
        <v>192</v>
      </c>
      <c r="H1922" s="6">
        <v>32</v>
      </c>
      <c r="I1922" s="7">
        <v>1</v>
      </c>
      <c r="J1922" s="6">
        <v>35</v>
      </c>
      <c r="K1922" s="7">
        <v>1</v>
      </c>
      <c r="L1922" s="6">
        <v>7</v>
      </c>
      <c r="M1922" s="7">
        <v>0</v>
      </c>
      <c r="N1922" s="6">
        <v>-3</v>
      </c>
      <c r="O1922" s="7">
        <v>0</v>
      </c>
      <c r="P1922" s="3" t="s">
        <v>842</v>
      </c>
      <c r="R1922" s="7">
        <v>15</v>
      </c>
      <c r="S1922" s="7">
        <v>7</v>
      </c>
      <c r="T1922" s="7">
        <v>0</v>
      </c>
      <c r="V1922" s="7"/>
      <c r="W1922" s="6">
        <v>42</v>
      </c>
      <c r="X1922" s="6">
        <v>51</v>
      </c>
      <c r="Y1922" s="7">
        <f>W1922-X1922</f>
        <v>-9</v>
      </c>
      <c r="Z1922" s="6">
        <v>22</v>
      </c>
      <c r="AA1922" s="6">
        <v>69</v>
      </c>
      <c r="AB1922" s="7">
        <f>Z1922-AA1922</f>
        <v>-47</v>
      </c>
      <c r="AC1922" s="6">
        <v>19</v>
      </c>
      <c r="AD1922" s="6">
        <v>71</v>
      </c>
      <c r="AE1922" s="7">
        <f>AC1922-AD1922</f>
        <v>-52</v>
      </c>
      <c r="AF1922" s="6"/>
      <c r="AG1922" s="6"/>
      <c r="AH1922" s="7"/>
      <c r="AI1922" s="6"/>
      <c r="AJ1922" s="6"/>
      <c r="AK1922" s="7"/>
      <c r="AL1922" s="4" t="s">
        <v>930</v>
      </c>
      <c r="AR1922" s="6">
        <v>32</v>
      </c>
      <c r="AS1922" s="6">
        <v>53</v>
      </c>
      <c r="AT1922" s="7">
        <f>AR1922-AS1922</f>
        <v>-21</v>
      </c>
      <c r="AU1922" s="4" t="s">
        <v>871</v>
      </c>
    </row>
    <row r="1923" spans="2:47" x14ac:dyDescent="0.25">
      <c r="B1923" s="3" t="s">
        <v>268</v>
      </c>
      <c r="C1923" s="52" t="s">
        <v>342</v>
      </c>
      <c r="D1923" s="39">
        <v>42047</v>
      </c>
      <c r="E1923">
        <v>18</v>
      </c>
      <c r="F1923" s="3" t="s">
        <v>963</v>
      </c>
      <c r="G1923" s="2"/>
      <c r="H1923" s="6">
        <v>28</v>
      </c>
      <c r="I1923" s="7">
        <v>1</v>
      </c>
      <c r="J1923" s="6">
        <v>35</v>
      </c>
      <c r="K1923" s="7">
        <v>2</v>
      </c>
      <c r="L1923" s="6">
        <v>6</v>
      </c>
      <c r="M1923" s="7">
        <v>0</v>
      </c>
      <c r="N1923" s="6">
        <v>-7</v>
      </c>
      <c r="O1923" s="7">
        <v>-1</v>
      </c>
      <c r="P1923" s="3" t="s">
        <v>842</v>
      </c>
      <c r="R1923" s="7">
        <v>18</v>
      </c>
      <c r="S1923" s="7">
        <v>7</v>
      </c>
      <c r="T1923" s="7">
        <v>0</v>
      </c>
      <c r="V1923" s="7"/>
      <c r="W1923" s="6"/>
      <c r="X1923" s="6"/>
      <c r="Y1923" s="7"/>
      <c r="Z1923" s="6"/>
      <c r="AA1923" s="6"/>
      <c r="AB1923" s="7"/>
      <c r="AC1923" s="6"/>
      <c r="AD1923" s="6"/>
      <c r="AE1923" s="7"/>
      <c r="AF1923" s="6"/>
      <c r="AG1923" s="6"/>
      <c r="AH1923" s="7"/>
      <c r="AI1923" s="6"/>
      <c r="AJ1923" s="6"/>
      <c r="AK1923" s="7"/>
      <c r="AR1923" s="6"/>
      <c r="AS1923" s="6"/>
      <c r="AT1923" s="7"/>
    </row>
    <row r="1924" spans="2:47" x14ac:dyDescent="0.25">
      <c r="B1924" s="3" t="s">
        <v>268</v>
      </c>
      <c r="C1924" s="9" t="s">
        <v>441</v>
      </c>
      <c r="D1924" s="39">
        <v>42048</v>
      </c>
      <c r="E1924">
        <v>16</v>
      </c>
      <c r="F1924" s="3" t="s">
        <v>976</v>
      </c>
      <c r="G1924" s="2"/>
      <c r="H1924" s="6">
        <v>30</v>
      </c>
      <c r="I1924" s="7">
        <v>-4</v>
      </c>
      <c r="J1924" s="6">
        <v>31</v>
      </c>
      <c r="K1924" s="7">
        <v>0</v>
      </c>
      <c r="L1924" s="6">
        <v>9</v>
      </c>
      <c r="M1924" s="7">
        <v>0</v>
      </c>
      <c r="N1924" s="6">
        <v>-1</v>
      </c>
      <c r="O1924" s="7">
        <v>-4</v>
      </c>
      <c r="P1924" s="3" t="s">
        <v>639</v>
      </c>
      <c r="R1924" s="7">
        <v>16</v>
      </c>
      <c r="S1924" s="7">
        <v>8</v>
      </c>
      <c r="V1924" s="7"/>
      <c r="W1924" s="6"/>
      <c r="X1924" s="6"/>
      <c r="Z1924" s="6"/>
      <c r="AA1924" s="6"/>
      <c r="AC1924" s="6"/>
      <c r="AD1924" s="6"/>
      <c r="AF1924" s="6"/>
      <c r="AG1924" s="6"/>
      <c r="AI1924" s="6"/>
      <c r="AJ1924" s="6"/>
    </row>
    <row r="1925" spans="2:47" x14ac:dyDescent="0.25">
      <c r="B1925" s="3" t="s">
        <v>268</v>
      </c>
      <c r="C1925" s="9" t="s">
        <v>441</v>
      </c>
      <c r="D1925" s="39">
        <v>42048</v>
      </c>
      <c r="E1925">
        <v>16</v>
      </c>
      <c r="F1925" t="s">
        <v>830</v>
      </c>
      <c r="G1925" s="2"/>
      <c r="H1925" s="6">
        <v>31</v>
      </c>
      <c r="I1925" s="7">
        <v>0</v>
      </c>
      <c r="J1925" s="6">
        <v>33</v>
      </c>
      <c r="K1925" s="7">
        <v>-1</v>
      </c>
      <c r="L1925" s="6">
        <v>10</v>
      </c>
      <c r="M1925" s="7">
        <v>1</v>
      </c>
      <c r="N1925" s="6">
        <v>-2</v>
      </c>
      <c r="O1925" s="7">
        <v>1</v>
      </c>
      <c r="P1925" s="3" t="s">
        <v>842</v>
      </c>
      <c r="R1925" s="7">
        <v>15</v>
      </c>
      <c r="S1925" s="7">
        <v>5</v>
      </c>
      <c r="T1925" s="7">
        <v>0</v>
      </c>
      <c r="V1925" s="7"/>
      <c r="W1925" s="6"/>
      <c r="X1925" s="6"/>
      <c r="Z1925" s="6"/>
      <c r="AA1925" s="6"/>
      <c r="AB1925" s="7"/>
      <c r="AC1925" s="6"/>
      <c r="AD1925" s="6"/>
      <c r="AE1925" s="7"/>
      <c r="AF1925" s="6"/>
      <c r="AG1925" s="6"/>
      <c r="AH1925" s="7"/>
      <c r="AI1925" s="6"/>
      <c r="AJ1925" s="6"/>
      <c r="AK1925" s="7"/>
      <c r="AR1925" s="6"/>
      <c r="AS1925" s="6"/>
      <c r="AT1925" s="7"/>
    </row>
    <row r="1926" spans="2:47" x14ac:dyDescent="0.25">
      <c r="B1926" s="3" t="s">
        <v>268</v>
      </c>
      <c r="C1926" s="9" t="s">
        <v>441</v>
      </c>
      <c r="D1926" s="39">
        <v>42048</v>
      </c>
      <c r="E1926">
        <v>16</v>
      </c>
      <c r="F1926" t="s">
        <v>678</v>
      </c>
      <c r="G1926" s="2" t="s">
        <v>82</v>
      </c>
      <c r="H1926" s="6">
        <v>36</v>
      </c>
      <c r="I1926" s="7">
        <v>6</v>
      </c>
      <c r="J1926" s="6">
        <v>32</v>
      </c>
      <c r="K1926" s="7">
        <v>-1</v>
      </c>
      <c r="L1926" s="6">
        <v>10</v>
      </c>
      <c r="M1926" s="7">
        <v>-1</v>
      </c>
      <c r="N1926" s="6">
        <v>4</v>
      </c>
      <c r="O1926" s="7">
        <v>7</v>
      </c>
      <c r="P1926" t="s">
        <v>639</v>
      </c>
      <c r="R1926" s="7">
        <v>9</v>
      </c>
      <c r="S1926" s="7">
        <v>7</v>
      </c>
      <c r="V1926" s="7"/>
      <c r="W1926" s="6"/>
      <c r="X1926" s="6"/>
      <c r="Z1926" s="6"/>
      <c r="AA1926" s="6"/>
      <c r="AB1926" s="7"/>
      <c r="AC1926" s="6"/>
      <c r="AD1926" s="6"/>
      <c r="AE1926" s="7"/>
      <c r="AF1926" s="6"/>
      <c r="AG1926" s="6"/>
      <c r="AH1926" s="7"/>
      <c r="AI1926" s="6"/>
      <c r="AJ1926" s="6"/>
      <c r="AK1926" s="7"/>
      <c r="AR1926" s="6"/>
      <c r="AS1926" s="6"/>
      <c r="AT1926" s="7"/>
    </row>
    <row r="1927" spans="2:47" x14ac:dyDescent="0.25">
      <c r="B1927" s="3" t="s">
        <v>268</v>
      </c>
      <c r="C1927" s="9" t="s">
        <v>624</v>
      </c>
      <c r="D1927" s="39">
        <v>42050</v>
      </c>
      <c r="F1927" t="s">
        <v>821</v>
      </c>
      <c r="G1927" s="2"/>
      <c r="H1927" s="6">
        <v>32</v>
      </c>
      <c r="I1927" s="7">
        <v>0</v>
      </c>
      <c r="J1927" s="6">
        <v>32</v>
      </c>
      <c r="K1927" s="7">
        <v>-3</v>
      </c>
      <c r="L1927" s="6">
        <v>6</v>
      </c>
      <c r="M1927" s="7">
        <v>-1</v>
      </c>
      <c r="N1927" s="6">
        <v>0</v>
      </c>
      <c r="O1927" s="7">
        <v>3</v>
      </c>
      <c r="P1927" t="s">
        <v>842</v>
      </c>
      <c r="R1927" s="7">
        <v>16</v>
      </c>
      <c r="S1927" s="7">
        <v>8</v>
      </c>
      <c r="T1927" s="7">
        <v>0</v>
      </c>
      <c r="V1927" s="7"/>
      <c r="W1927" s="6"/>
      <c r="X1927" s="6"/>
      <c r="Z1927" s="6"/>
      <c r="AA1927" s="6"/>
      <c r="AB1927" s="7"/>
      <c r="AC1927" s="6"/>
      <c r="AD1927" s="6"/>
      <c r="AE1927" s="7"/>
      <c r="AF1927" s="6"/>
      <c r="AG1927" s="6"/>
      <c r="AH1927" s="7"/>
      <c r="AI1927" s="6"/>
      <c r="AJ1927" s="6"/>
      <c r="AK1927" s="7"/>
      <c r="AR1927" s="6">
        <v>32</v>
      </c>
      <c r="AS1927" s="6">
        <v>53</v>
      </c>
      <c r="AT1927" s="7">
        <f>AR1927-AS1927</f>
        <v>-21</v>
      </c>
      <c r="AU1927" s="4" t="s">
        <v>871</v>
      </c>
    </row>
    <row r="1928" spans="2:47" x14ac:dyDescent="0.25">
      <c r="B1928" s="3" t="s">
        <v>268</v>
      </c>
      <c r="C1928" s="9" t="s">
        <v>640</v>
      </c>
      <c r="D1928" s="39">
        <v>42051</v>
      </c>
      <c r="F1928" t="s">
        <v>821</v>
      </c>
      <c r="G1928" s="2"/>
      <c r="H1928" s="6">
        <v>33</v>
      </c>
      <c r="I1928" s="7">
        <v>1</v>
      </c>
      <c r="J1928" s="6">
        <v>34</v>
      </c>
      <c r="K1928" s="7">
        <v>2</v>
      </c>
      <c r="L1928" s="6">
        <v>6</v>
      </c>
      <c r="M1928" s="7">
        <v>0</v>
      </c>
      <c r="N1928" s="6">
        <v>-1</v>
      </c>
      <c r="O1928" s="7">
        <v>-1</v>
      </c>
      <c r="P1928" t="s">
        <v>842</v>
      </c>
      <c r="R1928" s="7">
        <v>15</v>
      </c>
      <c r="S1928" s="7">
        <v>7</v>
      </c>
      <c r="T1928" s="7">
        <v>0</v>
      </c>
      <c r="V1928" s="7"/>
      <c r="W1928" s="6"/>
      <c r="X1928" s="6"/>
      <c r="Z1928" s="6"/>
      <c r="AA1928" s="6"/>
      <c r="AB1928" s="7"/>
      <c r="AC1928" s="6"/>
      <c r="AD1928" s="6"/>
      <c r="AE1928" s="7"/>
      <c r="AF1928" s="6"/>
      <c r="AG1928" s="6"/>
      <c r="AH1928" s="7"/>
      <c r="AI1928" s="6"/>
      <c r="AJ1928" s="6"/>
      <c r="AK1928" s="7"/>
      <c r="AR1928" s="6">
        <v>32</v>
      </c>
      <c r="AS1928" s="6">
        <v>52</v>
      </c>
      <c r="AT1928" s="7">
        <f>AR1928-AS1928</f>
        <v>-20</v>
      </c>
      <c r="AU1928" s="4" t="s">
        <v>871</v>
      </c>
    </row>
    <row r="1929" spans="2:47" x14ac:dyDescent="0.25">
      <c r="B1929" s="3" t="s">
        <v>268</v>
      </c>
      <c r="C1929" s="9" t="s">
        <v>596</v>
      </c>
      <c r="D1929" s="39">
        <v>42052</v>
      </c>
      <c r="F1929" t="s">
        <v>821</v>
      </c>
      <c r="G1929" s="2"/>
      <c r="H1929" s="6">
        <v>32</v>
      </c>
      <c r="I1929" s="7">
        <v>-1</v>
      </c>
      <c r="J1929" s="6">
        <v>34</v>
      </c>
      <c r="K1929" s="7">
        <v>0</v>
      </c>
      <c r="L1929" s="6">
        <v>8</v>
      </c>
      <c r="M1929" s="7">
        <v>2</v>
      </c>
      <c r="N1929" s="6">
        <v>-2</v>
      </c>
      <c r="O1929" s="7">
        <v>-1</v>
      </c>
      <c r="P1929" t="s">
        <v>842</v>
      </c>
      <c r="R1929" s="7">
        <v>14</v>
      </c>
      <c r="S1929" s="7">
        <v>6</v>
      </c>
      <c r="T1929" s="7">
        <v>0</v>
      </c>
      <c r="V1929" s="7"/>
      <c r="W1929" s="6"/>
      <c r="X1929" s="6"/>
      <c r="Z1929" s="6"/>
      <c r="AA1929" s="6"/>
      <c r="AB1929" s="7"/>
      <c r="AC1929" s="6"/>
      <c r="AD1929" s="6"/>
      <c r="AE1929" s="7"/>
      <c r="AF1929" s="6"/>
      <c r="AG1929" s="6"/>
      <c r="AH1929" s="7"/>
      <c r="AI1929" s="6"/>
      <c r="AJ1929" s="6"/>
      <c r="AK1929" s="7"/>
      <c r="AR1929" s="6">
        <v>33</v>
      </c>
      <c r="AS1929" s="6">
        <v>53</v>
      </c>
      <c r="AT1929" s="7">
        <f>AR1929-AS1929</f>
        <v>-20</v>
      </c>
      <c r="AU1929" s="4" t="s">
        <v>871</v>
      </c>
    </row>
    <row r="1930" spans="2:47" x14ac:dyDescent="0.25">
      <c r="B1930" s="3" t="s">
        <v>268</v>
      </c>
      <c r="C1930" s="9" t="s">
        <v>300</v>
      </c>
      <c r="D1930" s="39">
        <v>42052</v>
      </c>
      <c r="E1930">
        <v>22</v>
      </c>
      <c r="F1930" t="s">
        <v>903</v>
      </c>
      <c r="G1930" s="2" t="s">
        <v>138</v>
      </c>
      <c r="H1930" s="6">
        <v>35</v>
      </c>
      <c r="I1930" s="7">
        <v>2</v>
      </c>
      <c r="J1930" s="6">
        <v>33</v>
      </c>
      <c r="K1930" s="7">
        <v>-2</v>
      </c>
      <c r="L1930" s="6">
        <v>6</v>
      </c>
      <c r="M1930" s="7">
        <v>-2</v>
      </c>
      <c r="N1930" s="6">
        <v>2</v>
      </c>
      <c r="O1930" s="7">
        <v>4</v>
      </c>
      <c r="P1930" s="3" t="s">
        <v>842</v>
      </c>
      <c r="R1930" s="7">
        <v>15</v>
      </c>
      <c r="S1930" s="7">
        <v>7</v>
      </c>
      <c r="T1930" s="7">
        <v>1</v>
      </c>
      <c r="V1930" s="7"/>
      <c r="W1930" s="6">
        <v>42</v>
      </c>
      <c r="X1930" s="6">
        <v>42</v>
      </c>
      <c r="Y1930" s="7">
        <f>W1930-X1930</f>
        <v>0</v>
      </c>
      <c r="Z1930" s="6">
        <v>23</v>
      </c>
      <c r="AA1930" s="6">
        <v>51</v>
      </c>
      <c r="AB1930" s="7">
        <f>Z1930-AA1930</f>
        <v>-28</v>
      </c>
      <c r="AC1930" s="6">
        <v>14</v>
      </c>
      <c r="AD1930" s="6">
        <v>58</v>
      </c>
      <c r="AE1930" s="7">
        <f>AC1930-AD1930</f>
        <v>-44</v>
      </c>
      <c r="AF1930" s="6">
        <v>25</v>
      </c>
      <c r="AG1930" s="6">
        <v>49</v>
      </c>
      <c r="AH1930" s="7">
        <f>AF1930-AG1930</f>
        <v>-24</v>
      </c>
      <c r="AI1930" s="6"/>
      <c r="AJ1930" s="6"/>
      <c r="AK1930" s="7"/>
      <c r="AL1930" s="4" t="s">
        <v>978</v>
      </c>
      <c r="AR1930" s="6"/>
      <c r="AS1930" s="6"/>
      <c r="AT1930" s="7"/>
    </row>
    <row r="1931" spans="2:47" x14ac:dyDescent="0.25">
      <c r="B1931" s="3" t="s">
        <v>268</v>
      </c>
      <c r="C1931" s="9" t="s">
        <v>564</v>
      </c>
      <c r="D1931" s="39">
        <v>42053</v>
      </c>
      <c r="F1931" t="s">
        <v>821</v>
      </c>
      <c r="G1931" s="2"/>
      <c r="H1931" s="6">
        <v>32</v>
      </c>
      <c r="I1931" s="7">
        <v>0</v>
      </c>
      <c r="J1931" s="6">
        <v>33</v>
      </c>
      <c r="K1931" s="7">
        <v>-1</v>
      </c>
      <c r="L1931" s="6">
        <v>9</v>
      </c>
      <c r="M1931" s="7">
        <v>1</v>
      </c>
      <c r="N1931" s="6">
        <v>-1</v>
      </c>
      <c r="O1931" s="7">
        <v>1</v>
      </c>
      <c r="P1931" t="s">
        <v>842</v>
      </c>
      <c r="R1931" s="7">
        <v>15</v>
      </c>
      <c r="S1931" s="7">
        <v>6</v>
      </c>
      <c r="T1931" s="7">
        <v>0</v>
      </c>
      <c r="V1931" s="7"/>
      <c r="W1931" s="6"/>
      <c r="X1931" s="6"/>
      <c r="Z1931" s="6"/>
      <c r="AA1931" s="6"/>
      <c r="AB1931" s="7"/>
      <c r="AC1931" s="6"/>
      <c r="AD1931" s="6"/>
      <c r="AE1931" s="7"/>
      <c r="AF1931" s="6"/>
      <c r="AG1931" s="6"/>
      <c r="AH1931" s="7"/>
      <c r="AI1931" s="6"/>
      <c r="AJ1931" s="6"/>
      <c r="AK1931" s="7"/>
      <c r="AR1931" s="6">
        <v>33</v>
      </c>
      <c r="AS1931" s="6">
        <v>54</v>
      </c>
      <c r="AT1931" s="7">
        <f>AR1931-AS1931</f>
        <v>-21</v>
      </c>
      <c r="AU1931" s="4" t="s">
        <v>871</v>
      </c>
    </row>
    <row r="1932" spans="2:47" x14ac:dyDescent="0.25">
      <c r="B1932" s="3" t="s">
        <v>268</v>
      </c>
      <c r="C1932" s="9" t="s">
        <v>564</v>
      </c>
      <c r="D1932" s="39">
        <v>42053</v>
      </c>
      <c r="E1932">
        <v>20</v>
      </c>
      <c r="F1932" t="s">
        <v>830</v>
      </c>
      <c r="G1932" s="2"/>
      <c r="H1932" s="6">
        <v>31</v>
      </c>
      <c r="I1932" s="7">
        <v>0</v>
      </c>
      <c r="J1932" s="6">
        <v>32</v>
      </c>
      <c r="K1932" s="7">
        <v>-1</v>
      </c>
      <c r="L1932" s="6">
        <v>9</v>
      </c>
      <c r="M1932" s="7">
        <v>-1</v>
      </c>
      <c r="N1932" s="6">
        <v>-1</v>
      </c>
      <c r="O1932" s="7">
        <v>1</v>
      </c>
      <c r="P1932" t="s">
        <v>842</v>
      </c>
      <c r="R1932" s="7">
        <v>17</v>
      </c>
      <c r="S1932" s="7">
        <v>6</v>
      </c>
      <c r="T1932" s="7">
        <v>0</v>
      </c>
      <c r="V1932" s="7"/>
      <c r="W1932" s="6"/>
      <c r="X1932" s="6"/>
      <c r="Z1932" s="6"/>
      <c r="AA1932" s="6"/>
      <c r="AB1932" s="7"/>
      <c r="AC1932" s="6"/>
      <c r="AD1932" s="6"/>
      <c r="AE1932" s="7"/>
      <c r="AF1932" s="6"/>
      <c r="AG1932" s="6"/>
      <c r="AH1932" s="7"/>
      <c r="AI1932" s="6"/>
      <c r="AJ1932" s="6"/>
      <c r="AK1932" s="7"/>
      <c r="AR1932" s="6"/>
      <c r="AS1932" s="6"/>
      <c r="AT1932" s="7"/>
    </row>
    <row r="1933" spans="2:47" x14ac:dyDescent="0.25">
      <c r="B1933" s="3" t="s">
        <v>268</v>
      </c>
      <c r="C1933" s="52" t="s">
        <v>641</v>
      </c>
      <c r="D1933" s="39">
        <v>42054</v>
      </c>
      <c r="E1933">
        <v>22</v>
      </c>
      <c r="F1933" s="3" t="s">
        <v>821</v>
      </c>
      <c r="G1933" s="2" t="s">
        <v>192</v>
      </c>
      <c r="H1933" s="6">
        <v>33</v>
      </c>
      <c r="I1933" s="7">
        <v>1</v>
      </c>
      <c r="J1933" s="6">
        <v>34</v>
      </c>
      <c r="K1933" s="7">
        <v>1</v>
      </c>
      <c r="L1933" s="6">
        <v>8</v>
      </c>
      <c r="M1933" s="7">
        <v>-1</v>
      </c>
      <c r="N1933" s="6">
        <v>-1</v>
      </c>
      <c r="O1933" s="7">
        <v>0</v>
      </c>
      <c r="P1933" s="3" t="s">
        <v>842</v>
      </c>
      <c r="R1933" s="7">
        <v>13</v>
      </c>
      <c r="S1933" s="7">
        <v>6</v>
      </c>
      <c r="T1933" s="7">
        <v>0</v>
      </c>
      <c r="V1933" s="7"/>
      <c r="W1933" s="6">
        <v>43</v>
      </c>
      <c r="X1933" s="6">
        <v>51</v>
      </c>
      <c r="Y1933" s="7">
        <f>W1933-X1933</f>
        <v>-8</v>
      </c>
      <c r="Z1933" s="6">
        <v>22</v>
      </c>
      <c r="AA1933" s="6">
        <v>68</v>
      </c>
      <c r="AB1933" s="7">
        <f>Z1933-AA1933</f>
        <v>-46</v>
      </c>
      <c r="AC1933" s="6">
        <v>19</v>
      </c>
      <c r="AD1933" s="6">
        <v>70</v>
      </c>
      <c r="AE1933" s="7">
        <f>AC1933-AD1933</f>
        <v>-51</v>
      </c>
      <c r="AF1933" s="6"/>
      <c r="AG1933" s="6"/>
      <c r="AH1933" s="7"/>
      <c r="AI1933" s="6"/>
      <c r="AJ1933" s="6"/>
      <c r="AK1933" s="7"/>
      <c r="AL1933" s="4" t="s">
        <v>930</v>
      </c>
      <c r="AR1933" s="6">
        <v>33</v>
      </c>
      <c r="AS1933" s="6">
        <v>53</v>
      </c>
      <c r="AT1933" s="7">
        <f>AR1933-AS1933</f>
        <v>-20</v>
      </c>
      <c r="AU1933" s="4" t="s">
        <v>871</v>
      </c>
    </row>
    <row r="1934" spans="2:47" x14ac:dyDescent="0.25">
      <c r="B1934" s="3" t="s">
        <v>268</v>
      </c>
      <c r="C1934" s="9" t="s">
        <v>427</v>
      </c>
      <c r="D1934" s="39">
        <v>42055</v>
      </c>
      <c r="E1934">
        <v>23</v>
      </c>
      <c r="F1934" s="3" t="s">
        <v>976</v>
      </c>
      <c r="G1934" s="2"/>
      <c r="H1934" s="6">
        <v>32</v>
      </c>
      <c r="I1934" s="7">
        <v>2</v>
      </c>
      <c r="J1934" s="6">
        <v>36</v>
      </c>
      <c r="K1934" s="7">
        <v>5</v>
      </c>
      <c r="L1934" s="6">
        <v>7</v>
      </c>
      <c r="M1934" s="7">
        <v>-2</v>
      </c>
      <c r="N1934" s="6">
        <v>-4</v>
      </c>
      <c r="O1934" s="7">
        <v>-3</v>
      </c>
      <c r="P1934" s="3" t="s">
        <v>639</v>
      </c>
      <c r="R1934" s="7">
        <v>11</v>
      </c>
      <c r="S1934" s="7">
        <v>8</v>
      </c>
      <c r="V1934" s="7"/>
      <c r="W1934" s="6"/>
      <c r="X1934" s="6"/>
      <c r="Z1934" s="6"/>
      <c r="AA1934" s="6"/>
      <c r="AB1934" s="7"/>
      <c r="AC1934" s="6"/>
      <c r="AD1934" s="6"/>
      <c r="AE1934" s="7"/>
      <c r="AF1934" s="6"/>
      <c r="AG1934" s="6"/>
      <c r="AH1934" s="7"/>
      <c r="AI1934" s="6"/>
      <c r="AJ1934" s="6"/>
      <c r="AK1934" s="7"/>
      <c r="AR1934" s="6"/>
      <c r="AS1934" s="6"/>
      <c r="AT1934" s="7"/>
    </row>
    <row r="1935" spans="2:47" x14ac:dyDescent="0.25">
      <c r="B1935" s="3" t="s">
        <v>268</v>
      </c>
      <c r="C1935" s="9" t="s">
        <v>427</v>
      </c>
      <c r="D1935" s="39">
        <v>42055</v>
      </c>
      <c r="E1935">
        <v>23</v>
      </c>
      <c r="F1935" s="3" t="s">
        <v>830</v>
      </c>
      <c r="G1935" s="2"/>
      <c r="H1935" s="6">
        <v>32</v>
      </c>
      <c r="I1935" s="7">
        <v>1</v>
      </c>
      <c r="J1935" s="6">
        <v>32</v>
      </c>
      <c r="K1935" s="7">
        <v>0</v>
      </c>
      <c r="L1935" s="6">
        <v>9</v>
      </c>
      <c r="M1935" s="7">
        <v>0</v>
      </c>
      <c r="N1935" s="6">
        <v>0</v>
      </c>
      <c r="O1935" s="7">
        <v>1</v>
      </c>
      <c r="P1935" s="3" t="s">
        <v>842</v>
      </c>
      <c r="R1935" s="7">
        <v>15</v>
      </c>
      <c r="S1935" s="7">
        <v>6</v>
      </c>
      <c r="T1935" s="7">
        <v>1</v>
      </c>
      <c r="V1935" s="7"/>
      <c r="W1935" s="6"/>
      <c r="X1935" s="6"/>
      <c r="Z1935" s="6"/>
      <c r="AA1935" s="6"/>
      <c r="AB1935" s="7"/>
      <c r="AC1935" s="6"/>
      <c r="AD1935" s="6"/>
      <c r="AE1935" s="7"/>
      <c r="AF1935" s="6"/>
      <c r="AG1935" s="6"/>
      <c r="AH1935" s="7"/>
      <c r="AI1935" s="6"/>
      <c r="AJ1935" s="6"/>
      <c r="AK1935" s="7"/>
      <c r="AR1935" s="6"/>
      <c r="AS1935" s="6"/>
      <c r="AT1935" s="7"/>
    </row>
    <row r="1936" spans="2:47" x14ac:dyDescent="0.25">
      <c r="B1936" s="3" t="s">
        <v>268</v>
      </c>
      <c r="C1936" s="9" t="s">
        <v>465</v>
      </c>
      <c r="D1936" s="39">
        <v>42055</v>
      </c>
      <c r="E1936">
        <v>24</v>
      </c>
      <c r="F1936" s="3" t="s">
        <v>886</v>
      </c>
      <c r="G1936" s="2" t="s">
        <v>46</v>
      </c>
      <c r="H1936" s="6">
        <v>34</v>
      </c>
      <c r="I1936" s="7">
        <v>3</v>
      </c>
      <c r="J1936" s="6">
        <v>32</v>
      </c>
      <c r="K1936" s="7">
        <v>2</v>
      </c>
      <c r="L1936" s="6">
        <v>8</v>
      </c>
      <c r="M1936" s="7">
        <v>0</v>
      </c>
      <c r="N1936" s="6">
        <v>2</v>
      </c>
      <c r="O1936" s="7">
        <v>1</v>
      </c>
      <c r="P1936" s="3" t="s">
        <v>639</v>
      </c>
      <c r="R1936" s="7">
        <v>13</v>
      </c>
      <c r="S1936" s="7">
        <v>6</v>
      </c>
      <c r="T1936" s="7">
        <v>0</v>
      </c>
      <c r="W1936" s="6"/>
      <c r="X1936" s="6"/>
      <c r="Z1936" s="6"/>
      <c r="AA1936" s="6"/>
      <c r="AB1936" s="7"/>
      <c r="AC1936" s="6"/>
      <c r="AD1936" s="6"/>
      <c r="AE1936" s="7"/>
      <c r="AF1936" s="6"/>
      <c r="AG1936" s="6"/>
      <c r="AH1936" s="7"/>
      <c r="AI1936" s="6"/>
      <c r="AJ1936" s="6"/>
      <c r="AK1936" s="7"/>
      <c r="AR1936" s="6"/>
      <c r="AS1936" s="6"/>
      <c r="AT1936" s="7"/>
    </row>
    <row r="1937" spans="2:47" x14ac:dyDescent="0.25">
      <c r="B1937" s="3" t="s">
        <v>268</v>
      </c>
      <c r="C1937" s="52" t="s">
        <v>893</v>
      </c>
      <c r="D1937" s="39">
        <v>42055</v>
      </c>
      <c r="E1937">
        <v>4</v>
      </c>
      <c r="F1937" s="3" t="s">
        <v>976</v>
      </c>
      <c r="G1937" s="2"/>
      <c r="H1937" s="6">
        <v>30</v>
      </c>
      <c r="J1937" s="6">
        <v>34</v>
      </c>
      <c r="L1937" s="6">
        <v>6</v>
      </c>
      <c r="N1937" s="6">
        <v>-4</v>
      </c>
      <c r="P1937" s="3" t="s">
        <v>842</v>
      </c>
      <c r="R1937" s="7">
        <v>18</v>
      </c>
      <c r="S1937" s="7">
        <v>6</v>
      </c>
      <c r="W1937" s="6"/>
      <c r="X1937" s="6"/>
      <c r="Z1937" s="6"/>
      <c r="AA1937" s="6"/>
      <c r="AB1937" s="7"/>
      <c r="AC1937" s="6"/>
      <c r="AD1937" s="6"/>
      <c r="AE1937" s="7"/>
      <c r="AF1937" s="6"/>
      <c r="AG1937" s="6"/>
      <c r="AH1937" s="7"/>
      <c r="AI1937" s="6"/>
      <c r="AJ1937" s="6"/>
      <c r="AK1937" s="7"/>
      <c r="AM1937" s="52" t="s">
        <v>1015</v>
      </c>
      <c r="AN1937" s="52" t="s">
        <v>959</v>
      </c>
      <c r="AO1937" s="52" t="s">
        <v>550</v>
      </c>
      <c r="AQ1937" s="9" t="s">
        <v>876</v>
      </c>
      <c r="AR1937" s="6"/>
      <c r="AS1937" s="6"/>
      <c r="AT1937" s="7"/>
    </row>
    <row r="1938" spans="2:47" x14ac:dyDescent="0.25">
      <c r="B1938" s="3" t="s">
        <v>268</v>
      </c>
      <c r="C1938" s="9" t="s">
        <v>675</v>
      </c>
      <c r="D1938" s="39">
        <v>42057</v>
      </c>
      <c r="F1938" s="3" t="s">
        <v>821</v>
      </c>
      <c r="G1938" s="2"/>
      <c r="H1938" s="6">
        <v>33</v>
      </c>
      <c r="I1938" s="7">
        <v>0</v>
      </c>
      <c r="J1938" s="6">
        <v>33</v>
      </c>
      <c r="K1938" s="7">
        <v>-1</v>
      </c>
      <c r="L1938" s="6">
        <v>8</v>
      </c>
      <c r="M1938" s="7">
        <v>0</v>
      </c>
      <c r="N1938" s="6">
        <v>0</v>
      </c>
      <c r="O1938" s="7">
        <v>1</v>
      </c>
      <c r="P1938" s="3" t="s">
        <v>842</v>
      </c>
      <c r="R1938" s="7">
        <v>13</v>
      </c>
      <c r="S1938" s="7">
        <v>7</v>
      </c>
      <c r="T1938" s="7">
        <v>0</v>
      </c>
      <c r="W1938" s="6"/>
      <c r="X1938" s="6"/>
      <c r="Z1938" s="6"/>
      <c r="AA1938" s="6"/>
      <c r="AB1938" s="7"/>
      <c r="AC1938" s="6"/>
      <c r="AD1938" s="6"/>
      <c r="AE1938" s="7"/>
      <c r="AF1938" s="6"/>
      <c r="AG1938" s="6"/>
      <c r="AH1938" s="7"/>
      <c r="AI1938" s="6"/>
      <c r="AJ1938" s="6"/>
      <c r="AK1938" s="7"/>
      <c r="AR1938" s="6">
        <v>33</v>
      </c>
      <c r="AS1938" s="6">
        <v>52</v>
      </c>
      <c r="AT1938" s="7">
        <f>AR1938-AS1938</f>
        <v>-19</v>
      </c>
      <c r="AU1938" s="4" t="s">
        <v>871</v>
      </c>
    </row>
    <row r="1939" spans="2:47" x14ac:dyDescent="0.25">
      <c r="B1939" s="3" t="s">
        <v>268</v>
      </c>
      <c r="C1939" s="9" t="s">
        <v>628</v>
      </c>
      <c r="D1939" s="39">
        <v>42058</v>
      </c>
      <c r="E1939">
        <v>24</v>
      </c>
      <c r="F1939" s="3" t="s">
        <v>982</v>
      </c>
      <c r="G1939" s="2" t="s">
        <v>122</v>
      </c>
      <c r="H1939" s="6">
        <v>28</v>
      </c>
      <c r="I1939" s="7">
        <v>-3</v>
      </c>
      <c r="J1939" s="6">
        <v>34</v>
      </c>
      <c r="K1939" s="7">
        <v>4</v>
      </c>
      <c r="L1939" s="6">
        <v>10</v>
      </c>
      <c r="M1939" s="7">
        <v>3</v>
      </c>
      <c r="N1939" s="6">
        <v>-6</v>
      </c>
      <c r="O1939" s="7">
        <v>-7</v>
      </c>
      <c r="P1939" s="3" t="s">
        <v>842</v>
      </c>
      <c r="Q1939" s="3" t="s">
        <v>983</v>
      </c>
      <c r="R1939" s="7">
        <v>19</v>
      </c>
      <c r="S1939" s="7">
        <v>3</v>
      </c>
      <c r="W1939" s="6">
        <v>38</v>
      </c>
      <c r="X1939" s="6">
        <v>37</v>
      </c>
      <c r="Y1939" s="7">
        <f>W1939-X1939</f>
        <v>1</v>
      </c>
      <c r="Z1939" s="6">
        <v>26</v>
      </c>
      <c r="AA1939" s="6">
        <v>39</v>
      </c>
      <c r="AB1939" s="7">
        <f>Z1939-AA1939</f>
        <v>-13</v>
      </c>
      <c r="AC1939" s="6">
        <v>19</v>
      </c>
      <c r="AD1939" s="6">
        <v>40</v>
      </c>
      <c r="AE1939" s="7">
        <f>AC1939-AD1939</f>
        <v>-21</v>
      </c>
      <c r="AF1939" s="6">
        <v>31</v>
      </c>
      <c r="AG1939" s="6">
        <v>35</v>
      </c>
      <c r="AH1939" s="7">
        <f>AF1939-AG1939</f>
        <v>-4</v>
      </c>
      <c r="AI1939" s="6">
        <v>19</v>
      </c>
      <c r="AJ1939" s="6">
        <v>13</v>
      </c>
      <c r="AK1939" s="7">
        <f>AI1939-AJ1939</f>
        <v>6</v>
      </c>
      <c r="AL1939" s="4" t="s">
        <v>1014</v>
      </c>
      <c r="AM1939" s="9" t="s">
        <v>970</v>
      </c>
      <c r="AN1939" s="9" t="s">
        <v>320</v>
      </c>
      <c r="AO1939" s="9" t="s">
        <v>636</v>
      </c>
      <c r="AP1939" s="9" t="s">
        <v>580</v>
      </c>
      <c r="AR1939" s="6"/>
      <c r="AS1939" s="6"/>
      <c r="AT1939" s="7"/>
    </row>
    <row r="1940" spans="2:47" x14ac:dyDescent="0.25">
      <c r="B1940" s="3" t="s">
        <v>268</v>
      </c>
      <c r="C1940" s="52" t="s">
        <v>625</v>
      </c>
      <c r="D1940" s="39">
        <v>42058</v>
      </c>
      <c r="F1940" s="3" t="s">
        <v>821</v>
      </c>
      <c r="G1940" s="2"/>
      <c r="H1940" s="6">
        <v>35</v>
      </c>
      <c r="I1940" s="7">
        <v>2</v>
      </c>
      <c r="J1940" s="6">
        <v>33</v>
      </c>
      <c r="K1940" s="7">
        <v>0</v>
      </c>
      <c r="L1940" s="6">
        <v>6</v>
      </c>
      <c r="M1940" s="7">
        <v>-2</v>
      </c>
      <c r="N1940" s="6">
        <v>2</v>
      </c>
      <c r="O1940" s="7">
        <v>2</v>
      </c>
      <c r="P1940" s="3" t="s">
        <v>842</v>
      </c>
      <c r="R1940" s="7">
        <v>14</v>
      </c>
      <c r="S1940" s="7">
        <v>7</v>
      </c>
      <c r="T1940" s="7">
        <v>1</v>
      </c>
      <c r="W1940" s="6"/>
      <c r="X1940" s="6"/>
      <c r="Z1940" s="6"/>
      <c r="AA1940" s="6"/>
      <c r="AB1940" s="7"/>
      <c r="AC1940" s="6"/>
      <c r="AD1940" s="6"/>
      <c r="AE1940" s="7"/>
      <c r="AF1940" s="6"/>
      <c r="AG1940" s="6"/>
      <c r="AH1940" s="7"/>
      <c r="AI1940" s="6"/>
      <c r="AJ1940" s="6"/>
      <c r="AK1940" s="7"/>
      <c r="AR1940" s="6">
        <v>34</v>
      </c>
      <c r="AS1940" s="6">
        <v>52</v>
      </c>
      <c r="AT1940" s="7">
        <f>AR1940-AS1940</f>
        <v>-18</v>
      </c>
      <c r="AU1940" s="4" t="s">
        <v>871</v>
      </c>
    </row>
    <row r="1941" spans="2:47" x14ac:dyDescent="0.25">
      <c r="B1941" s="3" t="s">
        <v>268</v>
      </c>
      <c r="C1941" s="52" t="s">
        <v>432</v>
      </c>
      <c r="D1941" s="39">
        <v>42059</v>
      </c>
      <c r="F1941" s="3" t="s">
        <v>821</v>
      </c>
      <c r="G1941" s="2"/>
      <c r="H1941" s="6">
        <v>33</v>
      </c>
      <c r="I1941" s="7">
        <v>-2</v>
      </c>
      <c r="J1941" s="6">
        <v>33</v>
      </c>
      <c r="K1941" s="7">
        <v>0</v>
      </c>
      <c r="L1941" s="6">
        <v>8</v>
      </c>
      <c r="M1941" s="7">
        <v>2</v>
      </c>
      <c r="N1941" s="6">
        <v>0</v>
      </c>
      <c r="O1941" s="7">
        <v>-2</v>
      </c>
      <c r="P1941" s="3" t="s">
        <v>842</v>
      </c>
      <c r="R1941" s="7">
        <v>15</v>
      </c>
      <c r="S1941" s="7">
        <v>6</v>
      </c>
      <c r="T1941" s="7">
        <v>0</v>
      </c>
      <c r="W1941" s="6"/>
      <c r="X1941" s="6"/>
      <c r="Z1941" s="6"/>
      <c r="AA1941" s="6"/>
      <c r="AB1941" s="7"/>
      <c r="AC1941" s="6"/>
      <c r="AD1941" s="6"/>
      <c r="AE1941" s="7"/>
      <c r="AF1941" s="6"/>
      <c r="AG1941" s="6"/>
      <c r="AH1941" s="7"/>
      <c r="AI1941" s="6">
        <v>15</v>
      </c>
      <c r="AJ1941" s="6">
        <v>33</v>
      </c>
      <c r="AK1941" s="7">
        <f>AI1941-AJ1941</f>
        <v>-18</v>
      </c>
      <c r="AL1941" s="4" t="s">
        <v>930</v>
      </c>
      <c r="AM1941" s="52" t="s">
        <v>948</v>
      </c>
      <c r="AN1941" s="52" t="s">
        <v>320</v>
      </c>
      <c r="AO1941" s="52" t="s">
        <v>316</v>
      </c>
      <c r="AR1941" s="6">
        <v>34</v>
      </c>
      <c r="AS1941" s="6">
        <v>50</v>
      </c>
      <c r="AT1941" s="7">
        <f>AR1941-AS1941</f>
        <v>-16</v>
      </c>
      <c r="AU1941" s="4" t="s">
        <v>871</v>
      </c>
    </row>
    <row r="1942" spans="2:47" x14ac:dyDescent="0.25">
      <c r="B1942" s="3" t="s">
        <v>268</v>
      </c>
      <c r="C1942" s="52" t="s">
        <v>601</v>
      </c>
      <c r="D1942" s="39">
        <v>42059</v>
      </c>
      <c r="E1942">
        <v>1</v>
      </c>
      <c r="F1942" s="3" t="s">
        <v>903</v>
      </c>
      <c r="G1942" s="2" t="s">
        <v>138</v>
      </c>
      <c r="H1942" s="6">
        <v>34</v>
      </c>
      <c r="I1942" s="7">
        <v>-1</v>
      </c>
      <c r="J1942" s="6">
        <v>35</v>
      </c>
      <c r="K1942" s="7">
        <v>2</v>
      </c>
      <c r="L1942" s="6">
        <v>6</v>
      </c>
      <c r="M1942" s="7">
        <v>0</v>
      </c>
      <c r="N1942" s="6">
        <v>-1</v>
      </c>
      <c r="O1942" s="7">
        <v>-3</v>
      </c>
      <c r="P1942" s="3" t="s">
        <v>842</v>
      </c>
      <c r="R1942" s="7">
        <v>14</v>
      </c>
      <c r="S1942" s="7">
        <v>6</v>
      </c>
      <c r="T1942" s="7">
        <v>0</v>
      </c>
      <c r="W1942" s="6">
        <v>40</v>
      </c>
      <c r="X1942" s="6">
        <v>42</v>
      </c>
      <c r="Y1942" s="7">
        <f>W1942-X1942</f>
        <v>-2</v>
      </c>
      <c r="Z1942" s="6">
        <v>24</v>
      </c>
      <c r="AA1942" s="6">
        <v>49</v>
      </c>
      <c r="AB1942" s="7">
        <f>Z1942-AA1942</f>
        <v>-25</v>
      </c>
      <c r="AC1942" s="6">
        <v>15</v>
      </c>
      <c r="AD1942" s="6">
        <v>58</v>
      </c>
      <c r="AE1942" s="7">
        <f>AC1942-AD1942</f>
        <v>-43</v>
      </c>
      <c r="AF1942" s="6">
        <v>27</v>
      </c>
      <c r="AG1942" s="6">
        <v>45</v>
      </c>
      <c r="AH1942" s="7">
        <f>AF1942-AG1942</f>
        <v>-18</v>
      </c>
      <c r="AI1942" s="6"/>
      <c r="AJ1942" s="6"/>
      <c r="AK1942" s="7"/>
      <c r="AL1942" s="4" t="s">
        <v>978</v>
      </c>
      <c r="AM1942" s="52"/>
      <c r="AN1942" s="52"/>
      <c r="AO1942" s="52"/>
      <c r="AR1942" s="6"/>
      <c r="AS1942" s="6"/>
      <c r="AT1942" s="7"/>
    </row>
    <row r="1943" spans="2:47" x14ac:dyDescent="0.25">
      <c r="B1943" s="3" t="s">
        <v>268</v>
      </c>
      <c r="C1943" s="52" t="s">
        <v>579</v>
      </c>
      <c r="D1943" s="39">
        <v>42060</v>
      </c>
      <c r="F1943" s="3" t="s">
        <v>821</v>
      </c>
      <c r="G1943" s="2"/>
      <c r="H1943" s="6">
        <v>33</v>
      </c>
      <c r="I1943" s="7">
        <v>0</v>
      </c>
      <c r="J1943" s="6">
        <v>34</v>
      </c>
      <c r="K1943" s="7">
        <v>1</v>
      </c>
      <c r="L1943" s="6">
        <v>8</v>
      </c>
      <c r="M1943" s="7">
        <v>0</v>
      </c>
      <c r="N1943" s="6">
        <v>-1</v>
      </c>
      <c r="O1943" s="7">
        <v>-1</v>
      </c>
      <c r="P1943" s="3" t="s">
        <v>842</v>
      </c>
      <c r="R1943" s="7">
        <v>13</v>
      </c>
      <c r="S1943" s="7">
        <v>6</v>
      </c>
      <c r="T1943" s="7">
        <v>0</v>
      </c>
      <c r="W1943" s="6"/>
      <c r="X1943" s="6"/>
      <c r="Z1943" s="6"/>
      <c r="AA1943" s="6"/>
      <c r="AB1943" s="7"/>
      <c r="AC1943" s="6"/>
      <c r="AD1943" s="6"/>
      <c r="AE1943" s="7"/>
      <c r="AF1943" s="6"/>
      <c r="AG1943" s="6"/>
      <c r="AH1943" s="7"/>
      <c r="AI1943" s="6"/>
      <c r="AJ1943" s="6"/>
      <c r="AK1943" s="7"/>
      <c r="AM1943" s="52"/>
      <c r="AN1943" s="52"/>
      <c r="AO1943" s="52"/>
      <c r="AR1943" s="6">
        <v>34</v>
      </c>
      <c r="AS1943" s="6">
        <v>51</v>
      </c>
      <c r="AT1943" s="7">
        <f>AR1943-AS1943</f>
        <v>-17</v>
      </c>
      <c r="AU1943" s="4" t="s">
        <v>871</v>
      </c>
    </row>
    <row r="1944" spans="2:47" x14ac:dyDescent="0.25">
      <c r="B1944" s="3" t="s">
        <v>268</v>
      </c>
      <c r="C1944" s="52" t="s">
        <v>566</v>
      </c>
      <c r="D1944" s="39">
        <v>42060</v>
      </c>
      <c r="E1944">
        <v>27</v>
      </c>
      <c r="F1944" s="3" t="s">
        <v>830</v>
      </c>
      <c r="G1944" s="2"/>
      <c r="H1944" s="6">
        <v>31</v>
      </c>
      <c r="I1944" s="7">
        <v>-1</v>
      </c>
      <c r="J1944" s="6">
        <v>33</v>
      </c>
      <c r="K1944" s="7">
        <v>1</v>
      </c>
      <c r="L1944" s="6">
        <v>9</v>
      </c>
      <c r="M1944" s="7">
        <v>0</v>
      </c>
      <c r="N1944" s="6">
        <v>-2</v>
      </c>
      <c r="O1944" s="7">
        <v>-2</v>
      </c>
      <c r="P1944" s="3" t="s">
        <v>842</v>
      </c>
      <c r="R1944" s="7">
        <v>16</v>
      </c>
      <c r="S1944" s="7">
        <v>6</v>
      </c>
      <c r="T1944" s="7">
        <v>0</v>
      </c>
      <c r="W1944" s="6"/>
      <c r="X1944" s="6"/>
      <c r="Z1944" s="6"/>
      <c r="AA1944" s="6"/>
      <c r="AB1944" s="7"/>
      <c r="AC1944" s="6"/>
      <c r="AD1944" s="6"/>
      <c r="AE1944" s="7"/>
      <c r="AF1944" s="6"/>
      <c r="AG1944" s="6"/>
      <c r="AH1944" s="7"/>
      <c r="AI1944" s="6"/>
      <c r="AJ1944" s="6"/>
      <c r="AK1944" s="7"/>
      <c r="AR1944" s="6"/>
      <c r="AS1944" s="6"/>
      <c r="AT1944" s="7"/>
    </row>
    <row r="1945" spans="2:47" x14ac:dyDescent="0.25">
      <c r="B1945" s="3" t="s">
        <v>268</v>
      </c>
      <c r="C1945" s="9" t="s">
        <v>558</v>
      </c>
      <c r="D1945" s="39">
        <v>42061</v>
      </c>
      <c r="E1945">
        <v>1</v>
      </c>
      <c r="F1945" s="3" t="s">
        <v>821</v>
      </c>
      <c r="G1945" s="2" t="s">
        <v>192</v>
      </c>
      <c r="H1945" s="6">
        <v>34</v>
      </c>
      <c r="I1945" s="7">
        <v>1</v>
      </c>
      <c r="J1945" s="6">
        <v>34</v>
      </c>
      <c r="K1945" s="7">
        <v>0</v>
      </c>
      <c r="L1945" s="6">
        <v>8</v>
      </c>
      <c r="M1945" s="7">
        <v>0</v>
      </c>
      <c r="N1945" s="6">
        <v>0</v>
      </c>
      <c r="O1945" s="7">
        <v>1</v>
      </c>
      <c r="P1945" s="3" t="s">
        <v>842</v>
      </c>
      <c r="R1945" s="7">
        <v>14</v>
      </c>
      <c r="S1945" s="7">
        <v>5</v>
      </c>
      <c r="T1945" s="7">
        <v>0</v>
      </c>
      <c r="W1945" s="6">
        <v>44</v>
      </c>
      <c r="X1945" s="6">
        <v>50</v>
      </c>
      <c r="Y1945" s="7">
        <f>W1945-X1945</f>
        <v>-6</v>
      </c>
      <c r="Z1945" s="6">
        <v>22</v>
      </c>
      <c r="AA1945" s="6">
        <v>68</v>
      </c>
      <c r="AB1945" s="7">
        <f>Z1945-AA1945</f>
        <v>-46</v>
      </c>
      <c r="AC1945" s="6">
        <v>19</v>
      </c>
      <c r="AD1945" s="6">
        <v>71</v>
      </c>
      <c r="AE1945" s="7">
        <f>AC1945-AD1945</f>
        <v>-52</v>
      </c>
      <c r="AF1945" s="6"/>
      <c r="AG1945" s="6"/>
      <c r="AH1945" s="7"/>
      <c r="AI1945" s="6"/>
      <c r="AJ1945" s="6"/>
      <c r="AK1945" s="7"/>
      <c r="AL1945" s="4" t="s">
        <v>930</v>
      </c>
      <c r="AR1945" s="6">
        <v>33</v>
      </c>
      <c r="AS1945" s="6">
        <v>53</v>
      </c>
      <c r="AT1945" s="7">
        <f>AR1945-AS1945</f>
        <v>-20</v>
      </c>
      <c r="AU1945" s="4" t="s">
        <v>871</v>
      </c>
    </row>
    <row r="1946" spans="2:47" x14ac:dyDescent="0.25">
      <c r="B1946" s="3" t="s">
        <v>268</v>
      </c>
      <c r="C1946" s="9" t="s">
        <v>466</v>
      </c>
      <c r="D1946" s="39">
        <v>42062</v>
      </c>
      <c r="E1946">
        <v>2</v>
      </c>
      <c r="F1946" s="3" t="s">
        <v>976</v>
      </c>
      <c r="G1946" s="2"/>
      <c r="H1946" s="6">
        <v>34</v>
      </c>
      <c r="I1946" s="7">
        <v>2</v>
      </c>
      <c r="J1946" s="6">
        <v>31</v>
      </c>
      <c r="K1946" s="7">
        <v>-5</v>
      </c>
      <c r="L1946" s="6">
        <v>7</v>
      </c>
      <c r="M1946" s="7">
        <v>0</v>
      </c>
      <c r="N1946" s="6">
        <v>3</v>
      </c>
      <c r="O1946" s="7">
        <v>7</v>
      </c>
      <c r="P1946" s="3" t="s">
        <v>639</v>
      </c>
      <c r="R1946" s="7">
        <v>14</v>
      </c>
      <c r="S1946" s="7">
        <v>7</v>
      </c>
      <c r="W1946" s="6"/>
      <c r="X1946" s="6"/>
      <c r="Z1946" s="6"/>
      <c r="AA1946" s="6"/>
      <c r="AB1946" s="7"/>
      <c r="AC1946" s="6"/>
      <c r="AD1946" s="6"/>
      <c r="AE1946" s="7"/>
      <c r="AF1946" s="6"/>
      <c r="AG1946" s="6"/>
      <c r="AH1946" s="7"/>
      <c r="AI1946" s="6"/>
      <c r="AJ1946" s="6"/>
      <c r="AK1946" s="7"/>
      <c r="AR1946" s="6"/>
      <c r="AS1946" s="6"/>
      <c r="AT1946" s="7"/>
    </row>
    <row r="1947" spans="2:47" x14ac:dyDescent="0.25">
      <c r="B1947" s="3" t="s">
        <v>268</v>
      </c>
      <c r="C1947" s="9" t="s">
        <v>466</v>
      </c>
      <c r="D1947" s="39">
        <v>42062</v>
      </c>
      <c r="E1947">
        <v>2</v>
      </c>
      <c r="F1947" t="s">
        <v>830</v>
      </c>
      <c r="G1947" s="2"/>
      <c r="H1947" s="6">
        <v>32</v>
      </c>
      <c r="I1947" s="7">
        <v>1</v>
      </c>
      <c r="J1947" s="6">
        <v>34</v>
      </c>
      <c r="K1947" s="7">
        <v>1</v>
      </c>
      <c r="L1947" s="6">
        <v>8</v>
      </c>
      <c r="M1947" s="7">
        <v>-1</v>
      </c>
      <c r="N1947" s="6">
        <v>-2</v>
      </c>
      <c r="O1947" s="7">
        <v>0</v>
      </c>
      <c r="P1947" s="3" t="s">
        <v>842</v>
      </c>
      <c r="R1947" s="7">
        <v>14</v>
      </c>
      <c r="S1947" s="7">
        <v>5</v>
      </c>
      <c r="T1947" s="7">
        <v>0</v>
      </c>
      <c r="W1947" s="6"/>
      <c r="X1947" s="6"/>
      <c r="Z1947" s="6"/>
      <c r="AA1947" s="6"/>
      <c r="AB1947" s="7"/>
      <c r="AC1947" s="6"/>
      <c r="AD1947" s="6"/>
      <c r="AE1947" s="7"/>
      <c r="AF1947" s="6"/>
      <c r="AG1947" s="6"/>
      <c r="AH1947" s="7"/>
      <c r="AI1947" s="6"/>
      <c r="AJ1947" s="6"/>
      <c r="AK1947" s="7"/>
      <c r="AR1947" s="6"/>
      <c r="AS1947" s="6"/>
      <c r="AT1947" s="7"/>
    </row>
    <row r="1948" spans="2:47" x14ac:dyDescent="0.25">
      <c r="B1948" s="3" t="s">
        <v>294</v>
      </c>
      <c r="C1948" s="9" t="s">
        <v>339</v>
      </c>
      <c r="D1948" s="39">
        <v>42064</v>
      </c>
      <c r="F1948" t="s">
        <v>821</v>
      </c>
      <c r="G1948" s="2"/>
      <c r="H1948" s="6">
        <v>35</v>
      </c>
      <c r="I1948" s="7">
        <v>1</v>
      </c>
      <c r="J1948" s="6">
        <v>32</v>
      </c>
      <c r="K1948" s="7">
        <v>-2</v>
      </c>
      <c r="L1948" s="6">
        <v>7</v>
      </c>
      <c r="M1948" s="7">
        <v>-1</v>
      </c>
      <c r="N1948" s="6">
        <v>3</v>
      </c>
      <c r="O1948" s="7">
        <v>3</v>
      </c>
      <c r="P1948" s="3" t="s">
        <v>842</v>
      </c>
      <c r="R1948" s="7">
        <v>15</v>
      </c>
      <c r="S1948" s="7">
        <v>6</v>
      </c>
      <c r="T1948" s="7">
        <v>0</v>
      </c>
      <c r="W1948" s="6"/>
      <c r="X1948" s="6"/>
      <c r="Z1948" s="6"/>
      <c r="AA1948" s="6"/>
      <c r="AB1948" s="7"/>
      <c r="AC1948" s="6"/>
      <c r="AD1948" s="6"/>
      <c r="AE1948" s="7"/>
      <c r="AF1948" s="6"/>
      <c r="AG1948" s="6"/>
      <c r="AH1948" s="7"/>
      <c r="AI1948" s="6"/>
      <c r="AJ1948" s="6"/>
      <c r="AK1948" s="7"/>
      <c r="AR1948" s="6">
        <v>35</v>
      </c>
      <c r="AS1948" s="6">
        <v>53</v>
      </c>
      <c r="AT1948" s="7">
        <f>AR1948-AS1948</f>
        <v>-18</v>
      </c>
      <c r="AU1948" s="4" t="s">
        <v>871</v>
      </c>
    </row>
    <row r="1949" spans="2:47" x14ac:dyDescent="0.25">
      <c r="B1949" s="3" t="s">
        <v>294</v>
      </c>
      <c r="C1949" s="9" t="s">
        <v>571</v>
      </c>
      <c r="D1949" s="39">
        <v>42065</v>
      </c>
      <c r="F1949" t="s">
        <v>821</v>
      </c>
      <c r="G1949" s="2"/>
      <c r="H1949" s="6">
        <v>36</v>
      </c>
      <c r="I1949" s="7">
        <v>1</v>
      </c>
      <c r="J1949" s="6">
        <v>34</v>
      </c>
      <c r="K1949" s="7">
        <v>2</v>
      </c>
      <c r="L1949" s="6">
        <v>5</v>
      </c>
      <c r="M1949" s="7">
        <v>-2</v>
      </c>
      <c r="N1949" s="6">
        <v>2</v>
      </c>
      <c r="O1949" s="7">
        <v>-1</v>
      </c>
      <c r="P1949" s="3" t="s">
        <v>842</v>
      </c>
      <c r="R1949" s="7">
        <v>14</v>
      </c>
      <c r="S1949" s="7">
        <v>6</v>
      </c>
      <c r="T1949" s="7">
        <v>0</v>
      </c>
      <c r="W1949" s="6"/>
      <c r="X1949" s="6"/>
      <c r="Z1949" s="6"/>
      <c r="AA1949" s="6"/>
      <c r="AB1949" s="7"/>
      <c r="AC1949" s="6"/>
      <c r="AD1949" s="6"/>
      <c r="AE1949" s="7"/>
      <c r="AF1949" s="6"/>
      <c r="AG1949" s="6"/>
      <c r="AH1949" s="7"/>
      <c r="AI1949" s="6"/>
      <c r="AJ1949" s="6"/>
      <c r="AK1949" s="7"/>
      <c r="AR1949" s="6">
        <v>33</v>
      </c>
      <c r="AS1949" s="6">
        <v>52</v>
      </c>
      <c r="AT1949" s="7">
        <f>AR1949-AS1949</f>
        <v>-19</v>
      </c>
      <c r="AU1949" s="4" t="s">
        <v>871</v>
      </c>
    </row>
    <row r="1950" spans="2:47" x14ac:dyDescent="0.25">
      <c r="B1950" s="3" t="s">
        <v>294</v>
      </c>
      <c r="C1950" s="9" t="s">
        <v>589</v>
      </c>
      <c r="D1950" s="39">
        <v>42066</v>
      </c>
      <c r="F1950" t="s">
        <v>821</v>
      </c>
      <c r="G1950" s="2"/>
      <c r="H1950" s="6">
        <v>34</v>
      </c>
      <c r="I1950" s="7">
        <v>-2</v>
      </c>
      <c r="J1950" s="6">
        <v>34</v>
      </c>
      <c r="K1950" s="7">
        <v>0</v>
      </c>
      <c r="L1950" s="6">
        <v>8</v>
      </c>
      <c r="M1950" s="7">
        <v>3</v>
      </c>
      <c r="N1950" s="6">
        <v>0</v>
      </c>
      <c r="O1950" s="7">
        <v>-2</v>
      </c>
      <c r="P1950" s="3" t="s">
        <v>842</v>
      </c>
      <c r="R1950" s="7">
        <v>14</v>
      </c>
      <c r="S1950" s="7">
        <v>6</v>
      </c>
      <c r="T1950" s="7">
        <v>0</v>
      </c>
      <c r="W1950" s="6"/>
      <c r="X1950" s="6"/>
      <c r="Z1950" s="6"/>
      <c r="AA1950" s="6"/>
      <c r="AB1950" s="7"/>
      <c r="AC1950" s="6"/>
      <c r="AD1950" s="6"/>
      <c r="AE1950" s="7"/>
      <c r="AF1950" s="6"/>
      <c r="AG1950" s="6"/>
      <c r="AH1950" s="7"/>
      <c r="AI1950" s="6"/>
      <c r="AJ1950" s="6"/>
      <c r="AK1950" s="7"/>
      <c r="AR1950" s="6">
        <v>33</v>
      </c>
      <c r="AS1950" s="6">
        <v>51</v>
      </c>
      <c r="AT1950" s="7">
        <f>AR1950-AS1950</f>
        <v>-18</v>
      </c>
      <c r="AU1950" s="4" t="s">
        <v>871</v>
      </c>
    </row>
    <row r="1951" spans="2:47" x14ac:dyDescent="0.25">
      <c r="B1951" s="3" t="s">
        <v>294</v>
      </c>
      <c r="C1951" s="9" t="s">
        <v>376</v>
      </c>
      <c r="D1951" s="39">
        <v>42066</v>
      </c>
      <c r="E1951">
        <v>8</v>
      </c>
      <c r="F1951" t="s">
        <v>903</v>
      </c>
      <c r="G1951" s="2" t="s">
        <v>138</v>
      </c>
      <c r="H1951" s="6">
        <v>34</v>
      </c>
      <c r="I1951" s="7">
        <v>0</v>
      </c>
      <c r="J1951" s="6">
        <v>34</v>
      </c>
      <c r="K1951" s="7">
        <v>-1</v>
      </c>
      <c r="L1951" s="6">
        <v>8</v>
      </c>
      <c r="M1951" s="7">
        <v>2</v>
      </c>
      <c r="N1951" s="6">
        <v>0</v>
      </c>
      <c r="O1951" s="7">
        <v>1</v>
      </c>
      <c r="P1951" s="3" t="s">
        <v>842</v>
      </c>
      <c r="R1951" s="7">
        <v>14</v>
      </c>
      <c r="S1951" s="7">
        <v>7</v>
      </c>
      <c r="T1951" s="7">
        <v>1</v>
      </c>
      <c r="W1951" s="6">
        <v>40</v>
      </c>
      <c r="X1951" s="6">
        <v>44</v>
      </c>
      <c r="Y1951" s="7">
        <f>W1951-X1951</f>
        <v>-4</v>
      </c>
      <c r="Z1951" s="6">
        <v>20</v>
      </c>
      <c r="AA1951" s="6">
        <v>51</v>
      </c>
      <c r="AB1951" s="7">
        <f>Z1951-AA1951</f>
        <v>-31</v>
      </c>
      <c r="AC1951" s="6">
        <v>14</v>
      </c>
      <c r="AD1951" s="6">
        <v>57</v>
      </c>
      <c r="AE1951" s="7">
        <f>AC1951-AD1951</f>
        <v>-43</v>
      </c>
      <c r="AF1951" s="6">
        <v>25</v>
      </c>
      <c r="AG1951" s="6">
        <v>48</v>
      </c>
      <c r="AH1951" s="7">
        <f>AF1951-AG1951</f>
        <v>-23</v>
      </c>
      <c r="AI1951" s="6"/>
      <c r="AJ1951" s="6"/>
      <c r="AK1951" s="7"/>
      <c r="AL1951" s="4" t="s">
        <v>978</v>
      </c>
      <c r="AR1951" s="6"/>
      <c r="AS1951" s="6"/>
      <c r="AT1951" s="7"/>
    </row>
    <row r="1952" spans="2:47" x14ac:dyDescent="0.25">
      <c r="B1952" s="3" t="s">
        <v>294</v>
      </c>
      <c r="C1952" s="9" t="s">
        <v>694</v>
      </c>
      <c r="D1952" s="39">
        <v>42067</v>
      </c>
      <c r="F1952" t="s">
        <v>821</v>
      </c>
      <c r="G1952" s="2"/>
      <c r="H1952" s="6">
        <v>31</v>
      </c>
      <c r="I1952" s="7">
        <v>-3</v>
      </c>
      <c r="J1952" s="6">
        <v>35</v>
      </c>
      <c r="K1952" s="7">
        <v>1</v>
      </c>
      <c r="L1952" s="6">
        <v>6</v>
      </c>
      <c r="M1952" s="7">
        <v>-2</v>
      </c>
      <c r="N1952" s="6">
        <v>-4</v>
      </c>
      <c r="O1952" s="7">
        <v>-4</v>
      </c>
      <c r="P1952" s="3" t="s">
        <v>842</v>
      </c>
      <c r="R1952" s="7">
        <v>15</v>
      </c>
      <c r="S1952" s="7">
        <v>8</v>
      </c>
      <c r="T1952" s="7">
        <v>0</v>
      </c>
      <c r="W1952" s="6"/>
      <c r="X1952" s="6"/>
      <c r="Z1952" s="6"/>
      <c r="AA1952" s="6"/>
      <c r="AB1952" s="7"/>
      <c r="AC1952" s="6"/>
      <c r="AD1952" s="6"/>
      <c r="AE1952" s="7"/>
      <c r="AF1952" s="6"/>
      <c r="AG1952" s="6"/>
      <c r="AH1952" s="7"/>
      <c r="AI1952" s="6"/>
      <c r="AJ1952" s="6"/>
      <c r="AK1952" s="7"/>
      <c r="AR1952" s="6">
        <v>33</v>
      </c>
      <c r="AS1952" s="6">
        <v>54</v>
      </c>
      <c r="AT1952" s="7">
        <f>AR1952-AS1952</f>
        <v>-21</v>
      </c>
      <c r="AU1952" s="4" t="s">
        <v>871</v>
      </c>
    </row>
    <row r="1953" spans="2:47" x14ac:dyDescent="0.25">
      <c r="B1953" s="3" t="s">
        <v>294</v>
      </c>
      <c r="C1953" s="9" t="s">
        <v>694</v>
      </c>
      <c r="D1953" s="39">
        <v>42067</v>
      </c>
      <c r="E1953">
        <v>6</v>
      </c>
      <c r="F1953" t="s">
        <v>830</v>
      </c>
      <c r="G1953" s="2"/>
      <c r="H1953" s="6">
        <v>31</v>
      </c>
      <c r="I1953" s="7">
        <v>-1</v>
      </c>
      <c r="J1953" s="6">
        <v>33</v>
      </c>
      <c r="K1953" s="7">
        <v>-1</v>
      </c>
      <c r="L1953" s="6">
        <v>8</v>
      </c>
      <c r="M1953" s="7">
        <v>0</v>
      </c>
      <c r="N1953" s="6">
        <v>-2</v>
      </c>
      <c r="O1953" s="7">
        <v>0</v>
      </c>
      <c r="P1953" s="3" t="s">
        <v>842</v>
      </c>
      <c r="R1953" s="7">
        <v>16</v>
      </c>
      <c r="S1953" s="7">
        <v>5</v>
      </c>
      <c r="T1953" s="7">
        <v>0</v>
      </c>
      <c r="W1953" s="6"/>
      <c r="X1953" s="6"/>
      <c r="Z1953" s="6"/>
      <c r="AA1953" s="6"/>
      <c r="AB1953" s="7"/>
      <c r="AC1953" s="6"/>
      <c r="AD1953" s="6"/>
      <c r="AE1953" s="7"/>
      <c r="AF1953" s="6"/>
      <c r="AG1953" s="6"/>
      <c r="AH1953" s="7"/>
      <c r="AI1953" s="6"/>
      <c r="AJ1953" s="6"/>
      <c r="AK1953" s="7"/>
      <c r="AR1953" s="6"/>
      <c r="AS1953" s="6"/>
      <c r="AT1953" s="7"/>
    </row>
    <row r="1954" spans="2:47" x14ac:dyDescent="0.25">
      <c r="B1954" s="3" t="s">
        <v>294</v>
      </c>
      <c r="C1954" s="9" t="s">
        <v>572</v>
      </c>
      <c r="D1954" s="39">
        <v>42068</v>
      </c>
      <c r="E1954">
        <v>8</v>
      </c>
      <c r="F1954" t="s">
        <v>821</v>
      </c>
      <c r="G1954" s="2" t="s">
        <v>192</v>
      </c>
      <c r="H1954" s="6">
        <v>34</v>
      </c>
      <c r="I1954" s="7">
        <v>3</v>
      </c>
      <c r="J1954" s="6">
        <v>33</v>
      </c>
      <c r="K1954" s="7">
        <v>-2</v>
      </c>
      <c r="L1954" s="6">
        <v>8</v>
      </c>
      <c r="M1954" s="7">
        <v>2</v>
      </c>
      <c r="N1954" s="6">
        <v>1</v>
      </c>
      <c r="O1954" s="7">
        <v>5</v>
      </c>
      <c r="P1954" s="3" t="s">
        <v>842</v>
      </c>
      <c r="R1954" s="7">
        <v>15</v>
      </c>
      <c r="S1954" s="7">
        <v>5</v>
      </c>
      <c r="T1954" s="7">
        <v>0</v>
      </c>
      <c r="W1954" s="6">
        <v>44</v>
      </c>
      <c r="X1954" s="6">
        <v>50</v>
      </c>
      <c r="Y1954" s="7">
        <f>W1954-X1954</f>
        <v>-6</v>
      </c>
      <c r="Z1954" s="6">
        <v>21</v>
      </c>
      <c r="AA1954" s="6">
        <v>69</v>
      </c>
      <c r="AB1954" s="7">
        <f>Z1954-AA1954</f>
        <v>-48</v>
      </c>
      <c r="AC1954" s="6">
        <v>19</v>
      </c>
      <c r="AD1954" s="6">
        <v>71</v>
      </c>
      <c r="AE1954" s="7">
        <f>AC1954-AD1954</f>
        <v>-52</v>
      </c>
      <c r="AF1954" s="6"/>
      <c r="AG1954" s="6"/>
      <c r="AH1954" s="7"/>
      <c r="AI1954" s="6"/>
      <c r="AJ1954" s="6"/>
      <c r="AK1954" s="7"/>
      <c r="AL1954" s="4" t="s">
        <v>930</v>
      </c>
      <c r="AR1954" s="6">
        <v>34</v>
      </c>
      <c r="AS1954" s="6">
        <v>51</v>
      </c>
      <c r="AT1954" s="7">
        <f>AR1954-AS1954</f>
        <v>-17</v>
      </c>
      <c r="AU1954" s="4" t="s">
        <v>871</v>
      </c>
    </row>
    <row r="1955" spans="2:47" x14ac:dyDescent="0.25">
      <c r="B1955" s="3" t="s">
        <v>294</v>
      </c>
      <c r="C1955" s="9" t="s">
        <v>645</v>
      </c>
      <c r="D1955" s="39">
        <v>42069</v>
      </c>
      <c r="E1955">
        <v>9</v>
      </c>
      <c r="F1955" s="3" t="s">
        <v>976</v>
      </c>
      <c r="G1955" s="2"/>
      <c r="H1955" s="6">
        <v>34</v>
      </c>
      <c r="I1955" s="7">
        <v>0</v>
      </c>
      <c r="J1955" s="6">
        <v>30</v>
      </c>
      <c r="K1955" s="7">
        <v>-1</v>
      </c>
      <c r="L1955" s="6">
        <v>5</v>
      </c>
      <c r="M1955" s="7">
        <v>-2</v>
      </c>
      <c r="N1955" s="6">
        <v>4</v>
      </c>
      <c r="O1955" s="7">
        <v>1</v>
      </c>
      <c r="P1955" s="3" t="s">
        <v>639</v>
      </c>
      <c r="R1955" s="7">
        <v>15</v>
      </c>
      <c r="S1955" s="7">
        <v>8</v>
      </c>
      <c r="W1955" s="6"/>
      <c r="X1955" s="6"/>
      <c r="Z1955" s="6"/>
      <c r="AA1955" s="6"/>
      <c r="AB1955" s="7"/>
      <c r="AC1955" s="6"/>
      <c r="AD1955" s="6"/>
      <c r="AE1955" s="7"/>
      <c r="AF1955" s="6"/>
      <c r="AG1955" s="6"/>
      <c r="AH1955" s="7"/>
      <c r="AI1955" s="6"/>
      <c r="AJ1955" s="6"/>
      <c r="AK1955" s="7"/>
      <c r="AR1955" s="6"/>
      <c r="AS1955" s="6"/>
      <c r="AT1955" s="7"/>
    </row>
    <row r="1956" spans="2:47" x14ac:dyDescent="0.25">
      <c r="B1956" s="3" t="s">
        <v>294</v>
      </c>
      <c r="C1956" s="9" t="s">
        <v>645</v>
      </c>
      <c r="D1956" s="39">
        <v>42069</v>
      </c>
      <c r="E1956">
        <v>9</v>
      </c>
      <c r="F1956" t="s">
        <v>830</v>
      </c>
      <c r="G1956" s="2"/>
      <c r="H1956" s="6">
        <v>32</v>
      </c>
      <c r="I1956" s="7">
        <v>1</v>
      </c>
      <c r="J1956" s="6">
        <v>33</v>
      </c>
      <c r="K1956" s="7">
        <v>0</v>
      </c>
      <c r="L1956" s="6">
        <v>9</v>
      </c>
      <c r="M1956" s="7">
        <v>1</v>
      </c>
      <c r="N1956" s="6">
        <v>-1</v>
      </c>
      <c r="O1956" s="7">
        <v>1</v>
      </c>
      <c r="P1956" s="3" t="s">
        <v>842</v>
      </c>
      <c r="R1956" s="7">
        <v>15</v>
      </c>
      <c r="S1956" s="7">
        <v>6</v>
      </c>
      <c r="T1956" s="7">
        <v>0</v>
      </c>
      <c r="W1956" s="6"/>
      <c r="X1956" s="6"/>
      <c r="Z1956" s="6"/>
      <c r="AA1956" s="6"/>
      <c r="AB1956" s="7"/>
      <c r="AC1956" s="6"/>
      <c r="AD1956" s="6"/>
      <c r="AE1956" s="7"/>
      <c r="AF1956" s="6"/>
      <c r="AG1956" s="6"/>
      <c r="AH1956" s="7"/>
      <c r="AI1956" s="6"/>
      <c r="AJ1956" s="6"/>
      <c r="AK1956" s="7"/>
      <c r="AR1956" s="6"/>
      <c r="AS1956" s="6"/>
      <c r="AT1956" s="7"/>
    </row>
    <row r="1957" spans="2:47" x14ac:dyDescent="0.25">
      <c r="B1957" s="3" t="s">
        <v>294</v>
      </c>
      <c r="C1957" s="9" t="s">
        <v>419</v>
      </c>
      <c r="D1957" s="39">
        <v>42071</v>
      </c>
      <c r="F1957" t="s">
        <v>821</v>
      </c>
      <c r="G1957" s="2"/>
      <c r="H1957" s="6">
        <v>35</v>
      </c>
      <c r="I1957" s="7">
        <v>1</v>
      </c>
      <c r="J1957" s="6">
        <v>31</v>
      </c>
      <c r="K1957" s="7">
        <v>-2</v>
      </c>
      <c r="L1957" s="6">
        <v>8</v>
      </c>
      <c r="M1957" s="7">
        <v>0</v>
      </c>
      <c r="N1957" s="6">
        <v>4</v>
      </c>
      <c r="O1957" s="7">
        <v>3</v>
      </c>
      <c r="P1957" s="3" t="s">
        <v>842</v>
      </c>
      <c r="R1957" s="7">
        <v>14</v>
      </c>
      <c r="S1957" s="7">
        <v>6</v>
      </c>
      <c r="T1957" s="7">
        <v>0</v>
      </c>
      <c r="W1957" s="6"/>
      <c r="X1957" s="6"/>
      <c r="Z1957" s="6"/>
      <c r="AA1957" s="6"/>
      <c r="AB1957" s="7"/>
      <c r="AC1957" s="6"/>
      <c r="AD1957" s="6"/>
      <c r="AE1957" s="7"/>
      <c r="AF1957" s="6"/>
      <c r="AG1957" s="6"/>
      <c r="AH1957" s="7"/>
      <c r="AI1957" s="6"/>
      <c r="AJ1957" s="6"/>
      <c r="AK1957" s="7"/>
      <c r="AM1957" s="9" t="s">
        <v>972</v>
      </c>
      <c r="AN1957" s="9" t="s">
        <v>690</v>
      </c>
      <c r="AO1957" s="9" t="s">
        <v>366</v>
      </c>
      <c r="AP1957" s="9" t="s">
        <v>316</v>
      </c>
      <c r="AR1957" s="6">
        <v>35</v>
      </c>
      <c r="AS1957" s="6">
        <v>49</v>
      </c>
      <c r="AT1957" s="7">
        <f>AR1957-AS1957</f>
        <v>-14</v>
      </c>
      <c r="AU1957" s="4" t="s">
        <v>871</v>
      </c>
    </row>
    <row r="1958" spans="2:47" x14ac:dyDescent="0.25">
      <c r="B1958" s="3" t="s">
        <v>294</v>
      </c>
      <c r="C1958" s="52" t="s">
        <v>544</v>
      </c>
      <c r="D1958" s="39">
        <v>42071</v>
      </c>
      <c r="E1958">
        <v>12</v>
      </c>
      <c r="F1958" s="3" t="s">
        <v>577</v>
      </c>
      <c r="G1958" s="2" t="s">
        <v>60</v>
      </c>
      <c r="H1958" s="6">
        <v>33</v>
      </c>
      <c r="I1958" s="7">
        <v>-1</v>
      </c>
      <c r="J1958" s="6">
        <v>34</v>
      </c>
      <c r="K1958" s="7">
        <v>-2</v>
      </c>
      <c r="L1958" s="6">
        <v>8</v>
      </c>
      <c r="M1958" s="7">
        <v>2</v>
      </c>
      <c r="N1958" s="6">
        <v>-1</v>
      </c>
      <c r="O1958" s="7">
        <v>1</v>
      </c>
      <c r="P1958" s="3" t="s">
        <v>639</v>
      </c>
      <c r="Q1958" s="3" t="s">
        <v>840</v>
      </c>
      <c r="R1958" s="7">
        <v>13</v>
      </c>
      <c r="S1958" s="7">
        <v>6</v>
      </c>
      <c r="T1958" s="7">
        <v>0</v>
      </c>
      <c r="W1958" s="6">
        <v>38</v>
      </c>
      <c r="X1958" s="6">
        <v>54</v>
      </c>
      <c r="Y1958" s="7">
        <f>W1958-X1958</f>
        <v>-16</v>
      </c>
      <c r="Z1958" s="6">
        <v>28</v>
      </c>
      <c r="AA1958" s="6">
        <v>59</v>
      </c>
      <c r="AB1958" s="7">
        <f>Z1958-AA1958</f>
        <v>-31</v>
      </c>
      <c r="AC1958" s="6">
        <v>26</v>
      </c>
      <c r="AD1958" s="6">
        <v>62</v>
      </c>
      <c r="AE1958" s="7">
        <f>AC1958-AD1958</f>
        <v>-36</v>
      </c>
      <c r="AF1958" s="6">
        <v>35</v>
      </c>
      <c r="AG1958" s="6">
        <v>47</v>
      </c>
      <c r="AH1958" s="7">
        <f>AF1958-AG1958</f>
        <v>-12</v>
      </c>
      <c r="AI1958" s="6"/>
      <c r="AJ1958" s="6"/>
      <c r="AK1958" s="7"/>
      <c r="AL1958" s="4" t="s">
        <v>936</v>
      </c>
      <c r="AR1958" s="6">
        <v>34</v>
      </c>
      <c r="AS1958" s="6">
        <v>58</v>
      </c>
      <c r="AT1958" s="7">
        <f>AR1958-AS1958</f>
        <v>-24</v>
      </c>
      <c r="AU1958" s="4" t="s">
        <v>937</v>
      </c>
    </row>
    <row r="1959" spans="2:47" x14ac:dyDescent="0.25">
      <c r="B1959" s="3" t="s">
        <v>294</v>
      </c>
      <c r="C1959" s="52" t="s">
        <v>669</v>
      </c>
      <c r="D1959" s="39">
        <v>42072</v>
      </c>
      <c r="F1959" s="3" t="s">
        <v>821</v>
      </c>
      <c r="G1959" s="2"/>
      <c r="H1959" s="6">
        <v>33</v>
      </c>
      <c r="I1959" s="7">
        <v>-2</v>
      </c>
      <c r="J1959" s="6">
        <v>31</v>
      </c>
      <c r="K1959" s="7">
        <v>0</v>
      </c>
      <c r="L1959" s="6">
        <v>8</v>
      </c>
      <c r="M1959" s="7">
        <v>0</v>
      </c>
      <c r="N1959" s="6">
        <v>2</v>
      </c>
      <c r="O1959" s="7">
        <v>-2</v>
      </c>
      <c r="P1959" s="3" t="s">
        <v>842</v>
      </c>
      <c r="R1959" s="7">
        <v>15</v>
      </c>
      <c r="S1959" s="7">
        <v>6</v>
      </c>
      <c r="T1959" s="7">
        <v>0</v>
      </c>
      <c r="W1959" s="6"/>
      <c r="X1959" s="6"/>
      <c r="Z1959" s="6"/>
      <c r="AA1959" s="6"/>
      <c r="AB1959" s="7"/>
      <c r="AC1959" s="6"/>
      <c r="AD1959" s="6"/>
      <c r="AE1959" s="7"/>
      <c r="AF1959" s="6"/>
      <c r="AG1959" s="6"/>
      <c r="AH1959" s="7"/>
      <c r="AI1959" s="6"/>
      <c r="AJ1959" s="6"/>
      <c r="AK1959" s="7"/>
      <c r="AR1959" s="6">
        <v>33</v>
      </c>
      <c r="AS1959" s="6">
        <v>50</v>
      </c>
      <c r="AT1959" s="7">
        <f>AR1959-AS1959</f>
        <v>-17</v>
      </c>
      <c r="AU1959" s="4" t="s">
        <v>871</v>
      </c>
    </row>
    <row r="1960" spans="2:47" x14ac:dyDescent="0.25">
      <c r="B1960" s="3" t="s">
        <v>294</v>
      </c>
      <c r="C1960" s="52" t="s">
        <v>337</v>
      </c>
      <c r="D1960" s="39">
        <v>42073</v>
      </c>
      <c r="F1960" s="3" t="s">
        <v>821</v>
      </c>
      <c r="G1960" s="2"/>
      <c r="H1960" s="6">
        <v>34</v>
      </c>
      <c r="I1960" s="7">
        <v>1</v>
      </c>
      <c r="J1960" s="6">
        <v>35</v>
      </c>
      <c r="K1960" s="7">
        <v>4</v>
      </c>
      <c r="L1960" s="6">
        <v>7</v>
      </c>
      <c r="M1960" s="7">
        <v>-1</v>
      </c>
      <c r="N1960" s="6">
        <v>-1</v>
      </c>
      <c r="O1960" s="7">
        <v>-3</v>
      </c>
      <c r="P1960" s="3" t="s">
        <v>842</v>
      </c>
      <c r="R1960" s="7">
        <v>14</v>
      </c>
      <c r="S1960" s="7">
        <v>5</v>
      </c>
      <c r="T1960" s="7">
        <v>0</v>
      </c>
      <c r="W1960" s="6"/>
      <c r="X1960" s="6"/>
      <c r="Z1960" s="6"/>
      <c r="AA1960" s="6"/>
      <c r="AB1960" s="7"/>
      <c r="AC1960" s="6"/>
      <c r="AD1960" s="6"/>
      <c r="AE1960" s="7"/>
      <c r="AF1960" s="6"/>
      <c r="AG1960" s="6"/>
      <c r="AH1960" s="7"/>
      <c r="AI1960" s="6"/>
      <c r="AJ1960" s="6"/>
      <c r="AK1960" s="7"/>
      <c r="AM1960" s="52" t="s">
        <v>946</v>
      </c>
      <c r="AN1960" s="52" t="s">
        <v>369</v>
      </c>
      <c r="AO1960" s="52" t="s">
        <v>366</v>
      </c>
      <c r="AR1960" s="6">
        <v>34</v>
      </c>
      <c r="AS1960" s="6">
        <v>51</v>
      </c>
      <c r="AT1960" s="7">
        <f>AR1960-AS1960</f>
        <v>-17</v>
      </c>
      <c r="AU1960" s="4" t="s">
        <v>871</v>
      </c>
    </row>
    <row r="1961" spans="2:47" x14ac:dyDescent="0.25">
      <c r="B1961" s="3" t="s">
        <v>294</v>
      </c>
      <c r="C1961" s="52" t="s">
        <v>655</v>
      </c>
      <c r="D1961" s="39">
        <v>42073</v>
      </c>
      <c r="E1961">
        <v>15</v>
      </c>
      <c r="F1961" s="3" t="s">
        <v>903</v>
      </c>
      <c r="G1961" s="2" t="s">
        <v>138</v>
      </c>
      <c r="H1961" s="6">
        <v>33</v>
      </c>
      <c r="I1961" s="7">
        <v>-1</v>
      </c>
      <c r="J1961" s="6">
        <v>35</v>
      </c>
      <c r="K1961" s="7">
        <v>1</v>
      </c>
      <c r="L1961" s="6">
        <v>7</v>
      </c>
      <c r="M1961" s="7">
        <v>-1</v>
      </c>
      <c r="N1961" s="6">
        <v>-2</v>
      </c>
      <c r="O1961" s="7">
        <v>-2</v>
      </c>
      <c r="P1961" s="3" t="s">
        <v>842</v>
      </c>
      <c r="R1961" s="7">
        <v>14</v>
      </c>
      <c r="S1961" s="7">
        <v>7</v>
      </c>
      <c r="T1961" s="7">
        <v>0</v>
      </c>
      <c r="W1961" s="6">
        <v>40</v>
      </c>
      <c r="X1961" s="6">
        <v>46</v>
      </c>
      <c r="Y1961" s="7">
        <f>W1961-X1961</f>
        <v>-6</v>
      </c>
      <c r="Z1961" s="6">
        <v>26</v>
      </c>
      <c r="AA1961" s="6">
        <v>50</v>
      </c>
      <c r="AB1961" s="7">
        <f>Z1961-AA1961</f>
        <v>-24</v>
      </c>
      <c r="AC1961" s="6">
        <v>17</v>
      </c>
      <c r="AD1961" s="6">
        <v>57</v>
      </c>
      <c r="AE1961" s="7">
        <f>AC1961-AD1961</f>
        <v>-40</v>
      </c>
      <c r="AF1961" s="6">
        <v>25</v>
      </c>
      <c r="AG1961" s="6">
        <v>49</v>
      </c>
      <c r="AH1961" s="7">
        <f>AF1961-AG1961</f>
        <v>-24</v>
      </c>
      <c r="AI1961" s="6"/>
      <c r="AJ1961" s="6"/>
      <c r="AK1961" s="7"/>
      <c r="AL1961" s="4" t="s">
        <v>978</v>
      </c>
      <c r="AR1961" s="6"/>
      <c r="AS1961" s="6"/>
      <c r="AT1961" s="7"/>
    </row>
    <row r="1962" spans="2:47" x14ac:dyDescent="0.25">
      <c r="B1962" s="3" t="s">
        <v>294</v>
      </c>
      <c r="C1962" s="9" t="s">
        <v>562</v>
      </c>
      <c r="D1962" s="39">
        <v>42074</v>
      </c>
      <c r="F1962" s="3" t="s">
        <v>821</v>
      </c>
      <c r="G1962" s="2"/>
      <c r="H1962" s="6">
        <v>33</v>
      </c>
      <c r="I1962" s="7">
        <v>-1</v>
      </c>
      <c r="J1962" s="6">
        <v>32</v>
      </c>
      <c r="K1962" s="7">
        <v>-3</v>
      </c>
      <c r="L1962" s="6">
        <v>7</v>
      </c>
      <c r="M1962" s="7">
        <v>0</v>
      </c>
      <c r="N1962" s="6">
        <v>1</v>
      </c>
      <c r="O1962" s="7">
        <v>2</v>
      </c>
      <c r="P1962" s="3" t="s">
        <v>842</v>
      </c>
      <c r="R1962" s="7">
        <v>16</v>
      </c>
      <c r="S1962" s="7">
        <v>6</v>
      </c>
      <c r="T1962" s="7">
        <v>0</v>
      </c>
      <c r="W1962" s="6"/>
      <c r="X1962" s="6"/>
      <c r="Z1962" s="6"/>
      <c r="AA1962" s="6"/>
      <c r="AB1962" s="7"/>
      <c r="AC1962" s="6"/>
      <c r="AD1962" s="6"/>
      <c r="AE1962" s="7"/>
      <c r="AF1962" s="6"/>
      <c r="AG1962" s="6"/>
      <c r="AH1962" s="7"/>
      <c r="AI1962" s="6"/>
      <c r="AJ1962" s="6"/>
      <c r="AK1962" s="7"/>
      <c r="AR1962" s="6">
        <v>34</v>
      </c>
      <c r="AS1962" s="6">
        <v>51</v>
      </c>
      <c r="AT1962" s="7">
        <f>AR1962-AS1962</f>
        <v>-17</v>
      </c>
      <c r="AU1962" s="4" t="s">
        <v>871</v>
      </c>
    </row>
    <row r="1963" spans="2:47" x14ac:dyDescent="0.25">
      <c r="B1963" s="3" t="s">
        <v>294</v>
      </c>
      <c r="C1963" s="9" t="s">
        <v>562</v>
      </c>
      <c r="D1963" s="39">
        <v>42074</v>
      </c>
      <c r="E1963">
        <v>13</v>
      </c>
      <c r="F1963" s="3" t="s">
        <v>830</v>
      </c>
      <c r="G1963" s="2"/>
      <c r="H1963" s="6">
        <v>29</v>
      </c>
      <c r="I1963" s="7">
        <v>-3</v>
      </c>
      <c r="J1963" s="6">
        <v>32</v>
      </c>
      <c r="K1963" s="7">
        <v>-1</v>
      </c>
      <c r="L1963" s="6">
        <v>8</v>
      </c>
      <c r="M1963" s="7">
        <v>-1</v>
      </c>
      <c r="N1963" s="6">
        <v>-3</v>
      </c>
      <c r="O1963" s="7">
        <v>-2</v>
      </c>
      <c r="P1963" s="3" t="s">
        <v>842</v>
      </c>
      <c r="R1963" s="7">
        <v>18</v>
      </c>
      <c r="S1963" s="7">
        <v>6</v>
      </c>
      <c r="T1963" s="7">
        <v>1</v>
      </c>
      <c r="W1963" s="6"/>
      <c r="X1963" s="6"/>
      <c r="Z1963" s="6"/>
      <c r="AA1963" s="6"/>
      <c r="AB1963" s="7"/>
      <c r="AC1963" s="6"/>
      <c r="AD1963" s="6"/>
      <c r="AE1963" s="7"/>
      <c r="AF1963" s="6"/>
      <c r="AG1963" s="6"/>
      <c r="AH1963" s="7"/>
      <c r="AI1963" s="6"/>
      <c r="AJ1963" s="6"/>
      <c r="AK1963" s="7"/>
      <c r="AR1963" s="6"/>
      <c r="AS1963" s="6"/>
      <c r="AT1963" s="7"/>
    </row>
    <row r="1964" spans="2:47" x14ac:dyDescent="0.25">
      <c r="B1964" s="3" t="s">
        <v>294</v>
      </c>
      <c r="C1964" s="9" t="s">
        <v>673</v>
      </c>
      <c r="D1964" s="39">
        <v>42074</v>
      </c>
      <c r="E1964">
        <v>15</v>
      </c>
      <c r="F1964" s="3" t="s">
        <v>886</v>
      </c>
      <c r="G1964" s="2" t="s">
        <v>915</v>
      </c>
      <c r="H1964" s="6">
        <v>33</v>
      </c>
      <c r="I1964" s="7">
        <v>1</v>
      </c>
      <c r="J1964" s="6">
        <v>35</v>
      </c>
      <c r="K1964" s="7">
        <v>1</v>
      </c>
      <c r="L1964" s="6">
        <v>7</v>
      </c>
      <c r="M1964" s="7">
        <v>0</v>
      </c>
      <c r="N1964" s="6">
        <v>-2</v>
      </c>
      <c r="O1964" s="7">
        <v>0</v>
      </c>
      <c r="P1964" s="3" t="s">
        <v>842</v>
      </c>
      <c r="R1964" s="7">
        <v>16</v>
      </c>
      <c r="S1964" s="7">
        <v>4</v>
      </c>
      <c r="T1964" s="7">
        <v>0</v>
      </c>
      <c r="W1964" s="6">
        <v>27</v>
      </c>
      <c r="X1964" s="6">
        <v>47</v>
      </c>
      <c r="Y1964" s="7">
        <f>W1964-X1964</f>
        <v>-20</v>
      </c>
      <c r="Z1964" s="6">
        <v>20</v>
      </c>
      <c r="AA1964" s="6">
        <v>50</v>
      </c>
      <c r="AB1964" s="7">
        <f>Z1964-AA1964</f>
        <v>-30</v>
      </c>
      <c r="AC1964" s="6">
        <v>12</v>
      </c>
      <c r="AD1964" s="6">
        <v>52</v>
      </c>
      <c r="AE1964" s="7">
        <f>AC1964-AD1964</f>
        <v>-40</v>
      </c>
      <c r="AF1964" s="6">
        <v>22</v>
      </c>
      <c r="AG1964" s="6">
        <v>50</v>
      </c>
      <c r="AH1964" s="7">
        <f>AF1964-AG1964</f>
        <v>-28</v>
      </c>
      <c r="AI1964" s="6">
        <v>6</v>
      </c>
      <c r="AJ1964" s="6">
        <v>26</v>
      </c>
      <c r="AK1964" s="7">
        <f>AI1964-AJ1964</f>
        <v>-20</v>
      </c>
      <c r="AL1964" s="4" t="s">
        <v>998</v>
      </c>
      <c r="AR1964" s="6"/>
      <c r="AS1964" s="6"/>
      <c r="AT1964" s="7"/>
    </row>
    <row r="1965" spans="2:47" x14ac:dyDescent="0.25">
      <c r="B1965" s="3" t="s">
        <v>294</v>
      </c>
      <c r="C1965" s="9" t="s">
        <v>340</v>
      </c>
      <c r="D1965" s="39">
        <v>42075</v>
      </c>
      <c r="E1965">
        <v>15</v>
      </c>
      <c r="F1965" s="3" t="s">
        <v>821</v>
      </c>
      <c r="G1965" s="2" t="s">
        <v>192</v>
      </c>
      <c r="H1965" s="6">
        <v>34</v>
      </c>
      <c r="I1965" s="7">
        <v>1</v>
      </c>
      <c r="J1965" s="6">
        <v>34</v>
      </c>
      <c r="K1965" s="7">
        <v>2</v>
      </c>
      <c r="L1965" s="6">
        <v>7</v>
      </c>
      <c r="M1965" s="7">
        <v>0</v>
      </c>
      <c r="N1965" s="6">
        <v>0</v>
      </c>
      <c r="O1965" s="7">
        <v>-1</v>
      </c>
      <c r="P1965" s="3" t="s">
        <v>842</v>
      </c>
      <c r="R1965" s="7">
        <v>14</v>
      </c>
      <c r="S1965" s="7">
        <v>5</v>
      </c>
      <c r="T1965" s="7">
        <v>0</v>
      </c>
      <c r="W1965" s="6">
        <v>44</v>
      </c>
      <c r="X1965" s="6">
        <v>50</v>
      </c>
      <c r="Y1965" s="7">
        <f>W1965-X1965</f>
        <v>-6</v>
      </c>
      <c r="Z1965" s="6">
        <v>24</v>
      </c>
      <c r="AA1965" s="6">
        <v>66</v>
      </c>
      <c r="AB1965" s="7">
        <f>Z1965-AA1965</f>
        <v>-42</v>
      </c>
      <c r="AC1965" s="6">
        <v>18</v>
      </c>
      <c r="AD1965" s="6">
        <v>70</v>
      </c>
      <c r="AE1965" s="7">
        <f>AC1965-AD1965</f>
        <v>-52</v>
      </c>
      <c r="AF1965" s="6"/>
      <c r="AG1965" s="6"/>
      <c r="AH1965" s="7"/>
      <c r="AI1965" s="6"/>
      <c r="AJ1965" s="6"/>
      <c r="AK1965" s="7"/>
      <c r="AL1965" s="4" t="s">
        <v>930</v>
      </c>
      <c r="AR1965" s="6">
        <v>36</v>
      </c>
      <c r="AS1965" s="6">
        <v>50</v>
      </c>
      <c r="AT1965" s="7">
        <f>AR1965-AS1965</f>
        <v>-14</v>
      </c>
      <c r="AU1965" s="4" t="s">
        <v>871</v>
      </c>
    </row>
    <row r="1966" spans="2:47" x14ac:dyDescent="0.25">
      <c r="B1966" s="3" t="s">
        <v>294</v>
      </c>
      <c r="C1966" s="9" t="s">
        <v>441</v>
      </c>
      <c r="D1966" s="39">
        <v>42076</v>
      </c>
      <c r="E1966">
        <v>16</v>
      </c>
      <c r="F1966" s="3" t="s">
        <v>830</v>
      </c>
      <c r="G1966" s="2"/>
      <c r="H1966" s="6">
        <v>34</v>
      </c>
      <c r="I1966" s="7">
        <v>5</v>
      </c>
      <c r="J1966" s="6">
        <v>34</v>
      </c>
      <c r="K1966" s="7">
        <v>2</v>
      </c>
      <c r="L1966" s="6">
        <v>8</v>
      </c>
      <c r="M1966" s="7">
        <v>0</v>
      </c>
      <c r="N1966" s="6">
        <v>0</v>
      </c>
      <c r="O1966" s="7">
        <v>3</v>
      </c>
      <c r="P1966" s="3" t="s">
        <v>842</v>
      </c>
      <c r="R1966" s="7">
        <v>15</v>
      </c>
      <c r="S1966" s="7">
        <v>5</v>
      </c>
      <c r="T1966" s="7">
        <v>0</v>
      </c>
      <c r="W1966" s="6"/>
      <c r="X1966" s="6"/>
      <c r="Z1966" s="6"/>
      <c r="AA1966" s="6"/>
      <c r="AB1966" s="7"/>
      <c r="AC1966" s="6"/>
      <c r="AD1966" s="6"/>
      <c r="AE1966" s="7"/>
      <c r="AF1966" s="6"/>
      <c r="AG1966" s="6"/>
      <c r="AH1966" s="7"/>
      <c r="AI1966" s="6"/>
      <c r="AJ1966" s="6"/>
      <c r="AK1966" s="7"/>
      <c r="AR1966" s="6"/>
      <c r="AS1966" s="6"/>
      <c r="AT1966" s="7"/>
    </row>
    <row r="1967" spans="2:47" x14ac:dyDescent="0.25">
      <c r="B1967" s="3" t="s">
        <v>294</v>
      </c>
      <c r="C1967" s="9" t="s">
        <v>441</v>
      </c>
      <c r="D1967" s="39">
        <v>42076</v>
      </c>
      <c r="E1967">
        <v>16</v>
      </c>
      <c r="F1967" s="3" t="s">
        <v>976</v>
      </c>
      <c r="G1967" s="2"/>
      <c r="H1967" s="6">
        <v>31</v>
      </c>
      <c r="I1967" s="7">
        <v>-3</v>
      </c>
      <c r="J1967" s="6">
        <v>29</v>
      </c>
      <c r="K1967" s="7">
        <v>-1</v>
      </c>
      <c r="L1967" s="6">
        <v>8</v>
      </c>
      <c r="M1967" s="7">
        <v>3</v>
      </c>
      <c r="N1967" s="6">
        <v>2</v>
      </c>
      <c r="O1967" s="7">
        <v>-2</v>
      </c>
      <c r="P1967" s="3" t="s">
        <v>639</v>
      </c>
      <c r="R1967" s="7">
        <v>15</v>
      </c>
      <c r="S1967" s="7">
        <v>8</v>
      </c>
      <c r="W1967" s="6"/>
      <c r="X1967" s="6"/>
      <c r="Z1967" s="6"/>
      <c r="AA1967" s="6"/>
      <c r="AB1967" s="7"/>
      <c r="AC1967" s="6"/>
      <c r="AD1967" s="6"/>
      <c r="AE1967" s="7"/>
      <c r="AF1967" s="6"/>
      <c r="AG1967" s="6"/>
      <c r="AH1967" s="7"/>
      <c r="AI1967" s="6"/>
      <c r="AJ1967" s="6"/>
      <c r="AK1967" s="7"/>
      <c r="AR1967" s="6"/>
      <c r="AS1967" s="6"/>
      <c r="AT1967" s="7"/>
    </row>
    <row r="1968" spans="2:47" x14ac:dyDescent="0.25">
      <c r="B1968" s="3" t="s">
        <v>294</v>
      </c>
      <c r="C1968" s="9" t="s">
        <v>441</v>
      </c>
      <c r="D1968" s="39">
        <v>42076</v>
      </c>
      <c r="E1968">
        <v>16</v>
      </c>
      <c r="F1968" s="3" t="s">
        <v>678</v>
      </c>
      <c r="G1968" s="2" t="s">
        <v>82</v>
      </c>
      <c r="H1968" s="6">
        <v>36</v>
      </c>
      <c r="I1968" s="7">
        <v>0</v>
      </c>
      <c r="J1968" s="6">
        <v>35</v>
      </c>
      <c r="K1968" s="7">
        <v>3</v>
      </c>
      <c r="L1968" s="6">
        <v>8</v>
      </c>
      <c r="M1968" s="7">
        <v>-2</v>
      </c>
      <c r="N1968" s="6">
        <v>1</v>
      </c>
      <c r="O1968" s="7">
        <v>-3</v>
      </c>
      <c r="P1968" t="s">
        <v>639</v>
      </c>
      <c r="R1968" s="7">
        <v>9</v>
      </c>
      <c r="S1968" s="7">
        <v>4</v>
      </c>
      <c r="W1968" s="6"/>
      <c r="X1968" s="6"/>
      <c r="Z1968" s="6"/>
      <c r="AA1968" s="6"/>
      <c r="AB1968" s="7"/>
      <c r="AC1968" s="6"/>
      <c r="AD1968" s="6"/>
      <c r="AE1968" s="7"/>
      <c r="AF1968" s="6"/>
      <c r="AG1968" s="6"/>
      <c r="AH1968" s="7"/>
      <c r="AI1968" s="6"/>
      <c r="AJ1968" s="6"/>
      <c r="AK1968" s="7"/>
      <c r="AR1968" s="6"/>
      <c r="AS1968" s="6"/>
      <c r="AT1968" s="7"/>
    </row>
    <row r="1969" spans="2:53" x14ac:dyDescent="0.25">
      <c r="B1969" s="3" t="s">
        <v>294</v>
      </c>
      <c r="C1969" s="9" t="s">
        <v>513</v>
      </c>
      <c r="D1969" s="39">
        <v>42076</v>
      </c>
      <c r="E1969">
        <v>17</v>
      </c>
      <c r="F1969" s="3" t="s">
        <v>963</v>
      </c>
      <c r="G1969" s="2"/>
      <c r="H1969" s="6">
        <v>33</v>
      </c>
      <c r="I1969" s="7">
        <v>5</v>
      </c>
      <c r="J1969" s="6">
        <v>32</v>
      </c>
      <c r="K1969" s="7">
        <v>-3</v>
      </c>
      <c r="L1969" s="6">
        <v>7</v>
      </c>
      <c r="M1969" s="7">
        <v>1</v>
      </c>
      <c r="N1969" s="6">
        <v>1</v>
      </c>
      <c r="O1969" s="7">
        <v>8</v>
      </c>
      <c r="P1969" s="3" t="s">
        <v>842</v>
      </c>
      <c r="R1969" s="7">
        <v>17</v>
      </c>
      <c r="S1969" s="7">
        <v>4</v>
      </c>
      <c r="T1969" s="7">
        <v>0</v>
      </c>
      <c r="W1969" s="6"/>
      <c r="X1969" s="6"/>
      <c r="Z1969" s="6"/>
      <c r="AA1969" s="6"/>
      <c r="AB1969" s="7"/>
      <c r="AC1969" s="6"/>
      <c r="AD1969" s="6"/>
      <c r="AE1969" s="7"/>
      <c r="AF1969" s="6"/>
      <c r="AG1969" s="6"/>
      <c r="AH1969" s="7"/>
      <c r="AI1969" s="6"/>
      <c r="AJ1969" s="6"/>
      <c r="AK1969" s="7"/>
      <c r="AR1969" s="6"/>
      <c r="AS1969" s="6"/>
      <c r="AT1969" s="7"/>
    </row>
    <row r="1970" spans="2:53" x14ac:dyDescent="0.25">
      <c r="B1970" s="3" t="s">
        <v>294</v>
      </c>
      <c r="C1970" s="9" t="s">
        <v>624</v>
      </c>
      <c r="D1970" s="39">
        <v>42078</v>
      </c>
      <c r="F1970" s="3" t="s">
        <v>821</v>
      </c>
      <c r="G1970" s="2"/>
      <c r="H1970" s="6">
        <v>33</v>
      </c>
      <c r="I1970" s="7">
        <v>-1</v>
      </c>
      <c r="J1970" s="6">
        <v>35</v>
      </c>
      <c r="K1970" s="7">
        <v>1</v>
      </c>
      <c r="L1970" s="6">
        <v>7</v>
      </c>
      <c r="M1970" s="7">
        <v>0</v>
      </c>
      <c r="N1970" s="6">
        <v>-2</v>
      </c>
      <c r="O1970" s="7">
        <v>-2</v>
      </c>
      <c r="P1970" s="3" t="s">
        <v>842</v>
      </c>
      <c r="R1970" s="7">
        <v>13</v>
      </c>
      <c r="S1970" s="7">
        <v>7</v>
      </c>
      <c r="T1970" s="7">
        <v>0</v>
      </c>
      <c r="W1970" s="6"/>
      <c r="X1970" s="6"/>
      <c r="Z1970" s="6"/>
      <c r="AA1970" s="6"/>
      <c r="AB1970" s="7"/>
      <c r="AC1970" s="6"/>
      <c r="AD1970" s="6"/>
      <c r="AE1970" s="7"/>
      <c r="AF1970" s="6"/>
      <c r="AG1970" s="6"/>
      <c r="AH1970" s="7"/>
      <c r="AI1970" s="6"/>
      <c r="AJ1970" s="6"/>
      <c r="AK1970" s="7"/>
      <c r="AR1970" s="6">
        <v>34</v>
      </c>
      <c r="AS1970" s="6">
        <v>50</v>
      </c>
      <c r="AT1970" s="7">
        <f>AR1970-AS1970</f>
        <v>-16</v>
      </c>
      <c r="AU1970" s="4" t="s">
        <v>871</v>
      </c>
    </row>
    <row r="1971" spans="2:53" x14ac:dyDescent="0.25">
      <c r="B1971" s="3" t="s">
        <v>294</v>
      </c>
      <c r="C1971" s="9" t="s">
        <v>640</v>
      </c>
      <c r="D1971" s="39">
        <v>42079</v>
      </c>
      <c r="F1971" s="3" t="s">
        <v>821</v>
      </c>
      <c r="G1971" s="2"/>
      <c r="H1971" s="6">
        <v>34</v>
      </c>
      <c r="I1971" s="7">
        <v>1</v>
      </c>
      <c r="J1971" s="6">
        <v>36</v>
      </c>
      <c r="K1971" s="7">
        <v>1</v>
      </c>
      <c r="L1971" s="6">
        <v>7</v>
      </c>
      <c r="M1971" s="7">
        <v>0</v>
      </c>
      <c r="N1971" s="6">
        <v>-2</v>
      </c>
      <c r="O1971" s="7">
        <v>0</v>
      </c>
      <c r="P1971" s="3" t="s">
        <v>842</v>
      </c>
      <c r="R1971" s="7">
        <v>12</v>
      </c>
      <c r="S1971" s="7">
        <v>6</v>
      </c>
      <c r="T1971" s="7">
        <v>0</v>
      </c>
      <c r="W1971" s="6"/>
      <c r="X1971" s="6"/>
      <c r="Z1971" s="6"/>
      <c r="AA1971" s="6"/>
      <c r="AB1971" s="7"/>
      <c r="AC1971" s="6"/>
      <c r="AD1971" s="6"/>
      <c r="AE1971" s="7"/>
      <c r="AF1971" s="6"/>
      <c r="AG1971" s="6"/>
      <c r="AH1971" s="7"/>
      <c r="AI1971" s="6"/>
      <c r="AJ1971" s="6"/>
      <c r="AK1971" s="7"/>
      <c r="AR1971" s="6">
        <v>32</v>
      </c>
      <c r="AS1971" s="6">
        <v>52</v>
      </c>
      <c r="AT1971" s="7">
        <f>AR1971-AS1971</f>
        <v>-20</v>
      </c>
      <c r="AU1971" s="4" t="s">
        <v>871</v>
      </c>
    </row>
    <row r="1972" spans="2:53" x14ac:dyDescent="0.25">
      <c r="B1972" s="3" t="s">
        <v>294</v>
      </c>
      <c r="C1972" s="9" t="s">
        <v>596</v>
      </c>
      <c r="D1972" s="39">
        <v>42080</v>
      </c>
      <c r="F1972" s="3" t="s">
        <v>821</v>
      </c>
      <c r="G1972" s="2"/>
      <c r="H1972" s="6">
        <v>33</v>
      </c>
      <c r="I1972" s="7">
        <v>-1</v>
      </c>
      <c r="J1972" s="6">
        <v>34</v>
      </c>
      <c r="K1972" s="7">
        <v>-2</v>
      </c>
      <c r="L1972" s="6">
        <v>8</v>
      </c>
      <c r="M1972" s="7">
        <v>1</v>
      </c>
      <c r="N1972" s="6">
        <v>-1</v>
      </c>
      <c r="O1972" s="7">
        <v>1</v>
      </c>
      <c r="P1972" s="3" t="s">
        <v>842</v>
      </c>
      <c r="R1972" s="7">
        <v>14</v>
      </c>
      <c r="S1972" s="7">
        <v>6</v>
      </c>
      <c r="T1972" s="7">
        <v>0</v>
      </c>
      <c r="W1972" s="6"/>
      <c r="X1972" s="6"/>
      <c r="Z1972" s="6"/>
      <c r="AA1972" s="6"/>
      <c r="AB1972" s="7"/>
      <c r="AC1972" s="6"/>
      <c r="AD1972" s="6"/>
      <c r="AE1972" s="7"/>
      <c r="AF1972" s="6"/>
      <c r="AG1972" s="6"/>
      <c r="AH1972" s="7"/>
      <c r="AI1972" s="6"/>
      <c r="AJ1972" s="6"/>
      <c r="AK1972" s="7"/>
      <c r="AR1972" s="6">
        <v>34</v>
      </c>
      <c r="AS1972" s="6">
        <v>49</v>
      </c>
      <c r="AT1972" s="7">
        <f>AR1972-AS1972</f>
        <v>-15</v>
      </c>
      <c r="AU1972" s="4" t="s">
        <v>871</v>
      </c>
    </row>
    <row r="1973" spans="2:53" x14ac:dyDescent="0.25">
      <c r="B1973" s="3" t="s">
        <v>294</v>
      </c>
      <c r="C1973" s="9" t="s">
        <v>564</v>
      </c>
      <c r="D1973" s="39">
        <v>42081</v>
      </c>
      <c r="F1973" s="3" t="s">
        <v>821</v>
      </c>
      <c r="G1973" s="2"/>
      <c r="H1973" s="6">
        <v>35</v>
      </c>
      <c r="I1973" s="7">
        <v>2</v>
      </c>
      <c r="J1973" s="6">
        <v>33</v>
      </c>
      <c r="K1973" s="7">
        <v>-1</v>
      </c>
      <c r="L1973" s="6">
        <v>8</v>
      </c>
      <c r="M1973" s="7">
        <v>0</v>
      </c>
      <c r="N1973" s="6">
        <v>2</v>
      </c>
      <c r="O1973" s="7">
        <v>3</v>
      </c>
      <c r="P1973" s="3" t="s">
        <v>842</v>
      </c>
      <c r="R1973" s="7">
        <v>13</v>
      </c>
      <c r="S1973" s="7">
        <v>6</v>
      </c>
      <c r="T1973" s="7">
        <v>0</v>
      </c>
      <c r="W1973" s="6"/>
      <c r="X1973" s="6"/>
      <c r="Z1973" s="6"/>
      <c r="AA1973" s="6"/>
      <c r="AB1973" s="7"/>
      <c r="AC1973" s="6"/>
      <c r="AD1973" s="6"/>
      <c r="AE1973" s="7"/>
      <c r="AF1973" s="6"/>
      <c r="AG1973" s="6"/>
      <c r="AH1973" s="7"/>
      <c r="AI1973" s="6"/>
      <c r="AJ1973" s="6"/>
      <c r="AK1973" s="7"/>
      <c r="AR1973" s="6">
        <v>37</v>
      </c>
      <c r="AS1973" s="6">
        <v>49</v>
      </c>
      <c r="AT1973" s="7">
        <f>AR1973-AS1973</f>
        <v>-12</v>
      </c>
      <c r="AU1973" s="4" t="s">
        <v>871</v>
      </c>
    </row>
    <row r="1974" spans="2:53" x14ac:dyDescent="0.25">
      <c r="B1974" s="3" t="s">
        <v>294</v>
      </c>
      <c r="C1974" s="9" t="s">
        <v>564</v>
      </c>
      <c r="D1974" s="39">
        <v>42081</v>
      </c>
      <c r="E1974">
        <v>20</v>
      </c>
      <c r="F1974" s="3" t="s">
        <v>830</v>
      </c>
      <c r="G1974" s="2"/>
      <c r="H1974" s="6">
        <v>31</v>
      </c>
      <c r="I1974" s="7">
        <v>-3</v>
      </c>
      <c r="J1974" s="6">
        <v>34</v>
      </c>
      <c r="K1974" s="7">
        <v>0</v>
      </c>
      <c r="L1974" s="6">
        <v>9</v>
      </c>
      <c r="M1974" s="7">
        <v>1</v>
      </c>
      <c r="N1974" s="6">
        <v>-3</v>
      </c>
      <c r="O1974" s="7">
        <v>-3</v>
      </c>
      <c r="P1974" t="s">
        <v>842</v>
      </c>
      <c r="R1974" s="7">
        <v>17</v>
      </c>
      <c r="S1974" s="7">
        <v>6</v>
      </c>
      <c r="T1974" s="7">
        <v>0</v>
      </c>
      <c r="W1974" s="6"/>
      <c r="X1974" s="6"/>
      <c r="Z1974" s="6"/>
      <c r="AA1974" s="6"/>
      <c r="AB1974" s="7"/>
      <c r="AC1974" s="6"/>
      <c r="AD1974" s="6"/>
      <c r="AE1974" s="7"/>
      <c r="AF1974" s="6"/>
      <c r="AG1974" s="6"/>
      <c r="AH1974" s="7"/>
      <c r="AI1974" s="6"/>
      <c r="AJ1974" s="6"/>
      <c r="AK1974" s="7"/>
      <c r="AR1974" s="6"/>
      <c r="AS1974" s="6"/>
      <c r="AT1974" s="7"/>
    </row>
    <row r="1975" spans="2:53" x14ac:dyDescent="0.25">
      <c r="B1975" s="3" t="s">
        <v>294</v>
      </c>
      <c r="C1975" s="9" t="s">
        <v>564</v>
      </c>
      <c r="D1975" s="39">
        <v>42081</v>
      </c>
      <c r="E1975">
        <v>22</v>
      </c>
      <c r="F1975" s="3" t="s">
        <v>903</v>
      </c>
      <c r="G1975" s="2" t="s">
        <v>138</v>
      </c>
      <c r="H1975" s="6">
        <v>36</v>
      </c>
      <c r="I1975" s="7">
        <v>3</v>
      </c>
      <c r="J1975" s="6">
        <v>33</v>
      </c>
      <c r="K1975" s="7">
        <v>-2</v>
      </c>
      <c r="L1975" s="6">
        <v>7</v>
      </c>
      <c r="M1975" s="7">
        <v>0</v>
      </c>
      <c r="N1975" s="6">
        <v>3</v>
      </c>
      <c r="O1975" s="7">
        <v>5</v>
      </c>
      <c r="P1975" s="3" t="s">
        <v>842</v>
      </c>
      <c r="R1975" s="7">
        <v>14</v>
      </c>
      <c r="S1975" s="7">
        <v>6</v>
      </c>
      <c r="T1975" s="7">
        <v>0</v>
      </c>
      <c r="W1975" s="6">
        <v>42</v>
      </c>
      <c r="X1975" s="6">
        <v>43</v>
      </c>
      <c r="Y1975" s="7">
        <f>W1975-X1975</f>
        <v>-1</v>
      </c>
      <c r="Z1975" s="6">
        <v>25</v>
      </c>
      <c r="AA1975" s="6">
        <v>49</v>
      </c>
      <c r="AB1975" s="7">
        <f>Z1975-AA1975</f>
        <v>-24</v>
      </c>
      <c r="AC1975" s="6">
        <v>16</v>
      </c>
      <c r="AD1975" s="6">
        <v>55</v>
      </c>
      <c r="AE1975" s="7">
        <f>AC1975-AD1975</f>
        <v>-39</v>
      </c>
      <c r="AF1975" s="6">
        <v>25</v>
      </c>
      <c r="AG1975" s="6">
        <v>49</v>
      </c>
      <c r="AH1975" s="7">
        <f>AF1975-AG1975</f>
        <v>-24</v>
      </c>
      <c r="AI1975" s="6"/>
      <c r="AJ1975" s="6"/>
      <c r="AK1975" s="7"/>
      <c r="AL1975" s="4" t="s">
        <v>978</v>
      </c>
      <c r="AR1975" s="6"/>
      <c r="AS1975" s="6"/>
      <c r="AT1975" s="7"/>
    </row>
    <row r="1976" spans="2:53" x14ac:dyDescent="0.25">
      <c r="B1976" s="3" t="s">
        <v>294</v>
      </c>
      <c r="C1976" s="9" t="s">
        <v>437</v>
      </c>
      <c r="D1976" s="39">
        <v>42081</v>
      </c>
      <c r="F1976" s="3" t="s">
        <v>678</v>
      </c>
      <c r="G1976" s="2" t="s">
        <v>194</v>
      </c>
      <c r="H1976" s="6"/>
      <c r="J1976" s="6"/>
      <c r="L1976" s="6"/>
      <c r="N1976" s="6"/>
      <c r="P1976" t="s">
        <v>842</v>
      </c>
      <c r="W1976" s="6"/>
      <c r="X1976" s="6"/>
      <c r="Y1976" s="7"/>
      <c r="Z1976" s="6"/>
      <c r="AA1976" s="6"/>
      <c r="AB1976" s="7"/>
      <c r="AC1976" s="6"/>
      <c r="AD1976" s="6"/>
      <c r="AE1976" s="7"/>
      <c r="AF1976" s="6"/>
      <c r="AG1976" s="6"/>
      <c r="AH1976" s="7"/>
      <c r="AI1976" s="6"/>
      <c r="AJ1976" s="6"/>
      <c r="AK1976" s="7"/>
      <c r="AR1976" s="6"/>
      <c r="AS1976" s="6"/>
      <c r="AT1976" s="7"/>
      <c r="AW1976">
        <v>32</v>
      </c>
      <c r="AX1976">
        <v>31</v>
      </c>
      <c r="AY1976">
        <v>14</v>
      </c>
      <c r="AZ1976">
        <v>13</v>
      </c>
      <c r="BA1976" s="4" t="s">
        <v>992</v>
      </c>
    </row>
    <row r="1977" spans="2:53" x14ac:dyDescent="0.25">
      <c r="B1977" s="3" t="s">
        <v>294</v>
      </c>
      <c r="C1977" s="52" t="s">
        <v>426</v>
      </c>
      <c r="D1977" s="39">
        <v>42081</v>
      </c>
      <c r="F1977" s="3" t="s">
        <v>821</v>
      </c>
      <c r="G1977" s="2" t="s">
        <v>224</v>
      </c>
      <c r="H1977" s="6">
        <v>34</v>
      </c>
      <c r="J1977" s="6">
        <v>33</v>
      </c>
      <c r="L1977" s="6">
        <v>8</v>
      </c>
      <c r="N1977" s="6">
        <v>1</v>
      </c>
      <c r="P1977" s="3" t="s">
        <v>842</v>
      </c>
      <c r="R1977" s="7">
        <v>14</v>
      </c>
      <c r="S1977" s="7">
        <v>5</v>
      </c>
      <c r="T1977" s="7">
        <v>0</v>
      </c>
      <c r="W1977" s="6"/>
      <c r="X1977" s="6"/>
      <c r="Y1977" s="7"/>
      <c r="Z1977" s="6"/>
      <c r="AA1977" s="6"/>
      <c r="AB1977" s="7"/>
      <c r="AC1977" s="6"/>
      <c r="AD1977" s="6"/>
      <c r="AE1977" s="7"/>
      <c r="AF1977" s="6"/>
      <c r="AG1977" s="6"/>
      <c r="AH1977" s="7"/>
      <c r="AI1977" s="6"/>
      <c r="AJ1977" s="6"/>
      <c r="AK1977" s="7"/>
      <c r="AR1977" s="6">
        <v>36</v>
      </c>
      <c r="AS1977" s="6">
        <v>50</v>
      </c>
      <c r="AT1977" s="7">
        <f>AR1977-AS1977</f>
        <v>-14</v>
      </c>
      <c r="AU1977" s="4" t="s">
        <v>871</v>
      </c>
    </row>
    <row r="1978" spans="2:53" x14ac:dyDescent="0.25">
      <c r="B1978" s="3" t="s">
        <v>294</v>
      </c>
      <c r="C1978" s="9" t="s">
        <v>641</v>
      </c>
      <c r="D1978" s="39">
        <v>42082</v>
      </c>
      <c r="E1978">
        <v>22</v>
      </c>
      <c r="F1978" s="3" t="s">
        <v>821</v>
      </c>
      <c r="G1978" s="2" t="s">
        <v>192</v>
      </c>
      <c r="H1978" s="6">
        <v>33</v>
      </c>
      <c r="I1978" s="7">
        <v>-2</v>
      </c>
      <c r="J1978" s="6">
        <v>35</v>
      </c>
      <c r="K1978" s="7">
        <v>2</v>
      </c>
      <c r="L1978" s="6">
        <v>8</v>
      </c>
      <c r="M1978" s="7">
        <v>0</v>
      </c>
      <c r="N1978" s="6">
        <v>-2</v>
      </c>
      <c r="O1978" s="7">
        <v>-4</v>
      </c>
      <c r="P1978" s="3" t="s">
        <v>842</v>
      </c>
      <c r="R1978" s="7">
        <v>14</v>
      </c>
      <c r="S1978" s="7">
        <v>5</v>
      </c>
      <c r="T1978" s="7">
        <v>0</v>
      </c>
      <c r="W1978" s="6">
        <v>45</v>
      </c>
      <c r="X1978" s="6">
        <v>50</v>
      </c>
      <c r="Y1978" s="7">
        <f>W1978-X1978</f>
        <v>-5</v>
      </c>
      <c r="Z1978" s="6">
        <v>26</v>
      </c>
      <c r="AA1978" s="6">
        <v>65</v>
      </c>
      <c r="AB1978" s="7">
        <f>Z1978-AA1978</f>
        <v>-39</v>
      </c>
      <c r="AC1978" s="6">
        <v>21</v>
      </c>
      <c r="AD1978" s="6">
        <v>68</v>
      </c>
      <c r="AE1978" s="7">
        <f>AC1978-AD1978</f>
        <v>-47</v>
      </c>
      <c r="AF1978" s="6"/>
      <c r="AG1978" s="6"/>
      <c r="AH1978" s="7"/>
      <c r="AI1978" s="6"/>
      <c r="AJ1978" s="6"/>
      <c r="AK1978" s="7"/>
      <c r="AL1978" s="4" t="s">
        <v>930</v>
      </c>
      <c r="AR1978" s="6">
        <v>36</v>
      </c>
      <c r="AS1978" s="6">
        <v>50</v>
      </c>
      <c r="AT1978" s="7">
        <f>AR1978-AS1978</f>
        <v>-14</v>
      </c>
      <c r="AU1978" s="4" t="s">
        <v>871</v>
      </c>
    </row>
    <row r="1979" spans="2:53" x14ac:dyDescent="0.25">
      <c r="B1979" s="3" t="s">
        <v>294</v>
      </c>
      <c r="C1979" s="9" t="s">
        <v>598</v>
      </c>
      <c r="D1979" s="39">
        <v>42083</v>
      </c>
      <c r="E1979">
        <v>22</v>
      </c>
      <c r="F1979" s="3" t="s">
        <v>982</v>
      </c>
      <c r="G1979" s="2" t="s">
        <v>124</v>
      </c>
      <c r="H1979" s="6">
        <v>30</v>
      </c>
      <c r="I1979" s="7">
        <v>2</v>
      </c>
      <c r="J1979" s="6">
        <v>34</v>
      </c>
      <c r="K1979" s="7">
        <v>0</v>
      </c>
      <c r="L1979" s="6">
        <v>10</v>
      </c>
      <c r="M1979" s="7">
        <v>0</v>
      </c>
      <c r="N1979" s="6">
        <v>-4</v>
      </c>
      <c r="O1979" s="7">
        <v>2</v>
      </c>
      <c r="P1979" s="3" t="s">
        <v>842</v>
      </c>
      <c r="Q1979" s="3" t="s">
        <v>983</v>
      </c>
      <c r="R1979" s="7">
        <v>17</v>
      </c>
      <c r="S1979" s="7">
        <v>3</v>
      </c>
      <c r="T1979" s="7">
        <v>1</v>
      </c>
      <c r="W1979" s="6">
        <v>41</v>
      </c>
      <c r="X1979" s="6">
        <v>37</v>
      </c>
      <c r="Y1979" s="7">
        <f>W1979-X1979</f>
        <v>4</v>
      </c>
      <c r="Z1979" s="6">
        <v>28</v>
      </c>
      <c r="AA1979" s="6">
        <v>38</v>
      </c>
      <c r="AB1979" s="7">
        <f>Z1979-AA1979</f>
        <v>-10</v>
      </c>
      <c r="AC1979" s="6"/>
      <c r="AD1979" s="6"/>
      <c r="AE1979" s="7"/>
      <c r="AF1979" s="6"/>
      <c r="AG1979" s="6"/>
      <c r="AH1979" s="7"/>
      <c r="AI1979" s="6"/>
      <c r="AJ1979" s="6"/>
      <c r="AK1979" s="7"/>
      <c r="AR1979" s="6"/>
      <c r="AS1979" s="6"/>
      <c r="AT1979" s="7"/>
    </row>
    <row r="1980" spans="2:53" x14ac:dyDescent="0.25">
      <c r="B1980" s="3" t="s">
        <v>294</v>
      </c>
      <c r="C1980" s="9" t="s">
        <v>427</v>
      </c>
      <c r="D1980" s="39">
        <v>42083</v>
      </c>
      <c r="E1980">
        <v>23</v>
      </c>
      <c r="F1980" s="3" t="s">
        <v>830</v>
      </c>
      <c r="G1980" s="2"/>
      <c r="H1980" s="6">
        <v>31</v>
      </c>
      <c r="I1980" s="7">
        <v>0</v>
      </c>
      <c r="J1980" s="6">
        <v>33</v>
      </c>
      <c r="K1980" s="7">
        <v>-1</v>
      </c>
      <c r="L1980" s="6">
        <v>9</v>
      </c>
      <c r="M1980" s="7">
        <v>0</v>
      </c>
      <c r="N1980" s="6">
        <v>-2</v>
      </c>
      <c r="O1980" s="7">
        <v>1</v>
      </c>
      <c r="P1980" s="3" t="s">
        <v>842</v>
      </c>
      <c r="R1980" s="7">
        <v>16</v>
      </c>
      <c r="S1980" s="7">
        <v>5</v>
      </c>
      <c r="T1980" s="7">
        <v>0</v>
      </c>
      <c r="W1980" s="6"/>
      <c r="X1980" s="6"/>
      <c r="Z1980" s="6"/>
      <c r="AA1980" s="6"/>
      <c r="AB1980" s="7"/>
      <c r="AC1980" s="6"/>
      <c r="AD1980" s="6"/>
      <c r="AE1980" s="7"/>
      <c r="AF1980" s="6"/>
      <c r="AG1980" s="6"/>
      <c r="AH1980" s="7"/>
      <c r="AI1980" s="6"/>
      <c r="AJ1980" s="6"/>
      <c r="AK1980" s="7"/>
      <c r="AR1980" s="6"/>
      <c r="AS1980" s="6"/>
      <c r="AT1980" s="7"/>
    </row>
    <row r="1981" spans="2:53" x14ac:dyDescent="0.25">
      <c r="B1981" s="3" t="s">
        <v>294</v>
      </c>
      <c r="C1981" s="9" t="s">
        <v>427</v>
      </c>
      <c r="D1981" s="39">
        <v>42083</v>
      </c>
      <c r="E1981">
        <v>23</v>
      </c>
      <c r="F1981" s="3" t="s">
        <v>976</v>
      </c>
      <c r="G1981" s="2"/>
      <c r="H1981" s="6">
        <v>33</v>
      </c>
      <c r="I1981" s="7">
        <v>2</v>
      </c>
      <c r="J1981" s="6">
        <v>33</v>
      </c>
      <c r="K1981" s="7">
        <v>4</v>
      </c>
      <c r="L1981" s="6">
        <v>8</v>
      </c>
      <c r="M1981" s="7">
        <v>0</v>
      </c>
      <c r="N1981" s="6">
        <v>0</v>
      </c>
      <c r="O1981" s="7">
        <v>-2</v>
      </c>
      <c r="P1981" s="3" t="s">
        <v>639</v>
      </c>
      <c r="R1981" s="7">
        <v>12</v>
      </c>
      <c r="S1981" s="7">
        <v>5</v>
      </c>
      <c r="W1981" s="6"/>
      <c r="X1981" s="6"/>
      <c r="Z1981" s="6"/>
      <c r="AA1981" s="6"/>
      <c r="AB1981" s="7"/>
      <c r="AC1981" s="6"/>
      <c r="AD1981" s="6"/>
      <c r="AE1981" s="7"/>
      <c r="AF1981" s="6"/>
      <c r="AG1981" s="6"/>
      <c r="AH1981" s="7"/>
      <c r="AI1981" s="6"/>
      <c r="AJ1981" s="6"/>
      <c r="AK1981" s="7"/>
      <c r="AR1981" s="6"/>
      <c r="AS1981" s="6"/>
      <c r="AT1981" s="7"/>
    </row>
    <row r="1982" spans="2:53" x14ac:dyDescent="0.25">
      <c r="B1982" s="3" t="s">
        <v>294</v>
      </c>
      <c r="C1982" s="52" t="s">
        <v>427</v>
      </c>
      <c r="D1982" s="39">
        <v>42083</v>
      </c>
      <c r="E1982">
        <v>25</v>
      </c>
      <c r="F1982" s="3" t="s">
        <v>886</v>
      </c>
      <c r="G1982" s="2" t="s">
        <v>1016</v>
      </c>
      <c r="H1982" s="6">
        <v>35</v>
      </c>
      <c r="I1982" s="7">
        <v>1</v>
      </c>
      <c r="J1982" s="6">
        <v>35</v>
      </c>
      <c r="K1982" s="7">
        <v>3</v>
      </c>
      <c r="L1982" s="6">
        <v>8</v>
      </c>
      <c r="M1982" s="7">
        <v>0</v>
      </c>
      <c r="N1982" s="6">
        <v>0</v>
      </c>
      <c r="O1982" s="7">
        <v>-2</v>
      </c>
      <c r="P1982" s="3" t="s">
        <v>639</v>
      </c>
      <c r="R1982" s="7">
        <v>10</v>
      </c>
      <c r="S1982" s="7">
        <v>7</v>
      </c>
      <c r="T1982" s="7">
        <v>0</v>
      </c>
      <c r="W1982" s="6"/>
      <c r="X1982" s="6"/>
      <c r="Z1982" s="6"/>
      <c r="AA1982" s="6"/>
      <c r="AB1982" s="7"/>
      <c r="AC1982" s="6"/>
      <c r="AD1982" s="6"/>
      <c r="AE1982" s="7"/>
      <c r="AF1982" s="6"/>
      <c r="AG1982" s="6"/>
      <c r="AH1982" s="7"/>
      <c r="AI1982" s="6"/>
      <c r="AJ1982" s="6"/>
      <c r="AK1982" s="7"/>
      <c r="AR1982" s="6"/>
      <c r="AS1982" s="6"/>
      <c r="AT1982" s="7"/>
    </row>
    <row r="1983" spans="2:53" x14ac:dyDescent="0.25">
      <c r="B1983" s="3" t="s">
        <v>294</v>
      </c>
      <c r="C1983" s="9" t="s">
        <v>675</v>
      </c>
      <c r="D1983" s="39">
        <v>42085</v>
      </c>
      <c r="F1983" s="3" t="s">
        <v>821</v>
      </c>
      <c r="G1983" s="2"/>
      <c r="H1983" s="6">
        <v>34</v>
      </c>
      <c r="I1983" s="7">
        <v>1</v>
      </c>
      <c r="J1983" s="6">
        <v>34</v>
      </c>
      <c r="K1983" s="7">
        <v>-1</v>
      </c>
      <c r="L1983" s="6">
        <v>8</v>
      </c>
      <c r="M1983" s="7">
        <v>0</v>
      </c>
      <c r="N1983" s="6">
        <v>0</v>
      </c>
      <c r="O1983" s="7">
        <v>2</v>
      </c>
      <c r="P1983" s="3" t="s">
        <v>842</v>
      </c>
      <c r="R1983" s="7">
        <v>12</v>
      </c>
      <c r="S1983" s="7">
        <v>6</v>
      </c>
      <c r="T1983" s="7">
        <v>0</v>
      </c>
      <c r="W1983" s="6"/>
      <c r="X1983" s="6"/>
      <c r="Z1983" s="6"/>
      <c r="AA1983" s="6"/>
      <c r="AB1983" s="7"/>
      <c r="AC1983" s="6"/>
      <c r="AD1983" s="6"/>
      <c r="AE1983" s="7"/>
      <c r="AF1983" s="6"/>
      <c r="AG1983" s="6"/>
      <c r="AH1983" s="7"/>
      <c r="AI1983" s="6"/>
      <c r="AJ1983" s="6"/>
      <c r="AK1983" s="7"/>
      <c r="AR1983" s="6">
        <v>36</v>
      </c>
      <c r="AS1983" s="6">
        <v>49</v>
      </c>
      <c r="AT1983" s="7">
        <f>AR1983-AS1983</f>
        <v>-13</v>
      </c>
      <c r="AU1983" s="4" t="s">
        <v>871</v>
      </c>
    </row>
    <row r="1984" spans="2:53" x14ac:dyDescent="0.25">
      <c r="B1984" s="3" t="s">
        <v>294</v>
      </c>
      <c r="C1984" s="9" t="s">
        <v>625</v>
      </c>
      <c r="D1984" s="39">
        <v>42086</v>
      </c>
      <c r="F1984" s="3" t="s">
        <v>821</v>
      </c>
      <c r="G1984" s="2"/>
      <c r="H1984" s="6">
        <v>35</v>
      </c>
      <c r="I1984" s="7">
        <v>1</v>
      </c>
      <c r="J1984" s="6">
        <v>35</v>
      </c>
      <c r="K1984" s="7">
        <v>1</v>
      </c>
      <c r="L1984" s="6">
        <v>8</v>
      </c>
      <c r="M1984" s="7">
        <v>0</v>
      </c>
      <c r="N1984" s="6">
        <v>0</v>
      </c>
      <c r="O1984" s="7">
        <v>0</v>
      </c>
      <c r="P1984" s="3" t="s">
        <v>842</v>
      </c>
      <c r="R1984" s="7">
        <v>12</v>
      </c>
      <c r="S1984" s="7">
        <v>6</v>
      </c>
      <c r="T1984" s="7">
        <v>0</v>
      </c>
      <c r="W1984" s="6"/>
      <c r="X1984" s="6"/>
      <c r="Z1984" s="6"/>
      <c r="AA1984" s="6"/>
      <c r="AB1984" s="7"/>
      <c r="AC1984" s="6"/>
      <c r="AD1984" s="6"/>
      <c r="AE1984" s="7"/>
      <c r="AF1984" s="6"/>
      <c r="AG1984" s="6"/>
      <c r="AH1984" s="7"/>
      <c r="AI1984" s="6"/>
      <c r="AJ1984" s="6"/>
      <c r="AK1984" s="7"/>
      <c r="AR1984" s="6">
        <v>36</v>
      </c>
      <c r="AS1984" s="6">
        <v>50</v>
      </c>
      <c r="AT1984" s="7">
        <f>AR1984-AS1984</f>
        <v>-14</v>
      </c>
      <c r="AU1984" s="4" t="s">
        <v>871</v>
      </c>
    </row>
    <row r="1985" spans="2:53" x14ac:dyDescent="0.25">
      <c r="B1985" s="3" t="s">
        <v>294</v>
      </c>
      <c r="C1985" s="9" t="s">
        <v>432</v>
      </c>
      <c r="D1985" s="39">
        <v>42087</v>
      </c>
      <c r="E1985">
        <v>25</v>
      </c>
      <c r="F1985" s="3" t="s">
        <v>982</v>
      </c>
      <c r="G1985" s="2" t="s">
        <v>122</v>
      </c>
      <c r="H1985" s="6">
        <v>32</v>
      </c>
      <c r="I1985" s="7">
        <v>2</v>
      </c>
      <c r="J1985" s="6">
        <v>33</v>
      </c>
      <c r="K1985" s="7">
        <v>-1</v>
      </c>
      <c r="L1985" s="6">
        <v>8</v>
      </c>
      <c r="M1985" s="7">
        <v>-2</v>
      </c>
      <c r="N1985" s="6">
        <v>-1</v>
      </c>
      <c r="O1985" s="7">
        <v>3</v>
      </c>
      <c r="P1985" s="3" t="s">
        <v>842</v>
      </c>
      <c r="Q1985" s="3" t="s">
        <v>983</v>
      </c>
      <c r="R1985" s="7">
        <v>18</v>
      </c>
      <c r="S1985" s="7">
        <v>4</v>
      </c>
      <c r="W1985" s="6">
        <v>39</v>
      </c>
      <c r="X1985" s="6">
        <v>35</v>
      </c>
      <c r="Y1985" s="7">
        <f>W1985-X1985</f>
        <v>4</v>
      </c>
      <c r="Z1985" s="6">
        <v>31</v>
      </c>
      <c r="AA1985" s="6">
        <v>36</v>
      </c>
      <c r="AB1985" s="7">
        <f>Z1985-AA1985</f>
        <v>-5</v>
      </c>
      <c r="AC1985" s="6">
        <v>23</v>
      </c>
      <c r="AD1985" s="6">
        <v>37</v>
      </c>
      <c r="AE1985" s="7">
        <f>AC1985-AD1985</f>
        <v>-14</v>
      </c>
      <c r="AF1985" s="6">
        <v>29</v>
      </c>
      <c r="AG1985" s="6">
        <v>38</v>
      </c>
      <c r="AH1985" s="7">
        <f>AF1985-AG1985</f>
        <v>-9</v>
      </c>
      <c r="AI1985" s="6">
        <v>15</v>
      </c>
      <c r="AJ1985" s="6">
        <v>20</v>
      </c>
      <c r="AK1985" s="7">
        <f>AI1985-AJ1985</f>
        <v>-5</v>
      </c>
      <c r="AL1985" s="4" t="s">
        <v>1014</v>
      </c>
      <c r="AM1985" s="9" t="s">
        <v>970</v>
      </c>
      <c r="AN1985" s="9" t="s">
        <v>698</v>
      </c>
      <c r="AO1985" s="9" t="s">
        <v>636</v>
      </c>
      <c r="AP1985" s="9" t="s">
        <v>580</v>
      </c>
      <c r="AR1985" s="6"/>
      <c r="AS1985" s="6"/>
      <c r="AT1985" s="7"/>
    </row>
    <row r="1986" spans="2:53" x14ac:dyDescent="0.25">
      <c r="B1986" s="3" t="s">
        <v>294</v>
      </c>
      <c r="C1986" s="52" t="s">
        <v>432</v>
      </c>
      <c r="D1986" s="39">
        <v>42087</v>
      </c>
      <c r="E1986">
        <v>29</v>
      </c>
      <c r="F1986" s="3" t="s">
        <v>903</v>
      </c>
      <c r="G1986" s="2" t="s">
        <v>138</v>
      </c>
      <c r="H1986" s="6">
        <v>34</v>
      </c>
      <c r="I1986" s="7">
        <v>-2</v>
      </c>
      <c r="J1986" s="6">
        <v>33</v>
      </c>
      <c r="K1986" s="7">
        <v>0</v>
      </c>
      <c r="L1986" s="6">
        <v>8</v>
      </c>
      <c r="M1986" s="7">
        <v>1</v>
      </c>
      <c r="N1986" s="6">
        <v>1</v>
      </c>
      <c r="O1986" s="7">
        <v>-2</v>
      </c>
      <c r="P1986" s="3" t="s">
        <v>842</v>
      </c>
      <c r="R1986" s="7">
        <v>13</v>
      </c>
      <c r="S1986" s="7">
        <v>7</v>
      </c>
      <c r="T1986" s="7">
        <v>0</v>
      </c>
      <c r="W1986" s="6">
        <v>42</v>
      </c>
      <c r="X1986" s="6">
        <v>41</v>
      </c>
      <c r="Y1986" s="7">
        <f>W1986-X1986</f>
        <v>1</v>
      </c>
      <c r="Z1986" s="6">
        <v>26</v>
      </c>
      <c r="AA1986" s="6">
        <v>47</v>
      </c>
      <c r="AB1986" s="7">
        <f>Z1986-AA1986</f>
        <v>-21</v>
      </c>
      <c r="AC1986" s="6">
        <v>16</v>
      </c>
      <c r="AD1986" s="6">
        <v>56</v>
      </c>
      <c r="AE1986" s="7">
        <f>AC1986-AD1986</f>
        <v>-40</v>
      </c>
      <c r="AF1986" s="6">
        <v>24</v>
      </c>
      <c r="AG1986" s="6">
        <v>48</v>
      </c>
      <c r="AH1986" s="7">
        <f>AF1986-AG1986</f>
        <v>-24</v>
      </c>
      <c r="AI1986" s="6"/>
      <c r="AJ1986" s="6"/>
      <c r="AK1986" s="7"/>
      <c r="AL1986" s="4" t="s">
        <v>978</v>
      </c>
      <c r="AR1986" s="6"/>
      <c r="AS1986" s="6"/>
      <c r="AT1986" s="7"/>
    </row>
    <row r="1987" spans="2:53" x14ac:dyDescent="0.25">
      <c r="B1987" s="3" t="s">
        <v>294</v>
      </c>
      <c r="C1987" s="52" t="s">
        <v>432</v>
      </c>
      <c r="D1987" s="39">
        <v>42087</v>
      </c>
      <c r="F1987" s="3" t="s">
        <v>821</v>
      </c>
      <c r="G1987" s="2"/>
      <c r="H1987" s="6">
        <v>34</v>
      </c>
      <c r="I1987" s="7">
        <v>-1</v>
      </c>
      <c r="J1987" s="6">
        <v>35</v>
      </c>
      <c r="K1987" s="7">
        <v>0</v>
      </c>
      <c r="L1987" s="6">
        <v>8</v>
      </c>
      <c r="M1987" s="7">
        <v>1</v>
      </c>
      <c r="N1987" s="6">
        <v>-1</v>
      </c>
      <c r="O1987" s="7">
        <v>-1</v>
      </c>
      <c r="P1987" s="3" t="s">
        <v>842</v>
      </c>
      <c r="R1987" s="7">
        <v>12</v>
      </c>
      <c r="S1987" s="7">
        <v>6</v>
      </c>
      <c r="T1987" s="7">
        <v>0</v>
      </c>
      <c r="W1987" s="6"/>
      <c r="X1987" s="6"/>
      <c r="Y1987" s="7"/>
      <c r="Z1987" s="6"/>
      <c r="AA1987" s="6"/>
      <c r="AB1987" s="7"/>
      <c r="AC1987" s="6"/>
      <c r="AD1987" s="6"/>
      <c r="AE1987" s="7"/>
      <c r="AF1987" s="6"/>
      <c r="AG1987" s="6"/>
      <c r="AH1987" s="7"/>
      <c r="AI1987" s="6"/>
      <c r="AJ1987" s="6"/>
      <c r="AK1987" s="7"/>
      <c r="AM1987" s="52" t="s">
        <v>946</v>
      </c>
      <c r="AN1987" s="52" t="s">
        <v>369</v>
      </c>
      <c r="AO1987" s="52" t="s">
        <v>553</v>
      </c>
      <c r="AR1987" s="6">
        <v>38</v>
      </c>
      <c r="AS1987" s="6">
        <v>49</v>
      </c>
      <c r="AT1987" s="7">
        <f>AR1987-AS1987</f>
        <v>-11</v>
      </c>
      <c r="AU1987" s="4" t="s">
        <v>871</v>
      </c>
    </row>
    <row r="1988" spans="2:53" x14ac:dyDescent="0.25">
      <c r="B1988" s="3" t="s">
        <v>294</v>
      </c>
      <c r="C1988" s="52" t="s">
        <v>601</v>
      </c>
      <c r="D1988" s="39">
        <v>42087</v>
      </c>
      <c r="E1988">
        <v>26</v>
      </c>
      <c r="F1988" s="3" t="s">
        <v>1017</v>
      </c>
      <c r="G1988" s="2"/>
      <c r="H1988" s="6">
        <v>34</v>
      </c>
      <c r="J1988" s="6">
        <v>34</v>
      </c>
      <c r="L1988" s="6">
        <v>5</v>
      </c>
      <c r="N1988" s="6">
        <v>0</v>
      </c>
      <c r="P1988" s="3" t="s">
        <v>842</v>
      </c>
      <c r="R1988" s="7">
        <v>15</v>
      </c>
      <c r="S1988" s="7">
        <v>6</v>
      </c>
      <c r="W1988" s="6"/>
      <c r="X1988" s="6"/>
      <c r="Z1988" s="6"/>
      <c r="AA1988" s="6"/>
      <c r="AB1988" s="7"/>
      <c r="AC1988" s="6"/>
      <c r="AD1988" s="6"/>
      <c r="AE1988" s="7"/>
      <c r="AF1988" s="6"/>
      <c r="AG1988" s="6"/>
      <c r="AH1988" s="7"/>
      <c r="AI1988" s="6"/>
      <c r="AJ1988" s="6"/>
      <c r="AK1988" s="7"/>
      <c r="AR1988" s="6"/>
      <c r="AS1988" s="6"/>
      <c r="AT1988" s="7"/>
    </row>
    <row r="1989" spans="2:53" x14ac:dyDescent="0.25">
      <c r="B1989" s="3" t="s">
        <v>294</v>
      </c>
      <c r="C1989" s="52" t="s">
        <v>579</v>
      </c>
      <c r="D1989" s="39">
        <v>42088</v>
      </c>
      <c r="E1989">
        <v>27</v>
      </c>
      <c r="F1989" s="3" t="s">
        <v>830</v>
      </c>
      <c r="G1989" s="2"/>
      <c r="H1989" s="6">
        <v>31</v>
      </c>
      <c r="I1989" s="7">
        <v>0</v>
      </c>
      <c r="J1989" s="6">
        <v>33</v>
      </c>
      <c r="K1989" s="7">
        <v>0</v>
      </c>
      <c r="L1989" s="6">
        <v>9</v>
      </c>
      <c r="M1989" s="7">
        <v>0</v>
      </c>
      <c r="N1989" s="6">
        <v>-2</v>
      </c>
      <c r="O1989" s="7">
        <v>0</v>
      </c>
      <c r="P1989" s="3" t="s">
        <v>842</v>
      </c>
      <c r="R1989" s="7">
        <v>16</v>
      </c>
      <c r="S1989" s="7">
        <v>5</v>
      </c>
      <c r="T1989" s="7">
        <v>0</v>
      </c>
      <c r="W1989" s="6"/>
      <c r="X1989" s="6"/>
      <c r="Z1989" s="6"/>
      <c r="AA1989" s="6"/>
      <c r="AB1989" s="7"/>
      <c r="AC1989" s="6"/>
      <c r="AD1989" s="6"/>
      <c r="AE1989" s="7"/>
      <c r="AF1989" s="6"/>
      <c r="AG1989" s="6"/>
      <c r="AH1989" s="7"/>
      <c r="AI1989" s="6"/>
      <c r="AJ1989" s="6"/>
      <c r="AK1989" s="7"/>
      <c r="AR1989" s="6"/>
      <c r="AS1989" s="6"/>
      <c r="AT1989" s="7"/>
    </row>
    <row r="1990" spans="2:53" x14ac:dyDescent="0.25">
      <c r="B1990" s="3" t="s">
        <v>294</v>
      </c>
      <c r="C1990" s="52" t="s">
        <v>579</v>
      </c>
      <c r="D1990" s="39">
        <v>42088</v>
      </c>
      <c r="F1990" s="3" t="s">
        <v>821</v>
      </c>
      <c r="G1990" s="2"/>
      <c r="H1990" s="6">
        <v>36</v>
      </c>
      <c r="I1990" s="7">
        <v>2</v>
      </c>
      <c r="J1990" s="6">
        <v>34</v>
      </c>
      <c r="K1990" s="7">
        <v>-1</v>
      </c>
      <c r="L1990" s="6">
        <v>7</v>
      </c>
      <c r="M1990" s="7">
        <v>-1</v>
      </c>
      <c r="N1990" s="6">
        <v>2</v>
      </c>
      <c r="O1990" s="7">
        <v>3</v>
      </c>
      <c r="P1990" s="3" t="s">
        <v>842</v>
      </c>
      <c r="R1990" s="7">
        <v>13</v>
      </c>
      <c r="S1990" s="7">
        <v>5</v>
      </c>
      <c r="T1990" s="7">
        <v>0</v>
      </c>
      <c r="W1990" s="6"/>
      <c r="X1990" s="6"/>
      <c r="Z1990" s="6"/>
      <c r="AA1990" s="6"/>
      <c r="AB1990" s="7"/>
      <c r="AC1990" s="6"/>
      <c r="AD1990" s="6"/>
      <c r="AE1990" s="7"/>
      <c r="AF1990" s="6"/>
      <c r="AG1990" s="6"/>
      <c r="AH1990" s="7"/>
      <c r="AI1990" s="6"/>
      <c r="AJ1990" s="6"/>
      <c r="AK1990" s="7"/>
      <c r="AR1990" s="6">
        <v>37</v>
      </c>
      <c r="AS1990" s="6">
        <v>49</v>
      </c>
      <c r="AT1990" s="7">
        <f>AR1990-AS1990</f>
        <v>-12</v>
      </c>
      <c r="AU1990" s="4" t="s">
        <v>871</v>
      </c>
    </row>
    <row r="1991" spans="2:53" x14ac:dyDescent="0.25">
      <c r="B1991" s="3" t="s">
        <v>294</v>
      </c>
      <c r="C1991" s="9" t="s">
        <v>679</v>
      </c>
      <c r="D1991" s="39">
        <v>42089</v>
      </c>
      <c r="E1991">
        <v>31</v>
      </c>
      <c r="F1991" s="3" t="s">
        <v>963</v>
      </c>
      <c r="G1991" s="2"/>
      <c r="H1991" s="6">
        <v>33</v>
      </c>
      <c r="I1991" s="7">
        <v>0</v>
      </c>
      <c r="J1991" s="6">
        <v>32</v>
      </c>
      <c r="K1991" s="7">
        <v>0</v>
      </c>
      <c r="L1991" s="6">
        <v>8</v>
      </c>
      <c r="M1991" s="7">
        <v>1</v>
      </c>
      <c r="N1991" s="6">
        <v>1</v>
      </c>
      <c r="O1991" s="7">
        <v>0</v>
      </c>
      <c r="P1991" s="3" t="s">
        <v>842</v>
      </c>
      <c r="R1991" s="7">
        <v>16</v>
      </c>
      <c r="S1991" s="7">
        <v>5</v>
      </c>
      <c r="T1991" s="7">
        <v>0</v>
      </c>
      <c r="W1991" s="6"/>
      <c r="X1991" s="6"/>
      <c r="Z1991" s="6"/>
      <c r="AA1991" s="6"/>
      <c r="AB1991" s="7"/>
      <c r="AC1991" s="6"/>
      <c r="AD1991" s="6"/>
      <c r="AE1991" s="7"/>
      <c r="AF1991" s="6"/>
      <c r="AG1991" s="6"/>
      <c r="AH1991" s="7"/>
      <c r="AI1991" s="6"/>
      <c r="AJ1991" s="6"/>
      <c r="AK1991" s="7"/>
      <c r="AR1991" s="6"/>
      <c r="AS1991" s="6"/>
      <c r="AT1991" s="7"/>
    </row>
    <row r="1992" spans="2:53" x14ac:dyDescent="0.25">
      <c r="B1992" s="3" t="s">
        <v>294</v>
      </c>
      <c r="C1992" s="52" t="s">
        <v>602</v>
      </c>
      <c r="D1992" s="39">
        <v>42090</v>
      </c>
      <c r="E1992">
        <v>29</v>
      </c>
      <c r="F1992" s="3" t="s">
        <v>821</v>
      </c>
      <c r="G1992" s="2" t="s">
        <v>192</v>
      </c>
      <c r="H1992" s="6">
        <v>32</v>
      </c>
      <c r="I1992" s="7">
        <v>-4</v>
      </c>
      <c r="J1992" s="6">
        <v>36</v>
      </c>
      <c r="K1992" s="7">
        <v>2</v>
      </c>
      <c r="L1992" s="6">
        <v>8</v>
      </c>
      <c r="M1992" s="7">
        <v>1</v>
      </c>
      <c r="N1992" s="6">
        <v>-4</v>
      </c>
      <c r="O1992" s="7">
        <v>-6</v>
      </c>
      <c r="P1992" s="3" t="s">
        <v>842</v>
      </c>
      <c r="R1992" s="7">
        <v>13</v>
      </c>
      <c r="S1992" s="7">
        <v>6</v>
      </c>
      <c r="T1992" s="7">
        <v>0</v>
      </c>
      <c r="W1992" s="6">
        <v>46</v>
      </c>
      <c r="X1992" s="6">
        <v>48</v>
      </c>
      <c r="Y1992" s="7">
        <f>W1992-X1992</f>
        <v>-2</v>
      </c>
      <c r="Z1992" s="6">
        <v>30</v>
      </c>
      <c r="AA1992" s="6">
        <v>59</v>
      </c>
      <c r="AB1992" s="7">
        <f>Z1992-AA1992</f>
        <v>-29</v>
      </c>
      <c r="AC1992" s="6">
        <v>24</v>
      </c>
      <c r="AD1992" s="6">
        <v>64</v>
      </c>
      <c r="AE1992" s="7">
        <f>AC1992-AD1992</f>
        <v>-40</v>
      </c>
      <c r="AF1992" s="6"/>
      <c r="AG1992" s="6"/>
      <c r="AH1992" s="7"/>
      <c r="AI1992" s="6"/>
      <c r="AJ1992" s="6"/>
      <c r="AK1992" s="7"/>
      <c r="AL1992" s="4" t="s">
        <v>930</v>
      </c>
      <c r="AM1992" s="52" t="s">
        <v>959</v>
      </c>
      <c r="AN1992" s="52" t="s">
        <v>628</v>
      </c>
      <c r="AO1992" s="52" t="s">
        <v>636</v>
      </c>
      <c r="AP1992" s="52" t="s">
        <v>377</v>
      </c>
      <c r="AR1992" s="6">
        <v>35</v>
      </c>
      <c r="AS1992" s="6">
        <v>51</v>
      </c>
      <c r="AT1992" s="7">
        <f>AR1992-AS1992</f>
        <v>-16</v>
      </c>
      <c r="AU1992" s="4" t="s">
        <v>871</v>
      </c>
    </row>
    <row r="1993" spans="2:53" x14ac:dyDescent="0.25">
      <c r="B1993" s="3" t="s">
        <v>294</v>
      </c>
      <c r="C1993" s="9" t="s">
        <v>488</v>
      </c>
      <c r="D1993" s="39">
        <v>42090</v>
      </c>
      <c r="E1993">
        <v>30</v>
      </c>
      <c r="F1993" s="3" t="s">
        <v>976</v>
      </c>
      <c r="G1993" s="2"/>
      <c r="H1993" s="6">
        <v>36</v>
      </c>
      <c r="I1993" s="7">
        <v>3</v>
      </c>
      <c r="J1993" s="6">
        <v>34</v>
      </c>
      <c r="K1993" s="7">
        <v>1</v>
      </c>
      <c r="L1993" s="6">
        <v>6</v>
      </c>
      <c r="M1993" s="7">
        <v>-2</v>
      </c>
      <c r="N1993" s="6">
        <v>2</v>
      </c>
      <c r="O1993" s="7">
        <v>2</v>
      </c>
      <c r="P1993" s="3" t="s">
        <v>639</v>
      </c>
      <c r="R1993" s="7">
        <v>10</v>
      </c>
      <c r="S1993" s="7">
        <v>7</v>
      </c>
      <c r="W1993" s="6"/>
      <c r="X1993" s="6"/>
      <c r="Z1993" s="6"/>
      <c r="AA1993" s="6"/>
      <c r="AB1993" s="7"/>
      <c r="AC1993" s="6"/>
      <c r="AD1993" s="6"/>
      <c r="AE1993" s="7"/>
      <c r="AF1993" s="6"/>
      <c r="AG1993" s="6"/>
      <c r="AH1993" s="7"/>
      <c r="AI1993" s="6"/>
      <c r="AJ1993" s="6"/>
      <c r="AK1993" s="7"/>
      <c r="AR1993" s="6"/>
      <c r="AS1993" s="6"/>
      <c r="AT1993" s="7"/>
    </row>
    <row r="1994" spans="2:53" x14ac:dyDescent="0.25">
      <c r="B1994" s="3" t="s">
        <v>294</v>
      </c>
      <c r="C1994" s="9" t="s">
        <v>488</v>
      </c>
      <c r="D1994" s="39">
        <v>42090</v>
      </c>
      <c r="E1994">
        <v>30</v>
      </c>
      <c r="F1994" s="3" t="s">
        <v>830</v>
      </c>
      <c r="G1994" s="2"/>
      <c r="H1994" s="6">
        <v>34</v>
      </c>
      <c r="I1994" s="7">
        <v>3</v>
      </c>
      <c r="J1994" s="6">
        <v>34</v>
      </c>
      <c r="K1994" s="7">
        <v>1</v>
      </c>
      <c r="L1994" s="6">
        <v>8</v>
      </c>
      <c r="M1994" s="7">
        <v>-1</v>
      </c>
      <c r="N1994" s="6">
        <v>0</v>
      </c>
      <c r="O1994" s="7">
        <v>2</v>
      </c>
      <c r="P1994" s="3" t="s">
        <v>842</v>
      </c>
      <c r="R1994" s="7">
        <v>15</v>
      </c>
      <c r="S1994" s="7">
        <v>4</v>
      </c>
      <c r="T1994" s="7">
        <v>0</v>
      </c>
      <c r="W1994" s="6"/>
      <c r="X1994" s="6"/>
      <c r="Z1994" s="6"/>
      <c r="AA1994" s="6"/>
      <c r="AB1994" s="7"/>
      <c r="AC1994" s="6"/>
      <c r="AD1994" s="6"/>
      <c r="AE1994" s="7"/>
      <c r="AF1994" s="6"/>
      <c r="AG1994" s="6"/>
      <c r="AH1994" s="7"/>
      <c r="AI1994" s="6"/>
      <c r="AJ1994" s="6"/>
      <c r="AK1994" s="7"/>
      <c r="AR1994" s="6"/>
      <c r="AS1994" s="6"/>
      <c r="AT1994" s="7"/>
    </row>
    <row r="1995" spans="2:53" x14ac:dyDescent="0.25">
      <c r="B1995" t="s">
        <v>294</v>
      </c>
      <c r="C1995" s="9" t="s">
        <v>488</v>
      </c>
      <c r="D1995" s="39">
        <v>42090</v>
      </c>
      <c r="E1995">
        <v>5</v>
      </c>
      <c r="F1995" s="3" t="s">
        <v>678</v>
      </c>
      <c r="G1995" s="2" t="s">
        <v>194</v>
      </c>
      <c r="H1995" s="6"/>
      <c r="N1995" s="6"/>
      <c r="P1995" t="s">
        <v>842</v>
      </c>
      <c r="W1995" s="6"/>
      <c r="X1995" s="6"/>
      <c r="Z1995" s="6"/>
      <c r="AA1995" s="6"/>
      <c r="AB1995" s="7"/>
      <c r="AC1995" s="6"/>
      <c r="AD1995" s="6"/>
      <c r="AE1995" s="7"/>
      <c r="AF1995" s="6"/>
      <c r="AG1995" s="6"/>
      <c r="AH1995" s="7"/>
      <c r="AI1995" s="6"/>
      <c r="AJ1995" s="6"/>
      <c r="AK1995" s="7"/>
      <c r="AR1995" s="6"/>
      <c r="AS1995" s="6"/>
      <c r="AT1995" s="7"/>
      <c r="AW1995">
        <v>32</v>
      </c>
      <c r="AX1995">
        <v>32</v>
      </c>
      <c r="AY1995">
        <v>14</v>
      </c>
      <c r="AZ1995">
        <v>12</v>
      </c>
      <c r="BA1995" s="4" t="s">
        <v>992</v>
      </c>
    </row>
    <row r="1996" spans="2:53" x14ac:dyDescent="0.25">
      <c r="B1996" s="3" t="s">
        <v>294</v>
      </c>
      <c r="C1996" s="9" t="s">
        <v>660</v>
      </c>
      <c r="D1996" s="39">
        <v>42091</v>
      </c>
      <c r="E1996">
        <v>30</v>
      </c>
      <c r="F1996" s="3" t="s">
        <v>886</v>
      </c>
      <c r="G1996" s="2" t="s">
        <v>1016</v>
      </c>
      <c r="H1996" s="6">
        <v>36</v>
      </c>
      <c r="I1996" s="7">
        <v>1</v>
      </c>
      <c r="J1996" s="6">
        <v>32</v>
      </c>
      <c r="K1996" s="7">
        <v>-3</v>
      </c>
      <c r="L1996" s="6">
        <v>9</v>
      </c>
      <c r="M1996" s="7">
        <v>1</v>
      </c>
      <c r="N1996" s="6">
        <v>4</v>
      </c>
      <c r="O1996" s="7">
        <v>4</v>
      </c>
      <c r="P1996" s="3" t="s">
        <v>639</v>
      </c>
      <c r="R1996" s="7">
        <v>12</v>
      </c>
      <c r="S1996" s="7">
        <v>5</v>
      </c>
      <c r="T1996" s="7">
        <v>0</v>
      </c>
      <c r="W1996" s="6"/>
      <c r="X1996" s="6"/>
      <c r="Z1996" s="6"/>
      <c r="AA1996" s="6"/>
      <c r="AB1996" s="7"/>
      <c r="AC1996" s="6"/>
      <c r="AD1996" s="6"/>
      <c r="AE1996" s="7"/>
      <c r="AF1996" s="6"/>
      <c r="AG1996" s="6"/>
      <c r="AH1996" s="7"/>
      <c r="AI1996" s="6"/>
      <c r="AJ1996" s="6"/>
      <c r="AK1996" s="7"/>
      <c r="AM1996" s="9" t="s">
        <v>1008</v>
      </c>
      <c r="AN1996" s="9" t="s">
        <v>586</v>
      </c>
      <c r="AR1996" s="6"/>
      <c r="AS1996" s="6"/>
      <c r="AT1996" s="7"/>
    </row>
    <row r="1997" spans="2:53" x14ac:dyDescent="0.25">
      <c r="B1997" s="3" t="s">
        <v>294</v>
      </c>
      <c r="C1997" s="9" t="s">
        <v>603</v>
      </c>
      <c r="D1997" s="39">
        <v>42092</v>
      </c>
      <c r="F1997" s="3" t="s">
        <v>821</v>
      </c>
      <c r="G1997" s="2"/>
      <c r="H1997" s="6">
        <v>35</v>
      </c>
      <c r="I1997" s="7">
        <v>3</v>
      </c>
      <c r="J1997" s="6">
        <v>35</v>
      </c>
      <c r="K1997" s="7">
        <v>-1</v>
      </c>
      <c r="L1997" s="6">
        <v>8</v>
      </c>
      <c r="M1997" s="7">
        <v>0</v>
      </c>
      <c r="N1997" s="6">
        <v>0</v>
      </c>
      <c r="O1997" s="7">
        <v>4</v>
      </c>
      <c r="P1997" s="3" t="s">
        <v>842</v>
      </c>
      <c r="R1997" s="7">
        <v>12</v>
      </c>
      <c r="S1997" s="7">
        <v>5</v>
      </c>
      <c r="T1997" s="7">
        <v>0</v>
      </c>
      <c r="W1997" s="6"/>
      <c r="X1997" s="6"/>
      <c r="Z1997" s="6"/>
      <c r="AA1997" s="6"/>
      <c r="AC1997" s="6"/>
      <c r="AD1997" s="6"/>
      <c r="AF1997" s="6"/>
      <c r="AG1997" s="6"/>
      <c r="AH1997" s="7"/>
      <c r="AI1997" s="6"/>
      <c r="AJ1997" s="6"/>
      <c r="AR1997" s="6">
        <v>38</v>
      </c>
      <c r="AS1997" s="6">
        <v>48</v>
      </c>
      <c r="AT1997" s="7">
        <f>AR1997-AS1997</f>
        <v>-10</v>
      </c>
      <c r="AU1997" s="4" t="s">
        <v>871</v>
      </c>
    </row>
    <row r="1998" spans="2:53" x14ac:dyDescent="0.25">
      <c r="B1998" s="3" t="s">
        <v>294</v>
      </c>
      <c r="C1998" s="9" t="s">
        <v>587</v>
      </c>
      <c r="D1998" s="39">
        <v>42093</v>
      </c>
      <c r="F1998" s="3" t="s">
        <v>821</v>
      </c>
      <c r="G1998" s="2"/>
      <c r="H1998" s="6">
        <v>35</v>
      </c>
      <c r="I1998" s="7">
        <v>0</v>
      </c>
      <c r="J1998" s="6">
        <v>36</v>
      </c>
      <c r="K1998" s="7">
        <v>1</v>
      </c>
      <c r="L1998" s="6">
        <v>7</v>
      </c>
      <c r="M1998" s="7">
        <v>-1</v>
      </c>
      <c r="N1998" s="6">
        <v>-1</v>
      </c>
      <c r="O1998" s="7">
        <v>-1</v>
      </c>
      <c r="P1998" s="3" t="s">
        <v>842</v>
      </c>
      <c r="R1998" s="7">
        <v>12</v>
      </c>
      <c r="S1998" s="7">
        <v>5</v>
      </c>
      <c r="T1998" s="7">
        <v>0</v>
      </c>
      <c r="W1998" s="6"/>
      <c r="X1998" s="6"/>
      <c r="Z1998" s="6"/>
      <c r="AA1998" s="6"/>
      <c r="AB1998" s="7"/>
      <c r="AC1998" s="6"/>
      <c r="AD1998" s="6"/>
      <c r="AE1998" s="7"/>
      <c r="AF1998" s="6"/>
      <c r="AG1998" s="6"/>
      <c r="AH1998" s="7"/>
      <c r="AI1998" s="6"/>
      <c r="AJ1998" s="6"/>
      <c r="AK1998" s="7"/>
      <c r="AR1998" s="6">
        <v>34</v>
      </c>
      <c r="AS1998" s="6">
        <v>50</v>
      </c>
      <c r="AT1998" s="7">
        <f>AR1998-AS1998</f>
        <v>-16</v>
      </c>
      <c r="AU1998" s="4" t="s">
        <v>871</v>
      </c>
    </row>
    <row r="1999" spans="2:53" x14ac:dyDescent="0.25">
      <c r="B1999" s="3" t="s">
        <v>294</v>
      </c>
      <c r="C1999" s="9" t="s">
        <v>643</v>
      </c>
      <c r="D1999" s="39">
        <v>42094</v>
      </c>
      <c r="F1999" s="3" t="s">
        <v>821</v>
      </c>
      <c r="G1999" s="2"/>
      <c r="H1999" s="6">
        <v>36</v>
      </c>
      <c r="I1999" s="7">
        <v>1</v>
      </c>
      <c r="J1999" s="6">
        <v>34</v>
      </c>
      <c r="K1999" s="7">
        <v>-2</v>
      </c>
      <c r="L1999" s="6">
        <v>8</v>
      </c>
      <c r="M1999" s="7">
        <v>1</v>
      </c>
      <c r="N1999" s="6">
        <v>2</v>
      </c>
      <c r="O1999" s="7">
        <v>3</v>
      </c>
      <c r="P1999" s="3" t="s">
        <v>842</v>
      </c>
      <c r="R1999" s="7">
        <v>13</v>
      </c>
      <c r="S1999" s="7">
        <v>4</v>
      </c>
      <c r="T1999" s="7">
        <v>0</v>
      </c>
      <c r="W1999" s="6"/>
      <c r="X1999" s="6"/>
      <c r="Z1999" s="6"/>
      <c r="AA1999" s="6"/>
      <c r="AB1999" s="7"/>
      <c r="AC1999" s="6"/>
      <c r="AD1999" s="6"/>
      <c r="AE1999" s="7"/>
      <c r="AF1999" s="6"/>
      <c r="AG1999" s="6"/>
      <c r="AH1999" s="7"/>
      <c r="AI1999" s="6"/>
      <c r="AJ1999" s="6"/>
      <c r="AK1999" s="7"/>
      <c r="AR1999" s="6">
        <v>37</v>
      </c>
      <c r="AS1999" s="6">
        <v>47</v>
      </c>
      <c r="AT1999" s="7">
        <f>AR1999-AS1999</f>
        <v>-10</v>
      </c>
      <c r="AU1999" s="4" t="s">
        <v>871</v>
      </c>
    </row>
    <row r="2000" spans="2:53" x14ac:dyDescent="0.25">
      <c r="B2000" s="3" t="s">
        <v>294</v>
      </c>
      <c r="C2000" s="9" t="s">
        <v>643</v>
      </c>
      <c r="D2000" s="39">
        <v>42094</v>
      </c>
      <c r="E2000">
        <v>2</v>
      </c>
      <c r="F2000" s="3" t="s">
        <v>830</v>
      </c>
      <c r="G2000" s="2"/>
      <c r="H2000" s="6">
        <v>32</v>
      </c>
      <c r="I2000" s="7">
        <v>-2</v>
      </c>
      <c r="J2000" s="6">
        <v>34</v>
      </c>
      <c r="K2000" s="7">
        <v>0</v>
      </c>
      <c r="L2000" s="6">
        <v>9</v>
      </c>
      <c r="M2000" s="7">
        <v>1</v>
      </c>
      <c r="N2000" s="6">
        <v>-2</v>
      </c>
      <c r="O2000" s="7">
        <v>-2</v>
      </c>
      <c r="P2000" s="3" t="s">
        <v>842</v>
      </c>
      <c r="R2000" s="7">
        <v>15</v>
      </c>
      <c r="S2000" s="7">
        <v>5</v>
      </c>
      <c r="T2000" s="7">
        <v>0</v>
      </c>
      <c r="W2000" s="6"/>
      <c r="X2000" s="6"/>
      <c r="Z2000" s="6"/>
      <c r="AA2000" s="6"/>
      <c r="AB2000" s="7"/>
      <c r="AC2000" s="6"/>
      <c r="AD2000" s="6"/>
      <c r="AE2000" s="7"/>
      <c r="AF2000" s="6"/>
      <c r="AG2000" s="6"/>
      <c r="AH2000" s="7"/>
      <c r="AI2000" s="6"/>
      <c r="AJ2000" s="6"/>
      <c r="AK2000" s="7"/>
      <c r="AR2000" s="6"/>
      <c r="AS2000" s="6"/>
      <c r="AT2000" s="7"/>
    </row>
    <row r="2001" spans="2:53" x14ac:dyDescent="0.25">
      <c r="B2001" s="3" t="s">
        <v>294</v>
      </c>
      <c r="C2001" s="9" t="s">
        <v>644</v>
      </c>
      <c r="D2001" s="39">
        <v>42094</v>
      </c>
      <c r="E2001">
        <v>2</v>
      </c>
      <c r="F2001" s="3" t="s">
        <v>1017</v>
      </c>
      <c r="G2001" s="2"/>
      <c r="H2001" s="6">
        <v>33</v>
      </c>
      <c r="J2001" s="6">
        <v>33</v>
      </c>
      <c r="L2001" s="6">
        <v>7</v>
      </c>
      <c r="N2001" s="6">
        <v>0</v>
      </c>
      <c r="P2001" s="3" t="s">
        <v>842</v>
      </c>
      <c r="R2001" s="7">
        <v>17</v>
      </c>
      <c r="S2001" s="7">
        <v>5</v>
      </c>
      <c r="W2001" s="6"/>
      <c r="X2001" s="6"/>
      <c r="Z2001" s="6"/>
      <c r="AA2001" s="6"/>
      <c r="AB2001" s="7"/>
      <c r="AC2001" s="6"/>
      <c r="AD2001" s="6"/>
      <c r="AE2001" s="7"/>
      <c r="AF2001" s="6"/>
      <c r="AG2001" s="6"/>
      <c r="AH2001" s="7"/>
      <c r="AI2001" s="6"/>
      <c r="AJ2001" s="6"/>
      <c r="AK2001" s="7"/>
      <c r="AR2001" s="6"/>
      <c r="AS2001" s="6"/>
      <c r="AT2001" s="7"/>
    </row>
    <row r="2002" spans="2:53" x14ac:dyDescent="0.25">
      <c r="B2002" t="s">
        <v>269</v>
      </c>
      <c r="C2002" s="9" t="s">
        <v>339</v>
      </c>
      <c r="D2002" s="39">
        <v>42095</v>
      </c>
      <c r="F2002" s="3" t="s">
        <v>821</v>
      </c>
      <c r="G2002" s="2"/>
      <c r="H2002" s="6">
        <v>37</v>
      </c>
      <c r="I2002" s="7">
        <v>1</v>
      </c>
      <c r="J2002" s="6">
        <v>35</v>
      </c>
      <c r="K2002" s="7">
        <v>1</v>
      </c>
      <c r="L2002" s="6">
        <v>7</v>
      </c>
      <c r="M2002" s="7">
        <v>-1</v>
      </c>
      <c r="N2002" s="6">
        <v>2</v>
      </c>
      <c r="O2002" s="7">
        <v>0</v>
      </c>
      <c r="P2002" t="s">
        <v>842</v>
      </c>
      <c r="R2002" s="7">
        <v>12</v>
      </c>
      <c r="S2002" s="7">
        <v>5</v>
      </c>
      <c r="T2002" s="7">
        <v>0</v>
      </c>
      <c r="W2002" s="6"/>
      <c r="X2002" s="6"/>
      <c r="Z2002" s="6"/>
      <c r="AA2002" s="6"/>
      <c r="AB2002" s="7"/>
      <c r="AC2002" s="6"/>
      <c r="AD2002" s="6"/>
      <c r="AE2002" s="7"/>
      <c r="AF2002" s="6"/>
      <c r="AG2002" s="6"/>
      <c r="AH2002" s="7"/>
      <c r="AI2002" s="6"/>
      <c r="AJ2002" s="6"/>
      <c r="AK2002" s="7"/>
      <c r="AR2002" s="6">
        <v>37</v>
      </c>
      <c r="AS2002" s="6">
        <v>49</v>
      </c>
      <c r="AT2002" s="7">
        <f>AR2002-AS2002</f>
        <v>-12</v>
      </c>
      <c r="AU2002" s="4" t="s">
        <v>871</v>
      </c>
    </row>
    <row r="2003" spans="2:53" x14ac:dyDescent="0.25">
      <c r="B2003" t="s">
        <v>269</v>
      </c>
      <c r="C2003" s="9" t="s">
        <v>571</v>
      </c>
      <c r="D2003" s="39">
        <v>42096</v>
      </c>
      <c r="E2003">
        <v>4</v>
      </c>
      <c r="F2003" s="3" t="s">
        <v>982</v>
      </c>
      <c r="G2003" s="2" t="s">
        <v>122</v>
      </c>
      <c r="H2003" s="6">
        <v>31</v>
      </c>
      <c r="I2003" s="7">
        <v>-1</v>
      </c>
      <c r="J2003" s="6">
        <v>33</v>
      </c>
      <c r="K2003" s="7">
        <v>0</v>
      </c>
      <c r="L2003" s="6">
        <v>9</v>
      </c>
      <c r="M2003" s="7">
        <v>1</v>
      </c>
      <c r="N2003" s="6">
        <v>-2</v>
      </c>
      <c r="O2003" s="7">
        <v>-1</v>
      </c>
      <c r="P2003" s="3" t="s">
        <v>842</v>
      </c>
      <c r="Q2003" s="3" t="s">
        <v>983</v>
      </c>
      <c r="R2003" s="7">
        <v>18</v>
      </c>
      <c r="S2003" s="7">
        <v>3</v>
      </c>
      <c r="T2003" s="7">
        <v>0</v>
      </c>
      <c r="W2003" s="6">
        <v>42</v>
      </c>
      <c r="X2003" s="6">
        <v>35</v>
      </c>
      <c r="Y2003" s="7">
        <f>W2003-X2003</f>
        <v>7</v>
      </c>
      <c r="Z2003" s="6">
        <v>36</v>
      </c>
      <c r="AA2003" s="6">
        <v>33</v>
      </c>
      <c r="AB2003" s="7">
        <f>Z2003-AA2003</f>
        <v>3</v>
      </c>
      <c r="AC2003" s="6">
        <v>28</v>
      </c>
      <c r="AD2003" s="6">
        <v>34</v>
      </c>
      <c r="AE2003" s="7">
        <f>AC2003-AD2003</f>
        <v>-6</v>
      </c>
      <c r="AF2003" s="6">
        <v>38</v>
      </c>
      <c r="AG2003" s="6">
        <v>32</v>
      </c>
      <c r="AH2003" s="7">
        <f>AF2003-AG2003</f>
        <v>6</v>
      </c>
      <c r="AI2003" s="6">
        <v>23</v>
      </c>
      <c r="AJ2003" s="6">
        <v>20</v>
      </c>
      <c r="AK2003" s="7">
        <f>AI2003-AJ2003</f>
        <v>3</v>
      </c>
      <c r="AL2003" s="4" t="s">
        <v>1014</v>
      </c>
      <c r="AM2003" s="9" t="s">
        <v>946</v>
      </c>
      <c r="AN2003" s="9" t="s">
        <v>628</v>
      </c>
      <c r="AO2003" s="9" t="s">
        <v>636</v>
      </c>
      <c r="AP2003" s="9" t="s">
        <v>318</v>
      </c>
      <c r="AR2003" s="6"/>
      <c r="AS2003" s="6"/>
      <c r="AT2003" s="7"/>
    </row>
    <row r="2004" spans="2:53" x14ac:dyDescent="0.25">
      <c r="B2004" t="s">
        <v>269</v>
      </c>
      <c r="C2004" s="9" t="s">
        <v>571</v>
      </c>
      <c r="D2004" s="39">
        <v>42096</v>
      </c>
      <c r="E2004">
        <v>5</v>
      </c>
      <c r="F2004" s="3" t="s">
        <v>903</v>
      </c>
      <c r="G2004" s="2" t="s">
        <v>138</v>
      </c>
      <c r="H2004" s="6">
        <v>33</v>
      </c>
      <c r="I2004" s="7">
        <v>-1</v>
      </c>
      <c r="J2004" s="6">
        <v>33</v>
      </c>
      <c r="K2004" s="7">
        <v>0</v>
      </c>
      <c r="L2004" s="6">
        <v>7</v>
      </c>
      <c r="M2004" s="7">
        <v>-1</v>
      </c>
      <c r="N2004" s="6">
        <v>0</v>
      </c>
      <c r="O2004" s="7">
        <v>-1</v>
      </c>
      <c r="P2004" s="3" t="s">
        <v>842</v>
      </c>
      <c r="R2004" s="7">
        <v>14</v>
      </c>
      <c r="S2004" s="7">
        <v>7</v>
      </c>
      <c r="T2004" s="7">
        <v>0</v>
      </c>
      <c r="W2004" s="6">
        <v>43</v>
      </c>
      <c r="X2004" s="6">
        <v>42</v>
      </c>
      <c r="Y2004" s="7">
        <f>W2004-X2004</f>
        <v>1</v>
      </c>
      <c r="Z2004" s="6">
        <v>29</v>
      </c>
      <c r="AA2004" s="6">
        <v>44</v>
      </c>
      <c r="AB2004" s="7">
        <f>Z2004-AA2004</f>
        <v>-15</v>
      </c>
      <c r="AC2004" s="6">
        <v>21</v>
      </c>
      <c r="AD2004" s="6">
        <v>51</v>
      </c>
      <c r="AE2004" s="7">
        <f>AC2004-AD2004</f>
        <v>-30</v>
      </c>
      <c r="AF2004" s="6">
        <v>32</v>
      </c>
      <c r="AG2004" s="6">
        <v>46</v>
      </c>
      <c r="AH2004" s="7">
        <f>AF2004-AG2004</f>
        <v>-14</v>
      </c>
      <c r="AI2004" s="6"/>
      <c r="AJ2004" s="6"/>
      <c r="AK2004" s="7"/>
      <c r="AL2004" s="4" t="s">
        <v>978</v>
      </c>
      <c r="AR2004" s="6"/>
      <c r="AS2004" s="6"/>
      <c r="AT2004" s="7"/>
    </row>
    <row r="2005" spans="2:53" x14ac:dyDescent="0.25">
      <c r="B2005" t="s">
        <v>269</v>
      </c>
      <c r="C2005" s="9" t="s">
        <v>347</v>
      </c>
      <c r="D2005" s="39">
        <v>42096</v>
      </c>
      <c r="E2005">
        <v>7</v>
      </c>
      <c r="F2005" s="3" t="s">
        <v>830</v>
      </c>
      <c r="G2005" s="2"/>
      <c r="H2005" s="6">
        <v>31</v>
      </c>
      <c r="I2005" s="7">
        <v>-1</v>
      </c>
      <c r="J2005" s="6">
        <v>33</v>
      </c>
      <c r="K2005" s="7">
        <v>-1</v>
      </c>
      <c r="L2005" s="6">
        <v>10</v>
      </c>
      <c r="M2005" s="7">
        <v>1</v>
      </c>
      <c r="N2005" s="6">
        <v>-2</v>
      </c>
      <c r="O2005" s="7">
        <v>0</v>
      </c>
      <c r="P2005" s="3" t="s">
        <v>842</v>
      </c>
      <c r="R2005" s="7">
        <v>15</v>
      </c>
      <c r="S2005" s="7">
        <v>4</v>
      </c>
      <c r="T2005" s="7">
        <v>0</v>
      </c>
      <c r="W2005" s="6"/>
      <c r="X2005" s="6"/>
      <c r="Y2005" s="7"/>
      <c r="Z2005" s="6"/>
      <c r="AA2005" s="6"/>
      <c r="AB2005" s="7"/>
      <c r="AC2005" s="6"/>
      <c r="AD2005" s="6"/>
      <c r="AE2005" s="7"/>
      <c r="AF2005" s="6"/>
      <c r="AG2005" s="6"/>
      <c r="AH2005" s="7"/>
      <c r="AI2005" s="6"/>
      <c r="AJ2005" s="6"/>
      <c r="AK2005" s="7"/>
      <c r="AR2005" s="6"/>
      <c r="AS2005" s="6"/>
      <c r="AT2005" s="7"/>
    </row>
    <row r="2006" spans="2:53" x14ac:dyDescent="0.25">
      <c r="B2006" t="s">
        <v>269</v>
      </c>
      <c r="C2006" s="9" t="s">
        <v>399</v>
      </c>
      <c r="D2006" s="39">
        <v>42096</v>
      </c>
      <c r="E2006">
        <v>9</v>
      </c>
      <c r="F2006" s="3" t="s">
        <v>963</v>
      </c>
      <c r="G2006" s="2"/>
      <c r="H2006" s="6">
        <v>30</v>
      </c>
      <c r="I2006" s="7">
        <v>-3</v>
      </c>
      <c r="J2006" s="6">
        <v>33</v>
      </c>
      <c r="K2006" s="7">
        <v>1</v>
      </c>
      <c r="L2006" s="6">
        <v>8</v>
      </c>
      <c r="M2006" s="7">
        <v>0</v>
      </c>
      <c r="N2006" s="6">
        <v>-3</v>
      </c>
      <c r="O2006" s="7">
        <v>-4</v>
      </c>
      <c r="P2006" s="3" t="s">
        <v>842</v>
      </c>
      <c r="R2006" s="7">
        <v>19</v>
      </c>
      <c r="S2006" s="7">
        <v>4</v>
      </c>
      <c r="T2006" s="7">
        <v>0</v>
      </c>
      <c r="W2006" s="6"/>
      <c r="X2006" s="6"/>
      <c r="Y2006" s="7"/>
      <c r="Z2006" s="6"/>
      <c r="AA2006" s="6"/>
      <c r="AB2006" s="7"/>
      <c r="AC2006" s="6"/>
      <c r="AD2006" s="6"/>
      <c r="AE2006" s="7"/>
      <c r="AF2006" s="6"/>
      <c r="AG2006" s="6"/>
      <c r="AH2006" s="7"/>
      <c r="AI2006" s="6"/>
      <c r="AJ2006" s="6"/>
      <c r="AK2006" s="7"/>
      <c r="AR2006" s="6"/>
      <c r="AS2006" s="6"/>
      <c r="AT2006" s="7"/>
    </row>
    <row r="2007" spans="2:53" x14ac:dyDescent="0.25">
      <c r="B2007" t="s">
        <v>269</v>
      </c>
      <c r="C2007" s="9" t="s">
        <v>589</v>
      </c>
      <c r="D2007" s="39">
        <v>42097</v>
      </c>
      <c r="E2007">
        <v>5</v>
      </c>
      <c r="F2007" s="3" t="s">
        <v>821</v>
      </c>
      <c r="G2007" s="2" t="s">
        <v>192</v>
      </c>
      <c r="H2007" s="6">
        <v>34</v>
      </c>
      <c r="I2007" s="7">
        <v>-3</v>
      </c>
      <c r="J2007" s="6">
        <v>33</v>
      </c>
      <c r="K2007" s="7">
        <v>-2</v>
      </c>
      <c r="L2007" s="6">
        <v>10</v>
      </c>
      <c r="M2007" s="7">
        <v>3</v>
      </c>
      <c r="N2007" s="6">
        <v>1</v>
      </c>
      <c r="O2007" s="7">
        <v>-1</v>
      </c>
      <c r="P2007" s="3" t="s">
        <v>842</v>
      </c>
      <c r="R2007" s="7">
        <v>13</v>
      </c>
      <c r="S2007" s="7">
        <v>4</v>
      </c>
      <c r="T2007" s="7">
        <v>0</v>
      </c>
      <c r="W2007" s="6">
        <v>47</v>
      </c>
      <c r="X2007" s="6">
        <v>46</v>
      </c>
      <c r="Y2007" s="7">
        <f>W2007-X2007</f>
        <v>1</v>
      </c>
      <c r="Z2007" s="6">
        <v>33</v>
      </c>
      <c r="AA2007" s="6">
        <v>59</v>
      </c>
      <c r="AB2007" s="7">
        <f>Z2007-AA2007</f>
        <v>-26</v>
      </c>
      <c r="AC2007" s="6">
        <v>29</v>
      </c>
      <c r="AD2007" s="6">
        <v>62</v>
      </c>
      <c r="AE2007" s="7">
        <f>AC2007-AD2007</f>
        <v>-33</v>
      </c>
      <c r="AF2007" s="6">
        <v>53</v>
      </c>
      <c r="AG2007" s="6">
        <v>35</v>
      </c>
      <c r="AH2007" s="7">
        <f>AF2007-AG2007</f>
        <v>18</v>
      </c>
      <c r="AI2007" s="6"/>
      <c r="AJ2007" s="6"/>
      <c r="AK2007" s="7"/>
      <c r="AL2007" s="4" t="s">
        <v>930</v>
      </c>
      <c r="AM2007" s="52"/>
      <c r="AN2007" s="52"/>
      <c r="AO2007" s="52"/>
      <c r="AP2007" s="52"/>
      <c r="AR2007" s="6">
        <v>38</v>
      </c>
      <c r="AS2007" s="6">
        <v>50</v>
      </c>
      <c r="AT2007" s="7">
        <f>AR2007-AS2007</f>
        <v>-12</v>
      </c>
      <c r="AU2007" s="4" t="s">
        <v>871</v>
      </c>
    </row>
    <row r="2008" spans="2:53" x14ac:dyDescent="0.25">
      <c r="B2008" t="s">
        <v>269</v>
      </c>
      <c r="C2008" s="9" t="s">
        <v>593</v>
      </c>
      <c r="D2008" s="39">
        <v>42100</v>
      </c>
      <c r="F2008" s="3" t="s">
        <v>821</v>
      </c>
      <c r="G2008" s="2"/>
      <c r="H2008" s="6">
        <v>33</v>
      </c>
      <c r="I2008" s="7">
        <v>-1</v>
      </c>
      <c r="J2008" s="6">
        <v>35</v>
      </c>
      <c r="K2008" s="7">
        <v>2</v>
      </c>
      <c r="L2008" s="6">
        <v>8</v>
      </c>
      <c r="M2008" s="7">
        <v>-2</v>
      </c>
      <c r="N2008" s="6">
        <v>-2</v>
      </c>
      <c r="O2008" s="7">
        <v>-3</v>
      </c>
      <c r="P2008" t="s">
        <v>842</v>
      </c>
      <c r="R2008" s="7">
        <v>14</v>
      </c>
      <c r="S2008" s="7">
        <v>5</v>
      </c>
      <c r="T2008" s="7">
        <v>0</v>
      </c>
      <c r="W2008" s="6"/>
      <c r="X2008" s="6"/>
      <c r="Y2008" s="7"/>
      <c r="Z2008" s="6"/>
      <c r="AA2008" s="6"/>
      <c r="AB2008" s="7"/>
      <c r="AC2008" s="6"/>
      <c r="AD2008" s="6"/>
      <c r="AE2008" s="7"/>
      <c r="AF2008" s="6"/>
      <c r="AG2008" s="6"/>
      <c r="AH2008" s="7"/>
      <c r="AI2008" s="6"/>
      <c r="AJ2008" s="6"/>
      <c r="AK2008" s="7"/>
      <c r="AR2008" s="6">
        <v>37</v>
      </c>
      <c r="AS2008" s="6">
        <v>48</v>
      </c>
      <c r="AT2008" s="7">
        <f>AR2008-AS2008</f>
        <v>-11</v>
      </c>
      <c r="AU2008" s="4" t="s">
        <v>871</v>
      </c>
    </row>
    <row r="2009" spans="2:53" x14ac:dyDescent="0.25">
      <c r="B2009" t="s">
        <v>269</v>
      </c>
      <c r="C2009" s="9" t="s">
        <v>647</v>
      </c>
      <c r="D2009" s="39">
        <v>42101</v>
      </c>
      <c r="F2009" s="3" t="s">
        <v>821</v>
      </c>
      <c r="G2009" s="2"/>
      <c r="H2009" s="6">
        <v>34</v>
      </c>
      <c r="I2009" s="7">
        <v>1</v>
      </c>
      <c r="J2009" s="6">
        <v>35</v>
      </c>
      <c r="K2009" s="7">
        <v>0</v>
      </c>
      <c r="L2009" s="6">
        <v>8</v>
      </c>
      <c r="M2009" s="7">
        <v>0</v>
      </c>
      <c r="N2009" s="6">
        <v>-1</v>
      </c>
      <c r="O2009" s="7">
        <v>1</v>
      </c>
      <c r="P2009" t="s">
        <v>842</v>
      </c>
      <c r="R2009" s="7">
        <v>13</v>
      </c>
      <c r="S2009" s="7">
        <v>5</v>
      </c>
      <c r="T2009" s="7">
        <v>0</v>
      </c>
      <c r="W2009" s="6"/>
      <c r="X2009" s="6"/>
      <c r="Y2009" s="7"/>
      <c r="Z2009" s="6"/>
      <c r="AA2009" s="6"/>
      <c r="AB2009" s="7"/>
      <c r="AC2009" s="6"/>
      <c r="AD2009" s="6"/>
      <c r="AE2009" s="7"/>
      <c r="AF2009" s="6"/>
      <c r="AG2009" s="6"/>
      <c r="AH2009" s="7"/>
      <c r="AI2009" s="6"/>
      <c r="AJ2009" s="6"/>
      <c r="AK2009" s="7"/>
      <c r="AM2009" s="9" t="s">
        <v>950</v>
      </c>
      <c r="AN2009" s="9" t="s">
        <v>321</v>
      </c>
      <c r="AO2009" s="9" t="s">
        <v>553</v>
      </c>
      <c r="AR2009" s="6">
        <v>37</v>
      </c>
      <c r="AS2009" s="6">
        <v>49</v>
      </c>
      <c r="AT2009" s="7">
        <f>AR2009-AS2009</f>
        <v>-12</v>
      </c>
      <c r="AU2009" s="4" t="s">
        <v>871</v>
      </c>
    </row>
    <row r="2010" spans="2:53" x14ac:dyDescent="0.25">
      <c r="B2010" t="s">
        <v>269</v>
      </c>
      <c r="C2010" s="9" t="s">
        <v>647</v>
      </c>
      <c r="D2010" s="39">
        <v>42101</v>
      </c>
      <c r="E2010">
        <v>10</v>
      </c>
      <c r="F2010" s="3" t="s">
        <v>886</v>
      </c>
      <c r="G2010" s="2" t="s">
        <v>1016</v>
      </c>
      <c r="H2010" s="6">
        <v>34</v>
      </c>
      <c r="I2010" s="7">
        <v>-2</v>
      </c>
      <c r="J2010" s="6">
        <v>33</v>
      </c>
      <c r="K2010" s="7">
        <v>1</v>
      </c>
      <c r="L2010" s="6">
        <v>12</v>
      </c>
      <c r="M2010" s="7">
        <v>3</v>
      </c>
      <c r="N2010" s="6">
        <v>1</v>
      </c>
      <c r="O2010" s="7">
        <v>-3</v>
      </c>
      <c r="P2010" s="3" t="s">
        <v>639</v>
      </c>
      <c r="R2010" s="7">
        <v>12</v>
      </c>
      <c r="S2010" s="7">
        <v>4</v>
      </c>
      <c r="T2010" s="7">
        <v>0</v>
      </c>
      <c r="W2010" s="6"/>
      <c r="X2010" s="6"/>
      <c r="Y2010" s="7"/>
      <c r="Z2010" s="6"/>
      <c r="AA2010" s="6"/>
      <c r="AB2010" s="7"/>
      <c r="AC2010" s="6"/>
      <c r="AD2010" s="6"/>
      <c r="AE2010" s="7"/>
      <c r="AF2010" s="6"/>
      <c r="AG2010" s="6"/>
      <c r="AH2010" s="7"/>
      <c r="AI2010" s="6"/>
      <c r="AJ2010" s="6"/>
      <c r="AK2010" s="7"/>
      <c r="AR2010" s="6"/>
      <c r="AS2010" s="6"/>
      <c r="AT2010" s="7"/>
    </row>
    <row r="2011" spans="2:53" x14ac:dyDescent="0.25">
      <c r="B2011" t="s">
        <v>269</v>
      </c>
      <c r="C2011" s="9" t="s">
        <v>506</v>
      </c>
      <c r="D2011" s="39">
        <v>42101</v>
      </c>
      <c r="E2011">
        <v>9</v>
      </c>
      <c r="F2011" s="3" t="s">
        <v>1017</v>
      </c>
      <c r="G2011" s="2"/>
      <c r="H2011" s="6">
        <v>31</v>
      </c>
      <c r="I2011" s="7">
        <v>-2</v>
      </c>
      <c r="J2011" s="6">
        <v>37</v>
      </c>
      <c r="K2011" s="7">
        <v>4</v>
      </c>
      <c r="L2011" s="6">
        <v>8</v>
      </c>
      <c r="M2011" s="7">
        <v>1</v>
      </c>
      <c r="N2011" s="6">
        <v>-6</v>
      </c>
      <c r="O2011" s="7">
        <v>-6</v>
      </c>
      <c r="P2011" t="s">
        <v>842</v>
      </c>
      <c r="R2011" s="7">
        <v>16</v>
      </c>
      <c r="S2011" s="7">
        <v>4</v>
      </c>
      <c r="W2011" s="6"/>
      <c r="X2011" s="6"/>
      <c r="Y2011" s="7"/>
      <c r="Z2011" s="6"/>
      <c r="AA2011" s="6"/>
      <c r="AB2011" s="7"/>
      <c r="AC2011" s="6"/>
      <c r="AD2011" s="6"/>
      <c r="AE2011" s="7"/>
      <c r="AF2011" s="6"/>
      <c r="AG2011" s="6"/>
      <c r="AH2011" s="7"/>
      <c r="AI2011" s="6"/>
      <c r="AJ2011" s="6"/>
      <c r="AK2011" s="7"/>
      <c r="AR2011" s="6"/>
      <c r="AS2011" s="6"/>
      <c r="AT2011" s="7"/>
    </row>
    <row r="2012" spans="2:53" x14ac:dyDescent="0.25">
      <c r="B2012" t="s">
        <v>269</v>
      </c>
      <c r="C2012" s="9" t="s">
        <v>419</v>
      </c>
      <c r="D2012" s="39">
        <v>42102</v>
      </c>
      <c r="E2012">
        <v>10</v>
      </c>
      <c r="F2012" s="3" t="s">
        <v>982</v>
      </c>
      <c r="G2012" s="2" t="s">
        <v>122</v>
      </c>
      <c r="H2012" s="6">
        <v>31</v>
      </c>
      <c r="I2012" s="7">
        <v>0</v>
      </c>
      <c r="J2012" s="6">
        <v>35</v>
      </c>
      <c r="K2012" s="7">
        <v>2</v>
      </c>
      <c r="L2012" s="6">
        <v>9</v>
      </c>
      <c r="M2012" s="7">
        <v>0</v>
      </c>
      <c r="N2012" s="6">
        <v>-4</v>
      </c>
      <c r="O2012" s="7">
        <v>-2</v>
      </c>
      <c r="P2012" t="s">
        <v>842</v>
      </c>
      <c r="Q2012" s="3" t="s">
        <v>983</v>
      </c>
      <c r="R2012" s="7">
        <v>15</v>
      </c>
      <c r="S2012" s="7">
        <v>4</v>
      </c>
      <c r="T2012" s="7">
        <v>0</v>
      </c>
      <c r="W2012" s="6">
        <v>38</v>
      </c>
      <c r="X2012" s="6">
        <v>36</v>
      </c>
      <c r="Y2012" s="7">
        <f>W2012-X2012</f>
        <v>2</v>
      </c>
      <c r="Z2012" s="6">
        <v>37</v>
      </c>
      <c r="AA2012" s="6">
        <v>33</v>
      </c>
      <c r="AB2012" s="7">
        <f>Z2012-AA2012</f>
        <v>4</v>
      </c>
      <c r="AC2012" s="6">
        <v>24</v>
      </c>
      <c r="AD2012" s="6">
        <v>38</v>
      </c>
      <c r="AE2012" s="7">
        <f>AC2012-AD2012</f>
        <v>-14</v>
      </c>
      <c r="AF2012" s="6">
        <v>30</v>
      </c>
      <c r="AG2012" s="6">
        <v>38</v>
      </c>
      <c r="AH2012" s="7">
        <f>AF2012-AG2012</f>
        <v>-8</v>
      </c>
      <c r="AI2012" s="6">
        <v>22</v>
      </c>
      <c r="AJ2012" s="6">
        <v>21</v>
      </c>
      <c r="AK2012" s="7">
        <f>AI2012-AJ2012</f>
        <v>1</v>
      </c>
      <c r="AL2012" s="4" t="s">
        <v>1014</v>
      </c>
      <c r="AM2012" s="9" t="s">
        <v>953</v>
      </c>
      <c r="AN2012" s="9" t="s">
        <v>565</v>
      </c>
      <c r="AO2012" s="9" t="s">
        <v>636</v>
      </c>
      <c r="AP2012" s="9" t="s">
        <v>574</v>
      </c>
      <c r="AR2012" s="6"/>
      <c r="AS2012" s="6"/>
      <c r="AT2012" s="7"/>
    </row>
    <row r="2013" spans="2:53" x14ac:dyDescent="0.25">
      <c r="B2013" t="s">
        <v>269</v>
      </c>
      <c r="C2013" s="9" t="s">
        <v>419</v>
      </c>
      <c r="D2013" s="39">
        <v>42102</v>
      </c>
      <c r="E2013">
        <v>10</v>
      </c>
      <c r="F2013" s="3" t="s">
        <v>830</v>
      </c>
      <c r="G2013" s="2"/>
      <c r="H2013" s="6">
        <v>31</v>
      </c>
      <c r="I2013" s="7">
        <v>0</v>
      </c>
      <c r="J2013" s="6">
        <v>33</v>
      </c>
      <c r="K2013" s="7">
        <v>0</v>
      </c>
      <c r="L2013" s="6">
        <v>8</v>
      </c>
      <c r="M2013" s="7">
        <v>-2</v>
      </c>
      <c r="N2013" s="6">
        <v>-2</v>
      </c>
      <c r="O2013" s="7">
        <v>0</v>
      </c>
      <c r="P2013" s="3" t="s">
        <v>842</v>
      </c>
      <c r="R2013" s="7">
        <v>16</v>
      </c>
      <c r="S2013" s="7">
        <v>6</v>
      </c>
      <c r="T2013" s="7">
        <v>0</v>
      </c>
      <c r="W2013" s="6"/>
      <c r="X2013" s="6"/>
      <c r="Y2013" s="7"/>
      <c r="Z2013" s="6"/>
      <c r="AA2013" s="6"/>
      <c r="AB2013" s="7"/>
      <c r="AC2013" s="6"/>
      <c r="AD2013" s="6"/>
      <c r="AE2013" s="7"/>
      <c r="AF2013" s="6"/>
      <c r="AG2013" s="6"/>
      <c r="AH2013" s="7"/>
      <c r="AI2013" s="6"/>
      <c r="AJ2013" s="6"/>
      <c r="AK2013" s="7"/>
      <c r="AR2013" s="6"/>
      <c r="AS2013" s="6"/>
      <c r="AT2013" s="7"/>
    </row>
    <row r="2014" spans="2:53" x14ac:dyDescent="0.25">
      <c r="B2014" t="s">
        <v>269</v>
      </c>
      <c r="C2014" s="9" t="s">
        <v>419</v>
      </c>
      <c r="D2014" s="39">
        <v>42102</v>
      </c>
      <c r="F2014" s="3" t="s">
        <v>821</v>
      </c>
      <c r="G2014" s="2"/>
      <c r="H2014" s="6">
        <v>35</v>
      </c>
      <c r="I2014" s="7">
        <v>1</v>
      </c>
      <c r="J2014" s="6">
        <v>34</v>
      </c>
      <c r="K2014" s="7">
        <v>-1</v>
      </c>
      <c r="L2014" s="6">
        <v>8</v>
      </c>
      <c r="M2014" s="7">
        <v>0</v>
      </c>
      <c r="N2014" s="6">
        <v>1</v>
      </c>
      <c r="O2014" s="7">
        <v>2</v>
      </c>
      <c r="P2014" s="3" t="s">
        <v>842</v>
      </c>
      <c r="R2014" s="7">
        <v>12</v>
      </c>
      <c r="S2014" s="7">
        <v>4</v>
      </c>
      <c r="T2014" s="7">
        <v>0</v>
      </c>
      <c r="W2014" s="6"/>
      <c r="X2014" s="6"/>
      <c r="Y2014" s="7"/>
      <c r="Z2014" s="6"/>
      <c r="AA2014" s="6"/>
      <c r="AB2014" s="7"/>
      <c r="AC2014" s="6"/>
      <c r="AD2014" s="6"/>
      <c r="AE2014" s="7"/>
      <c r="AF2014" s="6"/>
      <c r="AG2014" s="6"/>
      <c r="AH2014" s="7"/>
      <c r="AI2014" s="6"/>
      <c r="AJ2014" s="6"/>
      <c r="AK2014" s="7"/>
      <c r="AR2014" s="6">
        <v>38</v>
      </c>
      <c r="AS2014" s="6">
        <v>48</v>
      </c>
      <c r="AT2014" s="7">
        <f>AR2014-AS2014</f>
        <v>-10</v>
      </c>
      <c r="AU2014" s="4" t="s">
        <v>871</v>
      </c>
    </row>
    <row r="2015" spans="2:53" x14ac:dyDescent="0.25">
      <c r="B2015" t="s">
        <v>269</v>
      </c>
      <c r="C2015" s="9" t="s">
        <v>419</v>
      </c>
      <c r="D2015" s="39">
        <v>42102</v>
      </c>
      <c r="E2015">
        <v>12</v>
      </c>
      <c r="F2015" s="3" t="s">
        <v>678</v>
      </c>
      <c r="G2015" s="2" t="s">
        <v>194</v>
      </c>
      <c r="H2015" s="6"/>
      <c r="N2015" s="6"/>
      <c r="P2015" t="s">
        <v>842</v>
      </c>
      <c r="W2015" s="6"/>
      <c r="X2015" s="6"/>
      <c r="Y2015" s="7"/>
      <c r="Z2015" s="6"/>
      <c r="AA2015" s="6"/>
      <c r="AB2015" s="7"/>
      <c r="AC2015" s="6"/>
      <c r="AD2015" s="6"/>
      <c r="AE2015" s="7"/>
      <c r="AF2015" s="6"/>
      <c r="AG2015" s="6"/>
      <c r="AH2015" s="7"/>
      <c r="AI2015" s="6"/>
      <c r="AJ2015" s="6"/>
      <c r="AK2015" s="7"/>
      <c r="AR2015" s="6"/>
      <c r="AS2015" s="6"/>
      <c r="AT2015" s="7"/>
      <c r="AW2015">
        <v>32</v>
      </c>
      <c r="AX2015">
        <v>32</v>
      </c>
      <c r="AY2015">
        <v>14</v>
      </c>
      <c r="AZ2015">
        <v>13</v>
      </c>
      <c r="BA2015" s="4" t="s">
        <v>992</v>
      </c>
    </row>
    <row r="2016" spans="2:53" x14ac:dyDescent="0.25">
      <c r="B2016" t="s">
        <v>269</v>
      </c>
      <c r="C2016" s="9" t="s">
        <v>419</v>
      </c>
      <c r="D2016" s="39">
        <v>42102</v>
      </c>
      <c r="E2016">
        <v>12</v>
      </c>
      <c r="F2016" s="3" t="s">
        <v>903</v>
      </c>
      <c r="G2016" s="2" t="s">
        <v>138</v>
      </c>
      <c r="H2016" s="6">
        <v>36</v>
      </c>
      <c r="I2016" s="7">
        <v>3</v>
      </c>
      <c r="J2016" s="6">
        <v>34</v>
      </c>
      <c r="K2016" s="7">
        <v>1</v>
      </c>
      <c r="L2016" s="6">
        <v>7</v>
      </c>
      <c r="M2016" s="7">
        <v>0</v>
      </c>
      <c r="N2016" s="6">
        <v>2</v>
      </c>
      <c r="O2016" s="7">
        <v>2</v>
      </c>
      <c r="P2016" t="s">
        <v>842</v>
      </c>
      <c r="R2016" s="7">
        <v>11</v>
      </c>
      <c r="S2016" s="7">
        <v>6</v>
      </c>
      <c r="T2016" s="7">
        <v>0</v>
      </c>
      <c r="W2016" s="6">
        <v>43</v>
      </c>
      <c r="X2016" s="6">
        <v>41</v>
      </c>
      <c r="Y2016" s="7">
        <f>W2016-X2016</f>
        <v>2</v>
      </c>
      <c r="Z2016" s="6">
        <v>27</v>
      </c>
      <c r="AA2016" s="6">
        <v>45</v>
      </c>
      <c r="AB2016" s="7">
        <f>Z2016-AA2016</f>
        <v>-18</v>
      </c>
      <c r="AC2016" s="6">
        <v>18</v>
      </c>
      <c r="AD2016" s="6">
        <v>51</v>
      </c>
      <c r="AE2016" s="7">
        <f>AC2016-AD2016</f>
        <v>-33</v>
      </c>
      <c r="AF2016" s="6">
        <v>28</v>
      </c>
      <c r="AG2016" s="6">
        <v>48</v>
      </c>
      <c r="AH2016" s="7">
        <f>AF2016-AG2016</f>
        <v>-20</v>
      </c>
      <c r="AI2016" s="6"/>
      <c r="AJ2016" s="6"/>
      <c r="AK2016" s="7"/>
      <c r="AL2016" s="4" t="s">
        <v>978</v>
      </c>
      <c r="AR2016" s="6"/>
      <c r="AS2016" s="6"/>
      <c r="AT2016" s="7"/>
    </row>
    <row r="2017" spans="2:47" x14ac:dyDescent="0.25">
      <c r="B2017" t="s">
        <v>269</v>
      </c>
      <c r="C2017" s="9" t="s">
        <v>669</v>
      </c>
      <c r="D2017" s="39">
        <v>42103</v>
      </c>
      <c r="F2017" s="3" t="s">
        <v>821</v>
      </c>
      <c r="G2017" s="2"/>
      <c r="H2017" s="6">
        <v>33</v>
      </c>
      <c r="I2017" s="7">
        <v>-2</v>
      </c>
      <c r="J2017" s="6">
        <v>35</v>
      </c>
      <c r="K2017" s="7">
        <v>1</v>
      </c>
      <c r="L2017" s="6">
        <v>8</v>
      </c>
      <c r="M2017" s="7">
        <v>0</v>
      </c>
      <c r="N2017" s="6">
        <v>-2</v>
      </c>
      <c r="O2017" s="7">
        <v>-3</v>
      </c>
      <c r="P2017" t="s">
        <v>842</v>
      </c>
      <c r="R2017" s="7">
        <v>13</v>
      </c>
      <c r="S2017" s="7">
        <v>5</v>
      </c>
      <c r="T2017" s="7">
        <v>0</v>
      </c>
      <c r="W2017" s="6"/>
      <c r="X2017" s="6"/>
      <c r="Y2017" s="7"/>
      <c r="Z2017" s="6"/>
      <c r="AA2017" s="6"/>
      <c r="AB2017" s="7"/>
      <c r="AC2017" s="6"/>
      <c r="AD2017" s="6"/>
      <c r="AE2017" s="7"/>
      <c r="AF2017" s="6"/>
      <c r="AG2017" s="6"/>
      <c r="AH2017" s="7"/>
      <c r="AI2017" s="6"/>
      <c r="AJ2017" s="6"/>
      <c r="AK2017" s="7"/>
      <c r="AR2017" s="6">
        <v>37</v>
      </c>
      <c r="AS2017" s="6">
        <v>48</v>
      </c>
      <c r="AT2017" s="7">
        <f>AR2017-AS2017</f>
        <v>-11</v>
      </c>
      <c r="AU2017" s="4" t="s">
        <v>871</v>
      </c>
    </row>
    <row r="2018" spans="2:47" x14ac:dyDescent="0.25">
      <c r="B2018" t="s">
        <v>269</v>
      </c>
      <c r="C2018" s="9" t="s">
        <v>484</v>
      </c>
      <c r="D2018" s="39">
        <v>42103</v>
      </c>
      <c r="E2018">
        <v>14</v>
      </c>
      <c r="F2018" s="3" t="s">
        <v>963</v>
      </c>
      <c r="G2018" s="2"/>
      <c r="H2018" s="6">
        <v>34</v>
      </c>
      <c r="I2018" s="7">
        <v>4</v>
      </c>
      <c r="J2018" s="6">
        <v>32</v>
      </c>
      <c r="K2018" s="7">
        <v>-1</v>
      </c>
      <c r="L2018" s="6">
        <v>9</v>
      </c>
      <c r="M2018" s="7">
        <v>1</v>
      </c>
      <c r="N2018" s="6">
        <v>2</v>
      </c>
      <c r="O2018" s="7">
        <v>5</v>
      </c>
      <c r="P2018" s="3" t="s">
        <v>842</v>
      </c>
      <c r="R2018" s="7">
        <v>14</v>
      </c>
      <c r="S2018" s="7">
        <v>5</v>
      </c>
      <c r="T2018" s="7">
        <v>0</v>
      </c>
      <c r="W2018" s="6"/>
      <c r="X2018" s="6"/>
      <c r="Y2018" s="7"/>
      <c r="Z2018" s="6"/>
      <c r="AA2018" s="6"/>
      <c r="AB2018" s="7"/>
      <c r="AC2018" s="6"/>
      <c r="AD2018" s="6"/>
      <c r="AE2018" s="7"/>
      <c r="AF2018" s="6"/>
      <c r="AG2018" s="6"/>
      <c r="AH2018" s="7"/>
      <c r="AI2018" s="6"/>
      <c r="AJ2018" s="6"/>
      <c r="AK2018" s="7"/>
      <c r="AR2018" s="6"/>
      <c r="AS2018" s="6"/>
      <c r="AT2018" s="7"/>
    </row>
    <row r="2019" spans="2:47" x14ac:dyDescent="0.25">
      <c r="B2019" t="s">
        <v>269</v>
      </c>
      <c r="C2019" s="9" t="s">
        <v>337</v>
      </c>
      <c r="D2019" s="39">
        <v>42104</v>
      </c>
      <c r="E2019">
        <v>12</v>
      </c>
      <c r="F2019" s="3" t="s">
        <v>821</v>
      </c>
      <c r="G2019" s="2" t="s">
        <v>192</v>
      </c>
      <c r="H2019" s="6">
        <v>34</v>
      </c>
      <c r="I2019" s="7">
        <v>1</v>
      </c>
      <c r="J2019" s="6">
        <v>34</v>
      </c>
      <c r="K2019" s="7">
        <v>-1</v>
      </c>
      <c r="L2019" s="6">
        <v>7</v>
      </c>
      <c r="M2019" s="7">
        <v>-1</v>
      </c>
      <c r="N2019" s="6">
        <v>0</v>
      </c>
      <c r="O2019" s="7">
        <v>2</v>
      </c>
      <c r="P2019" t="s">
        <v>842</v>
      </c>
      <c r="R2019" s="7">
        <v>13</v>
      </c>
      <c r="S2019" s="7">
        <v>6</v>
      </c>
      <c r="T2019" s="7">
        <v>0</v>
      </c>
      <c r="W2019" s="6">
        <v>45</v>
      </c>
      <c r="X2019" s="6">
        <v>48</v>
      </c>
      <c r="Y2019" s="7">
        <f>W2019-X2019</f>
        <v>-3</v>
      </c>
      <c r="Z2019" s="6">
        <v>32</v>
      </c>
      <c r="AA2019" s="6">
        <v>57</v>
      </c>
      <c r="AB2019" s="7">
        <f>Z2019-AA2019</f>
        <v>-25</v>
      </c>
      <c r="AC2019" s="6">
        <v>26</v>
      </c>
      <c r="AD2019" s="6">
        <v>63</v>
      </c>
      <c r="AE2019" s="7">
        <f>AC2019-AD2019</f>
        <v>-37</v>
      </c>
      <c r="AF2019" s="6">
        <v>47</v>
      </c>
      <c r="AG2019" s="6">
        <v>41</v>
      </c>
      <c r="AH2019" s="7">
        <f>AF2019-AG2019</f>
        <v>6</v>
      </c>
      <c r="AI2019" s="6"/>
      <c r="AJ2019" s="6"/>
      <c r="AK2019" s="7"/>
      <c r="AL2019" s="4" t="s">
        <v>930</v>
      </c>
      <c r="AR2019" s="6">
        <v>36</v>
      </c>
      <c r="AS2019" s="6">
        <v>52</v>
      </c>
      <c r="AT2019" s="7">
        <f>AR2019-AS2019</f>
        <v>-16</v>
      </c>
      <c r="AU2019" s="4" t="s">
        <v>871</v>
      </c>
    </row>
    <row r="2020" spans="2:47" x14ac:dyDescent="0.25">
      <c r="B2020" t="s">
        <v>269</v>
      </c>
      <c r="C2020" s="9" t="s">
        <v>655</v>
      </c>
      <c r="D2020" s="39">
        <v>42104</v>
      </c>
      <c r="E2020">
        <v>13</v>
      </c>
      <c r="F2020" s="3" t="s">
        <v>976</v>
      </c>
      <c r="G2020" s="2"/>
      <c r="H2020" s="6">
        <v>33</v>
      </c>
      <c r="I2020" s="7">
        <v>-3</v>
      </c>
      <c r="J2020" s="6">
        <v>33</v>
      </c>
      <c r="K2020" s="7">
        <v>-1</v>
      </c>
      <c r="L2020" s="6">
        <v>9</v>
      </c>
      <c r="M2020" s="7">
        <v>3</v>
      </c>
      <c r="N2020" s="6">
        <v>0</v>
      </c>
      <c r="O2020" s="7">
        <v>-2</v>
      </c>
      <c r="P2020" t="s">
        <v>639</v>
      </c>
      <c r="R2020" s="7">
        <v>13</v>
      </c>
      <c r="S2020" s="7">
        <v>6</v>
      </c>
      <c r="W2020" s="6"/>
      <c r="X2020" s="6"/>
      <c r="Y2020" s="7"/>
      <c r="Z2020" s="6"/>
      <c r="AA2020" s="6"/>
      <c r="AB2020" s="7"/>
      <c r="AC2020" s="6"/>
      <c r="AD2020" s="6"/>
      <c r="AE2020" s="7"/>
      <c r="AF2020" s="6"/>
      <c r="AG2020" s="6"/>
      <c r="AH2020" s="7"/>
      <c r="AI2020" s="6"/>
      <c r="AJ2020" s="6"/>
      <c r="AK2020" s="7"/>
      <c r="AR2020" s="6"/>
      <c r="AS2020" s="6"/>
      <c r="AT2020" s="7"/>
    </row>
    <row r="2021" spans="2:47" x14ac:dyDescent="0.25">
      <c r="B2021" t="s">
        <v>269</v>
      </c>
      <c r="C2021" s="9" t="s">
        <v>655</v>
      </c>
      <c r="D2021" s="39">
        <v>42104</v>
      </c>
      <c r="E2021">
        <v>13</v>
      </c>
      <c r="F2021" s="3" t="s">
        <v>830</v>
      </c>
      <c r="G2021" s="2"/>
      <c r="H2021" s="6">
        <v>33</v>
      </c>
      <c r="I2021" s="7">
        <v>2</v>
      </c>
      <c r="J2021" s="6">
        <v>33</v>
      </c>
      <c r="K2021" s="7">
        <v>0</v>
      </c>
      <c r="L2021" s="6">
        <v>8</v>
      </c>
      <c r="M2021" s="7">
        <v>0</v>
      </c>
      <c r="N2021" s="6">
        <v>0</v>
      </c>
      <c r="O2021" s="7">
        <v>2</v>
      </c>
      <c r="P2021" t="s">
        <v>842</v>
      </c>
      <c r="R2021" s="7">
        <v>15</v>
      </c>
      <c r="S2021" s="7">
        <v>5</v>
      </c>
      <c r="T2021" s="7">
        <v>0</v>
      </c>
      <c r="W2021" s="6"/>
      <c r="X2021" s="6"/>
      <c r="Y2021" s="7"/>
      <c r="Z2021" s="6"/>
      <c r="AA2021" s="6"/>
      <c r="AB2021" s="7"/>
      <c r="AC2021" s="6"/>
      <c r="AD2021" s="6"/>
      <c r="AE2021" s="7"/>
      <c r="AF2021" s="6"/>
      <c r="AG2021" s="6"/>
      <c r="AH2021" s="7"/>
      <c r="AI2021" s="6"/>
      <c r="AJ2021" s="6"/>
      <c r="AK2021" s="7"/>
      <c r="AR2021" s="6"/>
      <c r="AS2021" s="6"/>
      <c r="AT2021" s="7"/>
    </row>
    <row r="2022" spans="2:47" x14ac:dyDescent="0.25">
      <c r="B2022" t="s">
        <v>269</v>
      </c>
      <c r="C2022" s="9" t="s">
        <v>655</v>
      </c>
      <c r="D2022" s="39">
        <v>42104</v>
      </c>
      <c r="E2022">
        <v>14</v>
      </c>
      <c r="F2022" s="3" t="s">
        <v>678</v>
      </c>
      <c r="G2022" s="2" t="s">
        <v>82</v>
      </c>
      <c r="H2022" s="6">
        <v>39</v>
      </c>
      <c r="I2022" s="7">
        <v>3</v>
      </c>
      <c r="J2022" s="6">
        <v>33</v>
      </c>
      <c r="K2022" s="7">
        <v>-2</v>
      </c>
      <c r="L2022" s="6">
        <v>8</v>
      </c>
      <c r="M2022" s="7">
        <v>0</v>
      </c>
      <c r="N2022" s="6">
        <v>6</v>
      </c>
      <c r="O2022" s="7">
        <v>5</v>
      </c>
      <c r="P2022" t="s">
        <v>639</v>
      </c>
      <c r="R2022" s="7">
        <v>7</v>
      </c>
      <c r="S2022" s="7">
        <v>7</v>
      </c>
      <c r="T2022" s="7">
        <v>0</v>
      </c>
      <c r="W2022" s="6">
        <v>52</v>
      </c>
      <c r="X2022" s="6">
        <v>34</v>
      </c>
      <c r="Y2022" s="7">
        <f>W2022-X2022</f>
        <v>18</v>
      </c>
      <c r="Z2022" s="6">
        <v>25</v>
      </c>
      <c r="AA2022" s="6">
        <v>55</v>
      </c>
      <c r="AB2022" s="7">
        <f>Z2022-AA2022</f>
        <v>-30</v>
      </c>
      <c r="AC2022" s="6">
        <v>33</v>
      </c>
      <c r="AD2022" s="6">
        <v>53</v>
      </c>
      <c r="AE2022" s="7">
        <f>AC2022-AD2022</f>
        <v>-20</v>
      </c>
      <c r="AF2022" s="6">
        <v>33</v>
      </c>
      <c r="AG2022" s="6">
        <v>49</v>
      </c>
      <c r="AH2022" s="7">
        <f>AF2022-AG2022</f>
        <v>-16</v>
      </c>
      <c r="AI2022" s="6">
        <v>29</v>
      </c>
      <c r="AJ2022" s="6">
        <v>35</v>
      </c>
      <c r="AK2022" s="7">
        <f>AI2022-AJ2022</f>
        <v>-6</v>
      </c>
      <c r="AL2022" s="4" t="s">
        <v>1018</v>
      </c>
      <c r="AR2022" s="6"/>
      <c r="AS2022" s="6"/>
      <c r="AT2022" s="7"/>
    </row>
    <row r="2023" spans="2:47" x14ac:dyDescent="0.25">
      <c r="B2023" t="s">
        <v>269</v>
      </c>
      <c r="C2023" s="9" t="s">
        <v>562</v>
      </c>
      <c r="D2023" s="39">
        <v>42105</v>
      </c>
      <c r="F2023" s="3" t="s">
        <v>821</v>
      </c>
      <c r="G2023" s="2"/>
      <c r="H2023" s="6">
        <v>33</v>
      </c>
      <c r="I2023" s="7">
        <v>-1</v>
      </c>
      <c r="J2023" s="6">
        <v>36</v>
      </c>
      <c r="K2023" s="7">
        <v>2</v>
      </c>
      <c r="L2023" s="6">
        <v>7</v>
      </c>
      <c r="M2023" s="7">
        <v>0</v>
      </c>
      <c r="N2023" s="6">
        <v>-3</v>
      </c>
      <c r="O2023" s="7">
        <v>-3</v>
      </c>
      <c r="P2023" t="s">
        <v>842</v>
      </c>
      <c r="R2023" s="7">
        <v>13</v>
      </c>
      <c r="S2023" s="7">
        <v>5</v>
      </c>
      <c r="T2023" s="7">
        <v>0</v>
      </c>
      <c r="W2023" s="6"/>
      <c r="X2023" s="6"/>
      <c r="Y2023" s="7"/>
      <c r="Z2023" s="6"/>
      <c r="AA2023" s="6"/>
      <c r="AB2023" s="7"/>
      <c r="AC2023" s="6"/>
      <c r="AD2023" s="6"/>
      <c r="AE2023" s="7"/>
      <c r="AF2023" s="6"/>
      <c r="AG2023" s="6"/>
      <c r="AH2023" s="7"/>
      <c r="AI2023" s="6"/>
      <c r="AJ2023" s="6"/>
      <c r="AK2023" s="7"/>
      <c r="AR2023" s="6">
        <v>37</v>
      </c>
      <c r="AS2023" s="6">
        <v>51</v>
      </c>
      <c r="AT2023" s="7">
        <f>AR2023-AS2023</f>
        <v>-14</v>
      </c>
      <c r="AU2023" s="4" t="s">
        <v>871</v>
      </c>
    </row>
    <row r="2024" spans="2:47" x14ac:dyDescent="0.25">
      <c r="B2024" t="s">
        <v>269</v>
      </c>
      <c r="C2024" s="9" t="s">
        <v>340</v>
      </c>
      <c r="D2024" s="39">
        <v>42106</v>
      </c>
      <c r="F2024" s="3" t="s">
        <v>821</v>
      </c>
      <c r="G2024" s="2"/>
      <c r="H2024" s="6">
        <v>33</v>
      </c>
      <c r="I2024" s="7">
        <v>0</v>
      </c>
      <c r="J2024" s="6">
        <v>34</v>
      </c>
      <c r="K2024" s="7">
        <v>-2</v>
      </c>
      <c r="L2024" s="6">
        <v>8</v>
      </c>
      <c r="M2024" s="7">
        <v>1</v>
      </c>
      <c r="N2024" s="6">
        <v>-1</v>
      </c>
      <c r="O2024" s="7">
        <v>2</v>
      </c>
      <c r="P2024" t="s">
        <v>842</v>
      </c>
      <c r="R2024" s="7">
        <v>13</v>
      </c>
      <c r="S2024" s="7">
        <v>6</v>
      </c>
      <c r="T2024" s="7">
        <v>0</v>
      </c>
      <c r="W2024" s="6"/>
      <c r="X2024" s="6"/>
      <c r="Y2024" s="7"/>
      <c r="Z2024" s="6"/>
      <c r="AA2024" s="6"/>
      <c r="AB2024" s="7"/>
      <c r="AC2024" s="6"/>
      <c r="AD2024" s="6"/>
      <c r="AE2024" s="7"/>
      <c r="AF2024" s="6"/>
      <c r="AG2024" s="6"/>
      <c r="AH2024" s="7"/>
      <c r="AI2024" s="6"/>
      <c r="AJ2024" s="6"/>
      <c r="AK2024" s="7"/>
      <c r="AR2024" s="6">
        <v>37</v>
      </c>
      <c r="AS2024" s="6">
        <v>49</v>
      </c>
      <c r="AT2024" s="7">
        <f>AR2024-AS2024</f>
        <v>-12</v>
      </c>
      <c r="AU2024" s="4" t="s">
        <v>871</v>
      </c>
    </row>
    <row r="2025" spans="2:47" x14ac:dyDescent="0.25">
      <c r="B2025" t="s">
        <v>269</v>
      </c>
      <c r="C2025" s="9" t="s">
        <v>507</v>
      </c>
      <c r="D2025" s="39">
        <v>42106</v>
      </c>
      <c r="E2025">
        <v>16</v>
      </c>
      <c r="F2025" s="3" t="s">
        <v>577</v>
      </c>
      <c r="G2025" s="2" t="s">
        <v>60</v>
      </c>
      <c r="H2025" s="6">
        <v>33</v>
      </c>
      <c r="I2025" s="7">
        <v>0</v>
      </c>
      <c r="J2025" s="6">
        <v>35</v>
      </c>
      <c r="K2025" s="7">
        <v>1</v>
      </c>
      <c r="L2025" s="6">
        <v>7</v>
      </c>
      <c r="M2025" s="7">
        <v>-1</v>
      </c>
      <c r="N2025" s="6">
        <v>-2</v>
      </c>
      <c r="O2025" s="7">
        <v>-1</v>
      </c>
      <c r="P2025" t="s">
        <v>639</v>
      </c>
      <c r="Q2025" t="s">
        <v>840</v>
      </c>
      <c r="R2025" s="7">
        <v>10</v>
      </c>
      <c r="S2025" s="7">
        <v>8</v>
      </c>
      <c r="T2025" s="7">
        <v>0</v>
      </c>
      <c r="W2025" s="6">
        <v>39</v>
      </c>
      <c r="X2025" s="6">
        <v>53</v>
      </c>
      <c r="Y2025" s="7">
        <f>W2025-X2025</f>
        <v>-14</v>
      </c>
      <c r="Z2025" s="6">
        <v>33</v>
      </c>
      <c r="AA2025" s="6">
        <v>52</v>
      </c>
      <c r="AB2025" s="7">
        <f>Z2025-AA2025</f>
        <v>-19</v>
      </c>
      <c r="AC2025" s="6">
        <v>27</v>
      </c>
      <c r="AD2025" s="6">
        <v>58</v>
      </c>
      <c r="AE2025" s="7">
        <f>AC2025-AD2025</f>
        <v>-31</v>
      </c>
      <c r="AF2025" s="6">
        <v>37</v>
      </c>
      <c r="AG2025" s="6">
        <v>55</v>
      </c>
      <c r="AH2025" s="7">
        <f>AF2025-AG2025</f>
        <v>-18</v>
      </c>
      <c r="AI2025" s="6"/>
      <c r="AJ2025" s="6"/>
      <c r="AK2025" s="7"/>
      <c r="AL2025" s="4" t="s">
        <v>936</v>
      </c>
      <c r="AR2025" s="6">
        <v>37</v>
      </c>
      <c r="AS2025" s="6">
        <v>55</v>
      </c>
      <c r="AT2025" s="7">
        <f>AR2025-AS2025</f>
        <v>-18</v>
      </c>
      <c r="AU2025" s="4" t="s">
        <v>937</v>
      </c>
    </row>
    <row r="2026" spans="2:47" x14ac:dyDescent="0.25">
      <c r="B2026" t="s">
        <v>269</v>
      </c>
      <c r="C2026" s="9" t="s">
        <v>594</v>
      </c>
      <c r="D2026" s="39">
        <v>42107</v>
      </c>
      <c r="F2026" s="3" t="s">
        <v>821</v>
      </c>
      <c r="G2026" s="2"/>
      <c r="H2026" s="6">
        <v>33</v>
      </c>
      <c r="I2026" s="7">
        <v>0</v>
      </c>
      <c r="J2026" s="6">
        <v>35</v>
      </c>
      <c r="K2026" s="7">
        <v>1</v>
      </c>
      <c r="L2026" s="6">
        <v>8</v>
      </c>
      <c r="M2026" s="7">
        <v>0</v>
      </c>
      <c r="N2026" s="6">
        <v>-2</v>
      </c>
      <c r="O2026" s="7">
        <v>-1</v>
      </c>
      <c r="P2026" t="s">
        <v>842</v>
      </c>
      <c r="R2026" s="7">
        <v>13</v>
      </c>
      <c r="S2026" s="7">
        <v>5</v>
      </c>
      <c r="T2026" s="7">
        <v>0</v>
      </c>
      <c r="Y2026" s="7"/>
      <c r="Z2026" s="6"/>
      <c r="AA2026" s="6"/>
      <c r="AB2026" s="7"/>
      <c r="AC2026" s="6"/>
      <c r="AD2026" s="6"/>
      <c r="AE2026" s="7"/>
      <c r="AF2026" s="6"/>
      <c r="AG2026" s="6"/>
      <c r="AH2026" s="7"/>
      <c r="AI2026" s="6"/>
      <c r="AJ2026" s="6"/>
      <c r="AK2026" s="7"/>
      <c r="AR2026" s="6">
        <v>36</v>
      </c>
      <c r="AS2026" s="6">
        <v>50</v>
      </c>
      <c r="AT2026" s="7">
        <f>AR2026-AS2026</f>
        <v>-14</v>
      </c>
      <c r="AU2026" s="4" t="s">
        <v>871</v>
      </c>
    </row>
    <row r="2027" spans="2:47" x14ac:dyDescent="0.25">
      <c r="B2027" t="s">
        <v>269</v>
      </c>
      <c r="C2027" s="9" t="s">
        <v>692</v>
      </c>
      <c r="D2027" s="39">
        <v>42108</v>
      </c>
      <c r="F2027" s="3" t="s">
        <v>821</v>
      </c>
      <c r="G2027" s="2"/>
      <c r="H2027" s="6">
        <v>34</v>
      </c>
      <c r="I2027" s="7">
        <v>1</v>
      </c>
      <c r="J2027" s="6">
        <v>35</v>
      </c>
      <c r="K2027" s="7">
        <v>0</v>
      </c>
      <c r="L2027" s="6">
        <v>8</v>
      </c>
      <c r="M2027" s="7">
        <v>0</v>
      </c>
      <c r="N2027" s="6">
        <v>-1</v>
      </c>
      <c r="O2027" s="7">
        <v>1</v>
      </c>
      <c r="P2027" t="s">
        <v>842</v>
      </c>
      <c r="R2027" s="7">
        <v>13</v>
      </c>
      <c r="S2027" s="7">
        <v>5</v>
      </c>
      <c r="T2027" s="7">
        <v>0</v>
      </c>
      <c r="Y2027" s="7"/>
      <c r="Z2027" s="6"/>
      <c r="AA2027" s="6"/>
      <c r="AB2027" s="7"/>
      <c r="AC2027" s="6"/>
      <c r="AD2027" s="6"/>
      <c r="AE2027" s="7"/>
      <c r="AF2027" s="6"/>
      <c r="AG2027" s="6"/>
      <c r="AH2027" s="7"/>
      <c r="AI2027" s="6"/>
      <c r="AJ2027" s="6"/>
      <c r="AK2027" s="7"/>
      <c r="AR2027" s="6">
        <v>36</v>
      </c>
      <c r="AS2027" s="6">
        <v>51</v>
      </c>
      <c r="AT2027" s="7">
        <f>AR2027-AS2027</f>
        <v>-15</v>
      </c>
      <c r="AU2027" s="4" t="s">
        <v>871</v>
      </c>
    </row>
    <row r="2028" spans="2:47" x14ac:dyDescent="0.25">
      <c r="B2028" t="s">
        <v>269</v>
      </c>
      <c r="C2028" s="9" t="s">
        <v>624</v>
      </c>
      <c r="D2028" s="39">
        <v>42109</v>
      </c>
      <c r="E2028">
        <v>16</v>
      </c>
      <c r="F2028" s="3" t="s">
        <v>1017</v>
      </c>
      <c r="G2028" s="2"/>
      <c r="H2028" s="6">
        <v>33</v>
      </c>
      <c r="I2028" s="7">
        <v>2</v>
      </c>
      <c r="J2028" s="6">
        <v>34</v>
      </c>
      <c r="K2028" s="7">
        <v>-3</v>
      </c>
      <c r="L2028" s="6">
        <v>8</v>
      </c>
      <c r="M2028" s="7">
        <v>0</v>
      </c>
      <c r="N2028" s="6">
        <v>-1</v>
      </c>
      <c r="O2028" s="7">
        <v>5</v>
      </c>
      <c r="P2028" t="s">
        <v>842</v>
      </c>
      <c r="R2028" s="7">
        <v>16</v>
      </c>
      <c r="S2028" s="7">
        <v>4</v>
      </c>
      <c r="Z2028" s="6"/>
      <c r="AA2028" s="6"/>
      <c r="AB2028" s="7"/>
      <c r="AC2028" s="6"/>
      <c r="AD2028" s="6"/>
      <c r="AE2028" s="7"/>
      <c r="AF2028" s="6"/>
      <c r="AG2028" s="6"/>
      <c r="AH2028" s="7"/>
      <c r="AI2028" s="6"/>
      <c r="AJ2028" s="6"/>
      <c r="AK2028" s="7"/>
      <c r="AR2028" s="6"/>
      <c r="AS2028" s="6"/>
      <c r="AT2028" s="7"/>
    </row>
    <row r="2029" spans="2:47" x14ac:dyDescent="0.25">
      <c r="B2029" t="s">
        <v>269</v>
      </c>
      <c r="C2029" s="9" t="s">
        <v>624</v>
      </c>
      <c r="D2029" s="39">
        <v>42109</v>
      </c>
      <c r="F2029" s="3" t="s">
        <v>821</v>
      </c>
      <c r="G2029" s="2"/>
      <c r="H2029" s="6">
        <v>34</v>
      </c>
      <c r="I2029" s="7">
        <v>0</v>
      </c>
      <c r="J2029" s="6">
        <v>34</v>
      </c>
      <c r="K2029" s="7">
        <v>-1</v>
      </c>
      <c r="L2029" s="6">
        <v>7</v>
      </c>
      <c r="M2029" s="7">
        <v>-1</v>
      </c>
      <c r="N2029" s="6">
        <v>0</v>
      </c>
      <c r="O2029" s="7">
        <v>1</v>
      </c>
      <c r="P2029" t="s">
        <v>842</v>
      </c>
      <c r="R2029" s="7">
        <v>14</v>
      </c>
      <c r="S2029" s="7">
        <v>5</v>
      </c>
      <c r="T2029" s="7">
        <v>0</v>
      </c>
      <c r="Z2029" s="6"/>
      <c r="AA2029" s="6"/>
      <c r="AB2029" s="7"/>
      <c r="AC2029" s="6"/>
      <c r="AD2029" s="6"/>
      <c r="AE2029" s="7"/>
      <c r="AF2029" s="6"/>
      <c r="AG2029" s="6"/>
      <c r="AH2029" s="7"/>
      <c r="AI2029" s="6"/>
      <c r="AJ2029" s="6"/>
      <c r="AK2029" s="7"/>
      <c r="AR2029" s="6">
        <v>36</v>
      </c>
      <c r="AS2029" s="6">
        <v>51</v>
      </c>
      <c r="AT2029" s="7">
        <f>AR2029-AS2029</f>
        <v>-15</v>
      </c>
      <c r="AU2029" s="4" t="s">
        <v>871</v>
      </c>
    </row>
    <row r="2030" spans="2:47" x14ac:dyDescent="0.25">
      <c r="B2030" t="s">
        <v>269</v>
      </c>
      <c r="C2030" s="9" t="s">
        <v>624</v>
      </c>
      <c r="D2030" s="39">
        <v>42109</v>
      </c>
      <c r="E2030">
        <v>17</v>
      </c>
      <c r="F2030" s="3" t="s">
        <v>830</v>
      </c>
      <c r="G2030" s="2"/>
      <c r="H2030" s="6">
        <v>33</v>
      </c>
      <c r="I2030" s="7">
        <v>0</v>
      </c>
      <c r="J2030" s="6">
        <v>34</v>
      </c>
      <c r="K2030" s="7">
        <v>1</v>
      </c>
      <c r="L2030" s="6">
        <v>9</v>
      </c>
      <c r="M2030" s="7">
        <v>1</v>
      </c>
      <c r="N2030" s="6">
        <v>-1</v>
      </c>
      <c r="O2030" s="7">
        <v>-1</v>
      </c>
      <c r="P2030" t="s">
        <v>842</v>
      </c>
      <c r="R2030" s="7">
        <v>14</v>
      </c>
      <c r="S2030" s="7">
        <v>4</v>
      </c>
      <c r="T2030" s="7">
        <v>0</v>
      </c>
      <c r="Z2030" s="6"/>
      <c r="AA2030" s="6"/>
      <c r="AB2030" s="7"/>
      <c r="AE2030" s="7"/>
      <c r="AF2030" s="7"/>
      <c r="AG2030" s="7"/>
      <c r="AH2030" s="7"/>
      <c r="AI2030" s="6"/>
      <c r="AJ2030" s="6"/>
      <c r="AK2030" s="7"/>
      <c r="AR2030" s="6"/>
      <c r="AS2030" s="6"/>
      <c r="AT2030" s="7"/>
    </row>
    <row r="2031" spans="2:47" x14ac:dyDescent="0.25">
      <c r="B2031" t="s">
        <v>269</v>
      </c>
      <c r="C2031" s="9" t="s">
        <v>640</v>
      </c>
      <c r="D2031" s="39">
        <v>42110</v>
      </c>
      <c r="E2031">
        <v>18</v>
      </c>
      <c r="F2031" s="3" t="s">
        <v>982</v>
      </c>
      <c r="G2031" s="2" t="s">
        <v>122</v>
      </c>
      <c r="H2031" s="6">
        <v>34</v>
      </c>
      <c r="I2031" s="7">
        <v>3</v>
      </c>
      <c r="J2031" s="6">
        <v>33</v>
      </c>
      <c r="K2031" s="7">
        <v>-2</v>
      </c>
      <c r="L2031" s="6">
        <v>7</v>
      </c>
      <c r="M2031" s="7">
        <v>-2</v>
      </c>
      <c r="N2031" s="6">
        <v>1</v>
      </c>
      <c r="O2031" s="7">
        <v>5</v>
      </c>
      <c r="P2031" t="s">
        <v>842</v>
      </c>
      <c r="Q2031" s="3" t="s">
        <v>983</v>
      </c>
      <c r="R2031" s="7">
        <v>17</v>
      </c>
      <c r="S2031" s="7">
        <v>3</v>
      </c>
      <c r="T2031" s="7">
        <v>1</v>
      </c>
      <c r="W2031" s="6">
        <v>41</v>
      </c>
      <c r="X2031" s="6">
        <v>34</v>
      </c>
      <c r="Y2031" s="7">
        <f>W2031-X2031</f>
        <v>7</v>
      </c>
      <c r="Z2031" s="6">
        <v>36</v>
      </c>
      <c r="AA2031" s="6">
        <v>30</v>
      </c>
      <c r="AB2031" s="7">
        <f>Z2031-AA2031</f>
        <v>6</v>
      </c>
      <c r="AC2031" s="6">
        <v>25</v>
      </c>
      <c r="AD2031" s="6">
        <v>35</v>
      </c>
      <c r="AE2031" s="7">
        <f>AC2031-AD2031</f>
        <v>-10</v>
      </c>
      <c r="AF2031" s="6">
        <v>34</v>
      </c>
      <c r="AG2031" s="6">
        <v>35</v>
      </c>
      <c r="AH2031" s="7">
        <f>AF2031-AG2031</f>
        <v>-1</v>
      </c>
      <c r="AI2031" s="6">
        <v>23</v>
      </c>
      <c r="AJ2031" s="6">
        <v>21</v>
      </c>
      <c r="AK2031" s="7">
        <f>AI2031-AJ2031</f>
        <v>2</v>
      </c>
      <c r="AL2031" s="4" t="s">
        <v>1014</v>
      </c>
      <c r="AM2031" s="9" t="s">
        <v>953</v>
      </c>
      <c r="AN2031" s="9" t="s">
        <v>321</v>
      </c>
      <c r="AO2031" s="9" t="s">
        <v>366</v>
      </c>
      <c r="AP2031" s="9" t="s">
        <v>580</v>
      </c>
      <c r="AR2031" s="6"/>
      <c r="AS2031" s="6"/>
      <c r="AT2031" s="7"/>
    </row>
    <row r="2032" spans="2:47" x14ac:dyDescent="0.25">
      <c r="B2032" t="s">
        <v>269</v>
      </c>
      <c r="C2032" s="9" t="s">
        <v>640</v>
      </c>
      <c r="D2032" s="39">
        <v>42110</v>
      </c>
      <c r="F2032" s="3" t="s">
        <v>821</v>
      </c>
      <c r="G2032" s="2"/>
      <c r="H2032" s="6">
        <v>34</v>
      </c>
      <c r="I2032" s="7">
        <v>0</v>
      </c>
      <c r="J2032" s="6">
        <v>34</v>
      </c>
      <c r="K2032" s="7">
        <v>0</v>
      </c>
      <c r="L2032" s="6">
        <v>9</v>
      </c>
      <c r="M2032" s="7">
        <v>2</v>
      </c>
      <c r="N2032" s="6">
        <v>0</v>
      </c>
      <c r="O2032" s="7">
        <v>0</v>
      </c>
      <c r="P2032" t="s">
        <v>842</v>
      </c>
      <c r="R2032" s="7">
        <v>14</v>
      </c>
      <c r="S2032" s="7">
        <v>5</v>
      </c>
      <c r="T2032" s="7">
        <v>0</v>
      </c>
      <c r="Z2032" s="6"/>
      <c r="AA2032" s="6"/>
      <c r="AB2032" s="7"/>
      <c r="AE2032" s="7"/>
      <c r="AF2032" s="6"/>
      <c r="AG2032" s="6"/>
      <c r="AH2032" s="7"/>
      <c r="AI2032" s="6"/>
      <c r="AJ2032" s="6"/>
      <c r="AK2032" s="7"/>
      <c r="AR2032" s="6">
        <v>37</v>
      </c>
      <c r="AS2032" s="6">
        <v>50</v>
      </c>
      <c r="AT2032" s="7">
        <f>AR2032-AS2032</f>
        <v>-13</v>
      </c>
      <c r="AU2032" s="4" t="s">
        <v>871</v>
      </c>
    </row>
    <row r="2033" spans="2:47" x14ac:dyDescent="0.25">
      <c r="B2033" t="s">
        <v>269</v>
      </c>
      <c r="C2033" s="9" t="s">
        <v>640</v>
      </c>
      <c r="D2033" s="39">
        <v>42110</v>
      </c>
      <c r="E2033">
        <v>19</v>
      </c>
      <c r="F2033" s="3" t="s">
        <v>903</v>
      </c>
      <c r="G2033" s="2" t="s">
        <v>138</v>
      </c>
      <c r="H2033" s="6">
        <v>36</v>
      </c>
      <c r="I2033" s="7">
        <v>0</v>
      </c>
      <c r="J2033" s="6">
        <v>32</v>
      </c>
      <c r="K2033" s="7">
        <v>-2</v>
      </c>
      <c r="L2033" s="6">
        <v>8</v>
      </c>
      <c r="M2033" s="7">
        <v>1</v>
      </c>
      <c r="N2033" s="6">
        <v>4</v>
      </c>
      <c r="O2033" s="7">
        <v>2</v>
      </c>
      <c r="P2033" t="s">
        <v>842</v>
      </c>
      <c r="R2033" s="7">
        <v>13</v>
      </c>
      <c r="S2033" s="7">
        <v>5</v>
      </c>
      <c r="T2033" s="7">
        <v>0</v>
      </c>
      <c r="W2033" s="6">
        <v>41</v>
      </c>
      <c r="X2033" s="6">
        <v>41</v>
      </c>
      <c r="Y2033" s="7">
        <f>W2033-X2033</f>
        <v>0</v>
      </c>
      <c r="Z2033" s="6">
        <v>28</v>
      </c>
      <c r="AA2033" s="6">
        <v>46</v>
      </c>
      <c r="AB2033" s="7">
        <f>Z2033-AA2033</f>
        <v>-18</v>
      </c>
      <c r="AC2033" s="6">
        <v>19</v>
      </c>
      <c r="AD2033" s="6">
        <v>51</v>
      </c>
      <c r="AE2033" s="7">
        <f>AC2033-AD2033</f>
        <v>-32</v>
      </c>
      <c r="AF2033" s="6">
        <v>29</v>
      </c>
      <c r="AG2033" s="6">
        <v>47</v>
      </c>
      <c r="AH2033" s="7">
        <f>AF2033-AG2033</f>
        <v>-18</v>
      </c>
      <c r="AI2033" s="6"/>
      <c r="AJ2033" s="6"/>
      <c r="AK2033" s="7"/>
      <c r="AL2033" s="4" t="s">
        <v>978</v>
      </c>
      <c r="AR2033" s="6"/>
      <c r="AS2033" s="6"/>
      <c r="AT2033" s="7"/>
    </row>
    <row r="2034" spans="2:47" x14ac:dyDescent="0.25">
      <c r="B2034" t="s">
        <v>269</v>
      </c>
      <c r="C2034" s="9" t="s">
        <v>469</v>
      </c>
      <c r="D2034" s="39">
        <v>42110</v>
      </c>
      <c r="E2034">
        <v>21</v>
      </c>
      <c r="F2034" s="3" t="s">
        <v>963</v>
      </c>
      <c r="G2034" s="2"/>
      <c r="H2034" s="6">
        <v>32</v>
      </c>
      <c r="I2034" s="7">
        <v>-2</v>
      </c>
      <c r="J2034" s="6">
        <v>34</v>
      </c>
      <c r="K2034" s="7">
        <v>2</v>
      </c>
      <c r="L2034" s="6">
        <v>8</v>
      </c>
      <c r="M2034" s="7">
        <v>-1</v>
      </c>
      <c r="N2034" s="6">
        <v>-2</v>
      </c>
      <c r="O2034" s="7">
        <v>-4</v>
      </c>
      <c r="P2034" t="s">
        <v>842</v>
      </c>
      <c r="R2034" s="7">
        <v>15</v>
      </c>
      <c r="S2034" s="7">
        <v>5</v>
      </c>
      <c r="T2034" s="7">
        <v>0</v>
      </c>
      <c r="Z2034" s="6"/>
      <c r="AA2034" s="6"/>
      <c r="AB2034" s="7"/>
      <c r="AE2034" s="7"/>
      <c r="AF2034" s="6"/>
      <c r="AG2034" s="6"/>
      <c r="AH2034" s="7"/>
      <c r="AI2034" s="6"/>
      <c r="AJ2034" s="6"/>
      <c r="AK2034" s="7"/>
      <c r="AR2034" s="6"/>
      <c r="AS2034" s="6"/>
      <c r="AT2034" s="7"/>
    </row>
    <row r="2035" spans="2:47" x14ac:dyDescent="0.25">
      <c r="B2035" t="s">
        <v>269</v>
      </c>
      <c r="C2035" s="9" t="s">
        <v>596</v>
      </c>
      <c r="D2035" s="39">
        <v>42111</v>
      </c>
      <c r="E2035">
        <v>19</v>
      </c>
      <c r="F2035" s="3" t="s">
        <v>821</v>
      </c>
      <c r="G2035" s="2" t="s">
        <v>192</v>
      </c>
      <c r="H2035" s="6">
        <v>33</v>
      </c>
      <c r="I2035" s="7">
        <v>-1</v>
      </c>
      <c r="J2035" s="6">
        <v>36</v>
      </c>
      <c r="K2035" s="7">
        <v>2</v>
      </c>
      <c r="L2035" s="6">
        <v>8</v>
      </c>
      <c r="M2035" s="7">
        <v>-1</v>
      </c>
      <c r="N2035" s="6">
        <v>-3</v>
      </c>
      <c r="O2035" s="7">
        <v>-3</v>
      </c>
      <c r="P2035" t="s">
        <v>842</v>
      </c>
      <c r="R2035" s="7">
        <v>13</v>
      </c>
      <c r="S2035" s="7">
        <v>5</v>
      </c>
      <c r="T2035" s="7">
        <v>0</v>
      </c>
      <c r="W2035" s="6">
        <v>47</v>
      </c>
      <c r="X2035" s="6">
        <v>47</v>
      </c>
      <c r="Y2035" s="7">
        <f>W2035-X2035</f>
        <v>0</v>
      </c>
      <c r="Z2035" s="6">
        <v>36</v>
      </c>
      <c r="AA2035" s="6">
        <v>54</v>
      </c>
      <c r="AB2035" s="7">
        <f>Z2035-AA2035</f>
        <v>-18</v>
      </c>
      <c r="AC2035" s="6">
        <v>27</v>
      </c>
      <c r="AD2035" s="6">
        <v>63</v>
      </c>
      <c r="AE2035" s="7">
        <f>AC2035-AD2035</f>
        <v>-36</v>
      </c>
      <c r="AF2035" s="6">
        <v>47</v>
      </c>
      <c r="AG2035" s="6">
        <v>41</v>
      </c>
      <c r="AH2035" s="7">
        <f>AF2035-AG2035</f>
        <v>6</v>
      </c>
      <c r="AI2035" s="6">
        <v>28</v>
      </c>
      <c r="AJ2035" s="6">
        <v>46</v>
      </c>
      <c r="AK2035" s="7">
        <f>AI2035-AJ2035</f>
        <v>-18</v>
      </c>
      <c r="AL2035" s="4" t="s">
        <v>930</v>
      </c>
      <c r="AR2035" s="6">
        <v>37</v>
      </c>
      <c r="AS2035" s="6">
        <v>51</v>
      </c>
      <c r="AT2035" s="7">
        <f>AR2035-AS2035</f>
        <v>-14</v>
      </c>
      <c r="AU2035" s="4" t="s">
        <v>871</v>
      </c>
    </row>
    <row r="2036" spans="2:47" x14ac:dyDescent="0.25">
      <c r="B2036" s="3" t="s">
        <v>269</v>
      </c>
      <c r="C2036" s="52" t="s">
        <v>523</v>
      </c>
      <c r="D2036" s="39">
        <v>42111</v>
      </c>
      <c r="E2036">
        <v>20</v>
      </c>
      <c r="F2036" s="3" t="s">
        <v>830</v>
      </c>
      <c r="G2036" s="2"/>
      <c r="H2036" s="6">
        <v>32</v>
      </c>
      <c r="I2036" s="7">
        <v>-1</v>
      </c>
      <c r="J2036" s="6">
        <v>34</v>
      </c>
      <c r="K2036" s="7">
        <v>0</v>
      </c>
      <c r="L2036" s="6">
        <v>9</v>
      </c>
      <c r="M2036" s="7">
        <v>0</v>
      </c>
      <c r="N2036" s="6">
        <v>-2</v>
      </c>
      <c r="O2036" s="7">
        <v>-1</v>
      </c>
      <c r="P2036" s="3" t="s">
        <v>842</v>
      </c>
      <c r="R2036" s="7">
        <v>15</v>
      </c>
      <c r="S2036" s="7">
        <v>4</v>
      </c>
      <c r="T2036" s="7">
        <v>0</v>
      </c>
      <c r="W2036" s="6"/>
      <c r="X2036" s="6"/>
      <c r="Y2036" s="7"/>
      <c r="Z2036" s="6"/>
      <c r="AA2036" s="6"/>
      <c r="AB2036" s="7"/>
      <c r="AC2036" s="6"/>
      <c r="AD2036" s="6"/>
      <c r="AE2036" s="7"/>
      <c r="AF2036" s="6"/>
      <c r="AG2036" s="6"/>
      <c r="AH2036" s="7"/>
      <c r="AI2036" s="6"/>
      <c r="AJ2036" s="6"/>
      <c r="AK2036" s="7"/>
      <c r="AR2036" s="6"/>
      <c r="AS2036" s="6"/>
      <c r="AT2036" s="7"/>
    </row>
    <row r="2037" spans="2:47" x14ac:dyDescent="0.25">
      <c r="B2037" s="3" t="s">
        <v>269</v>
      </c>
      <c r="C2037" s="52" t="s">
        <v>523</v>
      </c>
      <c r="D2037" s="39">
        <v>42111</v>
      </c>
      <c r="E2037">
        <v>20</v>
      </c>
      <c r="F2037" s="3" t="s">
        <v>976</v>
      </c>
      <c r="G2037" s="2"/>
      <c r="H2037" s="6">
        <v>34</v>
      </c>
      <c r="I2037" s="7">
        <v>1</v>
      </c>
      <c r="J2037" s="6">
        <v>30</v>
      </c>
      <c r="K2037" s="7">
        <v>-3</v>
      </c>
      <c r="L2037" s="6">
        <v>10</v>
      </c>
      <c r="M2037" s="7">
        <v>1</v>
      </c>
      <c r="N2037" s="6">
        <v>4</v>
      </c>
      <c r="O2037" s="7">
        <v>4</v>
      </c>
      <c r="P2037" s="3" t="s">
        <v>639</v>
      </c>
      <c r="R2037" s="7">
        <v>13</v>
      </c>
      <c r="S2037" s="7">
        <v>4</v>
      </c>
      <c r="W2037" s="6"/>
      <c r="X2037" s="6"/>
      <c r="Y2037" s="7"/>
      <c r="Z2037" s="6"/>
      <c r="AA2037" s="6"/>
      <c r="AB2037" s="7"/>
      <c r="AC2037" s="6"/>
      <c r="AD2037" s="6"/>
      <c r="AE2037" s="7"/>
      <c r="AF2037" s="6"/>
      <c r="AG2037" s="6"/>
      <c r="AH2037" s="7"/>
      <c r="AI2037" s="6"/>
      <c r="AJ2037" s="6"/>
      <c r="AK2037" s="7"/>
      <c r="AR2037" s="6"/>
      <c r="AS2037" s="6"/>
      <c r="AT2037" s="7"/>
    </row>
    <row r="2038" spans="2:47" x14ac:dyDescent="0.25">
      <c r="B2038" s="3" t="s">
        <v>269</v>
      </c>
      <c r="C2038" s="52" t="s">
        <v>523</v>
      </c>
      <c r="D2038" s="39">
        <v>42111</v>
      </c>
      <c r="E2038">
        <v>21</v>
      </c>
      <c r="F2038" s="3" t="s">
        <v>678</v>
      </c>
      <c r="G2038" s="2" t="s">
        <v>82</v>
      </c>
      <c r="H2038" s="6">
        <v>34</v>
      </c>
      <c r="I2038" s="7">
        <v>-5</v>
      </c>
      <c r="J2038" s="6">
        <v>32</v>
      </c>
      <c r="K2038" s="7">
        <v>-1</v>
      </c>
      <c r="L2038" s="6">
        <v>10</v>
      </c>
      <c r="M2038" s="7">
        <v>2</v>
      </c>
      <c r="N2038" s="6">
        <v>2</v>
      </c>
      <c r="O2038" s="7">
        <v>-4</v>
      </c>
      <c r="P2038" s="3" t="s">
        <v>639</v>
      </c>
      <c r="R2038" s="7">
        <v>11</v>
      </c>
      <c r="S2038" s="7">
        <v>5</v>
      </c>
      <c r="T2038" s="7">
        <v>0</v>
      </c>
      <c r="W2038" s="6"/>
      <c r="X2038" s="6"/>
      <c r="Y2038" s="7"/>
      <c r="Z2038" s="6"/>
      <c r="AA2038" s="6"/>
      <c r="AB2038" s="7"/>
      <c r="AC2038" s="6"/>
      <c r="AD2038" s="6"/>
      <c r="AE2038" s="7"/>
      <c r="AF2038" s="6"/>
      <c r="AG2038" s="6"/>
      <c r="AH2038" s="7"/>
      <c r="AI2038" s="6"/>
      <c r="AJ2038" s="6"/>
      <c r="AK2038" s="7"/>
      <c r="AR2038" s="6"/>
      <c r="AS2038" s="6"/>
      <c r="AT2038" s="7"/>
    </row>
    <row r="2039" spans="2:47" x14ac:dyDescent="0.25">
      <c r="B2039" s="3" t="s">
        <v>269</v>
      </c>
      <c r="C2039" s="52" t="s">
        <v>564</v>
      </c>
      <c r="D2039" s="39">
        <v>42112</v>
      </c>
      <c r="F2039" s="3" t="s">
        <v>821</v>
      </c>
      <c r="G2039" s="2"/>
      <c r="H2039" s="6">
        <v>34</v>
      </c>
      <c r="I2039" s="7">
        <v>1</v>
      </c>
      <c r="J2039" s="6">
        <v>35</v>
      </c>
      <c r="K2039" s="7">
        <v>-1</v>
      </c>
      <c r="L2039" s="6">
        <v>8</v>
      </c>
      <c r="M2039" s="7">
        <v>0</v>
      </c>
      <c r="N2039" s="6">
        <v>-1</v>
      </c>
      <c r="O2039" s="7">
        <v>2</v>
      </c>
      <c r="P2039" t="s">
        <v>842</v>
      </c>
      <c r="R2039" s="7">
        <v>13</v>
      </c>
      <c r="S2039" s="7">
        <v>5</v>
      </c>
      <c r="T2039" s="7">
        <v>0</v>
      </c>
      <c r="Z2039" s="6"/>
      <c r="AA2039" s="6"/>
      <c r="AB2039" s="7"/>
      <c r="AE2039" s="7"/>
      <c r="AF2039" s="6"/>
      <c r="AG2039" s="6"/>
      <c r="AH2039" s="7"/>
      <c r="AI2039" s="6"/>
      <c r="AJ2039" s="6"/>
      <c r="AK2039" s="7"/>
      <c r="AR2039" s="6">
        <v>39</v>
      </c>
      <c r="AS2039" s="6">
        <v>49</v>
      </c>
      <c r="AT2039" s="7">
        <f>AR2039-AS2039</f>
        <v>-10</v>
      </c>
      <c r="AU2039" s="4" t="s">
        <v>871</v>
      </c>
    </row>
    <row r="2040" spans="2:47" x14ac:dyDescent="0.25">
      <c r="B2040" s="3" t="s">
        <v>269</v>
      </c>
      <c r="C2040" s="9" t="s">
        <v>641</v>
      </c>
      <c r="D2040" s="39">
        <v>42113</v>
      </c>
      <c r="F2040" s="3" t="s">
        <v>821</v>
      </c>
      <c r="G2040" s="2"/>
      <c r="H2040" s="6">
        <v>34</v>
      </c>
      <c r="I2040" s="7">
        <v>0</v>
      </c>
      <c r="J2040" s="6">
        <v>35</v>
      </c>
      <c r="K2040" s="7">
        <v>0</v>
      </c>
      <c r="L2040" s="6">
        <v>7</v>
      </c>
      <c r="M2040" s="7">
        <v>-1</v>
      </c>
      <c r="N2040" s="6">
        <v>-1</v>
      </c>
      <c r="O2040" s="7">
        <v>0</v>
      </c>
      <c r="P2040" t="s">
        <v>842</v>
      </c>
      <c r="R2040" s="7">
        <v>13</v>
      </c>
      <c r="S2040" s="7">
        <v>5</v>
      </c>
      <c r="T2040" s="7">
        <v>0</v>
      </c>
      <c r="Z2040" s="6"/>
      <c r="AA2040" s="6"/>
      <c r="AB2040" s="7"/>
      <c r="AE2040" s="7"/>
      <c r="AF2040" s="6"/>
      <c r="AG2040" s="6"/>
      <c r="AH2040" s="7"/>
      <c r="AI2040" s="6"/>
      <c r="AJ2040" s="6"/>
      <c r="AK2040" s="7"/>
      <c r="AR2040" s="6">
        <v>38</v>
      </c>
      <c r="AS2040" s="6">
        <v>48</v>
      </c>
      <c r="AT2040" s="7">
        <f>AR2040-AS2040</f>
        <v>-10</v>
      </c>
      <c r="AU2040" s="4" t="s">
        <v>871</v>
      </c>
    </row>
    <row r="2041" spans="2:47" x14ac:dyDescent="0.25">
      <c r="B2041" s="3" t="s">
        <v>269</v>
      </c>
      <c r="C2041" s="9" t="s">
        <v>598</v>
      </c>
      <c r="D2041" s="39">
        <v>42114</v>
      </c>
      <c r="F2041" s="3" t="s">
        <v>821</v>
      </c>
      <c r="G2041" s="2"/>
      <c r="H2041" s="6">
        <v>35</v>
      </c>
      <c r="I2041" s="7">
        <v>1</v>
      </c>
      <c r="J2041" s="6">
        <v>34</v>
      </c>
      <c r="K2041" s="7">
        <v>-1</v>
      </c>
      <c r="L2041" s="6">
        <v>7</v>
      </c>
      <c r="M2041" s="7">
        <v>0</v>
      </c>
      <c r="N2041" s="6">
        <v>1</v>
      </c>
      <c r="O2041" s="7">
        <v>2</v>
      </c>
      <c r="P2041" t="s">
        <v>842</v>
      </c>
      <c r="R2041" s="7">
        <v>13</v>
      </c>
      <c r="S2041" s="7">
        <v>5</v>
      </c>
      <c r="T2041" s="7">
        <v>0</v>
      </c>
      <c r="AR2041" s="6">
        <v>38</v>
      </c>
      <c r="AS2041" s="6">
        <v>49</v>
      </c>
      <c r="AT2041" s="7">
        <f>AR2041-AS2041</f>
        <v>-11</v>
      </c>
      <c r="AU2041" s="4" t="s">
        <v>871</v>
      </c>
    </row>
    <row r="2042" spans="2:47" x14ac:dyDescent="0.25">
      <c r="B2042" s="3" t="s">
        <v>269</v>
      </c>
      <c r="C2042" s="9" t="s">
        <v>434</v>
      </c>
      <c r="D2042" s="39">
        <v>42115</v>
      </c>
      <c r="F2042" s="3" t="s">
        <v>821</v>
      </c>
      <c r="G2042" s="2"/>
      <c r="H2042" s="6">
        <v>33</v>
      </c>
      <c r="I2042" s="7">
        <v>-2</v>
      </c>
      <c r="J2042" s="6">
        <v>34</v>
      </c>
      <c r="K2042" s="7">
        <v>0</v>
      </c>
      <c r="L2042" s="6">
        <v>7</v>
      </c>
      <c r="M2042" s="7">
        <v>0</v>
      </c>
      <c r="N2042" s="6">
        <v>-1</v>
      </c>
      <c r="O2042" s="7">
        <v>-2</v>
      </c>
      <c r="P2042" t="s">
        <v>842</v>
      </c>
      <c r="R2042" s="7">
        <v>14</v>
      </c>
      <c r="S2042" s="7">
        <v>5</v>
      </c>
      <c r="T2042" s="7">
        <v>0</v>
      </c>
      <c r="Z2042" s="6"/>
      <c r="AA2042" s="6"/>
      <c r="AB2042" s="7"/>
      <c r="AE2042" s="7"/>
      <c r="AF2042" s="6"/>
      <c r="AG2042" s="6"/>
      <c r="AH2042" s="7"/>
      <c r="AI2042" s="6"/>
      <c r="AJ2042" s="6"/>
      <c r="AK2042" s="7"/>
      <c r="AM2042" s="9" t="s">
        <v>950</v>
      </c>
      <c r="AN2042" s="9" t="s">
        <v>323</v>
      </c>
      <c r="AO2042" s="9" t="s">
        <v>636</v>
      </c>
      <c r="AR2042" s="6">
        <v>37</v>
      </c>
      <c r="AS2042" s="6">
        <v>48</v>
      </c>
      <c r="AT2042" s="7">
        <f>AR2042-AS2042</f>
        <v>-11</v>
      </c>
      <c r="AU2042" s="4" t="s">
        <v>871</v>
      </c>
    </row>
    <row r="2043" spans="2:47" x14ac:dyDescent="0.25">
      <c r="B2043" s="3" t="s">
        <v>269</v>
      </c>
      <c r="C2043" s="9" t="s">
        <v>434</v>
      </c>
      <c r="D2043" s="39">
        <v>42115</v>
      </c>
      <c r="E2043">
        <v>24</v>
      </c>
      <c r="F2043" s="3" t="s">
        <v>886</v>
      </c>
      <c r="G2043" s="2" t="s">
        <v>1016</v>
      </c>
      <c r="H2043" s="6">
        <v>36</v>
      </c>
      <c r="I2043" s="7">
        <v>2</v>
      </c>
      <c r="J2043" s="6">
        <v>32</v>
      </c>
      <c r="K2043" s="7">
        <v>-1</v>
      </c>
      <c r="L2043" s="6">
        <v>8</v>
      </c>
      <c r="M2043" s="7">
        <v>-4</v>
      </c>
      <c r="N2043" s="6">
        <v>4</v>
      </c>
      <c r="O2043" s="7">
        <v>3</v>
      </c>
      <c r="P2043" t="s">
        <v>639</v>
      </c>
      <c r="R2043" s="7">
        <v>10</v>
      </c>
      <c r="S2043" s="7">
        <v>5</v>
      </c>
      <c r="T2043" s="7">
        <v>0</v>
      </c>
      <c r="Z2043" s="6"/>
      <c r="AA2043" s="6"/>
      <c r="AB2043" s="7"/>
      <c r="AE2043" s="7"/>
      <c r="AF2043" s="6"/>
      <c r="AG2043" s="6"/>
      <c r="AH2043" s="7"/>
      <c r="AI2043" s="6"/>
      <c r="AJ2043" s="6"/>
      <c r="AK2043" s="7"/>
      <c r="AR2043" s="6"/>
      <c r="AS2043" s="6"/>
    </row>
    <row r="2044" spans="2:47" x14ac:dyDescent="0.25">
      <c r="B2044" s="3" t="s">
        <v>269</v>
      </c>
      <c r="C2044" s="9" t="s">
        <v>599</v>
      </c>
      <c r="D2044" s="39">
        <v>42115</v>
      </c>
      <c r="E2044">
        <v>23</v>
      </c>
      <c r="F2044" s="3" t="s">
        <v>1017</v>
      </c>
      <c r="G2044" s="2"/>
      <c r="H2044" s="6">
        <v>31</v>
      </c>
      <c r="I2044" s="7">
        <v>-2</v>
      </c>
      <c r="J2044" s="6">
        <v>34</v>
      </c>
      <c r="K2044" s="7">
        <v>0</v>
      </c>
      <c r="L2044" s="6">
        <v>7</v>
      </c>
      <c r="M2044" s="7">
        <v>-1</v>
      </c>
      <c r="N2044" s="6">
        <v>-3</v>
      </c>
      <c r="O2044" s="7">
        <v>-2</v>
      </c>
      <c r="P2044" t="s">
        <v>842</v>
      </c>
      <c r="R2044" s="7">
        <v>17</v>
      </c>
      <c r="S2044" s="7">
        <v>4</v>
      </c>
      <c r="Z2044" s="6"/>
      <c r="AA2044" s="6"/>
      <c r="AB2044" s="7"/>
      <c r="AE2044" s="7"/>
      <c r="AF2044" s="6"/>
      <c r="AG2044" s="6"/>
      <c r="AH2044" s="7"/>
      <c r="AI2044" s="6"/>
      <c r="AJ2044" s="6"/>
      <c r="AK2044" s="7"/>
      <c r="AR2044" s="6"/>
      <c r="AS2044" s="6"/>
      <c r="AT2044" s="7"/>
    </row>
    <row r="2045" spans="2:47" x14ac:dyDescent="0.25">
      <c r="B2045" s="3" t="s">
        <v>269</v>
      </c>
      <c r="C2045" s="9" t="s">
        <v>322</v>
      </c>
      <c r="D2045" s="39">
        <v>42115</v>
      </c>
      <c r="E2045">
        <v>26</v>
      </c>
      <c r="F2045" s="3" t="s">
        <v>903</v>
      </c>
      <c r="G2045" s="2" t="s">
        <v>138</v>
      </c>
      <c r="H2045" s="6">
        <v>34</v>
      </c>
      <c r="I2045" s="7">
        <v>-2</v>
      </c>
      <c r="J2045" s="6">
        <v>33</v>
      </c>
      <c r="K2045" s="7">
        <v>1</v>
      </c>
      <c r="L2045" s="6">
        <v>9</v>
      </c>
      <c r="M2045" s="7">
        <v>1</v>
      </c>
      <c r="N2045" s="6">
        <v>1</v>
      </c>
      <c r="O2045" s="7">
        <v>-3</v>
      </c>
      <c r="P2045" t="s">
        <v>842</v>
      </c>
      <c r="R2045" s="7">
        <v>13</v>
      </c>
      <c r="S2045" s="7">
        <v>6</v>
      </c>
      <c r="T2045" s="7">
        <v>1</v>
      </c>
      <c r="W2045" s="6">
        <v>40</v>
      </c>
      <c r="X2045" s="6">
        <v>44</v>
      </c>
      <c r="Y2045" s="7">
        <f>W2045-X2045</f>
        <v>-4</v>
      </c>
      <c r="Z2045" s="6">
        <v>30</v>
      </c>
      <c r="AA2045" s="6">
        <v>43</v>
      </c>
      <c r="AB2045" s="7">
        <f>Z2045-AA2045</f>
        <v>-13</v>
      </c>
      <c r="AC2045" s="6">
        <v>19</v>
      </c>
      <c r="AD2045" s="6">
        <v>50</v>
      </c>
      <c r="AE2045" s="7">
        <f>AC2045-AD2045</f>
        <v>-31</v>
      </c>
      <c r="AF2045" s="6">
        <v>27</v>
      </c>
      <c r="AG2045" s="6">
        <v>45</v>
      </c>
      <c r="AH2045" s="7">
        <f>AF2045-AG2045</f>
        <v>-18</v>
      </c>
      <c r="AI2045" s="6"/>
      <c r="AJ2045" s="6"/>
      <c r="AK2045" s="7"/>
      <c r="AL2045" s="4" t="s">
        <v>978</v>
      </c>
      <c r="AR2045" s="6"/>
      <c r="AS2045" s="6"/>
    </row>
    <row r="2046" spans="2:47" x14ac:dyDescent="0.25">
      <c r="B2046" s="3" t="s">
        <v>269</v>
      </c>
      <c r="C2046" s="9" t="s">
        <v>675</v>
      </c>
      <c r="D2046" s="39">
        <v>42116</v>
      </c>
      <c r="E2046">
        <v>24</v>
      </c>
      <c r="F2046" s="3" t="s">
        <v>982</v>
      </c>
      <c r="G2046" s="2" t="s">
        <v>122</v>
      </c>
      <c r="H2046" s="6">
        <v>33</v>
      </c>
      <c r="I2046" s="7">
        <v>-1</v>
      </c>
      <c r="J2046" s="6">
        <v>29</v>
      </c>
      <c r="K2046" s="7">
        <v>-4</v>
      </c>
      <c r="L2046" s="6">
        <v>10</v>
      </c>
      <c r="M2046" s="7">
        <v>3</v>
      </c>
      <c r="N2046" s="6">
        <v>4</v>
      </c>
      <c r="O2046" s="7">
        <v>3</v>
      </c>
      <c r="P2046" t="s">
        <v>842</v>
      </c>
      <c r="Q2046" s="3" t="s">
        <v>983</v>
      </c>
      <c r="R2046" s="7">
        <v>18</v>
      </c>
      <c r="S2046" s="7">
        <v>4</v>
      </c>
      <c r="T2046" s="7">
        <v>0</v>
      </c>
      <c r="W2046" s="6">
        <v>39</v>
      </c>
      <c r="X2046" s="6">
        <v>36</v>
      </c>
      <c r="Y2046" s="7">
        <f>W2046-X2046</f>
        <v>3</v>
      </c>
      <c r="Z2046" s="6">
        <v>34</v>
      </c>
      <c r="AA2046" s="6">
        <v>32</v>
      </c>
      <c r="AB2046" s="7">
        <f>Z2046-AA2046</f>
        <v>2</v>
      </c>
      <c r="AC2046" s="6">
        <v>25</v>
      </c>
      <c r="AD2046" s="6">
        <v>32</v>
      </c>
      <c r="AE2046" s="7">
        <f>AC2046-AD2046</f>
        <v>-7</v>
      </c>
      <c r="AF2046" s="6">
        <v>34</v>
      </c>
      <c r="AG2046" s="6">
        <v>35</v>
      </c>
      <c r="AH2046" s="7">
        <f>AF2046-AG2046</f>
        <v>-1</v>
      </c>
      <c r="AI2046" s="6">
        <v>20</v>
      </c>
      <c r="AJ2046" s="6">
        <v>24</v>
      </c>
      <c r="AK2046" s="7">
        <f>AI2046-AJ2046</f>
        <v>-4</v>
      </c>
      <c r="AL2046" s="4" t="s">
        <v>1014</v>
      </c>
      <c r="AM2046" s="9" t="s">
        <v>953</v>
      </c>
      <c r="AN2046" s="9" t="s">
        <v>321</v>
      </c>
      <c r="AO2046" s="9" t="s">
        <v>316</v>
      </c>
      <c r="AP2046" s="9" t="s">
        <v>637</v>
      </c>
      <c r="AR2046" s="6"/>
      <c r="AS2046" s="6"/>
    </row>
    <row r="2047" spans="2:47" x14ac:dyDescent="0.25">
      <c r="B2047" s="3" t="s">
        <v>269</v>
      </c>
      <c r="C2047" s="9" t="s">
        <v>675</v>
      </c>
      <c r="D2047" s="39">
        <v>42116</v>
      </c>
      <c r="E2047">
        <v>24</v>
      </c>
      <c r="F2047" s="3" t="s">
        <v>830</v>
      </c>
      <c r="G2047" s="2"/>
      <c r="H2047" s="6">
        <v>32</v>
      </c>
      <c r="I2047" s="7">
        <v>0</v>
      </c>
      <c r="J2047" s="6">
        <v>35</v>
      </c>
      <c r="K2047" s="7">
        <v>1</v>
      </c>
      <c r="L2047" s="6">
        <v>8</v>
      </c>
      <c r="M2047" s="7">
        <v>-1</v>
      </c>
      <c r="N2047" s="6">
        <v>-3</v>
      </c>
      <c r="O2047" s="7">
        <v>-1</v>
      </c>
      <c r="P2047" t="s">
        <v>842</v>
      </c>
      <c r="R2047" s="7">
        <v>14</v>
      </c>
      <c r="S2047" s="7">
        <v>5</v>
      </c>
      <c r="T2047" s="7">
        <v>0</v>
      </c>
      <c r="Z2047" s="6"/>
      <c r="AA2047" s="6"/>
      <c r="AB2047" s="7"/>
      <c r="AE2047" s="7"/>
      <c r="AF2047" s="6"/>
      <c r="AG2047" s="6"/>
      <c r="AH2047" s="7"/>
      <c r="AI2047" s="6"/>
      <c r="AJ2047" s="6"/>
      <c r="AK2047" s="7"/>
      <c r="AR2047" s="6"/>
      <c r="AS2047" s="6"/>
    </row>
    <row r="2048" spans="2:47" x14ac:dyDescent="0.25">
      <c r="B2048" t="s">
        <v>269</v>
      </c>
      <c r="C2048" s="9" t="s">
        <v>675</v>
      </c>
      <c r="D2048" s="39">
        <v>42116</v>
      </c>
      <c r="F2048" s="3" t="s">
        <v>821</v>
      </c>
      <c r="G2048" s="2"/>
      <c r="H2048" s="6">
        <v>33</v>
      </c>
      <c r="I2048" s="7">
        <v>0</v>
      </c>
      <c r="J2048" s="6">
        <v>35</v>
      </c>
      <c r="K2048" s="7">
        <v>1</v>
      </c>
      <c r="L2048" s="6">
        <v>8</v>
      </c>
      <c r="M2048" s="7">
        <v>1</v>
      </c>
      <c r="N2048" s="6">
        <v>-2</v>
      </c>
      <c r="O2048" s="7">
        <v>-1</v>
      </c>
      <c r="P2048" t="s">
        <v>842</v>
      </c>
      <c r="R2048" s="7">
        <v>13</v>
      </c>
      <c r="S2048" s="7">
        <v>6</v>
      </c>
      <c r="T2048" s="7">
        <v>0</v>
      </c>
      <c r="Z2048" s="6"/>
      <c r="AA2048" s="6"/>
      <c r="AB2048" s="7"/>
      <c r="AE2048" s="7"/>
      <c r="AF2048" s="6"/>
      <c r="AG2048" s="6"/>
      <c r="AH2048" s="7"/>
      <c r="AI2048" s="6"/>
      <c r="AJ2048" s="6"/>
      <c r="AK2048" s="7"/>
      <c r="AR2048" s="6">
        <v>37</v>
      </c>
      <c r="AS2048" s="6">
        <v>50</v>
      </c>
      <c r="AT2048" s="7">
        <f>AR2048-AS2048</f>
        <v>-13</v>
      </c>
      <c r="AU2048" s="4" t="s">
        <v>871</v>
      </c>
    </row>
    <row r="2049" spans="2:47" x14ac:dyDescent="0.25">
      <c r="B2049" t="s">
        <v>269</v>
      </c>
      <c r="C2049" s="9" t="s">
        <v>625</v>
      </c>
      <c r="D2049" s="39">
        <v>42117</v>
      </c>
      <c r="F2049" s="3" t="s">
        <v>821</v>
      </c>
      <c r="G2049" s="2"/>
      <c r="H2049" s="6">
        <v>33</v>
      </c>
      <c r="I2049" s="7">
        <v>0</v>
      </c>
      <c r="J2049" s="6">
        <v>35</v>
      </c>
      <c r="K2049" s="7">
        <v>0</v>
      </c>
      <c r="L2049" s="6">
        <v>8</v>
      </c>
      <c r="M2049" s="7">
        <v>0</v>
      </c>
      <c r="N2049" s="6">
        <v>-2</v>
      </c>
      <c r="O2049" s="7">
        <v>0</v>
      </c>
      <c r="P2049" t="s">
        <v>842</v>
      </c>
      <c r="R2049" s="7">
        <v>13</v>
      </c>
      <c r="S2049" s="7">
        <v>6</v>
      </c>
      <c r="T2049" s="7">
        <v>0</v>
      </c>
      <c r="Z2049" s="6"/>
      <c r="AA2049" s="6"/>
      <c r="AB2049" s="7"/>
      <c r="AE2049" s="7"/>
      <c r="AF2049" s="6"/>
      <c r="AG2049" s="6"/>
      <c r="AH2049" s="7"/>
      <c r="AI2049" s="6"/>
      <c r="AJ2049" s="6"/>
      <c r="AK2049" s="7"/>
      <c r="AR2049" s="6">
        <v>37</v>
      </c>
      <c r="AS2049" s="6">
        <v>48</v>
      </c>
      <c r="AT2049" s="7">
        <f>AR2049-AS2049</f>
        <v>-11</v>
      </c>
      <c r="AU2049" s="4" t="s">
        <v>871</v>
      </c>
    </row>
    <row r="2050" spans="2:47" x14ac:dyDescent="0.25">
      <c r="B2050" t="s">
        <v>269</v>
      </c>
      <c r="C2050" s="9" t="s">
        <v>364</v>
      </c>
      <c r="D2050" s="39">
        <v>42117</v>
      </c>
      <c r="E2050">
        <v>28</v>
      </c>
      <c r="F2050" s="3" t="s">
        <v>963</v>
      </c>
      <c r="G2050" s="2"/>
      <c r="H2050" s="6">
        <v>34</v>
      </c>
      <c r="I2050" s="7">
        <v>2</v>
      </c>
      <c r="J2050" s="6">
        <v>33</v>
      </c>
      <c r="K2050" s="7">
        <v>-1</v>
      </c>
      <c r="L2050" s="6">
        <v>7</v>
      </c>
      <c r="M2050" s="7">
        <v>-1</v>
      </c>
      <c r="N2050" s="6">
        <v>1</v>
      </c>
      <c r="O2050" s="7">
        <v>3</v>
      </c>
      <c r="P2050" t="s">
        <v>842</v>
      </c>
      <c r="R2050" s="7">
        <v>15</v>
      </c>
      <c r="S2050" s="7">
        <v>5</v>
      </c>
      <c r="T2050" s="7">
        <v>0</v>
      </c>
    </row>
    <row r="2051" spans="2:47" x14ac:dyDescent="0.25">
      <c r="B2051" t="s">
        <v>269</v>
      </c>
      <c r="C2051" s="9" t="s">
        <v>432</v>
      </c>
      <c r="D2051" s="39">
        <v>42118</v>
      </c>
      <c r="E2051">
        <v>26</v>
      </c>
      <c r="F2051" s="3" t="s">
        <v>982</v>
      </c>
      <c r="G2051" s="2" t="s">
        <v>124</v>
      </c>
      <c r="H2051" s="6">
        <v>33</v>
      </c>
      <c r="I2051" s="7">
        <v>0</v>
      </c>
      <c r="J2051" s="6">
        <v>30</v>
      </c>
      <c r="K2051" s="7">
        <v>1</v>
      </c>
      <c r="L2051" s="6">
        <v>9</v>
      </c>
      <c r="M2051" s="7">
        <v>-1</v>
      </c>
      <c r="N2051" s="6">
        <v>3</v>
      </c>
      <c r="O2051" s="7">
        <v>-1</v>
      </c>
      <c r="P2051" t="s">
        <v>842</v>
      </c>
      <c r="Q2051" s="3" t="s">
        <v>983</v>
      </c>
      <c r="R2051" s="7">
        <v>18</v>
      </c>
      <c r="S2051" s="7">
        <v>5</v>
      </c>
      <c r="T2051" s="7">
        <v>0</v>
      </c>
      <c r="Z2051" s="6"/>
      <c r="AA2051" s="6"/>
      <c r="AB2051" s="7"/>
      <c r="AE2051" s="7"/>
      <c r="AF2051" s="6"/>
      <c r="AG2051" s="6"/>
      <c r="AH2051" s="7"/>
      <c r="AI2051" s="6"/>
      <c r="AJ2051" s="6"/>
      <c r="AK2051" s="7"/>
      <c r="AM2051" s="15">
        <v>44</v>
      </c>
      <c r="AN2051" s="15">
        <v>26</v>
      </c>
      <c r="AR2051" s="6"/>
      <c r="AS2051" s="6"/>
      <c r="AT2051" s="7"/>
    </row>
    <row r="2052" spans="2:47" x14ac:dyDescent="0.25">
      <c r="B2052" t="s">
        <v>269</v>
      </c>
      <c r="C2052" s="9" t="s">
        <v>432</v>
      </c>
      <c r="D2052" s="39">
        <v>42118</v>
      </c>
      <c r="E2052">
        <v>26</v>
      </c>
      <c r="F2052" s="3" t="s">
        <v>821</v>
      </c>
      <c r="G2052" s="2" t="s">
        <v>192</v>
      </c>
      <c r="H2052" s="6">
        <v>32</v>
      </c>
      <c r="I2052" s="7">
        <v>-1</v>
      </c>
      <c r="J2052" s="6">
        <v>34</v>
      </c>
      <c r="K2052" s="7">
        <v>-1</v>
      </c>
      <c r="L2052" s="6">
        <v>9</v>
      </c>
      <c r="M2052" s="7">
        <v>1</v>
      </c>
      <c r="N2052" s="6">
        <v>-2</v>
      </c>
      <c r="O2052" s="7">
        <v>0</v>
      </c>
      <c r="P2052" t="s">
        <v>842</v>
      </c>
      <c r="R2052" s="7">
        <v>14</v>
      </c>
      <c r="S2052" s="7">
        <v>6</v>
      </c>
      <c r="T2052" s="7">
        <v>0</v>
      </c>
      <c r="W2052" s="6">
        <v>46</v>
      </c>
      <c r="X2052" s="6">
        <v>47</v>
      </c>
      <c r="Y2052" s="7">
        <f>W2052-X2052</f>
        <v>-1</v>
      </c>
      <c r="Z2052" s="6">
        <v>37</v>
      </c>
      <c r="AA2052" s="6">
        <v>54</v>
      </c>
      <c r="AB2052" s="7">
        <f>Z2052-AA2052</f>
        <v>-17</v>
      </c>
      <c r="AC2052" s="6">
        <v>29</v>
      </c>
      <c r="AD2052" s="6">
        <v>61</v>
      </c>
      <c r="AE2052" s="7">
        <f>AC2052-AD2052</f>
        <v>-32</v>
      </c>
      <c r="AF2052" s="6">
        <v>48</v>
      </c>
      <c r="AG2052" s="6">
        <v>41</v>
      </c>
      <c r="AH2052" s="7">
        <f>AF2052-AG2052</f>
        <v>7</v>
      </c>
      <c r="AI2052" s="6"/>
      <c r="AJ2052" s="6"/>
      <c r="AK2052" s="7"/>
      <c r="AL2052" s="4" t="s">
        <v>930</v>
      </c>
      <c r="AR2052" s="6">
        <v>38</v>
      </c>
      <c r="AS2052" s="6">
        <v>50</v>
      </c>
      <c r="AT2052" s="7">
        <f>AR2052-AS2052</f>
        <v>-12</v>
      </c>
      <c r="AU2052" s="4" t="s">
        <v>871</v>
      </c>
    </row>
    <row r="2053" spans="2:47" x14ac:dyDescent="0.25">
      <c r="B2053" t="s">
        <v>269</v>
      </c>
      <c r="C2053" s="9" t="s">
        <v>601</v>
      </c>
      <c r="D2053" s="39">
        <v>42118</v>
      </c>
      <c r="E2053">
        <v>27</v>
      </c>
      <c r="F2053" s="3" t="s">
        <v>976</v>
      </c>
      <c r="G2053" s="2"/>
      <c r="H2053" s="6">
        <v>36</v>
      </c>
      <c r="I2053" s="7">
        <v>2</v>
      </c>
      <c r="J2053" s="6">
        <v>30</v>
      </c>
      <c r="K2053" s="7">
        <v>0</v>
      </c>
      <c r="L2053" s="6">
        <v>9</v>
      </c>
      <c r="M2053" s="7">
        <v>-1</v>
      </c>
      <c r="N2053" s="6">
        <v>6</v>
      </c>
      <c r="O2053" s="7">
        <v>2</v>
      </c>
      <c r="P2053" t="s">
        <v>639</v>
      </c>
      <c r="R2053" s="7">
        <v>11</v>
      </c>
      <c r="S2053" s="7">
        <v>7</v>
      </c>
      <c r="W2053" s="6"/>
      <c r="X2053" s="6"/>
      <c r="Y2053" s="7"/>
      <c r="Z2053" s="6"/>
      <c r="AA2053" s="6"/>
      <c r="AB2053" s="7"/>
      <c r="AC2053" s="6"/>
      <c r="AD2053" s="6"/>
      <c r="AE2053" s="7"/>
      <c r="AF2053" s="6"/>
      <c r="AG2053" s="6"/>
      <c r="AH2053" s="7"/>
      <c r="AI2053" s="6"/>
      <c r="AJ2053" s="6"/>
      <c r="AK2053" s="7"/>
      <c r="AR2053" s="6"/>
      <c r="AS2053" s="6"/>
      <c r="AT2053" s="7"/>
    </row>
    <row r="2054" spans="2:47" x14ac:dyDescent="0.25">
      <c r="B2054" t="s">
        <v>269</v>
      </c>
      <c r="C2054" s="9" t="s">
        <v>601</v>
      </c>
      <c r="D2054" s="39">
        <v>42118</v>
      </c>
      <c r="E2054">
        <v>27</v>
      </c>
      <c r="F2054" s="3" t="s">
        <v>830</v>
      </c>
      <c r="G2054" s="2"/>
      <c r="H2054" s="6">
        <v>33</v>
      </c>
      <c r="I2054" s="7">
        <v>1</v>
      </c>
      <c r="J2054" s="6">
        <v>36</v>
      </c>
      <c r="K2054" s="7">
        <v>1</v>
      </c>
      <c r="L2054" s="6">
        <v>8</v>
      </c>
      <c r="M2054" s="7">
        <v>0</v>
      </c>
      <c r="N2054" s="6">
        <v>-3</v>
      </c>
      <c r="O2054" s="7">
        <v>0</v>
      </c>
      <c r="P2054" t="s">
        <v>842</v>
      </c>
      <c r="R2054" s="7">
        <v>14</v>
      </c>
      <c r="S2054" s="7">
        <v>5</v>
      </c>
      <c r="T2054" s="7">
        <v>0</v>
      </c>
      <c r="W2054" s="6"/>
      <c r="X2054" s="6"/>
      <c r="Y2054" s="7"/>
      <c r="Z2054" s="6"/>
      <c r="AA2054" s="6"/>
      <c r="AB2054" s="7"/>
      <c r="AC2054" s="6"/>
      <c r="AD2054" s="6"/>
      <c r="AE2054" s="7"/>
      <c r="AF2054" s="6"/>
      <c r="AG2054" s="6"/>
      <c r="AH2054" s="7"/>
      <c r="AI2054" s="6"/>
      <c r="AJ2054" s="6"/>
      <c r="AK2054" s="7"/>
      <c r="AR2054" s="6"/>
      <c r="AS2054" s="6"/>
      <c r="AT2054" s="7"/>
    </row>
    <row r="2055" spans="2:47" x14ac:dyDescent="0.25">
      <c r="B2055" t="s">
        <v>269</v>
      </c>
      <c r="C2055" s="9" t="s">
        <v>601</v>
      </c>
      <c r="D2055" s="39">
        <v>42118</v>
      </c>
      <c r="E2055">
        <v>28</v>
      </c>
      <c r="F2055" s="3" t="s">
        <v>678</v>
      </c>
      <c r="G2055" s="2" t="s">
        <v>82</v>
      </c>
      <c r="H2055" s="6">
        <v>35</v>
      </c>
      <c r="I2055" s="7">
        <v>1</v>
      </c>
      <c r="J2055" s="6">
        <v>32</v>
      </c>
      <c r="K2055" s="7">
        <v>0</v>
      </c>
      <c r="L2055" s="6">
        <v>9</v>
      </c>
      <c r="M2055" s="7">
        <v>-1</v>
      </c>
      <c r="N2055" s="6">
        <v>3</v>
      </c>
      <c r="O2055" s="7">
        <v>1</v>
      </c>
      <c r="P2055" t="s">
        <v>639</v>
      </c>
      <c r="R2055" s="7">
        <v>13</v>
      </c>
      <c r="S2055" s="7">
        <v>5</v>
      </c>
      <c r="T2055" s="7">
        <v>0</v>
      </c>
      <c r="W2055" s="6">
        <v>50</v>
      </c>
      <c r="X2055" s="6">
        <v>38</v>
      </c>
      <c r="Y2055" s="7">
        <f>W2055-X2055</f>
        <v>12</v>
      </c>
      <c r="Z2055" s="6">
        <v>26</v>
      </c>
      <c r="AA2055" s="6">
        <v>55</v>
      </c>
      <c r="AB2055" s="7">
        <f>Z2055-AA2055</f>
        <v>-29</v>
      </c>
      <c r="AC2055" s="6">
        <v>31</v>
      </c>
      <c r="AD2055" s="6">
        <v>50</v>
      </c>
      <c r="AE2055" s="7">
        <f>AC2055-AD2055</f>
        <v>-19</v>
      </c>
      <c r="AF2055" s="6">
        <v>35</v>
      </c>
      <c r="AG2055" s="6">
        <v>49</v>
      </c>
      <c r="AH2055" s="7">
        <f>AF2055-AG2055</f>
        <v>-14</v>
      </c>
      <c r="AI2055" s="6">
        <v>29</v>
      </c>
      <c r="AJ2055" s="6">
        <v>39</v>
      </c>
      <c r="AK2055" s="7">
        <f>AI2055-AJ2055</f>
        <v>-10</v>
      </c>
      <c r="AL2055" s="4" t="s">
        <v>1018</v>
      </c>
      <c r="AR2055" s="6"/>
      <c r="AS2055" s="6"/>
      <c r="AT2055" s="7"/>
    </row>
    <row r="2056" spans="2:47" x14ac:dyDescent="0.25">
      <c r="B2056" t="s">
        <v>269</v>
      </c>
      <c r="C2056" s="9" t="s">
        <v>579</v>
      </c>
      <c r="D2056" s="39">
        <v>42119</v>
      </c>
      <c r="F2056" s="3" t="s">
        <v>821</v>
      </c>
      <c r="G2056" s="2"/>
      <c r="H2056" s="6">
        <v>33</v>
      </c>
      <c r="I2056" s="7">
        <v>1</v>
      </c>
      <c r="J2056" s="6">
        <v>34</v>
      </c>
      <c r="K2056" s="7">
        <v>0</v>
      </c>
      <c r="L2056" s="6">
        <v>8</v>
      </c>
      <c r="M2056" s="7">
        <v>-1</v>
      </c>
      <c r="N2056" s="6">
        <v>-1</v>
      </c>
      <c r="O2056" s="7">
        <v>1</v>
      </c>
      <c r="P2056" t="s">
        <v>842</v>
      </c>
      <c r="R2056" s="7">
        <v>14</v>
      </c>
      <c r="S2056" s="7">
        <v>5</v>
      </c>
      <c r="T2056" s="7">
        <v>0</v>
      </c>
      <c r="Z2056" s="6"/>
      <c r="AA2056" s="6"/>
      <c r="AB2056" s="7"/>
      <c r="AE2056" s="7"/>
      <c r="AF2056" s="6"/>
      <c r="AG2056" s="6"/>
      <c r="AH2056" s="7"/>
      <c r="AI2056" s="6"/>
      <c r="AJ2056" s="6"/>
      <c r="AK2056" s="7"/>
      <c r="AR2056" s="6">
        <v>37</v>
      </c>
      <c r="AS2056" s="6">
        <v>50</v>
      </c>
      <c r="AT2056" s="7">
        <f>AR2056-AS2056</f>
        <v>-13</v>
      </c>
      <c r="AU2056" s="4" t="s">
        <v>871</v>
      </c>
    </row>
    <row r="2057" spans="2:47" x14ac:dyDescent="0.25">
      <c r="B2057" t="s">
        <v>269</v>
      </c>
      <c r="C2057" s="9" t="s">
        <v>566</v>
      </c>
      <c r="D2057" s="39">
        <v>42119</v>
      </c>
      <c r="E2057">
        <v>29</v>
      </c>
      <c r="F2057" s="3" t="s">
        <v>1019</v>
      </c>
      <c r="G2057" s="94" t="s">
        <v>118</v>
      </c>
      <c r="H2057" s="6">
        <v>35</v>
      </c>
      <c r="J2057" s="6">
        <v>32</v>
      </c>
      <c r="L2057" s="6">
        <v>11</v>
      </c>
      <c r="N2057" s="6">
        <v>3</v>
      </c>
      <c r="P2057" t="s">
        <v>842</v>
      </c>
      <c r="R2057" s="7">
        <v>14</v>
      </c>
      <c r="S2057" s="7">
        <v>3</v>
      </c>
      <c r="T2057" s="7">
        <v>0</v>
      </c>
      <c r="Z2057" s="6"/>
      <c r="AA2057" s="6"/>
      <c r="AB2057" s="7"/>
      <c r="AE2057" s="7"/>
      <c r="AF2057" s="6"/>
      <c r="AG2057" s="6"/>
      <c r="AH2057" s="7"/>
      <c r="AI2057" s="6"/>
      <c r="AJ2057" s="6"/>
      <c r="AK2057" s="7"/>
      <c r="AR2057" s="6"/>
      <c r="AS2057" s="6"/>
      <c r="AT2057" s="7"/>
    </row>
    <row r="2058" spans="2:47" x14ac:dyDescent="0.25">
      <c r="B2058" t="s">
        <v>269</v>
      </c>
      <c r="C2058" s="9" t="s">
        <v>558</v>
      </c>
      <c r="D2058" s="39">
        <v>42120</v>
      </c>
      <c r="F2058" s="3" t="s">
        <v>821</v>
      </c>
      <c r="G2058" s="2"/>
      <c r="H2058" s="6">
        <v>35</v>
      </c>
      <c r="I2058" s="7">
        <v>2</v>
      </c>
      <c r="J2058" s="6">
        <v>34</v>
      </c>
      <c r="K2058" s="7">
        <v>0</v>
      </c>
      <c r="L2058" s="6">
        <v>9</v>
      </c>
      <c r="M2058" s="7">
        <v>1</v>
      </c>
      <c r="N2058" s="6">
        <v>1</v>
      </c>
      <c r="O2058" s="7">
        <v>2</v>
      </c>
      <c r="P2058" t="s">
        <v>842</v>
      </c>
      <c r="R2058" s="7">
        <v>12</v>
      </c>
      <c r="S2058" s="7">
        <v>5</v>
      </c>
      <c r="T2058" s="7">
        <v>0</v>
      </c>
      <c r="Z2058" s="6"/>
      <c r="AA2058" s="6"/>
      <c r="AB2058" s="7"/>
      <c r="AE2058" s="7"/>
      <c r="AF2058" s="6"/>
      <c r="AG2058" s="6"/>
      <c r="AH2058" s="7"/>
      <c r="AI2058" s="6"/>
      <c r="AJ2058" s="6"/>
      <c r="AK2058" s="7"/>
      <c r="AR2058" s="6">
        <v>37</v>
      </c>
      <c r="AS2058" s="6">
        <v>49</v>
      </c>
      <c r="AT2058" s="7">
        <f>AR2058-AS2058</f>
        <v>-12</v>
      </c>
      <c r="AU2058" s="4" t="s">
        <v>871</v>
      </c>
    </row>
    <row r="2059" spans="2:47" x14ac:dyDescent="0.25">
      <c r="B2059" t="s">
        <v>269</v>
      </c>
      <c r="C2059" s="9" t="s">
        <v>567</v>
      </c>
      <c r="D2059" s="39">
        <v>42120</v>
      </c>
      <c r="E2059">
        <v>30</v>
      </c>
      <c r="F2059" s="3" t="s">
        <v>577</v>
      </c>
      <c r="G2059" s="2" t="s">
        <v>60</v>
      </c>
      <c r="H2059" s="6">
        <v>35</v>
      </c>
      <c r="I2059" s="7">
        <v>2</v>
      </c>
      <c r="J2059" s="6">
        <v>30</v>
      </c>
      <c r="K2059" s="7">
        <v>-5</v>
      </c>
      <c r="L2059" s="6">
        <v>8</v>
      </c>
      <c r="M2059" s="7">
        <v>1</v>
      </c>
      <c r="N2059" s="6">
        <v>5</v>
      </c>
      <c r="O2059" s="7">
        <v>7</v>
      </c>
      <c r="P2059" t="s">
        <v>639</v>
      </c>
      <c r="Q2059" t="s">
        <v>840</v>
      </c>
      <c r="R2059" s="7">
        <v>10</v>
      </c>
      <c r="S2059" s="7">
        <v>8</v>
      </c>
      <c r="T2059" s="7">
        <v>0</v>
      </c>
      <c r="W2059" s="6">
        <v>46</v>
      </c>
      <c r="X2059" s="6">
        <v>48</v>
      </c>
      <c r="Y2059" s="7">
        <f>W2059-X2059</f>
        <v>-2</v>
      </c>
      <c r="Z2059" s="6">
        <v>35</v>
      </c>
      <c r="AA2059" s="6">
        <v>54</v>
      </c>
      <c r="AB2059" s="7">
        <f>Z2059-AA2059</f>
        <v>-19</v>
      </c>
      <c r="AC2059" s="6">
        <v>34</v>
      </c>
      <c r="AD2059" s="6">
        <v>55</v>
      </c>
      <c r="AE2059" s="7">
        <f>AC2059-AD2059</f>
        <v>-21</v>
      </c>
      <c r="AF2059" s="6">
        <v>31</v>
      </c>
      <c r="AG2059" s="6">
        <v>56</v>
      </c>
      <c r="AH2059" s="7">
        <f>AF2059-AG2059</f>
        <v>-25</v>
      </c>
      <c r="AI2059" s="6"/>
      <c r="AJ2059" s="6"/>
      <c r="AK2059" s="7"/>
      <c r="AL2059" s="4" t="s">
        <v>936</v>
      </c>
      <c r="AR2059" s="6">
        <v>41</v>
      </c>
      <c r="AS2059" s="6">
        <v>52</v>
      </c>
      <c r="AT2059" s="7">
        <f>AR2059-AS2059</f>
        <v>-11</v>
      </c>
      <c r="AU2059" s="4" t="s">
        <v>937</v>
      </c>
    </row>
    <row r="2060" spans="2:47" x14ac:dyDescent="0.25">
      <c r="B2060" t="s">
        <v>269</v>
      </c>
      <c r="C2060" s="9" t="s">
        <v>602</v>
      </c>
      <c r="D2060" s="39">
        <v>42121</v>
      </c>
      <c r="F2060" s="3" t="s">
        <v>821</v>
      </c>
      <c r="G2060" s="2"/>
      <c r="H2060" s="6">
        <v>34</v>
      </c>
      <c r="I2060" s="7">
        <v>-1</v>
      </c>
      <c r="J2060" s="6">
        <v>35</v>
      </c>
      <c r="K2060" s="7">
        <v>1</v>
      </c>
      <c r="L2060" s="6">
        <v>9</v>
      </c>
      <c r="M2060" s="7">
        <v>0</v>
      </c>
      <c r="N2060" s="6">
        <v>-1</v>
      </c>
      <c r="O2060" s="7">
        <v>-2</v>
      </c>
      <c r="P2060" t="s">
        <v>842</v>
      </c>
      <c r="R2060" s="7">
        <v>12</v>
      </c>
      <c r="S2060" s="7">
        <v>4</v>
      </c>
      <c r="T2060" s="7">
        <v>0</v>
      </c>
      <c r="AR2060" s="6">
        <v>37</v>
      </c>
      <c r="AS2060" s="6">
        <v>51</v>
      </c>
      <c r="AT2060" s="7">
        <f>AR2060-AS2060</f>
        <v>-14</v>
      </c>
      <c r="AU2060" s="4" t="s">
        <v>871</v>
      </c>
    </row>
    <row r="2061" spans="2:47" x14ac:dyDescent="0.25">
      <c r="B2061" t="s">
        <v>269</v>
      </c>
      <c r="C2061" s="9" t="s">
        <v>602</v>
      </c>
      <c r="D2061" s="39">
        <v>42121</v>
      </c>
      <c r="E2061">
        <v>30</v>
      </c>
      <c r="F2061" s="3" t="s">
        <v>886</v>
      </c>
      <c r="G2061" s="2" t="s">
        <v>1016</v>
      </c>
      <c r="H2061" s="6">
        <v>35</v>
      </c>
      <c r="I2061" s="7">
        <v>-1</v>
      </c>
      <c r="J2061" s="6">
        <v>35</v>
      </c>
      <c r="K2061" s="7">
        <v>3</v>
      </c>
      <c r="L2061" s="6">
        <v>7</v>
      </c>
      <c r="M2061" s="7">
        <v>-1</v>
      </c>
      <c r="N2061" s="6">
        <v>0</v>
      </c>
      <c r="O2061" s="7">
        <v>-4</v>
      </c>
      <c r="P2061" t="s">
        <v>639</v>
      </c>
      <c r="R2061" s="7">
        <v>11</v>
      </c>
      <c r="S2061" s="7">
        <v>6</v>
      </c>
      <c r="T2061" s="7">
        <v>0</v>
      </c>
      <c r="AM2061" s="9" t="s">
        <v>1020</v>
      </c>
      <c r="AN2061" s="9" t="s">
        <v>989</v>
      </c>
      <c r="AR2061" s="6"/>
      <c r="AS2061" s="6"/>
    </row>
    <row r="2062" spans="2:47" x14ac:dyDescent="0.25">
      <c r="B2062" t="s">
        <v>269</v>
      </c>
      <c r="C2062" s="9" t="s">
        <v>660</v>
      </c>
      <c r="D2062" s="39">
        <v>42122</v>
      </c>
      <c r="F2062" s="3" t="s">
        <v>821</v>
      </c>
      <c r="G2062" s="2"/>
      <c r="H2062" s="6">
        <v>35</v>
      </c>
      <c r="I2062" s="7">
        <v>1</v>
      </c>
      <c r="J2062" s="6">
        <v>34</v>
      </c>
      <c r="K2062" s="7">
        <v>-1</v>
      </c>
      <c r="L2062" s="6">
        <v>9</v>
      </c>
      <c r="M2062" s="7">
        <v>0</v>
      </c>
      <c r="N2062" s="6">
        <v>1</v>
      </c>
      <c r="O2062" s="7">
        <v>2</v>
      </c>
      <c r="P2062" t="s">
        <v>842</v>
      </c>
      <c r="R2062" s="7">
        <v>12</v>
      </c>
      <c r="S2062" s="7">
        <v>4</v>
      </c>
      <c r="T2062" s="7">
        <v>0</v>
      </c>
      <c r="AR2062" s="6">
        <v>37</v>
      </c>
      <c r="AS2062" s="6">
        <v>49</v>
      </c>
      <c r="AT2062" s="7">
        <f>AR2062-AS2062</f>
        <v>-12</v>
      </c>
      <c r="AU2062" s="4" t="s">
        <v>871</v>
      </c>
    </row>
    <row r="2063" spans="2:47" x14ac:dyDescent="0.25">
      <c r="B2063" t="s">
        <v>269</v>
      </c>
      <c r="C2063" s="9" t="s">
        <v>677</v>
      </c>
      <c r="D2063" s="39">
        <v>42122</v>
      </c>
      <c r="E2063">
        <v>3</v>
      </c>
      <c r="F2063" s="3" t="s">
        <v>903</v>
      </c>
      <c r="G2063" s="2" t="s">
        <v>138</v>
      </c>
      <c r="H2063" s="6">
        <v>35</v>
      </c>
      <c r="I2063" s="7">
        <v>1</v>
      </c>
      <c r="J2063" s="6">
        <v>34</v>
      </c>
      <c r="K2063" s="7">
        <v>1</v>
      </c>
      <c r="L2063" s="6">
        <v>8</v>
      </c>
      <c r="M2063" s="7">
        <v>-1</v>
      </c>
      <c r="N2063" s="6">
        <v>1</v>
      </c>
      <c r="O2063" s="7">
        <v>0</v>
      </c>
      <c r="P2063" t="s">
        <v>842</v>
      </c>
      <c r="R2063" s="7">
        <v>13</v>
      </c>
      <c r="S2063" s="7">
        <v>5</v>
      </c>
      <c r="T2063" s="7">
        <v>0</v>
      </c>
      <c r="W2063" s="6">
        <v>44</v>
      </c>
      <c r="X2063" s="6">
        <v>41</v>
      </c>
      <c r="Y2063" s="7">
        <f>W2063-X2063</f>
        <v>3</v>
      </c>
      <c r="Z2063" s="6">
        <v>30</v>
      </c>
      <c r="AA2063" s="6">
        <v>44</v>
      </c>
      <c r="AB2063" s="7">
        <f>Z2063-AA2063</f>
        <v>-14</v>
      </c>
      <c r="AC2063" s="6">
        <v>23</v>
      </c>
      <c r="AD2063" s="6">
        <v>51</v>
      </c>
      <c r="AE2063" s="7">
        <f>AC2063-AD2063</f>
        <v>-28</v>
      </c>
      <c r="AF2063" s="6">
        <v>30</v>
      </c>
      <c r="AG2063" s="6">
        <v>44</v>
      </c>
      <c r="AH2063" s="7">
        <f>AF2063-AG2063</f>
        <v>-14</v>
      </c>
      <c r="AI2063" s="6"/>
      <c r="AJ2063" s="6"/>
      <c r="AK2063" s="7"/>
      <c r="AL2063" s="4" t="s">
        <v>978</v>
      </c>
      <c r="AR2063" s="6"/>
      <c r="AS2063" s="6"/>
      <c r="AT2063" s="7"/>
    </row>
    <row r="2064" spans="2:47" x14ac:dyDescent="0.25">
      <c r="B2064" t="s">
        <v>269</v>
      </c>
      <c r="C2064" s="9" t="s">
        <v>677</v>
      </c>
      <c r="D2064" s="39">
        <v>42122</v>
      </c>
      <c r="E2064">
        <v>3</v>
      </c>
      <c r="F2064" s="3" t="s">
        <v>886</v>
      </c>
      <c r="G2064" s="2" t="s">
        <v>915</v>
      </c>
      <c r="H2064" s="6">
        <v>33</v>
      </c>
      <c r="I2064" s="7">
        <v>-2</v>
      </c>
      <c r="J2064" s="6">
        <v>33</v>
      </c>
      <c r="K2064" s="7">
        <v>-2</v>
      </c>
      <c r="L2064" s="6">
        <v>8</v>
      </c>
      <c r="M2064" s="7">
        <v>1</v>
      </c>
      <c r="N2064" s="6">
        <v>0</v>
      </c>
      <c r="O2064" s="7">
        <v>0</v>
      </c>
      <c r="P2064" t="s">
        <v>639</v>
      </c>
      <c r="R2064" s="7">
        <v>13</v>
      </c>
      <c r="S2064" s="7">
        <v>7</v>
      </c>
      <c r="T2064" s="7">
        <v>0</v>
      </c>
      <c r="W2064" s="6"/>
      <c r="X2064" s="6"/>
      <c r="Y2064" s="7"/>
      <c r="Z2064" s="6"/>
      <c r="AA2064" s="6"/>
      <c r="AB2064" s="7"/>
      <c r="AC2064" s="6"/>
      <c r="AD2064" s="6"/>
      <c r="AE2064" s="7"/>
      <c r="AF2064" s="6"/>
      <c r="AG2064" s="6"/>
      <c r="AH2064" s="7"/>
      <c r="AI2064" s="6"/>
      <c r="AJ2064" s="6"/>
      <c r="AK2064" s="7"/>
      <c r="AR2064" s="6"/>
      <c r="AS2064" s="6"/>
      <c r="AT2064" s="7"/>
    </row>
    <row r="2065" spans="2:53" x14ac:dyDescent="0.25">
      <c r="B2065" t="s">
        <v>269</v>
      </c>
      <c r="C2065" s="9" t="s">
        <v>603</v>
      </c>
      <c r="D2065" s="39">
        <v>42123</v>
      </c>
      <c r="E2065">
        <v>30</v>
      </c>
      <c r="F2065" s="3" t="s">
        <v>1017</v>
      </c>
      <c r="G2065" s="2"/>
      <c r="H2065" s="6">
        <v>32</v>
      </c>
      <c r="I2065" s="7">
        <v>1</v>
      </c>
      <c r="J2065" s="6">
        <v>34</v>
      </c>
      <c r="K2065" s="7">
        <v>0</v>
      </c>
      <c r="L2065" s="6">
        <v>8</v>
      </c>
      <c r="M2065" s="7">
        <v>1</v>
      </c>
      <c r="N2065" s="6">
        <v>-2</v>
      </c>
      <c r="O2065" s="7">
        <v>1</v>
      </c>
      <c r="P2065" t="s">
        <v>842</v>
      </c>
      <c r="R2065" s="7">
        <v>17</v>
      </c>
      <c r="S2065" s="7">
        <v>4</v>
      </c>
      <c r="Z2065" s="6"/>
      <c r="AA2065" s="6"/>
      <c r="AB2065" s="7"/>
      <c r="AE2065" s="7"/>
      <c r="AF2065" s="7"/>
      <c r="AG2065" s="7"/>
      <c r="AH2065" s="7"/>
      <c r="AI2065" s="6"/>
      <c r="AJ2065" s="6"/>
      <c r="AK2065" s="7"/>
      <c r="AR2065" s="6"/>
      <c r="AS2065" s="6"/>
    </row>
    <row r="2066" spans="2:53" x14ac:dyDescent="0.25">
      <c r="B2066" t="s">
        <v>269</v>
      </c>
      <c r="C2066" s="9" t="s">
        <v>603</v>
      </c>
      <c r="D2066" s="39">
        <v>42123</v>
      </c>
      <c r="E2066">
        <v>1</v>
      </c>
      <c r="F2066" s="3" t="s">
        <v>830</v>
      </c>
      <c r="G2066" s="2"/>
      <c r="H2066" s="6">
        <v>33</v>
      </c>
      <c r="I2066" s="7">
        <v>0</v>
      </c>
      <c r="J2066" s="6">
        <v>33</v>
      </c>
      <c r="K2066" s="7">
        <v>-3</v>
      </c>
      <c r="L2066" s="6">
        <v>9</v>
      </c>
      <c r="M2066" s="7">
        <v>1</v>
      </c>
      <c r="N2066" s="6">
        <v>0</v>
      </c>
      <c r="O2066" s="7">
        <v>3</v>
      </c>
      <c r="P2066" t="s">
        <v>842</v>
      </c>
      <c r="R2066" s="7">
        <v>15</v>
      </c>
      <c r="T2066" s="7">
        <v>0</v>
      </c>
      <c r="Z2066" s="6"/>
      <c r="AA2066" s="6"/>
      <c r="AB2066" s="7"/>
      <c r="AE2066" s="7"/>
      <c r="AF2066" s="7"/>
      <c r="AG2066" s="7"/>
      <c r="AH2066" s="7"/>
      <c r="AI2066" s="6"/>
      <c r="AJ2066" s="6"/>
      <c r="AK2066" s="7"/>
      <c r="AR2066" s="6"/>
      <c r="AS2066" s="6"/>
    </row>
    <row r="2067" spans="2:53" x14ac:dyDescent="0.25">
      <c r="B2067" s="3" t="s">
        <v>269</v>
      </c>
      <c r="C2067" s="52" t="s">
        <v>603</v>
      </c>
      <c r="D2067" s="39">
        <v>42123</v>
      </c>
      <c r="F2067" s="3" t="s">
        <v>821</v>
      </c>
      <c r="G2067" s="2"/>
      <c r="H2067" s="6">
        <v>34</v>
      </c>
      <c r="J2067" s="6">
        <v>35</v>
      </c>
      <c r="K2067" s="7">
        <v>1</v>
      </c>
      <c r="L2067" s="6">
        <v>8</v>
      </c>
      <c r="M2067" s="7">
        <v>-1</v>
      </c>
      <c r="N2067" s="6">
        <v>-1</v>
      </c>
      <c r="P2067" s="3" t="s">
        <v>842</v>
      </c>
      <c r="R2067" s="7">
        <v>12</v>
      </c>
      <c r="S2067" s="7">
        <v>5</v>
      </c>
      <c r="T2067" s="7">
        <v>0</v>
      </c>
      <c r="AR2067" s="6">
        <v>37</v>
      </c>
      <c r="AS2067" s="6">
        <v>51</v>
      </c>
      <c r="AT2067" s="7">
        <f>AR2067-AS2067</f>
        <v>-14</v>
      </c>
      <c r="AU2067" s="4" t="s">
        <v>871</v>
      </c>
    </row>
    <row r="2068" spans="2:53" x14ac:dyDescent="0.25">
      <c r="B2068" s="3" t="s">
        <v>269</v>
      </c>
      <c r="C2068" s="52" t="s">
        <v>603</v>
      </c>
      <c r="D2068" s="39">
        <v>42123</v>
      </c>
      <c r="E2068">
        <v>3</v>
      </c>
      <c r="F2068" s="3" t="s">
        <v>821</v>
      </c>
      <c r="G2068" s="2" t="s">
        <v>198</v>
      </c>
      <c r="H2068" s="6">
        <v>34</v>
      </c>
      <c r="J2068" s="6">
        <v>35</v>
      </c>
      <c r="L2068" s="6">
        <v>9</v>
      </c>
      <c r="N2068" s="6">
        <v>-1</v>
      </c>
      <c r="P2068" s="3" t="s">
        <v>842</v>
      </c>
      <c r="R2068" s="7">
        <v>12</v>
      </c>
      <c r="S2068" s="7">
        <v>5</v>
      </c>
      <c r="T2068" s="7">
        <v>0</v>
      </c>
      <c r="AM2068" s="9" t="s">
        <v>989</v>
      </c>
      <c r="AN2068" s="9" t="s">
        <v>320</v>
      </c>
      <c r="AO2068" s="9" t="s">
        <v>316</v>
      </c>
      <c r="AP2068" s="9" t="s">
        <v>377</v>
      </c>
      <c r="AQ2068" s="4" t="s">
        <v>1021</v>
      </c>
      <c r="AR2068" s="6"/>
      <c r="AS2068" s="6"/>
      <c r="AT2068" s="7"/>
    </row>
    <row r="2069" spans="2:53" x14ac:dyDescent="0.25">
      <c r="B2069" s="3" t="s">
        <v>269</v>
      </c>
      <c r="C2069" s="52" t="s">
        <v>604</v>
      </c>
      <c r="D2069" s="39">
        <v>42123</v>
      </c>
      <c r="E2069">
        <v>3</v>
      </c>
      <c r="F2069" s="3" t="s">
        <v>678</v>
      </c>
      <c r="G2069" s="2" t="s">
        <v>194</v>
      </c>
      <c r="H2069" s="6"/>
      <c r="J2069" s="6"/>
      <c r="L2069" s="6"/>
      <c r="N2069" s="6"/>
      <c r="P2069" t="s">
        <v>842</v>
      </c>
      <c r="W2069" s="6">
        <v>46</v>
      </c>
      <c r="X2069" s="6">
        <v>52</v>
      </c>
      <c r="Y2069" s="7">
        <v>-6</v>
      </c>
      <c r="Z2069" s="6">
        <v>32</v>
      </c>
      <c r="AA2069" s="6">
        <v>60</v>
      </c>
      <c r="AB2069" s="7">
        <v>-28</v>
      </c>
      <c r="AC2069" s="6">
        <v>29</v>
      </c>
      <c r="AD2069" s="6">
        <v>65</v>
      </c>
      <c r="AE2069" s="7">
        <v>-36</v>
      </c>
      <c r="AF2069" s="6">
        <v>44</v>
      </c>
      <c r="AG2069" s="6">
        <v>46</v>
      </c>
      <c r="AH2069" s="7">
        <v>-1</v>
      </c>
      <c r="AI2069" s="6"/>
      <c r="AJ2069" s="6"/>
      <c r="AK2069" s="7"/>
      <c r="AL2069" s="4" t="s">
        <v>1022</v>
      </c>
      <c r="AM2069" s="9" t="s">
        <v>1020</v>
      </c>
      <c r="AN2069" s="9" t="s">
        <v>953</v>
      </c>
      <c r="AQ2069" s="4" t="s">
        <v>1023</v>
      </c>
      <c r="AR2069" s="6">
        <v>44</v>
      </c>
      <c r="AS2069" s="6">
        <v>50</v>
      </c>
      <c r="AT2069" s="7">
        <v>-6</v>
      </c>
      <c r="AU2069" s="4" t="s">
        <v>1024</v>
      </c>
      <c r="AW2069">
        <v>32</v>
      </c>
      <c r="AX2069">
        <v>32</v>
      </c>
      <c r="AY2069">
        <v>14</v>
      </c>
      <c r="AZ2069">
        <v>12</v>
      </c>
      <c r="BA2069" s="4" t="s">
        <v>992</v>
      </c>
    </row>
    <row r="2070" spans="2:53" x14ac:dyDescent="0.25">
      <c r="B2070" s="3" t="s">
        <v>269</v>
      </c>
      <c r="C2070" s="52" t="s">
        <v>604</v>
      </c>
      <c r="D2070" s="39">
        <v>42123</v>
      </c>
      <c r="F2070" s="3" t="s">
        <v>182</v>
      </c>
      <c r="G2070" s="2"/>
      <c r="H2070" s="6"/>
      <c r="J2070" s="6"/>
      <c r="L2070" s="6"/>
      <c r="N2070" s="6"/>
      <c r="P2070" t="s">
        <v>842</v>
      </c>
      <c r="W2070" s="6"/>
      <c r="X2070" s="6"/>
      <c r="Y2070" s="7"/>
      <c r="Z2070" s="6"/>
      <c r="AA2070" s="6"/>
      <c r="AB2070" s="7"/>
      <c r="AC2070" s="6"/>
      <c r="AD2070" s="6"/>
      <c r="AE2070" s="7"/>
      <c r="AF2070" s="6"/>
      <c r="AG2070" s="6"/>
      <c r="AH2070" s="7"/>
      <c r="AI2070" s="6"/>
      <c r="AJ2070" s="6"/>
      <c r="AK2070" s="7"/>
      <c r="AR2070" s="6"/>
      <c r="AS2070" s="6"/>
      <c r="AT2070" s="7"/>
      <c r="BA2070" s="4"/>
    </row>
    <row r="2071" spans="2:53" x14ac:dyDescent="0.25">
      <c r="B2071" s="3" t="s">
        <v>269</v>
      </c>
      <c r="C2071" s="52" t="s">
        <v>582</v>
      </c>
      <c r="D2071" s="39">
        <v>42124</v>
      </c>
      <c r="E2071">
        <v>1</v>
      </c>
      <c r="F2071" s="3" t="s">
        <v>982</v>
      </c>
      <c r="G2071" s="2" t="s">
        <v>122</v>
      </c>
      <c r="H2071" s="6">
        <v>33</v>
      </c>
      <c r="I2071" s="7">
        <v>0</v>
      </c>
      <c r="J2071" s="6">
        <v>35</v>
      </c>
      <c r="K2071" s="7">
        <v>5</v>
      </c>
      <c r="L2071" s="6">
        <v>9</v>
      </c>
      <c r="M2071" s="7">
        <v>0</v>
      </c>
      <c r="N2071" s="6">
        <v>-2</v>
      </c>
      <c r="O2071" s="7">
        <v>-5</v>
      </c>
      <c r="P2071" s="3" t="s">
        <v>842</v>
      </c>
      <c r="Q2071" s="3" t="s">
        <v>983</v>
      </c>
      <c r="R2071" s="7">
        <v>16</v>
      </c>
      <c r="S2071" s="7">
        <v>3</v>
      </c>
      <c r="W2071" s="6">
        <v>41</v>
      </c>
      <c r="X2071" s="6">
        <v>32</v>
      </c>
      <c r="Y2071" s="7">
        <f>W2071-X2071</f>
        <v>9</v>
      </c>
      <c r="Z2071" s="6">
        <v>36</v>
      </c>
      <c r="AA2071" s="6">
        <v>30</v>
      </c>
      <c r="AB2071" s="7">
        <f>Z2071-AA2071</f>
        <v>6</v>
      </c>
      <c r="AC2071" s="6">
        <v>28</v>
      </c>
      <c r="AD2071" s="6">
        <v>29</v>
      </c>
      <c r="AE2071" s="7">
        <f>AC2071-AD2071</f>
        <v>-1</v>
      </c>
      <c r="AF2071" s="6">
        <v>32</v>
      </c>
      <c r="AG2071" s="6">
        <v>35</v>
      </c>
      <c r="AH2071" s="7">
        <f>AF2071-AG2071</f>
        <v>-3</v>
      </c>
      <c r="AI2071" s="6">
        <v>21</v>
      </c>
      <c r="AJ2071" s="6">
        <v>20</v>
      </c>
      <c r="AK2071" s="7">
        <f>AI2071-AJ2071</f>
        <v>1</v>
      </c>
      <c r="AL2071" s="4" t="s">
        <v>1014</v>
      </c>
      <c r="AM2071" s="52" t="s">
        <v>970</v>
      </c>
      <c r="AN2071" s="52" t="s">
        <v>565</v>
      </c>
      <c r="AO2071" s="52" t="s">
        <v>553</v>
      </c>
      <c r="AP2071" s="52" t="s">
        <v>377</v>
      </c>
    </row>
    <row r="2072" spans="2:53" x14ac:dyDescent="0.25">
      <c r="B2072" s="3" t="s">
        <v>269</v>
      </c>
      <c r="C2072" s="9" t="s">
        <v>582</v>
      </c>
      <c r="D2072" s="39">
        <v>42124</v>
      </c>
      <c r="F2072" s="3" t="s">
        <v>821</v>
      </c>
      <c r="G2072" s="2"/>
      <c r="H2072" s="6">
        <v>33</v>
      </c>
      <c r="I2072" s="7">
        <v>-1</v>
      </c>
      <c r="J2072" s="6">
        <v>34</v>
      </c>
      <c r="K2072" s="7">
        <v>-1</v>
      </c>
      <c r="L2072" s="6">
        <v>8</v>
      </c>
      <c r="M2072" s="7">
        <v>0</v>
      </c>
      <c r="N2072" s="6">
        <v>-1</v>
      </c>
      <c r="O2072" s="7">
        <v>0</v>
      </c>
      <c r="P2072" s="3" t="s">
        <v>842</v>
      </c>
      <c r="R2072" s="7">
        <v>14</v>
      </c>
      <c r="S2072" s="7">
        <v>5</v>
      </c>
      <c r="T2072" s="7">
        <v>0</v>
      </c>
      <c r="Z2072" s="6"/>
      <c r="AA2072" s="6"/>
      <c r="AB2072" s="7"/>
      <c r="AE2072" s="7"/>
      <c r="AF2072" s="7"/>
      <c r="AG2072" s="7"/>
      <c r="AH2072" s="7"/>
      <c r="AI2072" s="6"/>
      <c r="AJ2072" s="6"/>
      <c r="AK2072" s="7"/>
      <c r="AR2072" s="6">
        <v>38</v>
      </c>
      <c r="AS2072" s="6">
        <v>51</v>
      </c>
      <c r="AT2072" s="7">
        <f>AR2072-AS2072</f>
        <v>-13</v>
      </c>
      <c r="AU2072" s="4" t="s">
        <v>871</v>
      </c>
    </row>
    <row r="2073" spans="2:53" x14ac:dyDescent="0.25">
      <c r="B2073" s="3" t="s">
        <v>269</v>
      </c>
      <c r="C2073" s="52" t="s">
        <v>397</v>
      </c>
      <c r="D2073" s="39">
        <v>42124</v>
      </c>
      <c r="E2073">
        <v>6</v>
      </c>
      <c r="F2073" s="3" t="s">
        <v>963</v>
      </c>
      <c r="G2073" s="2"/>
      <c r="H2073" s="6">
        <v>33</v>
      </c>
      <c r="I2073" s="7">
        <v>-1</v>
      </c>
      <c r="J2073" s="6">
        <v>32</v>
      </c>
      <c r="K2073" s="7">
        <v>-1</v>
      </c>
      <c r="L2073" s="6">
        <v>8</v>
      </c>
      <c r="M2073" s="7">
        <v>1</v>
      </c>
      <c r="N2073" s="6">
        <v>1</v>
      </c>
      <c r="O2073" s="7">
        <v>0</v>
      </c>
      <c r="P2073" s="3" t="s">
        <v>842</v>
      </c>
      <c r="R2073" s="7">
        <v>14</v>
      </c>
      <c r="S2073" s="7">
        <v>6</v>
      </c>
      <c r="T2073" s="7">
        <v>0</v>
      </c>
      <c r="Z2073" s="6"/>
      <c r="AA2073" s="6"/>
      <c r="AB2073" s="7"/>
      <c r="AE2073" s="7"/>
      <c r="AF2073" s="7"/>
      <c r="AG2073" s="7"/>
      <c r="AH2073" s="7"/>
      <c r="AI2073" s="6"/>
      <c r="AJ2073" s="6"/>
      <c r="AK2073" s="7"/>
      <c r="AR2073" s="6"/>
      <c r="AS2073" s="6"/>
      <c r="AT2073" s="7"/>
    </row>
    <row r="2074" spans="2:53" x14ac:dyDescent="0.25">
      <c r="B2074" s="3" t="s">
        <v>269</v>
      </c>
      <c r="C2074" s="52" t="s">
        <v>352</v>
      </c>
      <c r="D2074" s="39">
        <v>42124</v>
      </c>
      <c r="E2074">
        <v>6</v>
      </c>
      <c r="F2074" s="3" t="s">
        <v>1025</v>
      </c>
      <c r="G2074" s="2" t="s">
        <v>242</v>
      </c>
      <c r="H2074" s="6">
        <v>34</v>
      </c>
      <c r="J2074" s="6">
        <v>28</v>
      </c>
      <c r="L2074" s="6">
        <v>7</v>
      </c>
      <c r="N2074" s="6">
        <v>6</v>
      </c>
      <c r="P2074" s="3" t="s">
        <v>842</v>
      </c>
      <c r="R2074" s="7">
        <v>13</v>
      </c>
      <c r="S2074" s="7">
        <v>8</v>
      </c>
      <c r="Z2074" s="6"/>
      <c r="AA2074" s="6"/>
      <c r="AB2074" s="7"/>
      <c r="AE2074" s="7"/>
      <c r="AF2074" s="7"/>
      <c r="AG2074" s="7"/>
      <c r="AH2074" s="7"/>
      <c r="AI2074" s="6"/>
      <c r="AJ2074" s="6"/>
      <c r="AK2074" s="7"/>
      <c r="AR2074" s="6"/>
      <c r="AS2074" s="6"/>
      <c r="AT2074" s="7"/>
    </row>
    <row r="2075" spans="2:53" x14ac:dyDescent="0.25">
      <c r="B2075" s="3" t="s">
        <v>270</v>
      </c>
      <c r="C2075" s="9" t="s">
        <v>339</v>
      </c>
      <c r="D2075" s="39">
        <v>42125</v>
      </c>
      <c r="E2075">
        <v>3</v>
      </c>
      <c r="F2075" s="3" t="s">
        <v>982</v>
      </c>
      <c r="G2075" s="2" t="s">
        <v>124</v>
      </c>
      <c r="H2075" s="6">
        <v>31</v>
      </c>
      <c r="I2075" s="7">
        <v>-2</v>
      </c>
      <c r="J2075" s="6">
        <v>34</v>
      </c>
      <c r="K2075" s="7">
        <v>-1</v>
      </c>
      <c r="L2075" s="6">
        <v>8</v>
      </c>
      <c r="M2075" s="7">
        <v>-1</v>
      </c>
      <c r="N2075" s="6">
        <v>-3</v>
      </c>
      <c r="O2075" s="7">
        <v>-1</v>
      </c>
      <c r="P2075" s="3" t="s">
        <v>842</v>
      </c>
      <c r="Q2075" s="3" t="s">
        <v>983</v>
      </c>
      <c r="R2075" s="7">
        <v>17</v>
      </c>
      <c r="S2075" s="7">
        <v>4</v>
      </c>
      <c r="T2075" s="7">
        <v>0</v>
      </c>
      <c r="Z2075" s="6"/>
      <c r="AA2075" s="6"/>
      <c r="AB2075" s="7"/>
      <c r="AE2075" s="7"/>
      <c r="AF2075" s="7"/>
      <c r="AG2075" s="7"/>
      <c r="AH2075" s="7"/>
      <c r="AI2075" s="6"/>
      <c r="AJ2075" s="6"/>
      <c r="AK2075" s="7"/>
      <c r="AM2075" s="9" t="s">
        <v>1026</v>
      </c>
      <c r="AN2075" s="9" t="s">
        <v>948</v>
      </c>
      <c r="AQ2075" s="4" t="s">
        <v>1027</v>
      </c>
      <c r="AR2075" s="6"/>
      <c r="AS2075" s="6"/>
    </row>
    <row r="2076" spans="2:53" x14ac:dyDescent="0.25">
      <c r="B2076" s="3" t="s">
        <v>270</v>
      </c>
      <c r="C2076" s="9" t="s">
        <v>339</v>
      </c>
      <c r="D2076" s="39">
        <v>42125</v>
      </c>
      <c r="E2076">
        <v>3</v>
      </c>
      <c r="F2076" s="3" t="s">
        <v>821</v>
      </c>
      <c r="G2076" s="2" t="s">
        <v>192</v>
      </c>
      <c r="H2076" s="6">
        <v>34</v>
      </c>
      <c r="J2076" s="6">
        <v>33</v>
      </c>
      <c r="L2076" s="6">
        <v>8</v>
      </c>
      <c r="N2076" s="6">
        <v>1</v>
      </c>
      <c r="P2076" s="3" t="s">
        <v>842</v>
      </c>
      <c r="R2076" s="7">
        <v>13</v>
      </c>
      <c r="S2076" s="7">
        <v>5</v>
      </c>
      <c r="T2076" s="7">
        <v>0</v>
      </c>
      <c r="W2076" s="6">
        <v>47</v>
      </c>
      <c r="X2076" s="6">
        <v>45</v>
      </c>
      <c r="Y2076" s="7">
        <f>W2076-X2076</f>
        <v>2</v>
      </c>
      <c r="Z2076" s="6">
        <v>35</v>
      </c>
      <c r="AA2076" s="6">
        <v>56</v>
      </c>
      <c r="AB2076" s="7">
        <f>Z2076-AA2076</f>
        <v>-21</v>
      </c>
      <c r="AC2076" s="6">
        <v>33</v>
      </c>
      <c r="AD2076" s="6">
        <v>57</v>
      </c>
      <c r="AE2076" s="7">
        <f>AC2076-AD2076</f>
        <v>-24</v>
      </c>
      <c r="AF2076" s="6">
        <v>48</v>
      </c>
      <c r="AG2076" s="6">
        <v>40</v>
      </c>
      <c r="AH2076" s="7">
        <f>AF2076-AG2076</f>
        <v>8</v>
      </c>
      <c r="AI2076" s="6"/>
      <c r="AJ2076" s="6"/>
      <c r="AK2076" s="7"/>
      <c r="AL2076" s="4" t="s">
        <v>930</v>
      </c>
      <c r="AM2076" s="9" t="s">
        <v>948</v>
      </c>
      <c r="AN2076" s="9" t="s">
        <v>321</v>
      </c>
      <c r="AO2076" s="9" t="s">
        <v>636</v>
      </c>
      <c r="AP2076" s="9" t="s">
        <v>377</v>
      </c>
      <c r="AR2076" s="6">
        <v>39</v>
      </c>
      <c r="AS2076" s="6">
        <v>48</v>
      </c>
      <c r="AT2076" s="7">
        <f>AR2076-AS2076</f>
        <v>-9</v>
      </c>
      <c r="AU2076" s="4" t="s">
        <v>871</v>
      </c>
    </row>
    <row r="2077" spans="2:53" x14ac:dyDescent="0.25">
      <c r="B2077" t="s">
        <v>270</v>
      </c>
      <c r="C2077" s="9" t="s">
        <v>315</v>
      </c>
      <c r="D2077" s="39">
        <v>42125</v>
      </c>
      <c r="E2077">
        <v>5</v>
      </c>
      <c r="F2077" s="3" t="s">
        <v>830</v>
      </c>
      <c r="G2077" s="2"/>
      <c r="H2077" s="6">
        <v>34</v>
      </c>
      <c r="I2077" s="7">
        <v>1</v>
      </c>
      <c r="J2077" s="6">
        <v>34</v>
      </c>
      <c r="K2077" s="7">
        <v>1</v>
      </c>
      <c r="L2077" s="6">
        <v>10</v>
      </c>
      <c r="M2077" s="7">
        <v>1</v>
      </c>
      <c r="N2077" s="6">
        <v>0</v>
      </c>
      <c r="O2077" s="7">
        <v>0</v>
      </c>
      <c r="P2077" s="3" t="s">
        <v>842</v>
      </c>
      <c r="R2077" s="7">
        <v>13</v>
      </c>
      <c r="T2077" s="7">
        <v>0</v>
      </c>
      <c r="Z2077" s="6"/>
      <c r="AA2077" s="6"/>
      <c r="AB2077" s="7"/>
      <c r="AE2077" s="7"/>
      <c r="AF2077" s="7"/>
      <c r="AG2077" s="7"/>
      <c r="AH2077" s="7"/>
      <c r="AI2077" s="7"/>
      <c r="AJ2077" s="7"/>
      <c r="AK2077" s="7"/>
      <c r="AR2077" s="6"/>
      <c r="AS2077" s="6"/>
    </row>
    <row r="2078" spans="2:53" x14ac:dyDescent="0.25">
      <c r="B2078" t="s">
        <v>270</v>
      </c>
      <c r="C2078" s="9" t="s">
        <v>315</v>
      </c>
      <c r="D2078" s="39">
        <v>42125</v>
      </c>
      <c r="E2078">
        <v>5</v>
      </c>
      <c r="F2078" s="3" t="s">
        <v>976</v>
      </c>
      <c r="G2078" s="2"/>
      <c r="H2078" s="6">
        <v>32</v>
      </c>
      <c r="I2078" s="7">
        <v>-4</v>
      </c>
      <c r="J2078" s="6">
        <v>30</v>
      </c>
      <c r="K2078" s="7">
        <v>0</v>
      </c>
      <c r="L2078" s="6">
        <v>11</v>
      </c>
      <c r="M2078" s="7">
        <v>2</v>
      </c>
      <c r="N2078" s="6">
        <v>2</v>
      </c>
      <c r="O2078" s="7">
        <v>-4</v>
      </c>
      <c r="P2078" s="3" t="s">
        <v>639</v>
      </c>
      <c r="R2078" s="7">
        <v>12</v>
      </c>
      <c r="S2078" s="7">
        <v>7</v>
      </c>
      <c r="Z2078" s="6"/>
      <c r="AA2078" s="6"/>
      <c r="AB2078" s="7"/>
      <c r="AE2078" s="7"/>
      <c r="AF2078" s="7"/>
      <c r="AG2078" s="7"/>
      <c r="AH2078" s="7"/>
      <c r="AI2078" s="7"/>
      <c r="AJ2078" s="7"/>
      <c r="AK2078" s="7"/>
      <c r="AR2078" s="6"/>
      <c r="AS2078" s="6"/>
    </row>
    <row r="2079" spans="2:53" x14ac:dyDescent="0.25">
      <c r="B2079" t="s">
        <v>270</v>
      </c>
      <c r="C2079" s="9" t="s">
        <v>354</v>
      </c>
      <c r="D2079" s="39">
        <v>42125</v>
      </c>
      <c r="E2079">
        <v>6</v>
      </c>
      <c r="F2079" s="3" t="s">
        <v>1017</v>
      </c>
      <c r="G2079" s="2"/>
      <c r="H2079" s="6">
        <v>31</v>
      </c>
      <c r="I2079" s="7">
        <v>-1</v>
      </c>
      <c r="J2079" s="6">
        <v>33</v>
      </c>
      <c r="K2079" s="7">
        <v>-1</v>
      </c>
      <c r="L2079" s="6">
        <v>8</v>
      </c>
      <c r="M2079" s="7">
        <v>0</v>
      </c>
      <c r="N2079" s="6">
        <v>-2</v>
      </c>
      <c r="O2079" s="7">
        <v>0</v>
      </c>
      <c r="P2079" s="3" t="s">
        <v>842</v>
      </c>
      <c r="R2079" s="7">
        <v>16</v>
      </c>
      <c r="S2079" s="7">
        <v>5</v>
      </c>
      <c r="Z2079" s="6"/>
      <c r="AA2079" s="6"/>
      <c r="AB2079" s="7"/>
      <c r="AE2079" s="7"/>
      <c r="AF2079" s="7"/>
      <c r="AG2079" s="7"/>
      <c r="AH2079" s="7"/>
      <c r="AI2079" s="7"/>
      <c r="AJ2079" s="7"/>
      <c r="AK2079" s="7"/>
      <c r="AR2079" s="6"/>
      <c r="AS2079" s="6"/>
    </row>
    <row r="2080" spans="2:53" x14ac:dyDescent="0.25">
      <c r="B2080" s="3" t="s">
        <v>270</v>
      </c>
      <c r="C2080" s="9" t="s">
        <v>571</v>
      </c>
      <c r="D2080" s="39">
        <v>42126</v>
      </c>
      <c r="F2080" s="3" t="s">
        <v>821</v>
      </c>
      <c r="G2080" s="2"/>
      <c r="H2080" s="6">
        <v>34</v>
      </c>
      <c r="I2080" s="7">
        <v>0</v>
      </c>
      <c r="J2080" s="6">
        <v>33</v>
      </c>
      <c r="K2080" s="7">
        <v>0</v>
      </c>
      <c r="L2080" s="6">
        <v>9</v>
      </c>
      <c r="M2080" s="7">
        <v>1</v>
      </c>
      <c r="N2080" s="6">
        <v>1</v>
      </c>
      <c r="O2080" s="7">
        <v>0</v>
      </c>
      <c r="P2080" s="3" t="s">
        <v>842</v>
      </c>
      <c r="R2080" s="7">
        <v>12</v>
      </c>
      <c r="S2080" s="7">
        <v>5</v>
      </c>
      <c r="T2080" s="7">
        <v>0</v>
      </c>
      <c r="Z2080" s="6"/>
      <c r="AA2080" s="6"/>
      <c r="AB2080" s="7"/>
      <c r="AE2080" s="7"/>
      <c r="AF2080" s="7"/>
      <c r="AG2080" s="7"/>
      <c r="AH2080" s="7"/>
      <c r="AI2080" s="7"/>
      <c r="AJ2080" s="7"/>
      <c r="AK2080" s="7"/>
      <c r="AR2080" s="6">
        <v>37</v>
      </c>
      <c r="AS2080" s="6">
        <v>50</v>
      </c>
      <c r="AT2080" s="7">
        <f>AR2080-AS2080</f>
        <v>-13</v>
      </c>
      <c r="AU2080" s="4" t="s">
        <v>871</v>
      </c>
    </row>
    <row r="2081" spans="2:53" x14ac:dyDescent="0.25">
      <c r="B2081" s="3" t="s">
        <v>270</v>
      </c>
      <c r="C2081" s="9" t="s">
        <v>589</v>
      </c>
      <c r="D2081" s="39">
        <v>42127</v>
      </c>
      <c r="F2081" s="3" t="s">
        <v>821</v>
      </c>
      <c r="G2081" s="2"/>
      <c r="H2081" s="6">
        <v>33</v>
      </c>
      <c r="I2081" s="7">
        <v>-1</v>
      </c>
      <c r="J2081" s="6">
        <v>33</v>
      </c>
      <c r="K2081" s="7">
        <v>0</v>
      </c>
      <c r="L2081" s="6">
        <v>10</v>
      </c>
      <c r="M2081" s="7">
        <v>1</v>
      </c>
      <c r="N2081" s="6">
        <v>0</v>
      </c>
      <c r="O2081" s="7">
        <v>-1</v>
      </c>
      <c r="P2081" s="3" t="s">
        <v>842</v>
      </c>
      <c r="R2081" s="7">
        <v>12</v>
      </c>
      <c r="S2081" s="7">
        <v>5</v>
      </c>
      <c r="T2081" s="7">
        <v>0</v>
      </c>
      <c r="Z2081" s="6"/>
      <c r="AA2081" s="6"/>
      <c r="AB2081" s="7"/>
      <c r="AE2081" s="7"/>
      <c r="AF2081" s="7"/>
      <c r="AG2081" s="7"/>
      <c r="AH2081" s="7"/>
      <c r="AI2081" s="7"/>
      <c r="AJ2081" s="7"/>
      <c r="AK2081" s="7"/>
      <c r="AR2081" s="6">
        <v>39</v>
      </c>
      <c r="AS2081" s="6">
        <v>47</v>
      </c>
      <c r="AT2081" s="7">
        <f>AR2081-AS2081</f>
        <v>-8</v>
      </c>
      <c r="AU2081" s="4" t="s">
        <v>871</v>
      </c>
    </row>
    <row r="2082" spans="2:53" x14ac:dyDescent="0.25">
      <c r="B2082" s="3" t="s">
        <v>270</v>
      </c>
      <c r="C2082" s="52" t="s">
        <v>584</v>
      </c>
      <c r="D2082" s="39">
        <v>42127</v>
      </c>
      <c r="E2082">
        <v>5</v>
      </c>
      <c r="F2082" s="3" t="s">
        <v>1019</v>
      </c>
      <c r="G2082" s="94" t="s">
        <v>118</v>
      </c>
      <c r="H2082" s="6">
        <v>34</v>
      </c>
      <c r="I2082" s="7">
        <v>-1</v>
      </c>
      <c r="J2082" s="6">
        <v>34</v>
      </c>
      <c r="K2082" s="7">
        <v>2</v>
      </c>
      <c r="L2082" s="6">
        <v>10</v>
      </c>
      <c r="M2082" s="7">
        <v>-1</v>
      </c>
      <c r="N2082" s="6">
        <v>0</v>
      </c>
      <c r="O2082" s="7">
        <v>-3</v>
      </c>
      <c r="P2082" s="3" t="s">
        <v>842</v>
      </c>
      <c r="R2082" s="7">
        <v>12</v>
      </c>
      <c r="S2082" s="7">
        <v>4</v>
      </c>
      <c r="T2082" s="7">
        <v>0</v>
      </c>
      <c r="Z2082" s="6"/>
      <c r="AA2082" s="6"/>
      <c r="AB2082" s="7"/>
      <c r="AE2082" s="7"/>
      <c r="AF2082" s="7"/>
      <c r="AG2082" s="7"/>
      <c r="AH2082" s="7"/>
      <c r="AI2082" s="7"/>
      <c r="AJ2082" s="7"/>
      <c r="AK2082" s="7"/>
      <c r="AR2082" s="6"/>
      <c r="AS2082" s="6"/>
      <c r="AT2082" s="7"/>
    </row>
    <row r="2083" spans="2:53" x14ac:dyDescent="0.25">
      <c r="B2083" s="3" t="s">
        <v>270</v>
      </c>
      <c r="C2083" s="52" t="s">
        <v>584</v>
      </c>
      <c r="D2083" s="39">
        <v>42127</v>
      </c>
      <c r="E2083">
        <v>6</v>
      </c>
      <c r="F2083" s="3" t="s">
        <v>886</v>
      </c>
      <c r="G2083" s="2" t="s">
        <v>1016</v>
      </c>
      <c r="H2083" s="6">
        <v>35</v>
      </c>
      <c r="I2083" s="7">
        <v>2</v>
      </c>
      <c r="J2083" s="6">
        <v>32</v>
      </c>
      <c r="K2083" s="7">
        <v>-1</v>
      </c>
      <c r="L2083" s="6">
        <v>9</v>
      </c>
      <c r="M2083" s="7">
        <v>1</v>
      </c>
      <c r="N2083" s="6">
        <v>3</v>
      </c>
      <c r="O2083" s="7">
        <v>3</v>
      </c>
      <c r="P2083" s="3" t="s">
        <v>639</v>
      </c>
      <c r="R2083" s="7">
        <v>14</v>
      </c>
      <c r="S2083" s="7">
        <v>4</v>
      </c>
      <c r="T2083" s="7">
        <v>0</v>
      </c>
      <c r="Z2083" s="6"/>
      <c r="AA2083" s="6"/>
      <c r="AB2083" s="7"/>
      <c r="AE2083" s="7"/>
      <c r="AF2083" s="7"/>
      <c r="AG2083" s="7"/>
      <c r="AH2083" s="7"/>
      <c r="AI2083" s="7"/>
      <c r="AJ2083" s="7"/>
      <c r="AK2083" s="7"/>
      <c r="AR2083" s="6"/>
      <c r="AS2083" s="6"/>
      <c r="AT2083" s="7"/>
    </row>
    <row r="2084" spans="2:53" x14ac:dyDescent="0.25">
      <c r="B2084" s="3" t="s">
        <v>270</v>
      </c>
      <c r="C2084" s="52" t="s">
        <v>376</v>
      </c>
      <c r="D2084" s="39">
        <v>42127</v>
      </c>
      <c r="E2084">
        <v>6</v>
      </c>
      <c r="F2084" s="3" t="s">
        <v>678</v>
      </c>
      <c r="G2084" s="2" t="s">
        <v>82</v>
      </c>
      <c r="H2084" s="6">
        <v>35</v>
      </c>
      <c r="I2084" s="7">
        <v>0</v>
      </c>
      <c r="J2084" s="6">
        <v>35</v>
      </c>
      <c r="K2084" s="7">
        <v>3</v>
      </c>
      <c r="L2084" s="6">
        <v>9</v>
      </c>
      <c r="M2084" s="7">
        <v>0</v>
      </c>
      <c r="N2084" s="6">
        <v>0</v>
      </c>
      <c r="O2084" s="7">
        <v>-3</v>
      </c>
      <c r="P2084" s="3" t="s">
        <v>639</v>
      </c>
      <c r="R2084" s="7">
        <v>11</v>
      </c>
      <c r="S2084" s="7">
        <v>3</v>
      </c>
      <c r="T2084" s="7">
        <v>0</v>
      </c>
      <c r="W2084" s="6">
        <v>51</v>
      </c>
      <c r="X2084" s="6">
        <v>37</v>
      </c>
      <c r="Y2084" s="7">
        <f>W2084-X2084</f>
        <v>14</v>
      </c>
      <c r="Z2084" s="6">
        <v>31</v>
      </c>
      <c r="AA2084" s="6">
        <v>51</v>
      </c>
      <c r="AB2084" s="7">
        <f>Z2084-AA2084</f>
        <v>-20</v>
      </c>
      <c r="AC2084" s="6">
        <v>33</v>
      </c>
      <c r="AD2084" s="6">
        <v>51</v>
      </c>
      <c r="AE2084" s="7">
        <f>AC2084-AD2084</f>
        <v>-18</v>
      </c>
      <c r="AF2084" s="6">
        <v>35</v>
      </c>
      <c r="AG2084" s="6">
        <v>51</v>
      </c>
      <c r="AH2084" s="7">
        <f>AF2084-AG2084</f>
        <v>-16</v>
      </c>
      <c r="AI2084" s="6">
        <v>32</v>
      </c>
      <c r="AJ2084" s="6">
        <v>38</v>
      </c>
      <c r="AK2084" s="7">
        <f>AI2084-AJ2084</f>
        <v>-6</v>
      </c>
      <c r="AL2084" s="4" t="s">
        <v>1018</v>
      </c>
      <c r="AR2084" s="6"/>
      <c r="AS2084" s="6"/>
      <c r="AT2084" s="7"/>
      <c r="AW2084">
        <v>35</v>
      </c>
      <c r="AX2084">
        <v>32</v>
      </c>
      <c r="AY2084">
        <v>14</v>
      </c>
      <c r="AZ2084">
        <v>10</v>
      </c>
      <c r="BA2084" s="4" t="s">
        <v>992</v>
      </c>
    </row>
    <row r="2085" spans="2:53" x14ac:dyDescent="0.25">
      <c r="B2085" s="3" t="s">
        <v>270</v>
      </c>
      <c r="C2085" s="52" t="s">
        <v>376</v>
      </c>
      <c r="D2085" s="39">
        <v>42127</v>
      </c>
      <c r="E2085">
        <v>7</v>
      </c>
      <c r="F2085" s="3" t="s">
        <v>678</v>
      </c>
      <c r="G2085" s="2" t="s">
        <v>82</v>
      </c>
      <c r="H2085" s="6">
        <v>34</v>
      </c>
      <c r="I2085" s="7">
        <v>-1</v>
      </c>
      <c r="J2085" s="6">
        <v>35</v>
      </c>
      <c r="K2085" s="7">
        <v>0</v>
      </c>
      <c r="L2085" s="6">
        <v>9</v>
      </c>
      <c r="M2085" s="7">
        <v>0</v>
      </c>
      <c r="N2085" s="6">
        <v>-1</v>
      </c>
      <c r="O2085" s="7">
        <v>-1</v>
      </c>
      <c r="P2085" s="3" t="s">
        <v>639</v>
      </c>
      <c r="R2085" s="7">
        <v>11</v>
      </c>
      <c r="S2085" s="7">
        <v>4</v>
      </c>
      <c r="T2085" s="7">
        <v>0</v>
      </c>
      <c r="W2085" s="6"/>
      <c r="X2085" s="6"/>
      <c r="Y2085" s="7"/>
      <c r="Z2085" s="6"/>
      <c r="AA2085" s="6"/>
      <c r="AB2085" s="7"/>
      <c r="AC2085" s="6"/>
      <c r="AD2085" s="6"/>
      <c r="AE2085" s="7"/>
      <c r="AF2085" s="6"/>
      <c r="AG2085" s="6"/>
      <c r="AH2085" s="7"/>
      <c r="AI2085" s="6"/>
      <c r="AJ2085" s="6"/>
      <c r="AK2085" s="7"/>
      <c r="AR2085" s="6"/>
      <c r="AS2085" s="6"/>
      <c r="AT2085" s="7"/>
      <c r="BA2085" s="4"/>
    </row>
    <row r="2086" spans="2:53" x14ac:dyDescent="0.25">
      <c r="B2086" s="3" t="s">
        <v>270</v>
      </c>
      <c r="C2086" s="52" t="s">
        <v>694</v>
      </c>
      <c r="D2086" s="39">
        <v>42128</v>
      </c>
      <c r="F2086" s="3" t="s">
        <v>821</v>
      </c>
      <c r="G2086" s="2"/>
      <c r="H2086" s="6">
        <v>34</v>
      </c>
      <c r="I2086" s="7">
        <v>1</v>
      </c>
      <c r="J2086" s="6">
        <v>34</v>
      </c>
      <c r="K2086" s="7">
        <v>1</v>
      </c>
      <c r="L2086" s="6">
        <v>9</v>
      </c>
      <c r="M2086" s="7">
        <v>-1</v>
      </c>
      <c r="N2086" s="6">
        <v>0</v>
      </c>
      <c r="O2086" s="7">
        <v>0</v>
      </c>
      <c r="P2086" s="3" t="s">
        <v>842</v>
      </c>
      <c r="R2086" s="7">
        <v>12</v>
      </c>
      <c r="S2086" s="7">
        <v>5</v>
      </c>
      <c r="T2086" s="7">
        <v>0</v>
      </c>
      <c r="AR2086" s="6">
        <v>39</v>
      </c>
      <c r="AS2086" s="6">
        <v>48</v>
      </c>
      <c r="AT2086" s="7">
        <f>AR2086-AS2086</f>
        <v>-9</v>
      </c>
      <c r="AU2086" s="4" t="s">
        <v>871</v>
      </c>
    </row>
    <row r="2087" spans="2:53" x14ac:dyDescent="0.25">
      <c r="B2087" s="3" t="s">
        <v>270</v>
      </c>
      <c r="C2087" s="52" t="s">
        <v>694</v>
      </c>
      <c r="D2087" s="39">
        <v>42128</v>
      </c>
      <c r="E2087">
        <v>6</v>
      </c>
      <c r="F2087" s="3" t="s">
        <v>903</v>
      </c>
      <c r="G2087" s="2"/>
      <c r="H2087" s="6">
        <v>35</v>
      </c>
      <c r="I2087" s="7">
        <v>0</v>
      </c>
      <c r="J2087" s="6">
        <v>34</v>
      </c>
      <c r="K2087" s="7">
        <v>0</v>
      </c>
      <c r="L2087" s="6">
        <v>8</v>
      </c>
      <c r="M2087" s="7">
        <v>0</v>
      </c>
      <c r="N2087" s="6">
        <v>1</v>
      </c>
      <c r="O2087" s="7">
        <v>0</v>
      </c>
      <c r="P2087" s="3" t="s">
        <v>842</v>
      </c>
      <c r="R2087" s="7">
        <v>12</v>
      </c>
      <c r="S2087" s="7">
        <v>6</v>
      </c>
      <c r="T2087" s="7">
        <v>0</v>
      </c>
      <c r="W2087" s="6">
        <v>42</v>
      </c>
      <c r="X2087" s="6">
        <v>42</v>
      </c>
      <c r="Y2087" s="7">
        <f>W2087-X2087</f>
        <v>0</v>
      </c>
      <c r="Z2087" s="6">
        <v>31</v>
      </c>
      <c r="AA2087" s="6">
        <v>43</v>
      </c>
      <c r="AB2087" s="7">
        <f>Z2087-AA2087</f>
        <v>-12</v>
      </c>
      <c r="AC2087" s="6">
        <v>20</v>
      </c>
      <c r="AD2087" s="6">
        <v>49</v>
      </c>
      <c r="AE2087" s="7">
        <f>AC2087-AD2087</f>
        <v>-29</v>
      </c>
      <c r="AF2087" s="6">
        <v>28</v>
      </c>
      <c r="AG2087" s="6">
        <v>47</v>
      </c>
      <c r="AH2087" s="7">
        <f>AF2087-AG2087</f>
        <v>-19</v>
      </c>
      <c r="AI2087" s="7"/>
      <c r="AJ2087" s="7"/>
      <c r="AK2087" s="7"/>
      <c r="AL2087" s="4" t="s">
        <v>978</v>
      </c>
      <c r="AR2087" s="6"/>
      <c r="AS2087" s="6"/>
    </row>
    <row r="2088" spans="2:53" x14ac:dyDescent="0.25">
      <c r="B2088" s="3" t="s">
        <v>270</v>
      </c>
      <c r="C2088" s="52" t="s">
        <v>591</v>
      </c>
      <c r="D2088" s="39">
        <v>42128</v>
      </c>
      <c r="E2088">
        <v>6</v>
      </c>
      <c r="F2088" s="3" t="s">
        <v>982</v>
      </c>
      <c r="G2088" s="2" t="s">
        <v>122</v>
      </c>
      <c r="H2088" s="6">
        <v>31</v>
      </c>
      <c r="I2088" s="7">
        <v>0</v>
      </c>
      <c r="J2088" s="6">
        <v>31</v>
      </c>
      <c r="K2088" s="7">
        <v>-3</v>
      </c>
      <c r="L2088" s="6">
        <v>10</v>
      </c>
      <c r="M2088" s="7">
        <v>2</v>
      </c>
      <c r="N2088" s="6">
        <v>0</v>
      </c>
      <c r="O2088" s="7">
        <v>3</v>
      </c>
      <c r="P2088" s="3" t="s">
        <v>842</v>
      </c>
      <c r="Q2088" s="3" t="s">
        <v>983</v>
      </c>
      <c r="R2088" s="7">
        <v>16</v>
      </c>
      <c r="S2088" s="7">
        <v>5</v>
      </c>
      <c r="T2088" s="7">
        <v>0</v>
      </c>
      <c r="W2088" s="6">
        <v>38</v>
      </c>
      <c r="X2088" s="6">
        <v>38</v>
      </c>
      <c r="Y2088" s="7">
        <f>W2088-X2088</f>
        <v>0</v>
      </c>
      <c r="Z2088" s="6">
        <v>34</v>
      </c>
      <c r="AA2088" s="6">
        <v>34</v>
      </c>
      <c r="AB2088" s="7">
        <f>Z2088-AA2088</f>
        <v>0</v>
      </c>
      <c r="AC2088" s="6">
        <v>25</v>
      </c>
      <c r="AD2088" s="6">
        <v>34</v>
      </c>
      <c r="AE2088" s="7">
        <f>AC2088-AD2088</f>
        <v>-9</v>
      </c>
      <c r="AF2088" s="6">
        <v>31</v>
      </c>
      <c r="AG2088" s="6">
        <v>37</v>
      </c>
      <c r="AH2088" s="7">
        <f>AF2088-AG2088</f>
        <v>-6</v>
      </c>
      <c r="AI2088" s="6">
        <v>19</v>
      </c>
      <c r="AJ2088" s="6">
        <v>24</v>
      </c>
      <c r="AK2088" s="7">
        <f>AI2088-AJ2088</f>
        <v>-5</v>
      </c>
      <c r="AL2088" s="4" t="s">
        <v>1014</v>
      </c>
      <c r="AM2088" s="52" t="s">
        <v>953</v>
      </c>
      <c r="AN2088" s="52" t="s">
        <v>323</v>
      </c>
      <c r="AO2088" s="52" t="s">
        <v>636</v>
      </c>
      <c r="AP2088" s="52" t="s">
        <v>580</v>
      </c>
      <c r="AR2088" s="6"/>
      <c r="AS2088" s="6"/>
    </row>
    <row r="2089" spans="2:53" x14ac:dyDescent="0.25">
      <c r="B2089" s="3" t="s">
        <v>270</v>
      </c>
      <c r="C2089" s="9" t="s">
        <v>591</v>
      </c>
      <c r="D2089" s="39">
        <v>42128</v>
      </c>
      <c r="E2089">
        <v>7</v>
      </c>
      <c r="F2089" s="3" t="s">
        <v>821</v>
      </c>
      <c r="G2089" s="2"/>
      <c r="H2089" s="6">
        <v>34</v>
      </c>
      <c r="I2089" s="7">
        <v>0</v>
      </c>
      <c r="J2089" s="6">
        <v>34</v>
      </c>
      <c r="K2089" s="7">
        <v>0</v>
      </c>
      <c r="L2089" s="6">
        <v>10</v>
      </c>
      <c r="M2089" s="7">
        <v>1</v>
      </c>
      <c r="N2089" s="6">
        <v>0</v>
      </c>
      <c r="O2089" s="7">
        <v>0</v>
      </c>
      <c r="P2089" s="3" t="s">
        <v>842</v>
      </c>
      <c r="R2089" s="7">
        <v>12</v>
      </c>
      <c r="S2089" s="7">
        <v>4</v>
      </c>
      <c r="T2089" s="7">
        <v>0</v>
      </c>
      <c r="Z2089" s="6"/>
      <c r="AA2089" s="6"/>
      <c r="AB2089" s="7"/>
      <c r="AE2089" s="7"/>
      <c r="AF2089" s="7"/>
      <c r="AG2089" s="7"/>
      <c r="AH2089" s="7"/>
      <c r="AI2089" s="7"/>
      <c r="AJ2089" s="7"/>
      <c r="AK2089" s="7"/>
      <c r="AR2089" s="6"/>
      <c r="AS2089" s="6"/>
    </row>
    <row r="2090" spans="2:53" x14ac:dyDescent="0.25">
      <c r="B2090" s="3" t="s">
        <v>270</v>
      </c>
      <c r="C2090" s="9" t="s">
        <v>572</v>
      </c>
      <c r="D2090" s="39">
        <v>42129</v>
      </c>
      <c r="E2090">
        <v>7</v>
      </c>
      <c r="F2090" s="3" t="s">
        <v>976</v>
      </c>
      <c r="G2090" s="2"/>
      <c r="H2090" s="6">
        <v>33</v>
      </c>
      <c r="I2090" s="7">
        <v>1</v>
      </c>
      <c r="J2090" s="6">
        <v>33</v>
      </c>
      <c r="K2090" s="7">
        <v>3</v>
      </c>
      <c r="L2090" s="6">
        <v>10</v>
      </c>
      <c r="M2090" s="7">
        <v>-1</v>
      </c>
      <c r="N2090" s="6">
        <v>0</v>
      </c>
      <c r="O2090" s="7">
        <v>-2</v>
      </c>
      <c r="P2090" s="3" t="s">
        <v>639</v>
      </c>
      <c r="R2090" s="7">
        <v>11</v>
      </c>
      <c r="S2090" s="7">
        <v>6</v>
      </c>
      <c r="Z2090" s="6"/>
      <c r="AA2090" s="6"/>
      <c r="AB2090" s="7"/>
      <c r="AE2090" s="7"/>
      <c r="AF2090" s="7"/>
      <c r="AG2090" s="7"/>
      <c r="AH2090" s="7"/>
      <c r="AI2090" s="7"/>
      <c r="AJ2090" s="7"/>
      <c r="AK2090" s="7"/>
      <c r="AR2090" s="6"/>
      <c r="AS2090" s="6"/>
    </row>
    <row r="2091" spans="2:53" x14ac:dyDescent="0.25">
      <c r="B2091" s="3" t="s">
        <v>270</v>
      </c>
      <c r="C2091" s="9" t="s">
        <v>572</v>
      </c>
      <c r="D2091" s="39">
        <v>42129</v>
      </c>
      <c r="E2091">
        <v>7</v>
      </c>
      <c r="F2091" s="3" t="s">
        <v>577</v>
      </c>
      <c r="G2091" s="2" t="s">
        <v>60</v>
      </c>
      <c r="H2091" s="6">
        <v>36</v>
      </c>
      <c r="I2091" s="7">
        <v>1</v>
      </c>
      <c r="J2091" s="6">
        <v>35</v>
      </c>
      <c r="K2091" s="7">
        <v>5</v>
      </c>
      <c r="L2091" s="6">
        <v>8</v>
      </c>
      <c r="M2091" s="7">
        <v>0</v>
      </c>
      <c r="N2091" s="6">
        <v>1</v>
      </c>
      <c r="O2091" s="7">
        <v>-4</v>
      </c>
      <c r="P2091" s="3" t="s">
        <v>639</v>
      </c>
      <c r="Q2091" t="s">
        <v>840</v>
      </c>
      <c r="R2091" s="7">
        <v>11</v>
      </c>
      <c r="S2091" s="7">
        <v>5</v>
      </c>
      <c r="T2091" s="7">
        <v>0</v>
      </c>
      <c r="Z2091" s="6"/>
      <c r="AA2091" s="6"/>
      <c r="AB2091" s="7"/>
      <c r="AE2091" s="7"/>
      <c r="AF2091" s="7"/>
      <c r="AG2091" s="7"/>
      <c r="AH2091" s="7"/>
      <c r="AI2091" s="7"/>
      <c r="AJ2091" s="7"/>
      <c r="AK2091" s="7"/>
      <c r="AM2091" s="9" t="s">
        <v>1026</v>
      </c>
      <c r="AN2091" s="9" t="s">
        <v>560</v>
      </c>
      <c r="AO2091" s="9" t="s">
        <v>636</v>
      </c>
      <c r="AR2091" s="6"/>
      <c r="AS2091" s="6"/>
    </row>
    <row r="2092" spans="2:53" x14ac:dyDescent="0.25">
      <c r="B2092" s="3" t="s">
        <v>270</v>
      </c>
      <c r="C2092" s="9" t="s">
        <v>657</v>
      </c>
      <c r="D2092" s="39">
        <v>42129</v>
      </c>
      <c r="E2092">
        <v>7</v>
      </c>
      <c r="F2092" s="3" t="s">
        <v>830</v>
      </c>
      <c r="G2092" s="2"/>
      <c r="H2092" s="6">
        <v>33</v>
      </c>
      <c r="I2092" s="7">
        <v>-1</v>
      </c>
      <c r="J2092" s="6">
        <v>33</v>
      </c>
      <c r="K2092" s="7">
        <v>-1</v>
      </c>
      <c r="L2092" s="6">
        <v>10</v>
      </c>
      <c r="M2092" s="7">
        <v>0</v>
      </c>
      <c r="N2092" s="6">
        <v>0</v>
      </c>
      <c r="O2092" s="7">
        <v>0</v>
      </c>
      <c r="P2092" s="3" t="s">
        <v>842</v>
      </c>
      <c r="R2092" s="7">
        <v>14</v>
      </c>
      <c r="S2092" s="7">
        <v>5</v>
      </c>
      <c r="T2092" s="7">
        <v>0</v>
      </c>
      <c r="Z2092" s="6"/>
      <c r="AA2092" s="6"/>
      <c r="AB2092" s="7"/>
      <c r="AE2092" s="7"/>
      <c r="AF2092" s="7"/>
      <c r="AG2092" s="7"/>
      <c r="AH2092" s="7"/>
      <c r="AI2092" s="7"/>
      <c r="AJ2092" s="7"/>
      <c r="AK2092" s="7"/>
      <c r="AR2092" s="6"/>
      <c r="AS2092" s="6"/>
    </row>
    <row r="2093" spans="2:53" x14ac:dyDescent="0.25">
      <c r="B2093" s="3" t="s">
        <v>270</v>
      </c>
      <c r="C2093" s="9" t="s">
        <v>636</v>
      </c>
      <c r="D2093" s="39">
        <v>42130</v>
      </c>
      <c r="E2093">
        <v>7</v>
      </c>
      <c r="F2093" s="3" t="s">
        <v>886</v>
      </c>
      <c r="G2093" s="2" t="s">
        <v>1016</v>
      </c>
      <c r="H2093" s="6">
        <v>35</v>
      </c>
      <c r="I2093" s="7">
        <v>0</v>
      </c>
      <c r="J2093" s="6">
        <v>34</v>
      </c>
      <c r="K2093" s="7">
        <v>2</v>
      </c>
      <c r="L2093" s="6">
        <v>9</v>
      </c>
      <c r="M2093" s="7">
        <v>0</v>
      </c>
      <c r="N2093" s="6">
        <v>1</v>
      </c>
      <c r="O2093" s="7">
        <v>-2</v>
      </c>
      <c r="P2093" s="3" t="s">
        <v>639</v>
      </c>
      <c r="R2093" s="7">
        <v>12</v>
      </c>
      <c r="S2093" s="7">
        <v>4</v>
      </c>
      <c r="T2093" s="7">
        <v>0</v>
      </c>
      <c r="Z2093" s="6"/>
      <c r="AA2093" s="6"/>
      <c r="AB2093" s="7"/>
      <c r="AE2093" s="7"/>
      <c r="AF2093" s="7"/>
      <c r="AG2093" s="7"/>
      <c r="AH2093" s="7"/>
      <c r="AI2093" s="7"/>
      <c r="AJ2093" s="7"/>
      <c r="AK2093" s="7"/>
      <c r="AR2093" s="6"/>
      <c r="AS2093" s="6"/>
    </row>
    <row r="2094" spans="2:53" x14ac:dyDescent="0.25">
      <c r="B2094" s="3" t="s">
        <v>270</v>
      </c>
      <c r="C2094" s="52" t="s">
        <v>636</v>
      </c>
      <c r="D2094" s="39">
        <v>42130</v>
      </c>
      <c r="F2094" s="3" t="s">
        <v>982</v>
      </c>
      <c r="G2094" s="2"/>
      <c r="H2094" s="6">
        <v>37</v>
      </c>
      <c r="J2094" s="6">
        <v>31</v>
      </c>
      <c r="L2094" s="6">
        <v>10</v>
      </c>
      <c r="N2094" s="6">
        <v>6</v>
      </c>
      <c r="P2094" s="3" t="s">
        <v>639</v>
      </c>
      <c r="R2094" s="7">
        <v>11</v>
      </c>
      <c r="S2094" s="7">
        <v>5</v>
      </c>
      <c r="Z2094" s="6"/>
      <c r="AA2094" s="6"/>
      <c r="AB2094" s="7"/>
      <c r="AE2094" s="7"/>
      <c r="AF2094" s="7"/>
      <c r="AG2094" s="7"/>
      <c r="AH2094" s="7"/>
      <c r="AI2094" s="7"/>
      <c r="AJ2094" s="7"/>
      <c r="AK2094" s="7"/>
      <c r="AR2094" s="6"/>
      <c r="AS2094" s="6"/>
    </row>
    <row r="2095" spans="2:53" x14ac:dyDescent="0.25">
      <c r="B2095" s="3"/>
      <c r="F2095" s="3"/>
      <c r="G2095" s="2"/>
      <c r="H2095" s="6"/>
      <c r="J2095" s="6"/>
      <c r="L2095" s="6"/>
      <c r="N2095" s="6"/>
      <c r="P2095" s="3"/>
      <c r="Z2095" s="6"/>
      <c r="AA2095" s="6"/>
      <c r="AB2095" s="7"/>
      <c r="AE2095" s="7"/>
      <c r="AF2095" s="7"/>
      <c r="AG2095" s="7"/>
      <c r="AH2095" s="7"/>
      <c r="AI2095" s="7"/>
      <c r="AJ2095" s="7"/>
      <c r="AK2095" s="7"/>
      <c r="AR2095" s="6"/>
      <c r="AS2095" s="6"/>
    </row>
    <row r="2096" spans="2:53" x14ac:dyDescent="0.25">
      <c r="B2096" s="3"/>
      <c r="F2096" s="3" t="s">
        <v>1028</v>
      </c>
      <c r="G2096" s="2"/>
      <c r="H2096" s="6">
        <v>38</v>
      </c>
      <c r="J2096" s="6">
        <v>31</v>
      </c>
      <c r="L2096" s="6">
        <v>8</v>
      </c>
      <c r="N2096" s="6"/>
      <c r="P2096" s="3"/>
      <c r="R2096" s="7">
        <v>13</v>
      </c>
      <c r="S2096" s="7">
        <v>4</v>
      </c>
      <c r="V2096" t="s">
        <v>864</v>
      </c>
      <c r="Z2096" s="6"/>
      <c r="AA2096" s="6"/>
      <c r="AB2096" s="7"/>
      <c r="AE2096" s="7"/>
      <c r="AF2096" s="7"/>
      <c r="AG2096" s="7"/>
      <c r="AH2096" s="7"/>
      <c r="AI2096" s="7"/>
      <c r="AJ2096" s="7"/>
      <c r="AK2096" s="7"/>
      <c r="AR2096" s="6"/>
      <c r="AS2096" s="6"/>
    </row>
    <row r="2098" spans="5:19" ht="12.75" customHeight="1" x14ac:dyDescent="0.25">
      <c r="E2098">
        <v>7</v>
      </c>
      <c r="F2098" s="3" t="s">
        <v>274</v>
      </c>
      <c r="G2098" s="6"/>
      <c r="H2098" s="6">
        <v>37.700000000000003</v>
      </c>
      <c r="I2098" s="35"/>
      <c r="J2098" s="6">
        <v>31.2</v>
      </c>
      <c r="K2098" s="35"/>
      <c r="L2098" s="6">
        <v>8.1</v>
      </c>
      <c r="N2098" s="6">
        <f>H2098-J2098</f>
        <v>6.5000000000000036</v>
      </c>
      <c r="O2098" s="35"/>
      <c r="P2098" s="35"/>
      <c r="R2098" s="6">
        <v>12.9</v>
      </c>
      <c r="S2098" s="6">
        <v>3.8</v>
      </c>
    </row>
  </sheetData>
  <autoFilter ref="A1:BD2094" xr:uid="{00000000-0009-0000-0000-000013000000}"/>
  <phoneticPr fontId="0" type="noConversion"/>
  <conditionalFormatting sqref="I2:I367 K2:K367 M2:M367 O2:O367 O369:O754 I369:I941 O756:O765 O767:O1068 O1070:O1084 I1483:I1507 M1506:M1512 I1509:I1806 I1827:I1847 M2071 O2099:O2451">
    <cfRule type="cellIs" dxfId="1331" priority="3920" stopIfTrue="1" operator="lessThan">
      <formula>0</formula>
    </cfRule>
  </conditionalFormatting>
  <conditionalFormatting sqref="I943:I1486">
    <cfRule type="cellIs" dxfId="1330" priority="2341" stopIfTrue="1" operator="greaterThan">
      <formula>0</formula>
    </cfRule>
    <cfRule type="cellIs" dxfId="1329" priority="2342" stopIfTrue="1" operator="lessThan">
      <formula>0</formula>
    </cfRule>
  </conditionalFormatting>
  <conditionalFormatting sqref="I1483:I1507 M1506:M1512 I1509:I1806 I1827:I1847 M2071 I2:I367 K2:K367 M2:M367 O2:O367 O369:O754 I369:I941 O756:O765 O767:O1068 O1070:O1084 O2099:O2451">
    <cfRule type="cellIs" dxfId="1328" priority="3919" stopIfTrue="1" operator="greaterThan">
      <formula>0</formula>
    </cfRule>
  </conditionalFormatting>
  <conditionalFormatting sqref="I1508:I1534">
    <cfRule type="cellIs" dxfId="1327" priority="2167" stopIfTrue="1" operator="greaterThan">
      <formula>0</formula>
    </cfRule>
    <cfRule type="cellIs" dxfId="1326" priority="2168" stopIfTrue="1" operator="lessThan">
      <formula>0</formula>
    </cfRule>
  </conditionalFormatting>
  <conditionalFormatting sqref="I1543:I1548">
    <cfRule type="cellIs" dxfId="1325" priority="2109" stopIfTrue="1" operator="greaterThan">
      <formula>0</formula>
    </cfRule>
    <cfRule type="cellIs" dxfId="1324" priority="2110" stopIfTrue="1" operator="lessThan">
      <formula>0</formula>
    </cfRule>
  </conditionalFormatting>
  <conditionalFormatting sqref="I1579:I1581">
    <cfRule type="cellIs" dxfId="1323" priority="2020" stopIfTrue="1" operator="lessThan">
      <formula>0</formula>
    </cfRule>
    <cfRule type="cellIs" dxfId="1322" priority="2019" stopIfTrue="1" operator="greaterThan">
      <formula>0</formula>
    </cfRule>
  </conditionalFormatting>
  <conditionalFormatting sqref="I1598">
    <cfRule type="cellIs" dxfId="1321" priority="1934" stopIfTrue="1" operator="lessThan">
      <formula>0</formula>
    </cfRule>
    <cfRule type="cellIs" dxfId="1320" priority="1933" stopIfTrue="1" operator="greaterThan">
      <formula>0</formula>
    </cfRule>
  </conditionalFormatting>
  <conditionalFormatting sqref="I1606:I1613">
    <cfRule type="cellIs" dxfId="1319" priority="1899" stopIfTrue="1" operator="greaterThan">
      <formula>0</formula>
    </cfRule>
    <cfRule type="cellIs" dxfId="1318" priority="1900" stopIfTrue="1" operator="lessThan">
      <formula>0</formula>
    </cfRule>
  </conditionalFormatting>
  <conditionalFormatting sqref="I1652:I1660">
    <cfRule type="cellIs" dxfId="1317" priority="1749" stopIfTrue="1" operator="greaterThan">
      <formula>0</formula>
    </cfRule>
    <cfRule type="cellIs" dxfId="1316" priority="1750" stopIfTrue="1" operator="lessThan">
      <formula>0</formula>
    </cfRule>
  </conditionalFormatting>
  <conditionalFormatting sqref="I1686">
    <cfRule type="cellIs" dxfId="1315" priority="1647" stopIfTrue="1" operator="greaterThan">
      <formula>0</formula>
    </cfRule>
    <cfRule type="cellIs" dxfId="1314" priority="1648" stopIfTrue="1" operator="lessThan">
      <formula>0</formula>
    </cfRule>
  </conditionalFormatting>
  <conditionalFormatting sqref="I1706:I1724">
    <cfRule type="cellIs" dxfId="1313" priority="1554" stopIfTrue="1" operator="lessThan">
      <formula>0</formula>
    </cfRule>
    <cfRule type="cellIs" dxfId="1312" priority="1553" stopIfTrue="1" operator="greaterThan">
      <formula>0</formula>
    </cfRule>
  </conditionalFormatting>
  <conditionalFormatting sqref="I1747:I1755">
    <cfRule type="cellIs" dxfId="1311" priority="1427" stopIfTrue="1" operator="greaterThan">
      <formula>0</formula>
    </cfRule>
    <cfRule type="cellIs" dxfId="1310" priority="1428" stopIfTrue="1" operator="lessThan">
      <formula>0</formula>
    </cfRule>
  </conditionalFormatting>
  <conditionalFormatting sqref="I1807:I1842">
    <cfRule type="cellIs" dxfId="1309" priority="1152" stopIfTrue="1" operator="lessThan">
      <formula>0</formula>
    </cfRule>
    <cfRule type="cellIs" dxfId="1308" priority="1151" stopIfTrue="1" operator="greaterThan">
      <formula>0</formula>
    </cfRule>
  </conditionalFormatting>
  <conditionalFormatting sqref="I2099:I2254">
    <cfRule type="cellIs" dxfId="1307" priority="85" stopIfTrue="1" operator="greaterThan">
      <formula>0</formula>
    </cfRule>
    <cfRule type="cellIs" dxfId="1306" priority="86" stopIfTrue="1" operator="lessThan">
      <formula>0</formula>
    </cfRule>
  </conditionalFormatting>
  <conditionalFormatting sqref="K369:K1995">
    <cfRule type="cellIs" dxfId="1305" priority="458" stopIfTrue="1" operator="lessThan">
      <formula>0</formula>
    </cfRule>
    <cfRule type="cellIs" dxfId="1304" priority="457" stopIfTrue="1" operator="greaterThan">
      <formula>0</formula>
    </cfRule>
  </conditionalFormatting>
  <conditionalFormatting sqref="K2098 P2098">
    <cfRule type="cellIs" dxfId="1303" priority="37" stopIfTrue="1" operator="greaterThan">
      <formula>0</formula>
    </cfRule>
    <cfRule type="cellIs" dxfId="1302" priority="38" stopIfTrue="1" operator="lessThan">
      <formula>0</formula>
    </cfRule>
  </conditionalFormatting>
  <conditionalFormatting sqref="K2099:K2254">
    <cfRule type="cellIs" dxfId="1301" priority="84" stopIfTrue="1" operator="lessThan">
      <formula>0</formula>
    </cfRule>
    <cfRule type="cellIs" dxfId="1300" priority="83" stopIfTrue="1" operator="greaterThan">
      <formula>0</formula>
    </cfRule>
  </conditionalFormatting>
  <conditionalFormatting sqref="M369:M1506">
    <cfRule type="cellIs" dxfId="1299" priority="2277" stopIfTrue="1" operator="greaterThan">
      <formula>0</formula>
    </cfRule>
    <cfRule type="cellIs" dxfId="1298" priority="2278" stopIfTrue="1" operator="lessThan">
      <formula>0</formula>
    </cfRule>
  </conditionalFormatting>
  <conditionalFormatting sqref="M1513:M1996">
    <cfRule type="cellIs" dxfId="1297" priority="770" stopIfTrue="1" operator="lessThan">
      <formula>0</formula>
    </cfRule>
    <cfRule type="cellIs" dxfId="1296" priority="769" stopIfTrue="1" operator="greaterThan">
      <formula>0</formula>
    </cfRule>
  </conditionalFormatting>
  <conditionalFormatting sqref="M1998:M2068">
    <cfRule type="cellIs" dxfId="1295" priority="359" stopIfTrue="1" operator="greaterThan">
      <formula>0</formula>
    </cfRule>
    <cfRule type="cellIs" dxfId="1294" priority="360" stopIfTrue="1" operator="lessThan">
      <formula>0</formula>
    </cfRule>
  </conditionalFormatting>
  <conditionalFormatting sqref="M2033:M2058">
    <cfRule type="cellIs" dxfId="1293" priority="156" stopIfTrue="1" operator="lessThan">
      <formula>0</formula>
    </cfRule>
    <cfRule type="cellIs" dxfId="1292" priority="155" stopIfTrue="1" operator="greaterThan">
      <formula>0</formula>
    </cfRule>
  </conditionalFormatting>
  <conditionalFormatting sqref="M2060:M2072">
    <cfRule type="cellIs" dxfId="1291" priority="30" stopIfTrue="1" operator="lessThan">
      <formula>0</formula>
    </cfRule>
    <cfRule type="cellIs" dxfId="1290" priority="29" stopIfTrue="1" operator="greaterThan">
      <formula>0</formula>
    </cfRule>
  </conditionalFormatting>
  <conditionalFormatting sqref="M2069:M2070">
    <cfRule type="cellIs" dxfId="1289" priority="26" stopIfTrue="1" operator="lessThan">
      <formula>0</formula>
    </cfRule>
    <cfRule type="cellIs" dxfId="1288" priority="25" stopIfTrue="1" operator="greaterThan">
      <formula>0</formula>
    </cfRule>
  </conditionalFormatting>
  <conditionalFormatting sqref="M2072:M2076 O1086:O2085 I1848:I2097 K1997:K2097">
    <cfRule type="cellIs" dxfId="1287" priority="11" stopIfTrue="1" operator="greaterThan">
      <formula>0</formula>
    </cfRule>
  </conditionalFormatting>
  <conditionalFormatting sqref="M2073">
    <cfRule type="cellIs" dxfId="1286" priority="8" stopIfTrue="1" operator="lessThan">
      <formula>0</formula>
    </cfRule>
    <cfRule type="cellIs" dxfId="1285" priority="7" stopIfTrue="1" operator="greaterThan">
      <formula>0</formula>
    </cfRule>
  </conditionalFormatting>
  <conditionalFormatting sqref="M2074:M2449">
    <cfRule type="cellIs" dxfId="1284" priority="34" stopIfTrue="1" operator="lessThan">
      <formula>0</formula>
    </cfRule>
    <cfRule type="cellIs" dxfId="1283" priority="33" stopIfTrue="1" operator="greaterThan">
      <formula>0</formula>
    </cfRule>
  </conditionalFormatting>
  <conditionalFormatting sqref="N2:N858 N860:N1529">
    <cfRule type="cellIs" dxfId="1282" priority="3917" stopIfTrue="1" operator="lessThan">
      <formula>0</formula>
    </cfRule>
    <cfRule type="cellIs" dxfId="1281" priority="3918" stopIfTrue="1" operator="greaterThan">
      <formula>0</formula>
    </cfRule>
  </conditionalFormatting>
  <conditionalFormatting sqref="N1531:N2096">
    <cfRule type="cellIs" dxfId="1280" priority="10" stopIfTrue="1" operator="greaterThan">
      <formula>0</formula>
    </cfRule>
    <cfRule type="cellIs" dxfId="1279" priority="9" stopIfTrue="1" operator="lessThan">
      <formula>0</formula>
    </cfRule>
  </conditionalFormatting>
  <conditionalFormatting sqref="N2098">
    <cfRule type="cellIs" dxfId="1278" priority="32" stopIfTrue="1" operator="greaterThan">
      <formula>0</formula>
    </cfRule>
    <cfRule type="cellIs" dxfId="1277" priority="31" stopIfTrue="1" operator="lessThan">
      <formula>0</formula>
    </cfRule>
  </conditionalFormatting>
  <conditionalFormatting sqref="O1086:O2085 I1848:I2097 K1997:K2097 M2072:M2076">
    <cfRule type="cellIs" dxfId="1276" priority="12" stopIfTrue="1" operator="lessThan">
      <formula>0</formula>
    </cfRule>
  </conditionalFormatting>
  <conditionalFormatting sqref="O2087:O2097">
    <cfRule type="cellIs" dxfId="1275" priority="81" stopIfTrue="1" operator="greaterThan">
      <formula>0</formula>
    </cfRule>
    <cfRule type="cellIs" dxfId="1274" priority="82" stopIfTrue="1" operator="lessThan">
      <formula>0</formula>
    </cfRule>
  </conditionalFormatting>
  <conditionalFormatting sqref="T2098">
    <cfRule type="cellIs" dxfId="1273" priority="36" stopIfTrue="1" operator="greaterThan">
      <formula>0</formula>
    </cfRule>
    <cfRule type="cellIs" dxfId="1272" priority="35" stopIfTrue="1" operator="lessThan">
      <formula>0</formula>
    </cfRule>
  </conditionalFormatting>
  <conditionalFormatting sqref="Y4:Y5 AE4:AK5 AE4:AE1289 AB5 AT6:AT7 Y8:Y10 AE8:AK10 AT11:AT337 Y12 AE12:AK12 Y15:Y23 AE15:AK23 AE26:AK26 Y26:Y28 AE28:AK28 AE32:AK32 Y32:Y33 Y35 AE35:AK35 Y41:Y43 AE41:AK43 Y48:Y49 AE48:AK49 Y54 AE54:AK54 Y59:Y62 AE59:AK62 Y66:Y67 AE66:AK67 Y72:Y73 AE72:AK73 Y78:Y83 AE79:AK83 Y87 AE87:AK87 Y92 AE92:AK92 Y96 AE96:AK96 Y102 AE102:AK102 Y104 AE104:AK104 AE107:AK107 Y110:Y112 AE110:AK112 AB112 Y117:Y118 AE117:AK118 Y121:Y124 AB121:AB124 AE121:AK124 Y126:Y146 AE126:AK147 AB126:AB178 Y153:Y155 AE153:AK155 Y161 AE161:AK161 Y167:Y168 AE167:AK168 Y175 AE175:AK175 Y181:Y182 AB181:AB182 AE181:AK182 Y186 AB186 AE186:AK186 Y190 AB190 AE190:AK190 Y194 AB194 AE194:AK194 Y197:Y199 AB197:AB199 AE197:AK199 Y204:Y205 AB204:AB205 AE204:AK205 Y217:Y218 AB217:AB218 AE217:AK218 Y224:Y226 AB224:AB226 AE224:AK226 Y232 AB232 AE232:AK232 Y234 AB234 AE234:AK234 Y237 AB237 AE237:AK237 Y242 AB242 AE242:AK242 Y249:Y258 AB249:AB258 AE249:AK258 Y262:Y263 AB262:AB263 AE262:AK263 AF265:AG266 Y265:Y267 AB265:AB267 Y273:Y302 AB273:AB302 AH273:AK302 Y308 AB308 AH308:AK308 Y313:Y314 AB313:AB314 AH313:AK314 Y316:Y330 AB316:AB330 AH316:AK330 Y335:Y337 AB335:AB337 AH335:AK337 AT339:AT367 Y343 AB343 AH343:AK343 Y349 AB349 AH349:AK349 Y351 AB351 AH351:AK351 Y356:Y363 AB356:AB363 AH356:AK363 Y367 AB367 AH367:AK367 AT369:AT388 Y373 AB373 AH373:AK373 Y375:Y382 AB375:AB382 AH375:AK382 Y384:Y388 AB384:AB388 AH384:AK388 AT391:AT400 Y395:Y396 AB395:AB396 AH395:AK396 Y402 AB402 AH402:AK402 AT402:AT410 Y407:Y410 AB407:AB410 AH407:AK410 Y412 AB412 AH412:AK412 AT412:AT425 Y416 AB416 AH416:AK416 Y418 AB418 AH418:AK418 Y424:Y425 AB424:AB425 AH424:AK425 AT427:AT446 Y428 AB428 AH428:AK428 Y431 AB431 AH431:AK431 Y437:Y438 AB437:AB438 AH437:AK438 Y444:Y445 AB444:AB445 AH444:AK445 Y448 AB448 AH448:AK448 AT448:AT547 Y453:Y455 AB453:AB455 AH453:AK455 Y459 AB459 AH459:AK459 Y461 AB461 AH461:AK461 Y467 AB467 AH467:AK467 Y469:Y482 AH469:AK482 AB469:AB484 AB488:AB489 Y491 AB491 AH491:AK491 Y496:Y497 AB496:AB497 AH496:AK497 Y502:Y503 AB502:AB503 AH502:AK503 Y509 AB509 AH509:AK509 Y511:Y513 AB511:AB513 AH511:AK513 Y518:Y540 AB518:AB540 AH518:AK540 Y543:Y548 AB543:AB548 AH543:AK548 Y550:Y551 AB550:AB551 AH550:AK551 AT550:AT555 AT557:AT576 Y558 AB558 AH558:AK558 Y560:Y566 AB560:AB566 AH560:AK566 Y569:Y576 AB569:AB576 AH569:AK576 Y581 AB581 AH581:AK581 AT587:AT593 Y588 AB588 AH588:AK588 Y593:Y601 AB593:AB601 AH593:AK601 AT595:AT602 AT604:AT605 Y604:Y610 AB604:AB610 AH604:AK610 AT607:AT610 Y612 AB612 AH612:AK612 AT613:AT622 Y617 AB617 AH617:AK617 Y622:Y623 AB622:AB623 AH622:AK623 AT624:AT634 Y629 AB629 AH629:AK629 Y635 AB635 AH635:AK635 AT636:AT1056 Y637 AB637 AH637:AK637 Y639:Y675 AB639:AB675 AH639:AK675 Y683 AB683 AH683:AK683 Y686:Y687 AB686:AB687 AH686:AK687 Y689:Y697 AB689:AB697 AH689:AK697 Y699:Y711 AB699:AB711 AH699:AK711 Y713:Y726 AB713:AB726 Y734 AB734 Y741:Y742 AB741:AB742 Y745:Y751 AB745:AB751 Y753:Y754 AB753:AB754 Y757:Y761 AB757:AB761 Y763:Y770 AB763:AB770 Y774 AB774 Y776 AB776 Y781 AB781 Y783 AB783 Y788:Y789 AB788:AB789 Y796 AB796 Y802 AB802 Y806 AB806 Y809:Y810 AB809:AB810 Y814 AB814 Y816:Y818 AB816:AB818 Y823 AB823 Y825 AB825 Y830 AB830 Y832 AB832 Y838 AB838 Y842 AB842 Y844 AB844 Y846 AB846 Y848 AB848 Y852:Y853 AB852:AB853 Y856 AB856 Y864 AB864 Y866 AB866 Y871 AB871 Y873 AB873 AB878:AB1273 Y879:Y880 Y885 Y887:Y889 Y894 Y900:Y902 Y907:Y909 Y914:Y915 Y918 Y920 Y925:Y927 Y931:Y933 Y937 Y939:Y941 Y946 Y948 Y952 Y954:Y957 Y959:Y1017 Y1019:Y1020 Y1022:Y1042 AH1042:AK1042 Y1045:Y1068 AH1047:AK1047 AT1058:AT1064 AT1066:AT1081 Y1071:Y1084 AT1083:AT1090 AH1089:AK1089 Y1089:Y1090 AT1092:AT1107 Y1095 Y1097 Y1101:Y1107 AH1102:AK1102 AH1104:AK1104 Y1109:Y1111 AT1110 Y1113 AT1113 AT1115:AT1118 Y1120:Y1121 AT1120:AT1121 Y1123:Y1128 AT1123:AT1128 AT1131:AT1135 Y1135 AH1138:AK1138 Y1138:Y1139 AT1138:AT1142 Y1143:Y1145 AT1145:AT1150 Y1150 AT1152:AT1154 Y1155 AT1156 Y1158:Y1159 AT1158:AT1376 Y1164 Y1169:Y1171 Y1173:Y1175 AH1175:AK1175 Y1181:Y1182 Y1187 Y1190 Y1198:Y1200 AH1200:AK1200 Y1205 Y1208 Y1212 AH1212:AK1212 Y1217:Y1219 Y1224 Y1228:Y1230 Y1237:Y1238 Y1243 Y1247 AH1249 AK1249 Y1249:Y1253 Y1255 Y1262 Y1266 AH1267:AH1270 AK1267:AK1270 AH1272:AH1289 AK1272:AK1289 Y1273 Y1279 AB1279 Y1282 AB1282 Y1289 AB1289 AE1291:AE1292 AH1291:AH1292 AK1291:AK1292 Y1294 AB1294 AE1294 AH1294 AK1294 Y1298 AB1298 AE1298 AH1298 AK1298 Y1302:Y1303 AB1302:AB1303 AE1302:AE1321 AH1302:AH1321 AK1302:AK1321 AB1309:AB1312 Y1309:Y1592 AB1316 AB1320:AB1321 AE1323:AE1341 AB1328:AB1367 AE1344:AE1358 AE1360:AE1367 AH1360:AH1367 AE1369:AE1389 AT1378:AT1381 AT1383:AT1385 AT1387:AT1389 AT1391:AT1399 AT1401:AT1402 AT1404 AT1406:AT1409 AT1411 AT1414:AT1418 AT1421:AT1434 AT1437:AT1440 AT1442:AT1450">
    <cfRule type="cellIs" dxfId="1271" priority="3914" stopIfTrue="1" operator="lessThan">
      <formula>0</formula>
    </cfRule>
  </conditionalFormatting>
  <conditionalFormatting sqref="Y1309:Y1592 Y4:Y5 AE4:AK5 AE4:AE1289 AB5 AT6:AT7 Y8:Y10 AE8:AK10 AT11:AT337 Y12 AE12:AK12 Y15:Y23 AE15:AK23 AE26:AK26 Y26:Y28 AE28:AK28 AE32:AK32 Y32:Y33 Y35 AE35:AK35 Y41:Y43 AE41:AK43 Y48:Y49 AE48:AK49 Y54 AE54:AK54 Y59:Y62 AE59:AK62 Y66:Y67 AE66:AK67 Y72:Y73 AE72:AK73 Y78:Y83 AE79:AK83 Y87 AE87:AK87 Y92 AE92:AK92 Y96 AE96:AK96 Y102 AE102:AK102 Y104 AE104:AK104 AE107:AK107 Y110:Y112 AE110:AK112 AB112 Y117:Y118 AE117:AK118 Y121:Y124 AB121:AB124 AE121:AK124 Y126:Y146 AE126:AK147 AB126:AB178 Y153:Y155 AE153:AK155 Y161 AE161:AK161 Y167:Y168 AE167:AK168 Y175 AE175:AK175 Y181:Y182 AB181:AB182 AE181:AK182 Y186 AB186 AE186:AK186 Y190 AB190 AE190:AK190 Y194 AB194 AE194:AK194 Y197:Y199 AB197:AB199 AE197:AK199 Y204:Y205 AB204:AB205 AE204:AK205 Y217:Y218 AB217:AB218 AE217:AK218 Y224:Y226 AB224:AB226 AE224:AK226 Y232 AB232 AE232:AK232 Y234 AB234 AE234:AK234 Y237 AB237 AE237:AK237 Y242 AB242 AE242:AK242 Y249:Y258 AB249:AB258 AE249:AK258 Y262:Y263 AB262:AB263 AE262:AK263 AF265:AG266 Y265:Y267 AB265:AB267 Y273:Y302 AB273:AB302 AH273:AK302 Y308 AB308 AH308:AK308 Y313:Y314 AB313:AB314 AH313:AK314 Y316:Y330 AB316:AB330 AH316:AK330 Y335:Y337 AB335:AB337 AH335:AK337 AT339:AT367 Y343 AB343 AH343:AK343 Y349 AB349 AH349:AK349 Y351 AB351 AH351:AK351 Y356:Y363 AB356:AB363 AH356:AK363 Y367 AB367 AH367:AK367 AT369:AT388 Y373 AB373 AH373:AK373 Y375:Y382 AB375:AB382 AH375:AK382 Y384:Y388 AB384:AB388 AH384:AK388 AT391:AT400 Y395:Y396 AB395:AB396 AH395:AK396 Y402 AB402 AH402:AK402 AT402:AT410 Y407:Y410 AB407:AB410 AH407:AK410 Y412 AB412 AH412:AK412 AT412:AT425 Y416 AB416 AH416:AK416 Y418 AB418 AH418:AK418 Y424:Y425 AB424:AB425 AH424:AK425 AT427:AT446 Y428 AB428 AH428:AK428 Y431 AB431 AH431:AK431 Y437:Y438 AB437:AB438 AH437:AK438 Y444:Y445 AB444:AB445 AH444:AK445 Y448 AB448 AH448:AK448 AT448:AT547 Y453:Y455 AB453:AB455 AH453:AK455 Y459 AB459 AH459:AK459 Y461 AB461 AH461:AK461 Y467 AB467 AH467:AK467 Y469:Y482 AH469:AK482 AB469:AB484 AB488:AB489 Y491 AB491 AH491:AK491 Y496:Y497 AB496:AB497 AH496:AK497 Y502:Y503 AB502:AB503 AH502:AK503 Y509 AB509 AH509:AK509 Y511:Y513 AB511:AB513 AH511:AK513 Y518:Y540 AB518:AB540 AH518:AK540 Y543:Y548 AB543:AB548 AH543:AK548 Y550:Y551 AB550:AB551 AH550:AK551 AT550:AT555 AT557:AT576 Y558 AB558 AH558:AK558 Y560:Y566 AB560:AB566 AH560:AK566 Y569:Y576 AB569:AB576 AH569:AK576 Y581 AB581 AH581:AK581 AT587:AT593 Y588 AB588 AH588:AK588 Y593:Y601 AB593:AB601 AH593:AK601 AT595:AT602 AT604:AT605 Y604:Y610 AB604:AB610 AH604:AK610 AT607:AT610 Y612 AB612 AH612:AK612 AT613:AT622 Y617 AB617 AH617:AK617 Y622:Y623 AB622:AB623 AH622:AK623 AT624:AT634 Y629 AB629 AH629:AK629 Y635 AB635 AH635:AK635 AT636:AT1056 Y637 AB637 AH637:AK637 Y639:Y675 AB639:AB675 AH639:AK675 Y683 AB683 AH683:AK683 Y686:Y687 AB686:AB687 AH686:AK687 Y689:Y697 AB689:AB697 AH689:AK697 Y699:Y711 AB699:AB711 AH699:AK711 Y713:Y726 AB713:AB726 Y734 AB734 Y741:Y742 AB741:AB742 Y745:Y751 AB745:AB751 Y753:Y754 AB753:AB754 Y757:Y761 AB757:AB761 Y763:Y770 AB763:AB770 Y774 AB774 Y776 AB776 Y781 AB781 Y783 AB783 Y788:Y789 AB788:AB789 Y796 AB796 Y802 AB802 Y806 AB806 Y809:Y810 AB809:AB810 Y814 AB814 Y816:Y818 AB816:AB818 Y823 AB823 Y825 AB825 Y830 AB830 Y832 AB832 Y838 AB838 Y842 AB842 Y844 AB844 Y846 AB846 Y848 AB848 Y852:Y853 AB852:AB853 Y856 AB856 Y864 AB864 Y866 AB866 Y871 AB871 Y873 AB873 AB878:AB1273 Y879:Y880 Y885 Y887:Y889 Y894 Y900:Y902 Y907:Y909 Y914:Y915 Y918 Y920 Y925:Y927 Y931:Y933 Y937 Y939:Y941 Y946 Y948 Y952 Y954:Y957 Y959:Y1017 Y1019:Y1020 Y1022:Y1042 AH1042:AK1042 Y1045:Y1068 AH1047:AK1047 AT1058:AT1064 AT1066:AT1081 Y1071:Y1084 AT1083:AT1090 AH1089:AK1089 Y1089:Y1090 AT1092:AT1107 Y1095 Y1097 Y1101:Y1107 AH1102:AK1102 AH1104:AK1104 Y1109:Y1111 AT1110 Y1113 AT1113 AT1115:AT1118 Y1120:Y1121 AT1120:AT1121 Y1123:Y1128 AT1123:AT1128 AT1131:AT1135 Y1135 AH1138:AK1138 Y1138:Y1139 AT1138:AT1142 Y1143:Y1145 AT1145:AT1150 Y1150 AT1152:AT1154 Y1155 AT1156 Y1158:Y1159 AT1158:AT1376 Y1164 Y1169:Y1171 Y1173:Y1175 AH1175:AK1175 Y1181:Y1182 Y1187 Y1190 Y1198:Y1200 AH1200:AK1200 Y1205 Y1208 Y1212 AH1212:AK1212 Y1217:Y1219 Y1224 Y1228:Y1230 Y1237:Y1238 Y1243 Y1247 AH1249 AK1249 Y1249:Y1253 Y1255 Y1262 Y1266 AH1267:AH1270 AK1267:AK1270 AH1272:AH1289 AK1272:AK1289 Y1273 Y1279 AB1279 Y1282 AB1282 Y1289 AB1289 AE1291:AE1292 AH1291:AH1292 AK1291:AK1292 Y1294 AB1294 AE1294 AH1294 AK1294 Y1298 AB1298 AE1298 AH1298 AK1298 Y1302:Y1303 AB1302:AB1303 AE1302:AE1321 AH1302:AH1321 AK1302:AK1321 AB1309:AB1312 AB1316 AB1320:AB1321 AE1323:AE1341 AB1328:AB1367 AE1344:AE1358 AE1360:AE1367 AH1360:AH1367 AE1369:AE1389 AT1378:AT1381 AT1383:AT1385 AT1387:AT1389 AT1391:AT1399 AT1401:AT1402 AT1404 AT1406:AT1409 AT1411 AT1414:AT1418 AT1421:AT1434 AT1437:AT1440 AT1442:AT1450">
    <cfRule type="cellIs" dxfId="1270" priority="3913" stopIfTrue="1" operator="greaterThan">
      <formula>0</formula>
    </cfRule>
  </conditionalFormatting>
  <conditionalFormatting sqref="Y1371:Y1486">
    <cfRule type="cellIs" dxfId="1269" priority="2322" stopIfTrue="1" operator="lessThan">
      <formula>0</formula>
    </cfRule>
    <cfRule type="cellIs" dxfId="1268" priority="2321" stopIfTrue="1" operator="greaterThan">
      <formula>0</formula>
    </cfRule>
  </conditionalFormatting>
  <conditionalFormatting sqref="Y1488:Y1491">
    <cfRule type="cellIs" dxfId="1267" priority="2314" stopIfTrue="1" operator="lessThan">
      <formula>0</formula>
    </cfRule>
    <cfRule type="cellIs" dxfId="1266" priority="2313" stopIfTrue="1" operator="greaterThan">
      <formula>0</formula>
    </cfRule>
  </conditionalFormatting>
  <conditionalFormatting sqref="Y1497">
    <cfRule type="cellIs" dxfId="1265" priority="2291" stopIfTrue="1" operator="greaterThan">
      <formula>0</formula>
    </cfRule>
    <cfRule type="cellIs" dxfId="1264" priority="2292" stopIfTrue="1" operator="lessThan">
      <formula>0</formula>
    </cfRule>
  </conditionalFormatting>
  <conditionalFormatting sqref="Y1500">
    <cfRule type="cellIs" dxfId="1263" priority="2247" stopIfTrue="1" operator="greaterThan">
      <formula>0</formula>
    </cfRule>
    <cfRule type="cellIs" dxfId="1262" priority="2248" stopIfTrue="1" operator="lessThan">
      <formula>0</formula>
    </cfRule>
  </conditionalFormatting>
  <conditionalFormatting sqref="Y1504">
    <cfRule type="cellIs" dxfId="1261" priority="2241" stopIfTrue="1" operator="greaterThan">
      <formula>0</formula>
    </cfRule>
    <cfRule type="cellIs" dxfId="1260" priority="2242" stopIfTrue="1" operator="lessThan">
      <formula>0</formula>
    </cfRule>
  </conditionalFormatting>
  <conditionalFormatting sqref="Y1507:Y1508">
    <cfRule type="cellIs" dxfId="1259" priority="2244" stopIfTrue="1" operator="lessThan">
      <formula>0</formula>
    </cfRule>
    <cfRule type="cellIs" dxfId="1258" priority="2243" stopIfTrue="1" operator="greaterThan">
      <formula>0</formula>
    </cfRule>
  </conditionalFormatting>
  <conditionalFormatting sqref="Y1520">
    <cfRule type="cellIs" dxfId="1257" priority="2205" stopIfTrue="1" operator="greaterThan">
      <formula>0</formula>
    </cfRule>
    <cfRule type="cellIs" dxfId="1256" priority="2206" stopIfTrue="1" operator="lessThan">
      <formula>0</formula>
    </cfRule>
  </conditionalFormatting>
  <conditionalFormatting sqref="Y1523:Y1524">
    <cfRule type="cellIs" dxfId="1255" priority="2210" stopIfTrue="1" operator="lessThan">
      <formula>0</formula>
    </cfRule>
    <cfRule type="cellIs" dxfId="1254" priority="2209" stopIfTrue="1" operator="greaterThan">
      <formula>0</formula>
    </cfRule>
  </conditionalFormatting>
  <conditionalFormatting sqref="Y1531:Y1532">
    <cfRule type="cellIs" dxfId="1253" priority="2176" stopIfTrue="1" operator="lessThan">
      <formula>0</formula>
    </cfRule>
    <cfRule type="cellIs" dxfId="1252" priority="2175" stopIfTrue="1" operator="greaterThan">
      <formula>0</formula>
    </cfRule>
  </conditionalFormatting>
  <conditionalFormatting sqref="Y1535">
    <cfRule type="cellIs" dxfId="1251" priority="2137" stopIfTrue="1" operator="greaterThan">
      <formula>0</formula>
    </cfRule>
    <cfRule type="cellIs" dxfId="1250" priority="2138" stopIfTrue="1" operator="lessThan">
      <formula>0</formula>
    </cfRule>
  </conditionalFormatting>
  <conditionalFormatting sqref="Y1538">
    <cfRule type="cellIs" dxfId="1249" priority="2147" stopIfTrue="1" operator="greaterThan">
      <formula>0</formula>
    </cfRule>
    <cfRule type="cellIs" dxfId="1248" priority="2148" stopIfTrue="1" operator="lessThan">
      <formula>0</formula>
    </cfRule>
  </conditionalFormatting>
  <conditionalFormatting sqref="Y1543">
    <cfRule type="cellIs" dxfId="1247" priority="2122" stopIfTrue="1" operator="lessThan">
      <formula>0</formula>
    </cfRule>
    <cfRule type="cellIs" dxfId="1246" priority="2121" stopIfTrue="1" operator="greaterThan">
      <formula>0</formula>
    </cfRule>
  </conditionalFormatting>
  <conditionalFormatting sqref="Y1551">
    <cfRule type="cellIs" dxfId="1245" priority="2098" stopIfTrue="1" operator="lessThan">
      <formula>0</formula>
    </cfRule>
    <cfRule type="cellIs" dxfId="1244" priority="2097" stopIfTrue="1" operator="greaterThan">
      <formula>0</formula>
    </cfRule>
  </conditionalFormatting>
  <conditionalFormatting sqref="Y1559">
    <cfRule type="cellIs" dxfId="1243" priority="2069" stopIfTrue="1" operator="greaterThan">
      <formula>0</formula>
    </cfRule>
    <cfRule type="cellIs" dxfId="1242" priority="2070" stopIfTrue="1" operator="lessThan">
      <formula>0</formula>
    </cfRule>
  </conditionalFormatting>
  <conditionalFormatting sqref="Y1562">
    <cfRule type="cellIs" dxfId="1241" priority="2088" stopIfTrue="1" operator="lessThan">
      <formula>0</formula>
    </cfRule>
    <cfRule type="cellIs" dxfId="1240" priority="2087" stopIfTrue="1" operator="greaterThan">
      <formula>0</formula>
    </cfRule>
  </conditionalFormatting>
  <conditionalFormatting sqref="Y1570:Y1571">
    <cfRule type="cellIs" dxfId="1239" priority="2049" stopIfTrue="1" operator="greaterThan">
      <formula>0</formula>
    </cfRule>
    <cfRule type="cellIs" dxfId="1238" priority="2050" stopIfTrue="1" operator="lessThan">
      <formula>0</formula>
    </cfRule>
  </conditionalFormatting>
  <conditionalFormatting sqref="Y1576">
    <cfRule type="cellIs" dxfId="1237" priority="2027" stopIfTrue="1" operator="greaterThan">
      <formula>0</formula>
    </cfRule>
    <cfRule type="cellIs" dxfId="1236" priority="2028" stopIfTrue="1" operator="lessThan">
      <formula>0</formula>
    </cfRule>
  </conditionalFormatting>
  <conditionalFormatting sqref="Y1579:Y1580">
    <cfRule type="cellIs" dxfId="1235" priority="2031" stopIfTrue="1" operator="greaterThan">
      <formula>0</formula>
    </cfRule>
    <cfRule type="cellIs" dxfId="1234" priority="2032" stopIfTrue="1" operator="lessThan">
      <formula>0</formula>
    </cfRule>
  </conditionalFormatting>
  <conditionalFormatting sqref="Y1589:Y1590">
    <cfRule type="cellIs" dxfId="1233" priority="622" stopIfTrue="1" operator="lessThan">
      <formula>0</formula>
    </cfRule>
    <cfRule type="cellIs" dxfId="1232" priority="621" stopIfTrue="1" operator="greaterThan">
      <formula>0</formula>
    </cfRule>
  </conditionalFormatting>
  <conditionalFormatting sqref="Y1593:Y1597">
    <cfRule type="cellIs" dxfId="1231" priority="1966" stopIfTrue="1" operator="lessThan">
      <formula>0</formula>
    </cfRule>
    <cfRule type="cellIs" dxfId="1230" priority="1965" stopIfTrue="1" operator="greaterThan">
      <formula>0</formula>
    </cfRule>
  </conditionalFormatting>
  <conditionalFormatting sqref="Y1594">
    <cfRule type="cellIs" dxfId="1229" priority="1963" stopIfTrue="1" operator="greaterThan">
      <formula>0</formula>
    </cfRule>
    <cfRule type="cellIs" dxfId="1228" priority="1964" stopIfTrue="1" operator="lessThan">
      <formula>0</formula>
    </cfRule>
  </conditionalFormatting>
  <conditionalFormatting sqref="Y1598">
    <cfRule type="cellIs" dxfId="1227" priority="1929" stopIfTrue="1" operator="greaterThan">
      <formula>0</formula>
    </cfRule>
    <cfRule type="cellIs" dxfId="1226" priority="1930" stopIfTrue="1" operator="lessThan">
      <formula>0</formula>
    </cfRule>
    <cfRule type="cellIs" dxfId="1225" priority="1928" stopIfTrue="1" operator="lessThan">
      <formula>0</formula>
    </cfRule>
    <cfRule type="cellIs" dxfId="1224" priority="1927" stopIfTrue="1" operator="greaterThan">
      <formula>0</formula>
    </cfRule>
  </conditionalFormatting>
  <conditionalFormatting sqref="Y1599:Y1601">
    <cfRule type="cellIs" dxfId="1223" priority="1953" stopIfTrue="1" operator="greaterThan">
      <formula>0</formula>
    </cfRule>
    <cfRule type="cellIs" dxfId="1222" priority="1954" stopIfTrue="1" operator="lessThan">
      <formula>0</formula>
    </cfRule>
  </conditionalFormatting>
  <conditionalFormatting sqref="Y1601">
    <cfRule type="cellIs" dxfId="1221" priority="1951" stopIfTrue="1" operator="greaterThan">
      <formula>0</formula>
    </cfRule>
    <cfRule type="cellIs" dxfId="1220" priority="1952" stopIfTrue="1" operator="lessThan">
      <formula>0</formula>
    </cfRule>
  </conditionalFormatting>
  <conditionalFormatting sqref="Y1609">
    <cfRule type="cellIs" dxfId="1219" priority="1918" stopIfTrue="1" operator="lessThan">
      <formula>0</formula>
    </cfRule>
    <cfRule type="cellIs" dxfId="1218" priority="1917" stopIfTrue="1" operator="greaterThan">
      <formula>0</formula>
    </cfRule>
    <cfRule type="cellIs" dxfId="1217" priority="1916" stopIfTrue="1" operator="lessThan">
      <formula>0</formula>
    </cfRule>
    <cfRule type="cellIs" dxfId="1216" priority="1915" stopIfTrue="1" operator="greaterThan">
      <formula>0</formula>
    </cfRule>
  </conditionalFormatting>
  <conditionalFormatting sqref="Y1617">
    <cfRule type="cellIs" dxfId="1215" priority="1880" stopIfTrue="1" operator="lessThan">
      <formula>0</formula>
    </cfRule>
    <cfRule type="cellIs" dxfId="1214" priority="1879" stopIfTrue="1" operator="greaterThan">
      <formula>0</formula>
    </cfRule>
    <cfRule type="cellIs" dxfId="1213" priority="1878" stopIfTrue="1" operator="lessThan">
      <formula>0</formula>
    </cfRule>
    <cfRule type="cellIs" dxfId="1212" priority="1877" stopIfTrue="1" operator="greaterThan">
      <formula>0</formula>
    </cfRule>
  </conditionalFormatting>
  <conditionalFormatting sqref="Y1620">
    <cfRule type="cellIs" dxfId="1211" priority="1889" stopIfTrue="1" operator="greaterThan">
      <formula>0</formula>
    </cfRule>
    <cfRule type="cellIs" dxfId="1210" priority="1891" stopIfTrue="1" operator="greaterThan">
      <formula>0</formula>
    </cfRule>
    <cfRule type="cellIs" dxfId="1209" priority="1890" stopIfTrue="1" operator="lessThan">
      <formula>0</formula>
    </cfRule>
    <cfRule type="cellIs" dxfId="1208" priority="1892" stopIfTrue="1" operator="lessThan">
      <formula>0</formula>
    </cfRule>
  </conditionalFormatting>
  <conditionalFormatting sqref="Y1628">
    <cfRule type="cellIs" dxfId="1207" priority="1867" stopIfTrue="1" operator="greaterThan">
      <formula>0</formula>
    </cfRule>
    <cfRule type="cellIs" dxfId="1206" priority="1868" stopIfTrue="1" operator="lessThan">
      <formula>0</formula>
    </cfRule>
  </conditionalFormatting>
  <conditionalFormatting sqref="Y1628:Y1631">
    <cfRule type="cellIs" dxfId="1205" priority="1869" stopIfTrue="1" operator="greaterThan">
      <formula>0</formula>
    </cfRule>
    <cfRule type="cellIs" dxfId="1204" priority="1870" stopIfTrue="1" operator="lessThan">
      <formula>0</formula>
    </cfRule>
  </conditionalFormatting>
  <conditionalFormatting sqref="Y1632">
    <cfRule type="cellIs" dxfId="1203" priority="1848" stopIfTrue="1" operator="lessThan">
      <formula>0</formula>
    </cfRule>
    <cfRule type="cellIs" dxfId="1202" priority="1847" stopIfTrue="1" operator="greaterThan">
      <formula>0</formula>
    </cfRule>
    <cfRule type="cellIs" dxfId="1201" priority="1846" stopIfTrue="1" operator="lessThan">
      <formula>0</formula>
    </cfRule>
    <cfRule type="cellIs" dxfId="1200" priority="1845" stopIfTrue="1" operator="greaterThan">
      <formula>0</formula>
    </cfRule>
  </conditionalFormatting>
  <conditionalFormatting sqref="Y1639">
    <cfRule type="cellIs" dxfId="1199" priority="1834" stopIfTrue="1" operator="lessThan">
      <formula>0</formula>
    </cfRule>
    <cfRule type="cellIs" dxfId="1198" priority="1833" stopIfTrue="1" operator="greaterThan">
      <formula>0</formula>
    </cfRule>
  </conditionalFormatting>
  <conditionalFormatting sqref="Y1639:Y1640">
    <cfRule type="cellIs" dxfId="1197" priority="1811" stopIfTrue="1" operator="greaterThan">
      <formula>0</formula>
    </cfRule>
    <cfRule type="cellIs" dxfId="1196" priority="1812" stopIfTrue="1" operator="lessThan">
      <formula>0</formula>
    </cfRule>
  </conditionalFormatting>
  <conditionalFormatting sqref="Y1640">
    <cfRule type="cellIs" dxfId="1195" priority="1810" stopIfTrue="1" operator="lessThan">
      <formula>0</formula>
    </cfRule>
    <cfRule type="cellIs" dxfId="1194" priority="1809" stopIfTrue="1" operator="greaterThan">
      <formula>0</formula>
    </cfRule>
  </conditionalFormatting>
  <conditionalFormatting sqref="Y1648">
    <cfRule type="cellIs" dxfId="1193" priority="1800" stopIfTrue="1" operator="lessThan">
      <formula>0</formula>
    </cfRule>
    <cfRule type="cellIs" dxfId="1192" priority="1799" stopIfTrue="1" operator="greaterThan">
      <formula>0</formula>
    </cfRule>
    <cfRule type="cellIs" dxfId="1191" priority="1798" stopIfTrue="1" operator="lessThan">
      <formula>0</formula>
    </cfRule>
    <cfRule type="cellIs" dxfId="1190" priority="1797" stopIfTrue="1" operator="greaterThan">
      <formula>0</formula>
    </cfRule>
  </conditionalFormatting>
  <conditionalFormatting sqref="Y1655">
    <cfRule type="cellIs" dxfId="1189" priority="1760" stopIfTrue="1" operator="lessThan">
      <formula>0</formula>
    </cfRule>
    <cfRule type="cellIs" dxfId="1188" priority="1759" stopIfTrue="1" operator="greaterThan">
      <formula>0</formula>
    </cfRule>
    <cfRule type="cellIs" dxfId="1187" priority="1758" stopIfTrue="1" operator="lessThan">
      <formula>0</formula>
    </cfRule>
    <cfRule type="cellIs" dxfId="1186" priority="1757" stopIfTrue="1" operator="greaterThan">
      <formula>0</formula>
    </cfRule>
  </conditionalFormatting>
  <conditionalFormatting sqref="Y1658">
    <cfRule type="cellIs" dxfId="1185" priority="1780" stopIfTrue="1" operator="lessThan">
      <formula>0</formula>
    </cfRule>
    <cfRule type="cellIs" dxfId="1184" priority="1779" stopIfTrue="1" operator="greaterThan">
      <formula>0</formula>
    </cfRule>
    <cfRule type="cellIs" dxfId="1183" priority="1778" stopIfTrue="1" operator="lessThan">
      <formula>0</formula>
    </cfRule>
    <cfRule type="cellIs" dxfId="1182" priority="1777" stopIfTrue="1" operator="greaterThan">
      <formula>0</formula>
    </cfRule>
  </conditionalFormatting>
  <conditionalFormatting sqref="Y1666:Y1667">
    <cfRule type="cellIs" dxfId="1181" priority="1740" stopIfTrue="1" operator="lessThan">
      <formula>0</formula>
    </cfRule>
    <cfRule type="cellIs" dxfId="1180" priority="1739" stopIfTrue="1" operator="greaterThan">
      <formula>0</formula>
    </cfRule>
    <cfRule type="cellIs" dxfId="1179" priority="1738" stopIfTrue="1" operator="lessThan">
      <formula>0</formula>
    </cfRule>
    <cfRule type="cellIs" dxfId="1178" priority="1737" stopIfTrue="1" operator="greaterThan">
      <formula>0</formula>
    </cfRule>
  </conditionalFormatting>
  <conditionalFormatting sqref="Y1669">
    <cfRule type="cellIs" dxfId="1177" priority="1717" stopIfTrue="1" operator="greaterThan">
      <formula>0</formula>
    </cfRule>
    <cfRule type="cellIs" dxfId="1176" priority="1720" stopIfTrue="1" operator="lessThan">
      <formula>0</formula>
    </cfRule>
    <cfRule type="cellIs" dxfId="1175" priority="1719" stopIfTrue="1" operator="greaterThan">
      <formula>0</formula>
    </cfRule>
    <cfRule type="cellIs" dxfId="1174" priority="1718" stopIfTrue="1" operator="lessThan">
      <formula>0</formula>
    </cfRule>
  </conditionalFormatting>
  <conditionalFormatting sqref="Y1673">
    <cfRule type="cellIs" dxfId="1173" priority="1668" stopIfTrue="1" operator="lessThan">
      <formula>0</formula>
    </cfRule>
    <cfRule type="cellIs" dxfId="1172" priority="1667" stopIfTrue="1" operator="greaterThan">
      <formula>0</formula>
    </cfRule>
    <cfRule type="cellIs" dxfId="1171" priority="1670" stopIfTrue="1" operator="lessThan">
      <formula>0</formula>
    </cfRule>
    <cfRule type="cellIs" dxfId="1170" priority="1669" stopIfTrue="1" operator="greaterThan">
      <formula>0</formula>
    </cfRule>
  </conditionalFormatting>
  <conditionalFormatting sqref="Y1676">
    <cfRule type="cellIs" dxfId="1169" priority="1705" stopIfTrue="1" operator="greaterThan">
      <formula>0</formula>
    </cfRule>
    <cfRule type="cellIs" dxfId="1168" priority="1707" stopIfTrue="1" operator="greaterThan">
      <formula>0</formula>
    </cfRule>
    <cfRule type="cellIs" dxfId="1167" priority="1708" stopIfTrue="1" operator="lessThan">
      <formula>0</formula>
    </cfRule>
    <cfRule type="cellIs" dxfId="1166" priority="1706" stopIfTrue="1" operator="lessThan">
      <formula>0</formula>
    </cfRule>
  </conditionalFormatting>
  <conditionalFormatting sqref="Y1683">
    <cfRule type="cellIs" dxfId="1165" priority="570" stopIfTrue="1" operator="lessThan">
      <formula>0</formula>
    </cfRule>
    <cfRule type="cellIs" dxfId="1164" priority="569" stopIfTrue="1" operator="greaterThan">
      <formula>0</formula>
    </cfRule>
  </conditionalFormatting>
  <conditionalFormatting sqref="Y1683:Y1685">
    <cfRule type="cellIs" dxfId="1163" priority="571" stopIfTrue="1" operator="greaterThan">
      <formula>0</formula>
    </cfRule>
    <cfRule type="cellIs" dxfId="1162" priority="572" stopIfTrue="1" operator="lessThan">
      <formula>0</formula>
    </cfRule>
  </conditionalFormatting>
  <conditionalFormatting sqref="Y1684:Y1685">
    <cfRule type="cellIs" dxfId="1161" priority="1687" stopIfTrue="1" operator="greaterThan">
      <formula>0</formula>
    </cfRule>
    <cfRule type="cellIs" dxfId="1160" priority="1688" stopIfTrue="1" operator="lessThan">
      <formula>0</formula>
    </cfRule>
  </conditionalFormatting>
  <conditionalFormatting sqref="Y1688">
    <cfRule type="cellIs" dxfId="1159" priority="1633" stopIfTrue="1" operator="greaterThan">
      <formula>0</formula>
    </cfRule>
    <cfRule type="cellIs" dxfId="1158" priority="1634" stopIfTrue="1" operator="lessThan">
      <formula>0</formula>
    </cfRule>
    <cfRule type="cellIs" dxfId="1157" priority="1631" stopIfTrue="1" operator="greaterThan">
      <formula>0</formula>
    </cfRule>
    <cfRule type="cellIs" dxfId="1156" priority="1632" stopIfTrue="1" operator="lessThan">
      <formula>0</formula>
    </cfRule>
  </conditionalFormatting>
  <conditionalFormatting sqref="Y1691:Y1693">
    <cfRule type="cellIs" dxfId="1155" priority="1657" stopIfTrue="1" operator="greaterThan">
      <formula>0</formula>
    </cfRule>
    <cfRule type="cellIs" dxfId="1154" priority="1655" stopIfTrue="1" operator="greaterThan">
      <formula>0</formula>
    </cfRule>
    <cfRule type="cellIs" dxfId="1153" priority="1658" stopIfTrue="1" operator="lessThan">
      <formula>0</formula>
    </cfRule>
    <cfRule type="cellIs" dxfId="1152" priority="1656" stopIfTrue="1" operator="lessThan">
      <formula>0</formula>
    </cfRule>
  </conditionalFormatting>
  <conditionalFormatting sqref="Y1699">
    <cfRule type="cellIs" dxfId="1151" priority="1612" stopIfTrue="1" operator="lessThan">
      <formula>0</formula>
    </cfRule>
    <cfRule type="cellIs" dxfId="1150" priority="1611" stopIfTrue="1" operator="greaterThan">
      <formula>0</formula>
    </cfRule>
    <cfRule type="cellIs" dxfId="1149" priority="1613" stopIfTrue="1" operator="greaterThan">
      <formula>0</formula>
    </cfRule>
    <cfRule type="cellIs" dxfId="1148" priority="1614" stopIfTrue="1" operator="lessThan">
      <formula>0</formula>
    </cfRule>
  </conditionalFormatting>
  <conditionalFormatting sqref="Y1702">
    <cfRule type="cellIs" dxfId="1147" priority="1574" stopIfTrue="1" operator="lessThan">
      <formula>0</formula>
    </cfRule>
    <cfRule type="cellIs" dxfId="1146" priority="1573" stopIfTrue="1" operator="greaterThan">
      <formula>0</formula>
    </cfRule>
    <cfRule type="cellIs" dxfId="1145" priority="1575" stopIfTrue="1" operator="greaterThan">
      <formula>0</formula>
    </cfRule>
    <cfRule type="cellIs" dxfId="1144" priority="1576" stopIfTrue="1" operator="lessThan">
      <formula>0</formula>
    </cfRule>
  </conditionalFormatting>
  <conditionalFormatting sqref="Y1706">
    <cfRule type="cellIs" dxfId="1143" priority="1564" stopIfTrue="1" operator="lessThan">
      <formula>0</formula>
    </cfRule>
    <cfRule type="cellIs" dxfId="1142" priority="1562" stopIfTrue="1" operator="lessThan">
      <formula>0</formula>
    </cfRule>
    <cfRule type="cellIs" dxfId="1141" priority="1563" stopIfTrue="1" operator="greaterThan">
      <formula>0</formula>
    </cfRule>
    <cfRule type="cellIs" dxfId="1140" priority="1561" stopIfTrue="1" operator="greaterThan">
      <formula>0</formula>
    </cfRule>
  </conditionalFormatting>
  <conditionalFormatting sqref="Y1709:Y1710">
    <cfRule type="cellIs" dxfId="1139" priority="1593" stopIfTrue="1" operator="greaterThan">
      <formula>0</formula>
    </cfRule>
    <cfRule type="cellIs" dxfId="1138" priority="1594" stopIfTrue="1" operator="lessThan">
      <formula>0</formula>
    </cfRule>
    <cfRule type="cellIs" dxfId="1137" priority="1596" stopIfTrue="1" operator="lessThan">
      <formula>0</formula>
    </cfRule>
    <cfRule type="cellIs" dxfId="1136" priority="1595" stopIfTrue="1" operator="greaterThan">
      <formula>0</formula>
    </cfRule>
  </conditionalFormatting>
  <conditionalFormatting sqref="Y1719">
    <cfRule type="cellIs" dxfId="1135" priority="1544" stopIfTrue="1" operator="lessThan">
      <formula>0</formula>
    </cfRule>
    <cfRule type="cellIs" dxfId="1134" priority="1543" stopIfTrue="1" operator="greaterThan">
      <formula>0</formula>
    </cfRule>
    <cfRule type="cellIs" dxfId="1133" priority="1546" stopIfTrue="1" operator="lessThan">
      <formula>0</formula>
    </cfRule>
    <cfRule type="cellIs" dxfId="1132" priority="1545" stopIfTrue="1" operator="greaterThan">
      <formula>0</formula>
    </cfRule>
  </conditionalFormatting>
  <conditionalFormatting sqref="Y1725">
    <cfRule type="cellIs" dxfId="1131" priority="1499" stopIfTrue="1" operator="greaterThan">
      <formula>0</formula>
    </cfRule>
    <cfRule type="cellIs" dxfId="1130" priority="1500" stopIfTrue="1" operator="lessThan">
      <formula>0</formula>
    </cfRule>
    <cfRule type="cellIs" dxfId="1129" priority="1502" stopIfTrue="1" operator="lessThan">
      <formula>0</formula>
    </cfRule>
    <cfRule type="cellIs" dxfId="1128" priority="1501" stopIfTrue="1" operator="greaterThan">
      <formula>0</formula>
    </cfRule>
  </conditionalFormatting>
  <conditionalFormatting sqref="Y1728">
    <cfRule type="cellIs" dxfId="1127" priority="554" stopIfTrue="1" operator="lessThan">
      <formula>0</formula>
    </cfRule>
    <cfRule type="cellIs" dxfId="1126" priority="553" stopIfTrue="1" operator="greaterThan">
      <formula>0</formula>
    </cfRule>
  </conditionalFormatting>
  <conditionalFormatting sqref="Y1728:Y1729">
    <cfRule type="cellIs" dxfId="1125" priority="556" stopIfTrue="1" operator="lessThan">
      <formula>0</formula>
    </cfRule>
    <cfRule type="cellIs" dxfId="1124" priority="555" stopIfTrue="1" operator="greaterThan">
      <formula>0</formula>
    </cfRule>
  </conditionalFormatting>
  <conditionalFormatting sqref="Y1729">
    <cfRule type="cellIs" dxfId="1123" priority="1521" stopIfTrue="1" operator="greaterThan">
      <formula>0</formula>
    </cfRule>
    <cfRule type="cellIs" dxfId="1122" priority="1522" stopIfTrue="1" operator="lessThan">
      <formula>0</formula>
    </cfRule>
  </conditionalFormatting>
  <conditionalFormatting sqref="Y1738">
    <cfRule type="cellIs" dxfId="1121" priority="1492" stopIfTrue="1" operator="lessThan">
      <formula>0</formula>
    </cfRule>
    <cfRule type="cellIs" dxfId="1120" priority="1491" stopIfTrue="1" operator="greaterThan">
      <formula>0</formula>
    </cfRule>
    <cfRule type="cellIs" dxfId="1119" priority="1490" stopIfTrue="1" operator="lessThan">
      <formula>0</formula>
    </cfRule>
    <cfRule type="cellIs" dxfId="1118" priority="1489" stopIfTrue="1" operator="greaterThan">
      <formula>0</formula>
    </cfRule>
  </conditionalFormatting>
  <conditionalFormatting sqref="Y1741">
    <cfRule type="cellIs" dxfId="1117" priority="1297" stopIfTrue="1" operator="greaterThan">
      <formula>0</formula>
    </cfRule>
    <cfRule type="cellIs" dxfId="1116" priority="1298" stopIfTrue="1" operator="lessThan">
      <formula>0</formula>
    </cfRule>
  </conditionalFormatting>
  <conditionalFormatting sqref="Y1745">
    <cfRule type="cellIs" dxfId="1115" priority="1435" stopIfTrue="1" operator="greaterThan">
      <formula>0</formula>
    </cfRule>
    <cfRule type="cellIs" dxfId="1114" priority="1436" stopIfTrue="1" operator="lessThan">
      <formula>0</formula>
    </cfRule>
    <cfRule type="cellIs" dxfId="1113" priority="1437" stopIfTrue="1" operator="greaterThan">
      <formula>0</formula>
    </cfRule>
    <cfRule type="cellIs" dxfId="1112" priority="1438" stopIfTrue="1" operator="lessThan">
      <formula>0</formula>
    </cfRule>
  </conditionalFormatting>
  <conditionalFormatting sqref="Y1750">
    <cfRule type="cellIs" dxfId="1111" priority="1470" stopIfTrue="1" operator="lessThan">
      <formula>0</formula>
    </cfRule>
    <cfRule type="cellIs" dxfId="1110" priority="1469" stopIfTrue="1" operator="greaterThan">
      <formula>0</formula>
    </cfRule>
    <cfRule type="cellIs" dxfId="1109" priority="1471" stopIfTrue="1" operator="greaterThan">
      <formula>0</formula>
    </cfRule>
    <cfRule type="cellIs" dxfId="1108" priority="1472" stopIfTrue="1" operator="lessThan">
      <formula>0</formula>
    </cfRule>
  </conditionalFormatting>
  <conditionalFormatting sqref="Y1755">
    <cfRule type="cellIs" dxfId="1107" priority="1415" stopIfTrue="1" operator="greaterThan">
      <formula>0</formula>
    </cfRule>
    <cfRule type="cellIs" dxfId="1106" priority="1416" stopIfTrue="1" operator="lessThan">
      <formula>0</formula>
    </cfRule>
    <cfRule type="cellIs" dxfId="1105" priority="1417" stopIfTrue="1" operator="greaterThan">
      <formula>0</formula>
    </cfRule>
    <cfRule type="cellIs" dxfId="1104" priority="1418" stopIfTrue="1" operator="lessThan">
      <formula>0</formula>
    </cfRule>
  </conditionalFormatting>
  <conditionalFormatting sqref="Y1762">
    <cfRule type="cellIs" dxfId="1103" priority="1407" stopIfTrue="1" operator="greaterThan">
      <formula>0</formula>
    </cfRule>
    <cfRule type="cellIs" dxfId="1102" priority="1405" stopIfTrue="1" operator="greaterThan">
      <formula>0</formula>
    </cfRule>
    <cfRule type="cellIs" dxfId="1101" priority="1406" stopIfTrue="1" operator="lessThan">
      <formula>0</formula>
    </cfRule>
    <cfRule type="cellIs" dxfId="1100" priority="1408" stopIfTrue="1" operator="lessThan">
      <formula>0</formula>
    </cfRule>
  </conditionalFormatting>
  <conditionalFormatting sqref="Y1768">
    <cfRule type="cellIs" dxfId="1099" priority="1365" stopIfTrue="1" operator="greaterThan">
      <formula>0</formula>
    </cfRule>
    <cfRule type="cellIs" dxfId="1098" priority="1368" stopIfTrue="1" operator="lessThan">
      <formula>0</formula>
    </cfRule>
    <cfRule type="cellIs" dxfId="1097" priority="1366" stopIfTrue="1" operator="lessThan">
      <formula>0</formula>
    </cfRule>
    <cfRule type="cellIs" dxfId="1096" priority="1367" stopIfTrue="1" operator="greaterThan">
      <formula>0</formula>
    </cfRule>
  </conditionalFormatting>
  <conditionalFormatting sqref="Y1771">
    <cfRule type="cellIs" dxfId="1095" priority="1379" stopIfTrue="1" operator="greaterThan">
      <formula>0</formula>
    </cfRule>
    <cfRule type="cellIs" dxfId="1094" priority="1380" stopIfTrue="1" operator="lessThan">
      <formula>0</formula>
    </cfRule>
    <cfRule type="cellIs" dxfId="1093" priority="1378" stopIfTrue="1" operator="lessThan">
      <formula>0</formula>
    </cfRule>
    <cfRule type="cellIs" dxfId="1092" priority="1377" stopIfTrue="1" operator="greaterThan">
      <formula>0</formula>
    </cfRule>
  </conditionalFormatting>
  <conditionalFormatting sqref="Y1780">
    <cfRule type="cellIs" dxfId="1091" priority="1355" stopIfTrue="1" operator="greaterThan">
      <formula>0</formula>
    </cfRule>
    <cfRule type="cellIs" dxfId="1090" priority="1357" stopIfTrue="1" operator="greaterThan">
      <formula>0</formula>
    </cfRule>
    <cfRule type="cellIs" dxfId="1089" priority="1356" stopIfTrue="1" operator="lessThan">
      <formula>0</formula>
    </cfRule>
    <cfRule type="cellIs" dxfId="1088" priority="1358" stopIfTrue="1" operator="lessThan">
      <formula>0</formula>
    </cfRule>
  </conditionalFormatting>
  <conditionalFormatting sqref="Y1787">
    <cfRule type="cellIs" dxfId="1087" priority="1316" stopIfTrue="1" operator="lessThan">
      <formula>0</formula>
    </cfRule>
    <cfRule type="cellIs" dxfId="1086" priority="1315" stopIfTrue="1" operator="greaterThan">
      <formula>0</formula>
    </cfRule>
    <cfRule type="cellIs" dxfId="1085" priority="1317" stopIfTrue="1" operator="greaterThan">
      <formula>0</formula>
    </cfRule>
    <cfRule type="cellIs" dxfId="1084" priority="1318" stopIfTrue="1" operator="lessThan">
      <formula>0</formula>
    </cfRule>
  </conditionalFormatting>
  <conditionalFormatting sqref="Y1791">
    <cfRule type="cellIs" dxfId="1083" priority="1337" stopIfTrue="1" operator="greaterThan">
      <formula>0</formula>
    </cfRule>
    <cfRule type="cellIs" dxfId="1082" priority="1338" stopIfTrue="1" operator="lessThan">
      <formula>0</formula>
    </cfRule>
    <cfRule type="cellIs" dxfId="1081" priority="1335" stopIfTrue="1" operator="greaterThan">
      <formula>0</formula>
    </cfRule>
    <cfRule type="cellIs" dxfId="1080" priority="1336" stopIfTrue="1" operator="lessThan">
      <formula>0</formula>
    </cfRule>
  </conditionalFormatting>
  <conditionalFormatting sqref="Y1793">
    <cfRule type="cellIs" dxfId="1079" priority="1308" stopIfTrue="1" operator="lessThan">
      <formula>0</formula>
    </cfRule>
    <cfRule type="cellIs" dxfId="1078" priority="1307" stopIfTrue="1" operator="greaterThan">
      <formula>0</formula>
    </cfRule>
  </conditionalFormatting>
  <conditionalFormatting sqref="Y1796">
    <cfRule type="cellIs" dxfId="1077" priority="1279" stopIfTrue="1" operator="greaterThan">
      <formula>0</formula>
    </cfRule>
    <cfRule type="cellIs" dxfId="1076" priority="1280" stopIfTrue="1" operator="lessThan">
      <formula>0</formula>
    </cfRule>
    <cfRule type="cellIs" dxfId="1075" priority="1281" stopIfTrue="1" operator="greaterThan">
      <formula>0</formula>
    </cfRule>
    <cfRule type="cellIs" dxfId="1074" priority="1282" stopIfTrue="1" operator="lessThan">
      <formula>0</formula>
    </cfRule>
  </conditionalFormatting>
  <conditionalFormatting sqref="Y1803">
    <cfRule type="cellIs" dxfId="1073" priority="1253" stopIfTrue="1" operator="greaterThan">
      <formula>0</formula>
    </cfRule>
    <cfRule type="cellIs" dxfId="1072" priority="1254" stopIfTrue="1" operator="lessThan">
      <formula>0</formula>
    </cfRule>
    <cfRule type="cellIs" dxfId="1071" priority="1255" stopIfTrue="1" operator="greaterThan">
      <formula>0</formula>
    </cfRule>
    <cfRule type="cellIs" dxfId="1070" priority="1256" stopIfTrue="1" operator="lessThan">
      <formula>0</formula>
    </cfRule>
  </conditionalFormatting>
  <conditionalFormatting sqref="Y1811">
    <cfRule type="cellIs" dxfId="1069" priority="1225" stopIfTrue="1" operator="greaterThan">
      <formula>0</formula>
    </cfRule>
    <cfRule type="cellIs" dxfId="1068" priority="1223" stopIfTrue="1" operator="greaterThan">
      <formula>0</formula>
    </cfRule>
    <cfRule type="cellIs" dxfId="1067" priority="1224" stopIfTrue="1" operator="lessThan">
      <formula>0</formula>
    </cfRule>
    <cfRule type="cellIs" dxfId="1066" priority="1226" stopIfTrue="1" operator="lessThan">
      <formula>0</formula>
    </cfRule>
  </conditionalFormatting>
  <conditionalFormatting sqref="Y1815">
    <cfRule type="cellIs" dxfId="1065" priority="1234" stopIfTrue="1" operator="lessThan">
      <formula>0</formula>
    </cfRule>
    <cfRule type="cellIs" dxfId="1064" priority="1233" stopIfTrue="1" operator="greaterThan">
      <formula>0</formula>
    </cfRule>
    <cfRule type="cellIs" dxfId="1063" priority="1235" stopIfTrue="1" operator="greaterThan">
      <formula>0</formula>
    </cfRule>
    <cfRule type="cellIs" dxfId="1062" priority="1236" stopIfTrue="1" operator="lessThan">
      <formula>0</formula>
    </cfRule>
  </conditionalFormatting>
  <conditionalFormatting sqref="Y1824">
    <cfRule type="cellIs" dxfId="1061" priority="1191" stopIfTrue="1" operator="greaterThan">
      <formula>0</formula>
    </cfRule>
    <cfRule type="cellIs" dxfId="1060" priority="1192" stopIfTrue="1" operator="lessThan">
      <formula>0</formula>
    </cfRule>
    <cfRule type="cellIs" dxfId="1059" priority="1190" stopIfTrue="1" operator="lessThan">
      <formula>0</formula>
    </cfRule>
    <cfRule type="cellIs" dxfId="1058" priority="1189" stopIfTrue="1" operator="greaterThan">
      <formula>0</formula>
    </cfRule>
  </conditionalFormatting>
  <conditionalFormatting sqref="Y1833">
    <cfRule type="cellIs" dxfId="1057" priority="1159" stopIfTrue="1" operator="greaterThan">
      <formula>0</formula>
    </cfRule>
    <cfRule type="cellIs" dxfId="1056" priority="1160" stopIfTrue="1" operator="lessThan">
      <formula>0</formula>
    </cfRule>
    <cfRule type="cellIs" dxfId="1055" priority="1161" stopIfTrue="1" operator="greaterThan">
      <formula>0</formula>
    </cfRule>
    <cfRule type="cellIs" dxfId="1054" priority="1162" stopIfTrue="1" operator="lessThan">
      <formula>0</formula>
    </cfRule>
  </conditionalFormatting>
  <conditionalFormatting sqref="Y1835">
    <cfRule type="cellIs" dxfId="1053" priority="1169" stopIfTrue="1" operator="greaterThan">
      <formula>0</formula>
    </cfRule>
    <cfRule type="cellIs" dxfId="1052" priority="1172" stopIfTrue="1" operator="lessThan">
      <formula>0</formula>
    </cfRule>
    <cfRule type="cellIs" dxfId="1051" priority="1171" stopIfTrue="1" operator="greaterThan">
      <formula>0</formula>
    </cfRule>
    <cfRule type="cellIs" dxfId="1050" priority="1170" stopIfTrue="1" operator="lessThan">
      <formula>0</formula>
    </cfRule>
  </conditionalFormatting>
  <conditionalFormatting sqref="Y1844:Y1845">
    <cfRule type="cellIs" dxfId="1049" priority="1134" stopIfTrue="1" operator="lessThan">
      <formula>0</formula>
    </cfRule>
    <cfRule type="cellIs" dxfId="1048" priority="1133" stopIfTrue="1" operator="greaterThan">
      <formula>0</formula>
    </cfRule>
    <cfRule type="cellIs" dxfId="1047" priority="1136" stopIfTrue="1" operator="lessThan">
      <formula>0</formula>
    </cfRule>
    <cfRule type="cellIs" dxfId="1046" priority="1135" stopIfTrue="1" operator="greaterThan">
      <formula>0</formula>
    </cfRule>
  </conditionalFormatting>
  <conditionalFormatting sqref="Y1849:Y1852 Y1854">
    <cfRule type="cellIs" dxfId="1045" priority="1114" stopIfTrue="1" operator="lessThan">
      <formula>0</formula>
    </cfRule>
    <cfRule type="cellIs" dxfId="1044" priority="1113" stopIfTrue="1" operator="greaterThan">
      <formula>0</formula>
    </cfRule>
  </conditionalFormatting>
  <conditionalFormatting sqref="Y1849:Y1854">
    <cfRule type="cellIs" dxfId="1043" priority="1103" stopIfTrue="1" operator="greaterThan">
      <formula>0</formula>
    </cfRule>
    <cfRule type="cellIs" dxfId="1042" priority="1104" stopIfTrue="1" operator="lessThan">
      <formula>0</formula>
    </cfRule>
  </conditionalFormatting>
  <conditionalFormatting sqref="Y1853">
    <cfRule type="cellIs" dxfId="1041" priority="1102" stopIfTrue="1" operator="lessThan">
      <formula>0</formula>
    </cfRule>
    <cfRule type="cellIs" dxfId="1040" priority="1101" stopIfTrue="1" operator="greaterThan">
      <formula>0</formula>
    </cfRule>
  </conditionalFormatting>
  <conditionalFormatting sqref="Y1856:Y1858">
    <cfRule type="cellIs" dxfId="1039" priority="1073" stopIfTrue="1" operator="greaterThan">
      <formula>0</formula>
    </cfRule>
    <cfRule type="cellIs" dxfId="1038" priority="1074" stopIfTrue="1" operator="lessThan">
      <formula>0</formula>
    </cfRule>
    <cfRule type="cellIs" dxfId="1037" priority="1075" stopIfTrue="1" operator="greaterThan">
      <formula>0</formula>
    </cfRule>
    <cfRule type="cellIs" dxfId="1036" priority="1076" stopIfTrue="1" operator="lessThan">
      <formula>0</formula>
    </cfRule>
  </conditionalFormatting>
  <conditionalFormatting sqref="Y1860">
    <cfRule type="cellIs" dxfId="1035" priority="1047" stopIfTrue="1" operator="greaterThan">
      <formula>0</formula>
    </cfRule>
    <cfRule type="cellIs" dxfId="1034" priority="1048" stopIfTrue="1" operator="lessThan">
      <formula>0</formula>
    </cfRule>
    <cfRule type="cellIs" dxfId="1033" priority="1049" stopIfTrue="1" operator="greaterThan">
      <formula>0</formula>
    </cfRule>
    <cfRule type="cellIs" dxfId="1032" priority="1050" stopIfTrue="1" operator="lessThan">
      <formula>0</formula>
    </cfRule>
  </conditionalFormatting>
  <conditionalFormatting sqref="Y1868">
    <cfRule type="cellIs" dxfId="1031" priority="1028" stopIfTrue="1" operator="lessThan">
      <formula>0</formula>
    </cfRule>
    <cfRule type="cellIs" dxfId="1030" priority="1029" stopIfTrue="1" operator="greaterThan">
      <formula>0</formula>
    </cfRule>
    <cfRule type="cellIs" dxfId="1029" priority="1030" stopIfTrue="1" operator="lessThan">
      <formula>0</formula>
    </cfRule>
    <cfRule type="cellIs" dxfId="1028" priority="1027" stopIfTrue="1" operator="greaterThan">
      <formula>0</formula>
    </cfRule>
  </conditionalFormatting>
  <conditionalFormatting sqref="Y1872:Y1874">
    <cfRule type="cellIs" dxfId="1027" priority="1006" stopIfTrue="1" operator="lessThan">
      <formula>0</formula>
    </cfRule>
    <cfRule type="cellIs" dxfId="1026" priority="1005" stopIfTrue="1" operator="greaterThan">
      <formula>0</formula>
    </cfRule>
  </conditionalFormatting>
  <conditionalFormatting sqref="Y1872:Y1875">
    <cfRule type="cellIs" dxfId="1025" priority="965" stopIfTrue="1" operator="greaterThan">
      <formula>0</formula>
    </cfRule>
    <cfRule type="cellIs" dxfId="1024" priority="966" stopIfTrue="1" operator="lessThan">
      <formula>0</formula>
    </cfRule>
  </conditionalFormatting>
  <conditionalFormatting sqref="Y1875">
    <cfRule type="cellIs" dxfId="1023" priority="963" stopIfTrue="1" operator="greaterThan">
      <formula>0</formula>
    </cfRule>
    <cfRule type="cellIs" dxfId="1022" priority="964" stopIfTrue="1" operator="lessThan">
      <formula>0</formula>
    </cfRule>
  </conditionalFormatting>
  <conditionalFormatting sqref="Y1879">
    <cfRule type="cellIs" dxfId="1021" priority="618" stopIfTrue="1" operator="lessThan">
      <formula>0</formula>
    </cfRule>
    <cfRule type="cellIs" dxfId="1020" priority="617" stopIfTrue="1" operator="greaterThan">
      <formula>0</formula>
    </cfRule>
  </conditionalFormatting>
  <conditionalFormatting sqref="Y1879:Y1881">
    <cfRule type="cellIs" dxfId="1019" priority="620" stopIfTrue="1" operator="lessThan">
      <formula>0</formula>
    </cfRule>
    <cfRule type="cellIs" dxfId="1018" priority="619" stopIfTrue="1" operator="greaterThan">
      <formula>0</formula>
    </cfRule>
  </conditionalFormatting>
  <conditionalFormatting sqref="Y1880">
    <cfRule type="cellIs" dxfId="1017" priority="975" stopIfTrue="1" operator="greaterThan">
      <formula>0</formula>
    </cfRule>
    <cfRule type="cellIs" dxfId="1016" priority="976" stopIfTrue="1" operator="lessThan">
      <formula>0</formula>
    </cfRule>
  </conditionalFormatting>
  <conditionalFormatting sqref="Y1890">
    <cfRule type="cellIs" dxfId="1015" priority="929" stopIfTrue="1" operator="greaterThan">
      <formula>0</formula>
    </cfRule>
    <cfRule type="cellIs" dxfId="1014" priority="930" stopIfTrue="1" operator="lessThan">
      <formula>0</formula>
    </cfRule>
    <cfRule type="cellIs" dxfId="1013" priority="932" stopIfTrue="1" operator="lessThan">
      <formula>0</formula>
    </cfRule>
    <cfRule type="cellIs" dxfId="1012" priority="931" stopIfTrue="1" operator="greaterThan">
      <formula>0</formula>
    </cfRule>
  </conditionalFormatting>
  <conditionalFormatting sqref="Y1894">
    <cfRule type="cellIs" dxfId="1011" priority="413" stopIfTrue="1" operator="greaterThan">
      <formula>0</formula>
    </cfRule>
    <cfRule type="cellIs" dxfId="1010" priority="414" stopIfTrue="1" operator="lessThan">
      <formula>0</formula>
    </cfRule>
  </conditionalFormatting>
  <conditionalFormatting sqref="Y1898">
    <cfRule type="cellIs" dxfId="1009" priority="900" stopIfTrue="1" operator="lessThan">
      <formula>0</formula>
    </cfRule>
    <cfRule type="cellIs" dxfId="1008" priority="899" stopIfTrue="1" operator="greaterThan">
      <formula>0</formula>
    </cfRule>
    <cfRule type="cellIs" dxfId="1007" priority="898" stopIfTrue="1" operator="lessThan">
      <formula>0</formula>
    </cfRule>
    <cfRule type="cellIs" dxfId="1006" priority="897" stopIfTrue="1" operator="greaterThan">
      <formula>0</formula>
    </cfRule>
  </conditionalFormatting>
  <conditionalFormatting sqref="Y1901:Y1902">
    <cfRule type="cellIs" dxfId="1005" priority="884" stopIfTrue="1" operator="lessThan">
      <formula>0</formula>
    </cfRule>
    <cfRule type="cellIs" dxfId="1004" priority="883" stopIfTrue="1" operator="greaterThan">
      <formula>0</formula>
    </cfRule>
    <cfRule type="cellIs" dxfId="1003" priority="882" stopIfTrue="1" operator="lessThan">
      <formula>0</formula>
    </cfRule>
    <cfRule type="cellIs" dxfId="1002" priority="881" stopIfTrue="1" operator="greaterThan">
      <formula>0</formula>
    </cfRule>
  </conditionalFormatting>
  <conditionalFormatting sqref="Y1908">
    <cfRule type="cellIs" dxfId="1001" priority="846" stopIfTrue="1" operator="lessThan">
      <formula>0</formula>
    </cfRule>
    <cfRule type="cellIs" dxfId="1000" priority="845" stopIfTrue="1" operator="greaterThan">
      <formula>0</formula>
    </cfRule>
    <cfRule type="cellIs" dxfId="999" priority="844" stopIfTrue="1" operator="lessThan">
      <formula>0</formula>
    </cfRule>
    <cfRule type="cellIs" dxfId="998" priority="843" stopIfTrue="1" operator="greaterThan">
      <formula>0</formula>
    </cfRule>
  </conditionalFormatting>
  <conditionalFormatting sqref="Y1911">
    <cfRule type="cellIs" dxfId="997" priority="855" stopIfTrue="1" operator="greaterThan">
      <formula>0</formula>
    </cfRule>
    <cfRule type="cellIs" dxfId="996" priority="853" stopIfTrue="1" operator="greaterThan">
      <formula>0</formula>
    </cfRule>
    <cfRule type="cellIs" dxfId="995" priority="856" stopIfTrue="1" operator="lessThan">
      <formula>0</formula>
    </cfRule>
    <cfRule type="cellIs" dxfId="994" priority="854" stopIfTrue="1" operator="lessThan">
      <formula>0</formula>
    </cfRule>
  </conditionalFormatting>
  <conditionalFormatting sqref="Y1915">
    <cfRule type="cellIs" dxfId="993" priority="802" stopIfTrue="1" operator="lessThan">
      <formula>0</formula>
    </cfRule>
    <cfRule type="cellIs" dxfId="992" priority="800" stopIfTrue="1" operator="lessThan">
      <formula>0</formula>
    </cfRule>
    <cfRule type="cellIs" dxfId="991" priority="799" stopIfTrue="1" operator="greaterThan">
      <formula>0</formula>
    </cfRule>
    <cfRule type="cellIs" dxfId="990" priority="801" stopIfTrue="1" operator="greaterThan">
      <formula>0</formula>
    </cfRule>
  </conditionalFormatting>
  <conditionalFormatting sqref="Y1918">
    <cfRule type="cellIs" dxfId="989" priority="789" stopIfTrue="1" operator="greaterThan">
      <formula>0</formula>
    </cfRule>
    <cfRule type="cellIs" dxfId="988" priority="790" stopIfTrue="1" operator="lessThan">
      <formula>0</formula>
    </cfRule>
    <cfRule type="cellIs" dxfId="987" priority="787" stopIfTrue="1" operator="greaterThan">
      <formula>0</formula>
    </cfRule>
    <cfRule type="cellIs" dxfId="986" priority="788" stopIfTrue="1" operator="lessThan">
      <formula>0</formula>
    </cfRule>
  </conditionalFormatting>
  <conditionalFormatting sqref="Y1922:Y1923">
    <cfRule type="cellIs" dxfId="985" priority="812" stopIfTrue="1" operator="lessThan">
      <formula>0</formula>
    </cfRule>
    <cfRule type="cellIs" dxfId="984" priority="811" stopIfTrue="1" operator="greaterThan">
      <formula>0</formula>
    </cfRule>
    <cfRule type="cellIs" dxfId="983" priority="810" stopIfTrue="1" operator="lessThan">
      <formula>0</formula>
    </cfRule>
    <cfRule type="cellIs" dxfId="982" priority="809" stopIfTrue="1" operator="greaterThan">
      <formula>0</formula>
    </cfRule>
  </conditionalFormatting>
  <conditionalFormatting sqref="Y1930">
    <cfRule type="cellIs" dxfId="981" priority="755" stopIfTrue="1" operator="greaterThan">
      <formula>0</formula>
    </cfRule>
    <cfRule type="cellIs" dxfId="980" priority="757" stopIfTrue="1" operator="greaterThan">
      <formula>0</formula>
    </cfRule>
    <cfRule type="cellIs" dxfId="979" priority="756" stopIfTrue="1" operator="lessThan">
      <formula>0</formula>
    </cfRule>
    <cfRule type="cellIs" dxfId="978" priority="758" stopIfTrue="1" operator="lessThan">
      <formula>0</formula>
    </cfRule>
  </conditionalFormatting>
  <conditionalFormatting sqref="Y1933">
    <cfRule type="cellIs" dxfId="977" priority="740" stopIfTrue="1" operator="lessThan">
      <formula>0</formula>
    </cfRule>
    <cfRule type="cellIs" dxfId="976" priority="739" stopIfTrue="1" operator="greaterThan">
      <formula>0</formula>
    </cfRule>
    <cfRule type="cellIs" dxfId="975" priority="737" stopIfTrue="1" operator="greaterThan">
      <formula>0</formula>
    </cfRule>
    <cfRule type="cellIs" dxfId="974" priority="738" stopIfTrue="1" operator="lessThan">
      <formula>0</formula>
    </cfRule>
  </conditionalFormatting>
  <conditionalFormatting sqref="Y1939">
    <cfRule type="cellIs" dxfId="973" priority="437" stopIfTrue="1" operator="greaterThan">
      <formula>0</formula>
    </cfRule>
    <cfRule type="cellIs" dxfId="972" priority="438" stopIfTrue="1" operator="lessThan">
      <formula>0</formula>
    </cfRule>
  </conditionalFormatting>
  <conditionalFormatting sqref="Y1942">
    <cfRule type="cellIs" dxfId="971" priority="719" stopIfTrue="1" operator="greaterThan">
      <formula>0</formula>
    </cfRule>
    <cfRule type="cellIs" dxfId="970" priority="720" stopIfTrue="1" operator="lessThan">
      <formula>0</formula>
    </cfRule>
    <cfRule type="cellIs" dxfId="969" priority="722" stopIfTrue="1" operator="lessThan">
      <formula>0</formula>
    </cfRule>
    <cfRule type="cellIs" dxfId="968" priority="721" stopIfTrue="1" operator="greaterThan">
      <formula>0</formula>
    </cfRule>
  </conditionalFormatting>
  <conditionalFormatting sqref="Y1945">
    <cfRule type="cellIs" dxfId="967" priority="701" stopIfTrue="1" operator="greaterThan">
      <formula>0</formula>
    </cfRule>
    <cfRule type="cellIs" dxfId="966" priority="704" stopIfTrue="1" operator="lessThan">
      <formula>0</formula>
    </cfRule>
    <cfRule type="cellIs" dxfId="965" priority="703" stopIfTrue="1" operator="greaterThan">
      <formula>0</formula>
    </cfRule>
    <cfRule type="cellIs" dxfId="964" priority="702" stopIfTrue="1" operator="lessThan">
      <formula>0</formula>
    </cfRule>
  </conditionalFormatting>
  <conditionalFormatting sqref="Y1951">
    <cfRule type="cellIs" dxfId="963" priority="674" stopIfTrue="1" operator="lessThan">
      <formula>0</formula>
    </cfRule>
    <cfRule type="cellIs" dxfId="962" priority="673" stopIfTrue="1" operator="greaterThan">
      <formula>0</formula>
    </cfRule>
    <cfRule type="cellIs" dxfId="961" priority="672" stopIfTrue="1" operator="lessThan">
      <formula>0</formula>
    </cfRule>
    <cfRule type="cellIs" dxfId="960" priority="671" stopIfTrue="1" operator="greaterThan">
      <formula>0</formula>
    </cfRule>
  </conditionalFormatting>
  <conditionalFormatting sqref="Y1954">
    <cfRule type="cellIs" dxfId="959" priority="684" stopIfTrue="1" operator="lessThan">
      <formula>0</formula>
    </cfRule>
    <cfRule type="cellIs" dxfId="958" priority="683" stopIfTrue="1" operator="greaterThan">
      <formula>0</formula>
    </cfRule>
    <cfRule type="cellIs" dxfId="957" priority="682" stopIfTrue="1" operator="lessThan">
      <formula>0</formula>
    </cfRule>
    <cfRule type="cellIs" dxfId="956" priority="681" stopIfTrue="1" operator="greaterThan">
      <formula>0</formula>
    </cfRule>
  </conditionalFormatting>
  <conditionalFormatting sqref="Y1958">
    <cfRule type="cellIs" dxfId="955" priority="653" stopIfTrue="1" operator="greaterThan">
      <formula>0</formula>
    </cfRule>
    <cfRule type="cellIs" dxfId="954" priority="654" stopIfTrue="1" operator="lessThan">
      <formula>0</formula>
    </cfRule>
    <cfRule type="cellIs" dxfId="953" priority="656" stopIfTrue="1" operator="lessThan">
      <formula>0</formula>
    </cfRule>
    <cfRule type="cellIs" dxfId="952" priority="655" stopIfTrue="1" operator="greaterThan">
      <formula>0</formula>
    </cfRule>
  </conditionalFormatting>
  <conditionalFormatting sqref="Y1961">
    <cfRule type="cellIs" dxfId="951" priority="637" stopIfTrue="1" operator="greaterThan">
      <formula>0</formula>
    </cfRule>
    <cfRule type="cellIs" dxfId="950" priority="638" stopIfTrue="1" operator="lessThan">
      <formula>0</formula>
    </cfRule>
    <cfRule type="cellIs" dxfId="949" priority="635" stopIfTrue="1" operator="greaterThan">
      <formula>0</formula>
    </cfRule>
    <cfRule type="cellIs" dxfId="948" priority="636" stopIfTrue="1" operator="lessThan">
      <formula>0</formula>
    </cfRule>
  </conditionalFormatting>
  <conditionalFormatting sqref="Y1964">
    <cfRule type="cellIs" dxfId="947" priority="615" stopIfTrue="1" operator="greaterThan">
      <formula>0</formula>
    </cfRule>
    <cfRule type="cellIs" dxfId="946" priority="616" stopIfTrue="1" operator="lessThan">
      <formula>0</formula>
    </cfRule>
  </conditionalFormatting>
  <conditionalFormatting sqref="Y1964:Y1965">
    <cfRule type="cellIs" dxfId="945" priority="541" stopIfTrue="1" operator="greaterThan">
      <formula>0</formula>
    </cfRule>
    <cfRule type="cellIs" dxfId="944" priority="542" stopIfTrue="1" operator="lessThan">
      <formula>0</formula>
    </cfRule>
  </conditionalFormatting>
  <conditionalFormatting sqref="Y1965">
    <cfRule type="cellIs" dxfId="943" priority="539" stopIfTrue="1" operator="greaterThan">
      <formula>0</formula>
    </cfRule>
    <cfRule type="cellIs" dxfId="942" priority="540" stopIfTrue="1" operator="lessThan">
      <formula>0</formula>
    </cfRule>
  </conditionalFormatting>
  <conditionalFormatting sqref="Y1975:Y1977">
    <cfRule type="cellIs" dxfId="941" priority="531" stopIfTrue="1" operator="greaterThan">
      <formula>0</formula>
    </cfRule>
    <cfRule type="cellIs" dxfId="940" priority="532" stopIfTrue="1" operator="lessThan">
      <formula>0</formula>
    </cfRule>
  </conditionalFormatting>
  <conditionalFormatting sqref="Y1975:Y1978">
    <cfRule type="cellIs" dxfId="939" priority="505" stopIfTrue="1" operator="greaterThan">
      <formula>0</formula>
    </cfRule>
    <cfRule type="cellIs" dxfId="938" priority="506" stopIfTrue="1" operator="lessThan">
      <formula>0</formula>
    </cfRule>
  </conditionalFormatting>
  <conditionalFormatting sqref="Y1978:Y1979">
    <cfRule type="cellIs" dxfId="937" priority="417" stopIfTrue="1" operator="greaterThan">
      <formula>0</formula>
    </cfRule>
    <cfRule type="cellIs" dxfId="936" priority="418" stopIfTrue="1" operator="lessThan">
      <formula>0</formula>
    </cfRule>
  </conditionalFormatting>
  <conditionalFormatting sqref="Y1985:Y1987">
    <cfRule type="cellIs" dxfId="935" priority="427" stopIfTrue="1" operator="greaterThan">
      <formula>0</formula>
    </cfRule>
    <cfRule type="cellIs" dxfId="934" priority="428" stopIfTrue="1" operator="lessThan">
      <formula>0</formula>
    </cfRule>
  </conditionalFormatting>
  <conditionalFormatting sqref="Y1986:Y1987">
    <cfRule type="cellIs" dxfId="933" priority="492" stopIfTrue="1" operator="lessThan">
      <formula>0</formula>
    </cfRule>
    <cfRule type="cellIs" dxfId="932" priority="491" stopIfTrue="1" operator="greaterThan">
      <formula>0</formula>
    </cfRule>
  </conditionalFormatting>
  <conditionalFormatting sqref="Y1992">
    <cfRule type="cellIs" dxfId="931" priority="467" stopIfTrue="1" operator="greaterThan">
      <formula>0</formula>
    </cfRule>
    <cfRule type="cellIs" dxfId="930" priority="468" stopIfTrue="1" operator="lessThan">
      <formula>0</formula>
    </cfRule>
    <cfRule type="cellIs" dxfId="929" priority="466" stopIfTrue="1" operator="lessThan">
      <formula>0</formula>
    </cfRule>
    <cfRule type="cellIs" dxfId="928" priority="465" stopIfTrue="1" operator="greaterThan">
      <formula>0</formula>
    </cfRule>
  </conditionalFormatting>
  <conditionalFormatting sqref="Y2003:Y2006">
    <cfRule type="cellIs" dxfId="927" priority="389" stopIfTrue="1" operator="greaterThan">
      <formula>0</formula>
    </cfRule>
    <cfRule type="cellIs" dxfId="926" priority="390" stopIfTrue="1" operator="lessThan">
      <formula>0</formula>
    </cfRule>
  </conditionalFormatting>
  <conditionalFormatting sqref="Y2004:Y2017">
    <cfRule type="cellIs" dxfId="925" priority="319" stopIfTrue="1" operator="greaterThan">
      <formula>0</formula>
    </cfRule>
    <cfRule type="cellIs" dxfId="924" priority="320" stopIfTrue="1" operator="lessThan">
      <formula>0</formula>
    </cfRule>
  </conditionalFormatting>
  <conditionalFormatting sqref="Y2019:Y2022">
    <cfRule type="cellIs" dxfId="923" priority="304" stopIfTrue="1" operator="lessThan">
      <formula>0</formula>
    </cfRule>
    <cfRule type="cellIs" dxfId="922" priority="303" stopIfTrue="1" operator="greaterThan">
      <formula>0</formula>
    </cfRule>
  </conditionalFormatting>
  <conditionalFormatting sqref="Y2025">
    <cfRule type="cellIs" dxfId="921" priority="294" stopIfTrue="1" operator="lessThan">
      <formula>0</formula>
    </cfRule>
    <cfRule type="cellIs" dxfId="920" priority="291" stopIfTrue="1" operator="greaterThan">
      <formula>0</formula>
    </cfRule>
    <cfRule type="cellIs" dxfId="919" priority="292" stopIfTrue="1" operator="lessThan">
      <formula>0</formula>
    </cfRule>
    <cfRule type="cellIs" dxfId="918" priority="293" stopIfTrue="1" operator="greaterThan">
      <formula>0</formula>
    </cfRule>
  </conditionalFormatting>
  <conditionalFormatting sqref="Y2031">
    <cfRule type="cellIs" dxfId="917" priority="273" stopIfTrue="1" operator="greaterThan">
      <formula>0</formula>
    </cfRule>
    <cfRule type="cellIs" dxfId="916" priority="274" stopIfTrue="1" operator="lessThan">
      <formula>0</formula>
    </cfRule>
  </conditionalFormatting>
  <conditionalFormatting sqref="Y2033">
    <cfRule type="cellIs" dxfId="915" priority="247" stopIfTrue="1" operator="greaterThan">
      <formula>0</formula>
    </cfRule>
    <cfRule type="cellIs" dxfId="914" priority="248" stopIfTrue="1" operator="lessThan">
      <formula>0</formula>
    </cfRule>
  </conditionalFormatting>
  <conditionalFormatting sqref="Y2035:Y2038">
    <cfRule type="cellIs" dxfId="913" priority="260" stopIfTrue="1" operator="lessThan">
      <formula>0</formula>
    </cfRule>
    <cfRule type="cellIs" dxfId="912" priority="259" stopIfTrue="1" operator="greaterThan">
      <formula>0</formula>
    </cfRule>
  </conditionalFormatting>
  <conditionalFormatting sqref="Y2045:Y2046">
    <cfRule type="cellIs" dxfId="911" priority="201" stopIfTrue="1" operator="greaterThan">
      <formula>0</formula>
    </cfRule>
    <cfRule type="cellIs" dxfId="910" priority="202" stopIfTrue="1" operator="lessThan">
      <formula>0</formula>
    </cfRule>
  </conditionalFormatting>
  <conditionalFormatting sqref="Y2052:Y2055">
    <cfRule type="cellIs" dxfId="909" priority="175" stopIfTrue="1" operator="greaterThan">
      <formula>0</formula>
    </cfRule>
    <cfRule type="cellIs" dxfId="908" priority="176" stopIfTrue="1" operator="lessThan">
      <formula>0</formula>
    </cfRule>
  </conditionalFormatting>
  <conditionalFormatting sqref="Y2059">
    <cfRule type="cellIs" dxfId="907" priority="146" stopIfTrue="1" operator="lessThan">
      <formula>0</formula>
    </cfRule>
    <cfRule type="cellIs" dxfId="906" priority="145" stopIfTrue="1" operator="greaterThan">
      <formula>0</formula>
    </cfRule>
    <cfRule type="cellIs" dxfId="905" priority="144" stopIfTrue="1" operator="lessThan">
      <formula>0</formula>
    </cfRule>
    <cfRule type="cellIs" dxfId="904" priority="143" stopIfTrue="1" operator="greaterThan">
      <formula>0</formula>
    </cfRule>
  </conditionalFormatting>
  <conditionalFormatting sqref="Y2063:Y2064">
    <cfRule type="cellIs" dxfId="903" priority="112" stopIfTrue="1" operator="lessThan">
      <formula>0</formula>
    </cfRule>
    <cfRule type="cellIs" dxfId="902" priority="111" stopIfTrue="1" operator="greaterThan">
      <formula>0</formula>
    </cfRule>
  </conditionalFormatting>
  <conditionalFormatting sqref="Y2069:Y2071">
    <cfRule type="cellIs" dxfId="901" priority="21" stopIfTrue="1" operator="greaterThan">
      <formula>0</formula>
    </cfRule>
    <cfRule type="cellIs" dxfId="900" priority="22" stopIfTrue="1" operator="lessThan">
      <formula>0</formula>
    </cfRule>
  </conditionalFormatting>
  <conditionalFormatting sqref="Y2076">
    <cfRule type="cellIs" dxfId="899" priority="99" stopIfTrue="1" operator="greaterThan">
      <formula>0</formula>
    </cfRule>
    <cfRule type="cellIs" dxfId="898" priority="100" stopIfTrue="1" operator="lessThan">
      <formula>0</formula>
    </cfRule>
  </conditionalFormatting>
  <conditionalFormatting sqref="Y2084:Y2085">
    <cfRule type="cellIs" dxfId="897" priority="55" stopIfTrue="1" operator="greaterThan">
      <formula>0</formula>
    </cfRule>
    <cfRule type="cellIs" dxfId="896" priority="56" stopIfTrue="1" operator="lessThan">
      <formula>0</formula>
    </cfRule>
  </conditionalFormatting>
  <conditionalFormatting sqref="Y2087:Y2088">
    <cfRule type="cellIs" dxfId="895" priority="46" stopIfTrue="1" operator="lessThan">
      <formula>0</formula>
    </cfRule>
    <cfRule type="cellIs" dxfId="894" priority="45" stopIfTrue="1" operator="greaterThan">
      <formula>0</formula>
    </cfRule>
  </conditionalFormatting>
  <conditionalFormatting sqref="AB114:AB118">
    <cfRule type="cellIs" dxfId="893" priority="2" stopIfTrue="1" operator="lessThan">
      <formula>0</formula>
    </cfRule>
    <cfRule type="cellIs" dxfId="892" priority="1" stopIfTrue="1" operator="greaterThan">
      <formula>0</formula>
    </cfRule>
  </conditionalFormatting>
  <conditionalFormatting sqref="AB1369:AB1601">
    <cfRule type="cellIs" dxfId="891" priority="579" stopIfTrue="1" operator="greaterThan">
      <formula>0</formula>
    </cfRule>
    <cfRule type="cellIs" dxfId="890" priority="580" stopIfTrue="1" operator="lessThan">
      <formula>0</formula>
    </cfRule>
  </conditionalFormatting>
  <conditionalFormatting sqref="AB1589">
    <cfRule type="cellIs" dxfId="889" priority="578" stopIfTrue="1" operator="lessThan">
      <formula>0</formula>
    </cfRule>
    <cfRule type="cellIs" dxfId="888" priority="577" stopIfTrue="1" operator="greaterThan">
      <formula>0</formula>
    </cfRule>
  </conditionalFormatting>
  <conditionalFormatting sqref="AB1609">
    <cfRule type="cellIs" dxfId="887" priority="1913" stopIfTrue="1" operator="greaterThan">
      <formula>0</formula>
    </cfRule>
    <cfRule type="cellIs" dxfId="886" priority="1914" stopIfTrue="1" operator="lessThan">
      <formula>0</formula>
    </cfRule>
  </conditionalFormatting>
  <conditionalFormatting sqref="AB1617">
    <cfRule type="cellIs" dxfId="885" priority="1875" stopIfTrue="1" operator="greaterThan">
      <formula>0</formula>
    </cfRule>
    <cfRule type="cellIs" dxfId="884" priority="1876" stopIfTrue="1" operator="lessThan">
      <formula>0</formula>
    </cfRule>
  </conditionalFormatting>
  <conditionalFormatting sqref="AB1620">
    <cfRule type="cellIs" dxfId="883" priority="1887" stopIfTrue="1" operator="greaterThan">
      <formula>0</formula>
    </cfRule>
    <cfRule type="cellIs" dxfId="882" priority="1888" stopIfTrue="1" operator="lessThan">
      <formula>0</formula>
    </cfRule>
  </conditionalFormatting>
  <conditionalFormatting sqref="AB1628">
    <cfRule type="cellIs" dxfId="881" priority="1866" stopIfTrue="1" operator="lessThan">
      <formula>0</formula>
    </cfRule>
    <cfRule type="cellIs" dxfId="880" priority="1865" stopIfTrue="1" operator="greaterThan">
      <formula>0</formula>
    </cfRule>
  </conditionalFormatting>
  <conditionalFormatting sqref="AB1632">
    <cfRule type="cellIs" dxfId="879" priority="1843" stopIfTrue="1" operator="greaterThan">
      <formula>0</formula>
    </cfRule>
    <cfRule type="cellIs" dxfId="878" priority="1844" stopIfTrue="1" operator="lessThan">
      <formula>0</formula>
    </cfRule>
  </conditionalFormatting>
  <conditionalFormatting sqref="AB1639:AB1640">
    <cfRule type="cellIs" dxfId="877" priority="1807" stopIfTrue="1" operator="greaterThan">
      <formula>0</formula>
    </cfRule>
    <cfRule type="cellIs" dxfId="876" priority="1808" stopIfTrue="1" operator="lessThan">
      <formula>0</formula>
    </cfRule>
  </conditionalFormatting>
  <conditionalFormatting sqref="AB1648">
    <cfRule type="cellIs" dxfId="875" priority="1796" stopIfTrue="1" operator="lessThan">
      <formula>0</formula>
    </cfRule>
    <cfRule type="cellIs" dxfId="874" priority="1795" stopIfTrue="1" operator="greaterThan">
      <formula>0</formula>
    </cfRule>
  </conditionalFormatting>
  <conditionalFormatting sqref="AB1655">
    <cfRule type="cellIs" dxfId="873" priority="1756" stopIfTrue="1" operator="lessThan">
      <formula>0</formula>
    </cfRule>
    <cfRule type="cellIs" dxfId="872" priority="1755" stopIfTrue="1" operator="greaterThan">
      <formula>0</formula>
    </cfRule>
  </conditionalFormatting>
  <conditionalFormatting sqref="AB1658">
    <cfRule type="cellIs" dxfId="871" priority="1775" stopIfTrue="1" operator="greaterThan">
      <formula>0</formula>
    </cfRule>
    <cfRule type="cellIs" dxfId="870" priority="1776" stopIfTrue="1" operator="lessThan">
      <formula>0</formula>
    </cfRule>
  </conditionalFormatting>
  <conditionalFormatting sqref="AB1666:AB1667">
    <cfRule type="cellIs" dxfId="869" priority="1735" stopIfTrue="1" operator="greaterThan">
      <formula>0</formula>
    </cfRule>
    <cfRule type="cellIs" dxfId="868" priority="1736" stopIfTrue="1" operator="lessThan">
      <formula>0</formula>
    </cfRule>
  </conditionalFormatting>
  <conditionalFormatting sqref="AB1669">
    <cfRule type="cellIs" dxfId="867" priority="1716" stopIfTrue="1" operator="lessThan">
      <formula>0</formula>
    </cfRule>
    <cfRule type="cellIs" dxfId="866" priority="1715" stopIfTrue="1" operator="greaterThan">
      <formula>0</formula>
    </cfRule>
  </conditionalFormatting>
  <conditionalFormatting sqref="AB1673">
    <cfRule type="cellIs" dxfId="865" priority="1666" stopIfTrue="1" operator="lessThan">
      <formula>0</formula>
    </cfRule>
    <cfRule type="cellIs" dxfId="864" priority="1665" stopIfTrue="1" operator="greaterThan">
      <formula>0</formula>
    </cfRule>
  </conditionalFormatting>
  <conditionalFormatting sqref="AB1676">
    <cfRule type="cellIs" dxfId="863" priority="1703" stopIfTrue="1" operator="greaterThan">
      <formula>0</formula>
    </cfRule>
    <cfRule type="cellIs" dxfId="862" priority="1704" stopIfTrue="1" operator="lessThan">
      <formula>0</formula>
    </cfRule>
  </conditionalFormatting>
  <conditionalFormatting sqref="AB1683">
    <cfRule type="cellIs" dxfId="861" priority="565" stopIfTrue="1" operator="greaterThan">
      <formula>0</formula>
    </cfRule>
    <cfRule type="cellIs" dxfId="860" priority="566" stopIfTrue="1" operator="lessThan">
      <formula>0</formula>
    </cfRule>
  </conditionalFormatting>
  <conditionalFormatting sqref="AB1683:AB1685">
    <cfRule type="cellIs" dxfId="859" priority="568" stopIfTrue="1" operator="lessThan">
      <formula>0</formula>
    </cfRule>
    <cfRule type="cellIs" dxfId="858" priority="567" stopIfTrue="1" operator="greaterThan">
      <formula>0</formula>
    </cfRule>
  </conditionalFormatting>
  <conditionalFormatting sqref="AB1688">
    <cfRule type="cellIs" dxfId="857" priority="1629" stopIfTrue="1" operator="greaterThan">
      <formula>0</formula>
    </cfRule>
    <cfRule type="cellIs" dxfId="856" priority="1630" stopIfTrue="1" operator="lessThan">
      <formula>0</formula>
    </cfRule>
  </conditionalFormatting>
  <conditionalFormatting sqref="AB1691:AB1693">
    <cfRule type="cellIs" dxfId="855" priority="1653" stopIfTrue="1" operator="greaterThan">
      <formula>0</formula>
    </cfRule>
    <cfRule type="cellIs" dxfId="854" priority="1654" stopIfTrue="1" operator="lessThan">
      <formula>0</formula>
    </cfRule>
  </conditionalFormatting>
  <conditionalFormatting sqref="AB1699">
    <cfRule type="cellIs" dxfId="853" priority="1609" stopIfTrue="1" operator="greaterThan">
      <formula>0</formula>
    </cfRule>
    <cfRule type="cellIs" dxfId="852" priority="1610" stopIfTrue="1" operator="lessThan">
      <formula>0</formula>
    </cfRule>
  </conditionalFormatting>
  <conditionalFormatting sqref="AB1702">
    <cfRule type="cellIs" dxfId="851" priority="1572" stopIfTrue="1" operator="lessThan">
      <formula>0</formula>
    </cfRule>
    <cfRule type="cellIs" dxfId="850" priority="1571" stopIfTrue="1" operator="greaterThan">
      <formula>0</formula>
    </cfRule>
  </conditionalFormatting>
  <conditionalFormatting sqref="AB1706">
    <cfRule type="cellIs" dxfId="849" priority="1559" stopIfTrue="1" operator="greaterThan">
      <formula>0</formula>
    </cfRule>
    <cfRule type="cellIs" dxfId="848" priority="1560" stopIfTrue="1" operator="lessThan">
      <formula>0</formula>
    </cfRule>
  </conditionalFormatting>
  <conditionalFormatting sqref="AB1709:AB1710">
    <cfRule type="cellIs" dxfId="847" priority="1592" stopIfTrue="1" operator="lessThan">
      <formula>0</formula>
    </cfRule>
    <cfRule type="cellIs" dxfId="846" priority="1591" stopIfTrue="1" operator="greaterThan">
      <formula>0</formula>
    </cfRule>
  </conditionalFormatting>
  <conditionalFormatting sqref="AB1719">
    <cfRule type="cellIs" dxfId="845" priority="1542" stopIfTrue="1" operator="lessThan">
      <formula>0</formula>
    </cfRule>
    <cfRule type="cellIs" dxfId="844" priority="1541" stopIfTrue="1" operator="greaterThan">
      <formula>0</formula>
    </cfRule>
  </conditionalFormatting>
  <conditionalFormatting sqref="AB1725">
    <cfRule type="cellIs" dxfId="843" priority="1498" stopIfTrue="1" operator="lessThan">
      <formula>0</formula>
    </cfRule>
    <cfRule type="cellIs" dxfId="842" priority="1497" stopIfTrue="1" operator="greaterThan">
      <formula>0</formula>
    </cfRule>
  </conditionalFormatting>
  <conditionalFormatting sqref="AB1728">
    <cfRule type="cellIs" dxfId="841" priority="549" stopIfTrue="1" operator="greaterThan">
      <formula>0</formula>
    </cfRule>
    <cfRule type="cellIs" dxfId="840" priority="550" stopIfTrue="1" operator="lessThan">
      <formula>0</formula>
    </cfRule>
  </conditionalFormatting>
  <conditionalFormatting sqref="AB1728:AB1729">
    <cfRule type="cellIs" dxfId="839" priority="551" stopIfTrue="1" operator="greaterThan">
      <formula>0</formula>
    </cfRule>
    <cfRule type="cellIs" dxfId="838" priority="552" stopIfTrue="1" operator="lessThan">
      <formula>0</formula>
    </cfRule>
  </conditionalFormatting>
  <conditionalFormatting sqref="AB1738">
    <cfRule type="cellIs" dxfId="837" priority="1488" stopIfTrue="1" operator="lessThan">
      <formula>0</formula>
    </cfRule>
    <cfRule type="cellIs" dxfId="836" priority="1487" stopIfTrue="1" operator="greaterThan">
      <formula>0</formula>
    </cfRule>
  </conditionalFormatting>
  <conditionalFormatting sqref="AB1741">
    <cfRule type="cellIs" dxfId="835" priority="1295" stopIfTrue="1" operator="greaterThan">
      <formula>0</formula>
    </cfRule>
    <cfRule type="cellIs" dxfId="834" priority="1296" stopIfTrue="1" operator="lessThan">
      <formula>0</formula>
    </cfRule>
  </conditionalFormatting>
  <conditionalFormatting sqref="AB1745">
    <cfRule type="cellIs" dxfId="833" priority="1434" stopIfTrue="1" operator="lessThan">
      <formula>0</formula>
    </cfRule>
    <cfRule type="cellIs" dxfId="832" priority="1433" stopIfTrue="1" operator="greaterThan">
      <formula>0</formula>
    </cfRule>
  </conditionalFormatting>
  <conditionalFormatting sqref="AB1750">
    <cfRule type="cellIs" dxfId="831" priority="1467" stopIfTrue="1" operator="greaterThan">
      <formula>0</formula>
    </cfRule>
    <cfRule type="cellIs" dxfId="830" priority="1468" stopIfTrue="1" operator="lessThan">
      <formula>0</formula>
    </cfRule>
  </conditionalFormatting>
  <conditionalFormatting sqref="AB1755">
    <cfRule type="cellIs" dxfId="829" priority="1413" stopIfTrue="1" operator="greaterThan">
      <formula>0</formula>
    </cfRule>
    <cfRule type="cellIs" dxfId="828" priority="1414" stopIfTrue="1" operator="lessThan">
      <formula>0</formula>
    </cfRule>
  </conditionalFormatting>
  <conditionalFormatting sqref="AB1762">
    <cfRule type="cellIs" dxfId="827" priority="1403" stopIfTrue="1" operator="greaterThan">
      <formula>0</formula>
    </cfRule>
    <cfRule type="cellIs" dxfId="826" priority="1404" stopIfTrue="1" operator="lessThan">
      <formula>0</formula>
    </cfRule>
  </conditionalFormatting>
  <conditionalFormatting sqref="AB1768">
    <cfRule type="cellIs" dxfId="825" priority="1363" stopIfTrue="1" operator="greaterThan">
      <formula>0</formula>
    </cfRule>
    <cfRule type="cellIs" dxfId="824" priority="1364" stopIfTrue="1" operator="lessThan">
      <formula>0</formula>
    </cfRule>
  </conditionalFormatting>
  <conditionalFormatting sqref="AB1771">
    <cfRule type="cellIs" dxfId="823" priority="1376" stopIfTrue="1" operator="lessThan">
      <formula>0</formula>
    </cfRule>
    <cfRule type="cellIs" dxfId="822" priority="1375" stopIfTrue="1" operator="greaterThan">
      <formula>0</formula>
    </cfRule>
  </conditionalFormatting>
  <conditionalFormatting sqref="AB1780">
    <cfRule type="cellIs" dxfId="821" priority="1353" stopIfTrue="1" operator="greaterThan">
      <formula>0</formula>
    </cfRule>
    <cfRule type="cellIs" dxfId="820" priority="1354" stopIfTrue="1" operator="lessThan">
      <formula>0</formula>
    </cfRule>
  </conditionalFormatting>
  <conditionalFormatting sqref="AB1787">
    <cfRule type="cellIs" dxfId="819" priority="1313" stopIfTrue="1" operator="greaterThan">
      <formula>0</formula>
    </cfRule>
    <cfRule type="cellIs" dxfId="818" priority="1314" stopIfTrue="1" operator="lessThan">
      <formula>0</formula>
    </cfRule>
  </conditionalFormatting>
  <conditionalFormatting sqref="AB1791">
    <cfRule type="cellIs" dxfId="817" priority="1334" stopIfTrue="1" operator="lessThan">
      <formula>0</formula>
    </cfRule>
    <cfRule type="cellIs" dxfId="816" priority="1333" stopIfTrue="1" operator="greaterThan">
      <formula>0</formula>
    </cfRule>
  </conditionalFormatting>
  <conditionalFormatting sqref="AB1793">
    <cfRule type="cellIs" dxfId="815" priority="1305" stopIfTrue="1" operator="greaterThan">
      <formula>0</formula>
    </cfRule>
    <cfRule type="cellIs" dxfId="814" priority="1306" stopIfTrue="1" operator="lessThan">
      <formula>0</formula>
    </cfRule>
  </conditionalFormatting>
  <conditionalFormatting sqref="AB1796">
    <cfRule type="cellIs" dxfId="813" priority="1277" stopIfTrue="1" operator="greaterThan">
      <formula>0</formula>
    </cfRule>
    <cfRule type="cellIs" dxfId="812" priority="1278" stopIfTrue="1" operator="lessThan">
      <formula>0</formula>
    </cfRule>
  </conditionalFormatting>
  <conditionalFormatting sqref="AB1803">
    <cfRule type="cellIs" dxfId="811" priority="1251" stopIfTrue="1" operator="greaterThan">
      <formula>0</formula>
    </cfRule>
    <cfRule type="cellIs" dxfId="810" priority="1252" stopIfTrue="1" operator="lessThan">
      <formula>0</formula>
    </cfRule>
  </conditionalFormatting>
  <conditionalFormatting sqref="AB1811">
    <cfRule type="cellIs" dxfId="809" priority="1221" stopIfTrue="1" operator="greaterThan">
      <formula>0</formula>
    </cfRule>
    <cfRule type="cellIs" dxfId="808" priority="1222" stopIfTrue="1" operator="lessThan">
      <formula>0</formula>
    </cfRule>
  </conditionalFormatting>
  <conditionalFormatting sqref="AB1815">
    <cfRule type="cellIs" dxfId="807" priority="1232" stopIfTrue="1" operator="lessThan">
      <formula>0</formula>
    </cfRule>
    <cfRule type="cellIs" dxfId="806" priority="1231" stopIfTrue="1" operator="greaterThan">
      <formula>0</formula>
    </cfRule>
  </conditionalFormatting>
  <conditionalFormatting sqref="AB1824">
    <cfRule type="cellIs" dxfId="805" priority="1187" stopIfTrue="1" operator="greaterThan">
      <formula>0</formula>
    </cfRule>
    <cfRule type="cellIs" dxfId="804" priority="1188" stopIfTrue="1" operator="lessThan">
      <formula>0</formula>
    </cfRule>
  </conditionalFormatting>
  <conditionalFormatting sqref="AB1833">
    <cfRule type="cellIs" dxfId="803" priority="1157" stopIfTrue="1" operator="greaterThan">
      <formula>0</formula>
    </cfRule>
    <cfRule type="cellIs" dxfId="802" priority="1158" stopIfTrue="1" operator="lessThan">
      <formula>0</formula>
    </cfRule>
  </conditionalFormatting>
  <conditionalFormatting sqref="AB1835">
    <cfRule type="cellIs" dxfId="801" priority="1168" stopIfTrue="1" operator="lessThan">
      <formula>0</formula>
    </cfRule>
    <cfRule type="cellIs" dxfId="800" priority="1167" stopIfTrue="1" operator="greaterThan">
      <formula>0</formula>
    </cfRule>
  </conditionalFormatting>
  <conditionalFormatting sqref="AB1844:AB1845">
    <cfRule type="cellIs" dxfId="799" priority="1132" stopIfTrue="1" operator="lessThan">
      <formula>0</formula>
    </cfRule>
    <cfRule type="cellIs" dxfId="798" priority="1131" stopIfTrue="1" operator="greaterThan">
      <formula>0</formula>
    </cfRule>
  </conditionalFormatting>
  <conditionalFormatting sqref="AB1849:AB1854">
    <cfRule type="cellIs" dxfId="797" priority="1100" stopIfTrue="1" operator="lessThan">
      <formula>0</formula>
    </cfRule>
    <cfRule type="cellIs" dxfId="796" priority="1099" stopIfTrue="1" operator="greaterThan">
      <formula>0</formula>
    </cfRule>
  </conditionalFormatting>
  <conditionalFormatting sqref="AB1856:AB1858">
    <cfRule type="cellIs" dxfId="795" priority="1071" stopIfTrue="1" operator="greaterThan">
      <formula>0</formula>
    </cfRule>
    <cfRule type="cellIs" dxfId="794" priority="1072" stopIfTrue="1" operator="lessThan">
      <formula>0</formula>
    </cfRule>
  </conditionalFormatting>
  <conditionalFormatting sqref="AB1860">
    <cfRule type="cellIs" dxfId="793" priority="1046" stopIfTrue="1" operator="lessThan">
      <formula>0</formula>
    </cfRule>
    <cfRule type="cellIs" dxfId="792" priority="1045" stopIfTrue="1" operator="greaterThan">
      <formula>0</formula>
    </cfRule>
  </conditionalFormatting>
  <conditionalFormatting sqref="AB1868">
    <cfRule type="cellIs" dxfId="791" priority="1025" stopIfTrue="1" operator="greaterThan">
      <formula>0</formula>
    </cfRule>
    <cfRule type="cellIs" dxfId="790" priority="1026" stopIfTrue="1" operator="lessThan">
      <formula>0</formula>
    </cfRule>
  </conditionalFormatting>
  <conditionalFormatting sqref="AB1872:AB1875">
    <cfRule type="cellIs" dxfId="789" priority="962" stopIfTrue="1" operator="lessThan">
      <formula>0</formula>
    </cfRule>
    <cfRule type="cellIs" dxfId="788" priority="961" stopIfTrue="1" operator="greaterThan">
      <formula>0</formula>
    </cfRule>
  </conditionalFormatting>
  <conditionalFormatting sqref="AB1879">
    <cfRule type="cellIs" dxfId="787" priority="605" stopIfTrue="1" operator="greaterThan">
      <formula>0</formula>
    </cfRule>
    <cfRule type="cellIs" dxfId="786" priority="606" stopIfTrue="1" operator="lessThan">
      <formula>0</formula>
    </cfRule>
  </conditionalFormatting>
  <conditionalFormatting sqref="AB1879:AB1881">
    <cfRule type="cellIs" dxfId="785" priority="608" stopIfTrue="1" operator="lessThan">
      <formula>0</formula>
    </cfRule>
    <cfRule type="cellIs" dxfId="784" priority="607" stopIfTrue="1" operator="greaterThan">
      <formula>0</formula>
    </cfRule>
  </conditionalFormatting>
  <conditionalFormatting sqref="AB1890">
    <cfRule type="cellIs" dxfId="783" priority="927" stopIfTrue="1" operator="greaterThan">
      <formula>0</formula>
    </cfRule>
    <cfRule type="cellIs" dxfId="782" priority="928" stopIfTrue="1" operator="lessThan">
      <formula>0</formula>
    </cfRule>
  </conditionalFormatting>
  <conditionalFormatting sqref="AB1894">
    <cfRule type="cellIs" dxfId="781" priority="411" stopIfTrue="1" operator="greaterThan">
      <formula>0</formula>
    </cfRule>
    <cfRule type="cellIs" dxfId="780" priority="412" stopIfTrue="1" operator="lessThan">
      <formula>0</formula>
    </cfRule>
  </conditionalFormatting>
  <conditionalFormatting sqref="AB1898">
    <cfRule type="cellIs" dxfId="779" priority="896" stopIfTrue="1" operator="lessThan">
      <formula>0</formula>
    </cfRule>
    <cfRule type="cellIs" dxfId="778" priority="895" stopIfTrue="1" operator="greaterThan">
      <formula>0</formula>
    </cfRule>
    <cfRule type="cellIs" dxfId="777" priority="894" stopIfTrue="1" operator="lessThan">
      <formula>0</formula>
    </cfRule>
    <cfRule type="cellIs" dxfId="776" priority="893" stopIfTrue="1" operator="greaterThan">
      <formula>0</formula>
    </cfRule>
  </conditionalFormatting>
  <conditionalFormatting sqref="AB1901:AB1902">
    <cfRule type="cellIs" dxfId="775" priority="879" stopIfTrue="1" operator="greaterThan">
      <formula>0</formula>
    </cfRule>
    <cfRule type="cellIs" dxfId="774" priority="880" stopIfTrue="1" operator="lessThan">
      <formula>0</formula>
    </cfRule>
  </conditionalFormatting>
  <conditionalFormatting sqref="AB1908">
    <cfRule type="cellIs" dxfId="773" priority="841" stopIfTrue="1" operator="greaterThan">
      <formula>0</formula>
    </cfRule>
    <cfRule type="cellIs" dxfId="772" priority="839" stopIfTrue="1" operator="greaterThan">
      <formula>0</formula>
    </cfRule>
    <cfRule type="cellIs" dxfId="771" priority="840" stopIfTrue="1" operator="lessThan">
      <formula>0</formula>
    </cfRule>
    <cfRule type="cellIs" dxfId="770" priority="842" stopIfTrue="1" operator="lessThan">
      <formula>0</formula>
    </cfRule>
  </conditionalFormatting>
  <conditionalFormatting sqref="AB1911">
    <cfRule type="cellIs" dxfId="769" priority="851" stopIfTrue="1" operator="greaterThan">
      <formula>0</formula>
    </cfRule>
    <cfRule type="cellIs" dxfId="768" priority="852" stopIfTrue="1" operator="lessThan">
      <formula>0</formula>
    </cfRule>
  </conditionalFormatting>
  <conditionalFormatting sqref="AB1915">
    <cfRule type="cellIs" dxfId="767" priority="797" stopIfTrue="1" operator="greaterThan">
      <formula>0</formula>
    </cfRule>
    <cfRule type="cellIs" dxfId="766" priority="798" stopIfTrue="1" operator="lessThan">
      <formula>0</formula>
    </cfRule>
  </conditionalFormatting>
  <conditionalFormatting sqref="AB1918">
    <cfRule type="cellIs" dxfId="765" priority="783" stopIfTrue="1" operator="greaterThan">
      <formula>0</formula>
    </cfRule>
    <cfRule type="cellIs" dxfId="764" priority="785" stopIfTrue="1" operator="greaterThan">
      <formula>0</formula>
    </cfRule>
    <cfRule type="cellIs" dxfId="763" priority="786" stopIfTrue="1" operator="lessThan">
      <formula>0</formula>
    </cfRule>
    <cfRule type="cellIs" dxfId="762" priority="784" stopIfTrue="1" operator="lessThan">
      <formula>0</formula>
    </cfRule>
  </conditionalFormatting>
  <conditionalFormatting sqref="AB1922:AB1923">
    <cfRule type="cellIs" dxfId="761" priority="807" stopIfTrue="1" operator="greaterThan">
      <formula>0</formula>
    </cfRule>
    <cfRule type="cellIs" dxfId="760" priority="808" stopIfTrue="1" operator="lessThan">
      <formula>0</formula>
    </cfRule>
  </conditionalFormatting>
  <conditionalFormatting sqref="AB1930">
    <cfRule type="cellIs" dxfId="759" priority="754" stopIfTrue="1" operator="lessThan">
      <formula>0</formula>
    </cfRule>
    <cfRule type="cellIs" dxfId="758" priority="752" stopIfTrue="1" operator="lessThan">
      <formula>0</formula>
    </cfRule>
    <cfRule type="cellIs" dxfId="757" priority="751" stopIfTrue="1" operator="greaterThan">
      <formula>0</formula>
    </cfRule>
    <cfRule type="cellIs" dxfId="756" priority="753" stopIfTrue="1" operator="greaterThan">
      <formula>0</formula>
    </cfRule>
  </conditionalFormatting>
  <conditionalFormatting sqref="AB1933">
    <cfRule type="cellIs" dxfId="755" priority="735" stopIfTrue="1" operator="greaterThan">
      <formula>0</formula>
    </cfRule>
    <cfRule type="cellIs" dxfId="754" priority="736" stopIfTrue="1" operator="lessThan">
      <formula>0</formula>
    </cfRule>
  </conditionalFormatting>
  <conditionalFormatting sqref="AB1939">
    <cfRule type="cellIs" dxfId="753" priority="436" stopIfTrue="1" operator="lessThan">
      <formula>0</formula>
    </cfRule>
    <cfRule type="cellIs" dxfId="752" priority="435" stopIfTrue="1" operator="greaterThan">
      <formula>0</formula>
    </cfRule>
  </conditionalFormatting>
  <conditionalFormatting sqref="AB1942">
    <cfRule type="cellIs" dxfId="751" priority="717" stopIfTrue="1" operator="greaterThan">
      <formula>0</formula>
    </cfRule>
    <cfRule type="cellIs" dxfId="750" priority="715" stopIfTrue="1" operator="greaterThan">
      <formula>0</formula>
    </cfRule>
    <cfRule type="cellIs" dxfId="749" priority="718" stopIfTrue="1" operator="lessThan">
      <formula>0</formula>
    </cfRule>
    <cfRule type="cellIs" dxfId="748" priority="716" stopIfTrue="1" operator="lessThan">
      <formula>0</formula>
    </cfRule>
  </conditionalFormatting>
  <conditionalFormatting sqref="AB1945">
    <cfRule type="cellIs" dxfId="747" priority="699" stopIfTrue="1" operator="greaterThan">
      <formula>0</formula>
    </cfRule>
    <cfRule type="cellIs" dxfId="746" priority="700" stopIfTrue="1" operator="lessThan">
      <formula>0</formula>
    </cfRule>
  </conditionalFormatting>
  <conditionalFormatting sqref="AB1951">
    <cfRule type="cellIs" dxfId="745" priority="670" stopIfTrue="1" operator="lessThan">
      <formula>0</formula>
    </cfRule>
    <cfRule type="cellIs" dxfId="744" priority="669" stopIfTrue="1" operator="greaterThan">
      <formula>0</formula>
    </cfRule>
    <cfRule type="cellIs" dxfId="743" priority="668" stopIfTrue="1" operator="lessThan">
      <formula>0</formula>
    </cfRule>
    <cfRule type="cellIs" dxfId="742" priority="667" stopIfTrue="1" operator="greaterThan">
      <formula>0</formula>
    </cfRule>
  </conditionalFormatting>
  <conditionalFormatting sqref="AB1954">
    <cfRule type="cellIs" dxfId="741" priority="679" stopIfTrue="1" operator="greaterThan">
      <formula>0</formula>
    </cfRule>
    <cfRule type="cellIs" dxfId="740" priority="680" stopIfTrue="1" operator="lessThan">
      <formula>0</formula>
    </cfRule>
  </conditionalFormatting>
  <conditionalFormatting sqref="AB1958">
    <cfRule type="cellIs" dxfId="739" priority="652" stopIfTrue="1" operator="lessThan">
      <formula>0</formula>
    </cfRule>
    <cfRule type="cellIs" dxfId="738" priority="651" stopIfTrue="1" operator="greaterThan">
      <formula>0</formula>
    </cfRule>
  </conditionalFormatting>
  <conditionalFormatting sqref="AB1961">
    <cfRule type="cellIs" dxfId="737" priority="632" stopIfTrue="1" operator="lessThan">
      <formula>0</formula>
    </cfRule>
    <cfRule type="cellIs" dxfId="736" priority="631" stopIfTrue="1" operator="greaterThan">
      <formula>0</formula>
    </cfRule>
    <cfRule type="cellIs" dxfId="735" priority="634" stopIfTrue="1" operator="lessThan">
      <formula>0</formula>
    </cfRule>
    <cfRule type="cellIs" dxfId="734" priority="633" stopIfTrue="1" operator="greaterThan">
      <formula>0</formula>
    </cfRule>
  </conditionalFormatting>
  <conditionalFormatting sqref="AB1964">
    <cfRule type="cellIs" dxfId="733" priority="611" stopIfTrue="1" operator="greaterThan">
      <formula>0</formula>
    </cfRule>
    <cfRule type="cellIs" dxfId="732" priority="612" stopIfTrue="1" operator="lessThan">
      <formula>0</formula>
    </cfRule>
  </conditionalFormatting>
  <conditionalFormatting sqref="AB1964:AB1965">
    <cfRule type="cellIs" dxfId="731" priority="538" stopIfTrue="1" operator="lessThan">
      <formula>0</formula>
    </cfRule>
    <cfRule type="cellIs" dxfId="730" priority="537" stopIfTrue="1" operator="greaterThan">
      <formula>0</formula>
    </cfRule>
  </conditionalFormatting>
  <conditionalFormatting sqref="AB1975:AB1977">
    <cfRule type="cellIs" dxfId="729" priority="527" stopIfTrue="1" operator="greaterThan">
      <formula>0</formula>
    </cfRule>
    <cfRule type="cellIs" dxfId="728" priority="528" stopIfTrue="1" operator="lessThan">
      <formula>0</formula>
    </cfRule>
  </conditionalFormatting>
  <conditionalFormatting sqref="AB1975:AB1979">
    <cfRule type="cellIs" dxfId="727" priority="415" stopIfTrue="1" operator="greaterThan">
      <formula>0</formula>
    </cfRule>
    <cfRule type="cellIs" dxfId="726" priority="416" stopIfTrue="1" operator="lessThan">
      <formula>0</formula>
    </cfRule>
  </conditionalFormatting>
  <conditionalFormatting sqref="AB1985:AB1987">
    <cfRule type="cellIs" dxfId="725" priority="426" stopIfTrue="1" operator="lessThan">
      <formula>0</formula>
    </cfRule>
    <cfRule type="cellIs" dxfId="724" priority="425" stopIfTrue="1" operator="greaterThan">
      <formula>0</formula>
    </cfRule>
  </conditionalFormatting>
  <conditionalFormatting sqref="AB1986:AB1987">
    <cfRule type="cellIs" dxfId="723" priority="487" stopIfTrue="1" operator="greaterThan">
      <formula>0</formula>
    </cfRule>
    <cfRule type="cellIs" dxfId="722" priority="488" stopIfTrue="1" operator="lessThan">
      <formula>0</formula>
    </cfRule>
  </conditionalFormatting>
  <conditionalFormatting sqref="AB1992">
    <cfRule type="cellIs" dxfId="721" priority="464" stopIfTrue="1" operator="lessThan">
      <formula>0</formula>
    </cfRule>
    <cfRule type="cellIs" dxfId="720" priority="463" stopIfTrue="1" operator="greaterThan">
      <formula>0</formula>
    </cfRule>
  </conditionalFormatting>
  <conditionalFormatting sqref="AB2002:AB2017">
    <cfRule type="cellIs" dxfId="719" priority="318" stopIfTrue="1" operator="lessThan">
      <formula>0</formula>
    </cfRule>
    <cfRule type="cellIs" dxfId="718" priority="317" stopIfTrue="1" operator="greaterThan">
      <formula>0</formula>
    </cfRule>
  </conditionalFormatting>
  <conditionalFormatting sqref="AB2019:AB2022">
    <cfRule type="cellIs" dxfId="717" priority="301" stopIfTrue="1" operator="greaterThan">
      <formula>0</formula>
    </cfRule>
    <cfRule type="cellIs" dxfId="716" priority="302" stopIfTrue="1" operator="lessThan">
      <formula>0</formula>
    </cfRule>
  </conditionalFormatting>
  <conditionalFormatting sqref="AB2025">
    <cfRule type="cellIs" dxfId="715" priority="290" stopIfTrue="1" operator="lessThan">
      <formula>0</formula>
    </cfRule>
    <cfRule type="cellIs" dxfId="714" priority="289" stopIfTrue="1" operator="greaterThan">
      <formula>0</formula>
    </cfRule>
  </conditionalFormatting>
  <conditionalFormatting sqref="AB2031">
    <cfRule type="cellIs" dxfId="713" priority="271" stopIfTrue="1" operator="greaterThan">
      <formula>0</formula>
    </cfRule>
    <cfRule type="cellIs" dxfId="712" priority="272" stopIfTrue="1" operator="lessThan">
      <formula>0</formula>
    </cfRule>
  </conditionalFormatting>
  <conditionalFormatting sqref="AB2033">
    <cfRule type="cellIs" dxfId="711" priority="245" stopIfTrue="1" operator="greaterThan">
      <formula>0</formula>
    </cfRule>
    <cfRule type="cellIs" dxfId="710" priority="246" stopIfTrue="1" operator="lessThan">
      <formula>0</formula>
    </cfRule>
  </conditionalFormatting>
  <conditionalFormatting sqref="AB2035:AB2038">
    <cfRule type="cellIs" dxfId="709" priority="257" stopIfTrue="1" operator="greaterThan">
      <formula>0</formula>
    </cfRule>
    <cfRule type="cellIs" dxfId="708" priority="258" stopIfTrue="1" operator="lessThan">
      <formula>0</formula>
    </cfRule>
  </conditionalFormatting>
  <conditionalFormatting sqref="AB2045:AB2046">
    <cfRule type="cellIs" dxfId="707" priority="199" stopIfTrue="1" operator="greaterThan">
      <formula>0</formula>
    </cfRule>
    <cfRule type="cellIs" dxfId="706" priority="200" stopIfTrue="1" operator="lessThan">
      <formula>0</formula>
    </cfRule>
  </conditionalFormatting>
  <conditionalFormatting sqref="AB2052:AB2055">
    <cfRule type="cellIs" dxfId="705" priority="173" stopIfTrue="1" operator="greaterThan">
      <formula>0</formula>
    </cfRule>
    <cfRule type="cellIs" dxfId="704" priority="174" stopIfTrue="1" operator="lessThan">
      <formula>0</formula>
    </cfRule>
  </conditionalFormatting>
  <conditionalFormatting sqref="AB2059">
    <cfRule type="cellIs" dxfId="703" priority="141" stopIfTrue="1" operator="greaterThan">
      <formula>0</formula>
    </cfRule>
    <cfRule type="cellIs" dxfId="702" priority="142" stopIfTrue="1" operator="lessThan">
      <formula>0</formula>
    </cfRule>
  </conditionalFormatting>
  <conditionalFormatting sqref="AB2063:AB2064">
    <cfRule type="cellIs" dxfId="701" priority="109" stopIfTrue="1" operator="greaterThan">
      <formula>0</formula>
    </cfRule>
    <cfRule type="cellIs" dxfId="700" priority="110" stopIfTrue="1" operator="lessThan">
      <formula>0</formula>
    </cfRule>
  </conditionalFormatting>
  <conditionalFormatting sqref="AB2069:AB2071">
    <cfRule type="cellIs" dxfId="699" priority="20" stopIfTrue="1" operator="lessThan">
      <formula>0</formula>
    </cfRule>
    <cfRule type="cellIs" dxfId="698" priority="19" stopIfTrue="1" operator="greaterThan">
      <formula>0</formula>
    </cfRule>
  </conditionalFormatting>
  <conditionalFormatting sqref="AB2076">
    <cfRule type="cellIs" dxfId="697" priority="98" stopIfTrue="1" operator="lessThan">
      <formula>0</formula>
    </cfRule>
    <cfRule type="cellIs" dxfId="696" priority="97" stopIfTrue="1" operator="greaterThan">
      <formula>0</formula>
    </cfRule>
  </conditionalFormatting>
  <conditionalFormatting sqref="AB2084:AB2085">
    <cfRule type="cellIs" dxfId="695" priority="53" stopIfTrue="1" operator="greaterThan">
      <formula>0</formula>
    </cfRule>
    <cfRule type="cellIs" dxfId="694" priority="54" stopIfTrue="1" operator="lessThan">
      <formula>0</formula>
    </cfRule>
  </conditionalFormatting>
  <conditionalFormatting sqref="AB2087:AB2088">
    <cfRule type="cellIs" dxfId="693" priority="43" stopIfTrue="1" operator="greaterThan">
      <formula>0</formula>
    </cfRule>
    <cfRule type="cellIs" dxfId="692" priority="44" stopIfTrue="1" operator="lessThan">
      <formula>0</formula>
    </cfRule>
  </conditionalFormatting>
  <conditionalFormatting sqref="AE1392:AE1609">
    <cfRule type="cellIs" dxfId="691" priority="584" stopIfTrue="1" operator="lessThan">
      <formula>0</formula>
    </cfRule>
    <cfRule type="cellIs" dxfId="690" priority="583" stopIfTrue="1" operator="greaterThan">
      <formula>0</formula>
    </cfRule>
  </conditionalFormatting>
  <conditionalFormatting sqref="AE1589">
    <cfRule type="cellIs" dxfId="689" priority="581" stopIfTrue="1" operator="greaterThan">
      <formula>0</formula>
    </cfRule>
    <cfRule type="cellIs" dxfId="688" priority="582" stopIfTrue="1" operator="lessThan">
      <formula>0</formula>
    </cfRule>
  </conditionalFormatting>
  <conditionalFormatting sqref="AE1617">
    <cfRule type="cellIs" dxfId="687" priority="1874" stopIfTrue="1" operator="lessThan">
      <formula>0</formula>
    </cfRule>
    <cfRule type="cellIs" dxfId="686" priority="1873" stopIfTrue="1" operator="greaterThan">
      <formula>0</formula>
    </cfRule>
  </conditionalFormatting>
  <conditionalFormatting sqref="AE1620">
    <cfRule type="cellIs" dxfId="685" priority="1885" stopIfTrue="1" operator="greaterThan">
      <formula>0</formula>
    </cfRule>
    <cfRule type="cellIs" dxfId="684" priority="1886" stopIfTrue="1" operator="lessThan">
      <formula>0</formula>
    </cfRule>
  </conditionalFormatting>
  <conditionalFormatting sqref="AE1628:AE1632">
    <cfRule type="cellIs" dxfId="683" priority="1841" stopIfTrue="1" operator="greaterThan">
      <formula>0</formula>
    </cfRule>
    <cfRule type="cellIs" dxfId="682" priority="1842" stopIfTrue="1" operator="lessThan">
      <formula>0</formula>
    </cfRule>
  </conditionalFormatting>
  <conditionalFormatting sqref="AE1639:AE1640">
    <cfRule type="cellIs" dxfId="681" priority="1805" stopIfTrue="1" operator="greaterThan">
      <formula>0</formula>
    </cfRule>
    <cfRule type="cellIs" dxfId="680" priority="1806" stopIfTrue="1" operator="lessThan">
      <formula>0</formula>
    </cfRule>
  </conditionalFormatting>
  <conditionalFormatting sqref="AE1648">
    <cfRule type="cellIs" dxfId="679" priority="1793" stopIfTrue="1" operator="greaterThan">
      <formula>0</formula>
    </cfRule>
    <cfRule type="cellIs" dxfId="678" priority="1794" stopIfTrue="1" operator="lessThan">
      <formula>0</formula>
    </cfRule>
  </conditionalFormatting>
  <conditionalFormatting sqref="AE1655">
    <cfRule type="cellIs" dxfId="677" priority="1754" stopIfTrue="1" operator="lessThan">
      <formula>0</formula>
    </cfRule>
    <cfRule type="cellIs" dxfId="676" priority="1753" stopIfTrue="1" operator="greaterThan">
      <formula>0</formula>
    </cfRule>
  </conditionalFormatting>
  <conditionalFormatting sqref="AE1658">
    <cfRule type="cellIs" dxfId="675" priority="1773" stopIfTrue="1" operator="greaterThan">
      <formula>0</formula>
    </cfRule>
    <cfRule type="cellIs" dxfId="674" priority="1774" stopIfTrue="1" operator="lessThan">
      <formula>0</formula>
    </cfRule>
  </conditionalFormatting>
  <conditionalFormatting sqref="AE1666:AE1667">
    <cfRule type="cellIs" dxfId="673" priority="1733" stopIfTrue="1" operator="greaterThan">
      <formula>0</formula>
    </cfRule>
    <cfRule type="cellIs" dxfId="672" priority="1734" stopIfTrue="1" operator="lessThan">
      <formula>0</formula>
    </cfRule>
  </conditionalFormatting>
  <conditionalFormatting sqref="AE1669">
    <cfRule type="cellIs" dxfId="671" priority="1713" stopIfTrue="1" operator="greaterThan">
      <formula>0</formula>
    </cfRule>
    <cfRule type="cellIs" dxfId="670" priority="1714" stopIfTrue="1" operator="lessThan">
      <formula>0</formula>
    </cfRule>
  </conditionalFormatting>
  <conditionalFormatting sqref="AE1673">
    <cfRule type="cellIs" dxfId="669" priority="1663" stopIfTrue="1" operator="greaterThan">
      <formula>0</formula>
    </cfRule>
    <cfRule type="cellIs" dxfId="668" priority="1664" stopIfTrue="1" operator="lessThan">
      <formula>0</formula>
    </cfRule>
  </conditionalFormatting>
  <conditionalFormatting sqref="AE1676">
    <cfRule type="cellIs" dxfId="667" priority="1701" stopIfTrue="1" operator="greaterThan">
      <formula>0</formula>
    </cfRule>
    <cfRule type="cellIs" dxfId="666" priority="1702" stopIfTrue="1" operator="lessThan">
      <formula>0</formula>
    </cfRule>
  </conditionalFormatting>
  <conditionalFormatting sqref="AE1683">
    <cfRule type="cellIs" dxfId="665" priority="562" stopIfTrue="1" operator="lessThan">
      <formula>0</formula>
    </cfRule>
    <cfRule type="cellIs" dxfId="664" priority="561" stopIfTrue="1" operator="greaterThan">
      <formula>0</formula>
    </cfRule>
  </conditionalFormatting>
  <conditionalFormatting sqref="AE1683:AE1685">
    <cfRule type="cellIs" dxfId="663" priority="564" stopIfTrue="1" operator="lessThan">
      <formula>0</formula>
    </cfRule>
    <cfRule type="cellIs" dxfId="662" priority="563" stopIfTrue="1" operator="greaterThan">
      <formula>0</formula>
    </cfRule>
  </conditionalFormatting>
  <conditionalFormatting sqref="AE1688">
    <cfRule type="cellIs" dxfId="661" priority="1627" stopIfTrue="1" operator="greaterThan">
      <formula>0</formula>
    </cfRule>
    <cfRule type="cellIs" dxfId="660" priority="1628" stopIfTrue="1" operator="lessThan">
      <formula>0</formula>
    </cfRule>
  </conditionalFormatting>
  <conditionalFormatting sqref="AE1691:AE1693">
    <cfRule type="cellIs" dxfId="659" priority="1652" stopIfTrue="1" operator="lessThan">
      <formula>0</formula>
    </cfRule>
    <cfRule type="cellIs" dxfId="658" priority="1651" stopIfTrue="1" operator="greaterThan">
      <formula>0</formula>
    </cfRule>
  </conditionalFormatting>
  <conditionalFormatting sqref="AE1699">
    <cfRule type="cellIs" dxfId="657" priority="1607" stopIfTrue="1" operator="greaterThan">
      <formula>0</formula>
    </cfRule>
    <cfRule type="cellIs" dxfId="656" priority="1608" stopIfTrue="1" operator="lessThan">
      <formula>0</formula>
    </cfRule>
  </conditionalFormatting>
  <conditionalFormatting sqref="AE1702">
    <cfRule type="cellIs" dxfId="655" priority="1569" stopIfTrue="1" operator="greaterThan">
      <formula>0</formula>
    </cfRule>
    <cfRule type="cellIs" dxfId="654" priority="1570" stopIfTrue="1" operator="lessThan">
      <formula>0</formula>
    </cfRule>
  </conditionalFormatting>
  <conditionalFormatting sqref="AE1706">
    <cfRule type="cellIs" dxfId="653" priority="1557" stopIfTrue="1" operator="greaterThan">
      <formula>0</formula>
    </cfRule>
    <cfRule type="cellIs" dxfId="652" priority="1558" stopIfTrue="1" operator="lessThan">
      <formula>0</formula>
    </cfRule>
  </conditionalFormatting>
  <conditionalFormatting sqref="AE1709:AE1710">
    <cfRule type="cellIs" dxfId="651" priority="1589" stopIfTrue="1" operator="greaterThan">
      <formula>0</formula>
    </cfRule>
    <cfRule type="cellIs" dxfId="650" priority="1590" stopIfTrue="1" operator="lessThan">
      <formula>0</formula>
    </cfRule>
  </conditionalFormatting>
  <conditionalFormatting sqref="AE1719">
    <cfRule type="cellIs" dxfId="649" priority="1539" stopIfTrue="1" operator="greaterThan">
      <formula>0</formula>
    </cfRule>
    <cfRule type="cellIs" dxfId="648" priority="1540" stopIfTrue="1" operator="lessThan">
      <formula>0</formula>
    </cfRule>
  </conditionalFormatting>
  <conditionalFormatting sqref="AE1725">
    <cfRule type="cellIs" dxfId="647" priority="1496" stopIfTrue="1" operator="lessThan">
      <formula>0</formula>
    </cfRule>
    <cfRule type="cellIs" dxfId="646" priority="1495" stopIfTrue="1" operator="greaterThan">
      <formula>0</formula>
    </cfRule>
  </conditionalFormatting>
  <conditionalFormatting sqref="AE1729">
    <cfRule type="cellIs" dxfId="645" priority="1515" stopIfTrue="1" operator="greaterThan">
      <formula>0</formula>
    </cfRule>
    <cfRule type="cellIs" dxfId="644" priority="1516" stopIfTrue="1" operator="lessThan">
      <formula>0</formula>
    </cfRule>
  </conditionalFormatting>
  <conditionalFormatting sqref="AE1738">
    <cfRule type="cellIs" dxfId="643" priority="1485" stopIfTrue="1" operator="greaterThan">
      <formula>0</formula>
    </cfRule>
    <cfRule type="cellIs" dxfId="642" priority="1486" stopIfTrue="1" operator="lessThan">
      <formula>0</formula>
    </cfRule>
  </conditionalFormatting>
  <conditionalFormatting sqref="AE1741">
    <cfRule type="cellIs" dxfId="641" priority="1293" stopIfTrue="1" operator="greaterThan">
      <formula>0</formula>
    </cfRule>
    <cfRule type="cellIs" dxfId="640" priority="1294" stopIfTrue="1" operator="lessThan">
      <formula>0</formula>
    </cfRule>
  </conditionalFormatting>
  <conditionalFormatting sqref="AE1745">
    <cfRule type="cellIs" dxfId="639" priority="1432" stopIfTrue="1" operator="lessThan">
      <formula>0</formula>
    </cfRule>
    <cfRule type="cellIs" dxfId="638" priority="1431" stopIfTrue="1" operator="greaterThan">
      <formula>0</formula>
    </cfRule>
  </conditionalFormatting>
  <conditionalFormatting sqref="AE1750">
    <cfRule type="cellIs" dxfId="637" priority="1466" stopIfTrue="1" operator="lessThan">
      <formula>0</formula>
    </cfRule>
    <cfRule type="cellIs" dxfId="636" priority="1465" stopIfTrue="1" operator="greaterThan">
      <formula>0</formula>
    </cfRule>
  </conditionalFormatting>
  <conditionalFormatting sqref="AE1755">
    <cfRule type="cellIs" dxfId="635" priority="1411" stopIfTrue="1" operator="greaterThan">
      <formula>0</formula>
    </cfRule>
    <cfRule type="cellIs" dxfId="634" priority="1412" stopIfTrue="1" operator="lessThan">
      <formula>0</formula>
    </cfRule>
  </conditionalFormatting>
  <conditionalFormatting sqref="AE1762">
    <cfRule type="cellIs" dxfId="633" priority="1402" stopIfTrue="1" operator="lessThan">
      <formula>0</formula>
    </cfRule>
    <cfRule type="cellIs" dxfId="632" priority="1401" stopIfTrue="1" operator="greaterThan">
      <formula>0</formula>
    </cfRule>
  </conditionalFormatting>
  <conditionalFormatting sqref="AE1768">
    <cfRule type="cellIs" dxfId="631" priority="1361" stopIfTrue="1" operator="greaterThan">
      <formula>0</formula>
    </cfRule>
    <cfRule type="cellIs" dxfId="630" priority="1362" stopIfTrue="1" operator="lessThan">
      <formula>0</formula>
    </cfRule>
  </conditionalFormatting>
  <conditionalFormatting sqref="AE1771">
    <cfRule type="cellIs" dxfId="629" priority="1374" stopIfTrue="1" operator="lessThan">
      <formula>0</formula>
    </cfRule>
    <cfRule type="cellIs" dxfId="628" priority="1373" stopIfTrue="1" operator="greaterThan">
      <formula>0</formula>
    </cfRule>
  </conditionalFormatting>
  <conditionalFormatting sqref="AE1780">
    <cfRule type="cellIs" dxfId="627" priority="1352" stopIfTrue="1" operator="lessThan">
      <formula>0</formula>
    </cfRule>
    <cfRule type="cellIs" dxfId="626" priority="1351" stopIfTrue="1" operator="greaterThan">
      <formula>0</formula>
    </cfRule>
  </conditionalFormatting>
  <conditionalFormatting sqref="AE1787">
    <cfRule type="cellIs" dxfId="625" priority="1312" stopIfTrue="1" operator="lessThan">
      <formula>0</formula>
    </cfRule>
    <cfRule type="cellIs" dxfId="624" priority="1311" stopIfTrue="1" operator="greaterThan">
      <formula>0</formula>
    </cfRule>
  </conditionalFormatting>
  <conditionalFormatting sqref="AE1791">
    <cfRule type="cellIs" dxfId="623" priority="1331" stopIfTrue="1" operator="greaterThan">
      <formula>0</formula>
    </cfRule>
    <cfRule type="cellIs" dxfId="622" priority="1332" stopIfTrue="1" operator="lessThan">
      <formula>0</formula>
    </cfRule>
  </conditionalFormatting>
  <conditionalFormatting sqref="AE1793">
    <cfRule type="cellIs" dxfId="621" priority="1304" stopIfTrue="1" operator="lessThan">
      <formula>0</formula>
    </cfRule>
    <cfRule type="cellIs" dxfId="620" priority="1303" stopIfTrue="1" operator="greaterThan">
      <formula>0</formula>
    </cfRule>
  </conditionalFormatting>
  <conditionalFormatting sqref="AE1796">
    <cfRule type="cellIs" dxfId="619" priority="1275" stopIfTrue="1" operator="greaterThan">
      <formula>0</formula>
    </cfRule>
    <cfRule type="cellIs" dxfId="618" priority="1276" stopIfTrue="1" operator="lessThan">
      <formula>0</formula>
    </cfRule>
  </conditionalFormatting>
  <conditionalFormatting sqref="AE1803">
    <cfRule type="cellIs" dxfId="617" priority="1250" stopIfTrue="1" operator="lessThan">
      <formula>0</formula>
    </cfRule>
    <cfRule type="cellIs" dxfId="616" priority="1249" stopIfTrue="1" operator="greaterThan">
      <formula>0</formula>
    </cfRule>
  </conditionalFormatting>
  <conditionalFormatting sqref="AE1811">
    <cfRule type="cellIs" dxfId="615" priority="1219" stopIfTrue="1" operator="greaterThan">
      <formula>0</formula>
    </cfRule>
    <cfRule type="cellIs" dxfId="614" priority="1220" stopIfTrue="1" operator="lessThan">
      <formula>0</formula>
    </cfRule>
  </conditionalFormatting>
  <conditionalFormatting sqref="AE1815">
    <cfRule type="cellIs" dxfId="613" priority="1230" stopIfTrue="1" operator="lessThan">
      <formula>0</formula>
    </cfRule>
    <cfRule type="cellIs" dxfId="612" priority="1229" stopIfTrue="1" operator="greaterThan">
      <formula>0</formula>
    </cfRule>
  </conditionalFormatting>
  <conditionalFormatting sqref="AE1824">
    <cfRule type="cellIs" dxfId="611" priority="1185" stopIfTrue="1" operator="greaterThan">
      <formula>0</formula>
    </cfRule>
    <cfRule type="cellIs" dxfId="610" priority="1186" stopIfTrue="1" operator="lessThan">
      <formula>0</formula>
    </cfRule>
  </conditionalFormatting>
  <conditionalFormatting sqref="AE1833">
    <cfRule type="cellIs" dxfId="609" priority="1156" stopIfTrue="1" operator="lessThan">
      <formula>0</formula>
    </cfRule>
    <cfRule type="cellIs" dxfId="608" priority="1155" stopIfTrue="1" operator="greaterThan">
      <formula>0</formula>
    </cfRule>
  </conditionalFormatting>
  <conditionalFormatting sqref="AE1835">
    <cfRule type="cellIs" dxfId="607" priority="1166" stopIfTrue="1" operator="lessThan">
      <formula>0</formula>
    </cfRule>
    <cfRule type="cellIs" dxfId="606" priority="1165" stopIfTrue="1" operator="greaterThan">
      <formula>0</formula>
    </cfRule>
  </conditionalFormatting>
  <conditionalFormatting sqref="AE1844:AE1845">
    <cfRule type="cellIs" dxfId="605" priority="1130" stopIfTrue="1" operator="lessThan">
      <formula>0</formula>
    </cfRule>
    <cfRule type="cellIs" dxfId="604" priority="1129" stopIfTrue="1" operator="greaterThan">
      <formula>0</formula>
    </cfRule>
  </conditionalFormatting>
  <conditionalFormatting sqref="AE1849:AE1854">
    <cfRule type="cellIs" dxfId="603" priority="1098" stopIfTrue="1" operator="lessThan">
      <formula>0</formula>
    </cfRule>
    <cfRule type="cellIs" dxfId="602" priority="1097" stopIfTrue="1" operator="greaterThan">
      <formula>0</formula>
    </cfRule>
  </conditionalFormatting>
  <conditionalFormatting sqref="AE1856:AE1858">
    <cfRule type="cellIs" dxfId="601" priority="1069" stopIfTrue="1" operator="greaterThan">
      <formula>0</formula>
    </cfRule>
    <cfRule type="cellIs" dxfId="600" priority="1070" stopIfTrue="1" operator="lessThan">
      <formula>0</formula>
    </cfRule>
  </conditionalFormatting>
  <conditionalFormatting sqref="AE1860">
    <cfRule type="cellIs" dxfId="599" priority="1044" stopIfTrue="1" operator="lessThan">
      <formula>0</formula>
    </cfRule>
    <cfRule type="cellIs" dxfId="598" priority="1043" stopIfTrue="1" operator="greaterThan">
      <formula>0</formula>
    </cfRule>
  </conditionalFormatting>
  <conditionalFormatting sqref="AE1868">
    <cfRule type="cellIs" dxfId="597" priority="1023" stopIfTrue="1" operator="greaterThan">
      <formula>0</formula>
    </cfRule>
    <cfRule type="cellIs" dxfId="596" priority="1024" stopIfTrue="1" operator="lessThan">
      <formula>0</formula>
    </cfRule>
  </conditionalFormatting>
  <conditionalFormatting sqref="AE1872:AE1875">
    <cfRule type="cellIs" dxfId="595" priority="960" stopIfTrue="1" operator="lessThan">
      <formula>0</formula>
    </cfRule>
    <cfRule type="cellIs" dxfId="594" priority="959" stopIfTrue="1" operator="greaterThan">
      <formula>0</formula>
    </cfRule>
  </conditionalFormatting>
  <conditionalFormatting sqref="AE1879">
    <cfRule type="cellIs" dxfId="593" priority="601" stopIfTrue="1" operator="greaterThan">
      <formula>0</formula>
    </cfRule>
    <cfRule type="cellIs" dxfId="592" priority="602" stopIfTrue="1" operator="lessThan">
      <formula>0</formula>
    </cfRule>
  </conditionalFormatting>
  <conditionalFormatting sqref="AE1879:AE1881">
    <cfRule type="cellIs" dxfId="591" priority="604" stopIfTrue="1" operator="lessThan">
      <formula>0</formula>
    </cfRule>
    <cfRule type="cellIs" dxfId="590" priority="603" stopIfTrue="1" operator="greaterThan">
      <formula>0</formula>
    </cfRule>
  </conditionalFormatting>
  <conditionalFormatting sqref="AE1890">
    <cfRule type="cellIs" dxfId="589" priority="926" stopIfTrue="1" operator="lessThan">
      <formula>0</formula>
    </cfRule>
    <cfRule type="cellIs" dxfId="588" priority="925" stopIfTrue="1" operator="greaterThan">
      <formula>0</formula>
    </cfRule>
  </conditionalFormatting>
  <conditionalFormatting sqref="AE1894">
    <cfRule type="cellIs" dxfId="587" priority="410" stopIfTrue="1" operator="lessThan">
      <formula>0</formula>
    </cfRule>
    <cfRule type="cellIs" dxfId="586" priority="409" stopIfTrue="1" operator="greaterThan">
      <formula>0</formula>
    </cfRule>
  </conditionalFormatting>
  <conditionalFormatting sqref="AE1898">
    <cfRule type="cellIs" dxfId="585" priority="891" stopIfTrue="1" operator="greaterThan">
      <formula>0</formula>
    </cfRule>
    <cfRule type="cellIs" dxfId="584" priority="890" stopIfTrue="1" operator="lessThan">
      <formula>0</formula>
    </cfRule>
    <cfRule type="cellIs" dxfId="583" priority="892" stopIfTrue="1" operator="lessThan">
      <formula>0</formula>
    </cfRule>
    <cfRule type="cellIs" dxfId="582" priority="889" stopIfTrue="1" operator="greaterThan">
      <formula>0</formula>
    </cfRule>
  </conditionalFormatting>
  <conditionalFormatting sqref="AE1901:AE1902">
    <cfRule type="cellIs" dxfId="581" priority="877" stopIfTrue="1" operator="greaterThan">
      <formula>0</formula>
    </cfRule>
    <cfRule type="cellIs" dxfId="580" priority="878" stopIfTrue="1" operator="lessThan">
      <formula>0</formula>
    </cfRule>
  </conditionalFormatting>
  <conditionalFormatting sqref="AE1908">
    <cfRule type="cellIs" dxfId="579" priority="836" stopIfTrue="1" operator="lessThan">
      <formula>0</formula>
    </cfRule>
    <cfRule type="cellIs" dxfId="578" priority="835" stopIfTrue="1" operator="greaterThan">
      <formula>0</formula>
    </cfRule>
    <cfRule type="cellIs" dxfId="577" priority="838" stopIfTrue="1" operator="lessThan">
      <formula>0</formula>
    </cfRule>
    <cfRule type="cellIs" dxfId="576" priority="837" stopIfTrue="1" operator="greaterThan">
      <formula>0</formula>
    </cfRule>
  </conditionalFormatting>
  <conditionalFormatting sqref="AE1911">
    <cfRule type="cellIs" dxfId="575" priority="850" stopIfTrue="1" operator="lessThan">
      <formula>0</formula>
    </cfRule>
    <cfRule type="cellIs" dxfId="574" priority="849" stopIfTrue="1" operator="greaterThan">
      <formula>0</formula>
    </cfRule>
  </conditionalFormatting>
  <conditionalFormatting sqref="AE1915">
    <cfRule type="cellIs" dxfId="573" priority="796" stopIfTrue="1" operator="lessThan">
      <formula>0</formula>
    </cfRule>
    <cfRule type="cellIs" dxfId="572" priority="795" stopIfTrue="1" operator="greaterThan">
      <formula>0</formula>
    </cfRule>
  </conditionalFormatting>
  <conditionalFormatting sqref="AE1918">
    <cfRule type="cellIs" dxfId="571" priority="781" stopIfTrue="1" operator="greaterThan">
      <formula>0</formula>
    </cfRule>
    <cfRule type="cellIs" dxfId="570" priority="779" stopIfTrue="1" operator="greaterThan">
      <formula>0</formula>
    </cfRule>
    <cfRule type="cellIs" dxfId="569" priority="780" stopIfTrue="1" operator="lessThan">
      <formula>0</formula>
    </cfRule>
    <cfRule type="cellIs" dxfId="568" priority="782" stopIfTrue="1" operator="lessThan">
      <formula>0</formula>
    </cfRule>
  </conditionalFormatting>
  <conditionalFormatting sqref="AE1922:AE1923">
    <cfRule type="cellIs" dxfId="567" priority="806" stopIfTrue="1" operator="lessThan">
      <formula>0</formula>
    </cfRule>
    <cfRule type="cellIs" dxfId="566" priority="805" stopIfTrue="1" operator="greaterThan">
      <formula>0</formula>
    </cfRule>
  </conditionalFormatting>
  <conditionalFormatting sqref="AE1930">
    <cfRule type="cellIs" dxfId="565" priority="748" stopIfTrue="1" operator="lessThan">
      <formula>0</formula>
    </cfRule>
    <cfRule type="cellIs" dxfId="564" priority="750" stopIfTrue="1" operator="lessThan">
      <formula>0</formula>
    </cfRule>
    <cfRule type="cellIs" dxfId="563" priority="749" stopIfTrue="1" operator="greaterThan">
      <formula>0</formula>
    </cfRule>
    <cfRule type="cellIs" dxfId="562" priority="747" stopIfTrue="1" operator="greaterThan">
      <formula>0</formula>
    </cfRule>
  </conditionalFormatting>
  <conditionalFormatting sqref="AE1933">
    <cfRule type="cellIs" dxfId="561" priority="733" stopIfTrue="1" operator="greaterThan">
      <formula>0</formula>
    </cfRule>
    <cfRule type="cellIs" dxfId="560" priority="734" stopIfTrue="1" operator="lessThan">
      <formula>0</formula>
    </cfRule>
  </conditionalFormatting>
  <conditionalFormatting sqref="AE1939">
    <cfRule type="cellIs" dxfId="559" priority="434" stopIfTrue="1" operator="lessThan">
      <formula>0</formula>
    </cfRule>
    <cfRule type="cellIs" dxfId="558" priority="433" stopIfTrue="1" operator="greaterThan">
      <formula>0</formula>
    </cfRule>
  </conditionalFormatting>
  <conditionalFormatting sqref="AE1942">
    <cfRule type="cellIs" dxfId="557" priority="714" stopIfTrue="1" operator="lessThan">
      <formula>0</formula>
    </cfRule>
    <cfRule type="cellIs" dxfId="556" priority="713" stopIfTrue="1" operator="greaterThan">
      <formula>0</formula>
    </cfRule>
    <cfRule type="cellIs" dxfId="555" priority="712" stopIfTrue="1" operator="lessThan">
      <formula>0</formula>
    </cfRule>
    <cfRule type="cellIs" dxfId="554" priority="711" stopIfTrue="1" operator="greaterThan">
      <formula>0</formula>
    </cfRule>
  </conditionalFormatting>
  <conditionalFormatting sqref="AE1945">
    <cfRule type="cellIs" dxfId="553" priority="697" stopIfTrue="1" operator="greaterThan">
      <formula>0</formula>
    </cfRule>
    <cfRule type="cellIs" dxfId="552" priority="698" stopIfTrue="1" operator="lessThan">
      <formula>0</formula>
    </cfRule>
  </conditionalFormatting>
  <conditionalFormatting sqref="AE1951">
    <cfRule type="cellIs" dxfId="551" priority="663" stopIfTrue="1" operator="greaterThan">
      <formula>0</formula>
    </cfRule>
    <cfRule type="cellIs" dxfId="550" priority="664" stopIfTrue="1" operator="lessThan">
      <formula>0</formula>
    </cfRule>
    <cfRule type="cellIs" dxfId="549" priority="665" stopIfTrue="1" operator="greaterThan">
      <formula>0</formula>
    </cfRule>
    <cfRule type="cellIs" dxfId="548" priority="666" stopIfTrue="1" operator="lessThan">
      <formula>0</formula>
    </cfRule>
  </conditionalFormatting>
  <conditionalFormatting sqref="AE1954">
    <cfRule type="cellIs" dxfId="547" priority="678" stopIfTrue="1" operator="lessThan">
      <formula>0</formula>
    </cfRule>
    <cfRule type="cellIs" dxfId="546" priority="677" stopIfTrue="1" operator="greaterThan">
      <formula>0</formula>
    </cfRule>
  </conditionalFormatting>
  <conditionalFormatting sqref="AE1958">
    <cfRule type="cellIs" dxfId="545" priority="649" stopIfTrue="1" operator="greaterThan">
      <formula>0</formula>
    </cfRule>
    <cfRule type="cellIs" dxfId="544" priority="650" stopIfTrue="1" operator="lessThan">
      <formula>0</formula>
    </cfRule>
  </conditionalFormatting>
  <conditionalFormatting sqref="AE1961">
    <cfRule type="cellIs" dxfId="543" priority="630" stopIfTrue="1" operator="lessThan">
      <formula>0</formula>
    </cfRule>
    <cfRule type="cellIs" dxfId="542" priority="629" stopIfTrue="1" operator="greaterThan">
      <formula>0</formula>
    </cfRule>
    <cfRule type="cellIs" dxfId="541" priority="628" stopIfTrue="1" operator="lessThan">
      <formula>0</formula>
    </cfRule>
    <cfRule type="cellIs" dxfId="540" priority="627" stopIfTrue="1" operator="greaterThan">
      <formula>0</formula>
    </cfRule>
  </conditionalFormatting>
  <conditionalFormatting sqref="AE1964">
    <cfRule type="cellIs" dxfId="539" priority="599" stopIfTrue="1" operator="greaterThan">
      <formula>0</formula>
    </cfRule>
    <cfRule type="cellIs" dxfId="538" priority="600" stopIfTrue="1" operator="lessThan">
      <formula>0</formula>
    </cfRule>
  </conditionalFormatting>
  <conditionalFormatting sqref="AE1964:AE1965">
    <cfRule type="cellIs" dxfId="537" priority="536" stopIfTrue="1" operator="lessThan">
      <formula>0</formula>
    </cfRule>
    <cfRule type="cellIs" dxfId="536" priority="535" stopIfTrue="1" operator="greaterThan">
      <formula>0</formula>
    </cfRule>
  </conditionalFormatting>
  <conditionalFormatting sqref="AE1975:AE1977">
    <cfRule type="cellIs" dxfId="535" priority="524" stopIfTrue="1" operator="lessThan">
      <formula>0</formula>
    </cfRule>
    <cfRule type="cellIs" dxfId="534" priority="523" stopIfTrue="1" operator="greaterThan">
      <formula>0</formula>
    </cfRule>
  </conditionalFormatting>
  <conditionalFormatting sqref="AE1975:AE1978">
    <cfRule type="cellIs" dxfId="533" priority="499" stopIfTrue="1" operator="greaterThan">
      <formula>0</formula>
    </cfRule>
    <cfRule type="cellIs" dxfId="532" priority="500" stopIfTrue="1" operator="lessThan">
      <formula>0</formula>
    </cfRule>
  </conditionalFormatting>
  <conditionalFormatting sqref="AE1985:AE1987">
    <cfRule type="cellIs" dxfId="531" priority="424" stopIfTrue="1" operator="lessThan">
      <formula>0</formula>
    </cfRule>
    <cfRule type="cellIs" dxfId="530" priority="423" stopIfTrue="1" operator="greaterThan">
      <formula>0</formula>
    </cfRule>
  </conditionalFormatting>
  <conditionalFormatting sqref="AE1986:AE1987">
    <cfRule type="cellIs" dxfId="529" priority="483" stopIfTrue="1" operator="greaterThan">
      <formula>0</formula>
    </cfRule>
    <cfRule type="cellIs" dxfId="528" priority="484" stopIfTrue="1" operator="lessThan">
      <formula>0</formula>
    </cfRule>
  </conditionalFormatting>
  <conditionalFormatting sqref="AE1992">
    <cfRule type="cellIs" dxfId="527" priority="461" stopIfTrue="1" operator="greaterThan">
      <formula>0</formula>
    </cfRule>
    <cfRule type="cellIs" dxfId="526" priority="462" stopIfTrue="1" operator="lessThan">
      <formula>0</formula>
    </cfRule>
  </conditionalFormatting>
  <conditionalFormatting sqref="AE2003:AE2017">
    <cfRule type="cellIs" dxfId="525" priority="316" stopIfTrue="1" operator="lessThan">
      <formula>0</formula>
    </cfRule>
    <cfRule type="cellIs" dxfId="524" priority="315" stopIfTrue="1" operator="greaterThan">
      <formula>0</formula>
    </cfRule>
  </conditionalFormatting>
  <conditionalFormatting sqref="AE2019:AE2022">
    <cfRule type="cellIs" dxfId="523" priority="300" stopIfTrue="1" operator="lessThan">
      <formula>0</formula>
    </cfRule>
    <cfRule type="cellIs" dxfId="522" priority="299" stopIfTrue="1" operator="greaterThan">
      <formula>0</formula>
    </cfRule>
  </conditionalFormatting>
  <conditionalFormatting sqref="AE2025">
    <cfRule type="cellIs" dxfId="521" priority="288" stopIfTrue="1" operator="lessThan">
      <formula>0</formula>
    </cfRule>
    <cfRule type="cellIs" dxfId="520" priority="287" stopIfTrue="1" operator="greaterThan">
      <formula>0</formula>
    </cfRule>
  </conditionalFormatting>
  <conditionalFormatting sqref="AE2031">
    <cfRule type="cellIs" dxfId="519" priority="270" stopIfTrue="1" operator="lessThan">
      <formula>0</formula>
    </cfRule>
    <cfRule type="cellIs" dxfId="518" priority="269" stopIfTrue="1" operator="greaterThan">
      <formula>0</formula>
    </cfRule>
  </conditionalFormatting>
  <conditionalFormatting sqref="AE2033">
    <cfRule type="cellIs" dxfId="517" priority="244" stopIfTrue="1" operator="lessThan">
      <formula>0</formula>
    </cfRule>
    <cfRule type="cellIs" dxfId="516" priority="243" stopIfTrue="1" operator="greaterThan">
      <formula>0</formula>
    </cfRule>
  </conditionalFormatting>
  <conditionalFormatting sqref="AE2035:AE2038">
    <cfRule type="cellIs" dxfId="515" priority="256" stopIfTrue="1" operator="lessThan">
      <formula>0</formula>
    </cfRule>
    <cfRule type="cellIs" dxfId="514" priority="255" stopIfTrue="1" operator="greaterThan">
      <formula>0</formula>
    </cfRule>
  </conditionalFormatting>
  <conditionalFormatting sqref="AE2045:AE2046">
    <cfRule type="cellIs" dxfId="513" priority="198" stopIfTrue="1" operator="lessThan">
      <formula>0</formula>
    </cfRule>
    <cfRule type="cellIs" dxfId="512" priority="197" stopIfTrue="1" operator="greaterThan">
      <formula>0</formula>
    </cfRule>
  </conditionalFormatting>
  <conditionalFormatting sqref="AE2052:AE2055">
    <cfRule type="cellIs" dxfId="511" priority="172" stopIfTrue="1" operator="lessThan">
      <formula>0</formula>
    </cfRule>
    <cfRule type="cellIs" dxfId="510" priority="171" stopIfTrue="1" operator="greaterThan">
      <formula>0</formula>
    </cfRule>
  </conditionalFormatting>
  <conditionalFormatting sqref="AE2059">
    <cfRule type="cellIs" dxfId="509" priority="140" stopIfTrue="1" operator="lessThan">
      <formula>0</formula>
    </cfRule>
    <cfRule type="cellIs" dxfId="508" priority="139" stopIfTrue="1" operator="greaterThan">
      <formula>0</formula>
    </cfRule>
  </conditionalFormatting>
  <conditionalFormatting sqref="AE2063:AE2064">
    <cfRule type="cellIs" dxfId="507" priority="108" stopIfTrue="1" operator="lessThan">
      <formula>0</formula>
    </cfRule>
    <cfRule type="cellIs" dxfId="506" priority="107" stopIfTrue="1" operator="greaterThan">
      <formula>0</formula>
    </cfRule>
  </conditionalFormatting>
  <conditionalFormatting sqref="AE2069:AE2071">
    <cfRule type="cellIs" dxfId="505" priority="17" stopIfTrue="1" operator="greaterThan">
      <formula>0</formula>
    </cfRule>
    <cfRule type="cellIs" dxfId="504" priority="18" stopIfTrue="1" operator="lessThan">
      <formula>0</formula>
    </cfRule>
  </conditionalFormatting>
  <conditionalFormatting sqref="AE2076">
    <cfRule type="cellIs" dxfId="503" priority="95" stopIfTrue="1" operator="greaterThan">
      <formula>0</formula>
    </cfRule>
    <cfRule type="cellIs" dxfId="502" priority="96" stopIfTrue="1" operator="lessThan">
      <formula>0</formula>
    </cfRule>
  </conditionalFormatting>
  <conditionalFormatting sqref="AE2084:AE2085">
    <cfRule type="cellIs" dxfId="501" priority="51" stopIfTrue="1" operator="greaterThan">
      <formula>0</formula>
    </cfRule>
    <cfRule type="cellIs" dxfId="500" priority="52" stopIfTrue="1" operator="lessThan">
      <formula>0</formula>
    </cfRule>
  </conditionalFormatting>
  <conditionalFormatting sqref="AE2087:AE2088">
    <cfRule type="cellIs" dxfId="499" priority="41" stopIfTrue="1" operator="greaterThan">
      <formula>0</formula>
    </cfRule>
    <cfRule type="cellIs" dxfId="498" priority="42" stopIfTrue="1" operator="lessThan">
      <formula>0</formula>
    </cfRule>
  </conditionalFormatting>
  <conditionalFormatting sqref="AH1332">
    <cfRule type="cellIs" dxfId="497" priority="136" stopIfTrue="1" operator="lessThan">
      <formula>0</formula>
    </cfRule>
    <cfRule type="cellIs" dxfId="496" priority="135" stopIfTrue="1" operator="greaterThan">
      <formula>0</formula>
    </cfRule>
  </conditionalFormatting>
  <conditionalFormatting sqref="AH1394:AH1594">
    <cfRule type="cellIs" dxfId="495" priority="588" stopIfTrue="1" operator="lessThan">
      <formula>0</formula>
    </cfRule>
    <cfRule type="cellIs" dxfId="494" priority="587" stopIfTrue="1" operator="greaterThan">
      <formula>0</formula>
    </cfRule>
  </conditionalFormatting>
  <conditionalFormatting sqref="AH1589">
    <cfRule type="cellIs" dxfId="493" priority="586" stopIfTrue="1" operator="lessThan">
      <formula>0</formula>
    </cfRule>
    <cfRule type="cellIs" dxfId="492" priority="585" stopIfTrue="1" operator="greaterThan">
      <formula>0</formula>
    </cfRule>
  </conditionalFormatting>
  <conditionalFormatting sqref="AH1598:AH1609 AK1609">
    <cfRule type="cellIs" dxfId="491" priority="1909" stopIfTrue="1" operator="greaterThan">
      <formula>0</formula>
    </cfRule>
    <cfRule type="cellIs" dxfId="490" priority="1910" stopIfTrue="1" operator="lessThan">
      <formula>0</formula>
    </cfRule>
  </conditionalFormatting>
  <conditionalFormatting sqref="AH1617 AK1617">
    <cfRule type="cellIs" dxfId="489" priority="1871" stopIfTrue="1" operator="greaterThan">
      <formula>0</formula>
    </cfRule>
    <cfRule type="cellIs" dxfId="488" priority="1872" stopIfTrue="1" operator="lessThan">
      <formula>0</formula>
    </cfRule>
  </conditionalFormatting>
  <conditionalFormatting sqref="AH1620 AK1620">
    <cfRule type="cellIs" dxfId="487" priority="1883" stopIfTrue="1" operator="greaterThan">
      <formula>0</formula>
    </cfRule>
    <cfRule type="cellIs" dxfId="486" priority="1884" stopIfTrue="1" operator="lessThan">
      <formula>0</formula>
    </cfRule>
  </conditionalFormatting>
  <conditionalFormatting sqref="AH1627:AH1628 AK1628">
    <cfRule type="cellIs" dxfId="485" priority="1858" stopIfTrue="1" operator="lessThan">
      <formula>0</formula>
    </cfRule>
    <cfRule type="cellIs" dxfId="484" priority="1857" stopIfTrue="1" operator="greaterThan">
      <formula>0</formula>
    </cfRule>
  </conditionalFormatting>
  <conditionalFormatting sqref="AH1632 AK1632">
    <cfRule type="cellIs" dxfId="483" priority="1840" stopIfTrue="1" operator="lessThan">
      <formula>0</formula>
    </cfRule>
    <cfRule type="cellIs" dxfId="482" priority="1839" stopIfTrue="1" operator="greaterThan">
      <formula>0</formula>
    </cfRule>
  </conditionalFormatting>
  <conditionalFormatting sqref="AH1639:AH1640 AK1639:AK1640">
    <cfRule type="cellIs" dxfId="481" priority="1803" stopIfTrue="1" operator="greaterThan">
      <formula>0</formula>
    </cfRule>
    <cfRule type="cellIs" dxfId="480" priority="1804" stopIfTrue="1" operator="lessThan">
      <formula>0</formula>
    </cfRule>
  </conditionalFormatting>
  <conditionalFormatting sqref="AH1648 AK1648">
    <cfRule type="cellIs" dxfId="479" priority="1792" stopIfTrue="1" operator="lessThan">
      <formula>0</formula>
    </cfRule>
    <cfRule type="cellIs" dxfId="478" priority="1791" stopIfTrue="1" operator="greaterThan">
      <formula>0</formula>
    </cfRule>
  </conditionalFormatting>
  <conditionalFormatting sqref="AH1655 AK1655">
    <cfRule type="cellIs" dxfId="477" priority="1752" stopIfTrue="1" operator="lessThan">
      <formula>0</formula>
    </cfRule>
    <cfRule type="cellIs" dxfId="476" priority="1751" stopIfTrue="1" operator="greaterThan">
      <formula>0</formula>
    </cfRule>
  </conditionalFormatting>
  <conditionalFormatting sqref="AH1658 AK1658">
    <cfRule type="cellIs" dxfId="475" priority="1772" stopIfTrue="1" operator="lessThan">
      <formula>0</formula>
    </cfRule>
    <cfRule type="cellIs" dxfId="474" priority="1771" stopIfTrue="1" operator="greaterThan">
      <formula>0</formula>
    </cfRule>
  </conditionalFormatting>
  <conditionalFormatting sqref="AH1666:AH1667 AK1666:AK1667">
    <cfRule type="cellIs" dxfId="473" priority="1732" stopIfTrue="1" operator="lessThan">
      <formula>0</formula>
    </cfRule>
    <cfRule type="cellIs" dxfId="472" priority="1731" stopIfTrue="1" operator="greaterThan">
      <formula>0</formula>
    </cfRule>
  </conditionalFormatting>
  <conditionalFormatting sqref="AH1669 AK1669">
    <cfRule type="cellIs" dxfId="471" priority="1711" stopIfTrue="1" operator="greaterThan">
      <formula>0</formula>
    </cfRule>
    <cfRule type="cellIs" dxfId="470" priority="1712" stopIfTrue="1" operator="lessThan">
      <formula>0</formula>
    </cfRule>
  </conditionalFormatting>
  <conditionalFormatting sqref="AH1673 AK1673">
    <cfRule type="cellIs" dxfId="469" priority="1662" stopIfTrue="1" operator="lessThan">
      <formula>0</formula>
    </cfRule>
    <cfRule type="cellIs" dxfId="468" priority="1661" stopIfTrue="1" operator="greaterThan">
      <formula>0</formula>
    </cfRule>
  </conditionalFormatting>
  <conditionalFormatting sqref="AH1676 AK1676">
    <cfRule type="cellIs" dxfId="467" priority="1699" stopIfTrue="1" operator="greaterThan">
      <formula>0</formula>
    </cfRule>
    <cfRule type="cellIs" dxfId="466" priority="1700" stopIfTrue="1" operator="lessThan">
      <formula>0</formula>
    </cfRule>
  </conditionalFormatting>
  <conditionalFormatting sqref="AH1683">
    <cfRule type="cellIs" dxfId="465" priority="557" stopIfTrue="1" operator="greaterThan">
      <formula>0</formula>
    </cfRule>
    <cfRule type="cellIs" dxfId="464" priority="558" stopIfTrue="1" operator="lessThan">
      <formula>0</formula>
    </cfRule>
  </conditionalFormatting>
  <conditionalFormatting sqref="AH1683:AH1685">
    <cfRule type="cellIs" dxfId="463" priority="559" stopIfTrue="1" operator="greaterThan">
      <formula>0</formula>
    </cfRule>
    <cfRule type="cellIs" dxfId="462" priority="560" stopIfTrue="1" operator="lessThan">
      <formula>0</formula>
    </cfRule>
  </conditionalFormatting>
  <conditionalFormatting sqref="AH1688 AK1688">
    <cfRule type="cellIs" dxfId="461" priority="1626" stopIfTrue="1" operator="lessThan">
      <formula>0</formula>
    </cfRule>
    <cfRule type="cellIs" dxfId="460" priority="1625" stopIfTrue="1" operator="greaterThan">
      <formula>0</formula>
    </cfRule>
  </conditionalFormatting>
  <conditionalFormatting sqref="AH1691:AH1693 AK1691:AK1693">
    <cfRule type="cellIs" dxfId="459" priority="1650" stopIfTrue="1" operator="lessThan">
      <formula>0</formula>
    </cfRule>
    <cfRule type="cellIs" dxfId="458" priority="1649" stopIfTrue="1" operator="greaterThan">
      <formula>0</formula>
    </cfRule>
  </conditionalFormatting>
  <conditionalFormatting sqref="AH1699 AK1699">
    <cfRule type="cellIs" dxfId="457" priority="1605" stopIfTrue="1" operator="greaterThan">
      <formula>0</formula>
    </cfRule>
    <cfRule type="cellIs" dxfId="456" priority="1606" stopIfTrue="1" operator="lessThan">
      <formula>0</formula>
    </cfRule>
  </conditionalFormatting>
  <conditionalFormatting sqref="AH1702 AK1702">
    <cfRule type="cellIs" dxfId="455" priority="1567" stopIfTrue="1" operator="greaterThan">
      <formula>0</formula>
    </cfRule>
    <cfRule type="cellIs" dxfId="454" priority="1568" stopIfTrue="1" operator="lessThan">
      <formula>0</formula>
    </cfRule>
  </conditionalFormatting>
  <conditionalFormatting sqref="AH1706 AK1706">
    <cfRule type="cellIs" dxfId="453" priority="1555" stopIfTrue="1" operator="greaterThan">
      <formula>0</formula>
    </cfRule>
    <cfRule type="cellIs" dxfId="452" priority="1556" stopIfTrue="1" operator="lessThan">
      <formula>0</formula>
    </cfRule>
  </conditionalFormatting>
  <conditionalFormatting sqref="AH1709:AH1710 AK1709:AK1710">
    <cfRule type="cellIs" dxfId="451" priority="1588" stopIfTrue="1" operator="lessThan">
      <formula>0</formula>
    </cfRule>
    <cfRule type="cellIs" dxfId="450" priority="1587" stopIfTrue="1" operator="greaterThan">
      <formula>0</formula>
    </cfRule>
  </conditionalFormatting>
  <conditionalFormatting sqref="AH1719 AK1719">
    <cfRule type="cellIs" dxfId="449" priority="1538" stopIfTrue="1" operator="lessThan">
      <formula>0</formula>
    </cfRule>
    <cfRule type="cellIs" dxfId="448" priority="1537" stopIfTrue="1" operator="greaterThan">
      <formula>0</formula>
    </cfRule>
  </conditionalFormatting>
  <conditionalFormatting sqref="AH1725 AK1725">
    <cfRule type="cellIs" dxfId="447" priority="1494" stopIfTrue="1" operator="lessThan">
      <formula>0</formula>
    </cfRule>
    <cfRule type="cellIs" dxfId="446" priority="1493" stopIfTrue="1" operator="greaterThan">
      <formula>0</formula>
    </cfRule>
  </conditionalFormatting>
  <conditionalFormatting sqref="AH1728">
    <cfRule type="cellIs" dxfId="445" priority="546" stopIfTrue="1" operator="lessThan">
      <formula>0</formula>
    </cfRule>
    <cfRule type="cellIs" dxfId="444" priority="545" stopIfTrue="1" operator="greaterThan">
      <formula>0</formula>
    </cfRule>
  </conditionalFormatting>
  <conditionalFormatting sqref="AH1728:AH1729">
    <cfRule type="cellIs" dxfId="443" priority="547" stopIfTrue="1" operator="greaterThan">
      <formula>0</formula>
    </cfRule>
    <cfRule type="cellIs" dxfId="442" priority="548" stopIfTrue="1" operator="lessThan">
      <formula>0</formula>
    </cfRule>
  </conditionalFormatting>
  <conditionalFormatting sqref="AH1738 AK1738">
    <cfRule type="cellIs" dxfId="441" priority="1483" stopIfTrue="1" operator="greaterThan">
      <formula>0</formula>
    </cfRule>
    <cfRule type="cellIs" dxfId="440" priority="1484" stopIfTrue="1" operator="lessThan">
      <formula>0</formula>
    </cfRule>
  </conditionalFormatting>
  <conditionalFormatting sqref="AH1741 AK1741">
    <cfRule type="cellIs" dxfId="439" priority="1291" stopIfTrue="1" operator="greaterThan">
      <formula>0</formula>
    </cfRule>
    <cfRule type="cellIs" dxfId="438" priority="1292" stopIfTrue="1" operator="lessThan">
      <formula>0</formula>
    </cfRule>
  </conditionalFormatting>
  <conditionalFormatting sqref="AH1745 AK1745">
    <cfRule type="cellIs" dxfId="437" priority="1430" stopIfTrue="1" operator="lessThan">
      <formula>0</formula>
    </cfRule>
    <cfRule type="cellIs" dxfId="436" priority="1429" stopIfTrue="1" operator="greaterThan">
      <formula>0</formula>
    </cfRule>
  </conditionalFormatting>
  <conditionalFormatting sqref="AH1750 AK1750">
    <cfRule type="cellIs" dxfId="435" priority="1460" stopIfTrue="1" operator="lessThan">
      <formula>0</formula>
    </cfRule>
    <cfRule type="cellIs" dxfId="434" priority="1459" stopIfTrue="1" operator="greaterThan">
      <formula>0</formula>
    </cfRule>
  </conditionalFormatting>
  <conditionalFormatting sqref="AH1755 AK1755">
    <cfRule type="cellIs" dxfId="433" priority="1410" stopIfTrue="1" operator="lessThan">
      <formula>0</formula>
    </cfRule>
    <cfRule type="cellIs" dxfId="432" priority="1409" stopIfTrue="1" operator="greaterThan">
      <formula>0</formula>
    </cfRule>
  </conditionalFormatting>
  <conditionalFormatting sqref="AH1762 AK1762">
    <cfRule type="cellIs" dxfId="431" priority="1398" stopIfTrue="1" operator="lessThan">
      <formula>0</formula>
    </cfRule>
    <cfRule type="cellIs" dxfId="430" priority="1397" stopIfTrue="1" operator="greaterThan">
      <formula>0</formula>
    </cfRule>
  </conditionalFormatting>
  <conditionalFormatting sqref="AH1768 AK1768">
    <cfRule type="cellIs" dxfId="429" priority="1360" stopIfTrue="1" operator="lessThan">
      <formula>0</formula>
    </cfRule>
    <cfRule type="cellIs" dxfId="428" priority="1359" stopIfTrue="1" operator="greaterThan">
      <formula>0</formula>
    </cfRule>
  </conditionalFormatting>
  <conditionalFormatting sqref="AH1771 AK1771">
    <cfRule type="cellIs" dxfId="427" priority="1370" stopIfTrue="1" operator="lessThan">
      <formula>0</formula>
    </cfRule>
    <cfRule type="cellIs" dxfId="426" priority="1369" stopIfTrue="1" operator="greaterThan">
      <formula>0</formula>
    </cfRule>
  </conditionalFormatting>
  <conditionalFormatting sqref="AH1780 AK1780">
    <cfRule type="cellIs" dxfId="425" priority="1347" stopIfTrue="1" operator="greaterThan">
      <formula>0</formula>
    </cfRule>
    <cfRule type="cellIs" dxfId="424" priority="1348" stopIfTrue="1" operator="lessThan">
      <formula>0</formula>
    </cfRule>
  </conditionalFormatting>
  <conditionalFormatting sqref="AH1787 AK1787">
    <cfRule type="cellIs" dxfId="423" priority="1309" stopIfTrue="1" operator="greaterThan">
      <formula>0</formula>
    </cfRule>
    <cfRule type="cellIs" dxfId="422" priority="1310" stopIfTrue="1" operator="lessThan">
      <formula>0</formula>
    </cfRule>
  </conditionalFormatting>
  <conditionalFormatting sqref="AH1791 AK1791">
    <cfRule type="cellIs" dxfId="421" priority="1328" stopIfTrue="1" operator="lessThan">
      <formula>0</formula>
    </cfRule>
    <cfRule type="cellIs" dxfId="420" priority="1327" stopIfTrue="1" operator="greaterThan">
      <formula>0</formula>
    </cfRule>
  </conditionalFormatting>
  <conditionalFormatting sqref="AH1793 AK1793">
    <cfRule type="cellIs" dxfId="419" priority="1301" stopIfTrue="1" operator="greaterThan">
      <formula>0</formula>
    </cfRule>
    <cfRule type="cellIs" dxfId="418" priority="1302" stopIfTrue="1" operator="lessThan">
      <formula>0</formula>
    </cfRule>
  </conditionalFormatting>
  <conditionalFormatting sqref="AH1796 AK1796">
    <cfRule type="cellIs" dxfId="417" priority="1273" stopIfTrue="1" operator="greaterThan">
      <formula>0</formula>
    </cfRule>
    <cfRule type="cellIs" dxfId="416" priority="1274" stopIfTrue="1" operator="lessThan">
      <formula>0</formula>
    </cfRule>
  </conditionalFormatting>
  <conditionalFormatting sqref="AH1803 AK1803">
    <cfRule type="cellIs" dxfId="415" priority="1245" stopIfTrue="1" operator="greaterThan">
      <formula>0</formula>
    </cfRule>
    <cfRule type="cellIs" dxfId="414" priority="1246" stopIfTrue="1" operator="lessThan">
      <formula>0</formula>
    </cfRule>
  </conditionalFormatting>
  <conditionalFormatting sqref="AH1811 AK1811">
    <cfRule type="cellIs" dxfId="413" priority="1218" stopIfTrue="1" operator="lessThan">
      <formula>0</formula>
    </cfRule>
    <cfRule type="cellIs" dxfId="412" priority="1217" stopIfTrue="1" operator="greaterThan">
      <formula>0</formula>
    </cfRule>
  </conditionalFormatting>
  <conditionalFormatting sqref="AH1815 AK1815">
    <cfRule type="cellIs" dxfId="411" priority="1227" stopIfTrue="1" operator="greaterThan">
      <formula>0</formula>
    </cfRule>
    <cfRule type="cellIs" dxfId="410" priority="1228" stopIfTrue="1" operator="lessThan">
      <formula>0</formula>
    </cfRule>
  </conditionalFormatting>
  <conditionalFormatting sqref="AH1824 AK1824">
    <cfRule type="cellIs" dxfId="409" priority="1183" stopIfTrue="1" operator="greaterThan">
      <formula>0</formula>
    </cfRule>
    <cfRule type="cellIs" dxfId="408" priority="1184" stopIfTrue="1" operator="lessThan">
      <formula>0</formula>
    </cfRule>
  </conditionalFormatting>
  <conditionalFormatting sqref="AH1833 AK1833">
    <cfRule type="cellIs" dxfId="407" priority="1153" stopIfTrue="1" operator="greaterThan">
      <formula>0</formula>
    </cfRule>
    <cfRule type="cellIs" dxfId="406" priority="1154" stopIfTrue="1" operator="lessThan">
      <formula>0</formula>
    </cfRule>
  </conditionalFormatting>
  <conditionalFormatting sqref="AH1835 AK1835">
    <cfRule type="cellIs" dxfId="405" priority="1163" stopIfTrue="1" operator="greaterThan">
      <formula>0</formula>
    </cfRule>
    <cfRule type="cellIs" dxfId="404" priority="1164" stopIfTrue="1" operator="lessThan">
      <formula>0</formula>
    </cfRule>
  </conditionalFormatting>
  <conditionalFormatting sqref="AH1844:AH1845 AK1844:AK1845">
    <cfRule type="cellIs" dxfId="403" priority="1128" stopIfTrue="1" operator="lessThan">
      <formula>0</formula>
    </cfRule>
    <cfRule type="cellIs" dxfId="402" priority="1127" stopIfTrue="1" operator="greaterThan">
      <formula>0</formula>
    </cfRule>
  </conditionalFormatting>
  <conditionalFormatting sqref="AH1849:AH1854 AK1849:AK1854">
    <cfRule type="cellIs" dxfId="401" priority="1095" stopIfTrue="1" operator="greaterThan">
      <formula>0</formula>
    </cfRule>
    <cfRule type="cellIs" dxfId="400" priority="1096" stopIfTrue="1" operator="lessThan">
      <formula>0</formula>
    </cfRule>
  </conditionalFormatting>
  <conditionalFormatting sqref="AH1856:AH1858 AK1856:AK1858">
    <cfRule type="cellIs" dxfId="399" priority="1068" stopIfTrue="1" operator="lessThan">
      <formula>0</formula>
    </cfRule>
    <cfRule type="cellIs" dxfId="398" priority="1067" stopIfTrue="1" operator="greaterThan">
      <formula>0</formula>
    </cfRule>
  </conditionalFormatting>
  <conditionalFormatting sqref="AH1860 AK1860">
    <cfRule type="cellIs" dxfId="397" priority="1042" stopIfTrue="1" operator="lessThan">
      <formula>0</formula>
    </cfRule>
    <cfRule type="cellIs" dxfId="396" priority="1041" stopIfTrue="1" operator="greaterThan">
      <formula>0</formula>
    </cfRule>
  </conditionalFormatting>
  <conditionalFormatting sqref="AH1868 AK1868">
    <cfRule type="cellIs" dxfId="395" priority="1022" stopIfTrue="1" operator="lessThan">
      <formula>0</formula>
    </cfRule>
    <cfRule type="cellIs" dxfId="394" priority="1021" stopIfTrue="1" operator="greaterThan">
      <formula>0</formula>
    </cfRule>
  </conditionalFormatting>
  <conditionalFormatting sqref="AH1872:AH1875 AK1872:AK1875">
    <cfRule type="cellIs" dxfId="393" priority="957" stopIfTrue="1" operator="greaterThan">
      <formula>0</formula>
    </cfRule>
    <cfRule type="cellIs" dxfId="392" priority="958" stopIfTrue="1" operator="lessThan">
      <formula>0</formula>
    </cfRule>
  </conditionalFormatting>
  <conditionalFormatting sqref="AH1879">
    <cfRule type="cellIs" dxfId="391" priority="590" stopIfTrue="1" operator="lessThan">
      <formula>0</formula>
    </cfRule>
    <cfRule type="cellIs" dxfId="390" priority="589" stopIfTrue="1" operator="greaterThan">
      <formula>0</formula>
    </cfRule>
  </conditionalFormatting>
  <conditionalFormatting sqref="AH1879:AH1881">
    <cfRule type="cellIs" dxfId="389" priority="592" stopIfTrue="1" operator="lessThan">
      <formula>0</formula>
    </cfRule>
    <cfRule type="cellIs" dxfId="388" priority="591" stopIfTrue="1" operator="greaterThan">
      <formula>0</formula>
    </cfRule>
  </conditionalFormatting>
  <conditionalFormatting sqref="AH1890 AK1890">
    <cfRule type="cellIs" dxfId="387" priority="923" stopIfTrue="1" operator="greaterThan">
      <formula>0</formula>
    </cfRule>
    <cfRule type="cellIs" dxfId="386" priority="924" stopIfTrue="1" operator="lessThan">
      <formula>0</formula>
    </cfRule>
  </conditionalFormatting>
  <conditionalFormatting sqref="AH1894">
    <cfRule type="cellIs" dxfId="385" priority="407" stopIfTrue="1" operator="greaterThan">
      <formula>0</formula>
    </cfRule>
    <cfRule type="cellIs" dxfId="384" priority="408" stopIfTrue="1" operator="lessThan">
      <formula>0</formula>
    </cfRule>
  </conditionalFormatting>
  <conditionalFormatting sqref="AH1898 AK1898">
    <cfRule type="cellIs" dxfId="383" priority="885" stopIfTrue="1" operator="greaterThan">
      <formula>0</formula>
    </cfRule>
    <cfRule type="cellIs" dxfId="382" priority="886" stopIfTrue="1" operator="lessThan">
      <formula>0</formula>
    </cfRule>
    <cfRule type="cellIs" dxfId="381" priority="887" stopIfTrue="1" operator="greaterThan">
      <formula>0</formula>
    </cfRule>
    <cfRule type="cellIs" dxfId="380" priority="888" stopIfTrue="1" operator="lessThan">
      <formula>0</formula>
    </cfRule>
  </conditionalFormatting>
  <conditionalFormatting sqref="AH1901:AH1902 AK1901:AK1902">
    <cfRule type="cellIs" dxfId="379" priority="876" stopIfTrue="1" operator="lessThan">
      <formula>0</formula>
    </cfRule>
    <cfRule type="cellIs" dxfId="378" priority="875" stopIfTrue="1" operator="greaterThan">
      <formula>0</formula>
    </cfRule>
  </conditionalFormatting>
  <conditionalFormatting sqref="AH1908 AK1908">
    <cfRule type="cellIs" dxfId="377" priority="834" stopIfTrue="1" operator="lessThan">
      <formula>0</formula>
    </cfRule>
    <cfRule type="cellIs" dxfId="376" priority="833" stopIfTrue="1" operator="greaterThan">
      <formula>0</formula>
    </cfRule>
    <cfRule type="cellIs" dxfId="375" priority="831" stopIfTrue="1" operator="greaterThan">
      <formula>0</formula>
    </cfRule>
    <cfRule type="cellIs" dxfId="374" priority="832" stopIfTrue="1" operator="lessThan">
      <formula>0</formula>
    </cfRule>
  </conditionalFormatting>
  <conditionalFormatting sqref="AH1911 AK1911">
    <cfRule type="cellIs" dxfId="373" priority="847" stopIfTrue="1" operator="greaterThan">
      <formula>0</formula>
    </cfRule>
    <cfRule type="cellIs" dxfId="372" priority="848" stopIfTrue="1" operator="lessThan">
      <formula>0</formula>
    </cfRule>
  </conditionalFormatting>
  <conditionalFormatting sqref="AH1915 AK1915">
    <cfRule type="cellIs" dxfId="371" priority="793" stopIfTrue="1" operator="greaterThan">
      <formula>0</formula>
    </cfRule>
    <cfRule type="cellIs" dxfId="370" priority="794" stopIfTrue="1" operator="lessThan">
      <formula>0</formula>
    </cfRule>
  </conditionalFormatting>
  <conditionalFormatting sqref="AH1918 AK1918">
    <cfRule type="cellIs" dxfId="369" priority="775" stopIfTrue="1" operator="greaterThan">
      <formula>0</formula>
    </cfRule>
    <cfRule type="cellIs" dxfId="368" priority="778" stopIfTrue="1" operator="lessThan">
      <formula>0</formula>
    </cfRule>
    <cfRule type="cellIs" dxfId="367" priority="777" stopIfTrue="1" operator="greaterThan">
      <formula>0</formula>
    </cfRule>
    <cfRule type="cellIs" dxfId="366" priority="776" stopIfTrue="1" operator="lessThan">
      <formula>0</formula>
    </cfRule>
  </conditionalFormatting>
  <conditionalFormatting sqref="AH1922:AH1923 AK1922:AK1923">
    <cfRule type="cellIs" dxfId="365" priority="804" stopIfTrue="1" operator="lessThan">
      <formula>0</formula>
    </cfRule>
    <cfRule type="cellIs" dxfId="364" priority="803" stopIfTrue="1" operator="greaterThan">
      <formula>0</formula>
    </cfRule>
  </conditionalFormatting>
  <conditionalFormatting sqref="AH1930 AK1930">
    <cfRule type="cellIs" dxfId="363" priority="743" stopIfTrue="1" operator="greaterThan">
      <formula>0</formula>
    </cfRule>
    <cfRule type="cellIs" dxfId="362" priority="746" stopIfTrue="1" operator="lessThan">
      <formula>0</formula>
    </cfRule>
    <cfRule type="cellIs" dxfId="361" priority="745" stopIfTrue="1" operator="greaterThan">
      <formula>0</formula>
    </cfRule>
    <cfRule type="cellIs" dxfId="360" priority="744" stopIfTrue="1" operator="lessThan">
      <formula>0</formula>
    </cfRule>
  </conditionalFormatting>
  <conditionalFormatting sqref="AH1933 AK1933">
    <cfRule type="cellIs" dxfId="359" priority="731" stopIfTrue="1" operator="greaterThan">
      <formula>0</formula>
    </cfRule>
    <cfRule type="cellIs" dxfId="358" priority="732" stopIfTrue="1" operator="lessThan">
      <formula>0</formula>
    </cfRule>
  </conditionalFormatting>
  <conditionalFormatting sqref="AH1939">
    <cfRule type="cellIs" dxfId="357" priority="432" stopIfTrue="1" operator="lessThan">
      <formula>0</formula>
    </cfRule>
    <cfRule type="cellIs" dxfId="356" priority="431" stopIfTrue="1" operator="greaterThan">
      <formula>0</formula>
    </cfRule>
  </conditionalFormatting>
  <conditionalFormatting sqref="AH1942 AK1942">
    <cfRule type="cellIs" dxfId="355" priority="709" stopIfTrue="1" operator="greaterThan">
      <formula>0</formula>
    </cfRule>
    <cfRule type="cellIs" dxfId="354" priority="710" stopIfTrue="1" operator="lessThan">
      <formula>0</formula>
    </cfRule>
  </conditionalFormatting>
  <conditionalFormatting sqref="AH1942">
    <cfRule type="cellIs" dxfId="353" priority="708" stopIfTrue="1" operator="lessThan">
      <formula>0</formula>
    </cfRule>
    <cfRule type="cellIs" dxfId="352" priority="707" stopIfTrue="1" operator="greaterThan">
      <formula>0</formula>
    </cfRule>
  </conditionalFormatting>
  <conditionalFormatting sqref="AH1945 AK1945">
    <cfRule type="cellIs" dxfId="351" priority="696" stopIfTrue="1" operator="lessThan">
      <formula>0</formula>
    </cfRule>
    <cfRule type="cellIs" dxfId="350" priority="695" stopIfTrue="1" operator="greaterThan">
      <formula>0</formula>
    </cfRule>
  </conditionalFormatting>
  <conditionalFormatting sqref="AH1951 AK1951">
    <cfRule type="cellIs" dxfId="349" priority="659" stopIfTrue="1" operator="greaterThan">
      <formula>0</formula>
    </cfRule>
    <cfRule type="cellIs" dxfId="348" priority="660" stopIfTrue="1" operator="lessThan">
      <formula>0</formula>
    </cfRule>
    <cfRule type="cellIs" dxfId="347" priority="662" stopIfTrue="1" operator="lessThan">
      <formula>0</formula>
    </cfRule>
    <cfRule type="cellIs" dxfId="346" priority="661" stopIfTrue="1" operator="greaterThan">
      <formula>0</formula>
    </cfRule>
  </conditionalFormatting>
  <conditionalFormatting sqref="AH1954 AK1954">
    <cfRule type="cellIs" dxfId="345" priority="675" stopIfTrue="1" operator="greaterThan">
      <formula>0</formula>
    </cfRule>
    <cfRule type="cellIs" dxfId="344" priority="676" stopIfTrue="1" operator="lessThan">
      <formula>0</formula>
    </cfRule>
  </conditionalFormatting>
  <conditionalFormatting sqref="AH1958 AK1958">
    <cfRule type="cellIs" dxfId="343" priority="647" stopIfTrue="1" operator="greaterThan">
      <formula>0</formula>
    </cfRule>
    <cfRule type="cellIs" dxfId="342" priority="648" stopIfTrue="1" operator="lessThan">
      <formula>0</formula>
    </cfRule>
  </conditionalFormatting>
  <conditionalFormatting sqref="AH1961 AK1961">
    <cfRule type="cellIs" dxfId="341" priority="624" stopIfTrue="1" operator="lessThan">
      <formula>0</formula>
    </cfRule>
    <cfRule type="cellIs" dxfId="340" priority="625" stopIfTrue="1" operator="greaterThan">
      <formula>0</formula>
    </cfRule>
    <cfRule type="cellIs" dxfId="339" priority="626" stopIfTrue="1" operator="lessThan">
      <formula>0</formula>
    </cfRule>
    <cfRule type="cellIs" dxfId="338" priority="623" stopIfTrue="1" operator="greaterThan">
      <formula>0</formula>
    </cfRule>
  </conditionalFormatting>
  <conditionalFormatting sqref="AH1964">
    <cfRule type="cellIs" dxfId="337" priority="596" stopIfTrue="1" operator="lessThan">
      <formula>0</formula>
    </cfRule>
    <cfRule type="cellIs" dxfId="336" priority="595" stopIfTrue="1" operator="greaterThan">
      <formula>0</formula>
    </cfRule>
  </conditionalFormatting>
  <conditionalFormatting sqref="AH1964:AH1965 AK1964:AK1965">
    <cfRule type="cellIs" dxfId="335" priority="533" stopIfTrue="1" operator="greaterThan">
      <formula>0</formula>
    </cfRule>
    <cfRule type="cellIs" dxfId="334" priority="534" stopIfTrue="1" operator="lessThan">
      <formula>0</formula>
    </cfRule>
  </conditionalFormatting>
  <conditionalFormatting sqref="AH1975:AH1977 AK1975:AK1977">
    <cfRule type="cellIs" dxfId="333" priority="519" stopIfTrue="1" operator="greaterThan">
      <formula>0</formula>
    </cfRule>
    <cfRule type="cellIs" dxfId="332" priority="520" stopIfTrue="1" operator="lessThan">
      <formula>0</formula>
    </cfRule>
  </conditionalFormatting>
  <conditionalFormatting sqref="AH1975:AH1978 AK1975:AK1978">
    <cfRule type="cellIs" dxfId="331" priority="498" stopIfTrue="1" operator="lessThan">
      <formula>0</formula>
    </cfRule>
    <cfRule type="cellIs" dxfId="330" priority="497" stopIfTrue="1" operator="greaterThan">
      <formula>0</formula>
    </cfRule>
  </conditionalFormatting>
  <conditionalFormatting sqref="AH1985:AH1987">
    <cfRule type="cellIs" dxfId="329" priority="421" stopIfTrue="1" operator="greaterThan">
      <formula>0</formula>
    </cfRule>
    <cfRule type="cellIs" dxfId="328" priority="422" stopIfTrue="1" operator="lessThan">
      <formula>0</formula>
    </cfRule>
  </conditionalFormatting>
  <conditionalFormatting sqref="AH1986:AH1987 AK1986:AK1987">
    <cfRule type="cellIs" dxfId="327" priority="480" stopIfTrue="1" operator="lessThan">
      <formula>0</formula>
    </cfRule>
    <cfRule type="cellIs" dxfId="326" priority="479" stopIfTrue="1" operator="greaterThan">
      <formula>0</formula>
    </cfRule>
  </conditionalFormatting>
  <conditionalFormatting sqref="AH1992 AK1992">
    <cfRule type="cellIs" dxfId="325" priority="460" stopIfTrue="1" operator="lessThan">
      <formula>0</formula>
    </cfRule>
    <cfRule type="cellIs" dxfId="324" priority="459" stopIfTrue="1" operator="greaterThan">
      <formula>0</formula>
    </cfRule>
  </conditionalFormatting>
  <conditionalFormatting sqref="AH1997:AH2017">
    <cfRule type="cellIs" dxfId="323" priority="310" stopIfTrue="1" operator="lessThan">
      <formula>0</formula>
    </cfRule>
    <cfRule type="cellIs" dxfId="322" priority="309" stopIfTrue="1" operator="greaterThan">
      <formula>0</formula>
    </cfRule>
  </conditionalFormatting>
  <conditionalFormatting sqref="AH2019:AH2022">
    <cfRule type="cellIs" dxfId="321" priority="297" stopIfTrue="1" operator="greaterThan">
      <formula>0</formula>
    </cfRule>
    <cfRule type="cellIs" dxfId="320" priority="298" stopIfTrue="1" operator="lessThan">
      <formula>0</formula>
    </cfRule>
  </conditionalFormatting>
  <conditionalFormatting sqref="AH2025">
    <cfRule type="cellIs" dxfId="319" priority="285" stopIfTrue="1" operator="greaterThan">
      <formula>0</formula>
    </cfRule>
    <cfRule type="cellIs" dxfId="318" priority="286" stopIfTrue="1" operator="lessThan">
      <formula>0</formula>
    </cfRule>
  </conditionalFormatting>
  <conditionalFormatting sqref="AH2031">
    <cfRule type="cellIs" dxfId="317" priority="267" stopIfTrue="1" operator="greaterThan">
      <formula>0</formula>
    </cfRule>
    <cfRule type="cellIs" dxfId="316" priority="268" stopIfTrue="1" operator="lessThan">
      <formula>0</formula>
    </cfRule>
  </conditionalFormatting>
  <conditionalFormatting sqref="AH2033">
    <cfRule type="cellIs" dxfId="315" priority="241" stopIfTrue="1" operator="greaterThan">
      <formula>0</formula>
    </cfRule>
    <cfRule type="cellIs" dxfId="314" priority="242" stopIfTrue="1" operator="lessThan">
      <formula>0</formula>
    </cfRule>
  </conditionalFormatting>
  <conditionalFormatting sqref="AH2035:AH2038">
    <cfRule type="cellIs" dxfId="313" priority="253" stopIfTrue="1" operator="greaterThan">
      <formula>0</formula>
    </cfRule>
    <cfRule type="cellIs" dxfId="312" priority="254" stopIfTrue="1" operator="lessThan">
      <formula>0</formula>
    </cfRule>
  </conditionalFormatting>
  <conditionalFormatting sqref="AH2045:AH2046">
    <cfRule type="cellIs" dxfId="311" priority="195" stopIfTrue="1" operator="greaterThan">
      <formula>0</formula>
    </cfRule>
    <cfRule type="cellIs" dxfId="310" priority="196" stopIfTrue="1" operator="lessThan">
      <formula>0</formula>
    </cfRule>
  </conditionalFormatting>
  <conditionalFormatting sqref="AH2052:AH2055">
    <cfRule type="cellIs" dxfId="309" priority="170" stopIfTrue="1" operator="lessThan">
      <formula>0</formula>
    </cfRule>
    <cfRule type="cellIs" dxfId="308" priority="169" stopIfTrue="1" operator="greaterThan">
      <formula>0</formula>
    </cfRule>
  </conditionalFormatting>
  <conditionalFormatting sqref="AH2059">
    <cfRule type="cellIs" dxfId="307" priority="137" stopIfTrue="1" operator="greaterThan">
      <formula>0</formula>
    </cfRule>
    <cfRule type="cellIs" dxfId="306" priority="138" stopIfTrue="1" operator="lessThan">
      <formula>0</formula>
    </cfRule>
  </conditionalFormatting>
  <conditionalFormatting sqref="AH2063:AH2064">
    <cfRule type="cellIs" dxfId="305" priority="105" stopIfTrue="1" operator="greaterThan">
      <formula>0</formula>
    </cfRule>
    <cfRule type="cellIs" dxfId="304" priority="106" stopIfTrue="1" operator="lessThan">
      <formula>0</formula>
    </cfRule>
  </conditionalFormatting>
  <conditionalFormatting sqref="AH2069:AH2071">
    <cfRule type="cellIs" dxfId="303" priority="15" stopIfTrue="1" operator="greaterThan">
      <formula>0</formula>
    </cfRule>
    <cfRule type="cellIs" dxfId="302" priority="16" stopIfTrue="1" operator="lessThan">
      <formula>0</formula>
    </cfRule>
  </conditionalFormatting>
  <conditionalFormatting sqref="AH2076">
    <cfRule type="cellIs" dxfId="301" priority="93" stopIfTrue="1" operator="greaterThan">
      <formula>0</formula>
    </cfRule>
    <cfRule type="cellIs" dxfId="300" priority="94" stopIfTrue="1" operator="lessThan">
      <formula>0</formula>
    </cfRule>
  </conditionalFormatting>
  <conditionalFormatting sqref="AH2084:AH2085">
    <cfRule type="cellIs" dxfId="299" priority="50" stopIfTrue="1" operator="lessThan">
      <formula>0</formula>
    </cfRule>
    <cfRule type="cellIs" dxfId="298" priority="49" stopIfTrue="1" operator="greaterThan">
      <formula>0</formula>
    </cfRule>
  </conditionalFormatting>
  <conditionalFormatting sqref="AH2087:AH2088">
    <cfRule type="cellIs" dxfId="297" priority="40" stopIfTrue="1" operator="lessThan">
      <formula>0</formula>
    </cfRule>
    <cfRule type="cellIs" dxfId="296" priority="39" stopIfTrue="1" operator="greaterThan">
      <formula>0</formula>
    </cfRule>
  </conditionalFormatting>
  <conditionalFormatting sqref="AH1077:AK1078">
    <cfRule type="cellIs" dxfId="295" priority="1977" stopIfTrue="1" operator="greaterThan">
      <formula>0</formula>
    </cfRule>
    <cfRule type="cellIs" dxfId="294" priority="1978" stopIfTrue="1" operator="lessThan">
      <formula>0</formula>
    </cfRule>
  </conditionalFormatting>
  <conditionalFormatting sqref="AK1394:AK1594">
    <cfRule type="cellIs" dxfId="293" priority="1958" stopIfTrue="1" operator="lessThan">
      <formula>0</formula>
    </cfRule>
    <cfRule type="cellIs" dxfId="292" priority="1957" stopIfTrue="1" operator="greaterThan">
      <formula>0</formula>
    </cfRule>
  </conditionalFormatting>
  <conditionalFormatting sqref="AK1598">
    <cfRule type="cellIs" dxfId="291" priority="1922" stopIfTrue="1" operator="lessThan">
      <formula>0</formula>
    </cfRule>
    <cfRule type="cellIs" dxfId="290" priority="1921" stopIfTrue="1" operator="greaterThan">
      <formula>0</formula>
    </cfRule>
  </conditionalFormatting>
  <conditionalFormatting sqref="AK1601">
    <cfRule type="cellIs" dxfId="289" priority="1946" stopIfTrue="1" operator="lessThan">
      <formula>0</formula>
    </cfRule>
    <cfRule type="cellIs" dxfId="288" priority="1945" stopIfTrue="1" operator="greaterThan">
      <formula>0</formula>
    </cfRule>
  </conditionalFormatting>
  <conditionalFormatting sqref="AK1684:AK1685">
    <cfRule type="cellIs" dxfId="287" priority="1680" stopIfTrue="1" operator="lessThan">
      <formula>0</formula>
    </cfRule>
    <cfRule type="cellIs" dxfId="286" priority="1679" stopIfTrue="1" operator="greaterThan">
      <formula>0</formula>
    </cfRule>
  </conditionalFormatting>
  <conditionalFormatting sqref="AK1729">
    <cfRule type="cellIs" dxfId="285" priority="1514" stopIfTrue="1" operator="lessThan">
      <formula>0</formula>
    </cfRule>
    <cfRule type="cellIs" dxfId="284" priority="1513" stopIfTrue="1" operator="greaterThan">
      <formula>0</formula>
    </cfRule>
  </conditionalFormatting>
  <conditionalFormatting sqref="AK1880:AK1881">
    <cfRule type="cellIs" dxfId="283" priority="944" stopIfTrue="1" operator="lessThan">
      <formula>0</formula>
    </cfRule>
    <cfRule type="cellIs" dxfId="282" priority="943" stopIfTrue="1" operator="greaterThan">
      <formula>0</formula>
    </cfRule>
  </conditionalFormatting>
  <conditionalFormatting sqref="AK1894">
    <cfRule type="cellIs" dxfId="281" priority="406" stopIfTrue="1" operator="lessThan">
      <formula>0</formula>
    </cfRule>
    <cfRule type="cellIs" dxfId="280" priority="405" stopIfTrue="1" operator="greaterThan">
      <formula>0</formula>
    </cfRule>
  </conditionalFormatting>
  <conditionalFormatting sqref="AK1939">
    <cfRule type="cellIs" dxfId="279" priority="430" stopIfTrue="1" operator="lessThan">
      <formula>0</formula>
    </cfRule>
    <cfRule type="cellIs" dxfId="278" priority="429" stopIfTrue="1" operator="greaterThan">
      <formula>0</formula>
    </cfRule>
  </conditionalFormatting>
  <conditionalFormatting sqref="AK1941:AK1942">
    <cfRule type="cellIs" dxfId="277" priority="249" stopIfTrue="1" operator="greaterThan">
      <formula>0</formula>
    </cfRule>
    <cfRule type="cellIs" dxfId="276" priority="250" stopIfTrue="1" operator="lessThan">
      <formula>0</formula>
    </cfRule>
  </conditionalFormatting>
  <conditionalFormatting sqref="AK1964">
    <cfRule type="cellIs" dxfId="275" priority="575" stopIfTrue="1" operator="greaterThan">
      <formula>0</formula>
    </cfRule>
    <cfRule type="cellIs" dxfId="274" priority="576" stopIfTrue="1" operator="lessThan">
      <formula>0</formula>
    </cfRule>
  </conditionalFormatting>
  <conditionalFormatting sqref="AK1985:AK1987">
    <cfRule type="cellIs" dxfId="273" priority="420" stopIfTrue="1" operator="lessThan">
      <formula>0</formula>
    </cfRule>
    <cfRule type="cellIs" dxfId="272" priority="419" stopIfTrue="1" operator="greaterThan">
      <formula>0</formula>
    </cfRule>
  </conditionalFormatting>
  <conditionalFormatting sqref="AK2002:AK2017">
    <cfRule type="cellIs" dxfId="271" priority="311" stopIfTrue="1" operator="greaterThan">
      <formula>0</formula>
    </cfRule>
    <cfRule type="cellIs" dxfId="270" priority="312" stopIfTrue="1" operator="lessThan">
      <formula>0</formula>
    </cfRule>
  </conditionalFormatting>
  <conditionalFormatting sqref="AK2019:AK2022">
    <cfRule type="cellIs" dxfId="269" priority="295" stopIfTrue="1" operator="greaterThan">
      <formula>0</formula>
    </cfRule>
    <cfRule type="cellIs" dxfId="268" priority="296" stopIfTrue="1" operator="lessThan">
      <formula>0</formula>
    </cfRule>
  </conditionalFormatting>
  <conditionalFormatting sqref="AK2031">
    <cfRule type="cellIs" dxfId="267" priority="265" stopIfTrue="1" operator="greaterThan">
      <formula>0</formula>
    </cfRule>
    <cfRule type="cellIs" dxfId="266" priority="266" stopIfTrue="1" operator="lessThan">
      <formula>0</formula>
    </cfRule>
  </conditionalFormatting>
  <conditionalFormatting sqref="AK2033">
    <cfRule type="cellIs" dxfId="265" priority="239" stopIfTrue="1" operator="greaterThan">
      <formula>0</formula>
    </cfRule>
    <cfRule type="cellIs" dxfId="264" priority="240" stopIfTrue="1" operator="lessThan">
      <formula>0</formula>
    </cfRule>
  </conditionalFormatting>
  <conditionalFormatting sqref="AK2035:AK2038">
    <cfRule type="cellIs" dxfId="263" priority="252" stopIfTrue="1" operator="lessThan">
      <formula>0</formula>
    </cfRule>
    <cfRule type="cellIs" dxfId="262" priority="251" stopIfTrue="1" operator="greaterThan">
      <formula>0</formula>
    </cfRule>
  </conditionalFormatting>
  <conditionalFormatting sqref="AK2045:AK2046">
    <cfRule type="cellIs" dxfId="261" priority="193" stopIfTrue="1" operator="greaterThan">
      <formula>0</formula>
    </cfRule>
    <cfRule type="cellIs" dxfId="260" priority="194" stopIfTrue="1" operator="lessThan">
      <formula>0</formula>
    </cfRule>
  </conditionalFormatting>
  <conditionalFormatting sqref="AK2052:AK2055">
    <cfRule type="cellIs" dxfId="259" priority="167" stopIfTrue="1" operator="greaterThan">
      <formula>0</formula>
    </cfRule>
    <cfRule type="cellIs" dxfId="258" priority="168" stopIfTrue="1" operator="lessThan">
      <formula>0</formula>
    </cfRule>
  </conditionalFormatting>
  <conditionalFormatting sqref="AK2063:AK2064">
    <cfRule type="cellIs" dxfId="257" priority="103" stopIfTrue="1" operator="greaterThan">
      <formula>0</formula>
    </cfRule>
    <cfRule type="cellIs" dxfId="256" priority="104" stopIfTrue="1" operator="lessThan">
      <formula>0</formula>
    </cfRule>
  </conditionalFormatting>
  <conditionalFormatting sqref="AK2069:AK2071">
    <cfRule type="cellIs" dxfId="255" priority="13" stopIfTrue="1" operator="greaterThan">
      <formula>0</formula>
    </cfRule>
    <cfRule type="cellIs" dxfId="254" priority="14" stopIfTrue="1" operator="lessThan">
      <formula>0</formula>
    </cfRule>
  </conditionalFormatting>
  <conditionalFormatting sqref="AK2076">
    <cfRule type="cellIs" dxfId="253" priority="91" stopIfTrue="1" operator="greaterThan">
      <formula>0</formula>
    </cfRule>
    <cfRule type="cellIs" dxfId="252" priority="92" stopIfTrue="1" operator="lessThan">
      <formula>0</formula>
    </cfRule>
  </conditionalFormatting>
  <conditionalFormatting sqref="AK2084:AK2085">
    <cfRule type="cellIs" dxfId="251" priority="48" stopIfTrue="1" operator="lessThan">
      <formula>0</formula>
    </cfRule>
    <cfRule type="cellIs" dxfId="250" priority="47" stopIfTrue="1" operator="greaterThan">
      <formula>0</formula>
    </cfRule>
  </conditionalFormatting>
  <conditionalFormatting sqref="AK2088">
    <cfRule type="cellIs" dxfId="249" priority="71" stopIfTrue="1" operator="greaterThan">
      <formula>0</formula>
    </cfRule>
    <cfRule type="cellIs" dxfId="248" priority="72" stopIfTrue="1" operator="lessThan">
      <formula>0</formula>
    </cfRule>
  </conditionalFormatting>
  <conditionalFormatting sqref="AL1450:AQ1450">
    <cfRule type="cellIs" dxfId="247" priority="2378" stopIfTrue="1" operator="lessThan">
      <formula>0</formula>
    </cfRule>
    <cfRule type="cellIs" dxfId="246" priority="2377" stopIfTrue="1" operator="greaterThan">
      <formula>0</formula>
    </cfRule>
  </conditionalFormatting>
  <conditionalFormatting sqref="AT579:AT585">
    <cfRule type="cellIs" dxfId="245" priority="1980" stopIfTrue="1" operator="lessThan">
      <formula>0</formula>
    </cfRule>
    <cfRule type="cellIs" dxfId="244" priority="1979" stopIfTrue="1" operator="greaterThan">
      <formula>0</formula>
    </cfRule>
  </conditionalFormatting>
  <conditionalFormatting sqref="AT1452:AT1463">
    <cfRule type="cellIs" dxfId="243" priority="2403" stopIfTrue="1" operator="greaterThan">
      <formula>0</formula>
    </cfRule>
    <cfRule type="cellIs" dxfId="242" priority="2404" stopIfTrue="1" operator="lessThan">
      <formula>0</formula>
    </cfRule>
  </conditionalFormatting>
  <conditionalFormatting sqref="AT1465:AT1468">
    <cfRule type="cellIs" dxfId="241" priority="2355" stopIfTrue="1" operator="greaterThan">
      <formula>0</formula>
    </cfRule>
    <cfRule type="cellIs" dxfId="240" priority="2356" stopIfTrue="1" operator="lessThan">
      <formula>0</formula>
    </cfRule>
  </conditionalFormatting>
  <conditionalFormatting sqref="AT1470:AT1471">
    <cfRule type="cellIs" dxfId="239" priority="2353" stopIfTrue="1" operator="greaterThan">
      <formula>0</formula>
    </cfRule>
    <cfRule type="cellIs" dxfId="238" priority="2354" stopIfTrue="1" operator="lessThan">
      <formula>0</formula>
    </cfRule>
  </conditionalFormatting>
  <conditionalFormatting sqref="AT1473">
    <cfRule type="cellIs" dxfId="237" priority="2351" stopIfTrue="1" operator="greaterThan">
      <formula>0</formula>
    </cfRule>
    <cfRule type="cellIs" dxfId="236" priority="2352" stopIfTrue="1" operator="lessThan">
      <formula>0</formula>
    </cfRule>
  </conditionalFormatting>
  <conditionalFormatting sqref="AT1476:AT1478">
    <cfRule type="cellIs" dxfId="235" priority="2329" stopIfTrue="1" operator="greaterThan">
      <formula>0</formula>
    </cfRule>
    <cfRule type="cellIs" dxfId="234" priority="2330" stopIfTrue="1" operator="lessThan">
      <formula>0</formula>
    </cfRule>
  </conditionalFormatting>
  <conditionalFormatting sqref="AT1480">
    <cfRule type="cellIs" dxfId="233" priority="2323" stopIfTrue="1" operator="greaterThan">
      <formula>0</formula>
    </cfRule>
    <cfRule type="cellIs" dxfId="232" priority="2324" stopIfTrue="1" operator="lessThan">
      <formula>0</formula>
    </cfRule>
  </conditionalFormatting>
  <conditionalFormatting sqref="AT1484:AT1486">
    <cfRule type="cellIs" dxfId="231" priority="2306" stopIfTrue="1" operator="lessThan">
      <formula>0</formula>
    </cfRule>
    <cfRule type="cellIs" dxfId="230" priority="2305" stopIfTrue="1" operator="greaterThan">
      <formula>0</formula>
    </cfRule>
  </conditionalFormatting>
  <conditionalFormatting sqref="AT1488:AT1497">
    <cfRule type="cellIs" dxfId="229" priority="2281" stopIfTrue="1" operator="greaterThan">
      <formula>0</formula>
    </cfRule>
    <cfRule type="cellIs" dxfId="228" priority="2282" stopIfTrue="1" operator="lessThan">
      <formula>0</formula>
    </cfRule>
  </conditionalFormatting>
  <conditionalFormatting sqref="AT1500:AT1503">
    <cfRule type="cellIs" dxfId="227" priority="2256" stopIfTrue="1" operator="lessThan">
      <formula>0</formula>
    </cfRule>
    <cfRule type="cellIs" dxfId="226" priority="2255" stopIfTrue="1" operator="greaterThan">
      <formula>0</formula>
    </cfRule>
  </conditionalFormatting>
  <conditionalFormatting sqref="AT1505:AT1506">
    <cfRule type="cellIs" dxfId="225" priority="2264" stopIfTrue="1" operator="lessThan">
      <formula>0</formula>
    </cfRule>
    <cfRule type="cellIs" dxfId="224" priority="2263" stopIfTrue="1" operator="greaterThan">
      <formula>0</formula>
    </cfRule>
  </conditionalFormatting>
  <conditionalFormatting sqref="AT1508">
    <cfRule type="cellIs" dxfId="223" priority="2270" stopIfTrue="1" operator="lessThan">
      <formula>0</formula>
    </cfRule>
    <cfRule type="cellIs" dxfId="222" priority="2269" stopIfTrue="1" operator="greaterThan">
      <formula>0</formula>
    </cfRule>
  </conditionalFormatting>
  <conditionalFormatting sqref="AT1512:AT1516">
    <cfRule type="cellIs" dxfId="221" priority="2223" stopIfTrue="1" operator="greaterThan">
      <formula>0</formula>
    </cfRule>
    <cfRule type="cellIs" dxfId="220" priority="2224" stopIfTrue="1" operator="lessThan">
      <formula>0</formula>
    </cfRule>
  </conditionalFormatting>
  <conditionalFormatting sqref="AT1518:AT1519">
    <cfRule type="cellIs" dxfId="219" priority="2220" stopIfTrue="1" operator="lessThan">
      <formula>0</formula>
    </cfRule>
    <cfRule type="cellIs" dxfId="218" priority="2219" stopIfTrue="1" operator="greaterThan">
      <formula>0</formula>
    </cfRule>
  </conditionalFormatting>
  <conditionalFormatting sqref="AT1521:AT1529">
    <cfRule type="cellIs" dxfId="217" priority="2184" stopIfTrue="1" operator="lessThan">
      <formula>0</formula>
    </cfRule>
    <cfRule type="cellIs" dxfId="216" priority="2183" stopIfTrue="1" operator="greaterThan">
      <formula>0</formula>
    </cfRule>
  </conditionalFormatting>
  <conditionalFormatting sqref="AT1531:AT1534">
    <cfRule type="cellIs" dxfId="215" priority="2157" stopIfTrue="1" operator="greaterThan">
      <formula>0</formula>
    </cfRule>
    <cfRule type="cellIs" dxfId="214" priority="2158" stopIfTrue="1" operator="lessThan">
      <formula>0</formula>
    </cfRule>
  </conditionalFormatting>
  <conditionalFormatting sqref="AT1536:AT1548">
    <cfRule type="cellIs" dxfId="213" priority="2111" stopIfTrue="1" operator="greaterThan">
      <formula>0</formula>
    </cfRule>
    <cfRule type="cellIs" dxfId="212" priority="2112" stopIfTrue="1" operator="lessThan">
      <formula>0</formula>
    </cfRule>
  </conditionalFormatting>
  <conditionalFormatting sqref="AT1551">
    <cfRule type="cellIs" dxfId="211" priority="2094" stopIfTrue="1" operator="lessThan">
      <formula>0</formula>
    </cfRule>
    <cfRule type="cellIs" dxfId="210" priority="2093" stopIfTrue="1" operator="greaterThan">
      <formula>0</formula>
    </cfRule>
  </conditionalFormatting>
  <conditionalFormatting sqref="AT1555:AT1556">
    <cfRule type="cellIs" dxfId="209" priority="2071" stopIfTrue="1" operator="greaterThan">
      <formula>0</formula>
    </cfRule>
    <cfRule type="cellIs" dxfId="208" priority="2072" stopIfTrue="1" operator="lessThan">
      <formula>0</formula>
    </cfRule>
  </conditionalFormatting>
  <conditionalFormatting sqref="AT1558">
    <cfRule type="cellIs" dxfId="207" priority="2076" stopIfTrue="1" operator="lessThan">
      <formula>0</formula>
    </cfRule>
    <cfRule type="cellIs" dxfId="206" priority="2075" stopIfTrue="1" operator="greaterThan">
      <formula>0</formula>
    </cfRule>
  </conditionalFormatting>
  <conditionalFormatting sqref="AT1560">
    <cfRule type="cellIs" dxfId="205" priority="2077" stopIfTrue="1" operator="greaterThan">
      <formula>0</formula>
    </cfRule>
    <cfRule type="cellIs" dxfId="204" priority="2078" stopIfTrue="1" operator="lessThan">
      <formula>0</formula>
    </cfRule>
  </conditionalFormatting>
  <conditionalFormatting sqref="AT1562">
    <cfRule type="cellIs" dxfId="203" priority="2084" stopIfTrue="1" operator="lessThan">
      <formula>0</formula>
    </cfRule>
    <cfRule type="cellIs" dxfId="202" priority="2083" stopIfTrue="1" operator="greaterThan">
      <formula>0</formula>
    </cfRule>
  </conditionalFormatting>
  <conditionalFormatting sqref="AT1566:AT1568">
    <cfRule type="cellIs" dxfId="201" priority="2058" stopIfTrue="1" operator="lessThan">
      <formula>0</formula>
    </cfRule>
    <cfRule type="cellIs" dxfId="200" priority="2057" stopIfTrue="1" operator="greaterThan">
      <formula>0</formula>
    </cfRule>
  </conditionalFormatting>
  <conditionalFormatting sqref="AT1570:AT1571">
    <cfRule type="cellIs" dxfId="199" priority="2055" stopIfTrue="1" operator="greaterThan">
      <formula>0</formula>
    </cfRule>
    <cfRule type="cellIs" dxfId="198" priority="2056" stopIfTrue="1" operator="lessThan">
      <formula>0</formula>
    </cfRule>
  </conditionalFormatting>
  <conditionalFormatting sqref="AT1573:AT1575">
    <cfRule type="cellIs" dxfId="197" priority="2039" stopIfTrue="1" operator="greaterThan">
      <formula>0</formula>
    </cfRule>
    <cfRule type="cellIs" dxfId="196" priority="2040" stopIfTrue="1" operator="lessThan">
      <formula>0</formula>
    </cfRule>
  </conditionalFormatting>
  <conditionalFormatting sqref="AT1577:AT1579">
    <cfRule type="cellIs" dxfId="195" priority="2037" stopIfTrue="1" operator="greaterThan">
      <formula>0</formula>
    </cfRule>
    <cfRule type="cellIs" dxfId="194" priority="2038" stopIfTrue="1" operator="lessThan">
      <formula>0</formula>
    </cfRule>
  </conditionalFormatting>
  <conditionalFormatting sqref="AT1582:AT1585">
    <cfRule type="cellIs" dxfId="193" priority="1993" stopIfTrue="1" operator="greaterThan">
      <formula>0</formula>
    </cfRule>
    <cfRule type="cellIs" dxfId="192" priority="1994" stopIfTrue="1" operator="lessThan">
      <formula>0</formula>
    </cfRule>
  </conditionalFormatting>
  <conditionalFormatting sqref="AT1587">
    <cfRule type="cellIs" dxfId="191" priority="2000" stopIfTrue="1" operator="lessThan">
      <formula>0</formula>
    </cfRule>
    <cfRule type="cellIs" dxfId="190" priority="1999" stopIfTrue="1" operator="greaterThan">
      <formula>0</formula>
    </cfRule>
  </conditionalFormatting>
  <conditionalFormatting sqref="AT1590">
    <cfRule type="cellIs" dxfId="189" priority="2010" stopIfTrue="1" operator="lessThan">
      <formula>0</formula>
    </cfRule>
    <cfRule type="cellIs" dxfId="188" priority="2009" stopIfTrue="1" operator="greaterThan">
      <formula>0</formula>
    </cfRule>
  </conditionalFormatting>
  <conditionalFormatting sqref="AT1593:AT1598">
    <cfRule type="cellIs" dxfId="187" priority="1940" stopIfTrue="1" operator="lessThan">
      <formula>0</formula>
    </cfRule>
    <cfRule type="cellIs" dxfId="186" priority="1939" stopIfTrue="1" operator="greaterThan">
      <formula>0</formula>
    </cfRule>
  </conditionalFormatting>
  <conditionalFormatting sqref="AT1600:AT1601">
    <cfRule type="cellIs" dxfId="185" priority="1935" stopIfTrue="1" operator="greaterThan">
      <formula>0</formula>
    </cfRule>
    <cfRule type="cellIs" dxfId="184" priority="1936" stopIfTrue="1" operator="lessThan">
      <formula>0</formula>
    </cfRule>
  </conditionalFormatting>
  <conditionalFormatting sqref="AT1604:AT1637">
    <cfRule type="cellIs" dxfId="183" priority="1817" stopIfTrue="1" operator="greaterThan">
      <formula>0</formula>
    </cfRule>
    <cfRule type="cellIs" dxfId="182" priority="1818" stopIfTrue="1" operator="lessThan">
      <formula>0</formula>
    </cfRule>
  </conditionalFormatting>
  <conditionalFormatting sqref="AT1639">
    <cfRule type="cellIs" dxfId="181" priority="1835" stopIfTrue="1" operator="greaterThan">
      <formula>0</formula>
    </cfRule>
    <cfRule type="cellIs" dxfId="180" priority="1836" stopIfTrue="1" operator="lessThan">
      <formula>0</formula>
    </cfRule>
  </conditionalFormatting>
  <conditionalFormatting sqref="AT1643:AT1645">
    <cfRule type="cellIs" dxfId="179" priority="1784" stopIfTrue="1" operator="lessThan">
      <formula>0</formula>
    </cfRule>
    <cfRule type="cellIs" dxfId="178" priority="1783" stopIfTrue="1" operator="greaterThan">
      <formula>0</formula>
    </cfRule>
  </conditionalFormatting>
  <conditionalFormatting sqref="AT1647:AT1648">
    <cfRule type="cellIs" dxfId="177" priority="1790" stopIfTrue="1" operator="lessThan">
      <formula>0</formula>
    </cfRule>
    <cfRule type="cellIs" dxfId="176" priority="1789" stopIfTrue="1" operator="greaterThan">
      <formula>0</formula>
    </cfRule>
  </conditionalFormatting>
  <conditionalFormatting sqref="AT1652:AT1654">
    <cfRule type="cellIs" dxfId="175" priority="1766" stopIfTrue="1" operator="lessThan">
      <formula>0</formula>
    </cfRule>
    <cfRule type="cellIs" dxfId="174" priority="1765" stopIfTrue="1" operator="greaterThan">
      <formula>0</formula>
    </cfRule>
  </conditionalFormatting>
  <conditionalFormatting sqref="AT1656:AT1658">
    <cfRule type="cellIs" dxfId="173" priority="1763" stopIfTrue="1" operator="greaterThan">
      <formula>0</formula>
    </cfRule>
    <cfRule type="cellIs" dxfId="172" priority="1764" stopIfTrue="1" operator="lessThan">
      <formula>0</formula>
    </cfRule>
  </conditionalFormatting>
  <conditionalFormatting sqref="AT1661:AT1663">
    <cfRule type="cellIs" dxfId="171" priority="1724" stopIfTrue="1" operator="lessThan">
      <formula>0</formula>
    </cfRule>
    <cfRule type="cellIs" dxfId="170" priority="1723" stopIfTrue="1" operator="greaterThan">
      <formula>0</formula>
    </cfRule>
  </conditionalFormatting>
  <conditionalFormatting sqref="AT1665:AT1667">
    <cfRule type="cellIs" dxfId="169" priority="1729" stopIfTrue="1" operator="greaterThan">
      <formula>0</formula>
    </cfRule>
    <cfRule type="cellIs" dxfId="168" priority="1730" stopIfTrue="1" operator="lessThan">
      <formula>0</formula>
    </cfRule>
  </conditionalFormatting>
  <conditionalFormatting sqref="AT1669:AT1672">
    <cfRule type="cellIs" dxfId="167" priority="1691" stopIfTrue="1" operator="greaterThan">
      <formula>0</formula>
    </cfRule>
    <cfRule type="cellIs" dxfId="166" priority="1692" stopIfTrue="1" operator="lessThan">
      <formula>0</formula>
    </cfRule>
  </conditionalFormatting>
  <conditionalFormatting sqref="AT1674">
    <cfRule type="cellIs" dxfId="165" priority="1698" stopIfTrue="1" operator="lessThan">
      <formula>0</formula>
    </cfRule>
    <cfRule type="cellIs" dxfId="164" priority="1697" stopIfTrue="1" operator="greaterThan">
      <formula>0</formula>
    </cfRule>
  </conditionalFormatting>
  <conditionalFormatting sqref="AT1676">
    <cfRule type="cellIs" dxfId="163" priority="1710" stopIfTrue="1" operator="lessThan">
      <formula>0</formula>
    </cfRule>
    <cfRule type="cellIs" dxfId="162" priority="1709" stopIfTrue="1" operator="greaterThan">
      <formula>0</formula>
    </cfRule>
  </conditionalFormatting>
  <conditionalFormatting sqref="AT1678:AT1681">
    <cfRule type="cellIs" dxfId="161" priority="1671" stopIfTrue="1" operator="greaterThan">
      <formula>0</formula>
    </cfRule>
    <cfRule type="cellIs" dxfId="160" priority="1672" stopIfTrue="1" operator="lessThan">
      <formula>0</formula>
    </cfRule>
  </conditionalFormatting>
  <conditionalFormatting sqref="AT1684:AT1687">
    <cfRule type="cellIs" dxfId="159" priority="1635" stopIfTrue="1" operator="greaterThan">
      <formula>0</formula>
    </cfRule>
    <cfRule type="cellIs" dxfId="158" priority="1636" stopIfTrue="1" operator="lessThan">
      <formula>0</formula>
    </cfRule>
  </conditionalFormatting>
  <conditionalFormatting sqref="AT1689:AT1699">
    <cfRule type="cellIs" dxfId="157" priority="1598" stopIfTrue="1" operator="lessThan">
      <formula>0</formula>
    </cfRule>
    <cfRule type="cellIs" dxfId="156" priority="1597" stopIfTrue="1" operator="greaterThan">
      <formula>0</formula>
    </cfRule>
  </conditionalFormatting>
  <conditionalFormatting sqref="AT1702:AT1705">
    <cfRule type="cellIs" dxfId="155" priority="1565" stopIfTrue="1" operator="greaterThan">
      <formula>0</formula>
    </cfRule>
    <cfRule type="cellIs" dxfId="154" priority="1566" stopIfTrue="1" operator="lessThan">
      <formula>0</formula>
    </cfRule>
  </conditionalFormatting>
  <conditionalFormatting sqref="AT1707:AT1710">
    <cfRule type="cellIs" dxfId="153" priority="1583" stopIfTrue="1" operator="greaterThan">
      <formula>0</formula>
    </cfRule>
    <cfRule type="cellIs" dxfId="152" priority="1584" stopIfTrue="1" operator="lessThan">
      <formula>0</formula>
    </cfRule>
  </conditionalFormatting>
  <conditionalFormatting sqref="AT1714:AT1719">
    <cfRule type="cellIs" dxfId="151" priority="1524" stopIfTrue="1" operator="lessThan">
      <formula>0</formula>
    </cfRule>
    <cfRule type="cellIs" dxfId="150" priority="1523" stopIfTrue="1" operator="greaterThan">
      <formula>0</formula>
    </cfRule>
  </conditionalFormatting>
  <conditionalFormatting sqref="AT1722:AT1724">
    <cfRule type="cellIs" dxfId="149" priority="1507" stopIfTrue="1" operator="greaterThan">
      <formula>0</formula>
    </cfRule>
    <cfRule type="cellIs" dxfId="148" priority="1508" stopIfTrue="1" operator="lessThan">
      <formula>0</formula>
    </cfRule>
  </conditionalFormatting>
  <conditionalFormatting sqref="AT1726:AT1727">
    <cfRule type="cellIs" dxfId="147" priority="1506" stopIfTrue="1" operator="lessThan">
      <formula>0</formula>
    </cfRule>
    <cfRule type="cellIs" dxfId="146" priority="1505" stopIfTrue="1" operator="greaterThan">
      <formula>0</formula>
    </cfRule>
  </conditionalFormatting>
  <conditionalFormatting sqref="AT1729">
    <cfRule type="cellIs" dxfId="145" priority="1504" stopIfTrue="1" operator="lessThan">
      <formula>0</formula>
    </cfRule>
    <cfRule type="cellIs" dxfId="144" priority="1503" stopIfTrue="1" operator="greaterThan">
      <formula>0</formula>
    </cfRule>
  </conditionalFormatting>
  <conditionalFormatting sqref="AT1733:AT1735">
    <cfRule type="cellIs" dxfId="143" priority="1474" stopIfTrue="1" operator="lessThan">
      <formula>0</formula>
    </cfRule>
    <cfRule type="cellIs" dxfId="142" priority="1473" stopIfTrue="1" operator="greaterThan">
      <formula>0</formula>
    </cfRule>
  </conditionalFormatting>
  <conditionalFormatting sqref="AT1737:AT1738">
    <cfRule type="cellIs" dxfId="141" priority="1480" stopIfTrue="1" operator="lessThan">
      <formula>0</formula>
    </cfRule>
    <cfRule type="cellIs" dxfId="140" priority="1479" stopIfTrue="1" operator="greaterThan">
      <formula>0</formula>
    </cfRule>
  </conditionalFormatting>
  <conditionalFormatting sqref="AT1741:AT1744">
    <cfRule type="cellIs" dxfId="139" priority="1300" stopIfTrue="1" operator="lessThan">
      <formula>0</formula>
    </cfRule>
    <cfRule type="cellIs" dxfId="138" priority="1299" stopIfTrue="1" operator="greaterThan">
      <formula>0</formula>
    </cfRule>
  </conditionalFormatting>
  <conditionalFormatting sqref="AT1747">
    <cfRule type="cellIs" dxfId="137" priority="1456" stopIfTrue="1" operator="lessThan">
      <formula>0</formula>
    </cfRule>
    <cfRule type="cellIs" dxfId="136" priority="1455" stopIfTrue="1" operator="greaterThan">
      <formula>0</formula>
    </cfRule>
  </conditionalFormatting>
  <conditionalFormatting sqref="AT1750">
    <cfRule type="cellIs" dxfId="135" priority="1462" stopIfTrue="1" operator="lessThan">
      <formula>0</formula>
    </cfRule>
    <cfRule type="cellIs" dxfId="134" priority="1461" stopIfTrue="1" operator="greaterThan">
      <formula>0</formula>
    </cfRule>
  </conditionalFormatting>
  <conditionalFormatting sqref="AT1755:AT1758">
    <cfRule type="cellIs" dxfId="133" priority="1391" stopIfTrue="1" operator="greaterThan">
      <formula>0</formula>
    </cfRule>
    <cfRule type="cellIs" dxfId="132" priority="1392" stopIfTrue="1" operator="lessThan">
      <formula>0</formula>
    </cfRule>
  </conditionalFormatting>
  <conditionalFormatting sqref="AT1761:AT1762">
    <cfRule type="cellIs" dxfId="131" priority="1390" stopIfTrue="1" operator="lessThan">
      <formula>0</formula>
    </cfRule>
    <cfRule type="cellIs" dxfId="130" priority="1389" stopIfTrue="1" operator="greaterThan">
      <formula>0</formula>
    </cfRule>
  </conditionalFormatting>
  <conditionalFormatting sqref="AT1765:AT1767">
    <cfRule type="cellIs" dxfId="129" priority="1383" stopIfTrue="1" operator="greaterThan">
      <formula>0</formula>
    </cfRule>
    <cfRule type="cellIs" dxfId="128" priority="1384" stopIfTrue="1" operator="lessThan">
      <formula>0</formula>
    </cfRule>
  </conditionalFormatting>
  <conditionalFormatting sqref="AT1769">
    <cfRule type="cellIs" dxfId="127" priority="1382" stopIfTrue="1" operator="lessThan">
      <formula>0</formula>
    </cfRule>
    <cfRule type="cellIs" dxfId="126" priority="1381" stopIfTrue="1" operator="greaterThan">
      <formula>0</formula>
    </cfRule>
  </conditionalFormatting>
  <conditionalFormatting sqref="AT1771">
    <cfRule type="cellIs" dxfId="125" priority="1372" stopIfTrue="1" operator="lessThan">
      <formula>0</formula>
    </cfRule>
    <cfRule type="cellIs" dxfId="124" priority="1371" stopIfTrue="1" operator="greaterThan">
      <formula>0</formula>
    </cfRule>
  </conditionalFormatting>
  <conditionalFormatting sqref="AT1775:AT1778">
    <cfRule type="cellIs" dxfId="123" priority="1339" stopIfTrue="1" operator="greaterThan">
      <formula>0</formula>
    </cfRule>
    <cfRule type="cellIs" dxfId="122" priority="1340" stopIfTrue="1" operator="lessThan">
      <formula>0</formula>
    </cfRule>
  </conditionalFormatting>
  <conditionalFormatting sqref="AT1780">
    <cfRule type="cellIs" dxfId="121" priority="1349" stopIfTrue="1" operator="greaterThan">
      <formula>0</formula>
    </cfRule>
    <cfRule type="cellIs" dxfId="120" priority="1350" stopIfTrue="1" operator="lessThan">
      <formula>0</formula>
    </cfRule>
  </conditionalFormatting>
  <conditionalFormatting sqref="AT1785:AT1786">
    <cfRule type="cellIs" dxfId="119" priority="1321" stopIfTrue="1" operator="greaterThan">
      <formula>0</formula>
    </cfRule>
    <cfRule type="cellIs" dxfId="118" priority="1322" stopIfTrue="1" operator="lessThan">
      <formula>0</formula>
    </cfRule>
  </conditionalFormatting>
  <conditionalFormatting sqref="AT1788">
    <cfRule type="cellIs" dxfId="117" priority="1319" stopIfTrue="1" operator="greaterThan">
      <formula>0</formula>
    </cfRule>
    <cfRule type="cellIs" dxfId="116" priority="1320" stopIfTrue="1" operator="lessThan">
      <formula>0</formula>
    </cfRule>
  </conditionalFormatting>
  <conditionalFormatting sqref="AT1791">
    <cfRule type="cellIs" dxfId="115" priority="1329" stopIfTrue="1" operator="greaterThan">
      <formula>0</formula>
    </cfRule>
    <cfRule type="cellIs" dxfId="114" priority="1330" stopIfTrue="1" operator="lessThan">
      <formula>0</formula>
    </cfRule>
  </conditionalFormatting>
  <conditionalFormatting sqref="AT1796:AT1800">
    <cfRule type="cellIs" dxfId="113" priority="1257" stopIfTrue="1" operator="greaterThan">
      <formula>0</formula>
    </cfRule>
    <cfRule type="cellIs" dxfId="112" priority="1258" stopIfTrue="1" operator="lessThan">
      <formula>0</formula>
    </cfRule>
  </conditionalFormatting>
  <conditionalFormatting sqref="AT1803">
    <cfRule type="cellIs" dxfId="111" priority="1248" stopIfTrue="1" operator="lessThan">
      <formula>0</formula>
    </cfRule>
    <cfRule type="cellIs" dxfId="110" priority="1247" stopIfTrue="1" operator="greaterThan">
      <formula>0</formula>
    </cfRule>
  </conditionalFormatting>
  <conditionalFormatting sqref="AT1808:AT1811">
    <cfRule type="cellIs" dxfId="109" priority="1239" stopIfTrue="1" operator="greaterThan">
      <formula>0</formula>
    </cfRule>
    <cfRule type="cellIs" dxfId="108" priority="1240" stopIfTrue="1" operator="lessThan">
      <formula>0</formula>
    </cfRule>
  </conditionalFormatting>
  <conditionalFormatting sqref="AT1813">
    <cfRule type="cellIs" dxfId="107" priority="1237" stopIfTrue="1" operator="greaterThan">
      <formula>0</formula>
    </cfRule>
    <cfRule type="cellIs" dxfId="106" priority="1238" stopIfTrue="1" operator="lessThan">
      <formula>0</formula>
    </cfRule>
  </conditionalFormatting>
  <conditionalFormatting sqref="AT1818:AT1821">
    <cfRule type="cellIs" dxfId="105" priority="1199" stopIfTrue="1" operator="greaterThan">
      <formula>0</formula>
    </cfRule>
    <cfRule type="cellIs" dxfId="104" priority="1200" stopIfTrue="1" operator="lessThan">
      <formula>0</formula>
    </cfRule>
  </conditionalFormatting>
  <conditionalFormatting sqref="AT1823:AT1824">
    <cfRule type="cellIs" dxfId="103" priority="1193" stopIfTrue="1" operator="greaterThan">
      <formula>0</formula>
    </cfRule>
    <cfRule type="cellIs" dxfId="102" priority="1194" stopIfTrue="1" operator="lessThan">
      <formula>0</formula>
    </cfRule>
  </conditionalFormatting>
  <conditionalFormatting sqref="AT1828:AT1832">
    <cfRule type="cellIs" dxfId="101" priority="1176" stopIfTrue="1" operator="lessThan">
      <formula>0</formula>
    </cfRule>
    <cfRule type="cellIs" dxfId="100" priority="1175" stopIfTrue="1" operator="greaterThan">
      <formula>0</formula>
    </cfRule>
  </conditionalFormatting>
  <conditionalFormatting sqref="AT1835">
    <cfRule type="cellIs" dxfId="99" priority="1174" stopIfTrue="1" operator="lessThan">
      <formula>0</formula>
    </cfRule>
    <cfRule type="cellIs" dxfId="98" priority="1173" stopIfTrue="1" operator="greaterThan">
      <formula>0</formula>
    </cfRule>
  </conditionalFormatting>
  <conditionalFormatting sqref="AT1838:AT1840">
    <cfRule type="cellIs" dxfId="97" priority="1140" stopIfTrue="1" operator="lessThan">
      <formula>0</formula>
    </cfRule>
    <cfRule type="cellIs" dxfId="96" priority="1139" stopIfTrue="1" operator="greaterThan">
      <formula>0</formula>
    </cfRule>
  </conditionalFormatting>
  <conditionalFormatting sqref="AT1842">
    <cfRule type="cellIs" dxfId="95" priority="1138" stopIfTrue="1" operator="lessThan">
      <formula>0</formula>
    </cfRule>
    <cfRule type="cellIs" dxfId="94" priority="1137" stopIfTrue="1" operator="greaterThan">
      <formula>0</formula>
    </cfRule>
  </conditionalFormatting>
  <conditionalFormatting sqref="AT1844:AT1845">
    <cfRule type="cellIs" dxfId="93" priority="1126" stopIfTrue="1" operator="lessThan">
      <formula>0</formula>
    </cfRule>
    <cfRule type="cellIs" dxfId="92" priority="1125" stopIfTrue="1" operator="greaterThan">
      <formula>0</formula>
    </cfRule>
  </conditionalFormatting>
  <conditionalFormatting sqref="AT1849:AT1852">
    <cfRule type="cellIs" dxfId="91" priority="1089" stopIfTrue="1" operator="greaterThan">
      <formula>0</formula>
    </cfRule>
    <cfRule type="cellIs" dxfId="90" priority="1090" stopIfTrue="1" operator="lessThan">
      <formula>0</formula>
    </cfRule>
  </conditionalFormatting>
  <conditionalFormatting sqref="AT1854">
    <cfRule type="cellIs" dxfId="89" priority="1087" stopIfTrue="1" operator="greaterThan">
      <formula>0</formula>
    </cfRule>
    <cfRule type="cellIs" dxfId="88" priority="1088" stopIfTrue="1" operator="lessThan">
      <formula>0</formula>
    </cfRule>
  </conditionalFormatting>
  <conditionalFormatting sqref="AT1856:AT1864">
    <cfRule type="cellIs" dxfId="87" priority="1010" stopIfTrue="1" operator="lessThan">
      <formula>0</formula>
    </cfRule>
    <cfRule type="cellIs" dxfId="86" priority="1009" stopIfTrue="1" operator="greaterThan">
      <formula>0</formula>
    </cfRule>
  </conditionalFormatting>
  <conditionalFormatting sqref="AT1866:AT1868">
    <cfRule type="cellIs" dxfId="85" priority="1032" stopIfTrue="1" operator="lessThan">
      <formula>0</formula>
    </cfRule>
    <cfRule type="cellIs" dxfId="84" priority="1031" stopIfTrue="1" operator="greaterThan">
      <formula>0</formula>
    </cfRule>
  </conditionalFormatting>
  <conditionalFormatting sqref="AT1871:AT1874">
    <cfRule type="cellIs" dxfId="83" priority="987" stopIfTrue="1" operator="greaterThan">
      <formula>0</formula>
    </cfRule>
    <cfRule type="cellIs" dxfId="82" priority="988" stopIfTrue="1" operator="lessThan">
      <formula>0</formula>
    </cfRule>
  </conditionalFormatting>
  <conditionalFormatting sqref="AT1880:AT1881">
    <cfRule type="cellIs" dxfId="81" priority="977" stopIfTrue="1" operator="greaterThan">
      <formula>0</formula>
    </cfRule>
    <cfRule type="cellIs" dxfId="80" priority="978" stopIfTrue="1" operator="lessThan">
      <formula>0</formula>
    </cfRule>
  </conditionalFormatting>
  <conditionalFormatting sqref="AT1885:AT1888">
    <cfRule type="cellIs" dxfId="79" priority="935" stopIfTrue="1" operator="greaterThan">
      <formula>0</formula>
    </cfRule>
    <cfRule type="cellIs" dxfId="78" priority="936" stopIfTrue="1" operator="lessThan">
      <formula>0</formula>
    </cfRule>
  </conditionalFormatting>
  <conditionalFormatting sqref="AT1890">
    <cfRule type="cellIs" dxfId="77" priority="933" stopIfTrue="1" operator="greaterThan">
      <formula>0</formula>
    </cfRule>
    <cfRule type="cellIs" dxfId="76" priority="934" stopIfTrue="1" operator="lessThan">
      <formula>0</formula>
    </cfRule>
  </conditionalFormatting>
  <conditionalFormatting sqref="AT1895:AT1897">
    <cfRule type="cellIs" dxfId="75" priority="902" stopIfTrue="1" operator="lessThan">
      <formula>0</formula>
    </cfRule>
    <cfRule type="cellIs" dxfId="74" priority="901" stopIfTrue="1" operator="greaterThan">
      <formula>0</formula>
    </cfRule>
  </conditionalFormatting>
  <conditionalFormatting sqref="AT1901:AT1902">
    <cfRule type="cellIs" dxfId="73" priority="873" stopIfTrue="1" operator="greaterThan">
      <formula>0</formula>
    </cfRule>
    <cfRule type="cellIs" dxfId="72" priority="874" stopIfTrue="1" operator="lessThan">
      <formula>0</formula>
    </cfRule>
  </conditionalFormatting>
  <conditionalFormatting sqref="AT1905:AT1907">
    <cfRule type="cellIs" dxfId="71" priority="862" stopIfTrue="1" operator="lessThan">
      <formula>0</formula>
    </cfRule>
    <cfRule type="cellIs" dxfId="70" priority="861" stopIfTrue="1" operator="greaterThan">
      <formula>0</formula>
    </cfRule>
  </conditionalFormatting>
  <conditionalFormatting sqref="AT1910:AT1911">
    <cfRule type="cellIs" dxfId="69" priority="857" stopIfTrue="1" operator="greaterThan">
      <formula>0</formula>
    </cfRule>
    <cfRule type="cellIs" dxfId="68" priority="858" stopIfTrue="1" operator="lessThan">
      <formula>0</formula>
    </cfRule>
  </conditionalFormatting>
  <conditionalFormatting sqref="AT1914:AT1917">
    <cfRule type="cellIs" dxfId="67" priority="791" stopIfTrue="1" operator="greaterThan">
      <formula>0</formula>
    </cfRule>
    <cfRule type="cellIs" dxfId="66" priority="792" stopIfTrue="1" operator="lessThan">
      <formula>0</formula>
    </cfRule>
  </conditionalFormatting>
  <conditionalFormatting sqref="AT1919:AT1920">
    <cfRule type="cellIs" dxfId="65" priority="815" stopIfTrue="1" operator="greaterThan">
      <formula>0</formula>
    </cfRule>
    <cfRule type="cellIs" dxfId="64" priority="816" stopIfTrue="1" operator="lessThan">
      <formula>0</formula>
    </cfRule>
  </conditionalFormatting>
  <conditionalFormatting sqref="AT1922:AT1923">
    <cfRule type="cellIs" dxfId="63" priority="814" stopIfTrue="1" operator="lessThan">
      <formula>0</formula>
    </cfRule>
    <cfRule type="cellIs" dxfId="62" priority="813" stopIfTrue="1" operator="greaterThan">
      <formula>0</formula>
    </cfRule>
  </conditionalFormatting>
  <conditionalFormatting sqref="AT1927:AT1931">
    <cfRule type="cellIs" dxfId="61" priority="759" stopIfTrue="1" operator="greaterThan">
      <formula>0</formula>
    </cfRule>
    <cfRule type="cellIs" dxfId="60" priority="760" stopIfTrue="1" operator="lessThan">
      <formula>0</formula>
    </cfRule>
  </conditionalFormatting>
  <conditionalFormatting sqref="AT1933">
    <cfRule type="cellIs" dxfId="59" priority="741" stopIfTrue="1" operator="greaterThan">
      <formula>0</formula>
    </cfRule>
    <cfRule type="cellIs" dxfId="58" priority="742" stopIfTrue="1" operator="lessThan">
      <formula>0</formula>
    </cfRule>
  </conditionalFormatting>
  <conditionalFormatting sqref="AT1938">
    <cfRule type="cellIs" dxfId="57" priority="729" stopIfTrue="1" operator="greaterThan">
      <formula>0</formula>
    </cfRule>
    <cfRule type="cellIs" dxfId="56" priority="730" stopIfTrue="1" operator="lessThan">
      <formula>0</formula>
    </cfRule>
  </conditionalFormatting>
  <conditionalFormatting sqref="AT1940:AT1943">
    <cfRule type="cellIs" dxfId="55" priority="723" stopIfTrue="1" operator="greaterThan">
      <formula>0</formula>
    </cfRule>
    <cfRule type="cellIs" dxfId="54" priority="724" stopIfTrue="1" operator="lessThan">
      <formula>0</formula>
    </cfRule>
  </conditionalFormatting>
  <conditionalFormatting sqref="AT1945">
    <cfRule type="cellIs" dxfId="53" priority="706" stopIfTrue="1" operator="lessThan">
      <formula>0</formula>
    </cfRule>
    <cfRule type="cellIs" dxfId="52" priority="705" stopIfTrue="1" operator="greaterThan">
      <formula>0</formula>
    </cfRule>
  </conditionalFormatting>
  <conditionalFormatting sqref="AT1948:AT1952">
    <cfRule type="cellIs" dxfId="51" priority="688" stopIfTrue="1" operator="lessThan">
      <formula>0</formula>
    </cfRule>
    <cfRule type="cellIs" dxfId="50" priority="687" stopIfTrue="1" operator="greaterThan">
      <formula>0</formula>
    </cfRule>
  </conditionalFormatting>
  <conditionalFormatting sqref="AT1954">
    <cfRule type="cellIs" dxfId="49" priority="686" stopIfTrue="1" operator="lessThan">
      <formula>0</formula>
    </cfRule>
    <cfRule type="cellIs" dxfId="48" priority="685" stopIfTrue="1" operator="greaterThan">
      <formula>0</formula>
    </cfRule>
  </conditionalFormatting>
  <conditionalFormatting sqref="AT1957:AT1962">
    <cfRule type="cellIs" dxfId="47" priority="639" stopIfTrue="1" operator="greaterThan">
      <formula>0</formula>
    </cfRule>
    <cfRule type="cellIs" dxfId="46" priority="640" stopIfTrue="1" operator="lessThan">
      <formula>0</formula>
    </cfRule>
  </conditionalFormatting>
  <conditionalFormatting sqref="AT1965">
    <cfRule type="cellIs" dxfId="45" priority="544" stopIfTrue="1" operator="lessThan">
      <formula>0</formula>
    </cfRule>
    <cfRule type="cellIs" dxfId="44" priority="543" stopIfTrue="1" operator="greaterThan">
      <formula>0</formula>
    </cfRule>
  </conditionalFormatting>
  <conditionalFormatting sqref="AT1970:AT1973">
    <cfRule type="cellIs" dxfId="43" priority="510" stopIfTrue="1" operator="lessThan">
      <formula>0</formula>
    </cfRule>
    <cfRule type="cellIs" dxfId="42" priority="509" stopIfTrue="1" operator="greaterThan">
      <formula>0</formula>
    </cfRule>
  </conditionalFormatting>
  <conditionalFormatting sqref="AT1977:AT1978">
    <cfRule type="cellIs" dxfId="41" priority="475" stopIfTrue="1" operator="greaterThan">
      <formula>0</formula>
    </cfRule>
    <cfRule type="cellIs" dxfId="40" priority="476" stopIfTrue="1" operator="lessThan">
      <formula>0</formula>
    </cfRule>
  </conditionalFormatting>
  <conditionalFormatting sqref="AT1983:AT1984">
    <cfRule type="cellIs" dxfId="39" priority="494" stopIfTrue="1" operator="lessThan">
      <formula>0</formula>
    </cfRule>
    <cfRule type="cellIs" dxfId="38" priority="493" stopIfTrue="1" operator="greaterThan">
      <formula>0</formula>
    </cfRule>
  </conditionalFormatting>
  <conditionalFormatting sqref="AT1987">
    <cfRule type="cellIs" dxfId="37" priority="473" stopIfTrue="1" operator="greaterThan">
      <formula>0</formula>
    </cfRule>
    <cfRule type="cellIs" dxfId="36" priority="474" stopIfTrue="1" operator="lessThan">
      <formula>0</formula>
    </cfRule>
  </conditionalFormatting>
  <conditionalFormatting sqref="AT1990">
    <cfRule type="cellIs" dxfId="35" priority="471" stopIfTrue="1" operator="greaterThan">
      <formula>0</formula>
    </cfRule>
    <cfRule type="cellIs" dxfId="34" priority="472" stopIfTrue="1" operator="lessThan">
      <formula>0</formula>
    </cfRule>
  </conditionalFormatting>
  <conditionalFormatting sqref="AT1992">
    <cfRule type="cellIs" dxfId="33" priority="469" stopIfTrue="1" operator="greaterThan">
      <formula>0</formula>
    </cfRule>
    <cfRule type="cellIs" dxfId="32" priority="470" stopIfTrue="1" operator="lessThan">
      <formula>0</formula>
    </cfRule>
  </conditionalFormatting>
  <conditionalFormatting sqref="AT1997:AT2002">
    <cfRule type="cellIs" dxfId="31" priority="355" stopIfTrue="1" operator="greaterThan">
      <formula>0</formula>
    </cfRule>
    <cfRule type="cellIs" dxfId="30" priority="356" stopIfTrue="1" operator="lessThan">
      <formula>0</formula>
    </cfRule>
  </conditionalFormatting>
  <conditionalFormatting sqref="AT2007:AT2009 AT2011">
    <cfRule type="cellIs" dxfId="29" priority="371" stopIfTrue="1" operator="greaterThan">
      <formula>0</formula>
    </cfRule>
    <cfRule type="cellIs" dxfId="28" priority="372" stopIfTrue="1" operator="lessThan">
      <formula>0</formula>
    </cfRule>
  </conditionalFormatting>
  <conditionalFormatting sqref="AT2014">
    <cfRule type="cellIs" dxfId="27" priority="354" stopIfTrue="1" operator="lessThan">
      <formula>0</formula>
    </cfRule>
    <cfRule type="cellIs" dxfId="26" priority="353" stopIfTrue="1" operator="greaterThan">
      <formula>0</formula>
    </cfRule>
  </conditionalFormatting>
  <conditionalFormatting sqref="AT2017">
    <cfRule type="cellIs" dxfId="25" priority="352" stopIfTrue="1" operator="lessThan">
      <formula>0</formula>
    </cfRule>
    <cfRule type="cellIs" dxfId="24" priority="351" stopIfTrue="1" operator="greaterThan">
      <formula>0</formula>
    </cfRule>
  </conditionalFormatting>
  <conditionalFormatting sqref="AT2019:AT2027">
    <cfRule type="cellIs" dxfId="23" priority="278" stopIfTrue="1" operator="lessThan">
      <formula>0</formula>
    </cfRule>
    <cfRule type="cellIs" dxfId="22" priority="277" stopIfTrue="1" operator="greaterThan">
      <formula>0</formula>
    </cfRule>
  </conditionalFormatting>
  <conditionalFormatting sqref="AT2029">
    <cfRule type="cellIs" dxfId="21" priority="276" stopIfTrue="1" operator="lessThan">
      <formula>0</formula>
    </cfRule>
    <cfRule type="cellIs" dxfId="20" priority="275" stopIfTrue="1" operator="greaterThan">
      <formula>0</formula>
    </cfRule>
  </conditionalFormatting>
  <conditionalFormatting sqref="AT2032">
    <cfRule type="cellIs" dxfId="19" priority="264" stopIfTrue="1" operator="lessThan">
      <formula>0</formula>
    </cfRule>
    <cfRule type="cellIs" dxfId="18" priority="263" stopIfTrue="1" operator="greaterThan">
      <formula>0</formula>
    </cfRule>
  </conditionalFormatting>
  <conditionalFormatting sqref="AT2035:AT2042">
    <cfRule type="cellIs" dxfId="17" priority="205" stopIfTrue="1" operator="greaterThan">
      <formula>0</formula>
    </cfRule>
    <cfRule type="cellIs" dxfId="16" priority="206" stopIfTrue="1" operator="lessThan">
      <formula>0</formula>
    </cfRule>
  </conditionalFormatting>
  <conditionalFormatting sqref="AT2048:AT2049">
    <cfRule type="cellIs" dxfId="15" priority="192" stopIfTrue="1" operator="lessThan">
      <formula>0</formula>
    </cfRule>
    <cfRule type="cellIs" dxfId="14" priority="191" stopIfTrue="1" operator="greaterThan">
      <formula>0</formula>
    </cfRule>
  </conditionalFormatting>
  <conditionalFormatting sqref="AT2051:AT2060">
    <cfRule type="cellIs" dxfId="13" priority="133" stopIfTrue="1" operator="greaterThan">
      <formula>0</formula>
    </cfRule>
    <cfRule type="cellIs" dxfId="12" priority="134" stopIfTrue="1" operator="lessThan">
      <formula>0</formula>
    </cfRule>
  </conditionalFormatting>
  <conditionalFormatting sqref="AT2062:AT2064">
    <cfRule type="cellIs" dxfId="11" priority="147" stopIfTrue="1" operator="greaterThan">
      <formula>0</formula>
    </cfRule>
    <cfRule type="cellIs" dxfId="10" priority="148" stopIfTrue="1" operator="lessThan">
      <formula>0</formula>
    </cfRule>
  </conditionalFormatting>
  <conditionalFormatting sqref="AT2067:AT2070">
    <cfRule type="cellIs" dxfId="9" priority="23" stopIfTrue="1" operator="greaterThan">
      <formula>0</formula>
    </cfRule>
    <cfRule type="cellIs" dxfId="8" priority="24" stopIfTrue="1" operator="lessThan">
      <formula>0</formula>
    </cfRule>
  </conditionalFormatting>
  <conditionalFormatting sqref="AT2072:AT2074">
    <cfRule type="cellIs" dxfId="7" priority="6" stopIfTrue="1" operator="lessThan">
      <formula>0</formula>
    </cfRule>
    <cfRule type="cellIs" dxfId="6" priority="5" stopIfTrue="1" operator="greaterThan">
      <formula>0</formula>
    </cfRule>
  </conditionalFormatting>
  <conditionalFormatting sqref="AT2076">
    <cfRule type="cellIs" dxfId="5" priority="102" stopIfTrue="1" operator="lessThan">
      <formula>0</formula>
    </cfRule>
    <cfRule type="cellIs" dxfId="4" priority="101" stopIfTrue="1" operator="greaterThan">
      <formula>0</formula>
    </cfRule>
  </conditionalFormatting>
  <conditionalFormatting sqref="AT2080:AT2086">
    <cfRule type="cellIs" dxfId="3" priority="69" stopIfTrue="1" operator="greaterThan">
      <formula>0</formula>
    </cfRule>
    <cfRule type="cellIs" dxfId="2" priority="70" stopIfTrue="1" operator="lessThan">
      <formula>0</formula>
    </cfRule>
  </conditionalFormatting>
  <conditionalFormatting sqref="AW1450:AX1450">
    <cfRule type="cellIs" dxfId="1" priority="2367" stopIfTrue="1" operator="greaterThan">
      <formula>0</formula>
    </cfRule>
    <cfRule type="cellIs" dxfId="0" priority="2368" stopIfTrue="1" operator="lessThan">
      <formula>0</formula>
    </cfRule>
  </conditionalFormatting>
  <pageMargins left="0.7" right="0.7" top="0.75" bottom="0.75" header="0.3" footer="0.3"/>
  <pageSetup paperSize="9" orientation="portrait" r:id="rId1"/>
  <ignoredErrors>
    <ignoredError sqref="C533 C654 C686:C687 C623 C717 C979:C980 C881 C844:C845 C287:C288 C318 C952:C954 C781 C810:C811 C471 C501:C502 C917 C1045 C1172:C1174 C1143 C1104 C1292" twoDigitTextYear="1"/>
  </ignoredErrors>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BK332"/>
  <sheetViews>
    <sheetView zoomScale="70" zoomScaleNormal="70" workbookViewId="0">
      <pane xSplit="7" ySplit="1" topLeftCell="H2" activePane="bottomRight" state="frozen"/>
      <selection pane="topRight" activeCell="I1" sqref="I1"/>
      <selection pane="bottomLeft" activeCell="A2" sqref="A2"/>
      <selection pane="bottomRight" activeCell="A2" sqref="A2"/>
    </sheetView>
  </sheetViews>
  <sheetFormatPr defaultRowHeight="13.2" x14ac:dyDescent="0.25"/>
  <cols>
    <col min="3" max="3" width="9.109375" style="52" customWidth="1"/>
    <col min="4" max="4" width="8.88671875" style="39" customWidth="1"/>
    <col min="6" max="6" width="11.5546875" bestFit="1" customWidth="1"/>
    <col min="8" max="8" width="9.109375" style="6" customWidth="1"/>
    <col min="9" max="9" width="8.88671875" style="7" customWidth="1"/>
    <col min="10" max="10" width="9.109375" style="6" customWidth="1"/>
    <col min="11" max="11" width="8.88671875" style="7" customWidth="1"/>
    <col min="12" max="12" width="9.109375" style="6" customWidth="1"/>
    <col min="13" max="13" width="8.88671875" style="7" customWidth="1"/>
    <col min="14" max="14" width="9.109375" style="6" customWidth="1"/>
    <col min="15" max="15" width="8.88671875" style="7" customWidth="1"/>
    <col min="16" max="16" width="9.109375" style="6" customWidth="1"/>
    <col min="17" max="17" width="8.88671875" style="7" customWidth="1"/>
    <col min="18" max="18" width="9.109375" style="23" customWidth="1"/>
    <col min="19" max="19" width="8.88671875" style="7" customWidth="1"/>
    <col min="24" max="25" width="9.109375" style="23" customWidth="1"/>
    <col min="26" max="26" width="9.109375" style="7" customWidth="1"/>
    <col min="33" max="34" width="9.109375" style="23" customWidth="1"/>
    <col min="35" max="35" width="9.109375" style="7" customWidth="1"/>
    <col min="44" max="44" width="35.5546875" bestFit="1" customWidth="1"/>
    <col min="47" max="47" width="9.109375" style="7" customWidth="1"/>
  </cols>
  <sheetData>
    <row r="1" spans="1:62" ht="18" thickBot="1" x14ac:dyDescent="0.35">
      <c r="A1" s="24" t="s">
        <v>254</v>
      </c>
      <c r="B1" s="58" t="s">
        <v>255</v>
      </c>
      <c r="C1" s="58" t="s">
        <v>256</v>
      </c>
      <c r="D1" s="58"/>
      <c r="E1" s="58" t="s">
        <v>257</v>
      </c>
      <c r="F1" s="58" t="s">
        <v>258</v>
      </c>
      <c r="G1" s="106" t="s">
        <v>259</v>
      </c>
      <c r="H1" s="74" t="s">
        <v>32</v>
      </c>
      <c r="J1" s="74" t="s">
        <v>260</v>
      </c>
      <c r="L1" s="74" t="s">
        <v>261</v>
      </c>
      <c r="N1" s="74" t="s">
        <v>232</v>
      </c>
      <c r="P1" s="74" t="s">
        <v>653</v>
      </c>
      <c r="R1" s="74" t="s">
        <v>262</v>
      </c>
      <c r="T1" s="27" t="s">
        <v>1266</v>
      </c>
      <c r="U1" s="27" t="s">
        <v>1267</v>
      </c>
      <c r="V1" s="27" t="s">
        <v>1268</v>
      </c>
      <c r="W1" s="27" t="s">
        <v>275</v>
      </c>
      <c r="X1" s="27" t="s">
        <v>276</v>
      </c>
      <c r="Y1" s="27" t="s">
        <v>277</v>
      </c>
      <c r="Z1" s="27" t="s">
        <v>278</v>
      </c>
      <c r="AA1" s="27" t="s">
        <v>279</v>
      </c>
      <c r="AB1" s="27" t="s">
        <v>280</v>
      </c>
      <c r="AC1" s="27" t="s">
        <v>281</v>
      </c>
      <c r="AD1" s="27" t="s">
        <v>282</v>
      </c>
      <c r="AE1" s="27" t="s">
        <v>283</v>
      </c>
      <c r="AF1" s="27" t="s">
        <v>284</v>
      </c>
      <c r="AG1" s="27" t="s">
        <v>923</v>
      </c>
      <c r="AH1" s="27" t="s">
        <v>924</v>
      </c>
      <c r="AI1" s="27" t="s">
        <v>925</v>
      </c>
      <c r="AJ1" s="27" t="s">
        <v>926</v>
      </c>
      <c r="AK1" s="27" t="s">
        <v>927</v>
      </c>
      <c r="AL1" s="27" t="s">
        <v>928</v>
      </c>
      <c r="AM1" s="72" t="s">
        <v>285</v>
      </c>
      <c r="AN1" s="73" t="s">
        <v>286</v>
      </c>
      <c r="AO1" s="73" t="s">
        <v>287</v>
      </c>
      <c r="AP1" s="73" t="s">
        <v>288</v>
      </c>
      <c r="AQ1" s="73" t="s">
        <v>868</v>
      </c>
      <c r="AR1" s="72" t="s">
        <v>285</v>
      </c>
      <c r="AS1" s="72" t="s">
        <v>289</v>
      </c>
      <c r="AT1" s="72" t="s">
        <v>290</v>
      </c>
      <c r="AU1" s="72" t="s">
        <v>291</v>
      </c>
      <c r="AV1" s="72" t="s">
        <v>285</v>
      </c>
      <c r="AW1" s="27" t="s">
        <v>1281</v>
      </c>
      <c r="AX1" s="27" t="s">
        <v>32</v>
      </c>
      <c r="AY1" s="27"/>
      <c r="AZ1" s="27" t="s">
        <v>260</v>
      </c>
      <c r="BA1" s="27"/>
      <c r="BB1" s="27" t="s">
        <v>261</v>
      </c>
      <c r="BC1" s="27"/>
      <c r="BD1" s="27" t="s">
        <v>653</v>
      </c>
      <c r="BE1" s="27"/>
      <c r="BF1" s="58" t="s">
        <v>232</v>
      </c>
      <c r="BG1" s="27"/>
      <c r="BH1" s="27" t="s">
        <v>1282</v>
      </c>
      <c r="BI1" s="27"/>
      <c r="BJ1" s="27" t="s">
        <v>1283</v>
      </c>
    </row>
    <row r="2" spans="1:62" x14ac:dyDescent="0.25">
      <c r="A2" s="1">
        <v>2015</v>
      </c>
      <c r="B2" s="3" t="s">
        <v>270</v>
      </c>
      <c r="C2" s="52" t="s">
        <v>419</v>
      </c>
      <c r="D2" s="39">
        <v>42132</v>
      </c>
      <c r="E2">
        <v>10</v>
      </c>
      <c r="F2" s="3" t="s">
        <v>982</v>
      </c>
      <c r="G2" s="2" t="s">
        <v>124</v>
      </c>
      <c r="H2" s="6">
        <v>40</v>
      </c>
      <c r="J2" s="6">
        <v>31</v>
      </c>
      <c r="L2" s="6">
        <v>6</v>
      </c>
      <c r="N2" s="6">
        <v>12</v>
      </c>
      <c r="P2" s="6">
        <v>3</v>
      </c>
      <c r="R2" s="6">
        <f>H2-J2</f>
        <v>9</v>
      </c>
      <c r="T2" s="3" t="s">
        <v>842</v>
      </c>
      <c r="U2" s="8" t="s">
        <v>983</v>
      </c>
      <c r="V2" s="48"/>
      <c r="W2" s="48"/>
      <c r="X2" s="6"/>
      <c r="Y2" s="6"/>
      <c r="AA2" s="6"/>
      <c r="AB2" s="6"/>
      <c r="AD2" s="6"/>
      <c r="AE2" s="6"/>
      <c r="AG2" s="6"/>
      <c r="AH2" s="6"/>
      <c r="AM2" s="4"/>
      <c r="AN2" s="9"/>
      <c r="AO2" s="9"/>
      <c r="AP2" s="9"/>
      <c r="AQ2" s="9"/>
      <c r="AS2" s="6"/>
      <c r="AT2" s="6"/>
      <c r="AV2" s="4"/>
      <c r="BC2" t="str">
        <f>IF($F2="ICM",$L2,"")</f>
        <v/>
      </c>
      <c r="BD2" t="str">
        <f>IF($F2="YouGov",$L2,"")</f>
        <v/>
      </c>
    </row>
    <row r="3" spans="1:62" x14ac:dyDescent="0.25">
      <c r="A3" s="1"/>
      <c r="B3" s="3" t="s">
        <v>270</v>
      </c>
      <c r="C3" s="52" t="s">
        <v>692</v>
      </c>
      <c r="D3" s="39">
        <v>42138</v>
      </c>
      <c r="F3" s="3" t="s">
        <v>821</v>
      </c>
      <c r="G3" s="2"/>
      <c r="R3" s="6"/>
      <c r="T3" s="3" t="s">
        <v>842</v>
      </c>
      <c r="U3" s="7"/>
      <c r="V3" s="48"/>
      <c r="W3" s="48"/>
      <c r="X3" s="6">
        <v>50</v>
      </c>
      <c r="Y3" s="6">
        <v>41</v>
      </c>
      <c r="Z3" s="7">
        <f>X3-Y3</f>
        <v>9</v>
      </c>
      <c r="AA3" s="6"/>
      <c r="AB3" s="6"/>
      <c r="AD3" s="6"/>
      <c r="AE3" s="6"/>
      <c r="AG3" s="6"/>
      <c r="AH3" s="6"/>
      <c r="AM3" s="4" t="s">
        <v>1029</v>
      </c>
      <c r="AN3" s="9"/>
      <c r="AO3" s="9"/>
      <c r="AP3" s="9"/>
      <c r="AQ3" s="9"/>
      <c r="AS3" s="6">
        <v>39</v>
      </c>
      <c r="AT3" s="6">
        <v>46</v>
      </c>
      <c r="AU3" s="7">
        <v>-7</v>
      </c>
      <c r="AV3" s="4" t="s">
        <v>871</v>
      </c>
    </row>
    <row r="4" spans="1:62" x14ac:dyDescent="0.25">
      <c r="A4" s="1"/>
      <c r="B4" s="3" t="s">
        <v>270</v>
      </c>
      <c r="C4" s="52" t="s">
        <v>434</v>
      </c>
      <c r="D4" s="39">
        <v>42145</v>
      </c>
      <c r="F4" s="3" t="s">
        <v>821</v>
      </c>
      <c r="G4" s="2"/>
      <c r="R4" s="6"/>
      <c r="T4" s="3" t="s">
        <v>842</v>
      </c>
      <c r="V4" s="48"/>
      <c r="W4" s="48"/>
      <c r="X4" s="6">
        <v>52</v>
      </c>
      <c r="Y4" s="6">
        <v>42</v>
      </c>
      <c r="Z4" s="7">
        <f>X4-Y4</f>
        <v>10</v>
      </c>
      <c r="AA4" s="6"/>
      <c r="AB4" s="6"/>
      <c r="AC4" s="7"/>
      <c r="AD4" s="6"/>
      <c r="AE4" s="6"/>
      <c r="AG4" s="6"/>
      <c r="AH4" s="6"/>
      <c r="AM4" s="4" t="s">
        <v>1029</v>
      </c>
      <c r="AN4" s="9"/>
      <c r="AO4" s="9"/>
      <c r="AP4" s="9"/>
      <c r="AQ4" s="9"/>
      <c r="AS4" s="6">
        <v>42</v>
      </c>
      <c r="AT4" s="6">
        <v>45</v>
      </c>
      <c r="AU4" s="7">
        <v>-3</v>
      </c>
      <c r="AV4" s="4" t="s">
        <v>871</v>
      </c>
    </row>
    <row r="5" spans="1:62" x14ac:dyDescent="0.25">
      <c r="B5" t="s">
        <v>270</v>
      </c>
      <c r="C5" s="52" t="s">
        <v>579</v>
      </c>
      <c r="D5" s="39">
        <v>42149</v>
      </c>
      <c r="E5">
        <v>1</v>
      </c>
      <c r="F5" s="3" t="s">
        <v>821</v>
      </c>
      <c r="G5" s="2" t="s">
        <v>196</v>
      </c>
      <c r="H5" s="6">
        <v>41</v>
      </c>
      <c r="J5" s="6">
        <v>29</v>
      </c>
      <c r="L5" s="6">
        <v>7</v>
      </c>
      <c r="N5" s="6">
        <v>13</v>
      </c>
      <c r="P5" s="6">
        <v>4</v>
      </c>
      <c r="R5" s="6">
        <v>12</v>
      </c>
      <c r="T5" s="3" t="s">
        <v>842</v>
      </c>
      <c r="U5" s="7"/>
      <c r="V5" s="48"/>
      <c r="W5" s="48"/>
      <c r="X5" s="6"/>
      <c r="Y5" s="6"/>
      <c r="AA5" s="6"/>
      <c r="AB5" s="6"/>
      <c r="AC5" s="7"/>
      <c r="AD5" s="6"/>
      <c r="AE5" s="6"/>
      <c r="AG5" s="6"/>
      <c r="AH5" s="6"/>
      <c r="AM5" s="4"/>
      <c r="AN5" s="9"/>
      <c r="AO5" s="9"/>
      <c r="AP5" s="9"/>
      <c r="AQ5" s="9"/>
      <c r="AS5" s="6">
        <v>39</v>
      </c>
      <c r="AT5" s="6">
        <v>44</v>
      </c>
      <c r="AU5" s="7">
        <v>-5</v>
      </c>
      <c r="AV5" s="4" t="s">
        <v>871</v>
      </c>
    </row>
    <row r="6" spans="1:62" x14ac:dyDescent="0.25">
      <c r="B6" s="3" t="s">
        <v>270</v>
      </c>
      <c r="C6" s="52" t="s">
        <v>660</v>
      </c>
      <c r="D6" s="39">
        <v>42152</v>
      </c>
      <c r="E6">
        <v>31</v>
      </c>
      <c r="F6" s="3" t="s">
        <v>821</v>
      </c>
      <c r="G6" s="2" t="s">
        <v>192</v>
      </c>
      <c r="R6" s="6"/>
      <c r="T6" s="3" t="s">
        <v>842</v>
      </c>
      <c r="V6" s="48"/>
      <c r="W6" s="48"/>
      <c r="X6" s="6">
        <v>50</v>
      </c>
      <c r="Y6" s="6">
        <v>42</v>
      </c>
      <c r="Z6" s="7">
        <f>X6-Y6</f>
        <v>8</v>
      </c>
      <c r="AA6" s="6"/>
      <c r="AB6" s="6"/>
      <c r="AC6" s="7"/>
      <c r="AD6" s="6"/>
      <c r="AE6" s="6"/>
      <c r="AF6" s="7"/>
      <c r="AG6" s="6"/>
      <c r="AH6" s="6"/>
      <c r="AJ6" s="7"/>
      <c r="AK6" s="7"/>
      <c r="AL6" s="7"/>
      <c r="AM6" s="4" t="s">
        <v>1029</v>
      </c>
      <c r="AN6" s="9"/>
      <c r="AO6" s="9"/>
      <c r="AP6" s="9"/>
      <c r="AQ6" s="9"/>
      <c r="AS6" s="6">
        <v>40</v>
      </c>
      <c r="AT6" s="6">
        <v>44</v>
      </c>
      <c r="AU6" s="7">
        <v>-4</v>
      </c>
      <c r="AV6" s="4" t="s">
        <v>871</v>
      </c>
    </row>
    <row r="7" spans="1:62" x14ac:dyDescent="0.25">
      <c r="B7" s="3" t="s">
        <v>270</v>
      </c>
      <c r="C7" s="52" t="s">
        <v>702</v>
      </c>
      <c r="D7" s="39">
        <v>42153</v>
      </c>
      <c r="E7">
        <v>4</v>
      </c>
      <c r="F7" s="3" t="s">
        <v>886</v>
      </c>
      <c r="G7" s="2" t="s">
        <v>46</v>
      </c>
      <c r="H7" s="6">
        <v>41</v>
      </c>
      <c r="J7" s="6">
        <v>29</v>
      </c>
      <c r="L7" s="6">
        <v>8</v>
      </c>
      <c r="N7" s="6">
        <v>10</v>
      </c>
      <c r="P7" s="6">
        <v>5</v>
      </c>
      <c r="R7" s="6">
        <v>12</v>
      </c>
      <c r="T7" s="3" t="s">
        <v>639</v>
      </c>
      <c r="U7" s="7"/>
      <c r="V7" s="48"/>
      <c r="W7" s="48"/>
      <c r="X7" s="6"/>
      <c r="Y7" s="6"/>
      <c r="AA7" s="6"/>
      <c r="AB7" s="6"/>
      <c r="AC7" s="7"/>
      <c r="AD7" s="6"/>
      <c r="AE7" s="6"/>
      <c r="AF7" s="7"/>
      <c r="AG7" s="6"/>
      <c r="AH7" s="6"/>
      <c r="AJ7" s="7"/>
      <c r="AK7" s="7"/>
      <c r="AL7" s="7"/>
      <c r="AM7" s="4"/>
      <c r="AN7" s="9"/>
      <c r="AO7" s="9"/>
      <c r="AP7" s="9"/>
      <c r="AQ7" s="9"/>
      <c r="AS7" s="6"/>
      <c r="AT7" s="6"/>
      <c r="AV7" s="4"/>
    </row>
    <row r="8" spans="1:62" x14ac:dyDescent="0.25">
      <c r="B8" s="3" t="s">
        <v>263</v>
      </c>
      <c r="C8" s="52" t="s">
        <v>694</v>
      </c>
      <c r="D8" s="39">
        <v>42159</v>
      </c>
      <c r="E8">
        <v>7</v>
      </c>
      <c r="F8" s="3" t="s">
        <v>821</v>
      </c>
      <c r="G8" s="2" t="s">
        <v>192</v>
      </c>
      <c r="R8" s="6"/>
      <c r="T8" s="3" t="s">
        <v>842</v>
      </c>
      <c r="X8" s="6">
        <v>51</v>
      </c>
      <c r="Y8" s="6">
        <v>39</v>
      </c>
      <c r="Z8" s="7">
        <f>X8-Y8</f>
        <v>12</v>
      </c>
      <c r="AA8" s="6"/>
      <c r="AB8" s="6"/>
      <c r="AC8" s="7"/>
      <c r="AG8" s="6"/>
      <c r="AH8" s="6"/>
      <c r="AM8" s="4" t="s">
        <v>1029</v>
      </c>
      <c r="AS8" s="6">
        <v>41</v>
      </c>
      <c r="AT8" s="6">
        <v>44</v>
      </c>
      <c r="AU8" s="7">
        <v>-4</v>
      </c>
      <c r="AV8" s="4" t="s">
        <v>871</v>
      </c>
    </row>
    <row r="9" spans="1:62" x14ac:dyDescent="0.25">
      <c r="B9" s="3" t="s">
        <v>263</v>
      </c>
      <c r="C9" s="52" t="s">
        <v>562</v>
      </c>
      <c r="D9" s="39">
        <v>42166</v>
      </c>
      <c r="E9">
        <v>14</v>
      </c>
      <c r="F9" s="3" t="s">
        <v>821</v>
      </c>
      <c r="G9" s="2" t="s">
        <v>192</v>
      </c>
      <c r="R9" s="6"/>
      <c r="T9" s="3" t="s">
        <v>842</v>
      </c>
      <c r="X9" s="6">
        <v>50</v>
      </c>
      <c r="Y9" s="6">
        <v>41</v>
      </c>
      <c r="Z9" s="7">
        <f>X9-Y9</f>
        <v>9</v>
      </c>
      <c r="AA9" s="6"/>
      <c r="AB9" s="6"/>
      <c r="AC9" s="7"/>
      <c r="AF9" s="7"/>
      <c r="AG9" s="6"/>
      <c r="AH9" s="6"/>
      <c r="AM9" s="4" t="s">
        <v>1029</v>
      </c>
      <c r="AS9" s="6">
        <v>38</v>
      </c>
      <c r="AT9" s="6">
        <v>46</v>
      </c>
      <c r="AU9" s="7">
        <v>-8</v>
      </c>
      <c r="AV9" s="4" t="s">
        <v>871</v>
      </c>
    </row>
    <row r="10" spans="1:62" x14ac:dyDescent="0.25">
      <c r="B10" s="3" t="s">
        <v>263</v>
      </c>
      <c r="C10" s="52" t="s">
        <v>555</v>
      </c>
      <c r="D10" s="39">
        <v>42167</v>
      </c>
      <c r="E10">
        <v>16</v>
      </c>
      <c r="F10" s="3" t="s">
        <v>678</v>
      </c>
      <c r="G10" s="2" t="s">
        <v>82</v>
      </c>
      <c r="H10" s="6">
        <v>37</v>
      </c>
      <c r="J10" s="6">
        <v>31</v>
      </c>
      <c r="L10" s="6">
        <v>8</v>
      </c>
      <c r="N10" s="6">
        <v>13</v>
      </c>
      <c r="P10" s="6">
        <v>5</v>
      </c>
      <c r="R10" s="6">
        <v>6</v>
      </c>
      <c r="T10" s="3" t="s">
        <v>639</v>
      </c>
      <c r="U10" s="7"/>
      <c r="X10" s="6"/>
      <c r="Y10" s="6"/>
      <c r="AA10" s="6"/>
      <c r="AB10" s="6"/>
      <c r="AC10" s="7"/>
      <c r="AF10" s="7"/>
      <c r="AG10" s="6"/>
      <c r="AH10" s="6"/>
      <c r="AS10" s="6"/>
      <c r="AT10" s="6"/>
    </row>
    <row r="11" spans="1:62" x14ac:dyDescent="0.25">
      <c r="B11" s="3" t="s">
        <v>263</v>
      </c>
      <c r="C11" s="52" t="s">
        <v>514</v>
      </c>
      <c r="D11" s="39">
        <v>42169</v>
      </c>
      <c r="E11">
        <v>18</v>
      </c>
      <c r="F11" s="3" t="s">
        <v>1030</v>
      </c>
      <c r="G11" s="2" t="s">
        <v>60</v>
      </c>
      <c r="H11" s="6">
        <v>39</v>
      </c>
      <c r="J11" s="6">
        <v>30</v>
      </c>
      <c r="L11" s="6">
        <v>9</v>
      </c>
      <c r="N11" s="6">
        <v>8</v>
      </c>
      <c r="P11" s="6">
        <v>6</v>
      </c>
      <c r="R11" s="6">
        <v>9</v>
      </c>
      <c r="T11" s="3" t="s">
        <v>639</v>
      </c>
      <c r="U11" s="7"/>
      <c r="X11" s="6">
        <v>49</v>
      </c>
      <c r="Y11" s="6">
        <v>42</v>
      </c>
      <c r="Z11" s="7">
        <f>X11-Y11</f>
        <v>7</v>
      </c>
      <c r="AA11" s="6"/>
      <c r="AB11" s="6"/>
      <c r="AC11" s="7"/>
      <c r="AF11" s="7"/>
      <c r="AG11" s="6">
        <v>29</v>
      </c>
      <c r="AH11" s="6">
        <v>47</v>
      </c>
      <c r="AI11" s="7">
        <v>-18</v>
      </c>
      <c r="AM11" s="4" t="s">
        <v>1031</v>
      </c>
      <c r="AS11" s="6">
        <v>43</v>
      </c>
      <c r="AT11" s="6">
        <v>46</v>
      </c>
      <c r="AU11" s="7">
        <f>AS11-AT11</f>
        <v>-3</v>
      </c>
      <c r="AV11" s="4" t="s">
        <v>937</v>
      </c>
    </row>
    <row r="12" spans="1:62" x14ac:dyDescent="0.25">
      <c r="B12" s="3" t="s">
        <v>263</v>
      </c>
      <c r="C12" s="52" t="s">
        <v>564</v>
      </c>
      <c r="D12" s="39">
        <v>42173</v>
      </c>
      <c r="E12">
        <v>21</v>
      </c>
      <c r="F12" s="3" t="s">
        <v>821</v>
      </c>
      <c r="G12" s="2" t="s">
        <v>192</v>
      </c>
      <c r="R12" s="6"/>
      <c r="T12" s="3" t="s">
        <v>842</v>
      </c>
      <c r="X12" s="6">
        <v>50</v>
      </c>
      <c r="Y12" s="6">
        <v>41</v>
      </c>
      <c r="Z12" s="7">
        <f>X12-Y12</f>
        <v>9</v>
      </c>
      <c r="AA12" s="6"/>
      <c r="AB12" s="6"/>
      <c r="AC12" s="7"/>
      <c r="AD12" s="6"/>
      <c r="AE12" s="6"/>
      <c r="AF12" s="7"/>
      <c r="AG12" s="6"/>
      <c r="AH12" s="6"/>
      <c r="AM12" s="4" t="s">
        <v>1029</v>
      </c>
      <c r="AS12" s="6">
        <v>40</v>
      </c>
      <c r="AT12" s="6">
        <v>44</v>
      </c>
      <c r="AU12" s="7">
        <v>-4</v>
      </c>
      <c r="AV12" s="4" t="s">
        <v>871</v>
      </c>
    </row>
    <row r="13" spans="1:62" x14ac:dyDescent="0.25">
      <c r="A13" s="3"/>
      <c r="B13" s="3" t="s">
        <v>263</v>
      </c>
      <c r="C13" s="52" t="s">
        <v>527</v>
      </c>
      <c r="D13" s="39">
        <v>42178</v>
      </c>
      <c r="F13" s="3" t="s">
        <v>903</v>
      </c>
      <c r="G13" s="2"/>
      <c r="H13" s="6">
        <v>42</v>
      </c>
      <c r="J13" s="6">
        <v>31</v>
      </c>
      <c r="L13" s="6">
        <v>6</v>
      </c>
      <c r="N13" s="6">
        <v>12</v>
      </c>
      <c r="P13" s="6">
        <v>3</v>
      </c>
      <c r="R13" s="6">
        <v>11</v>
      </c>
      <c r="T13" s="3" t="s">
        <v>842</v>
      </c>
      <c r="U13" s="7"/>
      <c r="X13" s="6"/>
      <c r="Y13" s="6"/>
      <c r="AA13" s="6"/>
      <c r="AB13" s="6"/>
      <c r="AC13" s="7"/>
      <c r="AD13" s="6"/>
      <c r="AE13" s="6"/>
      <c r="AF13" s="7"/>
      <c r="AG13" s="6"/>
      <c r="AH13" s="6"/>
      <c r="AM13" s="4"/>
      <c r="AS13" s="6"/>
      <c r="AT13" s="6"/>
      <c r="AV13" s="4"/>
    </row>
    <row r="14" spans="1:62" x14ac:dyDescent="0.25">
      <c r="B14" s="3" t="s">
        <v>263</v>
      </c>
      <c r="C14" s="52" t="s">
        <v>579</v>
      </c>
      <c r="D14" s="39">
        <v>42180</v>
      </c>
      <c r="E14">
        <v>28</v>
      </c>
      <c r="F14" s="3" t="s">
        <v>821</v>
      </c>
      <c r="G14" s="2" t="s">
        <v>192</v>
      </c>
      <c r="R14" s="6"/>
      <c r="T14" s="3" t="s">
        <v>842</v>
      </c>
      <c r="X14" s="6">
        <v>48</v>
      </c>
      <c r="Y14" s="6">
        <v>43</v>
      </c>
      <c r="Z14" s="7">
        <f>X14-Y14</f>
        <v>5</v>
      </c>
      <c r="AA14" s="6"/>
      <c r="AB14" s="6"/>
      <c r="AC14" s="7"/>
      <c r="AD14" s="6"/>
      <c r="AE14" s="6"/>
      <c r="AF14" s="7"/>
      <c r="AG14" s="6"/>
      <c r="AH14" s="6"/>
      <c r="AM14" s="4" t="s">
        <v>1029</v>
      </c>
      <c r="AS14" s="6">
        <v>40</v>
      </c>
      <c r="AT14" s="6">
        <v>46</v>
      </c>
      <c r="AU14" s="7">
        <v>-6</v>
      </c>
      <c r="AV14" s="4" t="s">
        <v>871</v>
      </c>
    </row>
    <row r="15" spans="1:62" x14ac:dyDescent="0.25">
      <c r="B15" s="3" t="s">
        <v>263</v>
      </c>
      <c r="C15" s="52" t="s">
        <v>681</v>
      </c>
      <c r="D15" s="39">
        <v>42181</v>
      </c>
      <c r="E15">
        <v>3</v>
      </c>
      <c r="F15" s="3" t="s">
        <v>886</v>
      </c>
      <c r="G15" s="2" t="s">
        <v>46</v>
      </c>
      <c r="H15" s="6">
        <v>39</v>
      </c>
      <c r="I15" s="7">
        <v>-2</v>
      </c>
      <c r="J15" s="6">
        <v>27</v>
      </c>
      <c r="K15" s="7">
        <v>-2</v>
      </c>
      <c r="L15" s="6">
        <v>9</v>
      </c>
      <c r="M15" s="7">
        <v>1</v>
      </c>
      <c r="N15" s="6">
        <v>11</v>
      </c>
      <c r="O15" s="7">
        <v>1</v>
      </c>
      <c r="P15" s="6">
        <v>6</v>
      </c>
      <c r="Q15" s="7">
        <v>1</v>
      </c>
      <c r="R15" s="6">
        <v>12</v>
      </c>
      <c r="S15" s="7">
        <v>0</v>
      </c>
      <c r="T15" s="3" t="s">
        <v>639</v>
      </c>
      <c r="U15" s="7"/>
      <c r="X15" s="6"/>
      <c r="Y15" s="6"/>
      <c r="AA15" s="6"/>
      <c r="AB15" s="6"/>
      <c r="AC15" s="7"/>
      <c r="AD15" s="6"/>
      <c r="AE15" s="6"/>
      <c r="AF15" s="7"/>
      <c r="AG15" s="6"/>
      <c r="AH15" s="6"/>
      <c r="AS15" s="6"/>
      <c r="AT15" s="6"/>
    </row>
    <row r="16" spans="1:62" x14ac:dyDescent="0.25">
      <c r="B16" s="3" t="s">
        <v>263</v>
      </c>
      <c r="C16" s="52" t="s">
        <v>1032</v>
      </c>
      <c r="D16" s="39">
        <v>42181</v>
      </c>
      <c r="F16" s="3" t="s">
        <v>182</v>
      </c>
      <c r="G16" s="2"/>
      <c r="R16" s="6"/>
      <c r="T16" s="3" t="s">
        <v>842</v>
      </c>
      <c r="U16" s="7"/>
      <c r="X16" s="6">
        <v>46</v>
      </c>
      <c r="Y16" s="6">
        <v>49</v>
      </c>
      <c r="Z16" s="7">
        <v>-3</v>
      </c>
      <c r="AA16" s="6"/>
      <c r="AB16" s="6"/>
      <c r="AC16" s="7"/>
      <c r="AD16" s="6"/>
      <c r="AE16" s="6"/>
      <c r="AF16" s="7"/>
      <c r="AG16" s="6"/>
      <c r="AH16" s="6"/>
      <c r="AM16" s="4" t="s">
        <v>1033</v>
      </c>
      <c r="AS16" s="6"/>
      <c r="AT16" s="6"/>
    </row>
    <row r="17" spans="2:48" x14ac:dyDescent="0.25">
      <c r="B17" s="3" t="s">
        <v>265</v>
      </c>
      <c r="C17" s="52" t="s">
        <v>571</v>
      </c>
      <c r="D17" s="39">
        <v>42187</v>
      </c>
      <c r="E17">
        <v>5</v>
      </c>
      <c r="F17" s="3" t="s">
        <v>821</v>
      </c>
      <c r="G17" s="2" t="s">
        <v>192</v>
      </c>
      <c r="R17" s="6"/>
      <c r="T17" s="3" t="s">
        <v>842</v>
      </c>
      <c r="X17" s="6">
        <v>49</v>
      </c>
      <c r="Y17" s="6">
        <v>43</v>
      </c>
      <c r="Z17" s="7">
        <f>X17-Y17</f>
        <v>6</v>
      </c>
      <c r="AA17" s="6"/>
      <c r="AB17" s="6"/>
      <c r="AC17" s="7"/>
      <c r="AD17" s="6"/>
      <c r="AE17" s="6"/>
      <c r="AF17" s="7"/>
      <c r="AG17" s="6"/>
      <c r="AH17" s="6"/>
      <c r="AM17" s="4" t="s">
        <v>1029</v>
      </c>
      <c r="AS17" s="6">
        <v>40</v>
      </c>
      <c r="AT17" s="6">
        <v>46</v>
      </c>
      <c r="AU17" s="7">
        <v>-6</v>
      </c>
      <c r="AV17" s="4" t="s">
        <v>871</v>
      </c>
    </row>
    <row r="18" spans="2:48" x14ac:dyDescent="0.25">
      <c r="B18" s="3" t="s">
        <v>265</v>
      </c>
      <c r="C18" s="52" t="s">
        <v>669</v>
      </c>
      <c r="D18" s="39">
        <v>42194</v>
      </c>
      <c r="F18" s="3" t="s">
        <v>821</v>
      </c>
      <c r="R18" s="6"/>
      <c r="T18" s="3" t="s">
        <v>842</v>
      </c>
      <c r="X18" s="6">
        <v>47</v>
      </c>
      <c r="Y18" s="6">
        <v>44</v>
      </c>
      <c r="Z18" s="7">
        <f>X18-Y18</f>
        <v>3</v>
      </c>
      <c r="AA18" s="6"/>
      <c r="AB18" s="6"/>
      <c r="AC18" s="7"/>
      <c r="AD18" s="6"/>
      <c r="AE18" s="6"/>
      <c r="AF18" s="7"/>
      <c r="AG18" s="6"/>
      <c r="AH18" s="6"/>
      <c r="AM18" s="4" t="s">
        <v>1029</v>
      </c>
      <c r="AS18" s="6">
        <v>39</v>
      </c>
      <c r="AT18" s="6">
        <v>46</v>
      </c>
      <c r="AU18" s="7">
        <v>-7</v>
      </c>
      <c r="AV18" s="4" t="s">
        <v>871</v>
      </c>
    </row>
    <row r="19" spans="2:48" x14ac:dyDescent="0.25">
      <c r="B19" s="3" t="s">
        <v>265</v>
      </c>
      <c r="C19" s="52" t="s">
        <v>655</v>
      </c>
      <c r="D19" s="39">
        <v>42195</v>
      </c>
      <c r="E19">
        <v>14</v>
      </c>
      <c r="F19" s="3" t="s">
        <v>678</v>
      </c>
      <c r="G19" s="2" t="s">
        <v>672</v>
      </c>
      <c r="H19" s="6">
        <v>38</v>
      </c>
      <c r="I19" s="7">
        <v>1</v>
      </c>
      <c r="J19" s="6">
        <v>34</v>
      </c>
      <c r="K19" s="7">
        <v>3</v>
      </c>
      <c r="L19" s="6">
        <v>6</v>
      </c>
      <c r="M19" s="7">
        <v>-2</v>
      </c>
      <c r="N19" s="6">
        <v>13</v>
      </c>
      <c r="O19" s="7">
        <v>0</v>
      </c>
      <c r="P19" s="6">
        <v>4</v>
      </c>
      <c r="Q19" s="7">
        <v>-1</v>
      </c>
      <c r="R19" s="6">
        <v>4</v>
      </c>
      <c r="S19" s="7">
        <v>-2</v>
      </c>
      <c r="T19" t="s">
        <v>639</v>
      </c>
      <c r="U19" s="7"/>
      <c r="X19" s="6"/>
      <c r="Y19" s="6"/>
      <c r="AA19" s="6"/>
      <c r="AB19" s="6"/>
      <c r="AC19" s="7"/>
      <c r="AD19" s="6"/>
      <c r="AE19" s="6"/>
      <c r="AF19" s="7"/>
      <c r="AG19" s="6"/>
      <c r="AH19" s="6"/>
      <c r="AS19" s="6"/>
      <c r="AT19" s="6"/>
    </row>
    <row r="20" spans="2:48" x14ac:dyDescent="0.25">
      <c r="B20" s="3" t="s">
        <v>265</v>
      </c>
      <c r="C20" s="52" t="s">
        <v>437</v>
      </c>
      <c r="D20" s="39">
        <v>42203</v>
      </c>
      <c r="E20">
        <v>23</v>
      </c>
      <c r="F20" s="3" t="s">
        <v>1030</v>
      </c>
      <c r="G20" s="2" t="s">
        <v>60</v>
      </c>
      <c r="H20" s="6">
        <v>37</v>
      </c>
      <c r="I20" s="7">
        <v>-2</v>
      </c>
      <c r="J20" s="6">
        <v>31</v>
      </c>
      <c r="K20" s="7">
        <v>1</v>
      </c>
      <c r="L20" s="6">
        <v>10</v>
      </c>
      <c r="M20" s="7">
        <v>1</v>
      </c>
      <c r="N20" s="6">
        <v>9</v>
      </c>
      <c r="O20" s="7">
        <v>1</v>
      </c>
      <c r="P20" s="6">
        <v>8</v>
      </c>
      <c r="Q20" s="7">
        <v>2</v>
      </c>
      <c r="R20" s="6">
        <v>6</v>
      </c>
      <c r="S20" s="7">
        <v>-3</v>
      </c>
      <c r="T20" t="s">
        <v>639</v>
      </c>
      <c r="U20" s="7"/>
      <c r="X20" s="6"/>
      <c r="Y20" s="6"/>
      <c r="AA20" s="6"/>
      <c r="AB20" s="6"/>
      <c r="AC20" s="7"/>
      <c r="AD20" s="6"/>
      <c r="AE20" s="6"/>
      <c r="AF20" s="7"/>
      <c r="AG20" s="6"/>
      <c r="AH20" s="6"/>
      <c r="AS20" s="6"/>
      <c r="AT20" s="6"/>
    </row>
    <row r="21" spans="2:48" x14ac:dyDescent="0.25">
      <c r="B21" s="3" t="s">
        <v>265</v>
      </c>
      <c r="C21" s="52" t="s">
        <v>625</v>
      </c>
      <c r="D21" s="39">
        <v>42208</v>
      </c>
      <c r="E21">
        <v>26</v>
      </c>
      <c r="F21" s="3" t="s">
        <v>821</v>
      </c>
      <c r="G21" s="2" t="s">
        <v>192</v>
      </c>
      <c r="R21" s="6"/>
      <c r="T21" t="s">
        <v>842</v>
      </c>
      <c r="X21" s="6">
        <v>47</v>
      </c>
      <c r="Y21" s="6">
        <v>45</v>
      </c>
      <c r="Z21" s="7">
        <f>X21-Y21</f>
        <v>2</v>
      </c>
      <c r="AA21" s="6"/>
      <c r="AB21" s="6"/>
      <c r="AC21" s="7"/>
      <c r="AD21" s="6"/>
      <c r="AE21" s="6"/>
      <c r="AF21" s="7"/>
      <c r="AG21" s="6"/>
      <c r="AH21" s="6"/>
      <c r="AM21" s="4" t="s">
        <v>1029</v>
      </c>
      <c r="AS21" s="6">
        <v>37</v>
      </c>
      <c r="AT21" s="6">
        <v>50</v>
      </c>
      <c r="AU21" s="7">
        <v>-13</v>
      </c>
      <c r="AV21" s="4" t="s">
        <v>871</v>
      </c>
    </row>
    <row r="22" spans="2:48" x14ac:dyDescent="0.25">
      <c r="B22" s="3" t="s">
        <v>265</v>
      </c>
      <c r="C22" s="52" t="s">
        <v>601</v>
      </c>
      <c r="D22" s="39">
        <v>42209</v>
      </c>
      <c r="E22">
        <v>31</v>
      </c>
      <c r="F22" s="3" t="s">
        <v>886</v>
      </c>
      <c r="G22" s="2" t="s">
        <v>46</v>
      </c>
      <c r="H22" s="6">
        <v>40</v>
      </c>
      <c r="I22" s="7">
        <v>1</v>
      </c>
      <c r="J22" s="6">
        <v>28</v>
      </c>
      <c r="K22" s="7">
        <v>1</v>
      </c>
      <c r="L22" s="6">
        <v>7</v>
      </c>
      <c r="M22" s="7">
        <v>-2</v>
      </c>
      <c r="N22" s="6">
        <v>10</v>
      </c>
      <c r="O22" s="7">
        <v>-1</v>
      </c>
      <c r="P22" s="6">
        <v>5</v>
      </c>
      <c r="Q22" s="7">
        <v>-1</v>
      </c>
      <c r="R22" s="6">
        <v>12</v>
      </c>
      <c r="S22" s="7">
        <v>0</v>
      </c>
      <c r="T22" t="s">
        <v>639</v>
      </c>
      <c r="U22" s="7"/>
      <c r="X22" s="6"/>
      <c r="Y22" s="6"/>
      <c r="AA22" s="6"/>
      <c r="AB22" s="6"/>
      <c r="AC22" s="7"/>
      <c r="AD22" s="6"/>
      <c r="AE22" s="6"/>
      <c r="AF22" s="7"/>
      <c r="AG22" s="6"/>
      <c r="AH22" s="6"/>
      <c r="AS22" s="6"/>
      <c r="AT22" s="6"/>
    </row>
    <row r="23" spans="2:48" x14ac:dyDescent="0.25">
      <c r="B23" s="3" t="s">
        <v>293</v>
      </c>
      <c r="C23" s="52" t="s">
        <v>506</v>
      </c>
      <c r="D23" s="39">
        <v>42223</v>
      </c>
      <c r="E23">
        <v>11</v>
      </c>
      <c r="F23" s="3" t="s">
        <v>678</v>
      </c>
      <c r="G23" s="2" t="s">
        <v>82</v>
      </c>
      <c r="H23" s="6">
        <v>40</v>
      </c>
      <c r="J23" s="6">
        <v>31</v>
      </c>
      <c r="L23" s="6">
        <v>7</v>
      </c>
      <c r="N23" s="6">
        <v>10</v>
      </c>
      <c r="P23" s="6">
        <v>4</v>
      </c>
      <c r="R23" s="6">
        <v>9</v>
      </c>
      <c r="T23" t="s">
        <v>639</v>
      </c>
      <c r="U23" s="7"/>
      <c r="X23" s="6"/>
      <c r="Y23" s="6"/>
      <c r="AA23" s="6"/>
      <c r="AB23" s="6"/>
      <c r="AC23" s="7"/>
      <c r="AD23" s="6"/>
      <c r="AE23" s="6"/>
      <c r="AF23" s="7"/>
      <c r="AG23" s="6"/>
      <c r="AH23" s="6"/>
      <c r="AS23" s="6"/>
      <c r="AT23" s="6"/>
    </row>
    <row r="24" spans="2:48" x14ac:dyDescent="0.25">
      <c r="B24" s="3" t="s">
        <v>293</v>
      </c>
      <c r="C24" s="52" t="s">
        <v>340</v>
      </c>
      <c r="D24" s="39">
        <v>42228</v>
      </c>
      <c r="E24">
        <v>14</v>
      </c>
      <c r="F24" s="3" t="s">
        <v>982</v>
      </c>
      <c r="G24" s="2" t="s">
        <v>222</v>
      </c>
      <c r="H24" s="6">
        <v>38</v>
      </c>
      <c r="I24" s="7">
        <v>-2</v>
      </c>
      <c r="J24" s="6">
        <v>33</v>
      </c>
      <c r="K24" s="7">
        <v>2</v>
      </c>
      <c r="L24" s="6">
        <v>6</v>
      </c>
      <c r="M24" s="7">
        <v>0</v>
      </c>
      <c r="N24" s="6">
        <v>15</v>
      </c>
      <c r="O24" s="7">
        <v>3</v>
      </c>
      <c r="P24" s="6">
        <v>3</v>
      </c>
      <c r="Q24" s="7">
        <v>0</v>
      </c>
      <c r="R24" s="6">
        <v>5</v>
      </c>
      <c r="S24" s="7">
        <v>-4</v>
      </c>
      <c r="T24" t="s">
        <v>842</v>
      </c>
      <c r="U24" s="8" t="s">
        <v>983</v>
      </c>
      <c r="X24" s="6"/>
      <c r="Y24" s="6"/>
      <c r="AA24" s="6"/>
      <c r="AB24" s="6"/>
      <c r="AC24" s="7"/>
      <c r="AD24" s="6"/>
      <c r="AE24" s="6"/>
      <c r="AF24" s="7"/>
      <c r="AG24" s="6"/>
      <c r="AH24" s="6"/>
      <c r="AS24" s="6"/>
      <c r="AT24" s="6"/>
    </row>
    <row r="25" spans="2:48" x14ac:dyDescent="0.25">
      <c r="B25" s="3" t="s">
        <v>293</v>
      </c>
      <c r="C25" s="52" t="s">
        <v>340</v>
      </c>
      <c r="D25" s="39">
        <v>42228</v>
      </c>
      <c r="E25">
        <v>15</v>
      </c>
      <c r="F25" s="3" t="s">
        <v>886</v>
      </c>
      <c r="G25" s="2" t="s">
        <v>915</v>
      </c>
      <c r="H25" s="6">
        <v>40</v>
      </c>
      <c r="J25" s="6">
        <v>29</v>
      </c>
      <c r="L25" s="6">
        <v>8</v>
      </c>
      <c r="N25" s="6">
        <v>13</v>
      </c>
      <c r="P25" s="6">
        <v>4</v>
      </c>
      <c r="R25" s="6">
        <v>11</v>
      </c>
      <c r="T25" t="s">
        <v>842</v>
      </c>
      <c r="U25" s="7"/>
      <c r="X25" s="6"/>
      <c r="Y25" s="6"/>
      <c r="AA25" s="6"/>
      <c r="AB25" s="6"/>
      <c r="AC25" s="7"/>
      <c r="AD25" s="6"/>
      <c r="AE25" s="6"/>
      <c r="AF25" s="7"/>
      <c r="AG25" s="6"/>
      <c r="AH25" s="6"/>
      <c r="AS25" s="6"/>
      <c r="AT25" s="6"/>
    </row>
    <row r="26" spans="2:48" x14ac:dyDescent="0.25">
      <c r="B26" s="3" t="s">
        <v>293</v>
      </c>
      <c r="C26" s="52" t="s">
        <v>599</v>
      </c>
      <c r="D26" s="39">
        <v>42237</v>
      </c>
      <c r="E26">
        <v>25</v>
      </c>
      <c r="F26" s="3" t="s">
        <v>886</v>
      </c>
      <c r="G26" s="2" t="s">
        <v>46</v>
      </c>
      <c r="H26" s="6">
        <v>42</v>
      </c>
      <c r="I26" s="7">
        <v>2</v>
      </c>
      <c r="J26" s="6">
        <v>28</v>
      </c>
      <c r="K26" s="7">
        <v>0</v>
      </c>
      <c r="L26" s="6">
        <v>8</v>
      </c>
      <c r="M26" s="7">
        <v>1</v>
      </c>
      <c r="N26" s="6">
        <v>9</v>
      </c>
      <c r="O26" s="7">
        <v>-1</v>
      </c>
      <c r="P26" s="6">
        <v>6</v>
      </c>
      <c r="Q26" s="7">
        <v>1</v>
      </c>
      <c r="R26" s="6">
        <v>14</v>
      </c>
      <c r="S26" s="7">
        <v>2</v>
      </c>
      <c r="T26" t="s">
        <v>639</v>
      </c>
      <c r="U26" s="7"/>
      <c r="X26" s="6"/>
      <c r="Y26" s="6"/>
      <c r="AA26" s="6"/>
      <c r="AB26" s="6"/>
      <c r="AC26" s="7"/>
      <c r="AD26" s="6"/>
      <c r="AE26" s="6"/>
      <c r="AF26" s="7"/>
      <c r="AG26" s="6"/>
      <c r="AH26" s="6"/>
      <c r="AM26" s="4"/>
      <c r="AS26" s="6"/>
      <c r="AT26" s="6"/>
    </row>
    <row r="27" spans="2:48" x14ac:dyDescent="0.25">
      <c r="B27" s="3" t="s">
        <v>293</v>
      </c>
      <c r="C27" s="52" t="s">
        <v>322</v>
      </c>
      <c r="D27" s="39">
        <v>42237</v>
      </c>
      <c r="F27" s="3" t="s">
        <v>182</v>
      </c>
      <c r="G27" s="2"/>
      <c r="R27" s="6"/>
      <c r="T27" t="s">
        <v>842</v>
      </c>
      <c r="U27" s="7"/>
      <c r="X27" s="6">
        <v>43</v>
      </c>
      <c r="Y27" s="6">
        <v>51</v>
      </c>
      <c r="Z27" s="7">
        <v>-8</v>
      </c>
      <c r="AA27" s="6">
        <v>25</v>
      </c>
      <c r="AB27" s="6">
        <v>47</v>
      </c>
      <c r="AC27" s="7">
        <v>-22</v>
      </c>
      <c r="AD27" s="6">
        <v>11</v>
      </c>
      <c r="AE27" s="6">
        <v>39</v>
      </c>
      <c r="AF27" s="7">
        <v>-28</v>
      </c>
      <c r="AG27" s="6">
        <v>38</v>
      </c>
      <c r="AH27" s="6">
        <v>47</v>
      </c>
      <c r="AI27" s="7">
        <v>-9</v>
      </c>
      <c r="AM27" s="4" t="s">
        <v>1033</v>
      </c>
      <c r="AS27" s="6"/>
      <c r="AT27" s="6"/>
    </row>
    <row r="28" spans="2:48" x14ac:dyDescent="0.25">
      <c r="B28" s="3" t="s">
        <v>295</v>
      </c>
      <c r="C28" s="52" t="s">
        <v>589</v>
      </c>
      <c r="D28" s="39">
        <v>42250</v>
      </c>
      <c r="E28">
        <v>6</v>
      </c>
      <c r="F28" s="3" t="s">
        <v>982</v>
      </c>
      <c r="G28" s="2" t="s">
        <v>124</v>
      </c>
      <c r="H28" s="6">
        <v>38</v>
      </c>
      <c r="I28" s="7">
        <v>0</v>
      </c>
      <c r="J28" s="6">
        <v>32</v>
      </c>
      <c r="K28" s="7">
        <v>-1</v>
      </c>
      <c r="L28" s="6">
        <v>6</v>
      </c>
      <c r="M28" s="7">
        <v>0</v>
      </c>
      <c r="N28" s="6">
        <v>13</v>
      </c>
      <c r="O28" s="7">
        <v>-2</v>
      </c>
      <c r="P28" s="6">
        <v>4</v>
      </c>
      <c r="Q28" s="7">
        <v>1</v>
      </c>
      <c r="R28" s="6">
        <v>6</v>
      </c>
      <c r="S28" s="7">
        <v>1</v>
      </c>
      <c r="T28" t="s">
        <v>842</v>
      </c>
      <c r="U28" s="8" t="s">
        <v>983</v>
      </c>
      <c r="X28" s="6"/>
      <c r="Y28" s="6"/>
      <c r="AA28" s="6"/>
      <c r="AB28" s="6"/>
      <c r="AC28" s="7"/>
      <c r="AD28" s="6"/>
      <c r="AE28" s="6"/>
      <c r="AF28" s="7"/>
      <c r="AG28" s="6"/>
      <c r="AH28" s="6"/>
      <c r="AM28" s="4"/>
      <c r="AS28" s="6"/>
      <c r="AT28" s="6"/>
    </row>
    <row r="29" spans="2:48" x14ac:dyDescent="0.25">
      <c r="B29" s="3" t="s">
        <v>295</v>
      </c>
      <c r="C29" s="52" t="s">
        <v>673</v>
      </c>
      <c r="D29" s="39">
        <v>42258</v>
      </c>
      <c r="E29">
        <v>14</v>
      </c>
      <c r="F29" s="3" t="s">
        <v>678</v>
      </c>
      <c r="G29" s="2" t="s">
        <v>82</v>
      </c>
      <c r="H29" s="6">
        <v>38</v>
      </c>
      <c r="I29" s="7">
        <v>-2</v>
      </c>
      <c r="J29" s="6">
        <v>32</v>
      </c>
      <c r="K29" s="7">
        <v>1</v>
      </c>
      <c r="L29" s="6">
        <v>8</v>
      </c>
      <c r="M29" s="7">
        <v>1</v>
      </c>
      <c r="N29" s="6">
        <v>13</v>
      </c>
      <c r="O29" s="7">
        <v>3</v>
      </c>
      <c r="P29" s="6">
        <v>3</v>
      </c>
      <c r="Q29" s="7">
        <v>-1</v>
      </c>
      <c r="R29" s="6">
        <v>6</v>
      </c>
      <c r="S29" s="7">
        <v>-3</v>
      </c>
      <c r="T29" t="s">
        <v>639</v>
      </c>
      <c r="U29" s="7"/>
      <c r="X29" s="6"/>
      <c r="Y29" s="6"/>
      <c r="AA29" s="6"/>
      <c r="AB29" s="6"/>
      <c r="AC29" s="7"/>
      <c r="AD29" s="6"/>
      <c r="AE29" s="6"/>
      <c r="AF29" s="7"/>
      <c r="AG29" s="6"/>
      <c r="AH29" s="6"/>
      <c r="AM29" s="4"/>
      <c r="AS29" s="6"/>
      <c r="AT29" s="6"/>
    </row>
    <row r="30" spans="2:48" x14ac:dyDescent="0.25">
      <c r="B30" s="3" t="s">
        <v>295</v>
      </c>
      <c r="C30" s="52" t="s">
        <v>518</v>
      </c>
      <c r="D30" s="39">
        <v>42262</v>
      </c>
      <c r="E30">
        <v>20</v>
      </c>
      <c r="F30" s="3" t="s">
        <v>903</v>
      </c>
      <c r="G30" s="2" t="s">
        <v>138</v>
      </c>
      <c r="H30" s="6">
        <v>37</v>
      </c>
      <c r="I30" s="7">
        <v>-5</v>
      </c>
      <c r="J30" s="6">
        <v>32</v>
      </c>
      <c r="K30" s="7">
        <v>1</v>
      </c>
      <c r="L30" s="6">
        <v>6</v>
      </c>
      <c r="N30" s="6">
        <v>14</v>
      </c>
      <c r="O30" s="7">
        <v>2</v>
      </c>
      <c r="P30" s="6">
        <v>4</v>
      </c>
      <c r="Q30" s="7">
        <v>1</v>
      </c>
      <c r="R30" s="6">
        <v>5</v>
      </c>
      <c r="S30" s="7">
        <v>-6</v>
      </c>
      <c r="T30" s="3" t="s">
        <v>842</v>
      </c>
      <c r="U30" s="7"/>
      <c r="X30" s="6">
        <v>42</v>
      </c>
      <c r="Y30" s="6">
        <v>41</v>
      </c>
      <c r="Z30" s="7">
        <f>X30-Y30</f>
        <v>1</v>
      </c>
      <c r="AA30" s="6">
        <v>28</v>
      </c>
      <c r="AB30" s="6">
        <v>35</v>
      </c>
      <c r="AC30" s="7">
        <f>AA30-AB30</f>
        <v>-7</v>
      </c>
      <c r="AD30" s="6">
        <v>9</v>
      </c>
      <c r="AE30" s="6">
        <v>29</v>
      </c>
      <c r="AF30" s="7">
        <f>AD30-AE30</f>
        <v>-20</v>
      </c>
      <c r="AG30" s="6">
        <v>26</v>
      </c>
      <c r="AH30" s="6">
        <v>43</v>
      </c>
      <c r="AI30" s="7">
        <f>AG30-AH30</f>
        <v>-17</v>
      </c>
      <c r="AM30" s="4" t="s">
        <v>1034</v>
      </c>
      <c r="AN30" s="6">
        <v>41</v>
      </c>
      <c r="AO30" s="6">
        <v>22</v>
      </c>
      <c r="AR30" s="4" t="s">
        <v>1035</v>
      </c>
      <c r="AS30" s="6"/>
      <c r="AT30" s="6"/>
    </row>
    <row r="31" spans="2:48" x14ac:dyDescent="0.25">
      <c r="B31" s="3" t="s">
        <v>295</v>
      </c>
      <c r="C31" s="52" t="s">
        <v>640</v>
      </c>
      <c r="D31" s="39">
        <v>42263</v>
      </c>
      <c r="E31">
        <v>19</v>
      </c>
      <c r="F31" s="3" t="s">
        <v>886</v>
      </c>
      <c r="G31" s="2" t="s">
        <v>915</v>
      </c>
      <c r="H31" s="6">
        <v>42</v>
      </c>
      <c r="I31" s="7">
        <v>2</v>
      </c>
      <c r="J31" s="6">
        <v>30</v>
      </c>
      <c r="K31" s="7">
        <v>1</v>
      </c>
      <c r="L31" s="6">
        <v>7</v>
      </c>
      <c r="M31" s="7">
        <v>-1</v>
      </c>
      <c r="N31" s="6">
        <v>13</v>
      </c>
      <c r="O31" s="7">
        <v>0</v>
      </c>
      <c r="P31" s="6">
        <v>3</v>
      </c>
      <c r="Q31" s="7">
        <v>-1</v>
      </c>
      <c r="R31" s="6">
        <v>12</v>
      </c>
      <c r="S31" s="7">
        <v>1</v>
      </c>
      <c r="T31" t="s">
        <v>842</v>
      </c>
      <c r="U31" s="7"/>
      <c r="X31" s="6">
        <v>35</v>
      </c>
      <c r="Y31" s="6">
        <v>42</v>
      </c>
      <c r="Z31" s="7">
        <f>X31-Y31</f>
        <v>-7</v>
      </c>
      <c r="AA31" s="6">
        <v>24</v>
      </c>
      <c r="AB31" s="6">
        <v>42</v>
      </c>
      <c r="AC31" s="7">
        <f>AA31-AB31</f>
        <v>-18</v>
      </c>
      <c r="AD31" s="6">
        <v>6</v>
      </c>
      <c r="AE31" s="6">
        <v>18</v>
      </c>
      <c r="AF31" s="7">
        <f>AD31-AE31</f>
        <v>-12</v>
      </c>
      <c r="AG31" s="6"/>
      <c r="AH31" s="6"/>
      <c r="AM31" s="4" t="s">
        <v>1036</v>
      </c>
      <c r="AN31" s="6"/>
      <c r="AO31" s="6"/>
      <c r="AS31" s="6"/>
      <c r="AT31" s="6"/>
    </row>
    <row r="32" spans="2:48" x14ac:dyDescent="0.25">
      <c r="B32" s="3" t="s">
        <v>295</v>
      </c>
      <c r="C32" s="52" t="s">
        <v>596</v>
      </c>
      <c r="D32" s="39">
        <v>42264</v>
      </c>
      <c r="E32">
        <v>20</v>
      </c>
      <c r="F32" s="3" t="s">
        <v>821</v>
      </c>
      <c r="G32" s="2" t="s">
        <v>192</v>
      </c>
      <c r="H32" s="6">
        <v>39</v>
      </c>
      <c r="J32" s="6">
        <v>31</v>
      </c>
      <c r="L32" s="6">
        <v>6</v>
      </c>
      <c r="N32" s="6">
        <v>16</v>
      </c>
      <c r="P32" s="6">
        <v>3</v>
      </c>
      <c r="R32" s="6">
        <v>8</v>
      </c>
      <c r="T32" t="s">
        <v>842</v>
      </c>
      <c r="U32" s="7"/>
      <c r="X32" s="6">
        <v>47</v>
      </c>
      <c r="Y32" s="6">
        <v>44</v>
      </c>
      <c r="Z32" s="7">
        <f>X32-Y32</f>
        <v>3</v>
      </c>
      <c r="AA32" s="6">
        <v>31</v>
      </c>
      <c r="AB32" s="6">
        <v>39</v>
      </c>
      <c r="AC32" s="7">
        <f>AA32-AB32</f>
        <v>-8</v>
      </c>
      <c r="AD32" s="6">
        <v>8</v>
      </c>
      <c r="AE32" s="6">
        <v>26</v>
      </c>
      <c r="AF32" s="14">
        <f>AD32-AE32</f>
        <v>-18</v>
      </c>
      <c r="AG32" s="6">
        <v>36</v>
      </c>
      <c r="AH32" s="6">
        <v>39</v>
      </c>
      <c r="AI32" s="7">
        <f>AG32-AH32</f>
        <v>-3</v>
      </c>
      <c r="AM32" s="4" t="s">
        <v>1037</v>
      </c>
      <c r="AN32" s="6"/>
      <c r="AO32" s="6"/>
      <c r="AS32" s="6"/>
      <c r="AT32" s="6"/>
    </row>
    <row r="33" spans="2:48" x14ac:dyDescent="0.25">
      <c r="B33" s="3" t="s">
        <v>295</v>
      </c>
      <c r="C33" s="52" t="s">
        <v>437</v>
      </c>
      <c r="D33" s="39">
        <v>42265</v>
      </c>
      <c r="F33" s="3" t="s">
        <v>182</v>
      </c>
      <c r="G33" s="2"/>
      <c r="R33" s="6"/>
      <c r="T33" t="s">
        <v>842</v>
      </c>
      <c r="U33" s="7"/>
      <c r="X33" s="6">
        <v>46</v>
      </c>
      <c r="Y33" s="6">
        <v>50</v>
      </c>
      <c r="Z33" s="7">
        <v>-4</v>
      </c>
      <c r="AA33" s="6">
        <v>25</v>
      </c>
      <c r="AB33" s="6">
        <v>47</v>
      </c>
      <c r="AC33" s="7">
        <v>-22</v>
      </c>
      <c r="AD33" s="6">
        <v>11</v>
      </c>
      <c r="AE33" s="6">
        <v>39</v>
      </c>
      <c r="AF33" s="7">
        <v>-28</v>
      </c>
      <c r="AG33" s="6">
        <v>38</v>
      </c>
      <c r="AH33" s="6">
        <v>47</v>
      </c>
      <c r="AI33" s="7">
        <v>-9</v>
      </c>
      <c r="AM33" s="4" t="s">
        <v>1033</v>
      </c>
      <c r="AN33" s="6"/>
      <c r="AO33" s="6"/>
      <c r="AS33" s="6"/>
      <c r="AT33" s="6"/>
    </row>
    <row r="34" spans="2:48" x14ac:dyDescent="0.25">
      <c r="B34" s="3" t="s">
        <v>295</v>
      </c>
      <c r="C34" s="52" t="s">
        <v>307</v>
      </c>
      <c r="D34" s="39">
        <v>42266</v>
      </c>
      <c r="E34">
        <v>24</v>
      </c>
      <c r="F34" s="3" t="s">
        <v>1030</v>
      </c>
      <c r="G34" s="2" t="s">
        <v>60</v>
      </c>
      <c r="H34" s="6">
        <v>39</v>
      </c>
      <c r="I34" s="7">
        <v>2</v>
      </c>
      <c r="J34" s="6">
        <v>34</v>
      </c>
      <c r="K34" s="7">
        <v>3</v>
      </c>
      <c r="L34" s="6">
        <v>9</v>
      </c>
      <c r="M34" s="7">
        <v>-1</v>
      </c>
      <c r="N34" s="6">
        <v>7</v>
      </c>
      <c r="O34" s="7">
        <v>-2</v>
      </c>
      <c r="P34" s="6">
        <v>4</v>
      </c>
      <c r="Q34" s="7">
        <v>-4</v>
      </c>
      <c r="R34" s="6">
        <v>5</v>
      </c>
      <c r="S34" s="7">
        <v>-2</v>
      </c>
      <c r="T34" t="s">
        <v>639</v>
      </c>
      <c r="U34" s="7"/>
      <c r="X34" s="6">
        <v>42</v>
      </c>
      <c r="Y34" s="6">
        <v>52</v>
      </c>
      <c r="Z34" s="7">
        <f>X34-Y34</f>
        <v>-10</v>
      </c>
      <c r="AA34" s="6">
        <v>33</v>
      </c>
      <c r="AB34" s="6">
        <v>36</v>
      </c>
      <c r="AC34" s="7">
        <f>AA34-AB34</f>
        <v>-3</v>
      </c>
      <c r="AD34" s="6">
        <v>22</v>
      </c>
      <c r="AE34" s="6">
        <v>29</v>
      </c>
      <c r="AF34" s="7">
        <f>AD34-AE34</f>
        <v>-7</v>
      </c>
      <c r="AG34" s="6">
        <v>40</v>
      </c>
      <c r="AH34" s="6">
        <v>45</v>
      </c>
      <c r="AI34" s="7">
        <f>AG34-AH34</f>
        <v>-5</v>
      </c>
      <c r="AM34" s="4" t="s">
        <v>1038</v>
      </c>
      <c r="AN34" s="6">
        <v>57</v>
      </c>
      <c r="AO34" s="6">
        <v>28</v>
      </c>
      <c r="AR34" s="4" t="s">
        <v>1039</v>
      </c>
      <c r="AS34" s="6">
        <v>38</v>
      </c>
      <c r="AT34" s="6">
        <v>54</v>
      </c>
      <c r="AU34" s="7">
        <f>AS34-AT34</f>
        <v>-16</v>
      </c>
      <c r="AV34" s="4" t="s">
        <v>937</v>
      </c>
    </row>
    <row r="35" spans="2:48" x14ac:dyDescent="0.25">
      <c r="B35" s="3" t="s">
        <v>295</v>
      </c>
      <c r="C35" s="52" t="s">
        <v>371</v>
      </c>
      <c r="D35" s="39">
        <v>42272</v>
      </c>
      <c r="E35">
        <v>30</v>
      </c>
      <c r="F35" s="3" t="s">
        <v>886</v>
      </c>
      <c r="G35" s="2" t="s">
        <v>46</v>
      </c>
      <c r="H35" s="6">
        <v>39</v>
      </c>
      <c r="I35" s="7">
        <v>-3</v>
      </c>
      <c r="J35" s="6">
        <v>30</v>
      </c>
      <c r="K35" s="7">
        <v>2</v>
      </c>
      <c r="L35" s="6">
        <v>9</v>
      </c>
      <c r="M35" s="7">
        <v>1</v>
      </c>
      <c r="N35" s="6">
        <v>12</v>
      </c>
      <c r="O35" s="7">
        <v>3</v>
      </c>
      <c r="P35" s="6">
        <v>4</v>
      </c>
      <c r="Q35" s="7">
        <v>-2</v>
      </c>
      <c r="R35" s="6">
        <v>9</v>
      </c>
      <c r="S35" s="7">
        <v>-5</v>
      </c>
      <c r="T35" t="s">
        <v>639</v>
      </c>
      <c r="U35" s="7"/>
      <c r="X35" s="6"/>
      <c r="Y35" s="6"/>
      <c r="AA35" s="6"/>
      <c r="AB35" s="6"/>
      <c r="AD35" s="6"/>
      <c r="AE35" s="6"/>
      <c r="AG35" s="6"/>
      <c r="AH35" s="6"/>
      <c r="AM35" s="4"/>
      <c r="AN35" s="6"/>
      <c r="AO35" s="6"/>
      <c r="AS35" s="6"/>
      <c r="AT35" s="6"/>
    </row>
    <row r="36" spans="2:48" x14ac:dyDescent="0.25">
      <c r="B36" s="3" t="s">
        <v>295</v>
      </c>
      <c r="C36" s="52" t="s">
        <v>603</v>
      </c>
      <c r="D36" s="39">
        <v>42276</v>
      </c>
      <c r="E36">
        <v>1</v>
      </c>
      <c r="F36" s="3" t="s">
        <v>821</v>
      </c>
      <c r="G36" s="2" t="s">
        <v>196</v>
      </c>
      <c r="H36" s="6">
        <v>37</v>
      </c>
      <c r="I36" s="7">
        <v>-2</v>
      </c>
      <c r="J36" s="6">
        <v>31</v>
      </c>
      <c r="K36" s="7">
        <v>0</v>
      </c>
      <c r="L36" s="6">
        <v>7</v>
      </c>
      <c r="M36" s="7">
        <v>1</v>
      </c>
      <c r="N36" s="6">
        <v>17</v>
      </c>
      <c r="O36" s="7">
        <v>1</v>
      </c>
      <c r="P36" s="6">
        <v>2</v>
      </c>
      <c r="Q36" s="7">
        <v>-1</v>
      </c>
      <c r="R36" s="6">
        <v>6</v>
      </c>
      <c r="S36" s="7">
        <v>-2</v>
      </c>
      <c r="T36" t="s">
        <v>842</v>
      </c>
      <c r="U36" s="7"/>
      <c r="X36" s="6"/>
      <c r="Y36" s="6"/>
      <c r="AA36" s="6">
        <v>36</v>
      </c>
      <c r="AB36" s="6">
        <v>44</v>
      </c>
      <c r="AC36" s="7">
        <f>AA36-AB36</f>
        <v>-8</v>
      </c>
      <c r="AD36" s="6"/>
      <c r="AE36" s="6"/>
      <c r="AG36" s="6"/>
      <c r="AH36" s="6"/>
      <c r="AM36" s="4" t="s">
        <v>1040</v>
      </c>
      <c r="AN36" s="6"/>
      <c r="AO36" s="6"/>
      <c r="AS36" s="6"/>
      <c r="AT36" s="6"/>
    </row>
    <row r="37" spans="2:48" x14ac:dyDescent="0.25">
      <c r="B37" s="3" t="s">
        <v>297</v>
      </c>
      <c r="C37" s="52" t="s">
        <v>623</v>
      </c>
      <c r="D37" s="39">
        <v>42286</v>
      </c>
      <c r="E37">
        <v>12</v>
      </c>
      <c r="F37" s="3" t="s">
        <v>678</v>
      </c>
      <c r="G37" s="2" t="s">
        <v>82</v>
      </c>
      <c r="H37" s="6">
        <v>38</v>
      </c>
      <c r="I37" s="7">
        <v>0</v>
      </c>
      <c r="J37" s="6">
        <v>34</v>
      </c>
      <c r="K37" s="7">
        <v>2</v>
      </c>
      <c r="L37" s="6">
        <v>7</v>
      </c>
      <c r="M37" s="7">
        <v>-1</v>
      </c>
      <c r="N37" s="6">
        <v>11</v>
      </c>
      <c r="O37" s="7">
        <v>-2</v>
      </c>
      <c r="P37" s="6">
        <v>3</v>
      </c>
      <c r="Q37" s="7">
        <v>0</v>
      </c>
      <c r="R37" s="6">
        <v>4</v>
      </c>
      <c r="S37" s="7">
        <v>-2</v>
      </c>
      <c r="T37" t="s">
        <v>639</v>
      </c>
      <c r="U37" s="7"/>
      <c r="X37" s="6"/>
      <c r="Y37" s="6"/>
      <c r="AA37" s="6"/>
      <c r="AB37" s="6"/>
      <c r="AD37" s="6"/>
      <c r="AE37" s="6"/>
      <c r="AG37" s="6"/>
      <c r="AH37" s="6"/>
      <c r="AN37" s="6"/>
      <c r="AO37" s="6"/>
      <c r="AS37" s="6"/>
      <c r="AT37" s="6"/>
    </row>
    <row r="38" spans="2:48" x14ac:dyDescent="0.25">
      <c r="B38" s="3" t="s">
        <v>297</v>
      </c>
      <c r="C38" s="52" t="s">
        <v>513</v>
      </c>
      <c r="D38" s="39">
        <v>42290</v>
      </c>
      <c r="E38">
        <v>17</v>
      </c>
      <c r="F38" s="3" t="s">
        <v>903</v>
      </c>
      <c r="G38" s="2" t="s">
        <v>138</v>
      </c>
      <c r="H38" s="6">
        <v>37</v>
      </c>
      <c r="I38" s="7">
        <v>0</v>
      </c>
      <c r="J38" s="6">
        <v>32</v>
      </c>
      <c r="K38" s="7">
        <v>0</v>
      </c>
      <c r="L38" s="6">
        <v>5</v>
      </c>
      <c r="M38" s="7">
        <v>-1</v>
      </c>
      <c r="N38" s="6">
        <v>15</v>
      </c>
      <c r="O38" s="7">
        <v>1</v>
      </c>
      <c r="P38" s="6">
        <v>4</v>
      </c>
      <c r="Q38" s="7">
        <v>0</v>
      </c>
      <c r="R38" s="6">
        <v>5</v>
      </c>
      <c r="S38" s="7">
        <v>0</v>
      </c>
      <c r="T38" t="s">
        <v>842</v>
      </c>
      <c r="U38" s="7"/>
      <c r="X38" s="6">
        <v>42</v>
      </c>
      <c r="Y38" s="6">
        <v>44</v>
      </c>
      <c r="Z38" s="7">
        <f>X38-Y38</f>
        <v>-2</v>
      </c>
      <c r="AA38" s="6">
        <v>26</v>
      </c>
      <c r="AB38" s="6">
        <v>45</v>
      </c>
      <c r="AC38" s="7">
        <f>AA38-AB38</f>
        <v>-19</v>
      </c>
      <c r="AD38" s="6">
        <v>11</v>
      </c>
      <c r="AE38" s="6">
        <v>31</v>
      </c>
      <c r="AF38" s="7">
        <f>AD38-AE38</f>
        <v>-20</v>
      </c>
      <c r="AG38" s="6">
        <v>24</v>
      </c>
      <c r="AH38" s="6">
        <v>44</v>
      </c>
      <c r="AI38" s="7">
        <f>AG38-AH38</f>
        <v>-20</v>
      </c>
      <c r="AM38" s="4" t="s">
        <v>1034</v>
      </c>
      <c r="AN38" s="6">
        <v>41</v>
      </c>
      <c r="AO38" s="6">
        <v>22</v>
      </c>
      <c r="AR38" s="4" t="s">
        <v>1035</v>
      </c>
      <c r="AS38" s="6"/>
      <c r="AT38" s="6"/>
    </row>
    <row r="39" spans="2:48" x14ac:dyDescent="0.25">
      <c r="B39" s="3" t="s">
        <v>297</v>
      </c>
      <c r="C39" s="52" t="s">
        <v>692</v>
      </c>
      <c r="D39" s="39">
        <v>42291</v>
      </c>
      <c r="E39">
        <v>17</v>
      </c>
      <c r="F39" s="3" t="s">
        <v>886</v>
      </c>
      <c r="G39" s="2" t="s">
        <v>915</v>
      </c>
      <c r="H39" s="6">
        <v>42</v>
      </c>
      <c r="I39" s="7">
        <v>0</v>
      </c>
      <c r="J39" s="6">
        <v>29</v>
      </c>
      <c r="K39" s="7">
        <v>-1</v>
      </c>
      <c r="L39" s="6">
        <v>7</v>
      </c>
      <c r="M39" s="7">
        <v>0</v>
      </c>
      <c r="N39" s="6">
        <v>13</v>
      </c>
      <c r="O39" s="7">
        <v>0</v>
      </c>
      <c r="P39" s="6">
        <v>3</v>
      </c>
      <c r="Q39" s="7">
        <v>0</v>
      </c>
      <c r="R39" s="6">
        <v>13</v>
      </c>
      <c r="S39" s="7">
        <v>1</v>
      </c>
      <c r="T39" t="s">
        <v>842</v>
      </c>
      <c r="U39" s="7"/>
      <c r="X39" s="6"/>
      <c r="Y39" s="6"/>
      <c r="AA39" s="6"/>
      <c r="AB39" s="6"/>
      <c r="AD39" s="6"/>
      <c r="AE39" s="6"/>
      <c r="AG39" s="6"/>
      <c r="AH39" s="6"/>
      <c r="AN39" s="6"/>
      <c r="AO39" s="6"/>
      <c r="AS39" s="6"/>
      <c r="AT39" s="6"/>
    </row>
    <row r="40" spans="2:48" x14ac:dyDescent="0.25">
      <c r="B40" s="3" t="s">
        <v>297</v>
      </c>
      <c r="C40" s="52" t="s">
        <v>463</v>
      </c>
      <c r="D40" s="39">
        <v>42293</v>
      </c>
      <c r="F40" s="3" t="s">
        <v>182</v>
      </c>
      <c r="G40" s="2"/>
      <c r="R40" s="6"/>
      <c r="T40" t="s">
        <v>842</v>
      </c>
      <c r="U40" s="7"/>
      <c r="X40" s="6">
        <v>41</v>
      </c>
      <c r="Y40" s="6">
        <v>53</v>
      </c>
      <c r="Z40" s="7">
        <v>-12</v>
      </c>
      <c r="AA40" s="6">
        <v>26</v>
      </c>
      <c r="AB40" s="6">
        <v>52</v>
      </c>
      <c r="AC40" s="7">
        <v>-26</v>
      </c>
      <c r="AD40" s="6">
        <v>15</v>
      </c>
      <c r="AE40" s="6">
        <v>40</v>
      </c>
      <c r="AF40" s="7">
        <v>-25</v>
      </c>
      <c r="AG40" s="6">
        <v>37</v>
      </c>
      <c r="AH40" s="6">
        <v>43</v>
      </c>
      <c r="AI40" s="7">
        <v>-6</v>
      </c>
      <c r="AM40" s="4" t="s">
        <v>1033</v>
      </c>
      <c r="AN40" s="6"/>
      <c r="AO40" s="6"/>
      <c r="AS40" s="6"/>
      <c r="AT40" s="6"/>
    </row>
    <row r="41" spans="2:48" x14ac:dyDescent="0.25">
      <c r="B41" s="3" t="s">
        <v>297</v>
      </c>
      <c r="C41" s="52" t="s">
        <v>523</v>
      </c>
      <c r="D41" s="39">
        <v>42294</v>
      </c>
      <c r="E41">
        <v>23</v>
      </c>
      <c r="F41" s="3" t="s">
        <v>1030</v>
      </c>
      <c r="G41" s="2" t="s">
        <v>60</v>
      </c>
      <c r="H41" s="6">
        <v>36</v>
      </c>
      <c r="I41" s="7">
        <v>-3</v>
      </c>
      <c r="J41" s="6">
        <v>32</v>
      </c>
      <c r="K41" s="7">
        <v>-2</v>
      </c>
      <c r="L41" s="6">
        <v>10</v>
      </c>
      <c r="M41" s="7">
        <v>1</v>
      </c>
      <c r="N41" s="6">
        <v>12</v>
      </c>
      <c r="O41" s="7">
        <v>5</v>
      </c>
      <c r="P41" s="6">
        <v>3</v>
      </c>
      <c r="Q41" s="7">
        <v>-1</v>
      </c>
      <c r="R41" s="6">
        <v>4</v>
      </c>
      <c r="S41" s="7">
        <v>-1</v>
      </c>
      <c r="T41" t="s">
        <v>639</v>
      </c>
      <c r="U41" s="7"/>
      <c r="X41" s="6">
        <v>42</v>
      </c>
      <c r="Y41" s="6">
        <v>51</v>
      </c>
      <c r="Z41" s="7">
        <f>X41-Y41</f>
        <v>-9</v>
      </c>
      <c r="AA41" s="6">
        <v>37</v>
      </c>
      <c r="AB41" s="6">
        <v>39</v>
      </c>
      <c r="AC41" s="7">
        <f>AA41-AB41</f>
        <v>-2</v>
      </c>
      <c r="AD41" s="6">
        <v>22</v>
      </c>
      <c r="AE41" s="6">
        <v>27</v>
      </c>
      <c r="AF41" s="7">
        <f>AD41-AE41</f>
        <v>-5</v>
      </c>
      <c r="AG41" s="6">
        <v>45</v>
      </c>
      <c r="AH41" s="6">
        <v>37</v>
      </c>
      <c r="AI41" s="7">
        <f>AG41-AH41</f>
        <v>8</v>
      </c>
      <c r="AM41" s="4" t="s">
        <v>1038</v>
      </c>
      <c r="AN41" s="6"/>
      <c r="AO41" s="6"/>
      <c r="AS41" s="6">
        <v>38</v>
      </c>
      <c r="AT41" s="6">
        <v>57</v>
      </c>
      <c r="AU41" s="7">
        <f>AS41-AT41</f>
        <v>-19</v>
      </c>
      <c r="AV41" s="4" t="s">
        <v>937</v>
      </c>
    </row>
    <row r="42" spans="2:48" x14ac:dyDescent="0.25">
      <c r="B42" s="3" t="s">
        <v>297</v>
      </c>
      <c r="C42" s="52" t="s">
        <v>431</v>
      </c>
      <c r="D42" s="39">
        <v>42299</v>
      </c>
      <c r="E42">
        <v>30</v>
      </c>
      <c r="F42" s="3" t="s">
        <v>1019</v>
      </c>
      <c r="H42" s="6">
        <v>37</v>
      </c>
      <c r="J42" s="6">
        <v>31</v>
      </c>
      <c r="L42" s="6">
        <v>6</v>
      </c>
      <c r="N42" s="6">
        <v>15</v>
      </c>
      <c r="P42" s="6">
        <v>5</v>
      </c>
      <c r="R42" s="6">
        <v>6</v>
      </c>
      <c r="T42" t="s">
        <v>842</v>
      </c>
      <c r="U42" s="7"/>
      <c r="X42" s="6"/>
      <c r="Y42" s="6"/>
      <c r="AA42" s="6"/>
      <c r="AB42" s="6"/>
      <c r="AG42" s="6"/>
      <c r="AH42" s="6"/>
      <c r="AN42" s="6"/>
      <c r="AO42" s="6"/>
      <c r="AS42" s="6"/>
      <c r="AT42" s="6"/>
    </row>
    <row r="43" spans="2:48" x14ac:dyDescent="0.25">
      <c r="B43" s="3" t="s">
        <v>297</v>
      </c>
      <c r="C43" s="52" t="s">
        <v>600</v>
      </c>
      <c r="D43" s="39">
        <v>42300</v>
      </c>
      <c r="E43">
        <v>30</v>
      </c>
      <c r="F43" s="3" t="s">
        <v>886</v>
      </c>
      <c r="G43" s="2" t="s">
        <v>46</v>
      </c>
      <c r="H43" s="6">
        <v>38</v>
      </c>
      <c r="I43" s="7">
        <v>-1</v>
      </c>
      <c r="J43" s="6">
        <v>33</v>
      </c>
      <c r="K43" s="7">
        <v>3</v>
      </c>
      <c r="L43" s="6">
        <v>8</v>
      </c>
      <c r="M43" s="7">
        <v>-1</v>
      </c>
      <c r="N43" s="6">
        <v>10</v>
      </c>
      <c r="O43" s="7">
        <v>-2</v>
      </c>
      <c r="P43" s="6">
        <v>3</v>
      </c>
      <c r="Q43" s="7">
        <v>-1</v>
      </c>
      <c r="R43" s="6">
        <v>5</v>
      </c>
      <c r="S43" s="7">
        <v>-4</v>
      </c>
      <c r="T43" t="s">
        <v>639</v>
      </c>
      <c r="U43" s="7"/>
      <c r="X43" s="6"/>
      <c r="Y43" s="6"/>
      <c r="AA43" s="6"/>
      <c r="AB43" s="6"/>
      <c r="AG43" s="6"/>
      <c r="AH43" s="6"/>
    </row>
    <row r="44" spans="2:48" x14ac:dyDescent="0.25">
      <c r="B44" s="3" t="s">
        <v>297</v>
      </c>
      <c r="C44" s="52" t="s">
        <v>558</v>
      </c>
      <c r="D44" s="39">
        <v>42303</v>
      </c>
      <c r="E44">
        <v>28</v>
      </c>
      <c r="F44" s="3" t="s">
        <v>821</v>
      </c>
      <c r="R44" s="6"/>
      <c r="T44" t="s">
        <v>842</v>
      </c>
      <c r="X44" s="6">
        <v>43</v>
      </c>
      <c r="Y44" s="6">
        <v>49</v>
      </c>
      <c r="Z44" s="7">
        <f>X44-Y44</f>
        <v>-6</v>
      </c>
      <c r="AA44" s="6">
        <v>30</v>
      </c>
      <c r="AB44" s="6">
        <v>50</v>
      </c>
      <c r="AC44" s="7">
        <f>AA44-AB44</f>
        <v>-20</v>
      </c>
      <c r="AD44" s="6">
        <v>14</v>
      </c>
      <c r="AE44" s="6">
        <v>32</v>
      </c>
      <c r="AF44" s="7">
        <f>AD44-AE44</f>
        <v>-18</v>
      </c>
      <c r="AG44" s="6">
        <v>37</v>
      </c>
      <c r="AH44" s="6">
        <v>40</v>
      </c>
      <c r="AI44" s="7">
        <f>AG44-AH44</f>
        <v>-3</v>
      </c>
      <c r="AM44" s="4" t="s">
        <v>1037</v>
      </c>
      <c r="AN44" s="6"/>
      <c r="AO44" s="6"/>
      <c r="AS44" s="6"/>
      <c r="AT44" s="6"/>
    </row>
    <row r="45" spans="2:48" x14ac:dyDescent="0.25">
      <c r="B45" s="3" t="s">
        <v>296</v>
      </c>
      <c r="C45" s="52" t="s">
        <v>450</v>
      </c>
      <c r="D45" s="39">
        <v>42314</v>
      </c>
      <c r="F45" s="3" t="s">
        <v>182</v>
      </c>
      <c r="G45" s="2"/>
      <c r="R45" s="6"/>
      <c r="T45" s="3" t="s">
        <v>842</v>
      </c>
      <c r="U45" s="7"/>
      <c r="X45" s="6">
        <v>40</v>
      </c>
      <c r="Y45" s="6">
        <v>54</v>
      </c>
      <c r="Z45" s="7">
        <v>-14</v>
      </c>
      <c r="AA45" s="6">
        <v>30</v>
      </c>
      <c r="AB45" s="6">
        <v>52</v>
      </c>
      <c r="AC45" s="7">
        <v>-22</v>
      </c>
      <c r="AD45" s="6">
        <v>15</v>
      </c>
      <c r="AE45" s="6">
        <v>40</v>
      </c>
      <c r="AF45" s="7">
        <v>-25</v>
      </c>
      <c r="AG45" s="6">
        <v>30</v>
      </c>
      <c r="AH45" s="6">
        <v>50</v>
      </c>
      <c r="AI45" s="7">
        <v>-20</v>
      </c>
      <c r="AM45" s="4" t="s">
        <v>1033</v>
      </c>
      <c r="AN45" s="6"/>
      <c r="AO45" s="6"/>
      <c r="AS45" s="6"/>
      <c r="AT45" s="6"/>
      <c r="AV45" s="4"/>
    </row>
    <row r="46" spans="2:48" x14ac:dyDescent="0.25">
      <c r="B46" s="3" t="s">
        <v>296</v>
      </c>
      <c r="C46" s="52" t="s">
        <v>617</v>
      </c>
      <c r="D46" s="39">
        <v>42319</v>
      </c>
      <c r="E46">
        <v>23</v>
      </c>
      <c r="F46" s="3" t="s">
        <v>1019</v>
      </c>
      <c r="G46" s="2"/>
      <c r="H46" s="6">
        <v>37</v>
      </c>
      <c r="I46" s="7">
        <v>0</v>
      </c>
      <c r="J46" s="6">
        <v>30</v>
      </c>
      <c r="K46" s="7">
        <v>-1</v>
      </c>
      <c r="L46" s="6">
        <v>7</v>
      </c>
      <c r="M46" s="7">
        <v>1</v>
      </c>
      <c r="N46" s="6">
        <v>15</v>
      </c>
      <c r="O46" s="7">
        <v>0</v>
      </c>
      <c r="P46" s="6">
        <v>4</v>
      </c>
      <c r="Q46" s="7">
        <v>-1</v>
      </c>
      <c r="R46" s="6">
        <v>7</v>
      </c>
      <c r="S46" s="7">
        <v>1</v>
      </c>
      <c r="T46" s="3" t="s">
        <v>842</v>
      </c>
      <c r="U46" s="7"/>
      <c r="X46" s="6">
        <v>37</v>
      </c>
      <c r="Y46" s="6">
        <v>55</v>
      </c>
      <c r="Z46" s="7">
        <f>X46-Y46</f>
        <v>-18</v>
      </c>
      <c r="AA46" s="6">
        <v>30</v>
      </c>
      <c r="AB46" s="6">
        <v>42</v>
      </c>
      <c r="AC46" s="7">
        <f>AA46-AB46</f>
        <v>-12</v>
      </c>
      <c r="AD46" s="6">
        <v>16</v>
      </c>
      <c r="AE46" s="6">
        <v>28</v>
      </c>
      <c r="AF46" s="7">
        <f>AD46-AE46</f>
        <v>-12</v>
      </c>
      <c r="AG46" s="6">
        <v>29</v>
      </c>
      <c r="AH46" s="6">
        <v>42</v>
      </c>
      <c r="AI46" s="7">
        <f>AG46-AH46</f>
        <v>-13</v>
      </c>
      <c r="AM46" s="4" t="s">
        <v>1038</v>
      </c>
      <c r="AN46" s="6"/>
      <c r="AO46" s="6"/>
      <c r="AS46" s="6"/>
      <c r="AT46" s="6"/>
      <c r="AV46" s="4"/>
    </row>
    <row r="47" spans="2:48" x14ac:dyDescent="0.25">
      <c r="B47" s="3" t="s">
        <v>296</v>
      </c>
      <c r="C47" s="52" t="s">
        <v>441</v>
      </c>
      <c r="D47" s="39">
        <v>42321</v>
      </c>
      <c r="E47">
        <v>18</v>
      </c>
      <c r="F47" s="3" t="s">
        <v>678</v>
      </c>
      <c r="G47" s="2" t="s">
        <v>82</v>
      </c>
      <c r="H47" s="6">
        <v>39</v>
      </c>
      <c r="I47" s="7">
        <v>1</v>
      </c>
      <c r="J47" s="6">
        <v>33</v>
      </c>
      <c r="K47" s="7">
        <v>-1</v>
      </c>
      <c r="L47" s="6">
        <v>7</v>
      </c>
      <c r="M47" s="7">
        <v>0</v>
      </c>
      <c r="N47" s="6">
        <v>12</v>
      </c>
      <c r="O47" s="7">
        <v>1</v>
      </c>
      <c r="P47" s="6">
        <v>3</v>
      </c>
      <c r="Q47" s="7">
        <v>0</v>
      </c>
      <c r="R47" s="6">
        <v>6</v>
      </c>
      <c r="S47" s="7">
        <v>1</v>
      </c>
      <c r="T47" t="s">
        <v>639</v>
      </c>
      <c r="U47" s="7"/>
      <c r="X47" s="6"/>
      <c r="Y47" s="6"/>
      <c r="AA47" s="6"/>
      <c r="AB47" s="6"/>
      <c r="AC47" s="7"/>
      <c r="AD47" s="6"/>
      <c r="AE47" s="6"/>
      <c r="AF47" s="7"/>
      <c r="AG47" s="6"/>
      <c r="AH47" s="6"/>
      <c r="AM47" s="4"/>
      <c r="AN47" s="6"/>
      <c r="AO47" s="6"/>
      <c r="AS47" s="6"/>
      <c r="AT47" s="6"/>
      <c r="AV47" s="4"/>
    </row>
    <row r="48" spans="2:48" x14ac:dyDescent="0.25">
      <c r="B48" s="3" t="s">
        <v>296</v>
      </c>
      <c r="C48" s="52" t="s">
        <v>519</v>
      </c>
      <c r="D48" s="39">
        <v>42322</v>
      </c>
      <c r="E48">
        <v>19</v>
      </c>
      <c r="F48" s="3" t="s">
        <v>1030</v>
      </c>
      <c r="G48" s="2" t="s">
        <v>60</v>
      </c>
      <c r="H48" s="6">
        <v>41</v>
      </c>
      <c r="I48" s="7">
        <v>5</v>
      </c>
      <c r="J48" s="6">
        <v>34</v>
      </c>
      <c r="K48" s="7">
        <v>2</v>
      </c>
      <c r="L48" s="6">
        <v>7</v>
      </c>
      <c r="M48" s="7">
        <v>-3</v>
      </c>
      <c r="N48" s="6">
        <v>7</v>
      </c>
      <c r="O48" s="7">
        <v>-5</v>
      </c>
      <c r="P48" s="6">
        <v>4</v>
      </c>
      <c r="Q48" s="7">
        <v>1</v>
      </c>
      <c r="R48" s="6">
        <v>7</v>
      </c>
      <c r="S48" s="7">
        <v>3</v>
      </c>
      <c r="T48" t="s">
        <v>639</v>
      </c>
      <c r="U48" s="7"/>
      <c r="X48" s="6">
        <v>40</v>
      </c>
      <c r="Y48" s="6">
        <v>55</v>
      </c>
      <c r="Z48" s="7">
        <f>X48-Y48</f>
        <v>-15</v>
      </c>
      <c r="AA48" s="6">
        <v>37</v>
      </c>
      <c r="AB48" s="6">
        <v>40</v>
      </c>
      <c r="AC48" s="7">
        <f>AA48-AB48</f>
        <v>-3</v>
      </c>
      <c r="AD48" s="6">
        <v>18</v>
      </c>
      <c r="AE48" s="6">
        <v>32</v>
      </c>
      <c r="AF48" s="7">
        <f>AD48-AE48</f>
        <v>-14</v>
      </c>
      <c r="AG48" s="6">
        <v>33</v>
      </c>
      <c r="AH48" s="6">
        <v>45</v>
      </c>
      <c r="AI48" s="7">
        <f>AG48-AH48</f>
        <v>-12</v>
      </c>
      <c r="AM48" s="4" t="s">
        <v>1038</v>
      </c>
      <c r="AN48" s="6"/>
      <c r="AO48" s="6"/>
      <c r="AS48" s="6">
        <v>36</v>
      </c>
      <c r="AT48" s="6">
        <v>58</v>
      </c>
      <c r="AU48" s="7">
        <f>AS48-AT48</f>
        <v>-22</v>
      </c>
      <c r="AV48" s="4" t="s">
        <v>937</v>
      </c>
    </row>
    <row r="49" spans="1:48" x14ac:dyDescent="0.25">
      <c r="B49" s="3" t="s">
        <v>296</v>
      </c>
      <c r="C49" s="52" t="s">
        <v>640</v>
      </c>
      <c r="D49" s="39">
        <v>42324</v>
      </c>
      <c r="E49">
        <v>18</v>
      </c>
      <c r="F49" s="3" t="s">
        <v>821</v>
      </c>
      <c r="G49" s="2" t="s">
        <v>224</v>
      </c>
      <c r="R49" s="6"/>
      <c r="T49" t="s">
        <v>842</v>
      </c>
      <c r="X49" s="6">
        <v>44</v>
      </c>
      <c r="Y49" s="6">
        <v>48</v>
      </c>
      <c r="Z49" s="7">
        <f>X49-Y49</f>
        <v>-4</v>
      </c>
      <c r="AA49" s="6">
        <v>30</v>
      </c>
      <c r="AB49" s="6">
        <v>52</v>
      </c>
      <c r="AC49" s="7">
        <f>AA49-AB49</f>
        <v>-22</v>
      </c>
      <c r="AG49" s="6"/>
      <c r="AH49" s="6"/>
      <c r="AM49" s="4" t="s">
        <v>1029</v>
      </c>
    </row>
    <row r="50" spans="1:48" x14ac:dyDescent="0.25">
      <c r="B50" s="3" t="s">
        <v>296</v>
      </c>
      <c r="C50" s="52" t="s">
        <v>640</v>
      </c>
      <c r="D50" s="39">
        <v>42324</v>
      </c>
      <c r="E50">
        <v>18</v>
      </c>
      <c r="F50" s="3" t="s">
        <v>982</v>
      </c>
      <c r="G50" s="2" t="s">
        <v>108</v>
      </c>
      <c r="H50" s="6">
        <v>37</v>
      </c>
      <c r="J50" s="6">
        <v>30</v>
      </c>
      <c r="L50" s="6">
        <v>6</v>
      </c>
      <c r="N50" s="6">
        <v>16</v>
      </c>
      <c r="P50" s="6">
        <v>3</v>
      </c>
      <c r="R50" s="6">
        <v>7</v>
      </c>
      <c r="T50" t="s">
        <v>842</v>
      </c>
      <c r="U50" s="8" t="s">
        <v>988</v>
      </c>
      <c r="X50" s="6"/>
      <c r="Y50" s="6"/>
      <c r="AA50" s="6"/>
      <c r="AB50" s="6"/>
      <c r="AG50" s="6"/>
      <c r="AH50" s="6"/>
      <c r="AN50" s="6"/>
      <c r="AO50" s="6"/>
      <c r="AS50" s="6"/>
      <c r="AT50" s="6"/>
    </row>
    <row r="51" spans="1:48" x14ac:dyDescent="0.25">
      <c r="B51" s="3" t="s">
        <v>296</v>
      </c>
      <c r="C51" s="52" t="s">
        <v>437</v>
      </c>
      <c r="D51" s="39">
        <v>42326</v>
      </c>
      <c r="E51">
        <v>22</v>
      </c>
      <c r="F51" s="3" t="s">
        <v>886</v>
      </c>
      <c r="G51" s="2" t="s">
        <v>915</v>
      </c>
      <c r="H51" s="6">
        <v>42</v>
      </c>
      <c r="I51" s="7">
        <v>0</v>
      </c>
      <c r="J51" s="6">
        <v>27</v>
      </c>
      <c r="K51" s="7">
        <v>-2</v>
      </c>
      <c r="L51" s="6">
        <v>7</v>
      </c>
      <c r="M51" s="7">
        <v>0</v>
      </c>
      <c r="N51" s="6">
        <v>15</v>
      </c>
      <c r="O51" s="7">
        <v>2</v>
      </c>
      <c r="P51" s="6">
        <v>3</v>
      </c>
      <c r="Q51" s="7">
        <v>0</v>
      </c>
      <c r="R51" s="6">
        <v>15</v>
      </c>
      <c r="S51" s="7">
        <v>2</v>
      </c>
      <c r="T51" t="s">
        <v>842</v>
      </c>
      <c r="U51" s="7"/>
      <c r="X51" s="6">
        <v>38</v>
      </c>
      <c r="Y51" s="6">
        <v>42</v>
      </c>
      <c r="Z51" s="7">
        <f>X51-Y51</f>
        <v>-4</v>
      </c>
      <c r="AA51" s="6">
        <v>22</v>
      </c>
      <c r="AB51" s="6">
        <v>50</v>
      </c>
      <c r="AC51" s="7">
        <f>AA51-AB51</f>
        <v>-28</v>
      </c>
      <c r="AD51" s="6">
        <v>9</v>
      </c>
      <c r="AE51" s="6">
        <v>16</v>
      </c>
      <c r="AF51" s="7">
        <f>AD51-AE51</f>
        <v>-7</v>
      </c>
      <c r="AG51" s="6"/>
      <c r="AH51" s="6"/>
      <c r="AM51" s="4" t="s">
        <v>1036</v>
      </c>
      <c r="AN51" s="6"/>
      <c r="AO51" s="6"/>
      <c r="AS51" s="6"/>
      <c r="AT51" s="6"/>
    </row>
    <row r="52" spans="1:48" x14ac:dyDescent="0.25">
      <c r="B52" s="3" t="s">
        <v>296</v>
      </c>
      <c r="C52" s="52" t="s">
        <v>427</v>
      </c>
      <c r="D52" s="39">
        <v>42328</v>
      </c>
      <c r="E52">
        <v>24</v>
      </c>
      <c r="F52" s="3" t="s">
        <v>886</v>
      </c>
      <c r="G52" s="2" t="s">
        <v>46</v>
      </c>
      <c r="H52" s="6">
        <v>40</v>
      </c>
      <c r="I52" s="7">
        <v>2</v>
      </c>
      <c r="J52" s="6">
        <v>29</v>
      </c>
      <c r="K52" s="7">
        <v>-4</v>
      </c>
      <c r="L52" s="6">
        <v>8</v>
      </c>
      <c r="M52" s="7">
        <v>0</v>
      </c>
      <c r="N52" s="6">
        <v>11</v>
      </c>
      <c r="O52" s="7">
        <v>1</v>
      </c>
      <c r="P52" s="6">
        <v>3</v>
      </c>
      <c r="Q52" s="7">
        <v>0</v>
      </c>
      <c r="R52" s="6">
        <v>11</v>
      </c>
      <c r="S52" s="7">
        <v>6</v>
      </c>
      <c r="T52" t="s">
        <v>639</v>
      </c>
      <c r="U52" s="7"/>
      <c r="X52" s="6"/>
      <c r="Y52" s="6"/>
      <c r="AA52" s="6"/>
      <c r="AB52" s="6"/>
      <c r="AG52" s="6"/>
      <c r="AH52" s="6"/>
      <c r="AN52" s="6"/>
      <c r="AO52" s="6"/>
      <c r="AS52" s="6"/>
      <c r="AT52" s="6"/>
    </row>
    <row r="53" spans="1:48" x14ac:dyDescent="0.25">
      <c r="B53" s="3" t="s">
        <v>296</v>
      </c>
      <c r="C53" s="52" t="s">
        <v>582</v>
      </c>
      <c r="D53" s="39">
        <v>42338</v>
      </c>
      <c r="E53">
        <v>2</v>
      </c>
      <c r="F53" s="3" t="s">
        <v>821</v>
      </c>
      <c r="G53" s="2" t="s">
        <v>224</v>
      </c>
      <c r="H53" s="6">
        <v>41</v>
      </c>
      <c r="I53" s="7">
        <v>4</v>
      </c>
      <c r="J53" s="6">
        <v>30</v>
      </c>
      <c r="K53" s="7">
        <v>-1</v>
      </c>
      <c r="L53" s="6">
        <v>6</v>
      </c>
      <c r="M53" s="7">
        <v>-1</v>
      </c>
      <c r="N53" s="6">
        <v>16</v>
      </c>
      <c r="O53" s="7">
        <v>-1</v>
      </c>
      <c r="P53" s="6">
        <v>3</v>
      </c>
      <c r="Q53" s="7">
        <v>1</v>
      </c>
      <c r="R53" s="6">
        <v>11</v>
      </c>
      <c r="S53" s="7">
        <v>5</v>
      </c>
      <c r="T53" t="s">
        <v>842</v>
      </c>
      <c r="U53" s="7"/>
      <c r="X53" s="6">
        <v>47</v>
      </c>
      <c r="Y53" s="6">
        <v>47</v>
      </c>
      <c r="Z53" s="7">
        <f>X53-Y53</f>
        <v>0</v>
      </c>
      <c r="AA53" s="6">
        <v>24</v>
      </c>
      <c r="AB53" s="6">
        <v>65</v>
      </c>
      <c r="AC53" s="7">
        <f>AA53-AB53</f>
        <v>-41</v>
      </c>
      <c r="AG53" s="6"/>
      <c r="AH53" s="6"/>
      <c r="AN53" s="6"/>
      <c r="AO53" s="6"/>
      <c r="AS53" s="6"/>
      <c r="AT53" s="6"/>
    </row>
    <row r="54" spans="1:48" x14ac:dyDescent="0.25">
      <c r="B54" s="3" t="s">
        <v>266</v>
      </c>
      <c r="C54" s="52" t="s">
        <v>623</v>
      </c>
      <c r="D54" s="39">
        <v>42347</v>
      </c>
      <c r="E54">
        <v>12</v>
      </c>
      <c r="F54" s="3" t="s">
        <v>886</v>
      </c>
      <c r="G54" s="2" t="s">
        <v>915</v>
      </c>
      <c r="H54" s="6">
        <v>40</v>
      </c>
      <c r="I54" s="7">
        <v>-2</v>
      </c>
      <c r="J54" s="6">
        <v>29</v>
      </c>
      <c r="K54" s="7">
        <v>2</v>
      </c>
      <c r="L54" s="6">
        <v>7</v>
      </c>
      <c r="M54" s="7">
        <v>0</v>
      </c>
      <c r="N54" s="6">
        <v>16</v>
      </c>
      <c r="O54" s="7">
        <v>1</v>
      </c>
      <c r="P54" s="6">
        <v>3</v>
      </c>
      <c r="Q54" s="7">
        <v>0</v>
      </c>
      <c r="R54" s="6">
        <v>11</v>
      </c>
      <c r="S54" s="7">
        <v>-4</v>
      </c>
      <c r="T54" t="s">
        <v>842</v>
      </c>
      <c r="U54" s="7"/>
      <c r="X54" s="6">
        <v>35</v>
      </c>
      <c r="Y54" s="6">
        <v>47</v>
      </c>
      <c r="Z54" s="7">
        <f>X54-Y54</f>
        <v>-12</v>
      </c>
      <c r="AA54" s="6">
        <v>25</v>
      </c>
      <c r="AB54" s="6">
        <v>46</v>
      </c>
      <c r="AC54" s="7">
        <f>AA54-AB54</f>
        <v>-21</v>
      </c>
      <c r="AG54" s="6"/>
      <c r="AH54" s="6"/>
      <c r="AM54" s="4" t="s">
        <v>1041</v>
      </c>
      <c r="AN54" s="6"/>
      <c r="AO54" s="6"/>
      <c r="AS54" s="6"/>
      <c r="AT54" s="6"/>
    </row>
    <row r="55" spans="1:48" x14ac:dyDescent="0.25">
      <c r="B55" s="3" t="s">
        <v>266</v>
      </c>
      <c r="C55" s="52" t="s">
        <v>673</v>
      </c>
      <c r="D55" s="39">
        <v>42349</v>
      </c>
      <c r="E55">
        <v>17</v>
      </c>
      <c r="F55" s="3" t="s">
        <v>886</v>
      </c>
      <c r="G55" s="2" t="s">
        <v>46</v>
      </c>
      <c r="H55" s="6">
        <v>37</v>
      </c>
      <c r="I55" s="7">
        <v>-3</v>
      </c>
      <c r="J55" s="6">
        <v>33</v>
      </c>
      <c r="K55" s="7">
        <v>4</v>
      </c>
      <c r="L55" s="6">
        <v>7</v>
      </c>
      <c r="M55" s="7">
        <v>-1</v>
      </c>
      <c r="N55" s="6">
        <v>11</v>
      </c>
      <c r="O55" s="7">
        <v>0</v>
      </c>
      <c r="P55" s="6">
        <v>5</v>
      </c>
      <c r="Q55" s="7">
        <v>2</v>
      </c>
      <c r="R55" s="6">
        <v>4</v>
      </c>
      <c r="S55" s="7">
        <v>-7</v>
      </c>
      <c r="T55" t="s">
        <v>639</v>
      </c>
      <c r="U55" s="7"/>
      <c r="X55" s="6"/>
      <c r="Y55" s="6"/>
      <c r="AA55" s="6"/>
      <c r="AB55" s="6"/>
      <c r="AC55" s="7"/>
      <c r="AG55" s="6"/>
      <c r="AH55" s="6"/>
      <c r="AM55" s="4"/>
      <c r="AN55" s="6"/>
      <c r="AO55" s="6"/>
      <c r="AS55" s="6"/>
      <c r="AT55" s="6"/>
    </row>
    <row r="56" spans="1:48" x14ac:dyDescent="0.25">
      <c r="B56" s="3" t="s">
        <v>266</v>
      </c>
      <c r="C56" s="52" t="s">
        <v>512</v>
      </c>
      <c r="D56" s="39">
        <v>42349</v>
      </c>
      <c r="F56" s="3" t="s">
        <v>182</v>
      </c>
      <c r="G56" s="2"/>
      <c r="R56" s="6"/>
      <c r="T56" t="s">
        <v>842</v>
      </c>
      <c r="U56" s="7"/>
      <c r="X56" s="6">
        <v>45</v>
      </c>
      <c r="Y56" s="6">
        <v>49</v>
      </c>
      <c r="Z56" s="7">
        <v>-4</v>
      </c>
      <c r="AA56" s="6">
        <v>28</v>
      </c>
      <c r="AB56" s="6">
        <v>58</v>
      </c>
      <c r="AC56" s="7">
        <v>-30</v>
      </c>
      <c r="AD56" s="6">
        <v>15</v>
      </c>
      <c r="AE56" s="6">
        <v>46</v>
      </c>
      <c r="AF56" s="7">
        <v>-31</v>
      </c>
      <c r="AG56" s="6">
        <v>27</v>
      </c>
      <c r="AH56" s="6">
        <v>52</v>
      </c>
      <c r="AI56" s="7">
        <v>-25</v>
      </c>
      <c r="AM56" s="4" t="s">
        <v>1033</v>
      </c>
      <c r="AN56" s="6"/>
      <c r="AO56" s="6"/>
      <c r="AS56" s="6"/>
      <c r="AT56" s="6"/>
    </row>
    <row r="57" spans="1:48" x14ac:dyDescent="0.25">
      <c r="B57" s="3" t="s">
        <v>266</v>
      </c>
      <c r="C57" s="52" t="s">
        <v>555</v>
      </c>
      <c r="D57" s="39">
        <v>42350</v>
      </c>
      <c r="E57">
        <v>16</v>
      </c>
      <c r="F57" s="3" t="s">
        <v>1030</v>
      </c>
      <c r="G57" s="2" t="s">
        <v>60</v>
      </c>
      <c r="H57" s="6">
        <v>38</v>
      </c>
      <c r="I57" s="7">
        <v>-3</v>
      </c>
      <c r="J57" s="6">
        <v>31</v>
      </c>
      <c r="K57" s="7">
        <v>-3</v>
      </c>
      <c r="L57" s="6">
        <v>9</v>
      </c>
      <c r="M57" s="7">
        <v>2</v>
      </c>
      <c r="N57" s="6">
        <v>9</v>
      </c>
      <c r="O57" s="7">
        <v>2</v>
      </c>
      <c r="P57" s="6">
        <v>6</v>
      </c>
      <c r="Q57" s="7">
        <v>2</v>
      </c>
      <c r="R57" s="6">
        <v>7</v>
      </c>
      <c r="S57" s="7">
        <v>0</v>
      </c>
      <c r="T57" t="s">
        <v>639</v>
      </c>
      <c r="U57" s="7"/>
      <c r="X57" s="6">
        <v>41</v>
      </c>
      <c r="Y57" s="6">
        <v>55</v>
      </c>
      <c r="Z57" s="7">
        <f>X57-Y57</f>
        <v>-14</v>
      </c>
      <c r="AA57" s="6">
        <v>33</v>
      </c>
      <c r="AB57" s="6">
        <v>50</v>
      </c>
      <c r="AC57" s="7">
        <f>AA57-AB57</f>
        <v>-17</v>
      </c>
      <c r="AD57" s="6">
        <v>24</v>
      </c>
      <c r="AE57" s="6">
        <v>31</v>
      </c>
      <c r="AF57" s="7">
        <f>AD57-AE57</f>
        <v>-7</v>
      </c>
      <c r="AG57" s="6">
        <v>33</v>
      </c>
      <c r="AH57" s="6">
        <v>48</v>
      </c>
      <c r="AI57" s="7">
        <f>AG57-AH57</f>
        <v>-15</v>
      </c>
      <c r="AM57" s="4" t="s">
        <v>1038</v>
      </c>
      <c r="AN57" s="6"/>
      <c r="AO57" s="6"/>
      <c r="AS57" s="6">
        <v>38</v>
      </c>
      <c r="AT57" s="6">
        <v>55</v>
      </c>
      <c r="AU57" s="7">
        <f>AS57-AT57</f>
        <v>-17</v>
      </c>
      <c r="AV57" s="4" t="s">
        <v>937</v>
      </c>
    </row>
    <row r="58" spans="1:48" x14ac:dyDescent="0.25">
      <c r="B58" s="3" t="s">
        <v>266</v>
      </c>
      <c r="C58" s="52" t="s">
        <v>518</v>
      </c>
      <c r="D58" s="39">
        <v>42353</v>
      </c>
      <c r="E58">
        <v>18</v>
      </c>
      <c r="F58" s="3" t="s">
        <v>903</v>
      </c>
      <c r="G58" s="2" t="s">
        <v>138</v>
      </c>
      <c r="H58" s="6">
        <v>38</v>
      </c>
      <c r="I58" s="7">
        <v>1</v>
      </c>
      <c r="J58" s="6">
        <v>30</v>
      </c>
      <c r="K58" s="7">
        <v>-2</v>
      </c>
      <c r="L58" s="6">
        <v>5</v>
      </c>
      <c r="M58" s="7">
        <v>0</v>
      </c>
      <c r="N58" s="6">
        <v>16</v>
      </c>
      <c r="O58" s="7">
        <v>1</v>
      </c>
      <c r="P58" s="6">
        <v>5</v>
      </c>
      <c r="Q58" s="7">
        <v>1</v>
      </c>
      <c r="R58" s="6">
        <v>8</v>
      </c>
      <c r="S58" s="7">
        <v>3</v>
      </c>
      <c r="T58" t="s">
        <v>842</v>
      </c>
      <c r="U58" s="7"/>
      <c r="X58" s="6">
        <v>40</v>
      </c>
      <c r="Y58" s="6">
        <v>46</v>
      </c>
      <c r="Z58" s="7">
        <f>X58-Y58</f>
        <v>-6</v>
      </c>
      <c r="AA58" s="6">
        <v>27</v>
      </c>
      <c r="AB58" s="6">
        <v>52</v>
      </c>
      <c r="AC58" s="7">
        <f>AA58-AB58</f>
        <v>-25</v>
      </c>
      <c r="AD58" s="6">
        <v>12</v>
      </c>
      <c r="AE58" s="6">
        <v>35</v>
      </c>
      <c r="AF58" s="7">
        <f>AD58-AE58</f>
        <v>-23</v>
      </c>
      <c r="AG58" s="6">
        <v>27</v>
      </c>
      <c r="AH58" s="6">
        <v>46</v>
      </c>
      <c r="AI58" s="7">
        <f>AG58-AH58</f>
        <v>-19</v>
      </c>
      <c r="AM58" s="4" t="s">
        <v>1034</v>
      </c>
      <c r="AN58" s="6">
        <v>41</v>
      </c>
      <c r="AO58" s="6">
        <v>20</v>
      </c>
      <c r="AR58" s="4" t="s">
        <v>1035</v>
      </c>
      <c r="AS58" s="6"/>
      <c r="AT58" s="6"/>
    </row>
    <row r="59" spans="1:48" x14ac:dyDescent="0.25">
      <c r="B59" s="3" t="s">
        <v>266</v>
      </c>
      <c r="C59" s="52" t="s">
        <v>518</v>
      </c>
      <c r="D59" s="39">
        <v>42353</v>
      </c>
      <c r="E59">
        <v>18</v>
      </c>
      <c r="F59" s="3" t="s">
        <v>903</v>
      </c>
      <c r="G59" s="2" t="s">
        <v>138</v>
      </c>
      <c r="R59" s="6"/>
      <c r="T59" t="s">
        <v>842</v>
      </c>
      <c r="X59" s="6">
        <v>42</v>
      </c>
      <c r="Y59" s="6">
        <v>47</v>
      </c>
      <c r="Z59" s="7">
        <f>X59-Y59</f>
        <v>-5</v>
      </c>
      <c r="AA59" s="6">
        <v>28</v>
      </c>
      <c r="AB59" s="6">
        <v>56</v>
      </c>
      <c r="AC59" s="7">
        <f>AA59-AB59</f>
        <v>-28</v>
      </c>
      <c r="AD59" s="6">
        <v>14</v>
      </c>
      <c r="AE59" s="6">
        <v>33</v>
      </c>
      <c r="AF59" s="7">
        <f>AD59-AE59</f>
        <v>-19</v>
      </c>
      <c r="AG59" s="6">
        <v>28</v>
      </c>
      <c r="AH59" s="6">
        <v>49</v>
      </c>
      <c r="AI59" s="7">
        <f>AG59-AH59</f>
        <v>-21</v>
      </c>
      <c r="AM59" s="4" t="s">
        <v>1042</v>
      </c>
      <c r="AN59" s="6"/>
      <c r="AO59" s="6"/>
      <c r="AS59" s="6"/>
      <c r="AT59" s="6"/>
    </row>
    <row r="60" spans="1:48" x14ac:dyDescent="0.25">
      <c r="B60" s="3" t="s">
        <v>266</v>
      </c>
      <c r="C60" s="52" t="s">
        <v>596</v>
      </c>
      <c r="D60" s="39">
        <v>42355</v>
      </c>
      <c r="E60">
        <v>4</v>
      </c>
      <c r="F60" s="3" t="s">
        <v>821</v>
      </c>
      <c r="G60" s="2" t="s">
        <v>224</v>
      </c>
      <c r="H60" s="6">
        <v>39</v>
      </c>
      <c r="I60" s="7">
        <v>-2</v>
      </c>
      <c r="J60" s="6">
        <v>29</v>
      </c>
      <c r="K60" s="7">
        <v>-1</v>
      </c>
      <c r="L60" s="6">
        <v>6</v>
      </c>
      <c r="M60" s="7">
        <v>0</v>
      </c>
      <c r="N60" s="6">
        <v>17</v>
      </c>
      <c r="O60" s="7">
        <v>1</v>
      </c>
      <c r="P60" s="6">
        <v>3</v>
      </c>
      <c r="Q60" s="7">
        <v>0</v>
      </c>
      <c r="R60" s="6">
        <v>10</v>
      </c>
      <c r="S60" s="7">
        <v>-1</v>
      </c>
      <c r="T60" t="s">
        <v>842</v>
      </c>
      <c r="U60" s="7"/>
      <c r="X60" s="6">
        <v>44</v>
      </c>
      <c r="Y60" s="6">
        <v>50</v>
      </c>
      <c r="Z60" s="7">
        <f>X60-Y60</f>
        <v>-6</v>
      </c>
      <c r="AA60" s="6">
        <v>28</v>
      </c>
      <c r="AB60" s="6">
        <v>60</v>
      </c>
      <c r="AC60" s="7">
        <f>AA60-AB60</f>
        <v>-32</v>
      </c>
      <c r="AD60" s="6">
        <v>18</v>
      </c>
      <c r="AE60" s="6">
        <v>31</v>
      </c>
      <c r="AF60" s="7">
        <f>AD60-AE60</f>
        <v>-13</v>
      </c>
      <c r="AG60" s="6">
        <v>31</v>
      </c>
      <c r="AH60" s="6">
        <v>49</v>
      </c>
      <c r="AI60" s="7">
        <f>AG60-AH60</f>
        <v>-18</v>
      </c>
      <c r="AM60" s="4" t="s">
        <v>1037</v>
      </c>
      <c r="AN60" s="6">
        <v>49</v>
      </c>
      <c r="AO60" s="6">
        <v>23</v>
      </c>
      <c r="AR60" s="4" t="s">
        <v>876</v>
      </c>
      <c r="AS60" s="6"/>
      <c r="AT60" s="6"/>
    </row>
    <row r="61" spans="1:48" x14ac:dyDescent="0.25">
      <c r="B61" s="3" t="s">
        <v>266</v>
      </c>
      <c r="C61" s="52" t="s">
        <v>437</v>
      </c>
      <c r="D61" s="39">
        <v>42356</v>
      </c>
      <c r="E61">
        <v>21</v>
      </c>
      <c r="F61" s="3" t="s">
        <v>678</v>
      </c>
      <c r="G61" s="2" t="s">
        <v>82</v>
      </c>
      <c r="H61" s="6">
        <v>39</v>
      </c>
      <c r="I61" s="7">
        <v>0</v>
      </c>
      <c r="J61" s="6">
        <v>34</v>
      </c>
      <c r="K61" s="7">
        <v>1</v>
      </c>
      <c r="L61" s="6">
        <v>7</v>
      </c>
      <c r="M61" s="7">
        <v>0</v>
      </c>
      <c r="N61" s="6">
        <v>10</v>
      </c>
      <c r="O61" s="7">
        <v>-2</v>
      </c>
      <c r="P61" s="6">
        <v>3</v>
      </c>
      <c r="Q61" s="7">
        <v>0</v>
      </c>
      <c r="R61" s="6">
        <v>5</v>
      </c>
      <c r="S61" s="7">
        <v>-1</v>
      </c>
      <c r="T61" t="s">
        <v>639</v>
      </c>
      <c r="U61" s="7"/>
      <c r="X61" s="6"/>
      <c r="Y61" s="6"/>
      <c r="AA61" s="6"/>
      <c r="AB61" s="6"/>
      <c r="AG61" s="6"/>
      <c r="AH61" s="6"/>
      <c r="AS61" s="6"/>
      <c r="AT61" s="6"/>
    </row>
    <row r="62" spans="1:48" x14ac:dyDescent="0.25">
      <c r="A62" s="1">
        <v>2016</v>
      </c>
      <c r="B62" s="3" t="s">
        <v>267</v>
      </c>
      <c r="C62" s="52" t="s">
        <v>441</v>
      </c>
      <c r="D62" s="39">
        <v>42382</v>
      </c>
      <c r="E62">
        <v>16</v>
      </c>
      <c r="F62" s="3" t="s">
        <v>886</v>
      </c>
      <c r="G62" s="2" t="s">
        <v>915</v>
      </c>
      <c r="H62" s="6">
        <v>40</v>
      </c>
      <c r="I62" s="7">
        <v>0</v>
      </c>
      <c r="J62" s="6">
        <v>29</v>
      </c>
      <c r="K62" s="7">
        <v>0</v>
      </c>
      <c r="L62" s="6">
        <v>7</v>
      </c>
      <c r="M62" s="7">
        <v>0</v>
      </c>
      <c r="N62" s="6">
        <v>16</v>
      </c>
      <c r="O62" s="7">
        <v>0</v>
      </c>
      <c r="P62" s="6">
        <v>3</v>
      </c>
      <c r="Q62" s="7">
        <v>0</v>
      </c>
      <c r="R62" s="6">
        <v>11</v>
      </c>
      <c r="S62" s="7">
        <v>0</v>
      </c>
      <c r="T62" s="3" t="s">
        <v>842</v>
      </c>
      <c r="U62" s="7"/>
      <c r="X62" s="6">
        <v>42</v>
      </c>
      <c r="Y62" s="6">
        <v>40</v>
      </c>
      <c r="Z62" s="7">
        <f>X62-Y62</f>
        <v>2</v>
      </c>
      <c r="AA62" s="6">
        <v>22</v>
      </c>
      <c r="AB62" s="6">
        <v>56</v>
      </c>
      <c r="AC62" s="7">
        <f>AA62-AB62</f>
        <v>-34</v>
      </c>
      <c r="AG62" s="6"/>
      <c r="AH62" s="6"/>
      <c r="AM62" s="4" t="s">
        <v>1043</v>
      </c>
      <c r="AS62" s="6"/>
      <c r="AT62" s="6"/>
    </row>
    <row r="63" spans="1:48" x14ac:dyDescent="0.25">
      <c r="A63" s="1"/>
      <c r="B63" s="3" t="s">
        <v>267</v>
      </c>
      <c r="C63" s="52" t="s">
        <v>692</v>
      </c>
      <c r="D63" s="39">
        <v>42383</v>
      </c>
      <c r="E63">
        <v>19</v>
      </c>
      <c r="F63" s="3" t="s">
        <v>821</v>
      </c>
      <c r="G63" s="2"/>
      <c r="R63" s="6"/>
      <c r="T63" s="3" t="s">
        <v>842</v>
      </c>
      <c r="X63" s="6">
        <v>43</v>
      </c>
      <c r="Y63" s="6">
        <v>49</v>
      </c>
      <c r="Z63" s="7">
        <f>X63-Y63</f>
        <v>-6</v>
      </c>
      <c r="AA63" s="6">
        <v>24</v>
      </c>
      <c r="AB63" s="6">
        <v>63</v>
      </c>
      <c r="AC63" s="7">
        <f>AA63-AB63</f>
        <v>-39</v>
      </c>
      <c r="AG63" s="6"/>
      <c r="AH63" s="6"/>
      <c r="AM63" s="4" t="s">
        <v>1029</v>
      </c>
      <c r="AN63" s="6"/>
      <c r="AO63" s="6"/>
      <c r="AS63" s="6"/>
      <c r="AT63" s="6"/>
    </row>
    <row r="64" spans="1:48" x14ac:dyDescent="0.25">
      <c r="A64" s="1"/>
      <c r="B64" s="3" t="s">
        <v>267</v>
      </c>
      <c r="C64" s="52" t="s">
        <v>624</v>
      </c>
      <c r="D64" s="39">
        <v>42384</v>
      </c>
      <c r="E64">
        <v>17</v>
      </c>
      <c r="F64" s="3" t="s">
        <v>982</v>
      </c>
      <c r="G64" s="2" t="s">
        <v>124</v>
      </c>
      <c r="H64" s="6">
        <v>37</v>
      </c>
      <c r="I64" s="7">
        <v>0</v>
      </c>
      <c r="J64" s="6">
        <v>30</v>
      </c>
      <c r="K64" s="7">
        <v>0</v>
      </c>
      <c r="L64" s="6">
        <v>7</v>
      </c>
      <c r="M64" s="7">
        <v>1</v>
      </c>
      <c r="N64" s="6">
        <v>16</v>
      </c>
      <c r="O64" s="7">
        <v>0</v>
      </c>
      <c r="P64" s="6">
        <v>3</v>
      </c>
      <c r="Q64" s="7">
        <v>0</v>
      </c>
      <c r="R64" s="6">
        <v>7</v>
      </c>
      <c r="S64" s="7">
        <v>0</v>
      </c>
      <c r="T64" s="3" t="s">
        <v>842</v>
      </c>
      <c r="U64" s="8" t="s">
        <v>988</v>
      </c>
      <c r="X64" s="6"/>
      <c r="Y64" s="6"/>
      <c r="AA64" s="6"/>
      <c r="AB64" s="6"/>
      <c r="AG64" s="6"/>
      <c r="AH64" s="6"/>
      <c r="AN64" s="6"/>
      <c r="AO64" s="6"/>
      <c r="AS64" s="6"/>
      <c r="AT64" s="6"/>
    </row>
    <row r="65" spans="2:49" x14ac:dyDescent="0.25">
      <c r="B65" s="3" t="s">
        <v>267</v>
      </c>
      <c r="C65" s="52" t="s">
        <v>319</v>
      </c>
      <c r="D65" s="39">
        <v>42384</v>
      </c>
      <c r="E65">
        <v>18</v>
      </c>
      <c r="F65" s="3" t="s">
        <v>678</v>
      </c>
      <c r="G65" s="2" t="s">
        <v>82</v>
      </c>
      <c r="H65" s="6">
        <v>40</v>
      </c>
      <c r="I65" s="7">
        <v>1</v>
      </c>
      <c r="J65" s="6">
        <v>35</v>
      </c>
      <c r="K65" s="7">
        <v>1</v>
      </c>
      <c r="L65" s="6">
        <v>6</v>
      </c>
      <c r="M65" s="7">
        <v>-1</v>
      </c>
      <c r="N65" s="6">
        <v>10</v>
      </c>
      <c r="O65" s="7">
        <v>0</v>
      </c>
      <c r="P65" s="6">
        <v>3</v>
      </c>
      <c r="Q65" s="7">
        <v>0</v>
      </c>
      <c r="R65" s="6">
        <v>5</v>
      </c>
      <c r="S65" s="7">
        <v>0</v>
      </c>
      <c r="T65" s="3" t="s">
        <v>639</v>
      </c>
      <c r="U65" s="7"/>
      <c r="X65" s="6"/>
      <c r="Y65" s="6"/>
      <c r="AA65" s="6"/>
      <c r="AB65" s="6"/>
      <c r="AG65" s="6"/>
      <c r="AH65" s="6"/>
      <c r="AN65" s="6"/>
      <c r="AO65" s="6"/>
      <c r="AS65" s="6"/>
      <c r="AT65" s="6"/>
    </row>
    <row r="66" spans="2:49" x14ac:dyDescent="0.25">
      <c r="B66" s="3" t="s">
        <v>267</v>
      </c>
      <c r="C66" s="52" t="s">
        <v>518</v>
      </c>
      <c r="D66" s="39">
        <v>42384</v>
      </c>
      <c r="F66" s="3" t="s">
        <v>182</v>
      </c>
      <c r="G66" s="2"/>
      <c r="R66" s="6"/>
      <c r="T66" s="3" t="s">
        <v>842</v>
      </c>
      <c r="U66" s="7"/>
      <c r="X66" s="6">
        <v>45</v>
      </c>
      <c r="Y66" s="6">
        <v>51</v>
      </c>
      <c r="Z66" s="7">
        <f>X66-Y66</f>
        <v>-6</v>
      </c>
      <c r="AA66" s="6">
        <v>28</v>
      </c>
      <c r="AB66" s="6">
        <v>62</v>
      </c>
      <c r="AC66" s="7">
        <f>AA66-AB66</f>
        <v>-34</v>
      </c>
      <c r="AD66" s="6">
        <v>15</v>
      </c>
      <c r="AE66" s="6">
        <v>45</v>
      </c>
      <c r="AF66" s="7">
        <f>AD66-AE66</f>
        <v>-30</v>
      </c>
      <c r="AG66" s="6">
        <v>33</v>
      </c>
      <c r="AH66" s="6">
        <v>51</v>
      </c>
      <c r="AI66" s="7">
        <f>AG66-AH66</f>
        <v>-18</v>
      </c>
      <c r="AM66" s="4" t="s">
        <v>1033</v>
      </c>
      <c r="AN66" s="6"/>
      <c r="AO66" s="6"/>
      <c r="AS66" s="6"/>
      <c r="AT66" s="6"/>
    </row>
    <row r="67" spans="2:49" x14ac:dyDescent="0.25">
      <c r="B67" s="3" t="s">
        <v>267</v>
      </c>
      <c r="C67" s="52" t="s">
        <v>688</v>
      </c>
      <c r="D67" s="39">
        <v>42391</v>
      </c>
      <c r="E67">
        <v>30</v>
      </c>
      <c r="F67" s="3" t="s">
        <v>886</v>
      </c>
      <c r="G67" s="2" t="s">
        <v>46</v>
      </c>
      <c r="H67" s="6">
        <v>37</v>
      </c>
      <c r="I67" s="7">
        <v>0</v>
      </c>
      <c r="J67" s="6">
        <v>32</v>
      </c>
      <c r="K67" s="7">
        <v>-1</v>
      </c>
      <c r="L67" s="6">
        <v>6</v>
      </c>
      <c r="M67" s="7">
        <v>-1</v>
      </c>
      <c r="N67" s="6">
        <v>12</v>
      </c>
      <c r="O67" s="7">
        <v>1</v>
      </c>
      <c r="P67" s="6">
        <v>4</v>
      </c>
      <c r="Q67" s="7">
        <v>-1</v>
      </c>
      <c r="R67" s="6">
        <v>5</v>
      </c>
      <c r="S67" s="7">
        <v>1</v>
      </c>
      <c r="T67" s="3" t="s">
        <v>639</v>
      </c>
      <c r="U67" s="7"/>
      <c r="X67" s="6"/>
      <c r="Y67" s="6"/>
      <c r="AA67" s="6"/>
      <c r="AB67" s="6"/>
      <c r="AG67" s="6"/>
      <c r="AH67" s="6"/>
      <c r="AN67" s="6"/>
      <c r="AO67" s="6"/>
      <c r="AS67" s="6"/>
      <c r="AT67" s="6"/>
    </row>
    <row r="68" spans="2:49" x14ac:dyDescent="0.25">
      <c r="B68" s="3" t="s">
        <v>267</v>
      </c>
      <c r="C68" s="52" t="s">
        <v>600</v>
      </c>
      <c r="D68" s="39">
        <v>42392</v>
      </c>
      <c r="E68">
        <v>28</v>
      </c>
      <c r="F68" s="3" t="s">
        <v>1030</v>
      </c>
      <c r="G68" s="2" t="s">
        <v>60</v>
      </c>
      <c r="H68" s="6">
        <v>40</v>
      </c>
      <c r="I68" s="7">
        <v>2</v>
      </c>
      <c r="J68" s="6">
        <v>31</v>
      </c>
      <c r="K68" s="7">
        <v>0</v>
      </c>
      <c r="L68" s="6">
        <v>7</v>
      </c>
      <c r="M68" s="7">
        <v>-2</v>
      </c>
      <c r="N68" s="6">
        <v>11</v>
      </c>
      <c r="O68" s="7">
        <v>2</v>
      </c>
      <c r="P68" s="6">
        <v>4</v>
      </c>
      <c r="Q68" s="7">
        <v>-2</v>
      </c>
      <c r="R68" s="6">
        <v>9</v>
      </c>
      <c r="S68" s="7">
        <v>2</v>
      </c>
      <c r="T68" t="s">
        <v>639</v>
      </c>
      <c r="U68" s="7"/>
      <c r="X68" s="6">
        <v>42</v>
      </c>
      <c r="Y68" s="6">
        <v>51</v>
      </c>
      <c r="Z68" s="7">
        <f>X68-Y68</f>
        <v>-9</v>
      </c>
      <c r="AA68" s="6">
        <v>31</v>
      </c>
      <c r="AB68" s="6">
        <v>49</v>
      </c>
      <c r="AC68" s="7">
        <f>AA68-AB68</f>
        <v>-18</v>
      </c>
      <c r="AD68" s="6">
        <v>22</v>
      </c>
      <c r="AE68" s="6">
        <v>32</v>
      </c>
      <c r="AF68" s="7">
        <f>AD68-AE68</f>
        <v>-10</v>
      </c>
      <c r="AG68" s="6">
        <v>31</v>
      </c>
      <c r="AH68" s="6">
        <v>49</v>
      </c>
      <c r="AI68" s="7">
        <f>AG68-AH68</f>
        <v>-18</v>
      </c>
      <c r="AM68" s="4" t="s">
        <v>1038</v>
      </c>
      <c r="AN68" s="6"/>
      <c r="AO68" s="6"/>
      <c r="AS68" s="6">
        <v>36</v>
      </c>
      <c r="AT68" s="6">
        <v>56</v>
      </c>
      <c r="AU68" s="7">
        <f>AS68-AT68</f>
        <v>-20</v>
      </c>
      <c r="AV68" s="4" t="s">
        <v>937</v>
      </c>
    </row>
    <row r="69" spans="2:49" x14ac:dyDescent="0.25">
      <c r="B69" s="3" t="s">
        <v>267</v>
      </c>
      <c r="C69" s="52" t="s">
        <v>602</v>
      </c>
      <c r="D69" s="39">
        <v>42396</v>
      </c>
      <c r="E69">
        <v>31</v>
      </c>
      <c r="F69" s="3" t="s">
        <v>821</v>
      </c>
      <c r="H69" s="6">
        <v>39</v>
      </c>
      <c r="I69" s="7">
        <v>0</v>
      </c>
      <c r="J69" s="6">
        <v>30</v>
      </c>
      <c r="K69" s="7">
        <v>1</v>
      </c>
      <c r="L69" s="6">
        <v>6</v>
      </c>
      <c r="M69" s="7">
        <v>0</v>
      </c>
      <c r="N69" s="6">
        <v>17</v>
      </c>
      <c r="O69" s="7">
        <v>0</v>
      </c>
      <c r="P69" s="6">
        <v>3</v>
      </c>
      <c r="Q69" s="7">
        <v>0</v>
      </c>
      <c r="R69" s="6">
        <v>9</v>
      </c>
      <c r="S69" s="7">
        <v>-1</v>
      </c>
      <c r="T69" s="3" t="s">
        <v>842</v>
      </c>
      <c r="U69" s="7"/>
      <c r="X69" s="6"/>
      <c r="Y69" s="6"/>
      <c r="AA69" s="6"/>
      <c r="AB69" s="6"/>
      <c r="AG69" s="6"/>
      <c r="AH69" s="6"/>
      <c r="AN69" s="6"/>
      <c r="AO69" s="6"/>
      <c r="AS69" s="6"/>
      <c r="AT69" s="6"/>
    </row>
    <row r="70" spans="2:49" x14ac:dyDescent="0.25">
      <c r="B70" s="3" t="s">
        <v>268</v>
      </c>
      <c r="C70" s="52" t="s">
        <v>589</v>
      </c>
      <c r="D70" s="39">
        <v>42403</v>
      </c>
      <c r="E70">
        <v>5</v>
      </c>
      <c r="F70" s="3" t="s">
        <v>821</v>
      </c>
      <c r="G70" s="2" t="s">
        <v>224</v>
      </c>
      <c r="H70" s="6">
        <v>39</v>
      </c>
      <c r="I70" s="7">
        <v>0</v>
      </c>
      <c r="J70" s="6">
        <v>29</v>
      </c>
      <c r="K70" s="7">
        <v>-1</v>
      </c>
      <c r="L70" s="6">
        <v>6</v>
      </c>
      <c r="M70" s="7">
        <v>0</v>
      </c>
      <c r="N70" s="6">
        <v>18</v>
      </c>
      <c r="O70" s="7">
        <v>1</v>
      </c>
      <c r="P70" s="6">
        <v>3</v>
      </c>
      <c r="Q70" s="7">
        <v>0</v>
      </c>
      <c r="R70" s="6">
        <v>10</v>
      </c>
      <c r="S70" s="7">
        <v>1</v>
      </c>
      <c r="T70" s="3" t="s">
        <v>842</v>
      </c>
      <c r="U70" s="7"/>
      <c r="X70" s="6"/>
      <c r="Y70" s="6"/>
      <c r="AA70" s="6"/>
      <c r="AB70" s="6"/>
      <c r="AG70" s="6"/>
      <c r="AH70" s="6"/>
      <c r="AN70" s="6"/>
      <c r="AO70" s="6"/>
      <c r="AS70" s="6"/>
      <c r="AT70" s="6"/>
    </row>
    <row r="71" spans="2:49" x14ac:dyDescent="0.25">
      <c r="B71" s="3" t="s">
        <v>268</v>
      </c>
      <c r="C71" s="52" t="s">
        <v>655</v>
      </c>
      <c r="D71" s="39">
        <v>42410</v>
      </c>
      <c r="E71">
        <v>13</v>
      </c>
      <c r="F71" s="3" t="s">
        <v>886</v>
      </c>
      <c r="G71" s="2" t="s">
        <v>915</v>
      </c>
      <c r="H71" s="6">
        <v>41</v>
      </c>
      <c r="I71" s="7">
        <v>1</v>
      </c>
      <c r="J71" s="6">
        <v>27</v>
      </c>
      <c r="K71" s="7">
        <v>-2</v>
      </c>
      <c r="L71" s="6">
        <v>9</v>
      </c>
      <c r="M71" s="7">
        <v>2</v>
      </c>
      <c r="N71" s="6">
        <v>15</v>
      </c>
      <c r="O71" s="7">
        <v>-1</v>
      </c>
      <c r="P71" s="6">
        <v>3</v>
      </c>
      <c r="Q71" s="7">
        <v>0</v>
      </c>
      <c r="R71" s="6">
        <v>14</v>
      </c>
      <c r="S71" s="7">
        <v>3</v>
      </c>
      <c r="T71" s="3" t="s">
        <v>842</v>
      </c>
      <c r="U71" s="7"/>
      <c r="X71" s="6">
        <v>31</v>
      </c>
      <c r="Y71" s="6">
        <v>48</v>
      </c>
      <c r="Z71" s="7">
        <f>X71-Y71</f>
        <v>-17</v>
      </c>
      <c r="AA71" s="6">
        <v>21</v>
      </c>
      <c r="AB71" s="6">
        <v>50</v>
      </c>
      <c r="AC71" s="7">
        <f>AA71-AB71</f>
        <v>-29</v>
      </c>
      <c r="AG71" s="6">
        <v>24</v>
      </c>
      <c r="AH71" s="6">
        <v>49</v>
      </c>
      <c r="AI71" s="7">
        <f>AG71-AH71</f>
        <v>-25</v>
      </c>
      <c r="AM71" s="4" t="s">
        <v>1036</v>
      </c>
      <c r="AN71" s="6"/>
      <c r="AO71" s="6"/>
      <c r="AS71" s="6"/>
      <c r="AT71" s="6"/>
    </row>
    <row r="72" spans="2:49" x14ac:dyDescent="0.25">
      <c r="B72" s="3" t="s">
        <v>268</v>
      </c>
      <c r="C72" s="52" t="s">
        <v>562</v>
      </c>
      <c r="D72" s="39">
        <v>42411</v>
      </c>
      <c r="E72">
        <v>15</v>
      </c>
      <c r="F72" s="3" t="s">
        <v>821</v>
      </c>
      <c r="R72" s="6"/>
      <c r="T72" s="3" t="s">
        <v>842</v>
      </c>
      <c r="X72" s="6">
        <v>39</v>
      </c>
      <c r="Y72" s="6">
        <v>53</v>
      </c>
      <c r="Z72" s="7">
        <f>X72-Y72</f>
        <v>-14</v>
      </c>
      <c r="AA72" s="6">
        <v>25</v>
      </c>
      <c r="AB72" s="6">
        <v>59</v>
      </c>
      <c r="AC72" s="7">
        <f>AA72-AB72</f>
        <v>-34</v>
      </c>
      <c r="AG72" s="6"/>
      <c r="AH72" s="6"/>
      <c r="AM72" s="4" t="s">
        <v>1029</v>
      </c>
      <c r="AN72" s="6"/>
      <c r="AO72" s="6"/>
      <c r="AS72" s="6"/>
      <c r="AT72" s="6"/>
    </row>
    <row r="73" spans="2:49" x14ac:dyDescent="0.25">
      <c r="B73" s="3" t="s">
        <v>268</v>
      </c>
      <c r="C73" s="52" t="s">
        <v>555</v>
      </c>
      <c r="D73" s="39">
        <v>42412</v>
      </c>
      <c r="E73">
        <v>16</v>
      </c>
      <c r="F73" s="3" t="s">
        <v>678</v>
      </c>
      <c r="G73" s="2" t="s">
        <v>82</v>
      </c>
      <c r="H73" s="6">
        <v>39</v>
      </c>
      <c r="I73" s="7">
        <v>-1</v>
      </c>
      <c r="J73" s="6">
        <v>32</v>
      </c>
      <c r="K73" s="7">
        <v>-3</v>
      </c>
      <c r="L73" s="6">
        <v>7</v>
      </c>
      <c r="M73" s="7">
        <v>1</v>
      </c>
      <c r="N73" s="6">
        <v>11</v>
      </c>
      <c r="O73" s="7">
        <v>1</v>
      </c>
      <c r="P73" s="6">
        <v>4</v>
      </c>
      <c r="Q73" s="7">
        <v>1</v>
      </c>
      <c r="R73" s="6">
        <v>7</v>
      </c>
      <c r="S73" s="7">
        <v>2</v>
      </c>
      <c r="T73" s="3" t="s">
        <v>639</v>
      </c>
      <c r="U73" s="7"/>
      <c r="X73" s="6"/>
      <c r="Y73" s="6"/>
      <c r="AA73" s="6"/>
      <c r="AB73" s="6"/>
      <c r="AG73" s="6"/>
      <c r="AH73" s="6"/>
      <c r="AN73" s="6"/>
      <c r="AO73" s="6"/>
      <c r="AS73" s="6"/>
      <c r="AT73" s="6"/>
    </row>
    <row r="74" spans="2:49" x14ac:dyDescent="0.25">
      <c r="B74" s="3" t="s">
        <v>268</v>
      </c>
      <c r="C74" s="52" t="s">
        <v>513</v>
      </c>
      <c r="D74" s="39">
        <v>42413</v>
      </c>
      <c r="E74">
        <v>17</v>
      </c>
      <c r="F74" s="3" t="s">
        <v>1030</v>
      </c>
      <c r="G74" s="2" t="s">
        <v>60</v>
      </c>
      <c r="H74" s="6">
        <v>39</v>
      </c>
      <c r="I74" s="7">
        <v>-1</v>
      </c>
      <c r="J74" s="6">
        <v>33</v>
      </c>
      <c r="K74" s="7">
        <v>2</v>
      </c>
      <c r="L74" s="6">
        <v>6</v>
      </c>
      <c r="M74" s="7">
        <v>-1</v>
      </c>
      <c r="N74" s="6">
        <v>12</v>
      </c>
      <c r="O74" s="7">
        <v>1</v>
      </c>
      <c r="P74" s="6">
        <v>3</v>
      </c>
      <c r="Q74" s="7">
        <v>-1</v>
      </c>
      <c r="R74" s="6">
        <v>6</v>
      </c>
      <c r="S74" s="7">
        <v>-3</v>
      </c>
      <c r="T74" t="s">
        <v>639</v>
      </c>
      <c r="U74" s="7"/>
      <c r="X74" s="6">
        <v>39</v>
      </c>
      <c r="Y74" s="6">
        <v>54</v>
      </c>
      <c r="Z74" s="7">
        <f>X74-Y74</f>
        <v>-15</v>
      </c>
      <c r="AA74" s="6">
        <v>30</v>
      </c>
      <c r="AB74" s="6">
        <v>51</v>
      </c>
      <c r="AC74" s="7">
        <f>AA74-AB74</f>
        <v>-21</v>
      </c>
      <c r="AD74" s="6">
        <v>20</v>
      </c>
      <c r="AE74" s="6">
        <v>34</v>
      </c>
      <c r="AF74" s="7">
        <f>AD74-AE74</f>
        <v>-14</v>
      </c>
      <c r="AG74" s="6">
        <v>33</v>
      </c>
      <c r="AH74" s="6">
        <v>48</v>
      </c>
      <c r="AI74" s="7">
        <f>AG74-AH74</f>
        <v>-15</v>
      </c>
      <c r="AM74" s="4" t="s">
        <v>1038</v>
      </c>
      <c r="AN74" s="6"/>
      <c r="AO74" s="6"/>
      <c r="AS74" s="6">
        <v>34</v>
      </c>
      <c r="AT74" s="6">
        <v>60</v>
      </c>
      <c r="AU74" s="7">
        <f>AS74-AT74</f>
        <v>-26</v>
      </c>
      <c r="AV74" s="4" t="s">
        <v>937</v>
      </c>
    </row>
    <row r="75" spans="2:49" x14ac:dyDescent="0.25">
      <c r="B75" s="3" t="s">
        <v>268</v>
      </c>
      <c r="C75" s="52" t="s">
        <v>452</v>
      </c>
      <c r="D75" s="39">
        <v>42419</v>
      </c>
      <c r="E75">
        <v>24</v>
      </c>
      <c r="F75" s="3" t="s">
        <v>886</v>
      </c>
      <c r="G75" s="2" t="s">
        <v>46</v>
      </c>
      <c r="H75" s="6">
        <v>38</v>
      </c>
      <c r="I75" s="7">
        <v>1</v>
      </c>
      <c r="J75" s="6">
        <v>31</v>
      </c>
      <c r="K75" s="7">
        <v>-1</v>
      </c>
      <c r="L75" s="6">
        <v>8</v>
      </c>
      <c r="M75" s="7">
        <v>2</v>
      </c>
      <c r="N75" s="6">
        <v>12</v>
      </c>
      <c r="O75" s="7">
        <v>0</v>
      </c>
      <c r="P75" s="6">
        <v>3</v>
      </c>
      <c r="Q75" s="7">
        <v>-1</v>
      </c>
      <c r="R75" s="6">
        <v>7</v>
      </c>
      <c r="S75" s="7">
        <v>2</v>
      </c>
      <c r="T75" s="3" t="s">
        <v>639</v>
      </c>
      <c r="U75" s="7"/>
      <c r="X75" s="6"/>
      <c r="Y75" s="6"/>
      <c r="AA75" s="6"/>
      <c r="AB75" s="6"/>
      <c r="AG75" s="6"/>
      <c r="AH75" s="6"/>
      <c r="AN75" s="6"/>
      <c r="AO75" s="6"/>
      <c r="AS75" s="6"/>
      <c r="AT75" s="6"/>
    </row>
    <row r="76" spans="2:49" x14ac:dyDescent="0.25">
      <c r="B76" s="3" t="s">
        <v>268</v>
      </c>
      <c r="C76" s="52" t="s">
        <v>349</v>
      </c>
      <c r="D76" s="39">
        <v>42417</v>
      </c>
      <c r="E76">
        <v>24</v>
      </c>
      <c r="F76" s="3" t="s">
        <v>1019</v>
      </c>
      <c r="H76" s="6">
        <v>38</v>
      </c>
      <c r="I76" s="7">
        <v>1</v>
      </c>
      <c r="J76" s="6">
        <v>30</v>
      </c>
      <c r="K76" s="7">
        <v>0</v>
      </c>
      <c r="L76" s="6">
        <v>5</v>
      </c>
      <c r="M76" s="7">
        <v>-2</v>
      </c>
      <c r="N76" s="6">
        <v>16</v>
      </c>
      <c r="O76" s="7">
        <v>1</v>
      </c>
      <c r="P76" s="6">
        <v>5</v>
      </c>
      <c r="Q76" s="7">
        <v>1</v>
      </c>
      <c r="R76" s="6">
        <v>8</v>
      </c>
      <c r="S76" s="7">
        <v>1</v>
      </c>
      <c r="T76" t="s">
        <v>842</v>
      </c>
      <c r="U76" s="7"/>
      <c r="X76" s="6"/>
      <c r="Y76" s="6"/>
      <c r="AA76" s="6"/>
      <c r="AB76" s="6"/>
      <c r="AG76" s="6"/>
      <c r="AH76" s="6"/>
      <c r="AN76" s="6"/>
      <c r="AO76" s="6"/>
      <c r="AS76" s="6"/>
      <c r="AT76" s="6"/>
    </row>
    <row r="77" spans="2:49" x14ac:dyDescent="0.25">
      <c r="B77" s="3" t="s">
        <v>268</v>
      </c>
      <c r="C77" s="52" t="s">
        <v>527</v>
      </c>
      <c r="D77" s="39">
        <v>42423</v>
      </c>
      <c r="F77" s="3" t="s">
        <v>182</v>
      </c>
      <c r="R77" s="6"/>
      <c r="T77" s="3" t="s">
        <v>842</v>
      </c>
      <c r="U77" s="7"/>
      <c r="X77" s="6">
        <v>40</v>
      </c>
      <c r="Y77" s="6">
        <v>55</v>
      </c>
      <c r="Z77" s="7">
        <f>X77-Y77</f>
        <v>-15</v>
      </c>
      <c r="AA77" s="6">
        <v>31</v>
      </c>
      <c r="AB77" s="6">
        <v>56</v>
      </c>
      <c r="AC77" s="7">
        <f>AA77-AB77</f>
        <v>-25</v>
      </c>
      <c r="AD77" s="6">
        <v>15</v>
      </c>
      <c r="AE77" s="6">
        <v>42</v>
      </c>
      <c r="AF77" s="7">
        <f>AD77-AE77</f>
        <v>-27</v>
      </c>
      <c r="AG77" s="6">
        <v>34</v>
      </c>
      <c r="AH77" s="6">
        <v>50</v>
      </c>
      <c r="AI77" s="7">
        <f>AG77-AH77</f>
        <v>-16</v>
      </c>
      <c r="AM77" s="4" t="s">
        <v>1033</v>
      </c>
      <c r="AN77" s="6"/>
      <c r="AO77" s="6"/>
      <c r="AS77" s="6"/>
      <c r="AT77" s="6"/>
    </row>
    <row r="78" spans="2:49" x14ac:dyDescent="0.25">
      <c r="B78" s="3" t="s">
        <v>294</v>
      </c>
      <c r="C78" s="52" t="s">
        <v>669</v>
      </c>
      <c r="D78" s="39">
        <v>42438</v>
      </c>
      <c r="E78">
        <v>12</v>
      </c>
      <c r="F78" s="3" t="s">
        <v>886</v>
      </c>
      <c r="G78" s="2" t="s">
        <v>915</v>
      </c>
      <c r="H78" s="6">
        <v>38</v>
      </c>
      <c r="I78" s="7">
        <v>-3</v>
      </c>
      <c r="J78" s="6">
        <v>29</v>
      </c>
      <c r="K78" s="7">
        <v>2</v>
      </c>
      <c r="L78" s="6">
        <v>7</v>
      </c>
      <c r="M78" s="7">
        <v>-2</v>
      </c>
      <c r="N78" s="6">
        <v>16</v>
      </c>
      <c r="O78" s="7">
        <v>1</v>
      </c>
      <c r="P78" s="6">
        <v>4</v>
      </c>
      <c r="Q78" s="7">
        <v>1</v>
      </c>
      <c r="R78" s="6">
        <v>9</v>
      </c>
      <c r="S78" s="7">
        <v>-5</v>
      </c>
      <c r="T78" t="s">
        <v>842</v>
      </c>
      <c r="U78" s="7"/>
      <c r="X78" s="6"/>
      <c r="Y78" s="6"/>
      <c r="AA78" s="6"/>
      <c r="AB78" s="6"/>
      <c r="AG78" s="6"/>
      <c r="AH78" s="6"/>
      <c r="AM78" s="4"/>
      <c r="AN78" s="6"/>
      <c r="AO78" s="6"/>
      <c r="AS78" s="6"/>
      <c r="AT78" s="6"/>
    </row>
    <row r="79" spans="2:49" x14ac:dyDescent="0.25">
      <c r="B79" s="3" t="s">
        <v>294</v>
      </c>
      <c r="C79" s="52" t="s">
        <v>673</v>
      </c>
      <c r="D79" s="39">
        <v>42440</v>
      </c>
      <c r="E79">
        <v>14</v>
      </c>
      <c r="F79" s="3" t="s">
        <v>678</v>
      </c>
      <c r="G79" s="2" t="s">
        <v>82</v>
      </c>
      <c r="H79" s="6">
        <v>36</v>
      </c>
      <c r="I79" s="7">
        <v>-3</v>
      </c>
      <c r="J79" s="6">
        <v>36</v>
      </c>
      <c r="K79" s="7">
        <v>4</v>
      </c>
      <c r="L79" s="6">
        <v>8</v>
      </c>
      <c r="M79" s="7">
        <v>1</v>
      </c>
      <c r="N79" s="6">
        <v>11</v>
      </c>
      <c r="O79" s="7">
        <v>0</v>
      </c>
      <c r="P79" s="6">
        <v>3</v>
      </c>
      <c r="Q79" s="7">
        <v>-1</v>
      </c>
      <c r="R79" s="6">
        <v>0</v>
      </c>
      <c r="S79" s="7">
        <v>-7</v>
      </c>
      <c r="T79" t="s">
        <v>639</v>
      </c>
      <c r="U79" s="7"/>
      <c r="X79" s="6"/>
      <c r="Y79" s="6"/>
      <c r="AA79" s="6"/>
      <c r="AB79" s="6"/>
      <c r="AG79" s="6"/>
      <c r="AH79" s="6"/>
      <c r="AM79" s="4"/>
      <c r="AN79" s="6"/>
      <c r="AO79" s="6"/>
      <c r="AS79" s="6"/>
      <c r="AT79" s="6"/>
    </row>
    <row r="80" spans="2:49" x14ac:dyDescent="0.25">
      <c r="B80" s="3" t="s">
        <v>294</v>
      </c>
      <c r="C80" s="52" t="s">
        <v>640</v>
      </c>
      <c r="D80" s="39">
        <v>42445</v>
      </c>
      <c r="E80">
        <v>17</v>
      </c>
      <c r="F80" s="3" t="s">
        <v>821</v>
      </c>
      <c r="G80" s="2" t="s">
        <v>224</v>
      </c>
      <c r="H80" s="6">
        <v>33</v>
      </c>
      <c r="I80" s="7">
        <v>-6</v>
      </c>
      <c r="J80" s="6">
        <v>34</v>
      </c>
      <c r="K80" s="7">
        <v>5</v>
      </c>
      <c r="L80" s="6">
        <v>6</v>
      </c>
      <c r="M80" s="7">
        <v>0</v>
      </c>
      <c r="N80" s="6">
        <v>16</v>
      </c>
      <c r="O80" s="7">
        <v>-2</v>
      </c>
      <c r="P80" s="6">
        <v>3</v>
      </c>
      <c r="Q80" s="7">
        <v>0</v>
      </c>
      <c r="R80" s="6">
        <v>-1</v>
      </c>
      <c r="S80" s="7">
        <v>-11</v>
      </c>
      <c r="T80" s="3" t="s">
        <v>842</v>
      </c>
      <c r="U80" s="7"/>
      <c r="X80" s="6"/>
      <c r="Y80" s="6"/>
      <c r="AA80" s="6"/>
      <c r="AB80" s="6"/>
      <c r="AG80" s="6"/>
      <c r="AH80" s="6"/>
      <c r="AM80" s="4"/>
      <c r="AN80" s="6"/>
      <c r="AO80" s="6"/>
      <c r="AS80" s="6">
        <v>22</v>
      </c>
      <c r="AT80" s="6">
        <v>58</v>
      </c>
      <c r="AU80" s="7">
        <v>-13</v>
      </c>
      <c r="AV80" s="4" t="s">
        <v>871</v>
      </c>
      <c r="AW80" s="4"/>
    </row>
    <row r="81" spans="2:48" x14ac:dyDescent="0.25">
      <c r="B81" s="3" t="s">
        <v>294</v>
      </c>
      <c r="C81" s="52" t="s">
        <v>437</v>
      </c>
      <c r="D81" s="39">
        <v>42447</v>
      </c>
      <c r="E81">
        <v>24</v>
      </c>
      <c r="F81" s="3" t="s">
        <v>886</v>
      </c>
      <c r="G81" s="2" t="s">
        <v>46</v>
      </c>
      <c r="H81" s="6">
        <v>37</v>
      </c>
      <c r="I81" s="7">
        <v>-1</v>
      </c>
      <c r="J81" s="6">
        <v>35</v>
      </c>
      <c r="K81" s="7">
        <v>4</v>
      </c>
      <c r="L81" s="6">
        <v>7</v>
      </c>
      <c r="M81" s="7">
        <v>-1</v>
      </c>
      <c r="N81" s="6">
        <v>9</v>
      </c>
      <c r="O81" s="7">
        <v>-3</v>
      </c>
      <c r="P81" s="6">
        <v>4</v>
      </c>
      <c r="Q81" s="7">
        <v>1</v>
      </c>
      <c r="R81" s="6">
        <v>2</v>
      </c>
      <c r="S81" s="7">
        <v>-5</v>
      </c>
      <c r="T81" t="s">
        <v>639</v>
      </c>
      <c r="U81" s="7"/>
      <c r="X81" s="6"/>
      <c r="Y81" s="6"/>
      <c r="AA81" s="6"/>
      <c r="AB81" s="6"/>
      <c r="AG81" s="6"/>
      <c r="AH81" s="6"/>
      <c r="AM81" s="4"/>
      <c r="AN81" s="6"/>
      <c r="AO81" s="6"/>
      <c r="AS81" s="6"/>
      <c r="AT81" s="6"/>
    </row>
    <row r="82" spans="2:48" x14ac:dyDescent="0.25">
      <c r="B82" s="3" t="s">
        <v>294</v>
      </c>
      <c r="C82" s="52" t="s">
        <v>452</v>
      </c>
      <c r="D82" s="39">
        <v>42448</v>
      </c>
      <c r="E82">
        <v>24</v>
      </c>
      <c r="F82" s="3" t="s">
        <v>1030</v>
      </c>
      <c r="G82" s="2" t="s">
        <v>60</v>
      </c>
      <c r="H82" s="6">
        <v>36</v>
      </c>
      <c r="I82" s="7">
        <v>-3</v>
      </c>
      <c r="J82" s="6">
        <v>34</v>
      </c>
      <c r="K82" s="7">
        <v>1</v>
      </c>
      <c r="L82" s="6">
        <v>10</v>
      </c>
      <c r="M82" s="7">
        <v>4</v>
      </c>
      <c r="N82" s="6">
        <v>11</v>
      </c>
      <c r="O82" s="7">
        <v>-1</v>
      </c>
      <c r="P82" s="6">
        <v>3</v>
      </c>
      <c r="Q82" s="7">
        <v>0</v>
      </c>
      <c r="R82" s="6">
        <v>2</v>
      </c>
      <c r="S82" s="7">
        <v>-4</v>
      </c>
      <c r="T82" t="s">
        <v>639</v>
      </c>
      <c r="U82" s="7"/>
      <c r="X82" s="6">
        <v>34</v>
      </c>
      <c r="Y82" s="6">
        <v>59</v>
      </c>
      <c r="Z82" s="7">
        <f>X82-Y82</f>
        <v>-25</v>
      </c>
      <c r="AA82" s="6">
        <v>35</v>
      </c>
      <c r="AB82" s="6">
        <v>46</v>
      </c>
      <c r="AC82" s="7">
        <f>AA82-AB82</f>
        <v>-11</v>
      </c>
      <c r="AD82" s="6">
        <v>24</v>
      </c>
      <c r="AE82" s="6">
        <v>36</v>
      </c>
      <c r="AF82" s="7">
        <f>AD82-AE82</f>
        <v>-12</v>
      </c>
      <c r="AG82" s="6">
        <v>38</v>
      </c>
      <c r="AH82" s="6">
        <v>40</v>
      </c>
      <c r="AI82" s="7">
        <f>AG82-AH82</f>
        <v>-2</v>
      </c>
      <c r="AM82" s="4" t="s">
        <v>1038</v>
      </c>
      <c r="AN82" s="6"/>
      <c r="AO82" s="6"/>
      <c r="AS82" s="6">
        <v>32</v>
      </c>
      <c r="AT82" s="6">
        <v>61</v>
      </c>
      <c r="AU82" s="7">
        <f>AS82-AT82</f>
        <v>-29</v>
      </c>
      <c r="AV82" s="4" t="s">
        <v>937</v>
      </c>
    </row>
    <row r="83" spans="2:48" x14ac:dyDescent="0.25">
      <c r="B83" s="3" t="s">
        <v>294</v>
      </c>
      <c r="C83" s="52" t="s">
        <v>482</v>
      </c>
      <c r="D83" s="39">
        <v>42454</v>
      </c>
      <c r="E83">
        <v>4</v>
      </c>
      <c r="F83" s="3" t="s">
        <v>1019</v>
      </c>
      <c r="G83" s="2"/>
      <c r="H83" s="6">
        <v>36</v>
      </c>
      <c r="I83" s="7">
        <v>-2</v>
      </c>
      <c r="J83" s="6">
        <v>31</v>
      </c>
      <c r="K83" s="7">
        <v>1</v>
      </c>
      <c r="L83" s="6">
        <v>7</v>
      </c>
      <c r="M83" s="7">
        <v>2</v>
      </c>
      <c r="N83" s="6">
        <v>16</v>
      </c>
      <c r="O83" s="7">
        <v>0</v>
      </c>
      <c r="P83" s="6">
        <v>5</v>
      </c>
      <c r="Q83" s="7">
        <v>0</v>
      </c>
      <c r="R83" s="6">
        <v>5</v>
      </c>
      <c r="S83" s="7">
        <v>-3</v>
      </c>
      <c r="T83" t="s">
        <v>842</v>
      </c>
      <c r="U83" s="7"/>
      <c r="X83" s="6"/>
      <c r="Y83" s="6"/>
      <c r="AA83" s="6"/>
      <c r="AB83" s="6"/>
      <c r="AC83" s="7"/>
      <c r="AD83" s="6"/>
      <c r="AE83" s="6"/>
      <c r="AF83" s="7"/>
      <c r="AG83" s="6"/>
      <c r="AH83" s="6"/>
      <c r="AM83" s="4"/>
      <c r="AN83" s="6"/>
      <c r="AO83" s="6"/>
      <c r="AS83" s="6"/>
      <c r="AT83" s="6"/>
      <c r="AV83" s="4"/>
    </row>
    <row r="84" spans="2:48" x14ac:dyDescent="0.25">
      <c r="B84" s="3" t="s">
        <v>294</v>
      </c>
      <c r="C84" s="52" t="s">
        <v>604</v>
      </c>
      <c r="D84" s="39">
        <v>42458</v>
      </c>
      <c r="E84">
        <v>3</v>
      </c>
      <c r="F84" s="3" t="s">
        <v>903</v>
      </c>
      <c r="G84" s="2" t="s">
        <v>138</v>
      </c>
      <c r="H84" s="6">
        <v>33</v>
      </c>
      <c r="I84" s="7">
        <v>-5</v>
      </c>
      <c r="J84" s="6">
        <v>32</v>
      </c>
      <c r="K84" s="7">
        <v>2</v>
      </c>
      <c r="L84" s="6">
        <v>5</v>
      </c>
      <c r="M84" s="7">
        <v>0</v>
      </c>
      <c r="N84" s="6">
        <v>17</v>
      </c>
      <c r="O84" s="7">
        <v>1</v>
      </c>
      <c r="P84" s="6">
        <v>4</v>
      </c>
      <c r="Q84" s="7">
        <v>-1</v>
      </c>
      <c r="R84" s="6">
        <v>1</v>
      </c>
      <c r="S84" s="7">
        <v>-7</v>
      </c>
      <c r="T84" t="s">
        <v>842</v>
      </c>
      <c r="U84" s="7"/>
      <c r="X84" s="6">
        <v>34</v>
      </c>
      <c r="Y84" s="6">
        <v>53</v>
      </c>
      <c r="Z84" s="7">
        <f>X84-Y84</f>
        <v>-19</v>
      </c>
      <c r="AA84" s="6">
        <v>26</v>
      </c>
      <c r="AB84" s="6">
        <v>49</v>
      </c>
      <c r="AC84" s="7">
        <f>AA84-AB84</f>
        <v>-23</v>
      </c>
      <c r="AD84" s="6">
        <v>10</v>
      </c>
      <c r="AE84" s="6">
        <v>38</v>
      </c>
      <c r="AF84" s="7">
        <f>AD84-AE84</f>
        <v>-28</v>
      </c>
      <c r="AG84" s="6">
        <v>25</v>
      </c>
      <c r="AH84" s="6">
        <v>49</v>
      </c>
      <c r="AI84" s="7">
        <f>AG84-AH84</f>
        <v>-24</v>
      </c>
      <c r="AM84" s="4" t="s">
        <v>1034</v>
      </c>
      <c r="AN84" s="6"/>
      <c r="AO84" s="6"/>
      <c r="AS84" s="6"/>
      <c r="AT84" s="6"/>
      <c r="AV84" s="4"/>
    </row>
    <row r="85" spans="2:48" x14ac:dyDescent="0.25">
      <c r="B85" s="3" t="s">
        <v>269</v>
      </c>
      <c r="C85" s="52" t="s">
        <v>1044</v>
      </c>
      <c r="D85" s="39">
        <v>42464</v>
      </c>
      <c r="F85" s="3" t="s">
        <v>182</v>
      </c>
      <c r="G85" s="2"/>
      <c r="R85" s="6"/>
      <c r="T85" s="3" t="s">
        <v>842</v>
      </c>
      <c r="X85" s="6">
        <v>36</v>
      </c>
      <c r="Y85" s="6">
        <v>59</v>
      </c>
      <c r="Z85" s="7">
        <f>X85-Y85</f>
        <v>-23</v>
      </c>
      <c r="AA85" s="6">
        <v>29</v>
      </c>
      <c r="AB85" s="6">
        <v>58</v>
      </c>
      <c r="AC85" s="7">
        <f>AA85-AB85</f>
        <v>-29</v>
      </c>
      <c r="AD85" s="6">
        <v>16</v>
      </c>
      <c r="AE85" s="6">
        <v>41</v>
      </c>
      <c r="AF85" s="7">
        <f>AD85-AE85</f>
        <v>-25</v>
      </c>
      <c r="AG85" s="6">
        <v>31</v>
      </c>
      <c r="AH85" s="6">
        <v>49</v>
      </c>
      <c r="AI85" s="7">
        <f>AG85-AH85</f>
        <v>-18</v>
      </c>
      <c r="AM85" s="4" t="s">
        <v>1033</v>
      </c>
      <c r="AN85" s="6"/>
      <c r="AO85" s="6"/>
      <c r="AS85" s="6"/>
      <c r="AT85" s="6"/>
      <c r="AV85" s="4"/>
    </row>
    <row r="86" spans="2:48" x14ac:dyDescent="0.25">
      <c r="B86" s="3" t="s">
        <v>269</v>
      </c>
      <c r="C86" s="52" t="s">
        <v>593</v>
      </c>
      <c r="D86" s="39">
        <v>42466</v>
      </c>
      <c r="F86" s="3" t="s">
        <v>821</v>
      </c>
      <c r="G86" s="2"/>
      <c r="R86" s="6"/>
      <c r="T86" t="s">
        <v>842</v>
      </c>
      <c r="X86" s="6">
        <v>34</v>
      </c>
      <c r="Y86" s="6">
        <v>58</v>
      </c>
      <c r="Z86" s="7">
        <f>X86-Y86</f>
        <v>-24</v>
      </c>
      <c r="AA86" s="6">
        <v>30</v>
      </c>
      <c r="AB86" s="6">
        <v>52</v>
      </c>
      <c r="AC86" s="7">
        <f>AA86-AB86</f>
        <v>-22</v>
      </c>
      <c r="AD86" s="6">
        <v>11</v>
      </c>
      <c r="AE86" s="6">
        <v>31</v>
      </c>
      <c r="AF86" s="7">
        <f>AD86-AE86</f>
        <v>-20</v>
      </c>
      <c r="AG86" s="6">
        <v>28</v>
      </c>
      <c r="AH86" s="6">
        <v>46</v>
      </c>
      <c r="AI86" s="7">
        <f>AG86-AH86</f>
        <v>-18</v>
      </c>
      <c r="AM86" s="4" t="s">
        <v>1037</v>
      </c>
      <c r="AN86" s="6"/>
      <c r="AO86" s="6"/>
      <c r="AS86" s="6"/>
      <c r="AT86" s="6"/>
      <c r="AV86" s="4"/>
    </row>
    <row r="87" spans="2:48" x14ac:dyDescent="0.25">
      <c r="B87" s="3" t="s">
        <v>269</v>
      </c>
      <c r="C87" s="52" t="s">
        <v>562</v>
      </c>
      <c r="D87" s="39">
        <v>42471</v>
      </c>
      <c r="E87">
        <v>14</v>
      </c>
      <c r="F87" s="3" t="s">
        <v>821</v>
      </c>
      <c r="G87" s="2" t="s">
        <v>224</v>
      </c>
      <c r="H87" s="6">
        <v>31</v>
      </c>
      <c r="I87" s="7">
        <v>-2</v>
      </c>
      <c r="J87" s="6">
        <v>34</v>
      </c>
      <c r="K87" s="7">
        <v>0</v>
      </c>
      <c r="L87" s="6">
        <v>8</v>
      </c>
      <c r="M87" s="7">
        <v>2</v>
      </c>
      <c r="N87" s="6">
        <v>17</v>
      </c>
      <c r="O87" s="7">
        <v>1</v>
      </c>
      <c r="P87" s="6">
        <v>3</v>
      </c>
      <c r="Q87" s="7">
        <v>0</v>
      </c>
      <c r="R87" s="6">
        <v>-3</v>
      </c>
      <c r="S87" s="7">
        <v>-2</v>
      </c>
      <c r="T87" t="s">
        <v>842</v>
      </c>
      <c r="U87" s="7"/>
      <c r="X87" s="6"/>
      <c r="Y87" s="6"/>
      <c r="AA87" s="6"/>
      <c r="AB87" s="6"/>
      <c r="AG87" s="6"/>
      <c r="AH87" s="6"/>
      <c r="AM87" s="4"/>
      <c r="AN87" s="6">
        <v>32</v>
      </c>
      <c r="AO87" s="6">
        <v>25</v>
      </c>
      <c r="AR87" s="4" t="s">
        <v>876</v>
      </c>
      <c r="AS87" s="6"/>
      <c r="AT87" s="6"/>
    </row>
    <row r="88" spans="2:48" x14ac:dyDescent="0.25">
      <c r="B88" s="3" t="s">
        <v>269</v>
      </c>
      <c r="C88" s="52" t="s">
        <v>594</v>
      </c>
      <c r="D88" s="39">
        <v>42473</v>
      </c>
      <c r="E88">
        <v>17</v>
      </c>
      <c r="F88" s="3" t="s">
        <v>886</v>
      </c>
      <c r="G88" s="2" t="s">
        <v>915</v>
      </c>
      <c r="H88" s="6">
        <v>35</v>
      </c>
      <c r="I88" s="7">
        <v>-3</v>
      </c>
      <c r="J88" s="6">
        <v>30</v>
      </c>
      <c r="K88" s="7">
        <v>1</v>
      </c>
      <c r="L88" s="6">
        <v>8</v>
      </c>
      <c r="M88" s="7">
        <v>1</v>
      </c>
      <c r="N88" s="6">
        <v>16</v>
      </c>
      <c r="O88" s="7">
        <v>0</v>
      </c>
      <c r="P88" s="6">
        <v>4</v>
      </c>
      <c r="Q88" s="7">
        <v>0</v>
      </c>
      <c r="R88" s="6">
        <v>5</v>
      </c>
      <c r="S88" s="7">
        <v>-4</v>
      </c>
      <c r="T88" t="s">
        <v>842</v>
      </c>
      <c r="U88" s="7"/>
      <c r="X88" s="6"/>
      <c r="Y88" s="6"/>
      <c r="AA88" s="6"/>
      <c r="AB88" s="6"/>
      <c r="AG88" s="6"/>
      <c r="AH88" s="6"/>
      <c r="AM88" s="4"/>
      <c r="AN88" s="6"/>
      <c r="AO88" s="6"/>
      <c r="AS88" s="6"/>
      <c r="AT88" s="6"/>
    </row>
    <row r="89" spans="2:48" x14ac:dyDescent="0.25">
      <c r="B89" s="3" t="s">
        <v>269</v>
      </c>
      <c r="C89" s="52" t="s">
        <v>319</v>
      </c>
      <c r="D89" s="39">
        <v>42475</v>
      </c>
      <c r="E89">
        <v>18</v>
      </c>
      <c r="F89" s="3" t="s">
        <v>678</v>
      </c>
      <c r="G89" s="2" t="s">
        <v>82</v>
      </c>
      <c r="H89" s="6">
        <v>38</v>
      </c>
      <c r="I89" s="7">
        <v>2</v>
      </c>
      <c r="J89" s="6">
        <v>33</v>
      </c>
      <c r="K89" s="7">
        <v>-3</v>
      </c>
      <c r="L89" s="6">
        <v>7</v>
      </c>
      <c r="M89" s="7">
        <v>-1</v>
      </c>
      <c r="N89" s="6">
        <v>13</v>
      </c>
      <c r="O89" s="7">
        <v>2</v>
      </c>
      <c r="P89" s="6">
        <v>3</v>
      </c>
      <c r="Q89" s="7">
        <v>0</v>
      </c>
      <c r="R89" s="6">
        <v>5</v>
      </c>
      <c r="S89" s="7">
        <v>5</v>
      </c>
      <c r="T89" t="s">
        <v>639</v>
      </c>
      <c r="U89" s="7"/>
      <c r="X89" s="6"/>
      <c r="Y89" s="6"/>
      <c r="AA89" s="6"/>
      <c r="AB89" s="6"/>
      <c r="AG89" s="6"/>
      <c r="AH89" s="6"/>
      <c r="AM89" s="4"/>
      <c r="AN89" s="6"/>
      <c r="AO89" s="6"/>
      <c r="AS89" s="6"/>
      <c r="AT89" s="6"/>
    </row>
    <row r="90" spans="2:48" x14ac:dyDescent="0.25">
      <c r="B90" s="3" t="s">
        <v>269</v>
      </c>
      <c r="C90" s="52" t="s">
        <v>319</v>
      </c>
      <c r="D90" s="39">
        <v>42475</v>
      </c>
      <c r="E90">
        <v>18</v>
      </c>
      <c r="F90" s="3" t="s">
        <v>678</v>
      </c>
      <c r="G90" s="2" t="s">
        <v>82</v>
      </c>
      <c r="H90" s="6">
        <v>36</v>
      </c>
      <c r="J90" s="6">
        <v>31</v>
      </c>
      <c r="L90" s="6">
        <v>7</v>
      </c>
      <c r="N90" s="6">
        <v>16</v>
      </c>
      <c r="P90" s="6">
        <v>4</v>
      </c>
      <c r="R90" s="6">
        <v>5</v>
      </c>
      <c r="T90" t="s">
        <v>842</v>
      </c>
      <c r="U90" s="7"/>
      <c r="X90" s="6"/>
      <c r="Y90" s="6"/>
      <c r="AA90" s="6"/>
      <c r="AB90" s="6"/>
      <c r="AG90" s="6"/>
      <c r="AH90" s="6"/>
      <c r="AM90" s="4"/>
      <c r="AN90" s="6"/>
      <c r="AO90" s="6"/>
      <c r="AS90" s="6"/>
      <c r="AT90" s="6"/>
    </row>
    <row r="91" spans="2:48" x14ac:dyDescent="0.25">
      <c r="B91" s="3" t="s">
        <v>269</v>
      </c>
      <c r="C91" s="52" t="s">
        <v>538</v>
      </c>
      <c r="D91" s="39">
        <v>42476</v>
      </c>
      <c r="E91">
        <v>20</v>
      </c>
      <c r="F91" s="3" t="s">
        <v>1030</v>
      </c>
      <c r="G91" s="2" t="s">
        <v>60</v>
      </c>
      <c r="H91" s="6">
        <v>38</v>
      </c>
      <c r="I91" s="7">
        <v>2</v>
      </c>
      <c r="J91" s="6">
        <v>35</v>
      </c>
      <c r="K91" s="7">
        <v>1</v>
      </c>
      <c r="L91" s="6">
        <v>6</v>
      </c>
      <c r="M91" s="7">
        <v>-4</v>
      </c>
      <c r="N91" s="6">
        <v>11</v>
      </c>
      <c r="O91" s="7">
        <v>0</v>
      </c>
      <c r="P91" s="6">
        <v>3</v>
      </c>
      <c r="Q91" s="7">
        <v>0</v>
      </c>
      <c r="R91" s="6">
        <v>3</v>
      </c>
      <c r="S91" s="7">
        <v>1</v>
      </c>
      <c r="T91" t="s">
        <v>639</v>
      </c>
      <c r="U91" s="7"/>
      <c r="X91" s="6">
        <v>37</v>
      </c>
      <c r="Y91" s="6">
        <v>56</v>
      </c>
      <c r="Z91" s="7">
        <f>X91-Y91</f>
        <v>-19</v>
      </c>
      <c r="AA91" s="6">
        <v>38</v>
      </c>
      <c r="AB91" s="6">
        <v>43</v>
      </c>
      <c r="AC91" s="7">
        <f>AA91-AB91</f>
        <v>-5</v>
      </c>
      <c r="AD91" s="6">
        <v>21</v>
      </c>
      <c r="AE91" s="6">
        <v>29</v>
      </c>
      <c r="AF91" s="7">
        <f>AD91-AE91</f>
        <v>-8</v>
      </c>
      <c r="AG91" s="6">
        <v>32</v>
      </c>
      <c r="AH91" s="6">
        <v>38</v>
      </c>
      <c r="AI91" s="7">
        <f>AG91-AH91</f>
        <v>-6</v>
      </c>
      <c r="AM91" s="4" t="s">
        <v>1038</v>
      </c>
      <c r="AN91" s="6"/>
      <c r="AO91" s="6"/>
      <c r="AS91" s="6">
        <v>33</v>
      </c>
      <c r="AT91" s="6">
        <v>59</v>
      </c>
      <c r="AU91" s="7">
        <f>AS91-AT91</f>
        <v>-26</v>
      </c>
      <c r="AV91" s="4" t="s">
        <v>937</v>
      </c>
    </row>
    <row r="92" spans="2:48" x14ac:dyDescent="0.25">
      <c r="B92" s="3" t="s">
        <v>269</v>
      </c>
      <c r="C92" s="52" t="s">
        <v>348</v>
      </c>
      <c r="D92" s="39">
        <v>42482</v>
      </c>
      <c r="E92">
        <v>4</v>
      </c>
      <c r="F92" s="3" t="s">
        <v>1019</v>
      </c>
      <c r="G92" s="2"/>
      <c r="H92" s="6">
        <v>33</v>
      </c>
      <c r="I92" s="7">
        <v>-3</v>
      </c>
      <c r="J92" s="6">
        <v>32</v>
      </c>
      <c r="K92" s="7">
        <v>1</v>
      </c>
      <c r="L92" s="6">
        <v>6</v>
      </c>
      <c r="M92" s="7">
        <v>-1</v>
      </c>
      <c r="N92" s="6">
        <v>18</v>
      </c>
      <c r="O92" s="7">
        <v>2</v>
      </c>
      <c r="P92" s="6">
        <v>5</v>
      </c>
      <c r="Q92" s="7">
        <v>0</v>
      </c>
      <c r="R92" s="6">
        <v>1</v>
      </c>
      <c r="S92" s="7">
        <v>-4</v>
      </c>
      <c r="T92" t="s">
        <v>842</v>
      </c>
      <c r="U92" s="7"/>
      <c r="X92" s="6"/>
      <c r="Y92" s="6"/>
      <c r="AA92" s="6"/>
      <c r="AB92" s="6"/>
      <c r="AC92" s="7"/>
      <c r="AD92" s="6"/>
      <c r="AE92" s="6"/>
      <c r="AF92" s="7"/>
      <c r="AG92" s="6"/>
      <c r="AH92" s="6"/>
      <c r="AM92" s="4"/>
      <c r="AN92" s="6"/>
      <c r="AO92" s="6"/>
      <c r="AS92" s="6"/>
      <c r="AT92" s="6"/>
      <c r="AV92" s="4"/>
    </row>
    <row r="93" spans="2:48" x14ac:dyDescent="0.25">
      <c r="B93" s="3" t="s">
        <v>269</v>
      </c>
      <c r="C93" s="52" t="s">
        <v>579</v>
      </c>
      <c r="D93" s="39">
        <v>42485</v>
      </c>
      <c r="E93">
        <v>28</v>
      </c>
      <c r="F93" s="3" t="s">
        <v>821</v>
      </c>
      <c r="G93" s="2" t="s">
        <v>224</v>
      </c>
      <c r="H93" s="6">
        <v>30</v>
      </c>
      <c r="I93" s="7">
        <v>-1</v>
      </c>
      <c r="J93" s="6">
        <v>33</v>
      </c>
      <c r="K93" s="7">
        <v>-1</v>
      </c>
      <c r="L93" s="6">
        <v>6</v>
      </c>
      <c r="M93" s="7">
        <v>-2</v>
      </c>
      <c r="N93" s="6">
        <v>20</v>
      </c>
      <c r="O93" s="7">
        <v>3</v>
      </c>
      <c r="P93" s="6">
        <v>3</v>
      </c>
      <c r="Q93" s="7">
        <v>0</v>
      </c>
      <c r="R93" s="6">
        <v>-3</v>
      </c>
      <c r="S93" s="7">
        <v>0</v>
      </c>
      <c r="T93" t="s">
        <v>842</v>
      </c>
      <c r="U93" s="7"/>
      <c r="X93" s="6"/>
      <c r="Y93" s="6"/>
      <c r="AA93" s="6"/>
      <c r="AB93" s="6"/>
      <c r="AG93" s="6"/>
      <c r="AH93" s="6"/>
      <c r="AM93" s="4"/>
      <c r="AN93" s="6"/>
      <c r="AO93" s="6"/>
      <c r="AS93" s="6">
        <v>22</v>
      </c>
      <c r="AT93" s="6">
        <v>58</v>
      </c>
      <c r="AU93" s="7">
        <v>-13</v>
      </c>
      <c r="AV93" s="4" t="s">
        <v>871</v>
      </c>
    </row>
    <row r="94" spans="2:48" x14ac:dyDescent="0.25">
      <c r="B94" s="3" t="s">
        <v>269</v>
      </c>
      <c r="C94" s="52" t="s">
        <v>567</v>
      </c>
      <c r="D94" s="39">
        <v>42486</v>
      </c>
      <c r="E94">
        <v>1</v>
      </c>
      <c r="F94" s="3" t="s">
        <v>903</v>
      </c>
      <c r="G94" s="2" t="s">
        <v>138</v>
      </c>
      <c r="H94" s="6">
        <v>38</v>
      </c>
      <c r="I94" s="7">
        <v>5</v>
      </c>
      <c r="J94" s="6">
        <v>30</v>
      </c>
      <c r="K94" s="7">
        <v>-2</v>
      </c>
      <c r="L94" s="6">
        <v>5</v>
      </c>
      <c r="M94" s="7">
        <v>0</v>
      </c>
      <c r="N94" s="6">
        <v>15</v>
      </c>
      <c r="O94" s="7">
        <v>-2</v>
      </c>
      <c r="P94" s="6">
        <v>4</v>
      </c>
      <c r="Q94" s="7">
        <v>0</v>
      </c>
      <c r="R94" s="6">
        <v>8</v>
      </c>
      <c r="S94" s="7">
        <v>7</v>
      </c>
      <c r="T94" t="s">
        <v>842</v>
      </c>
      <c r="U94" s="7"/>
      <c r="X94" s="6"/>
      <c r="Y94" s="6"/>
      <c r="AA94" s="6"/>
      <c r="AB94" s="6"/>
      <c r="AG94" s="6"/>
      <c r="AH94" s="6"/>
      <c r="AM94" s="4"/>
      <c r="AN94" s="6"/>
      <c r="AO94" s="6"/>
      <c r="AS94" s="6"/>
      <c r="AT94" s="6"/>
    </row>
    <row r="95" spans="2:48" x14ac:dyDescent="0.25">
      <c r="B95" s="3" t="s">
        <v>270</v>
      </c>
      <c r="C95" s="52" t="s">
        <v>562</v>
      </c>
      <c r="D95" s="39">
        <v>42501</v>
      </c>
      <c r="E95">
        <v>15</v>
      </c>
      <c r="F95" s="3" t="s">
        <v>886</v>
      </c>
      <c r="G95" s="2" t="s">
        <v>915</v>
      </c>
      <c r="H95" s="6">
        <v>36</v>
      </c>
      <c r="I95" s="7">
        <v>1</v>
      </c>
      <c r="J95" s="6">
        <v>30</v>
      </c>
      <c r="K95" s="7">
        <v>0</v>
      </c>
      <c r="L95" s="6">
        <v>8</v>
      </c>
      <c r="M95" s="7">
        <v>0</v>
      </c>
      <c r="N95" s="6">
        <v>17</v>
      </c>
      <c r="O95" s="7">
        <v>1</v>
      </c>
      <c r="P95" s="6">
        <v>4</v>
      </c>
      <c r="Q95" s="7">
        <v>0</v>
      </c>
      <c r="R95" s="6">
        <v>6</v>
      </c>
      <c r="S95" s="7">
        <v>1</v>
      </c>
      <c r="T95" t="s">
        <v>842</v>
      </c>
      <c r="U95" s="7"/>
      <c r="X95" s="6"/>
      <c r="Y95" s="6"/>
      <c r="AA95" s="6"/>
      <c r="AB95" s="6"/>
      <c r="AG95" s="6"/>
      <c r="AH95" s="6"/>
      <c r="AM95" s="4"/>
      <c r="AN95" s="6"/>
      <c r="AO95" s="6"/>
      <c r="AS95" s="6"/>
      <c r="AT95" s="6"/>
    </row>
    <row r="96" spans="2:48" x14ac:dyDescent="0.25">
      <c r="B96" s="3" t="s">
        <v>270</v>
      </c>
      <c r="C96" s="52" t="s">
        <v>441</v>
      </c>
      <c r="D96" s="39">
        <v>42503</v>
      </c>
      <c r="E96">
        <v>16</v>
      </c>
      <c r="F96" s="3" t="s">
        <v>678</v>
      </c>
      <c r="G96" s="2" t="s">
        <v>82</v>
      </c>
      <c r="H96" s="6">
        <v>36</v>
      </c>
      <c r="I96" s="7">
        <v>-2</v>
      </c>
      <c r="J96" s="6">
        <v>34</v>
      </c>
      <c r="K96" s="7">
        <v>1</v>
      </c>
      <c r="L96" s="6">
        <v>7</v>
      </c>
      <c r="M96" s="7">
        <v>0</v>
      </c>
      <c r="N96" s="6">
        <v>13</v>
      </c>
      <c r="O96" s="7">
        <v>0</v>
      </c>
      <c r="P96" s="6">
        <v>4</v>
      </c>
      <c r="Q96" s="7">
        <v>1</v>
      </c>
      <c r="R96" s="6">
        <v>2</v>
      </c>
      <c r="S96" s="7">
        <v>-3</v>
      </c>
      <c r="T96" t="s">
        <v>639</v>
      </c>
      <c r="U96" s="7"/>
      <c r="X96" s="6"/>
      <c r="Y96" s="6"/>
      <c r="AA96" s="6"/>
      <c r="AB96" s="6"/>
      <c r="AG96" s="6"/>
      <c r="AH96" s="6"/>
      <c r="AM96" s="4"/>
      <c r="AN96" s="6"/>
      <c r="AO96" s="6"/>
      <c r="AS96" s="6"/>
      <c r="AT96" s="6"/>
    </row>
    <row r="97" spans="2:48" x14ac:dyDescent="0.25">
      <c r="B97" s="3" t="s">
        <v>270</v>
      </c>
      <c r="C97" s="52" t="s">
        <v>441</v>
      </c>
      <c r="D97" s="39">
        <v>42503</v>
      </c>
      <c r="E97">
        <v>16</v>
      </c>
      <c r="F97" s="3" t="s">
        <v>678</v>
      </c>
      <c r="G97" s="2" t="s">
        <v>82</v>
      </c>
      <c r="H97" s="6">
        <v>34</v>
      </c>
      <c r="I97" s="7">
        <v>-2</v>
      </c>
      <c r="J97" s="6">
        <v>32</v>
      </c>
      <c r="K97" s="7">
        <v>1</v>
      </c>
      <c r="L97" s="6">
        <v>7</v>
      </c>
      <c r="M97" s="7">
        <v>0</v>
      </c>
      <c r="N97" s="6">
        <v>17</v>
      </c>
      <c r="O97" s="7">
        <v>1</v>
      </c>
      <c r="P97" s="6">
        <v>4</v>
      </c>
      <c r="Q97" s="7">
        <v>0</v>
      </c>
      <c r="R97" s="6">
        <v>2</v>
      </c>
      <c r="S97" s="7">
        <v>-3</v>
      </c>
      <c r="T97" t="s">
        <v>842</v>
      </c>
      <c r="U97" s="7"/>
      <c r="X97" s="6"/>
      <c r="Y97" s="6"/>
      <c r="AA97" s="6"/>
      <c r="AB97" s="6"/>
      <c r="AG97" s="6"/>
      <c r="AH97" s="6"/>
      <c r="AM97" s="4"/>
      <c r="AN97" s="6"/>
      <c r="AO97" s="6"/>
      <c r="AS97" s="6"/>
      <c r="AT97" s="6"/>
    </row>
    <row r="98" spans="2:48" x14ac:dyDescent="0.25">
      <c r="B98" s="3" t="s">
        <v>270</v>
      </c>
      <c r="C98" s="52" t="s">
        <v>514</v>
      </c>
      <c r="D98" s="39">
        <v>42504</v>
      </c>
      <c r="E98">
        <v>18</v>
      </c>
      <c r="F98" s="3" t="s">
        <v>1030</v>
      </c>
      <c r="G98" s="2" t="s">
        <v>60</v>
      </c>
      <c r="H98" s="6">
        <v>36</v>
      </c>
      <c r="I98" s="7">
        <v>-2</v>
      </c>
      <c r="J98" s="6">
        <v>34</v>
      </c>
      <c r="K98" s="7">
        <v>-1</v>
      </c>
      <c r="L98" s="6">
        <v>8</v>
      </c>
      <c r="M98" s="7">
        <v>2</v>
      </c>
      <c r="N98" s="6">
        <v>10</v>
      </c>
      <c r="O98" s="7">
        <v>-1</v>
      </c>
      <c r="P98" s="6">
        <v>5</v>
      </c>
      <c r="Q98" s="7">
        <v>2</v>
      </c>
      <c r="R98" s="6">
        <v>2</v>
      </c>
      <c r="S98" s="7">
        <v>-1</v>
      </c>
      <c r="T98" t="s">
        <v>639</v>
      </c>
      <c r="U98" s="7"/>
      <c r="X98" s="6">
        <v>31</v>
      </c>
      <c r="Y98" s="6">
        <v>61</v>
      </c>
      <c r="Z98" s="7">
        <f>X98-Y98</f>
        <v>-30</v>
      </c>
      <c r="AA98" s="6">
        <v>31</v>
      </c>
      <c r="AB98" s="6">
        <v>50</v>
      </c>
      <c r="AC98" s="7">
        <f>AA98-AB98</f>
        <v>-19</v>
      </c>
      <c r="AD98" s="6">
        <v>22</v>
      </c>
      <c r="AE98" s="6">
        <v>33</v>
      </c>
      <c r="AF98" s="7">
        <f>AD98-AE98</f>
        <v>-11</v>
      </c>
      <c r="AG98" s="6">
        <v>36</v>
      </c>
      <c r="AH98" s="6">
        <v>41</v>
      </c>
      <c r="AI98" s="7">
        <f>AG98-AH98</f>
        <v>-5</v>
      </c>
      <c r="AM98" s="4" t="s">
        <v>1038</v>
      </c>
      <c r="AN98" s="6"/>
      <c r="AO98" s="6"/>
      <c r="AS98" s="6">
        <v>30</v>
      </c>
      <c r="AT98" s="6">
        <v>62</v>
      </c>
      <c r="AU98" s="7">
        <f>AS98-AT98</f>
        <v>-32</v>
      </c>
      <c r="AV98" s="4" t="s">
        <v>937</v>
      </c>
    </row>
    <row r="99" spans="2:48" x14ac:dyDescent="0.25">
      <c r="B99" s="3" t="s">
        <v>270</v>
      </c>
      <c r="C99" s="52" t="s">
        <v>523</v>
      </c>
      <c r="D99" s="39">
        <v>42507</v>
      </c>
      <c r="E99">
        <v>20</v>
      </c>
      <c r="F99" s="3" t="s">
        <v>903</v>
      </c>
      <c r="G99" s="2" t="s">
        <v>138</v>
      </c>
      <c r="H99" s="6">
        <v>35</v>
      </c>
      <c r="I99" s="7">
        <v>-3</v>
      </c>
      <c r="J99" s="6">
        <v>30</v>
      </c>
      <c r="K99" s="7">
        <v>0</v>
      </c>
      <c r="L99" s="6">
        <v>5</v>
      </c>
      <c r="M99" s="7">
        <v>0</v>
      </c>
      <c r="N99" s="6">
        <v>18</v>
      </c>
      <c r="O99" s="7">
        <v>3</v>
      </c>
      <c r="P99" s="6">
        <v>5</v>
      </c>
      <c r="Q99" s="7">
        <v>1</v>
      </c>
      <c r="R99" s="6">
        <v>5</v>
      </c>
      <c r="S99" s="7">
        <v>-3</v>
      </c>
      <c r="T99" t="s">
        <v>842</v>
      </c>
      <c r="U99" s="7"/>
      <c r="X99" s="6"/>
      <c r="Y99" s="6"/>
      <c r="AA99" s="6"/>
      <c r="AB99" s="6"/>
      <c r="AC99" s="7"/>
      <c r="AD99" s="6"/>
      <c r="AE99" s="6"/>
      <c r="AF99" s="7"/>
      <c r="AG99" s="6"/>
      <c r="AH99" s="6"/>
      <c r="AM99" s="4"/>
      <c r="AN99" s="6">
        <v>31</v>
      </c>
      <c r="AO99" s="6">
        <v>17</v>
      </c>
      <c r="AR99" s="4" t="s">
        <v>1035</v>
      </c>
      <c r="AS99" s="6"/>
      <c r="AT99" s="6"/>
      <c r="AV99" s="4"/>
    </row>
    <row r="100" spans="2:48" x14ac:dyDescent="0.25">
      <c r="B100" s="3" t="s">
        <v>270</v>
      </c>
      <c r="C100" s="52" t="s">
        <v>353</v>
      </c>
      <c r="D100" s="39">
        <v>42510</v>
      </c>
      <c r="F100" s="3" t="s">
        <v>1019</v>
      </c>
      <c r="G100" s="2"/>
      <c r="H100" s="6">
        <v>31</v>
      </c>
      <c r="I100" s="7">
        <v>-2</v>
      </c>
      <c r="J100" s="6">
        <v>32</v>
      </c>
      <c r="K100" s="7">
        <v>0</v>
      </c>
      <c r="L100" s="6">
        <v>8</v>
      </c>
      <c r="M100" s="7">
        <v>2</v>
      </c>
      <c r="N100" s="6">
        <v>17</v>
      </c>
      <c r="O100" s="7">
        <v>-1</v>
      </c>
      <c r="P100" s="6">
        <v>6</v>
      </c>
      <c r="Q100" s="7">
        <v>1</v>
      </c>
      <c r="R100" s="6">
        <v>-1</v>
      </c>
      <c r="S100" s="7">
        <v>-2</v>
      </c>
      <c r="T100" t="s">
        <v>842</v>
      </c>
      <c r="U100" s="7"/>
      <c r="X100" s="6"/>
      <c r="Y100" s="6"/>
      <c r="AA100" s="6"/>
      <c r="AB100" s="6"/>
      <c r="AG100" s="6"/>
      <c r="AH100" s="6"/>
      <c r="AM100" s="4"/>
      <c r="AN100" s="6"/>
      <c r="AO100" s="6"/>
      <c r="AS100" s="6"/>
      <c r="AT100" s="6"/>
    </row>
    <row r="101" spans="2:48" x14ac:dyDescent="0.25">
      <c r="B101" s="3" t="s">
        <v>270</v>
      </c>
      <c r="C101" s="52" t="s">
        <v>488</v>
      </c>
      <c r="D101" s="39">
        <v>42517</v>
      </c>
      <c r="E101">
        <v>30</v>
      </c>
      <c r="F101" s="3" t="s">
        <v>678</v>
      </c>
      <c r="G101" s="2" t="s">
        <v>82</v>
      </c>
      <c r="H101" s="6">
        <v>36</v>
      </c>
      <c r="I101" s="7">
        <v>0</v>
      </c>
      <c r="J101" s="6">
        <v>32</v>
      </c>
      <c r="K101" s="7">
        <v>-2</v>
      </c>
      <c r="L101" s="6">
        <v>7</v>
      </c>
      <c r="M101" s="7">
        <v>0</v>
      </c>
      <c r="N101" s="6">
        <v>15</v>
      </c>
      <c r="O101" s="7">
        <v>2</v>
      </c>
      <c r="P101" s="6">
        <v>3</v>
      </c>
      <c r="Q101" s="7">
        <v>-1</v>
      </c>
      <c r="R101" s="6">
        <v>4</v>
      </c>
      <c r="S101" s="7">
        <v>2</v>
      </c>
      <c r="T101" t="s">
        <v>639</v>
      </c>
      <c r="U101" s="7"/>
      <c r="X101" s="6"/>
      <c r="Y101" s="6"/>
      <c r="AA101" s="6"/>
      <c r="AB101" s="6"/>
      <c r="AG101" s="6"/>
      <c r="AH101" s="6"/>
      <c r="AM101" s="4"/>
      <c r="AN101" s="6"/>
      <c r="AO101" s="6"/>
      <c r="AS101" s="6"/>
      <c r="AT101" s="6"/>
    </row>
    <row r="102" spans="2:48" x14ac:dyDescent="0.25">
      <c r="B102" s="3" t="s">
        <v>270</v>
      </c>
      <c r="C102" s="52" t="s">
        <v>488</v>
      </c>
      <c r="D102" s="39">
        <v>42517</v>
      </c>
      <c r="E102">
        <v>30</v>
      </c>
      <c r="F102" s="3" t="s">
        <v>678</v>
      </c>
      <c r="G102" s="2" t="s">
        <v>82</v>
      </c>
      <c r="H102" s="6">
        <v>36</v>
      </c>
      <c r="I102" s="7">
        <v>2</v>
      </c>
      <c r="J102" s="6">
        <v>31</v>
      </c>
      <c r="K102" s="7">
        <v>-1</v>
      </c>
      <c r="L102" s="6">
        <v>7</v>
      </c>
      <c r="M102" s="7">
        <v>0</v>
      </c>
      <c r="N102" s="6">
        <v>17</v>
      </c>
      <c r="O102" s="7">
        <v>0</v>
      </c>
      <c r="P102" s="6">
        <v>4</v>
      </c>
      <c r="Q102" s="7">
        <v>0</v>
      </c>
      <c r="R102" s="6">
        <v>5</v>
      </c>
      <c r="S102" s="7">
        <v>3</v>
      </c>
      <c r="T102" t="s">
        <v>842</v>
      </c>
      <c r="U102" s="7"/>
      <c r="X102" s="6"/>
      <c r="Y102" s="6"/>
      <c r="AA102" s="6"/>
      <c r="AB102" s="6"/>
      <c r="AG102" s="6"/>
      <c r="AH102" s="6"/>
      <c r="AM102" s="4"/>
      <c r="AN102" s="6"/>
      <c r="AO102" s="6"/>
      <c r="AS102" s="6"/>
      <c r="AT102" s="6"/>
    </row>
    <row r="103" spans="2:48" x14ac:dyDescent="0.25">
      <c r="B103" s="3" t="s">
        <v>270</v>
      </c>
      <c r="C103" s="52" t="s">
        <v>713</v>
      </c>
      <c r="D103" s="39">
        <v>42521</v>
      </c>
      <c r="E103">
        <v>3</v>
      </c>
      <c r="F103" s="3" t="s">
        <v>903</v>
      </c>
      <c r="G103" s="2" t="s">
        <v>138</v>
      </c>
      <c r="H103" s="6">
        <v>34</v>
      </c>
      <c r="I103" s="7">
        <v>-1</v>
      </c>
      <c r="J103" s="6">
        <v>30</v>
      </c>
      <c r="K103" s="7">
        <v>0</v>
      </c>
      <c r="L103" s="6">
        <v>6</v>
      </c>
      <c r="M103" s="7">
        <v>1</v>
      </c>
      <c r="N103" s="6">
        <v>18</v>
      </c>
      <c r="O103" s="7">
        <v>0</v>
      </c>
      <c r="P103" s="6">
        <v>4</v>
      </c>
      <c r="Q103" s="7">
        <v>-1</v>
      </c>
      <c r="R103" s="6">
        <v>4</v>
      </c>
      <c r="S103" s="7">
        <v>-1</v>
      </c>
      <c r="T103" t="s">
        <v>842</v>
      </c>
      <c r="U103" s="7"/>
      <c r="X103" s="6"/>
      <c r="Y103" s="6"/>
      <c r="AA103" s="6"/>
      <c r="AB103" s="6"/>
      <c r="AG103" s="6"/>
      <c r="AH103" s="6"/>
      <c r="AM103" s="4"/>
      <c r="AN103" s="6">
        <v>31</v>
      </c>
      <c r="AO103" s="6">
        <v>17</v>
      </c>
      <c r="AR103" s="4" t="s">
        <v>1035</v>
      </c>
      <c r="AS103" s="6"/>
      <c r="AT103" s="6"/>
    </row>
    <row r="104" spans="2:48" x14ac:dyDescent="0.25">
      <c r="B104" s="3" t="s">
        <v>263</v>
      </c>
      <c r="C104" s="52" t="s">
        <v>511</v>
      </c>
      <c r="D104" s="39">
        <v>42528</v>
      </c>
      <c r="E104">
        <v>10</v>
      </c>
      <c r="F104" s="3" t="s">
        <v>903</v>
      </c>
      <c r="G104" s="2" t="s">
        <v>138</v>
      </c>
      <c r="H104" s="6">
        <v>35</v>
      </c>
      <c r="I104" s="7">
        <v>1</v>
      </c>
      <c r="J104" s="6">
        <v>32</v>
      </c>
      <c r="K104" s="7">
        <v>2</v>
      </c>
      <c r="L104" s="6">
        <v>4</v>
      </c>
      <c r="M104" s="7">
        <v>-2</v>
      </c>
      <c r="N104" s="6">
        <v>18</v>
      </c>
      <c r="O104" s="7">
        <v>0</v>
      </c>
      <c r="P104" s="6">
        <v>4</v>
      </c>
      <c r="Q104" s="7">
        <v>0</v>
      </c>
      <c r="R104" s="6">
        <v>3</v>
      </c>
      <c r="S104" s="7">
        <v>-1</v>
      </c>
      <c r="T104" t="s">
        <v>842</v>
      </c>
      <c r="U104" s="7"/>
      <c r="X104" s="6">
        <v>30</v>
      </c>
      <c r="Y104" s="6">
        <v>50</v>
      </c>
      <c r="Z104" s="7">
        <f>X104-Y104</f>
        <v>-20</v>
      </c>
      <c r="AA104" s="6">
        <v>24</v>
      </c>
      <c r="AB104" s="6">
        <v>44</v>
      </c>
      <c r="AC104" s="7">
        <f>AA104-AB104</f>
        <v>-20</v>
      </c>
      <c r="AD104" s="6">
        <v>12</v>
      </c>
      <c r="AE104" s="6">
        <v>31</v>
      </c>
      <c r="AF104" s="7">
        <f>AD104-AE104</f>
        <v>-19</v>
      </c>
      <c r="AG104" s="6">
        <v>25</v>
      </c>
      <c r="AH104" s="6">
        <v>45</v>
      </c>
      <c r="AI104" s="7">
        <f>AG104-AH104</f>
        <v>-20</v>
      </c>
      <c r="AM104" s="4" t="s">
        <v>1034</v>
      </c>
      <c r="AN104" s="6"/>
      <c r="AO104" s="6"/>
      <c r="AS104" s="6"/>
      <c r="AT104" s="6"/>
    </row>
    <row r="105" spans="2:48" x14ac:dyDescent="0.25">
      <c r="B105" s="3" t="s">
        <v>263</v>
      </c>
      <c r="C105" s="52" t="s">
        <v>468</v>
      </c>
      <c r="D105" s="39">
        <v>42531</v>
      </c>
      <c r="E105">
        <v>13</v>
      </c>
      <c r="F105" s="3" t="s">
        <v>678</v>
      </c>
      <c r="G105" s="2" t="s">
        <v>82</v>
      </c>
      <c r="H105" s="6">
        <v>34</v>
      </c>
      <c r="I105" s="7">
        <v>-2</v>
      </c>
      <c r="J105" s="6">
        <v>33</v>
      </c>
      <c r="K105" s="7">
        <v>1</v>
      </c>
      <c r="L105" s="6">
        <v>9</v>
      </c>
      <c r="M105" s="7">
        <v>2</v>
      </c>
      <c r="N105" s="6">
        <v>14</v>
      </c>
      <c r="O105" s="7">
        <v>-1</v>
      </c>
      <c r="P105" s="6">
        <v>5</v>
      </c>
      <c r="Q105" s="7">
        <v>2</v>
      </c>
      <c r="R105" s="6"/>
      <c r="T105" t="s">
        <v>639</v>
      </c>
      <c r="U105" s="7"/>
      <c r="X105" s="6"/>
      <c r="Y105" s="6"/>
      <c r="AA105" s="6"/>
      <c r="AB105" s="6"/>
      <c r="AC105" s="7"/>
      <c r="AD105" s="6"/>
      <c r="AE105" s="6"/>
      <c r="AF105" s="7"/>
      <c r="AG105" s="6"/>
      <c r="AH105" s="6"/>
      <c r="AM105" s="4"/>
      <c r="AN105" s="6"/>
      <c r="AO105" s="6"/>
      <c r="AS105" s="6"/>
      <c r="AT105" s="6"/>
    </row>
    <row r="106" spans="2:48" x14ac:dyDescent="0.25">
      <c r="B106" s="3" t="s">
        <v>263</v>
      </c>
      <c r="C106" s="52" t="s">
        <v>468</v>
      </c>
      <c r="D106" s="39">
        <v>42531</v>
      </c>
      <c r="E106">
        <v>13</v>
      </c>
      <c r="F106" s="3" t="s">
        <v>678</v>
      </c>
      <c r="G106" s="2" t="s">
        <v>82</v>
      </c>
      <c r="H106" s="6">
        <v>34</v>
      </c>
      <c r="I106" s="7">
        <v>-2</v>
      </c>
      <c r="J106" s="6">
        <v>30</v>
      </c>
      <c r="K106" s="7">
        <v>-1</v>
      </c>
      <c r="L106" s="6">
        <v>8</v>
      </c>
      <c r="M106" s="7">
        <v>1</v>
      </c>
      <c r="N106" s="6">
        <v>19</v>
      </c>
      <c r="O106" s="7">
        <v>2</v>
      </c>
      <c r="P106" s="6">
        <v>4</v>
      </c>
      <c r="Q106" s="7">
        <v>0</v>
      </c>
      <c r="R106" s="6">
        <v>4</v>
      </c>
      <c r="S106" s="7">
        <v>-1</v>
      </c>
      <c r="T106" t="s">
        <v>842</v>
      </c>
      <c r="U106" s="7"/>
      <c r="X106" s="6"/>
      <c r="Y106" s="6"/>
      <c r="AA106" s="6"/>
      <c r="AB106" s="6"/>
      <c r="AC106" s="7"/>
      <c r="AD106" s="6"/>
      <c r="AE106" s="6"/>
      <c r="AF106" s="7"/>
      <c r="AG106" s="6"/>
      <c r="AH106" s="6"/>
      <c r="AM106" s="4"/>
      <c r="AN106" s="6"/>
      <c r="AO106" s="6"/>
      <c r="AS106" s="6"/>
      <c r="AT106" s="6"/>
    </row>
    <row r="107" spans="2:48" x14ac:dyDescent="0.25">
      <c r="B107" s="3" t="s">
        <v>263</v>
      </c>
      <c r="C107" s="52" t="s">
        <v>360</v>
      </c>
      <c r="D107" s="39">
        <v>42531</v>
      </c>
      <c r="F107" s="3" t="s">
        <v>1019</v>
      </c>
      <c r="G107" s="2"/>
      <c r="H107" s="6">
        <v>32</v>
      </c>
      <c r="I107" s="7">
        <v>1</v>
      </c>
      <c r="J107" s="6">
        <v>30</v>
      </c>
      <c r="K107" s="7">
        <v>-2</v>
      </c>
      <c r="L107" s="6">
        <v>7</v>
      </c>
      <c r="M107" s="7">
        <v>-1</v>
      </c>
      <c r="N107" s="6">
        <v>20</v>
      </c>
      <c r="O107" s="7">
        <v>3</v>
      </c>
      <c r="P107" s="6">
        <v>6</v>
      </c>
      <c r="Q107" s="7">
        <v>0</v>
      </c>
      <c r="R107" s="6">
        <v>2</v>
      </c>
      <c r="S107" s="7">
        <v>3</v>
      </c>
      <c r="T107" s="3" t="s">
        <v>842</v>
      </c>
      <c r="U107" s="7"/>
      <c r="X107" s="6"/>
      <c r="Y107" s="6"/>
      <c r="AA107" s="6"/>
      <c r="AB107" s="6"/>
      <c r="AG107" s="6"/>
      <c r="AH107" s="6"/>
      <c r="AM107" s="4"/>
      <c r="AN107" s="6"/>
      <c r="AO107" s="6"/>
      <c r="AS107" s="6"/>
      <c r="AT107" s="6"/>
    </row>
    <row r="108" spans="2:48" x14ac:dyDescent="0.25">
      <c r="B108" s="3" t="s">
        <v>263</v>
      </c>
      <c r="C108" s="52" t="s">
        <v>520</v>
      </c>
      <c r="D108" s="39">
        <v>42532</v>
      </c>
      <c r="E108">
        <v>16</v>
      </c>
      <c r="F108" s="3" t="s">
        <v>1030</v>
      </c>
      <c r="G108" s="2" t="s">
        <v>60</v>
      </c>
      <c r="H108" s="6">
        <v>35</v>
      </c>
      <c r="I108" s="7">
        <v>-1</v>
      </c>
      <c r="J108" s="6">
        <v>34</v>
      </c>
      <c r="K108" s="7">
        <v>0</v>
      </c>
      <c r="L108" s="6">
        <v>9</v>
      </c>
      <c r="M108" s="7">
        <v>1</v>
      </c>
      <c r="N108" s="6">
        <v>10</v>
      </c>
      <c r="O108" s="7">
        <v>0</v>
      </c>
      <c r="P108" s="6">
        <v>4</v>
      </c>
      <c r="Q108" s="7">
        <v>-1</v>
      </c>
      <c r="R108" s="6">
        <v>1</v>
      </c>
      <c r="S108" s="7">
        <v>-1</v>
      </c>
      <c r="T108" t="s">
        <v>639</v>
      </c>
      <c r="U108" s="7"/>
      <c r="X108" s="6">
        <v>35</v>
      </c>
      <c r="Y108" s="6">
        <v>58</v>
      </c>
      <c r="Z108" s="7">
        <f>X108-Y108</f>
        <v>-23</v>
      </c>
      <c r="AA108" s="6">
        <v>27</v>
      </c>
      <c r="AB108" s="6">
        <v>52</v>
      </c>
      <c r="AC108" s="7">
        <f>AA108-AB108</f>
        <v>-25</v>
      </c>
      <c r="AD108" s="6">
        <v>19</v>
      </c>
      <c r="AE108" s="6">
        <v>32</v>
      </c>
      <c r="AF108" s="7">
        <f>AD108-AE108</f>
        <v>-13</v>
      </c>
      <c r="AG108" s="6">
        <v>38</v>
      </c>
      <c r="AH108" s="6">
        <v>44</v>
      </c>
      <c r="AI108" s="7">
        <f>AG108-AH108</f>
        <v>-6</v>
      </c>
      <c r="AM108" s="4" t="s">
        <v>1038</v>
      </c>
      <c r="AN108" s="6"/>
      <c r="AO108" s="6"/>
      <c r="AS108" s="6">
        <v>32</v>
      </c>
      <c r="AT108" s="6">
        <v>59</v>
      </c>
      <c r="AU108" s="7">
        <f>AS108-AT108</f>
        <v>-27</v>
      </c>
      <c r="AV108" s="4" t="s">
        <v>937</v>
      </c>
    </row>
    <row r="109" spans="2:48" x14ac:dyDescent="0.25">
      <c r="B109" s="3" t="s">
        <v>263</v>
      </c>
      <c r="C109" s="52" t="s">
        <v>624</v>
      </c>
      <c r="D109" s="39">
        <v>42536</v>
      </c>
      <c r="E109">
        <v>18</v>
      </c>
      <c r="F109" s="3" t="s">
        <v>886</v>
      </c>
      <c r="G109" s="2" t="s">
        <v>1045</v>
      </c>
      <c r="H109" s="6">
        <v>34</v>
      </c>
      <c r="I109" s="7">
        <v>-2</v>
      </c>
      <c r="J109" s="6">
        <v>29</v>
      </c>
      <c r="K109" s="7">
        <v>-1</v>
      </c>
      <c r="L109" s="6">
        <v>8</v>
      </c>
      <c r="M109" s="7">
        <v>0</v>
      </c>
      <c r="N109" s="6">
        <v>19</v>
      </c>
      <c r="O109" s="7">
        <v>2</v>
      </c>
      <c r="P109" s="6">
        <v>4</v>
      </c>
      <c r="Q109" s="7">
        <v>0</v>
      </c>
      <c r="R109" s="6">
        <v>5</v>
      </c>
      <c r="S109" s="7">
        <v>-1</v>
      </c>
      <c r="T109" t="s">
        <v>842</v>
      </c>
      <c r="U109" s="7"/>
      <c r="X109" s="6"/>
      <c r="Y109" s="6"/>
      <c r="AA109" s="6"/>
      <c r="AB109" s="6"/>
      <c r="AC109" s="7"/>
      <c r="AD109" s="6"/>
      <c r="AE109" s="6"/>
      <c r="AF109" s="7"/>
      <c r="AG109" s="6"/>
      <c r="AH109" s="6"/>
      <c r="AM109" s="4"/>
      <c r="AN109" s="6"/>
      <c r="AO109" s="6"/>
      <c r="AS109" s="6"/>
      <c r="AT109" s="6"/>
      <c r="AV109" s="4"/>
    </row>
    <row r="110" spans="2:48" x14ac:dyDescent="0.25">
      <c r="B110" s="3" t="s">
        <v>263</v>
      </c>
      <c r="C110" s="52" t="s">
        <v>469</v>
      </c>
      <c r="D110" s="39">
        <v>42537</v>
      </c>
      <c r="F110" s="3" t="s">
        <v>182</v>
      </c>
      <c r="G110" s="2"/>
      <c r="R110" s="6"/>
      <c r="T110" s="3" t="s">
        <v>842</v>
      </c>
      <c r="X110" s="6">
        <v>34</v>
      </c>
      <c r="Y110" s="6">
        <v>58</v>
      </c>
      <c r="Z110" s="7">
        <f>X110-Y110</f>
        <v>-24</v>
      </c>
      <c r="AA110" s="6">
        <v>28</v>
      </c>
      <c r="AB110" s="6">
        <v>57</v>
      </c>
      <c r="AC110" s="7">
        <f>AA110-AB110</f>
        <v>-29</v>
      </c>
      <c r="AD110" s="6">
        <v>18</v>
      </c>
      <c r="AE110" s="6">
        <v>42</v>
      </c>
      <c r="AF110" s="7">
        <f>AD110-AE110</f>
        <v>-24</v>
      </c>
      <c r="AG110" s="6">
        <v>37</v>
      </c>
      <c r="AH110" s="6">
        <v>47</v>
      </c>
      <c r="AI110" s="7">
        <f>AG110-AH110</f>
        <v>-10</v>
      </c>
      <c r="AM110" s="4" t="s">
        <v>1033</v>
      </c>
      <c r="AN110" s="6"/>
      <c r="AO110" s="6"/>
      <c r="AS110" s="6"/>
      <c r="AT110" s="6"/>
      <c r="AV110" s="4"/>
    </row>
    <row r="111" spans="2:48" x14ac:dyDescent="0.25">
      <c r="B111" s="3" t="s">
        <v>263</v>
      </c>
      <c r="C111" s="52" t="s">
        <v>427</v>
      </c>
      <c r="D111" s="39">
        <v>42541</v>
      </c>
      <c r="E111">
        <v>22</v>
      </c>
      <c r="F111" s="3" t="s">
        <v>903</v>
      </c>
      <c r="G111" s="2"/>
      <c r="H111" s="6">
        <v>34</v>
      </c>
      <c r="I111" s="7">
        <v>-1</v>
      </c>
      <c r="J111" s="6">
        <v>30</v>
      </c>
      <c r="K111" s="7">
        <v>-2</v>
      </c>
      <c r="L111" s="6">
        <v>6</v>
      </c>
      <c r="M111" s="7">
        <v>2</v>
      </c>
      <c r="N111" s="6">
        <v>19</v>
      </c>
      <c r="O111" s="7">
        <v>1</v>
      </c>
      <c r="P111" s="6">
        <v>4</v>
      </c>
      <c r="Q111" s="7">
        <v>0</v>
      </c>
      <c r="R111" s="6">
        <v>4</v>
      </c>
      <c r="S111" s="7">
        <v>1</v>
      </c>
      <c r="T111" t="s">
        <v>842</v>
      </c>
      <c r="U111" s="7"/>
      <c r="X111" s="6"/>
      <c r="Y111" s="6"/>
      <c r="AA111" s="6"/>
      <c r="AB111" s="6"/>
      <c r="AC111" s="7"/>
      <c r="AD111" s="6"/>
      <c r="AE111" s="6"/>
      <c r="AF111" s="7"/>
      <c r="AG111" s="6"/>
      <c r="AH111" s="6"/>
      <c r="AM111" s="4"/>
      <c r="AN111" s="6"/>
      <c r="AO111" s="6"/>
      <c r="AS111" s="6"/>
      <c r="AT111" s="6"/>
      <c r="AV111" s="4"/>
    </row>
    <row r="112" spans="2:48" x14ac:dyDescent="0.25">
      <c r="B112" s="3" t="s">
        <v>263</v>
      </c>
      <c r="C112" s="52" t="s">
        <v>432</v>
      </c>
      <c r="D112" s="39">
        <v>42545</v>
      </c>
      <c r="E112">
        <v>26</v>
      </c>
      <c r="F112" s="3" t="s">
        <v>982</v>
      </c>
      <c r="G112" s="2" t="s">
        <v>124</v>
      </c>
      <c r="H112" s="6">
        <v>32</v>
      </c>
      <c r="I112" s="7">
        <v>-5</v>
      </c>
      <c r="J112" s="6">
        <v>32</v>
      </c>
      <c r="K112" s="7">
        <v>2</v>
      </c>
      <c r="L112" s="6">
        <v>9</v>
      </c>
      <c r="M112" s="7">
        <v>2</v>
      </c>
      <c r="N112" s="6">
        <v>16</v>
      </c>
      <c r="O112" s="7">
        <v>0</v>
      </c>
      <c r="R112" s="6">
        <v>0</v>
      </c>
      <c r="S112" s="7">
        <v>-7</v>
      </c>
      <c r="T112" s="3" t="s">
        <v>842</v>
      </c>
      <c r="U112" s="8" t="s">
        <v>988</v>
      </c>
      <c r="X112" s="6"/>
      <c r="Y112" s="6"/>
      <c r="AA112" s="6"/>
      <c r="AB112" s="6"/>
      <c r="AG112" s="6"/>
      <c r="AH112" s="6"/>
      <c r="AM112" s="4"/>
      <c r="AN112" s="6"/>
      <c r="AO112" s="6"/>
      <c r="AS112" s="6"/>
      <c r="AT112" s="6"/>
    </row>
    <row r="113" spans="2:48" x14ac:dyDescent="0.25">
      <c r="B113" s="3" t="s">
        <v>263</v>
      </c>
      <c r="C113" s="52" t="s">
        <v>601</v>
      </c>
      <c r="D113" s="39">
        <v>42545</v>
      </c>
      <c r="E113">
        <v>27</v>
      </c>
      <c r="F113" s="3" t="s">
        <v>678</v>
      </c>
      <c r="G113" s="2" t="s">
        <v>82</v>
      </c>
      <c r="H113" s="6">
        <v>36</v>
      </c>
      <c r="I113" s="7">
        <v>2</v>
      </c>
      <c r="J113" s="6">
        <v>32</v>
      </c>
      <c r="K113" s="7">
        <v>2</v>
      </c>
      <c r="L113" s="6">
        <v>7</v>
      </c>
      <c r="M113" s="7">
        <v>-1</v>
      </c>
      <c r="N113" s="6">
        <v>15</v>
      </c>
      <c r="O113" s="7">
        <v>-4</v>
      </c>
      <c r="P113" s="6">
        <v>5</v>
      </c>
      <c r="Q113" s="7">
        <v>1</v>
      </c>
      <c r="R113" s="6">
        <v>4</v>
      </c>
      <c r="S113" s="7">
        <v>0</v>
      </c>
      <c r="T113" s="3" t="s">
        <v>842</v>
      </c>
      <c r="U113" s="7"/>
      <c r="X113" s="6"/>
      <c r="Y113" s="6"/>
      <c r="AA113" s="6"/>
      <c r="AB113" s="6"/>
      <c r="AG113" s="6"/>
      <c r="AH113" s="6"/>
      <c r="AM113" s="4"/>
      <c r="AN113" s="6"/>
      <c r="AO113" s="6"/>
      <c r="AS113" s="6"/>
      <c r="AT113" s="6"/>
    </row>
    <row r="114" spans="2:48" x14ac:dyDescent="0.25">
      <c r="B114" s="3" t="s">
        <v>263</v>
      </c>
      <c r="C114" s="52" t="s">
        <v>677</v>
      </c>
      <c r="D114" s="39">
        <v>42549</v>
      </c>
      <c r="E114">
        <v>1</v>
      </c>
      <c r="F114" s="3" t="s">
        <v>903</v>
      </c>
      <c r="H114" s="6">
        <v>34</v>
      </c>
      <c r="I114" s="7">
        <v>0</v>
      </c>
      <c r="J114" s="6">
        <v>29</v>
      </c>
      <c r="K114" s="7">
        <v>-1</v>
      </c>
      <c r="L114" s="6">
        <v>7</v>
      </c>
      <c r="M114" s="7">
        <v>1</v>
      </c>
      <c r="N114" s="6">
        <v>17</v>
      </c>
      <c r="O114" s="7">
        <v>-2</v>
      </c>
      <c r="P114" s="6">
        <v>4</v>
      </c>
      <c r="Q114" s="7">
        <v>0</v>
      </c>
      <c r="R114" s="6">
        <v>5</v>
      </c>
      <c r="S114" s="7">
        <v>1</v>
      </c>
      <c r="T114" s="3" t="s">
        <v>842</v>
      </c>
      <c r="U114" s="7"/>
      <c r="X114" s="6"/>
      <c r="Y114" s="6"/>
      <c r="AA114" s="6"/>
      <c r="AB114" s="6"/>
      <c r="AG114" s="6"/>
      <c r="AH114" s="6"/>
      <c r="AM114" s="4"/>
      <c r="AN114" s="6">
        <v>29</v>
      </c>
      <c r="AO114" s="6">
        <v>13</v>
      </c>
      <c r="AR114" s="4" t="s">
        <v>1035</v>
      </c>
      <c r="AS114" s="6"/>
      <c r="AT114" s="6"/>
    </row>
    <row r="115" spans="2:48" x14ac:dyDescent="0.25">
      <c r="B115" s="3" t="s">
        <v>263</v>
      </c>
      <c r="C115" s="85" t="s">
        <v>582</v>
      </c>
      <c r="D115" s="39">
        <v>42551</v>
      </c>
      <c r="E115">
        <v>3</v>
      </c>
      <c r="F115" s="3" t="s">
        <v>982</v>
      </c>
      <c r="G115" s="2" t="s">
        <v>124</v>
      </c>
      <c r="H115" s="6">
        <v>35</v>
      </c>
      <c r="I115" s="7">
        <v>3</v>
      </c>
      <c r="J115" s="6">
        <v>30</v>
      </c>
      <c r="K115" s="7">
        <v>-2</v>
      </c>
      <c r="L115" s="6">
        <v>8</v>
      </c>
      <c r="M115" s="7">
        <v>-1</v>
      </c>
      <c r="N115" s="6">
        <v>16</v>
      </c>
      <c r="O115" s="7">
        <v>0</v>
      </c>
      <c r="P115" s="6">
        <v>3</v>
      </c>
      <c r="R115" s="6">
        <v>5</v>
      </c>
      <c r="S115" s="7">
        <v>5</v>
      </c>
      <c r="T115" s="3" t="s">
        <v>842</v>
      </c>
      <c r="U115" s="8" t="s">
        <v>988</v>
      </c>
      <c r="X115" s="6"/>
      <c r="Y115" s="6"/>
      <c r="AA115" s="6"/>
      <c r="AB115" s="6"/>
      <c r="AG115" s="6"/>
      <c r="AH115" s="6"/>
      <c r="AM115" s="4"/>
      <c r="AN115" s="6"/>
      <c r="AO115" s="6"/>
      <c r="AR115" s="4"/>
      <c r="AS115" s="6"/>
      <c r="AT115" s="6"/>
    </row>
    <row r="116" spans="2:48" x14ac:dyDescent="0.25">
      <c r="B116" s="3" t="s">
        <v>265</v>
      </c>
      <c r="C116" s="52" t="s">
        <v>339</v>
      </c>
      <c r="D116" s="39">
        <v>42552</v>
      </c>
      <c r="E116">
        <v>4</v>
      </c>
      <c r="F116" s="3" t="s">
        <v>678</v>
      </c>
      <c r="H116" s="6">
        <v>37</v>
      </c>
      <c r="I116" s="7">
        <v>1</v>
      </c>
      <c r="J116" s="6">
        <v>30</v>
      </c>
      <c r="K116" s="7">
        <v>-2</v>
      </c>
      <c r="L116" s="6">
        <v>8</v>
      </c>
      <c r="M116" s="7">
        <v>1</v>
      </c>
      <c r="N116" s="6">
        <v>15</v>
      </c>
      <c r="O116" s="7">
        <v>0</v>
      </c>
      <c r="P116" s="6">
        <v>4</v>
      </c>
      <c r="Q116" s="7">
        <v>-1</v>
      </c>
      <c r="R116" s="6">
        <v>7</v>
      </c>
      <c r="S116" s="7">
        <v>3</v>
      </c>
      <c r="T116" s="3" t="s">
        <v>842</v>
      </c>
      <c r="U116" s="7"/>
      <c r="X116" s="6"/>
      <c r="Y116" s="6"/>
      <c r="AA116" s="6"/>
      <c r="AB116" s="6"/>
      <c r="AG116" s="6"/>
      <c r="AH116" s="6"/>
      <c r="AM116" s="4"/>
      <c r="AN116" s="6"/>
      <c r="AO116" s="6"/>
      <c r="AS116" s="6"/>
      <c r="AT116" s="6"/>
    </row>
    <row r="117" spans="2:48" x14ac:dyDescent="0.25">
      <c r="B117" s="3" t="s">
        <v>265</v>
      </c>
      <c r="C117" s="52" t="s">
        <v>694</v>
      </c>
      <c r="D117" s="39">
        <v>42555</v>
      </c>
      <c r="E117">
        <v>6</v>
      </c>
      <c r="F117" s="3" t="s">
        <v>982</v>
      </c>
      <c r="G117" s="2" t="s">
        <v>38</v>
      </c>
      <c r="H117" s="6">
        <v>36</v>
      </c>
      <c r="J117" s="6">
        <v>32</v>
      </c>
      <c r="L117" s="6">
        <v>9</v>
      </c>
      <c r="N117" s="6">
        <v>12</v>
      </c>
      <c r="R117" s="6">
        <v>4</v>
      </c>
      <c r="T117" s="3" t="s">
        <v>639</v>
      </c>
      <c r="U117" s="8" t="s">
        <v>988</v>
      </c>
      <c r="X117" s="6"/>
      <c r="Y117" s="6"/>
      <c r="AA117" s="6"/>
      <c r="AB117" s="6"/>
      <c r="AG117" s="6"/>
      <c r="AH117" s="6"/>
      <c r="AM117" s="4"/>
      <c r="AN117" s="6"/>
      <c r="AO117" s="6"/>
      <c r="AS117" s="6"/>
      <c r="AT117" s="6"/>
    </row>
    <row r="118" spans="2:48" x14ac:dyDescent="0.25">
      <c r="B118" s="3" t="s">
        <v>265</v>
      </c>
      <c r="C118" s="52" t="s">
        <v>317</v>
      </c>
      <c r="D118" s="39">
        <v>42559</v>
      </c>
      <c r="E118">
        <v>11</v>
      </c>
      <c r="F118" s="3" t="s">
        <v>678</v>
      </c>
      <c r="H118" s="6">
        <v>38</v>
      </c>
      <c r="I118" s="7">
        <v>1</v>
      </c>
      <c r="J118" s="6">
        <v>30</v>
      </c>
      <c r="K118" s="7">
        <v>0</v>
      </c>
      <c r="L118" s="6">
        <v>8</v>
      </c>
      <c r="M118" s="7">
        <v>0</v>
      </c>
      <c r="N118" s="6">
        <v>15</v>
      </c>
      <c r="O118" s="7">
        <v>0</v>
      </c>
      <c r="P118" s="6">
        <v>4</v>
      </c>
      <c r="Q118" s="7">
        <v>0</v>
      </c>
      <c r="R118" s="6">
        <v>8</v>
      </c>
      <c r="S118" s="7">
        <v>1</v>
      </c>
      <c r="T118" s="3" t="s">
        <v>842</v>
      </c>
      <c r="U118" s="7"/>
      <c r="X118" s="6"/>
      <c r="Y118" s="6"/>
      <c r="AA118" s="6"/>
      <c r="AB118" s="6"/>
      <c r="AG118" s="6"/>
      <c r="AH118" s="6"/>
      <c r="AM118" s="4"/>
      <c r="AN118" s="6"/>
      <c r="AO118" s="6"/>
      <c r="AS118" s="6"/>
      <c r="AT118" s="6"/>
    </row>
    <row r="119" spans="2:48" x14ac:dyDescent="0.25">
      <c r="B119" s="3" t="s">
        <v>265</v>
      </c>
      <c r="C119" s="52" t="s">
        <v>623</v>
      </c>
      <c r="D119" s="39">
        <v>42560</v>
      </c>
      <c r="E119">
        <v>13</v>
      </c>
      <c r="F119" s="3" t="s">
        <v>1030</v>
      </c>
      <c r="G119" s="2" t="s">
        <v>60</v>
      </c>
      <c r="H119" s="6">
        <v>36</v>
      </c>
      <c r="I119" s="7">
        <v>1</v>
      </c>
      <c r="J119" s="6">
        <v>35</v>
      </c>
      <c r="K119" s="7">
        <v>1</v>
      </c>
      <c r="L119" s="6">
        <v>11</v>
      </c>
      <c r="M119" s="7">
        <v>2</v>
      </c>
      <c r="N119" s="6">
        <v>8</v>
      </c>
      <c r="O119" s="7">
        <v>-2</v>
      </c>
      <c r="P119" s="6">
        <v>4</v>
      </c>
      <c r="Q119" s="7">
        <v>0</v>
      </c>
      <c r="R119" s="6">
        <v>1</v>
      </c>
      <c r="S119" s="7">
        <v>0</v>
      </c>
      <c r="T119" s="3" t="s">
        <v>639</v>
      </c>
      <c r="U119" s="7"/>
      <c r="X119" s="6">
        <v>28</v>
      </c>
      <c r="Y119" s="6">
        <v>66</v>
      </c>
      <c r="Z119" s="7">
        <f>X119-Y119</f>
        <v>-38</v>
      </c>
      <c r="AA119" s="6">
        <v>24</v>
      </c>
      <c r="AB119" s="6">
        <v>65</v>
      </c>
      <c r="AC119" s="7">
        <f>AA119-AB119</f>
        <v>-41</v>
      </c>
      <c r="AD119" s="6">
        <v>21</v>
      </c>
      <c r="AE119" s="6">
        <v>37</v>
      </c>
      <c r="AF119" s="7">
        <f>AD119-AE119</f>
        <v>-16</v>
      </c>
      <c r="AG119" s="6"/>
      <c r="AH119" s="6"/>
      <c r="AM119" s="4" t="s">
        <v>1038</v>
      </c>
      <c r="AN119" s="6"/>
      <c r="AO119" s="6"/>
      <c r="AS119" s="6">
        <v>24</v>
      </c>
      <c r="AT119" s="6">
        <v>69</v>
      </c>
      <c r="AU119" s="7">
        <f>AS119-AT119</f>
        <v>-45</v>
      </c>
      <c r="AV119" s="4" t="s">
        <v>937</v>
      </c>
    </row>
    <row r="120" spans="2:48" x14ac:dyDescent="0.25">
      <c r="B120" s="3" t="s">
        <v>265</v>
      </c>
      <c r="C120" s="52" t="s">
        <v>441</v>
      </c>
      <c r="D120" s="39">
        <v>42564</v>
      </c>
      <c r="E120">
        <v>17</v>
      </c>
      <c r="F120" s="3" t="s">
        <v>678</v>
      </c>
      <c r="G120" s="2" t="s">
        <v>198</v>
      </c>
      <c r="H120" s="6">
        <v>39</v>
      </c>
      <c r="I120" s="7">
        <v>1</v>
      </c>
      <c r="J120" s="6">
        <v>29</v>
      </c>
      <c r="K120" s="7">
        <v>-1</v>
      </c>
      <c r="L120" s="6">
        <v>9</v>
      </c>
      <c r="M120" s="7">
        <v>1</v>
      </c>
      <c r="N120" s="6">
        <v>14</v>
      </c>
      <c r="O120" s="7">
        <v>-1</v>
      </c>
      <c r="P120" s="6">
        <v>4</v>
      </c>
      <c r="Q120" s="7">
        <v>0</v>
      </c>
      <c r="R120" s="6">
        <v>10</v>
      </c>
      <c r="S120" s="7">
        <v>2</v>
      </c>
      <c r="T120" s="3" t="s">
        <v>842</v>
      </c>
      <c r="U120" s="7"/>
      <c r="X120" s="6"/>
      <c r="Y120" s="6"/>
      <c r="AA120" s="6"/>
      <c r="AB120" s="6"/>
      <c r="AG120" s="6"/>
      <c r="AH120" s="6"/>
      <c r="AM120" s="4"/>
      <c r="AN120" s="6"/>
      <c r="AO120" s="6"/>
      <c r="AS120" s="6"/>
      <c r="AT120" s="6"/>
    </row>
    <row r="121" spans="2:48" x14ac:dyDescent="0.25">
      <c r="B121" s="3" t="s">
        <v>265</v>
      </c>
      <c r="C121" s="52" t="s">
        <v>596</v>
      </c>
      <c r="D121" s="39">
        <v>42568</v>
      </c>
      <c r="E121">
        <v>20</v>
      </c>
      <c r="F121" s="3" t="s">
        <v>821</v>
      </c>
      <c r="H121" s="6">
        <v>40</v>
      </c>
      <c r="I121" s="7">
        <v>10</v>
      </c>
      <c r="J121" s="6">
        <v>29</v>
      </c>
      <c r="K121" s="7">
        <v>-4</v>
      </c>
      <c r="L121" s="6">
        <v>9</v>
      </c>
      <c r="M121" s="7">
        <v>3</v>
      </c>
      <c r="N121" s="6">
        <v>12</v>
      </c>
      <c r="O121" s="7">
        <v>-8</v>
      </c>
      <c r="P121" s="6">
        <v>3</v>
      </c>
      <c r="Q121" s="7">
        <v>0</v>
      </c>
      <c r="R121" s="6">
        <v>11</v>
      </c>
      <c r="S121" s="7">
        <v>14</v>
      </c>
      <c r="T121" s="3" t="s">
        <v>842</v>
      </c>
      <c r="U121" s="7"/>
      <c r="X121" s="6"/>
      <c r="Y121" s="6"/>
      <c r="AA121" s="6"/>
      <c r="AB121" s="6"/>
      <c r="AG121" s="6"/>
      <c r="AH121" s="6"/>
      <c r="AM121" s="4"/>
      <c r="AN121" s="6"/>
      <c r="AO121" s="6"/>
      <c r="AS121" s="6"/>
      <c r="AT121" s="6"/>
    </row>
    <row r="122" spans="2:48" x14ac:dyDescent="0.25">
      <c r="B122" s="3" t="s">
        <v>265</v>
      </c>
      <c r="C122" s="52" t="s">
        <v>452</v>
      </c>
      <c r="D122" s="39">
        <v>42570</v>
      </c>
      <c r="E122">
        <v>23</v>
      </c>
      <c r="F122" s="3" t="s">
        <v>903</v>
      </c>
      <c r="G122" s="2" t="s">
        <v>138</v>
      </c>
      <c r="H122" s="6">
        <v>37</v>
      </c>
      <c r="I122" s="7">
        <v>3</v>
      </c>
      <c r="J122" s="6">
        <v>31</v>
      </c>
      <c r="K122" s="7">
        <v>2</v>
      </c>
      <c r="L122" s="6">
        <v>6</v>
      </c>
      <c r="M122" s="7">
        <v>-1</v>
      </c>
      <c r="N122" s="6">
        <v>15</v>
      </c>
      <c r="O122" s="7">
        <v>-2</v>
      </c>
      <c r="P122" s="6">
        <v>4</v>
      </c>
      <c r="Q122" s="7">
        <v>0</v>
      </c>
      <c r="R122" s="6">
        <v>6</v>
      </c>
      <c r="S122" s="7">
        <v>1</v>
      </c>
      <c r="T122" s="3" t="s">
        <v>842</v>
      </c>
      <c r="U122" s="7"/>
      <c r="X122" s="6">
        <v>46</v>
      </c>
      <c r="Y122" s="6">
        <v>15</v>
      </c>
      <c r="Z122" s="7">
        <f>X122-Y122</f>
        <v>31</v>
      </c>
      <c r="AA122" s="6">
        <v>24</v>
      </c>
      <c r="AB122" s="6">
        <v>48</v>
      </c>
      <c r="AC122" s="7">
        <f>AA122-AB122</f>
        <v>-24</v>
      </c>
      <c r="AG122" s="6"/>
      <c r="AH122" s="6"/>
      <c r="AM122" s="4" t="s">
        <v>1034</v>
      </c>
      <c r="AN122" s="6">
        <v>51</v>
      </c>
      <c r="AO122" s="6">
        <v>16</v>
      </c>
      <c r="AR122" s="4" t="s">
        <v>1035</v>
      </c>
      <c r="AS122" s="6"/>
      <c r="AT122" s="6"/>
    </row>
    <row r="123" spans="2:48" x14ac:dyDescent="0.25">
      <c r="B123" s="3" t="s">
        <v>265</v>
      </c>
      <c r="C123" s="52" t="s">
        <v>353</v>
      </c>
      <c r="D123" s="39">
        <v>42571</v>
      </c>
      <c r="F123" s="3" t="s">
        <v>182</v>
      </c>
      <c r="G123" s="2"/>
      <c r="R123" s="6"/>
      <c r="T123" s="3" t="s">
        <v>842</v>
      </c>
      <c r="U123" s="7"/>
      <c r="X123" s="6">
        <v>57</v>
      </c>
      <c r="Y123" s="6">
        <v>17</v>
      </c>
      <c r="Z123" s="7">
        <f>X123-Y123</f>
        <v>40</v>
      </c>
      <c r="AA123" s="6">
        <v>22</v>
      </c>
      <c r="AB123" s="6">
        <v>63</v>
      </c>
      <c r="AC123" s="7">
        <f>AA123-AB123</f>
        <v>-41</v>
      </c>
      <c r="AG123" s="6"/>
      <c r="AH123" s="6"/>
      <c r="AM123" s="4" t="s">
        <v>1033</v>
      </c>
      <c r="AN123" s="6"/>
      <c r="AO123" s="6"/>
      <c r="AR123" s="4"/>
      <c r="AS123" s="6"/>
      <c r="AT123" s="6"/>
    </row>
    <row r="124" spans="2:48" x14ac:dyDescent="0.25">
      <c r="B124" s="3" t="s">
        <v>265</v>
      </c>
      <c r="C124" s="52" t="s">
        <v>688</v>
      </c>
      <c r="D124" s="39">
        <v>42573</v>
      </c>
      <c r="E124">
        <v>26</v>
      </c>
      <c r="F124" s="3" t="s">
        <v>678</v>
      </c>
      <c r="H124" s="6">
        <v>43</v>
      </c>
      <c r="I124" s="7">
        <v>4</v>
      </c>
      <c r="J124" s="6">
        <v>27</v>
      </c>
      <c r="K124" s="7">
        <v>-2</v>
      </c>
      <c r="L124" s="6">
        <v>8</v>
      </c>
      <c r="M124" s="7">
        <v>-1</v>
      </c>
      <c r="N124" s="6">
        <v>13</v>
      </c>
      <c r="O124" s="7">
        <v>-1</v>
      </c>
      <c r="P124" s="6">
        <v>4</v>
      </c>
      <c r="Q124" s="7">
        <v>0</v>
      </c>
      <c r="R124" s="6">
        <v>16</v>
      </c>
      <c r="S124" s="7">
        <v>6</v>
      </c>
      <c r="T124" s="3" t="s">
        <v>842</v>
      </c>
      <c r="U124" s="7"/>
      <c r="X124" s="6"/>
      <c r="Y124" s="6"/>
      <c r="AA124" s="6"/>
      <c r="AB124" s="6"/>
      <c r="AG124" s="6"/>
      <c r="AH124" s="6"/>
      <c r="AM124" s="4"/>
      <c r="AN124" s="6"/>
      <c r="AO124" s="6"/>
      <c r="AS124" s="6"/>
      <c r="AT124" s="6"/>
    </row>
    <row r="125" spans="2:48" x14ac:dyDescent="0.25">
      <c r="B125" s="3" t="s">
        <v>265</v>
      </c>
      <c r="C125" s="52" t="s">
        <v>348</v>
      </c>
      <c r="D125" s="39">
        <v>42573</v>
      </c>
      <c r="F125" s="3" t="s">
        <v>1019</v>
      </c>
      <c r="H125" s="6">
        <v>39</v>
      </c>
      <c r="I125" s="7">
        <v>7</v>
      </c>
      <c r="J125" s="6">
        <v>29</v>
      </c>
      <c r="K125" s="7">
        <v>-1</v>
      </c>
      <c r="L125" s="6">
        <v>8</v>
      </c>
      <c r="M125" s="7">
        <v>1</v>
      </c>
      <c r="N125" s="6">
        <v>13</v>
      </c>
      <c r="O125" s="7">
        <v>-7</v>
      </c>
      <c r="P125" s="6">
        <v>6</v>
      </c>
      <c r="Q125" s="7">
        <v>0</v>
      </c>
      <c r="R125" s="6">
        <v>10</v>
      </c>
      <c r="S125" s="7">
        <v>8</v>
      </c>
      <c r="T125" s="3" t="s">
        <v>842</v>
      </c>
      <c r="U125" s="7"/>
      <c r="X125" s="6"/>
      <c r="Y125" s="6"/>
      <c r="AA125" s="6"/>
      <c r="AB125" s="6"/>
      <c r="AG125" s="6"/>
      <c r="AH125" s="6"/>
      <c r="AM125" s="4"/>
      <c r="AN125" s="6"/>
      <c r="AO125" s="6"/>
      <c r="AS125" s="6"/>
      <c r="AT125" s="6"/>
    </row>
    <row r="126" spans="2:48" x14ac:dyDescent="0.25">
      <c r="B126" s="3" t="s">
        <v>265</v>
      </c>
      <c r="C126" s="52" t="s">
        <v>579</v>
      </c>
      <c r="D126" s="39">
        <v>42576</v>
      </c>
      <c r="E126">
        <v>27</v>
      </c>
      <c r="F126" s="3" t="s">
        <v>821</v>
      </c>
      <c r="G126" s="2" t="s">
        <v>224</v>
      </c>
      <c r="H126" s="6">
        <v>40</v>
      </c>
      <c r="I126" s="7">
        <v>0</v>
      </c>
      <c r="J126" s="6">
        <v>28</v>
      </c>
      <c r="K126" s="7">
        <v>-1</v>
      </c>
      <c r="L126" s="6">
        <v>8</v>
      </c>
      <c r="M126" s="7">
        <v>-1</v>
      </c>
      <c r="N126" s="6">
        <v>13</v>
      </c>
      <c r="O126" s="7">
        <v>1</v>
      </c>
      <c r="P126" s="6">
        <v>4</v>
      </c>
      <c r="Q126" s="7">
        <v>1</v>
      </c>
      <c r="R126" s="6">
        <v>12</v>
      </c>
      <c r="S126" s="7">
        <v>1</v>
      </c>
      <c r="T126" s="3" t="s">
        <v>842</v>
      </c>
      <c r="U126" s="7"/>
      <c r="X126" s="6"/>
      <c r="Y126" s="6"/>
      <c r="AA126" s="6"/>
      <c r="AB126" s="6"/>
      <c r="AG126" s="6"/>
      <c r="AH126" s="6"/>
      <c r="AM126" s="4"/>
      <c r="AN126" s="6">
        <v>52</v>
      </c>
      <c r="AO126" s="6">
        <v>18</v>
      </c>
      <c r="AR126" s="4" t="s">
        <v>876</v>
      </c>
      <c r="AS126" s="6"/>
      <c r="AT126" s="6"/>
    </row>
    <row r="127" spans="2:48" x14ac:dyDescent="0.25">
      <c r="B127" s="3" t="s">
        <v>293</v>
      </c>
      <c r="C127" s="52" t="s">
        <v>339</v>
      </c>
      <c r="D127" s="39">
        <v>42583</v>
      </c>
      <c r="E127">
        <v>4</v>
      </c>
      <c r="F127" s="3" t="s">
        <v>821</v>
      </c>
      <c r="G127" s="2" t="s">
        <v>224</v>
      </c>
      <c r="H127" s="6">
        <v>42</v>
      </c>
      <c r="I127" s="7">
        <v>2</v>
      </c>
      <c r="J127" s="6">
        <v>28</v>
      </c>
      <c r="K127" s="7">
        <v>0</v>
      </c>
      <c r="L127" s="6">
        <v>8</v>
      </c>
      <c r="M127" s="7">
        <v>0</v>
      </c>
      <c r="N127" s="6">
        <v>12</v>
      </c>
      <c r="O127" s="7">
        <v>-1</v>
      </c>
      <c r="P127" s="6">
        <v>3</v>
      </c>
      <c r="Q127" s="7">
        <v>-1</v>
      </c>
      <c r="R127" s="6">
        <v>14</v>
      </c>
      <c r="S127" s="7">
        <v>2</v>
      </c>
      <c r="T127" s="3" t="s">
        <v>842</v>
      </c>
      <c r="U127" s="7"/>
      <c r="X127" s="6"/>
      <c r="Y127" s="6"/>
      <c r="AA127" s="6"/>
      <c r="AB127" s="6"/>
      <c r="AG127" s="6"/>
      <c r="AH127" s="6"/>
      <c r="AM127" s="4"/>
      <c r="AN127" s="6">
        <v>52</v>
      </c>
      <c r="AO127" s="6">
        <v>18</v>
      </c>
      <c r="AR127" s="4" t="s">
        <v>876</v>
      </c>
      <c r="AS127" s="6"/>
      <c r="AT127" s="6"/>
    </row>
    <row r="128" spans="2:48" x14ac:dyDescent="0.25">
      <c r="B128" s="3" t="s">
        <v>293</v>
      </c>
      <c r="C128" s="52" t="s">
        <v>474</v>
      </c>
      <c r="D128" s="39">
        <v>42587</v>
      </c>
      <c r="E128">
        <v>11</v>
      </c>
      <c r="F128" s="3" t="s">
        <v>963</v>
      </c>
      <c r="H128" s="6">
        <v>39</v>
      </c>
      <c r="J128" s="6">
        <v>26</v>
      </c>
      <c r="L128" s="6">
        <v>10</v>
      </c>
      <c r="P128" s="6">
        <v>7</v>
      </c>
      <c r="R128" s="6">
        <v>13</v>
      </c>
      <c r="T128" s="3" t="s">
        <v>842</v>
      </c>
      <c r="X128" s="6"/>
      <c r="Y128" s="6"/>
      <c r="AA128" s="6"/>
      <c r="AB128" s="6"/>
      <c r="AG128" s="6"/>
      <c r="AH128" s="6"/>
      <c r="AM128" s="4"/>
      <c r="AN128" s="6">
        <v>44</v>
      </c>
      <c r="AO128" s="6">
        <v>16</v>
      </c>
      <c r="AR128" s="4" t="s">
        <v>1046</v>
      </c>
      <c r="AS128" s="6"/>
      <c r="AT128" s="6"/>
    </row>
    <row r="129" spans="2:48" x14ac:dyDescent="0.25">
      <c r="B129" s="3" t="s">
        <v>293</v>
      </c>
      <c r="C129" s="52" t="s">
        <v>419</v>
      </c>
      <c r="D129" s="39">
        <v>42590</v>
      </c>
      <c r="E129">
        <v>10</v>
      </c>
      <c r="F129" s="3" t="s">
        <v>821</v>
      </c>
      <c r="G129" s="2" t="s">
        <v>224</v>
      </c>
      <c r="H129" s="6">
        <v>38</v>
      </c>
      <c r="I129" s="7">
        <v>-2</v>
      </c>
      <c r="J129" s="6">
        <v>31</v>
      </c>
      <c r="K129" s="7">
        <v>3</v>
      </c>
      <c r="L129" s="6">
        <v>8</v>
      </c>
      <c r="M129" s="7">
        <v>0</v>
      </c>
      <c r="N129" s="6">
        <v>13</v>
      </c>
      <c r="O129" s="7">
        <v>1</v>
      </c>
      <c r="P129" s="6">
        <v>4</v>
      </c>
      <c r="Q129" s="7">
        <v>1</v>
      </c>
      <c r="R129" s="6">
        <v>7</v>
      </c>
      <c r="S129" s="7">
        <v>-5</v>
      </c>
      <c r="T129" s="3" t="s">
        <v>842</v>
      </c>
      <c r="U129" s="7"/>
      <c r="X129" s="6"/>
      <c r="Y129" s="6"/>
      <c r="AA129" s="6"/>
      <c r="AB129" s="6"/>
      <c r="AG129" s="6"/>
      <c r="AH129" s="6"/>
      <c r="AM129" s="4"/>
      <c r="AN129" s="6">
        <v>52</v>
      </c>
      <c r="AO129" s="6">
        <v>18</v>
      </c>
      <c r="AR129" s="4" t="s">
        <v>876</v>
      </c>
      <c r="AS129" s="6"/>
      <c r="AT129" s="6"/>
    </row>
    <row r="130" spans="2:48" x14ac:dyDescent="0.25">
      <c r="B130" s="3" t="s">
        <v>293</v>
      </c>
      <c r="C130" s="52" t="s">
        <v>655</v>
      </c>
      <c r="D130" s="39">
        <v>42592</v>
      </c>
      <c r="E130">
        <v>14</v>
      </c>
      <c r="F130" s="3" t="s">
        <v>886</v>
      </c>
      <c r="G130" s="2" t="s">
        <v>915</v>
      </c>
      <c r="R130" s="6"/>
      <c r="T130" s="3" t="s">
        <v>842</v>
      </c>
      <c r="X130" s="6">
        <v>42</v>
      </c>
      <c r="Y130" s="6">
        <v>24</v>
      </c>
      <c r="Z130" s="7">
        <f>X130-Y130</f>
        <v>18</v>
      </c>
      <c r="AA130" s="6">
        <v>22</v>
      </c>
      <c r="AB130" s="6">
        <v>50</v>
      </c>
      <c r="AC130" s="7">
        <f>AA130-AB130</f>
        <v>-28</v>
      </c>
      <c r="AG130" s="6">
        <v>24</v>
      </c>
      <c r="AH130" s="6">
        <v>51</v>
      </c>
      <c r="AI130" s="7">
        <f>AG130-AH130</f>
        <v>-27</v>
      </c>
      <c r="AM130" s="4" t="s">
        <v>1047</v>
      </c>
      <c r="AN130" s="6"/>
      <c r="AO130" s="6"/>
      <c r="AR130" s="4"/>
      <c r="AS130" s="6"/>
      <c r="AT130" s="6"/>
    </row>
    <row r="131" spans="2:48" x14ac:dyDescent="0.25">
      <c r="B131" s="3" t="s">
        <v>293</v>
      </c>
      <c r="C131" s="52" t="s">
        <v>562</v>
      </c>
      <c r="D131" s="39">
        <v>42593</v>
      </c>
      <c r="E131">
        <v>16</v>
      </c>
      <c r="F131" s="3" t="s">
        <v>821</v>
      </c>
      <c r="G131" s="2" t="s">
        <v>146</v>
      </c>
      <c r="R131" s="6"/>
      <c r="T131" s="3" t="s">
        <v>842</v>
      </c>
      <c r="X131" s="6">
        <v>48</v>
      </c>
      <c r="Y131" s="6">
        <v>36</v>
      </c>
      <c r="Z131" s="7">
        <f>X131-Y131</f>
        <v>12</v>
      </c>
      <c r="AA131" s="6">
        <v>29</v>
      </c>
      <c r="AB131" s="6">
        <v>54</v>
      </c>
      <c r="AC131" s="7">
        <f>AA131-AB131</f>
        <v>-25</v>
      </c>
      <c r="AD131" s="6">
        <v>17</v>
      </c>
      <c r="AE131" s="6">
        <v>33</v>
      </c>
      <c r="AF131" s="7">
        <f>AD131-AE131</f>
        <v>-16</v>
      </c>
      <c r="AG131" s="6"/>
      <c r="AH131" s="6"/>
      <c r="AM131" s="4" t="s">
        <v>931</v>
      </c>
      <c r="AN131" s="6"/>
      <c r="AO131" s="6"/>
      <c r="AR131" s="4"/>
      <c r="AS131" s="6"/>
      <c r="AT131" s="6"/>
    </row>
    <row r="132" spans="2:48" x14ac:dyDescent="0.25">
      <c r="B132" s="3" t="s">
        <v>293</v>
      </c>
      <c r="C132" s="52" t="s">
        <v>368</v>
      </c>
      <c r="D132" s="39">
        <v>42593</v>
      </c>
      <c r="F132" s="3" t="s">
        <v>1019</v>
      </c>
      <c r="G132" s="2"/>
      <c r="H132" s="6">
        <v>39</v>
      </c>
      <c r="I132" s="7">
        <v>0</v>
      </c>
      <c r="J132" s="6">
        <v>29</v>
      </c>
      <c r="K132" s="7">
        <v>0</v>
      </c>
      <c r="L132" s="6">
        <v>8</v>
      </c>
      <c r="M132" s="7">
        <v>0</v>
      </c>
      <c r="N132" s="6">
        <v>14</v>
      </c>
      <c r="O132" s="7">
        <v>1</v>
      </c>
      <c r="P132" s="6">
        <v>5</v>
      </c>
      <c r="Q132" s="7">
        <v>-1</v>
      </c>
      <c r="R132" s="6">
        <v>10</v>
      </c>
      <c r="S132" s="7">
        <v>0</v>
      </c>
      <c r="T132" s="3" t="s">
        <v>842</v>
      </c>
      <c r="U132" s="7"/>
      <c r="X132" s="6"/>
      <c r="Y132" s="6"/>
      <c r="AA132" s="6"/>
      <c r="AB132" s="6"/>
      <c r="AC132" s="7"/>
      <c r="AD132" s="6"/>
      <c r="AE132" s="6"/>
      <c r="AF132" s="7"/>
      <c r="AG132" s="6"/>
      <c r="AH132" s="6"/>
      <c r="AM132" s="4"/>
      <c r="AN132" s="6"/>
      <c r="AO132" s="6"/>
      <c r="AR132" s="4"/>
      <c r="AS132" s="6"/>
      <c r="AT132" s="6"/>
      <c r="AV132" s="4"/>
    </row>
    <row r="133" spans="2:48" x14ac:dyDescent="0.25">
      <c r="B133" s="3" t="s">
        <v>293</v>
      </c>
      <c r="C133" s="52" t="s">
        <v>1048</v>
      </c>
      <c r="D133" s="39">
        <v>42593</v>
      </c>
      <c r="F133" s="3" t="s">
        <v>976</v>
      </c>
      <c r="G133" s="2"/>
      <c r="H133" s="6">
        <v>40</v>
      </c>
      <c r="J133" s="6">
        <v>31</v>
      </c>
      <c r="L133" s="6">
        <v>7</v>
      </c>
      <c r="N133" s="6">
        <v>13</v>
      </c>
      <c r="P133" s="6">
        <v>3</v>
      </c>
      <c r="R133" s="6">
        <v>9</v>
      </c>
      <c r="T133" s="3" t="s">
        <v>842</v>
      </c>
      <c r="U133" s="7"/>
      <c r="X133" s="6"/>
      <c r="Y133" s="6"/>
      <c r="AA133" s="6"/>
      <c r="AB133" s="6"/>
      <c r="AC133" s="7"/>
      <c r="AG133" s="6"/>
      <c r="AH133" s="6"/>
      <c r="AN133" s="6">
        <v>67</v>
      </c>
      <c r="AO133" s="6">
        <v>25</v>
      </c>
      <c r="AP133" s="6">
        <v>8</v>
      </c>
      <c r="AR133" s="4" t="s">
        <v>876</v>
      </c>
      <c r="AS133" s="6"/>
      <c r="AT133" s="6"/>
    </row>
    <row r="134" spans="2:48" x14ac:dyDescent="0.25">
      <c r="B134" s="3" t="s">
        <v>293</v>
      </c>
      <c r="C134" s="52" t="s">
        <v>507</v>
      </c>
      <c r="D134" s="39">
        <v>42594</v>
      </c>
      <c r="E134">
        <v>16</v>
      </c>
      <c r="F134" s="3" t="s">
        <v>678</v>
      </c>
      <c r="G134" s="2"/>
      <c r="H134" s="6">
        <v>40</v>
      </c>
      <c r="I134" s="7">
        <v>-3</v>
      </c>
      <c r="J134" s="6">
        <v>28</v>
      </c>
      <c r="K134" s="7">
        <v>1</v>
      </c>
      <c r="L134" s="6">
        <v>8</v>
      </c>
      <c r="M134" s="7">
        <v>0</v>
      </c>
      <c r="N134" s="6">
        <v>14</v>
      </c>
      <c r="O134" s="7">
        <v>1</v>
      </c>
      <c r="P134" s="6">
        <v>4</v>
      </c>
      <c r="Q134" s="7">
        <v>0</v>
      </c>
      <c r="R134" s="6">
        <v>12</v>
      </c>
      <c r="S134" s="7">
        <v>-4</v>
      </c>
      <c r="T134" s="3" t="s">
        <v>842</v>
      </c>
      <c r="U134" s="7"/>
      <c r="X134" s="6"/>
      <c r="Y134" s="6"/>
      <c r="AA134" s="6"/>
      <c r="AB134" s="6"/>
      <c r="AC134" s="7"/>
      <c r="AG134" s="6"/>
      <c r="AH134" s="6"/>
      <c r="AM134" s="4"/>
      <c r="AN134" s="6"/>
      <c r="AO134" s="6"/>
      <c r="AR134" s="4"/>
      <c r="AS134" s="6"/>
      <c r="AT134" s="6"/>
    </row>
    <row r="135" spans="2:48" x14ac:dyDescent="0.25">
      <c r="B135" s="3" t="s">
        <v>293</v>
      </c>
      <c r="C135" s="52" t="s">
        <v>441</v>
      </c>
      <c r="D135" s="39">
        <v>42595</v>
      </c>
      <c r="E135">
        <v>17</v>
      </c>
      <c r="F135" s="3" t="s">
        <v>1030</v>
      </c>
      <c r="G135" s="2" t="s">
        <v>60</v>
      </c>
      <c r="H135" s="6">
        <v>45</v>
      </c>
      <c r="I135" s="7">
        <v>9</v>
      </c>
      <c r="J135" s="6">
        <v>34</v>
      </c>
      <c r="K135" s="7">
        <v>-1</v>
      </c>
      <c r="L135" s="6">
        <v>7</v>
      </c>
      <c r="M135" s="7">
        <v>-4</v>
      </c>
      <c r="N135" s="6">
        <v>6</v>
      </c>
      <c r="O135" s="7">
        <v>-2</v>
      </c>
      <c r="P135" s="6">
        <v>4</v>
      </c>
      <c r="Q135" s="7">
        <v>0</v>
      </c>
      <c r="R135" s="6">
        <v>11</v>
      </c>
      <c r="S135" s="7">
        <v>10</v>
      </c>
      <c r="T135" s="3" t="s">
        <v>639</v>
      </c>
      <c r="U135" s="7"/>
      <c r="X135" s="6">
        <v>54</v>
      </c>
      <c r="Y135" s="6">
        <v>19</v>
      </c>
      <c r="Z135" s="7">
        <f>X135-Y135</f>
        <v>35</v>
      </c>
      <c r="AA135" s="6">
        <v>25</v>
      </c>
      <c r="AB135" s="6">
        <v>58</v>
      </c>
      <c r="AC135" s="7">
        <f>AA135-AB135</f>
        <v>-33</v>
      </c>
      <c r="AD135" s="6">
        <v>22</v>
      </c>
      <c r="AE135" s="6">
        <v>30</v>
      </c>
      <c r="AF135" s="7">
        <f>AD135-AE135</f>
        <v>-8</v>
      </c>
      <c r="AG135" s="6"/>
      <c r="AH135" s="6"/>
      <c r="AM135" s="4" t="s">
        <v>1038</v>
      </c>
      <c r="AN135" s="6"/>
      <c r="AO135" s="6"/>
      <c r="AR135" s="4"/>
      <c r="AS135" s="6">
        <v>41</v>
      </c>
      <c r="AT135" s="6">
        <v>45</v>
      </c>
      <c r="AU135" s="7">
        <f>AS135-AT135</f>
        <v>-4</v>
      </c>
      <c r="AV135" s="4" t="s">
        <v>937</v>
      </c>
    </row>
    <row r="136" spans="2:48" x14ac:dyDescent="0.25">
      <c r="B136" s="3" t="s">
        <v>293</v>
      </c>
      <c r="C136" s="52" t="s">
        <v>640</v>
      </c>
      <c r="D136" s="39">
        <v>42598</v>
      </c>
      <c r="E136">
        <v>19</v>
      </c>
      <c r="F136" s="3" t="s">
        <v>821</v>
      </c>
      <c r="G136" s="2" t="s">
        <v>224</v>
      </c>
      <c r="H136" s="6">
        <v>38</v>
      </c>
      <c r="I136" s="7">
        <v>0</v>
      </c>
      <c r="J136" s="6">
        <v>30</v>
      </c>
      <c r="K136" s="7">
        <v>-1</v>
      </c>
      <c r="L136" s="6">
        <v>9</v>
      </c>
      <c r="M136" s="7">
        <v>1</v>
      </c>
      <c r="N136" s="6">
        <v>13</v>
      </c>
      <c r="O136" s="7">
        <v>0</v>
      </c>
      <c r="P136" s="6">
        <v>4</v>
      </c>
      <c r="Q136" s="7">
        <v>0</v>
      </c>
      <c r="R136" s="6">
        <v>8</v>
      </c>
      <c r="S136" s="7">
        <v>1</v>
      </c>
      <c r="T136" s="3" t="s">
        <v>842</v>
      </c>
      <c r="U136" s="7"/>
      <c r="X136" s="6"/>
      <c r="Y136" s="6"/>
      <c r="AA136" s="6"/>
      <c r="AB136" s="6"/>
      <c r="AC136" s="7"/>
      <c r="AD136" s="6"/>
      <c r="AE136" s="6"/>
      <c r="AF136" s="7"/>
      <c r="AG136" s="6"/>
      <c r="AH136" s="6"/>
      <c r="AM136" s="4"/>
      <c r="AN136" s="6">
        <v>51</v>
      </c>
      <c r="AO136" s="6">
        <v>19</v>
      </c>
      <c r="AR136" s="4" t="s">
        <v>876</v>
      </c>
      <c r="AS136" s="6"/>
      <c r="AT136" s="6"/>
      <c r="AV136" s="4"/>
    </row>
    <row r="137" spans="2:48" x14ac:dyDescent="0.25">
      <c r="B137" s="3" t="s">
        <v>293</v>
      </c>
      <c r="C137" s="52" t="s">
        <v>641</v>
      </c>
      <c r="D137" s="39">
        <v>42600</v>
      </c>
      <c r="E137">
        <v>2</v>
      </c>
      <c r="F137" s="3" t="s">
        <v>982</v>
      </c>
      <c r="G137" s="2" t="s">
        <v>42</v>
      </c>
      <c r="R137" s="6"/>
      <c r="T137" s="3" t="s">
        <v>842</v>
      </c>
      <c r="U137" s="7" t="s">
        <v>988</v>
      </c>
      <c r="X137" s="6">
        <v>53</v>
      </c>
      <c r="Y137" s="6">
        <v>20</v>
      </c>
      <c r="Z137" s="7">
        <f>X137-Y137</f>
        <v>33</v>
      </c>
      <c r="AA137" s="6">
        <v>22</v>
      </c>
      <c r="AB137" s="6">
        <v>53</v>
      </c>
      <c r="AC137" s="7">
        <f>AA137-AB137</f>
        <v>-31</v>
      </c>
      <c r="AD137" s="6">
        <v>13</v>
      </c>
      <c r="AE137" s="6">
        <v>25</v>
      </c>
      <c r="AF137" s="7">
        <f>AD137-AE137</f>
        <v>-12</v>
      </c>
      <c r="AG137" s="6"/>
      <c r="AH137" s="6"/>
      <c r="AM137" s="4" t="s">
        <v>1049</v>
      </c>
      <c r="AN137" s="6"/>
      <c r="AO137" s="6"/>
      <c r="AR137" s="4"/>
      <c r="AS137" s="6"/>
      <c r="AT137" s="6"/>
      <c r="AV137" s="4"/>
    </row>
    <row r="138" spans="2:48" x14ac:dyDescent="0.25">
      <c r="B138" s="3" t="s">
        <v>293</v>
      </c>
      <c r="C138" s="52" t="s">
        <v>675</v>
      </c>
      <c r="D138" s="39">
        <v>42604</v>
      </c>
      <c r="E138">
        <v>24</v>
      </c>
      <c r="F138" s="3" t="s">
        <v>821</v>
      </c>
      <c r="G138" s="2"/>
      <c r="H138" s="6">
        <v>40</v>
      </c>
      <c r="I138" s="7">
        <v>2</v>
      </c>
      <c r="J138" s="6">
        <v>29</v>
      </c>
      <c r="K138" s="7">
        <v>-1</v>
      </c>
      <c r="L138" s="6">
        <v>8</v>
      </c>
      <c r="M138" s="7">
        <v>-1</v>
      </c>
      <c r="N138" s="6">
        <v>13</v>
      </c>
      <c r="O138" s="7">
        <v>0</v>
      </c>
      <c r="P138" s="6">
        <v>3</v>
      </c>
      <c r="Q138" s="7">
        <v>-1</v>
      </c>
      <c r="R138" s="6">
        <v>11</v>
      </c>
      <c r="S138" s="7">
        <v>3</v>
      </c>
      <c r="T138" s="3" t="s">
        <v>842</v>
      </c>
      <c r="U138" s="7"/>
      <c r="X138" s="6"/>
      <c r="Y138" s="6"/>
      <c r="AA138" s="6"/>
      <c r="AB138" s="6"/>
      <c r="AC138" s="7"/>
      <c r="AD138" s="6"/>
      <c r="AE138" s="6"/>
      <c r="AF138" s="7"/>
      <c r="AG138" s="6"/>
      <c r="AH138" s="6"/>
      <c r="AM138" s="4"/>
      <c r="AN138" s="6">
        <v>50</v>
      </c>
      <c r="AO138" s="6">
        <v>19</v>
      </c>
      <c r="AR138" s="4" t="s">
        <v>876</v>
      </c>
      <c r="AS138" s="6"/>
      <c r="AT138" s="6"/>
      <c r="AV138" s="4"/>
    </row>
    <row r="139" spans="2:48" x14ac:dyDescent="0.25">
      <c r="B139" s="3" t="s">
        <v>293</v>
      </c>
      <c r="C139" s="52" t="s">
        <v>681</v>
      </c>
      <c r="D139" s="39">
        <v>42608</v>
      </c>
      <c r="E139">
        <v>31</v>
      </c>
      <c r="F139" s="3" t="s">
        <v>678</v>
      </c>
      <c r="G139" s="2" t="s">
        <v>82</v>
      </c>
      <c r="H139" s="6">
        <v>41</v>
      </c>
      <c r="I139" s="7">
        <v>1</v>
      </c>
      <c r="J139" s="6">
        <v>27</v>
      </c>
      <c r="K139" s="7">
        <v>-1</v>
      </c>
      <c r="L139" s="6">
        <v>9</v>
      </c>
      <c r="M139" s="7">
        <v>1</v>
      </c>
      <c r="N139" s="6">
        <v>13</v>
      </c>
      <c r="O139" s="7">
        <v>-1</v>
      </c>
      <c r="P139" s="6">
        <v>4</v>
      </c>
      <c r="Q139" s="7">
        <v>0</v>
      </c>
      <c r="R139" s="6">
        <v>14</v>
      </c>
      <c r="S139" s="7">
        <v>2</v>
      </c>
      <c r="T139" s="3" t="s">
        <v>842</v>
      </c>
      <c r="U139" s="7"/>
      <c r="X139" s="6"/>
      <c r="Y139" s="6"/>
      <c r="AA139" s="6"/>
      <c r="AB139" s="6"/>
      <c r="AC139" s="7"/>
      <c r="AD139" s="6"/>
      <c r="AE139" s="6"/>
      <c r="AF139" s="7"/>
      <c r="AG139" s="6"/>
      <c r="AH139" s="6"/>
      <c r="AM139" s="4"/>
      <c r="AN139" s="6"/>
      <c r="AO139" s="6"/>
      <c r="AR139" s="4"/>
      <c r="AS139" s="6"/>
      <c r="AT139" s="6"/>
      <c r="AV139" s="4"/>
    </row>
    <row r="140" spans="2:48" x14ac:dyDescent="0.25">
      <c r="B140" s="3" t="s">
        <v>293</v>
      </c>
      <c r="C140" s="52" t="s">
        <v>515</v>
      </c>
      <c r="D140" s="39">
        <v>42608</v>
      </c>
      <c r="F140" s="3" t="s">
        <v>182</v>
      </c>
      <c r="G140" s="2"/>
      <c r="R140" s="6"/>
      <c r="T140" s="3" t="s">
        <v>842</v>
      </c>
      <c r="U140" s="7"/>
      <c r="X140" s="6">
        <v>55</v>
      </c>
      <c r="Y140" s="6">
        <v>25</v>
      </c>
      <c r="Z140" s="7">
        <f>X140-Y140</f>
        <v>30</v>
      </c>
      <c r="AA140" s="6">
        <v>21</v>
      </c>
      <c r="AB140" s="6">
        <v>65</v>
      </c>
      <c r="AC140" s="7">
        <f>AA140-AB140</f>
        <v>-44</v>
      </c>
      <c r="AD140" s="6"/>
      <c r="AE140" s="6"/>
      <c r="AF140" s="7"/>
      <c r="AG140" s="6"/>
      <c r="AH140" s="6"/>
      <c r="AM140" s="4" t="s">
        <v>1033</v>
      </c>
      <c r="AN140" s="6"/>
      <c r="AO140" s="6"/>
      <c r="AR140" s="4"/>
      <c r="AS140" s="6"/>
      <c r="AT140" s="6"/>
      <c r="AV140" s="4"/>
    </row>
    <row r="141" spans="2:48" x14ac:dyDescent="0.25">
      <c r="B141" s="3" t="s">
        <v>293</v>
      </c>
      <c r="C141" s="52" t="s">
        <v>603</v>
      </c>
      <c r="D141" s="39">
        <v>42611</v>
      </c>
      <c r="F141" s="3" t="s">
        <v>821</v>
      </c>
      <c r="G141" s="2"/>
      <c r="R141" s="6"/>
      <c r="T141" s="3" t="s">
        <v>842</v>
      </c>
      <c r="X141" s="6"/>
      <c r="Y141" s="6"/>
      <c r="AA141" s="6">
        <v>23</v>
      </c>
      <c r="AB141" s="6">
        <v>58</v>
      </c>
      <c r="AC141" s="7">
        <f>AA141-AB141</f>
        <v>-35</v>
      </c>
      <c r="AD141" s="6"/>
      <c r="AE141" s="6"/>
      <c r="AF141" s="7"/>
      <c r="AG141" s="6"/>
      <c r="AH141" s="6"/>
      <c r="AM141" s="4" t="s">
        <v>1029</v>
      </c>
      <c r="AN141" s="6"/>
      <c r="AO141" s="6"/>
      <c r="AR141" s="4"/>
      <c r="AS141" s="6"/>
      <c r="AT141" s="6"/>
      <c r="AV141" s="4"/>
    </row>
    <row r="142" spans="2:48" x14ac:dyDescent="0.25">
      <c r="B142" s="3" t="s">
        <v>293</v>
      </c>
      <c r="C142" s="52" t="s">
        <v>587</v>
      </c>
      <c r="D142" s="39">
        <v>42612</v>
      </c>
      <c r="F142" s="3" t="s">
        <v>821</v>
      </c>
      <c r="G142" s="2" t="s">
        <v>224</v>
      </c>
      <c r="H142" s="6">
        <v>38</v>
      </c>
      <c r="I142" s="7">
        <v>-2</v>
      </c>
      <c r="J142" s="6">
        <v>30</v>
      </c>
      <c r="K142" s="7">
        <v>1</v>
      </c>
      <c r="L142" s="6">
        <v>7</v>
      </c>
      <c r="M142" s="7">
        <v>-1</v>
      </c>
      <c r="N142" s="6">
        <v>14</v>
      </c>
      <c r="O142" s="7">
        <v>1</v>
      </c>
      <c r="P142" s="6">
        <v>4</v>
      </c>
      <c r="Q142" s="7">
        <v>0</v>
      </c>
      <c r="R142" s="6">
        <v>8</v>
      </c>
      <c r="S142" s="7">
        <v>-3</v>
      </c>
      <c r="T142" s="3" t="s">
        <v>842</v>
      </c>
      <c r="U142" s="7"/>
      <c r="X142" s="6"/>
      <c r="Y142" s="6"/>
      <c r="AA142" s="6"/>
      <c r="AB142" s="6"/>
      <c r="AC142" s="7"/>
      <c r="AD142" s="6"/>
      <c r="AE142" s="6"/>
      <c r="AF142" s="7"/>
      <c r="AG142" s="6"/>
      <c r="AH142" s="6"/>
      <c r="AM142" s="4"/>
      <c r="AN142" s="6">
        <v>52</v>
      </c>
      <c r="AO142" s="6">
        <v>21</v>
      </c>
      <c r="AR142" s="4" t="s">
        <v>876</v>
      </c>
      <c r="AS142" s="6"/>
      <c r="AT142" s="6"/>
      <c r="AV142" s="4"/>
    </row>
    <row r="143" spans="2:48" x14ac:dyDescent="0.25">
      <c r="B143" t="s">
        <v>295</v>
      </c>
      <c r="C143" s="52" t="s">
        <v>694</v>
      </c>
      <c r="D143" s="39">
        <v>42617</v>
      </c>
      <c r="E143">
        <v>7</v>
      </c>
      <c r="F143" s="3" t="s">
        <v>821</v>
      </c>
      <c r="G143" s="2" t="s">
        <v>224</v>
      </c>
      <c r="H143" s="6">
        <v>40</v>
      </c>
      <c r="I143" s="7">
        <v>2</v>
      </c>
      <c r="J143" s="6">
        <v>29</v>
      </c>
      <c r="K143" s="7">
        <v>-1</v>
      </c>
      <c r="L143" s="6">
        <v>7</v>
      </c>
      <c r="M143" s="7">
        <v>0</v>
      </c>
      <c r="N143" s="6">
        <v>13</v>
      </c>
      <c r="O143" s="7">
        <v>-1</v>
      </c>
      <c r="P143" s="6">
        <v>3</v>
      </c>
      <c r="Q143" s="7">
        <v>-1</v>
      </c>
      <c r="R143" s="6">
        <v>11</v>
      </c>
      <c r="S143" s="7">
        <v>3</v>
      </c>
      <c r="T143" s="3" t="s">
        <v>842</v>
      </c>
      <c r="U143" s="7"/>
      <c r="X143" s="6">
        <v>48</v>
      </c>
      <c r="Y143" s="6">
        <v>17</v>
      </c>
      <c r="Z143" s="7">
        <f>X143-Y143</f>
        <v>31</v>
      </c>
      <c r="AA143" s="6">
        <v>21</v>
      </c>
      <c r="AB143" s="6">
        <v>61</v>
      </c>
      <c r="AC143" s="7">
        <f>AA143-AB143</f>
        <v>-40</v>
      </c>
      <c r="AD143" s="6">
        <v>11</v>
      </c>
      <c r="AE143" s="6">
        <v>24</v>
      </c>
      <c r="AF143" s="7">
        <f>AD143-AE143</f>
        <v>-13</v>
      </c>
      <c r="AG143" s="6"/>
      <c r="AH143" s="6"/>
      <c r="AM143" s="4" t="s">
        <v>1037</v>
      </c>
      <c r="AN143" s="6"/>
      <c r="AO143" s="6"/>
      <c r="AR143" s="4"/>
      <c r="AS143" s="6"/>
      <c r="AT143" s="6"/>
      <c r="AV143" s="4"/>
    </row>
    <row r="144" spans="2:48" x14ac:dyDescent="0.25">
      <c r="B144" t="s">
        <v>295</v>
      </c>
      <c r="C144" s="52" t="s">
        <v>572</v>
      </c>
      <c r="D144" s="39">
        <v>42618</v>
      </c>
      <c r="F144" s="3" t="s">
        <v>982</v>
      </c>
      <c r="G144" s="2"/>
      <c r="R144" s="6"/>
      <c r="T144" s="3" t="s">
        <v>842</v>
      </c>
      <c r="U144" s="7" t="s">
        <v>988</v>
      </c>
      <c r="X144" s="6">
        <v>45</v>
      </c>
      <c r="Y144" s="6">
        <v>25</v>
      </c>
      <c r="Z144" s="7">
        <f>X144-Y144</f>
        <v>20</v>
      </c>
      <c r="AA144" s="6">
        <v>25</v>
      </c>
      <c r="AB144" s="6">
        <v>52</v>
      </c>
      <c r="AC144" s="7">
        <f>AA144-AB144</f>
        <v>-27</v>
      </c>
      <c r="AD144" s="6">
        <v>11</v>
      </c>
      <c r="AE144" s="6">
        <v>21</v>
      </c>
      <c r="AF144" s="7">
        <f>AD144-AE144</f>
        <v>-10</v>
      </c>
      <c r="AG144" s="6"/>
      <c r="AH144" s="6"/>
      <c r="AM144" s="4" t="s">
        <v>1049</v>
      </c>
      <c r="AN144" s="6"/>
      <c r="AO144" s="6"/>
      <c r="AR144" s="4"/>
      <c r="AS144" s="6"/>
      <c r="AT144" s="6"/>
      <c r="AV144" s="4"/>
    </row>
    <row r="145" spans="2:48" x14ac:dyDescent="0.25">
      <c r="B145" t="s">
        <v>295</v>
      </c>
      <c r="C145" s="52" t="s">
        <v>623</v>
      </c>
      <c r="D145" s="39">
        <v>42622</v>
      </c>
      <c r="E145">
        <v>12</v>
      </c>
      <c r="F145" s="3" t="s">
        <v>678</v>
      </c>
      <c r="G145" s="2" t="s">
        <v>82</v>
      </c>
      <c r="H145" s="6">
        <v>41</v>
      </c>
      <c r="I145" s="7">
        <v>0</v>
      </c>
      <c r="J145" s="6">
        <v>28</v>
      </c>
      <c r="K145" s="7">
        <v>1</v>
      </c>
      <c r="L145" s="6">
        <v>9</v>
      </c>
      <c r="M145" s="7">
        <v>0</v>
      </c>
      <c r="N145" s="6">
        <v>13</v>
      </c>
      <c r="O145" s="7">
        <v>0</v>
      </c>
      <c r="P145" s="6">
        <v>4</v>
      </c>
      <c r="Q145" s="7">
        <v>0</v>
      </c>
      <c r="R145" s="6">
        <v>13</v>
      </c>
      <c r="S145" s="7">
        <v>-1</v>
      </c>
      <c r="T145" s="3" t="s">
        <v>842</v>
      </c>
      <c r="U145" s="7"/>
      <c r="X145" s="6"/>
      <c r="Y145" s="6"/>
      <c r="AA145" s="6"/>
      <c r="AB145" s="6"/>
      <c r="AC145" s="7"/>
      <c r="AD145" s="6"/>
      <c r="AE145" s="6"/>
      <c r="AF145" s="7"/>
      <c r="AG145" s="6"/>
      <c r="AH145" s="6"/>
      <c r="AM145" s="4"/>
      <c r="AN145" s="6"/>
      <c r="AO145" s="6"/>
      <c r="AR145" s="4"/>
      <c r="AS145" s="6"/>
      <c r="AT145" s="6"/>
      <c r="AV145" s="4"/>
    </row>
    <row r="146" spans="2:48" x14ac:dyDescent="0.25">
      <c r="B146" t="s">
        <v>295</v>
      </c>
      <c r="C146" s="52" t="s">
        <v>355</v>
      </c>
      <c r="D146" s="39">
        <v>42623</v>
      </c>
      <c r="E146">
        <v>15</v>
      </c>
      <c r="F146" s="3" t="s">
        <v>1030</v>
      </c>
      <c r="G146" s="2" t="s">
        <v>60</v>
      </c>
      <c r="H146" s="6">
        <v>40</v>
      </c>
      <c r="I146" s="7">
        <v>-5</v>
      </c>
      <c r="J146" s="6">
        <v>34</v>
      </c>
      <c r="K146" s="7">
        <v>0</v>
      </c>
      <c r="L146" s="6">
        <v>6</v>
      </c>
      <c r="M146" s="7">
        <v>-1</v>
      </c>
      <c r="N146" s="6">
        <v>9</v>
      </c>
      <c r="O146" s="7">
        <v>3</v>
      </c>
      <c r="P146" s="6">
        <v>5</v>
      </c>
      <c r="Q146" s="7">
        <v>1</v>
      </c>
      <c r="R146" s="6">
        <v>6</v>
      </c>
      <c r="S146" s="7">
        <v>-5</v>
      </c>
      <c r="T146" s="3" t="s">
        <v>639</v>
      </c>
      <c r="U146" s="7"/>
      <c r="X146" s="6">
        <v>54</v>
      </c>
      <c r="Y146" s="6">
        <v>27</v>
      </c>
      <c r="Z146" s="7">
        <f>X146-Y146</f>
        <v>27</v>
      </c>
      <c r="AA146" s="6">
        <v>27</v>
      </c>
      <c r="AB146" s="6">
        <v>58</v>
      </c>
      <c r="AC146" s="7">
        <f>AA146-AB146</f>
        <v>-31</v>
      </c>
      <c r="AD146" s="6"/>
      <c r="AE146" s="6"/>
      <c r="AF146" s="7"/>
      <c r="AG146" s="6"/>
      <c r="AH146" s="6"/>
      <c r="AM146" s="4" t="s">
        <v>1038</v>
      </c>
      <c r="AN146" s="6"/>
      <c r="AO146" s="6"/>
      <c r="AR146" s="4"/>
      <c r="AS146" s="6">
        <v>39</v>
      </c>
      <c r="AT146" s="6">
        <v>52</v>
      </c>
      <c r="AU146" s="7">
        <f>AS146-AT146</f>
        <v>-13</v>
      </c>
      <c r="AV146" s="4" t="s">
        <v>937</v>
      </c>
    </row>
    <row r="147" spans="2:48" x14ac:dyDescent="0.25">
      <c r="B147" t="s">
        <v>295</v>
      </c>
      <c r="C147" s="52" t="s">
        <v>594</v>
      </c>
      <c r="D147" s="39">
        <v>42626</v>
      </c>
      <c r="E147">
        <v>15</v>
      </c>
      <c r="F147" s="3" t="s">
        <v>821</v>
      </c>
      <c r="G147" s="2" t="s">
        <v>224</v>
      </c>
      <c r="H147" s="6">
        <v>38</v>
      </c>
      <c r="I147" s="7">
        <v>-2</v>
      </c>
      <c r="J147" s="6">
        <v>31</v>
      </c>
      <c r="K147" s="7">
        <v>2</v>
      </c>
      <c r="L147" s="6">
        <v>7</v>
      </c>
      <c r="M147" s="7">
        <v>0</v>
      </c>
      <c r="N147" s="6">
        <v>13</v>
      </c>
      <c r="O147" s="7">
        <v>0</v>
      </c>
      <c r="P147" s="6">
        <v>4</v>
      </c>
      <c r="Q147" s="7">
        <v>1</v>
      </c>
      <c r="R147" s="6">
        <v>7</v>
      </c>
      <c r="S147" s="7">
        <v>-4</v>
      </c>
      <c r="T147" s="3" t="s">
        <v>842</v>
      </c>
      <c r="U147" s="7"/>
      <c r="X147" s="6"/>
      <c r="Y147" s="6"/>
      <c r="AA147" s="6"/>
      <c r="AB147" s="6"/>
      <c r="AC147" s="7"/>
      <c r="AD147" s="6"/>
      <c r="AE147" s="6"/>
      <c r="AF147" s="7"/>
      <c r="AG147" s="6"/>
      <c r="AH147" s="6"/>
      <c r="AM147" s="4"/>
      <c r="AN147" s="6">
        <v>50</v>
      </c>
      <c r="AO147" s="6">
        <v>18</v>
      </c>
      <c r="AR147" s="4" t="s">
        <v>876</v>
      </c>
      <c r="AS147" s="6"/>
      <c r="AT147" s="6"/>
      <c r="AV147" s="4"/>
    </row>
    <row r="148" spans="2:48" x14ac:dyDescent="0.25">
      <c r="B148" s="3" t="s">
        <v>295</v>
      </c>
      <c r="C148" s="52" t="s">
        <v>463</v>
      </c>
      <c r="D148" s="39">
        <v>42629</v>
      </c>
      <c r="F148" s="3" t="s">
        <v>182</v>
      </c>
      <c r="G148" s="2"/>
      <c r="R148" s="6"/>
      <c r="T148" s="3" t="s">
        <v>842</v>
      </c>
      <c r="U148" s="7"/>
      <c r="X148" s="6">
        <v>53</v>
      </c>
      <c r="Y148" s="6">
        <v>29</v>
      </c>
      <c r="Z148" s="7">
        <f>X148-Y148</f>
        <v>24</v>
      </c>
      <c r="AA148" s="6">
        <v>25</v>
      </c>
      <c r="AB148" s="6">
        <v>60</v>
      </c>
      <c r="AC148" s="7">
        <f>AA148-AB148</f>
        <v>-35</v>
      </c>
      <c r="AD148" s="6">
        <v>19</v>
      </c>
      <c r="AE148" s="6">
        <v>36</v>
      </c>
      <c r="AF148" s="7">
        <f>AD148-AE148</f>
        <v>-17</v>
      </c>
      <c r="AG148" s="6"/>
      <c r="AH148" s="6"/>
      <c r="AM148" s="4" t="s">
        <v>1033</v>
      </c>
      <c r="AN148" s="6"/>
      <c r="AO148" s="6"/>
      <c r="AR148" s="4"/>
      <c r="AS148" s="6"/>
      <c r="AT148" s="6"/>
      <c r="AV148" s="4"/>
    </row>
    <row r="149" spans="2:48" x14ac:dyDescent="0.25">
      <c r="B149" t="s">
        <v>295</v>
      </c>
      <c r="C149" s="52" t="s">
        <v>597</v>
      </c>
      <c r="D149" s="39">
        <v>42632</v>
      </c>
      <c r="E149">
        <v>23</v>
      </c>
      <c r="F149" s="3" t="s">
        <v>821</v>
      </c>
      <c r="G149" s="2" t="s">
        <v>224</v>
      </c>
      <c r="H149" s="6">
        <v>39</v>
      </c>
      <c r="I149" s="7">
        <v>1</v>
      </c>
      <c r="J149" s="6">
        <v>30</v>
      </c>
      <c r="K149" s="7">
        <v>-1</v>
      </c>
      <c r="L149" s="6">
        <v>8</v>
      </c>
      <c r="M149" s="7">
        <v>1</v>
      </c>
      <c r="N149" s="6">
        <v>13</v>
      </c>
      <c r="O149" s="7">
        <v>0</v>
      </c>
      <c r="P149" s="6">
        <v>3</v>
      </c>
      <c r="Q149" s="7">
        <v>-1</v>
      </c>
      <c r="R149" s="6">
        <v>9</v>
      </c>
      <c r="S149" s="7">
        <v>2</v>
      </c>
      <c r="T149" s="3" t="s">
        <v>842</v>
      </c>
      <c r="U149" s="7"/>
      <c r="X149" s="6"/>
      <c r="Y149" s="6"/>
      <c r="AA149" s="6"/>
      <c r="AB149" s="6"/>
      <c r="AC149" s="7"/>
      <c r="AD149" s="6"/>
      <c r="AE149" s="6"/>
      <c r="AF149" s="7"/>
      <c r="AG149" s="6"/>
      <c r="AH149" s="6"/>
      <c r="AM149" s="4"/>
      <c r="AN149" s="6"/>
      <c r="AO149" s="6"/>
      <c r="AR149" s="4"/>
      <c r="AS149" s="6"/>
      <c r="AT149" s="6"/>
      <c r="AV149" s="4"/>
    </row>
    <row r="150" spans="2:48" x14ac:dyDescent="0.25">
      <c r="B150" t="s">
        <v>295</v>
      </c>
      <c r="C150" s="52" t="s">
        <v>307</v>
      </c>
      <c r="D150" s="39">
        <v>42633</v>
      </c>
      <c r="E150">
        <v>28</v>
      </c>
      <c r="F150" s="3" t="s">
        <v>1019</v>
      </c>
      <c r="G150" s="2"/>
      <c r="H150" s="6">
        <v>39</v>
      </c>
      <c r="I150" s="7">
        <v>0</v>
      </c>
      <c r="J150" s="6">
        <v>28</v>
      </c>
      <c r="K150" s="7">
        <v>-1</v>
      </c>
      <c r="L150" s="6">
        <v>8</v>
      </c>
      <c r="M150" s="7">
        <v>0</v>
      </c>
      <c r="N150" s="6">
        <v>13</v>
      </c>
      <c r="O150" s="7">
        <v>-1</v>
      </c>
      <c r="P150" s="6">
        <v>5</v>
      </c>
      <c r="Q150" s="7">
        <v>0</v>
      </c>
      <c r="R150" s="6">
        <v>11</v>
      </c>
      <c r="S150" s="7">
        <v>1</v>
      </c>
      <c r="T150" s="3" t="s">
        <v>842</v>
      </c>
      <c r="U150" s="7"/>
      <c r="X150" s="6"/>
      <c r="Y150" s="6"/>
      <c r="AA150" s="6"/>
      <c r="AB150" s="6"/>
      <c r="AC150" s="7"/>
      <c r="AD150" s="6"/>
      <c r="AE150" s="6"/>
      <c r="AF150" s="7"/>
      <c r="AG150" s="6"/>
      <c r="AH150" s="6"/>
      <c r="AM150" s="4"/>
      <c r="AN150" s="6"/>
      <c r="AO150" s="6"/>
      <c r="AR150" s="4"/>
      <c r="AS150" s="6"/>
      <c r="AT150" s="6"/>
      <c r="AV150" s="4"/>
    </row>
    <row r="151" spans="2:48" x14ac:dyDescent="0.25">
      <c r="B151" t="s">
        <v>295</v>
      </c>
      <c r="C151" s="52" t="s">
        <v>599</v>
      </c>
      <c r="D151" s="39">
        <v>42634</v>
      </c>
      <c r="E151">
        <v>25</v>
      </c>
      <c r="F151" s="3" t="s">
        <v>678</v>
      </c>
      <c r="G151" s="2" t="s">
        <v>198</v>
      </c>
      <c r="H151" s="6">
        <v>41</v>
      </c>
      <c r="I151" s="7">
        <v>0</v>
      </c>
      <c r="J151" s="6">
        <v>26</v>
      </c>
      <c r="K151" s="7">
        <v>-2</v>
      </c>
      <c r="L151" s="6">
        <v>8</v>
      </c>
      <c r="M151" s="7">
        <v>-1</v>
      </c>
      <c r="N151" s="6">
        <v>14</v>
      </c>
      <c r="O151" s="7">
        <v>1</v>
      </c>
      <c r="P151" s="6">
        <v>4</v>
      </c>
      <c r="Q151" s="7">
        <v>0</v>
      </c>
      <c r="R151" s="6">
        <v>15</v>
      </c>
      <c r="S151" s="7">
        <v>2</v>
      </c>
      <c r="T151" s="3" t="s">
        <v>842</v>
      </c>
      <c r="U151" s="7"/>
      <c r="X151" s="6"/>
      <c r="Y151" s="6"/>
      <c r="AA151" s="6"/>
      <c r="AB151" s="6"/>
      <c r="AC151" s="7"/>
      <c r="AD151" s="6"/>
      <c r="AE151" s="6"/>
      <c r="AF151" s="7"/>
      <c r="AG151" s="6"/>
      <c r="AH151" s="6"/>
      <c r="AM151" s="4"/>
      <c r="AN151" s="6"/>
      <c r="AO151" s="6"/>
      <c r="AR151" s="4"/>
      <c r="AS151" s="6"/>
      <c r="AT151" s="6"/>
      <c r="AV151" s="4"/>
    </row>
    <row r="152" spans="2:48" x14ac:dyDescent="0.25">
      <c r="B152" t="s">
        <v>295</v>
      </c>
      <c r="C152" s="52" t="s">
        <v>675</v>
      </c>
      <c r="D152" s="39">
        <v>42635</v>
      </c>
      <c r="F152" s="3" t="s">
        <v>982</v>
      </c>
      <c r="G152" s="2" t="s">
        <v>106</v>
      </c>
      <c r="H152" s="6">
        <v>39</v>
      </c>
      <c r="I152" s="7">
        <v>7</v>
      </c>
      <c r="J152" s="6">
        <v>29</v>
      </c>
      <c r="K152" s="7">
        <v>-3</v>
      </c>
      <c r="L152" s="6">
        <v>8</v>
      </c>
      <c r="M152" s="7">
        <v>-1</v>
      </c>
      <c r="N152" s="6">
        <v>13</v>
      </c>
      <c r="O152" s="7">
        <v>-3</v>
      </c>
      <c r="P152" s="6">
        <v>4</v>
      </c>
      <c r="R152" s="6">
        <v>10</v>
      </c>
      <c r="S152" s="7">
        <v>10</v>
      </c>
      <c r="T152" s="3" t="s">
        <v>842</v>
      </c>
      <c r="U152" s="8" t="s">
        <v>988</v>
      </c>
      <c r="X152" s="6"/>
      <c r="Y152" s="6"/>
      <c r="AA152" s="6"/>
      <c r="AB152" s="6"/>
      <c r="AC152" s="7"/>
      <c r="AD152" s="6"/>
      <c r="AE152" s="6"/>
      <c r="AF152" s="7"/>
      <c r="AG152" s="6"/>
      <c r="AH152" s="6"/>
      <c r="AM152" s="4"/>
      <c r="AN152" s="6"/>
      <c r="AO152" s="6"/>
      <c r="AR152" s="4"/>
      <c r="AS152" s="6"/>
      <c r="AT152" s="6"/>
      <c r="AV152" s="4"/>
    </row>
    <row r="153" spans="2:48" x14ac:dyDescent="0.25">
      <c r="B153" t="s">
        <v>295</v>
      </c>
      <c r="C153" s="52" t="s">
        <v>568</v>
      </c>
      <c r="D153" s="39">
        <v>42640</v>
      </c>
      <c r="F153" s="3" t="s">
        <v>903</v>
      </c>
      <c r="H153" s="6">
        <v>38</v>
      </c>
      <c r="I153" s="7">
        <v>1</v>
      </c>
      <c r="J153" s="6">
        <v>31</v>
      </c>
      <c r="K153" s="7">
        <v>0</v>
      </c>
      <c r="L153" s="6">
        <v>5</v>
      </c>
      <c r="M153" s="7">
        <v>-1</v>
      </c>
      <c r="N153" s="6">
        <v>16</v>
      </c>
      <c r="O153" s="7">
        <v>1</v>
      </c>
      <c r="P153" s="6">
        <v>4</v>
      </c>
      <c r="Q153" s="7">
        <v>0</v>
      </c>
      <c r="R153" s="6">
        <v>7</v>
      </c>
      <c r="S153" s="7">
        <v>1</v>
      </c>
      <c r="T153" s="3" t="s">
        <v>842</v>
      </c>
      <c r="U153" s="7"/>
      <c r="X153" s="6">
        <v>44</v>
      </c>
      <c r="Y153" s="6">
        <v>20</v>
      </c>
      <c r="Z153" s="7">
        <f>X153-Y153</f>
        <v>24</v>
      </c>
      <c r="AA153" s="6">
        <v>24</v>
      </c>
      <c r="AB153" s="6">
        <v>46</v>
      </c>
      <c r="AC153" s="7">
        <f>AA153-AB153</f>
        <v>-22</v>
      </c>
      <c r="AD153" s="6">
        <v>14</v>
      </c>
      <c r="AE153" s="6">
        <v>29</v>
      </c>
      <c r="AF153" s="7">
        <f>AD153-AE153</f>
        <v>-15</v>
      </c>
      <c r="AG153" s="6">
        <v>10</v>
      </c>
      <c r="AH153" s="6">
        <v>25</v>
      </c>
      <c r="AI153" s="7">
        <f>AG153-AH153</f>
        <v>-15</v>
      </c>
      <c r="AM153" s="4" t="s">
        <v>1034</v>
      </c>
      <c r="AN153" s="6">
        <v>44</v>
      </c>
      <c r="AO153" s="6">
        <v>17</v>
      </c>
      <c r="AR153" s="4" t="s">
        <v>1035</v>
      </c>
      <c r="AS153" s="6"/>
      <c r="AT153" s="6"/>
    </row>
    <row r="154" spans="2:48" x14ac:dyDescent="0.25">
      <c r="B154" t="s">
        <v>295</v>
      </c>
      <c r="C154" s="52" t="s">
        <v>660</v>
      </c>
      <c r="D154" s="39">
        <v>42641</v>
      </c>
      <c r="E154">
        <v>30</v>
      </c>
      <c r="F154" s="3" t="s">
        <v>821</v>
      </c>
      <c r="G154" s="2" t="s">
        <v>224</v>
      </c>
      <c r="H154" s="6">
        <v>39</v>
      </c>
      <c r="I154" s="7">
        <v>0</v>
      </c>
      <c r="J154" s="6">
        <v>30</v>
      </c>
      <c r="K154" s="7">
        <v>0</v>
      </c>
      <c r="L154" s="6">
        <v>8</v>
      </c>
      <c r="M154" s="7">
        <v>0</v>
      </c>
      <c r="N154" s="6">
        <v>13</v>
      </c>
      <c r="O154" s="7">
        <v>0</v>
      </c>
      <c r="P154" s="6">
        <v>3</v>
      </c>
      <c r="Q154" s="7">
        <v>0</v>
      </c>
      <c r="R154" s="6">
        <v>9</v>
      </c>
      <c r="S154" s="7">
        <v>0</v>
      </c>
      <c r="T154" s="3" t="s">
        <v>842</v>
      </c>
      <c r="U154" s="7"/>
      <c r="X154" s="6">
        <v>46</v>
      </c>
      <c r="Y154" s="6">
        <v>22</v>
      </c>
      <c r="Z154" s="7">
        <f>X154-Y154</f>
        <v>24</v>
      </c>
      <c r="AA154" s="6"/>
      <c r="AB154" s="6"/>
      <c r="AC154" s="7"/>
      <c r="AD154" s="6"/>
      <c r="AE154" s="6"/>
      <c r="AF154" s="7"/>
      <c r="AG154" s="6"/>
      <c r="AH154" s="6"/>
      <c r="AM154" s="4" t="s">
        <v>1029</v>
      </c>
      <c r="AN154" s="6"/>
      <c r="AO154" s="6"/>
      <c r="AR154" s="4"/>
      <c r="AS154" s="6"/>
      <c r="AT154" s="6"/>
      <c r="AV154" s="4"/>
    </row>
    <row r="155" spans="2:48" x14ac:dyDescent="0.25">
      <c r="B155" t="s">
        <v>297</v>
      </c>
      <c r="C155" s="52" t="s">
        <v>506</v>
      </c>
      <c r="D155" s="39">
        <v>42650</v>
      </c>
      <c r="E155">
        <v>10</v>
      </c>
      <c r="F155" s="3" t="s">
        <v>678</v>
      </c>
      <c r="G155" s="2" t="s">
        <v>82</v>
      </c>
      <c r="H155" s="6">
        <v>43</v>
      </c>
      <c r="I155" s="7">
        <v>2</v>
      </c>
      <c r="J155" s="6">
        <v>26</v>
      </c>
      <c r="K155" s="7">
        <v>0</v>
      </c>
      <c r="L155" s="6">
        <v>8</v>
      </c>
      <c r="M155" s="7">
        <v>0</v>
      </c>
      <c r="N155" s="6">
        <v>11</v>
      </c>
      <c r="O155" s="7">
        <v>-3</v>
      </c>
      <c r="P155" s="6">
        <v>6</v>
      </c>
      <c r="Q155" s="7">
        <v>2</v>
      </c>
      <c r="R155" s="6">
        <v>17</v>
      </c>
      <c r="S155" s="7">
        <v>2</v>
      </c>
      <c r="T155" t="s">
        <v>842</v>
      </c>
      <c r="U155" s="7"/>
      <c r="X155" s="6"/>
      <c r="Y155" s="6"/>
      <c r="AA155" s="6"/>
      <c r="AB155" s="6"/>
      <c r="AG155" s="6"/>
      <c r="AH155" s="6"/>
      <c r="AM155" s="4"/>
      <c r="AN155" s="6"/>
      <c r="AO155" s="6"/>
      <c r="AS155" s="6"/>
      <c r="AT155" s="6"/>
    </row>
    <row r="156" spans="2:48" x14ac:dyDescent="0.25">
      <c r="B156" t="s">
        <v>297</v>
      </c>
      <c r="C156" s="52" t="s">
        <v>562</v>
      </c>
      <c r="D156" s="39">
        <v>42654</v>
      </c>
      <c r="E156">
        <v>14</v>
      </c>
      <c r="F156" s="3" t="s">
        <v>821</v>
      </c>
      <c r="G156" s="2" t="s">
        <v>224</v>
      </c>
      <c r="H156" s="6">
        <v>42</v>
      </c>
      <c r="I156" s="7">
        <v>3</v>
      </c>
      <c r="J156" s="6">
        <v>28</v>
      </c>
      <c r="K156" s="7">
        <v>-2</v>
      </c>
      <c r="L156" s="6">
        <v>9</v>
      </c>
      <c r="M156" s="7">
        <v>1</v>
      </c>
      <c r="N156" s="6">
        <v>11</v>
      </c>
      <c r="O156" s="7">
        <v>-2</v>
      </c>
      <c r="P156" s="6">
        <v>3</v>
      </c>
      <c r="Q156" s="7">
        <v>0</v>
      </c>
      <c r="R156" s="6">
        <v>14</v>
      </c>
      <c r="S156" s="7">
        <v>5</v>
      </c>
      <c r="T156" t="s">
        <v>842</v>
      </c>
      <c r="U156" s="7"/>
      <c r="X156" s="6"/>
      <c r="Y156" s="6"/>
      <c r="AA156" s="6"/>
      <c r="AB156" s="6"/>
      <c r="AG156" s="6"/>
      <c r="AH156" s="6"/>
      <c r="AM156" s="4"/>
      <c r="AN156" s="6">
        <v>51</v>
      </c>
      <c r="AO156" s="6">
        <v>18</v>
      </c>
      <c r="AR156" s="4" t="s">
        <v>876</v>
      </c>
      <c r="AS156" s="6"/>
      <c r="AT156" s="6"/>
    </row>
    <row r="157" spans="2:48" x14ac:dyDescent="0.25">
      <c r="B157" t="s">
        <v>297</v>
      </c>
      <c r="C157" s="52" t="s">
        <v>519</v>
      </c>
      <c r="D157" s="39">
        <v>42657</v>
      </c>
      <c r="E157">
        <v>19</v>
      </c>
      <c r="F157" s="3" t="s">
        <v>1030</v>
      </c>
      <c r="G157" s="2" t="s">
        <v>60</v>
      </c>
      <c r="H157" s="6">
        <v>47</v>
      </c>
      <c r="I157" s="7">
        <v>7</v>
      </c>
      <c r="J157" s="6">
        <v>29</v>
      </c>
      <c r="K157" s="7">
        <v>-5</v>
      </c>
      <c r="L157" s="6">
        <v>7</v>
      </c>
      <c r="M157" s="7">
        <v>1</v>
      </c>
      <c r="N157" s="6">
        <v>6</v>
      </c>
      <c r="O157" s="7">
        <v>-3</v>
      </c>
      <c r="P157" s="6">
        <v>4</v>
      </c>
      <c r="Q157" s="7">
        <v>-1</v>
      </c>
      <c r="R157" s="6">
        <v>18</v>
      </c>
      <c r="S157" s="7">
        <v>12</v>
      </c>
      <c r="T157" s="3" t="s">
        <v>639</v>
      </c>
      <c r="U157" s="7"/>
      <c r="X157" s="6">
        <v>48</v>
      </c>
      <c r="Y157" s="6">
        <v>32</v>
      </c>
      <c r="Z157" s="7">
        <f>X157-Y157</f>
        <v>16</v>
      </c>
      <c r="AA157" s="6">
        <v>31</v>
      </c>
      <c r="AB157" s="6">
        <v>55</v>
      </c>
      <c r="AC157" s="7">
        <f>AA157-AB157</f>
        <v>-24</v>
      </c>
      <c r="AD157" s="6">
        <v>22</v>
      </c>
      <c r="AE157" s="6">
        <v>34</v>
      </c>
      <c r="AF157" s="7">
        <f>AD157-AE157</f>
        <v>-12</v>
      </c>
      <c r="AG157" s="6"/>
      <c r="AH157" s="6"/>
      <c r="AM157" s="4" t="s">
        <v>1038</v>
      </c>
      <c r="AN157" s="6"/>
      <c r="AO157" s="6"/>
      <c r="AR157" s="4"/>
      <c r="AS157" s="6">
        <v>37</v>
      </c>
      <c r="AT157" s="6">
        <v>53</v>
      </c>
      <c r="AU157" s="7">
        <f>AS157-AT157</f>
        <v>-16</v>
      </c>
      <c r="AV157" s="4" t="s">
        <v>937</v>
      </c>
    </row>
    <row r="158" spans="2:48" x14ac:dyDescent="0.25">
      <c r="B158" s="3" t="s">
        <v>297</v>
      </c>
      <c r="C158" s="52" t="s">
        <v>461</v>
      </c>
      <c r="D158" s="39">
        <v>42661</v>
      </c>
      <c r="E158">
        <v>22</v>
      </c>
      <c r="F158" s="3" t="s">
        <v>903</v>
      </c>
      <c r="G158" s="2" t="s">
        <v>138</v>
      </c>
      <c r="H158" s="6">
        <v>39</v>
      </c>
      <c r="I158" s="7">
        <v>1</v>
      </c>
      <c r="J158" s="6">
        <v>30</v>
      </c>
      <c r="K158" s="7">
        <v>-1</v>
      </c>
      <c r="L158" s="6">
        <v>6</v>
      </c>
      <c r="M158" s="7">
        <v>1</v>
      </c>
      <c r="N158" s="6">
        <v>13</v>
      </c>
      <c r="O158" s="7">
        <v>-3</v>
      </c>
      <c r="P158" s="6">
        <v>4</v>
      </c>
      <c r="Q158" s="7">
        <v>0</v>
      </c>
      <c r="R158" s="6">
        <v>9</v>
      </c>
      <c r="S158" s="7">
        <v>2</v>
      </c>
      <c r="T158" s="3" t="s">
        <v>842</v>
      </c>
      <c r="U158" s="7"/>
      <c r="X158" s="6">
        <v>46</v>
      </c>
      <c r="Y158" s="6">
        <v>24</v>
      </c>
      <c r="Z158" s="7">
        <f>X158-Y158</f>
        <v>22</v>
      </c>
      <c r="AA158" s="6">
        <v>21</v>
      </c>
      <c r="AB158" s="6">
        <v>49</v>
      </c>
      <c r="AC158" s="7">
        <f>AA158-AB158</f>
        <v>-28</v>
      </c>
      <c r="AD158" s="6">
        <v>13</v>
      </c>
      <c r="AE158" s="6">
        <v>33</v>
      </c>
      <c r="AF158" s="7">
        <f>AD158-AE158</f>
        <v>-20</v>
      </c>
      <c r="AG158" s="6">
        <v>21</v>
      </c>
      <c r="AH158" s="6">
        <v>47</v>
      </c>
      <c r="AI158" s="7">
        <f>AG158-AH158</f>
        <v>-26</v>
      </c>
      <c r="AM158" s="4" t="s">
        <v>1034</v>
      </c>
      <c r="AN158" s="6">
        <v>46</v>
      </c>
      <c r="AO158" s="6">
        <v>16</v>
      </c>
      <c r="AR158" s="4" t="s">
        <v>1035</v>
      </c>
      <c r="AS158" s="6"/>
      <c r="AT158" s="6"/>
      <c r="AV158" s="4"/>
    </row>
    <row r="159" spans="2:48" x14ac:dyDescent="0.25">
      <c r="B159" t="s">
        <v>297</v>
      </c>
      <c r="C159" s="52" t="s">
        <v>453</v>
      </c>
      <c r="D159" s="39">
        <v>42662</v>
      </c>
      <c r="E159">
        <v>1</v>
      </c>
      <c r="F159" s="3" t="s">
        <v>1019</v>
      </c>
      <c r="G159" s="2"/>
      <c r="H159" s="6">
        <v>42</v>
      </c>
      <c r="I159" s="7">
        <v>3</v>
      </c>
      <c r="J159" s="6">
        <v>28</v>
      </c>
      <c r="K159" s="7">
        <v>0</v>
      </c>
      <c r="L159" s="6">
        <v>8</v>
      </c>
      <c r="M159" s="7">
        <v>0</v>
      </c>
      <c r="N159" s="6">
        <v>12</v>
      </c>
      <c r="O159" s="7">
        <v>-1</v>
      </c>
      <c r="P159" s="6">
        <v>4</v>
      </c>
      <c r="Q159" s="7">
        <v>-1</v>
      </c>
      <c r="R159" s="6">
        <v>14</v>
      </c>
      <c r="S159" s="7">
        <v>3</v>
      </c>
      <c r="T159" s="3" t="s">
        <v>842</v>
      </c>
      <c r="U159" s="7"/>
      <c r="X159" s="6"/>
      <c r="Y159" s="6"/>
      <c r="AA159" s="6"/>
      <c r="AB159" s="6"/>
      <c r="AC159" s="7"/>
      <c r="AD159" s="6"/>
      <c r="AE159" s="6"/>
      <c r="AF159" s="7"/>
      <c r="AG159" s="6"/>
      <c r="AH159" s="6"/>
      <c r="AM159" s="4"/>
      <c r="AN159" s="6"/>
      <c r="AO159" s="6"/>
      <c r="AR159" s="4"/>
      <c r="AS159" s="6"/>
      <c r="AT159" s="6"/>
      <c r="AV159" s="4"/>
    </row>
    <row r="160" spans="2:48" x14ac:dyDescent="0.25">
      <c r="B160" t="s">
        <v>297</v>
      </c>
      <c r="C160" s="52" t="s">
        <v>432</v>
      </c>
      <c r="D160" s="39">
        <v>42667</v>
      </c>
      <c r="F160" s="3" t="s">
        <v>821</v>
      </c>
      <c r="G160" s="2" t="s">
        <v>224</v>
      </c>
      <c r="H160" s="6">
        <v>40</v>
      </c>
      <c r="I160" s="7">
        <v>-2</v>
      </c>
      <c r="J160" s="6">
        <v>27</v>
      </c>
      <c r="K160" s="7">
        <v>-1</v>
      </c>
      <c r="L160" s="6">
        <v>11</v>
      </c>
      <c r="M160" s="7">
        <v>2</v>
      </c>
      <c r="N160" s="6">
        <v>11</v>
      </c>
      <c r="O160" s="7">
        <v>0</v>
      </c>
      <c r="P160" s="6">
        <v>3</v>
      </c>
      <c r="Q160" s="7">
        <v>0</v>
      </c>
      <c r="R160" s="6">
        <v>13</v>
      </c>
      <c r="S160" s="7">
        <v>-1</v>
      </c>
      <c r="T160" s="3" t="s">
        <v>842</v>
      </c>
      <c r="U160" s="7"/>
      <c r="X160" s="6"/>
      <c r="Y160" s="6"/>
      <c r="AA160" s="6"/>
      <c r="AB160" s="6"/>
      <c r="AC160" s="7"/>
      <c r="AD160" s="6"/>
      <c r="AE160" s="6"/>
      <c r="AF160" s="7"/>
      <c r="AG160" s="6"/>
      <c r="AH160" s="6"/>
      <c r="AM160" s="4"/>
      <c r="AN160" s="6">
        <v>48</v>
      </c>
      <c r="AO160" s="6">
        <v>16</v>
      </c>
      <c r="AR160" s="4" t="s">
        <v>876</v>
      </c>
      <c r="AS160" s="6"/>
      <c r="AT160" s="6"/>
      <c r="AV160" s="4"/>
    </row>
    <row r="161" spans="2:48" x14ac:dyDescent="0.25">
      <c r="B161" t="s">
        <v>297</v>
      </c>
      <c r="C161" s="52" t="s">
        <v>677</v>
      </c>
      <c r="D161" s="39">
        <v>42671</v>
      </c>
      <c r="E161">
        <v>1</v>
      </c>
      <c r="F161" s="3" t="s">
        <v>678</v>
      </c>
      <c r="G161" s="2" t="s">
        <v>82</v>
      </c>
      <c r="H161" s="6">
        <v>43</v>
      </c>
      <c r="I161" s="7">
        <v>0</v>
      </c>
      <c r="J161" s="6">
        <v>27</v>
      </c>
      <c r="K161" s="7">
        <v>1</v>
      </c>
      <c r="L161" s="6">
        <v>8</v>
      </c>
      <c r="M161" s="7">
        <v>0</v>
      </c>
      <c r="N161" s="6">
        <v>12</v>
      </c>
      <c r="O161" s="7">
        <v>1</v>
      </c>
      <c r="P161" s="6">
        <v>5</v>
      </c>
      <c r="Q161" s="7">
        <v>-1</v>
      </c>
      <c r="R161" s="6">
        <v>16</v>
      </c>
      <c r="S161" s="7">
        <v>-1</v>
      </c>
      <c r="T161" s="3" t="s">
        <v>842</v>
      </c>
      <c r="U161" s="7"/>
      <c r="X161" s="6"/>
      <c r="Y161" s="6"/>
      <c r="AA161" s="6"/>
      <c r="AB161" s="6"/>
      <c r="AC161" s="7"/>
      <c r="AD161" s="6"/>
      <c r="AE161" s="6"/>
      <c r="AF161" s="7"/>
      <c r="AG161" s="6"/>
      <c r="AH161" s="6"/>
      <c r="AM161" s="4"/>
      <c r="AN161" s="6"/>
      <c r="AO161" s="6"/>
      <c r="AR161" s="4"/>
      <c r="AS161" s="6"/>
      <c r="AT161" s="6"/>
      <c r="AV161" s="4"/>
    </row>
    <row r="162" spans="2:48" x14ac:dyDescent="0.25">
      <c r="B162" t="s">
        <v>297</v>
      </c>
      <c r="C162" s="52" t="s">
        <v>643</v>
      </c>
      <c r="D162" s="39">
        <v>42674</v>
      </c>
      <c r="E162">
        <v>3</v>
      </c>
      <c r="F162" s="3" t="s">
        <v>821</v>
      </c>
      <c r="G162" s="2" t="s">
        <v>224</v>
      </c>
      <c r="H162" s="6">
        <v>41</v>
      </c>
      <c r="I162" s="7">
        <v>1</v>
      </c>
      <c r="J162" s="6">
        <v>27</v>
      </c>
      <c r="K162" s="7">
        <v>0</v>
      </c>
      <c r="L162" s="6">
        <v>10</v>
      </c>
      <c r="M162" s="7">
        <v>-1</v>
      </c>
      <c r="N162" s="6">
        <v>11</v>
      </c>
      <c r="O162" s="7">
        <v>0</v>
      </c>
      <c r="P162" s="6">
        <v>4</v>
      </c>
      <c r="Q162" s="7">
        <v>1</v>
      </c>
      <c r="R162" s="6">
        <v>14</v>
      </c>
      <c r="S162" s="7">
        <v>1</v>
      </c>
      <c r="T162" s="3" t="s">
        <v>842</v>
      </c>
      <c r="U162" s="7"/>
      <c r="X162" s="6"/>
      <c r="Y162" s="6"/>
      <c r="AA162" s="6"/>
      <c r="AB162" s="6"/>
      <c r="AC162" s="7"/>
      <c r="AD162" s="6"/>
      <c r="AE162" s="6"/>
      <c r="AF162" s="7"/>
      <c r="AG162" s="6"/>
      <c r="AH162" s="6"/>
      <c r="AM162" s="4"/>
      <c r="AN162" s="6">
        <v>47</v>
      </c>
      <c r="AO162" s="6">
        <v>17</v>
      </c>
      <c r="AR162" s="4" t="s">
        <v>876</v>
      </c>
      <c r="AS162" s="6"/>
      <c r="AT162" s="6"/>
      <c r="AV162" s="4"/>
    </row>
    <row r="163" spans="2:48" x14ac:dyDescent="0.25">
      <c r="B163" s="3" t="s">
        <v>296</v>
      </c>
      <c r="C163" s="52" t="s">
        <v>315</v>
      </c>
      <c r="D163" s="39">
        <v>42675</v>
      </c>
      <c r="F163" s="3" t="s">
        <v>903</v>
      </c>
      <c r="G163" s="2"/>
      <c r="H163" s="6">
        <v>40</v>
      </c>
      <c r="I163" s="7">
        <v>1</v>
      </c>
      <c r="J163" s="6">
        <v>32</v>
      </c>
      <c r="K163" s="7">
        <v>2</v>
      </c>
      <c r="L163" s="6">
        <v>6</v>
      </c>
      <c r="M163" s="7">
        <v>0</v>
      </c>
      <c r="N163" s="6">
        <v>13</v>
      </c>
      <c r="O163" s="7">
        <v>0</v>
      </c>
      <c r="P163" s="6">
        <v>4</v>
      </c>
      <c r="Q163" s="7">
        <v>0</v>
      </c>
      <c r="R163" s="6">
        <v>8</v>
      </c>
      <c r="S163" s="7">
        <v>-1</v>
      </c>
      <c r="T163" s="3" t="s">
        <v>842</v>
      </c>
      <c r="U163" s="7"/>
      <c r="X163" s="6">
        <v>46</v>
      </c>
      <c r="Y163" s="6">
        <v>25</v>
      </c>
      <c r="Z163" s="7">
        <f>X163-Y163</f>
        <v>21</v>
      </c>
      <c r="AA163" s="6">
        <v>23</v>
      </c>
      <c r="AB163" s="6">
        <v>45</v>
      </c>
      <c r="AC163" s="7">
        <f>AA163-AB163</f>
        <v>-22</v>
      </c>
      <c r="AD163" s="6">
        <v>13</v>
      </c>
      <c r="AE163" s="6">
        <v>31</v>
      </c>
      <c r="AF163" s="7">
        <f>AD163-AE163</f>
        <v>-18</v>
      </c>
      <c r="AG163" s="6">
        <v>23</v>
      </c>
      <c r="AH163" s="6">
        <v>45</v>
      </c>
      <c r="AI163" s="7">
        <f>AG163-AH163</f>
        <v>-22</v>
      </c>
      <c r="AM163" s="4" t="s">
        <v>1034</v>
      </c>
      <c r="AN163" s="6">
        <v>45</v>
      </c>
      <c r="AO163" s="6">
        <v>16</v>
      </c>
      <c r="AR163" s="4" t="s">
        <v>1035</v>
      </c>
      <c r="AS163" s="6"/>
      <c r="AT163" s="6"/>
      <c r="AV163" s="4"/>
    </row>
    <row r="164" spans="2:48" x14ac:dyDescent="0.25">
      <c r="B164" s="3" t="s">
        <v>296</v>
      </c>
      <c r="C164" s="52" t="s">
        <v>376</v>
      </c>
      <c r="D164" s="39">
        <v>42677</v>
      </c>
      <c r="F164" s="3" t="s">
        <v>182</v>
      </c>
      <c r="G164" s="2"/>
      <c r="R164" s="6"/>
      <c r="T164" s="3" t="s">
        <v>842</v>
      </c>
      <c r="U164" s="7"/>
      <c r="X164" s="6">
        <v>57</v>
      </c>
      <c r="Y164" s="6">
        <v>32</v>
      </c>
      <c r="Z164" s="7">
        <f>X164-Y164</f>
        <v>25</v>
      </c>
      <c r="AA164" s="6">
        <v>22</v>
      </c>
      <c r="AB164" s="6">
        <v>66</v>
      </c>
      <c r="AC164" s="7">
        <f>AA164-AB164</f>
        <v>-44</v>
      </c>
      <c r="AD164" s="6"/>
      <c r="AE164" s="6"/>
      <c r="AF164" s="7"/>
      <c r="AG164" s="6"/>
      <c r="AH164" s="6"/>
      <c r="AM164" s="4" t="s">
        <v>1033</v>
      </c>
      <c r="AN164" s="6"/>
      <c r="AO164" s="6"/>
      <c r="AR164" s="4"/>
      <c r="AS164" s="6"/>
      <c r="AT164" s="6"/>
      <c r="AV164" s="4"/>
    </row>
    <row r="165" spans="2:48" x14ac:dyDescent="0.25">
      <c r="B165" s="3" t="s">
        <v>296</v>
      </c>
      <c r="C165" s="52" t="s">
        <v>520</v>
      </c>
      <c r="D165" s="39">
        <v>42685</v>
      </c>
      <c r="E165">
        <v>16</v>
      </c>
      <c r="F165" s="3" t="s">
        <v>1030</v>
      </c>
      <c r="G165" s="2" t="s">
        <v>60</v>
      </c>
      <c r="H165" s="6">
        <v>42</v>
      </c>
      <c r="I165" s="7">
        <v>-5</v>
      </c>
      <c r="J165" s="6">
        <v>33</v>
      </c>
      <c r="K165" s="7">
        <v>4</v>
      </c>
      <c r="L165" s="6">
        <v>10</v>
      </c>
      <c r="M165" s="7">
        <v>3</v>
      </c>
      <c r="N165" s="6">
        <v>7</v>
      </c>
      <c r="O165" s="7">
        <v>1</v>
      </c>
      <c r="P165" s="6">
        <v>3</v>
      </c>
      <c r="Q165" s="7">
        <v>-1</v>
      </c>
      <c r="R165" s="6">
        <v>9</v>
      </c>
      <c r="S165" s="7">
        <v>-9</v>
      </c>
      <c r="T165" s="3" t="s">
        <v>639</v>
      </c>
      <c r="U165" s="7"/>
      <c r="X165" s="6">
        <v>54</v>
      </c>
      <c r="Y165" s="6">
        <v>30</v>
      </c>
      <c r="Z165" s="7">
        <f>X165-Y165</f>
        <v>24</v>
      </c>
      <c r="AA165" s="6">
        <v>28</v>
      </c>
      <c r="AB165" s="6">
        <v>57</v>
      </c>
      <c r="AC165" s="7">
        <f>AA165-AB165</f>
        <v>-29</v>
      </c>
      <c r="AD165" s="6">
        <v>23</v>
      </c>
      <c r="AE165" s="6">
        <v>36</v>
      </c>
      <c r="AF165" s="7">
        <f>AD165-AE165</f>
        <v>-13</v>
      </c>
      <c r="AG165" s="6"/>
      <c r="AH165" s="6"/>
      <c r="AM165" s="4" t="s">
        <v>1038</v>
      </c>
      <c r="AN165" s="6"/>
      <c r="AO165" s="6"/>
      <c r="AR165" s="4"/>
      <c r="AS165" s="6">
        <v>43</v>
      </c>
      <c r="AT165" s="6">
        <v>47</v>
      </c>
      <c r="AU165" s="7">
        <f>AS165-AT165</f>
        <v>-4</v>
      </c>
      <c r="AV165" s="4" t="s">
        <v>937</v>
      </c>
    </row>
    <row r="166" spans="2:48" x14ac:dyDescent="0.25">
      <c r="B166" s="3" t="s">
        <v>296</v>
      </c>
      <c r="C166" s="52" t="s">
        <v>692</v>
      </c>
      <c r="D166" s="39">
        <v>42688</v>
      </c>
      <c r="E166">
        <v>18</v>
      </c>
      <c r="F166" s="3" t="s">
        <v>821</v>
      </c>
      <c r="G166" s="2" t="s">
        <v>224</v>
      </c>
      <c r="H166" s="6">
        <v>42</v>
      </c>
      <c r="I166" s="7">
        <v>1</v>
      </c>
      <c r="J166" s="6">
        <v>28</v>
      </c>
      <c r="K166" s="7">
        <v>1</v>
      </c>
      <c r="L166" s="6">
        <v>8</v>
      </c>
      <c r="M166" s="7">
        <v>-2</v>
      </c>
      <c r="N166" s="6">
        <v>11</v>
      </c>
      <c r="O166" s="7">
        <v>0</v>
      </c>
      <c r="P166" s="6">
        <v>4</v>
      </c>
      <c r="Q166" s="7">
        <v>0</v>
      </c>
      <c r="R166" s="6">
        <v>14</v>
      </c>
      <c r="S166" s="7">
        <v>0</v>
      </c>
      <c r="T166" s="3" t="s">
        <v>842</v>
      </c>
      <c r="U166" s="7"/>
      <c r="X166" s="6"/>
      <c r="Y166" s="6"/>
      <c r="AA166" s="6"/>
      <c r="AB166" s="6"/>
      <c r="AC166" s="7"/>
      <c r="AD166" s="6"/>
      <c r="AE166" s="6"/>
      <c r="AF166" s="7"/>
      <c r="AG166" s="6"/>
      <c r="AH166" s="6"/>
      <c r="AM166" s="4"/>
      <c r="AN166" s="6">
        <v>48</v>
      </c>
      <c r="AO166" s="6">
        <v>18</v>
      </c>
      <c r="AR166" s="4" t="s">
        <v>876</v>
      </c>
      <c r="AS166" s="6"/>
      <c r="AT166" s="6"/>
      <c r="AV166" s="4"/>
    </row>
    <row r="167" spans="2:48" x14ac:dyDescent="0.25">
      <c r="B167" s="3" t="s">
        <v>296</v>
      </c>
      <c r="C167" s="52" t="s">
        <v>518</v>
      </c>
      <c r="D167" s="39">
        <v>42689</v>
      </c>
      <c r="E167">
        <v>19</v>
      </c>
      <c r="F167" s="3" t="s">
        <v>903</v>
      </c>
      <c r="G167" s="2" t="s">
        <v>138</v>
      </c>
      <c r="H167" s="6">
        <v>41</v>
      </c>
      <c r="I167" s="7">
        <v>1</v>
      </c>
      <c r="J167" s="6">
        <v>29</v>
      </c>
      <c r="K167" s="7">
        <v>-3</v>
      </c>
      <c r="L167" s="6">
        <v>7</v>
      </c>
      <c r="M167" s="7">
        <v>1</v>
      </c>
      <c r="N167" s="6">
        <v>12</v>
      </c>
      <c r="O167" s="7">
        <v>-1</v>
      </c>
      <c r="P167" s="6">
        <v>3</v>
      </c>
      <c r="Q167" s="7">
        <v>-1</v>
      </c>
      <c r="R167" s="6">
        <v>12</v>
      </c>
      <c r="S167" s="7">
        <v>4</v>
      </c>
      <c r="T167" s="3" t="s">
        <v>842</v>
      </c>
      <c r="U167" s="7"/>
      <c r="X167" s="6">
        <v>43</v>
      </c>
      <c r="Y167" s="6">
        <v>25</v>
      </c>
      <c r="Z167" s="7">
        <f>X167-Y167</f>
        <v>18</v>
      </c>
      <c r="AA167" s="6">
        <v>23</v>
      </c>
      <c r="AB167" s="6">
        <v>43</v>
      </c>
      <c r="AC167" s="7">
        <f>AA167-AB167</f>
        <v>-20</v>
      </c>
      <c r="AD167" s="6">
        <v>14</v>
      </c>
      <c r="AE167" s="6">
        <v>35</v>
      </c>
      <c r="AF167" s="7">
        <f>AD167-AE167</f>
        <v>-21</v>
      </c>
      <c r="AG167" s="6">
        <v>25</v>
      </c>
      <c r="AH167" s="6">
        <v>45</v>
      </c>
      <c r="AI167" s="7">
        <f>AG167-AH167</f>
        <v>-20</v>
      </c>
      <c r="AM167" s="4" t="s">
        <v>1034</v>
      </c>
      <c r="AN167" s="6">
        <v>45</v>
      </c>
      <c r="AO167" s="6">
        <v>17</v>
      </c>
      <c r="AR167" s="4" t="s">
        <v>1035</v>
      </c>
      <c r="AS167" s="6"/>
      <c r="AT167" s="6"/>
      <c r="AV167" s="4"/>
    </row>
    <row r="168" spans="2:48" x14ac:dyDescent="0.25">
      <c r="B168" s="3" t="s">
        <v>296</v>
      </c>
      <c r="C168" s="52" t="s">
        <v>437</v>
      </c>
      <c r="D168" s="39">
        <v>42692</v>
      </c>
      <c r="E168">
        <v>21</v>
      </c>
      <c r="F168" s="3" t="s">
        <v>678</v>
      </c>
      <c r="G168" s="2" t="s">
        <v>82</v>
      </c>
      <c r="H168" s="6">
        <v>42</v>
      </c>
      <c r="I168" s="7">
        <v>-1</v>
      </c>
      <c r="J168" s="6">
        <v>28</v>
      </c>
      <c r="K168" s="7">
        <v>1</v>
      </c>
      <c r="L168" s="6">
        <v>9</v>
      </c>
      <c r="M168" s="7">
        <v>1</v>
      </c>
      <c r="N168" s="6">
        <v>11</v>
      </c>
      <c r="O168" s="7">
        <v>-1</v>
      </c>
      <c r="P168" s="6">
        <v>3</v>
      </c>
      <c r="Q168" s="7">
        <v>-2</v>
      </c>
      <c r="R168" s="6">
        <v>14</v>
      </c>
      <c r="S168" s="7">
        <v>-2</v>
      </c>
      <c r="T168" s="3" t="s">
        <v>842</v>
      </c>
      <c r="U168" s="7"/>
      <c r="X168" s="6">
        <v>46</v>
      </c>
      <c r="Y168" s="6">
        <v>24</v>
      </c>
      <c r="Z168" s="7">
        <f>X168-Y168</f>
        <v>22</v>
      </c>
      <c r="AA168" s="6">
        <v>20</v>
      </c>
      <c r="AB168" s="6">
        <v>54</v>
      </c>
      <c r="AC168" s="7">
        <f>AA168-AB168</f>
        <v>-34</v>
      </c>
      <c r="AD168" s="6">
        <v>15</v>
      </c>
      <c r="AE168" s="6">
        <v>34</v>
      </c>
      <c r="AF168" s="7">
        <f>AD168-AE168</f>
        <v>-19</v>
      </c>
      <c r="AG168" s="6">
        <v>31</v>
      </c>
      <c r="AH168" s="6">
        <v>43</v>
      </c>
      <c r="AI168" s="7">
        <f>AG168-AH168</f>
        <v>-12</v>
      </c>
      <c r="AM168" s="4" t="s">
        <v>1050</v>
      </c>
      <c r="AN168" s="6"/>
      <c r="AO168" s="6"/>
      <c r="AR168" s="4"/>
      <c r="AS168" s="6"/>
      <c r="AT168" s="6"/>
      <c r="AV168" s="4"/>
    </row>
    <row r="169" spans="2:48" x14ac:dyDescent="0.25">
      <c r="B169" s="3" t="s">
        <v>296</v>
      </c>
      <c r="C169" s="52" t="s">
        <v>434</v>
      </c>
      <c r="D169" s="39">
        <v>42695</v>
      </c>
      <c r="E169">
        <v>25</v>
      </c>
      <c r="F169" s="3" t="s">
        <v>821</v>
      </c>
      <c r="G169" s="2" t="s">
        <v>224</v>
      </c>
      <c r="H169" s="6">
        <v>41</v>
      </c>
      <c r="I169" s="7">
        <v>-1</v>
      </c>
      <c r="J169" s="6">
        <v>28</v>
      </c>
      <c r="K169" s="7">
        <v>0</v>
      </c>
      <c r="L169" s="6">
        <v>9</v>
      </c>
      <c r="M169" s="7">
        <v>1</v>
      </c>
      <c r="N169" s="6">
        <v>12</v>
      </c>
      <c r="O169" s="7">
        <v>1</v>
      </c>
      <c r="P169" s="6">
        <v>4</v>
      </c>
      <c r="Q169" s="7">
        <v>0</v>
      </c>
      <c r="R169" s="6">
        <v>13</v>
      </c>
      <c r="S169" s="7">
        <v>-1</v>
      </c>
      <c r="T169" s="3" t="s">
        <v>842</v>
      </c>
      <c r="U169" s="7"/>
      <c r="X169" s="6"/>
      <c r="Y169" s="6"/>
      <c r="AA169" s="6"/>
      <c r="AB169" s="6"/>
      <c r="AC169" s="7"/>
      <c r="AD169" s="6"/>
      <c r="AE169" s="6"/>
      <c r="AF169" s="7"/>
      <c r="AG169" s="6"/>
      <c r="AH169" s="6"/>
      <c r="AM169" s="4"/>
      <c r="AN169" s="6"/>
      <c r="AO169" s="6"/>
      <c r="AR169" s="4"/>
      <c r="AS169" s="6"/>
      <c r="AT169" s="6"/>
      <c r="AV169" s="4"/>
    </row>
    <row r="170" spans="2:48" x14ac:dyDescent="0.25">
      <c r="B170" s="3" t="s">
        <v>296</v>
      </c>
      <c r="C170" s="52" t="s">
        <v>338</v>
      </c>
      <c r="D170" s="39">
        <v>42696</v>
      </c>
      <c r="F170" s="3" t="s">
        <v>1019</v>
      </c>
      <c r="G170" s="2"/>
      <c r="R170" s="6"/>
      <c r="T170" s="3" t="s">
        <v>842</v>
      </c>
      <c r="U170" s="7"/>
      <c r="X170" s="6">
        <v>43</v>
      </c>
      <c r="Y170" s="6">
        <v>31</v>
      </c>
      <c r="Z170" s="7">
        <f>X170-Y170</f>
        <v>12</v>
      </c>
      <c r="AA170" s="6">
        <v>23</v>
      </c>
      <c r="AB170" s="6">
        <v>48</v>
      </c>
      <c r="AC170" s="7">
        <f>AA170-AB170</f>
        <v>-25</v>
      </c>
      <c r="AD170" s="6"/>
      <c r="AE170" s="6"/>
      <c r="AF170" s="7"/>
      <c r="AG170" s="6"/>
      <c r="AH170" s="6"/>
      <c r="AM170" s="4" t="s">
        <v>1038</v>
      </c>
      <c r="AN170" s="6"/>
      <c r="AO170" s="6"/>
      <c r="AR170" s="4"/>
      <c r="AS170" s="6"/>
      <c r="AT170" s="6"/>
      <c r="AV170" s="4"/>
    </row>
    <row r="171" spans="2:48" x14ac:dyDescent="0.25">
      <c r="B171" s="3" t="s">
        <v>296</v>
      </c>
      <c r="C171" s="52" t="s">
        <v>566</v>
      </c>
      <c r="D171" s="39">
        <v>42699</v>
      </c>
      <c r="E171">
        <v>29</v>
      </c>
      <c r="F171" s="3" t="s">
        <v>678</v>
      </c>
      <c r="G171" s="2" t="s">
        <v>82</v>
      </c>
      <c r="H171" s="6">
        <v>44</v>
      </c>
      <c r="I171" s="7">
        <v>2</v>
      </c>
      <c r="J171" s="6">
        <v>28</v>
      </c>
      <c r="K171" s="7">
        <v>0</v>
      </c>
      <c r="L171" s="6">
        <v>7</v>
      </c>
      <c r="M171" s="7">
        <v>-2</v>
      </c>
      <c r="N171" s="6">
        <v>12</v>
      </c>
      <c r="O171" s="7">
        <v>1</v>
      </c>
      <c r="P171" s="6">
        <v>4</v>
      </c>
      <c r="Q171" s="7">
        <v>1</v>
      </c>
      <c r="R171" s="6">
        <v>16</v>
      </c>
      <c r="S171" s="7">
        <v>2</v>
      </c>
      <c r="T171" s="3" t="s">
        <v>842</v>
      </c>
      <c r="U171" s="7"/>
      <c r="X171" s="6"/>
      <c r="Y171" s="6"/>
      <c r="AA171" s="6"/>
      <c r="AB171" s="6"/>
      <c r="AC171" s="7"/>
      <c r="AD171" s="6"/>
      <c r="AE171" s="6"/>
      <c r="AF171" s="7"/>
      <c r="AG171" s="6"/>
      <c r="AH171" s="6"/>
      <c r="AM171" s="4"/>
      <c r="AN171" s="6"/>
      <c r="AO171" s="6"/>
      <c r="AR171" s="4"/>
      <c r="AS171" s="6"/>
      <c r="AT171" s="6"/>
      <c r="AV171" s="4"/>
    </row>
    <row r="172" spans="2:48" x14ac:dyDescent="0.25">
      <c r="B172" s="3" t="s">
        <v>296</v>
      </c>
      <c r="C172" s="52" t="s">
        <v>371</v>
      </c>
      <c r="D172" s="39">
        <v>42699</v>
      </c>
      <c r="F172" s="3" t="s">
        <v>182</v>
      </c>
      <c r="G172" s="2"/>
      <c r="R172" s="6"/>
      <c r="T172" s="3" t="s">
        <v>842</v>
      </c>
      <c r="U172" s="7"/>
      <c r="X172" s="6">
        <v>48</v>
      </c>
      <c r="Y172" s="6">
        <v>40</v>
      </c>
      <c r="Z172" s="7">
        <f>X172-Y172</f>
        <v>8</v>
      </c>
      <c r="AA172" s="6">
        <v>23</v>
      </c>
      <c r="AB172" s="6">
        <v>62</v>
      </c>
      <c r="AC172" s="7">
        <f>AA172-AB172</f>
        <v>-39</v>
      </c>
      <c r="AD172" s="6"/>
      <c r="AE172" s="6"/>
      <c r="AF172" s="7"/>
      <c r="AG172" s="6"/>
      <c r="AH172" s="6"/>
      <c r="AM172" s="4" t="s">
        <v>1033</v>
      </c>
      <c r="AN172" s="6"/>
      <c r="AO172" s="6"/>
      <c r="AR172" s="4"/>
      <c r="AS172" s="6"/>
      <c r="AT172" s="6"/>
      <c r="AV172" s="4"/>
    </row>
    <row r="173" spans="2:48" x14ac:dyDescent="0.25">
      <c r="B173" s="3" t="s">
        <v>296</v>
      </c>
      <c r="C173" s="52" t="s">
        <v>660</v>
      </c>
      <c r="D173" s="39">
        <v>42702</v>
      </c>
      <c r="E173">
        <v>2</v>
      </c>
      <c r="F173" s="3" t="s">
        <v>821</v>
      </c>
      <c r="G173" s="2" t="s">
        <v>224</v>
      </c>
      <c r="H173" s="6">
        <v>39</v>
      </c>
      <c r="I173" s="7">
        <v>-2</v>
      </c>
      <c r="J173" s="6">
        <v>27</v>
      </c>
      <c r="K173" s="7">
        <v>-1</v>
      </c>
      <c r="L173" s="6">
        <v>9</v>
      </c>
      <c r="M173" s="7">
        <v>0</v>
      </c>
      <c r="N173" s="6">
        <v>14</v>
      </c>
      <c r="O173" s="7">
        <v>2</v>
      </c>
      <c r="P173" s="6">
        <v>4</v>
      </c>
      <c r="Q173" s="7">
        <v>0</v>
      </c>
      <c r="R173" s="6">
        <v>12</v>
      </c>
      <c r="S173" s="7">
        <v>-1</v>
      </c>
      <c r="T173" s="3" t="s">
        <v>842</v>
      </c>
      <c r="U173" s="7"/>
      <c r="X173" s="6"/>
      <c r="Y173" s="6"/>
      <c r="AA173" s="6"/>
      <c r="AB173" s="6"/>
      <c r="AC173" s="7"/>
      <c r="AD173" s="6"/>
      <c r="AE173" s="6"/>
      <c r="AF173" s="7"/>
      <c r="AG173" s="6"/>
      <c r="AH173" s="6"/>
      <c r="AM173" s="4"/>
      <c r="AN173" s="6">
        <v>45</v>
      </c>
      <c r="AO173" s="6">
        <v>18</v>
      </c>
      <c r="AR173" s="4" t="s">
        <v>876</v>
      </c>
      <c r="AS173" s="6"/>
      <c r="AT173" s="6"/>
      <c r="AV173" s="4"/>
    </row>
    <row r="174" spans="2:48" x14ac:dyDescent="0.25">
      <c r="B174" s="3" t="s">
        <v>296</v>
      </c>
      <c r="C174" s="52" t="s">
        <v>603</v>
      </c>
      <c r="D174" s="39">
        <v>42703</v>
      </c>
      <c r="E174">
        <v>1</v>
      </c>
      <c r="F174" s="3" t="s">
        <v>821</v>
      </c>
      <c r="G174" s="2" t="s">
        <v>146</v>
      </c>
      <c r="R174" s="6"/>
      <c r="T174" s="3" t="s">
        <v>842</v>
      </c>
      <c r="X174" s="6">
        <v>46</v>
      </c>
      <c r="Y174" s="6">
        <v>41</v>
      </c>
      <c r="Z174" s="7">
        <f>X174-Y174</f>
        <v>5</v>
      </c>
      <c r="AA174" s="6">
        <v>26</v>
      </c>
      <c r="AB174" s="6">
        <v>61</v>
      </c>
      <c r="AC174" s="7">
        <f>AA174-AB174</f>
        <v>-35</v>
      </c>
      <c r="AD174" s="6">
        <v>17</v>
      </c>
      <c r="AE174" s="6">
        <v>39</v>
      </c>
      <c r="AF174" s="7">
        <f>AD174-AE174</f>
        <v>-22</v>
      </c>
      <c r="AG174" s="6">
        <v>25</v>
      </c>
      <c r="AH174" s="6">
        <v>64</v>
      </c>
      <c r="AI174" s="7">
        <f>AG174-AH174</f>
        <v>-39</v>
      </c>
      <c r="AM174" s="4" t="s">
        <v>931</v>
      </c>
      <c r="AN174" s="6"/>
      <c r="AO174" s="6"/>
      <c r="AR174" s="4"/>
      <c r="AS174" s="6"/>
      <c r="AT174" s="6"/>
      <c r="AV174" s="4"/>
    </row>
    <row r="175" spans="2:48" x14ac:dyDescent="0.25">
      <c r="B175" s="3" t="s">
        <v>266</v>
      </c>
      <c r="C175" s="52" t="s">
        <v>694</v>
      </c>
      <c r="D175" s="39">
        <v>42708</v>
      </c>
      <c r="E175">
        <v>9</v>
      </c>
      <c r="F175" s="3" t="s">
        <v>821</v>
      </c>
      <c r="G175" s="2" t="s">
        <v>224</v>
      </c>
      <c r="H175" s="6">
        <v>42</v>
      </c>
      <c r="I175" s="7">
        <v>3</v>
      </c>
      <c r="J175" s="6">
        <v>25</v>
      </c>
      <c r="K175" s="7">
        <v>-2</v>
      </c>
      <c r="L175" s="6">
        <v>11</v>
      </c>
      <c r="M175" s="7">
        <v>2</v>
      </c>
      <c r="N175" s="6">
        <v>12</v>
      </c>
      <c r="O175" s="7">
        <v>-2</v>
      </c>
      <c r="P175" s="6">
        <v>4</v>
      </c>
      <c r="Q175" s="7">
        <v>0</v>
      </c>
      <c r="R175" s="6">
        <v>17</v>
      </c>
      <c r="S175" s="7">
        <v>5</v>
      </c>
      <c r="T175" s="3" t="s">
        <v>842</v>
      </c>
      <c r="U175" s="7"/>
      <c r="X175" s="6"/>
      <c r="Y175" s="6"/>
      <c r="AA175" s="6"/>
      <c r="AB175" s="6"/>
      <c r="AC175" s="7"/>
      <c r="AD175" s="6"/>
      <c r="AE175" s="6"/>
      <c r="AF175" s="7"/>
      <c r="AG175" s="6"/>
      <c r="AH175" s="6"/>
      <c r="AM175" s="4"/>
      <c r="AN175" s="6">
        <v>49</v>
      </c>
      <c r="AO175" s="6">
        <v>16</v>
      </c>
      <c r="AR175" s="4" t="s">
        <v>876</v>
      </c>
      <c r="AS175" s="6"/>
      <c r="AT175" s="6"/>
      <c r="AV175" s="4"/>
    </row>
    <row r="176" spans="2:48" x14ac:dyDescent="0.25">
      <c r="B176" s="3" t="s">
        <v>266</v>
      </c>
      <c r="C176" s="52" t="s">
        <v>450</v>
      </c>
      <c r="D176" s="39">
        <v>42710</v>
      </c>
      <c r="F176" s="3" t="s">
        <v>1019</v>
      </c>
      <c r="G176" s="2"/>
      <c r="R176" s="6"/>
      <c r="T176" s="3" t="s">
        <v>842</v>
      </c>
      <c r="U176" s="7"/>
      <c r="X176" s="6">
        <v>43</v>
      </c>
      <c r="Y176" s="6">
        <v>32</v>
      </c>
      <c r="Z176" s="7">
        <f>X176-Y176</f>
        <v>11</v>
      </c>
      <c r="AA176" s="6">
        <v>23</v>
      </c>
      <c r="AB176" s="6">
        <v>47</v>
      </c>
      <c r="AC176" s="7">
        <f>AA176-AB176</f>
        <v>-24</v>
      </c>
      <c r="AD176" s="6"/>
      <c r="AE176" s="6"/>
      <c r="AF176" s="7"/>
      <c r="AG176" s="6"/>
      <c r="AH176" s="6"/>
      <c r="AM176" s="4" t="s">
        <v>1038</v>
      </c>
      <c r="AN176" s="6"/>
      <c r="AO176" s="6"/>
      <c r="AR176" s="4"/>
      <c r="AS176" s="6"/>
      <c r="AT176" s="6"/>
      <c r="AV176" s="4"/>
    </row>
    <row r="177" spans="1:48" x14ac:dyDescent="0.25">
      <c r="B177" s="3" t="s">
        <v>266</v>
      </c>
      <c r="C177" s="52" t="s">
        <v>623</v>
      </c>
      <c r="D177" s="39">
        <v>42713</v>
      </c>
      <c r="E177">
        <v>12</v>
      </c>
      <c r="F177" s="3" t="s">
        <v>678</v>
      </c>
      <c r="G177" s="2" t="s">
        <v>82</v>
      </c>
      <c r="H177" s="6">
        <v>41</v>
      </c>
      <c r="I177" s="7">
        <v>-3</v>
      </c>
      <c r="J177" s="6">
        <v>27</v>
      </c>
      <c r="K177" s="7">
        <v>-1</v>
      </c>
      <c r="L177" s="6">
        <v>9</v>
      </c>
      <c r="M177" s="7">
        <v>2</v>
      </c>
      <c r="N177" s="6">
        <v>14</v>
      </c>
      <c r="O177" s="7">
        <v>2</v>
      </c>
      <c r="P177" s="6">
        <v>3</v>
      </c>
      <c r="Q177" s="7">
        <v>-1</v>
      </c>
      <c r="R177" s="6">
        <v>14</v>
      </c>
      <c r="S177" s="7">
        <v>-2</v>
      </c>
      <c r="T177" s="3" t="s">
        <v>842</v>
      </c>
      <c r="U177" s="7"/>
      <c r="X177" s="6"/>
      <c r="Y177" s="6"/>
      <c r="AA177" s="6"/>
      <c r="AB177" s="6"/>
      <c r="AC177" s="7"/>
      <c r="AD177" s="6"/>
      <c r="AE177" s="6"/>
      <c r="AF177" s="7"/>
      <c r="AG177" s="6"/>
      <c r="AH177" s="6"/>
      <c r="AM177" s="4"/>
      <c r="AN177" s="6"/>
      <c r="AO177" s="6"/>
      <c r="AR177" s="4"/>
      <c r="AS177" s="6"/>
      <c r="AT177" s="6"/>
      <c r="AV177" s="4"/>
    </row>
    <row r="178" spans="1:48" x14ac:dyDescent="0.25">
      <c r="B178" s="3" t="s">
        <v>266</v>
      </c>
      <c r="C178" s="52" t="s">
        <v>444</v>
      </c>
      <c r="D178" s="39">
        <v>42713</v>
      </c>
      <c r="E178">
        <v>15</v>
      </c>
      <c r="F178" s="3" t="s">
        <v>1030</v>
      </c>
      <c r="G178" s="2" t="s">
        <v>60</v>
      </c>
      <c r="H178" s="6">
        <v>40</v>
      </c>
      <c r="I178" s="7">
        <v>-2</v>
      </c>
      <c r="J178" s="6">
        <v>29</v>
      </c>
      <c r="K178" s="7">
        <v>-4</v>
      </c>
      <c r="L178" s="6">
        <v>14</v>
      </c>
      <c r="M178" s="7">
        <v>4</v>
      </c>
      <c r="N178" s="6">
        <v>9</v>
      </c>
      <c r="O178" s="7">
        <v>2</v>
      </c>
      <c r="P178" s="6">
        <v>3</v>
      </c>
      <c r="Q178" s="7">
        <v>0</v>
      </c>
      <c r="R178" s="6">
        <v>11</v>
      </c>
      <c r="S178" s="7">
        <v>2</v>
      </c>
      <c r="T178" s="3" t="s">
        <v>639</v>
      </c>
      <c r="U178" s="7"/>
      <c r="X178" s="6">
        <v>50</v>
      </c>
      <c r="Y178" s="6">
        <v>35</v>
      </c>
      <c r="Z178" s="7">
        <f>X178-Y178</f>
        <v>15</v>
      </c>
      <c r="AA178" s="6">
        <v>26</v>
      </c>
      <c r="AB178" s="6">
        <v>58</v>
      </c>
      <c r="AC178" s="7">
        <f>AA178-AB178</f>
        <v>-32</v>
      </c>
      <c r="AD178" s="6">
        <v>27</v>
      </c>
      <c r="AE178" s="6">
        <v>28</v>
      </c>
      <c r="AF178" s="7">
        <f>AD178-AE178</f>
        <v>-1</v>
      </c>
      <c r="AG178" s="6">
        <v>18</v>
      </c>
      <c r="AH178" s="6">
        <v>35</v>
      </c>
      <c r="AI178" s="7">
        <f>AG178-AH178</f>
        <v>-17</v>
      </c>
      <c r="AM178" s="4" t="s">
        <v>1038</v>
      </c>
      <c r="AN178" s="6"/>
      <c r="AO178" s="6"/>
      <c r="AR178" s="4"/>
      <c r="AS178" s="6">
        <v>36</v>
      </c>
      <c r="AT178" s="6">
        <v>53</v>
      </c>
      <c r="AU178" s="7">
        <f>AS178-AT178</f>
        <v>-17</v>
      </c>
      <c r="AV178" s="4" t="s">
        <v>937</v>
      </c>
    </row>
    <row r="179" spans="1:48" x14ac:dyDescent="0.25">
      <c r="B179" s="3" t="s">
        <v>266</v>
      </c>
      <c r="C179" s="52" t="s">
        <v>513</v>
      </c>
      <c r="D179" s="39">
        <v>42717</v>
      </c>
      <c r="E179">
        <v>18</v>
      </c>
      <c r="F179" s="3" t="s">
        <v>903</v>
      </c>
      <c r="G179" s="2" t="s">
        <v>138</v>
      </c>
      <c r="H179" s="6">
        <v>38</v>
      </c>
      <c r="I179" s="7">
        <v>-3</v>
      </c>
      <c r="J179" s="6">
        <v>31</v>
      </c>
      <c r="K179" s="7">
        <v>2</v>
      </c>
      <c r="L179" s="6">
        <v>6</v>
      </c>
      <c r="M179" s="7">
        <v>-1</v>
      </c>
      <c r="N179" s="6">
        <v>13</v>
      </c>
      <c r="O179" s="7">
        <v>1</v>
      </c>
      <c r="P179" s="6">
        <v>4</v>
      </c>
      <c r="Q179" s="7">
        <v>1</v>
      </c>
      <c r="R179" s="6">
        <v>7</v>
      </c>
      <c r="S179" s="7">
        <v>-5</v>
      </c>
      <c r="T179" s="3" t="s">
        <v>842</v>
      </c>
      <c r="U179" s="7"/>
      <c r="X179" s="6">
        <v>42</v>
      </c>
      <c r="Y179" s="6">
        <v>27</v>
      </c>
      <c r="Z179" s="7">
        <f>X179-Y179</f>
        <v>15</v>
      </c>
      <c r="AA179" s="6">
        <v>21</v>
      </c>
      <c r="AB179" s="6">
        <v>47</v>
      </c>
      <c r="AC179" s="7">
        <f>AA179-AB179</f>
        <v>-26</v>
      </c>
      <c r="AD179" s="6">
        <v>15</v>
      </c>
      <c r="AE179" s="6">
        <v>32</v>
      </c>
      <c r="AF179" s="7">
        <f>AD179-AE179</f>
        <v>-17</v>
      </c>
      <c r="AG179" s="6">
        <v>11</v>
      </c>
      <c r="AH179" s="6">
        <v>33</v>
      </c>
      <c r="AI179" s="7">
        <f>AG179-AH179</f>
        <v>-22</v>
      </c>
      <c r="AM179" s="4" t="s">
        <v>1034</v>
      </c>
      <c r="AN179" s="6">
        <v>42</v>
      </c>
      <c r="AO179" s="6">
        <v>16</v>
      </c>
      <c r="AR179" s="4" t="s">
        <v>1035</v>
      </c>
      <c r="AS179" s="6"/>
      <c r="AT179" s="6"/>
      <c r="AV179" s="4"/>
    </row>
    <row r="180" spans="1:48" x14ac:dyDescent="0.25">
      <c r="B180" s="3" t="s">
        <v>266</v>
      </c>
      <c r="C180" s="52" t="s">
        <v>564</v>
      </c>
      <c r="D180" s="39">
        <v>42722</v>
      </c>
      <c r="E180">
        <v>2</v>
      </c>
      <c r="F180" s="3" t="s">
        <v>821</v>
      </c>
      <c r="G180" s="2" t="s">
        <v>224</v>
      </c>
      <c r="H180" s="6">
        <v>39</v>
      </c>
      <c r="I180" s="7">
        <v>-3</v>
      </c>
      <c r="J180" s="6">
        <v>24</v>
      </c>
      <c r="K180" s="7">
        <v>-1</v>
      </c>
      <c r="L180" s="6">
        <v>12</v>
      </c>
      <c r="M180" s="7">
        <v>1</v>
      </c>
      <c r="N180" s="6">
        <v>14</v>
      </c>
      <c r="O180" s="7">
        <v>2</v>
      </c>
      <c r="P180" s="6">
        <v>4</v>
      </c>
      <c r="Q180" s="7">
        <v>0</v>
      </c>
      <c r="R180" s="6">
        <v>15</v>
      </c>
      <c r="S180" s="7">
        <v>-2</v>
      </c>
      <c r="T180" s="3" t="s">
        <v>842</v>
      </c>
      <c r="U180" s="7"/>
      <c r="X180" s="6"/>
      <c r="Y180" s="6"/>
      <c r="AA180" s="6"/>
      <c r="AB180" s="6"/>
      <c r="AC180" s="7"/>
      <c r="AD180" s="6"/>
      <c r="AE180" s="6"/>
      <c r="AF180" s="7"/>
      <c r="AG180" s="6"/>
      <c r="AH180" s="6"/>
      <c r="AM180" s="4"/>
      <c r="AN180" s="6">
        <v>44</v>
      </c>
      <c r="AO180" s="6">
        <v>16</v>
      </c>
      <c r="AR180" s="4" t="s">
        <v>876</v>
      </c>
      <c r="AS180" s="6"/>
      <c r="AT180" s="6"/>
      <c r="AV180" s="4"/>
    </row>
    <row r="181" spans="1:48" x14ac:dyDescent="0.25">
      <c r="A181" s="1">
        <v>2017</v>
      </c>
      <c r="B181" s="3" t="s">
        <v>267</v>
      </c>
      <c r="C181" s="52" t="s">
        <v>589</v>
      </c>
      <c r="D181" s="39">
        <v>42738</v>
      </c>
      <c r="E181">
        <v>6</v>
      </c>
      <c r="F181" s="3" t="s">
        <v>821</v>
      </c>
      <c r="G181" s="2" t="s">
        <v>224</v>
      </c>
      <c r="H181" s="6">
        <v>39</v>
      </c>
      <c r="I181" s="7">
        <v>0</v>
      </c>
      <c r="J181" s="6">
        <v>26</v>
      </c>
      <c r="K181" s="7">
        <v>2</v>
      </c>
      <c r="L181" s="6">
        <v>10</v>
      </c>
      <c r="M181" s="7">
        <v>-2</v>
      </c>
      <c r="N181" s="6">
        <v>14</v>
      </c>
      <c r="O181" s="7">
        <v>0</v>
      </c>
      <c r="P181" s="6">
        <v>4</v>
      </c>
      <c r="Q181" s="7">
        <v>0</v>
      </c>
      <c r="R181" s="6">
        <v>13</v>
      </c>
      <c r="S181" s="7">
        <v>-2</v>
      </c>
      <c r="T181" s="3" t="s">
        <v>842</v>
      </c>
      <c r="U181" s="7"/>
      <c r="X181" s="6"/>
      <c r="Y181" s="6"/>
      <c r="AA181" s="6"/>
      <c r="AB181" s="6"/>
      <c r="AC181" s="7"/>
      <c r="AD181" s="6"/>
      <c r="AE181" s="6"/>
      <c r="AF181" s="7"/>
      <c r="AG181" s="6"/>
      <c r="AH181" s="6"/>
      <c r="AM181" s="4"/>
      <c r="AN181" s="6">
        <v>47</v>
      </c>
      <c r="AO181" s="6">
        <v>14</v>
      </c>
      <c r="AR181" s="4" t="s">
        <v>876</v>
      </c>
      <c r="AS181" s="6"/>
      <c r="AT181" s="6"/>
      <c r="AV181" s="4"/>
    </row>
    <row r="182" spans="1:48" x14ac:dyDescent="0.25">
      <c r="A182" s="1"/>
      <c r="B182" s="3" t="s">
        <v>267</v>
      </c>
      <c r="C182" s="52" t="s">
        <v>645</v>
      </c>
      <c r="D182" s="39">
        <v>42741</v>
      </c>
      <c r="E182">
        <v>9</v>
      </c>
      <c r="F182" s="3" t="s">
        <v>678</v>
      </c>
      <c r="G182" s="2" t="s">
        <v>82</v>
      </c>
      <c r="H182" s="6">
        <v>42</v>
      </c>
      <c r="I182" s="7">
        <v>1</v>
      </c>
      <c r="J182" s="6">
        <v>28</v>
      </c>
      <c r="K182" s="7">
        <v>1</v>
      </c>
      <c r="L182" s="6">
        <v>9</v>
      </c>
      <c r="M182" s="7">
        <v>0</v>
      </c>
      <c r="N182" s="6">
        <v>12</v>
      </c>
      <c r="O182" s="7">
        <v>-2</v>
      </c>
      <c r="P182" s="6">
        <v>4</v>
      </c>
      <c r="Q182" s="7">
        <v>1</v>
      </c>
      <c r="R182" s="6">
        <v>14</v>
      </c>
      <c r="S182" s="7">
        <v>0</v>
      </c>
      <c r="T182" s="3" t="s">
        <v>842</v>
      </c>
      <c r="U182" s="7"/>
      <c r="X182" s="6"/>
      <c r="Y182" s="6"/>
      <c r="AA182" s="6"/>
      <c r="AB182" s="6"/>
      <c r="AC182" s="7"/>
      <c r="AD182" s="6"/>
      <c r="AE182" s="6"/>
      <c r="AF182" s="7"/>
      <c r="AG182" s="6"/>
      <c r="AH182" s="6"/>
      <c r="AM182" s="4"/>
      <c r="AN182" s="6"/>
      <c r="AO182" s="6"/>
      <c r="AR182" s="4"/>
      <c r="AS182" s="6"/>
      <c r="AT182" s="6"/>
      <c r="AV182" s="4"/>
    </row>
    <row r="183" spans="1:48" x14ac:dyDescent="0.25">
      <c r="A183" s="1"/>
      <c r="B183" s="3" t="s">
        <v>267</v>
      </c>
      <c r="C183" s="52" t="s">
        <v>450</v>
      </c>
      <c r="D183" s="39">
        <v>42741</v>
      </c>
      <c r="F183" s="3" t="s">
        <v>1019</v>
      </c>
      <c r="G183" s="2"/>
      <c r="R183" s="6"/>
      <c r="T183" s="3" t="s">
        <v>842</v>
      </c>
      <c r="U183" s="7"/>
      <c r="X183" s="6">
        <v>42</v>
      </c>
      <c r="Y183" s="6">
        <v>34</v>
      </c>
      <c r="Z183" s="7">
        <f>X183-Y183</f>
        <v>8</v>
      </c>
      <c r="AA183" s="6">
        <v>23</v>
      </c>
      <c r="AB183" s="6">
        <v>45</v>
      </c>
      <c r="AC183" s="7">
        <f>AA183-AB183</f>
        <v>-22</v>
      </c>
      <c r="AD183" s="6"/>
      <c r="AE183" s="6"/>
      <c r="AF183" s="7"/>
      <c r="AG183" s="6"/>
      <c r="AH183" s="6"/>
      <c r="AM183" s="4" t="s">
        <v>1038</v>
      </c>
      <c r="AN183" s="6"/>
      <c r="AO183" s="6"/>
      <c r="AR183" s="4"/>
      <c r="AS183" s="6"/>
      <c r="AT183" s="6"/>
      <c r="AV183" s="4"/>
    </row>
    <row r="184" spans="1:48" x14ac:dyDescent="0.25">
      <c r="A184" s="1"/>
      <c r="B184" s="3" t="s">
        <v>267</v>
      </c>
      <c r="C184" s="52" t="s">
        <v>669</v>
      </c>
      <c r="D184" s="39">
        <v>42744</v>
      </c>
      <c r="E184">
        <v>16</v>
      </c>
      <c r="F184" s="3" t="s">
        <v>821</v>
      </c>
      <c r="G184" s="2" t="s">
        <v>224</v>
      </c>
      <c r="H184" s="6">
        <v>39</v>
      </c>
      <c r="I184" s="7">
        <v>0</v>
      </c>
      <c r="J184" s="6">
        <v>28</v>
      </c>
      <c r="K184" s="7">
        <v>2</v>
      </c>
      <c r="L184" s="6">
        <v>11</v>
      </c>
      <c r="M184" s="7">
        <v>1</v>
      </c>
      <c r="N184" s="6">
        <v>13</v>
      </c>
      <c r="O184" s="7">
        <v>-1</v>
      </c>
      <c r="P184" s="6">
        <v>3</v>
      </c>
      <c r="Q184" s="7">
        <v>-1</v>
      </c>
      <c r="R184" s="6">
        <v>11</v>
      </c>
      <c r="S184" s="7">
        <v>-2</v>
      </c>
      <c r="T184" s="3" t="s">
        <v>842</v>
      </c>
      <c r="U184" s="7"/>
      <c r="X184" s="6"/>
      <c r="Y184" s="6"/>
      <c r="AA184" s="6"/>
      <c r="AB184" s="6"/>
      <c r="AC184" s="7"/>
      <c r="AD184" s="6"/>
      <c r="AE184" s="6"/>
      <c r="AF184" s="7"/>
      <c r="AG184" s="6"/>
      <c r="AH184" s="6"/>
      <c r="AM184" s="4"/>
      <c r="AN184" s="6">
        <v>45</v>
      </c>
      <c r="AO184" s="6">
        <v>17</v>
      </c>
      <c r="AR184" s="4" t="s">
        <v>876</v>
      </c>
      <c r="AS184" s="6"/>
      <c r="AT184" s="6"/>
      <c r="AV184" s="4"/>
    </row>
    <row r="185" spans="1:48" x14ac:dyDescent="0.25">
      <c r="A185" s="1"/>
      <c r="B185" s="3" t="s">
        <v>267</v>
      </c>
      <c r="C185" s="52" t="s">
        <v>655</v>
      </c>
      <c r="D185" s="39">
        <v>42745</v>
      </c>
      <c r="E185">
        <v>14</v>
      </c>
      <c r="F185" s="3" t="s">
        <v>903</v>
      </c>
      <c r="G185" s="2" t="s">
        <v>138</v>
      </c>
      <c r="H185" s="6">
        <v>38</v>
      </c>
      <c r="I185" s="7">
        <v>0</v>
      </c>
      <c r="J185" s="6">
        <v>30</v>
      </c>
      <c r="K185" s="7">
        <v>-1</v>
      </c>
      <c r="L185" s="6">
        <v>7</v>
      </c>
      <c r="M185" s="7">
        <v>1</v>
      </c>
      <c r="N185" s="6">
        <v>14</v>
      </c>
      <c r="O185" s="7">
        <v>1</v>
      </c>
      <c r="P185" s="6">
        <v>4</v>
      </c>
      <c r="Q185" s="7">
        <v>0</v>
      </c>
      <c r="R185" s="6">
        <v>8</v>
      </c>
      <c r="S185" s="7">
        <v>1</v>
      </c>
      <c r="T185" s="3" t="s">
        <v>842</v>
      </c>
      <c r="U185" s="7"/>
      <c r="X185" s="6">
        <v>40</v>
      </c>
      <c r="Y185" s="6">
        <v>29</v>
      </c>
      <c r="Z185" s="7">
        <f>X185-Y185</f>
        <v>11</v>
      </c>
      <c r="AA185" s="6">
        <v>21</v>
      </c>
      <c r="AB185" s="6">
        <v>48</v>
      </c>
      <c r="AC185" s="7">
        <f>AA185-AB185</f>
        <v>-27</v>
      </c>
      <c r="AD185" s="6">
        <v>17</v>
      </c>
      <c r="AE185" s="6">
        <v>31</v>
      </c>
      <c r="AF185" s="7">
        <f>AD185-AE185</f>
        <v>-14</v>
      </c>
      <c r="AG185" s="6">
        <v>11</v>
      </c>
      <c r="AH185" s="6">
        <v>33</v>
      </c>
      <c r="AI185" s="7">
        <f>AG185-AH185</f>
        <v>-22</v>
      </c>
      <c r="AM185" s="4" t="s">
        <v>1034</v>
      </c>
      <c r="AN185" s="6">
        <v>40</v>
      </c>
      <c r="AO185" s="6">
        <v>16</v>
      </c>
      <c r="AR185" s="4" t="s">
        <v>1035</v>
      </c>
      <c r="AS185" s="6"/>
      <c r="AT185" s="6"/>
      <c r="AV185" s="4"/>
    </row>
    <row r="186" spans="1:48" x14ac:dyDescent="0.25">
      <c r="A186" s="1"/>
      <c r="B186" s="3" t="s">
        <v>267</v>
      </c>
      <c r="C186" s="52" t="s">
        <v>550</v>
      </c>
      <c r="D186" s="39">
        <v>42748</v>
      </c>
      <c r="E186">
        <v>15</v>
      </c>
      <c r="F186" s="3" t="s">
        <v>982</v>
      </c>
      <c r="G186" s="2" t="s">
        <v>124</v>
      </c>
      <c r="H186" s="6">
        <v>38</v>
      </c>
      <c r="I186" s="7">
        <v>-1</v>
      </c>
      <c r="J186" s="6">
        <v>29</v>
      </c>
      <c r="K186" s="7">
        <v>0</v>
      </c>
      <c r="L186" s="6">
        <v>10</v>
      </c>
      <c r="M186" s="7">
        <v>2</v>
      </c>
      <c r="N186" s="6">
        <v>13</v>
      </c>
      <c r="O186" s="7">
        <v>0</v>
      </c>
      <c r="P186" s="6">
        <v>2</v>
      </c>
      <c r="Q186" s="7">
        <v>-2</v>
      </c>
      <c r="R186" s="6">
        <v>9</v>
      </c>
      <c r="S186" s="7">
        <v>-1</v>
      </c>
      <c r="T186" s="3" t="s">
        <v>842</v>
      </c>
      <c r="U186" s="8" t="s">
        <v>988</v>
      </c>
      <c r="X186" s="6"/>
      <c r="Y186" s="6"/>
      <c r="AA186" s="6"/>
      <c r="AB186" s="6"/>
      <c r="AC186" s="7"/>
      <c r="AD186" s="6"/>
      <c r="AE186" s="6"/>
      <c r="AF186" s="7"/>
      <c r="AG186" s="6"/>
      <c r="AH186" s="6"/>
      <c r="AM186" s="4"/>
      <c r="AN186" s="6"/>
      <c r="AO186" s="6"/>
      <c r="AR186" s="4"/>
      <c r="AS186" s="6"/>
      <c r="AT186" s="6"/>
      <c r="AV186" s="4"/>
    </row>
    <row r="187" spans="1:48" x14ac:dyDescent="0.25">
      <c r="A187" s="1"/>
      <c r="B187" s="3" t="s">
        <v>267</v>
      </c>
      <c r="C187" s="52" t="s">
        <v>513</v>
      </c>
      <c r="D187" s="39">
        <v>42748</v>
      </c>
      <c r="E187">
        <v>19</v>
      </c>
      <c r="F187" s="3" t="s">
        <v>1030</v>
      </c>
      <c r="G187" s="2" t="s">
        <v>60</v>
      </c>
      <c r="H187" s="6">
        <v>43</v>
      </c>
      <c r="I187" s="7">
        <v>3</v>
      </c>
      <c r="J187" s="6">
        <v>31</v>
      </c>
      <c r="K187" s="7">
        <v>2</v>
      </c>
      <c r="L187" s="6">
        <v>11</v>
      </c>
      <c r="M187" s="7">
        <v>-3</v>
      </c>
      <c r="N187" s="6">
        <v>6</v>
      </c>
      <c r="O187" s="7">
        <v>-3</v>
      </c>
      <c r="P187" s="6">
        <v>4</v>
      </c>
      <c r="Q187" s="7">
        <v>1</v>
      </c>
      <c r="R187" s="6">
        <v>12</v>
      </c>
      <c r="S187" s="7">
        <v>1</v>
      </c>
      <c r="T187" s="3" t="s">
        <v>639</v>
      </c>
      <c r="U187" s="7"/>
      <c r="X187" s="6">
        <v>45</v>
      </c>
      <c r="Y187" s="6">
        <v>39</v>
      </c>
      <c r="Z187" s="7">
        <f>X187-Y187</f>
        <v>6</v>
      </c>
      <c r="AA187" s="6">
        <v>26</v>
      </c>
      <c r="AB187" s="6">
        <v>61</v>
      </c>
      <c r="AC187" s="7">
        <f>AA187-AB187</f>
        <v>-35</v>
      </c>
      <c r="AD187" s="6">
        <v>23</v>
      </c>
      <c r="AE187" s="6">
        <v>33</v>
      </c>
      <c r="AF187" s="7">
        <f>AD187-AE187</f>
        <v>-10</v>
      </c>
      <c r="AG187" s="6">
        <v>18</v>
      </c>
      <c r="AH187" s="6">
        <v>36</v>
      </c>
      <c r="AI187" s="7">
        <f>AG187-AH187</f>
        <v>-18</v>
      </c>
      <c r="AM187" s="4" t="s">
        <v>1038</v>
      </c>
      <c r="AN187" s="6"/>
      <c r="AO187" s="6"/>
      <c r="AR187" s="4"/>
      <c r="AS187" s="6">
        <v>36</v>
      </c>
      <c r="AT187" s="6">
        <v>56</v>
      </c>
      <c r="AU187" s="7">
        <f>AS187-AT187</f>
        <v>-20</v>
      </c>
      <c r="AV187" s="4" t="s">
        <v>937</v>
      </c>
    </row>
    <row r="188" spans="1:48" x14ac:dyDescent="0.25">
      <c r="A188" s="1"/>
      <c r="B188" s="3" t="s">
        <v>267</v>
      </c>
      <c r="C188" s="52" t="s">
        <v>596</v>
      </c>
      <c r="D188" s="39">
        <v>42752</v>
      </c>
      <c r="E188">
        <v>19</v>
      </c>
      <c r="F188" s="3" t="s">
        <v>821</v>
      </c>
      <c r="G188" s="2" t="s">
        <v>224</v>
      </c>
      <c r="H188" s="6">
        <v>42</v>
      </c>
      <c r="I188" s="7">
        <v>3</v>
      </c>
      <c r="J188" s="6">
        <v>25</v>
      </c>
      <c r="K188" s="7">
        <v>-3</v>
      </c>
      <c r="L188" s="6">
        <v>11</v>
      </c>
      <c r="M188" s="7">
        <v>0</v>
      </c>
      <c r="N188" s="6">
        <v>12</v>
      </c>
      <c r="O188" s="7">
        <v>-1</v>
      </c>
      <c r="P188" s="6">
        <v>3</v>
      </c>
      <c r="Q188" s="7">
        <v>0</v>
      </c>
      <c r="R188" s="6">
        <v>17</v>
      </c>
      <c r="S188" s="7">
        <v>6</v>
      </c>
      <c r="T188" s="3" t="s">
        <v>842</v>
      </c>
      <c r="U188" s="7"/>
      <c r="X188" s="6"/>
      <c r="Y188" s="6"/>
      <c r="AA188" s="6"/>
      <c r="AB188" s="6"/>
      <c r="AC188" s="7"/>
      <c r="AD188" s="6"/>
      <c r="AE188" s="6"/>
      <c r="AF188" s="7"/>
      <c r="AG188" s="6"/>
      <c r="AH188" s="6"/>
      <c r="AM188" s="4"/>
      <c r="AN188" s="6"/>
      <c r="AO188" s="6"/>
      <c r="AR188" s="4"/>
      <c r="AS188" s="6"/>
      <c r="AT188" s="6"/>
      <c r="AV188" s="4"/>
    </row>
    <row r="189" spans="1:48" x14ac:dyDescent="0.25">
      <c r="A189" s="1"/>
      <c r="B189" s="3" t="s">
        <v>267</v>
      </c>
      <c r="C189" s="52" t="s">
        <v>427</v>
      </c>
      <c r="D189" s="39">
        <v>42755</v>
      </c>
      <c r="E189">
        <v>23</v>
      </c>
      <c r="F189" s="3" t="s">
        <v>678</v>
      </c>
      <c r="G189" s="2" t="s">
        <v>82</v>
      </c>
      <c r="H189" s="6">
        <v>42</v>
      </c>
      <c r="I189" s="7">
        <v>0</v>
      </c>
      <c r="J189" s="6">
        <v>26</v>
      </c>
      <c r="K189" s="7">
        <v>-2</v>
      </c>
      <c r="L189" s="6">
        <v>10</v>
      </c>
      <c r="M189" s="7">
        <v>1</v>
      </c>
      <c r="N189" s="6">
        <v>13</v>
      </c>
      <c r="O189" s="7">
        <v>1</v>
      </c>
      <c r="P189" s="6">
        <v>5</v>
      </c>
      <c r="Q189" s="7">
        <v>1</v>
      </c>
      <c r="R189" s="6">
        <v>16</v>
      </c>
      <c r="S189" s="7">
        <v>2</v>
      </c>
      <c r="T189" s="3" t="s">
        <v>842</v>
      </c>
      <c r="U189" s="7"/>
      <c r="X189" s="6"/>
      <c r="Y189" s="6"/>
      <c r="AA189" s="6"/>
      <c r="AB189" s="6"/>
      <c r="AC189" s="7"/>
      <c r="AD189" s="6"/>
      <c r="AE189" s="6"/>
      <c r="AF189" s="7"/>
      <c r="AG189" s="6"/>
      <c r="AH189" s="6"/>
      <c r="AM189" s="4"/>
      <c r="AN189" s="6"/>
      <c r="AO189" s="6"/>
      <c r="AR189" s="4"/>
      <c r="AS189" s="6"/>
      <c r="AT189" s="6"/>
      <c r="AV189" s="4"/>
    </row>
    <row r="190" spans="1:48" x14ac:dyDescent="0.25">
      <c r="A190" s="1"/>
      <c r="B190" s="3" t="s">
        <v>267</v>
      </c>
      <c r="C190" s="52" t="s">
        <v>625</v>
      </c>
      <c r="D190" s="39">
        <v>42758</v>
      </c>
      <c r="E190">
        <v>26</v>
      </c>
      <c r="F190" s="3" t="s">
        <v>821</v>
      </c>
      <c r="G190" s="2" t="s">
        <v>224</v>
      </c>
      <c r="H190" s="6">
        <v>40</v>
      </c>
      <c r="I190" s="7">
        <v>-2</v>
      </c>
      <c r="J190" s="6">
        <v>24</v>
      </c>
      <c r="K190" s="7">
        <v>-1</v>
      </c>
      <c r="L190" s="6">
        <v>10</v>
      </c>
      <c r="M190" s="7">
        <v>-1</v>
      </c>
      <c r="N190" s="6">
        <v>14</v>
      </c>
      <c r="O190" s="7">
        <v>2</v>
      </c>
      <c r="P190" s="6">
        <v>4</v>
      </c>
      <c r="Q190" s="7">
        <v>1</v>
      </c>
      <c r="R190" s="6">
        <v>16</v>
      </c>
      <c r="S190" s="7">
        <v>-1</v>
      </c>
      <c r="T190" s="3" t="s">
        <v>842</v>
      </c>
      <c r="U190" s="7"/>
      <c r="X190" s="6"/>
      <c r="Y190" s="6"/>
      <c r="AA190" s="6"/>
      <c r="AB190" s="6"/>
      <c r="AC190" s="7"/>
      <c r="AD190" s="6"/>
      <c r="AE190" s="6"/>
      <c r="AF190" s="7"/>
      <c r="AG190" s="6"/>
      <c r="AH190" s="6"/>
      <c r="AM190" s="4"/>
      <c r="AN190" s="6">
        <v>47</v>
      </c>
      <c r="AO190" s="6">
        <v>15</v>
      </c>
      <c r="AR190" s="4" t="s">
        <v>876</v>
      </c>
      <c r="AS190" s="6"/>
      <c r="AT190" s="6"/>
      <c r="AV190" s="4"/>
    </row>
    <row r="191" spans="1:48" x14ac:dyDescent="0.25">
      <c r="A191" s="1"/>
      <c r="B191" s="3" t="s">
        <v>267</v>
      </c>
      <c r="C191" s="52" t="s">
        <v>587</v>
      </c>
      <c r="D191" s="39">
        <v>42765</v>
      </c>
      <c r="E191">
        <v>3</v>
      </c>
      <c r="F191" s="3" t="s">
        <v>821</v>
      </c>
      <c r="G191" s="2" t="s">
        <v>224</v>
      </c>
      <c r="H191" s="6">
        <v>40</v>
      </c>
      <c r="I191" s="7">
        <v>0</v>
      </c>
      <c r="J191" s="6">
        <v>26</v>
      </c>
      <c r="K191" s="7">
        <v>2</v>
      </c>
      <c r="L191" s="6">
        <v>11</v>
      </c>
      <c r="M191" s="7">
        <v>1</v>
      </c>
      <c r="N191" s="6">
        <v>12</v>
      </c>
      <c r="O191" s="7">
        <v>-2</v>
      </c>
      <c r="P191" s="6">
        <v>4</v>
      </c>
      <c r="Q191" s="7">
        <v>0</v>
      </c>
      <c r="R191" s="6">
        <v>14</v>
      </c>
      <c r="S191" s="7">
        <v>-2</v>
      </c>
      <c r="T191" s="3" t="s">
        <v>842</v>
      </c>
      <c r="U191" s="7"/>
      <c r="X191" s="6"/>
      <c r="Y191" s="6"/>
      <c r="AA191" s="6"/>
      <c r="AB191" s="6"/>
      <c r="AC191" s="7"/>
      <c r="AD191" s="6"/>
      <c r="AE191" s="6"/>
      <c r="AF191" s="7"/>
      <c r="AG191" s="6"/>
      <c r="AH191" s="6"/>
      <c r="AM191" s="4"/>
      <c r="AN191" s="6">
        <v>48</v>
      </c>
      <c r="AO191" s="6">
        <v>16</v>
      </c>
      <c r="AR191" s="4" t="s">
        <v>876</v>
      </c>
      <c r="AS191" s="6"/>
      <c r="AT191" s="6"/>
      <c r="AV191" s="4"/>
    </row>
    <row r="192" spans="1:48" x14ac:dyDescent="0.25">
      <c r="A192" s="1"/>
      <c r="B192" s="3" t="s">
        <v>267</v>
      </c>
      <c r="C192" s="52" t="s">
        <v>495</v>
      </c>
      <c r="D192" s="39">
        <v>42765</v>
      </c>
      <c r="E192">
        <v>4</v>
      </c>
      <c r="F192" s="3" t="s">
        <v>903</v>
      </c>
      <c r="G192" s="2" t="s">
        <v>138</v>
      </c>
      <c r="H192" s="6">
        <v>37</v>
      </c>
      <c r="I192" s="7">
        <v>-1</v>
      </c>
      <c r="J192" s="6">
        <v>30</v>
      </c>
      <c r="K192" s="7">
        <v>0</v>
      </c>
      <c r="L192" s="6">
        <v>8</v>
      </c>
      <c r="M192" s="7">
        <v>1</v>
      </c>
      <c r="N192" s="6">
        <v>14</v>
      </c>
      <c r="O192" s="7">
        <v>0</v>
      </c>
      <c r="P192" s="6">
        <v>5</v>
      </c>
      <c r="Q192" s="7">
        <v>1</v>
      </c>
      <c r="R192" s="6">
        <v>7</v>
      </c>
      <c r="S192" s="7">
        <v>-1</v>
      </c>
      <c r="T192" s="3" t="s">
        <v>842</v>
      </c>
      <c r="U192" s="7"/>
      <c r="X192" s="6">
        <v>44</v>
      </c>
      <c r="Y192" s="6">
        <v>29</v>
      </c>
      <c r="Z192" s="7">
        <f>X192-Y192</f>
        <v>15</v>
      </c>
      <c r="AA192" s="6">
        <v>20</v>
      </c>
      <c r="AB192" s="6">
        <v>49</v>
      </c>
      <c r="AC192" s="7">
        <f>AA192-AB192</f>
        <v>-29</v>
      </c>
      <c r="AD192" s="6">
        <v>14</v>
      </c>
      <c r="AE192" s="6">
        <v>34</v>
      </c>
      <c r="AF192" s="7">
        <f>AD192-AE192</f>
        <v>-20</v>
      </c>
      <c r="AG192" s="6">
        <v>12</v>
      </c>
      <c r="AH192" s="6">
        <v>34</v>
      </c>
      <c r="AI192" s="7">
        <f>AG192-AH192</f>
        <v>-22</v>
      </c>
      <c r="AM192" s="4" t="s">
        <v>1034</v>
      </c>
      <c r="AN192" s="6">
        <v>43</v>
      </c>
      <c r="AO192" s="6">
        <v>14</v>
      </c>
      <c r="AR192" s="4" t="s">
        <v>1035</v>
      </c>
      <c r="AS192" s="6"/>
      <c r="AT192" s="6"/>
      <c r="AV192" s="4"/>
    </row>
    <row r="193" spans="1:48" x14ac:dyDescent="0.25">
      <c r="A193" s="1"/>
      <c r="B193" s="3" t="s">
        <v>268</v>
      </c>
      <c r="C193" s="52" t="s">
        <v>571</v>
      </c>
      <c r="D193" s="39">
        <v>42768</v>
      </c>
      <c r="E193">
        <v>4</v>
      </c>
      <c r="F193" s="3" t="s">
        <v>821</v>
      </c>
      <c r="G193" s="2" t="s">
        <v>146</v>
      </c>
      <c r="R193" s="6"/>
      <c r="T193" s="3" t="s">
        <v>842</v>
      </c>
      <c r="X193" s="6">
        <v>46</v>
      </c>
      <c r="Y193" s="6">
        <v>40</v>
      </c>
      <c r="Z193" s="7">
        <f>X193-Y193</f>
        <v>6</v>
      </c>
      <c r="AA193" s="6">
        <v>22</v>
      </c>
      <c r="AB193" s="6">
        <v>62</v>
      </c>
      <c r="AC193" s="7">
        <f>AA193-AB193</f>
        <v>-40</v>
      </c>
      <c r="AD193" s="6">
        <v>14</v>
      </c>
      <c r="AE193" s="6">
        <v>33</v>
      </c>
      <c r="AF193" s="7">
        <f>AD193-AE193</f>
        <v>-19</v>
      </c>
      <c r="AG193" s="6">
        <v>7</v>
      </c>
      <c r="AH193" s="6">
        <v>30</v>
      </c>
      <c r="AI193" s="7">
        <f>AG193-AH193</f>
        <v>-23</v>
      </c>
      <c r="AM193" s="4" t="s">
        <v>931</v>
      </c>
      <c r="AN193" s="6"/>
      <c r="AO193" s="6"/>
      <c r="AR193" s="4"/>
      <c r="AS193" s="6"/>
      <c r="AT193" s="6"/>
      <c r="AV193" s="4"/>
    </row>
    <row r="194" spans="1:48" x14ac:dyDescent="0.25">
      <c r="A194" s="1"/>
      <c r="B194" s="3" t="s">
        <v>268</v>
      </c>
      <c r="C194" s="52" t="s">
        <v>584</v>
      </c>
      <c r="D194" s="39">
        <v>42769</v>
      </c>
      <c r="E194">
        <v>7</v>
      </c>
      <c r="F194" s="3" t="s">
        <v>678</v>
      </c>
      <c r="G194" s="2" t="s">
        <v>82</v>
      </c>
      <c r="H194" s="6">
        <v>42</v>
      </c>
      <c r="I194" s="7">
        <v>0</v>
      </c>
      <c r="J194" s="6">
        <v>27</v>
      </c>
      <c r="K194" s="7">
        <v>1</v>
      </c>
      <c r="L194" s="6">
        <v>10</v>
      </c>
      <c r="M194" s="7">
        <v>0</v>
      </c>
      <c r="N194" s="6">
        <v>12</v>
      </c>
      <c r="O194" s="7">
        <v>-1</v>
      </c>
      <c r="P194" s="6">
        <v>4</v>
      </c>
      <c r="Q194" s="7">
        <v>-1</v>
      </c>
      <c r="R194" s="6">
        <v>15</v>
      </c>
      <c r="S194" s="7">
        <v>-1</v>
      </c>
      <c r="T194" s="3" t="s">
        <v>842</v>
      </c>
      <c r="U194" s="7"/>
      <c r="X194" s="6"/>
      <c r="Y194" s="6"/>
      <c r="AA194" s="6"/>
      <c r="AB194" s="6"/>
      <c r="AC194" s="7"/>
      <c r="AD194" s="6"/>
      <c r="AE194" s="6"/>
      <c r="AF194" s="7"/>
      <c r="AG194" s="6"/>
      <c r="AH194" s="6"/>
      <c r="AM194" s="4"/>
      <c r="AN194" s="6"/>
      <c r="AO194" s="6"/>
      <c r="AR194" s="4"/>
      <c r="AS194" s="6"/>
      <c r="AT194" s="6"/>
      <c r="AV194" s="4"/>
    </row>
    <row r="195" spans="1:48" x14ac:dyDescent="0.25">
      <c r="A195" s="1"/>
      <c r="B195" s="3" t="s">
        <v>268</v>
      </c>
      <c r="C195" s="52" t="s">
        <v>376</v>
      </c>
      <c r="D195" s="39">
        <v>42769</v>
      </c>
      <c r="F195" s="3" t="s">
        <v>182</v>
      </c>
      <c r="G195" s="2"/>
      <c r="R195" s="6"/>
      <c r="T195" s="3" t="s">
        <v>842</v>
      </c>
      <c r="U195" s="7"/>
      <c r="X195" s="6">
        <v>53</v>
      </c>
      <c r="Y195" s="6">
        <v>39</v>
      </c>
      <c r="Z195" s="7">
        <f>X195-Y195</f>
        <v>14</v>
      </c>
      <c r="AA195" s="6">
        <v>21</v>
      </c>
      <c r="AB195" s="6">
        <v>66</v>
      </c>
      <c r="AC195" s="7">
        <f>AA195-AB195</f>
        <v>-45</v>
      </c>
      <c r="AD195" s="6">
        <v>20</v>
      </c>
      <c r="AE195" s="6">
        <v>42</v>
      </c>
      <c r="AF195" s="7">
        <f>AD195-AE195</f>
        <v>-22</v>
      </c>
      <c r="AG195" s="6">
        <v>18</v>
      </c>
      <c r="AH195" s="6">
        <v>41</v>
      </c>
      <c r="AI195" s="7">
        <f>AG195-AH195</f>
        <v>-23</v>
      </c>
      <c r="AM195" s="4" t="s">
        <v>1033</v>
      </c>
      <c r="AN195" s="6"/>
      <c r="AO195" s="6"/>
      <c r="AR195" s="4"/>
      <c r="AS195" s="6"/>
      <c r="AT195" s="6"/>
      <c r="AV195" s="4"/>
    </row>
    <row r="196" spans="1:48" x14ac:dyDescent="0.25">
      <c r="A196" s="1"/>
      <c r="B196" s="3" t="s">
        <v>268</v>
      </c>
      <c r="C196" s="52" t="s">
        <v>572</v>
      </c>
      <c r="D196" s="39">
        <v>42771</v>
      </c>
      <c r="E196">
        <v>13</v>
      </c>
      <c r="F196" s="3" t="s">
        <v>821</v>
      </c>
      <c r="G196" s="2" t="s">
        <v>224</v>
      </c>
      <c r="H196" s="6">
        <v>40</v>
      </c>
      <c r="I196" s="7">
        <v>0</v>
      </c>
      <c r="J196" s="6">
        <v>24</v>
      </c>
      <c r="K196" s="7">
        <v>-2</v>
      </c>
      <c r="L196" s="6">
        <v>11</v>
      </c>
      <c r="M196" s="7">
        <v>0</v>
      </c>
      <c r="N196" s="6">
        <v>14</v>
      </c>
      <c r="O196" s="7">
        <v>2</v>
      </c>
      <c r="P196" s="6">
        <v>4</v>
      </c>
      <c r="Q196" s="7">
        <v>0</v>
      </c>
      <c r="R196" s="6">
        <v>16</v>
      </c>
      <c r="S196" s="7">
        <v>2</v>
      </c>
      <c r="T196" s="3" t="s">
        <v>842</v>
      </c>
      <c r="U196" s="7"/>
      <c r="X196" s="6"/>
      <c r="Y196" s="6"/>
      <c r="AA196" s="6"/>
      <c r="AB196" s="6"/>
      <c r="AC196" s="7"/>
      <c r="AD196" s="6"/>
      <c r="AE196" s="6"/>
      <c r="AF196" s="7"/>
      <c r="AG196" s="6"/>
      <c r="AH196" s="6"/>
      <c r="AM196" s="4"/>
      <c r="AN196" s="6"/>
      <c r="AO196" s="6"/>
      <c r="AR196" s="4"/>
      <c r="AS196" s="6"/>
      <c r="AT196" s="6"/>
      <c r="AV196" s="4"/>
    </row>
    <row r="197" spans="1:48" x14ac:dyDescent="0.25">
      <c r="A197" s="1"/>
      <c r="B197" s="3" t="s">
        <v>268</v>
      </c>
      <c r="C197" s="52" t="s">
        <v>317</v>
      </c>
      <c r="D197" s="39">
        <v>42774</v>
      </c>
      <c r="E197">
        <v>11</v>
      </c>
      <c r="F197" s="3" t="s">
        <v>886</v>
      </c>
      <c r="G197" s="2" t="s">
        <v>915</v>
      </c>
      <c r="H197" s="6">
        <v>41</v>
      </c>
      <c r="J197" s="6">
        <v>26</v>
      </c>
      <c r="L197" s="6">
        <v>11</v>
      </c>
      <c r="N197" s="6">
        <v>11</v>
      </c>
      <c r="P197" s="6">
        <v>4</v>
      </c>
      <c r="R197" s="6">
        <v>15</v>
      </c>
      <c r="T197" s="3" t="s">
        <v>842</v>
      </c>
      <c r="U197" s="7"/>
      <c r="X197" s="6">
        <v>41</v>
      </c>
      <c r="Y197" s="6">
        <v>32</v>
      </c>
      <c r="Z197" s="7">
        <f>X197-Y197</f>
        <v>9</v>
      </c>
      <c r="AA197" s="6">
        <v>20</v>
      </c>
      <c r="AB197" s="6">
        <v>53</v>
      </c>
      <c r="AC197" s="7">
        <f>AA197-AB197</f>
        <v>-33</v>
      </c>
      <c r="AD197" s="6">
        <v>11</v>
      </c>
      <c r="AE197" s="6">
        <v>26</v>
      </c>
      <c r="AF197" s="7">
        <f>AD197-AE197</f>
        <v>-15</v>
      </c>
      <c r="AG197" s="6"/>
      <c r="AH197" s="6"/>
      <c r="AM197" s="4" t="s">
        <v>1047</v>
      </c>
      <c r="AN197" s="6"/>
      <c r="AO197" s="6"/>
      <c r="AR197" s="4"/>
      <c r="AS197" s="6"/>
      <c r="AT197" s="6"/>
      <c r="AV197" s="4"/>
    </row>
    <row r="198" spans="1:48" x14ac:dyDescent="0.25">
      <c r="A198" s="1"/>
      <c r="B198" s="3" t="s">
        <v>268</v>
      </c>
      <c r="C198" s="52" t="s">
        <v>355</v>
      </c>
      <c r="D198" s="39">
        <v>42776</v>
      </c>
      <c r="E198">
        <v>16</v>
      </c>
      <c r="F198" s="3" t="s">
        <v>1030</v>
      </c>
      <c r="G198" s="2" t="s">
        <v>60</v>
      </c>
      <c r="H198" s="6">
        <v>40</v>
      </c>
      <c r="I198" s="7">
        <v>-3</v>
      </c>
      <c r="J198" s="6">
        <v>29</v>
      </c>
      <c r="K198" s="7">
        <v>-2</v>
      </c>
      <c r="L198" s="6">
        <v>13</v>
      </c>
      <c r="M198" s="7">
        <v>2</v>
      </c>
      <c r="N198" s="6">
        <v>9</v>
      </c>
      <c r="O198" s="7">
        <v>3</v>
      </c>
      <c r="P198" s="6">
        <v>4</v>
      </c>
      <c r="Q198" s="7">
        <v>0</v>
      </c>
      <c r="R198" s="6">
        <v>11</v>
      </c>
      <c r="S198" s="7">
        <v>-1</v>
      </c>
      <c r="T198" s="3" t="s">
        <v>639</v>
      </c>
      <c r="U198" s="7"/>
      <c r="X198" s="6">
        <v>53</v>
      </c>
      <c r="Y198" s="6">
        <v>36</v>
      </c>
      <c r="Z198" s="7">
        <f>X198-Y198</f>
        <v>17</v>
      </c>
      <c r="AA198" s="6">
        <v>24</v>
      </c>
      <c r="AB198" s="6">
        <v>62</v>
      </c>
      <c r="AC198" s="7">
        <f>AA198-AB198</f>
        <v>-38</v>
      </c>
      <c r="AD198" s="6"/>
      <c r="AE198" s="6"/>
      <c r="AF198" s="7"/>
      <c r="AG198" s="6"/>
      <c r="AH198" s="6"/>
      <c r="AM198" s="4" t="s">
        <v>1038</v>
      </c>
      <c r="AN198" s="6"/>
      <c r="AO198" s="6"/>
      <c r="AR198" s="4"/>
      <c r="AS198" s="6">
        <v>36</v>
      </c>
      <c r="AT198" s="6">
        <v>54</v>
      </c>
      <c r="AU198" s="7">
        <f>AS198-AT198</f>
        <v>-18</v>
      </c>
      <c r="AV198" s="4" t="s">
        <v>937</v>
      </c>
    </row>
    <row r="199" spans="1:48" x14ac:dyDescent="0.25">
      <c r="A199" s="1"/>
      <c r="B199" s="3" t="s">
        <v>268</v>
      </c>
      <c r="C199" s="52" t="s">
        <v>340</v>
      </c>
      <c r="D199" s="39">
        <v>42778</v>
      </c>
      <c r="E199">
        <v>17</v>
      </c>
      <c r="F199" s="3" t="s">
        <v>821</v>
      </c>
      <c r="G199" s="2" t="s">
        <v>224</v>
      </c>
      <c r="H199" s="6">
        <v>40</v>
      </c>
      <c r="I199" s="7">
        <v>0</v>
      </c>
      <c r="J199" s="6">
        <v>24</v>
      </c>
      <c r="K199" s="7">
        <v>0</v>
      </c>
      <c r="L199" s="6">
        <v>11</v>
      </c>
      <c r="M199" s="7">
        <v>0</v>
      </c>
      <c r="N199" s="6">
        <v>15</v>
      </c>
      <c r="O199" s="7">
        <v>1</v>
      </c>
      <c r="P199" s="6">
        <v>4</v>
      </c>
      <c r="Q199" s="7">
        <v>0</v>
      </c>
      <c r="R199" s="6">
        <v>16</v>
      </c>
      <c r="S199" s="7">
        <v>0</v>
      </c>
      <c r="T199" s="3" t="s">
        <v>842</v>
      </c>
      <c r="U199" s="7"/>
      <c r="X199" s="6"/>
      <c r="Y199" s="6"/>
      <c r="AA199" s="6"/>
      <c r="AB199" s="6"/>
      <c r="AC199" s="7"/>
      <c r="AD199" s="6"/>
      <c r="AE199" s="6"/>
      <c r="AF199" s="7"/>
      <c r="AG199" s="6"/>
      <c r="AH199" s="6"/>
      <c r="AM199" s="4"/>
      <c r="AN199" s="6">
        <v>49</v>
      </c>
      <c r="AO199" s="6">
        <v>15</v>
      </c>
      <c r="AR199" s="4" t="s">
        <v>876</v>
      </c>
      <c r="AS199" s="6"/>
      <c r="AT199" s="6"/>
      <c r="AV199" s="4"/>
    </row>
    <row r="200" spans="1:48" x14ac:dyDescent="0.25">
      <c r="A200" s="1"/>
      <c r="B200" s="3" t="s">
        <v>268</v>
      </c>
      <c r="C200" s="52" t="s">
        <v>514</v>
      </c>
      <c r="D200" s="39">
        <v>42780</v>
      </c>
      <c r="E200">
        <v>19</v>
      </c>
      <c r="F200" s="3" t="s">
        <v>903</v>
      </c>
      <c r="G200" s="2" t="s">
        <v>138</v>
      </c>
      <c r="H200" s="6">
        <v>40</v>
      </c>
      <c r="I200" s="7">
        <v>3</v>
      </c>
      <c r="J200" s="6">
        <v>27</v>
      </c>
      <c r="K200" s="7">
        <v>-3</v>
      </c>
      <c r="L200" s="6">
        <v>8</v>
      </c>
      <c r="M200" s="7">
        <v>0</v>
      </c>
      <c r="N200" s="6">
        <v>14</v>
      </c>
      <c r="O200" s="7">
        <v>0</v>
      </c>
      <c r="P200" s="6">
        <v>4</v>
      </c>
      <c r="Q200" s="7">
        <v>-1</v>
      </c>
      <c r="R200" s="6">
        <v>13</v>
      </c>
      <c r="S200" s="7">
        <v>6</v>
      </c>
      <c r="T200" s="3" t="s">
        <v>842</v>
      </c>
      <c r="U200" s="7"/>
      <c r="X200" s="6">
        <v>45</v>
      </c>
      <c r="Y200" s="6">
        <v>28</v>
      </c>
      <c r="Z200" s="7">
        <f>X200-Y200</f>
        <v>17</v>
      </c>
      <c r="AA200" s="6">
        <v>17</v>
      </c>
      <c r="AB200" s="6">
        <v>52</v>
      </c>
      <c r="AC200" s="7">
        <f>AA200-AB200</f>
        <v>-35</v>
      </c>
      <c r="AD200" s="6">
        <v>14</v>
      </c>
      <c r="AE200" s="6">
        <v>35</v>
      </c>
      <c r="AF200" s="7">
        <f>AD200-AE200</f>
        <v>-21</v>
      </c>
      <c r="AG200" s="6">
        <v>11</v>
      </c>
      <c r="AH200" s="6">
        <v>42</v>
      </c>
      <c r="AI200" s="7">
        <f>AG200-AH200</f>
        <v>-31</v>
      </c>
      <c r="AM200" s="4" t="s">
        <v>1034</v>
      </c>
      <c r="AN200" s="6">
        <v>46</v>
      </c>
      <c r="AO200" s="6">
        <v>13</v>
      </c>
      <c r="AR200" s="4" t="s">
        <v>1035</v>
      </c>
      <c r="AS200" s="6"/>
      <c r="AT200" s="6"/>
      <c r="AV200" s="4"/>
    </row>
    <row r="201" spans="1:48" x14ac:dyDescent="0.25">
      <c r="A201" s="1"/>
      <c r="B201" s="3" t="s">
        <v>268</v>
      </c>
      <c r="C201" s="52" t="s">
        <v>523</v>
      </c>
      <c r="D201" s="39">
        <v>42783</v>
      </c>
      <c r="E201">
        <v>20</v>
      </c>
      <c r="F201" s="3" t="s">
        <v>678</v>
      </c>
      <c r="G201" s="2" t="s">
        <v>82</v>
      </c>
      <c r="H201" s="6">
        <v>44</v>
      </c>
      <c r="I201" s="7">
        <v>2</v>
      </c>
      <c r="J201" s="6">
        <v>26</v>
      </c>
      <c r="K201" s="7">
        <v>-1</v>
      </c>
      <c r="L201" s="6">
        <v>8</v>
      </c>
      <c r="M201" s="7">
        <v>-2</v>
      </c>
      <c r="N201" s="6">
        <v>13</v>
      </c>
      <c r="O201" s="7">
        <v>1</v>
      </c>
      <c r="P201" s="6">
        <v>4</v>
      </c>
      <c r="Q201" s="7">
        <v>0</v>
      </c>
      <c r="R201" s="6">
        <v>18</v>
      </c>
      <c r="S201" s="7">
        <v>3</v>
      </c>
      <c r="T201" s="3" t="s">
        <v>842</v>
      </c>
      <c r="U201" s="7"/>
      <c r="X201" s="6"/>
      <c r="Y201" s="6"/>
      <c r="AA201" s="6"/>
      <c r="AB201" s="6"/>
      <c r="AC201" s="7"/>
      <c r="AD201" s="6"/>
      <c r="AE201" s="6"/>
      <c r="AF201" s="7"/>
      <c r="AG201" s="6"/>
      <c r="AH201" s="6"/>
      <c r="AM201" s="4"/>
      <c r="AN201" s="6"/>
      <c r="AO201" s="6"/>
      <c r="AR201" s="4"/>
      <c r="AS201" s="6"/>
      <c r="AT201" s="6"/>
      <c r="AV201" s="4"/>
    </row>
    <row r="202" spans="1:48" x14ac:dyDescent="0.25">
      <c r="A202" s="1"/>
      <c r="B202" s="3" t="s">
        <v>268</v>
      </c>
      <c r="C202" s="52" t="s">
        <v>434</v>
      </c>
      <c r="D202" s="39">
        <v>42787</v>
      </c>
      <c r="F202" s="3" t="s">
        <v>821</v>
      </c>
      <c r="G202" s="2" t="s">
        <v>224</v>
      </c>
      <c r="H202" s="6">
        <v>41</v>
      </c>
      <c r="I202" s="7">
        <v>1</v>
      </c>
      <c r="J202" s="6">
        <v>25</v>
      </c>
      <c r="K202" s="7">
        <v>1</v>
      </c>
      <c r="L202" s="6">
        <v>11</v>
      </c>
      <c r="M202" s="7">
        <v>0</v>
      </c>
      <c r="N202" s="6">
        <v>13</v>
      </c>
      <c r="O202" s="7">
        <v>-2</v>
      </c>
      <c r="P202" s="6">
        <v>3</v>
      </c>
      <c r="Q202" s="7">
        <v>-1</v>
      </c>
      <c r="R202" s="6">
        <v>16</v>
      </c>
      <c r="S202" s="7">
        <v>0</v>
      </c>
      <c r="T202" s="3" t="s">
        <v>842</v>
      </c>
      <c r="U202" s="7"/>
      <c r="X202" s="6"/>
      <c r="Y202" s="6"/>
      <c r="AA202" s="6"/>
      <c r="AB202" s="6"/>
      <c r="AC202" s="7"/>
      <c r="AD202" s="6"/>
      <c r="AE202" s="6"/>
      <c r="AF202" s="7"/>
      <c r="AG202" s="6"/>
      <c r="AH202" s="6"/>
      <c r="AM202" s="4"/>
      <c r="AN202" s="6">
        <v>49</v>
      </c>
      <c r="AO202" s="6">
        <v>15</v>
      </c>
      <c r="AR202" s="4" t="s">
        <v>876</v>
      </c>
      <c r="AS202" s="6"/>
      <c r="AT202" s="6"/>
      <c r="AV202" s="4"/>
    </row>
    <row r="203" spans="1:48" x14ac:dyDescent="0.25">
      <c r="A203" s="1"/>
      <c r="B203" s="3" t="s">
        <v>268</v>
      </c>
      <c r="C203" s="52" t="s">
        <v>322</v>
      </c>
      <c r="D203" s="39">
        <v>42787</v>
      </c>
      <c r="F203" s="3" t="s">
        <v>1019</v>
      </c>
      <c r="G203" s="2"/>
      <c r="R203" s="6"/>
      <c r="T203" s="3" t="s">
        <v>842</v>
      </c>
      <c r="U203" s="7"/>
      <c r="X203" s="6">
        <v>48</v>
      </c>
      <c r="Y203" s="6">
        <v>29</v>
      </c>
      <c r="Z203" s="7">
        <f>X203-Y203</f>
        <v>19</v>
      </c>
      <c r="AA203" s="6">
        <v>23</v>
      </c>
      <c r="AB203" s="6">
        <v>47</v>
      </c>
      <c r="AC203" s="7">
        <f>AA203-AB203</f>
        <v>-24</v>
      </c>
      <c r="AD203" s="6"/>
      <c r="AE203" s="6"/>
      <c r="AF203" s="7"/>
      <c r="AG203" s="6"/>
      <c r="AH203" s="6"/>
      <c r="AM203" s="4" t="s">
        <v>1038</v>
      </c>
      <c r="AN203" s="6"/>
      <c r="AO203" s="6"/>
      <c r="AR203" s="4"/>
      <c r="AS203" s="6"/>
      <c r="AT203" s="6"/>
      <c r="AV203" s="4"/>
    </row>
    <row r="204" spans="1:48" x14ac:dyDescent="0.25">
      <c r="A204" s="1"/>
      <c r="B204" s="3" t="s">
        <v>268</v>
      </c>
      <c r="C204" s="52" t="s">
        <v>602</v>
      </c>
      <c r="D204" s="39">
        <v>42793</v>
      </c>
      <c r="E204">
        <v>1</v>
      </c>
      <c r="F204" s="3" t="s">
        <v>821</v>
      </c>
      <c r="G204" s="2" t="s">
        <v>224</v>
      </c>
      <c r="H204" s="6">
        <v>42</v>
      </c>
      <c r="I204" s="7">
        <v>1</v>
      </c>
      <c r="J204" s="6">
        <v>25</v>
      </c>
      <c r="K204" s="7">
        <v>0</v>
      </c>
      <c r="L204" s="6">
        <v>11</v>
      </c>
      <c r="M204" s="7">
        <v>0</v>
      </c>
      <c r="N204" s="6">
        <v>12</v>
      </c>
      <c r="O204" s="7">
        <v>-1</v>
      </c>
      <c r="P204" s="6">
        <v>4</v>
      </c>
      <c r="Q204" s="7">
        <v>1</v>
      </c>
      <c r="R204" s="6">
        <v>17</v>
      </c>
      <c r="S204" s="7">
        <v>1</v>
      </c>
      <c r="T204" s="3" t="s">
        <v>842</v>
      </c>
      <c r="U204" s="7"/>
      <c r="X204" s="6"/>
      <c r="Y204" s="6"/>
      <c r="AA204" s="6"/>
      <c r="AB204" s="6"/>
      <c r="AC204" s="7"/>
      <c r="AD204" s="6"/>
      <c r="AE204" s="6"/>
      <c r="AF204" s="7"/>
      <c r="AG204" s="6"/>
      <c r="AH204" s="6"/>
      <c r="AM204" s="4"/>
      <c r="AN204" s="6">
        <v>49</v>
      </c>
      <c r="AO204" s="6">
        <v>15</v>
      </c>
      <c r="AR204" s="4" t="s">
        <v>876</v>
      </c>
      <c r="AS204" s="6"/>
      <c r="AT204" s="6"/>
      <c r="AV204" s="4"/>
    </row>
    <row r="205" spans="1:48" x14ac:dyDescent="0.25">
      <c r="A205" s="1"/>
      <c r="B205" s="3" t="s">
        <v>294</v>
      </c>
      <c r="C205" s="52" t="s">
        <v>1051</v>
      </c>
      <c r="D205" s="39">
        <v>42795</v>
      </c>
      <c r="E205">
        <v>27</v>
      </c>
      <c r="F205" s="3" t="s">
        <v>1052</v>
      </c>
      <c r="G205" s="2"/>
      <c r="H205" s="6">
        <v>41</v>
      </c>
      <c r="J205" s="6">
        <v>28</v>
      </c>
      <c r="L205" s="6">
        <v>7</v>
      </c>
      <c r="N205" s="6">
        <v>12</v>
      </c>
      <c r="P205" s="6">
        <v>6</v>
      </c>
      <c r="R205" s="6">
        <v>13</v>
      </c>
      <c r="T205" s="3" t="s">
        <v>842</v>
      </c>
      <c r="U205" s="7"/>
      <c r="X205" s="6">
        <v>46</v>
      </c>
      <c r="Y205" s="6">
        <v>33</v>
      </c>
      <c r="Z205" s="7">
        <f>X205-Y205</f>
        <v>13</v>
      </c>
      <c r="AA205" s="6">
        <v>17</v>
      </c>
      <c r="AB205" s="6">
        <v>58</v>
      </c>
      <c r="AC205" s="7">
        <f>AA205-AB205</f>
        <v>-41</v>
      </c>
      <c r="AD205" s="6"/>
      <c r="AE205" s="6"/>
      <c r="AF205" s="7"/>
      <c r="AG205" s="6"/>
      <c r="AH205" s="6"/>
      <c r="AM205" s="4" t="s">
        <v>1053</v>
      </c>
      <c r="AN205" s="6"/>
      <c r="AO205" s="6"/>
      <c r="AR205" s="4"/>
      <c r="AS205" s="6">
        <v>40</v>
      </c>
      <c r="AT205" s="6">
        <v>40</v>
      </c>
      <c r="AU205" s="7">
        <f>AS205-AT205</f>
        <v>0</v>
      </c>
      <c r="AV205" s="4" t="s">
        <v>1054</v>
      </c>
    </row>
    <row r="206" spans="1:48" x14ac:dyDescent="0.25">
      <c r="A206" s="1"/>
      <c r="B206" s="3" t="s">
        <v>294</v>
      </c>
      <c r="C206" s="52" t="s">
        <v>584</v>
      </c>
      <c r="D206" s="39">
        <v>42797</v>
      </c>
      <c r="E206">
        <v>7</v>
      </c>
      <c r="F206" s="3" t="s">
        <v>678</v>
      </c>
      <c r="G206" s="2" t="s">
        <v>82</v>
      </c>
      <c r="H206" s="6">
        <v>44</v>
      </c>
      <c r="I206" s="7">
        <v>0</v>
      </c>
      <c r="J206" s="6">
        <v>28</v>
      </c>
      <c r="K206" s="7">
        <v>2</v>
      </c>
      <c r="L206" s="6">
        <v>8</v>
      </c>
      <c r="M206" s="7">
        <v>0</v>
      </c>
      <c r="N206" s="6">
        <v>11</v>
      </c>
      <c r="O206" s="7">
        <v>-2</v>
      </c>
      <c r="P206" s="6">
        <v>5</v>
      </c>
      <c r="Q206" s="7">
        <v>1</v>
      </c>
      <c r="R206" s="6">
        <v>16</v>
      </c>
      <c r="S206" s="7">
        <v>-2</v>
      </c>
      <c r="T206" s="3" t="s">
        <v>842</v>
      </c>
      <c r="U206" s="7"/>
      <c r="X206" s="6"/>
      <c r="Y206" s="6"/>
      <c r="AA206" s="6"/>
      <c r="AB206" s="6"/>
      <c r="AC206" s="7"/>
      <c r="AD206" s="6"/>
      <c r="AE206" s="6"/>
      <c r="AF206" s="7"/>
      <c r="AG206" s="6"/>
      <c r="AH206" s="6"/>
      <c r="AM206" s="4"/>
      <c r="AN206" s="6"/>
      <c r="AO206" s="6"/>
      <c r="AR206" s="4"/>
      <c r="AS206" s="6"/>
      <c r="AT206" s="6"/>
      <c r="AV206" s="4"/>
    </row>
    <row r="207" spans="1:48" x14ac:dyDescent="0.25">
      <c r="A207" s="1"/>
      <c r="B207" s="3" t="s">
        <v>294</v>
      </c>
      <c r="C207" s="52" t="s">
        <v>419</v>
      </c>
      <c r="D207" s="39">
        <v>42802</v>
      </c>
      <c r="E207">
        <v>10</v>
      </c>
      <c r="F207" s="3" t="s">
        <v>821</v>
      </c>
      <c r="G207" s="2" t="s">
        <v>224</v>
      </c>
      <c r="H207" s="6">
        <v>44</v>
      </c>
      <c r="I207" s="7">
        <v>2</v>
      </c>
      <c r="J207" s="6">
        <v>25</v>
      </c>
      <c r="K207" s="7">
        <v>0</v>
      </c>
      <c r="L207" s="6">
        <v>11</v>
      </c>
      <c r="M207" s="7">
        <v>-1</v>
      </c>
      <c r="N207" s="6">
        <v>10</v>
      </c>
      <c r="O207" s="7">
        <v>-1</v>
      </c>
      <c r="P207" s="6">
        <v>3</v>
      </c>
      <c r="Q207" s="7">
        <v>-1</v>
      </c>
      <c r="R207" s="6">
        <v>19</v>
      </c>
      <c r="S207" s="7">
        <v>2</v>
      </c>
      <c r="T207" s="3" t="s">
        <v>842</v>
      </c>
      <c r="U207" s="7"/>
      <c r="X207" s="6"/>
      <c r="Y207" s="6"/>
      <c r="AA207" s="6"/>
      <c r="AB207" s="6"/>
      <c r="AC207" s="7"/>
      <c r="AD207" s="6"/>
      <c r="AE207" s="6"/>
      <c r="AF207" s="7"/>
      <c r="AG207" s="6"/>
      <c r="AH207" s="6"/>
      <c r="AM207" s="4"/>
      <c r="AN207" s="6"/>
      <c r="AO207" s="6"/>
      <c r="AR207" s="4"/>
      <c r="AS207" s="6"/>
      <c r="AT207" s="6"/>
      <c r="AV207" s="4"/>
    </row>
    <row r="208" spans="1:48" x14ac:dyDescent="0.25">
      <c r="A208" s="1"/>
      <c r="B208" s="3" t="s">
        <v>294</v>
      </c>
      <c r="C208" s="52" t="s">
        <v>468</v>
      </c>
      <c r="D208" s="39">
        <v>42804</v>
      </c>
      <c r="F208" s="3" t="s">
        <v>182</v>
      </c>
      <c r="G208" s="2"/>
      <c r="R208" s="6"/>
      <c r="T208" s="3" t="s">
        <v>842</v>
      </c>
      <c r="U208" s="7"/>
      <c r="X208" s="6">
        <v>49</v>
      </c>
      <c r="Y208" s="6">
        <v>42</v>
      </c>
      <c r="Z208" s="7">
        <f>X208-Y208</f>
        <v>7</v>
      </c>
      <c r="AA208" s="6">
        <v>18</v>
      </c>
      <c r="AB208" s="6">
        <v>68</v>
      </c>
      <c r="AC208" s="7">
        <f>AA208-AB208</f>
        <v>-50</v>
      </c>
      <c r="AD208" s="6">
        <v>20</v>
      </c>
      <c r="AE208" s="6">
        <v>43</v>
      </c>
      <c r="AF208" s="7">
        <f>AD208-AE208</f>
        <v>-23</v>
      </c>
      <c r="AG208" s="6">
        <v>14</v>
      </c>
      <c r="AH208" s="6">
        <v>51</v>
      </c>
      <c r="AI208" s="7">
        <f>AG208-AH208</f>
        <v>-37</v>
      </c>
      <c r="AM208" s="4" t="s">
        <v>1033</v>
      </c>
      <c r="AN208" s="6"/>
      <c r="AO208" s="6"/>
      <c r="AR208" s="4"/>
      <c r="AS208" s="6"/>
      <c r="AT208" s="6"/>
      <c r="AV208" s="4"/>
    </row>
    <row r="209" spans="1:48" x14ac:dyDescent="0.25">
      <c r="A209" s="1"/>
      <c r="B209" s="3" t="s">
        <v>294</v>
      </c>
      <c r="C209" s="52" t="s">
        <v>355</v>
      </c>
      <c r="D209" s="39">
        <v>42804</v>
      </c>
      <c r="E209">
        <v>16</v>
      </c>
      <c r="F209" s="3" t="s">
        <v>1030</v>
      </c>
      <c r="G209" s="2" t="s">
        <v>60</v>
      </c>
      <c r="H209" s="6">
        <v>43</v>
      </c>
      <c r="I209" s="7">
        <v>3</v>
      </c>
      <c r="J209" s="6">
        <v>30</v>
      </c>
      <c r="K209" s="7">
        <v>1</v>
      </c>
      <c r="L209" s="6">
        <v>13</v>
      </c>
      <c r="M209" s="7">
        <v>0</v>
      </c>
      <c r="N209" s="6">
        <v>6</v>
      </c>
      <c r="O209" s="7">
        <v>-3</v>
      </c>
      <c r="P209" s="6">
        <v>4</v>
      </c>
      <c r="Q209" s="7">
        <v>0</v>
      </c>
      <c r="R209" s="6">
        <v>13</v>
      </c>
      <c r="S209" s="7">
        <v>2</v>
      </c>
      <c r="T209" s="3" t="s">
        <v>639</v>
      </c>
      <c r="U209" s="7"/>
      <c r="X209" s="6">
        <v>52</v>
      </c>
      <c r="Y209" s="6">
        <v>39</v>
      </c>
      <c r="Z209" s="7">
        <f>X209-Y209</f>
        <v>13</v>
      </c>
      <c r="AA209" s="6">
        <v>23</v>
      </c>
      <c r="AB209" s="6">
        <v>64</v>
      </c>
      <c r="AC209" s="7">
        <f>AA209-AB209</f>
        <v>-41</v>
      </c>
      <c r="AD209" s="6">
        <v>26</v>
      </c>
      <c r="AE209" s="6">
        <v>36</v>
      </c>
      <c r="AF209" s="7">
        <f>AD209-AE209</f>
        <v>-10</v>
      </c>
      <c r="AG209" s="6">
        <v>14</v>
      </c>
      <c r="AH209" s="6">
        <v>51</v>
      </c>
      <c r="AI209" s="7">
        <f>AG209-AH209</f>
        <v>-37</v>
      </c>
      <c r="AM209" s="4" t="s">
        <v>1038</v>
      </c>
      <c r="AN209" s="6"/>
      <c r="AO209" s="6"/>
      <c r="AR209" s="4"/>
      <c r="AS209" s="6">
        <v>38</v>
      </c>
      <c r="AT209" s="6">
        <v>54</v>
      </c>
      <c r="AU209" s="7">
        <f>AS209-AT209</f>
        <v>-16</v>
      </c>
      <c r="AV209" s="4" t="s">
        <v>937</v>
      </c>
    </row>
    <row r="210" spans="1:48" x14ac:dyDescent="0.25">
      <c r="A210" s="1"/>
      <c r="B210" s="3" t="s">
        <v>294</v>
      </c>
      <c r="C210" s="52" t="s">
        <v>594</v>
      </c>
      <c r="D210" s="39">
        <v>42807</v>
      </c>
      <c r="E210">
        <v>15</v>
      </c>
      <c r="F210" s="3" t="s">
        <v>821</v>
      </c>
      <c r="G210" s="2" t="s">
        <v>224</v>
      </c>
      <c r="H210" s="6">
        <v>44</v>
      </c>
      <c r="I210" s="7">
        <v>0</v>
      </c>
      <c r="J210" s="6">
        <v>27</v>
      </c>
      <c r="K210" s="7">
        <v>2</v>
      </c>
      <c r="L210" s="6">
        <v>10</v>
      </c>
      <c r="M210" s="7">
        <v>-1</v>
      </c>
      <c r="N210" s="6">
        <v>9</v>
      </c>
      <c r="O210" s="7">
        <v>-1</v>
      </c>
      <c r="P210" s="6">
        <v>4</v>
      </c>
      <c r="Q210" s="7">
        <v>1</v>
      </c>
      <c r="R210" s="6">
        <v>17</v>
      </c>
      <c r="S210" s="7">
        <v>-2</v>
      </c>
      <c r="T210" s="3" t="s">
        <v>842</v>
      </c>
      <c r="U210" s="7"/>
      <c r="X210" s="6"/>
      <c r="Y210" s="6"/>
      <c r="AA210" s="6"/>
      <c r="AB210" s="6"/>
      <c r="AC210" s="7"/>
      <c r="AD210" s="6"/>
      <c r="AE210" s="6"/>
      <c r="AF210" s="7"/>
      <c r="AG210" s="6"/>
      <c r="AH210" s="6"/>
      <c r="AM210" s="4"/>
      <c r="AN210" s="6">
        <v>48</v>
      </c>
      <c r="AO210" s="6">
        <v>14</v>
      </c>
      <c r="AR210" s="4" t="s">
        <v>876</v>
      </c>
      <c r="AS210" s="6"/>
      <c r="AT210" s="6"/>
      <c r="AV210" s="4"/>
    </row>
    <row r="211" spans="1:48" x14ac:dyDescent="0.25">
      <c r="A211" s="1"/>
      <c r="B211" s="3" t="s">
        <v>294</v>
      </c>
      <c r="C211" s="52" t="s">
        <v>519</v>
      </c>
      <c r="D211" s="39">
        <v>42808</v>
      </c>
      <c r="E211">
        <v>19</v>
      </c>
      <c r="F211" s="3" t="s">
        <v>903</v>
      </c>
      <c r="G211" s="2" t="s">
        <v>138</v>
      </c>
      <c r="H211" s="6">
        <v>41</v>
      </c>
      <c r="I211" s="7">
        <v>1</v>
      </c>
      <c r="J211" s="6">
        <v>28</v>
      </c>
      <c r="K211" s="7">
        <v>1</v>
      </c>
      <c r="L211" s="6">
        <v>8</v>
      </c>
      <c r="M211" s="7">
        <v>0</v>
      </c>
      <c r="N211" s="6">
        <v>13</v>
      </c>
      <c r="O211" s="7">
        <v>-1</v>
      </c>
      <c r="P211" s="6">
        <v>3</v>
      </c>
      <c r="Q211" s="7">
        <v>-1</v>
      </c>
      <c r="R211" s="6">
        <v>13</v>
      </c>
      <c r="S211" s="7">
        <v>0</v>
      </c>
      <c r="T211" s="3" t="s">
        <v>842</v>
      </c>
      <c r="U211" s="7"/>
      <c r="X211" s="6">
        <v>45</v>
      </c>
      <c r="Y211" s="6">
        <v>29</v>
      </c>
      <c r="Z211" s="7">
        <f>X211-Y211</f>
        <v>16</v>
      </c>
      <c r="AA211" s="6">
        <v>18</v>
      </c>
      <c r="AB211" s="6">
        <v>53</v>
      </c>
      <c r="AC211" s="7">
        <f>AA211-AB211</f>
        <v>-35</v>
      </c>
      <c r="AD211" s="6">
        <v>14</v>
      </c>
      <c r="AE211" s="6">
        <v>36</v>
      </c>
      <c r="AF211" s="7">
        <f>AD211-AE211</f>
        <v>-22</v>
      </c>
      <c r="AG211" s="6">
        <v>9</v>
      </c>
      <c r="AH211" s="6">
        <v>43</v>
      </c>
      <c r="AI211" s="7">
        <f>AG211-AH211</f>
        <v>-34</v>
      </c>
      <c r="AM211" s="4" t="s">
        <v>1034</v>
      </c>
      <c r="AN211" s="6">
        <v>45</v>
      </c>
      <c r="AO211" s="6">
        <v>14</v>
      </c>
      <c r="AR211" s="4" t="s">
        <v>1035</v>
      </c>
      <c r="AS211" s="6"/>
      <c r="AT211" s="6"/>
      <c r="AV211" s="4"/>
    </row>
    <row r="212" spans="1:48" x14ac:dyDescent="0.25">
      <c r="A212" s="1"/>
      <c r="B212" s="3" t="s">
        <v>294</v>
      </c>
      <c r="C212" s="52" t="s">
        <v>319</v>
      </c>
      <c r="D212" s="39">
        <v>42809</v>
      </c>
      <c r="E212">
        <v>19</v>
      </c>
      <c r="F212" s="3" t="s">
        <v>886</v>
      </c>
      <c r="G212" s="2" t="s">
        <v>915</v>
      </c>
      <c r="H212" s="6">
        <v>42</v>
      </c>
      <c r="I212" s="7">
        <v>1</v>
      </c>
      <c r="J212" s="6">
        <v>25</v>
      </c>
      <c r="K212" s="7">
        <v>-1</v>
      </c>
      <c r="L212" s="6">
        <v>12</v>
      </c>
      <c r="M212" s="7">
        <v>1</v>
      </c>
      <c r="N212" s="6">
        <v>10</v>
      </c>
      <c r="O212" s="7">
        <v>-1</v>
      </c>
      <c r="P212" s="6">
        <v>4</v>
      </c>
      <c r="Q212" s="7">
        <v>0</v>
      </c>
      <c r="R212" s="6">
        <v>17</v>
      </c>
      <c r="S212" s="7">
        <v>2</v>
      </c>
      <c r="T212" s="3" t="s">
        <v>842</v>
      </c>
      <c r="U212" s="7"/>
      <c r="X212" s="6"/>
      <c r="Y212" s="6"/>
      <c r="AA212" s="6"/>
      <c r="AB212" s="6"/>
      <c r="AC212" s="7"/>
      <c r="AD212" s="6"/>
      <c r="AE212" s="6"/>
      <c r="AF212" s="7"/>
      <c r="AG212" s="6"/>
      <c r="AH212" s="6"/>
      <c r="AM212" s="4"/>
      <c r="AN212" s="6"/>
      <c r="AO212" s="6"/>
      <c r="AR212" s="4"/>
      <c r="AS212" s="6"/>
      <c r="AT212" s="6"/>
      <c r="AV212" s="4"/>
    </row>
    <row r="213" spans="1:48" x14ac:dyDescent="0.25">
      <c r="B213" s="3" t="s">
        <v>294</v>
      </c>
      <c r="C213" s="52" t="s">
        <v>523</v>
      </c>
      <c r="D213" s="39">
        <v>42811</v>
      </c>
      <c r="E213">
        <v>20</v>
      </c>
      <c r="F213" s="3" t="s">
        <v>678</v>
      </c>
      <c r="G213" s="2" t="s">
        <v>82</v>
      </c>
      <c r="H213" s="6">
        <v>45</v>
      </c>
      <c r="I213" s="7">
        <v>1</v>
      </c>
      <c r="J213" s="6">
        <v>26</v>
      </c>
      <c r="K213" s="7">
        <v>-2</v>
      </c>
      <c r="L213" s="6">
        <v>9</v>
      </c>
      <c r="M213" s="7">
        <v>1</v>
      </c>
      <c r="N213" s="6">
        <v>10</v>
      </c>
      <c r="O213" s="7">
        <v>-1</v>
      </c>
      <c r="P213" s="6">
        <v>4</v>
      </c>
      <c r="Q213" s="7">
        <v>-1</v>
      </c>
      <c r="R213" s="6">
        <v>19</v>
      </c>
      <c r="S213" s="7">
        <v>3</v>
      </c>
      <c r="T213" s="3" t="s">
        <v>842</v>
      </c>
      <c r="X213" s="6"/>
      <c r="Y213" s="6"/>
      <c r="AA213" s="6"/>
      <c r="AB213" s="6"/>
      <c r="AD213" s="6"/>
      <c r="AE213" s="6"/>
      <c r="AG213" s="6"/>
      <c r="AH213" s="6"/>
      <c r="AN213" s="6"/>
      <c r="AO213" s="6"/>
    </row>
    <row r="214" spans="1:48" x14ac:dyDescent="0.25">
      <c r="B214" s="3" t="s">
        <v>294</v>
      </c>
      <c r="C214" t="s">
        <v>598</v>
      </c>
      <c r="D214" s="39">
        <v>42814</v>
      </c>
      <c r="E214">
        <v>22</v>
      </c>
      <c r="F214" s="3" t="s">
        <v>821</v>
      </c>
      <c r="G214" s="2" t="s">
        <v>224</v>
      </c>
      <c r="H214" s="6">
        <v>41</v>
      </c>
      <c r="I214" s="7">
        <v>-3</v>
      </c>
      <c r="J214" s="6">
        <v>25</v>
      </c>
      <c r="K214" s="7">
        <v>-2</v>
      </c>
      <c r="L214" s="6">
        <v>11</v>
      </c>
      <c r="M214" s="7">
        <v>1</v>
      </c>
      <c r="N214" s="6">
        <v>12</v>
      </c>
      <c r="O214" s="7">
        <v>3</v>
      </c>
      <c r="P214" s="6">
        <v>3</v>
      </c>
      <c r="Q214" s="7">
        <v>-1</v>
      </c>
      <c r="R214" s="6">
        <v>16</v>
      </c>
      <c r="S214" s="7">
        <v>-1</v>
      </c>
      <c r="T214" s="3" t="s">
        <v>842</v>
      </c>
      <c r="X214" s="6"/>
      <c r="Y214" s="6"/>
      <c r="Z214"/>
      <c r="AA214" s="6"/>
      <c r="AB214" s="6"/>
      <c r="AD214" s="6"/>
      <c r="AE214" s="6"/>
      <c r="AG214"/>
      <c r="AH214"/>
      <c r="AI214"/>
      <c r="AN214" s="6">
        <v>47</v>
      </c>
      <c r="AO214" s="6">
        <v>14</v>
      </c>
      <c r="AR214" s="4" t="s">
        <v>876</v>
      </c>
      <c r="AU214"/>
    </row>
    <row r="215" spans="1:48" x14ac:dyDescent="0.25">
      <c r="B215" s="3" t="s">
        <v>294</v>
      </c>
      <c r="C215" s="52" t="s">
        <v>585</v>
      </c>
      <c r="D215" s="39">
        <v>42815</v>
      </c>
      <c r="E215">
        <v>10</v>
      </c>
      <c r="F215" s="3" t="s">
        <v>976</v>
      </c>
      <c r="G215" s="2"/>
      <c r="H215" s="6">
        <v>41</v>
      </c>
      <c r="J215" s="6">
        <v>28</v>
      </c>
      <c r="L215" s="6">
        <v>9</v>
      </c>
      <c r="N215" s="6">
        <v>10</v>
      </c>
      <c r="R215" s="6">
        <v>13</v>
      </c>
      <c r="T215" s="3" t="s">
        <v>842</v>
      </c>
      <c r="X215" s="6"/>
      <c r="Y215" s="6"/>
      <c r="Z215"/>
      <c r="AA215" s="6"/>
      <c r="AB215" s="6"/>
      <c r="AD215" s="6"/>
      <c r="AE215" s="6"/>
      <c r="AG215"/>
      <c r="AH215"/>
      <c r="AI215"/>
      <c r="AN215" s="6">
        <v>55</v>
      </c>
      <c r="AO215" s="6">
        <v>18</v>
      </c>
      <c r="AR215" s="4" t="s">
        <v>876</v>
      </c>
      <c r="AU215"/>
    </row>
    <row r="216" spans="1:48" x14ac:dyDescent="0.25">
      <c r="B216" s="3" t="s">
        <v>294</v>
      </c>
      <c r="C216" t="s">
        <v>558</v>
      </c>
      <c r="D216" s="39">
        <v>42820</v>
      </c>
      <c r="E216">
        <v>29</v>
      </c>
      <c r="F216" s="3" t="s">
        <v>821</v>
      </c>
      <c r="G216" s="2" t="s">
        <v>224</v>
      </c>
      <c r="H216" s="6">
        <v>43</v>
      </c>
      <c r="I216" s="7">
        <v>2</v>
      </c>
      <c r="J216" s="6">
        <v>25</v>
      </c>
      <c r="K216" s="7">
        <v>0</v>
      </c>
      <c r="L216" s="6">
        <v>11</v>
      </c>
      <c r="M216" s="7">
        <v>0</v>
      </c>
      <c r="N216" s="6">
        <v>10</v>
      </c>
      <c r="O216" s="7">
        <v>-2</v>
      </c>
      <c r="P216" s="6">
        <v>3</v>
      </c>
      <c r="Q216" s="7">
        <v>0</v>
      </c>
      <c r="R216" s="6">
        <v>18</v>
      </c>
      <c r="S216" s="7">
        <v>2</v>
      </c>
      <c r="T216" s="3" t="s">
        <v>842</v>
      </c>
      <c r="X216" s="6"/>
      <c r="Y216" s="6"/>
      <c r="Z216"/>
      <c r="AA216" s="6"/>
      <c r="AB216" s="6"/>
      <c r="AD216" s="6"/>
      <c r="AE216" s="6"/>
      <c r="AG216"/>
      <c r="AH216"/>
      <c r="AI216"/>
      <c r="AN216" s="6">
        <v>51</v>
      </c>
      <c r="AO216" s="6">
        <v>13</v>
      </c>
      <c r="AR216" s="4" t="s">
        <v>876</v>
      </c>
      <c r="AU216"/>
    </row>
    <row r="217" spans="1:48" x14ac:dyDescent="0.25">
      <c r="B217" s="3" t="s">
        <v>294</v>
      </c>
      <c r="C217" s="52" t="s">
        <v>602</v>
      </c>
      <c r="D217" s="39">
        <v>42821</v>
      </c>
      <c r="F217" s="3" t="s">
        <v>821</v>
      </c>
      <c r="G217" s="2"/>
      <c r="R217" s="6"/>
      <c r="T217" s="3"/>
      <c r="X217" s="6">
        <v>55</v>
      </c>
      <c r="Y217" s="6">
        <v>31</v>
      </c>
      <c r="Z217" s="7">
        <f>X217-Y217</f>
        <v>24</v>
      </c>
      <c r="AA217" s="6">
        <v>13</v>
      </c>
      <c r="AB217" s="6">
        <v>71</v>
      </c>
      <c r="AC217" s="7">
        <f>AA217-AB217</f>
        <v>-58</v>
      </c>
      <c r="AD217" s="6">
        <v>16</v>
      </c>
      <c r="AE217" s="6">
        <v>34</v>
      </c>
      <c r="AF217" s="7">
        <f>AD217-AE217</f>
        <v>-18</v>
      </c>
      <c r="AG217"/>
      <c r="AH217"/>
      <c r="AI217"/>
      <c r="AM217" s="4" t="s">
        <v>1037</v>
      </c>
      <c r="AN217" s="6"/>
      <c r="AO217" s="6"/>
      <c r="AR217" s="4"/>
      <c r="AU217"/>
    </row>
    <row r="218" spans="1:48" x14ac:dyDescent="0.25">
      <c r="B218" s="3" t="s">
        <v>294</v>
      </c>
      <c r="C218" s="52" t="s">
        <v>660</v>
      </c>
      <c r="D218" s="39">
        <v>42822</v>
      </c>
      <c r="F218" s="3" t="s">
        <v>821</v>
      </c>
      <c r="G218" s="2"/>
      <c r="R218" s="6"/>
      <c r="T218" s="3"/>
      <c r="X218" s="6"/>
      <c r="Y218" s="6"/>
      <c r="Z218"/>
      <c r="AA218" s="6"/>
      <c r="AB218" s="6"/>
      <c r="AD218" s="6"/>
      <c r="AE218" s="6"/>
      <c r="AG218"/>
      <c r="AH218"/>
      <c r="AI218"/>
      <c r="AN218" s="6"/>
      <c r="AO218" s="6"/>
      <c r="AR218" s="4"/>
      <c r="AS218" s="6">
        <v>34</v>
      </c>
      <c r="AT218" s="6">
        <v>41</v>
      </c>
      <c r="AU218" s="7">
        <f>AS218-AT218</f>
        <v>-7</v>
      </c>
      <c r="AV218" s="4" t="s">
        <v>1054</v>
      </c>
    </row>
    <row r="219" spans="1:48" x14ac:dyDescent="0.25">
      <c r="B219" s="3" t="s">
        <v>294</v>
      </c>
      <c r="C219" s="52" t="s">
        <v>712</v>
      </c>
      <c r="D219" s="39">
        <v>42822</v>
      </c>
      <c r="F219" s="3" t="s">
        <v>1019</v>
      </c>
      <c r="G219" s="2"/>
      <c r="R219" s="6"/>
      <c r="T219" s="3" t="s">
        <v>842</v>
      </c>
      <c r="X219" s="6">
        <v>46</v>
      </c>
      <c r="Y219" s="6">
        <v>34</v>
      </c>
      <c r="Z219" s="7">
        <f>X219-Y219</f>
        <v>12</v>
      </c>
      <c r="AA219" s="6">
        <v>19</v>
      </c>
      <c r="AB219" s="6">
        <v>53</v>
      </c>
      <c r="AC219" s="7">
        <f>AA219-AB219</f>
        <v>-34</v>
      </c>
      <c r="AD219" s="6"/>
      <c r="AE219" s="6"/>
      <c r="AG219"/>
      <c r="AH219"/>
      <c r="AI219"/>
      <c r="AM219" s="4" t="s">
        <v>1038</v>
      </c>
      <c r="AN219" s="6"/>
      <c r="AO219" s="6"/>
      <c r="AR219" s="4"/>
      <c r="AS219" s="6"/>
      <c r="AT219" s="6"/>
      <c r="AV219" s="4"/>
    </row>
    <row r="220" spans="1:48" x14ac:dyDescent="0.25">
      <c r="B220" s="3" t="s">
        <v>294</v>
      </c>
      <c r="C220" t="s">
        <v>644</v>
      </c>
      <c r="D220" s="39">
        <v>42825</v>
      </c>
      <c r="E220">
        <v>3</v>
      </c>
      <c r="F220" s="3" t="s">
        <v>678</v>
      </c>
      <c r="G220" s="2" t="s">
        <v>82</v>
      </c>
      <c r="H220" s="6">
        <v>43</v>
      </c>
      <c r="I220" s="7">
        <v>-2</v>
      </c>
      <c r="J220" s="6">
        <v>25</v>
      </c>
      <c r="K220" s="7">
        <v>-1</v>
      </c>
      <c r="L220" s="6">
        <v>11</v>
      </c>
      <c r="M220" s="7">
        <v>2</v>
      </c>
      <c r="N220" s="6">
        <v>11</v>
      </c>
      <c r="O220" s="7">
        <v>1</v>
      </c>
      <c r="P220" s="6">
        <v>4</v>
      </c>
      <c r="Q220" s="7">
        <v>0</v>
      </c>
      <c r="R220" s="6">
        <v>18</v>
      </c>
      <c r="S220" s="7">
        <v>-1</v>
      </c>
      <c r="T220" s="3" t="s">
        <v>842</v>
      </c>
      <c r="X220" s="6"/>
      <c r="Y220" s="6"/>
      <c r="Z220"/>
      <c r="AA220" s="6"/>
      <c r="AB220" s="6"/>
      <c r="AD220" s="6"/>
      <c r="AE220" s="6"/>
      <c r="AG220"/>
      <c r="AH220"/>
      <c r="AI220"/>
      <c r="AN220" s="6">
        <v>51</v>
      </c>
      <c r="AO220" s="6">
        <v>13</v>
      </c>
      <c r="AR220" s="4" t="s">
        <v>876</v>
      </c>
      <c r="AU220"/>
    </row>
    <row r="221" spans="1:48" x14ac:dyDescent="0.25">
      <c r="B221" s="3" t="s">
        <v>269</v>
      </c>
      <c r="C221" s="52" t="s">
        <v>572</v>
      </c>
      <c r="D221" s="39">
        <v>42830</v>
      </c>
      <c r="E221">
        <v>11</v>
      </c>
      <c r="F221" s="3" t="s">
        <v>821</v>
      </c>
      <c r="G221" s="2" t="s">
        <v>224</v>
      </c>
      <c r="H221" s="6">
        <v>42</v>
      </c>
      <c r="I221" s="7">
        <v>-1</v>
      </c>
      <c r="J221" s="6">
        <v>25</v>
      </c>
      <c r="K221" s="7">
        <v>0</v>
      </c>
      <c r="L221" s="6">
        <v>11</v>
      </c>
      <c r="M221" s="7">
        <v>0</v>
      </c>
      <c r="N221" s="6">
        <v>11</v>
      </c>
      <c r="O221" s="7">
        <v>1</v>
      </c>
      <c r="P221" s="6">
        <v>3</v>
      </c>
      <c r="Q221" s="7">
        <v>0</v>
      </c>
      <c r="R221" s="6">
        <v>17</v>
      </c>
      <c r="S221" s="7">
        <v>-1</v>
      </c>
      <c r="T221" s="3" t="s">
        <v>842</v>
      </c>
      <c r="X221" s="6"/>
      <c r="Y221" s="6"/>
      <c r="AA221" s="6"/>
      <c r="AB221" s="6"/>
      <c r="AD221" s="6"/>
      <c r="AE221" s="6"/>
      <c r="AG221" s="6"/>
      <c r="AH221" s="6"/>
      <c r="AM221" s="4"/>
      <c r="AN221" s="6">
        <v>49</v>
      </c>
      <c r="AO221" s="6">
        <v>16</v>
      </c>
      <c r="AR221" s="4" t="s">
        <v>876</v>
      </c>
      <c r="AS221" s="6"/>
      <c r="AT221" s="6"/>
    </row>
    <row r="222" spans="1:48" x14ac:dyDescent="0.25">
      <c r="B222" s="3" t="s">
        <v>269</v>
      </c>
      <c r="C222" s="52" t="s">
        <v>673</v>
      </c>
      <c r="D222" s="39">
        <v>42836</v>
      </c>
      <c r="E222">
        <v>15</v>
      </c>
      <c r="F222" s="3" t="s">
        <v>903</v>
      </c>
      <c r="G222" s="2" t="s">
        <v>138</v>
      </c>
      <c r="H222" s="6">
        <v>38</v>
      </c>
      <c r="I222" s="7">
        <v>-3</v>
      </c>
      <c r="J222" s="6">
        <v>29</v>
      </c>
      <c r="K222" s="7">
        <v>1</v>
      </c>
      <c r="L222" s="6">
        <v>7</v>
      </c>
      <c r="M222" s="7">
        <v>-1</v>
      </c>
      <c r="N222" s="6">
        <v>14</v>
      </c>
      <c r="O222" s="7">
        <v>1</v>
      </c>
      <c r="P222" s="6">
        <v>5</v>
      </c>
      <c r="Q222" s="7">
        <v>2</v>
      </c>
      <c r="R222" s="6">
        <v>9</v>
      </c>
      <c r="S222" s="7">
        <v>-4</v>
      </c>
      <c r="T222" s="3" t="s">
        <v>842</v>
      </c>
      <c r="X222" s="6">
        <v>48</v>
      </c>
      <c r="Y222" s="6">
        <v>27</v>
      </c>
      <c r="Z222" s="7">
        <f>X222-Y222</f>
        <v>21</v>
      </c>
      <c r="AA222" s="6">
        <v>18</v>
      </c>
      <c r="AB222" s="6">
        <v>53</v>
      </c>
      <c r="AC222" s="7">
        <f>AA222-AB222</f>
        <v>-35</v>
      </c>
      <c r="AD222" s="6">
        <v>15</v>
      </c>
      <c r="AE222" s="6">
        <v>34</v>
      </c>
      <c r="AF222" s="7">
        <f>AD222-AE222</f>
        <v>-19</v>
      </c>
      <c r="AG222" s="6">
        <v>9</v>
      </c>
      <c r="AH222" s="6">
        <v>42</v>
      </c>
      <c r="AI222" s="7">
        <f>AG222-AH222</f>
        <v>-33</v>
      </c>
      <c r="AM222" s="4" t="s">
        <v>1034</v>
      </c>
      <c r="AN222" s="6">
        <v>47</v>
      </c>
      <c r="AO222" s="6">
        <v>14</v>
      </c>
      <c r="AR222" s="4" t="s">
        <v>1035</v>
      </c>
      <c r="AS222" s="6"/>
      <c r="AT222" s="6"/>
    </row>
    <row r="223" spans="1:48" x14ac:dyDescent="0.25">
      <c r="B223" s="3" t="s">
        <v>269</v>
      </c>
      <c r="C223" s="52" t="s">
        <v>673</v>
      </c>
      <c r="D223" s="39">
        <v>42836</v>
      </c>
      <c r="E223">
        <v>15</v>
      </c>
      <c r="F223" s="3" t="s">
        <v>886</v>
      </c>
      <c r="G223" s="2" t="s">
        <v>915</v>
      </c>
      <c r="H223" s="6">
        <v>46</v>
      </c>
      <c r="I223" s="7">
        <v>4</v>
      </c>
      <c r="J223" s="6">
        <v>25</v>
      </c>
      <c r="K223" s="7">
        <v>0</v>
      </c>
      <c r="L223" s="6">
        <v>11</v>
      </c>
      <c r="M223" s="7">
        <v>-1</v>
      </c>
      <c r="N223" s="6">
        <v>9</v>
      </c>
      <c r="O223" s="7">
        <v>-1</v>
      </c>
      <c r="P223" s="6">
        <v>4</v>
      </c>
      <c r="Q223" s="7">
        <v>0</v>
      </c>
      <c r="R223" s="6">
        <v>21</v>
      </c>
      <c r="S223" s="7">
        <v>4</v>
      </c>
      <c r="T223" s="3" t="s">
        <v>842</v>
      </c>
      <c r="X223" s="6"/>
      <c r="Y223" s="6"/>
      <c r="AA223" s="6"/>
      <c r="AB223" s="6"/>
      <c r="AD223" s="6"/>
      <c r="AE223" s="6"/>
      <c r="AG223" s="6"/>
      <c r="AH223" s="6"/>
      <c r="AM223" s="4"/>
      <c r="AN223" s="6"/>
      <c r="AO223" s="6"/>
      <c r="AR223" s="4"/>
      <c r="AS223" s="6"/>
      <c r="AT223" s="6"/>
    </row>
    <row r="224" spans="1:48" x14ac:dyDescent="0.25">
      <c r="B224" s="3" t="s">
        <v>269</v>
      </c>
      <c r="C224" s="52" t="s">
        <v>340</v>
      </c>
      <c r="D224" s="39">
        <v>42837</v>
      </c>
      <c r="E224">
        <v>17</v>
      </c>
      <c r="F224" s="3" t="s">
        <v>821</v>
      </c>
      <c r="G224" s="2" t="s">
        <v>224</v>
      </c>
      <c r="H224" s="6">
        <v>44</v>
      </c>
      <c r="I224" s="7">
        <v>2</v>
      </c>
      <c r="J224" s="6">
        <v>23</v>
      </c>
      <c r="K224" s="7">
        <v>-2</v>
      </c>
      <c r="L224" s="6">
        <v>12</v>
      </c>
      <c r="M224" s="7">
        <v>1</v>
      </c>
      <c r="N224" s="6">
        <v>10</v>
      </c>
      <c r="O224" s="7">
        <v>-1</v>
      </c>
      <c r="P224" s="6">
        <v>4</v>
      </c>
      <c r="Q224" s="7">
        <v>1</v>
      </c>
      <c r="R224" s="6">
        <v>21</v>
      </c>
      <c r="S224" s="7">
        <v>4</v>
      </c>
      <c r="T224" s="3" t="s">
        <v>842</v>
      </c>
      <c r="X224" s="6"/>
      <c r="Y224" s="6"/>
      <c r="AA224" s="6"/>
      <c r="AB224" s="6"/>
      <c r="AD224" s="6"/>
      <c r="AE224" s="6"/>
      <c r="AG224" s="6"/>
      <c r="AH224" s="6"/>
      <c r="AM224" s="4"/>
      <c r="AN224" s="6">
        <v>50</v>
      </c>
      <c r="AO224" s="6">
        <v>14</v>
      </c>
      <c r="AR224" s="4" t="s">
        <v>876</v>
      </c>
      <c r="AS224" s="6"/>
      <c r="AT224" s="6"/>
    </row>
    <row r="225" spans="2:48" x14ac:dyDescent="0.25">
      <c r="B225" s="3" t="s">
        <v>269</v>
      </c>
      <c r="C225" s="52" t="s">
        <v>519</v>
      </c>
      <c r="D225" s="39">
        <v>42839</v>
      </c>
      <c r="E225">
        <v>18</v>
      </c>
      <c r="F225" s="3" t="s">
        <v>678</v>
      </c>
      <c r="G225" s="2" t="s">
        <v>82</v>
      </c>
      <c r="H225" s="6">
        <v>44</v>
      </c>
      <c r="I225" s="7">
        <v>1</v>
      </c>
      <c r="J225" s="6">
        <v>26</v>
      </c>
      <c r="K225" s="7">
        <v>1</v>
      </c>
      <c r="L225" s="6">
        <v>10</v>
      </c>
      <c r="M225" s="7">
        <v>-1</v>
      </c>
      <c r="N225" s="6">
        <v>11</v>
      </c>
      <c r="O225" s="7">
        <v>0</v>
      </c>
      <c r="P225" s="6">
        <v>4</v>
      </c>
      <c r="Q225" s="7">
        <v>0</v>
      </c>
      <c r="R225" s="6">
        <v>18</v>
      </c>
      <c r="S225" s="7">
        <v>0</v>
      </c>
      <c r="T225" s="3" t="s">
        <v>842</v>
      </c>
      <c r="X225" s="6"/>
      <c r="Y225" s="6"/>
      <c r="AA225" s="6"/>
      <c r="AB225" s="6"/>
      <c r="AD225" s="6"/>
      <c r="AE225" s="6"/>
      <c r="AG225" s="6"/>
      <c r="AH225" s="6"/>
      <c r="AM225" s="4"/>
      <c r="AN225" s="6"/>
      <c r="AO225" s="6"/>
      <c r="AR225" s="4"/>
      <c r="AS225" s="6"/>
      <c r="AT225" s="6"/>
    </row>
    <row r="226" spans="2:48" x14ac:dyDescent="0.25">
      <c r="B226" s="3" t="s">
        <v>269</v>
      </c>
      <c r="C226" s="52" t="s">
        <v>551</v>
      </c>
      <c r="D226" s="39">
        <v>42843</v>
      </c>
      <c r="E226">
        <v>18</v>
      </c>
      <c r="F226" s="3" t="s">
        <v>678</v>
      </c>
      <c r="G226" s="2" t="s">
        <v>82</v>
      </c>
      <c r="H226" s="6">
        <v>46</v>
      </c>
      <c r="I226" s="7">
        <v>2</v>
      </c>
      <c r="J226" s="6">
        <v>25</v>
      </c>
      <c r="K226" s="7">
        <v>-1</v>
      </c>
      <c r="L226" s="6">
        <v>11</v>
      </c>
      <c r="M226" s="7">
        <v>1</v>
      </c>
      <c r="N226" s="6">
        <v>8</v>
      </c>
      <c r="O226" s="7">
        <v>-3</v>
      </c>
      <c r="P226" s="6">
        <v>4</v>
      </c>
      <c r="Q226" s="7">
        <v>0</v>
      </c>
      <c r="R226" s="6">
        <v>21</v>
      </c>
      <c r="S226" s="7">
        <v>3</v>
      </c>
      <c r="T226" s="3" t="s">
        <v>842</v>
      </c>
      <c r="X226" s="6">
        <v>57</v>
      </c>
      <c r="Y226" s="6">
        <v>24</v>
      </c>
      <c r="Z226" s="7">
        <f>X226-Y226</f>
        <v>33</v>
      </c>
      <c r="AA226" s="6">
        <v>13</v>
      </c>
      <c r="AB226" s="6">
        <v>61</v>
      </c>
      <c r="AC226" s="7">
        <f>AA226-AB226</f>
        <v>-48</v>
      </c>
      <c r="AD226" s="6">
        <v>17</v>
      </c>
      <c r="AE226" s="6">
        <v>35</v>
      </c>
      <c r="AF226" s="7">
        <f>AD226-AE226</f>
        <v>-18</v>
      </c>
      <c r="AG226" s="6">
        <v>9</v>
      </c>
      <c r="AH226" s="6">
        <v>51</v>
      </c>
      <c r="AI226" s="7">
        <f>AG226-AH226</f>
        <v>-42</v>
      </c>
      <c r="AM226" s="4" t="s">
        <v>1050</v>
      </c>
      <c r="AN226" s="6"/>
      <c r="AO226" s="6"/>
      <c r="AR226" s="4"/>
      <c r="AS226" s="6"/>
      <c r="AT226" s="6"/>
    </row>
    <row r="227" spans="2:48" x14ac:dyDescent="0.25">
      <c r="B227" s="3" t="s">
        <v>269</v>
      </c>
      <c r="C227" s="52" t="s">
        <v>564</v>
      </c>
      <c r="D227" s="39">
        <v>42843</v>
      </c>
      <c r="E227">
        <v>20</v>
      </c>
      <c r="F227" s="3" t="s">
        <v>821</v>
      </c>
      <c r="G227" s="2" t="s">
        <v>224</v>
      </c>
      <c r="H227" s="6">
        <v>48</v>
      </c>
      <c r="I227" s="7">
        <v>4</v>
      </c>
      <c r="J227" s="6">
        <v>24</v>
      </c>
      <c r="K227" s="7">
        <v>1</v>
      </c>
      <c r="L227" s="6">
        <v>12</v>
      </c>
      <c r="M227" s="7">
        <v>0</v>
      </c>
      <c r="N227" s="6">
        <v>7</v>
      </c>
      <c r="O227" s="7">
        <v>-3</v>
      </c>
      <c r="P227" s="6">
        <v>2</v>
      </c>
      <c r="Q227" s="7">
        <v>-2</v>
      </c>
      <c r="R227" s="6">
        <v>24</v>
      </c>
      <c r="S227" s="7">
        <v>3</v>
      </c>
      <c r="T227" s="3" t="s">
        <v>842</v>
      </c>
      <c r="X227" s="6"/>
      <c r="Y227" s="6"/>
      <c r="AA227" s="6"/>
      <c r="AB227" s="6"/>
      <c r="AC227" s="7"/>
      <c r="AD227" s="6"/>
      <c r="AE227" s="6"/>
      <c r="AF227" s="7"/>
      <c r="AG227" s="6"/>
      <c r="AH227" s="6"/>
      <c r="AM227" s="4"/>
      <c r="AN227" s="6">
        <v>54</v>
      </c>
      <c r="AO227" s="6">
        <v>15</v>
      </c>
      <c r="AR227" s="4" t="s">
        <v>876</v>
      </c>
      <c r="AS227" s="6"/>
      <c r="AT227" s="6"/>
    </row>
    <row r="228" spans="2:48" x14ac:dyDescent="0.25">
      <c r="B228" s="3" t="s">
        <v>269</v>
      </c>
      <c r="C228" s="52" t="s">
        <v>641</v>
      </c>
      <c r="D228" s="39">
        <v>42844</v>
      </c>
      <c r="E228">
        <v>22</v>
      </c>
      <c r="F228" s="3" t="s">
        <v>903</v>
      </c>
      <c r="G228" s="2" t="s">
        <v>138</v>
      </c>
      <c r="H228" s="6">
        <v>45</v>
      </c>
      <c r="I228" s="7">
        <v>7</v>
      </c>
      <c r="J228" s="6">
        <v>26</v>
      </c>
      <c r="K228" s="7">
        <v>-3</v>
      </c>
      <c r="L228" s="6">
        <v>11</v>
      </c>
      <c r="M228" s="7">
        <v>4</v>
      </c>
      <c r="N228" s="6">
        <v>9</v>
      </c>
      <c r="O228" s="7">
        <v>-5</v>
      </c>
      <c r="P228" s="6">
        <v>3</v>
      </c>
      <c r="Q228" s="7">
        <v>-2</v>
      </c>
      <c r="R228" s="6">
        <v>19</v>
      </c>
      <c r="S228" s="7">
        <v>10</v>
      </c>
      <c r="T228" s="3" t="s">
        <v>842</v>
      </c>
      <c r="X228" s="6">
        <v>49</v>
      </c>
      <c r="Y228" s="6">
        <v>28</v>
      </c>
      <c r="Z228" s="7">
        <f>X228-Y228</f>
        <v>21</v>
      </c>
      <c r="AA228" s="6">
        <v>18</v>
      </c>
      <c r="AB228" s="6">
        <v>53</v>
      </c>
      <c r="AC228" s="7">
        <f>AA228-AB228</f>
        <v>-35</v>
      </c>
      <c r="AD228" s="6">
        <v>17</v>
      </c>
      <c r="AE228" s="6">
        <v>35</v>
      </c>
      <c r="AF228" s="7">
        <f>AD228-AE228</f>
        <v>-18</v>
      </c>
      <c r="AG228" s="6">
        <v>11</v>
      </c>
      <c r="AH228" s="6">
        <v>42</v>
      </c>
      <c r="AI228" s="7">
        <f>AG228-AH228</f>
        <v>-31</v>
      </c>
      <c r="AM228" s="4" t="s">
        <v>1034</v>
      </c>
      <c r="AN228" s="6">
        <v>49</v>
      </c>
      <c r="AO228" s="6">
        <v>14</v>
      </c>
      <c r="AR228" s="4" t="s">
        <v>1035</v>
      </c>
      <c r="AS228" s="6"/>
      <c r="AT228" s="6"/>
    </row>
    <row r="229" spans="2:48" x14ac:dyDescent="0.25">
      <c r="B229" s="3" t="s">
        <v>269</v>
      </c>
      <c r="C229" s="52" t="s">
        <v>641</v>
      </c>
      <c r="D229" s="39">
        <v>42844</v>
      </c>
      <c r="E229">
        <v>23</v>
      </c>
      <c r="F229" s="3" t="s">
        <v>886</v>
      </c>
      <c r="G229" s="2" t="s">
        <v>915</v>
      </c>
      <c r="H229" s="6">
        <v>50</v>
      </c>
      <c r="I229" s="7">
        <v>4</v>
      </c>
      <c r="J229" s="6">
        <v>25</v>
      </c>
      <c r="K229" s="7">
        <v>0</v>
      </c>
      <c r="L229" s="6">
        <v>11</v>
      </c>
      <c r="M229" s="7">
        <v>0</v>
      </c>
      <c r="N229" s="6">
        <v>7</v>
      </c>
      <c r="O229" s="7">
        <v>-2</v>
      </c>
      <c r="P229" s="6">
        <v>3</v>
      </c>
      <c r="Q229" s="7">
        <v>-1</v>
      </c>
      <c r="R229" s="6">
        <v>25</v>
      </c>
      <c r="S229" s="7">
        <v>4</v>
      </c>
      <c r="T229" s="3" t="s">
        <v>842</v>
      </c>
      <c r="X229" s="6"/>
      <c r="Y229" s="6"/>
      <c r="AA229" s="6"/>
      <c r="AB229" s="6"/>
      <c r="AC229" s="7"/>
      <c r="AD229" s="6"/>
      <c r="AE229" s="6"/>
      <c r="AF229" s="7"/>
      <c r="AG229" s="6"/>
      <c r="AH229" s="6"/>
      <c r="AM229" s="4"/>
      <c r="AN229" s="6">
        <v>62</v>
      </c>
      <c r="AO229" s="6">
        <v>25</v>
      </c>
      <c r="AP229" s="6">
        <v>10</v>
      </c>
      <c r="AQ229" s="6">
        <v>4</v>
      </c>
      <c r="AR229" s="4" t="s">
        <v>1055</v>
      </c>
      <c r="AS229" s="6"/>
      <c r="AT229" s="6"/>
    </row>
    <row r="230" spans="2:48" x14ac:dyDescent="0.25">
      <c r="B230" s="3" t="s">
        <v>269</v>
      </c>
      <c r="C230" s="52" t="s">
        <v>641</v>
      </c>
      <c r="D230" s="39">
        <v>42844</v>
      </c>
      <c r="E230">
        <v>23</v>
      </c>
      <c r="F230" s="3" t="s">
        <v>816</v>
      </c>
      <c r="G230" s="20" t="s">
        <v>862</v>
      </c>
      <c r="H230" s="6">
        <v>44</v>
      </c>
      <c r="J230" s="6">
        <v>29</v>
      </c>
      <c r="L230" s="6">
        <v>8</v>
      </c>
      <c r="N230" s="6">
        <v>10</v>
      </c>
      <c r="R230" s="6">
        <v>15</v>
      </c>
      <c r="T230" s="3" t="s">
        <v>842</v>
      </c>
      <c r="X230" s="6">
        <v>56</v>
      </c>
      <c r="Y230" s="6">
        <v>41</v>
      </c>
      <c r="Z230" s="7">
        <f>X230-Y230</f>
        <v>15</v>
      </c>
      <c r="AA230" s="6">
        <v>29</v>
      </c>
      <c r="AB230" s="6">
        <v>66</v>
      </c>
      <c r="AC230" s="7">
        <f>AA230-AB230</f>
        <v>-37</v>
      </c>
      <c r="AD230" s="6">
        <v>19</v>
      </c>
      <c r="AE230" s="6">
        <v>51</v>
      </c>
      <c r="AF230" s="7">
        <f>AD230-AE230</f>
        <v>-32</v>
      </c>
      <c r="AG230" s="6">
        <v>11</v>
      </c>
      <c r="AH230" s="6">
        <v>54</v>
      </c>
      <c r="AI230" s="7">
        <f>AG230-AH230</f>
        <v>-43</v>
      </c>
      <c r="AM230" s="4" t="s">
        <v>1056</v>
      </c>
      <c r="AN230" s="6"/>
      <c r="AO230" s="6"/>
      <c r="AP230" s="6"/>
      <c r="AQ230" s="6"/>
      <c r="AR230" s="4"/>
      <c r="AS230" s="6"/>
      <c r="AT230" s="6"/>
    </row>
    <row r="231" spans="2:48" x14ac:dyDescent="0.25">
      <c r="B231" s="3" t="s">
        <v>269</v>
      </c>
      <c r="C231" s="52" t="s">
        <v>641</v>
      </c>
      <c r="D231" s="39">
        <v>42844</v>
      </c>
      <c r="F231" s="3" t="s">
        <v>821</v>
      </c>
      <c r="G231" s="20"/>
      <c r="R231" s="6"/>
      <c r="T231" s="3"/>
      <c r="X231" s="6">
        <v>48</v>
      </c>
      <c r="Y231" s="6">
        <v>38</v>
      </c>
      <c r="Z231" s="7">
        <f>X231-Y231</f>
        <v>10</v>
      </c>
      <c r="AA231" s="6">
        <v>22</v>
      </c>
      <c r="AB231" s="6">
        <v>64</v>
      </c>
      <c r="AC231" s="7">
        <f>AA231-AB231</f>
        <v>-42</v>
      </c>
      <c r="AD231" s="6">
        <v>17</v>
      </c>
      <c r="AE231" s="6">
        <v>43</v>
      </c>
      <c r="AF231" s="7">
        <f>AD231-AE231</f>
        <v>-26</v>
      </c>
      <c r="AG231" s="6">
        <v>6</v>
      </c>
      <c r="AH231" s="6">
        <v>49</v>
      </c>
      <c r="AI231" s="7">
        <f>AG231-AH231</f>
        <v>-43</v>
      </c>
      <c r="AM231" s="4" t="s">
        <v>931</v>
      </c>
      <c r="AN231" s="6"/>
      <c r="AO231" s="6"/>
      <c r="AP231" s="6"/>
      <c r="AQ231" s="6"/>
      <c r="AR231" s="4"/>
      <c r="AS231" s="6"/>
      <c r="AT231" s="6"/>
    </row>
    <row r="232" spans="2:48" x14ac:dyDescent="0.25">
      <c r="B232" s="3" t="s">
        <v>269</v>
      </c>
      <c r="C232" s="52" t="s">
        <v>597</v>
      </c>
      <c r="D232" s="39">
        <v>42844</v>
      </c>
      <c r="E232">
        <v>23</v>
      </c>
      <c r="F232" s="3" t="s">
        <v>678</v>
      </c>
      <c r="G232" s="2" t="s">
        <v>104</v>
      </c>
      <c r="H232" s="6">
        <v>48</v>
      </c>
      <c r="I232" s="7">
        <v>2</v>
      </c>
      <c r="J232" s="6">
        <v>26</v>
      </c>
      <c r="K232" s="7">
        <v>1</v>
      </c>
      <c r="L232" s="6">
        <v>10</v>
      </c>
      <c r="M232" s="7">
        <v>-1</v>
      </c>
      <c r="N232" s="6">
        <v>8</v>
      </c>
      <c r="O232" s="7">
        <v>0</v>
      </c>
      <c r="P232" s="6">
        <v>3</v>
      </c>
      <c r="Q232" s="7">
        <v>-1</v>
      </c>
      <c r="R232" s="6">
        <v>22</v>
      </c>
      <c r="S232" s="7">
        <v>1</v>
      </c>
      <c r="T232" s="3" t="s">
        <v>842</v>
      </c>
      <c r="X232" s="6"/>
      <c r="Y232" s="6"/>
      <c r="AA232" s="6"/>
      <c r="AB232" s="6"/>
      <c r="AC232" s="7"/>
      <c r="AD232" s="6"/>
      <c r="AE232" s="6"/>
      <c r="AF232" s="7"/>
      <c r="AG232" s="6"/>
      <c r="AH232" s="6"/>
      <c r="AM232" s="4"/>
      <c r="AN232" s="6"/>
      <c r="AO232" s="6"/>
      <c r="AP232" s="6"/>
      <c r="AQ232" s="6"/>
      <c r="AR232" s="4"/>
      <c r="AS232" s="6"/>
      <c r="AT232" s="6"/>
    </row>
    <row r="233" spans="2:48" x14ac:dyDescent="0.25">
      <c r="B233" s="3" t="s">
        <v>269</v>
      </c>
      <c r="C233" s="52" t="s">
        <v>598</v>
      </c>
      <c r="D233" s="39">
        <v>42845</v>
      </c>
      <c r="E233">
        <v>23</v>
      </c>
      <c r="F233" s="3" t="s">
        <v>821</v>
      </c>
      <c r="G233" s="2" t="s">
        <v>192</v>
      </c>
      <c r="H233" s="6">
        <v>48</v>
      </c>
      <c r="I233" s="7">
        <v>0</v>
      </c>
      <c r="J233" s="6">
        <v>25</v>
      </c>
      <c r="K233" s="7">
        <v>1</v>
      </c>
      <c r="L233" s="6">
        <v>12</v>
      </c>
      <c r="M233" s="7">
        <v>0</v>
      </c>
      <c r="N233" s="6">
        <v>5</v>
      </c>
      <c r="O233" s="7">
        <v>-2</v>
      </c>
      <c r="P233" s="6">
        <v>3</v>
      </c>
      <c r="Q233" s="7">
        <v>1</v>
      </c>
      <c r="R233" s="6">
        <v>23</v>
      </c>
      <c r="S233" s="7">
        <v>-1</v>
      </c>
      <c r="T233" s="3" t="s">
        <v>842</v>
      </c>
      <c r="X233" s="6">
        <v>53</v>
      </c>
      <c r="Y233" s="6">
        <v>36</v>
      </c>
      <c r="Z233" s="7">
        <f>X233-Y233</f>
        <v>17</v>
      </c>
      <c r="AA233" s="6">
        <v>15</v>
      </c>
      <c r="AB233" s="6">
        <v>67</v>
      </c>
      <c r="AC233" s="7">
        <f>AA233-AB233</f>
        <v>-52</v>
      </c>
      <c r="AD233" s="6"/>
      <c r="AE233" s="6"/>
      <c r="AF233" s="7"/>
      <c r="AG233" s="6"/>
      <c r="AH233" s="6"/>
      <c r="AM233" s="4" t="s">
        <v>1057</v>
      </c>
      <c r="AN233" s="6">
        <v>46</v>
      </c>
      <c r="AO233" s="6">
        <v>12</v>
      </c>
      <c r="AP233" s="6">
        <v>6</v>
      </c>
      <c r="AQ233" s="6">
        <v>1</v>
      </c>
      <c r="AR233" s="4" t="s">
        <v>876</v>
      </c>
      <c r="AS233" s="6">
        <v>35</v>
      </c>
      <c r="AT233" s="6">
        <v>41</v>
      </c>
      <c r="AU233" s="7">
        <f>AS233-AT233</f>
        <v>-6</v>
      </c>
      <c r="AV233" s="4" t="s">
        <v>1054</v>
      </c>
    </row>
    <row r="234" spans="2:48" x14ac:dyDescent="0.25">
      <c r="B234" s="3" t="s">
        <v>269</v>
      </c>
      <c r="C234" s="52" t="s">
        <v>481</v>
      </c>
      <c r="D234" s="39">
        <v>42845</v>
      </c>
      <c r="E234">
        <v>25</v>
      </c>
      <c r="F234" s="3" t="s">
        <v>1058</v>
      </c>
      <c r="G234" s="2"/>
      <c r="H234" s="6">
        <v>46</v>
      </c>
      <c r="J234" s="6">
        <v>24</v>
      </c>
      <c r="L234" s="6">
        <v>11</v>
      </c>
      <c r="N234" s="6">
        <v>8</v>
      </c>
      <c r="P234" s="6">
        <v>4</v>
      </c>
      <c r="R234" s="6">
        <v>22</v>
      </c>
      <c r="T234" s="3" t="s">
        <v>842</v>
      </c>
      <c r="X234" s="6"/>
      <c r="Y234" s="6"/>
      <c r="AA234" s="6"/>
      <c r="AB234" s="6"/>
      <c r="AC234" s="7"/>
      <c r="AD234" s="6"/>
      <c r="AE234" s="6"/>
      <c r="AF234" s="7"/>
      <c r="AG234" s="6"/>
      <c r="AH234" s="6"/>
      <c r="AM234" s="4"/>
      <c r="AN234" s="6">
        <v>44</v>
      </c>
      <c r="AO234" s="6">
        <v>18</v>
      </c>
      <c r="AP234" s="6"/>
      <c r="AQ234" s="6"/>
      <c r="AR234" s="4" t="s">
        <v>1059</v>
      </c>
      <c r="AS234" s="6"/>
      <c r="AT234" s="6"/>
      <c r="AV234" s="4"/>
    </row>
    <row r="235" spans="2:48" x14ac:dyDescent="0.25">
      <c r="B235" s="3" t="s">
        <v>269</v>
      </c>
      <c r="C235" s="52" t="s">
        <v>481</v>
      </c>
      <c r="D235" s="39">
        <v>42845</v>
      </c>
      <c r="E235">
        <v>26</v>
      </c>
      <c r="F235" s="3" t="s">
        <v>1017</v>
      </c>
      <c r="G235" s="2"/>
      <c r="H235" s="6">
        <v>49</v>
      </c>
      <c r="J235" s="6">
        <v>27</v>
      </c>
      <c r="L235" s="6">
        <v>10</v>
      </c>
      <c r="N235" s="6">
        <v>5</v>
      </c>
      <c r="P235" s="6">
        <v>3</v>
      </c>
      <c r="R235" s="6">
        <v>22</v>
      </c>
      <c r="T235" s="3" t="s">
        <v>842</v>
      </c>
      <c r="X235" s="6"/>
      <c r="Y235" s="6"/>
      <c r="AA235" s="6"/>
      <c r="AB235" s="6"/>
      <c r="AC235" s="7"/>
      <c r="AD235" s="6"/>
      <c r="AE235" s="6"/>
      <c r="AF235" s="7"/>
      <c r="AG235" s="6"/>
      <c r="AH235" s="6"/>
      <c r="AM235" s="4"/>
      <c r="AN235" s="6"/>
      <c r="AO235" s="6"/>
      <c r="AP235" s="6"/>
      <c r="AQ235" s="6"/>
      <c r="AR235" s="4"/>
      <c r="AS235" s="6"/>
      <c r="AT235" s="6"/>
      <c r="AV235" s="4"/>
    </row>
    <row r="236" spans="2:48" x14ac:dyDescent="0.25">
      <c r="B236" s="3" t="s">
        <v>269</v>
      </c>
      <c r="C236" s="52" t="s">
        <v>481</v>
      </c>
      <c r="D236" s="39">
        <v>42845</v>
      </c>
      <c r="E236">
        <v>25</v>
      </c>
      <c r="F236" s="3" t="s">
        <v>886</v>
      </c>
      <c r="G236" s="2"/>
      <c r="H236" s="6">
        <v>48</v>
      </c>
      <c r="J236" s="6">
        <v>29</v>
      </c>
      <c r="L236" s="6">
        <v>11</v>
      </c>
      <c r="N236" s="6">
        <v>3</v>
      </c>
      <c r="P236" s="6">
        <v>2</v>
      </c>
      <c r="R236" s="6">
        <v>19</v>
      </c>
      <c r="T236" s="3" t="s">
        <v>639</v>
      </c>
      <c r="X236" s="6"/>
      <c r="Y236" s="6"/>
      <c r="AA236" s="6"/>
      <c r="AB236" s="6"/>
      <c r="AC236" s="7"/>
      <c r="AD236" s="6"/>
      <c r="AE236" s="6"/>
      <c r="AF236" s="7"/>
      <c r="AG236" s="6"/>
      <c r="AH236" s="6"/>
      <c r="AM236" s="4"/>
      <c r="AN236" s="6"/>
      <c r="AO236" s="6"/>
      <c r="AP236" s="6"/>
      <c r="AQ236" s="6"/>
      <c r="AR236" s="4"/>
      <c r="AS236" s="6"/>
      <c r="AT236" s="6"/>
      <c r="AV236" s="4"/>
    </row>
    <row r="237" spans="2:48" x14ac:dyDescent="0.25">
      <c r="B237" s="3" t="s">
        <v>269</v>
      </c>
      <c r="C237" s="52" t="s">
        <v>434</v>
      </c>
      <c r="D237" s="39">
        <v>42846</v>
      </c>
      <c r="E237">
        <v>23</v>
      </c>
      <c r="F237" s="3" t="s">
        <v>982</v>
      </c>
      <c r="G237" s="2" t="s">
        <v>124</v>
      </c>
      <c r="H237" s="6">
        <v>40</v>
      </c>
      <c r="I237" s="7">
        <v>2</v>
      </c>
      <c r="J237" s="6">
        <v>29</v>
      </c>
      <c r="K237" s="7">
        <v>0</v>
      </c>
      <c r="L237" s="6">
        <v>11</v>
      </c>
      <c r="M237" s="7">
        <v>1</v>
      </c>
      <c r="N237" s="6">
        <v>11</v>
      </c>
      <c r="O237" s="7">
        <v>-2</v>
      </c>
      <c r="P237" s="6">
        <v>2</v>
      </c>
      <c r="Q237" s="7">
        <v>0</v>
      </c>
      <c r="R237" s="6">
        <v>11</v>
      </c>
      <c r="S237" s="7">
        <v>2</v>
      </c>
      <c r="T237" s="3" t="s">
        <v>842</v>
      </c>
      <c r="U237" s="8" t="s">
        <v>988</v>
      </c>
      <c r="X237" s="6"/>
      <c r="Y237" s="6"/>
      <c r="AA237" s="6"/>
      <c r="AB237" s="6"/>
      <c r="AC237" s="7"/>
      <c r="AD237" s="6"/>
      <c r="AE237" s="6"/>
      <c r="AF237" s="7"/>
      <c r="AG237" s="6"/>
      <c r="AH237" s="6"/>
      <c r="AM237" s="4"/>
      <c r="AN237" s="6"/>
      <c r="AO237" s="6"/>
      <c r="AP237" s="6"/>
      <c r="AQ237" s="6"/>
      <c r="AR237" s="4"/>
      <c r="AS237" s="6"/>
      <c r="AT237" s="6"/>
    </row>
    <row r="238" spans="2:48" x14ac:dyDescent="0.25">
      <c r="B238" s="3" t="s">
        <v>269</v>
      </c>
      <c r="E238">
        <v>23</v>
      </c>
      <c r="F238" s="3" t="s">
        <v>1060</v>
      </c>
      <c r="G238" s="2" t="s">
        <v>180</v>
      </c>
      <c r="H238" s="6">
        <v>42</v>
      </c>
      <c r="J238" s="6">
        <v>26</v>
      </c>
      <c r="L238" s="6">
        <v>10</v>
      </c>
      <c r="N238" s="6">
        <v>8</v>
      </c>
      <c r="P238" s="6">
        <v>6</v>
      </c>
      <c r="R238" s="6">
        <v>16</v>
      </c>
      <c r="T238" s="3"/>
      <c r="X238" s="6"/>
      <c r="Y238" s="6"/>
      <c r="AA238" s="6"/>
      <c r="AB238" s="6"/>
      <c r="AC238" s="7"/>
      <c r="AD238" s="6"/>
      <c r="AE238" s="6"/>
      <c r="AF238" s="7"/>
      <c r="AG238" s="6"/>
      <c r="AH238" s="6"/>
      <c r="AM238" s="4"/>
      <c r="AN238" s="6"/>
      <c r="AO238" s="6"/>
      <c r="AP238" s="6"/>
      <c r="AQ238" s="6"/>
      <c r="AR238" s="4"/>
      <c r="AS238" s="6"/>
      <c r="AT238" s="6"/>
    </row>
    <row r="239" spans="2:48" x14ac:dyDescent="0.25">
      <c r="B239" s="3" t="s">
        <v>269</v>
      </c>
      <c r="C239" s="52" t="s">
        <v>322</v>
      </c>
      <c r="D239" s="39">
        <v>42846</v>
      </c>
      <c r="E239">
        <v>24</v>
      </c>
      <c r="F239" s="3" t="s">
        <v>678</v>
      </c>
      <c r="G239" s="2" t="s">
        <v>82</v>
      </c>
      <c r="H239" s="6">
        <v>48</v>
      </c>
      <c r="I239" s="7">
        <v>0</v>
      </c>
      <c r="J239" s="6">
        <v>27</v>
      </c>
      <c r="K239" s="7">
        <v>1</v>
      </c>
      <c r="L239" s="6">
        <v>10</v>
      </c>
      <c r="M239" s="7">
        <v>0</v>
      </c>
      <c r="N239" s="6">
        <v>7</v>
      </c>
      <c r="O239" s="7">
        <v>-1</v>
      </c>
      <c r="P239" s="6">
        <v>3</v>
      </c>
      <c r="Q239" s="7">
        <v>0</v>
      </c>
      <c r="R239" s="6">
        <v>21</v>
      </c>
      <c r="S239" s="7">
        <v>-1</v>
      </c>
      <c r="T239" s="3" t="s">
        <v>842</v>
      </c>
      <c r="X239" s="6"/>
      <c r="Y239" s="6"/>
      <c r="AA239" s="6"/>
      <c r="AB239" s="6"/>
      <c r="AC239" s="7"/>
      <c r="AD239" s="6"/>
      <c r="AE239" s="6"/>
      <c r="AF239" s="7"/>
      <c r="AG239" s="6"/>
      <c r="AH239" s="6"/>
      <c r="AM239" s="4"/>
      <c r="AN239" s="6"/>
      <c r="AO239" s="6"/>
      <c r="AP239" s="6"/>
      <c r="AQ239" s="6"/>
      <c r="AR239" s="4"/>
      <c r="AS239" s="6"/>
      <c r="AT239" s="6"/>
    </row>
    <row r="240" spans="2:48" x14ac:dyDescent="0.25">
      <c r="B240" s="3" t="s">
        <v>269</v>
      </c>
      <c r="C240" s="52" t="s">
        <v>322</v>
      </c>
      <c r="D240" s="39">
        <v>42846</v>
      </c>
      <c r="F240" s="3" t="s">
        <v>1019</v>
      </c>
      <c r="G240" s="2"/>
      <c r="R240" s="6"/>
      <c r="T240" s="3" t="s">
        <v>842</v>
      </c>
      <c r="X240" s="6">
        <v>47</v>
      </c>
      <c r="Y240" s="6">
        <v>35</v>
      </c>
      <c r="Z240" s="7">
        <f>X240-Y240</f>
        <v>12</v>
      </c>
      <c r="AA240" s="6">
        <v>21</v>
      </c>
      <c r="AB240" s="6">
        <v>52</v>
      </c>
      <c r="AC240" s="7">
        <f>AA240-AB240</f>
        <v>-31</v>
      </c>
      <c r="AD240" s="6"/>
      <c r="AE240" s="6"/>
      <c r="AF240" s="7"/>
      <c r="AG240" s="6"/>
      <c r="AH240" s="6"/>
      <c r="AM240" s="4" t="s">
        <v>1038</v>
      </c>
      <c r="AN240" s="6"/>
      <c r="AO240" s="6"/>
      <c r="AP240" s="6"/>
      <c r="AQ240" s="6"/>
      <c r="AR240" s="4"/>
      <c r="AS240" s="6"/>
      <c r="AT240" s="6"/>
    </row>
    <row r="241" spans="2:48" x14ac:dyDescent="0.25">
      <c r="B241" s="3" t="s">
        <v>269</v>
      </c>
      <c r="C241" s="52" t="s">
        <v>485</v>
      </c>
      <c r="D241" s="39">
        <v>42846</v>
      </c>
      <c r="E241">
        <v>26</v>
      </c>
      <c r="F241" s="3" t="s">
        <v>1030</v>
      </c>
      <c r="G241" s="2" t="s">
        <v>60</v>
      </c>
      <c r="H241" s="6">
        <v>49</v>
      </c>
      <c r="I241" s="7">
        <v>6</v>
      </c>
      <c r="J241" s="6">
        <v>26</v>
      </c>
      <c r="K241" s="7">
        <v>-4</v>
      </c>
      <c r="L241" s="6">
        <v>13</v>
      </c>
      <c r="M241" s="7">
        <v>0</v>
      </c>
      <c r="N241" s="6">
        <v>4</v>
      </c>
      <c r="O241" s="7">
        <v>-2</v>
      </c>
      <c r="P241" s="6">
        <v>1</v>
      </c>
      <c r="Q241" s="7">
        <v>-3</v>
      </c>
      <c r="R241" s="6">
        <v>23</v>
      </c>
      <c r="S241" s="7">
        <v>10</v>
      </c>
      <c r="T241" s="3" t="s">
        <v>639</v>
      </c>
      <c r="X241" s="6">
        <v>56</v>
      </c>
      <c r="Y241" s="6">
        <v>37</v>
      </c>
      <c r="Z241" s="7">
        <f>X241-Y241</f>
        <v>19</v>
      </c>
      <c r="AA241" s="6">
        <v>27</v>
      </c>
      <c r="AB241" s="6">
        <v>62</v>
      </c>
      <c r="AC241" s="7">
        <f>AA241-AB241</f>
        <v>-35</v>
      </c>
      <c r="AD241" s="6">
        <v>30</v>
      </c>
      <c r="AE241" s="6">
        <v>37</v>
      </c>
      <c r="AF241" s="7">
        <f>AD241-AE241</f>
        <v>-7</v>
      </c>
      <c r="AG241" s="6">
        <v>21</v>
      </c>
      <c r="AH241" s="6">
        <v>50</v>
      </c>
      <c r="AI241" s="7">
        <f>AG241-AH241</f>
        <v>-29</v>
      </c>
      <c r="AM241" s="4" t="s">
        <v>1038</v>
      </c>
      <c r="AN241" s="6">
        <v>61</v>
      </c>
      <c r="AO241" s="6">
        <v>23</v>
      </c>
      <c r="AP241" s="6"/>
      <c r="AQ241" s="6"/>
      <c r="AR241" s="4" t="s">
        <v>1039</v>
      </c>
      <c r="AS241" s="6">
        <v>46</v>
      </c>
      <c r="AT241" s="6">
        <v>47</v>
      </c>
      <c r="AU241" s="7">
        <f>AS241-AT241</f>
        <v>-1</v>
      </c>
      <c r="AV241" s="4" t="s">
        <v>937</v>
      </c>
    </row>
    <row r="242" spans="2:48" x14ac:dyDescent="0.25">
      <c r="B242" s="3" t="s">
        <v>269</v>
      </c>
      <c r="C242" s="52" t="s">
        <v>579</v>
      </c>
      <c r="D242" s="39">
        <v>42850</v>
      </c>
      <c r="E242">
        <v>27</v>
      </c>
      <c r="F242" s="3" t="s">
        <v>821</v>
      </c>
      <c r="G242" s="2" t="s">
        <v>224</v>
      </c>
      <c r="H242" s="6">
        <v>45</v>
      </c>
      <c r="I242" s="7">
        <v>-3</v>
      </c>
      <c r="J242" s="6">
        <v>29</v>
      </c>
      <c r="K242" s="7">
        <v>4</v>
      </c>
      <c r="L242" s="6">
        <v>10</v>
      </c>
      <c r="M242" s="7">
        <v>-2</v>
      </c>
      <c r="N242" s="6">
        <v>7</v>
      </c>
      <c r="O242" s="7">
        <v>2</v>
      </c>
      <c r="P242" s="6">
        <v>3</v>
      </c>
      <c r="Q242" s="7">
        <v>0</v>
      </c>
      <c r="R242" s="6">
        <v>16</v>
      </c>
      <c r="S242" s="7">
        <v>-7</v>
      </c>
      <c r="T242" s="3" t="s">
        <v>842</v>
      </c>
      <c r="X242" s="6"/>
      <c r="Y242" s="6"/>
      <c r="AA242" s="6"/>
      <c r="AB242" s="6"/>
      <c r="AC242" s="7"/>
      <c r="AD242" s="6"/>
      <c r="AE242" s="6"/>
      <c r="AF242" s="7"/>
      <c r="AG242" s="6"/>
      <c r="AH242" s="6"/>
      <c r="AM242" s="4"/>
      <c r="AN242" s="6">
        <v>48</v>
      </c>
      <c r="AO242" s="6">
        <v>18</v>
      </c>
      <c r="AP242" s="6"/>
      <c r="AQ242" s="6"/>
      <c r="AR242" s="4" t="s">
        <v>876</v>
      </c>
      <c r="AS242" s="6"/>
      <c r="AT242" s="6"/>
      <c r="AV242" s="4"/>
    </row>
    <row r="243" spans="2:48" x14ac:dyDescent="0.25">
      <c r="B243" s="3" t="s">
        <v>269</v>
      </c>
      <c r="C243" s="52" t="s">
        <v>371</v>
      </c>
      <c r="D243" s="39">
        <v>42850</v>
      </c>
      <c r="E243">
        <v>29</v>
      </c>
      <c r="F243" s="3" t="s">
        <v>903</v>
      </c>
      <c r="G243" s="2" t="s">
        <v>138</v>
      </c>
      <c r="H243" s="6">
        <v>47</v>
      </c>
      <c r="I243" s="7">
        <v>2</v>
      </c>
      <c r="J243" s="6">
        <v>30</v>
      </c>
      <c r="K243" s="7">
        <v>4</v>
      </c>
      <c r="L243" s="6">
        <v>8</v>
      </c>
      <c r="M243" s="7">
        <v>-3</v>
      </c>
      <c r="N243" s="6">
        <v>7</v>
      </c>
      <c r="O243" s="7">
        <v>-2</v>
      </c>
      <c r="P243" s="6">
        <v>3</v>
      </c>
      <c r="Q243" s="7">
        <v>0</v>
      </c>
      <c r="R243" s="6">
        <v>17</v>
      </c>
      <c r="S243" s="7">
        <v>-2</v>
      </c>
      <c r="T243" s="3" t="s">
        <v>842</v>
      </c>
      <c r="U243" s="3"/>
      <c r="X243" s="6">
        <v>48</v>
      </c>
      <c r="Y243" s="6">
        <v>31</v>
      </c>
      <c r="Z243" s="7">
        <f>X243-Y243</f>
        <v>17</v>
      </c>
      <c r="AA243" s="6">
        <v>21</v>
      </c>
      <c r="AB243" s="6">
        <v>52</v>
      </c>
      <c r="AC243" s="7">
        <f>AA243-AB243</f>
        <v>-31</v>
      </c>
      <c r="AD243" s="6">
        <v>15</v>
      </c>
      <c r="AE243" s="6">
        <v>38</v>
      </c>
      <c r="AF243" s="7">
        <f>AD243-AE243</f>
        <v>-23</v>
      </c>
      <c r="AG243" s="6">
        <v>11</v>
      </c>
      <c r="AH243" s="6">
        <v>45</v>
      </c>
      <c r="AI243" s="7">
        <f>AG243-AH243</f>
        <v>-34</v>
      </c>
      <c r="AM243" s="4" t="s">
        <v>1034</v>
      </c>
      <c r="AN243" s="6">
        <v>44</v>
      </c>
      <c r="AO243" s="6">
        <v>19</v>
      </c>
      <c r="AP243" s="6"/>
      <c r="AQ243" s="6"/>
      <c r="AR243" s="4" t="s">
        <v>1035</v>
      </c>
      <c r="AS243" s="6"/>
      <c r="AT243" s="6"/>
      <c r="AV243" s="4"/>
    </row>
    <row r="244" spans="2:48" x14ac:dyDescent="0.25">
      <c r="B244" s="3" t="s">
        <v>269</v>
      </c>
      <c r="C244" s="52" t="s">
        <v>558</v>
      </c>
      <c r="D244" s="39">
        <v>42851</v>
      </c>
      <c r="E244">
        <v>30</v>
      </c>
      <c r="F244" s="3" t="s">
        <v>816</v>
      </c>
      <c r="G244" s="20" t="s">
        <v>862</v>
      </c>
      <c r="H244" s="6">
        <v>42</v>
      </c>
      <c r="I244" s="7">
        <v>-2</v>
      </c>
      <c r="J244" s="6">
        <v>31</v>
      </c>
      <c r="K244" s="7">
        <v>2</v>
      </c>
      <c r="L244" s="6">
        <v>10</v>
      </c>
      <c r="M244" s="7">
        <v>2</v>
      </c>
      <c r="N244" s="6">
        <v>8</v>
      </c>
      <c r="O244" s="7">
        <v>0</v>
      </c>
      <c r="R244" s="6">
        <v>11</v>
      </c>
      <c r="S244" s="7">
        <v>-4</v>
      </c>
      <c r="T244" s="3" t="s">
        <v>842</v>
      </c>
      <c r="U244" s="3" t="s">
        <v>988</v>
      </c>
      <c r="X244" s="6"/>
      <c r="Y244" s="6"/>
      <c r="AA244" s="6"/>
      <c r="AB244" s="6"/>
      <c r="AC244" s="7"/>
      <c r="AD244" s="6"/>
      <c r="AE244" s="6"/>
      <c r="AF244" s="7"/>
      <c r="AG244" s="6"/>
      <c r="AH244" s="6"/>
      <c r="AM244" s="4"/>
      <c r="AN244" s="6"/>
      <c r="AO244" s="6"/>
      <c r="AP244" s="6"/>
      <c r="AQ244" s="6"/>
      <c r="AR244" s="4"/>
      <c r="AS244" s="6"/>
      <c r="AT244" s="6"/>
      <c r="AV244" s="4"/>
    </row>
    <row r="245" spans="2:48" x14ac:dyDescent="0.25">
      <c r="B245" s="3" t="s">
        <v>269</v>
      </c>
      <c r="C245" s="52" t="s">
        <v>602</v>
      </c>
      <c r="D245" s="39">
        <v>42852</v>
      </c>
      <c r="E245">
        <v>30</v>
      </c>
      <c r="F245" s="3" t="s">
        <v>821</v>
      </c>
      <c r="G245" s="20" t="s">
        <v>192</v>
      </c>
      <c r="H245" s="6">
        <v>44</v>
      </c>
      <c r="I245" s="7">
        <v>-1</v>
      </c>
      <c r="J245" s="6">
        <v>31</v>
      </c>
      <c r="K245" s="7">
        <v>2</v>
      </c>
      <c r="L245" s="6">
        <v>11</v>
      </c>
      <c r="M245" s="7">
        <v>1</v>
      </c>
      <c r="N245" s="6">
        <v>6</v>
      </c>
      <c r="O245" s="7">
        <v>-1</v>
      </c>
      <c r="P245" s="6">
        <v>2</v>
      </c>
      <c r="Q245" s="7">
        <v>-1</v>
      </c>
      <c r="R245" s="6">
        <v>13</v>
      </c>
      <c r="S245" s="7">
        <v>-3</v>
      </c>
      <c r="T245" s="3" t="s">
        <v>842</v>
      </c>
      <c r="X245" s="6">
        <v>50</v>
      </c>
      <c r="Y245" s="6">
        <v>39</v>
      </c>
      <c r="Z245" s="7">
        <f>X245-Y245</f>
        <v>11</v>
      </c>
      <c r="AA245" s="6">
        <v>18</v>
      </c>
      <c r="AB245" s="6">
        <v>70</v>
      </c>
      <c r="AC245" s="7">
        <f>AA245-AB245</f>
        <v>-52</v>
      </c>
      <c r="AD245" s="6"/>
      <c r="AE245" s="6"/>
      <c r="AF245" s="7"/>
      <c r="AG245" s="6"/>
      <c r="AH245" s="6"/>
      <c r="AM245" s="4" t="s">
        <v>1057</v>
      </c>
      <c r="AN245" s="6">
        <v>45</v>
      </c>
      <c r="AO245" s="6">
        <v>16</v>
      </c>
      <c r="AP245" s="6">
        <v>6</v>
      </c>
      <c r="AQ245" s="6">
        <v>2</v>
      </c>
      <c r="AR245" s="4" t="s">
        <v>876</v>
      </c>
      <c r="AS245" s="6">
        <v>35</v>
      </c>
      <c r="AT245" s="6">
        <v>43</v>
      </c>
      <c r="AU245" s="7">
        <f>AS245-AT245</f>
        <v>-8</v>
      </c>
      <c r="AV245" s="4" t="s">
        <v>1054</v>
      </c>
    </row>
    <row r="246" spans="2:48" x14ac:dyDescent="0.25">
      <c r="B246" s="3" t="s">
        <v>269</v>
      </c>
      <c r="C246" s="52" t="s">
        <v>681</v>
      </c>
      <c r="D246" s="39">
        <v>42851</v>
      </c>
      <c r="E246">
        <v>30</v>
      </c>
      <c r="F246" s="3" t="s">
        <v>678</v>
      </c>
      <c r="G246" s="20" t="s">
        <v>198</v>
      </c>
      <c r="H246" s="6">
        <v>47</v>
      </c>
      <c r="I246" s="7">
        <v>-1</v>
      </c>
      <c r="J246" s="6">
        <v>28</v>
      </c>
      <c r="K246" s="7">
        <v>1</v>
      </c>
      <c r="L246" s="6">
        <v>9</v>
      </c>
      <c r="M246" s="7">
        <v>-1</v>
      </c>
      <c r="N246" s="6">
        <v>8</v>
      </c>
      <c r="O246" s="7">
        <v>1</v>
      </c>
      <c r="P246" s="6">
        <v>4</v>
      </c>
      <c r="Q246" s="7">
        <v>1</v>
      </c>
      <c r="R246" s="6">
        <v>19</v>
      </c>
      <c r="S246" s="7">
        <v>-2</v>
      </c>
      <c r="T246" s="3" t="s">
        <v>842</v>
      </c>
      <c r="X246" s="6"/>
      <c r="Y246" s="6"/>
      <c r="AA246" s="6"/>
      <c r="AB246" s="6"/>
      <c r="AC246" s="7"/>
      <c r="AD246" s="6"/>
      <c r="AE246" s="6"/>
      <c r="AF246" s="7"/>
      <c r="AG246" s="6"/>
      <c r="AH246" s="6"/>
      <c r="AM246" s="4"/>
      <c r="AN246" s="6"/>
      <c r="AO246" s="6"/>
      <c r="AP246" s="6"/>
      <c r="AQ246" s="6"/>
      <c r="AR246" s="4"/>
      <c r="AS246" s="6"/>
      <c r="AT246" s="6"/>
      <c r="AV246" s="4"/>
    </row>
    <row r="247" spans="2:48" x14ac:dyDescent="0.25">
      <c r="B247" s="3" t="s">
        <v>269</v>
      </c>
      <c r="C247" s="52" t="s">
        <v>466</v>
      </c>
      <c r="D247" s="39">
        <v>42852</v>
      </c>
      <c r="E247">
        <v>13</v>
      </c>
      <c r="F247" s="3" t="s">
        <v>976</v>
      </c>
      <c r="G247" s="20"/>
      <c r="R247" s="6"/>
      <c r="T247" s="3"/>
      <c r="X247" s="6"/>
      <c r="Y247" s="6"/>
      <c r="AA247" s="6"/>
      <c r="AB247" s="6"/>
      <c r="AC247" s="7"/>
      <c r="AD247" s="6"/>
      <c r="AE247" s="6"/>
      <c r="AF247" s="7"/>
      <c r="AG247" s="6"/>
      <c r="AH247" s="6"/>
      <c r="AM247" s="4"/>
      <c r="AN247" s="6">
        <v>64</v>
      </c>
      <c r="AO247" s="6">
        <v>25</v>
      </c>
      <c r="AP247" s="6">
        <v>11</v>
      </c>
      <c r="AQ247" s="6"/>
      <c r="AR247" s="4" t="s">
        <v>1061</v>
      </c>
      <c r="AS247" s="6"/>
      <c r="AT247" s="6"/>
      <c r="AV247" s="4"/>
    </row>
    <row r="248" spans="2:48" x14ac:dyDescent="0.25">
      <c r="B248" s="3" t="s">
        <v>269</v>
      </c>
      <c r="C248" s="52" t="s">
        <v>458</v>
      </c>
      <c r="D248" s="39">
        <v>42852</v>
      </c>
      <c r="E248">
        <v>3</v>
      </c>
      <c r="F248" s="3" t="s">
        <v>1058</v>
      </c>
      <c r="G248" s="20"/>
      <c r="H248" s="6">
        <v>48</v>
      </c>
      <c r="I248" s="7">
        <v>2</v>
      </c>
      <c r="J248" s="6">
        <v>24</v>
      </c>
      <c r="K248" s="7">
        <v>0</v>
      </c>
      <c r="L248" s="6">
        <v>11</v>
      </c>
      <c r="M248" s="7">
        <v>0</v>
      </c>
      <c r="N248" s="6">
        <v>7</v>
      </c>
      <c r="O248" s="7">
        <v>-1</v>
      </c>
      <c r="P248" s="6">
        <v>4</v>
      </c>
      <c r="Q248" s="7">
        <v>0</v>
      </c>
      <c r="R248" s="6">
        <v>24</v>
      </c>
      <c r="T248" s="3" t="s">
        <v>842</v>
      </c>
      <c r="X248" s="6"/>
      <c r="Y248" s="6"/>
      <c r="AA248" s="6"/>
      <c r="AB248" s="6"/>
      <c r="AC248" s="7"/>
      <c r="AD248" s="6"/>
      <c r="AE248" s="6"/>
      <c r="AF248" s="7"/>
      <c r="AG248" s="6"/>
      <c r="AH248" s="6"/>
      <c r="AM248" s="4"/>
      <c r="AN248" s="6">
        <v>43</v>
      </c>
      <c r="AO248" s="6">
        <v>17</v>
      </c>
      <c r="AP248" s="6"/>
      <c r="AQ248" s="6"/>
      <c r="AR248" s="4" t="s">
        <v>1059</v>
      </c>
      <c r="AS248" s="6"/>
      <c r="AT248" s="6"/>
      <c r="AV248" s="4"/>
    </row>
    <row r="249" spans="2:48" x14ac:dyDescent="0.25">
      <c r="B249" s="3" t="s">
        <v>269</v>
      </c>
      <c r="C249" s="52" t="s">
        <v>721</v>
      </c>
      <c r="D249" s="39">
        <v>42853</v>
      </c>
      <c r="E249">
        <v>8</v>
      </c>
      <c r="F249" s="3" t="s">
        <v>1062</v>
      </c>
      <c r="G249" s="20"/>
      <c r="H249" s="6">
        <v>44</v>
      </c>
      <c r="J249" s="6">
        <v>29</v>
      </c>
      <c r="L249" s="6">
        <v>9</v>
      </c>
      <c r="N249" s="6">
        <v>8</v>
      </c>
      <c r="P249" s="6">
        <v>4</v>
      </c>
      <c r="R249" s="6">
        <v>15</v>
      </c>
      <c r="T249" s="3" t="s">
        <v>1063</v>
      </c>
      <c r="X249" s="6"/>
      <c r="Y249" s="6"/>
      <c r="AA249" s="6"/>
      <c r="AB249" s="6"/>
      <c r="AC249" s="7"/>
      <c r="AD249" s="6"/>
      <c r="AE249" s="6"/>
      <c r="AF249" s="7"/>
      <c r="AG249" s="6"/>
      <c r="AH249" s="6"/>
      <c r="AM249" s="4"/>
      <c r="AN249" s="6">
        <v>42</v>
      </c>
      <c r="AO249" s="6">
        <v>17</v>
      </c>
      <c r="AP249" s="6"/>
      <c r="AQ249" s="6"/>
      <c r="AR249" s="4" t="s">
        <v>1064</v>
      </c>
      <c r="AS249" s="6"/>
      <c r="AT249" s="6"/>
      <c r="AV249" s="4"/>
    </row>
    <row r="250" spans="2:48" x14ac:dyDescent="0.25">
      <c r="B250" s="3" t="s">
        <v>269</v>
      </c>
      <c r="C250" s="52" t="s">
        <v>424</v>
      </c>
      <c r="D250" s="39">
        <v>42853</v>
      </c>
      <c r="E250">
        <v>2</v>
      </c>
      <c r="F250" s="3" t="s">
        <v>678</v>
      </c>
      <c r="G250" s="20" t="s">
        <v>82</v>
      </c>
      <c r="H250" s="6">
        <v>47</v>
      </c>
      <c r="I250" s="7">
        <v>0</v>
      </c>
      <c r="J250" s="6">
        <v>28</v>
      </c>
      <c r="K250" s="7">
        <v>0</v>
      </c>
      <c r="L250" s="6">
        <v>8</v>
      </c>
      <c r="M250" s="7">
        <v>-1</v>
      </c>
      <c r="N250" s="6">
        <v>8</v>
      </c>
      <c r="O250" s="7">
        <v>0</v>
      </c>
      <c r="P250" s="6">
        <v>4</v>
      </c>
      <c r="Q250" s="7">
        <v>0</v>
      </c>
      <c r="R250" s="6">
        <v>19</v>
      </c>
      <c r="S250" s="7">
        <v>0</v>
      </c>
      <c r="T250" s="3" t="s">
        <v>842</v>
      </c>
      <c r="X250" s="6"/>
      <c r="Y250" s="6"/>
      <c r="AA250" s="6"/>
      <c r="AB250" s="6"/>
      <c r="AC250" s="7"/>
      <c r="AD250" s="6"/>
      <c r="AE250" s="6"/>
      <c r="AF250" s="7"/>
      <c r="AG250" s="6"/>
      <c r="AH250" s="6"/>
      <c r="AM250" s="4"/>
      <c r="AN250" s="6"/>
      <c r="AO250" s="6"/>
      <c r="AP250" s="6"/>
      <c r="AQ250" s="6"/>
      <c r="AR250" s="4"/>
      <c r="AS250" s="6"/>
      <c r="AT250" s="6"/>
      <c r="AV250" s="4"/>
    </row>
    <row r="251" spans="2:48" x14ac:dyDescent="0.25">
      <c r="B251" s="3" t="s">
        <v>269</v>
      </c>
      <c r="C251" s="52" t="s">
        <v>424</v>
      </c>
      <c r="D251" s="39">
        <v>42853</v>
      </c>
      <c r="E251">
        <v>3</v>
      </c>
      <c r="F251" s="3" t="s">
        <v>1017</v>
      </c>
      <c r="G251" s="20"/>
      <c r="H251" s="6">
        <v>47</v>
      </c>
      <c r="I251" s="7">
        <v>-2</v>
      </c>
      <c r="J251" s="6">
        <v>30</v>
      </c>
      <c r="K251" s="7">
        <v>3</v>
      </c>
      <c r="L251" s="6">
        <v>10</v>
      </c>
      <c r="M251" s="7">
        <v>0</v>
      </c>
      <c r="N251" s="6">
        <v>5</v>
      </c>
      <c r="O251" s="7">
        <v>0</v>
      </c>
      <c r="P251" s="6">
        <v>2</v>
      </c>
      <c r="Q251" s="7">
        <v>-1</v>
      </c>
      <c r="R251" s="6">
        <v>17</v>
      </c>
      <c r="S251" s="7">
        <v>-5</v>
      </c>
      <c r="T251" s="3" t="s">
        <v>842</v>
      </c>
      <c r="X251" s="6"/>
      <c r="Y251" s="6"/>
      <c r="AA251" s="6"/>
      <c r="AB251" s="6"/>
      <c r="AC251" s="7"/>
      <c r="AD251" s="6"/>
      <c r="AE251" s="6"/>
      <c r="AF251" s="7"/>
      <c r="AG251" s="6"/>
      <c r="AH251" s="6"/>
      <c r="AM251" s="4"/>
      <c r="AN251" s="6"/>
      <c r="AO251" s="6"/>
      <c r="AP251" s="6"/>
      <c r="AQ251" s="6"/>
      <c r="AR251" s="4"/>
      <c r="AS251" s="6"/>
      <c r="AT251" s="6"/>
      <c r="AV251" s="4"/>
    </row>
    <row r="252" spans="2:48" x14ac:dyDescent="0.25">
      <c r="B252" s="3" t="s">
        <v>270</v>
      </c>
      <c r="C252" s="52" t="s">
        <v>571</v>
      </c>
      <c r="D252" s="39">
        <v>42857</v>
      </c>
      <c r="E252">
        <v>4</v>
      </c>
      <c r="F252" s="3" t="s">
        <v>821</v>
      </c>
      <c r="G252" s="20" t="s">
        <v>224</v>
      </c>
      <c r="H252" s="6">
        <v>48</v>
      </c>
      <c r="I252" s="7">
        <v>4</v>
      </c>
      <c r="J252" s="6">
        <v>29</v>
      </c>
      <c r="K252" s="7">
        <v>-2</v>
      </c>
      <c r="L252" s="6">
        <v>10</v>
      </c>
      <c r="M252" s="7">
        <v>-1</v>
      </c>
      <c r="N252" s="6">
        <v>5</v>
      </c>
      <c r="O252" s="7">
        <v>-1</v>
      </c>
      <c r="P252" s="6">
        <v>2</v>
      </c>
      <c r="Q252" s="7">
        <v>0</v>
      </c>
      <c r="R252" s="6">
        <v>19</v>
      </c>
      <c r="S252" s="7">
        <v>6</v>
      </c>
      <c r="T252" s="3" t="s">
        <v>842</v>
      </c>
      <c r="X252" s="6"/>
      <c r="Y252" s="6"/>
      <c r="AA252" s="6"/>
      <c r="AB252" s="6"/>
      <c r="AC252" s="7"/>
      <c r="AD252" s="6"/>
      <c r="AE252" s="6"/>
      <c r="AF252" s="7"/>
      <c r="AG252" s="6"/>
      <c r="AH252" s="6"/>
      <c r="AM252" s="4"/>
      <c r="AN252" s="6">
        <v>49</v>
      </c>
      <c r="AO252" s="6">
        <v>21</v>
      </c>
      <c r="AP252" s="6"/>
      <c r="AQ252" s="6"/>
      <c r="AR252" s="4" t="s">
        <v>876</v>
      </c>
      <c r="AS252" s="6"/>
      <c r="AT252" s="6"/>
      <c r="AV252" s="4"/>
    </row>
    <row r="253" spans="2:48" x14ac:dyDescent="0.25">
      <c r="B253" s="3" t="s">
        <v>270</v>
      </c>
      <c r="C253" s="52" t="s">
        <v>571</v>
      </c>
      <c r="D253" s="39">
        <v>42857</v>
      </c>
      <c r="E253">
        <v>6</v>
      </c>
      <c r="F253" s="3" t="s">
        <v>903</v>
      </c>
      <c r="G253" s="20" t="s">
        <v>138</v>
      </c>
      <c r="H253" s="6">
        <v>46</v>
      </c>
      <c r="I253" s="7">
        <v>-1</v>
      </c>
      <c r="J253" s="6">
        <v>30</v>
      </c>
      <c r="K253" s="7">
        <v>0</v>
      </c>
      <c r="L253" s="6">
        <v>9</v>
      </c>
      <c r="M253" s="7">
        <v>1</v>
      </c>
      <c r="N253" s="6">
        <v>7</v>
      </c>
      <c r="O253" s="7">
        <v>0</v>
      </c>
      <c r="P253" s="6">
        <v>2</v>
      </c>
      <c r="Q253" s="7">
        <v>-1</v>
      </c>
      <c r="R253" s="6">
        <v>16</v>
      </c>
      <c r="S253" s="7">
        <v>-1</v>
      </c>
      <c r="T253" s="3" t="s">
        <v>842</v>
      </c>
      <c r="X253" s="6">
        <v>46</v>
      </c>
      <c r="Y253" s="6">
        <v>33</v>
      </c>
      <c r="Z253" s="7">
        <f>X253-Y253</f>
        <v>13</v>
      </c>
      <c r="AA253" s="6">
        <v>21</v>
      </c>
      <c r="AB253" s="6">
        <v>53</v>
      </c>
      <c r="AC253" s="7">
        <f>AA253-AB253</f>
        <v>-32</v>
      </c>
      <c r="AD253" s="6">
        <v>14</v>
      </c>
      <c r="AE253" s="6">
        <v>39</v>
      </c>
      <c r="AF253" s="7">
        <f>AD253-AE253</f>
        <v>-25</v>
      </c>
      <c r="AG253" s="6">
        <v>8</v>
      </c>
      <c r="AH253" s="6">
        <v>48</v>
      </c>
      <c r="AI253" s="7">
        <f>AG253-AH253</f>
        <v>-40</v>
      </c>
      <c r="AM253" s="4" t="s">
        <v>1034</v>
      </c>
      <c r="AN253" s="6">
        <v>46</v>
      </c>
      <c r="AO253" s="6">
        <v>18</v>
      </c>
      <c r="AP253" s="6"/>
      <c r="AQ253" s="6"/>
      <c r="AR253" s="4" t="s">
        <v>1035</v>
      </c>
      <c r="AS253" s="6"/>
      <c r="AT253" s="6"/>
      <c r="AV253" s="4"/>
    </row>
    <row r="254" spans="2:48" x14ac:dyDescent="0.25">
      <c r="B254" s="3" t="s">
        <v>270</v>
      </c>
      <c r="C254" s="52" t="s">
        <v>589</v>
      </c>
      <c r="D254" s="39">
        <v>42858</v>
      </c>
      <c r="E254">
        <v>7</v>
      </c>
      <c r="F254" s="3" t="s">
        <v>816</v>
      </c>
      <c r="G254" s="20" t="s">
        <v>862</v>
      </c>
      <c r="H254" s="6">
        <v>46</v>
      </c>
      <c r="I254" s="7">
        <v>4</v>
      </c>
      <c r="J254" s="6">
        <v>31</v>
      </c>
      <c r="K254" s="7">
        <v>0</v>
      </c>
      <c r="L254" s="6">
        <v>9</v>
      </c>
      <c r="M254" s="7">
        <v>-1</v>
      </c>
      <c r="N254" s="6">
        <v>8</v>
      </c>
      <c r="O254" s="7">
        <v>0</v>
      </c>
      <c r="R254" s="6">
        <v>15</v>
      </c>
      <c r="S254" s="7">
        <v>4</v>
      </c>
      <c r="T254" s="3" t="s">
        <v>842</v>
      </c>
      <c r="X254" s="6"/>
      <c r="Y254" s="6"/>
      <c r="AA254" s="6"/>
      <c r="AB254" s="6"/>
      <c r="AC254" s="7"/>
      <c r="AD254" s="6"/>
      <c r="AE254" s="6"/>
      <c r="AF254" s="7"/>
      <c r="AG254" s="6"/>
      <c r="AH254" s="6"/>
      <c r="AM254" s="4"/>
      <c r="AN254" s="6"/>
      <c r="AO254" s="6"/>
      <c r="AP254" s="6"/>
      <c r="AQ254" s="6"/>
      <c r="AR254" s="4"/>
      <c r="AS254" s="6"/>
      <c r="AT254" s="6"/>
      <c r="AV254" s="4"/>
    </row>
    <row r="255" spans="2:48" x14ac:dyDescent="0.25">
      <c r="B255" s="3" t="s">
        <v>270</v>
      </c>
      <c r="C255" s="52" t="s">
        <v>584</v>
      </c>
      <c r="D255" s="39">
        <v>42858</v>
      </c>
      <c r="E255">
        <v>7</v>
      </c>
      <c r="F255" s="3" t="s">
        <v>678</v>
      </c>
      <c r="G255" s="20" t="s">
        <v>198</v>
      </c>
      <c r="H255" s="6">
        <v>46</v>
      </c>
      <c r="I255" s="7">
        <v>-1</v>
      </c>
      <c r="J255" s="6">
        <v>28</v>
      </c>
      <c r="K255" s="7">
        <v>0</v>
      </c>
      <c r="L255" s="6">
        <v>10</v>
      </c>
      <c r="M255" s="7">
        <v>2</v>
      </c>
      <c r="N255" s="6">
        <v>8</v>
      </c>
      <c r="O255" s="7">
        <v>0</v>
      </c>
      <c r="P255" s="6">
        <v>4</v>
      </c>
      <c r="Q255" s="7">
        <v>0</v>
      </c>
      <c r="R255" s="6">
        <v>18</v>
      </c>
      <c r="S255" s="7">
        <v>-1</v>
      </c>
      <c r="T255" s="3" t="s">
        <v>842</v>
      </c>
      <c r="X255" s="6"/>
      <c r="Y255" s="6"/>
      <c r="AA255" s="6"/>
      <c r="AB255" s="6"/>
      <c r="AD255" s="6"/>
      <c r="AE255" s="6"/>
      <c r="AG255" s="6"/>
      <c r="AH255" s="6"/>
      <c r="AN255" s="6"/>
      <c r="AO255" s="6"/>
      <c r="AP255" s="6"/>
    </row>
    <row r="256" spans="2:48" x14ac:dyDescent="0.25">
      <c r="B256" s="3" t="s">
        <v>270</v>
      </c>
      <c r="C256" s="52" t="s">
        <v>1065</v>
      </c>
      <c r="D256" s="39">
        <v>42858</v>
      </c>
      <c r="E256">
        <v>17</v>
      </c>
      <c r="F256" s="3" t="s">
        <v>1052</v>
      </c>
      <c r="G256" s="20">
        <v>18</v>
      </c>
      <c r="H256" s="6">
        <v>48</v>
      </c>
      <c r="I256" s="7">
        <v>7</v>
      </c>
      <c r="J256" s="6">
        <v>28</v>
      </c>
      <c r="K256" s="7">
        <v>0</v>
      </c>
      <c r="L256" s="6">
        <v>7</v>
      </c>
      <c r="M256" s="7">
        <v>0</v>
      </c>
      <c r="N256" s="6">
        <v>5</v>
      </c>
      <c r="O256" s="7">
        <v>-7</v>
      </c>
      <c r="P256" s="6">
        <v>3</v>
      </c>
      <c r="Q256" s="7">
        <v>-3</v>
      </c>
      <c r="R256" s="6">
        <v>20</v>
      </c>
      <c r="S256" s="7">
        <v>7</v>
      </c>
      <c r="T256" s="3" t="s">
        <v>842</v>
      </c>
      <c r="X256" s="6">
        <v>49</v>
      </c>
      <c r="Y256" s="6">
        <v>33</v>
      </c>
      <c r="Z256" s="7">
        <f>X256-Y256</f>
        <v>16</v>
      </c>
      <c r="AA256" s="6">
        <v>22</v>
      </c>
      <c r="AB256" s="6">
        <v>52</v>
      </c>
      <c r="AC256" s="7">
        <f>AA256-AB256</f>
        <v>-30</v>
      </c>
      <c r="AD256" s="6">
        <v>19</v>
      </c>
      <c r="AE256" s="6">
        <v>30</v>
      </c>
      <c r="AF256" s="7">
        <f>AD256-AE256</f>
        <v>-11</v>
      </c>
      <c r="AG256" s="6">
        <v>11</v>
      </c>
      <c r="AH256" s="6">
        <v>39</v>
      </c>
      <c r="AI256" s="7">
        <f>AG256-AH256</f>
        <v>-28</v>
      </c>
      <c r="AM256" s="4" t="s">
        <v>1053</v>
      </c>
      <c r="AN256" s="6"/>
      <c r="AO256" s="6"/>
      <c r="AP256" s="6"/>
      <c r="AS256" s="6">
        <v>41</v>
      </c>
      <c r="AT256" s="6">
        <v>37</v>
      </c>
      <c r="AU256" s="7">
        <f>AS256-AT256</f>
        <v>4</v>
      </c>
      <c r="AV256" s="4" t="s">
        <v>1054</v>
      </c>
    </row>
    <row r="257" spans="2:48" x14ac:dyDescent="0.25">
      <c r="B257" s="3" t="s">
        <v>270</v>
      </c>
      <c r="C257" s="52" t="s">
        <v>694</v>
      </c>
      <c r="D257" s="39">
        <v>42859</v>
      </c>
      <c r="E257">
        <v>7</v>
      </c>
      <c r="F257" s="3" t="s">
        <v>821</v>
      </c>
      <c r="G257" s="20" t="s">
        <v>192</v>
      </c>
      <c r="H257" s="6">
        <v>47</v>
      </c>
      <c r="I257" s="7">
        <v>-1</v>
      </c>
      <c r="J257" s="6">
        <v>28</v>
      </c>
      <c r="K257" s="7">
        <v>-1</v>
      </c>
      <c r="L257" s="6">
        <v>11</v>
      </c>
      <c r="M257" s="7">
        <v>1</v>
      </c>
      <c r="N257" s="6">
        <v>6</v>
      </c>
      <c r="O257" s="7">
        <v>1</v>
      </c>
      <c r="P257" s="6">
        <v>2</v>
      </c>
      <c r="Q257" s="7">
        <v>0</v>
      </c>
      <c r="R257" s="6">
        <v>19</v>
      </c>
      <c r="S257" s="7">
        <v>0</v>
      </c>
      <c r="T257" s="3" t="s">
        <v>842</v>
      </c>
      <c r="X257" s="6"/>
      <c r="Y257" s="6"/>
      <c r="AA257" s="6"/>
      <c r="AB257" s="6"/>
      <c r="AC257" s="7"/>
      <c r="AD257" s="6"/>
      <c r="AE257" s="6"/>
      <c r="AF257" s="7"/>
      <c r="AG257" s="6"/>
      <c r="AH257" s="6"/>
      <c r="AM257" s="4"/>
      <c r="AN257" s="6"/>
      <c r="AO257" s="6"/>
      <c r="AP257" s="6"/>
      <c r="AQ257" s="6"/>
      <c r="AR257" s="4"/>
      <c r="AS257" s="6"/>
      <c r="AT257" s="6"/>
      <c r="AV257" s="4"/>
    </row>
    <row r="258" spans="2:48" x14ac:dyDescent="0.25">
      <c r="B258" s="3" t="s">
        <v>270</v>
      </c>
      <c r="C258" s="52" t="s">
        <v>346</v>
      </c>
      <c r="D258" s="39">
        <v>42859</v>
      </c>
      <c r="E258">
        <v>10</v>
      </c>
      <c r="F258" s="3" t="s">
        <v>1058</v>
      </c>
      <c r="H258" s="6">
        <v>44</v>
      </c>
      <c r="I258" s="7">
        <v>-4</v>
      </c>
      <c r="J258" s="6">
        <v>28</v>
      </c>
      <c r="K258" s="7">
        <v>4</v>
      </c>
      <c r="L258" s="6">
        <v>11</v>
      </c>
      <c r="M258" s="7">
        <v>0</v>
      </c>
      <c r="N258" s="6">
        <v>8</v>
      </c>
      <c r="O258" s="7">
        <v>1</v>
      </c>
      <c r="P258" s="6">
        <v>5</v>
      </c>
      <c r="Q258" s="7">
        <v>1</v>
      </c>
      <c r="R258" s="6">
        <v>16</v>
      </c>
      <c r="S258" s="7">
        <v>-8</v>
      </c>
      <c r="T258" t="s">
        <v>842</v>
      </c>
      <c r="X258" s="6"/>
      <c r="Y258" s="6"/>
      <c r="AA258" s="6"/>
      <c r="AB258" s="6"/>
      <c r="AD258" s="6"/>
      <c r="AE258" s="6"/>
      <c r="AG258" s="6"/>
      <c r="AH258" s="6"/>
      <c r="AN258" s="6">
        <v>40</v>
      </c>
      <c r="AO258" s="6">
        <v>17</v>
      </c>
      <c r="AP258" s="6"/>
      <c r="AR258" s="4" t="s">
        <v>1059</v>
      </c>
      <c r="AS258" s="6"/>
      <c r="AT258" s="6"/>
    </row>
    <row r="259" spans="2:48" x14ac:dyDescent="0.25">
      <c r="B259" s="3" t="s">
        <v>270</v>
      </c>
      <c r="C259" s="52" t="s">
        <v>572</v>
      </c>
      <c r="D259" s="39">
        <v>42860</v>
      </c>
      <c r="E259">
        <v>9</v>
      </c>
      <c r="F259" s="3" t="s">
        <v>982</v>
      </c>
      <c r="G259" s="20" t="s">
        <v>76</v>
      </c>
      <c r="H259" s="6">
        <v>47</v>
      </c>
      <c r="J259" s="6">
        <v>30</v>
      </c>
      <c r="L259" s="6">
        <v>7</v>
      </c>
      <c r="N259" s="6">
        <v>5</v>
      </c>
      <c r="P259" s="6">
        <v>3</v>
      </c>
      <c r="R259" s="6">
        <v>17</v>
      </c>
      <c r="T259" s="3" t="s">
        <v>639</v>
      </c>
      <c r="U259" s="8" t="s">
        <v>988</v>
      </c>
      <c r="X259" s="6"/>
      <c r="Y259" s="6"/>
      <c r="AA259" s="6"/>
      <c r="AB259" s="6"/>
      <c r="AC259" s="7"/>
      <c r="AD259" s="6"/>
      <c r="AE259" s="6"/>
      <c r="AF259" s="7"/>
      <c r="AG259" s="6"/>
      <c r="AH259" s="6"/>
      <c r="AM259" s="4"/>
      <c r="AN259" s="6">
        <v>60</v>
      </c>
      <c r="AO259" s="6">
        <v>21</v>
      </c>
      <c r="AP259" s="6"/>
      <c r="AQ259" s="6"/>
      <c r="AR259" s="4" t="s">
        <v>1066</v>
      </c>
      <c r="AS259" s="6"/>
      <c r="AT259" s="6"/>
      <c r="AV259" s="4"/>
    </row>
    <row r="260" spans="2:48" x14ac:dyDescent="0.25">
      <c r="B260" s="3" t="s">
        <v>270</v>
      </c>
      <c r="C260" s="52" t="s">
        <v>657</v>
      </c>
      <c r="D260" s="39">
        <v>42860</v>
      </c>
      <c r="E260">
        <v>8</v>
      </c>
      <c r="F260" s="3" t="s">
        <v>678</v>
      </c>
      <c r="G260" s="2" t="s">
        <v>82</v>
      </c>
      <c r="H260" s="6">
        <v>49</v>
      </c>
      <c r="I260" s="7">
        <v>3</v>
      </c>
      <c r="J260" s="6">
        <v>27</v>
      </c>
      <c r="K260" s="7">
        <v>-1</v>
      </c>
      <c r="L260" s="6">
        <v>9</v>
      </c>
      <c r="M260" s="7">
        <v>-1</v>
      </c>
      <c r="N260" s="6">
        <v>6</v>
      </c>
      <c r="O260" s="7">
        <v>-2</v>
      </c>
      <c r="P260" s="6">
        <v>3</v>
      </c>
      <c r="Q260" s="7">
        <v>-1</v>
      </c>
      <c r="R260" s="6">
        <v>22</v>
      </c>
      <c r="S260" s="7">
        <v>4</v>
      </c>
      <c r="T260" s="3" t="s">
        <v>842</v>
      </c>
      <c r="X260" s="6"/>
      <c r="Y260" s="6"/>
      <c r="AA260" s="6"/>
      <c r="AB260" s="6"/>
      <c r="AD260" s="6"/>
      <c r="AE260" s="6"/>
      <c r="AG260" s="6"/>
      <c r="AH260" s="6"/>
      <c r="AN260" s="6"/>
      <c r="AO260" s="6"/>
      <c r="AP260" s="6"/>
      <c r="AS260" s="6"/>
      <c r="AT260" s="6"/>
    </row>
    <row r="261" spans="2:48" x14ac:dyDescent="0.25">
      <c r="B261" s="3" t="s">
        <v>270</v>
      </c>
      <c r="C261" s="52" t="s">
        <v>483</v>
      </c>
      <c r="D261" s="39">
        <v>42860</v>
      </c>
      <c r="E261">
        <v>10</v>
      </c>
      <c r="F261" s="3" t="s">
        <v>1017</v>
      </c>
      <c r="H261" s="6">
        <v>48</v>
      </c>
      <c r="I261" s="7">
        <v>1</v>
      </c>
      <c r="J261" s="6">
        <v>31</v>
      </c>
      <c r="K261" s="7">
        <v>1</v>
      </c>
      <c r="L261" s="6">
        <v>8</v>
      </c>
      <c r="M261" s="7">
        <v>-2</v>
      </c>
      <c r="N261" s="6">
        <v>5</v>
      </c>
      <c r="O261" s="7">
        <v>0</v>
      </c>
      <c r="P261" s="6">
        <v>2</v>
      </c>
      <c r="Q261" s="7">
        <v>0</v>
      </c>
      <c r="R261" s="6">
        <v>17</v>
      </c>
      <c r="S261" s="7">
        <v>0</v>
      </c>
      <c r="T261" t="s">
        <v>842</v>
      </c>
      <c r="X261" s="6"/>
      <c r="Y261" s="6"/>
      <c r="AA261" s="6"/>
      <c r="AB261" s="6"/>
      <c r="AD261" s="6"/>
      <c r="AE261" s="6"/>
      <c r="AG261" s="6"/>
      <c r="AH261" s="6"/>
      <c r="AN261" s="6"/>
      <c r="AO261" s="6"/>
      <c r="AP261" s="6"/>
      <c r="AS261" s="6"/>
      <c r="AT261" s="6"/>
    </row>
    <row r="262" spans="2:48" x14ac:dyDescent="0.25">
      <c r="B262" s="3" t="s">
        <v>270</v>
      </c>
      <c r="C262" s="52" t="s">
        <v>669</v>
      </c>
      <c r="D262" s="39">
        <v>42864</v>
      </c>
      <c r="E262">
        <v>11</v>
      </c>
      <c r="F262" s="3" t="s">
        <v>821</v>
      </c>
      <c r="G262" s="20" t="s">
        <v>224</v>
      </c>
      <c r="H262" s="6">
        <v>46</v>
      </c>
      <c r="I262" s="7">
        <v>-1</v>
      </c>
      <c r="J262" s="6">
        <v>30</v>
      </c>
      <c r="K262" s="7">
        <v>2</v>
      </c>
      <c r="L262" s="6">
        <v>11</v>
      </c>
      <c r="M262" s="7">
        <v>0</v>
      </c>
      <c r="N262" s="6">
        <v>5</v>
      </c>
      <c r="O262" s="7">
        <v>-1</v>
      </c>
      <c r="P262" s="6">
        <v>2</v>
      </c>
      <c r="Q262" s="7">
        <v>0</v>
      </c>
      <c r="R262" s="6">
        <v>16</v>
      </c>
      <c r="S262" s="7">
        <v>-3</v>
      </c>
      <c r="T262" s="3" t="s">
        <v>842</v>
      </c>
      <c r="X262" s="6"/>
      <c r="Y262" s="6"/>
      <c r="AA262" s="6"/>
      <c r="AB262" s="6"/>
      <c r="AC262" s="7"/>
      <c r="AD262" s="6"/>
      <c r="AE262" s="6"/>
      <c r="AF262" s="7"/>
      <c r="AG262" s="6"/>
      <c r="AH262" s="6"/>
      <c r="AM262" s="4"/>
      <c r="AN262" s="6">
        <v>49</v>
      </c>
      <c r="AO262" s="6">
        <v>21</v>
      </c>
      <c r="AP262" s="6"/>
      <c r="AQ262" s="6"/>
      <c r="AR262" s="4" t="s">
        <v>876</v>
      </c>
      <c r="AS262" s="6"/>
      <c r="AT262" s="6"/>
      <c r="AV262" s="4"/>
    </row>
    <row r="263" spans="2:48" x14ac:dyDescent="0.25">
      <c r="B263" s="3" t="s">
        <v>270</v>
      </c>
      <c r="C263" s="52" t="s">
        <v>444</v>
      </c>
      <c r="D263" s="39">
        <v>42864</v>
      </c>
      <c r="E263">
        <v>14</v>
      </c>
      <c r="F263" s="3" t="s">
        <v>903</v>
      </c>
      <c r="G263" s="20" t="s">
        <v>138</v>
      </c>
      <c r="H263" s="6">
        <v>47</v>
      </c>
      <c r="I263" s="7">
        <v>1</v>
      </c>
      <c r="J263" s="6">
        <v>32</v>
      </c>
      <c r="K263" s="7">
        <v>2</v>
      </c>
      <c r="L263" s="6">
        <v>8</v>
      </c>
      <c r="M263" s="7">
        <v>-1</v>
      </c>
      <c r="N263" s="6">
        <v>5</v>
      </c>
      <c r="O263" s="7">
        <v>-2</v>
      </c>
      <c r="P263" s="6">
        <v>2</v>
      </c>
      <c r="Q263" s="7">
        <v>0</v>
      </c>
      <c r="R263" s="6">
        <v>15</v>
      </c>
      <c r="S263" s="7">
        <v>-1</v>
      </c>
      <c r="T263" s="3" t="s">
        <v>842</v>
      </c>
      <c r="X263" s="6">
        <v>47</v>
      </c>
      <c r="Y263" s="6">
        <v>32</v>
      </c>
      <c r="Z263" s="7">
        <f>X263-Y263</f>
        <v>15</v>
      </c>
      <c r="AA263" s="6">
        <v>23</v>
      </c>
      <c r="AB263" s="6">
        <v>51</v>
      </c>
      <c r="AC263" s="7">
        <f>AA263-AB263</f>
        <v>-28</v>
      </c>
      <c r="AD263" s="6">
        <v>16</v>
      </c>
      <c r="AE263" s="6">
        <v>37</v>
      </c>
      <c r="AF263" s="7">
        <f>AD263-AE263</f>
        <v>-21</v>
      </c>
      <c r="AG263" s="6">
        <v>9</v>
      </c>
      <c r="AH263" s="6">
        <v>47</v>
      </c>
      <c r="AI263" s="7">
        <f>AG263-AH263</f>
        <v>-38</v>
      </c>
      <c r="AM263" s="4" t="s">
        <v>1034</v>
      </c>
      <c r="AN263" s="6">
        <v>45</v>
      </c>
      <c r="AO263" s="6">
        <v>19</v>
      </c>
      <c r="AP263" s="6"/>
      <c r="AQ263" s="6"/>
      <c r="AR263" s="4" t="s">
        <v>1035</v>
      </c>
      <c r="AS263" s="6"/>
      <c r="AT263" s="6"/>
      <c r="AV263" s="4"/>
    </row>
    <row r="264" spans="2:48" x14ac:dyDescent="0.25">
      <c r="B264" s="3" t="s">
        <v>270</v>
      </c>
      <c r="C264" s="52" t="s">
        <v>337</v>
      </c>
      <c r="D264" s="39">
        <v>42865</v>
      </c>
      <c r="E264">
        <v>14</v>
      </c>
      <c r="F264" s="3" t="s">
        <v>816</v>
      </c>
      <c r="G264" s="20" t="s">
        <v>1067</v>
      </c>
      <c r="H264" s="6">
        <v>46</v>
      </c>
      <c r="I264" s="7">
        <v>0</v>
      </c>
      <c r="J264" s="6">
        <v>32</v>
      </c>
      <c r="K264" s="7">
        <v>1</v>
      </c>
      <c r="L264" s="6">
        <v>8</v>
      </c>
      <c r="M264" s="7">
        <v>-1</v>
      </c>
      <c r="N264" s="6">
        <v>6</v>
      </c>
      <c r="O264" s="7">
        <v>-2</v>
      </c>
      <c r="R264" s="6">
        <v>14</v>
      </c>
      <c r="S264" s="7">
        <v>-1</v>
      </c>
      <c r="T264" s="3" t="s">
        <v>842</v>
      </c>
      <c r="X264" s="6"/>
      <c r="Y264" s="6"/>
      <c r="AA264" s="6"/>
      <c r="AB264" s="6"/>
      <c r="AC264" s="7"/>
      <c r="AD264" s="6"/>
      <c r="AE264" s="6"/>
      <c r="AF264" s="7"/>
      <c r="AG264" s="6"/>
      <c r="AH264" s="6"/>
      <c r="AM264" s="4"/>
      <c r="AN264" s="6"/>
      <c r="AO264" s="6"/>
      <c r="AP264" s="6"/>
      <c r="AQ264" s="6"/>
      <c r="AR264" s="4"/>
      <c r="AS264" s="6"/>
      <c r="AT264" s="6"/>
      <c r="AV264" s="4"/>
    </row>
    <row r="265" spans="2:48" x14ac:dyDescent="0.25">
      <c r="B265" s="3" t="s">
        <v>270</v>
      </c>
      <c r="C265" s="52" t="s">
        <v>655</v>
      </c>
      <c r="D265" s="39">
        <v>42865</v>
      </c>
      <c r="E265">
        <v>14</v>
      </c>
      <c r="F265" s="3" t="s">
        <v>886</v>
      </c>
      <c r="G265" s="20" t="s">
        <v>915</v>
      </c>
      <c r="H265" s="6">
        <v>48</v>
      </c>
      <c r="I265" s="7">
        <v>-2</v>
      </c>
      <c r="J265" s="6">
        <v>30</v>
      </c>
      <c r="K265" s="7">
        <v>5</v>
      </c>
      <c r="L265" s="6">
        <v>10</v>
      </c>
      <c r="M265" s="7">
        <v>-1</v>
      </c>
      <c r="N265" s="6">
        <v>5</v>
      </c>
      <c r="O265" s="7">
        <v>-2</v>
      </c>
      <c r="P265" s="6">
        <v>3</v>
      </c>
      <c r="Q265" s="7">
        <v>0</v>
      </c>
      <c r="R265" s="6">
        <v>18</v>
      </c>
      <c r="S265" s="7">
        <v>-7</v>
      </c>
      <c r="T265" s="3" t="s">
        <v>842</v>
      </c>
      <c r="X265" s="6"/>
      <c r="Y265" s="6"/>
      <c r="AA265" s="6"/>
      <c r="AB265" s="6"/>
      <c r="AC265" s="7"/>
      <c r="AD265" s="6"/>
      <c r="AE265" s="6"/>
      <c r="AF265" s="7"/>
      <c r="AG265" s="6"/>
      <c r="AH265" s="6"/>
      <c r="AM265" s="4"/>
      <c r="AN265" s="6"/>
      <c r="AO265" s="6"/>
      <c r="AP265" s="6"/>
      <c r="AQ265" s="6"/>
      <c r="AR265" s="4"/>
      <c r="AS265" s="6"/>
      <c r="AT265" s="6"/>
      <c r="AV265" s="4"/>
    </row>
    <row r="266" spans="2:48" x14ac:dyDescent="0.25">
      <c r="B266" s="3" t="s">
        <v>270</v>
      </c>
      <c r="C266" s="52" t="s">
        <v>562</v>
      </c>
      <c r="D266" s="39">
        <v>42866</v>
      </c>
      <c r="E266">
        <v>14</v>
      </c>
      <c r="F266" s="3" t="s">
        <v>821</v>
      </c>
      <c r="G266" s="20" t="s">
        <v>192</v>
      </c>
      <c r="H266" s="6">
        <v>49</v>
      </c>
      <c r="I266" s="7">
        <v>3</v>
      </c>
      <c r="J266" s="6">
        <v>31</v>
      </c>
      <c r="K266" s="7">
        <v>1</v>
      </c>
      <c r="L266" s="6">
        <v>9</v>
      </c>
      <c r="M266" s="7">
        <v>-2</v>
      </c>
      <c r="N266" s="6">
        <v>3</v>
      </c>
      <c r="O266" s="7">
        <v>-2</v>
      </c>
      <c r="P266" s="6">
        <v>2</v>
      </c>
      <c r="Q266" s="7">
        <v>0</v>
      </c>
      <c r="R266" s="6">
        <v>18</v>
      </c>
      <c r="S266" s="7">
        <v>2</v>
      </c>
      <c r="T266" s="3" t="s">
        <v>842</v>
      </c>
      <c r="X266" s="6">
        <v>51</v>
      </c>
      <c r="Y266" s="6">
        <v>33</v>
      </c>
      <c r="Z266" s="7">
        <f>X266-Y266</f>
        <v>18</v>
      </c>
      <c r="AA266" s="6">
        <v>21</v>
      </c>
      <c r="AB266" s="6">
        <v>63</v>
      </c>
      <c r="AC266" s="7">
        <f>AA266-AB266</f>
        <v>-42</v>
      </c>
      <c r="AD266" s="6">
        <v>20</v>
      </c>
      <c r="AE266" s="6">
        <v>42</v>
      </c>
      <c r="AF266" s="7">
        <f>AD266-AE266</f>
        <v>-22</v>
      </c>
      <c r="AG266" s="6"/>
      <c r="AH266" s="6"/>
      <c r="AM266" s="4" t="s">
        <v>1037</v>
      </c>
      <c r="AN266" s="6"/>
      <c r="AO266" s="6"/>
      <c r="AP266" s="6"/>
      <c r="AQ266" s="6"/>
      <c r="AR266" s="4"/>
      <c r="AS266" s="6"/>
      <c r="AT266" s="6"/>
      <c r="AV266" s="4"/>
    </row>
    <row r="267" spans="2:48" x14ac:dyDescent="0.25">
      <c r="B267" s="3" t="s">
        <v>270</v>
      </c>
      <c r="C267" s="52" t="s">
        <v>368</v>
      </c>
      <c r="D267" s="39">
        <v>42866</v>
      </c>
      <c r="E267">
        <v>18</v>
      </c>
      <c r="F267" s="3" t="s">
        <v>1058</v>
      </c>
      <c r="G267" s="20"/>
      <c r="H267" s="6">
        <v>47</v>
      </c>
      <c r="I267" s="7">
        <v>3</v>
      </c>
      <c r="J267" s="6">
        <v>29</v>
      </c>
      <c r="K267" s="7">
        <v>1</v>
      </c>
      <c r="L267" s="6">
        <v>8</v>
      </c>
      <c r="M267" s="7">
        <v>-3</v>
      </c>
      <c r="N267" s="6">
        <v>6</v>
      </c>
      <c r="O267" s="7">
        <v>-2</v>
      </c>
      <c r="P267" s="6">
        <v>4</v>
      </c>
      <c r="Q267" s="7">
        <v>2</v>
      </c>
      <c r="R267" s="6">
        <v>18</v>
      </c>
      <c r="S267" s="7">
        <v>2</v>
      </c>
      <c r="T267" s="3" t="s">
        <v>842</v>
      </c>
      <c r="X267" s="6"/>
      <c r="Y267" s="6"/>
      <c r="AA267" s="6"/>
      <c r="AB267" s="6"/>
      <c r="AC267" s="7"/>
      <c r="AD267" s="6"/>
      <c r="AE267" s="6"/>
      <c r="AF267" s="7"/>
      <c r="AG267" s="6"/>
      <c r="AH267" s="6"/>
      <c r="AM267" s="4"/>
      <c r="AN267" s="6">
        <v>41</v>
      </c>
      <c r="AO267" s="6">
        <v>18</v>
      </c>
      <c r="AP267" s="6"/>
      <c r="AQ267" s="6"/>
      <c r="AR267" s="4" t="s">
        <v>1059</v>
      </c>
      <c r="AS267" s="6"/>
      <c r="AT267" s="6"/>
      <c r="AV267" s="4"/>
    </row>
    <row r="268" spans="2:48" x14ac:dyDescent="0.25">
      <c r="B268" s="3" t="s">
        <v>270</v>
      </c>
      <c r="C268" s="52" t="s">
        <v>340</v>
      </c>
      <c r="D268" s="39">
        <v>42867</v>
      </c>
      <c r="E268">
        <v>15</v>
      </c>
      <c r="F268" s="3" t="s">
        <v>982</v>
      </c>
      <c r="G268" s="20" t="s">
        <v>76</v>
      </c>
      <c r="H268" s="6">
        <v>48</v>
      </c>
      <c r="I268" s="7">
        <v>1</v>
      </c>
      <c r="J268" s="6">
        <v>30</v>
      </c>
      <c r="K268" s="7">
        <v>0</v>
      </c>
      <c r="L268" s="6">
        <v>8</v>
      </c>
      <c r="M268" s="7">
        <v>1</v>
      </c>
      <c r="N268" s="6">
        <v>4</v>
      </c>
      <c r="O268" s="7">
        <v>-1</v>
      </c>
      <c r="P268" s="6">
        <v>2</v>
      </c>
      <c r="Q268" s="7">
        <v>-1</v>
      </c>
      <c r="R268" s="6">
        <v>18</v>
      </c>
      <c r="S268" s="7">
        <v>1</v>
      </c>
      <c r="T268" s="3" t="s">
        <v>639</v>
      </c>
      <c r="U268" s="8" t="s">
        <v>988</v>
      </c>
      <c r="X268" s="6"/>
      <c r="Y268" s="6"/>
      <c r="AA268" s="6"/>
      <c r="AB268" s="6"/>
      <c r="AC268" s="7"/>
      <c r="AD268" s="6"/>
      <c r="AE268" s="6"/>
      <c r="AF268" s="7"/>
      <c r="AG268" s="6"/>
      <c r="AH268" s="6"/>
      <c r="AM268" s="4"/>
      <c r="AN268" s="6">
        <v>58</v>
      </c>
      <c r="AO268" s="6">
        <v>24</v>
      </c>
      <c r="AP268" s="6"/>
      <c r="AQ268" s="6"/>
      <c r="AR268" s="4" t="s">
        <v>1066</v>
      </c>
      <c r="AS268" s="6"/>
      <c r="AT268" s="6"/>
      <c r="AV268" s="4"/>
    </row>
    <row r="269" spans="2:48" x14ac:dyDescent="0.25">
      <c r="B269" s="3" t="s">
        <v>270</v>
      </c>
      <c r="C269" s="52" t="s">
        <v>555</v>
      </c>
      <c r="D269" s="39">
        <v>42867</v>
      </c>
      <c r="E269">
        <v>15</v>
      </c>
      <c r="F269" s="3" t="s">
        <v>678</v>
      </c>
      <c r="G269" s="20" t="s">
        <v>82</v>
      </c>
      <c r="H269" s="6">
        <v>48</v>
      </c>
      <c r="I269" s="7">
        <v>-1</v>
      </c>
      <c r="J269" s="6">
        <v>28</v>
      </c>
      <c r="K269" s="7">
        <v>1</v>
      </c>
      <c r="L269" s="6">
        <v>10</v>
      </c>
      <c r="M269" s="7">
        <v>1</v>
      </c>
      <c r="N269" s="6">
        <v>6</v>
      </c>
      <c r="O269" s="7">
        <v>0</v>
      </c>
      <c r="P269" s="6">
        <v>3</v>
      </c>
      <c r="Q269" s="7">
        <v>0</v>
      </c>
      <c r="R269" s="6">
        <v>20</v>
      </c>
      <c r="S269" s="7">
        <v>-2</v>
      </c>
      <c r="T269" s="3" t="s">
        <v>842</v>
      </c>
      <c r="X269" s="6"/>
      <c r="Y269" s="6"/>
      <c r="AA269" s="6"/>
      <c r="AB269" s="6"/>
      <c r="AC269" s="7"/>
      <c r="AD269" s="6"/>
      <c r="AE269" s="6"/>
      <c r="AF269" s="7"/>
      <c r="AG269" s="6"/>
      <c r="AH269" s="6"/>
      <c r="AM269" s="4"/>
      <c r="AN269" s="6"/>
      <c r="AO269" s="6"/>
      <c r="AP269" s="6"/>
      <c r="AQ269" s="6"/>
      <c r="AR269" s="4"/>
      <c r="AS269" s="6"/>
      <c r="AT269" s="6"/>
      <c r="AV269" s="4"/>
    </row>
    <row r="270" spans="2:48" x14ac:dyDescent="0.25">
      <c r="B270" s="3" t="s">
        <v>270</v>
      </c>
      <c r="C270" s="52" t="s">
        <v>507</v>
      </c>
      <c r="D270" s="39">
        <v>42867</v>
      </c>
      <c r="E270">
        <v>18</v>
      </c>
      <c r="F270" s="3" t="s">
        <v>1017</v>
      </c>
      <c r="G270" s="20"/>
      <c r="H270" s="6">
        <v>47</v>
      </c>
      <c r="I270" s="7">
        <v>-1</v>
      </c>
      <c r="J270" s="6">
        <v>33</v>
      </c>
      <c r="K270" s="7">
        <v>2</v>
      </c>
      <c r="L270" s="6">
        <v>7</v>
      </c>
      <c r="M270" s="7">
        <v>-1</v>
      </c>
      <c r="N270" s="6">
        <v>5</v>
      </c>
      <c r="O270" s="7">
        <v>0</v>
      </c>
      <c r="P270" s="6">
        <v>3</v>
      </c>
      <c r="Q270" s="7">
        <v>1</v>
      </c>
      <c r="R270" s="6">
        <v>14</v>
      </c>
      <c r="S270" s="7">
        <v>-3</v>
      </c>
      <c r="T270" s="3" t="s">
        <v>842</v>
      </c>
      <c r="X270" s="6"/>
      <c r="Y270" s="6"/>
      <c r="AA270" s="6"/>
      <c r="AB270" s="6"/>
      <c r="AC270" s="7"/>
      <c r="AD270" s="6"/>
      <c r="AE270" s="6"/>
      <c r="AF270" s="7"/>
      <c r="AG270" s="6"/>
      <c r="AH270" s="6"/>
      <c r="AM270" s="4"/>
      <c r="AN270" s="6"/>
      <c r="AO270" s="6"/>
      <c r="AP270" s="6"/>
      <c r="AQ270" s="6"/>
      <c r="AR270" s="4"/>
      <c r="AS270" s="6"/>
      <c r="AT270" s="6"/>
      <c r="AV270" s="4"/>
    </row>
    <row r="271" spans="2:48" x14ac:dyDescent="0.25">
      <c r="B271" s="3" t="s">
        <v>270</v>
      </c>
      <c r="C271" s="52" t="s">
        <v>640</v>
      </c>
      <c r="D271" s="39">
        <v>42871</v>
      </c>
      <c r="E271">
        <v>18</v>
      </c>
      <c r="F271" s="3" t="s">
        <v>821</v>
      </c>
      <c r="G271" s="20" t="s">
        <v>224</v>
      </c>
      <c r="H271" s="6">
        <v>45</v>
      </c>
      <c r="I271" s="7">
        <v>-4</v>
      </c>
      <c r="J271" s="6">
        <v>32</v>
      </c>
      <c r="K271" s="7">
        <v>1</v>
      </c>
      <c r="L271" s="6">
        <v>8</v>
      </c>
      <c r="M271" s="7">
        <v>-1</v>
      </c>
      <c r="N271" s="6">
        <v>6</v>
      </c>
      <c r="O271" s="7">
        <v>3</v>
      </c>
      <c r="P271" s="6">
        <v>2</v>
      </c>
      <c r="Q271" s="7">
        <v>0</v>
      </c>
      <c r="R271" s="6">
        <v>13</v>
      </c>
      <c r="S271" s="7">
        <v>-5</v>
      </c>
      <c r="T271" s="3" t="s">
        <v>842</v>
      </c>
      <c r="X271" s="6"/>
      <c r="Y271" s="6"/>
      <c r="AA271" s="6"/>
      <c r="AB271" s="6"/>
      <c r="AC271" s="7"/>
      <c r="AD271" s="6"/>
      <c r="AE271" s="6"/>
      <c r="AF271" s="7"/>
      <c r="AG271" s="6"/>
      <c r="AH271" s="6"/>
      <c r="AM271" s="4"/>
      <c r="AN271" s="6">
        <v>46</v>
      </c>
      <c r="AO271" s="6">
        <v>23</v>
      </c>
      <c r="AP271" s="6"/>
      <c r="AQ271" s="6"/>
      <c r="AR271" s="4" t="s">
        <v>876</v>
      </c>
      <c r="AS271" s="6"/>
      <c r="AT271" s="6"/>
      <c r="AV271" s="4"/>
    </row>
    <row r="272" spans="2:48" x14ac:dyDescent="0.25">
      <c r="B272" s="3" t="s">
        <v>270</v>
      </c>
      <c r="C272" s="52" t="s">
        <v>319</v>
      </c>
      <c r="D272" s="39">
        <v>42870</v>
      </c>
      <c r="E272">
        <v>18</v>
      </c>
      <c r="F272" s="3" t="s">
        <v>1030</v>
      </c>
      <c r="G272" s="20" t="s">
        <v>60</v>
      </c>
      <c r="H272" s="6">
        <v>49</v>
      </c>
      <c r="I272" s="7">
        <v>0</v>
      </c>
      <c r="J272" s="6">
        <v>34</v>
      </c>
      <c r="K272" s="7">
        <v>8</v>
      </c>
      <c r="L272" s="6">
        <v>7</v>
      </c>
      <c r="M272" s="7">
        <v>-6</v>
      </c>
      <c r="N272" s="6">
        <v>2</v>
      </c>
      <c r="O272" s="7">
        <v>-2</v>
      </c>
      <c r="P272" s="6">
        <v>3</v>
      </c>
      <c r="Q272" s="7">
        <v>2</v>
      </c>
      <c r="R272" s="6">
        <v>15</v>
      </c>
      <c r="S272" s="7">
        <v>-8</v>
      </c>
      <c r="T272" s="3" t="s">
        <v>639</v>
      </c>
      <c r="X272" s="6">
        <v>55</v>
      </c>
      <c r="Y272" s="6">
        <v>35</v>
      </c>
      <c r="Z272" s="7">
        <f>X272-Y272</f>
        <v>20</v>
      </c>
      <c r="AA272" s="6">
        <v>31</v>
      </c>
      <c r="AB272" s="6">
        <v>58</v>
      </c>
      <c r="AC272" s="7">
        <f>AA272-AB272</f>
        <v>-27</v>
      </c>
      <c r="AD272" s="6">
        <v>28</v>
      </c>
      <c r="AE272" s="6">
        <v>39</v>
      </c>
      <c r="AF272" s="7">
        <f>AD272-AE272</f>
        <v>-11</v>
      </c>
      <c r="AG272" s="6">
        <v>17</v>
      </c>
      <c r="AH272" s="6">
        <v>54</v>
      </c>
      <c r="AI272" s="7">
        <f>AG272-AH272</f>
        <v>-37</v>
      </c>
      <c r="AM272" s="4" t="s">
        <v>1038</v>
      </c>
      <c r="AN272" s="6">
        <v>56</v>
      </c>
      <c r="AO272" s="6">
        <v>29</v>
      </c>
      <c r="AP272" s="6"/>
      <c r="AQ272" s="6"/>
      <c r="AR272" s="4" t="s">
        <v>1039</v>
      </c>
      <c r="AS272" s="6">
        <v>45</v>
      </c>
      <c r="AT272" s="6">
        <v>49</v>
      </c>
      <c r="AU272" s="7">
        <f>AS272-AT272</f>
        <v>-4</v>
      </c>
      <c r="AV272" s="4" t="s">
        <v>937</v>
      </c>
    </row>
    <row r="273" spans="2:63" x14ac:dyDescent="0.25">
      <c r="B273" s="3" t="s">
        <v>270</v>
      </c>
      <c r="C273" s="52" t="s">
        <v>640</v>
      </c>
      <c r="D273" s="39">
        <v>42871</v>
      </c>
      <c r="E273">
        <v>20</v>
      </c>
      <c r="F273" s="3" t="s">
        <v>903</v>
      </c>
      <c r="G273" s="20" t="s">
        <v>138</v>
      </c>
      <c r="H273" s="6">
        <v>46</v>
      </c>
      <c r="I273" s="7">
        <v>-1</v>
      </c>
      <c r="J273" s="6">
        <v>33</v>
      </c>
      <c r="K273" s="7">
        <v>1</v>
      </c>
      <c r="L273" s="6">
        <v>8</v>
      </c>
      <c r="M273" s="7">
        <v>0</v>
      </c>
      <c r="N273" s="6">
        <v>5</v>
      </c>
      <c r="O273" s="7">
        <v>0</v>
      </c>
      <c r="P273" s="6">
        <v>2</v>
      </c>
      <c r="Q273" s="7">
        <v>0</v>
      </c>
      <c r="R273" s="6">
        <v>13</v>
      </c>
      <c r="S273" s="7">
        <v>-2</v>
      </c>
      <c r="T273" s="3" t="s">
        <v>842</v>
      </c>
      <c r="X273" s="6">
        <v>48</v>
      </c>
      <c r="Y273" s="6">
        <v>31</v>
      </c>
      <c r="Z273" s="7">
        <f>X273-Y273</f>
        <v>17</v>
      </c>
      <c r="AA273" s="6">
        <v>27</v>
      </c>
      <c r="AB273" s="6">
        <v>45</v>
      </c>
      <c r="AC273" s="7">
        <f>AA273-AB273</f>
        <v>-18</v>
      </c>
      <c r="AD273" s="6">
        <v>16</v>
      </c>
      <c r="AE273" s="6">
        <v>37</v>
      </c>
      <c r="AF273" s="7">
        <f>AD273-AE273</f>
        <v>-21</v>
      </c>
      <c r="AG273" s="6">
        <v>10</v>
      </c>
      <c r="AH273" s="6">
        <v>46</v>
      </c>
      <c r="AI273" s="7">
        <f>AG273-AH273</f>
        <v>-36</v>
      </c>
      <c r="AM273" s="4" t="s">
        <v>1034</v>
      </c>
      <c r="AN273" s="6">
        <v>45</v>
      </c>
      <c r="AO273" s="6">
        <v>22</v>
      </c>
      <c r="AP273" s="6"/>
      <c r="AQ273" s="6"/>
      <c r="AR273" s="4" t="s">
        <v>1035</v>
      </c>
      <c r="AS273" s="6"/>
      <c r="AT273" s="6"/>
      <c r="AV273" s="4"/>
    </row>
    <row r="274" spans="2:63" x14ac:dyDescent="0.25">
      <c r="B274" s="3" t="s">
        <v>270</v>
      </c>
      <c r="C274" s="52" t="s">
        <v>596</v>
      </c>
      <c r="D274" s="39">
        <v>42872</v>
      </c>
      <c r="E274">
        <v>20</v>
      </c>
      <c r="F274" s="3" t="s">
        <v>816</v>
      </c>
      <c r="G274" s="20" t="s">
        <v>1067</v>
      </c>
      <c r="H274" s="6">
        <v>46</v>
      </c>
      <c r="I274" s="7">
        <v>0</v>
      </c>
      <c r="J274" s="6">
        <v>34</v>
      </c>
      <c r="K274" s="7">
        <v>2</v>
      </c>
      <c r="L274" s="6">
        <v>7</v>
      </c>
      <c r="M274" s="7">
        <v>-1</v>
      </c>
      <c r="N274" s="6">
        <v>7</v>
      </c>
      <c r="O274" s="7">
        <v>1</v>
      </c>
      <c r="R274" s="6">
        <v>12</v>
      </c>
      <c r="S274" s="7">
        <v>-2</v>
      </c>
      <c r="T274" s="3" t="s">
        <v>842</v>
      </c>
      <c r="X274" s="6"/>
      <c r="Y274" s="6"/>
      <c r="AA274" s="6"/>
      <c r="AB274" s="6"/>
      <c r="AC274" s="7"/>
      <c r="AD274" s="6"/>
      <c r="AE274" s="6"/>
      <c r="AF274" s="7"/>
      <c r="AG274" s="6"/>
      <c r="AH274" s="6"/>
      <c r="AM274" s="4"/>
      <c r="AN274" s="6"/>
      <c r="AO274" s="6"/>
      <c r="AP274" s="6"/>
      <c r="AQ274" s="6"/>
      <c r="AR274" s="4"/>
      <c r="AS274" s="6"/>
      <c r="AT274" s="6"/>
      <c r="AV274" s="4"/>
    </row>
    <row r="275" spans="2:63" x14ac:dyDescent="0.25">
      <c r="B275" s="3" t="s">
        <v>270</v>
      </c>
      <c r="C275" s="52" t="s">
        <v>564</v>
      </c>
      <c r="D275" s="39">
        <v>42873</v>
      </c>
      <c r="E275">
        <v>21</v>
      </c>
      <c r="F275" s="3" t="s">
        <v>821</v>
      </c>
      <c r="G275" s="20" t="s">
        <v>192</v>
      </c>
      <c r="H275" s="6">
        <v>44</v>
      </c>
      <c r="I275" s="7">
        <v>-1</v>
      </c>
      <c r="J275" s="6">
        <v>35</v>
      </c>
      <c r="K275" s="7">
        <v>3</v>
      </c>
      <c r="L275" s="6">
        <v>9</v>
      </c>
      <c r="M275" s="7">
        <v>1</v>
      </c>
      <c r="N275" s="6">
        <v>3</v>
      </c>
      <c r="O275" s="7">
        <v>-3</v>
      </c>
      <c r="P275" s="6">
        <v>2</v>
      </c>
      <c r="Q275" s="7">
        <v>0</v>
      </c>
      <c r="R275" s="6">
        <v>9</v>
      </c>
      <c r="S275" s="7">
        <v>-4</v>
      </c>
      <c r="T275" s="3" t="s">
        <v>842</v>
      </c>
      <c r="X275" s="6">
        <v>52</v>
      </c>
      <c r="Y275" s="6">
        <v>37</v>
      </c>
      <c r="Z275" s="7">
        <f>X275-Y275</f>
        <v>15</v>
      </c>
      <c r="AA275" s="6">
        <v>25</v>
      </c>
      <c r="AB275" s="6">
        <v>60</v>
      </c>
      <c r="AC275" s="7">
        <f>AA275-AB275</f>
        <v>-35</v>
      </c>
      <c r="AD275" s="6">
        <v>20</v>
      </c>
      <c r="AE275" s="6">
        <v>46</v>
      </c>
      <c r="AF275" s="7">
        <f>AD275-AE275</f>
        <v>-26</v>
      </c>
      <c r="AG275" s="6"/>
      <c r="AH275" s="6"/>
      <c r="AM275" s="4" t="s">
        <v>1037</v>
      </c>
      <c r="AN275" s="6"/>
      <c r="AO275" s="6"/>
      <c r="AP275" s="6"/>
      <c r="AQ275" s="6"/>
      <c r="AR275" s="4"/>
      <c r="AS275" s="6"/>
      <c r="AT275" s="6"/>
      <c r="AV275" s="4"/>
    </row>
    <row r="276" spans="2:63" x14ac:dyDescent="0.25">
      <c r="B276" s="3" t="s">
        <v>270</v>
      </c>
      <c r="C276" s="52" t="s">
        <v>516</v>
      </c>
      <c r="D276" s="39">
        <v>42873</v>
      </c>
      <c r="E276">
        <v>26</v>
      </c>
      <c r="F276" s="3" t="s">
        <v>1058</v>
      </c>
      <c r="G276" s="20"/>
      <c r="H276" s="6">
        <v>42</v>
      </c>
      <c r="I276" s="7">
        <v>-5</v>
      </c>
      <c r="J276" s="6">
        <v>34</v>
      </c>
      <c r="K276" s="7">
        <v>5</v>
      </c>
      <c r="L276" s="6">
        <v>9</v>
      </c>
      <c r="M276" s="7">
        <v>1</v>
      </c>
      <c r="N276" s="6">
        <v>4</v>
      </c>
      <c r="O276" s="7">
        <v>-2</v>
      </c>
      <c r="P276" s="6">
        <v>3</v>
      </c>
      <c r="Q276" s="7">
        <v>-1</v>
      </c>
      <c r="R276" s="6">
        <v>8</v>
      </c>
      <c r="S276" s="7">
        <v>-10</v>
      </c>
      <c r="T276" s="3" t="s">
        <v>842</v>
      </c>
      <c r="X276" s="6"/>
      <c r="Y276" s="6"/>
      <c r="AA276" s="6"/>
      <c r="AB276" s="6"/>
      <c r="AC276" s="7"/>
      <c r="AD276" s="6"/>
      <c r="AE276" s="6"/>
      <c r="AF276" s="7"/>
      <c r="AG276" s="6"/>
      <c r="AH276" s="6"/>
      <c r="AM276" s="4"/>
      <c r="AN276" s="6">
        <v>38</v>
      </c>
      <c r="AO276" s="6">
        <v>24</v>
      </c>
      <c r="AP276" s="6"/>
      <c r="AQ276" s="6"/>
      <c r="AR276" s="4" t="s">
        <v>1059</v>
      </c>
      <c r="AS276" s="6"/>
      <c r="AT276" s="6"/>
      <c r="AV276" s="4"/>
    </row>
    <row r="277" spans="2:63" x14ac:dyDescent="0.25">
      <c r="B277" s="3" t="s">
        <v>270</v>
      </c>
      <c r="C277" s="52" t="s">
        <v>641</v>
      </c>
      <c r="D277" s="39">
        <v>42874</v>
      </c>
      <c r="E277">
        <v>21</v>
      </c>
      <c r="F277" s="3" t="s">
        <v>982</v>
      </c>
      <c r="G277" s="20" t="s">
        <v>124</v>
      </c>
      <c r="H277" s="6">
        <v>46</v>
      </c>
      <c r="I277" s="7">
        <v>6</v>
      </c>
      <c r="J277" s="6">
        <v>34</v>
      </c>
      <c r="K277" s="7">
        <v>5</v>
      </c>
      <c r="L277" s="6">
        <v>8</v>
      </c>
      <c r="M277" s="7">
        <v>-3</v>
      </c>
      <c r="N277" s="6">
        <v>3</v>
      </c>
      <c r="O277" s="7">
        <v>-8</v>
      </c>
      <c r="P277" s="6">
        <v>1</v>
      </c>
      <c r="Q277" s="7">
        <v>-1</v>
      </c>
      <c r="R277" s="6">
        <v>12</v>
      </c>
      <c r="S277" s="7">
        <v>1</v>
      </c>
      <c r="T277" s="3" t="s">
        <v>842</v>
      </c>
      <c r="U277" s="8" t="s">
        <v>988</v>
      </c>
      <c r="X277" s="6"/>
      <c r="Y277" s="6"/>
      <c r="AA277" s="6"/>
      <c r="AB277" s="6"/>
      <c r="AC277" s="7"/>
      <c r="AD277" s="6"/>
      <c r="AE277" s="6"/>
      <c r="AF277" s="7"/>
      <c r="AG277" s="6"/>
      <c r="AH277" s="6"/>
      <c r="AM277" s="4"/>
      <c r="AN277" s="6"/>
      <c r="AO277" s="6"/>
      <c r="AP277" s="6"/>
      <c r="AQ277" s="6"/>
      <c r="AR277" s="4"/>
      <c r="AS277" s="6"/>
      <c r="AT277" s="6"/>
      <c r="AV277" s="4"/>
    </row>
    <row r="278" spans="2:63" x14ac:dyDescent="0.25">
      <c r="B278" s="3" t="s">
        <v>270</v>
      </c>
      <c r="C278" s="52" t="s">
        <v>641</v>
      </c>
      <c r="D278" s="39">
        <v>42874</v>
      </c>
      <c r="E278">
        <v>22</v>
      </c>
      <c r="F278" s="3" t="s">
        <v>982</v>
      </c>
      <c r="G278" s="20" t="s">
        <v>76</v>
      </c>
      <c r="H278" s="6">
        <v>43</v>
      </c>
      <c r="I278" s="7">
        <v>-5</v>
      </c>
      <c r="J278" s="6">
        <v>34</v>
      </c>
      <c r="K278" s="7">
        <v>4</v>
      </c>
      <c r="L278" s="6">
        <v>8</v>
      </c>
      <c r="M278" s="7">
        <v>0</v>
      </c>
      <c r="N278" s="6">
        <v>4</v>
      </c>
      <c r="O278" s="7">
        <v>0</v>
      </c>
      <c r="P278" s="6">
        <v>2</v>
      </c>
      <c r="Q278" s="7">
        <v>0</v>
      </c>
      <c r="R278" s="6">
        <v>9</v>
      </c>
      <c r="S278" s="7">
        <v>-9</v>
      </c>
      <c r="T278" s="3" t="s">
        <v>639</v>
      </c>
      <c r="U278" s="8" t="s">
        <v>988</v>
      </c>
      <c r="X278" s="6"/>
      <c r="Y278" s="6"/>
      <c r="AA278" s="6"/>
      <c r="AB278" s="6"/>
      <c r="AC278" s="7"/>
      <c r="AD278" s="6"/>
      <c r="AE278" s="6"/>
      <c r="AF278" s="7"/>
      <c r="AG278" s="6"/>
      <c r="AH278" s="6"/>
      <c r="AM278" s="4"/>
      <c r="AN278" s="6"/>
      <c r="AO278" s="6"/>
      <c r="AP278" s="6"/>
      <c r="AQ278" s="6"/>
      <c r="AR278" s="4"/>
      <c r="AS278" s="6"/>
      <c r="AT278" s="6"/>
      <c r="AV278" s="4"/>
    </row>
    <row r="279" spans="2:63" x14ac:dyDescent="0.25">
      <c r="B279" s="3" t="s">
        <v>270</v>
      </c>
      <c r="C279" s="52" t="s">
        <v>597</v>
      </c>
      <c r="D279" s="39">
        <v>42874</v>
      </c>
      <c r="E279">
        <v>22</v>
      </c>
      <c r="F279" s="3" t="s">
        <v>678</v>
      </c>
      <c r="G279" s="20" t="s">
        <v>82</v>
      </c>
      <c r="H279" s="6">
        <v>47</v>
      </c>
      <c r="I279" s="7">
        <v>-1</v>
      </c>
      <c r="J279" s="6">
        <v>33</v>
      </c>
      <c r="K279" s="7">
        <v>5</v>
      </c>
      <c r="L279" s="6">
        <v>9</v>
      </c>
      <c r="M279" s="7">
        <v>-1</v>
      </c>
      <c r="N279" s="6">
        <v>4</v>
      </c>
      <c r="O279" s="7">
        <v>-2</v>
      </c>
      <c r="P279" s="6">
        <v>2</v>
      </c>
      <c r="Q279" s="7">
        <v>-1</v>
      </c>
      <c r="R279" s="6">
        <v>14</v>
      </c>
      <c r="S279" s="7">
        <v>-6</v>
      </c>
      <c r="T279" s="3" t="s">
        <v>842</v>
      </c>
      <c r="X279" s="6"/>
      <c r="Y279" s="6"/>
      <c r="AA279" s="6"/>
      <c r="AB279" s="6"/>
      <c r="AC279" s="7"/>
      <c r="AD279" s="6"/>
      <c r="AE279" s="6"/>
      <c r="AF279" s="7"/>
      <c r="AG279" s="6"/>
      <c r="AH279" s="6"/>
      <c r="AM279" s="4"/>
      <c r="AN279" s="6"/>
      <c r="AO279" s="6"/>
      <c r="AP279" s="6"/>
      <c r="AQ279" s="6"/>
      <c r="AR279" s="4"/>
      <c r="AS279" s="6"/>
      <c r="AT279" s="6"/>
      <c r="AV279" s="4"/>
    </row>
    <row r="280" spans="2:63" x14ac:dyDescent="0.25">
      <c r="B280" s="3" t="s">
        <v>270</v>
      </c>
      <c r="C280" s="52" t="s">
        <v>452</v>
      </c>
      <c r="D280" s="39">
        <v>42874</v>
      </c>
      <c r="F280" s="3" t="s">
        <v>1019</v>
      </c>
      <c r="G280" s="20"/>
      <c r="R280" s="6"/>
      <c r="T280" s="3" t="s">
        <v>842</v>
      </c>
      <c r="X280" s="6">
        <v>44</v>
      </c>
      <c r="Y280" s="6">
        <v>41</v>
      </c>
      <c r="Z280" s="7">
        <f>X280-Y280</f>
        <v>3</v>
      </c>
      <c r="AA280" s="6">
        <v>31</v>
      </c>
      <c r="AB280" s="6">
        <v>48</v>
      </c>
      <c r="AC280" s="7">
        <f>AA280-AB280</f>
        <v>-17</v>
      </c>
      <c r="AD280" s="6"/>
      <c r="AE280" s="6"/>
      <c r="AF280" s="7"/>
      <c r="AG280" s="6"/>
      <c r="AH280" s="6"/>
      <c r="AM280" s="4" t="s">
        <v>1038</v>
      </c>
      <c r="AN280" s="6"/>
      <c r="AO280" s="6"/>
      <c r="AP280" s="6"/>
      <c r="AQ280" s="6"/>
      <c r="AR280" s="4"/>
      <c r="AS280" s="6"/>
      <c r="AT280" s="6"/>
      <c r="AV280" s="4"/>
    </row>
    <row r="281" spans="2:63" x14ac:dyDescent="0.25">
      <c r="B281" s="3" t="s">
        <v>270</v>
      </c>
      <c r="C281" s="52" t="s">
        <v>307</v>
      </c>
      <c r="D281" s="39">
        <v>42874</v>
      </c>
      <c r="E281">
        <v>31</v>
      </c>
      <c r="F281" s="3" t="s">
        <v>1017</v>
      </c>
      <c r="G281" s="20"/>
      <c r="H281" s="6">
        <v>48</v>
      </c>
      <c r="I281" s="7">
        <v>1</v>
      </c>
      <c r="J281" s="6">
        <v>33</v>
      </c>
      <c r="K281" s="7">
        <v>0</v>
      </c>
      <c r="L281" s="6">
        <v>7</v>
      </c>
      <c r="M281" s="7">
        <v>0</v>
      </c>
      <c r="N281" s="6">
        <v>4</v>
      </c>
      <c r="O281" s="7">
        <v>-1</v>
      </c>
      <c r="P281" s="6">
        <v>2</v>
      </c>
      <c r="Q281" s="7">
        <v>-1</v>
      </c>
      <c r="R281" s="6">
        <v>15</v>
      </c>
      <c r="S281" s="7">
        <v>1</v>
      </c>
      <c r="T281" s="3" t="s">
        <v>842</v>
      </c>
      <c r="U281" s="3"/>
      <c r="X281" s="6"/>
      <c r="Y281" s="6"/>
      <c r="AA281" s="6"/>
      <c r="AB281" s="6"/>
      <c r="AC281" s="7"/>
      <c r="AD281" s="6"/>
      <c r="AE281" s="6"/>
      <c r="AF281" s="7"/>
      <c r="AG281" s="6"/>
      <c r="AH281" s="6"/>
      <c r="AM281" s="4"/>
      <c r="AN281" s="6"/>
      <c r="AO281" s="6"/>
      <c r="AP281" s="6"/>
      <c r="AQ281" s="6"/>
      <c r="AR281" s="4"/>
      <c r="AS281" s="6"/>
      <c r="AT281" s="6"/>
      <c r="AV281" s="4"/>
    </row>
    <row r="282" spans="2:63" x14ac:dyDescent="0.25">
      <c r="B282" s="3" t="s">
        <v>270</v>
      </c>
      <c r="C282" s="52" t="s">
        <v>675</v>
      </c>
      <c r="D282" s="39">
        <v>42877</v>
      </c>
      <c r="F282" s="3" t="s">
        <v>821</v>
      </c>
      <c r="G282" s="20"/>
      <c r="R282" s="6"/>
      <c r="T282" s="3"/>
      <c r="X282" s="6">
        <v>39</v>
      </c>
      <c r="Y282" s="6">
        <v>46</v>
      </c>
      <c r="Z282" s="7">
        <f>X282-Y282</f>
        <v>-7</v>
      </c>
      <c r="AA282" s="6">
        <v>37</v>
      </c>
      <c r="AB282" s="6">
        <v>48</v>
      </c>
      <c r="AC282" s="7">
        <f>AA282-AB282</f>
        <v>-11</v>
      </c>
      <c r="AD282" s="6">
        <v>20</v>
      </c>
      <c r="AE282" s="6">
        <v>46</v>
      </c>
      <c r="AF282" s="7">
        <f>AD282-AE282</f>
        <v>-26</v>
      </c>
      <c r="AG282" s="6">
        <v>8</v>
      </c>
      <c r="AH282" s="6">
        <v>51</v>
      </c>
      <c r="AI282" s="7">
        <f>AG282-AH282</f>
        <v>-43</v>
      </c>
      <c r="AM282" s="4" t="s">
        <v>931</v>
      </c>
      <c r="AN282" s="6"/>
      <c r="AO282" s="6"/>
      <c r="AP282" s="6"/>
      <c r="AQ282" s="6"/>
      <c r="AR282" s="4"/>
      <c r="AS282" s="6"/>
      <c r="AT282" s="6"/>
      <c r="AV282" s="4"/>
    </row>
    <row r="283" spans="2:63" x14ac:dyDescent="0.25">
      <c r="B283" s="3" t="s">
        <v>270</v>
      </c>
      <c r="C283" s="52" t="s">
        <v>625</v>
      </c>
      <c r="D283" s="39">
        <v>42878</v>
      </c>
      <c r="E283">
        <v>27</v>
      </c>
      <c r="F283" s="3" t="s">
        <v>903</v>
      </c>
      <c r="G283" s="20" t="s">
        <v>138</v>
      </c>
      <c r="H283" s="6">
        <v>45</v>
      </c>
      <c r="I283" s="7">
        <v>-1</v>
      </c>
      <c r="J283" s="6">
        <v>35</v>
      </c>
      <c r="K283" s="7">
        <v>2</v>
      </c>
      <c r="L283" s="6">
        <v>7</v>
      </c>
      <c r="M283" s="7">
        <v>-1</v>
      </c>
      <c r="N283" s="6">
        <v>5</v>
      </c>
      <c r="O283" s="7">
        <v>0</v>
      </c>
      <c r="P283" s="6">
        <v>2</v>
      </c>
      <c r="Q283" s="7">
        <v>0</v>
      </c>
      <c r="R283" s="6">
        <v>10</v>
      </c>
      <c r="S283" s="7">
        <v>-3</v>
      </c>
      <c r="T283" s="3" t="s">
        <v>842</v>
      </c>
      <c r="X283" s="6">
        <v>45</v>
      </c>
      <c r="Y283" s="6">
        <v>34</v>
      </c>
      <c r="Z283" s="7">
        <f>X283-Y283</f>
        <v>11</v>
      </c>
      <c r="AA283" s="6">
        <v>31</v>
      </c>
      <c r="AB283" s="6">
        <v>42</v>
      </c>
      <c r="AC283" s="7">
        <f>AA283-AB283</f>
        <v>-11</v>
      </c>
      <c r="AD283" s="6">
        <v>17</v>
      </c>
      <c r="AE283" s="6">
        <v>40</v>
      </c>
      <c r="AF283" s="7">
        <f>AD283-AE283</f>
        <v>-23</v>
      </c>
      <c r="AG283" s="6">
        <v>11</v>
      </c>
      <c r="AH283" s="6">
        <v>47</v>
      </c>
      <c r="AI283" s="7">
        <f>AG283-AH283</f>
        <v>-36</v>
      </c>
      <c r="AM283" s="4" t="s">
        <v>1034</v>
      </c>
      <c r="AN283" s="6">
        <v>43</v>
      </c>
      <c r="AO283" s="6">
        <v>26</v>
      </c>
      <c r="AP283" s="6"/>
      <c r="AQ283" s="6"/>
      <c r="AR283" s="4" t="s">
        <v>1035</v>
      </c>
      <c r="AS283" s="6"/>
      <c r="AT283" s="6"/>
      <c r="AV283" s="4"/>
    </row>
    <row r="284" spans="2:63" x14ac:dyDescent="0.25">
      <c r="B284" s="3" t="s">
        <v>270</v>
      </c>
      <c r="C284" s="52" t="s">
        <v>542</v>
      </c>
      <c r="D284" s="39">
        <v>42878</v>
      </c>
      <c r="E284">
        <v>30</v>
      </c>
      <c r="F284" s="3" t="s">
        <v>821</v>
      </c>
      <c r="G284" s="20"/>
      <c r="H284" s="6">
        <v>41</v>
      </c>
      <c r="J284" s="6">
        <v>38</v>
      </c>
      <c r="L284" s="6">
        <v>9</v>
      </c>
      <c r="N284" s="6">
        <v>4</v>
      </c>
      <c r="P284" s="6">
        <v>2</v>
      </c>
      <c r="R284" s="6">
        <f>H284-J284</f>
        <v>3</v>
      </c>
      <c r="T284" s="3" t="s">
        <v>842</v>
      </c>
      <c r="V284" t="s">
        <v>1767</v>
      </c>
      <c r="X284" s="6"/>
      <c r="Y284" s="6"/>
      <c r="AA284" s="6"/>
      <c r="AB284" s="6"/>
      <c r="AC284" s="7"/>
      <c r="AD284" s="6"/>
      <c r="AE284" s="6"/>
      <c r="AF284" s="7"/>
      <c r="AG284" s="6"/>
      <c r="AH284" s="6"/>
      <c r="AM284" s="4"/>
      <c r="AN284" s="6"/>
      <c r="AO284" s="6"/>
      <c r="AP284" s="6"/>
      <c r="AQ284" s="6"/>
      <c r="AR284" s="4"/>
      <c r="AS284" s="6"/>
      <c r="AT284" s="6"/>
      <c r="AV284" s="4"/>
      <c r="AX284">
        <v>311</v>
      </c>
      <c r="AY284" s="50"/>
      <c r="AZ284">
        <v>255</v>
      </c>
      <c r="BA284" s="50"/>
      <c r="BB284">
        <v>10</v>
      </c>
      <c r="BC284" s="50"/>
      <c r="BD284">
        <v>1</v>
      </c>
      <c r="BE284" s="50"/>
      <c r="BF284">
        <v>0</v>
      </c>
      <c r="BG284" s="50"/>
      <c r="BH284">
        <v>51</v>
      </c>
      <c r="BI284" s="50"/>
      <c r="BJ284">
        <v>2</v>
      </c>
      <c r="BK284" s="50"/>
    </row>
    <row r="285" spans="2:63" x14ac:dyDescent="0.25">
      <c r="B285" s="3" t="s">
        <v>270</v>
      </c>
      <c r="C285" s="52" t="s">
        <v>432</v>
      </c>
      <c r="D285" s="39">
        <v>42879</v>
      </c>
      <c r="E285">
        <v>26</v>
      </c>
      <c r="F285" s="3" t="s">
        <v>821</v>
      </c>
      <c r="G285" s="20" t="s">
        <v>224</v>
      </c>
      <c r="H285" s="6">
        <v>43</v>
      </c>
      <c r="I285" s="7">
        <v>-1</v>
      </c>
      <c r="J285" s="6">
        <v>38</v>
      </c>
      <c r="K285" s="7">
        <v>3</v>
      </c>
      <c r="L285" s="6">
        <v>10</v>
      </c>
      <c r="M285" s="7">
        <v>1</v>
      </c>
      <c r="N285" s="6">
        <v>4</v>
      </c>
      <c r="O285" s="7">
        <v>1</v>
      </c>
      <c r="P285" s="6">
        <v>1</v>
      </c>
      <c r="Q285" s="7">
        <v>-1</v>
      </c>
      <c r="R285" s="6">
        <v>5</v>
      </c>
      <c r="S285" s="7">
        <v>-4</v>
      </c>
      <c r="T285" s="3" t="s">
        <v>842</v>
      </c>
      <c r="X285" s="6">
        <v>44</v>
      </c>
      <c r="Y285" s="6">
        <v>43</v>
      </c>
      <c r="Z285" s="7">
        <f>X285-Y285</f>
        <v>1</v>
      </c>
      <c r="AA285" s="6">
        <v>35</v>
      </c>
      <c r="AB285" s="6">
        <v>51</v>
      </c>
      <c r="AC285" s="7">
        <f>AA285-AB285</f>
        <v>-16</v>
      </c>
      <c r="AD285" s="6">
        <v>19</v>
      </c>
      <c r="AE285" s="6">
        <v>48</v>
      </c>
      <c r="AF285" s="7">
        <f>AD285-AE285</f>
        <v>-29</v>
      </c>
      <c r="AG285" s="6">
        <v>8</v>
      </c>
      <c r="AH285" s="6">
        <v>54</v>
      </c>
      <c r="AI285" s="7">
        <f>AG285-AH285</f>
        <v>-46</v>
      </c>
      <c r="AM285" s="4" t="s">
        <v>931</v>
      </c>
      <c r="AN285" s="6">
        <v>45</v>
      </c>
      <c r="AO285" s="6">
        <v>28</v>
      </c>
      <c r="AP285" s="6"/>
      <c r="AQ285" s="6"/>
      <c r="AR285" s="4" t="s">
        <v>876</v>
      </c>
      <c r="AS285" s="6"/>
      <c r="AT285" s="6"/>
      <c r="AV285" s="4"/>
      <c r="AY285" s="50"/>
      <c r="BA285" s="50"/>
      <c r="BC285" s="50"/>
      <c r="BE285" s="50"/>
      <c r="BG285" s="50"/>
      <c r="BI285" s="50"/>
      <c r="BK285" s="50"/>
    </row>
    <row r="286" spans="2:63" x14ac:dyDescent="0.25">
      <c r="B286" s="3" t="s">
        <v>270</v>
      </c>
      <c r="C286" s="52" t="s">
        <v>432</v>
      </c>
      <c r="D286" s="39">
        <v>42879</v>
      </c>
      <c r="E286">
        <v>26</v>
      </c>
      <c r="F286" s="3" t="s">
        <v>1025</v>
      </c>
      <c r="G286" s="20" t="s">
        <v>1068</v>
      </c>
      <c r="H286" s="6">
        <v>44</v>
      </c>
      <c r="J286" s="6">
        <v>36</v>
      </c>
      <c r="L286" s="6">
        <v>6</v>
      </c>
      <c r="N286" s="6">
        <v>5</v>
      </c>
      <c r="P286" s="6">
        <v>1</v>
      </c>
      <c r="R286" s="6">
        <v>8</v>
      </c>
      <c r="T286" s="3" t="s">
        <v>842</v>
      </c>
      <c r="X286" s="6">
        <v>52</v>
      </c>
      <c r="Y286" s="6">
        <v>47</v>
      </c>
      <c r="Z286" s="7">
        <f>X286-Y286</f>
        <v>5</v>
      </c>
      <c r="AA286" s="6"/>
      <c r="AB286" s="6"/>
      <c r="AC286" s="7"/>
      <c r="AD286" s="6"/>
      <c r="AE286" s="6"/>
      <c r="AF286" s="7"/>
      <c r="AG286" s="6"/>
      <c r="AH286" s="6"/>
      <c r="AM286" s="4" t="s">
        <v>1069</v>
      </c>
      <c r="AN286" s="6">
        <v>59</v>
      </c>
      <c r="AO286" s="6">
        <v>37</v>
      </c>
      <c r="AP286" s="6"/>
      <c r="AQ286" s="6"/>
      <c r="AR286" s="4" t="s">
        <v>1070</v>
      </c>
      <c r="AS286" s="6"/>
      <c r="AT286" s="6"/>
      <c r="AV286" s="4"/>
      <c r="AY286" s="50"/>
      <c r="BA286" s="50"/>
      <c r="BC286" s="50"/>
      <c r="BE286" s="50"/>
      <c r="BG286" s="50"/>
      <c r="BI286" s="50"/>
      <c r="BK286" s="50"/>
    </row>
    <row r="287" spans="2:63" x14ac:dyDescent="0.25">
      <c r="B287" s="3" t="s">
        <v>270</v>
      </c>
      <c r="C287" s="52" t="s">
        <v>432</v>
      </c>
      <c r="D287" s="39">
        <v>42879</v>
      </c>
      <c r="E287">
        <v>27</v>
      </c>
      <c r="F287" s="3" t="s">
        <v>816</v>
      </c>
      <c r="G287" s="20" t="s">
        <v>1067</v>
      </c>
      <c r="H287" s="6">
        <v>44</v>
      </c>
      <c r="I287" s="7">
        <v>-2</v>
      </c>
      <c r="J287" s="6">
        <v>38</v>
      </c>
      <c r="K287" s="7">
        <v>4</v>
      </c>
      <c r="L287" s="6">
        <v>7</v>
      </c>
      <c r="M287" s="7">
        <v>0</v>
      </c>
      <c r="N287" s="6">
        <v>5</v>
      </c>
      <c r="O287" s="7">
        <v>-2</v>
      </c>
      <c r="R287" s="6">
        <v>6</v>
      </c>
      <c r="S287" s="7">
        <v>-6</v>
      </c>
      <c r="T287" s="3" t="s">
        <v>842</v>
      </c>
      <c r="X287" s="6"/>
      <c r="Y287" s="6"/>
      <c r="AA287" s="6"/>
      <c r="AB287" s="6"/>
      <c r="AC287" s="7"/>
      <c r="AD287" s="6"/>
      <c r="AE287" s="6"/>
      <c r="AF287" s="7"/>
      <c r="AG287" s="6"/>
      <c r="AH287" s="6"/>
      <c r="AM287" s="4"/>
      <c r="AN287" s="6"/>
      <c r="AO287" s="6"/>
      <c r="AP287" s="6"/>
      <c r="AQ287" s="6"/>
      <c r="AR287" s="4"/>
      <c r="AS287" s="6"/>
      <c r="AT287" s="6"/>
      <c r="AV287" s="4"/>
      <c r="AY287" s="50"/>
      <c r="BA287" s="50"/>
      <c r="BC287" s="50"/>
      <c r="BE287" s="50"/>
      <c r="BG287" s="50"/>
      <c r="BI287" s="50"/>
      <c r="BK287" s="50"/>
    </row>
    <row r="288" spans="2:63" x14ac:dyDescent="0.25">
      <c r="B288" s="3" t="s">
        <v>270</v>
      </c>
      <c r="C288" s="52" t="s">
        <v>601</v>
      </c>
      <c r="D288" s="39">
        <v>42879</v>
      </c>
      <c r="E288">
        <v>27</v>
      </c>
      <c r="F288" s="3" t="s">
        <v>678</v>
      </c>
      <c r="G288" s="20" t="s">
        <v>198</v>
      </c>
      <c r="H288" s="6">
        <v>46</v>
      </c>
      <c r="I288" s="7">
        <v>-1</v>
      </c>
      <c r="J288" s="6">
        <v>32</v>
      </c>
      <c r="K288" s="7">
        <v>-1</v>
      </c>
      <c r="L288" s="6">
        <v>8</v>
      </c>
      <c r="M288" s="7">
        <v>-1</v>
      </c>
      <c r="N288" s="6">
        <v>5</v>
      </c>
      <c r="O288" s="7">
        <v>1</v>
      </c>
      <c r="P288" s="6">
        <v>2</v>
      </c>
      <c r="Q288" s="7">
        <v>0</v>
      </c>
      <c r="R288" s="6">
        <v>14</v>
      </c>
      <c r="S288" s="7">
        <v>0</v>
      </c>
      <c r="T288" s="3" t="s">
        <v>842</v>
      </c>
      <c r="X288" s="6"/>
      <c r="Y288" s="6"/>
      <c r="AA288" s="6"/>
      <c r="AB288" s="6"/>
      <c r="AC288" s="7"/>
      <c r="AD288" s="6"/>
      <c r="AE288" s="6"/>
      <c r="AF288" s="7"/>
      <c r="AG288" s="6"/>
      <c r="AH288" s="6"/>
      <c r="AM288" s="4"/>
      <c r="AN288" s="6">
        <v>48</v>
      </c>
      <c r="AO288" s="6">
        <v>27</v>
      </c>
      <c r="AP288" s="6"/>
      <c r="AQ288" s="6"/>
      <c r="AR288" s="4" t="s">
        <v>1071</v>
      </c>
      <c r="AS288" s="6"/>
      <c r="AT288" s="6"/>
      <c r="AV288" s="4"/>
      <c r="AY288" s="50"/>
      <c r="BA288" s="50"/>
      <c r="BC288" s="50"/>
      <c r="BE288" s="50"/>
      <c r="BG288" s="50"/>
      <c r="BI288" s="50"/>
      <c r="BK288" s="50"/>
    </row>
    <row r="289" spans="2:63" x14ac:dyDescent="0.25">
      <c r="B289" s="3" t="s">
        <v>270</v>
      </c>
      <c r="C289" s="52" t="s">
        <v>601</v>
      </c>
      <c r="D289" s="39">
        <v>42879</v>
      </c>
      <c r="E289">
        <v>27</v>
      </c>
      <c r="F289" s="3" t="s">
        <v>886</v>
      </c>
      <c r="G289" s="2" t="s">
        <v>915</v>
      </c>
      <c r="H289" s="6">
        <v>46</v>
      </c>
      <c r="I289" s="7">
        <v>-2</v>
      </c>
      <c r="J289" s="6">
        <v>34</v>
      </c>
      <c r="K289" s="7">
        <v>4</v>
      </c>
      <c r="L289" s="6">
        <v>8</v>
      </c>
      <c r="M289" s="7">
        <v>-2</v>
      </c>
      <c r="N289" s="6">
        <v>5</v>
      </c>
      <c r="O289" s="7">
        <v>0</v>
      </c>
      <c r="P289" s="6">
        <v>2</v>
      </c>
      <c r="Q289" s="7">
        <v>-1</v>
      </c>
      <c r="R289" s="6">
        <v>12</v>
      </c>
      <c r="S289" s="7">
        <v>-6</v>
      </c>
      <c r="T289" s="3" t="s">
        <v>842</v>
      </c>
      <c r="X289" s="6"/>
      <c r="Y289" s="6"/>
      <c r="AA289" s="6"/>
      <c r="AB289" s="6"/>
      <c r="AD289" s="6"/>
      <c r="AE289" s="6"/>
      <c r="AG289" s="6"/>
      <c r="AH289" s="6"/>
      <c r="AM289" s="4"/>
      <c r="AN289" s="6">
        <v>51</v>
      </c>
      <c r="AO289" s="6">
        <v>30</v>
      </c>
      <c r="AP289" s="6"/>
      <c r="AS289" s="6"/>
      <c r="AT289" s="6"/>
      <c r="AY289" s="50"/>
      <c r="BA289" s="50"/>
      <c r="BC289" s="50"/>
      <c r="BE289" s="50"/>
      <c r="BG289" s="50"/>
      <c r="BI289" s="50"/>
      <c r="BK289" s="50"/>
    </row>
    <row r="290" spans="2:63" x14ac:dyDescent="0.25">
      <c r="B290" s="3" t="s">
        <v>270</v>
      </c>
      <c r="C290" s="52" t="s">
        <v>543</v>
      </c>
      <c r="D290" s="39">
        <v>42878</v>
      </c>
      <c r="E290">
        <v>31</v>
      </c>
      <c r="F290" s="3" t="s">
        <v>821</v>
      </c>
      <c r="G290" s="20"/>
      <c r="H290" s="6">
        <v>42</v>
      </c>
      <c r="I290" s="7">
        <v>1</v>
      </c>
      <c r="J290" s="6">
        <v>38</v>
      </c>
      <c r="K290" s="7">
        <v>0</v>
      </c>
      <c r="L290" s="6">
        <v>9</v>
      </c>
      <c r="M290" s="7">
        <v>0</v>
      </c>
      <c r="N290" s="6">
        <v>3</v>
      </c>
      <c r="O290" s="7">
        <v>-1</v>
      </c>
      <c r="P290" s="6">
        <v>2</v>
      </c>
      <c r="Q290" s="7">
        <v>0</v>
      </c>
      <c r="R290" s="6">
        <v>3</v>
      </c>
      <c r="S290" s="7">
        <v>-1</v>
      </c>
      <c r="T290" s="3" t="s">
        <v>842</v>
      </c>
      <c r="V290" t="s">
        <v>1767</v>
      </c>
      <c r="X290" s="6"/>
      <c r="Y290" s="6"/>
      <c r="AA290" s="6"/>
      <c r="AB290" s="6"/>
      <c r="AC290" s="7"/>
      <c r="AD290" s="6"/>
      <c r="AE290" s="6"/>
      <c r="AF290" s="7"/>
      <c r="AG290" s="6"/>
      <c r="AH290" s="6"/>
      <c r="AM290" s="4"/>
      <c r="AN290" s="6"/>
      <c r="AO290" s="6"/>
      <c r="AP290" s="6"/>
      <c r="AQ290" s="6"/>
      <c r="AR290" s="4"/>
      <c r="AS290" s="6"/>
      <c r="AT290" s="6"/>
      <c r="AV290" s="4"/>
      <c r="AX290">
        <v>317</v>
      </c>
      <c r="AY290" s="50">
        <f>AX290-AX284</f>
        <v>6</v>
      </c>
      <c r="AZ290">
        <v>253</v>
      </c>
      <c r="BA290" s="50">
        <f>AZ290-AZ284</f>
        <v>-2</v>
      </c>
      <c r="BB290">
        <v>9</v>
      </c>
      <c r="BC290" s="50">
        <f>BB290-BB284</f>
        <v>-1</v>
      </c>
      <c r="BD290">
        <v>1</v>
      </c>
      <c r="BE290" s="50">
        <f>BD290-BD284</f>
        <v>0</v>
      </c>
      <c r="BF290">
        <v>0</v>
      </c>
      <c r="BG290" s="50">
        <f>BF290-BF284</f>
        <v>0</v>
      </c>
      <c r="BH290">
        <v>47</v>
      </c>
      <c r="BI290" s="50">
        <f>BH290-BH284</f>
        <v>-4</v>
      </c>
      <c r="BJ290">
        <v>3</v>
      </c>
      <c r="BK290" s="50">
        <f>BJ290-BJ284</f>
        <v>1</v>
      </c>
    </row>
    <row r="291" spans="2:63" x14ac:dyDescent="0.25">
      <c r="B291" s="3" t="s">
        <v>270</v>
      </c>
      <c r="C291" s="52" t="s">
        <v>579</v>
      </c>
      <c r="D291" s="39">
        <v>42880</v>
      </c>
      <c r="E291">
        <v>27</v>
      </c>
      <c r="F291" s="3" t="s">
        <v>821</v>
      </c>
      <c r="G291" s="2" t="s">
        <v>192</v>
      </c>
      <c r="H291" s="6">
        <v>43</v>
      </c>
      <c r="I291" s="7">
        <v>0</v>
      </c>
      <c r="J291" s="6">
        <v>36</v>
      </c>
      <c r="K291" s="7">
        <v>-2</v>
      </c>
      <c r="L291" s="6">
        <v>9</v>
      </c>
      <c r="M291" s="7">
        <v>-1</v>
      </c>
      <c r="N291" s="6">
        <v>4</v>
      </c>
      <c r="O291" s="7">
        <v>0</v>
      </c>
      <c r="P291" s="6">
        <v>2</v>
      </c>
      <c r="Q291" s="7">
        <v>1</v>
      </c>
      <c r="R291" s="6">
        <v>7</v>
      </c>
      <c r="S291" s="7">
        <v>2</v>
      </c>
      <c r="T291" s="3" t="s">
        <v>842</v>
      </c>
      <c r="X291" s="6">
        <v>49</v>
      </c>
      <c r="Y291" s="6">
        <v>40</v>
      </c>
      <c r="Z291" s="7">
        <f>X291-Y291</f>
        <v>9</v>
      </c>
      <c r="AA291" s="6">
        <v>30</v>
      </c>
      <c r="AB291" s="6">
        <v>58</v>
      </c>
      <c r="AC291" s="7">
        <f>AA291-AB291</f>
        <v>-28</v>
      </c>
      <c r="AD291" s="6">
        <v>20</v>
      </c>
      <c r="AE291" s="6">
        <v>46</v>
      </c>
      <c r="AF291" s="7">
        <f>AD291-AE291</f>
        <v>-26</v>
      </c>
      <c r="AG291" s="6"/>
      <c r="AH291" s="6"/>
      <c r="AM291" s="4" t="s">
        <v>1037</v>
      </c>
      <c r="AN291" s="6"/>
      <c r="AO291" s="6"/>
      <c r="AP291" s="6"/>
      <c r="AS291" s="6"/>
      <c r="AT291" s="6"/>
      <c r="AY291" s="50"/>
      <c r="BA291" s="50"/>
      <c r="BC291" s="50"/>
      <c r="BE291" s="50"/>
      <c r="BG291" s="50"/>
      <c r="BI291" s="50"/>
      <c r="BK291" s="50"/>
    </row>
    <row r="292" spans="2:63" x14ac:dyDescent="0.25">
      <c r="B292" s="3" t="s">
        <v>270</v>
      </c>
      <c r="C292" s="52" t="s">
        <v>430</v>
      </c>
      <c r="D292" s="39">
        <v>42880</v>
      </c>
      <c r="E292">
        <v>31</v>
      </c>
      <c r="F292" s="3" t="s">
        <v>1058</v>
      </c>
      <c r="G292" s="2"/>
      <c r="H292" s="6">
        <v>43</v>
      </c>
      <c r="I292" s="7">
        <v>1</v>
      </c>
      <c r="J292" s="6">
        <v>33</v>
      </c>
      <c r="K292" s="7">
        <v>-1</v>
      </c>
      <c r="L292" s="6">
        <v>11</v>
      </c>
      <c r="M292" s="7">
        <v>2</v>
      </c>
      <c r="N292" s="6">
        <v>4</v>
      </c>
      <c r="O292" s="7">
        <v>0</v>
      </c>
      <c r="P292" s="6">
        <v>3</v>
      </c>
      <c r="Q292" s="7">
        <v>0</v>
      </c>
      <c r="R292" s="6">
        <v>10</v>
      </c>
      <c r="S292" s="7">
        <v>2</v>
      </c>
      <c r="T292" s="3" t="s">
        <v>842</v>
      </c>
      <c r="U292" s="3"/>
      <c r="X292" s="6"/>
      <c r="Y292" s="6"/>
      <c r="AA292" s="6"/>
      <c r="AB292" s="6"/>
      <c r="AD292" s="6"/>
      <c r="AE292" s="6"/>
      <c r="AG292" s="6"/>
      <c r="AH292" s="6"/>
      <c r="AM292" s="4"/>
      <c r="AN292" s="6">
        <v>38</v>
      </c>
      <c r="AO292" s="6">
        <v>23</v>
      </c>
      <c r="AP292" s="6"/>
      <c r="AR292" s="4" t="s">
        <v>1059</v>
      </c>
      <c r="AS292" s="6"/>
      <c r="AT292" s="6"/>
      <c r="AY292" s="50"/>
      <c r="BA292" s="50"/>
      <c r="BC292" s="50"/>
      <c r="BE292" s="50"/>
      <c r="BG292" s="50"/>
      <c r="BI292" s="50"/>
      <c r="BK292" s="50"/>
    </row>
    <row r="293" spans="2:63" x14ac:dyDescent="0.25">
      <c r="B293" s="3" t="s">
        <v>270</v>
      </c>
      <c r="C293" s="52" t="s">
        <v>454</v>
      </c>
      <c r="D293" s="39">
        <v>42879</v>
      </c>
      <c r="E293">
        <v>1</v>
      </c>
      <c r="F293" s="3" t="s">
        <v>821</v>
      </c>
      <c r="G293" s="2"/>
      <c r="H293" s="6">
        <v>42</v>
      </c>
      <c r="I293" s="7">
        <v>0</v>
      </c>
      <c r="J293" s="6">
        <v>38</v>
      </c>
      <c r="K293" s="7">
        <v>0</v>
      </c>
      <c r="L293" s="6">
        <v>9</v>
      </c>
      <c r="M293" s="7">
        <v>0</v>
      </c>
      <c r="N293" s="6">
        <v>3</v>
      </c>
      <c r="O293" s="7">
        <v>0</v>
      </c>
      <c r="P293" s="6">
        <v>2</v>
      </c>
      <c r="Q293" s="7">
        <v>0</v>
      </c>
      <c r="R293" s="6">
        <v>4</v>
      </c>
      <c r="S293" s="7">
        <v>1</v>
      </c>
      <c r="T293" s="3" t="s">
        <v>842</v>
      </c>
      <c r="V293" t="s">
        <v>1767</v>
      </c>
      <c r="X293" s="6"/>
      <c r="Y293" s="6"/>
      <c r="AA293" s="6"/>
      <c r="AB293" s="6"/>
      <c r="AD293" s="6"/>
      <c r="AE293" s="6"/>
      <c r="AG293" s="6"/>
      <c r="AH293" s="6"/>
      <c r="AM293" s="4"/>
      <c r="AN293" s="6"/>
      <c r="AO293" s="6"/>
      <c r="AP293" s="6"/>
      <c r="AS293" s="6"/>
      <c r="AT293" s="6"/>
      <c r="AX293">
        <v>313</v>
      </c>
      <c r="AY293" s="50">
        <f>AX293-AX290</f>
        <v>-4</v>
      </c>
      <c r="AZ293">
        <v>257</v>
      </c>
      <c r="BA293" s="50">
        <f>AZ293-AZ290</f>
        <v>4</v>
      </c>
      <c r="BB293">
        <v>10</v>
      </c>
      <c r="BC293" s="50">
        <f>BB293-BB290</f>
        <v>1</v>
      </c>
      <c r="BD293">
        <v>1</v>
      </c>
      <c r="BE293" s="50">
        <f>BD293-BD290</f>
        <v>0</v>
      </c>
      <c r="BF293">
        <v>0</v>
      </c>
      <c r="BG293" s="50">
        <f>BF293-BF290</f>
        <v>0</v>
      </c>
      <c r="BH293">
        <v>48</v>
      </c>
      <c r="BI293" s="50">
        <f>BH293-BH290</f>
        <v>1</v>
      </c>
      <c r="BJ293">
        <v>2</v>
      </c>
      <c r="BK293" s="50">
        <f>BJ293-BJ290</f>
        <v>-1</v>
      </c>
    </row>
    <row r="294" spans="2:63" x14ac:dyDescent="0.25">
      <c r="B294" s="3" t="s">
        <v>270</v>
      </c>
      <c r="C294" s="52" t="s">
        <v>558</v>
      </c>
      <c r="D294" s="39">
        <v>42881</v>
      </c>
      <c r="E294">
        <v>30</v>
      </c>
      <c r="F294" s="3" t="s">
        <v>982</v>
      </c>
      <c r="G294" s="2" t="s">
        <v>76</v>
      </c>
      <c r="H294" s="6">
        <v>43</v>
      </c>
      <c r="I294" s="7">
        <v>0</v>
      </c>
      <c r="J294" s="6">
        <v>37</v>
      </c>
      <c r="K294" s="7">
        <v>3</v>
      </c>
      <c r="L294" s="6">
        <v>8</v>
      </c>
      <c r="M294" s="7">
        <v>0</v>
      </c>
      <c r="N294" s="6">
        <v>4</v>
      </c>
      <c r="O294" s="7">
        <v>0</v>
      </c>
      <c r="P294" s="6">
        <v>1</v>
      </c>
      <c r="Q294" s="7">
        <v>-1</v>
      </c>
      <c r="R294" s="6">
        <v>6</v>
      </c>
      <c r="S294" s="7">
        <v>-3</v>
      </c>
      <c r="T294" t="s">
        <v>639</v>
      </c>
      <c r="U294" s="8" t="s">
        <v>988</v>
      </c>
      <c r="X294" s="6"/>
      <c r="Y294" s="6"/>
      <c r="AA294" s="6"/>
      <c r="AB294" s="6"/>
      <c r="AD294" s="6"/>
      <c r="AE294" s="6"/>
      <c r="AG294" s="6"/>
      <c r="AH294" s="6"/>
      <c r="AN294" s="6">
        <v>53</v>
      </c>
      <c r="AO294" s="6">
        <v>30</v>
      </c>
      <c r="AP294" s="6"/>
      <c r="AR294" s="4" t="s">
        <v>1066</v>
      </c>
      <c r="AS294" s="6"/>
      <c r="AT294" s="6"/>
      <c r="AY294" s="50"/>
      <c r="BA294" s="50"/>
      <c r="BC294" s="50"/>
      <c r="BE294" s="50"/>
      <c r="BG294" s="50"/>
      <c r="BI294" s="50"/>
      <c r="BK294" s="50"/>
    </row>
    <row r="295" spans="2:63" x14ac:dyDescent="0.25">
      <c r="B295" s="3" t="s">
        <v>270</v>
      </c>
      <c r="C295" s="52" t="s">
        <v>567</v>
      </c>
      <c r="D295" s="39">
        <v>42881</v>
      </c>
      <c r="E295">
        <v>30</v>
      </c>
      <c r="F295" s="3" t="s">
        <v>678</v>
      </c>
      <c r="G295" s="2" t="s">
        <v>82</v>
      </c>
      <c r="H295" s="6">
        <v>45</v>
      </c>
      <c r="I295" s="7">
        <v>-1</v>
      </c>
      <c r="J295" s="6">
        <v>33</v>
      </c>
      <c r="K295" s="7">
        <v>1</v>
      </c>
      <c r="L295" s="6">
        <v>8</v>
      </c>
      <c r="M295" s="7">
        <v>0</v>
      </c>
      <c r="N295" s="6">
        <v>5</v>
      </c>
      <c r="O295" s="7">
        <v>0</v>
      </c>
      <c r="P295" s="6">
        <v>3</v>
      </c>
      <c r="Q295" s="7">
        <v>1</v>
      </c>
      <c r="R295" s="6">
        <v>12</v>
      </c>
      <c r="S295" s="7">
        <v>-2</v>
      </c>
      <c r="T295" s="3" t="s">
        <v>842</v>
      </c>
      <c r="X295" s="6"/>
      <c r="Y295" s="6"/>
      <c r="AA295" s="6"/>
      <c r="AB295" s="6"/>
      <c r="AD295" s="6"/>
      <c r="AE295" s="6"/>
      <c r="AG295" s="6"/>
      <c r="AH295" s="6"/>
      <c r="AN295" s="6"/>
      <c r="AO295" s="6"/>
      <c r="AP295" s="6"/>
      <c r="AS295" s="6"/>
      <c r="AT295" s="6"/>
      <c r="AY295" s="50"/>
      <c r="BA295" s="50"/>
      <c r="BC295" s="50"/>
      <c r="BE295" s="50"/>
      <c r="BG295" s="50"/>
      <c r="BI295" s="50"/>
      <c r="BK295" s="50"/>
    </row>
    <row r="296" spans="2:63" x14ac:dyDescent="0.25">
      <c r="B296" s="3" t="s">
        <v>270</v>
      </c>
      <c r="C296" s="52" t="s">
        <v>567</v>
      </c>
      <c r="D296" s="39">
        <v>42881</v>
      </c>
      <c r="E296">
        <v>31</v>
      </c>
      <c r="F296" s="3" t="s">
        <v>1062</v>
      </c>
      <c r="G296" s="2"/>
      <c r="H296" s="6">
        <v>43</v>
      </c>
      <c r="I296" s="7">
        <v>-1</v>
      </c>
      <c r="J296" s="6">
        <v>38</v>
      </c>
      <c r="K296" s="7">
        <v>9</v>
      </c>
      <c r="L296" s="6">
        <v>6</v>
      </c>
      <c r="M296" s="7">
        <v>-3</v>
      </c>
      <c r="N296" s="6">
        <v>5</v>
      </c>
      <c r="O296" s="7">
        <v>-3</v>
      </c>
      <c r="P296" s="6">
        <v>2</v>
      </c>
      <c r="Q296" s="7">
        <v>-2</v>
      </c>
      <c r="R296" s="6">
        <v>5</v>
      </c>
      <c r="S296" s="7">
        <v>-10</v>
      </c>
      <c r="T296" s="3" t="s">
        <v>1063</v>
      </c>
      <c r="X296" s="6"/>
      <c r="Y296" s="6"/>
      <c r="AA296" s="6"/>
      <c r="AB296" s="6"/>
      <c r="AD296" s="6"/>
      <c r="AE296" s="6"/>
      <c r="AG296" s="6"/>
      <c r="AH296" s="6"/>
      <c r="AN296" s="6"/>
      <c r="AO296" s="6"/>
      <c r="AP296" s="6"/>
      <c r="AS296" s="6"/>
      <c r="AT296" s="6"/>
      <c r="AY296" s="50"/>
      <c r="BA296" s="50"/>
      <c r="BC296" s="50"/>
      <c r="BE296" s="50"/>
      <c r="BG296" s="50"/>
      <c r="BI296" s="50"/>
      <c r="BK296" s="50"/>
    </row>
    <row r="297" spans="2:63" x14ac:dyDescent="0.25">
      <c r="B297" s="3" t="s">
        <v>270</v>
      </c>
      <c r="C297" s="52" t="s">
        <v>435</v>
      </c>
      <c r="D297" s="39">
        <v>42881</v>
      </c>
      <c r="E297">
        <v>1</v>
      </c>
      <c r="F297" s="3" t="s">
        <v>1017</v>
      </c>
      <c r="G297" s="2" t="s">
        <v>439</v>
      </c>
      <c r="H297" s="6">
        <v>44</v>
      </c>
      <c r="I297" s="7">
        <v>-4</v>
      </c>
      <c r="J297" s="6">
        <v>36</v>
      </c>
      <c r="K297" s="7">
        <v>3</v>
      </c>
      <c r="L297" s="6">
        <v>7</v>
      </c>
      <c r="M297" s="7">
        <v>0</v>
      </c>
      <c r="N297" s="6">
        <v>5</v>
      </c>
      <c r="O297" s="7">
        <v>1</v>
      </c>
      <c r="P297" s="6">
        <v>2</v>
      </c>
      <c r="Q297" s="7">
        <v>0</v>
      </c>
      <c r="R297" s="6">
        <v>8</v>
      </c>
      <c r="S297" s="7">
        <v>-7</v>
      </c>
      <c r="T297" s="3" t="s">
        <v>842</v>
      </c>
      <c r="X297" s="6"/>
      <c r="Y297" s="6"/>
      <c r="AA297" s="6"/>
      <c r="AB297" s="6"/>
      <c r="AD297" s="6"/>
      <c r="AE297" s="6"/>
      <c r="AG297" s="6"/>
      <c r="AH297" s="6"/>
      <c r="AN297" s="6"/>
      <c r="AO297" s="6"/>
      <c r="AP297" s="6"/>
      <c r="AS297" s="6"/>
      <c r="AT297" s="6"/>
      <c r="AY297" s="50"/>
      <c r="BA297" s="50"/>
      <c r="BC297" s="50"/>
      <c r="BE297" s="50"/>
      <c r="BG297" s="50"/>
      <c r="BI297" s="50"/>
      <c r="BK297" s="50"/>
    </row>
    <row r="298" spans="2:63" x14ac:dyDescent="0.25">
      <c r="B298" s="3" t="s">
        <v>270</v>
      </c>
      <c r="C298" s="52" t="s">
        <v>435</v>
      </c>
      <c r="D298" s="39">
        <v>42881</v>
      </c>
      <c r="E298">
        <v>2</v>
      </c>
      <c r="F298" s="3" t="s">
        <v>821</v>
      </c>
      <c r="G298" s="2"/>
      <c r="H298" s="6">
        <v>42</v>
      </c>
      <c r="I298" s="7">
        <v>0</v>
      </c>
      <c r="J298" s="6">
        <v>38</v>
      </c>
      <c r="K298" s="7">
        <v>0</v>
      </c>
      <c r="L298" s="6">
        <v>9</v>
      </c>
      <c r="M298" s="7">
        <v>0</v>
      </c>
      <c r="N298" s="6">
        <v>3</v>
      </c>
      <c r="O298" s="7">
        <v>0</v>
      </c>
      <c r="P298" s="6">
        <v>2</v>
      </c>
      <c r="Q298" s="7">
        <v>0</v>
      </c>
      <c r="R298" s="6">
        <v>4</v>
      </c>
      <c r="S298" s="7">
        <v>0</v>
      </c>
      <c r="T298" s="3" t="s">
        <v>842</v>
      </c>
      <c r="V298" t="s">
        <v>1767</v>
      </c>
      <c r="X298" s="6"/>
      <c r="Y298" s="6"/>
      <c r="AA298" s="6"/>
      <c r="AB298" s="6"/>
      <c r="AD298" s="6"/>
      <c r="AE298" s="6"/>
      <c r="AG298" s="6"/>
      <c r="AH298" s="6"/>
      <c r="AN298" s="6"/>
      <c r="AO298" s="6"/>
      <c r="AP298" s="6"/>
      <c r="AS298" s="6"/>
      <c r="AT298" s="6"/>
      <c r="AX298">
        <v>308</v>
      </c>
      <c r="AY298" s="50">
        <f>AX298-AX293</f>
        <v>-5</v>
      </c>
      <c r="AZ298">
        <v>261</v>
      </c>
      <c r="BA298" s="50">
        <f>AZ298-AZ293</f>
        <v>4</v>
      </c>
      <c r="BB298">
        <v>10</v>
      </c>
      <c r="BC298" s="50">
        <f>BB298-BB293</f>
        <v>0</v>
      </c>
      <c r="BD298">
        <v>1</v>
      </c>
      <c r="BE298" s="50">
        <f>BD298-BD293</f>
        <v>0</v>
      </c>
      <c r="BF298">
        <v>0</v>
      </c>
      <c r="BG298" s="50">
        <f>BF298-BF293</f>
        <v>0</v>
      </c>
      <c r="BH298">
        <v>47</v>
      </c>
      <c r="BI298" s="50">
        <f>BH298-BH293</f>
        <v>-1</v>
      </c>
      <c r="BJ298">
        <v>2</v>
      </c>
      <c r="BK298" s="50">
        <f>BJ298-BJ293</f>
        <v>0</v>
      </c>
    </row>
    <row r="299" spans="2:63" x14ac:dyDescent="0.25">
      <c r="B299" s="3" t="s">
        <v>270</v>
      </c>
      <c r="C299" s="52" t="s">
        <v>458</v>
      </c>
      <c r="D299" s="39">
        <v>42882</v>
      </c>
      <c r="E299">
        <v>3</v>
      </c>
      <c r="F299" s="3" t="s">
        <v>821</v>
      </c>
      <c r="G299" s="2"/>
      <c r="H299" s="6">
        <v>42</v>
      </c>
      <c r="I299" s="7">
        <v>0</v>
      </c>
      <c r="J299" s="6">
        <v>38</v>
      </c>
      <c r="K299" s="7">
        <v>0</v>
      </c>
      <c r="L299" s="6">
        <v>9</v>
      </c>
      <c r="M299" s="7">
        <v>0</v>
      </c>
      <c r="N299" s="6">
        <v>3</v>
      </c>
      <c r="O299" s="7">
        <v>0</v>
      </c>
      <c r="P299" s="6">
        <v>2</v>
      </c>
      <c r="Q299" s="7">
        <v>0</v>
      </c>
      <c r="R299" s="6">
        <v>4</v>
      </c>
      <c r="S299" s="7">
        <v>0</v>
      </c>
      <c r="T299" s="3" t="s">
        <v>842</v>
      </c>
      <c r="V299" t="s">
        <v>1767</v>
      </c>
      <c r="X299" s="6"/>
      <c r="Y299" s="6"/>
      <c r="AA299" s="6"/>
      <c r="AB299" s="6"/>
      <c r="AD299" s="6"/>
      <c r="AE299" s="6"/>
      <c r="AG299" s="6"/>
      <c r="AH299" s="6"/>
      <c r="AN299" s="6"/>
      <c r="AO299" s="6"/>
      <c r="AP299" s="6"/>
      <c r="AS299" s="6"/>
      <c r="AT299" s="6"/>
      <c r="AX299">
        <v>306</v>
      </c>
      <c r="AY299" s="50">
        <f>AX299-AX298</f>
        <v>-2</v>
      </c>
      <c r="AZ299">
        <v>263</v>
      </c>
      <c r="BA299" s="50">
        <f>AZ299-AZ298</f>
        <v>2</v>
      </c>
      <c r="BB299">
        <v>12</v>
      </c>
      <c r="BC299" s="50">
        <f>BB299-BB298</f>
        <v>2</v>
      </c>
      <c r="BD299">
        <v>1</v>
      </c>
      <c r="BE299" s="50">
        <f>BD299-BD298</f>
        <v>0</v>
      </c>
      <c r="BF299">
        <v>0</v>
      </c>
      <c r="BG299" s="50">
        <f>BF299-BF298</f>
        <v>0</v>
      </c>
      <c r="BH299">
        <v>46</v>
      </c>
      <c r="BI299" s="50">
        <f>BH299-BH298</f>
        <v>-1</v>
      </c>
      <c r="BJ299">
        <v>2</v>
      </c>
      <c r="BK299" s="50">
        <f>BJ299-BJ298</f>
        <v>0</v>
      </c>
    </row>
    <row r="300" spans="2:63" x14ac:dyDescent="0.25">
      <c r="B300" s="3" t="s">
        <v>270</v>
      </c>
      <c r="C300" s="52" t="s">
        <v>569</v>
      </c>
      <c r="D300" s="39">
        <v>42883</v>
      </c>
      <c r="F300" s="3" t="s">
        <v>821</v>
      </c>
      <c r="G300" s="2"/>
      <c r="H300" s="6">
        <v>42</v>
      </c>
      <c r="I300" s="7">
        <v>0</v>
      </c>
      <c r="J300" s="6">
        <v>38</v>
      </c>
      <c r="K300" s="7">
        <v>0</v>
      </c>
      <c r="L300" s="6">
        <v>9</v>
      </c>
      <c r="M300" s="7">
        <v>0</v>
      </c>
      <c r="N300" s="6">
        <v>3</v>
      </c>
      <c r="O300" s="7">
        <v>0</v>
      </c>
      <c r="P300" s="6">
        <v>2</v>
      </c>
      <c r="Q300" s="7">
        <v>0</v>
      </c>
      <c r="R300" s="6">
        <v>4</v>
      </c>
      <c r="S300" s="7">
        <v>0</v>
      </c>
      <c r="T300" s="3" t="s">
        <v>842</v>
      </c>
      <c r="V300" t="s">
        <v>1767</v>
      </c>
      <c r="X300" s="6"/>
      <c r="Y300" s="6"/>
      <c r="AA300" s="6"/>
      <c r="AB300" s="6"/>
      <c r="AD300" s="6"/>
      <c r="AE300" s="6"/>
      <c r="AG300" s="6"/>
      <c r="AH300" s="6"/>
      <c r="AN300" s="6"/>
      <c r="AO300" s="6"/>
      <c r="AP300" s="6"/>
      <c r="AS300" s="6"/>
      <c r="AT300" s="6"/>
      <c r="AX300">
        <v>305</v>
      </c>
      <c r="AY300" s="50">
        <f>AX300-AX299</f>
        <v>-1</v>
      </c>
      <c r="AZ300">
        <v>268</v>
      </c>
      <c r="BA300" s="50">
        <f>AZ300-AZ299</f>
        <v>5</v>
      </c>
      <c r="BB300">
        <v>13</v>
      </c>
      <c r="BC300" s="50">
        <f>BB300-BB299</f>
        <v>1</v>
      </c>
      <c r="BD300">
        <v>1</v>
      </c>
      <c r="BE300" s="50">
        <f>BD300-BD299</f>
        <v>0</v>
      </c>
      <c r="BF300">
        <v>0</v>
      </c>
      <c r="BG300" s="50">
        <f>BF300-BF299</f>
        <v>0</v>
      </c>
      <c r="BH300">
        <v>42</v>
      </c>
      <c r="BI300" s="50">
        <f>BH300-BH299</f>
        <v>-4</v>
      </c>
      <c r="BJ300">
        <v>2</v>
      </c>
      <c r="BK300" s="50">
        <f>BJ300-BJ299</f>
        <v>0</v>
      </c>
    </row>
    <row r="301" spans="2:63" x14ac:dyDescent="0.25">
      <c r="B301" s="3" t="s">
        <v>270</v>
      </c>
      <c r="C301" s="52" t="s">
        <v>603</v>
      </c>
      <c r="D301" s="39">
        <v>42884</v>
      </c>
      <c r="F301" s="3" t="s">
        <v>821</v>
      </c>
      <c r="G301" s="2"/>
      <c r="R301" s="6"/>
      <c r="T301" s="3" t="s">
        <v>842</v>
      </c>
      <c r="X301" s="6">
        <v>42</v>
      </c>
      <c r="Y301" s="6">
        <v>47</v>
      </c>
      <c r="Z301" s="7">
        <f>X301-Y301</f>
        <v>-5</v>
      </c>
      <c r="AA301" s="6">
        <v>36</v>
      </c>
      <c r="AB301" s="6">
        <v>50</v>
      </c>
      <c r="AC301" s="7">
        <f>AA301-AB301</f>
        <v>-14</v>
      </c>
      <c r="AD301" s="6">
        <v>17</v>
      </c>
      <c r="AE301" s="6">
        <v>49</v>
      </c>
      <c r="AF301" s="7">
        <f>AD301-AE301</f>
        <v>-32</v>
      </c>
      <c r="AG301" s="6">
        <v>9</v>
      </c>
      <c r="AH301" s="6">
        <v>55</v>
      </c>
      <c r="AI301" s="7">
        <f>AG301-AH301</f>
        <v>-46</v>
      </c>
      <c r="AM301" s="4" t="s">
        <v>931</v>
      </c>
      <c r="AN301" s="6"/>
      <c r="AO301" s="6"/>
      <c r="AP301" s="6"/>
      <c r="AS301" s="6"/>
      <c r="AT301" s="6"/>
      <c r="AY301" s="50"/>
      <c r="BA301" s="50"/>
      <c r="BC301" s="50"/>
      <c r="BE301" s="50"/>
      <c r="BG301" s="50"/>
      <c r="BI301" s="50"/>
      <c r="BK301" s="50"/>
    </row>
    <row r="302" spans="2:63" x14ac:dyDescent="0.25">
      <c r="B302" s="3" t="s">
        <v>270</v>
      </c>
      <c r="C302" s="52" t="s">
        <v>408</v>
      </c>
      <c r="D302" s="39">
        <v>42884</v>
      </c>
      <c r="E302">
        <v>5</v>
      </c>
      <c r="F302" s="3" t="s">
        <v>821</v>
      </c>
      <c r="G302" s="2"/>
      <c r="H302" s="6">
        <v>42</v>
      </c>
      <c r="I302" s="7">
        <v>0</v>
      </c>
      <c r="J302" s="6">
        <v>38</v>
      </c>
      <c r="K302" s="7">
        <v>0</v>
      </c>
      <c r="L302" s="6">
        <v>9</v>
      </c>
      <c r="M302" s="7">
        <v>0</v>
      </c>
      <c r="N302" s="6">
        <v>4</v>
      </c>
      <c r="O302" s="7">
        <v>1</v>
      </c>
      <c r="P302" s="6">
        <v>2</v>
      </c>
      <c r="Q302" s="7">
        <v>0</v>
      </c>
      <c r="R302" s="6">
        <v>4</v>
      </c>
      <c r="S302" s="7">
        <v>0</v>
      </c>
      <c r="T302" s="3" t="s">
        <v>842</v>
      </c>
      <c r="V302" t="s">
        <v>1767</v>
      </c>
      <c r="X302" s="6"/>
      <c r="Y302" s="6"/>
      <c r="AA302" s="6"/>
      <c r="AB302" s="6"/>
      <c r="AD302" s="6"/>
      <c r="AE302" s="6"/>
      <c r="AG302" s="6"/>
      <c r="AH302" s="6"/>
      <c r="AN302" s="6"/>
      <c r="AO302" s="6"/>
      <c r="AP302" s="6"/>
      <c r="AS302" s="6"/>
      <c r="AT302" s="6"/>
      <c r="AX302">
        <v>304</v>
      </c>
      <c r="AY302" s="50">
        <f>AX302-AX300</f>
        <v>-1</v>
      </c>
      <c r="AZ302">
        <v>266</v>
      </c>
      <c r="BA302" s="50">
        <f>AZ302-AZ300</f>
        <v>-2</v>
      </c>
      <c r="BB302">
        <v>12</v>
      </c>
      <c r="BC302" s="50">
        <f>BB302-BB300</f>
        <v>-1</v>
      </c>
      <c r="BD302">
        <v>1</v>
      </c>
      <c r="BE302" s="50">
        <f>BD302-BD300</f>
        <v>0</v>
      </c>
      <c r="BF302">
        <v>0</v>
      </c>
      <c r="BG302" s="50">
        <f>BF302-BF300</f>
        <v>0</v>
      </c>
      <c r="BH302">
        <v>46</v>
      </c>
      <c r="BI302" s="50">
        <f>BH302-BH300</f>
        <v>4</v>
      </c>
      <c r="BJ302">
        <v>2</v>
      </c>
      <c r="BK302" s="50">
        <f>BJ302-BJ300</f>
        <v>0</v>
      </c>
    </row>
    <row r="303" spans="2:63" x14ac:dyDescent="0.25">
      <c r="B303" s="3" t="s">
        <v>270</v>
      </c>
      <c r="C303" s="52" t="s">
        <v>587</v>
      </c>
      <c r="D303" s="39">
        <v>42885</v>
      </c>
      <c r="E303">
        <v>1</v>
      </c>
      <c r="F303" s="3" t="s">
        <v>821</v>
      </c>
      <c r="G303" s="2" t="s">
        <v>224</v>
      </c>
      <c r="H303" s="6">
        <v>42</v>
      </c>
      <c r="I303" s="7">
        <v>-1</v>
      </c>
      <c r="J303" s="6">
        <v>39</v>
      </c>
      <c r="K303" s="7">
        <v>3</v>
      </c>
      <c r="L303" s="6">
        <v>7</v>
      </c>
      <c r="M303" s="7">
        <v>-2</v>
      </c>
      <c r="N303" s="6">
        <v>4</v>
      </c>
      <c r="O303" s="7">
        <v>0</v>
      </c>
      <c r="P303" s="6">
        <v>2</v>
      </c>
      <c r="Q303" s="7">
        <v>0</v>
      </c>
      <c r="R303" s="6">
        <v>3</v>
      </c>
      <c r="S303" s="7">
        <v>-4</v>
      </c>
      <c r="T303" s="3" t="s">
        <v>842</v>
      </c>
      <c r="X303" s="6"/>
      <c r="Y303" s="6"/>
      <c r="AA303" s="6"/>
      <c r="AB303" s="6"/>
      <c r="AD303" s="6"/>
      <c r="AE303" s="6"/>
      <c r="AG303" s="6"/>
      <c r="AH303" s="6"/>
      <c r="AN303" s="6">
        <v>43</v>
      </c>
      <c r="AO303" s="6">
        <v>30</v>
      </c>
      <c r="AP303" s="6"/>
      <c r="AR303" s="4" t="s">
        <v>876</v>
      </c>
      <c r="AS303" s="6"/>
      <c r="AT303" s="6"/>
      <c r="AY303" s="50"/>
      <c r="BA303" s="50"/>
      <c r="BC303" s="50"/>
      <c r="BE303" s="50"/>
      <c r="BG303" s="50"/>
      <c r="BI303" s="50"/>
      <c r="BK303" s="50"/>
    </row>
    <row r="304" spans="2:63" x14ac:dyDescent="0.25">
      <c r="B304" s="3" t="s">
        <v>270</v>
      </c>
      <c r="C304" s="52" t="s">
        <v>587</v>
      </c>
      <c r="D304" s="39">
        <v>42885</v>
      </c>
      <c r="E304">
        <v>4</v>
      </c>
      <c r="F304" s="3" t="s">
        <v>903</v>
      </c>
      <c r="G304" s="2" t="s">
        <v>138</v>
      </c>
      <c r="H304" s="6">
        <v>43</v>
      </c>
      <c r="I304" s="7">
        <v>-2</v>
      </c>
      <c r="J304" s="6">
        <v>37</v>
      </c>
      <c r="K304" s="7">
        <v>2</v>
      </c>
      <c r="L304" s="6">
        <v>6</v>
      </c>
      <c r="M304" s="7">
        <v>-1</v>
      </c>
      <c r="N304" s="6">
        <v>5</v>
      </c>
      <c r="O304" s="7">
        <v>0</v>
      </c>
      <c r="P304" s="6">
        <v>2</v>
      </c>
      <c r="Q304" s="7">
        <v>0</v>
      </c>
      <c r="R304" s="6">
        <v>6</v>
      </c>
      <c r="S304" s="7">
        <v>-4</v>
      </c>
      <c r="T304" s="3" t="s">
        <v>842</v>
      </c>
      <c r="X304" s="6">
        <v>43</v>
      </c>
      <c r="Y304" s="6">
        <v>37</v>
      </c>
      <c r="Z304" s="7">
        <f>X304-Y304</f>
        <v>6</v>
      </c>
      <c r="AA304" s="6">
        <v>31</v>
      </c>
      <c r="AB304" s="6">
        <v>43</v>
      </c>
      <c r="AC304" s="7">
        <f>AA304-AB304</f>
        <v>-12</v>
      </c>
      <c r="AD304" s="6">
        <v>14</v>
      </c>
      <c r="AE304" s="6">
        <v>39</v>
      </c>
      <c r="AF304" s="7">
        <f>AD304-AE304</f>
        <v>-25</v>
      </c>
      <c r="AG304" s="6">
        <v>10</v>
      </c>
      <c r="AH304" s="6">
        <v>49</v>
      </c>
      <c r="AI304" s="7">
        <f>AG304-AH304</f>
        <v>-39</v>
      </c>
      <c r="AM304" s="4" t="s">
        <v>1034</v>
      </c>
      <c r="AN304" s="6">
        <v>42</v>
      </c>
      <c r="AO304" s="6">
        <v>26</v>
      </c>
      <c r="AP304" s="6"/>
      <c r="AQ304" s="6"/>
      <c r="AR304" s="4" t="s">
        <v>1035</v>
      </c>
      <c r="AS304" s="6"/>
      <c r="AT304" s="6"/>
      <c r="AU304"/>
      <c r="AY304" s="50"/>
      <c r="BA304" s="50"/>
      <c r="BC304" s="50"/>
      <c r="BE304" s="50"/>
      <c r="BG304" s="50"/>
      <c r="BI304" s="50"/>
      <c r="BK304" s="50"/>
    </row>
    <row r="305" spans="2:63" x14ac:dyDescent="0.25">
      <c r="B305" s="3" t="s">
        <v>270</v>
      </c>
      <c r="C305" s="52" t="s">
        <v>582</v>
      </c>
      <c r="D305" s="39">
        <v>42885</v>
      </c>
      <c r="E305">
        <v>2</v>
      </c>
      <c r="F305" s="3" t="s">
        <v>1030</v>
      </c>
      <c r="G305" s="2" t="s">
        <v>60</v>
      </c>
      <c r="H305" s="6">
        <v>45</v>
      </c>
      <c r="I305" s="7">
        <v>-4</v>
      </c>
      <c r="J305" s="6">
        <v>40</v>
      </c>
      <c r="K305" s="7">
        <v>6</v>
      </c>
      <c r="L305" s="6">
        <v>7</v>
      </c>
      <c r="M305" s="7">
        <v>0</v>
      </c>
      <c r="N305" s="6">
        <v>2</v>
      </c>
      <c r="O305" s="7">
        <v>0</v>
      </c>
      <c r="P305" s="6">
        <v>2</v>
      </c>
      <c r="Q305" s="7">
        <v>-1</v>
      </c>
      <c r="R305" s="6">
        <v>5</v>
      </c>
      <c r="S305" s="7">
        <v>-10</v>
      </c>
      <c r="T305" s="3" t="s">
        <v>639</v>
      </c>
      <c r="U305" s="3"/>
      <c r="X305" s="6">
        <v>43</v>
      </c>
      <c r="Y305" s="6">
        <v>50</v>
      </c>
      <c r="Z305" s="7">
        <f>X305-Y305</f>
        <v>-7</v>
      </c>
      <c r="AA305" s="6">
        <v>39</v>
      </c>
      <c r="AB305" s="6">
        <v>50</v>
      </c>
      <c r="AC305" s="7">
        <f>AA305-AB305</f>
        <v>-11</v>
      </c>
      <c r="AD305" s="6">
        <v>25</v>
      </c>
      <c r="AE305" s="6">
        <v>44</v>
      </c>
      <c r="AF305" s="7">
        <f>AD305-AE305</f>
        <v>-19</v>
      </c>
      <c r="AG305" s="6">
        <v>18</v>
      </c>
      <c r="AH305" s="6">
        <v>55</v>
      </c>
      <c r="AI305" s="7">
        <f>AG305-AH305</f>
        <v>-37</v>
      </c>
      <c r="AM305" s="4" t="s">
        <v>1038</v>
      </c>
      <c r="AN305" s="6">
        <v>50</v>
      </c>
      <c r="AO305" s="6">
        <v>35</v>
      </c>
      <c r="AP305" s="6"/>
      <c r="AR305" s="4" t="s">
        <v>1039</v>
      </c>
      <c r="AS305" s="6">
        <v>38</v>
      </c>
      <c r="AT305" s="6">
        <v>53</v>
      </c>
      <c r="AU305" s="7">
        <f>AS305-AT305</f>
        <v>-15</v>
      </c>
      <c r="AV305" s="4" t="s">
        <v>937</v>
      </c>
      <c r="AY305" s="50"/>
      <c r="BA305" s="50"/>
      <c r="BC305" s="50"/>
      <c r="BE305" s="50"/>
      <c r="BG305" s="50"/>
      <c r="BI305" s="50"/>
      <c r="BK305" s="50"/>
    </row>
    <row r="306" spans="2:63" x14ac:dyDescent="0.25">
      <c r="B306" s="3" t="s">
        <v>270</v>
      </c>
      <c r="C306" s="52" t="s">
        <v>517</v>
      </c>
      <c r="D306" s="39">
        <v>42885</v>
      </c>
      <c r="F306" s="3" t="s">
        <v>1025</v>
      </c>
      <c r="G306" s="2" t="s">
        <v>196</v>
      </c>
      <c r="H306" s="6">
        <v>43</v>
      </c>
      <c r="I306" s="7">
        <v>-1</v>
      </c>
      <c r="J306" s="6">
        <v>38</v>
      </c>
      <c r="K306" s="7">
        <v>2</v>
      </c>
      <c r="L306" s="6">
        <v>6</v>
      </c>
      <c r="M306" s="7">
        <v>0</v>
      </c>
      <c r="N306" s="6">
        <v>4</v>
      </c>
      <c r="O306" s="7">
        <v>-1</v>
      </c>
      <c r="P306" s="6">
        <v>2</v>
      </c>
      <c r="Q306" s="7">
        <v>1</v>
      </c>
      <c r="R306" s="6">
        <v>5</v>
      </c>
      <c r="S306" s="7">
        <v>-3</v>
      </c>
      <c r="T306" s="3" t="s">
        <v>842</v>
      </c>
      <c r="X306" s="6">
        <v>47</v>
      </c>
      <c r="Y306" s="6">
        <v>52</v>
      </c>
      <c r="Z306" s="7">
        <f>X306-Y306</f>
        <v>-5</v>
      </c>
      <c r="AA306" s="6">
        <v>39</v>
      </c>
      <c r="AB306" s="6">
        <v>59</v>
      </c>
      <c r="AC306" s="7">
        <f>AA306-AB306</f>
        <v>-20</v>
      </c>
      <c r="AD306" s="6"/>
      <c r="AE306" s="6"/>
      <c r="AF306" s="7"/>
      <c r="AG306" s="6"/>
      <c r="AH306" s="6"/>
      <c r="AM306" s="4" t="s">
        <v>1069</v>
      </c>
      <c r="AN306" s="6">
        <v>55</v>
      </c>
      <c r="AO306" s="6">
        <v>41</v>
      </c>
      <c r="AP306" s="6"/>
      <c r="AR306" s="4" t="s">
        <v>1070</v>
      </c>
      <c r="AS306" s="6"/>
      <c r="AT306" s="6"/>
      <c r="AV306" s="4"/>
      <c r="AY306" s="50"/>
      <c r="BA306" s="50"/>
      <c r="BC306" s="50"/>
      <c r="BE306" s="50"/>
      <c r="BG306" s="50"/>
      <c r="BI306" s="50"/>
      <c r="BK306" s="50"/>
    </row>
    <row r="307" spans="2:63" x14ac:dyDescent="0.25">
      <c r="B307" s="3" t="s">
        <v>270</v>
      </c>
      <c r="C307" s="52" t="s">
        <v>517</v>
      </c>
      <c r="D307" s="39">
        <v>42885</v>
      </c>
      <c r="E307">
        <v>6</v>
      </c>
      <c r="F307" s="3" t="s">
        <v>821</v>
      </c>
      <c r="G307" s="2"/>
      <c r="H307" s="6">
        <v>42</v>
      </c>
      <c r="I307" s="7">
        <v>0</v>
      </c>
      <c r="J307" s="6">
        <v>38</v>
      </c>
      <c r="K307" s="7">
        <v>0</v>
      </c>
      <c r="L307" s="6">
        <v>9</v>
      </c>
      <c r="M307" s="7">
        <v>0</v>
      </c>
      <c r="N307" s="6">
        <v>3</v>
      </c>
      <c r="O307" s="7">
        <v>-1</v>
      </c>
      <c r="P307" s="6">
        <v>2</v>
      </c>
      <c r="Q307" s="7">
        <v>0</v>
      </c>
      <c r="R307" s="6">
        <v>4</v>
      </c>
      <c r="S307" s="7">
        <v>0</v>
      </c>
      <c r="T307" s="3" t="s">
        <v>842</v>
      </c>
      <c r="V307" t="s">
        <v>1767</v>
      </c>
      <c r="X307" s="6"/>
      <c r="Y307" s="6"/>
      <c r="AA307" s="6"/>
      <c r="AB307" s="6"/>
      <c r="AC307" s="7"/>
      <c r="AD307" s="6"/>
      <c r="AE307" s="6"/>
      <c r="AF307" s="7"/>
      <c r="AG307" s="6"/>
      <c r="AH307" s="6"/>
      <c r="AM307" s="4"/>
      <c r="AN307" s="6"/>
      <c r="AO307" s="6"/>
      <c r="AP307" s="6"/>
      <c r="AR307" s="4"/>
      <c r="AS307" s="6"/>
      <c r="AT307" s="6"/>
      <c r="AV307" s="4"/>
      <c r="AX307">
        <v>302</v>
      </c>
      <c r="AY307" s="50">
        <f>AX307-AX302</f>
        <v>-2</v>
      </c>
      <c r="AZ307">
        <v>269</v>
      </c>
      <c r="BA307" s="50">
        <f>AZ307-AZ302</f>
        <v>3</v>
      </c>
      <c r="BB307">
        <v>12</v>
      </c>
      <c r="BC307" s="50">
        <f>BB307-BB302</f>
        <v>0</v>
      </c>
      <c r="BD307">
        <v>1</v>
      </c>
      <c r="BE307" s="50">
        <f>BD307-BD302</f>
        <v>0</v>
      </c>
      <c r="BF307">
        <v>0</v>
      </c>
      <c r="BG307" s="50">
        <f>BF307-BF302</f>
        <v>0</v>
      </c>
      <c r="BH307">
        <v>44</v>
      </c>
      <c r="BI307" s="50">
        <f>BH307-BH302</f>
        <v>-2</v>
      </c>
      <c r="BJ307">
        <v>2</v>
      </c>
      <c r="BK307" s="50">
        <f>BJ307-BJ302</f>
        <v>0</v>
      </c>
    </row>
    <row r="308" spans="2:63" x14ac:dyDescent="0.25">
      <c r="B308" s="3" t="s">
        <v>270</v>
      </c>
      <c r="C308" s="52" t="s">
        <v>643</v>
      </c>
      <c r="D308" s="39">
        <v>42886</v>
      </c>
      <c r="E308">
        <v>4</v>
      </c>
      <c r="F308" s="3" t="s">
        <v>816</v>
      </c>
      <c r="G308" s="20" t="s">
        <v>1067</v>
      </c>
      <c r="H308" s="6">
        <v>45</v>
      </c>
      <c r="I308" s="7">
        <v>1</v>
      </c>
      <c r="J308" s="6">
        <v>36</v>
      </c>
      <c r="K308" s="7">
        <v>-2</v>
      </c>
      <c r="L308" s="6">
        <v>8</v>
      </c>
      <c r="M308" s="7">
        <v>1</v>
      </c>
      <c r="N308" s="6">
        <v>4</v>
      </c>
      <c r="O308" s="7">
        <v>-1</v>
      </c>
      <c r="P308"/>
      <c r="R308" s="6">
        <v>9</v>
      </c>
      <c r="S308" s="7">
        <v>3</v>
      </c>
      <c r="T308" s="3" t="s">
        <v>842</v>
      </c>
      <c r="X308" s="6"/>
      <c r="Y308" s="6"/>
      <c r="AA308" s="6"/>
      <c r="AB308" s="6"/>
      <c r="AD308" s="6"/>
      <c r="AE308" s="6"/>
      <c r="AG308" s="6"/>
      <c r="AH308" s="6"/>
      <c r="AN308" s="6"/>
      <c r="AO308" s="6"/>
      <c r="AS308" s="6"/>
      <c r="AT308" s="6"/>
      <c r="AU308"/>
      <c r="AY308" s="50"/>
      <c r="BA308" s="50"/>
      <c r="BC308" s="50"/>
      <c r="BE308" s="50"/>
      <c r="BG308" s="50"/>
      <c r="BI308" s="50"/>
      <c r="BK308" s="50"/>
    </row>
    <row r="309" spans="2:63" x14ac:dyDescent="0.25">
      <c r="B309" s="3" t="s">
        <v>270</v>
      </c>
      <c r="C309" s="52" t="s">
        <v>643</v>
      </c>
      <c r="D309" s="39">
        <v>42886</v>
      </c>
      <c r="E309">
        <v>4</v>
      </c>
      <c r="F309" s="3" t="s">
        <v>1060</v>
      </c>
      <c r="G309" s="20" t="s">
        <v>180</v>
      </c>
      <c r="H309" s="6">
        <v>39</v>
      </c>
      <c r="I309" s="7">
        <v>-3</v>
      </c>
      <c r="J309" s="6">
        <v>35</v>
      </c>
      <c r="K309" s="7">
        <v>9</v>
      </c>
      <c r="L309" s="6">
        <v>8</v>
      </c>
      <c r="M309" s="7">
        <v>-2</v>
      </c>
      <c r="N309" s="6">
        <v>6</v>
      </c>
      <c r="O309" s="7">
        <v>-2</v>
      </c>
      <c r="P309" s="6">
        <v>3</v>
      </c>
      <c r="Q309" s="7">
        <v>-3</v>
      </c>
      <c r="R309" s="6">
        <v>4</v>
      </c>
      <c r="S309" s="7">
        <v>-12</v>
      </c>
      <c r="T309" s="3"/>
      <c r="X309" s="6"/>
      <c r="Y309" s="6"/>
      <c r="AA309" s="6"/>
      <c r="AB309" s="6"/>
      <c r="AD309" s="6"/>
      <c r="AE309" s="6"/>
      <c r="AG309" s="6"/>
      <c r="AH309" s="6"/>
      <c r="AN309" s="6"/>
      <c r="AO309" s="6"/>
      <c r="AS309" s="6"/>
      <c r="AT309" s="6"/>
      <c r="AU309"/>
      <c r="AY309" s="50"/>
      <c r="BA309" s="50"/>
      <c r="BC309" s="50"/>
      <c r="BE309" s="50"/>
      <c r="BG309" s="50"/>
      <c r="BI309" s="50"/>
      <c r="BK309" s="50"/>
    </row>
    <row r="310" spans="2:63" x14ac:dyDescent="0.25">
      <c r="B310" s="3" t="s">
        <v>270</v>
      </c>
      <c r="C310" s="52" t="s">
        <v>644</v>
      </c>
      <c r="D310" s="39">
        <v>42886</v>
      </c>
      <c r="E310">
        <v>4</v>
      </c>
      <c r="F310" s="3" t="s">
        <v>886</v>
      </c>
      <c r="G310" s="2" t="s">
        <v>984</v>
      </c>
      <c r="H310" s="6">
        <v>47</v>
      </c>
      <c r="I310" s="7">
        <v>1</v>
      </c>
      <c r="J310" s="6">
        <v>35</v>
      </c>
      <c r="K310" s="7">
        <v>1</v>
      </c>
      <c r="L310" s="6">
        <v>8</v>
      </c>
      <c r="M310" s="7">
        <v>0</v>
      </c>
      <c r="N310" s="6">
        <v>4</v>
      </c>
      <c r="O310" s="7">
        <v>-1</v>
      </c>
      <c r="P310" s="6">
        <v>1</v>
      </c>
      <c r="Q310" s="7">
        <v>-1</v>
      </c>
      <c r="R310" s="6">
        <v>12</v>
      </c>
      <c r="S310" s="7">
        <v>0</v>
      </c>
      <c r="T310" s="3" t="s">
        <v>842</v>
      </c>
      <c r="X310" s="6">
        <v>39</v>
      </c>
      <c r="Y310" s="6">
        <v>42</v>
      </c>
      <c r="Z310" s="7">
        <f>X310-Y310</f>
        <v>-3</v>
      </c>
      <c r="AA310" s="6">
        <v>32</v>
      </c>
      <c r="AB310" s="6">
        <v>47</v>
      </c>
      <c r="AC310" s="7">
        <f>AA310-AB310</f>
        <v>-15</v>
      </c>
      <c r="AD310" s="6">
        <v>14</v>
      </c>
      <c r="AE310" s="6">
        <v>38</v>
      </c>
      <c r="AF310" s="7">
        <f>AD310-AE310</f>
        <v>-24</v>
      </c>
      <c r="AG310" s="6">
        <v>8</v>
      </c>
      <c r="AH310" s="6">
        <v>45</v>
      </c>
      <c r="AI310" s="7">
        <f>AG310-AH310</f>
        <v>-37</v>
      </c>
      <c r="AJ310" s="6">
        <v>15</v>
      </c>
      <c r="AK310" s="6">
        <v>23</v>
      </c>
      <c r="AL310" s="7">
        <f>AJ310-AK310</f>
        <v>-8</v>
      </c>
      <c r="AM310" s="4" t="s">
        <v>1047</v>
      </c>
      <c r="AN310" s="6">
        <v>49</v>
      </c>
      <c r="AO310" s="6">
        <v>34</v>
      </c>
      <c r="AR310" s="4" t="s">
        <v>1072</v>
      </c>
      <c r="AS310" s="6"/>
      <c r="AT310" s="6"/>
      <c r="AU310"/>
      <c r="AY310" s="50"/>
      <c r="BA310" s="50"/>
      <c r="BC310" s="50"/>
      <c r="BE310" s="50"/>
      <c r="BG310" s="50"/>
      <c r="BI310" s="50"/>
      <c r="BK310" s="50"/>
    </row>
    <row r="311" spans="2:63" x14ac:dyDescent="0.25">
      <c r="B311" s="3" t="s">
        <v>270</v>
      </c>
      <c r="C311" s="52" t="s">
        <v>644</v>
      </c>
      <c r="D311" s="39">
        <v>42886</v>
      </c>
      <c r="E311">
        <v>4</v>
      </c>
      <c r="F311" s="3" t="s">
        <v>678</v>
      </c>
      <c r="G311" s="2" t="s">
        <v>198</v>
      </c>
      <c r="H311" s="6">
        <v>45</v>
      </c>
      <c r="I311" s="7">
        <v>0</v>
      </c>
      <c r="J311" s="6">
        <v>34</v>
      </c>
      <c r="K311" s="7">
        <v>1</v>
      </c>
      <c r="L311" s="6">
        <v>9</v>
      </c>
      <c r="M311" s="7">
        <v>1</v>
      </c>
      <c r="N311" s="6">
        <v>5</v>
      </c>
      <c r="O311" s="7">
        <v>0</v>
      </c>
      <c r="P311" s="6">
        <v>3</v>
      </c>
      <c r="Q311" s="7">
        <v>0</v>
      </c>
      <c r="R311" s="6">
        <v>11</v>
      </c>
      <c r="S311" s="7">
        <v>-1</v>
      </c>
      <c r="T311" s="3" t="s">
        <v>842</v>
      </c>
      <c r="X311" s="6"/>
      <c r="Y311" s="6"/>
      <c r="AA311" s="6"/>
      <c r="AB311" s="6"/>
      <c r="AD311" s="6"/>
      <c r="AE311" s="6"/>
      <c r="AG311" s="6"/>
      <c r="AH311" s="6"/>
      <c r="AN311" s="6"/>
      <c r="AO311" s="6"/>
      <c r="AS311" s="6"/>
      <c r="AT311" s="6"/>
      <c r="AU311"/>
      <c r="AY311" s="50"/>
      <c r="BA311" s="50"/>
      <c r="BC311" s="50"/>
      <c r="BE311" s="50"/>
      <c r="BG311" s="50"/>
      <c r="BI311" s="50"/>
      <c r="BK311" s="50"/>
    </row>
    <row r="312" spans="2:63" x14ac:dyDescent="0.25">
      <c r="B312" s="3" t="s">
        <v>270</v>
      </c>
      <c r="C312" s="52" t="s">
        <v>774</v>
      </c>
      <c r="D312" s="39">
        <v>42886</v>
      </c>
      <c r="E312">
        <v>7</v>
      </c>
      <c r="F312" s="3" t="s">
        <v>821</v>
      </c>
      <c r="G312" s="2"/>
      <c r="H312" s="6">
        <v>42</v>
      </c>
      <c r="I312" s="7">
        <v>0</v>
      </c>
      <c r="J312" s="6">
        <v>38</v>
      </c>
      <c r="K312" s="7">
        <v>0</v>
      </c>
      <c r="L312" s="6">
        <v>9</v>
      </c>
      <c r="M312" s="7">
        <v>0</v>
      </c>
      <c r="N312" s="6">
        <v>3</v>
      </c>
      <c r="O312" s="7">
        <v>0</v>
      </c>
      <c r="P312" s="6">
        <v>2</v>
      </c>
      <c r="Q312" s="7">
        <v>0</v>
      </c>
      <c r="R312" s="6">
        <v>4</v>
      </c>
      <c r="S312" s="7">
        <v>0</v>
      </c>
      <c r="T312" s="3" t="s">
        <v>842</v>
      </c>
      <c r="V312" t="s">
        <v>1767</v>
      </c>
      <c r="X312" s="6"/>
      <c r="Y312" s="6"/>
      <c r="AA312" s="6"/>
      <c r="AB312" s="6"/>
      <c r="AD312" s="6"/>
      <c r="AE312" s="6"/>
      <c r="AG312" s="6"/>
      <c r="AH312" s="6"/>
      <c r="AN312" s="6"/>
      <c r="AO312" s="6"/>
      <c r="AS312" s="6"/>
      <c r="AT312" s="6"/>
      <c r="AU312"/>
      <c r="AX312">
        <v>302</v>
      </c>
      <c r="AY312" s="50">
        <f>AX307-AX312</f>
        <v>0</v>
      </c>
      <c r="AZ312">
        <v>269</v>
      </c>
      <c r="BA312" s="50">
        <f>AZ307-AZ312</f>
        <v>0</v>
      </c>
      <c r="BB312">
        <v>12</v>
      </c>
      <c r="BC312" s="50">
        <f>BB307-BB312</f>
        <v>0</v>
      </c>
      <c r="BD312">
        <v>1</v>
      </c>
      <c r="BE312" s="50">
        <f>BD307-BD312</f>
        <v>0</v>
      </c>
      <c r="BF312">
        <v>0</v>
      </c>
      <c r="BG312" s="50">
        <f>BF307-BF312</f>
        <v>0</v>
      </c>
      <c r="BH312">
        <v>44</v>
      </c>
      <c r="BI312" s="50">
        <f>BH307-BH312</f>
        <v>0</v>
      </c>
      <c r="BJ312">
        <v>2</v>
      </c>
      <c r="BK312" s="50">
        <f>BJ307-BJ312</f>
        <v>0</v>
      </c>
    </row>
    <row r="313" spans="2:63" x14ac:dyDescent="0.25">
      <c r="B313" s="3" t="s">
        <v>263</v>
      </c>
      <c r="C313" s="52" t="s">
        <v>339</v>
      </c>
      <c r="D313" s="39">
        <v>42887</v>
      </c>
      <c r="E313">
        <v>4</v>
      </c>
      <c r="F313" s="3" t="s">
        <v>821</v>
      </c>
      <c r="G313" s="2" t="s">
        <v>192</v>
      </c>
      <c r="H313" s="6">
        <v>42</v>
      </c>
      <c r="I313" s="7">
        <v>0</v>
      </c>
      <c r="J313" s="6">
        <v>38</v>
      </c>
      <c r="K313" s="7">
        <v>-1</v>
      </c>
      <c r="L313" s="6">
        <v>9</v>
      </c>
      <c r="M313" s="7">
        <v>2</v>
      </c>
      <c r="N313" s="6">
        <v>4</v>
      </c>
      <c r="O313" s="7">
        <v>0</v>
      </c>
      <c r="P313" s="6">
        <v>2</v>
      </c>
      <c r="Q313" s="7">
        <v>0</v>
      </c>
      <c r="R313" s="6">
        <v>4</v>
      </c>
      <c r="S313" s="7">
        <v>1</v>
      </c>
      <c r="T313" s="3" t="s">
        <v>842</v>
      </c>
      <c r="X313" s="6">
        <v>42</v>
      </c>
      <c r="Y313" s="6">
        <v>47</v>
      </c>
      <c r="Z313" s="7">
        <f>X313-Y313</f>
        <v>-5</v>
      </c>
      <c r="AA313" s="6">
        <v>42</v>
      </c>
      <c r="AB313" s="6">
        <v>44</v>
      </c>
      <c r="AC313" s="7">
        <f>AA313-AB313</f>
        <v>-2</v>
      </c>
      <c r="AD313" s="6"/>
      <c r="AE313" s="6"/>
      <c r="AF313" s="7"/>
      <c r="AG313" s="6"/>
      <c r="AH313" s="6"/>
      <c r="AJ313" s="6"/>
      <c r="AK313" s="6"/>
      <c r="AL313" s="7"/>
      <c r="AM313" s="4" t="s">
        <v>1057</v>
      </c>
      <c r="AN313" s="6"/>
      <c r="AO313" s="6"/>
      <c r="AR313" s="4"/>
      <c r="AS313" s="6"/>
      <c r="AT313" s="6"/>
      <c r="AU313"/>
      <c r="AY313" s="50"/>
      <c r="BA313" s="50"/>
      <c r="BC313" s="50"/>
      <c r="BE313" s="50"/>
      <c r="BG313" s="50"/>
      <c r="BI313" s="50"/>
      <c r="BK313" s="50"/>
    </row>
    <row r="314" spans="2:63" x14ac:dyDescent="0.25">
      <c r="B314" s="3" t="s">
        <v>263</v>
      </c>
      <c r="D314" s="39">
        <v>42887</v>
      </c>
      <c r="F314" s="3" t="s">
        <v>976</v>
      </c>
      <c r="G314" s="2"/>
      <c r="R314" s="6"/>
      <c r="T314" s="3" t="s">
        <v>842</v>
      </c>
      <c r="V314" s="3" t="s">
        <v>1767</v>
      </c>
      <c r="X314" s="6"/>
      <c r="Y314" s="6"/>
      <c r="AA314" s="6"/>
      <c r="AB314" s="6"/>
      <c r="AC314" s="7"/>
      <c r="AD314" s="6"/>
      <c r="AE314" s="6"/>
      <c r="AF314" s="7"/>
      <c r="AG314" s="6"/>
      <c r="AH314" s="6"/>
      <c r="AJ314" s="6"/>
      <c r="AK314" s="6"/>
      <c r="AL314" s="7"/>
      <c r="AM314" s="4"/>
      <c r="AN314" s="6"/>
      <c r="AO314" s="6"/>
      <c r="AR314" s="4"/>
      <c r="AS314" s="6"/>
      <c r="AT314" s="6"/>
      <c r="AU314"/>
      <c r="AX314">
        <v>357</v>
      </c>
      <c r="AY314" s="50"/>
      <c r="AZ314">
        <v>222</v>
      </c>
      <c r="BA314" s="50"/>
      <c r="BB314">
        <v>4</v>
      </c>
      <c r="BC314" s="50"/>
      <c r="BD314">
        <v>0</v>
      </c>
      <c r="BE314" s="50"/>
      <c r="BF314">
        <v>0</v>
      </c>
      <c r="BG314" s="50"/>
      <c r="BH314">
        <v>45</v>
      </c>
      <c r="BI314" s="50"/>
      <c r="BJ314">
        <v>1</v>
      </c>
      <c r="BK314" s="50"/>
    </row>
    <row r="315" spans="2:63" x14ac:dyDescent="0.25">
      <c r="B315" s="3" t="s">
        <v>263</v>
      </c>
      <c r="C315" s="52" t="s">
        <v>402</v>
      </c>
      <c r="D315" s="39">
        <v>42887</v>
      </c>
      <c r="E315">
        <v>7</v>
      </c>
      <c r="F315" s="3" t="s">
        <v>1058</v>
      </c>
      <c r="G315" s="2"/>
      <c r="H315" s="6">
        <v>43</v>
      </c>
      <c r="I315" s="7">
        <v>0</v>
      </c>
      <c r="J315" s="6">
        <v>38</v>
      </c>
      <c r="K315" s="7">
        <v>5</v>
      </c>
      <c r="L315" s="6">
        <v>7</v>
      </c>
      <c r="M315" s="7">
        <v>-4</v>
      </c>
      <c r="N315" s="6">
        <v>4</v>
      </c>
      <c r="O315" s="7">
        <v>0</v>
      </c>
      <c r="P315" s="6">
        <v>2</v>
      </c>
      <c r="Q315" s="7">
        <v>-1</v>
      </c>
      <c r="R315" s="6">
        <v>5</v>
      </c>
      <c r="S315" s="7">
        <v>-5</v>
      </c>
      <c r="T315" s="3" t="s">
        <v>842</v>
      </c>
      <c r="X315" s="6"/>
      <c r="Y315" s="6"/>
      <c r="AA315" s="6"/>
      <c r="AB315" s="6"/>
      <c r="AC315" s="7"/>
      <c r="AD315" s="6"/>
      <c r="AE315" s="6"/>
      <c r="AF315" s="7"/>
      <c r="AG315" s="6"/>
      <c r="AH315" s="6"/>
      <c r="AJ315" s="6"/>
      <c r="AK315" s="6"/>
      <c r="AL315" s="7"/>
      <c r="AM315" s="4"/>
      <c r="AN315" s="6">
        <v>35</v>
      </c>
      <c r="AO315" s="6">
        <v>29</v>
      </c>
      <c r="AR315" s="4" t="s">
        <v>1059</v>
      </c>
      <c r="AS315" s="6"/>
      <c r="AT315" s="6"/>
      <c r="AU315"/>
      <c r="BA315" s="50"/>
      <c r="BC315" s="50"/>
      <c r="BE315" s="50"/>
      <c r="BG315" s="50"/>
      <c r="BI315" s="50"/>
      <c r="BK315" s="50"/>
    </row>
    <row r="316" spans="2:63" x14ac:dyDescent="0.25">
      <c r="B316" s="3" t="s">
        <v>263</v>
      </c>
      <c r="C316" s="52" t="s">
        <v>571</v>
      </c>
      <c r="D316" s="39">
        <v>42888</v>
      </c>
      <c r="E316">
        <v>6</v>
      </c>
      <c r="F316" s="3" t="s">
        <v>982</v>
      </c>
      <c r="G316" s="2" t="s">
        <v>76</v>
      </c>
      <c r="H316" s="6">
        <v>42</v>
      </c>
      <c r="I316" s="7">
        <v>-1</v>
      </c>
      <c r="J316" s="6">
        <v>40</v>
      </c>
      <c r="K316" s="7">
        <v>3</v>
      </c>
      <c r="L316" s="6">
        <v>6</v>
      </c>
      <c r="M316" s="7">
        <v>-2</v>
      </c>
      <c r="N316" s="6">
        <v>3</v>
      </c>
      <c r="O316" s="7">
        <v>-1</v>
      </c>
      <c r="R316" s="6">
        <v>2</v>
      </c>
      <c r="S316" s="7">
        <v>-4</v>
      </c>
      <c r="T316" s="3" t="s">
        <v>639</v>
      </c>
      <c r="U316" s="8" t="s">
        <v>988</v>
      </c>
      <c r="X316" s="6"/>
      <c r="Y316" s="6"/>
      <c r="AA316" s="6"/>
      <c r="AB316" s="6"/>
      <c r="AC316" s="7"/>
      <c r="AD316" s="6"/>
      <c r="AE316" s="6"/>
      <c r="AF316" s="7"/>
      <c r="AG316" s="6"/>
      <c r="AH316" s="6"/>
      <c r="AJ316" s="6"/>
      <c r="AK316" s="6"/>
      <c r="AL316" s="7"/>
      <c r="AM316" s="4"/>
      <c r="AN316" s="6">
        <v>50</v>
      </c>
      <c r="AO316" s="6">
        <v>36</v>
      </c>
      <c r="AR316" s="4" t="s">
        <v>1066</v>
      </c>
      <c r="AS316" s="6"/>
      <c r="AT316" s="6"/>
      <c r="AU316"/>
      <c r="BA316" s="50"/>
      <c r="BC316" s="50"/>
      <c r="BE316" s="50"/>
      <c r="BG316" s="50"/>
      <c r="BI316" s="50"/>
      <c r="BK316" s="50"/>
    </row>
    <row r="317" spans="2:63" x14ac:dyDescent="0.25">
      <c r="B317" s="3" t="s">
        <v>263</v>
      </c>
      <c r="C317" s="52" t="s">
        <v>697</v>
      </c>
      <c r="D317" s="39">
        <v>42888</v>
      </c>
      <c r="E317">
        <v>5</v>
      </c>
      <c r="F317" s="3" t="s">
        <v>678</v>
      </c>
      <c r="G317" s="2" t="s">
        <v>82</v>
      </c>
      <c r="H317" s="6">
        <v>45</v>
      </c>
      <c r="I317" s="7">
        <v>0</v>
      </c>
      <c r="J317" s="6">
        <v>34</v>
      </c>
      <c r="K317" s="7">
        <v>0</v>
      </c>
      <c r="L317" s="6">
        <v>8</v>
      </c>
      <c r="M317" s="7">
        <v>-1</v>
      </c>
      <c r="N317" s="6">
        <v>5</v>
      </c>
      <c r="O317" s="7">
        <v>0</v>
      </c>
      <c r="P317" s="6">
        <v>3</v>
      </c>
      <c r="Q317" s="7">
        <v>0</v>
      </c>
      <c r="R317" s="6">
        <v>11</v>
      </c>
      <c r="S317" s="7">
        <v>0</v>
      </c>
      <c r="T317" s="3" t="s">
        <v>842</v>
      </c>
      <c r="X317" s="6"/>
      <c r="Y317" s="6"/>
      <c r="AA317" s="6"/>
      <c r="AB317" s="6"/>
      <c r="AG317" s="6"/>
      <c r="AH317" s="6"/>
      <c r="BA317" s="50"/>
      <c r="BC317" s="50"/>
      <c r="BE317" s="50"/>
      <c r="BG317" s="50"/>
      <c r="BI317" s="50"/>
      <c r="BK317" s="50"/>
    </row>
    <row r="318" spans="2:63" x14ac:dyDescent="0.25">
      <c r="B318" s="3" t="s">
        <v>263</v>
      </c>
      <c r="C318" s="52" t="s">
        <v>378</v>
      </c>
      <c r="D318" s="39">
        <v>42888</v>
      </c>
      <c r="F318" s="3" t="s">
        <v>1019</v>
      </c>
      <c r="G318" s="2"/>
      <c r="R318" s="6"/>
      <c r="T318" s="3" t="s">
        <v>842</v>
      </c>
      <c r="X318" s="6">
        <v>42</v>
      </c>
      <c r="Y318" s="6">
        <v>43</v>
      </c>
      <c r="Z318" s="7">
        <f>X318-Y318</f>
        <v>-1</v>
      </c>
      <c r="AA318" s="6">
        <v>33</v>
      </c>
      <c r="AB318" s="6">
        <v>45</v>
      </c>
      <c r="AC318" s="7">
        <f>AA318-AB318</f>
        <v>-12</v>
      </c>
      <c r="AG318" s="6"/>
      <c r="AH318" s="6"/>
      <c r="AM318" s="4" t="s">
        <v>1038</v>
      </c>
      <c r="BA318" s="50"/>
      <c r="BC318" s="50"/>
      <c r="BE318" s="50"/>
      <c r="BG318" s="50"/>
      <c r="BI318" s="50"/>
      <c r="BK318" s="50"/>
    </row>
    <row r="319" spans="2:63" x14ac:dyDescent="0.25">
      <c r="B319" s="3" t="s">
        <v>263</v>
      </c>
      <c r="C319" s="52" t="s">
        <v>399</v>
      </c>
      <c r="D319" s="39">
        <v>42888</v>
      </c>
      <c r="E319">
        <v>7</v>
      </c>
      <c r="F319" s="3" t="s">
        <v>1017</v>
      </c>
      <c r="G319" s="2"/>
      <c r="H319" s="6">
        <v>44</v>
      </c>
      <c r="I319" s="7">
        <v>0</v>
      </c>
      <c r="J319" s="6">
        <v>36</v>
      </c>
      <c r="K319" s="7">
        <v>0</v>
      </c>
      <c r="L319" s="6">
        <v>7</v>
      </c>
      <c r="M319" s="7">
        <v>0</v>
      </c>
      <c r="N319" s="6">
        <v>5</v>
      </c>
      <c r="O319" s="7">
        <v>0</v>
      </c>
      <c r="P319" s="6">
        <v>2</v>
      </c>
      <c r="Q319" s="7">
        <v>0</v>
      </c>
      <c r="R319" s="6">
        <v>8</v>
      </c>
      <c r="S319" s="7">
        <v>0</v>
      </c>
      <c r="T319" s="3" t="s">
        <v>842</v>
      </c>
      <c r="X319" s="6"/>
      <c r="Y319" s="6"/>
      <c r="AA319" s="6"/>
      <c r="AB319" s="6"/>
      <c r="AG319" s="6"/>
      <c r="AH319" s="6"/>
      <c r="BA319" s="50"/>
      <c r="BC319" s="50"/>
      <c r="BE319" s="50"/>
      <c r="BG319" s="50"/>
      <c r="BI319" s="50"/>
      <c r="BK319" s="50"/>
    </row>
    <row r="320" spans="2:63" x14ac:dyDescent="0.25">
      <c r="B320" s="3" t="s">
        <v>263</v>
      </c>
      <c r="C320" s="52" t="s">
        <v>583</v>
      </c>
      <c r="D320" s="39">
        <v>42889</v>
      </c>
      <c r="E320">
        <v>4</v>
      </c>
      <c r="F320" s="3" t="s">
        <v>982</v>
      </c>
      <c r="G320" s="2" t="s">
        <v>124</v>
      </c>
      <c r="H320" s="6">
        <v>40</v>
      </c>
      <c r="I320" s="7">
        <v>-6</v>
      </c>
      <c r="J320" s="6">
        <v>39</v>
      </c>
      <c r="K320" s="7">
        <v>5</v>
      </c>
      <c r="L320" s="6">
        <v>8</v>
      </c>
      <c r="M320" s="7">
        <v>0</v>
      </c>
      <c r="N320" s="6">
        <v>5</v>
      </c>
      <c r="O320" s="7">
        <v>2</v>
      </c>
      <c r="R320" s="6">
        <v>1</v>
      </c>
      <c r="S320" s="7">
        <v>-11</v>
      </c>
      <c r="T320" s="3" t="s">
        <v>842</v>
      </c>
      <c r="U320" s="8" t="s">
        <v>988</v>
      </c>
      <c r="X320" s="6"/>
      <c r="Y320" s="6"/>
      <c r="AA320" s="6"/>
      <c r="AB320" s="6"/>
      <c r="AC320" s="7"/>
      <c r="AD320" s="6"/>
      <c r="AE320" s="6"/>
      <c r="AF320" s="7"/>
      <c r="AG320" s="6"/>
      <c r="AH320" s="6"/>
      <c r="AJ320" s="6"/>
      <c r="AK320" s="6"/>
      <c r="AL320" s="7"/>
      <c r="AM320" s="4"/>
      <c r="AN320" s="6"/>
      <c r="AO320" s="6"/>
      <c r="AR320" s="4"/>
      <c r="AS320" s="6"/>
      <c r="AT320" s="6"/>
      <c r="AU320"/>
      <c r="BA320" s="50"/>
      <c r="BC320" s="50"/>
      <c r="BE320" s="50"/>
      <c r="BG320" s="50"/>
      <c r="BI320" s="50"/>
      <c r="BK320" s="50"/>
    </row>
    <row r="321" spans="2:62" x14ac:dyDescent="0.25">
      <c r="B321" s="3" t="s">
        <v>263</v>
      </c>
      <c r="C321" s="52" t="s">
        <v>591</v>
      </c>
      <c r="D321" s="39">
        <v>42890</v>
      </c>
      <c r="E321">
        <v>6</v>
      </c>
      <c r="F321" s="3" t="s">
        <v>903</v>
      </c>
      <c r="H321" s="6">
        <v>43</v>
      </c>
      <c r="I321" s="7">
        <v>0</v>
      </c>
      <c r="J321" s="6">
        <v>36</v>
      </c>
      <c r="K321" s="7">
        <v>-1</v>
      </c>
      <c r="L321" s="6">
        <v>8</v>
      </c>
      <c r="M321" s="7">
        <v>2</v>
      </c>
      <c r="N321" s="6">
        <v>5</v>
      </c>
      <c r="O321" s="7">
        <v>0</v>
      </c>
      <c r="P321" s="6">
        <v>2</v>
      </c>
      <c r="Q321" s="7">
        <v>0</v>
      </c>
      <c r="R321" s="6">
        <v>7</v>
      </c>
      <c r="S321" s="7">
        <v>1</v>
      </c>
      <c r="T321" s="3" t="s">
        <v>842</v>
      </c>
      <c r="X321" s="6">
        <v>44</v>
      </c>
      <c r="Y321" s="6">
        <v>39</v>
      </c>
      <c r="Z321" s="7">
        <f>X321-Y321</f>
        <v>5</v>
      </c>
      <c r="AA321" s="6">
        <v>35</v>
      </c>
      <c r="AB321" s="6">
        <v>42</v>
      </c>
      <c r="AC321" s="7">
        <f>AA321-AB321</f>
        <v>-7</v>
      </c>
      <c r="AD321" s="6">
        <v>18</v>
      </c>
      <c r="AE321" s="6">
        <v>39</v>
      </c>
      <c r="AF321" s="7">
        <f>AD321-AE321</f>
        <v>-21</v>
      </c>
      <c r="AG321" s="6">
        <v>12</v>
      </c>
      <c r="AH321" s="6">
        <v>49</v>
      </c>
      <c r="AI321" s="7">
        <f>AG321-AH321</f>
        <v>-37</v>
      </c>
      <c r="AM321" s="4" t="s">
        <v>1034</v>
      </c>
      <c r="AN321" s="6">
        <v>42</v>
      </c>
      <c r="AO321" s="6">
        <v>29</v>
      </c>
      <c r="AR321" s="4" t="s">
        <v>1035</v>
      </c>
    </row>
    <row r="322" spans="2:62" x14ac:dyDescent="0.25">
      <c r="B322" s="3" t="s">
        <v>263</v>
      </c>
      <c r="C322" s="52" t="s">
        <v>591</v>
      </c>
      <c r="D322" s="39">
        <v>42890</v>
      </c>
      <c r="E322">
        <v>7</v>
      </c>
      <c r="F322" s="3" t="s">
        <v>1025</v>
      </c>
      <c r="G322" s="2" t="s">
        <v>196</v>
      </c>
      <c r="H322" s="6">
        <v>42</v>
      </c>
      <c r="I322" s="7">
        <v>-1</v>
      </c>
      <c r="J322" s="6">
        <v>38</v>
      </c>
      <c r="K322" s="7">
        <v>0</v>
      </c>
      <c r="L322" s="6">
        <v>6</v>
      </c>
      <c r="M322" s="7">
        <v>0</v>
      </c>
      <c r="N322" s="6">
        <v>4</v>
      </c>
      <c r="O322" s="7">
        <v>0</v>
      </c>
      <c r="P322" s="6">
        <v>2</v>
      </c>
      <c r="Q322" s="7">
        <v>0</v>
      </c>
      <c r="R322" s="6">
        <v>4</v>
      </c>
      <c r="S322" s="7">
        <v>-1</v>
      </c>
      <c r="T322" s="3" t="s">
        <v>842</v>
      </c>
      <c r="X322" s="6">
        <v>45</v>
      </c>
      <c r="Y322" s="6">
        <v>53</v>
      </c>
      <c r="Z322" s="7">
        <f>X322-Y322</f>
        <v>-8</v>
      </c>
      <c r="AA322" s="6">
        <v>39</v>
      </c>
      <c r="AB322" s="6">
        <v>59</v>
      </c>
      <c r="AC322" s="7">
        <f>AA322-AB322</f>
        <v>-20</v>
      </c>
      <c r="AD322" s="6"/>
      <c r="AE322" s="6"/>
      <c r="AF322" s="7"/>
      <c r="AG322" s="6"/>
      <c r="AH322" s="6"/>
      <c r="AM322" s="4" t="s">
        <v>1069</v>
      </c>
      <c r="AN322" s="6">
        <v>53</v>
      </c>
      <c r="AO322" s="6">
        <v>43</v>
      </c>
      <c r="AR322" s="4" t="s">
        <v>1070</v>
      </c>
    </row>
    <row r="323" spans="2:62" x14ac:dyDescent="0.25">
      <c r="B323" s="3" t="s">
        <v>263</v>
      </c>
      <c r="C323" s="52" t="s">
        <v>362</v>
      </c>
      <c r="D323" s="39">
        <v>42890</v>
      </c>
      <c r="E323">
        <v>7</v>
      </c>
      <c r="F323" s="3" t="s">
        <v>1062</v>
      </c>
      <c r="G323" s="2"/>
      <c r="H323" s="6">
        <v>39</v>
      </c>
      <c r="I323" s="7">
        <v>-4</v>
      </c>
      <c r="J323" s="6">
        <v>41</v>
      </c>
      <c r="K323" s="7">
        <v>3</v>
      </c>
      <c r="L323" s="6">
        <v>8</v>
      </c>
      <c r="M323" s="7">
        <v>2</v>
      </c>
      <c r="N323" s="6">
        <v>4</v>
      </c>
      <c r="O323" s="7">
        <v>-1</v>
      </c>
      <c r="P323" s="6">
        <v>1</v>
      </c>
      <c r="Q323" s="7">
        <v>-1</v>
      </c>
      <c r="R323" s="6">
        <v>-2</v>
      </c>
      <c r="S323" s="7">
        <v>-7</v>
      </c>
      <c r="T323" s="3" t="s">
        <v>1063</v>
      </c>
      <c r="X323" s="6"/>
      <c r="Y323" s="6"/>
      <c r="AA323" s="6"/>
      <c r="AB323" s="6"/>
      <c r="AC323" s="7"/>
      <c r="AD323" s="6"/>
      <c r="AE323" s="6"/>
      <c r="AF323" s="7"/>
      <c r="AG323" s="6"/>
      <c r="AH323" s="6"/>
      <c r="AM323" s="4"/>
      <c r="AN323" s="6"/>
      <c r="AO323" s="6"/>
      <c r="AR323" s="4"/>
    </row>
    <row r="324" spans="2:62" x14ac:dyDescent="0.25">
      <c r="B324" s="3" t="s">
        <v>263</v>
      </c>
      <c r="C324" s="52" t="s">
        <v>657</v>
      </c>
      <c r="D324" s="39">
        <v>42891</v>
      </c>
      <c r="E324">
        <v>7</v>
      </c>
      <c r="F324" s="3" t="s">
        <v>886</v>
      </c>
      <c r="G324" s="2" t="s">
        <v>96</v>
      </c>
      <c r="H324" s="6">
        <v>44</v>
      </c>
      <c r="I324" s="7">
        <v>-3</v>
      </c>
      <c r="J324" s="6">
        <v>34</v>
      </c>
      <c r="K324" s="7">
        <v>-1</v>
      </c>
      <c r="L324" s="6">
        <v>9</v>
      </c>
      <c r="M324" s="7">
        <v>1</v>
      </c>
      <c r="N324" s="6">
        <v>5</v>
      </c>
      <c r="O324" s="7">
        <v>1</v>
      </c>
      <c r="P324" s="6">
        <v>2</v>
      </c>
      <c r="Q324" s="7">
        <v>1</v>
      </c>
      <c r="R324" s="6">
        <v>10</v>
      </c>
      <c r="S324" s="7">
        <v>-2</v>
      </c>
      <c r="T324" s="3" t="s">
        <v>842</v>
      </c>
      <c r="X324" s="6"/>
      <c r="Y324" s="6"/>
      <c r="AA324" s="6"/>
      <c r="AB324" s="6"/>
      <c r="AC324" s="7"/>
      <c r="AD324" s="6"/>
      <c r="AE324" s="6"/>
      <c r="AF324" s="7"/>
      <c r="AG324" s="6"/>
      <c r="AH324" s="6"/>
      <c r="AM324" s="4"/>
      <c r="AN324" s="6">
        <v>48</v>
      </c>
      <c r="AO324" s="6">
        <v>39</v>
      </c>
      <c r="AR324" s="4" t="s">
        <v>1072</v>
      </c>
    </row>
    <row r="325" spans="2:62" x14ac:dyDescent="0.25">
      <c r="B325" s="3" t="s">
        <v>263</v>
      </c>
      <c r="C325" s="52" t="s">
        <v>657</v>
      </c>
      <c r="D325" s="39">
        <v>42891</v>
      </c>
      <c r="E325">
        <v>7</v>
      </c>
      <c r="F325" s="3" t="s">
        <v>821</v>
      </c>
      <c r="G325" s="2" t="s">
        <v>224</v>
      </c>
      <c r="H325" s="6">
        <v>42</v>
      </c>
      <c r="I325" s="7">
        <v>0</v>
      </c>
      <c r="J325" s="6">
        <v>35</v>
      </c>
      <c r="K325" s="7">
        <v>-3</v>
      </c>
      <c r="L325" s="6">
        <v>10</v>
      </c>
      <c r="M325" s="7">
        <v>1</v>
      </c>
      <c r="N325" s="6">
        <v>5</v>
      </c>
      <c r="O325" s="7">
        <v>1</v>
      </c>
      <c r="P325" s="6">
        <v>2</v>
      </c>
      <c r="Q325" s="7">
        <v>0</v>
      </c>
      <c r="R325" s="6">
        <v>7</v>
      </c>
      <c r="S325" s="7">
        <v>3</v>
      </c>
      <c r="T325" s="3" t="s">
        <v>842</v>
      </c>
      <c r="U325" s="3"/>
      <c r="X325" s="6"/>
      <c r="Y325" s="6"/>
      <c r="AA325" s="6"/>
      <c r="AB325" s="6"/>
      <c r="AC325" s="7"/>
      <c r="AD325" s="6"/>
      <c r="AE325" s="6"/>
      <c r="AF325" s="7"/>
      <c r="AG325" s="6"/>
      <c r="AH325" s="6"/>
      <c r="AM325" s="4"/>
      <c r="AN325" s="6">
        <v>43</v>
      </c>
      <c r="AO325" s="6">
        <v>32</v>
      </c>
      <c r="AR325" s="4" t="s">
        <v>876</v>
      </c>
    </row>
    <row r="326" spans="2:62" x14ac:dyDescent="0.25">
      <c r="B326" s="3" t="s">
        <v>263</v>
      </c>
      <c r="C326" s="52" t="s">
        <v>593</v>
      </c>
      <c r="D326" s="39">
        <v>42892</v>
      </c>
      <c r="E326">
        <v>7</v>
      </c>
      <c r="F326" s="3" t="s">
        <v>678</v>
      </c>
      <c r="G326" s="2" t="s">
        <v>82</v>
      </c>
      <c r="H326" s="6">
        <v>46</v>
      </c>
      <c r="I326" s="7">
        <v>1</v>
      </c>
      <c r="J326" s="6">
        <v>34</v>
      </c>
      <c r="K326" s="7">
        <v>0</v>
      </c>
      <c r="L326" s="6">
        <v>7</v>
      </c>
      <c r="M326" s="7">
        <v>-1</v>
      </c>
      <c r="N326" s="6">
        <v>5</v>
      </c>
      <c r="O326" s="7">
        <v>0</v>
      </c>
      <c r="P326" s="6">
        <v>2</v>
      </c>
      <c r="Q326" s="7">
        <v>-1</v>
      </c>
      <c r="R326" s="6">
        <v>12</v>
      </c>
      <c r="S326" s="7">
        <v>1</v>
      </c>
      <c r="T326" s="3" t="s">
        <v>842</v>
      </c>
      <c r="X326" s="6"/>
      <c r="Y326" s="6"/>
      <c r="AA326" s="6"/>
      <c r="AB326" s="6"/>
      <c r="AG326" s="6"/>
      <c r="AH326" s="6"/>
      <c r="AN326" s="6"/>
      <c r="AO326" s="6"/>
    </row>
    <row r="327" spans="2:62" x14ac:dyDescent="0.25">
      <c r="B327" s="3" t="s">
        <v>263</v>
      </c>
      <c r="C327" s="52" t="s">
        <v>593</v>
      </c>
      <c r="D327" s="39">
        <v>42892</v>
      </c>
      <c r="E327">
        <v>8</v>
      </c>
      <c r="F327" s="3" t="s">
        <v>1019</v>
      </c>
      <c r="G327" s="2" t="s">
        <v>86</v>
      </c>
      <c r="H327" s="6">
        <v>46</v>
      </c>
      <c r="J327" s="6">
        <v>33</v>
      </c>
      <c r="L327" s="6">
        <v>8</v>
      </c>
      <c r="N327" s="6">
        <v>5</v>
      </c>
      <c r="P327" s="6">
        <v>3</v>
      </c>
      <c r="R327" s="6">
        <v>13</v>
      </c>
      <c r="T327" s="3" t="s">
        <v>1073</v>
      </c>
      <c r="X327" s="6"/>
      <c r="Y327" s="6"/>
      <c r="AA327" s="6"/>
      <c r="AB327" s="6"/>
      <c r="AD327" s="6"/>
      <c r="AE327" s="6"/>
      <c r="AG327" s="6"/>
      <c r="AH327" s="6"/>
      <c r="AN327" s="6"/>
      <c r="AO327" s="6"/>
      <c r="AS327" s="6"/>
      <c r="AT327" s="6"/>
      <c r="AU327"/>
    </row>
    <row r="328" spans="2:62" x14ac:dyDescent="0.25">
      <c r="B328" s="3" t="s">
        <v>263</v>
      </c>
      <c r="C328" s="52" t="s">
        <v>593</v>
      </c>
      <c r="D328" s="39">
        <v>42892</v>
      </c>
      <c r="E328">
        <v>7</v>
      </c>
      <c r="F328" s="3" t="s">
        <v>982</v>
      </c>
      <c r="H328" s="6">
        <v>41</v>
      </c>
      <c r="I328" s="7">
        <v>-1</v>
      </c>
      <c r="J328" s="6">
        <v>40</v>
      </c>
      <c r="K328" s="7">
        <v>0</v>
      </c>
      <c r="L328" s="6">
        <v>8</v>
      </c>
      <c r="M328" s="7">
        <v>2</v>
      </c>
      <c r="N328" s="6">
        <v>2</v>
      </c>
      <c r="O328" s="7">
        <v>-1</v>
      </c>
      <c r="P328" s="6">
        <v>2</v>
      </c>
      <c r="R328" s="6">
        <v>1</v>
      </c>
      <c r="S328" s="7">
        <v>-1</v>
      </c>
      <c r="T328" t="s">
        <v>639</v>
      </c>
      <c r="U328" s="8" t="s">
        <v>983</v>
      </c>
      <c r="X328" s="6"/>
      <c r="Y328" s="6"/>
      <c r="AA328" s="6"/>
      <c r="AB328" s="6"/>
      <c r="AD328" s="6"/>
      <c r="AE328" s="6"/>
      <c r="AG328" s="6"/>
      <c r="AH328" s="6"/>
      <c r="AN328" s="6"/>
      <c r="AO328" s="6"/>
      <c r="AS328" s="6"/>
      <c r="AT328" s="6"/>
      <c r="AU328"/>
    </row>
    <row r="329" spans="2:62" x14ac:dyDescent="0.25">
      <c r="B329" s="3" t="s">
        <v>263</v>
      </c>
      <c r="C329" s="52" t="s">
        <v>593</v>
      </c>
      <c r="D329" s="39">
        <v>42892</v>
      </c>
      <c r="E329">
        <v>8</v>
      </c>
      <c r="F329" s="3" t="s">
        <v>1030</v>
      </c>
      <c r="G329" s="2" t="s">
        <v>60</v>
      </c>
      <c r="H329" s="6">
        <v>44</v>
      </c>
      <c r="I329" s="7">
        <v>-1</v>
      </c>
      <c r="J329" s="6">
        <v>36</v>
      </c>
      <c r="K329" s="7">
        <v>-4</v>
      </c>
      <c r="L329" s="6">
        <v>7</v>
      </c>
      <c r="M329" s="7">
        <v>0</v>
      </c>
      <c r="N329" s="6">
        <v>4</v>
      </c>
      <c r="O329" s="7">
        <v>2</v>
      </c>
      <c r="P329" s="6">
        <v>2</v>
      </c>
      <c r="Q329" s="7">
        <v>0</v>
      </c>
      <c r="R329" s="6">
        <v>8</v>
      </c>
      <c r="S329" s="7">
        <v>3</v>
      </c>
      <c r="T329" s="3" t="s">
        <v>639</v>
      </c>
      <c r="X329" s="6"/>
      <c r="Y329" s="6"/>
      <c r="AA329" s="6"/>
      <c r="AB329" s="6"/>
      <c r="AD329" s="6"/>
      <c r="AE329" s="6"/>
      <c r="AG329" s="6"/>
      <c r="AH329" s="6"/>
      <c r="AN329" s="6">
        <v>47</v>
      </c>
      <c r="AO329" s="6">
        <v>36</v>
      </c>
      <c r="AR329" s="4" t="s">
        <v>1039</v>
      </c>
      <c r="AS329" s="6"/>
      <c r="AT329" s="6"/>
      <c r="AU329"/>
    </row>
    <row r="330" spans="2:62" x14ac:dyDescent="0.25">
      <c r="B330" s="3" t="s">
        <v>263</v>
      </c>
      <c r="C330" s="52" t="s">
        <v>647</v>
      </c>
      <c r="D330" s="39">
        <v>42893</v>
      </c>
      <c r="F330" s="3" t="s">
        <v>182</v>
      </c>
      <c r="G330" s="2"/>
      <c r="R330" s="6"/>
      <c r="T330" s="3" t="s">
        <v>842</v>
      </c>
      <c r="X330" s="6">
        <v>40</v>
      </c>
      <c r="Y330" s="6">
        <v>53</v>
      </c>
      <c r="Z330" s="7">
        <f>X330-Y330</f>
        <v>-13</v>
      </c>
      <c r="AA330" s="6">
        <v>50</v>
      </c>
      <c r="AB330" s="6">
        <v>44</v>
      </c>
      <c r="AC330" s="7">
        <f>AA330-AB330</f>
        <v>6</v>
      </c>
      <c r="AD330" s="6">
        <v>20</v>
      </c>
      <c r="AE330" s="6">
        <v>58</v>
      </c>
      <c r="AF330" s="7">
        <f>AD330-AE330</f>
        <v>-38</v>
      </c>
      <c r="AG330" s="6">
        <v>14</v>
      </c>
      <c r="AH330" s="6">
        <v>62</v>
      </c>
      <c r="AI330" s="7">
        <f>AG330-AH330</f>
        <v>-48</v>
      </c>
      <c r="AM330" s="4" t="s">
        <v>1033</v>
      </c>
      <c r="AN330" s="6"/>
      <c r="AO330" s="6"/>
      <c r="AR330" s="4"/>
      <c r="AS330" s="6"/>
      <c r="AT330" s="6"/>
      <c r="AU330"/>
    </row>
    <row r="331" spans="2:62" x14ac:dyDescent="0.25">
      <c r="B331" s="3"/>
      <c r="C331"/>
      <c r="H331"/>
      <c r="J331"/>
      <c r="L331"/>
      <c r="N331"/>
      <c r="P331"/>
      <c r="R331" s="6"/>
      <c r="X331" s="6"/>
      <c r="Y331" s="6"/>
      <c r="AA331" s="6"/>
      <c r="AB331" s="6"/>
      <c r="AD331" s="6"/>
      <c r="AE331" s="6"/>
      <c r="AG331" s="6"/>
      <c r="AH331" s="6"/>
      <c r="AN331" s="6"/>
      <c r="AO331" s="6"/>
      <c r="AS331" s="6"/>
      <c r="AT331" s="6"/>
      <c r="AU331"/>
    </row>
    <row r="332" spans="2:62" x14ac:dyDescent="0.25">
      <c r="B332" s="3"/>
      <c r="C332"/>
      <c r="E332">
        <v>8</v>
      </c>
      <c r="F332" t="s">
        <v>274</v>
      </c>
      <c r="H332" s="6">
        <v>43.4</v>
      </c>
      <c r="J332" s="6">
        <v>41</v>
      </c>
      <c r="L332" s="6">
        <v>7.6</v>
      </c>
      <c r="N332" s="6">
        <v>1.9</v>
      </c>
      <c r="P332" s="6">
        <v>1.7</v>
      </c>
      <c r="R332" s="6">
        <f>H332-J332</f>
        <v>2.3999999999999986</v>
      </c>
      <c r="V332" s="3"/>
      <c r="X332" s="6"/>
      <c r="Y332" s="6"/>
      <c r="AA332" s="6"/>
      <c r="AB332" s="6"/>
      <c r="AD332" s="6"/>
      <c r="AE332" s="6"/>
      <c r="AG332" s="6"/>
      <c r="AH332" s="6"/>
      <c r="AN332" s="6"/>
      <c r="AO332" s="6"/>
      <c r="AS332" s="6"/>
      <c r="AT332" s="6"/>
      <c r="AU332"/>
      <c r="AX332">
        <v>318</v>
      </c>
      <c r="AZ332">
        <v>262</v>
      </c>
      <c r="BB332">
        <v>12</v>
      </c>
      <c r="BD332">
        <v>1</v>
      </c>
      <c r="BF332">
        <v>0</v>
      </c>
      <c r="BH332">
        <v>35</v>
      </c>
      <c r="BJ332">
        <v>4</v>
      </c>
    </row>
  </sheetData>
  <autoFilter ref="A1:BK2312" xr:uid="{00000000-0001-0000-1400-000000000000}"/>
  <conditionalFormatting sqref="I1:I26">
    <cfRule type="cellIs" dxfId="19290" priority="358" stopIfTrue="1" operator="lessThan">
      <formula>0</formula>
    </cfRule>
    <cfRule type="cellIs" dxfId="19289" priority="357" stopIfTrue="1" operator="greaterThan">
      <formula>0</formula>
    </cfRule>
  </conditionalFormatting>
  <conditionalFormatting sqref="I27:I45 I47:I75 I77:I85 I87:I109 I115:I263">
    <cfRule type="cellIs" dxfId="19288" priority="1359" stopIfTrue="1" operator="greaterThan">
      <formula>0</formula>
    </cfRule>
    <cfRule type="cellIs" dxfId="19287" priority="1360" stopIfTrue="1" operator="lessThan">
      <formula>0</formula>
    </cfRule>
  </conditionalFormatting>
  <conditionalFormatting sqref="I35:I42">
    <cfRule type="cellIs" dxfId="19286" priority="1268" stopIfTrue="1" operator="lessThan">
      <formula>0</formula>
    </cfRule>
    <cfRule type="cellIs" dxfId="19285" priority="1267" stopIfTrue="1" operator="greaterThan">
      <formula>0</formula>
    </cfRule>
  </conditionalFormatting>
  <conditionalFormatting sqref="I46:I47">
    <cfRule type="cellIs" dxfId="19284" priority="329" stopIfTrue="1" operator="greaterThan">
      <formula>0</formula>
    </cfRule>
    <cfRule type="cellIs" dxfId="19283" priority="330" stopIfTrue="1" operator="lessThan">
      <formula>0</formula>
    </cfRule>
  </conditionalFormatting>
  <conditionalFormatting sqref="I64">
    <cfRule type="cellIs" dxfId="19282" priority="1180" stopIfTrue="1" operator="lessThan">
      <formula>0</formula>
    </cfRule>
    <cfRule type="cellIs" dxfId="19281" priority="1179" stopIfTrue="1" operator="greaterThan">
      <formula>0</formula>
    </cfRule>
  </conditionalFormatting>
  <conditionalFormatting sqref="I76">
    <cfRule type="cellIs" dxfId="19280" priority="296" stopIfTrue="1" operator="lessThan">
      <formula>0</formula>
    </cfRule>
    <cfRule type="cellIs" dxfId="19279" priority="295" stopIfTrue="1" operator="greaterThan">
      <formula>0</formula>
    </cfRule>
  </conditionalFormatting>
  <conditionalFormatting sqref="I82:I83">
    <cfRule type="cellIs" dxfId="19278" priority="1115" stopIfTrue="1" operator="greaterThan">
      <formula>0</formula>
    </cfRule>
    <cfRule type="cellIs" dxfId="19277" priority="1116" stopIfTrue="1" operator="lessThan">
      <formula>0</formula>
    </cfRule>
  </conditionalFormatting>
  <conditionalFormatting sqref="I86">
    <cfRule type="cellIs" dxfId="19276" priority="274" stopIfTrue="1" operator="lessThan">
      <formula>0</formula>
    </cfRule>
    <cfRule type="cellIs" dxfId="19275" priority="273" stopIfTrue="1" operator="greaterThan">
      <formula>0</formula>
    </cfRule>
  </conditionalFormatting>
  <conditionalFormatting sqref="I96">
    <cfRule type="cellIs" dxfId="19274" priority="1067" stopIfTrue="1" operator="greaterThan">
      <formula>0</formula>
    </cfRule>
    <cfRule type="cellIs" dxfId="19273" priority="1068" stopIfTrue="1" operator="lessThan">
      <formula>0</formula>
    </cfRule>
  </conditionalFormatting>
  <conditionalFormatting sqref="I107">
    <cfRule type="cellIs" dxfId="19272" priority="956" stopIfTrue="1" operator="lessThan">
      <formula>0</formula>
    </cfRule>
    <cfRule type="cellIs" dxfId="19271" priority="955" stopIfTrue="1" operator="greaterThan">
      <formula>0</formula>
    </cfRule>
  </conditionalFormatting>
  <conditionalFormatting sqref="I110:I114">
    <cfRule type="cellIs" dxfId="19270" priority="111" stopIfTrue="1" operator="greaterThan">
      <formula>0</formula>
    </cfRule>
    <cfRule type="cellIs" dxfId="19269" priority="112" stopIfTrue="1" operator="lessThan">
      <formula>0</formula>
    </cfRule>
  </conditionalFormatting>
  <conditionalFormatting sqref="I131">
    <cfRule type="cellIs" dxfId="19268" priority="986" stopIfTrue="1" operator="lessThan">
      <formula>0</formula>
    </cfRule>
    <cfRule type="cellIs" dxfId="19267" priority="985" stopIfTrue="1" operator="greaterThan">
      <formula>0</formula>
    </cfRule>
  </conditionalFormatting>
  <conditionalFormatting sqref="I153">
    <cfRule type="cellIs" dxfId="19266" priority="928" stopIfTrue="1" operator="lessThan">
      <formula>0</formula>
    </cfRule>
    <cfRule type="cellIs" dxfId="19265" priority="927" stopIfTrue="1" operator="greaterThan">
      <formula>0</formula>
    </cfRule>
  </conditionalFormatting>
  <conditionalFormatting sqref="I179">
    <cfRule type="cellIs" dxfId="19264" priority="846" stopIfTrue="1" operator="lessThan">
      <formula>0</formula>
    </cfRule>
    <cfRule type="cellIs" dxfId="19263" priority="845" stopIfTrue="1" operator="greaterThan">
      <formula>0</formula>
    </cfRule>
  </conditionalFormatting>
  <conditionalFormatting sqref="I206">
    <cfRule type="cellIs" dxfId="19262" priority="726" stopIfTrue="1" operator="lessThan">
      <formula>0</formula>
    </cfRule>
    <cfRule type="cellIs" dxfId="19261" priority="725" stopIfTrue="1" operator="greaterThan">
      <formula>0</formula>
    </cfRule>
  </conditionalFormatting>
  <conditionalFormatting sqref="I209">
    <cfRule type="cellIs" dxfId="19260" priority="758" stopIfTrue="1" operator="lessThan">
      <formula>0</formula>
    </cfRule>
    <cfRule type="cellIs" dxfId="19259" priority="757" stopIfTrue="1" operator="greaterThan">
      <formula>0</formula>
    </cfRule>
  </conditionalFormatting>
  <conditionalFormatting sqref="I216:I219">
    <cfRule type="cellIs" dxfId="19258" priority="696" stopIfTrue="1" operator="lessThan">
      <formula>0</formula>
    </cfRule>
    <cfRule type="cellIs" dxfId="19257" priority="695" stopIfTrue="1" operator="greaterThan">
      <formula>0</formula>
    </cfRule>
  </conditionalFormatting>
  <conditionalFormatting sqref="I233:I236">
    <cfRule type="cellIs" dxfId="19256" priority="665" stopIfTrue="1" operator="greaterThan">
      <formula>0</formula>
    </cfRule>
    <cfRule type="cellIs" dxfId="19255" priority="666" stopIfTrue="1" operator="lessThan">
      <formula>0</formula>
    </cfRule>
  </conditionalFormatting>
  <conditionalFormatting sqref="I248:I249">
    <cfRule type="cellIs" dxfId="19254" priority="594" stopIfTrue="1" operator="lessThan">
      <formula>0</formula>
    </cfRule>
    <cfRule type="cellIs" dxfId="19253" priority="593" stopIfTrue="1" operator="greaterThan">
      <formula>0</formula>
    </cfRule>
  </conditionalFormatting>
  <conditionalFormatting sqref="I264:I65539">
    <cfRule type="cellIs" dxfId="19252" priority="195" stopIfTrue="1" operator="greaterThan">
      <formula>0</formula>
    </cfRule>
    <cfRule type="cellIs" dxfId="19251" priority="196" stopIfTrue="1" operator="lessThan">
      <formula>0</formula>
    </cfRule>
  </conditionalFormatting>
  <conditionalFormatting sqref="K1:K65539">
    <cfRule type="cellIs" dxfId="19250" priority="110" stopIfTrue="1" operator="lessThan">
      <formula>0</formula>
    </cfRule>
    <cfRule type="cellIs" dxfId="19249" priority="109" stopIfTrue="1" operator="greaterThan">
      <formula>0</formula>
    </cfRule>
  </conditionalFormatting>
  <conditionalFormatting sqref="M1:M65539">
    <cfRule type="cellIs" dxfId="19248" priority="107" stopIfTrue="1" operator="greaterThan">
      <formula>0</formula>
    </cfRule>
    <cfRule type="cellIs" dxfId="19247" priority="108" stopIfTrue="1" operator="lessThan">
      <formula>0</formula>
    </cfRule>
  </conditionalFormatting>
  <conditionalFormatting sqref="O1:O65539">
    <cfRule type="cellIs" dxfId="19246" priority="106" stopIfTrue="1" operator="lessThan">
      <formula>0</formula>
    </cfRule>
    <cfRule type="cellIs" dxfId="19245" priority="105" stopIfTrue="1" operator="greaterThan">
      <formula>0</formula>
    </cfRule>
  </conditionalFormatting>
  <conditionalFormatting sqref="Q1:Q65539">
    <cfRule type="cellIs" dxfId="19244" priority="104" stopIfTrue="1" operator="lessThan">
      <formula>0</formula>
    </cfRule>
    <cfRule type="cellIs" dxfId="19243" priority="103" stopIfTrue="1" operator="greaterThan">
      <formula>0</formula>
    </cfRule>
  </conditionalFormatting>
  <conditionalFormatting sqref="R2:R26">
    <cfRule type="cellIs" dxfId="19242" priority="363" stopIfTrue="1" operator="lessThan">
      <formula>0</formula>
    </cfRule>
    <cfRule type="cellIs" dxfId="19241" priority="364" stopIfTrue="1" operator="greaterThan">
      <formula>0</formula>
    </cfRule>
  </conditionalFormatting>
  <conditionalFormatting sqref="R27:R45 R47:R75 R77:R85 R87:R109 R115:R205">
    <cfRule type="cellIs" dxfId="19240" priority="1388" stopIfTrue="1" operator="greaterThan">
      <formula>0</formula>
    </cfRule>
    <cfRule type="cellIs" dxfId="19239" priority="1387" stopIfTrue="1" operator="lessThan">
      <formula>0</formula>
    </cfRule>
  </conditionalFormatting>
  <conditionalFormatting sqref="R39:R40">
    <cfRule type="cellIs" dxfId="19238" priority="1308" stopIfTrue="1" operator="greaterThan">
      <formula>0</formula>
    </cfRule>
    <cfRule type="cellIs" dxfId="19237" priority="1307" stopIfTrue="1" operator="lessThan">
      <formula>0</formula>
    </cfRule>
  </conditionalFormatting>
  <conditionalFormatting sqref="R46:R47">
    <cfRule type="cellIs" dxfId="19236" priority="333" stopIfTrue="1" operator="lessThan">
      <formula>0</formula>
    </cfRule>
    <cfRule type="cellIs" dxfId="19235" priority="334" stopIfTrue="1" operator="greaterThan">
      <formula>0</formula>
    </cfRule>
  </conditionalFormatting>
  <conditionalFormatting sqref="R64">
    <cfRule type="cellIs" dxfId="19234" priority="1184" stopIfTrue="1" operator="greaterThan">
      <formula>0</formula>
    </cfRule>
    <cfRule type="cellIs" dxfId="19233" priority="1183" stopIfTrue="1" operator="lessThan">
      <formula>0</formula>
    </cfRule>
  </conditionalFormatting>
  <conditionalFormatting sqref="R76">
    <cfRule type="cellIs" dxfId="19232" priority="300" stopIfTrue="1" operator="greaterThan">
      <formula>0</formula>
    </cfRule>
    <cfRule type="cellIs" dxfId="19231" priority="299" stopIfTrue="1" operator="lessThan">
      <formula>0</formula>
    </cfRule>
  </conditionalFormatting>
  <conditionalFormatting sqref="R82:R83">
    <cfRule type="cellIs" dxfId="19230" priority="1118" stopIfTrue="1" operator="greaterThan">
      <formula>0</formula>
    </cfRule>
    <cfRule type="cellIs" dxfId="19229" priority="1117" stopIfTrue="1" operator="lessThan">
      <formula>0</formula>
    </cfRule>
  </conditionalFormatting>
  <conditionalFormatting sqref="R86">
    <cfRule type="cellIs" dxfId="19228" priority="276" stopIfTrue="1" operator="greaterThan">
      <formula>0</formula>
    </cfRule>
    <cfRule type="cellIs" dxfId="19227" priority="275" stopIfTrue="1" operator="lessThan">
      <formula>0</formula>
    </cfRule>
  </conditionalFormatting>
  <conditionalFormatting sqref="R96">
    <cfRule type="cellIs" dxfId="19226" priority="1072" stopIfTrue="1" operator="greaterThan">
      <formula>0</formula>
    </cfRule>
    <cfRule type="cellIs" dxfId="19225" priority="1071" stopIfTrue="1" operator="lessThan">
      <formula>0</formula>
    </cfRule>
  </conditionalFormatting>
  <conditionalFormatting sqref="R107">
    <cfRule type="cellIs" dxfId="19224" priority="960" stopIfTrue="1" operator="greaterThan">
      <formula>0</formula>
    </cfRule>
    <cfRule type="cellIs" dxfId="19223" priority="959" stopIfTrue="1" operator="lessThan">
      <formula>0</formula>
    </cfRule>
  </conditionalFormatting>
  <conditionalFormatting sqref="R110:R114">
    <cfRule type="cellIs" dxfId="19222" priority="115" stopIfTrue="1" operator="lessThan">
      <formula>0</formula>
    </cfRule>
    <cfRule type="cellIs" dxfId="19221" priority="116" stopIfTrue="1" operator="greaterThan">
      <formula>0</formula>
    </cfRule>
  </conditionalFormatting>
  <conditionalFormatting sqref="R131">
    <cfRule type="cellIs" dxfId="19220" priority="989" stopIfTrue="1" operator="lessThan">
      <formula>0</formula>
    </cfRule>
    <cfRule type="cellIs" dxfId="19219" priority="990" stopIfTrue="1" operator="greaterThan">
      <formula>0</formula>
    </cfRule>
  </conditionalFormatting>
  <conditionalFormatting sqref="R153">
    <cfRule type="cellIs" dxfId="19218" priority="931" stopIfTrue="1" operator="lessThan">
      <formula>0</formula>
    </cfRule>
    <cfRule type="cellIs" dxfId="19217" priority="932" stopIfTrue="1" operator="greaterThan">
      <formula>0</formula>
    </cfRule>
  </conditionalFormatting>
  <conditionalFormatting sqref="R179">
    <cfRule type="cellIs" dxfId="19216" priority="848" stopIfTrue="1" operator="greaterThan">
      <formula>0</formula>
    </cfRule>
    <cfRule type="cellIs" dxfId="19215" priority="847" stopIfTrue="1" operator="lessThan">
      <formula>0</formula>
    </cfRule>
  </conditionalFormatting>
  <conditionalFormatting sqref="R206:R65539">
    <cfRule type="cellIs" dxfId="19214" priority="183" stopIfTrue="1" operator="lessThan">
      <formula>0</formula>
    </cfRule>
    <cfRule type="cellIs" dxfId="19213" priority="184" stopIfTrue="1" operator="greaterThan">
      <formula>0</formula>
    </cfRule>
  </conditionalFormatting>
  <conditionalFormatting sqref="S1:S65539">
    <cfRule type="cellIs" dxfId="19212" priority="101" stopIfTrue="1" operator="greaterThan">
      <formula>0</formula>
    </cfRule>
    <cfRule type="cellIs" dxfId="19211" priority="102" stopIfTrue="1" operator="lessThan">
      <formula>0</formula>
    </cfRule>
  </conditionalFormatting>
  <conditionalFormatting sqref="Z2:Z14">
    <cfRule type="cellIs" dxfId="19210" priority="1372" stopIfTrue="1" operator="lessThan">
      <formula>0</formula>
    </cfRule>
    <cfRule type="cellIs" dxfId="19209" priority="1371" stopIfTrue="1" operator="greaterThan">
      <formula>0</formula>
    </cfRule>
  </conditionalFormatting>
  <conditionalFormatting sqref="Z3">
    <cfRule type="cellIs" dxfId="19208" priority="1373" stopIfTrue="1" operator="greaterThan">
      <formula>0</formula>
    </cfRule>
    <cfRule type="cellIs" dxfId="19207" priority="1374" stopIfTrue="1" operator="lessThan">
      <formula>0</formula>
    </cfRule>
  </conditionalFormatting>
  <conditionalFormatting sqref="Z6:Z7 AC7 AF6:AF7 AJ6:AL7 Z259 AC259 AF259 AI259 AU259 AU320 Z830:Z65539 AI830:AI65539 AU830:AU65539">
    <cfRule type="cellIs" dxfId="19206" priority="1385" stopIfTrue="1" operator="greaterThan">
      <formula>0</formula>
    </cfRule>
  </conditionalFormatting>
  <conditionalFormatting sqref="Z6:Z7 AF6:AF7 AJ6:AL7 AC7 Z259 AC259 AF259 AI259 AU259 AU320 Z830:Z65539 AI830:AI65539 AU830:AU65539">
    <cfRule type="cellIs" dxfId="19205" priority="1386" stopIfTrue="1" operator="lessThan">
      <formula>0</formula>
    </cfRule>
  </conditionalFormatting>
  <conditionalFormatting sqref="Z8:Z9">
    <cfRule type="cellIs" dxfId="19204" priority="1365" stopIfTrue="1" operator="greaterThan">
      <formula>0</formula>
    </cfRule>
    <cfRule type="cellIs" dxfId="19203" priority="1366" stopIfTrue="1" operator="lessThan">
      <formula>0</formula>
    </cfRule>
  </conditionalFormatting>
  <conditionalFormatting sqref="Z15:Z42">
    <cfRule type="cellIs" dxfId="19202" priority="362" stopIfTrue="1" operator="lessThan">
      <formula>0</formula>
    </cfRule>
    <cfRule type="cellIs" dxfId="19201" priority="361" stopIfTrue="1" operator="greaterThan">
      <formula>0</formula>
    </cfRule>
  </conditionalFormatting>
  <conditionalFormatting sqref="Z44:Z254 AI50:AI254 AU50:AU254">
    <cfRule type="cellIs" dxfId="19200" priority="114" stopIfTrue="1" operator="lessThan">
      <formula>0</formula>
    </cfRule>
    <cfRule type="cellIs" dxfId="19199" priority="113" stopIfTrue="1" operator="greaterThan">
      <formula>0</formula>
    </cfRule>
  </conditionalFormatting>
  <conditionalFormatting sqref="Z256:Z257">
    <cfRule type="cellIs" dxfId="19198" priority="509" stopIfTrue="1" operator="greaterThan">
      <formula>0</formula>
    </cfRule>
    <cfRule type="cellIs" dxfId="19197" priority="510" stopIfTrue="1" operator="lessThan">
      <formula>0</formula>
    </cfRule>
  </conditionalFormatting>
  <conditionalFormatting sqref="Z262:Z316">
    <cfRule type="cellIs" dxfId="19196" priority="123" stopIfTrue="1" operator="greaterThan">
      <formula>0</formula>
    </cfRule>
    <cfRule type="cellIs" dxfId="19195" priority="124" stopIfTrue="1" operator="lessThan">
      <formula>0</formula>
    </cfRule>
  </conditionalFormatting>
  <conditionalFormatting sqref="Z318">
    <cfRule type="cellIs" dxfId="19194" priority="156" stopIfTrue="1" operator="lessThan">
      <formula>0</formula>
    </cfRule>
    <cfRule type="cellIs" dxfId="19193" priority="155" stopIfTrue="1" operator="greaterThan">
      <formula>0</formula>
    </cfRule>
  </conditionalFormatting>
  <conditionalFormatting sqref="Z320:Z325">
    <cfRule type="cellIs" dxfId="19192" priority="390" stopIfTrue="1" operator="lessThan">
      <formula>0</formula>
    </cfRule>
    <cfRule type="cellIs" dxfId="19191" priority="389" stopIfTrue="1" operator="greaterThan">
      <formula>0</formula>
    </cfRule>
  </conditionalFormatting>
  <conditionalFormatting sqref="Z327:Z826">
    <cfRule type="cellIs" dxfId="19190" priority="157" stopIfTrue="1" operator="greaterThan">
      <formula>0</formula>
    </cfRule>
    <cfRule type="cellIs" dxfId="19189" priority="158" stopIfTrue="1" operator="lessThan">
      <formula>0</formula>
    </cfRule>
  </conditionalFormatting>
  <conditionalFormatting sqref="AC4:AC31">
    <cfRule type="cellIs" dxfId="19188" priority="1329" stopIfTrue="1" operator="greaterThan">
      <formula>0</formula>
    </cfRule>
    <cfRule type="cellIs" dxfId="19187" priority="1330" stopIfTrue="1" operator="lessThan">
      <formula>0</formula>
    </cfRule>
  </conditionalFormatting>
  <conditionalFormatting sqref="AC31:AC32">
    <cfRule type="cellIs" dxfId="19186" priority="1336" stopIfTrue="1" operator="lessThan">
      <formula>0</formula>
    </cfRule>
    <cfRule type="cellIs" dxfId="19185" priority="1335" stopIfTrue="1" operator="greaterThan">
      <formula>0</formula>
    </cfRule>
  </conditionalFormatting>
  <conditionalFormatting sqref="AC33:AC34">
    <cfRule type="cellIs" dxfId="19184" priority="341" stopIfTrue="1" operator="greaterThan">
      <formula>0</formula>
    </cfRule>
    <cfRule type="cellIs" dxfId="19183" priority="342" stopIfTrue="1" operator="lessThan">
      <formula>0</formula>
    </cfRule>
  </conditionalFormatting>
  <conditionalFormatting sqref="AC36">
    <cfRule type="cellIs" dxfId="19182" priority="1316" stopIfTrue="1" operator="lessThan">
      <formula>0</formula>
    </cfRule>
    <cfRule type="cellIs" dxfId="19181" priority="1315" stopIfTrue="1" operator="greaterThan">
      <formula>0</formula>
    </cfRule>
  </conditionalFormatting>
  <conditionalFormatting sqref="AC38">
    <cfRule type="cellIs" dxfId="19180" priority="1314" stopIfTrue="1" operator="lessThan">
      <formula>0</formula>
    </cfRule>
    <cfRule type="cellIs" dxfId="19179" priority="1313" stopIfTrue="1" operator="greaterThan">
      <formula>0</formula>
    </cfRule>
  </conditionalFormatting>
  <conditionalFormatting sqref="AC40:AC41">
    <cfRule type="cellIs" dxfId="19178" priority="336" stopIfTrue="1" operator="lessThan">
      <formula>0</formula>
    </cfRule>
    <cfRule type="cellIs" dxfId="19177" priority="335" stopIfTrue="1" operator="greaterThan">
      <formula>0</formula>
    </cfRule>
  </conditionalFormatting>
  <conditionalFormatting sqref="AC44:AC49">
    <cfRule type="cellIs" dxfId="19176" priority="327" stopIfTrue="1" operator="greaterThan">
      <formula>0</formula>
    </cfRule>
    <cfRule type="cellIs" dxfId="19175" priority="328" stopIfTrue="1" operator="lessThan">
      <formula>0</formula>
    </cfRule>
  </conditionalFormatting>
  <conditionalFormatting sqref="AC51">
    <cfRule type="cellIs" dxfId="19174" priority="1239" stopIfTrue="1" operator="greaterThan">
      <formula>0</formula>
    </cfRule>
    <cfRule type="cellIs" dxfId="19173" priority="1240" stopIfTrue="1" operator="lessThan">
      <formula>0</formula>
    </cfRule>
  </conditionalFormatting>
  <conditionalFormatting sqref="AC53:AC60">
    <cfRule type="cellIs" dxfId="19172" priority="1189" stopIfTrue="1" operator="greaterThan">
      <formula>0</formula>
    </cfRule>
    <cfRule type="cellIs" dxfId="19171" priority="1190" stopIfTrue="1" operator="lessThan">
      <formula>0</formula>
    </cfRule>
  </conditionalFormatting>
  <conditionalFormatting sqref="AC62:AC63">
    <cfRule type="cellIs" dxfId="19170" priority="1173" stopIfTrue="1" operator="greaterThan">
      <formula>0</formula>
    </cfRule>
    <cfRule type="cellIs" dxfId="19169" priority="1174" stopIfTrue="1" operator="lessThan">
      <formula>0</formula>
    </cfRule>
  </conditionalFormatting>
  <conditionalFormatting sqref="AC66">
    <cfRule type="cellIs" dxfId="19168" priority="308" stopIfTrue="1" operator="lessThan">
      <formula>0</formula>
    </cfRule>
    <cfRule type="cellIs" dxfId="19167" priority="307" stopIfTrue="1" operator="greaterThan">
      <formula>0</formula>
    </cfRule>
  </conditionalFormatting>
  <conditionalFormatting sqref="AC68">
    <cfRule type="cellIs" dxfId="19166" priority="1167" stopIfTrue="1" operator="greaterThan">
      <formula>0</formula>
    </cfRule>
    <cfRule type="cellIs" dxfId="19165" priority="1168" stopIfTrue="1" operator="lessThan">
      <formula>0</formula>
    </cfRule>
  </conditionalFormatting>
  <conditionalFormatting sqref="AC71:AC72">
    <cfRule type="cellIs" dxfId="19164" priority="1154" stopIfTrue="1" operator="lessThan">
      <formula>0</formula>
    </cfRule>
    <cfRule type="cellIs" dxfId="19163" priority="1153" stopIfTrue="1" operator="greaterThan">
      <formula>0</formula>
    </cfRule>
  </conditionalFormatting>
  <conditionalFormatting sqref="AC74">
    <cfRule type="cellIs" dxfId="19162" priority="1149" stopIfTrue="1" operator="greaterThan">
      <formula>0</formula>
    </cfRule>
    <cfRule type="cellIs" dxfId="19161" priority="1150" stopIfTrue="1" operator="lessThan">
      <formula>0</formula>
    </cfRule>
  </conditionalFormatting>
  <conditionalFormatting sqref="AC77">
    <cfRule type="cellIs" dxfId="19160" priority="282" stopIfTrue="1" operator="lessThan">
      <formula>0</formula>
    </cfRule>
    <cfRule type="cellIs" dxfId="19159" priority="281" stopIfTrue="1" operator="greaterThan">
      <formula>0</formula>
    </cfRule>
  </conditionalFormatting>
  <conditionalFormatting sqref="AC82:AC86">
    <cfRule type="cellIs" dxfId="19158" priority="249" stopIfTrue="1" operator="greaterThan">
      <formula>0</formula>
    </cfRule>
    <cfRule type="cellIs" dxfId="19157" priority="250" stopIfTrue="1" operator="lessThan">
      <formula>0</formula>
    </cfRule>
  </conditionalFormatting>
  <conditionalFormatting sqref="AC91:AC92">
    <cfRule type="cellIs" dxfId="19156" priority="1092" stopIfTrue="1" operator="lessThan">
      <formula>0</formula>
    </cfRule>
    <cfRule type="cellIs" dxfId="19155" priority="1091" stopIfTrue="1" operator="greaterThan">
      <formula>0</formula>
    </cfRule>
  </conditionalFormatting>
  <conditionalFormatting sqref="AC98:AC99">
    <cfRule type="cellIs" dxfId="19154" priority="1080" stopIfTrue="1" operator="lessThan">
      <formula>0</formula>
    </cfRule>
    <cfRule type="cellIs" dxfId="19153" priority="1079" stopIfTrue="1" operator="greaterThan">
      <formula>0</formula>
    </cfRule>
  </conditionalFormatting>
  <conditionalFormatting sqref="AC104:AC106">
    <cfRule type="cellIs" dxfId="19152" priority="1064" stopIfTrue="1" operator="lessThan">
      <formula>0</formula>
    </cfRule>
    <cfRule type="cellIs" dxfId="19151" priority="1063" stopIfTrue="1" operator="greaterThan">
      <formula>0</formula>
    </cfRule>
  </conditionalFormatting>
  <conditionalFormatting sqref="AC108:AC111">
    <cfRule type="cellIs" dxfId="19150" priority="228" stopIfTrue="1" operator="lessThan">
      <formula>0</formula>
    </cfRule>
    <cfRule type="cellIs" dxfId="19149" priority="227" stopIfTrue="1" operator="greaterThan">
      <formula>0</formula>
    </cfRule>
  </conditionalFormatting>
  <conditionalFormatting sqref="AC119">
    <cfRule type="cellIs" dxfId="19148" priority="1038" stopIfTrue="1" operator="lessThan">
      <formula>0</formula>
    </cfRule>
    <cfRule type="cellIs" dxfId="19147" priority="1037" stopIfTrue="1" operator="greaterThan">
      <formula>0</formula>
    </cfRule>
  </conditionalFormatting>
  <conditionalFormatting sqref="AC122:AC123">
    <cfRule type="cellIs" dxfId="19146" priority="210" stopIfTrue="1" operator="lessThan">
      <formula>0</formula>
    </cfRule>
    <cfRule type="cellIs" dxfId="19145" priority="209" stopIfTrue="1" operator="greaterThan">
      <formula>0</formula>
    </cfRule>
  </conditionalFormatting>
  <conditionalFormatting sqref="AC130:AC154">
    <cfRule type="cellIs" dxfId="19144" priority="206" stopIfTrue="1" operator="lessThan">
      <formula>0</formula>
    </cfRule>
    <cfRule type="cellIs" dxfId="19143" priority="205" stopIfTrue="1" operator="greaterThan">
      <formula>0</formula>
    </cfRule>
  </conditionalFormatting>
  <conditionalFormatting sqref="AC157:AC212">
    <cfRule type="cellIs" dxfId="19142" priority="125" stopIfTrue="1" operator="greaterThan">
      <formula>0</formula>
    </cfRule>
    <cfRule type="cellIs" dxfId="19141" priority="126" stopIfTrue="1" operator="lessThan">
      <formula>0</formula>
    </cfRule>
  </conditionalFormatting>
  <conditionalFormatting sqref="AC217">
    <cfRule type="cellIs" dxfId="19140" priority="652" stopIfTrue="1" operator="lessThan">
      <formula>0</formula>
    </cfRule>
    <cfRule type="cellIs" dxfId="19139" priority="651" stopIfTrue="1" operator="greaterThan">
      <formula>0</formula>
    </cfRule>
  </conditionalFormatting>
  <conditionalFormatting sqref="AC219">
    <cfRule type="cellIs" dxfId="19138" priority="142" stopIfTrue="1" operator="lessThan">
      <formula>0</formula>
    </cfRule>
    <cfRule type="cellIs" dxfId="19137" priority="141" stopIfTrue="1" operator="greaterThan">
      <formula>0</formula>
    </cfRule>
  </conditionalFormatting>
  <conditionalFormatting sqref="AC222">
    <cfRule type="cellIs" dxfId="19136" priority="692" stopIfTrue="1" operator="lessThan">
      <formula>0</formula>
    </cfRule>
    <cfRule type="cellIs" dxfId="19135" priority="691" stopIfTrue="1" operator="greaterThan">
      <formula>0</formula>
    </cfRule>
  </conditionalFormatting>
  <conditionalFormatting sqref="AC226:AC254">
    <cfRule type="cellIs" dxfId="19134" priority="145" stopIfTrue="1" operator="greaterThan">
      <formula>0</formula>
    </cfRule>
    <cfRule type="cellIs" dxfId="19133" priority="146" stopIfTrue="1" operator="lessThan">
      <formula>0</formula>
    </cfRule>
  </conditionalFormatting>
  <conditionalFormatting sqref="AC256:AC257">
    <cfRule type="cellIs" dxfId="19132" priority="508" stopIfTrue="1" operator="lessThan">
      <formula>0</formula>
    </cfRule>
    <cfRule type="cellIs" dxfId="19131" priority="507" stopIfTrue="1" operator="greaterThan">
      <formula>0</formula>
    </cfRule>
  </conditionalFormatting>
  <conditionalFormatting sqref="AC262:AC288">
    <cfRule type="cellIs" dxfId="19130" priority="149" stopIfTrue="1" operator="greaterThan">
      <formula>0</formula>
    </cfRule>
    <cfRule type="cellIs" dxfId="19129" priority="150" stopIfTrue="1" operator="lessThan">
      <formula>0</formula>
    </cfRule>
  </conditionalFormatting>
  <conditionalFormatting sqref="AC290:AC291">
    <cfRule type="cellIs" dxfId="19128" priority="471" stopIfTrue="1" operator="greaterThan">
      <formula>0</formula>
    </cfRule>
    <cfRule type="cellIs" dxfId="19127" priority="472" stopIfTrue="1" operator="lessThan">
      <formula>0</formula>
    </cfRule>
  </conditionalFormatting>
  <conditionalFormatting sqref="AC301">
    <cfRule type="cellIs" dxfId="19126" priority="122" stopIfTrue="1" operator="lessThan">
      <formula>0</formula>
    </cfRule>
    <cfRule type="cellIs" dxfId="19125" priority="121" stopIfTrue="1" operator="greaterThan">
      <formula>0</formula>
    </cfRule>
  </conditionalFormatting>
  <conditionalFormatting sqref="AC304:AC307">
    <cfRule type="cellIs" dxfId="19124" priority="383" stopIfTrue="1" operator="greaterThan">
      <formula>0</formula>
    </cfRule>
    <cfRule type="cellIs" dxfId="19123" priority="384" stopIfTrue="1" operator="lessThan">
      <formula>0</formula>
    </cfRule>
  </conditionalFormatting>
  <conditionalFormatting sqref="AC310">
    <cfRule type="cellIs" dxfId="19122" priority="437" stopIfTrue="1" operator="greaterThan">
      <formula>0</formula>
    </cfRule>
    <cfRule type="cellIs" dxfId="19121" priority="438" stopIfTrue="1" operator="lessThan">
      <formula>0</formula>
    </cfRule>
  </conditionalFormatting>
  <conditionalFormatting sqref="AC313:AC316">
    <cfRule type="cellIs" dxfId="19120" priority="427" stopIfTrue="1" operator="greaterThan">
      <formula>0</formula>
    </cfRule>
    <cfRule type="cellIs" dxfId="19119" priority="428" stopIfTrue="1" operator="lessThan">
      <formula>0</formula>
    </cfRule>
  </conditionalFormatting>
  <conditionalFormatting sqref="AC318">
    <cfRule type="cellIs" dxfId="19118" priority="153" stopIfTrue="1" operator="greaterThan">
      <formula>0</formula>
    </cfRule>
    <cfRule type="cellIs" dxfId="19117" priority="154" stopIfTrue="1" operator="lessThan">
      <formula>0</formula>
    </cfRule>
  </conditionalFormatting>
  <conditionalFormatting sqref="AC320:AC325">
    <cfRule type="cellIs" dxfId="19116" priority="387" stopIfTrue="1" operator="greaterThan">
      <formula>0</formula>
    </cfRule>
    <cfRule type="cellIs" dxfId="19115" priority="388" stopIfTrue="1" operator="lessThan">
      <formula>0</formula>
    </cfRule>
  </conditionalFormatting>
  <conditionalFormatting sqref="AC330">
    <cfRule type="cellIs" dxfId="19114" priority="164" stopIfTrue="1" operator="lessThan">
      <formula>0</formula>
    </cfRule>
    <cfRule type="cellIs" dxfId="19113" priority="163" stopIfTrue="1" operator="greaterThan">
      <formula>0</formula>
    </cfRule>
  </conditionalFormatting>
  <conditionalFormatting sqref="AF9:AF34">
    <cfRule type="cellIs" dxfId="19112" priority="339" stopIfTrue="1" operator="greaterThan">
      <formula>0</formula>
    </cfRule>
    <cfRule type="cellIs" dxfId="19111" priority="340" stopIfTrue="1" operator="lessThan">
      <formula>0</formula>
    </cfRule>
  </conditionalFormatting>
  <conditionalFormatting sqref="AF38">
    <cfRule type="cellIs" dxfId="19110" priority="1310" stopIfTrue="1" operator="lessThan">
      <formula>0</formula>
    </cfRule>
    <cfRule type="cellIs" dxfId="19109" priority="1309" stopIfTrue="1" operator="greaterThan">
      <formula>0</formula>
    </cfRule>
  </conditionalFormatting>
  <conditionalFormatting sqref="AF40:AF41">
    <cfRule type="cellIs" dxfId="19108" priority="338" stopIfTrue="1" operator="lessThan">
      <formula>0</formula>
    </cfRule>
    <cfRule type="cellIs" dxfId="19107" priority="337" stopIfTrue="1" operator="greaterThan">
      <formula>0</formula>
    </cfRule>
  </conditionalFormatting>
  <conditionalFormatting sqref="AF44:AF48">
    <cfRule type="cellIs" dxfId="19106" priority="326" stopIfTrue="1" operator="lessThan">
      <formula>0</formula>
    </cfRule>
    <cfRule type="cellIs" dxfId="19105" priority="325" stopIfTrue="1" operator="greaterThan">
      <formula>0</formula>
    </cfRule>
  </conditionalFormatting>
  <conditionalFormatting sqref="AF51">
    <cfRule type="cellIs" dxfId="19104" priority="1235" stopIfTrue="1" operator="greaterThan">
      <formula>0</formula>
    </cfRule>
    <cfRule type="cellIs" dxfId="19103" priority="1236" stopIfTrue="1" operator="lessThan">
      <formula>0</formula>
    </cfRule>
  </conditionalFormatting>
  <conditionalFormatting sqref="AF56:AF60">
    <cfRule type="cellIs" dxfId="19102" priority="311" stopIfTrue="1" operator="greaterThan">
      <formula>0</formula>
    </cfRule>
    <cfRule type="cellIs" dxfId="19101" priority="312" stopIfTrue="1" operator="lessThan">
      <formula>0</formula>
    </cfRule>
  </conditionalFormatting>
  <conditionalFormatting sqref="AF66">
    <cfRule type="cellIs" dxfId="19100" priority="305" stopIfTrue="1" operator="greaterThan">
      <formula>0</formula>
    </cfRule>
    <cfRule type="cellIs" dxfId="19099" priority="306" stopIfTrue="1" operator="lessThan">
      <formula>0</formula>
    </cfRule>
  </conditionalFormatting>
  <conditionalFormatting sqref="AF68">
    <cfRule type="cellIs" dxfId="19098" priority="1166" stopIfTrue="1" operator="lessThan">
      <formula>0</formula>
    </cfRule>
    <cfRule type="cellIs" dxfId="19097" priority="1165" stopIfTrue="1" operator="greaterThan">
      <formula>0</formula>
    </cfRule>
  </conditionalFormatting>
  <conditionalFormatting sqref="AF74">
    <cfRule type="cellIs" dxfId="19096" priority="1147" stopIfTrue="1" operator="greaterThan">
      <formula>0</formula>
    </cfRule>
    <cfRule type="cellIs" dxfId="19095" priority="1148" stopIfTrue="1" operator="lessThan">
      <formula>0</formula>
    </cfRule>
  </conditionalFormatting>
  <conditionalFormatting sqref="AF77">
    <cfRule type="cellIs" dxfId="19094" priority="279" stopIfTrue="1" operator="greaterThan">
      <formula>0</formula>
    </cfRule>
    <cfRule type="cellIs" dxfId="19093" priority="280" stopIfTrue="1" operator="lessThan">
      <formula>0</formula>
    </cfRule>
  </conditionalFormatting>
  <conditionalFormatting sqref="AF82:AF86">
    <cfRule type="cellIs" dxfId="19092" priority="247" stopIfTrue="1" operator="greaterThan">
      <formula>0</formula>
    </cfRule>
    <cfRule type="cellIs" dxfId="19091" priority="248" stopIfTrue="1" operator="lessThan">
      <formula>0</formula>
    </cfRule>
  </conditionalFormatting>
  <conditionalFormatting sqref="AF91:AF92">
    <cfRule type="cellIs" dxfId="19090" priority="1090" stopIfTrue="1" operator="lessThan">
      <formula>0</formula>
    </cfRule>
    <cfRule type="cellIs" dxfId="19089" priority="1089" stopIfTrue="1" operator="greaterThan">
      <formula>0</formula>
    </cfRule>
  </conditionalFormatting>
  <conditionalFormatting sqref="AF98:AF99">
    <cfRule type="cellIs" dxfId="19088" priority="1077" stopIfTrue="1" operator="greaterThan">
      <formula>0</formula>
    </cfRule>
    <cfRule type="cellIs" dxfId="19087" priority="1078" stopIfTrue="1" operator="lessThan">
      <formula>0</formula>
    </cfRule>
  </conditionalFormatting>
  <conditionalFormatting sqref="AF104:AF106">
    <cfRule type="cellIs" dxfId="19086" priority="1059" stopIfTrue="1" operator="greaterThan">
      <formula>0</formula>
    </cfRule>
    <cfRule type="cellIs" dxfId="19085" priority="1060" stopIfTrue="1" operator="lessThan">
      <formula>0</formula>
    </cfRule>
  </conditionalFormatting>
  <conditionalFormatting sqref="AF108:AF111">
    <cfRule type="cellIs" dxfId="19084" priority="226" stopIfTrue="1" operator="lessThan">
      <formula>0</formula>
    </cfRule>
    <cfRule type="cellIs" dxfId="19083" priority="225" stopIfTrue="1" operator="greaterThan">
      <formula>0</formula>
    </cfRule>
  </conditionalFormatting>
  <conditionalFormatting sqref="AF119">
    <cfRule type="cellIs" dxfId="19082" priority="1035" stopIfTrue="1" operator="greaterThan">
      <formula>0</formula>
    </cfRule>
    <cfRule type="cellIs" dxfId="19081" priority="1036" stopIfTrue="1" operator="lessThan">
      <formula>0</formula>
    </cfRule>
  </conditionalFormatting>
  <conditionalFormatting sqref="AF131:AF132">
    <cfRule type="cellIs" dxfId="19080" priority="966" stopIfTrue="1" operator="lessThan">
      <formula>0</formula>
    </cfRule>
    <cfRule type="cellIs" dxfId="19079" priority="965" stopIfTrue="1" operator="greaterThan">
      <formula>0</formula>
    </cfRule>
  </conditionalFormatting>
  <conditionalFormatting sqref="AF135:AF154">
    <cfRule type="cellIs" dxfId="19078" priority="199" stopIfTrue="1" operator="greaterThan">
      <formula>0</formula>
    </cfRule>
    <cfRule type="cellIs" dxfId="19077" priority="200" stopIfTrue="1" operator="lessThan">
      <formula>0</formula>
    </cfRule>
  </conditionalFormatting>
  <conditionalFormatting sqref="AF157:AF212">
    <cfRule type="cellIs" dxfId="19076" priority="170" stopIfTrue="1" operator="lessThan">
      <formula>0</formula>
    </cfRule>
    <cfRule type="cellIs" dxfId="19075" priority="169" stopIfTrue="1" operator="greaterThan">
      <formula>0</formula>
    </cfRule>
  </conditionalFormatting>
  <conditionalFormatting sqref="AF217">
    <cfRule type="cellIs" dxfId="19074" priority="549" stopIfTrue="1" operator="greaterThan">
      <formula>0</formula>
    </cfRule>
    <cfRule type="cellIs" dxfId="19073" priority="550" stopIfTrue="1" operator="lessThan">
      <formula>0</formula>
    </cfRule>
  </conditionalFormatting>
  <conditionalFormatting sqref="AF222">
    <cfRule type="cellIs" dxfId="19072" priority="689" stopIfTrue="1" operator="greaterThan">
      <formula>0</formula>
    </cfRule>
    <cfRule type="cellIs" dxfId="19071" priority="690" stopIfTrue="1" operator="lessThan">
      <formula>0</formula>
    </cfRule>
  </conditionalFormatting>
  <conditionalFormatting sqref="AF226:AF254">
    <cfRule type="cellIs" dxfId="19070" priority="464" stopIfTrue="1" operator="lessThan">
      <formula>0</formula>
    </cfRule>
    <cfRule type="cellIs" dxfId="19069" priority="463" stopIfTrue="1" operator="greaterThan">
      <formula>0</formula>
    </cfRule>
  </conditionalFormatting>
  <conditionalFormatting sqref="AF256:AF257">
    <cfRule type="cellIs" dxfId="19068" priority="505" stopIfTrue="1" operator="greaterThan">
      <formula>0</formula>
    </cfRule>
    <cfRule type="cellIs" dxfId="19067" priority="506" stopIfTrue="1" operator="lessThan">
      <formula>0</formula>
    </cfRule>
  </conditionalFormatting>
  <conditionalFormatting sqref="AF262:AF288">
    <cfRule type="cellIs" dxfId="19066" priority="446" stopIfTrue="1" operator="lessThan">
      <formula>0</formula>
    </cfRule>
    <cfRule type="cellIs" dxfId="19065" priority="445" stopIfTrue="1" operator="greaterThan">
      <formula>0</formula>
    </cfRule>
  </conditionalFormatting>
  <conditionalFormatting sqref="AF290:AF291">
    <cfRule type="cellIs" dxfId="19064" priority="469" stopIfTrue="1" operator="greaterThan">
      <formula>0</formula>
    </cfRule>
    <cfRule type="cellIs" dxfId="19063" priority="470" stopIfTrue="1" operator="lessThan">
      <formula>0</formula>
    </cfRule>
  </conditionalFormatting>
  <conditionalFormatting sqref="AF301">
    <cfRule type="cellIs" dxfId="19062" priority="120" stopIfTrue="1" operator="lessThan">
      <formula>0</formula>
    </cfRule>
    <cfRule type="cellIs" dxfId="19061" priority="119" stopIfTrue="1" operator="greaterThan">
      <formula>0</formula>
    </cfRule>
  </conditionalFormatting>
  <conditionalFormatting sqref="AF304:AF307">
    <cfRule type="cellIs" dxfId="19060" priority="440" stopIfTrue="1" operator="lessThan">
      <formula>0</formula>
    </cfRule>
    <cfRule type="cellIs" dxfId="19059" priority="439" stopIfTrue="1" operator="greaterThan">
      <formula>0</formula>
    </cfRule>
  </conditionalFormatting>
  <conditionalFormatting sqref="AF310 AF313:AF316">
    <cfRule type="cellIs" dxfId="19058" priority="435" stopIfTrue="1" operator="greaterThan">
      <formula>0</formula>
    </cfRule>
    <cfRule type="cellIs" dxfId="19057" priority="436" stopIfTrue="1" operator="lessThan">
      <formula>0</formula>
    </cfRule>
  </conditionalFormatting>
  <conditionalFormatting sqref="AF320:AF325 AI320:AI325">
    <cfRule type="cellIs" dxfId="19056" priority="412" stopIfTrue="1" operator="lessThan">
      <formula>0</formula>
    </cfRule>
    <cfRule type="cellIs" dxfId="19055" priority="411" stopIfTrue="1" operator="greaterThan">
      <formula>0</formula>
    </cfRule>
  </conditionalFormatting>
  <conditionalFormatting sqref="AF330">
    <cfRule type="cellIs" dxfId="19054" priority="161" stopIfTrue="1" operator="greaterThan">
      <formula>0</formula>
    </cfRule>
    <cfRule type="cellIs" dxfId="19053" priority="162" stopIfTrue="1" operator="lessThan">
      <formula>0</formula>
    </cfRule>
  </conditionalFormatting>
  <conditionalFormatting sqref="AI2:AI42">
    <cfRule type="cellIs" dxfId="19052" priority="344" stopIfTrue="1" operator="lessThan">
      <formula>0</formula>
    </cfRule>
    <cfRule type="cellIs" dxfId="19051" priority="343" stopIfTrue="1" operator="greaterThan">
      <formula>0</formula>
    </cfRule>
  </conditionalFormatting>
  <conditionalFormatting sqref="AI44:AI48">
    <cfRule type="cellIs" dxfId="19050" priority="323" stopIfTrue="1" operator="greaterThan">
      <formula>0</formula>
    </cfRule>
    <cfRule type="cellIs" dxfId="19049" priority="324" stopIfTrue="1" operator="lessThan">
      <formula>0</formula>
    </cfRule>
  </conditionalFormatting>
  <conditionalFormatting sqref="AI256:AI257">
    <cfRule type="cellIs" dxfId="19048" priority="504" stopIfTrue="1" operator="lessThan">
      <formula>0</formula>
    </cfRule>
    <cfRule type="cellIs" dxfId="19047" priority="503" stopIfTrue="1" operator="greaterThan">
      <formula>0</formula>
    </cfRule>
  </conditionalFormatting>
  <conditionalFormatting sqref="AI262:AI316">
    <cfRule type="cellIs" dxfId="19046" priority="117" stopIfTrue="1" operator="greaterThan">
      <formula>0</formula>
    </cfRule>
    <cfRule type="cellIs" dxfId="19045" priority="118" stopIfTrue="1" operator="lessThan">
      <formula>0</formula>
    </cfRule>
  </conditionalFormatting>
  <conditionalFormatting sqref="AI327:AI826">
    <cfRule type="cellIs" dxfId="19044" priority="159" stopIfTrue="1" operator="greaterThan">
      <formula>0</formula>
    </cfRule>
    <cfRule type="cellIs" dxfId="19043" priority="160" stopIfTrue="1" operator="lessThan">
      <formula>0</formula>
    </cfRule>
  </conditionalFormatting>
  <conditionalFormatting sqref="AL310 AL313:AL316 AL320">
    <cfRule type="cellIs" dxfId="19042" priority="431" stopIfTrue="1" operator="greaterThan">
      <formula>0</formula>
    </cfRule>
    <cfRule type="cellIs" dxfId="19041" priority="432" stopIfTrue="1" operator="lessThan">
      <formula>0</formula>
    </cfRule>
  </conditionalFormatting>
  <conditionalFormatting sqref="AU2:AU42">
    <cfRule type="cellIs" dxfId="19040" priority="360" stopIfTrue="1" operator="lessThan">
      <formula>0</formula>
    </cfRule>
    <cfRule type="cellIs" dxfId="19039" priority="359" stopIfTrue="1" operator="greaterThan">
      <formula>0</formula>
    </cfRule>
  </conditionalFormatting>
  <conditionalFormatting sqref="AU3:AU6">
    <cfRule type="cellIs" dxfId="19038" priority="1369" stopIfTrue="1" operator="greaterThan">
      <formula>0</formula>
    </cfRule>
    <cfRule type="cellIs" dxfId="19037" priority="1370" stopIfTrue="1" operator="lessThan">
      <formula>0</formula>
    </cfRule>
  </conditionalFormatting>
  <conditionalFormatting sqref="AU44:AU48">
    <cfRule type="cellIs" dxfId="19036" priority="331" stopIfTrue="1" operator="greaterThan">
      <formula>0</formula>
    </cfRule>
    <cfRule type="cellIs" dxfId="19035" priority="332" stopIfTrue="1" operator="lessThan">
      <formula>0</formula>
    </cfRule>
  </conditionalFormatting>
  <conditionalFormatting sqref="AU256:AU257">
    <cfRule type="cellIs" dxfId="19034" priority="502" stopIfTrue="1" operator="lessThan">
      <formula>0</formula>
    </cfRule>
    <cfRule type="cellIs" dxfId="19033" priority="501" stopIfTrue="1" operator="greaterThan">
      <formula>0</formula>
    </cfRule>
  </conditionalFormatting>
  <conditionalFormatting sqref="AU262:AU316">
    <cfRule type="cellIs" dxfId="19032" priority="407" stopIfTrue="1" operator="greaterThan">
      <formula>0</formula>
    </cfRule>
    <cfRule type="cellIs" dxfId="19031" priority="408" stopIfTrue="1" operator="lessThan">
      <formula>0</formula>
    </cfRule>
  </conditionalFormatting>
  <conditionalFormatting sqref="AU327:AU826">
    <cfRule type="cellIs" dxfId="19030" priority="197" stopIfTrue="1" operator="greaterThan">
      <formula>0</formula>
    </cfRule>
    <cfRule type="cellIs" dxfId="19029" priority="198" stopIfTrue="1" operator="lessThan">
      <formula>0</formula>
    </cfRule>
  </conditionalFormatting>
  <conditionalFormatting sqref="AY284:AY314">
    <cfRule type="cellIs" dxfId="19028" priority="99" stopIfTrue="1" operator="greaterThan">
      <formula>0</formula>
    </cfRule>
    <cfRule type="cellIs" dxfId="19027" priority="100" stopIfTrue="1" operator="lessThan">
      <formula>0</formula>
    </cfRule>
  </conditionalFormatting>
  <conditionalFormatting sqref="BA284:BA320">
    <cfRule type="cellIs" dxfId="19026" priority="11" stopIfTrue="1" operator="greaterThan">
      <formula>0</formula>
    </cfRule>
    <cfRule type="cellIs" dxfId="19025" priority="12" stopIfTrue="1" operator="lessThan">
      <formula>0</formula>
    </cfRule>
  </conditionalFormatting>
  <conditionalFormatting sqref="BC284:BC320">
    <cfRule type="cellIs" dxfId="19024" priority="9" stopIfTrue="1" operator="greaterThan">
      <formula>0</formula>
    </cfRule>
    <cfRule type="cellIs" dxfId="19023" priority="10" stopIfTrue="1" operator="lessThan">
      <formula>0</formula>
    </cfRule>
  </conditionalFormatting>
  <conditionalFormatting sqref="BE284:BE320">
    <cfRule type="cellIs" dxfId="19022" priority="7" stopIfTrue="1" operator="greaterThan">
      <formula>0</formula>
    </cfRule>
    <cfRule type="cellIs" dxfId="19021" priority="8" stopIfTrue="1" operator="lessThan">
      <formula>0</formula>
    </cfRule>
  </conditionalFormatting>
  <conditionalFormatting sqref="BG284:BG320">
    <cfRule type="cellIs" dxfId="19020" priority="5" stopIfTrue="1" operator="greaterThan">
      <formula>0</formula>
    </cfRule>
    <cfRule type="cellIs" dxfId="19019" priority="6" stopIfTrue="1" operator="lessThan">
      <formula>0</formula>
    </cfRule>
  </conditionalFormatting>
  <conditionalFormatting sqref="BI284:BI320">
    <cfRule type="cellIs" dxfId="19018" priority="4" stopIfTrue="1" operator="lessThan">
      <formula>0</formula>
    </cfRule>
    <cfRule type="cellIs" dxfId="19017" priority="3" stopIfTrue="1" operator="greaterThan">
      <formula>0</formula>
    </cfRule>
  </conditionalFormatting>
  <conditionalFormatting sqref="BK284:BK320">
    <cfRule type="cellIs" dxfId="19016" priority="1" stopIfTrue="1" operator="greaterThan">
      <formula>0</formula>
    </cfRule>
    <cfRule type="cellIs" dxfId="19015" priority="2" stopIfTrue="1" operator="lessThan">
      <formula>0</formula>
    </cfRule>
  </conditionalFormatting>
  <pageMargins left="0.7" right="0.7" top="0.75" bottom="0.75" header="0.3" footer="0.3"/>
  <pageSetup paperSize="9" orientation="portrait" r:id="rId1"/>
  <ignoredErrors>
    <ignoredError sqref="C29 C24:C25 C134 C146 C222 C223:C225 C268:C269 C270" twoDigitTextYear="1"/>
    <ignoredError sqref="C226" twoDigitTextYear="1" numberStoredAsText="1"/>
  </ignoredErrors>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BU575"/>
  <sheetViews>
    <sheetView zoomScale="70" zoomScaleNormal="70" workbookViewId="0">
      <pane xSplit="7" ySplit="1" topLeftCell="H2" activePane="bottomRight" state="frozen"/>
      <selection pane="topRight" activeCell="I1" sqref="I1"/>
      <selection pane="bottomLeft" activeCell="A2" sqref="A2"/>
      <selection pane="bottomRight" activeCell="A2" sqref="A2"/>
    </sheetView>
  </sheetViews>
  <sheetFormatPr defaultRowHeight="13.2" x14ac:dyDescent="0.25"/>
  <cols>
    <col min="4" max="4" width="8.88671875" style="39" customWidth="1"/>
    <col min="6" max="6" width="11.44140625" customWidth="1"/>
    <col min="8" max="8" width="8.88671875" style="6" customWidth="1"/>
    <col min="9" max="9" width="8.88671875" style="7" customWidth="1"/>
    <col min="10" max="10" width="8.88671875" style="6" customWidth="1"/>
    <col min="11" max="11" width="8.88671875" style="7" customWidth="1"/>
    <col min="12" max="12" width="8.88671875" style="6" customWidth="1"/>
    <col min="13" max="13" width="8.88671875" style="7" customWidth="1"/>
    <col min="14" max="14" width="8.88671875" style="6" customWidth="1"/>
    <col min="15" max="15" width="8.88671875" style="7" customWidth="1"/>
    <col min="16" max="16" width="8.88671875" style="6" customWidth="1"/>
    <col min="17" max="21" width="8.88671875" style="7" customWidth="1"/>
    <col min="23" max="23" width="8.88671875" style="7" customWidth="1"/>
    <col min="28" max="29" width="8.88671875" style="23" customWidth="1"/>
    <col min="31" max="32" width="8.88671875" style="23" customWidth="1"/>
    <col min="34" max="35" width="8.88671875" style="23" customWidth="1"/>
    <col min="37" max="38" width="8.88671875" style="23" customWidth="1"/>
    <col min="40" max="41" width="8.88671875" style="23" customWidth="1"/>
    <col min="46" max="47" width="8.88671875" style="23" customWidth="1"/>
    <col min="49" max="49" width="10.6640625" style="4" customWidth="1"/>
    <col min="50" max="51" width="9.109375" style="6" customWidth="1"/>
    <col min="54" max="54" width="10.109375" style="4" customWidth="1"/>
  </cols>
  <sheetData>
    <row r="1" spans="1:73" ht="18" thickBot="1" x14ac:dyDescent="0.35">
      <c r="A1" s="24" t="s">
        <v>254</v>
      </c>
      <c r="B1" s="58" t="s">
        <v>255</v>
      </c>
      <c r="C1" s="58" t="s">
        <v>256</v>
      </c>
      <c r="D1" s="58"/>
      <c r="E1" s="58" t="s">
        <v>257</v>
      </c>
      <c r="F1" s="58" t="s">
        <v>258</v>
      </c>
      <c r="G1" s="106" t="s">
        <v>259</v>
      </c>
      <c r="H1" s="74" t="s">
        <v>32</v>
      </c>
      <c r="I1" s="64"/>
      <c r="J1" s="74" t="s">
        <v>260</v>
      </c>
      <c r="K1" s="64"/>
      <c r="L1" s="74" t="s">
        <v>261</v>
      </c>
      <c r="M1" s="64"/>
      <c r="N1" s="74" t="s">
        <v>232</v>
      </c>
      <c r="O1" s="64"/>
      <c r="P1" s="74" t="s">
        <v>653</v>
      </c>
      <c r="Q1" s="64"/>
      <c r="R1" s="74" t="s">
        <v>1074</v>
      </c>
      <c r="S1" s="64"/>
      <c r="T1" s="74" t="s">
        <v>1075</v>
      </c>
      <c r="U1" s="64"/>
      <c r="V1" s="74" t="s">
        <v>262</v>
      </c>
      <c r="W1" s="64"/>
      <c r="X1" s="27" t="s">
        <v>1266</v>
      </c>
      <c r="Y1" s="27" t="s">
        <v>1267</v>
      </c>
      <c r="Z1" s="27" t="s">
        <v>1268</v>
      </c>
      <c r="AA1" s="58" t="s">
        <v>275</v>
      </c>
      <c r="AB1" s="27" t="s">
        <v>276</v>
      </c>
      <c r="AC1" s="27" t="s">
        <v>277</v>
      </c>
      <c r="AD1" s="27" t="s">
        <v>278</v>
      </c>
      <c r="AE1" s="27" t="s">
        <v>279</v>
      </c>
      <c r="AF1" s="27" t="s">
        <v>280</v>
      </c>
      <c r="AG1" s="27" t="s">
        <v>281</v>
      </c>
      <c r="AH1" s="27" t="s">
        <v>282</v>
      </c>
      <c r="AI1" s="27" t="s">
        <v>283</v>
      </c>
      <c r="AJ1" s="27" t="s">
        <v>284</v>
      </c>
      <c r="AK1" s="27" t="s">
        <v>923</v>
      </c>
      <c r="AL1" s="27" t="s">
        <v>924</v>
      </c>
      <c r="AM1" s="27" t="s">
        <v>925</v>
      </c>
      <c r="AN1" s="27" t="s">
        <v>926</v>
      </c>
      <c r="AO1" s="27" t="s">
        <v>927</v>
      </c>
      <c r="AP1" s="27" t="s">
        <v>928</v>
      </c>
      <c r="AQ1" s="58" t="s">
        <v>1076</v>
      </c>
      <c r="AR1" s="58" t="s">
        <v>1077</v>
      </c>
      <c r="AS1" s="58" t="s">
        <v>1078</v>
      </c>
      <c r="AT1" s="58" t="s">
        <v>1079</v>
      </c>
      <c r="AU1" s="58" t="s">
        <v>1080</v>
      </c>
      <c r="AV1" s="58" t="s">
        <v>1081</v>
      </c>
      <c r="AW1" s="73" t="s">
        <v>285</v>
      </c>
      <c r="AX1" s="73" t="s">
        <v>286</v>
      </c>
      <c r="AY1" s="73" t="s">
        <v>287</v>
      </c>
      <c r="AZ1" s="73" t="s">
        <v>288</v>
      </c>
      <c r="BA1" s="73" t="s">
        <v>1082</v>
      </c>
      <c r="BB1" s="73" t="s">
        <v>285</v>
      </c>
      <c r="BC1" s="72" t="s">
        <v>289</v>
      </c>
      <c r="BD1" s="72" t="s">
        <v>290</v>
      </c>
      <c r="BE1" s="72" t="s">
        <v>291</v>
      </c>
      <c r="BF1" s="72" t="s">
        <v>285</v>
      </c>
      <c r="BG1" s="27" t="s">
        <v>1281</v>
      </c>
      <c r="BH1" s="27" t="s">
        <v>32</v>
      </c>
      <c r="BI1" s="27"/>
      <c r="BJ1" s="27" t="s">
        <v>260</v>
      </c>
      <c r="BK1" s="27"/>
      <c r="BL1" s="27" t="s">
        <v>261</v>
      </c>
      <c r="BM1" s="27"/>
      <c r="BN1" s="27" t="s">
        <v>653</v>
      </c>
      <c r="BO1" s="27"/>
      <c r="BP1" s="58" t="s">
        <v>1768</v>
      </c>
      <c r="BQ1" s="27"/>
      <c r="BR1" s="27" t="s">
        <v>1282</v>
      </c>
      <c r="BS1" s="27"/>
      <c r="BT1" s="27" t="s">
        <v>1283</v>
      </c>
      <c r="BU1" s="27"/>
    </row>
    <row r="2" spans="1:73" x14ac:dyDescent="0.25">
      <c r="A2" s="1">
        <v>2017</v>
      </c>
      <c r="B2" s="3" t="s">
        <v>272</v>
      </c>
      <c r="C2" s="52" t="s">
        <v>669</v>
      </c>
      <c r="D2" s="39">
        <v>42895</v>
      </c>
      <c r="E2">
        <v>11</v>
      </c>
      <c r="F2" s="3" t="s">
        <v>821</v>
      </c>
      <c r="G2" s="2" t="s">
        <v>192</v>
      </c>
      <c r="V2" s="6"/>
      <c r="X2" s="3" t="s">
        <v>842</v>
      </c>
      <c r="Y2" s="7"/>
      <c r="Z2" s="48"/>
      <c r="AA2" s="48"/>
      <c r="AB2" s="6"/>
      <c r="AC2" s="6"/>
      <c r="AD2" s="7"/>
      <c r="AE2" s="6"/>
      <c r="AF2" s="6"/>
      <c r="AH2" s="6"/>
      <c r="AI2" s="6"/>
      <c r="AK2" s="6"/>
      <c r="AL2" s="6"/>
      <c r="AM2" s="7"/>
      <c r="AN2" s="6"/>
      <c r="AO2" s="6"/>
      <c r="AT2" s="6"/>
      <c r="AU2" s="6"/>
      <c r="AX2" s="6">
        <v>39</v>
      </c>
      <c r="AY2" s="6">
        <v>39</v>
      </c>
      <c r="AZ2" s="9"/>
      <c r="BA2" s="9"/>
      <c r="BB2" s="4" t="s">
        <v>876</v>
      </c>
      <c r="BC2" s="6"/>
      <c r="BD2" s="6"/>
      <c r="BE2" s="7"/>
      <c r="BF2" s="4"/>
      <c r="BM2" t="str">
        <f>IF($F2="ICM",$L2,"")</f>
        <v/>
      </c>
    </row>
    <row r="3" spans="1:73" x14ac:dyDescent="0.25">
      <c r="A3" s="1"/>
      <c r="B3" s="3" t="s">
        <v>272</v>
      </c>
      <c r="C3" s="52" t="s">
        <v>637</v>
      </c>
      <c r="D3" s="39">
        <v>42896</v>
      </c>
      <c r="E3">
        <v>11</v>
      </c>
      <c r="F3" s="3" t="s">
        <v>982</v>
      </c>
      <c r="G3" s="2" t="s">
        <v>124</v>
      </c>
      <c r="H3" s="6">
        <v>39</v>
      </c>
      <c r="J3" s="6">
        <v>45</v>
      </c>
      <c r="L3" s="6">
        <v>7</v>
      </c>
      <c r="N3" s="6">
        <v>3</v>
      </c>
      <c r="V3" s="6">
        <f>H3-J3</f>
        <v>-6</v>
      </c>
      <c r="X3" s="3" t="s">
        <v>842</v>
      </c>
      <c r="Y3" s="8" t="s">
        <v>988</v>
      </c>
      <c r="Z3" s="7" t="str">
        <f t="shared" ref="Z3:Z66" si="0">IF(AND(H3&lt;J3,H3&lt;L3,H3&lt;L3,H3&lt;T3),"4th","")</f>
        <v/>
      </c>
      <c r="AB3" s="6"/>
      <c r="AC3" s="6"/>
      <c r="AE3" s="6"/>
      <c r="AF3" s="6"/>
      <c r="AH3" s="6"/>
      <c r="AI3" s="6"/>
      <c r="AK3" s="6"/>
      <c r="AL3" s="6"/>
      <c r="AN3" s="6"/>
      <c r="AO3" s="6"/>
      <c r="AT3" s="6"/>
      <c r="AU3" s="6"/>
    </row>
    <row r="4" spans="1:73" x14ac:dyDescent="0.25">
      <c r="B4" s="3" t="s">
        <v>272</v>
      </c>
      <c r="C4" s="52" t="s">
        <v>562</v>
      </c>
      <c r="D4" s="39">
        <v>42897</v>
      </c>
      <c r="E4">
        <v>15</v>
      </c>
      <c r="F4" s="3" t="s">
        <v>821</v>
      </c>
      <c r="V4" s="6"/>
      <c r="X4" t="s">
        <v>842</v>
      </c>
      <c r="Z4" s="7" t="str">
        <f t="shared" si="0"/>
        <v/>
      </c>
      <c r="AB4" s="6">
        <v>29</v>
      </c>
      <c r="AC4" s="6">
        <v>63</v>
      </c>
      <c r="AD4" s="7">
        <f>AB4-AC4</f>
        <v>-34</v>
      </c>
      <c r="AE4" s="6">
        <v>46</v>
      </c>
      <c r="AF4" s="6">
        <v>46</v>
      </c>
      <c r="AG4" s="7">
        <f>AE4-AF4</f>
        <v>0</v>
      </c>
      <c r="AH4" s="6">
        <v>22</v>
      </c>
      <c r="AI4" s="6">
        <v>48</v>
      </c>
      <c r="AJ4" s="7">
        <f>AH4-AI4</f>
        <v>-26</v>
      </c>
      <c r="AK4" s="6">
        <v>6</v>
      </c>
      <c r="AL4" s="6">
        <v>62</v>
      </c>
      <c r="AM4" s="7">
        <f>AK4-AL4</f>
        <v>-56</v>
      </c>
      <c r="AN4" s="6"/>
      <c r="AO4" s="6"/>
      <c r="AT4" s="6"/>
      <c r="AU4" s="6"/>
      <c r="AW4" s="4" t="s">
        <v>931</v>
      </c>
    </row>
    <row r="5" spans="1:73" x14ac:dyDescent="0.25">
      <c r="B5" s="3" t="s">
        <v>272</v>
      </c>
      <c r="C5" s="52" t="s">
        <v>624</v>
      </c>
      <c r="D5" s="39">
        <v>42901</v>
      </c>
      <c r="F5" s="3" t="s">
        <v>821</v>
      </c>
      <c r="V5" s="6"/>
      <c r="X5" t="s">
        <v>842</v>
      </c>
      <c r="Z5" s="7" t="str">
        <f t="shared" si="0"/>
        <v/>
      </c>
      <c r="AB5" s="6">
        <v>32</v>
      </c>
      <c r="AC5" s="6">
        <v>59</v>
      </c>
      <c r="AD5" s="7">
        <f>AB5-AC5</f>
        <v>-27</v>
      </c>
      <c r="AE5" s="6">
        <v>44</v>
      </c>
      <c r="AF5" s="6">
        <v>46</v>
      </c>
      <c r="AG5" s="7">
        <f>AE5-AF5</f>
        <v>-2</v>
      </c>
      <c r="AH5" s="6"/>
      <c r="AI5" s="6"/>
      <c r="AJ5" s="7"/>
      <c r="AK5" s="6"/>
      <c r="AL5" s="6"/>
      <c r="AM5" s="7"/>
      <c r="AN5" s="6"/>
      <c r="AO5" s="6"/>
      <c r="AT5" s="6"/>
      <c r="AU5" s="6"/>
      <c r="AW5" s="4" t="s">
        <v>931</v>
      </c>
    </row>
    <row r="6" spans="1:73" x14ac:dyDescent="0.25">
      <c r="B6" s="3" t="s">
        <v>272</v>
      </c>
      <c r="C6" s="52" t="s">
        <v>640</v>
      </c>
      <c r="D6" s="39">
        <v>42902</v>
      </c>
      <c r="E6">
        <v>19</v>
      </c>
      <c r="F6" s="3" t="s">
        <v>982</v>
      </c>
      <c r="G6" s="2" t="s">
        <v>76</v>
      </c>
      <c r="H6" s="6">
        <v>41</v>
      </c>
      <c r="J6" s="6">
        <v>44</v>
      </c>
      <c r="L6" s="6">
        <v>6</v>
      </c>
      <c r="N6" s="6">
        <v>2</v>
      </c>
      <c r="P6" s="6">
        <v>1</v>
      </c>
      <c r="V6" s="6">
        <f>H6-J6</f>
        <v>-3</v>
      </c>
      <c r="X6" t="s">
        <v>639</v>
      </c>
      <c r="Y6" s="8" t="s">
        <v>988</v>
      </c>
      <c r="Z6" s="7" t="str">
        <f t="shared" si="0"/>
        <v/>
      </c>
      <c r="AB6" s="6"/>
      <c r="AC6" s="6"/>
      <c r="AE6" s="6"/>
      <c r="AF6" s="6"/>
      <c r="AH6" s="6"/>
      <c r="AI6" s="6"/>
      <c r="AK6" s="6"/>
      <c r="AL6" s="6"/>
      <c r="AN6" s="6"/>
      <c r="AO6" s="6"/>
      <c r="AT6" s="6"/>
      <c r="AU6" s="6"/>
    </row>
    <row r="7" spans="1:73" x14ac:dyDescent="0.25">
      <c r="B7" s="3" t="s">
        <v>272</v>
      </c>
      <c r="C7" s="52" t="s">
        <v>446</v>
      </c>
      <c r="D7" s="39">
        <v>42902</v>
      </c>
      <c r="E7">
        <v>25</v>
      </c>
      <c r="F7" s="3" t="s">
        <v>1017</v>
      </c>
      <c r="G7" s="2" t="s">
        <v>192</v>
      </c>
      <c r="H7" s="6">
        <v>41</v>
      </c>
      <c r="J7" s="6">
        <v>46</v>
      </c>
      <c r="L7" s="6">
        <v>6</v>
      </c>
      <c r="N7" s="6">
        <v>2</v>
      </c>
      <c r="P7" s="6">
        <v>1</v>
      </c>
      <c r="V7" s="6">
        <f>H7-J7</f>
        <v>-5</v>
      </c>
      <c r="X7" s="3" t="s">
        <v>842</v>
      </c>
      <c r="Y7" s="7"/>
      <c r="Z7" s="7" t="str">
        <f t="shared" si="0"/>
        <v/>
      </c>
      <c r="AB7" s="6">
        <v>28</v>
      </c>
      <c r="AC7" s="6">
        <v>45</v>
      </c>
      <c r="AD7" s="7">
        <f>AB7-AC7</f>
        <v>-17</v>
      </c>
      <c r="AE7" s="6">
        <v>45</v>
      </c>
      <c r="AF7" s="6">
        <v>28</v>
      </c>
      <c r="AG7" s="7">
        <f>AE7-AF7</f>
        <v>17</v>
      </c>
      <c r="AH7" s="6"/>
      <c r="AI7" s="6"/>
      <c r="AK7" s="6"/>
      <c r="AL7" s="6"/>
      <c r="AN7" s="6"/>
      <c r="AO7" s="6"/>
      <c r="AT7" s="6"/>
      <c r="AU7" s="6"/>
      <c r="AW7" s="4" t="s">
        <v>1083</v>
      </c>
    </row>
    <row r="8" spans="1:73" x14ac:dyDescent="0.25">
      <c r="B8" s="3" t="s">
        <v>272</v>
      </c>
      <c r="C8" s="52" t="s">
        <v>434</v>
      </c>
      <c r="D8" s="39">
        <v>42907</v>
      </c>
      <c r="E8">
        <v>23</v>
      </c>
      <c r="F8" s="3" t="s">
        <v>821</v>
      </c>
      <c r="G8" s="2" t="s">
        <v>224</v>
      </c>
      <c r="V8" s="6"/>
      <c r="X8" t="s">
        <v>842</v>
      </c>
      <c r="Y8" s="7"/>
      <c r="Z8" s="7" t="str">
        <f t="shared" si="0"/>
        <v/>
      </c>
      <c r="AB8" s="6"/>
      <c r="AC8" s="6"/>
      <c r="AE8" s="6"/>
      <c r="AF8" s="6"/>
      <c r="AH8" s="6"/>
      <c r="AI8" s="6"/>
      <c r="AK8" s="6"/>
      <c r="AL8" s="6"/>
      <c r="AN8" s="6"/>
      <c r="AO8" s="6"/>
      <c r="AT8" s="6"/>
      <c r="AU8" s="6"/>
      <c r="AX8" s="6">
        <v>34</v>
      </c>
      <c r="AY8" s="6">
        <v>35</v>
      </c>
      <c r="BB8" s="4" t="s">
        <v>876</v>
      </c>
    </row>
    <row r="9" spans="1:73" x14ac:dyDescent="0.25">
      <c r="B9" s="3" t="s">
        <v>272</v>
      </c>
      <c r="C9" s="52" t="s">
        <v>579</v>
      </c>
      <c r="D9" s="39">
        <v>42911</v>
      </c>
      <c r="F9" s="3" t="s">
        <v>821</v>
      </c>
      <c r="G9" s="2"/>
      <c r="V9" s="6"/>
      <c r="X9" t="s">
        <v>842</v>
      </c>
      <c r="Y9" s="7"/>
      <c r="Z9" s="7" t="str">
        <f t="shared" si="0"/>
        <v/>
      </c>
      <c r="AB9" s="6">
        <v>32</v>
      </c>
      <c r="AC9" s="6">
        <v>59</v>
      </c>
      <c r="AD9" s="7">
        <f>AB9-AC9</f>
        <v>-27</v>
      </c>
      <c r="AE9" s="6"/>
      <c r="AF9" s="6"/>
      <c r="AH9" s="6"/>
      <c r="AI9" s="6"/>
      <c r="AK9" s="6"/>
      <c r="AL9" s="6"/>
      <c r="AN9" s="6"/>
      <c r="AO9" s="6"/>
      <c r="AT9" s="6"/>
      <c r="AU9" s="6"/>
      <c r="AW9" s="4" t="s">
        <v>931</v>
      </c>
    </row>
    <row r="10" spans="1:73" x14ac:dyDescent="0.25">
      <c r="B10" s="3" t="s">
        <v>272</v>
      </c>
      <c r="C10" s="52" t="s">
        <v>488</v>
      </c>
      <c r="D10" s="39">
        <v>42913</v>
      </c>
      <c r="E10">
        <v>2</v>
      </c>
      <c r="F10" s="3" t="s">
        <v>903</v>
      </c>
      <c r="G10" s="2" t="s">
        <v>138</v>
      </c>
      <c r="H10" s="6">
        <v>39</v>
      </c>
      <c r="J10" s="6">
        <v>45</v>
      </c>
      <c r="L10" s="6">
        <v>5</v>
      </c>
      <c r="N10" s="6">
        <v>5</v>
      </c>
      <c r="P10" s="6">
        <v>2</v>
      </c>
      <c r="V10" s="6">
        <f>H10-J10</f>
        <v>-6</v>
      </c>
      <c r="X10" s="3" t="s">
        <v>842</v>
      </c>
      <c r="Y10" s="7"/>
      <c r="Z10" s="7" t="str">
        <f t="shared" si="0"/>
        <v/>
      </c>
      <c r="AB10" s="6">
        <v>31</v>
      </c>
      <c r="AC10" s="6">
        <v>51</v>
      </c>
      <c r="AD10" s="7">
        <f>AB10-AC10</f>
        <v>-20</v>
      </c>
      <c r="AE10" s="6">
        <v>42</v>
      </c>
      <c r="AF10" s="6">
        <v>38</v>
      </c>
      <c r="AG10" s="7">
        <f>AE10-AF10</f>
        <v>4</v>
      </c>
      <c r="AH10" s="6">
        <v>12</v>
      </c>
      <c r="AI10" s="6">
        <v>44</v>
      </c>
      <c r="AJ10" s="7">
        <f>AH10-AI10</f>
        <v>-32</v>
      </c>
      <c r="AK10" s="6">
        <v>7</v>
      </c>
      <c r="AL10" s="6">
        <v>54</v>
      </c>
      <c r="AM10" s="7">
        <f>AK10-AL10</f>
        <v>-47</v>
      </c>
      <c r="AN10" s="6"/>
      <c r="AO10" s="6"/>
      <c r="AT10" s="6"/>
      <c r="AU10" s="6"/>
      <c r="AW10" s="4" t="s">
        <v>1034</v>
      </c>
      <c r="AX10" s="6">
        <v>35</v>
      </c>
      <c r="AY10" s="6">
        <v>34</v>
      </c>
      <c r="BB10" s="4" t="s">
        <v>1035</v>
      </c>
    </row>
    <row r="11" spans="1:73" x14ac:dyDescent="0.25">
      <c r="B11" s="3" t="s">
        <v>272</v>
      </c>
      <c r="C11" s="52" t="s">
        <v>677</v>
      </c>
      <c r="D11" s="39">
        <v>42914</v>
      </c>
      <c r="E11">
        <v>2</v>
      </c>
      <c r="F11" s="3" t="s">
        <v>982</v>
      </c>
      <c r="G11" s="2" t="s">
        <v>124</v>
      </c>
      <c r="H11" s="6">
        <v>41</v>
      </c>
      <c r="I11" s="7">
        <v>0</v>
      </c>
      <c r="J11" s="6">
        <v>40</v>
      </c>
      <c r="K11" s="7">
        <v>-4</v>
      </c>
      <c r="L11" s="6">
        <v>7</v>
      </c>
      <c r="M11" s="7">
        <v>1</v>
      </c>
      <c r="N11" s="6">
        <v>2</v>
      </c>
      <c r="O11" s="7">
        <v>0</v>
      </c>
      <c r="P11" s="6">
        <v>2</v>
      </c>
      <c r="V11" s="6">
        <f>H11-J11</f>
        <v>1</v>
      </c>
      <c r="W11" s="7">
        <v>4</v>
      </c>
      <c r="X11" s="3" t="s">
        <v>639</v>
      </c>
      <c r="Y11" s="8" t="s">
        <v>988</v>
      </c>
      <c r="Z11" s="7" t="str">
        <f t="shared" si="0"/>
        <v/>
      </c>
      <c r="AB11" s="6"/>
      <c r="AC11" s="6"/>
      <c r="AE11" s="6"/>
      <c r="AF11" s="6"/>
      <c r="AH11" s="6"/>
      <c r="AI11" s="6"/>
      <c r="AK11" s="6"/>
      <c r="AL11" s="6"/>
      <c r="AN11" s="6"/>
      <c r="AO11" s="6"/>
      <c r="AT11" s="6"/>
      <c r="AU11" s="6"/>
    </row>
    <row r="12" spans="1:73" x14ac:dyDescent="0.25">
      <c r="B12" s="3" t="s">
        <v>272</v>
      </c>
      <c r="C12" s="52" t="s">
        <v>677</v>
      </c>
      <c r="D12" s="39">
        <v>42914</v>
      </c>
      <c r="E12">
        <v>4</v>
      </c>
      <c r="F12" s="3" t="s">
        <v>982</v>
      </c>
      <c r="G12" s="2" t="s">
        <v>48</v>
      </c>
      <c r="H12" s="6" t="s">
        <v>439</v>
      </c>
      <c r="V12" s="6"/>
      <c r="X12" s="3" t="s">
        <v>639</v>
      </c>
      <c r="Y12" s="8" t="s">
        <v>988</v>
      </c>
      <c r="Z12" s="7" t="str">
        <f t="shared" si="0"/>
        <v/>
      </c>
      <c r="AB12" s="6"/>
      <c r="AC12" s="6"/>
      <c r="AE12" s="6"/>
      <c r="AF12" s="6"/>
      <c r="AH12" s="6"/>
      <c r="AI12" s="6"/>
      <c r="AK12" s="6"/>
      <c r="AL12" s="6"/>
      <c r="AN12" s="6"/>
      <c r="AO12" s="6"/>
      <c r="AT12" s="6"/>
      <c r="AU12" s="6"/>
      <c r="AX12" s="6">
        <v>44</v>
      </c>
      <c r="AY12" s="6">
        <v>38</v>
      </c>
      <c r="BB12" s="4" t="s">
        <v>1084</v>
      </c>
    </row>
    <row r="13" spans="1:73" x14ac:dyDescent="0.25">
      <c r="B13" t="s">
        <v>272</v>
      </c>
      <c r="C13" s="52" t="s">
        <v>495</v>
      </c>
      <c r="D13" s="39">
        <v>42916</v>
      </c>
      <c r="E13">
        <v>4</v>
      </c>
      <c r="F13" s="3" t="s">
        <v>678</v>
      </c>
      <c r="G13" s="2" t="s">
        <v>82</v>
      </c>
      <c r="H13" s="6">
        <v>41</v>
      </c>
      <c r="J13" s="6">
        <v>43</v>
      </c>
      <c r="L13" s="6">
        <v>7</v>
      </c>
      <c r="N13" s="6">
        <v>3</v>
      </c>
      <c r="P13" s="6">
        <v>3</v>
      </c>
      <c r="V13" s="6">
        <f>H13-J13</f>
        <v>-2</v>
      </c>
      <c r="X13" s="3" t="s">
        <v>842</v>
      </c>
      <c r="Y13" s="7"/>
      <c r="Z13" s="7" t="str">
        <f t="shared" si="0"/>
        <v/>
      </c>
      <c r="AB13" s="6">
        <v>28</v>
      </c>
      <c r="AC13" s="6">
        <v>54</v>
      </c>
      <c r="AD13" s="7">
        <f>AB13-AC13</f>
        <v>-26</v>
      </c>
      <c r="AE13" s="6">
        <v>44</v>
      </c>
      <c r="AF13" s="6">
        <v>35</v>
      </c>
      <c r="AG13" s="7">
        <f>AE13-AF13</f>
        <v>9</v>
      </c>
      <c r="AH13" s="6"/>
      <c r="AI13" s="6"/>
      <c r="AK13" s="6"/>
      <c r="AL13" s="6"/>
      <c r="AN13" s="6"/>
      <c r="AO13" s="6"/>
      <c r="AT13" s="6"/>
      <c r="AU13" s="6"/>
      <c r="AW13" s="4" t="s">
        <v>1085</v>
      </c>
    </row>
    <row r="14" spans="1:73" x14ac:dyDescent="0.25">
      <c r="B14" t="s">
        <v>265</v>
      </c>
      <c r="C14" s="52" t="s">
        <v>572</v>
      </c>
      <c r="D14" s="39">
        <v>42921</v>
      </c>
      <c r="E14">
        <v>7</v>
      </c>
      <c r="F14" s="3" t="s">
        <v>821</v>
      </c>
      <c r="G14" s="2" t="s">
        <v>224</v>
      </c>
      <c r="H14" s="6">
        <v>38</v>
      </c>
      <c r="J14" s="6">
        <v>46</v>
      </c>
      <c r="L14" s="6">
        <v>6</v>
      </c>
      <c r="N14" s="6">
        <v>4</v>
      </c>
      <c r="P14" s="6">
        <v>1</v>
      </c>
      <c r="V14" s="6">
        <v>-8</v>
      </c>
      <c r="X14" t="s">
        <v>842</v>
      </c>
      <c r="Y14" s="7"/>
      <c r="Z14" s="7" t="str">
        <f t="shared" si="0"/>
        <v/>
      </c>
      <c r="AB14" s="6">
        <v>31</v>
      </c>
      <c r="AC14" s="6">
        <v>60</v>
      </c>
      <c r="AD14" s="7">
        <f>AB14-AC14</f>
        <v>-29</v>
      </c>
      <c r="AE14" s="6"/>
      <c r="AF14" s="6"/>
      <c r="AH14" s="6"/>
      <c r="AI14" s="6"/>
      <c r="AK14" s="6"/>
      <c r="AL14" s="6"/>
      <c r="AN14" s="6"/>
      <c r="AO14" s="6"/>
      <c r="AT14" s="6"/>
      <c r="AU14" s="6"/>
      <c r="AW14" s="4" t="s">
        <v>931</v>
      </c>
    </row>
    <row r="15" spans="1:73" x14ac:dyDescent="0.25">
      <c r="B15" t="s">
        <v>265</v>
      </c>
      <c r="C15" s="52" t="s">
        <v>337</v>
      </c>
      <c r="D15" s="39">
        <v>42926</v>
      </c>
      <c r="E15">
        <v>17</v>
      </c>
      <c r="F15" s="3" t="s">
        <v>821</v>
      </c>
      <c r="G15" s="2" t="s">
        <v>224</v>
      </c>
      <c r="H15" s="6">
        <v>40</v>
      </c>
      <c r="I15" s="7">
        <v>2</v>
      </c>
      <c r="J15" s="6">
        <v>45</v>
      </c>
      <c r="K15" s="7">
        <v>-1</v>
      </c>
      <c r="L15" s="6">
        <v>7</v>
      </c>
      <c r="M15" s="7">
        <v>1</v>
      </c>
      <c r="N15" s="6">
        <v>2</v>
      </c>
      <c r="P15" s="6">
        <v>1</v>
      </c>
      <c r="V15" s="6">
        <v>-5</v>
      </c>
      <c r="W15" s="7">
        <v>3</v>
      </c>
      <c r="X15" t="s">
        <v>842</v>
      </c>
      <c r="Y15" s="7"/>
      <c r="Z15" s="7" t="str">
        <f t="shared" si="0"/>
        <v/>
      </c>
      <c r="AB15" s="6"/>
      <c r="AC15" s="6"/>
      <c r="AE15" s="6"/>
      <c r="AF15" s="6"/>
      <c r="AH15" s="6"/>
      <c r="AI15" s="6"/>
      <c r="AK15" s="6"/>
      <c r="AL15" s="6"/>
      <c r="AN15" s="6"/>
      <c r="AO15" s="6"/>
      <c r="AT15" s="6"/>
      <c r="AU15" s="6"/>
      <c r="AX15" s="6">
        <v>38</v>
      </c>
      <c r="AY15" s="6">
        <v>33</v>
      </c>
      <c r="BB15" s="4" t="s">
        <v>876</v>
      </c>
    </row>
    <row r="16" spans="1:73" x14ac:dyDescent="0.25">
      <c r="B16" t="s">
        <v>265</v>
      </c>
      <c r="C16" s="52" t="s">
        <v>520</v>
      </c>
      <c r="D16" s="39">
        <v>42927</v>
      </c>
      <c r="E16">
        <v>16</v>
      </c>
      <c r="F16" s="3" t="s">
        <v>903</v>
      </c>
      <c r="G16" s="2" t="s">
        <v>138</v>
      </c>
      <c r="H16" s="6">
        <v>41</v>
      </c>
      <c r="I16" s="7">
        <v>2</v>
      </c>
      <c r="J16" s="6">
        <v>43</v>
      </c>
      <c r="K16" s="7">
        <v>-2</v>
      </c>
      <c r="L16" s="6">
        <v>5</v>
      </c>
      <c r="M16" s="7">
        <v>0</v>
      </c>
      <c r="N16" s="6">
        <v>5</v>
      </c>
      <c r="O16" s="7">
        <v>0</v>
      </c>
      <c r="P16" s="6">
        <v>2</v>
      </c>
      <c r="Q16" s="7">
        <v>0</v>
      </c>
      <c r="V16" s="6">
        <v>-2</v>
      </c>
      <c r="W16" s="7">
        <v>4</v>
      </c>
      <c r="X16" t="s">
        <v>842</v>
      </c>
      <c r="Y16" s="7"/>
      <c r="Z16" s="7" t="str">
        <f t="shared" si="0"/>
        <v/>
      </c>
      <c r="AB16" s="6">
        <v>30</v>
      </c>
      <c r="AC16" s="6">
        <v>51</v>
      </c>
      <c r="AD16" s="7">
        <f>AB16-AC16</f>
        <v>-21</v>
      </c>
      <c r="AE16" s="6">
        <v>41</v>
      </c>
      <c r="AF16" s="6">
        <v>37</v>
      </c>
      <c r="AG16" s="7">
        <f>AE16-AF16</f>
        <v>4</v>
      </c>
      <c r="AH16" s="6">
        <v>12</v>
      </c>
      <c r="AI16" s="6">
        <v>45</v>
      </c>
      <c r="AJ16" s="7">
        <f>AH16-AI16</f>
        <v>-33</v>
      </c>
      <c r="AK16" s="6">
        <v>7</v>
      </c>
      <c r="AL16" s="6">
        <v>54</v>
      </c>
      <c r="AM16" s="7">
        <f>AK16-AL16</f>
        <v>-47</v>
      </c>
      <c r="AN16" s="6"/>
      <c r="AO16" s="6"/>
      <c r="AT16" s="6"/>
      <c r="AU16" s="6"/>
      <c r="AW16" s="4" t="s">
        <v>1034</v>
      </c>
      <c r="AX16" s="6">
        <v>36</v>
      </c>
      <c r="AY16" s="6">
        <v>33</v>
      </c>
      <c r="BB16" s="4" t="s">
        <v>1035</v>
      </c>
    </row>
    <row r="17" spans="1:58" x14ac:dyDescent="0.25">
      <c r="B17" t="s">
        <v>265</v>
      </c>
      <c r="C17" s="52" t="s">
        <v>520</v>
      </c>
      <c r="D17" s="39">
        <v>42927</v>
      </c>
      <c r="F17" s="3" t="s">
        <v>1019</v>
      </c>
      <c r="G17" s="2" t="s">
        <v>96</v>
      </c>
      <c r="H17" s="6">
        <v>38</v>
      </c>
      <c r="J17" s="6">
        <v>41</v>
      </c>
      <c r="L17" s="6">
        <v>9</v>
      </c>
      <c r="N17" s="6">
        <v>6</v>
      </c>
      <c r="P17" s="6">
        <v>3</v>
      </c>
      <c r="V17" s="6"/>
      <c r="X17" s="3" t="s">
        <v>842</v>
      </c>
      <c r="Y17" s="7"/>
      <c r="Z17" s="7" t="str">
        <f t="shared" si="0"/>
        <v/>
      </c>
      <c r="AB17" s="6">
        <v>32</v>
      </c>
      <c r="AC17" s="6">
        <v>55</v>
      </c>
      <c r="AD17" s="7">
        <f>AB17-AC17</f>
        <v>-23</v>
      </c>
      <c r="AE17" s="6">
        <v>41</v>
      </c>
      <c r="AF17" s="6">
        <v>39</v>
      </c>
      <c r="AG17" s="7">
        <f>AE17-AF17</f>
        <v>2</v>
      </c>
      <c r="AH17" s="6"/>
      <c r="AI17" s="6"/>
      <c r="AJ17" s="7"/>
      <c r="AK17" s="6"/>
      <c r="AL17" s="6"/>
      <c r="AM17" s="7"/>
      <c r="AN17" s="6"/>
      <c r="AO17" s="6"/>
      <c r="AT17" s="6"/>
      <c r="AU17" s="6"/>
      <c r="AX17" s="6">
        <v>31</v>
      </c>
      <c r="AY17" s="6">
        <v>34</v>
      </c>
      <c r="BB17" s="4" t="s">
        <v>1086</v>
      </c>
    </row>
    <row r="18" spans="1:58" x14ac:dyDescent="0.25">
      <c r="A18" s="57"/>
      <c r="B18" t="s">
        <v>265</v>
      </c>
      <c r="C18" s="52" t="s">
        <v>692</v>
      </c>
      <c r="D18" s="39">
        <v>42930</v>
      </c>
      <c r="E18">
        <v>16</v>
      </c>
      <c r="F18" s="3" t="s">
        <v>982</v>
      </c>
      <c r="G18" s="2" t="s">
        <v>124</v>
      </c>
      <c r="H18" s="6">
        <v>39</v>
      </c>
      <c r="I18" s="7">
        <v>0</v>
      </c>
      <c r="J18" s="6">
        <v>41</v>
      </c>
      <c r="K18" s="7">
        <v>-4</v>
      </c>
      <c r="L18" s="6">
        <v>8</v>
      </c>
      <c r="M18" s="7">
        <v>1</v>
      </c>
      <c r="N18" s="6">
        <v>6</v>
      </c>
      <c r="O18" s="7">
        <v>3</v>
      </c>
      <c r="P18" s="6">
        <v>1</v>
      </c>
      <c r="V18" s="6">
        <v>-2</v>
      </c>
      <c r="W18" s="7">
        <v>4</v>
      </c>
      <c r="X18" t="s">
        <v>842</v>
      </c>
      <c r="Y18" s="8" t="s">
        <v>988</v>
      </c>
      <c r="Z18" s="7" t="str">
        <f t="shared" si="0"/>
        <v/>
      </c>
      <c r="AB18" s="6"/>
      <c r="AC18" s="6"/>
      <c r="AD18" s="7"/>
      <c r="AE18" s="6"/>
      <c r="AF18" s="6"/>
      <c r="AH18" s="6"/>
      <c r="AI18" s="6"/>
      <c r="AK18" s="6"/>
      <c r="AL18" s="6"/>
      <c r="AN18" s="6"/>
      <c r="AO18" s="6"/>
      <c r="AT18" s="6"/>
      <c r="AU18" s="6"/>
      <c r="AX18" s="6">
        <v>43</v>
      </c>
      <c r="AY18" s="6">
        <v>35</v>
      </c>
      <c r="BB18" s="4" t="s">
        <v>1084</v>
      </c>
    </row>
    <row r="19" spans="1:58" x14ac:dyDescent="0.25">
      <c r="B19" t="s">
        <v>265</v>
      </c>
      <c r="C19" s="52" t="s">
        <v>514</v>
      </c>
      <c r="D19" s="39">
        <v>42930</v>
      </c>
      <c r="E19">
        <v>18</v>
      </c>
      <c r="F19" s="3" t="s">
        <v>678</v>
      </c>
      <c r="G19" s="2" t="s">
        <v>82</v>
      </c>
      <c r="H19" s="6">
        <v>42</v>
      </c>
      <c r="I19" s="7">
        <v>1</v>
      </c>
      <c r="J19" s="6">
        <v>43</v>
      </c>
      <c r="K19" s="7">
        <v>0</v>
      </c>
      <c r="L19" s="6">
        <v>7</v>
      </c>
      <c r="M19" s="7">
        <v>0</v>
      </c>
      <c r="N19" s="6">
        <v>3</v>
      </c>
      <c r="O19" s="7">
        <v>0</v>
      </c>
      <c r="P19" s="6">
        <v>2</v>
      </c>
      <c r="Q19" s="7">
        <v>-1</v>
      </c>
      <c r="V19" s="6">
        <v>-1</v>
      </c>
      <c r="W19" s="7">
        <v>1</v>
      </c>
      <c r="X19" t="s">
        <v>842</v>
      </c>
      <c r="Y19" s="7"/>
      <c r="Z19" s="7" t="str">
        <f t="shared" si="0"/>
        <v/>
      </c>
      <c r="AB19" s="6"/>
      <c r="AC19" s="6"/>
      <c r="AD19" s="7"/>
      <c r="AE19" s="6"/>
      <c r="AF19" s="6"/>
      <c r="AH19" s="6"/>
      <c r="AI19" s="6"/>
      <c r="AK19" s="6"/>
      <c r="AL19" s="6"/>
      <c r="AN19" s="6"/>
      <c r="AO19" s="6"/>
      <c r="AT19" s="6"/>
      <c r="AU19" s="6"/>
    </row>
    <row r="20" spans="1:58" x14ac:dyDescent="0.25">
      <c r="B20" t="s">
        <v>265</v>
      </c>
      <c r="C20" s="52" t="s">
        <v>552</v>
      </c>
      <c r="D20" s="39">
        <v>42930</v>
      </c>
      <c r="E20">
        <v>20</v>
      </c>
      <c r="F20" s="3" t="s">
        <v>1030</v>
      </c>
      <c r="G20" s="2" t="s">
        <v>60</v>
      </c>
      <c r="H20" s="6">
        <v>41</v>
      </c>
      <c r="J20" s="6">
        <v>42</v>
      </c>
      <c r="L20" s="6">
        <v>9</v>
      </c>
      <c r="N20" s="6">
        <v>3</v>
      </c>
      <c r="P20" s="6">
        <v>2</v>
      </c>
      <c r="V20" s="6">
        <v>-1</v>
      </c>
      <c r="X20" t="s">
        <v>639</v>
      </c>
      <c r="Y20" s="7"/>
      <c r="Z20" s="7" t="str">
        <f t="shared" si="0"/>
        <v/>
      </c>
      <c r="AB20" s="6">
        <v>34</v>
      </c>
      <c r="AC20" s="6">
        <v>59</v>
      </c>
      <c r="AD20" s="7">
        <f>AB20-AC20</f>
        <v>-25</v>
      </c>
      <c r="AE20" s="6">
        <v>44</v>
      </c>
      <c r="AF20" s="6">
        <v>45</v>
      </c>
      <c r="AG20" s="7">
        <f>AE20-AF20</f>
        <v>-1</v>
      </c>
      <c r="AH20" s="6"/>
      <c r="AI20" s="6"/>
      <c r="AJ20" s="7"/>
      <c r="AK20" s="6"/>
      <c r="AL20" s="6"/>
      <c r="AM20" s="7"/>
      <c r="AN20"/>
      <c r="AO20"/>
      <c r="AT20" s="6"/>
      <c r="AU20" s="6"/>
      <c r="AW20" s="4" t="s">
        <v>1087</v>
      </c>
      <c r="AX20" s="6">
        <v>46</v>
      </c>
      <c r="AY20" s="6">
        <v>38</v>
      </c>
      <c r="BB20" s="4" t="s">
        <v>1088</v>
      </c>
      <c r="BC20" s="6">
        <v>28</v>
      </c>
      <c r="BD20" s="6">
        <v>64</v>
      </c>
      <c r="BE20" s="7">
        <f>BC20-BD20</f>
        <v>-36</v>
      </c>
      <c r="BF20" s="4" t="s">
        <v>937</v>
      </c>
    </row>
    <row r="21" spans="1:58" x14ac:dyDescent="0.25">
      <c r="B21" s="3" t="s">
        <v>265</v>
      </c>
      <c r="C21" s="52" t="s">
        <v>564</v>
      </c>
      <c r="D21" s="39">
        <v>42934</v>
      </c>
      <c r="F21" s="3" t="s">
        <v>821</v>
      </c>
      <c r="G21" s="2" t="s">
        <v>224</v>
      </c>
      <c r="H21" s="6">
        <v>41</v>
      </c>
      <c r="I21" s="7">
        <v>1</v>
      </c>
      <c r="J21" s="6">
        <v>43</v>
      </c>
      <c r="K21" s="7">
        <v>-2</v>
      </c>
      <c r="L21" s="6">
        <v>6</v>
      </c>
      <c r="M21" s="7">
        <v>-1</v>
      </c>
      <c r="N21" s="6">
        <v>3</v>
      </c>
      <c r="O21" s="7">
        <v>1</v>
      </c>
      <c r="P21" s="6">
        <v>2</v>
      </c>
      <c r="Q21" s="7">
        <v>1</v>
      </c>
      <c r="V21" s="6">
        <v>-2</v>
      </c>
      <c r="W21" s="7">
        <v>3</v>
      </c>
      <c r="X21" s="3" t="s">
        <v>842</v>
      </c>
      <c r="Y21" s="7"/>
      <c r="Z21" s="7" t="str">
        <f t="shared" si="0"/>
        <v/>
      </c>
      <c r="AB21" s="6"/>
      <c r="AC21" s="6"/>
      <c r="AD21" s="7"/>
      <c r="AE21" s="6"/>
      <c r="AF21" s="6"/>
      <c r="AG21" s="7"/>
      <c r="AH21" s="6"/>
      <c r="AI21" s="6"/>
      <c r="AJ21" s="7"/>
      <c r="AK21" s="6"/>
      <c r="AL21" s="6"/>
      <c r="AM21" s="7"/>
      <c r="AN21"/>
      <c r="AO21"/>
      <c r="AT21" s="6"/>
      <c r="AU21" s="6"/>
      <c r="AX21" s="6">
        <v>37</v>
      </c>
      <c r="AY21" s="6">
        <v>32</v>
      </c>
      <c r="BB21" s="4" t="s">
        <v>876</v>
      </c>
      <c r="BC21" s="6"/>
      <c r="BD21" s="6"/>
      <c r="BE21" s="7"/>
      <c r="BF21" s="4"/>
    </row>
    <row r="22" spans="1:58" x14ac:dyDescent="0.25">
      <c r="B22" s="3" t="s">
        <v>265</v>
      </c>
      <c r="C22" s="52" t="s">
        <v>486</v>
      </c>
      <c r="D22" s="39">
        <v>42943</v>
      </c>
      <c r="F22" s="3" t="s">
        <v>1058</v>
      </c>
      <c r="G22" s="2"/>
      <c r="H22" s="6">
        <v>36</v>
      </c>
      <c r="J22" s="6">
        <v>36</v>
      </c>
      <c r="L22" s="6">
        <v>6</v>
      </c>
      <c r="N22" s="6">
        <v>10</v>
      </c>
      <c r="P22" s="6">
        <v>3</v>
      </c>
      <c r="V22" s="6">
        <v>0</v>
      </c>
      <c r="X22" s="3" t="s">
        <v>842</v>
      </c>
      <c r="Y22" s="7"/>
      <c r="Z22" s="7" t="str">
        <f t="shared" si="0"/>
        <v/>
      </c>
      <c r="AB22" s="6"/>
      <c r="AC22" s="6"/>
      <c r="AD22" s="7"/>
      <c r="AE22" s="6"/>
      <c r="AF22" s="6"/>
      <c r="AG22" s="7"/>
      <c r="AH22" s="6"/>
      <c r="AI22" s="6"/>
      <c r="AJ22" s="7"/>
      <c r="AK22" s="6"/>
      <c r="AL22" s="6"/>
      <c r="AM22" s="7"/>
      <c r="AN22"/>
      <c r="AO22"/>
      <c r="AT22" s="6"/>
      <c r="AU22" s="6"/>
      <c r="BC22" s="6"/>
      <c r="BD22" s="6"/>
      <c r="BE22" s="7"/>
      <c r="BF22" s="4"/>
    </row>
    <row r="23" spans="1:58" x14ac:dyDescent="0.25">
      <c r="B23" s="3" t="s">
        <v>265</v>
      </c>
      <c r="C23" s="52" t="s">
        <v>643</v>
      </c>
      <c r="D23" s="39">
        <v>42947</v>
      </c>
      <c r="E23">
        <v>3</v>
      </c>
      <c r="F23" s="3" t="s">
        <v>821</v>
      </c>
      <c r="G23" s="2" t="s">
        <v>224</v>
      </c>
      <c r="H23" s="6">
        <v>41</v>
      </c>
      <c r="I23" s="7">
        <v>0</v>
      </c>
      <c r="J23" s="6">
        <v>44</v>
      </c>
      <c r="K23" s="7">
        <v>1</v>
      </c>
      <c r="L23" s="6">
        <v>7</v>
      </c>
      <c r="M23" s="7">
        <v>1</v>
      </c>
      <c r="N23" s="6">
        <v>3</v>
      </c>
      <c r="O23" s="7">
        <v>0</v>
      </c>
      <c r="P23" s="6">
        <v>2</v>
      </c>
      <c r="Q23" s="7">
        <v>0</v>
      </c>
      <c r="V23" s="6">
        <v>-3</v>
      </c>
      <c r="W23" s="7">
        <v>-1</v>
      </c>
      <c r="X23" s="3" t="s">
        <v>842</v>
      </c>
      <c r="Y23" s="7"/>
      <c r="Z23" s="7" t="str">
        <f t="shared" si="0"/>
        <v/>
      </c>
      <c r="AB23" s="6"/>
      <c r="AC23" s="6"/>
      <c r="AD23" s="7"/>
      <c r="AE23" s="6"/>
      <c r="AF23" s="6"/>
      <c r="AH23" s="6"/>
      <c r="AI23" s="6"/>
      <c r="AK23" s="6"/>
      <c r="AL23" s="6"/>
      <c r="AN23" s="6"/>
      <c r="AO23" s="6"/>
      <c r="AT23" s="6"/>
      <c r="AU23" s="6"/>
      <c r="AX23" s="6">
        <v>36</v>
      </c>
      <c r="AY23" s="6">
        <v>33</v>
      </c>
      <c r="BB23" s="4" t="s">
        <v>876</v>
      </c>
    </row>
    <row r="24" spans="1:58" x14ac:dyDescent="0.25">
      <c r="B24" s="3" t="s">
        <v>293</v>
      </c>
      <c r="C24" s="52" t="s">
        <v>477</v>
      </c>
      <c r="D24" s="39">
        <v>42954</v>
      </c>
      <c r="E24">
        <v>13</v>
      </c>
      <c r="F24" s="3" t="s">
        <v>1019</v>
      </c>
      <c r="G24" s="2" t="s">
        <v>98</v>
      </c>
      <c r="H24" s="6">
        <v>42</v>
      </c>
      <c r="I24" s="7">
        <v>4</v>
      </c>
      <c r="J24" s="6">
        <v>39</v>
      </c>
      <c r="K24" s="7">
        <v>-2</v>
      </c>
      <c r="L24" s="6">
        <v>7</v>
      </c>
      <c r="M24" s="7">
        <v>-2</v>
      </c>
      <c r="N24" s="6">
        <v>6</v>
      </c>
      <c r="O24" s="7">
        <v>0</v>
      </c>
      <c r="P24" s="6">
        <v>3</v>
      </c>
      <c r="Q24" s="7">
        <v>0</v>
      </c>
      <c r="V24" s="6">
        <v>3</v>
      </c>
      <c r="X24" s="3" t="s">
        <v>842</v>
      </c>
      <c r="Y24" s="7"/>
      <c r="Z24" s="7" t="str">
        <f t="shared" si="0"/>
        <v/>
      </c>
      <c r="AB24" s="6">
        <v>36</v>
      </c>
      <c r="AC24" s="6">
        <v>50</v>
      </c>
      <c r="AD24" s="7">
        <f>AB24-AC24</f>
        <v>-14</v>
      </c>
      <c r="AE24" s="6">
        <v>40</v>
      </c>
      <c r="AF24" s="6">
        <v>38</v>
      </c>
      <c r="AG24" s="7">
        <f>AE24-AF24</f>
        <v>2</v>
      </c>
      <c r="AH24" s="6"/>
      <c r="AI24" s="6"/>
      <c r="AK24" s="6"/>
      <c r="AL24" s="6"/>
      <c r="AN24" s="6"/>
      <c r="AO24" s="6"/>
      <c r="AT24" s="6"/>
      <c r="AU24" s="6"/>
      <c r="AW24" s="4" t="s">
        <v>1087</v>
      </c>
      <c r="AX24" s="6">
        <v>32</v>
      </c>
      <c r="AY24" s="6">
        <v>33</v>
      </c>
      <c r="BB24" s="4" t="s">
        <v>1086</v>
      </c>
    </row>
    <row r="25" spans="1:58" x14ac:dyDescent="0.25">
      <c r="B25" s="3" t="s">
        <v>293</v>
      </c>
      <c r="C25" s="52" t="s">
        <v>624</v>
      </c>
      <c r="D25" s="39">
        <v>42962</v>
      </c>
      <c r="F25" s="3" t="s">
        <v>821</v>
      </c>
      <c r="V25" s="6"/>
      <c r="X25" s="3" t="s">
        <v>842</v>
      </c>
      <c r="Z25" s="7" t="str">
        <f t="shared" si="0"/>
        <v/>
      </c>
      <c r="AB25" s="6">
        <v>31</v>
      </c>
      <c r="AC25" s="6">
        <v>58</v>
      </c>
      <c r="AD25" s="7">
        <f>AB25-AC25</f>
        <v>-27</v>
      </c>
      <c r="AE25" s="6">
        <v>38</v>
      </c>
      <c r="AF25" s="6">
        <v>51</v>
      </c>
      <c r="AG25" s="7">
        <f>AE25-AF25</f>
        <v>-13</v>
      </c>
      <c r="AH25" s="6">
        <v>18</v>
      </c>
      <c r="AI25" s="6">
        <v>45</v>
      </c>
      <c r="AJ25" s="7">
        <f>AH25-AI25</f>
        <v>-27</v>
      </c>
      <c r="AK25" s="6"/>
      <c r="AL25" s="6"/>
      <c r="AN25" s="6"/>
      <c r="AO25" s="6"/>
      <c r="AT25" s="6"/>
      <c r="AU25" s="6"/>
      <c r="AW25" s="4" t="s">
        <v>931</v>
      </c>
    </row>
    <row r="26" spans="1:58" x14ac:dyDescent="0.25">
      <c r="B26" s="3" t="s">
        <v>293</v>
      </c>
      <c r="C26" s="52" t="s">
        <v>518</v>
      </c>
      <c r="D26" s="39">
        <v>42962</v>
      </c>
      <c r="E26">
        <v>20</v>
      </c>
      <c r="F26" t="s">
        <v>903</v>
      </c>
      <c r="G26" s="2" t="s">
        <v>138</v>
      </c>
      <c r="H26" s="6">
        <v>40</v>
      </c>
      <c r="I26" s="7">
        <v>-1</v>
      </c>
      <c r="J26" s="6">
        <v>43</v>
      </c>
      <c r="K26" s="7">
        <v>0</v>
      </c>
      <c r="L26" s="6">
        <v>6</v>
      </c>
      <c r="M26" s="7">
        <v>1</v>
      </c>
      <c r="N26" s="6">
        <v>4</v>
      </c>
      <c r="O26" s="7">
        <v>-1</v>
      </c>
      <c r="P26" s="6">
        <v>2</v>
      </c>
      <c r="Q26" s="7">
        <v>0</v>
      </c>
      <c r="V26" s="6">
        <v>-3</v>
      </c>
      <c r="W26" s="7">
        <v>-1</v>
      </c>
      <c r="X26" s="3" t="s">
        <v>842</v>
      </c>
      <c r="Y26" s="7"/>
      <c r="Z26" s="7" t="str">
        <f t="shared" si="0"/>
        <v/>
      </c>
      <c r="AB26" s="6">
        <v>31</v>
      </c>
      <c r="AC26" s="6">
        <v>48</v>
      </c>
      <c r="AD26" s="7">
        <f>AB26-AC26</f>
        <v>-17</v>
      </c>
      <c r="AE26" s="6">
        <v>35</v>
      </c>
      <c r="AF26" s="6">
        <v>40</v>
      </c>
      <c r="AG26" s="7">
        <f>AE26-AF26</f>
        <v>-5</v>
      </c>
      <c r="AH26" s="6">
        <v>14</v>
      </c>
      <c r="AI26" s="6">
        <v>35</v>
      </c>
      <c r="AJ26" s="7">
        <f>AH26-AI26</f>
        <v>-21</v>
      </c>
      <c r="AK26" s="6"/>
      <c r="AL26" s="6"/>
      <c r="AN26" s="6"/>
      <c r="AO26" s="6"/>
      <c r="AT26" s="6"/>
      <c r="AU26" s="6"/>
      <c r="AW26" s="4" t="s">
        <v>1034</v>
      </c>
      <c r="AX26" s="6">
        <v>34</v>
      </c>
      <c r="AY26" s="6">
        <v>30</v>
      </c>
      <c r="BB26" s="4" t="s">
        <v>1035</v>
      </c>
    </row>
    <row r="27" spans="1:58" x14ac:dyDescent="0.25">
      <c r="B27" s="3" t="s">
        <v>293</v>
      </c>
      <c r="C27" s="52" t="s">
        <v>434</v>
      </c>
      <c r="D27" s="39">
        <v>42968</v>
      </c>
      <c r="E27">
        <v>29</v>
      </c>
      <c r="F27" t="s">
        <v>821</v>
      </c>
      <c r="G27" s="2" t="s">
        <v>224</v>
      </c>
      <c r="H27" s="6">
        <v>41</v>
      </c>
      <c r="I27" s="7">
        <v>0</v>
      </c>
      <c r="J27" s="6">
        <v>42</v>
      </c>
      <c r="K27" s="7">
        <v>-2</v>
      </c>
      <c r="L27" s="6">
        <v>8</v>
      </c>
      <c r="M27" s="7">
        <v>1</v>
      </c>
      <c r="N27" s="6">
        <v>4</v>
      </c>
      <c r="O27" s="7">
        <v>1</v>
      </c>
      <c r="P27" s="6">
        <v>1</v>
      </c>
      <c r="Q27" s="7">
        <v>-1</v>
      </c>
      <c r="V27" s="6">
        <v>-1</v>
      </c>
      <c r="W27" s="7">
        <v>2</v>
      </c>
      <c r="X27" s="3" t="s">
        <v>842</v>
      </c>
      <c r="Y27" s="7"/>
      <c r="Z27" s="7" t="str">
        <f t="shared" si="0"/>
        <v/>
      </c>
      <c r="AB27" s="6">
        <v>36</v>
      </c>
      <c r="AC27" s="6">
        <v>53</v>
      </c>
      <c r="AD27" s="7">
        <f>AB27-AC27</f>
        <v>-17</v>
      </c>
      <c r="AE27" s="6"/>
      <c r="AF27" s="6"/>
      <c r="AH27" s="6"/>
      <c r="AI27" s="6"/>
      <c r="AK27" s="6"/>
      <c r="AL27" s="6"/>
      <c r="AN27" s="6"/>
      <c r="AO27" s="6"/>
      <c r="AT27" s="6"/>
      <c r="AU27" s="6"/>
      <c r="AW27" s="4" t="s">
        <v>931</v>
      </c>
      <c r="AX27" s="6">
        <v>37</v>
      </c>
      <c r="AY27" s="6">
        <v>33</v>
      </c>
      <c r="BB27" s="4" t="s">
        <v>876</v>
      </c>
    </row>
    <row r="28" spans="1:58" x14ac:dyDescent="0.25">
      <c r="B28" s="3" t="s">
        <v>293</v>
      </c>
      <c r="C28" s="52" t="s">
        <v>371</v>
      </c>
      <c r="D28" s="39">
        <v>42972</v>
      </c>
      <c r="E28">
        <v>29</v>
      </c>
      <c r="F28" t="s">
        <v>678</v>
      </c>
      <c r="G28" s="2" t="s">
        <v>82</v>
      </c>
      <c r="H28" s="6">
        <v>42</v>
      </c>
      <c r="I28" s="7">
        <v>0</v>
      </c>
      <c r="J28" s="6">
        <v>42</v>
      </c>
      <c r="K28" s="7">
        <v>-1</v>
      </c>
      <c r="L28" s="6">
        <v>7</v>
      </c>
      <c r="M28" s="7">
        <v>0</v>
      </c>
      <c r="N28" s="6">
        <v>3</v>
      </c>
      <c r="O28" s="7">
        <v>0</v>
      </c>
      <c r="P28" s="6">
        <v>3</v>
      </c>
      <c r="Q28" s="7">
        <v>1</v>
      </c>
      <c r="V28" s="6">
        <v>0</v>
      </c>
      <c r="W28" s="7">
        <v>1</v>
      </c>
      <c r="X28" s="3" t="s">
        <v>842</v>
      </c>
      <c r="Y28" s="7"/>
      <c r="Z28" s="7" t="str">
        <f t="shared" si="0"/>
        <v/>
      </c>
      <c r="AB28" s="6"/>
      <c r="AC28" s="6"/>
      <c r="AD28" s="7"/>
      <c r="AE28" s="6"/>
      <c r="AF28" s="6"/>
      <c r="AH28" s="6"/>
      <c r="AI28" s="6"/>
      <c r="AK28" s="6"/>
      <c r="AL28" s="6"/>
      <c r="AN28" s="6"/>
      <c r="AO28" s="6"/>
      <c r="AT28" s="6"/>
      <c r="AU28" s="6"/>
    </row>
    <row r="29" spans="1:58" x14ac:dyDescent="0.25">
      <c r="B29" s="3" t="s">
        <v>293</v>
      </c>
      <c r="C29" s="52" t="s">
        <v>479</v>
      </c>
      <c r="D29" s="39">
        <v>42972</v>
      </c>
      <c r="F29" t="s">
        <v>182</v>
      </c>
      <c r="G29" s="2"/>
      <c r="V29" s="6"/>
      <c r="X29" s="3" t="s">
        <v>842</v>
      </c>
      <c r="Z29" s="7" t="str">
        <f t="shared" si="0"/>
        <v/>
      </c>
      <c r="AB29" s="6">
        <v>33</v>
      </c>
      <c r="AC29" s="6">
        <v>61</v>
      </c>
      <c r="AD29" s="7">
        <f>AB29-AC29</f>
        <v>-28</v>
      </c>
      <c r="AE29" s="6">
        <v>39</v>
      </c>
      <c r="AF29" s="6">
        <v>52</v>
      </c>
      <c r="AG29" s="7">
        <f>AE29-AF29</f>
        <v>-13</v>
      </c>
      <c r="AH29" s="6"/>
      <c r="AI29" s="6"/>
      <c r="AK29" s="6"/>
      <c r="AL29" s="6"/>
      <c r="AN29" s="6"/>
      <c r="AO29" s="6"/>
      <c r="AT29" s="6"/>
      <c r="AU29" s="6"/>
      <c r="AW29" s="4" t="s">
        <v>1089</v>
      </c>
    </row>
    <row r="30" spans="1:58" x14ac:dyDescent="0.25">
      <c r="B30" s="3" t="s">
        <v>293</v>
      </c>
      <c r="C30" s="52" t="s">
        <v>587</v>
      </c>
      <c r="D30" s="39">
        <v>42977</v>
      </c>
      <c r="E30">
        <v>4</v>
      </c>
      <c r="F30" t="s">
        <v>821</v>
      </c>
      <c r="G30" s="2" t="s">
        <v>224</v>
      </c>
      <c r="H30" s="6">
        <v>41</v>
      </c>
      <c r="I30" s="7">
        <v>0</v>
      </c>
      <c r="J30" s="6">
        <v>42</v>
      </c>
      <c r="K30" s="7">
        <v>0</v>
      </c>
      <c r="L30" s="6">
        <v>6</v>
      </c>
      <c r="M30" s="7">
        <v>-2</v>
      </c>
      <c r="N30" s="6">
        <v>4</v>
      </c>
      <c r="P30" s="6">
        <v>2</v>
      </c>
      <c r="Q30" s="7">
        <v>1</v>
      </c>
      <c r="V30" s="6">
        <v>-1</v>
      </c>
      <c r="W30" s="7">
        <v>0</v>
      </c>
      <c r="X30" s="3" t="s">
        <v>842</v>
      </c>
      <c r="Y30" s="7"/>
      <c r="Z30" s="7" t="str">
        <f t="shared" si="0"/>
        <v/>
      </c>
      <c r="AB30" s="6"/>
      <c r="AC30" s="6"/>
      <c r="AD30" s="7"/>
      <c r="AE30" s="6"/>
      <c r="AF30" s="6"/>
      <c r="AG30" s="7"/>
      <c r="AH30" s="6"/>
      <c r="AI30" s="6"/>
      <c r="AK30" s="6"/>
      <c r="AL30" s="6"/>
      <c r="AN30" s="6"/>
      <c r="AO30" s="6"/>
      <c r="AT30" s="6"/>
      <c r="AU30" s="6"/>
      <c r="AX30" s="6">
        <v>37</v>
      </c>
      <c r="AY30" s="6">
        <v>32</v>
      </c>
      <c r="BB30" s="4" t="s">
        <v>876</v>
      </c>
    </row>
    <row r="31" spans="1:58" x14ac:dyDescent="0.25">
      <c r="B31" s="3" t="s">
        <v>293</v>
      </c>
      <c r="C31" s="52" t="s">
        <v>643</v>
      </c>
      <c r="D31" s="39">
        <v>42978</v>
      </c>
      <c r="E31">
        <v>3</v>
      </c>
      <c r="F31" t="s">
        <v>982</v>
      </c>
      <c r="G31" s="2" t="s">
        <v>124</v>
      </c>
      <c r="H31" s="6">
        <v>38</v>
      </c>
      <c r="I31" s="7">
        <v>-1</v>
      </c>
      <c r="J31" s="6">
        <v>43</v>
      </c>
      <c r="K31" s="7">
        <v>2</v>
      </c>
      <c r="L31" s="6">
        <v>7</v>
      </c>
      <c r="M31" s="7">
        <v>-1</v>
      </c>
      <c r="N31" s="6">
        <v>4</v>
      </c>
      <c r="O31" s="7">
        <v>-2</v>
      </c>
      <c r="V31" s="6">
        <v>-5</v>
      </c>
      <c r="W31" s="7">
        <v>-3</v>
      </c>
      <c r="X31" s="3" t="s">
        <v>842</v>
      </c>
      <c r="Y31" s="8" t="s">
        <v>988</v>
      </c>
      <c r="Z31" s="7" t="str">
        <f t="shared" si="0"/>
        <v/>
      </c>
      <c r="AB31" s="6"/>
      <c r="AC31" s="6"/>
      <c r="AD31" s="7"/>
      <c r="AE31" s="6"/>
      <c r="AF31" s="6"/>
      <c r="AG31" s="7"/>
      <c r="AH31" s="6"/>
      <c r="AI31" s="6"/>
      <c r="AK31" s="6"/>
      <c r="AL31" s="6"/>
      <c r="AN31" s="6"/>
      <c r="AO31" s="6"/>
      <c r="AT31" s="6"/>
      <c r="AU31" s="6"/>
    </row>
    <row r="32" spans="1:58" x14ac:dyDescent="0.25">
      <c r="B32" s="3" t="s">
        <v>295</v>
      </c>
      <c r="C32" s="52" t="s">
        <v>694</v>
      </c>
      <c r="D32" s="39">
        <v>42982</v>
      </c>
      <c r="F32" t="s">
        <v>821</v>
      </c>
      <c r="V32" s="6"/>
      <c r="X32" s="3" t="s">
        <v>842</v>
      </c>
      <c r="Z32" s="7" t="str">
        <f t="shared" si="0"/>
        <v/>
      </c>
      <c r="AB32" s="6">
        <v>34</v>
      </c>
      <c r="AC32" s="6">
        <v>54</v>
      </c>
      <c r="AD32" s="7">
        <f>AB32-AC32</f>
        <v>-20</v>
      </c>
      <c r="AE32" s="6">
        <v>36</v>
      </c>
      <c r="AF32" s="6">
        <v>50</v>
      </c>
      <c r="AG32" s="7">
        <f>AE32-AF32</f>
        <v>-14</v>
      </c>
      <c r="AH32" s="6">
        <v>23</v>
      </c>
      <c r="AI32" s="6">
        <v>38</v>
      </c>
      <c r="AJ32" s="7">
        <f>AH32-AI32</f>
        <v>-15</v>
      </c>
      <c r="AK32" s="6"/>
      <c r="AL32" s="6"/>
      <c r="AN32" s="6"/>
      <c r="AO32" s="6"/>
      <c r="AT32" s="6"/>
      <c r="AU32" s="6"/>
      <c r="AW32" s="4" t="s">
        <v>931</v>
      </c>
    </row>
    <row r="33" spans="2:58" x14ac:dyDescent="0.25">
      <c r="B33" s="3" t="s">
        <v>295</v>
      </c>
      <c r="C33" s="52" t="s">
        <v>317</v>
      </c>
      <c r="D33" s="39">
        <v>42986</v>
      </c>
      <c r="E33">
        <v>12</v>
      </c>
      <c r="F33" t="s">
        <v>678</v>
      </c>
      <c r="G33" s="2" t="s">
        <v>82</v>
      </c>
      <c r="H33" s="6">
        <v>42</v>
      </c>
      <c r="I33" s="7">
        <v>0</v>
      </c>
      <c r="J33" s="6">
        <v>42</v>
      </c>
      <c r="K33" s="7">
        <v>0</v>
      </c>
      <c r="L33" s="6">
        <v>7</v>
      </c>
      <c r="M33" s="7">
        <v>0</v>
      </c>
      <c r="N33" s="6">
        <v>4</v>
      </c>
      <c r="O33" s="7">
        <v>1</v>
      </c>
      <c r="P33" s="6">
        <v>3</v>
      </c>
      <c r="Q33" s="7">
        <v>0</v>
      </c>
      <c r="V33" s="6">
        <v>0</v>
      </c>
      <c r="W33" s="7">
        <v>0</v>
      </c>
      <c r="X33" t="s">
        <v>842</v>
      </c>
      <c r="Y33" s="7"/>
      <c r="Z33" s="7" t="str">
        <f t="shared" si="0"/>
        <v/>
      </c>
      <c r="AB33" s="6"/>
      <c r="AC33" s="6"/>
      <c r="AD33" s="7"/>
      <c r="AE33" s="6"/>
      <c r="AF33" s="6"/>
      <c r="AG33" s="7"/>
      <c r="AH33" s="6"/>
      <c r="AI33" s="6"/>
      <c r="AJ33" s="7"/>
      <c r="AK33" s="6"/>
      <c r="AL33" s="6"/>
      <c r="AN33" s="6"/>
      <c r="AO33" s="6"/>
      <c r="AT33" s="6"/>
      <c r="AU33" s="6"/>
    </row>
    <row r="34" spans="2:58" x14ac:dyDescent="0.25">
      <c r="B34" s="3" t="s">
        <v>295</v>
      </c>
      <c r="C34" s="52" t="s">
        <v>562</v>
      </c>
      <c r="D34" s="39">
        <v>42989</v>
      </c>
      <c r="F34" t="s">
        <v>821</v>
      </c>
      <c r="G34" s="2"/>
      <c r="V34" s="6"/>
      <c r="X34" t="s">
        <v>842</v>
      </c>
      <c r="Z34" s="7" t="str">
        <f t="shared" si="0"/>
        <v/>
      </c>
      <c r="AB34" s="6"/>
      <c r="AC34" s="6"/>
      <c r="AD34" s="7"/>
      <c r="AE34" s="6"/>
      <c r="AF34" s="6"/>
      <c r="AG34" s="7"/>
      <c r="AH34" s="6"/>
      <c r="AI34" s="6"/>
      <c r="AJ34" s="7"/>
      <c r="AK34" s="6"/>
      <c r="AL34" s="6"/>
      <c r="AN34" s="6"/>
      <c r="AO34" s="6"/>
      <c r="AT34" s="6"/>
      <c r="AU34" s="6"/>
      <c r="AX34" s="6">
        <v>37</v>
      </c>
      <c r="AY34" s="6">
        <v>30</v>
      </c>
      <c r="BB34" s="4" t="s">
        <v>876</v>
      </c>
    </row>
    <row r="35" spans="2:58" x14ac:dyDescent="0.25">
      <c r="B35" s="3" t="s">
        <v>295</v>
      </c>
      <c r="C35" s="52" t="s">
        <v>340</v>
      </c>
      <c r="D35" s="39">
        <v>42990</v>
      </c>
      <c r="E35">
        <v>15</v>
      </c>
      <c r="F35" t="s">
        <v>821</v>
      </c>
      <c r="H35" s="6">
        <v>41</v>
      </c>
      <c r="I35" s="7">
        <v>0</v>
      </c>
      <c r="J35" s="6">
        <v>42</v>
      </c>
      <c r="K35" s="7">
        <v>0</v>
      </c>
      <c r="L35" s="6">
        <v>7</v>
      </c>
      <c r="M35" s="7">
        <v>1</v>
      </c>
      <c r="N35" s="6">
        <v>3</v>
      </c>
      <c r="O35" s="7">
        <v>-1</v>
      </c>
      <c r="P35" s="6">
        <v>2</v>
      </c>
      <c r="Q35" s="7">
        <v>0</v>
      </c>
      <c r="V35" s="6">
        <v>-1</v>
      </c>
      <c r="W35" s="7">
        <v>0</v>
      </c>
      <c r="X35" t="s">
        <v>842</v>
      </c>
      <c r="Y35" s="7"/>
      <c r="Z35" s="7" t="str">
        <f t="shared" si="0"/>
        <v/>
      </c>
      <c r="AB35" s="6"/>
      <c r="AC35" s="6"/>
      <c r="AD35" s="7"/>
      <c r="AE35" s="6"/>
      <c r="AF35" s="6"/>
      <c r="AG35" s="7"/>
      <c r="AH35" s="6"/>
      <c r="AI35" s="6"/>
      <c r="AK35" s="6"/>
      <c r="AL35" s="6"/>
      <c r="AN35" s="6"/>
      <c r="AO35" s="6"/>
      <c r="AT35" s="6"/>
      <c r="AU35" s="6"/>
    </row>
    <row r="36" spans="2:58" x14ac:dyDescent="0.25">
      <c r="B36" s="3" t="s">
        <v>295</v>
      </c>
      <c r="C36" s="52" t="s">
        <v>507</v>
      </c>
      <c r="D36" s="39">
        <v>42990</v>
      </c>
      <c r="E36">
        <v>17</v>
      </c>
      <c r="F36" t="s">
        <v>903</v>
      </c>
      <c r="G36" s="2" t="s">
        <v>138</v>
      </c>
      <c r="H36" s="6">
        <v>41</v>
      </c>
      <c r="I36" s="7">
        <v>1</v>
      </c>
      <c r="J36" s="6">
        <v>41</v>
      </c>
      <c r="K36" s="7">
        <v>-2</v>
      </c>
      <c r="L36" s="6">
        <v>5</v>
      </c>
      <c r="M36" s="7">
        <v>-1</v>
      </c>
      <c r="N36" s="6">
        <v>5</v>
      </c>
      <c r="O36" s="7">
        <v>1</v>
      </c>
      <c r="P36" s="6">
        <v>3</v>
      </c>
      <c r="Q36" s="7">
        <v>1</v>
      </c>
      <c r="V36" s="6">
        <v>0</v>
      </c>
      <c r="W36" s="7">
        <v>3</v>
      </c>
      <c r="X36" t="s">
        <v>842</v>
      </c>
      <c r="Y36" s="7"/>
      <c r="Z36" s="7" t="str">
        <f t="shared" si="0"/>
        <v/>
      </c>
      <c r="AB36" s="6">
        <v>33</v>
      </c>
      <c r="AC36" s="6">
        <v>44</v>
      </c>
      <c r="AD36" s="7">
        <f>AB36-AC36</f>
        <v>-11</v>
      </c>
      <c r="AE36" s="6">
        <v>33</v>
      </c>
      <c r="AF36" s="6">
        <v>40</v>
      </c>
      <c r="AG36" s="7">
        <f>AE36-AF36</f>
        <v>-7</v>
      </c>
      <c r="AH36" s="6">
        <v>13</v>
      </c>
      <c r="AI36" s="6">
        <v>35</v>
      </c>
      <c r="AJ36" s="7">
        <f>AH36-AI36</f>
        <v>-22</v>
      </c>
      <c r="AK36" s="6"/>
      <c r="AL36" s="6"/>
      <c r="AN36" s="6"/>
      <c r="AO36" s="6"/>
      <c r="AT36" s="6"/>
      <c r="AU36" s="6"/>
      <c r="AW36" s="4" t="s">
        <v>1034</v>
      </c>
      <c r="AX36" s="6">
        <v>36</v>
      </c>
      <c r="AY36" s="6">
        <v>28</v>
      </c>
      <c r="BB36" s="4" t="s">
        <v>1035</v>
      </c>
    </row>
    <row r="37" spans="2:58" x14ac:dyDescent="0.25">
      <c r="B37" t="s">
        <v>295</v>
      </c>
      <c r="C37" s="52" t="s">
        <v>507</v>
      </c>
      <c r="D37" s="39">
        <v>42990</v>
      </c>
      <c r="E37">
        <v>20</v>
      </c>
      <c r="F37" t="s">
        <v>1019</v>
      </c>
      <c r="G37" s="2" t="s">
        <v>96</v>
      </c>
      <c r="H37" s="6">
        <v>39</v>
      </c>
      <c r="I37" s="7">
        <v>-3</v>
      </c>
      <c r="J37" s="6">
        <v>38</v>
      </c>
      <c r="K37" s="7">
        <v>-1</v>
      </c>
      <c r="L37" s="6">
        <v>8</v>
      </c>
      <c r="M37" s="7">
        <v>1</v>
      </c>
      <c r="N37" s="6">
        <v>6</v>
      </c>
      <c r="O37" s="7">
        <v>0</v>
      </c>
      <c r="P37" s="6">
        <v>4</v>
      </c>
      <c r="Q37" s="7">
        <v>1</v>
      </c>
      <c r="V37" s="6">
        <v>1</v>
      </c>
      <c r="W37" s="7">
        <v>-2</v>
      </c>
      <c r="X37" t="s">
        <v>842</v>
      </c>
      <c r="Y37" s="7"/>
      <c r="Z37" s="7" t="str">
        <f t="shared" si="0"/>
        <v/>
      </c>
      <c r="AB37" s="6">
        <v>34</v>
      </c>
      <c r="AC37" s="6">
        <v>50</v>
      </c>
      <c r="AD37" s="7">
        <f>AB37-AC37</f>
        <v>-16</v>
      </c>
      <c r="AE37" s="6">
        <v>34</v>
      </c>
      <c r="AF37" s="6">
        <v>42</v>
      </c>
      <c r="AG37" s="7">
        <f>AE37-AF37</f>
        <v>-8</v>
      </c>
      <c r="AH37" s="6"/>
      <c r="AI37" s="6"/>
      <c r="AJ37" s="7"/>
      <c r="AK37" s="6"/>
      <c r="AL37" s="6"/>
      <c r="AN37" s="6"/>
      <c r="AO37" s="6"/>
      <c r="AT37" s="6"/>
      <c r="AU37" s="6"/>
      <c r="AW37" s="4" t="s">
        <v>1087</v>
      </c>
      <c r="AX37" s="6">
        <v>32</v>
      </c>
      <c r="AY37" s="6">
        <v>28</v>
      </c>
      <c r="BB37" s="4" t="s">
        <v>1086</v>
      </c>
    </row>
    <row r="38" spans="2:58" x14ac:dyDescent="0.25">
      <c r="B38" s="3" t="s">
        <v>295</v>
      </c>
      <c r="C38" s="52" t="s">
        <v>518</v>
      </c>
      <c r="D38" s="39">
        <v>42993</v>
      </c>
      <c r="E38">
        <v>21</v>
      </c>
      <c r="F38" t="s">
        <v>1030</v>
      </c>
      <c r="G38" s="2" t="s">
        <v>60</v>
      </c>
      <c r="H38" s="6">
        <v>40</v>
      </c>
      <c r="I38" s="7">
        <v>-1</v>
      </c>
      <c r="J38" s="6">
        <v>44</v>
      </c>
      <c r="K38" s="7">
        <v>2</v>
      </c>
      <c r="L38" s="6">
        <v>9</v>
      </c>
      <c r="M38" s="7">
        <v>0</v>
      </c>
      <c r="N38" s="6">
        <v>2</v>
      </c>
      <c r="O38" s="7">
        <v>-1</v>
      </c>
      <c r="P38" s="6">
        <v>1</v>
      </c>
      <c r="Q38" s="7">
        <v>-1</v>
      </c>
      <c r="V38" s="6">
        <v>-4</v>
      </c>
      <c r="W38" s="7">
        <v>-3</v>
      </c>
      <c r="X38" t="s">
        <v>639</v>
      </c>
      <c r="Y38" s="7"/>
      <c r="Z38" s="7" t="str">
        <f t="shared" si="0"/>
        <v/>
      </c>
      <c r="AB38" s="6">
        <v>37</v>
      </c>
      <c r="AC38" s="6">
        <v>54</v>
      </c>
      <c r="AD38" s="7">
        <f>AB38-AC38</f>
        <v>-17</v>
      </c>
      <c r="AE38" s="6">
        <v>43</v>
      </c>
      <c r="AF38" s="6">
        <v>46</v>
      </c>
      <c r="AG38" s="7">
        <f>AE38-AF38</f>
        <v>-3</v>
      </c>
      <c r="AH38" s="6">
        <v>30</v>
      </c>
      <c r="AI38" s="6">
        <v>31</v>
      </c>
      <c r="AJ38" s="7">
        <f>AH38-AI38</f>
        <v>-1</v>
      </c>
      <c r="AK38" s="6"/>
      <c r="AL38" s="6"/>
      <c r="AN38" s="6"/>
      <c r="AO38" s="6"/>
      <c r="AT38" s="6"/>
      <c r="AU38" s="6"/>
      <c r="AW38" s="4" t="s">
        <v>1087</v>
      </c>
      <c r="BC38" s="6">
        <v>30</v>
      </c>
      <c r="BD38" s="6">
        <v>60</v>
      </c>
      <c r="BE38" s="7">
        <f>BC38-BD38</f>
        <v>-30</v>
      </c>
      <c r="BF38" s="4" t="s">
        <v>937</v>
      </c>
    </row>
    <row r="39" spans="2:58" x14ac:dyDescent="0.25">
      <c r="B39" t="s">
        <v>295</v>
      </c>
      <c r="C39" s="52" t="s">
        <v>493</v>
      </c>
      <c r="D39" s="39">
        <v>42993</v>
      </c>
      <c r="E39">
        <v>26</v>
      </c>
      <c r="F39" t="s">
        <v>982</v>
      </c>
      <c r="G39" s="2" t="s">
        <v>106</v>
      </c>
      <c r="H39" s="6">
        <v>40</v>
      </c>
      <c r="I39" s="7">
        <v>2</v>
      </c>
      <c r="J39" s="6">
        <v>41</v>
      </c>
      <c r="K39" s="7">
        <v>-1</v>
      </c>
      <c r="L39" s="6">
        <v>7</v>
      </c>
      <c r="M39" s="7">
        <v>-1</v>
      </c>
      <c r="N39" s="6">
        <v>5</v>
      </c>
      <c r="O39" s="7">
        <v>1</v>
      </c>
      <c r="P39" s="6">
        <v>2</v>
      </c>
      <c r="Q39" s="7">
        <v>0</v>
      </c>
      <c r="V39" s="6">
        <v>-1</v>
      </c>
      <c r="W39" s="7">
        <v>3</v>
      </c>
      <c r="X39" t="s">
        <v>842</v>
      </c>
      <c r="Y39" s="8" t="s">
        <v>988</v>
      </c>
      <c r="Z39" s="7" t="str">
        <f t="shared" si="0"/>
        <v/>
      </c>
      <c r="AB39" s="6"/>
      <c r="AC39" s="6"/>
      <c r="AD39" s="7"/>
      <c r="AE39" s="6"/>
      <c r="AF39" s="6"/>
      <c r="AG39" s="7"/>
      <c r="AH39" s="6"/>
      <c r="AI39" s="6"/>
      <c r="AK39" s="6"/>
      <c r="AL39" s="6"/>
      <c r="AN39" s="6"/>
      <c r="AO39" s="6"/>
      <c r="AT39" s="6"/>
      <c r="AU39" s="6"/>
      <c r="BC39" s="6"/>
      <c r="BD39" s="6"/>
    </row>
    <row r="40" spans="2:58" x14ac:dyDescent="0.25">
      <c r="B40" s="3" t="s">
        <v>295</v>
      </c>
      <c r="C40" s="52" t="s">
        <v>452</v>
      </c>
      <c r="D40" s="39">
        <v>42997</v>
      </c>
      <c r="E40">
        <v>24</v>
      </c>
      <c r="F40" t="s">
        <v>903</v>
      </c>
      <c r="G40" s="2" t="s">
        <v>138</v>
      </c>
      <c r="H40" s="6">
        <v>42</v>
      </c>
      <c r="I40" s="7">
        <v>1</v>
      </c>
      <c r="J40" s="6">
        <v>40</v>
      </c>
      <c r="K40" s="7">
        <v>-1</v>
      </c>
      <c r="L40" s="6">
        <v>6</v>
      </c>
      <c r="M40" s="7">
        <v>1</v>
      </c>
      <c r="N40" s="6">
        <v>4</v>
      </c>
      <c r="O40" s="7">
        <v>-1</v>
      </c>
      <c r="P40" s="6">
        <v>2</v>
      </c>
      <c r="Q40" s="7">
        <v>-1</v>
      </c>
      <c r="V40" s="6">
        <v>2</v>
      </c>
      <c r="W40" s="7">
        <v>2</v>
      </c>
      <c r="X40" t="s">
        <v>842</v>
      </c>
      <c r="Y40" s="7"/>
      <c r="Z40" s="7" t="str">
        <f t="shared" si="0"/>
        <v/>
      </c>
      <c r="AB40" s="6">
        <v>33</v>
      </c>
      <c r="AC40" s="6">
        <v>44</v>
      </c>
      <c r="AD40" s="7">
        <f>AB40-AC40</f>
        <v>-11</v>
      </c>
      <c r="AE40" s="6">
        <v>32</v>
      </c>
      <c r="AF40" s="6">
        <v>42</v>
      </c>
      <c r="AG40" s="7">
        <f>AE40-AF40</f>
        <v>-10</v>
      </c>
      <c r="AH40" s="6">
        <v>18</v>
      </c>
      <c r="AI40" s="6">
        <v>34</v>
      </c>
      <c r="AJ40" s="7">
        <f>AH40-AI40</f>
        <v>-16</v>
      </c>
      <c r="AK40" s="6"/>
      <c r="AL40" s="6"/>
      <c r="AN40" s="6"/>
      <c r="AO40" s="6"/>
      <c r="AT40" s="6"/>
      <c r="AU40" s="6"/>
      <c r="AW40" s="4" t="s">
        <v>1034</v>
      </c>
      <c r="AX40" s="6">
        <v>36</v>
      </c>
      <c r="AY40" s="6">
        <v>26</v>
      </c>
      <c r="BB40" s="4" t="s">
        <v>1035</v>
      </c>
      <c r="BC40" s="6"/>
      <c r="BD40" s="6"/>
    </row>
    <row r="41" spans="2:58" x14ac:dyDescent="0.25">
      <c r="B41" t="s">
        <v>295</v>
      </c>
      <c r="C41" s="52" t="s">
        <v>698</v>
      </c>
      <c r="D41" s="39">
        <v>43000</v>
      </c>
      <c r="E41">
        <v>24</v>
      </c>
      <c r="F41" t="s">
        <v>982</v>
      </c>
      <c r="G41" s="2" t="s">
        <v>124</v>
      </c>
      <c r="H41" s="6">
        <v>38</v>
      </c>
      <c r="I41" s="7">
        <v>0</v>
      </c>
      <c r="J41" s="6">
        <v>42</v>
      </c>
      <c r="K41" s="7">
        <v>-1</v>
      </c>
      <c r="L41" s="6">
        <v>8</v>
      </c>
      <c r="M41" s="7">
        <v>1</v>
      </c>
      <c r="N41" s="6">
        <v>4</v>
      </c>
      <c r="O41" s="7">
        <v>0</v>
      </c>
      <c r="P41" s="6">
        <v>2</v>
      </c>
      <c r="V41" s="6">
        <v>-4</v>
      </c>
      <c r="W41" s="7">
        <v>1</v>
      </c>
      <c r="X41" t="s">
        <v>842</v>
      </c>
      <c r="Y41" s="8" t="s">
        <v>988</v>
      </c>
      <c r="Z41" s="7" t="str">
        <f t="shared" si="0"/>
        <v/>
      </c>
      <c r="AB41" s="6"/>
      <c r="AC41" s="6"/>
      <c r="AD41" s="7"/>
      <c r="AE41" s="6"/>
      <c r="AF41" s="6"/>
      <c r="AG41" s="7"/>
      <c r="AH41" s="6"/>
      <c r="AI41" s="6"/>
      <c r="AK41" s="6"/>
      <c r="AL41" s="6"/>
      <c r="AN41" s="6"/>
      <c r="AO41" s="6"/>
      <c r="AT41" s="6"/>
      <c r="AU41" s="6"/>
      <c r="BC41" s="6"/>
      <c r="BD41" s="6"/>
    </row>
    <row r="42" spans="2:58" x14ac:dyDescent="0.25">
      <c r="B42" t="s">
        <v>295</v>
      </c>
      <c r="C42" s="52" t="s">
        <v>688</v>
      </c>
      <c r="D42" s="39">
        <v>43000</v>
      </c>
      <c r="E42">
        <v>25</v>
      </c>
      <c r="F42" t="s">
        <v>678</v>
      </c>
      <c r="G42" s="2" t="s">
        <v>82</v>
      </c>
      <c r="H42" s="6">
        <v>40</v>
      </c>
      <c r="I42" s="7">
        <v>-2</v>
      </c>
      <c r="J42" s="6">
        <v>42</v>
      </c>
      <c r="K42" s="7">
        <v>0</v>
      </c>
      <c r="L42" s="6">
        <v>8</v>
      </c>
      <c r="M42" s="7">
        <v>1</v>
      </c>
      <c r="N42" s="6">
        <v>4</v>
      </c>
      <c r="O42" s="7">
        <v>0</v>
      </c>
      <c r="P42" s="6">
        <v>2</v>
      </c>
      <c r="Q42" s="7">
        <v>-1</v>
      </c>
      <c r="V42" s="6">
        <v>-2</v>
      </c>
      <c r="W42" s="7">
        <v>-2</v>
      </c>
      <c r="X42" t="s">
        <v>842</v>
      </c>
      <c r="Y42" s="7"/>
      <c r="Z42" s="7" t="str">
        <f t="shared" si="0"/>
        <v/>
      </c>
      <c r="AB42" s="6"/>
      <c r="AC42" s="6"/>
      <c r="AD42" s="7"/>
      <c r="AE42" s="6"/>
      <c r="AF42" s="6"/>
      <c r="AG42" s="7"/>
      <c r="AH42" s="6"/>
      <c r="AI42" s="6"/>
      <c r="AK42" s="6"/>
      <c r="AL42" s="6"/>
      <c r="AN42" s="6"/>
      <c r="AO42" s="6"/>
      <c r="AT42" s="6"/>
      <c r="AU42" s="6"/>
      <c r="BC42" s="6"/>
      <c r="BD42" s="6"/>
    </row>
    <row r="43" spans="2:58" x14ac:dyDescent="0.25">
      <c r="B43" t="s">
        <v>295</v>
      </c>
      <c r="C43" s="52" t="s">
        <v>688</v>
      </c>
      <c r="D43" s="39">
        <v>43000</v>
      </c>
      <c r="E43">
        <v>27</v>
      </c>
      <c r="F43" t="s">
        <v>821</v>
      </c>
      <c r="G43" s="2" t="s">
        <v>224</v>
      </c>
      <c r="H43" s="6">
        <v>39</v>
      </c>
      <c r="I43" s="7">
        <v>-2</v>
      </c>
      <c r="J43" s="6">
        <v>43</v>
      </c>
      <c r="K43" s="7">
        <v>1</v>
      </c>
      <c r="L43" s="6">
        <v>7</v>
      </c>
      <c r="M43" s="7">
        <v>0</v>
      </c>
      <c r="N43" s="6">
        <v>4</v>
      </c>
      <c r="O43" s="7">
        <v>1</v>
      </c>
      <c r="P43" s="6">
        <v>2</v>
      </c>
      <c r="Q43" s="7">
        <v>0</v>
      </c>
      <c r="V43" s="6">
        <v>-4</v>
      </c>
      <c r="W43" s="7">
        <v>-3</v>
      </c>
      <c r="X43" t="s">
        <v>842</v>
      </c>
      <c r="Y43" s="7"/>
      <c r="Z43" s="7" t="str">
        <f t="shared" si="0"/>
        <v/>
      </c>
      <c r="AB43" s="6"/>
      <c r="AC43" s="6"/>
      <c r="AD43" s="7"/>
      <c r="AE43" s="6"/>
      <c r="AF43" s="6"/>
      <c r="AG43" s="7"/>
      <c r="AH43" s="6"/>
      <c r="AI43" s="6"/>
      <c r="AK43" s="6"/>
      <c r="AL43" s="6"/>
      <c r="AN43" s="6"/>
      <c r="AO43" s="6"/>
      <c r="AT43" s="6"/>
      <c r="AU43" s="6"/>
      <c r="AX43" s="6">
        <v>37</v>
      </c>
      <c r="AY43" s="6">
        <v>29</v>
      </c>
      <c r="BB43" s="4" t="s">
        <v>876</v>
      </c>
    </row>
    <row r="44" spans="2:58" x14ac:dyDescent="0.25">
      <c r="B44" t="s">
        <v>295</v>
      </c>
      <c r="C44" s="52" t="s">
        <v>567</v>
      </c>
      <c r="D44" s="39">
        <v>43004</v>
      </c>
      <c r="E44">
        <v>8</v>
      </c>
      <c r="F44" t="s">
        <v>1019</v>
      </c>
      <c r="G44" s="2" t="s">
        <v>96</v>
      </c>
      <c r="H44" s="6">
        <v>37</v>
      </c>
      <c r="I44" s="7">
        <v>-2</v>
      </c>
      <c r="J44" s="6">
        <v>42</v>
      </c>
      <c r="K44" s="7">
        <v>4</v>
      </c>
      <c r="L44" s="6">
        <v>10</v>
      </c>
      <c r="M44" s="7">
        <v>2</v>
      </c>
      <c r="N44" s="6">
        <v>4</v>
      </c>
      <c r="O44" s="7">
        <v>-2</v>
      </c>
      <c r="P44" s="6">
        <v>3</v>
      </c>
      <c r="Q44" s="7">
        <v>-1</v>
      </c>
      <c r="V44" s="6">
        <v>-5</v>
      </c>
      <c r="W44" s="7">
        <v>-6</v>
      </c>
      <c r="X44" t="s">
        <v>842</v>
      </c>
      <c r="Y44" s="7"/>
      <c r="Z44" s="7" t="str">
        <f t="shared" si="0"/>
        <v/>
      </c>
      <c r="AB44" s="13"/>
      <c r="AC44" s="13"/>
      <c r="AD44" s="7"/>
      <c r="AE44" s="13"/>
      <c r="AF44" s="13"/>
      <c r="AG44" s="7"/>
      <c r="AH44" s="6"/>
      <c r="AI44" s="6"/>
      <c r="AK44" s="6"/>
      <c r="AL44" s="6"/>
      <c r="AN44" s="6"/>
      <c r="AO44" s="6"/>
      <c r="AT44" s="6"/>
      <c r="AU44" s="6"/>
      <c r="AW44" s="4" t="s">
        <v>1087</v>
      </c>
      <c r="AX44" s="6">
        <v>30</v>
      </c>
      <c r="AY44" s="6">
        <v>32</v>
      </c>
      <c r="BB44" s="4" t="s">
        <v>1086</v>
      </c>
    </row>
    <row r="45" spans="2:58" x14ac:dyDescent="0.25">
      <c r="B45" t="s">
        <v>297</v>
      </c>
      <c r="C45" s="52" t="s">
        <v>694</v>
      </c>
      <c r="D45" s="39">
        <v>43012</v>
      </c>
      <c r="E45">
        <v>6</v>
      </c>
      <c r="F45" t="s">
        <v>821</v>
      </c>
      <c r="G45" s="2" t="s">
        <v>224</v>
      </c>
      <c r="H45" s="6">
        <v>40</v>
      </c>
      <c r="I45" s="7">
        <v>1</v>
      </c>
      <c r="J45" s="6">
        <v>42</v>
      </c>
      <c r="K45" s="7">
        <v>-1</v>
      </c>
      <c r="L45" s="6">
        <v>7</v>
      </c>
      <c r="M45" s="7">
        <v>0</v>
      </c>
      <c r="N45" s="6">
        <v>4</v>
      </c>
      <c r="O45" s="7">
        <v>0</v>
      </c>
      <c r="P45" s="6">
        <v>2</v>
      </c>
      <c r="Q45" s="7">
        <v>0</v>
      </c>
      <c r="V45" s="6">
        <v>-2</v>
      </c>
      <c r="W45" s="7">
        <v>2</v>
      </c>
      <c r="X45" t="s">
        <v>842</v>
      </c>
      <c r="Y45" s="7"/>
      <c r="Z45" s="7" t="str">
        <f t="shared" si="0"/>
        <v/>
      </c>
      <c r="AB45" s="6">
        <v>31</v>
      </c>
      <c r="AC45" s="6">
        <v>59</v>
      </c>
      <c r="AD45" s="7">
        <f>AB45-AC45</f>
        <v>-28</v>
      </c>
      <c r="AE45" s="6"/>
      <c r="AF45" s="6"/>
      <c r="AG45" s="7"/>
      <c r="AH45" s="6"/>
      <c r="AI45" s="6"/>
      <c r="AK45" s="6"/>
      <c r="AL45" s="6"/>
      <c r="AN45" s="6"/>
      <c r="AO45" s="6"/>
      <c r="AT45" s="6"/>
      <c r="AU45" s="6"/>
      <c r="AW45" s="4" t="s">
        <v>1037</v>
      </c>
      <c r="AX45" s="6">
        <v>36</v>
      </c>
      <c r="AY45" s="6">
        <v>33</v>
      </c>
      <c r="BB45" s="4" t="s">
        <v>876</v>
      </c>
      <c r="BC45" s="6"/>
      <c r="BD45" s="6"/>
    </row>
    <row r="46" spans="2:58" x14ac:dyDescent="0.25">
      <c r="B46" t="s">
        <v>297</v>
      </c>
      <c r="C46" s="52" t="s">
        <v>694</v>
      </c>
      <c r="D46" s="39">
        <v>43012</v>
      </c>
      <c r="E46">
        <v>18</v>
      </c>
      <c r="F46" t="s">
        <v>982</v>
      </c>
      <c r="H46" s="6">
        <v>38</v>
      </c>
      <c r="I46" s="7">
        <v>0</v>
      </c>
      <c r="J46" s="6">
        <v>44</v>
      </c>
      <c r="K46" s="7">
        <v>2</v>
      </c>
      <c r="L46" s="6">
        <v>7</v>
      </c>
      <c r="M46" s="7">
        <v>-1</v>
      </c>
      <c r="N46" s="6">
        <v>4</v>
      </c>
      <c r="O46" s="7">
        <v>0</v>
      </c>
      <c r="P46" s="6">
        <v>1</v>
      </c>
      <c r="Q46" s="7">
        <v>-1</v>
      </c>
      <c r="V46" s="6">
        <v>-6</v>
      </c>
      <c r="W46" s="7">
        <v>-2</v>
      </c>
      <c r="X46" t="s">
        <v>842</v>
      </c>
      <c r="Y46" s="8" t="s">
        <v>988</v>
      </c>
      <c r="Z46" s="7" t="str">
        <f t="shared" si="0"/>
        <v/>
      </c>
      <c r="AB46" s="6"/>
      <c r="AC46" s="6"/>
      <c r="AD46" s="7"/>
      <c r="AE46" s="6"/>
      <c r="AF46" s="6"/>
      <c r="AG46" s="7"/>
      <c r="AH46" s="6"/>
      <c r="AI46" s="6"/>
      <c r="AK46" s="6"/>
      <c r="AL46" s="6"/>
      <c r="AN46" s="6"/>
      <c r="AO46" s="6"/>
      <c r="AT46" s="6"/>
      <c r="AU46" s="6"/>
      <c r="BC46" s="6"/>
      <c r="BD46" s="6"/>
    </row>
    <row r="47" spans="2:58" x14ac:dyDescent="0.25">
      <c r="B47" t="s">
        <v>297</v>
      </c>
      <c r="C47" s="52" t="s">
        <v>591</v>
      </c>
      <c r="D47" s="39">
        <v>43012</v>
      </c>
      <c r="E47">
        <v>8</v>
      </c>
      <c r="F47" t="s">
        <v>903</v>
      </c>
      <c r="G47" s="2" t="s">
        <v>138</v>
      </c>
      <c r="H47" s="6">
        <v>40</v>
      </c>
      <c r="I47" s="7">
        <v>-2</v>
      </c>
      <c r="J47" s="6">
        <v>42</v>
      </c>
      <c r="K47" s="7">
        <v>2</v>
      </c>
      <c r="L47" s="6">
        <v>5</v>
      </c>
      <c r="M47" s="7">
        <v>-1</v>
      </c>
      <c r="N47" s="6">
        <v>5</v>
      </c>
      <c r="O47" s="7">
        <v>1</v>
      </c>
      <c r="P47" s="6">
        <v>2</v>
      </c>
      <c r="Q47" s="7">
        <v>0</v>
      </c>
      <c r="V47" s="6">
        <v>-2</v>
      </c>
      <c r="W47" s="7">
        <v>-4</v>
      </c>
      <c r="X47" t="s">
        <v>842</v>
      </c>
      <c r="Y47" s="7"/>
      <c r="Z47" s="7" t="str">
        <f t="shared" si="0"/>
        <v/>
      </c>
      <c r="AB47" s="6">
        <v>30</v>
      </c>
      <c r="AC47" s="6">
        <v>47</v>
      </c>
      <c r="AD47" s="7">
        <f>AB47-AC47</f>
        <v>-17</v>
      </c>
      <c r="AE47" s="6">
        <v>35</v>
      </c>
      <c r="AF47" s="6">
        <v>40</v>
      </c>
      <c r="AG47" s="7">
        <f>AE47-AF47</f>
        <v>-5</v>
      </c>
      <c r="AH47" s="6">
        <v>14</v>
      </c>
      <c r="AI47" s="6">
        <v>33</v>
      </c>
      <c r="AJ47" s="7">
        <f>AH47-AI47</f>
        <v>-19</v>
      </c>
      <c r="AK47" s="6"/>
      <c r="AL47" s="6"/>
      <c r="AN47" s="6"/>
      <c r="AO47" s="6"/>
      <c r="AT47" s="6"/>
      <c r="AU47" s="6"/>
      <c r="AW47" s="4" t="s">
        <v>1034</v>
      </c>
      <c r="AX47" s="6">
        <v>32</v>
      </c>
      <c r="AY47" s="6">
        <v>29</v>
      </c>
      <c r="BB47" s="4" t="s">
        <v>1035</v>
      </c>
      <c r="BC47" s="6"/>
      <c r="BD47" s="6"/>
    </row>
    <row r="48" spans="2:58" x14ac:dyDescent="0.25">
      <c r="B48" t="s">
        <v>297</v>
      </c>
      <c r="C48" s="52" t="s">
        <v>645</v>
      </c>
      <c r="D48" s="39">
        <v>43014</v>
      </c>
      <c r="E48">
        <v>9</v>
      </c>
      <c r="F48" t="s">
        <v>678</v>
      </c>
      <c r="G48" s="2" t="s">
        <v>82</v>
      </c>
      <c r="H48" s="6">
        <v>41</v>
      </c>
      <c r="I48" s="7">
        <v>1</v>
      </c>
      <c r="J48" s="6">
        <v>41</v>
      </c>
      <c r="K48" s="7">
        <v>-1</v>
      </c>
      <c r="L48" s="6">
        <v>7</v>
      </c>
      <c r="M48" s="7">
        <v>-1</v>
      </c>
      <c r="N48" s="6">
        <v>4</v>
      </c>
      <c r="O48" s="7">
        <v>0</v>
      </c>
      <c r="P48" s="6">
        <v>2</v>
      </c>
      <c r="Q48" s="7">
        <v>0</v>
      </c>
      <c r="V48" s="6">
        <v>0</v>
      </c>
      <c r="W48" s="7">
        <v>2</v>
      </c>
      <c r="X48" t="s">
        <v>842</v>
      </c>
      <c r="Y48" s="7"/>
      <c r="Z48" s="7" t="str">
        <f t="shared" si="0"/>
        <v/>
      </c>
      <c r="AB48" s="6"/>
      <c r="AC48" s="6"/>
      <c r="AD48" s="7"/>
      <c r="AE48" s="6"/>
      <c r="AF48" s="6"/>
      <c r="AG48" s="7"/>
      <c r="AH48" s="6"/>
      <c r="AI48" s="6"/>
      <c r="AK48" s="6"/>
      <c r="AL48" s="6"/>
      <c r="AN48" s="6"/>
      <c r="AO48" s="6"/>
      <c r="AT48" s="6"/>
      <c r="AU48" s="6"/>
      <c r="BC48" s="6"/>
      <c r="BD48" s="6"/>
    </row>
    <row r="49" spans="2:58" x14ac:dyDescent="0.25">
      <c r="B49" t="s">
        <v>297</v>
      </c>
      <c r="C49" s="52" t="s">
        <v>337</v>
      </c>
      <c r="D49" s="39">
        <v>43018</v>
      </c>
      <c r="E49">
        <v>13</v>
      </c>
      <c r="F49" t="s">
        <v>821</v>
      </c>
      <c r="G49" s="2" t="s">
        <v>224</v>
      </c>
      <c r="H49" s="6">
        <v>39</v>
      </c>
      <c r="I49" s="7">
        <v>-1</v>
      </c>
      <c r="J49" s="6">
        <v>42</v>
      </c>
      <c r="K49" s="7">
        <v>0</v>
      </c>
      <c r="L49" s="6">
        <v>8</v>
      </c>
      <c r="M49" s="7">
        <v>1</v>
      </c>
      <c r="N49" s="6">
        <v>4</v>
      </c>
      <c r="O49" s="7">
        <v>0</v>
      </c>
      <c r="P49" s="6">
        <v>2</v>
      </c>
      <c r="Q49" s="7">
        <v>0</v>
      </c>
      <c r="V49" s="6">
        <v>-3</v>
      </c>
      <c r="W49" s="7">
        <v>-1</v>
      </c>
      <c r="X49" t="s">
        <v>842</v>
      </c>
      <c r="Y49" s="7"/>
      <c r="Z49" s="7" t="str">
        <f t="shared" si="0"/>
        <v/>
      </c>
      <c r="AB49" s="6"/>
      <c r="AC49" s="6"/>
      <c r="AD49" s="7"/>
      <c r="AE49" s="6"/>
      <c r="AF49" s="6"/>
      <c r="AG49" s="7"/>
      <c r="AH49" s="6"/>
      <c r="AI49" s="6"/>
      <c r="AK49" s="6"/>
      <c r="AL49" s="6"/>
      <c r="AN49" s="6"/>
      <c r="AO49" s="6"/>
      <c r="AT49" s="6"/>
      <c r="AU49" s="6"/>
      <c r="AX49" s="6">
        <v>33</v>
      </c>
      <c r="AY49" s="6">
        <v>33</v>
      </c>
      <c r="BB49" s="4" t="s">
        <v>876</v>
      </c>
      <c r="BC49" s="6"/>
      <c r="BD49" s="6"/>
    </row>
    <row r="50" spans="2:58" x14ac:dyDescent="0.25">
      <c r="B50" t="s">
        <v>297</v>
      </c>
      <c r="C50" s="52" t="s">
        <v>469</v>
      </c>
      <c r="D50" s="39">
        <v>43025</v>
      </c>
      <c r="F50" t="s">
        <v>1019</v>
      </c>
      <c r="G50" s="2" t="s">
        <v>96</v>
      </c>
      <c r="H50" s="6">
        <v>37</v>
      </c>
      <c r="I50" s="7">
        <v>0</v>
      </c>
      <c r="J50" s="6">
        <v>43</v>
      </c>
      <c r="K50" s="7">
        <v>1</v>
      </c>
      <c r="L50" s="6">
        <v>8</v>
      </c>
      <c r="M50" s="7">
        <v>-2</v>
      </c>
      <c r="N50" s="6">
        <v>4</v>
      </c>
      <c r="O50" s="7">
        <v>0</v>
      </c>
      <c r="P50" s="6">
        <v>4</v>
      </c>
      <c r="Q50" s="7">
        <v>1</v>
      </c>
      <c r="V50" s="6">
        <v>-6</v>
      </c>
      <c r="W50" s="7">
        <v>-1</v>
      </c>
      <c r="X50" s="3" t="s">
        <v>842</v>
      </c>
      <c r="Y50" s="7"/>
      <c r="Z50" s="7" t="str">
        <f t="shared" si="0"/>
        <v/>
      </c>
      <c r="AB50" s="6">
        <v>32</v>
      </c>
      <c r="AC50" s="6">
        <v>54</v>
      </c>
      <c r="AD50" s="7">
        <f>AB50-AC50</f>
        <v>-22</v>
      </c>
      <c r="AE50" s="6">
        <v>35</v>
      </c>
      <c r="AF50" s="6">
        <v>44</v>
      </c>
      <c r="AG50" s="7">
        <f>AE50-AF50</f>
        <v>-9</v>
      </c>
      <c r="AH50" s="6"/>
      <c r="AI50" s="6"/>
      <c r="AK50" s="6"/>
      <c r="AL50" s="6"/>
      <c r="AN50" s="6"/>
      <c r="AO50" s="6"/>
      <c r="AT50" s="6"/>
      <c r="AU50" s="6"/>
      <c r="AW50" s="4" t="s">
        <v>1087</v>
      </c>
      <c r="AX50" s="6">
        <v>29</v>
      </c>
      <c r="AY50" s="6">
        <v>31</v>
      </c>
      <c r="BB50" s="4" t="s">
        <v>1086</v>
      </c>
      <c r="BC50" s="6"/>
      <c r="BD50" s="6"/>
    </row>
    <row r="51" spans="2:58" x14ac:dyDescent="0.25">
      <c r="B51" t="s">
        <v>297</v>
      </c>
      <c r="C51" s="52" t="s">
        <v>564</v>
      </c>
      <c r="D51" s="39">
        <v>43026</v>
      </c>
      <c r="E51">
        <v>20</v>
      </c>
      <c r="F51" t="s">
        <v>821</v>
      </c>
      <c r="G51" s="2" t="s">
        <v>224</v>
      </c>
      <c r="H51" s="6">
        <v>40</v>
      </c>
      <c r="I51" s="7">
        <v>1</v>
      </c>
      <c r="J51" s="6">
        <v>42</v>
      </c>
      <c r="K51" s="7">
        <v>0</v>
      </c>
      <c r="L51" s="6">
        <v>8</v>
      </c>
      <c r="M51" s="7">
        <v>0</v>
      </c>
      <c r="N51" s="6">
        <v>4</v>
      </c>
      <c r="O51" s="7">
        <v>0</v>
      </c>
      <c r="P51" s="6">
        <v>2</v>
      </c>
      <c r="Q51" s="7">
        <v>0</v>
      </c>
      <c r="V51" s="6">
        <v>-2</v>
      </c>
      <c r="W51" s="7">
        <v>1</v>
      </c>
      <c r="X51" t="s">
        <v>842</v>
      </c>
      <c r="Y51" s="7"/>
      <c r="Z51" s="7" t="str">
        <f t="shared" si="0"/>
        <v/>
      </c>
      <c r="AB51" s="6"/>
      <c r="AC51" s="6"/>
      <c r="AD51" s="7"/>
      <c r="AE51" s="6"/>
      <c r="AF51" s="6"/>
      <c r="AG51" s="7"/>
      <c r="AH51" s="6"/>
      <c r="AI51" s="6"/>
      <c r="AK51" s="6"/>
      <c r="AL51" s="6"/>
      <c r="AN51" s="6"/>
      <c r="AO51" s="6"/>
      <c r="AT51" s="6"/>
      <c r="AU51" s="6"/>
    </row>
    <row r="52" spans="2:58" x14ac:dyDescent="0.25">
      <c r="B52" t="s">
        <v>297</v>
      </c>
      <c r="C52" s="52" t="s">
        <v>465</v>
      </c>
      <c r="D52" s="39">
        <v>43028</v>
      </c>
      <c r="E52">
        <v>24</v>
      </c>
      <c r="F52" t="s">
        <v>678</v>
      </c>
      <c r="G52" s="2" t="s">
        <v>82</v>
      </c>
      <c r="H52" s="6">
        <v>42</v>
      </c>
      <c r="I52" s="7">
        <v>1</v>
      </c>
      <c r="J52" s="6">
        <v>42</v>
      </c>
      <c r="K52" s="7">
        <v>1</v>
      </c>
      <c r="L52" s="6">
        <v>7</v>
      </c>
      <c r="M52" s="7">
        <v>0</v>
      </c>
      <c r="N52" s="6">
        <v>3</v>
      </c>
      <c r="O52" s="7">
        <v>-1</v>
      </c>
      <c r="P52" s="6">
        <v>2</v>
      </c>
      <c r="Q52" s="7">
        <v>0</v>
      </c>
      <c r="V52" s="6">
        <v>0</v>
      </c>
      <c r="W52" s="7">
        <v>0</v>
      </c>
      <c r="X52" t="s">
        <v>842</v>
      </c>
      <c r="Y52" s="7"/>
      <c r="Z52" s="7" t="str">
        <f t="shared" si="0"/>
        <v/>
      </c>
      <c r="AB52" s="6">
        <v>34</v>
      </c>
      <c r="AC52" s="6">
        <v>50</v>
      </c>
      <c r="AD52" s="7">
        <f>AB52-AC52</f>
        <v>-16</v>
      </c>
      <c r="AE52" s="6">
        <v>37</v>
      </c>
      <c r="AF52" s="6">
        <v>43</v>
      </c>
      <c r="AG52" s="7">
        <f>AE52-AF52</f>
        <v>-6</v>
      </c>
      <c r="AH52" s="6"/>
      <c r="AI52" s="6"/>
      <c r="AK52" s="6"/>
      <c r="AL52" s="6"/>
      <c r="AN52" s="6"/>
      <c r="AO52" s="6"/>
      <c r="AT52" s="6"/>
      <c r="AU52" s="6"/>
      <c r="AW52" s="4" t="s">
        <v>1085</v>
      </c>
      <c r="BC52" s="6"/>
      <c r="BD52" s="6"/>
    </row>
    <row r="53" spans="2:58" x14ac:dyDescent="0.25">
      <c r="B53" t="s">
        <v>297</v>
      </c>
      <c r="C53" s="52" t="s">
        <v>625</v>
      </c>
      <c r="D53" s="39">
        <v>43031</v>
      </c>
      <c r="E53">
        <v>27</v>
      </c>
      <c r="F53" t="s">
        <v>821</v>
      </c>
      <c r="G53" s="2" t="s">
        <v>224</v>
      </c>
      <c r="H53" s="6">
        <v>41</v>
      </c>
      <c r="I53" s="7">
        <v>1</v>
      </c>
      <c r="J53" s="6">
        <v>43</v>
      </c>
      <c r="K53" s="7">
        <v>1</v>
      </c>
      <c r="L53" s="6">
        <v>7</v>
      </c>
      <c r="M53" s="7">
        <v>-1</v>
      </c>
      <c r="N53" s="6">
        <v>3</v>
      </c>
      <c r="O53" s="7">
        <v>-1</v>
      </c>
      <c r="P53" s="6">
        <v>2</v>
      </c>
      <c r="Q53" s="7">
        <v>0</v>
      </c>
      <c r="V53" s="6">
        <v>-2</v>
      </c>
      <c r="W53" s="7">
        <v>0</v>
      </c>
      <c r="X53" t="s">
        <v>842</v>
      </c>
      <c r="Y53" s="7"/>
      <c r="Z53" s="7" t="str">
        <f t="shared" si="0"/>
        <v/>
      </c>
      <c r="AB53" s="6"/>
      <c r="AC53" s="6"/>
      <c r="AD53" s="7"/>
      <c r="AE53" s="6"/>
      <c r="AF53" s="6"/>
      <c r="AG53" s="7"/>
      <c r="AH53" s="6"/>
      <c r="AI53" s="6"/>
      <c r="AK53" s="6"/>
      <c r="AL53" s="6"/>
      <c r="AN53" s="6"/>
      <c r="AO53" s="6"/>
      <c r="AT53" s="6"/>
      <c r="AU53" s="6"/>
      <c r="BC53" s="6"/>
      <c r="BD53" s="6"/>
      <c r="BE53" s="7"/>
    </row>
    <row r="54" spans="2:58" x14ac:dyDescent="0.25">
      <c r="B54" t="s">
        <v>297</v>
      </c>
      <c r="C54" s="52" t="s">
        <v>466</v>
      </c>
      <c r="D54" s="39">
        <v>43035</v>
      </c>
      <c r="E54">
        <v>3</v>
      </c>
      <c r="F54" t="s">
        <v>1030</v>
      </c>
      <c r="G54" s="2" t="s">
        <v>60</v>
      </c>
      <c r="H54" s="6">
        <v>38</v>
      </c>
      <c r="I54" s="7">
        <v>-2</v>
      </c>
      <c r="J54" s="6">
        <v>40</v>
      </c>
      <c r="K54" s="7">
        <v>-4</v>
      </c>
      <c r="L54" s="6">
        <v>9</v>
      </c>
      <c r="M54" s="7">
        <v>0</v>
      </c>
      <c r="N54" s="6">
        <v>4</v>
      </c>
      <c r="O54" s="7">
        <v>2</v>
      </c>
      <c r="P54" s="6">
        <v>3</v>
      </c>
      <c r="Q54" s="7">
        <v>2</v>
      </c>
      <c r="V54" s="6">
        <v>-2</v>
      </c>
      <c r="W54" s="7">
        <v>2</v>
      </c>
      <c r="X54" t="s">
        <v>639</v>
      </c>
      <c r="Y54" s="7"/>
      <c r="Z54" s="7" t="str">
        <f t="shared" si="0"/>
        <v/>
      </c>
      <c r="AB54" s="6">
        <v>37</v>
      </c>
      <c r="AC54" s="6">
        <v>53</v>
      </c>
      <c r="AD54" s="7">
        <f>AB54-AC54</f>
        <v>-16</v>
      </c>
      <c r="AE54" s="6">
        <v>42</v>
      </c>
      <c r="AF54" s="6">
        <v>45</v>
      </c>
      <c r="AG54" s="7">
        <f>AE54-AF54</f>
        <v>-3</v>
      </c>
      <c r="AH54" s="6">
        <v>26</v>
      </c>
      <c r="AI54" s="6">
        <v>33</v>
      </c>
      <c r="AJ54" s="7">
        <f>AH54-AI54</f>
        <v>-7</v>
      </c>
      <c r="AK54" s="6"/>
      <c r="AL54" s="6"/>
      <c r="AN54" s="6"/>
      <c r="AO54" s="6"/>
      <c r="AT54" s="6"/>
      <c r="AU54" s="6"/>
      <c r="AW54" s="4" t="s">
        <v>1087</v>
      </c>
      <c r="BC54" s="6">
        <v>30</v>
      </c>
      <c r="BD54" s="6">
        <v>59</v>
      </c>
      <c r="BE54" s="7">
        <f>BC54-BD54</f>
        <v>-29</v>
      </c>
      <c r="BF54" s="4" t="s">
        <v>937</v>
      </c>
    </row>
    <row r="55" spans="2:58" x14ac:dyDescent="0.25">
      <c r="B55" t="s">
        <v>296</v>
      </c>
      <c r="C55" s="52" t="s">
        <v>647</v>
      </c>
      <c r="D55" s="39">
        <v>43046</v>
      </c>
      <c r="E55">
        <v>10</v>
      </c>
      <c r="F55" t="s">
        <v>821</v>
      </c>
      <c r="G55" s="2" t="s">
        <v>224</v>
      </c>
      <c r="H55" s="6">
        <v>40</v>
      </c>
      <c r="I55" s="7">
        <v>-1</v>
      </c>
      <c r="J55" s="6">
        <v>43</v>
      </c>
      <c r="K55" s="7">
        <v>0</v>
      </c>
      <c r="L55" s="6">
        <v>6</v>
      </c>
      <c r="M55" s="7">
        <v>-1</v>
      </c>
      <c r="N55" s="6">
        <v>4</v>
      </c>
      <c r="O55" s="7">
        <v>1</v>
      </c>
      <c r="P55" s="6">
        <v>2</v>
      </c>
      <c r="Q55" s="7">
        <v>0</v>
      </c>
      <c r="V55" s="6">
        <v>-3</v>
      </c>
      <c r="W55" s="7">
        <v>-1</v>
      </c>
      <c r="X55" t="s">
        <v>842</v>
      </c>
      <c r="Y55" s="7"/>
      <c r="Z55" s="7" t="str">
        <f t="shared" si="0"/>
        <v/>
      </c>
      <c r="AB55" s="6">
        <v>31</v>
      </c>
      <c r="AC55" s="6">
        <v>55</v>
      </c>
      <c r="AD55" s="7">
        <f>AB55-AC55</f>
        <v>-24</v>
      </c>
      <c r="AE55" s="6">
        <v>44</v>
      </c>
      <c r="AF55" s="6">
        <v>39</v>
      </c>
      <c r="AG55" s="7">
        <f>AE55-AF55</f>
        <v>5</v>
      </c>
      <c r="AH55" s="6"/>
      <c r="AI55" s="6"/>
      <c r="AK55" s="6"/>
      <c r="AL55" s="6"/>
      <c r="AN55" s="6"/>
      <c r="AO55" s="6"/>
      <c r="AT55" s="6"/>
      <c r="AU55" s="6"/>
      <c r="AW55" s="4" t="s">
        <v>1037</v>
      </c>
      <c r="AX55" s="6">
        <v>34</v>
      </c>
      <c r="AY55" s="6">
        <v>31</v>
      </c>
      <c r="BB55" s="4" t="s">
        <v>876</v>
      </c>
      <c r="BC55" s="6"/>
      <c r="BD55" s="6"/>
      <c r="BE55" s="7"/>
    </row>
    <row r="56" spans="2:58" x14ac:dyDescent="0.25">
      <c r="B56" t="s">
        <v>296</v>
      </c>
      <c r="C56" s="52" t="s">
        <v>506</v>
      </c>
      <c r="D56" s="39">
        <v>43046</v>
      </c>
      <c r="F56" t="s">
        <v>182</v>
      </c>
      <c r="G56" s="2"/>
      <c r="V56" s="6"/>
      <c r="X56" s="3" t="s">
        <v>842</v>
      </c>
      <c r="Z56" s="7" t="str">
        <f t="shared" si="0"/>
        <v/>
      </c>
      <c r="AB56" s="6">
        <v>32</v>
      </c>
      <c r="AC56" s="6">
        <v>65</v>
      </c>
      <c r="AD56" s="7">
        <f>AB56-AC56</f>
        <v>-33</v>
      </c>
      <c r="AE56" s="6">
        <v>48</v>
      </c>
      <c r="AF56" s="6">
        <v>47</v>
      </c>
      <c r="AG56" s="7">
        <f>AE56-AF56</f>
        <v>1</v>
      </c>
      <c r="AH56" s="6">
        <v>19</v>
      </c>
      <c r="AI56" s="6">
        <v>45</v>
      </c>
      <c r="AJ56" s="7">
        <f>AH56-AI56</f>
        <v>-26</v>
      </c>
      <c r="AK56" s="6"/>
      <c r="AL56" s="6"/>
      <c r="AN56" s="6"/>
      <c r="AO56" s="6"/>
      <c r="AT56" s="6"/>
      <c r="AU56" s="6"/>
      <c r="AW56" s="4" t="s">
        <v>1089</v>
      </c>
      <c r="BC56" s="6"/>
      <c r="BD56" s="6"/>
      <c r="BE56" s="7"/>
    </row>
    <row r="57" spans="2:58" x14ac:dyDescent="0.25">
      <c r="B57" t="s">
        <v>296</v>
      </c>
      <c r="C57" s="52" t="s">
        <v>669</v>
      </c>
      <c r="D57" s="39">
        <v>43048</v>
      </c>
      <c r="E57">
        <v>14</v>
      </c>
      <c r="F57" t="s">
        <v>821</v>
      </c>
      <c r="V57" s="6"/>
      <c r="X57" t="s">
        <v>842</v>
      </c>
      <c r="Z57" s="7" t="str">
        <f t="shared" si="0"/>
        <v/>
      </c>
      <c r="AB57" s="6">
        <v>32</v>
      </c>
      <c r="AC57" s="6">
        <v>55</v>
      </c>
      <c r="AD57" s="7">
        <f>AB57-AC57</f>
        <v>-23</v>
      </c>
      <c r="AE57" s="6">
        <v>38</v>
      </c>
      <c r="AF57" s="6">
        <v>48</v>
      </c>
      <c r="AG57" s="7">
        <f>AE57-AF57</f>
        <v>-10</v>
      </c>
      <c r="AH57" s="6">
        <v>20</v>
      </c>
      <c r="AI57" s="6">
        <v>44</v>
      </c>
      <c r="AJ57" s="7">
        <f>AH57-AI57</f>
        <v>-24</v>
      </c>
      <c r="AK57" s="6"/>
      <c r="AL57" s="6"/>
      <c r="AN57" s="6"/>
      <c r="AO57" s="6"/>
      <c r="AT57" s="6"/>
      <c r="AU57" s="6"/>
      <c r="AW57" s="4" t="s">
        <v>931</v>
      </c>
      <c r="BC57" s="6"/>
      <c r="BD57" s="6"/>
      <c r="BE57" s="7"/>
    </row>
    <row r="58" spans="2:58" x14ac:dyDescent="0.25">
      <c r="B58" t="s">
        <v>296</v>
      </c>
      <c r="C58" s="52" t="s">
        <v>655</v>
      </c>
      <c r="D58" s="39">
        <v>43049</v>
      </c>
      <c r="E58">
        <v>15</v>
      </c>
      <c r="F58" t="s">
        <v>678</v>
      </c>
      <c r="G58" s="2" t="s">
        <v>82</v>
      </c>
      <c r="H58" s="6">
        <v>41</v>
      </c>
      <c r="I58" s="7">
        <v>-1</v>
      </c>
      <c r="J58" s="6">
        <v>41</v>
      </c>
      <c r="K58" s="7">
        <v>-1</v>
      </c>
      <c r="L58" s="6">
        <v>7</v>
      </c>
      <c r="M58" s="7">
        <v>0</v>
      </c>
      <c r="N58" s="6">
        <v>4</v>
      </c>
      <c r="O58" s="7">
        <v>1</v>
      </c>
      <c r="P58" s="6">
        <v>2</v>
      </c>
      <c r="Q58" s="7">
        <v>0</v>
      </c>
      <c r="V58" s="6">
        <v>0</v>
      </c>
      <c r="W58" s="7">
        <v>0</v>
      </c>
      <c r="X58" t="s">
        <v>842</v>
      </c>
      <c r="Y58" s="7"/>
      <c r="Z58" s="7" t="str">
        <f t="shared" si="0"/>
        <v/>
      </c>
      <c r="AB58" s="6"/>
      <c r="AC58" s="6"/>
      <c r="AD58" s="7"/>
      <c r="AE58" s="6"/>
      <c r="AF58" s="6"/>
      <c r="AG58" s="7"/>
      <c r="AH58" s="6"/>
      <c r="AI58" s="6"/>
      <c r="AK58" s="6"/>
      <c r="AL58" s="6"/>
      <c r="AN58" s="6"/>
      <c r="AO58" s="6"/>
      <c r="AT58" s="6"/>
      <c r="AU58" s="6"/>
      <c r="BC58" s="6"/>
      <c r="BD58" s="6"/>
      <c r="BE58" s="7"/>
    </row>
    <row r="59" spans="2:58" x14ac:dyDescent="0.25">
      <c r="B59" t="s">
        <v>296</v>
      </c>
      <c r="C59" s="52" t="s">
        <v>514</v>
      </c>
      <c r="D59" s="39">
        <v>43053</v>
      </c>
      <c r="E59">
        <v>19</v>
      </c>
      <c r="F59" t="s">
        <v>903</v>
      </c>
      <c r="G59" s="2" t="s">
        <v>138</v>
      </c>
      <c r="H59" s="6">
        <v>40</v>
      </c>
      <c r="I59" s="7">
        <v>0</v>
      </c>
      <c r="J59" s="6">
        <v>42</v>
      </c>
      <c r="K59" s="7">
        <v>0</v>
      </c>
      <c r="L59" s="6">
        <v>6</v>
      </c>
      <c r="M59" s="7">
        <v>1</v>
      </c>
      <c r="N59" s="6">
        <v>5</v>
      </c>
      <c r="O59" s="7">
        <v>0</v>
      </c>
      <c r="P59" s="6">
        <v>2</v>
      </c>
      <c r="Q59" s="7">
        <v>0</v>
      </c>
      <c r="V59" s="6">
        <v>-2</v>
      </c>
      <c r="W59" s="7">
        <v>0</v>
      </c>
      <c r="X59" s="3" t="s">
        <v>842</v>
      </c>
      <c r="Y59" s="7"/>
      <c r="Z59" s="7" t="str">
        <f t="shared" si="0"/>
        <v/>
      </c>
      <c r="AB59" s="6">
        <v>33</v>
      </c>
      <c r="AC59" s="6">
        <v>46</v>
      </c>
      <c r="AD59" s="7">
        <f>AB59-AC59</f>
        <v>-13</v>
      </c>
      <c r="AE59" s="6">
        <v>36</v>
      </c>
      <c r="AF59" s="6">
        <v>39</v>
      </c>
      <c r="AG59" s="7">
        <f>AE59-AF59</f>
        <v>-3</v>
      </c>
      <c r="AH59" s="6">
        <v>15</v>
      </c>
      <c r="AI59" s="6">
        <v>33</v>
      </c>
      <c r="AJ59" s="7">
        <f>AH59-AI59</f>
        <v>-18</v>
      </c>
      <c r="AK59" s="6">
        <v>8</v>
      </c>
      <c r="AL59" s="6">
        <v>38</v>
      </c>
      <c r="AM59" s="7">
        <f>AK59-AL59</f>
        <v>-30</v>
      </c>
      <c r="AN59" s="6"/>
      <c r="AO59" s="6"/>
      <c r="AT59" s="6"/>
      <c r="AU59" s="6"/>
      <c r="AW59" s="4" t="s">
        <v>1034</v>
      </c>
      <c r="AX59" s="6">
        <v>34</v>
      </c>
      <c r="AY59" s="6">
        <v>29</v>
      </c>
      <c r="BB59" s="4" t="s">
        <v>1035</v>
      </c>
      <c r="BC59" s="6"/>
      <c r="BD59" s="6"/>
      <c r="BE59" s="7"/>
    </row>
    <row r="60" spans="2:58" x14ac:dyDescent="0.25">
      <c r="B60" t="s">
        <v>296</v>
      </c>
      <c r="C60" s="52" t="s">
        <v>519</v>
      </c>
      <c r="D60" s="39">
        <v>43053</v>
      </c>
      <c r="F60" t="s">
        <v>1019</v>
      </c>
      <c r="G60" s="2" t="s">
        <v>96</v>
      </c>
      <c r="H60" s="6">
        <v>40</v>
      </c>
      <c r="I60" s="7">
        <v>3</v>
      </c>
      <c r="J60" s="6">
        <v>41</v>
      </c>
      <c r="K60" s="7">
        <v>-2</v>
      </c>
      <c r="L60" s="6">
        <v>8</v>
      </c>
      <c r="M60" s="7">
        <v>0</v>
      </c>
      <c r="N60" s="6">
        <v>4</v>
      </c>
      <c r="O60" s="7">
        <v>0</v>
      </c>
      <c r="P60" s="6">
        <v>3</v>
      </c>
      <c r="Q60" s="7">
        <v>-1</v>
      </c>
      <c r="V60" s="6">
        <v>-1</v>
      </c>
      <c r="W60" s="7">
        <v>5</v>
      </c>
      <c r="X60" s="3" t="s">
        <v>842</v>
      </c>
      <c r="Y60" s="7"/>
      <c r="Z60" s="7" t="str">
        <f t="shared" si="0"/>
        <v/>
      </c>
      <c r="AB60" s="6">
        <v>35</v>
      </c>
      <c r="AC60" s="6">
        <v>52</v>
      </c>
      <c r="AD60" s="7">
        <f>AB60-AC60</f>
        <v>-17</v>
      </c>
      <c r="AE60" s="6">
        <v>36</v>
      </c>
      <c r="AF60" s="6">
        <v>42</v>
      </c>
      <c r="AG60" s="7">
        <f>AE60-AF60</f>
        <v>-6</v>
      </c>
      <c r="AH60" s="6"/>
      <c r="AI60" s="6"/>
      <c r="AJ60" s="7"/>
      <c r="AK60" s="6"/>
      <c r="AL60" s="6"/>
      <c r="AM60" s="7"/>
      <c r="AN60" s="6"/>
      <c r="AO60" s="6"/>
      <c r="AT60" s="6"/>
      <c r="AU60" s="6"/>
      <c r="AW60" s="4" t="s">
        <v>1087</v>
      </c>
      <c r="AX60" s="6">
        <v>31</v>
      </c>
      <c r="AY60" s="6">
        <v>28</v>
      </c>
      <c r="BB60" s="4" t="s">
        <v>1086</v>
      </c>
      <c r="BC60" s="6"/>
      <c r="BD60" s="6"/>
      <c r="BE60" s="7"/>
    </row>
    <row r="61" spans="2:58" x14ac:dyDescent="0.25">
      <c r="B61" t="s">
        <v>296</v>
      </c>
      <c r="C61" s="52" t="s">
        <v>541</v>
      </c>
      <c r="D61" s="39">
        <v>43053</v>
      </c>
      <c r="E61">
        <v>21</v>
      </c>
      <c r="F61" t="s">
        <v>1058</v>
      </c>
      <c r="H61" s="6">
        <v>42</v>
      </c>
      <c r="J61" s="6">
        <v>38</v>
      </c>
      <c r="L61" s="6">
        <v>9</v>
      </c>
      <c r="N61" s="6">
        <v>5</v>
      </c>
      <c r="P61" s="6">
        <v>3</v>
      </c>
      <c r="V61" s="6">
        <v>4</v>
      </c>
      <c r="X61" s="3" t="s">
        <v>842</v>
      </c>
      <c r="Y61" s="7"/>
      <c r="Z61" s="7" t="str">
        <f t="shared" si="0"/>
        <v/>
      </c>
      <c r="AB61" s="6"/>
      <c r="AC61" s="6"/>
      <c r="AD61" s="7"/>
      <c r="AE61" s="6"/>
      <c r="AF61" s="6"/>
      <c r="AG61" s="7"/>
      <c r="AH61" s="6"/>
      <c r="AI61" s="6"/>
      <c r="AK61" s="6"/>
      <c r="AL61" s="6"/>
      <c r="AN61" s="6"/>
      <c r="AO61" s="6"/>
      <c r="AT61" s="6"/>
      <c r="AU61" s="6"/>
      <c r="BC61" s="6"/>
      <c r="BD61" s="6"/>
      <c r="BE61" s="7"/>
    </row>
    <row r="62" spans="2:58" x14ac:dyDescent="0.25">
      <c r="B62" t="s">
        <v>296</v>
      </c>
      <c r="C62" s="52" t="s">
        <v>640</v>
      </c>
      <c r="D62" s="39">
        <v>43055</v>
      </c>
      <c r="F62" t="s">
        <v>821</v>
      </c>
      <c r="G62" s="2" t="s">
        <v>84</v>
      </c>
      <c r="V62" s="6"/>
      <c r="X62" t="s">
        <v>842</v>
      </c>
      <c r="Z62" s="7" t="str">
        <f t="shared" si="0"/>
        <v/>
      </c>
      <c r="AB62" s="6"/>
      <c r="AC62" s="6"/>
      <c r="AD62" s="7"/>
      <c r="AE62" s="6"/>
      <c r="AF62" s="6"/>
      <c r="AG62" s="7"/>
      <c r="AH62" s="6"/>
      <c r="AI62" s="6"/>
      <c r="AK62" s="6"/>
      <c r="AL62" s="6"/>
      <c r="AN62" s="6"/>
      <c r="AO62" s="6"/>
      <c r="AT62" s="6"/>
      <c r="AU62" s="6"/>
      <c r="BC62" s="6">
        <v>20</v>
      </c>
      <c r="BD62" s="6">
        <v>55</v>
      </c>
      <c r="BE62" s="7">
        <f>BC62-BD62</f>
        <v>-35</v>
      </c>
      <c r="BF62" s="4" t="s">
        <v>871</v>
      </c>
    </row>
    <row r="63" spans="2:58" x14ac:dyDescent="0.25">
      <c r="B63" t="s">
        <v>296</v>
      </c>
      <c r="C63" s="52" t="s">
        <v>641</v>
      </c>
      <c r="D63" s="39">
        <v>43058</v>
      </c>
      <c r="E63">
        <v>24</v>
      </c>
      <c r="F63" t="s">
        <v>821</v>
      </c>
      <c r="G63" s="2" t="s">
        <v>224</v>
      </c>
      <c r="H63" s="6">
        <v>40</v>
      </c>
      <c r="I63" s="7">
        <v>0</v>
      </c>
      <c r="J63" s="6">
        <v>43</v>
      </c>
      <c r="K63" s="7">
        <v>0</v>
      </c>
      <c r="L63" s="6">
        <v>7</v>
      </c>
      <c r="M63" s="7">
        <v>1</v>
      </c>
      <c r="N63" s="6">
        <v>3</v>
      </c>
      <c r="O63" s="7">
        <v>-1</v>
      </c>
      <c r="P63" s="6">
        <v>2</v>
      </c>
      <c r="Q63" s="7">
        <v>0</v>
      </c>
      <c r="V63" s="6">
        <v>-3</v>
      </c>
      <c r="W63" s="7">
        <v>0</v>
      </c>
      <c r="X63" s="3" t="s">
        <v>842</v>
      </c>
      <c r="Y63" s="7"/>
      <c r="Z63" s="7" t="str">
        <f t="shared" si="0"/>
        <v/>
      </c>
      <c r="AB63" s="6"/>
      <c r="AC63" s="6"/>
      <c r="AD63" s="7"/>
      <c r="AE63" s="6"/>
      <c r="AF63" s="6"/>
      <c r="AG63" s="7"/>
      <c r="AH63" s="6"/>
      <c r="AI63" s="6"/>
      <c r="AK63" s="6"/>
      <c r="AL63" s="6"/>
      <c r="AN63" s="6"/>
      <c r="AO63" s="6"/>
      <c r="AT63" s="6"/>
      <c r="AU63" s="6"/>
      <c r="BC63" s="6"/>
      <c r="BD63" s="6"/>
      <c r="BE63" s="7"/>
    </row>
    <row r="64" spans="2:58" x14ac:dyDescent="0.25">
      <c r="B64" t="s">
        <v>296</v>
      </c>
      <c r="C64" s="52" t="s">
        <v>675</v>
      </c>
      <c r="D64" s="39">
        <v>43061</v>
      </c>
      <c r="F64" t="s">
        <v>821</v>
      </c>
      <c r="G64" s="2" t="s">
        <v>224</v>
      </c>
      <c r="H64" s="6">
        <v>39</v>
      </c>
      <c r="I64" s="7">
        <v>-1</v>
      </c>
      <c r="J64" s="6">
        <v>41</v>
      </c>
      <c r="K64" s="7">
        <v>-2</v>
      </c>
      <c r="L64" s="6">
        <v>7</v>
      </c>
      <c r="M64" s="7">
        <v>0</v>
      </c>
      <c r="N64" s="6">
        <v>4</v>
      </c>
      <c r="O64" s="7">
        <v>1</v>
      </c>
      <c r="P64" s="6">
        <v>3</v>
      </c>
      <c r="Q64" s="7">
        <v>1</v>
      </c>
      <c r="V64" s="6">
        <v>-2</v>
      </c>
      <c r="W64" s="7">
        <v>1</v>
      </c>
      <c r="X64" s="3" t="s">
        <v>842</v>
      </c>
      <c r="Y64" s="7"/>
      <c r="Z64" s="7" t="str">
        <f t="shared" si="0"/>
        <v/>
      </c>
      <c r="AB64" s="6"/>
      <c r="AC64" s="6"/>
      <c r="AD64" s="7"/>
      <c r="AE64" s="6"/>
      <c r="AF64" s="6"/>
      <c r="AG64" s="7"/>
      <c r="AH64" s="6"/>
      <c r="AI64" s="6"/>
      <c r="AK64" s="6"/>
      <c r="AL64" s="6"/>
      <c r="AN64" s="6"/>
      <c r="AO64" s="6"/>
      <c r="AT64" s="6"/>
      <c r="AU64" s="6"/>
      <c r="BC64" s="6"/>
      <c r="BD64" s="6"/>
      <c r="BE64" s="7"/>
    </row>
    <row r="65" spans="1:58" x14ac:dyDescent="0.25">
      <c r="B65" t="s">
        <v>296</v>
      </c>
      <c r="C65" s="52" t="s">
        <v>601</v>
      </c>
      <c r="D65" s="39">
        <v>43063</v>
      </c>
      <c r="E65">
        <v>28</v>
      </c>
      <c r="F65" t="s">
        <v>678</v>
      </c>
      <c r="G65" s="2" t="s">
        <v>82</v>
      </c>
      <c r="H65" s="6">
        <v>41</v>
      </c>
      <c r="I65" s="7">
        <v>0</v>
      </c>
      <c r="J65" s="6">
        <v>41</v>
      </c>
      <c r="K65" s="7">
        <v>0</v>
      </c>
      <c r="L65" s="6">
        <v>7</v>
      </c>
      <c r="M65" s="7">
        <v>0</v>
      </c>
      <c r="N65" s="6">
        <v>5</v>
      </c>
      <c r="O65" s="7">
        <v>1</v>
      </c>
      <c r="P65" s="6">
        <v>3</v>
      </c>
      <c r="Q65" s="7">
        <v>1</v>
      </c>
      <c r="V65" s="6">
        <v>0</v>
      </c>
      <c r="W65" s="7">
        <v>0</v>
      </c>
      <c r="X65" s="3" t="s">
        <v>842</v>
      </c>
      <c r="Y65" s="7"/>
      <c r="Z65" s="7" t="str">
        <f t="shared" si="0"/>
        <v/>
      </c>
      <c r="AB65" s="6"/>
      <c r="AC65" s="6"/>
      <c r="AD65" s="7"/>
      <c r="AE65" s="6"/>
      <c r="AF65" s="6"/>
      <c r="AG65" s="7"/>
      <c r="AH65" s="6"/>
      <c r="AI65" s="6"/>
      <c r="AK65" s="6"/>
      <c r="AL65" s="6"/>
      <c r="AN65" s="6"/>
      <c r="AO65" s="6"/>
      <c r="AT65" s="6"/>
      <c r="AU65" s="6"/>
      <c r="BC65" s="6"/>
      <c r="BD65" s="6"/>
      <c r="BE65" s="7"/>
    </row>
    <row r="66" spans="1:58" x14ac:dyDescent="0.25">
      <c r="B66" t="s">
        <v>296</v>
      </c>
      <c r="C66" s="52" t="s">
        <v>358</v>
      </c>
      <c r="D66" s="39">
        <v>43063</v>
      </c>
      <c r="E66">
        <v>1</v>
      </c>
      <c r="F66" t="s">
        <v>1030</v>
      </c>
      <c r="G66" s="2" t="s">
        <v>60</v>
      </c>
      <c r="H66" s="6">
        <v>37</v>
      </c>
      <c r="I66" s="7">
        <v>-1</v>
      </c>
      <c r="J66" s="6">
        <v>39</v>
      </c>
      <c r="K66" s="7">
        <v>-1</v>
      </c>
      <c r="L66" s="6">
        <v>9</v>
      </c>
      <c r="M66" s="7">
        <v>0</v>
      </c>
      <c r="N66" s="6">
        <v>4</v>
      </c>
      <c r="O66" s="7">
        <v>0</v>
      </c>
      <c r="P66" s="6">
        <v>4</v>
      </c>
      <c r="Q66" s="7">
        <v>1</v>
      </c>
      <c r="V66" s="6">
        <v>-2</v>
      </c>
      <c r="W66" s="7">
        <v>0</v>
      </c>
      <c r="X66" s="3" t="s">
        <v>639</v>
      </c>
      <c r="Y66" s="7"/>
      <c r="Z66" s="7" t="str">
        <f t="shared" si="0"/>
        <v/>
      </c>
      <c r="AB66" s="6">
        <v>32</v>
      </c>
      <c r="AC66" s="6">
        <v>59</v>
      </c>
      <c r="AD66" s="7">
        <f>AB66-AC66</f>
        <v>-27</v>
      </c>
      <c r="AE66" s="6">
        <v>42</v>
      </c>
      <c r="AF66" s="6">
        <v>49</v>
      </c>
      <c r="AG66" s="7">
        <f>AE66-AF66</f>
        <v>-7</v>
      </c>
      <c r="AH66" s="6">
        <v>27</v>
      </c>
      <c r="AI66" s="6">
        <v>39</v>
      </c>
      <c r="AJ66" s="7">
        <f>AH66-AI66</f>
        <v>-12</v>
      </c>
      <c r="AK66" s="6"/>
      <c r="AL66" s="6"/>
      <c r="AN66" s="6"/>
      <c r="AO66" s="6"/>
      <c r="AT66" s="6"/>
      <c r="AU66" s="6"/>
      <c r="AW66" s="4" t="s">
        <v>1087</v>
      </c>
      <c r="BC66" s="6">
        <v>26</v>
      </c>
      <c r="BD66" s="6">
        <v>67</v>
      </c>
      <c r="BE66" s="7">
        <f>BC66-BD66</f>
        <v>-41</v>
      </c>
      <c r="BF66" s="4" t="s">
        <v>937</v>
      </c>
    </row>
    <row r="67" spans="1:58" x14ac:dyDescent="0.25">
      <c r="B67" t="s">
        <v>296</v>
      </c>
      <c r="C67" s="52" t="s">
        <v>604</v>
      </c>
      <c r="D67" s="39">
        <v>43068</v>
      </c>
      <c r="E67">
        <v>3</v>
      </c>
      <c r="F67" s="3" t="s">
        <v>678</v>
      </c>
      <c r="G67" s="2" t="s">
        <v>198</v>
      </c>
      <c r="H67" s="6">
        <v>40</v>
      </c>
      <c r="I67" s="7">
        <v>-1</v>
      </c>
      <c r="J67" s="6">
        <v>41</v>
      </c>
      <c r="K67" s="7">
        <v>0</v>
      </c>
      <c r="L67" s="6">
        <v>8</v>
      </c>
      <c r="M67" s="7">
        <v>1</v>
      </c>
      <c r="N67" s="6">
        <v>4</v>
      </c>
      <c r="O67" s="7">
        <v>-1</v>
      </c>
      <c r="P67" s="6">
        <v>3</v>
      </c>
      <c r="Q67" s="7">
        <v>0</v>
      </c>
      <c r="V67" s="6">
        <v>-1</v>
      </c>
      <c r="W67" s="7">
        <v>-1</v>
      </c>
      <c r="X67" s="3" t="s">
        <v>842</v>
      </c>
      <c r="Y67" s="7"/>
      <c r="Z67" s="7" t="str">
        <f t="shared" ref="Z67:Z130" si="1">IF(AND(H67&lt;J67,H67&lt;L67,H67&lt;L67,H67&lt;T67),"4th","")</f>
        <v/>
      </c>
      <c r="AB67" s="6">
        <v>32</v>
      </c>
      <c r="AC67" s="6">
        <v>50</v>
      </c>
      <c r="AD67" s="7">
        <f>AB67-AC67</f>
        <v>-18</v>
      </c>
      <c r="AE67" s="6">
        <v>41</v>
      </c>
      <c r="AF67" s="6">
        <v>38</v>
      </c>
      <c r="AG67" s="7">
        <f>AE67-AF67</f>
        <v>3</v>
      </c>
      <c r="AH67" s="6">
        <v>19</v>
      </c>
      <c r="AI67" s="6">
        <v>31</v>
      </c>
      <c r="AJ67" s="7">
        <f>AH67-AI67</f>
        <v>-12</v>
      </c>
      <c r="AK67" s="6"/>
      <c r="AL67" s="6"/>
      <c r="AN67" s="6"/>
      <c r="AO67" s="6"/>
      <c r="AT67" s="6"/>
      <c r="AU67" s="6"/>
      <c r="AW67" s="4" t="s">
        <v>1085</v>
      </c>
      <c r="AX67" s="6">
        <v>40</v>
      </c>
      <c r="AY67" s="6">
        <v>32</v>
      </c>
      <c r="BB67" s="4" t="s">
        <v>1090</v>
      </c>
      <c r="BC67" s="6"/>
      <c r="BD67" s="6"/>
      <c r="BE67" s="7"/>
      <c r="BF67" s="4"/>
    </row>
    <row r="68" spans="1:58" x14ac:dyDescent="0.25">
      <c r="A68" s="69"/>
      <c r="B68" t="s">
        <v>296</v>
      </c>
      <c r="C68" s="85" t="s">
        <v>582</v>
      </c>
      <c r="D68" s="39">
        <v>43069</v>
      </c>
      <c r="E68">
        <v>3</v>
      </c>
      <c r="F68" t="s">
        <v>982</v>
      </c>
      <c r="G68" s="2" t="s">
        <v>124</v>
      </c>
      <c r="H68" s="6">
        <v>37</v>
      </c>
      <c r="I68" s="7">
        <v>-1</v>
      </c>
      <c r="J68" s="6">
        <v>45</v>
      </c>
      <c r="K68" s="7">
        <v>1</v>
      </c>
      <c r="L68" s="6">
        <v>6</v>
      </c>
      <c r="M68" s="7">
        <v>-1</v>
      </c>
      <c r="N68" s="6">
        <v>4</v>
      </c>
      <c r="O68" s="7">
        <v>0</v>
      </c>
      <c r="P68" s="6">
        <v>1</v>
      </c>
      <c r="Q68" s="7">
        <v>0</v>
      </c>
      <c r="V68" s="6">
        <v>-8</v>
      </c>
      <c r="W68" s="7">
        <v>-2</v>
      </c>
      <c r="X68" s="3" t="s">
        <v>842</v>
      </c>
      <c r="Y68" s="8" t="s">
        <v>988</v>
      </c>
      <c r="Z68" s="7" t="str">
        <f t="shared" si="1"/>
        <v/>
      </c>
      <c r="AB68" s="6"/>
      <c r="AC68" s="6"/>
      <c r="AD68" s="7"/>
      <c r="AE68" s="6"/>
      <c r="AF68" s="6"/>
      <c r="AG68" s="7"/>
      <c r="AH68" s="6"/>
      <c r="AI68" s="6"/>
      <c r="AJ68" s="7"/>
      <c r="AK68" s="6"/>
      <c r="AL68" s="6"/>
      <c r="AN68" s="6"/>
      <c r="AO68" s="6"/>
      <c r="AT68" s="6"/>
      <c r="AU68" s="6"/>
      <c r="BC68" s="6"/>
      <c r="BD68" s="6"/>
      <c r="BE68" s="7"/>
      <c r="BF68" s="4"/>
    </row>
    <row r="69" spans="1:58" x14ac:dyDescent="0.25">
      <c r="B69" t="s">
        <v>266</v>
      </c>
      <c r="C69" s="52" t="s">
        <v>694</v>
      </c>
      <c r="D69" s="39">
        <v>43073</v>
      </c>
      <c r="E69">
        <v>8</v>
      </c>
      <c r="F69" s="3" t="s">
        <v>821</v>
      </c>
      <c r="G69" s="2" t="s">
        <v>224</v>
      </c>
      <c r="H69" s="6">
        <v>40</v>
      </c>
      <c r="I69" s="7">
        <v>1</v>
      </c>
      <c r="J69" s="6">
        <v>41</v>
      </c>
      <c r="K69" s="7">
        <v>0</v>
      </c>
      <c r="L69" s="6">
        <v>7</v>
      </c>
      <c r="M69" s="7">
        <v>0</v>
      </c>
      <c r="N69" s="6">
        <v>3</v>
      </c>
      <c r="O69" s="7">
        <v>-1</v>
      </c>
      <c r="P69" s="6">
        <v>2</v>
      </c>
      <c r="Q69" s="7">
        <v>-1</v>
      </c>
      <c r="V69" s="6">
        <v>-1</v>
      </c>
      <c r="W69" s="7">
        <v>1</v>
      </c>
      <c r="X69" s="3" t="s">
        <v>842</v>
      </c>
      <c r="Y69" s="7"/>
      <c r="Z69" s="7" t="str">
        <f t="shared" si="1"/>
        <v/>
      </c>
      <c r="AB69" s="6"/>
      <c r="AC69" s="6"/>
      <c r="AE69" s="6"/>
      <c r="AF69" s="6"/>
      <c r="AG69" s="7"/>
      <c r="AH69" s="6"/>
      <c r="AI69" s="6"/>
      <c r="AK69" s="6"/>
      <c r="AL69" s="6"/>
      <c r="AN69" s="6"/>
      <c r="AO69" s="6"/>
      <c r="AT69" s="6"/>
      <c r="AU69" s="6"/>
      <c r="AX69" s="6">
        <v>34</v>
      </c>
      <c r="AY69" s="6">
        <v>30</v>
      </c>
      <c r="BB69" s="4" t="s">
        <v>876</v>
      </c>
      <c r="BC69" s="6"/>
      <c r="BD69" s="6"/>
      <c r="BE69" s="7"/>
    </row>
    <row r="70" spans="1:58" x14ac:dyDescent="0.25">
      <c r="B70" t="s">
        <v>266</v>
      </c>
      <c r="C70" s="52" t="s">
        <v>474</v>
      </c>
      <c r="D70" s="39">
        <v>43074</v>
      </c>
      <c r="E70">
        <v>13</v>
      </c>
      <c r="F70" s="3" t="s">
        <v>1019</v>
      </c>
      <c r="G70" s="2" t="s">
        <v>96</v>
      </c>
      <c r="H70" s="6">
        <v>37</v>
      </c>
      <c r="I70" s="7">
        <v>-3</v>
      </c>
      <c r="J70" s="6">
        <v>40</v>
      </c>
      <c r="K70" s="7">
        <v>-1</v>
      </c>
      <c r="L70" s="6">
        <v>9</v>
      </c>
      <c r="M70" s="7">
        <v>1</v>
      </c>
      <c r="N70" s="6">
        <v>5</v>
      </c>
      <c r="O70" s="7">
        <v>1</v>
      </c>
      <c r="P70" s="6">
        <v>3</v>
      </c>
      <c r="Q70" s="7">
        <v>0</v>
      </c>
      <c r="V70" s="6">
        <v>-3</v>
      </c>
      <c r="W70" s="7">
        <v>-2</v>
      </c>
      <c r="X70" s="3" t="s">
        <v>842</v>
      </c>
      <c r="Y70" s="7"/>
      <c r="Z70" s="7" t="str">
        <f t="shared" si="1"/>
        <v/>
      </c>
      <c r="AB70" s="6">
        <v>30</v>
      </c>
      <c r="AC70" s="6">
        <v>56</v>
      </c>
      <c r="AD70" s="7">
        <f>AB70-AC70</f>
        <v>-26</v>
      </c>
      <c r="AE70" s="6">
        <v>35</v>
      </c>
      <c r="AF70" s="6">
        <v>44</v>
      </c>
      <c r="AG70" s="7">
        <f>AE70-AF70</f>
        <v>-9</v>
      </c>
      <c r="AH70" s="6"/>
      <c r="AI70" s="6"/>
      <c r="AK70" s="6"/>
      <c r="AL70" s="6"/>
      <c r="AN70" s="6"/>
      <c r="AO70" s="6"/>
      <c r="AT70" s="6"/>
      <c r="AU70" s="6"/>
      <c r="AW70" s="4" t="s">
        <v>1087</v>
      </c>
      <c r="AX70" s="6">
        <v>28</v>
      </c>
      <c r="AY70" s="6">
        <v>29</v>
      </c>
      <c r="BB70" s="4" t="s">
        <v>1086</v>
      </c>
      <c r="BC70" s="6"/>
      <c r="BD70" s="6"/>
      <c r="BE70" s="7"/>
    </row>
    <row r="71" spans="1:58" x14ac:dyDescent="0.25">
      <c r="B71" t="s">
        <v>266</v>
      </c>
      <c r="C71" s="52" t="s">
        <v>317</v>
      </c>
      <c r="D71" s="39">
        <v>43077</v>
      </c>
      <c r="E71">
        <v>12</v>
      </c>
      <c r="F71" s="3" t="s">
        <v>678</v>
      </c>
      <c r="G71" s="2" t="s">
        <v>82</v>
      </c>
      <c r="H71" s="6">
        <v>42</v>
      </c>
      <c r="I71" s="7">
        <v>2</v>
      </c>
      <c r="J71" s="6">
        <v>40</v>
      </c>
      <c r="K71" s="7">
        <v>-1</v>
      </c>
      <c r="L71" s="6">
        <v>8</v>
      </c>
      <c r="M71" s="7">
        <v>0</v>
      </c>
      <c r="N71" s="6">
        <v>5</v>
      </c>
      <c r="O71" s="7">
        <v>1</v>
      </c>
      <c r="P71" s="6">
        <v>2</v>
      </c>
      <c r="Q71" s="7">
        <v>-1</v>
      </c>
      <c r="V71" s="6">
        <v>2</v>
      </c>
      <c r="W71" s="7">
        <v>3</v>
      </c>
      <c r="X71" s="3" t="s">
        <v>842</v>
      </c>
      <c r="Y71" s="7"/>
      <c r="Z71" s="7" t="str">
        <f t="shared" si="1"/>
        <v/>
      </c>
      <c r="AB71" s="6"/>
      <c r="AC71" s="6"/>
      <c r="AE71" s="6"/>
      <c r="AF71" s="6"/>
      <c r="AG71" s="7"/>
      <c r="AH71" s="6"/>
      <c r="AI71" s="6"/>
      <c r="AK71" s="6"/>
      <c r="AL71" s="6"/>
      <c r="AN71" s="6"/>
      <c r="AO71" s="6"/>
      <c r="AT71" s="6"/>
      <c r="AU71" s="6"/>
      <c r="BC71" s="6"/>
      <c r="BD71" s="6"/>
      <c r="BE71" s="7"/>
    </row>
    <row r="72" spans="1:58" x14ac:dyDescent="0.25">
      <c r="B72" t="s">
        <v>266</v>
      </c>
      <c r="C72" s="52" t="s">
        <v>522</v>
      </c>
      <c r="D72" s="39">
        <v>43077</v>
      </c>
      <c r="F72" s="3" t="s">
        <v>182</v>
      </c>
      <c r="G72" s="2"/>
      <c r="V72" s="6"/>
      <c r="X72" s="3" t="s">
        <v>842</v>
      </c>
      <c r="Z72" s="7" t="str">
        <f t="shared" si="1"/>
        <v/>
      </c>
      <c r="AB72" s="6">
        <v>36</v>
      </c>
      <c r="AC72" s="6">
        <v>59</v>
      </c>
      <c r="AD72" s="7">
        <f>AB72-AC72</f>
        <v>-23</v>
      </c>
      <c r="AE72" s="6">
        <v>44</v>
      </c>
      <c r="AF72" s="6">
        <v>49</v>
      </c>
      <c r="AG72" s="7">
        <f>AE72-AF72</f>
        <v>-5</v>
      </c>
      <c r="AH72" s="6">
        <v>24</v>
      </c>
      <c r="AI72" s="6">
        <v>45</v>
      </c>
      <c r="AJ72" s="7">
        <f>AH72-AI72</f>
        <v>-21</v>
      </c>
      <c r="AK72" s="6"/>
      <c r="AL72" s="6"/>
      <c r="AN72" s="6"/>
      <c r="AO72" s="6"/>
      <c r="AT72" s="6"/>
      <c r="AU72" s="6"/>
      <c r="AW72" s="4" t="s">
        <v>1089</v>
      </c>
      <c r="BC72" s="6"/>
      <c r="BD72" s="6"/>
      <c r="BE72" s="7"/>
    </row>
    <row r="73" spans="1:58" x14ac:dyDescent="0.25">
      <c r="B73" t="s">
        <v>266</v>
      </c>
      <c r="C73" s="52" t="s">
        <v>337</v>
      </c>
      <c r="D73" s="39">
        <v>43079</v>
      </c>
      <c r="E73">
        <v>12</v>
      </c>
      <c r="F73" s="3" t="s">
        <v>821</v>
      </c>
      <c r="G73" s="2" t="s">
        <v>224</v>
      </c>
      <c r="H73" s="6">
        <v>42</v>
      </c>
      <c r="I73" s="7">
        <v>2</v>
      </c>
      <c r="J73" s="6">
        <v>41</v>
      </c>
      <c r="K73" s="7">
        <v>0</v>
      </c>
      <c r="L73" s="6">
        <v>7</v>
      </c>
      <c r="M73" s="7">
        <v>0</v>
      </c>
      <c r="N73" s="6">
        <v>4</v>
      </c>
      <c r="O73" s="7">
        <v>1</v>
      </c>
      <c r="P73" s="6">
        <v>2</v>
      </c>
      <c r="Q73" s="7">
        <v>0</v>
      </c>
      <c r="V73" s="6">
        <v>1</v>
      </c>
      <c r="W73" s="7">
        <v>2</v>
      </c>
      <c r="X73" s="3" t="s">
        <v>842</v>
      </c>
      <c r="Y73" s="7"/>
      <c r="Z73" s="7" t="str">
        <f t="shared" si="1"/>
        <v/>
      </c>
      <c r="AB73" s="6"/>
      <c r="AC73" s="6"/>
      <c r="AE73" s="6"/>
      <c r="AF73" s="6"/>
      <c r="AG73" s="7"/>
      <c r="AH73" s="6"/>
      <c r="AI73" s="6"/>
      <c r="AK73" s="6"/>
      <c r="AL73" s="6"/>
      <c r="AN73" s="6"/>
      <c r="AO73" s="6"/>
      <c r="AT73" s="6"/>
      <c r="AU73" s="6"/>
      <c r="AX73" s="6">
        <v>37</v>
      </c>
      <c r="AY73" s="6">
        <v>28</v>
      </c>
      <c r="BB73" s="4" t="s">
        <v>876</v>
      </c>
      <c r="BC73" s="6"/>
      <c r="BD73" s="6"/>
      <c r="BE73" s="7"/>
    </row>
    <row r="74" spans="1:58" x14ac:dyDescent="0.25">
      <c r="B74" t="s">
        <v>266</v>
      </c>
      <c r="C74" s="52" t="s">
        <v>555</v>
      </c>
      <c r="D74" s="39">
        <v>43081</v>
      </c>
      <c r="E74">
        <v>17</v>
      </c>
      <c r="F74" s="3" t="s">
        <v>903</v>
      </c>
      <c r="G74" s="2" t="s">
        <v>138</v>
      </c>
      <c r="H74" s="6">
        <v>39</v>
      </c>
      <c r="I74" s="7">
        <v>-1</v>
      </c>
      <c r="J74" s="6">
        <v>41</v>
      </c>
      <c r="K74" s="7">
        <v>-1</v>
      </c>
      <c r="L74" s="6">
        <v>7</v>
      </c>
      <c r="M74" s="7">
        <v>1</v>
      </c>
      <c r="N74" s="6">
        <v>6</v>
      </c>
      <c r="O74" s="7">
        <v>1</v>
      </c>
      <c r="P74" s="6">
        <v>2</v>
      </c>
      <c r="Q74" s="7">
        <v>0</v>
      </c>
      <c r="V74" s="6">
        <v>-2</v>
      </c>
      <c r="W74" s="7">
        <v>0</v>
      </c>
      <c r="X74" s="3" t="s">
        <v>842</v>
      </c>
      <c r="Y74" s="7"/>
      <c r="Z74" s="7" t="str">
        <f t="shared" si="1"/>
        <v/>
      </c>
      <c r="AB74" s="6">
        <v>33</v>
      </c>
      <c r="AC74" s="6">
        <v>45</v>
      </c>
      <c r="AD74" s="7">
        <f>AB74-AC74</f>
        <v>-12</v>
      </c>
      <c r="AE74" s="6">
        <v>35</v>
      </c>
      <c r="AF74" s="6">
        <v>39</v>
      </c>
      <c r="AG74" s="7">
        <f>AE74-AF74</f>
        <v>-4</v>
      </c>
      <c r="AH74" s="6">
        <v>15</v>
      </c>
      <c r="AI74" s="6">
        <v>32</v>
      </c>
      <c r="AJ74" s="7">
        <f>AH74-AI74</f>
        <v>-17</v>
      </c>
      <c r="AK74" s="6">
        <v>7</v>
      </c>
      <c r="AL74" s="6">
        <v>39</v>
      </c>
      <c r="AM74" s="7">
        <f>AK74-AL74</f>
        <v>-32</v>
      </c>
      <c r="AN74" s="6"/>
      <c r="AO74" s="6"/>
      <c r="AT74" s="6"/>
      <c r="AU74" s="6"/>
      <c r="AW74" s="4" t="s">
        <v>1034</v>
      </c>
      <c r="AX74" s="6">
        <v>34</v>
      </c>
      <c r="AY74" s="6">
        <v>28</v>
      </c>
      <c r="BB74" s="4" t="s">
        <v>1035</v>
      </c>
      <c r="BC74" s="6"/>
      <c r="BD74" s="6"/>
      <c r="BE74" s="7"/>
    </row>
    <row r="75" spans="1:58" x14ac:dyDescent="0.25">
      <c r="B75" s="3" t="s">
        <v>266</v>
      </c>
      <c r="C75" s="52" t="s">
        <v>555</v>
      </c>
      <c r="D75" s="39">
        <v>43081</v>
      </c>
      <c r="E75">
        <v>17</v>
      </c>
      <c r="F75" s="3" t="s">
        <v>999</v>
      </c>
      <c r="G75" s="2" t="s">
        <v>198</v>
      </c>
      <c r="H75" s="6">
        <v>41</v>
      </c>
      <c r="I75" s="7">
        <v>-1</v>
      </c>
      <c r="J75" s="6">
        <v>42</v>
      </c>
      <c r="K75" s="7">
        <v>2</v>
      </c>
      <c r="L75" s="6">
        <v>7</v>
      </c>
      <c r="M75" s="7">
        <v>-1</v>
      </c>
      <c r="N75" s="6">
        <v>4</v>
      </c>
      <c r="O75" s="7">
        <v>-1</v>
      </c>
      <c r="P75" s="6">
        <v>3</v>
      </c>
      <c r="Q75" s="7">
        <v>1</v>
      </c>
      <c r="V75" s="6">
        <v>-1</v>
      </c>
      <c r="W75" s="7">
        <v>-3</v>
      </c>
      <c r="X75" s="3" t="s">
        <v>842</v>
      </c>
      <c r="Y75" s="7"/>
      <c r="Z75" s="7" t="str">
        <f t="shared" si="1"/>
        <v/>
      </c>
      <c r="AB75" s="6">
        <v>35</v>
      </c>
      <c r="AC75" s="6">
        <v>50</v>
      </c>
      <c r="AD75" s="7">
        <f>AB75-AC75</f>
        <v>-15</v>
      </c>
      <c r="AE75" s="6">
        <v>40</v>
      </c>
      <c r="AF75" s="6">
        <v>42</v>
      </c>
      <c r="AG75" s="7">
        <f>AE75-AF75</f>
        <v>-2</v>
      </c>
      <c r="AH75" s="6">
        <v>16</v>
      </c>
      <c r="AI75" s="6">
        <v>34</v>
      </c>
      <c r="AJ75" s="7">
        <f>AH75-AI75</f>
        <v>-18</v>
      </c>
      <c r="AK75" s="6"/>
      <c r="AL75" s="6"/>
      <c r="AN75" s="6"/>
      <c r="AO75" s="6"/>
      <c r="AT75" s="6"/>
      <c r="AU75" s="6"/>
      <c r="AW75" s="4" t="s">
        <v>1085</v>
      </c>
      <c r="BC75" s="6"/>
      <c r="BD75" s="6"/>
      <c r="BE75" s="7"/>
    </row>
    <row r="76" spans="1:58" x14ac:dyDescent="0.25">
      <c r="B76" t="s">
        <v>266</v>
      </c>
      <c r="C76" s="52" t="s">
        <v>641</v>
      </c>
      <c r="D76" s="39">
        <v>43088</v>
      </c>
      <c r="E76">
        <v>1</v>
      </c>
      <c r="F76" s="3" t="s">
        <v>821</v>
      </c>
      <c r="G76" s="2" t="s">
        <v>224</v>
      </c>
      <c r="H76" s="6">
        <v>40</v>
      </c>
      <c r="I76" s="7">
        <v>-2</v>
      </c>
      <c r="J76" s="6">
        <v>42</v>
      </c>
      <c r="K76" s="7">
        <v>1</v>
      </c>
      <c r="L76" s="6">
        <v>7</v>
      </c>
      <c r="M76" s="7">
        <v>0</v>
      </c>
      <c r="N76" s="6">
        <v>4</v>
      </c>
      <c r="O76" s="7">
        <v>0</v>
      </c>
      <c r="P76" s="6">
        <v>1</v>
      </c>
      <c r="Q76" s="7">
        <v>-1</v>
      </c>
      <c r="V76" s="6">
        <v>-2</v>
      </c>
      <c r="W76" s="7">
        <v>-3</v>
      </c>
      <c r="X76" t="s">
        <v>842</v>
      </c>
      <c r="Y76" s="7"/>
      <c r="Z76" s="7" t="str">
        <f t="shared" si="1"/>
        <v/>
      </c>
      <c r="AB76" s="6">
        <v>37</v>
      </c>
      <c r="AC76" s="6">
        <v>51</v>
      </c>
      <c r="AD76" s="7">
        <f>AB76-AC76</f>
        <v>-14</v>
      </c>
      <c r="AE76" s="6">
        <v>45</v>
      </c>
      <c r="AF76" s="6">
        <v>37</v>
      </c>
      <c r="AG76" s="7">
        <f>AE76-AF76</f>
        <v>8</v>
      </c>
      <c r="AH76" s="6">
        <v>19</v>
      </c>
      <c r="AI76" s="6">
        <v>29</v>
      </c>
      <c r="AJ76" s="7">
        <f>AH76-AI76</f>
        <v>-10</v>
      </c>
      <c r="AK76" s="6"/>
      <c r="AL76" s="6"/>
      <c r="AN76" s="6"/>
      <c r="AO76" s="6"/>
      <c r="AT76" s="6"/>
      <c r="AU76" s="6"/>
      <c r="AW76" s="4" t="s">
        <v>1037</v>
      </c>
      <c r="AX76" s="6">
        <v>37</v>
      </c>
      <c r="AY76" s="6">
        <v>31</v>
      </c>
      <c r="BB76" s="4" t="s">
        <v>876</v>
      </c>
      <c r="BC76" s="6"/>
      <c r="BD76" s="6"/>
      <c r="BE76" s="7"/>
    </row>
    <row r="77" spans="1:58" x14ac:dyDescent="0.25">
      <c r="A77" s="1">
        <v>2018</v>
      </c>
      <c r="B77" t="s">
        <v>267</v>
      </c>
      <c r="C77" s="52" t="s">
        <v>647</v>
      </c>
      <c r="D77" s="39">
        <v>43107</v>
      </c>
      <c r="E77">
        <v>11</v>
      </c>
      <c r="F77" s="3" t="s">
        <v>821</v>
      </c>
      <c r="G77" s="2" t="s">
        <v>224</v>
      </c>
      <c r="H77" s="6">
        <v>40</v>
      </c>
      <c r="I77" s="7">
        <v>0</v>
      </c>
      <c r="J77" s="6">
        <v>41</v>
      </c>
      <c r="K77" s="7">
        <v>-1</v>
      </c>
      <c r="L77" s="6">
        <v>9</v>
      </c>
      <c r="M77" s="7">
        <v>2</v>
      </c>
      <c r="N77" s="6">
        <v>3</v>
      </c>
      <c r="O77" s="7">
        <v>-1</v>
      </c>
      <c r="P77" s="6">
        <v>2</v>
      </c>
      <c r="Q77" s="7">
        <v>1</v>
      </c>
      <c r="V77" s="6">
        <v>-1</v>
      </c>
      <c r="W77" s="7">
        <v>1</v>
      </c>
      <c r="X77" t="s">
        <v>842</v>
      </c>
      <c r="Y77" s="7"/>
      <c r="Z77" s="7" t="str">
        <f t="shared" si="1"/>
        <v/>
      </c>
      <c r="AB77" s="6"/>
      <c r="AC77" s="6"/>
      <c r="AE77" s="6"/>
      <c r="AF77" s="6"/>
      <c r="AG77" s="7"/>
      <c r="AH77" s="6"/>
      <c r="AI77" s="6"/>
      <c r="AK77" s="6"/>
      <c r="AL77" s="6"/>
      <c r="AN77" s="6"/>
      <c r="AO77" s="6"/>
      <c r="AT77" s="6"/>
      <c r="AU77" s="6"/>
      <c r="AX77" s="6">
        <v>37</v>
      </c>
      <c r="AY77" s="6">
        <v>31</v>
      </c>
      <c r="BB77" s="4" t="s">
        <v>876</v>
      </c>
      <c r="BC77" s="6"/>
      <c r="BD77" s="6"/>
      <c r="BE77" s="7"/>
    </row>
    <row r="78" spans="1:58" x14ac:dyDescent="0.25">
      <c r="A78" s="1"/>
      <c r="B78" t="s">
        <v>267</v>
      </c>
      <c r="C78" s="52" t="s">
        <v>444</v>
      </c>
      <c r="D78" s="39">
        <v>43109</v>
      </c>
      <c r="F78" s="3" t="s">
        <v>1019</v>
      </c>
      <c r="G78" s="2" t="s">
        <v>96</v>
      </c>
      <c r="H78" s="6">
        <v>40</v>
      </c>
      <c r="I78" s="7">
        <v>3</v>
      </c>
      <c r="J78" s="6">
        <v>41</v>
      </c>
      <c r="K78" s="7">
        <v>1</v>
      </c>
      <c r="L78" s="6">
        <v>8</v>
      </c>
      <c r="M78" s="7">
        <v>-1</v>
      </c>
      <c r="N78" s="6">
        <v>4</v>
      </c>
      <c r="O78" s="7">
        <v>-1</v>
      </c>
      <c r="P78" s="6">
        <v>2</v>
      </c>
      <c r="Q78" s="7">
        <v>-1</v>
      </c>
      <c r="V78" s="6">
        <v>-1</v>
      </c>
      <c r="W78" s="7">
        <v>2</v>
      </c>
      <c r="X78" s="3" t="s">
        <v>842</v>
      </c>
      <c r="Y78" s="7"/>
      <c r="Z78" s="7" t="str">
        <f t="shared" si="1"/>
        <v/>
      </c>
      <c r="AB78" s="6">
        <v>32</v>
      </c>
      <c r="AC78" s="6">
        <v>53</v>
      </c>
      <c r="AD78" s="7">
        <f>AB78-AC78</f>
        <v>-21</v>
      </c>
      <c r="AE78" s="6">
        <v>35</v>
      </c>
      <c r="AF78" s="6">
        <v>41</v>
      </c>
      <c r="AG78" s="7">
        <f>AE78-AF78</f>
        <v>-6</v>
      </c>
      <c r="AH78" s="6"/>
      <c r="AI78" s="6"/>
      <c r="AK78" s="6"/>
      <c r="AL78" s="6"/>
      <c r="AN78" s="6"/>
      <c r="AO78" s="6"/>
      <c r="AT78" s="6"/>
      <c r="AU78" s="6"/>
      <c r="AW78" s="4" t="s">
        <v>1087</v>
      </c>
      <c r="AX78" s="6">
        <v>28</v>
      </c>
      <c r="AY78" s="6">
        <v>29</v>
      </c>
      <c r="BB78" s="4" t="s">
        <v>1086</v>
      </c>
      <c r="BC78" s="6"/>
      <c r="BD78" s="6"/>
      <c r="BE78" s="7"/>
    </row>
    <row r="79" spans="1:58" x14ac:dyDescent="0.25">
      <c r="A79" s="1"/>
      <c r="B79" t="s">
        <v>267</v>
      </c>
      <c r="C79" s="52" t="s">
        <v>1091</v>
      </c>
      <c r="D79" s="39">
        <v>43110</v>
      </c>
      <c r="E79">
        <v>26</v>
      </c>
      <c r="F79" s="3" t="s">
        <v>678</v>
      </c>
      <c r="G79" s="2"/>
      <c r="H79" s="6">
        <v>41</v>
      </c>
      <c r="I79" s="7">
        <v>0</v>
      </c>
      <c r="J79" s="6">
        <v>41</v>
      </c>
      <c r="K79" s="7">
        <v>-1</v>
      </c>
      <c r="L79" s="6">
        <v>7</v>
      </c>
      <c r="M79" s="7">
        <v>0</v>
      </c>
      <c r="N79" s="6">
        <v>4</v>
      </c>
      <c r="O79" s="7">
        <v>-1</v>
      </c>
      <c r="P79" s="6">
        <v>3</v>
      </c>
      <c r="Q79" s="7">
        <v>0</v>
      </c>
      <c r="V79" s="6">
        <v>0</v>
      </c>
      <c r="W79" s="7">
        <v>1</v>
      </c>
      <c r="X79" s="3" t="s">
        <v>842</v>
      </c>
      <c r="Y79" s="7"/>
      <c r="Z79" s="7" t="str">
        <f t="shared" si="1"/>
        <v/>
      </c>
      <c r="AB79" s="6"/>
      <c r="AC79" s="6"/>
      <c r="AE79" s="6"/>
      <c r="AF79" s="6"/>
      <c r="AG79" s="7"/>
      <c r="AH79" s="6"/>
      <c r="AI79" s="6"/>
      <c r="AK79" s="6"/>
      <c r="AL79" s="6"/>
      <c r="AN79" s="6"/>
      <c r="AO79" s="6"/>
      <c r="AT79" s="6"/>
      <c r="AU79" s="6"/>
      <c r="BC79" s="6"/>
      <c r="BD79" s="6"/>
      <c r="BE79" s="7"/>
    </row>
    <row r="80" spans="1:58" x14ac:dyDescent="0.25">
      <c r="B80" t="s">
        <v>267</v>
      </c>
      <c r="C80" s="52" t="s">
        <v>562</v>
      </c>
      <c r="D80" s="39">
        <v>43111</v>
      </c>
      <c r="E80">
        <v>14</v>
      </c>
      <c r="F80" s="3" t="s">
        <v>903</v>
      </c>
      <c r="G80" s="2" t="s">
        <v>138</v>
      </c>
      <c r="H80" s="6">
        <v>40</v>
      </c>
      <c r="I80" s="7">
        <v>1</v>
      </c>
      <c r="J80" s="6">
        <v>40</v>
      </c>
      <c r="K80" s="7">
        <v>-1</v>
      </c>
      <c r="L80" s="6">
        <v>6</v>
      </c>
      <c r="M80" s="7">
        <v>-1</v>
      </c>
      <c r="N80" s="6">
        <v>5</v>
      </c>
      <c r="O80" s="7">
        <v>-1</v>
      </c>
      <c r="P80" s="6">
        <v>3</v>
      </c>
      <c r="Q80" s="7">
        <v>1</v>
      </c>
      <c r="V80" s="6">
        <v>0</v>
      </c>
      <c r="W80" s="7">
        <v>2</v>
      </c>
      <c r="X80" s="3" t="s">
        <v>842</v>
      </c>
      <c r="Y80" s="7"/>
      <c r="Z80" s="7" t="str">
        <f t="shared" si="1"/>
        <v/>
      </c>
      <c r="AB80" s="6">
        <v>29</v>
      </c>
      <c r="AC80" s="6">
        <v>46</v>
      </c>
      <c r="AD80" s="7">
        <f>AB80-AC80</f>
        <v>-17</v>
      </c>
      <c r="AE80" s="6">
        <v>31</v>
      </c>
      <c r="AF80" s="6">
        <v>41</v>
      </c>
      <c r="AG80" s="7">
        <f>AE80-AF80</f>
        <v>-10</v>
      </c>
      <c r="AH80" s="6">
        <v>14</v>
      </c>
      <c r="AI80" s="6">
        <v>33</v>
      </c>
      <c r="AJ80" s="7">
        <f>AH80-AI80</f>
        <v>-19</v>
      </c>
      <c r="AK80" s="6">
        <v>5</v>
      </c>
      <c r="AL80" s="6">
        <v>40</v>
      </c>
      <c r="AM80" s="7">
        <f>AK80-AL80</f>
        <v>-35</v>
      </c>
      <c r="AN80" s="6"/>
      <c r="AO80" s="6"/>
      <c r="AT80" s="6"/>
      <c r="AU80" s="6"/>
      <c r="AW80" s="4" t="s">
        <v>1034</v>
      </c>
      <c r="AX80" s="6">
        <v>33</v>
      </c>
      <c r="AY80" s="6">
        <v>28</v>
      </c>
      <c r="BB80" s="4" t="s">
        <v>1035</v>
      </c>
      <c r="BC80" s="6"/>
      <c r="BD80" s="6"/>
      <c r="BE80" s="7"/>
    </row>
    <row r="81" spans="2:58" x14ac:dyDescent="0.25">
      <c r="B81" t="s">
        <v>267</v>
      </c>
      <c r="C81" s="52" t="s">
        <v>555</v>
      </c>
      <c r="D81" s="39">
        <v>43112</v>
      </c>
      <c r="E81">
        <v>16</v>
      </c>
      <c r="F81" s="3" t="s">
        <v>678</v>
      </c>
      <c r="G81" s="2" t="s">
        <v>82</v>
      </c>
      <c r="H81" s="6">
        <v>40</v>
      </c>
      <c r="I81" s="7">
        <v>-1</v>
      </c>
      <c r="J81" s="6">
        <v>41</v>
      </c>
      <c r="K81" s="7">
        <v>0</v>
      </c>
      <c r="L81" s="6">
        <v>7</v>
      </c>
      <c r="M81" s="7">
        <v>0</v>
      </c>
      <c r="N81" s="6">
        <v>4</v>
      </c>
      <c r="O81" s="7">
        <v>0</v>
      </c>
      <c r="P81" s="6">
        <v>3</v>
      </c>
      <c r="Q81" s="7">
        <v>0</v>
      </c>
      <c r="V81" s="6">
        <v>-1</v>
      </c>
      <c r="W81" s="7">
        <v>-1</v>
      </c>
      <c r="X81" s="3" t="s">
        <v>842</v>
      </c>
      <c r="Y81" s="7"/>
      <c r="Z81" s="7" t="str">
        <f t="shared" si="1"/>
        <v/>
      </c>
      <c r="AB81" s="6"/>
      <c r="AC81" s="6"/>
      <c r="AD81" s="7"/>
      <c r="AE81" s="6"/>
      <c r="AF81" s="6"/>
      <c r="AG81" s="7"/>
      <c r="AH81" s="6"/>
      <c r="AI81" s="6"/>
      <c r="AJ81" s="7"/>
      <c r="AK81" s="6"/>
      <c r="AL81" s="6"/>
      <c r="AM81" s="7"/>
      <c r="AN81" s="6"/>
      <c r="AO81" s="6"/>
      <c r="AT81" s="6"/>
      <c r="AU81" s="6"/>
      <c r="BC81" s="6"/>
      <c r="BD81" s="6"/>
      <c r="BE81" s="7"/>
    </row>
    <row r="82" spans="2:58" x14ac:dyDescent="0.25">
      <c r="B82" t="s">
        <v>267</v>
      </c>
      <c r="C82" s="52" t="s">
        <v>640</v>
      </c>
      <c r="D82" s="39">
        <v>43116</v>
      </c>
      <c r="E82">
        <v>20</v>
      </c>
      <c r="F82" s="3" t="s">
        <v>821</v>
      </c>
      <c r="G82" s="2" t="s">
        <v>224</v>
      </c>
      <c r="H82" s="6">
        <v>41</v>
      </c>
      <c r="I82" s="7">
        <v>1</v>
      </c>
      <c r="J82" s="6">
        <v>42</v>
      </c>
      <c r="K82" s="7">
        <v>1</v>
      </c>
      <c r="L82" s="6">
        <v>7</v>
      </c>
      <c r="M82" s="7">
        <v>-2</v>
      </c>
      <c r="N82" s="6">
        <v>3</v>
      </c>
      <c r="O82" s="7">
        <v>0</v>
      </c>
      <c r="P82" s="6">
        <v>2</v>
      </c>
      <c r="Q82" s="7">
        <v>0</v>
      </c>
      <c r="V82" s="6">
        <v>-1</v>
      </c>
      <c r="W82" s="7">
        <v>0</v>
      </c>
      <c r="X82" t="s">
        <v>842</v>
      </c>
      <c r="Y82" s="7"/>
      <c r="Z82" s="7" t="str">
        <f t="shared" si="1"/>
        <v/>
      </c>
      <c r="AB82" s="6"/>
      <c r="AC82" s="6"/>
      <c r="AE82" s="6"/>
      <c r="AF82" s="6"/>
      <c r="AG82" s="7"/>
      <c r="AH82" s="6"/>
      <c r="AI82" s="6"/>
      <c r="AK82" s="6"/>
      <c r="AL82" s="6"/>
      <c r="AN82" s="6"/>
      <c r="AO82" s="6"/>
      <c r="AT82" s="6"/>
      <c r="AU82" s="6"/>
      <c r="AX82" s="6">
        <v>36</v>
      </c>
      <c r="AY82" s="6">
        <v>31</v>
      </c>
      <c r="BB82" s="4" t="s">
        <v>876</v>
      </c>
      <c r="BC82" s="6"/>
      <c r="BD82" s="6"/>
      <c r="BE82" s="7"/>
    </row>
    <row r="83" spans="2:58" x14ac:dyDescent="0.25">
      <c r="B83" t="s">
        <v>267</v>
      </c>
      <c r="C83" s="52" t="s">
        <v>463</v>
      </c>
      <c r="D83" s="39">
        <v>43116</v>
      </c>
      <c r="F83" s="3" t="s">
        <v>182</v>
      </c>
      <c r="G83" s="2"/>
      <c r="V83" s="6"/>
      <c r="X83" s="3" t="s">
        <v>842</v>
      </c>
      <c r="Z83" s="7" t="str">
        <f t="shared" si="1"/>
        <v/>
      </c>
      <c r="AB83" s="6">
        <v>33</v>
      </c>
      <c r="AC83" s="6">
        <v>60</v>
      </c>
      <c r="AD83" s="7">
        <f>AB83-AC83</f>
        <v>-27</v>
      </c>
      <c r="AE83" s="6">
        <v>39</v>
      </c>
      <c r="AF83" s="6">
        <v>52</v>
      </c>
      <c r="AG83" s="7">
        <f>AE83-AF83</f>
        <v>-13</v>
      </c>
      <c r="AH83" s="6">
        <v>21</v>
      </c>
      <c r="AI83" s="6">
        <v>44</v>
      </c>
      <c r="AJ83" s="7">
        <f>AH83-AI83</f>
        <v>-23</v>
      </c>
      <c r="AK83" s="6"/>
      <c r="AL83" s="6"/>
      <c r="AN83" s="6"/>
      <c r="AO83" s="6"/>
      <c r="AT83" s="6"/>
      <c r="AU83" s="6"/>
      <c r="AW83" s="4" t="s">
        <v>1089</v>
      </c>
      <c r="BC83" s="6"/>
      <c r="BD83" s="6"/>
      <c r="BE83" s="7"/>
    </row>
    <row r="84" spans="2:58" x14ac:dyDescent="0.25">
      <c r="B84" t="s">
        <v>267</v>
      </c>
      <c r="C84" s="52" t="s">
        <v>307</v>
      </c>
      <c r="D84" s="39">
        <v>43119</v>
      </c>
      <c r="E84">
        <v>26</v>
      </c>
      <c r="F84" s="3" t="s">
        <v>1030</v>
      </c>
      <c r="G84" s="2" t="s">
        <v>60</v>
      </c>
      <c r="H84" s="6">
        <v>39</v>
      </c>
      <c r="I84" s="7">
        <v>2</v>
      </c>
      <c r="J84" s="6">
        <v>42</v>
      </c>
      <c r="K84" s="7">
        <v>3</v>
      </c>
      <c r="L84" s="6">
        <v>9</v>
      </c>
      <c r="M84" s="7">
        <v>0</v>
      </c>
      <c r="N84" s="6">
        <v>3</v>
      </c>
      <c r="O84" s="7">
        <v>-1</v>
      </c>
      <c r="P84" s="6">
        <v>2</v>
      </c>
      <c r="Q84" s="7">
        <v>-2</v>
      </c>
      <c r="V84" s="6">
        <v>-3</v>
      </c>
      <c r="W84" s="7">
        <v>-1</v>
      </c>
      <c r="X84" t="s">
        <v>639</v>
      </c>
      <c r="Y84" s="7"/>
      <c r="Z84" s="7" t="str">
        <f t="shared" si="1"/>
        <v/>
      </c>
      <c r="AB84" s="6">
        <v>38</v>
      </c>
      <c r="AC84" s="6">
        <v>55</v>
      </c>
      <c r="AD84" s="7">
        <f>AB84-AC84</f>
        <v>-17</v>
      </c>
      <c r="AE84" s="6">
        <v>38</v>
      </c>
      <c r="AF84" s="6">
        <v>49</v>
      </c>
      <c r="AG84" s="7">
        <f>AE84-AF84</f>
        <v>-11</v>
      </c>
      <c r="AH84" s="6">
        <v>25</v>
      </c>
      <c r="AI84" s="6">
        <v>37</v>
      </c>
      <c r="AJ84" s="7">
        <f>AH84-AI84</f>
        <v>-12</v>
      </c>
      <c r="AK84" s="6"/>
      <c r="AL84" s="6"/>
      <c r="AN84" s="6"/>
      <c r="AO84" s="6"/>
      <c r="AT84" s="6"/>
      <c r="AU84" s="6"/>
      <c r="AW84" s="4" t="s">
        <v>1087</v>
      </c>
      <c r="BC84" s="6">
        <v>28</v>
      </c>
      <c r="BD84" s="6">
        <v>64</v>
      </c>
      <c r="BE84" s="7">
        <f>BC84-BD84</f>
        <v>-36</v>
      </c>
      <c r="BF84" s="4" t="s">
        <v>937</v>
      </c>
    </row>
    <row r="85" spans="2:58" x14ac:dyDescent="0.25">
      <c r="B85" t="s">
        <v>267</v>
      </c>
      <c r="C85" s="52" t="s">
        <v>567</v>
      </c>
      <c r="D85" s="39">
        <v>43126</v>
      </c>
      <c r="E85">
        <v>5</v>
      </c>
      <c r="F85" s="3" t="s">
        <v>982</v>
      </c>
      <c r="G85" s="2"/>
      <c r="H85" s="6">
        <v>40</v>
      </c>
      <c r="I85" s="7">
        <v>3</v>
      </c>
      <c r="J85" s="6">
        <v>43</v>
      </c>
      <c r="K85" s="7">
        <v>-2</v>
      </c>
      <c r="L85" s="6">
        <v>8</v>
      </c>
      <c r="M85" s="7">
        <v>2</v>
      </c>
      <c r="N85" s="6">
        <v>3</v>
      </c>
      <c r="O85" s="7">
        <v>-1</v>
      </c>
      <c r="P85" s="6">
        <v>1</v>
      </c>
      <c r="Q85" s="7">
        <v>0</v>
      </c>
      <c r="V85" s="6">
        <v>-3</v>
      </c>
      <c r="W85" s="7">
        <v>5</v>
      </c>
      <c r="X85" t="s">
        <v>842</v>
      </c>
      <c r="Y85" s="8" t="s">
        <v>988</v>
      </c>
      <c r="Z85" s="7" t="str">
        <f t="shared" si="1"/>
        <v/>
      </c>
      <c r="AB85" s="6"/>
      <c r="AC85" s="6"/>
      <c r="AD85" s="7"/>
      <c r="AE85" s="6"/>
      <c r="AF85" s="6"/>
      <c r="AG85" s="7"/>
      <c r="AH85" s="6"/>
      <c r="AI85" s="6"/>
      <c r="AJ85" s="7"/>
      <c r="AK85" s="6"/>
      <c r="AL85" s="6"/>
      <c r="AN85" s="6"/>
      <c r="AO85" s="6"/>
      <c r="AT85" s="6"/>
      <c r="AU85" s="6"/>
      <c r="BC85" s="6"/>
      <c r="BD85" s="6"/>
      <c r="BE85" s="7"/>
      <c r="BF85" s="4"/>
    </row>
    <row r="86" spans="2:58" x14ac:dyDescent="0.25">
      <c r="B86" t="s">
        <v>267</v>
      </c>
      <c r="C86" s="52" t="s">
        <v>660</v>
      </c>
      <c r="D86" s="39">
        <v>43128</v>
      </c>
      <c r="E86">
        <v>2</v>
      </c>
      <c r="F86" s="3" t="s">
        <v>821</v>
      </c>
      <c r="G86" s="2" t="s">
        <v>224</v>
      </c>
      <c r="H86" s="6">
        <v>42</v>
      </c>
      <c r="I86" s="7">
        <v>1</v>
      </c>
      <c r="J86" s="6">
        <v>42</v>
      </c>
      <c r="K86" s="7">
        <v>0</v>
      </c>
      <c r="L86" s="6">
        <v>6</v>
      </c>
      <c r="M86" s="7">
        <v>-1</v>
      </c>
      <c r="N86" s="6">
        <v>2</v>
      </c>
      <c r="O86" s="7">
        <v>-1</v>
      </c>
      <c r="P86" s="6">
        <v>3</v>
      </c>
      <c r="Q86" s="7">
        <v>1</v>
      </c>
      <c r="V86" s="6">
        <v>0</v>
      </c>
      <c r="W86" s="7">
        <v>1</v>
      </c>
      <c r="X86" t="s">
        <v>842</v>
      </c>
      <c r="Y86" s="7"/>
      <c r="Z86" s="7" t="str">
        <f t="shared" si="1"/>
        <v/>
      </c>
      <c r="AB86" s="6"/>
      <c r="AC86" s="6"/>
      <c r="AE86" s="6"/>
      <c r="AF86" s="6"/>
      <c r="AG86" s="7"/>
      <c r="AH86" s="6"/>
      <c r="AI86" s="6"/>
      <c r="AK86" s="6"/>
      <c r="AL86" s="6"/>
      <c r="AN86" s="6"/>
      <c r="AO86" s="6"/>
      <c r="AT86" s="6"/>
      <c r="AU86" s="6"/>
      <c r="AX86" s="6">
        <v>35</v>
      </c>
      <c r="AY86" s="6">
        <v>29</v>
      </c>
      <c r="BB86" s="4" t="s">
        <v>876</v>
      </c>
      <c r="BC86" s="6"/>
      <c r="BD86" s="6"/>
      <c r="BE86" s="7"/>
    </row>
    <row r="87" spans="2:58" x14ac:dyDescent="0.25">
      <c r="B87" t="s">
        <v>267</v>
      </c>
      <c r="C87" s="52" t="s">
        <v>603</v>
      </c>
      <c r="D87" s="39">
        <v>43129</v>
      </c>
      <c r="F87" s="3" t="s">
        <v>821</v>
      </c>
      <c r="V87" s="6"/>
      <c r="X87" t="s">
        <v>842</v>
      </c>
      <c r="Z87" s="7" t="str">
        <f t="shared" si="1"/>
        <v/>
      </c>
      <c r="AB87" s="6"/>
      <c r="AC87" s="6"/>
      <c r="AE87" s="6"/>
      <c r="AF87" s="6"/>
      <c r="AG87" s="7"/>
      <c r="AH87" s="6"/>
      <c r="AI87" s="6"/>
      <c r="AK87" s="6"/>
      <c r="AL87" s="6"/>
      <c r="AN87" s="6"/>
      <c r="AO87" s="6"/>
      <c r="AT87" s="6"/>
      <c r="AU87" s="6"/>
      <c r="AX87" s="6">
        <v>35</v>
      </c>
      <c r="AY87" s="6">
        <v>31</v>
      </c>
      <c r="BB87" s="4" t="s">
        <v>876</v>
      </c>
      <c r="BC87" s="6"/>
      <c r="BD87" s="6"/>
      <c r="BE87" s="7"/>
    </row>
    <row r="88" spans="2:58" x14ac:dyDescent="0.25">
      <c r="B88" t="s">
        <v>267</v>
      </c>
      <c r="C88" s="85" t="s">
        <v>587</v>
      </c>
      <c r="D88" s="39">
        <v>43130</v>
      </c>
      <c r="F88" s="3" t="s">
        <v>821</v>
      </c>
      <c r="V88" s="6"/>
      <c r="X88" t="s">
        <v>842</v>
      </c>
      <c r="Z88" s="7" t="str">
        <f t="shared" si="1"/>
        <v/>
      </c>
      <c r="AB88" s="6">
        <v>31</v>
      </c>
      <c r="AC88" s="6">
        <v>56</v>
      </c>
      <c r="AD88" s="7">
        <f>AB88-AC88</f>
        <v>-25</v>
      </c>
      <c r="AE88" s="6">
        <v>37</v>
      </c>
      <c r="AF88" s="6">
        <v>49</v>
      </c>
      <c r="AG88" s="7">
        <f>AE88-AF88</f>
        <v>-12</v>
      </c>
      <c r="AH88" s="6">
        <v>20</v>
      </c>
      <c r="AI88" s="6">
        <v>42</v>
      </c>
      <c r="AJ88" s="7">
        <f>AH88-AI88</f>
        <v>-22</v>
      </c>
      <c r="AK88" s="6">
        <v>19</v>
      </c>
      <c r="AL88" s="6">
        <v>38</v>
      </c>
      <c r="AM88" s="7">
        <f>AK88-AL88</f>
        <v>-19</v>
      </c>
      <c r="AN88" s="6"/>
      <c r="AO88" s="6"/>
      <c r="AT88" s="6"/>
      <c r="AU88" s="6"/>
      <c r="AW88" s="4" t="s">
        <v>931</v>
      </c>
      <c r="BC88" s="6"/>
      <c r="BD88" s="6"/>
      <c r="BE88" s="7"/>
    </row>
    <row r="89" spans="2:58" x14ac:dyDescent="0.25">
      <c r="B89" t="s">
        <v>268</v>
      </c>
      <c r="C89" s="52" t="s">
        <v>697</v>
      </c>
      <c r="D89" s="39">
        <v>43133</v>
      </c>
      <c r="E89">
        <v>6</v>
      </c>
      <c r="F89" s="3" t="s">
        <v>678</v>
      </c>
      <c r="G89" s="2" t="s">
        <v>82</v>
      </c>
      <c r="H89" s="6">
        <v>41</v>
      </c>
      <c r="I89" s="7">
        <v>1</v>
      </c>
      <c r="J89" s="6">
        <v>40</v>
      </c>
      <c r="K89" s="7">
        <v>-1</v>
      </c>
      <c r="L89" s="6">
        <v>8</v>
      </c>
      <c r="M89" s="7">
        <v>1</v>
      </c>
      <c r="N89" s="6">
        <v>4</v>
      </c>
      <c r="O89" s="7">
        <v>0</v>
      </c>
      <c r="P89" s="6">
        <v>3</v>
      </c>
      <c r="Q89" s="7">
        <v>0</v>
      </c>
      <c r="V89" s="6">
        <v>1</v>
      </c>
      <c r="W89" s="7">
        <v>2</v>
      </c>
      <c r="X89" t="s">
        <v>842</v>
      </c>
      <c r="Y89" s="7"/>
      <c r="Z89" s="7" t="str">
        <f t="shared" si="1"/>
        <v/>
      </c>
      <c r="AB89" s="6"/>
      <c r="AC89" s="6"/>
      <c r="AE89" s="6"/>
      <c r="AF89" s="6"/>
      <c r="AG89" s="7"/>
      <c r="AH89" s="6"/>
      <c r="AI89" s="6"/>
      <c r="AK89" s="6"/>
      <c r="AL89" s="6"/>
      <c r="AN89" s="6"/>
      <c r="AO89" s="6"/>
      <c r="AT89" s="6"/>
      <c r="AU89" s="6"/>
      <c r="BC89" s="6"/>
      <c r="BD89" s="6"/>
      <c r="BE89" s="7"/>
    </row>
    <row r="90" spans="2:58" x14ac:dyDescent="0.25">
      <c r="B90" t="s">
        <v>268</v>
      </c>
      <c r="C90" s="52" t="s">
        <v>572</v>
      </c>
      <c r="D90" s="39">
        <v>43136</v>
      </c>
      <c r="E90">
        <v>8</v>
      </c>
      <c r="F90" s="3" t="s">
        <v>821</v>
      </c>
      <c r="G90" s="2" t="s">
        <v>224</v>
      </c>
      <c r="H90" s="6">
        <v>43</v>
      </c>
      <c r="I90" s="7">
        <v>1</v>
      </c>
      <c r="J90" s="6">
        <v>39</v>
      </c>
      <c r="K90" s="7">
        <v>-3</v>
      </c>
      <c r="L90" s="6">
        <v>8</v>
      </c>
      <c r="M90" s="7">
        <v>2</v>
      </c>
      <c r="N90" s="6">
        <v>3</v>
      </c>
      <c r="O90" s="7">
        <v>1</v>
      </c>
      <c r="P90" s="6">
        <v>3</v>
      </c>
      <c r="Q90" s="7">
        <v>0</v>
      </c>
      <c r="V90" s="6">
        <v>4</v>
      </c>
      <c r="W90" s="7">
        <v>4</v>
      </c>
      <c r="X90" t="s">
        <v>842</v>
      </c>
      <c r="Y90" s="7"/>
      <c r="Z90" s="7" t="str">
        <f t="shared" si="1"/>
        <v/>
      </c>
      <c r="AB90" s="6"/>
      <c r="AC90" s="6"/>
      <c r="AE90" s="6"/>
      <c r="AF90" s="6"/>
      <c r="AG90" s="7"/>
      <c r="AH90" s="6"/>
      <c r="AI90" s="6"/>
      <c r="AK90" s="6"/>
      <c r="AL90" s="6"/>
      <c r="AN90" s="6"/>
      <c r="AO90" s="6"/>
      <c r="AT90" s="6"/>
      <c r="AU90" s="6"/>
      <c r="AX90" s="6">
        <v>37</v>
      </c>
      <c r="AY90" s="6">
        <v>29</v>
      </c>
      <c r="BB90" s="4" t="s">
        <v>876</v>
      </c>
      <c r="BC90" s="6"/>
      <c r="BD90" s="6"/>
      <c r="BE90" s="7"/>
    </row>
    <row r="91" spans="2:58" x14ac:dyDescent="0.25">
      <c r="B91" t="s">
        <v>268</v>
      </c>
      <c r="C91" s="52" t="s">
        <v>645</v>
      </c>
      <c r="D91" s="39">
        <v>43137</v>
      </c>
      <c r="E91">
        <v>11</v>
      </c>
      <c r="F91" s="3" t="s">
        <v>903</v>
      </c>
      <c r="G91" s="2" t="s">
        <v>138</v>
      </c>
      <c r="H91" s="6">
        <v>42</v>
      </c>
      <c r="I91" s="7">
        <v>2</v>
      </c>
      <c r="J91" s="6">
        <v>39</v>
      </c>
      <c r="K91" s="7">
        <v>-1</v>
      </c>
      <c r="L91" s="6">
        <v>7</v>
      </c>
      <c r="M91" s="7">
        <v>1</v>
      </c>
      <c r="N91" s="6">
        <v>5</v>
      </c>
      <c r="O91" s="7">
        <v>0</v>
      </c>
      <c r="P91" s="6">
        <v>2</v>
      </c>
      <c r="Q91" s="7">
        <v>-1</v>
      </c>
      <c r="V91" s="6">
        <v>3</v>
      </c>
      <c r="W91" s="7">
        <v>3</v>
      </c>
      <c r="X91" t="s">
        <v>842</v>
      </c>
      <c r="Y91" s="7"/>
      <c r="Z91" s="7" t="str">
        <f t="shared" si="1"/>
        <v/>
      </c>
      <c r="AB91" s="6">
        <v>34</v>
      </c>
      <c r="AC91" s="6">
        <v>45</v>
      </c>
      <c r="AD91" s="7">
        <f>AB91-AC91</f>
        <v>-11</v>
      </c>
      <c r="AE91" s="6">
        <v>33</v>
      </c>
      <c r="AF91" s="6">
        <v>40</v>
      </c>
      <c r="AG91" s="7">
        <f>AE91-AF91</f>
        <v>-7</v>
      </c>
      <c r="AH91" s="6">
        <v>15</v>
      </c>
      <c r="AI91" s="6">
        <v>33</v>
      </c>
      <c r="AJ91" s="7">
        <f>AH91-AI91</f>
        <v>-18</v>
      </c>
      <c r="AK91" s="6">
        <v>8</v>
      </c>
      <c r="AL91" s="6">
        <v>50</v>
      </c>
      <c r="AM91" s="7">
        <f>AK91-AL91</f>
        <v>-42</v>
      </c>
      <c r="AN91" s="6"/>
      <c r="AO91" s="6"/>
      <c r="AT91" s="6"/>
      <c r="AU91" s="6"/>
      <c r="AW91" s="4" t="s">
        <v>1034</v>
      </c>
      <c r="AX91" s="6">
        <v>34</v>
      </c>
      <c r="AY91" s="6">
        <v>28</v>
      </c>
      <c r="BB91" s="4" t="s">
        <v>1035</v>
      </c>
      <c r="BC91" s="6"/>
      <c r="BD91" s="6"/>
      <c r="BE91" s="7"/>
    </row>
    <row r="92" spans="2:58" x14ac:dyDescent="0.25">
      <c r="B92" t="s">
        <v>268</v>
      </c>
      <c r="C92" s="52" t="s">
        <v>450</v>
      </c>
      <c r="D92" s="39">
        <v>43137</v>
      </c>
      <c r="E92">
        <v>14</v>
      </c>
      <c r="F92" s="3" t="s">
        <v>1019</v>
      </c>
      <c r="G92" s="2" t="s">
        <v>96</v>
      </c>
      <c r="H92" s="6">
        <v>40</v>
      </c>
      <c r="I92" s="7">
        <v>0</v>
      </c>
      <c r="J92" s="6">
        <v>40</v>
      </c>
      <c r="K92" s="7">
        <v>-1</v>
      </c>
      <c r="L92" s="6">
        <v>8</v>
      </c>
      <c r="M92" s="7">
        <v>0</v>
      </c>
      <c r="N92" s="6">
        <v>5</v>
      </c>
      <c r="O92" s="7">
        <v>1</v>
      </c>
      <c r="P92" s="6">
        <v>4</v>
      </c>
      <c r="Q92" s="7">
        <v>2</v>
      </c>
      <c r="V92" s="6">
        <v>0</v>
      </c>
      <c r="W92" s="7">
        <v>1</v>
      </c>
      <c r="X92" s="3" t="s">
        <v>842</v>
      </c>
      <c r="Y92" s="7"/>
      <c r="Z92" s="7" t="str">
        <f t="shared" si="1"/>
        <v/>
      </c>
      <c r="AB92" s="6">
        <v>33</v>
      </c>
      <c r="AC92" s="6">
        <v>51</v>
      </c>
      <c r="AD92" s="7">
        <f>AB92-AC92</f>
        <v>-18</v>
      </c>
      <c r="AE92" s="6">
        <v>34</v>
      </c>
      <c r="AF92" s="6">
        <v>43</v>
      </c>
      <c r="AG92" s="7">
        <f>AE92-AF92</f>
        <v>-9</v>
      </c>
      <c r="AH92" s="6"/>
      <c r="AI92" s="6"/>
      <c r="AK92" s="6"/>
      <c r="AL92" s="6"/>
      <c r="AN92" s="6"/>
      <c r="AO92" s="6"/>
      <c r="AT92" s="6"/>
      <c r="AU92" s="6"/>
      <c r="AW92" s="4" t="s">
        <v>1087</v>
      </c>
      <c r="AX92" s="6">
        <v>28</v>
      </c>
      <c r="AY92" s="6">
        <v>27</v>
      </c>
      <c r="BB92" s="4" t="s">
        <v>1086</v>
      </c>
      <c r="BC92" s="6"/>
      <c r="BD92" s="6"/>
      <c r="BE92" s="7"/>
    </row>
    <row r="93" spans="2:58" x14ac:dyDescent="0.25">
      <c r="B93" t="s">
        <v>268</v>
      </c>
      <c r="C93" s="52" t="s">
        <v>491</v>
      </c>
      <c r="D93" s="39">
        <v>43137</v>
      </c>
      <c r="E93">
        <v>19</v>
      </c>
      <c r="F93" s="3" t="s">
        <v>1058</v>
      </c>
      <c r="G93" s="2"/>
      <c r="H93" s="6">
        <v>35</v>
      </c>
      <c r="J93" s="6">
        <v>40</v>
      </c>
      <c r="L93" s="6">
        <v>8</v>
      </c>
      <c r="N93" s="6">
        <v>4</v>
      </c>
      <c r="P93" s="6">
        <v>4</v>
      </c>
      <c r="V93" s="6">
        <v>-5</v>
      </c>
      <c r="X93" s="3" t="s">
        <v>842</v>
      </c>
      <c r="Y93" s="7"/>
      <c r="Z93" s="7" t="str">
        <f t="shared" si="1"/>
        <v/>
      </c>
      <c r="AB93" s="6"/>
      <c r="AC93" s="6"/>
      <c r="AE93" s="6"/>
      <c r="AF93" s="6"/>
      <c r="AG93" s="7"/>
      <c r="AH93" s="6"/>
      <c r="AI93" s="6"/>
      <c r="AK93" s="6"/>
      <c r="AL93" s="6"/>
      <c r="AN93" s="6"/>
      <c r="AO93" s="6"/>
      <c r="AT93" s="6"/>
      <c r="AU93" s="6"/>
      <c r="BC93" s="6"/>
      <c r="BD93" s="6"/>
      <c r="BE93" s="7"/>
    </row>
    <row r="94" spans="2:58" x14ac:dyDescent="0.25">
      <c r="B94" s="3" t="s">
        <v>268</v>
      </c>
      <c r="C94" s="52" t="s">
        <v>340</v>
      </c>
      <c r="D94" s="39">
        <v>43143</v>
      </c>
      <c r="E94">
        <v>16</v>
      </c>
      <c r="F94" s="3" t="s">
        <v>821</v>
      </c>
      <c r="G94" s="2" t="s">
        <v>224</v>
      </c>
      <c r="H94" s="6">
        <v>40</v>
      </c>
      <c r="I94" s="7">
        <v>-3</v>
      </c>
      <c r="J94" s="6">
        <v>41</v>
      </c>
      <c r="K94" s="7">
        <v>2</v>
      </c>
      <c r="L94" s="6">
        <v>8</v>
      </c>
      <c r="M94" s="7">
        <v>0</v>
      </c>
      <c r="N94" s="6">
        <v>4</v>
      </c>
      <c r="O94" s="7">
        <v>1</v>
      </c>
      <c r="P94" s="6">
        <v>2</v>
      </c>
      <c r="Q94" s="7">
        <v>-1</v>
      </c>
      <c r="V94" s="6">
        <v>-1</v>
      </c>
      <c r="W94" s="7">
        <v>-5</v>
      </c>
      <c r="X94" s="3" t="s">
        <v>842</v>
      </c>
      <c r="Y94" s="7"/>
      <c r="Z94" s="7" t="str">
        <f t="shared" si="1"/>
        <v/>
      </c>
      <c r="AB94" s="6"/>
      <c r="AC94" s="6"/>
      <c r="AE94" s="6"/>
      <c r="AF94" s="6"/>
      <c r="AG94" s="7"/>
      <c r="AH94" s="6"/>
      <c r="AI94" s="6"/>
      <c r="AK94" s="6"/>
      <c r="AL94" s="6"/>
      <c r="AN94" s="6"/>
      <c r="AO94" s="6"/>
      <c r="AT94" s="6"/>
      <c r="AU94" s="6"/>
      <c r="AX94" s="6">
        <v>36</v>
      </c>
      <c r="AY94" s="6">
        <v>29</v>
      </c>
      <c r="BB94" s="4" t="s">
        <v>876</v>
      </c>
      <c r="BC94" s="6"/>
      <c r="BD94" s="6"/>
      <c r="BE94" s="7"/>
    </row>
    <row r="95" spans="2:58" x14ac:dyDescent="0.25">
      <c r="B95" s="3" t="s">
        <v>268</v>
      </c>
      <c r="C95" s="52" t="s">
        <v>514</v>
      </c>
      <c r="D95" s="39">
        <v>43145</v>
      </c>
      <c r="F95" s="3" t="s">
        <v>182</v>
      </c>
      <c r="G95" s="2"/>
      <c r="V95" s="6"/>
      <c r="X95" s="3" t="s">
        <v>842</v>
      </c>
      <c r="Z95" s="7" t="str">
        <f t="shared" si="1"/>
        <v/>
      </c>
      <c r="AB95" s="6">
        <v>36</v>
      </c>
      <c r="AC95" s="6">
        <v>58</v>
      </c>
      <c r="AD95" s="7">
        <f>AB95-AC95</f>
        <v>-22</v>
      </c>
      <c r="AE95" s="6">
        <v>37</v>
      </c>
      <c r="AF95" s="6">
        <v>54</v>
      </c>
      <c r="AG95" s="7">
        <f>AE95-AF95</f>
        <v>-17</v>
      </c>
      <c r="AH95" s="6">
        <v>20</v>
      </c>
      <c r="AI95" s="6">
        <v>45</v>
      </c>
      <c r="AJ95" s="7">
        <f>AH95-AI95</f>
        <v>-25</v>
      </c>
      <c r="AK95" s="6"/>
      <c r="AL95" s="6"/>
      <c r="AN95" s="6"/>
      <c r="AO95" s="6"/>
      <c r="AT95" s="6"/>
      <c r="AU95" s="6"/>
      <c r="AW95" s="4" t="s">
        <v>1089</v>
      </c>
      <c r="BC95" s="6"/>
      <c r="BD95" s="6"/>
      <c r="BE95" s="7"/>
    </row>
    <row r="96" spans="2:58" x14ac:dyDescent="0.25">
      <c r="B96" s="3" t="s">
        <v>268</v>
      </c>
      <c r="C96" s="52" t="s">
        <v>463</v>
      </c>
      <c r="D96" s="39">
        <v>43147</v>
      </c>
      <c r="E96">
        <v>21</v>
      </c>
      <c r="F96" s="3" t="s">
        <v>678</v>
      </c>
      <c r="G96" s="2" t="s">
        <v>82</v>
      </c>
      <c r="H96" s="6">
        <v>42</v>
      </c>
      <c r="I96" s="7">
        <v>1</v>
      </c>
      <c r="J96" s="6">
        <v>43</v>
      </c>
      <c r="K96" s="7">
        <v>3</v>
      </c>
      <c r="L96" s="6">
        <v>7</v>
      </c>
      <c r="M96" s="7">
        <v>-1</v>
      </c>
      <c r="N96" s="6">
        <v>3</v>
      </c>
      <c r="O96" s="7">
        <v>-1</v>
      </c>
      <c r="P96" s="6">
        <v>2</v>
      </c>
      <c r="Q96" s="7">
        <v>-1</v>
      </c>
      <c r="V96" s="6">
        <v>-1</v>
      </c>
      <c r="W96" s="7">
        <v>-2</v>
      </c>
      <c r="X96" s="3" t="s">
        <v>842</v>
      </c>
      <c r="Y96" s="7"/>
      <c r="Z96" s="7" t="str">
        <f t="shared" si="1"/>
        <v/>
      </c>
      <c r="AB96" s="6"/>
      <c r="AC96" s="6"/>
      <c r="AE96" s="6"/>
      <c r="AF96" s="6"/>
      <c r="AG96" s="7"/>
      <c r="AH96" s="6"/>
      <c r="AI96" s="6"/>
      <c r="AK96" s="6"/>
      <c r="AL96" s="6"/>
      <c r="AN96" s="6"/>
      <c r="AO96" s="6"/>
      <c r="AT96" s="6"/>
      <c r="AU96" s="6"/>
      <c r="BC96" s="6"/>
      <c r="BD96" s="6"/>
      <c r="BE96" s="7"/>
    </row>
    <row r="97" spans="2:58" x14ac:dyDescent="0.25">
      <c r="B97" s="3" t="s">
        <v>268</v>
      </c>
      <c r="C97" s="52" t="s">
        <v>641</v>
      </c>
      <c r="D97" s="39">
        <v>43150</v>
      </c>
      <c r="E97">
        <v>24</v>
      </c>
      <c r="F97" s="3" t="s">
        <v>821</v>
      </c>
      <c r="G97" s="2" t="s">
        <v>224</v>
      </c>
      <c r="H97" s="6">
        <v>40</v>
      </c>
      <c r="I97" s="7">
        <v>0</v>
      </c>
      <c r="J97" s="6">
        <v>42</v>
      </c>
      <c r="K97" s="7">
        <v>1</v>
      </c>
      <c r="L97" s="6">
        <v>8</v>
      </c>
      <c r="M97" s="7">
        <v>0</v>
      </c>
      <c r="N97" s="6">
        <v>4</v>
      </c>
      <c r="O97" s="7">
        <v>0</v>
      </c>
      <c r="P97" s="6">
        <v>2</v>
      </c>
      <c r="Q97" s="7">
        <v>0</v>
      </c>
      <c r="V97" s="6">
        <v>-2</v>
      </c>
      <c r="W97" s="7">
        <v>-1</v>
      </c>
      <c r="X97" s="3" t="s">
        <v>842</v>
      </c>
      <c r="Y97" s="7"/>
      <c r="Z97" s="7" t="str">
        <f t="shared" si="1"/>
        <v/>
      </c>
      <c r="AB97" s="6"/>
      <c r="AC97" s="6"/>
      <c r="AE97" s="6"/>
      <c r="AF97" s="6"/>
      <c r="AG97" s="7"/>
      <c r="AH97" s="6"/>
      <c r="AI97" s="6"/>
      <c r="AK97" s="6"/>
      <c r="AL97" s="6"/>
      <c r="AN97" s="6"/>
      <c r="AO97" s="6"/>
      <c r="AT97" s="6"/>
      <c r="AU97" s="6"/>
      <c r="AX97" s="6">
        <v>36</v>
      </c>
      <c r="AY97" s="6">
        <v>29</v>
      </c>
      <c r="BB97" s="4" t="s">
        <v>876</v>
      </c>
      <c r="BC97" s="6"/>
      <c r="BD97" s="6"/>
      <c r="BE97" s="7"/>
    </row>
    <row r="98" spans="2:58" x14ac:dyDescent="0.25">
      <c r="B98" s="3" t="s">
        <v>268</v>
      </c>
      <c r="C98" s="52" t="s">
        <v>558</v>
      </c>
      <c r="D98" s="39">
        <v>43157</v>
      </c>
      <c r="E98">
        <v>2</v>
      </c>
      <c r="F98" s="3" t="s">
        <v>821</v>
      </c>
      <c r="G98" s="2" t="s">
        <v>224</v>
      </c>
      <c r="H98" s="6">
        <v>41</v>
      </c>
      <c r="I98" s="7">
        <v>1</v>
      </c>
      <c r="J98" s="6">
        <v>42</v>
      </c>
      <c r="K98" s="7">
        <v>0</v>
      </c>
      <c r="L98" s="6">
        <v>7</v>
      </c>
      <c r="M98" s="7">
        <v>-1</v>
      </c>
      <c r="N98" s="6">
        <v>3</v>
      </c>
      <c r="O98" s="7">
        <v>-1</v>
      </c>
      <c r="P98" s="6">
        <v>2</v>
      </c>
      <c r="Q98" s="7">
        <v>0</v>
      </c>
      <c r="V98" s="6">
        <v>-1</v>
      </c>
      <c r="W98" s="7">
        <v>1</v>
      </c>
      <c r="X98" s="3" t="s">
        <v>842</v>
      </c>
      <c r="Y98" s="7"/>
      <c r="Z98" s="7" t="str">
        <f t="shared" si="1"/>
        <v/>
      </c>
      <c r="AB98" s="6"/>
      <c r="AC98" s="6"/>
      <c r="AE98" s="6"/>
      <c r="AF98" s="6"/>
      <c r="AG98" s="7"/>
      <c r="AH98" s="6"/>
      <c r="AI98" s="6"/>
      <c r="AK98" s="6"/>
      <c r="AL98" s="6"/>
      <c r="AN98" s="6"/>
      <c r="AO98" s="6"/>
      <c r="AT98" s="6"/>
      <c r="AU98" s="6"/>
      <c r="AX98" s="6">
        <v>36</v>
      </c>
      <c r="AY98" s="6">
        <v>30</v>
      </c>
      <c r="BB98" s="4" t="s">
        <v>876</v>
      </c>
      <c r="BC98" s="6"/>
      <c r="BD98" s="6"/>
      <c r="BE98" s="7"/>
    </row>
    <row r="99" spans="2:58" x14ac:dyDescent="0.25">
      <c r="B99" s="3" t="s">
        <v>268</v>
      </c>
      <c r="C99" s="52" t="s">
        <v>602</v>
      </c>
      <c r="D99" s="39">
        <v>43158</v>
      </c>
      <c r="F99" s="3" t="s">
        <v>821</v>
      </c>
      <c r="G99" s="2" t="s">
        <v>84</v>
      </c>
      <c r="V99" s="6"/>
      <c r="X99" t="s">
        <v>842</v>
      </c>
      <c r="Z99" s="7" t="str">
        <f t="shared" si="1"/>
        <v/>
      </c>
      <c r="AB99" s="6"/>
      <c r="AC99" s="6"/>
      <c r="AE99" s="6"/>
      <c r="AF99" s="6"/>
      <c r="AG99" s="7"/>
      <c r="AH99" s="6"/>
      <c r="AI99" s="6"/>
      <c r="AK99" s="6"/>
      <c r="AL99" s="6"/>
      <c r="AN99" s="6"/>
      <c r="AO99" s="6"/>
      <c r="AT99" s="6"/>
      <c r="AU99" s="6"/>
      <c r="BC99" s="6">
        <v>24</v>
      </c>
      <c r="BD99" s="6">
        <v>52</v>
      </c>
      <c r="BE99" s="7">
        <f>BC99-BD99</f>
        <v>-28</v>
      </c>
      <c r="BF99" s="4" t="s">
        <v>871</v>
      </c>
    </row>
    <row r="100" spans="2:58" x14ac:dyDescent="0.25">
      <c r="B100" s="3" t="s">
        <v>294</v>
      </c>
      <c r="C100" s="52" t="s">
        <v>697</v>
      </c>
      <c r="D100" s="39">
        <v>43161</v>
      </c>
      <c r="E100">
        <v>6</v>
      </c>
      <c r="F100" s="3" t="s">
        <v>678</v>
      </c>
      <c r="G100" s="2" t="s">
        <v>82</v>
      </c>
      <c r="H100" s="6">
        <v>43</v>
      </c>
      <c r="I100" s="7">
        <v>1</v>
      </c>
      <c r="J100" s="6">
        <v>42</v>
      </c>
      <c r="K100" s="7">
        <v>-1</v>
      </c>
      <c r="L100" s="6">
        <v>7</v>
      </c>
      <c r="M100" s="7">
        <v>0</v>
      </c>
      <c r="N100" s="6">
        <v>2</v>
      </c>
      <c r="O100" s="7">
        <v>-1</v>
      </c>
      <c r="P100" s="6">
        <v>3</v>
      </c>
      <c r="Q100" s="7">
        <v>1</v>
      </c>
      <c r="V100" s="6">
        <v>1</v>
      </c>
      <c r="W100" s="7">
        <v>2</v>
      </c>
      <c r="X100" s="3" t="s">
        <v>842</v>
      </c>
      <c r="Y100" s="7"/>
      <c r="Z100" s="7" t="str">
        <f t="shared" si="1"/>
        <v/>
      </c>
      <c r="AB100" s="6"/>
      <c r="AC100" s="6"/>
      <c r="AE100" s="6"/>
      <c r="AF100" s="6"/>
      <c r="AG100" s="7"/>
      <c r="AH100" s="6"/>
      <c r="AI100" s="6"/>
      <c r="AK100" s="6"/>
      <c r="AL100" s="6"/>
      <c r="AN100" s="6"/>
      <c r="AO100" s="6"/>
      <c r="AT100" s="6"/>
      <c r="AU100" s="6"/>
      <c r="BC100" s="6"/>
      <c r="BD100" s="6"/>
      <c r="BE100" s="7"/>
    </row>
    <row r="101" spans="2:58" x14ac:dyDescent="0.25">
      <c r="B101" s="3" t="s">
        <v>294</v>
      </c>
      <c r="C101" s="52" t="s">
        <v>399</v>
      </c>
      <c r="D101" s="39">
        <v>43161</v>
      </c>
      <c r="E101">
        <v>9</v>
      </c>
      <c r="F101" s="3" t="s">
        <v>1030</v>
      </c>
      <c r="G101" s="2" t="s">
        <v>60</v>
      </c>
      <c r="H101" s="6">
        <v>43</v>
      </c>
      <c r="I101" s="7">
        <v>4</v>
      </c>
      <c r="J101" s="6">
        <v>42</v>
      </c>
      <c r="K101" s="7">
        <v>0</v>
      </c>
      <c r="L101" s="6">
        <v>6</v>
      </c>
      <c r="M101" s="7">
        <v>-3</v>
      </c>
      <c r="N101" s="6">
        <v>2</v>
      </c>
      <c r="O101" s="7">
        <v>-1</v>
      </c>
      <c r="P101" s="6">
        <v>2</v>
      </c>
      <c r="Q101" s="7">
        <v>0</v>
      </c>
      <c r="V101" s="6">
        <v>1</v>
      </c>
      <c r="W101" s="7">
        <v>4</v>
      </c>
      <c r="X101" s="3" t="s">
        <v>639</v>
      </c>
      <c r="Y101" s="7"/>
      <c r="Z101" s="7" t="str">
        <f t="shared" si="1"/>
        <v/>
      </c>
      <c r="AB101" s="6">
        <v>41</v>
      </c>
      <c r="AC101" s="6">
        <v>52</v>
      </c>
      <c r="AD101" s="7">
        <f>AB101-AC101</f>
        <v>-11</v>
      </c>
      <c r="AE101" s="6">
        <v>37</v>
      </c>
      <c r="AF101" s="6">
        <v>52</v>
      </c>
      <c r="AG101" s="7">
        <f>AE101-AF101</f>
        <v>-15</v>
      </c>
      <c r="AH101" s="6">
        <v>25</v>
      </c>
      <c r="AI101" s="6">
        <v>38</v>
      </c>
      <c r="AJ101" s="7">
        <f>AH101-AI101</f>
        <v>-13</v>
      </c>
      <c r="AK101" s="6"/>
      <c r="AL101" s="6"/>
      <c r="AN101" s="6"/>
      <c r="AO101" s="6"/>
      <c r="AT101" s="6"/>
      <c r="AU101" s="6"/>
      <c r="AW101" s="4" t="s">
        <v>1087</v>
      </c>
      <c r="BC101" s="6">
        <v>30</v>
      </c>
      <c r="BD101" s="6">
        <v>62</v>
      </c>
      <c r="BE101" s="7">
        <f>BC101-BD101</f>
        <v>-32</v>
      </c>
      <c r="BF101" s="4" t="s">
        <v>937</v>
      </c>
    </row>
    <row r="102" spans="2:58" x14ac:dyDescent="0.25">
      <c r="B102" s="3" t="s">
        <v>294</v>
      </c>
      <c r="C102" s="52" t="s">
        <v>572</v>
      </c>
      <c r="D102" s="39">
        <v>43164</v>
      </c>
      <c r="E102">
        <v>7</v>
      </c>
      <c r="F102" s="3" t="s">
        <v>821</v>
      </c>
      <c r="G102" s="2" t="s">
        <v>224</v>
      </c>
      <c r="H102" s="6">
        <v>41</v>
      </c>
      <c r="I102" s="7">
        <v>0</v>
      </c>
      <c r="J102" s="6">
        <v>43</v>
      </c>
      <c r="K102" s="7">
        <v>1</v>
      </c>
      <c r="L102" s="6">
        <v>7</v>
      </c>
      <c r="M102" s="7">
        <v>0</v>
      </c>
      <c r="N102" s="6">
        <v>2</v>
      </c>
      <c r="O102" s="7">
        <v>-1</v>
      </c>
      <c r="P102" s="6">
        <v>2</v>
      </c>
      <c r="Q102" s="7">
        <v>0</v>
      </c>
      <c r="V102" s="6">
        <v>-2</v>
      </c>
      <c r="W102" s="7">
        <v>-1</v>
      </c>
      <c r="X102" s="3" t="s">
        <v>842</v>
      </c>
      <c r="Y102" s="7"/>
      <c r="Z102" s="7" t="str">
        <f t="shared" si="1"/>
        <v/>
      </c>
      <c r="AB102" s="6"/>
      <c r="AC102" s="6"/>
      <c r="AD102" s="7"/>
      <c r="AE102" s="6"/>
      <c r="AF102" s="6"/>
      <c r="AG102" s="7"/>
      <c r="AH102" s="6"/>
      <c r="AI102" s="6"/>
      <c r="AJ102" s="7"/>
      <c r="AK102" s="6"/>
      <c r="AL102" s="6"/>
      <c r="AN102" s="6"/>
      <c r="AO102" s="6"/>
      <c r="AT102" s="6"/>
      <c r="AU102" s="6"/>
      <c r="AX102" s="6">
        <v>36</v>
      </c>
      <c r="AY102" s="6">
        <v>29</v>
      </c>
      <c r="BB102" s="4" t="s">
        <v>876</v>
      </c>
      <c r="BC102" s="6"/>
      <c r="BD102" s="6"/>
      <c r="BE102" s="7"/>
      <c r="BF102" s="4"/>
    </row>
    <row r="103" spans="2:58" x14ac:dyDescent="0.25">
      <c r="B103" s="3" t="s">
        <v>294</v>
      </c>
      <c r="C103" s="52" t="s">
        <v>647</v>
      </c>
      <c r="D103" s="39">
        <v>43166</v>
      </c>
      <c r="F103" s="3" t="s">
        <v>982</v>
      </c>
      <c r="G103" s="2" t="s">
        <v>76</v>
      </c>
      <c r="H103" s="6">
        <v>37</v>
      </c>
      <c r="I103" s="7">
        <v>-3</v>
      </c>
      <c r="J103" s="6">
        <v>44</v>
      </c>
      <c r="K103" s="7">
        <v>1</v>
      </c>
      <c r="L103" s="6">
        <v>9</v>
      </c>
      <c r="M103" s="7">
        <v>1</v>
      </c>
      <c r="N103" s="6">
        <v>3</v>
      </c>
      <c r="O103" s="7">
        <v>0</v>
      </c>
      <c r="P103" s="6">
        <v>2</v>
      </c>
      <c r="Q103" s="7">
        <v>1</v>
      </c>
      <c r="V103" s="6">
        <v>-7</v>
      </c>
      <c r="W103" s="7">
        <v>-4</v>
      </c>
      <c r="X103" s="3" t="s">
        <v>842</v>
      </c>
      <c r="Y103" s="8" t="s">
        <v>988</v>
      </c>
      <c r="Z103" s="7" t="str">
        <f t="shared" si="1"/>
        <v/>
      </c>
      <c r="AB103" s="6"/>
      <c r="AC103" s="6"/>
      <c r="AE103" s="6"/>
      <c r="AF103" s="6"/>
      <c r="AG103" s="7"/>
      <c r="AH103" s="6"/>
      <c r="AI103" s="6"/>
      <c r="AK103" s="6"/>
      <c r="AL103" s="6"/>
      <c r="AN103" s="6"/>
      <c r="AO103" s="6"/>
      <c r="AT103" s="6"/>
      <c r="AU103" s="6"/>
      <c r="BC103" s="6"/>
      <c r="BD103" s="6"/>
      <c r="BE103" s="7"/>
    </row>
    <row r="104" spans="2:58" x14ac:dyDescent="0.25">
      <c r="B104" s="3" t="s">
        <v>294</v>
      </c>
      <c r="C104" s="52" t="s">
        <v>441</v>
      </c>
      <c r="D104" s="39">
        <v>43172</v>
      </c>
      <c r="E104">
        <v>18</v>
      </c>
      <c r="F104" s="3" t="s">
        <v>903</v>
      </c>
      <c r="G104" s="2" t="s">
        <v>138</v>
      </c>
      <c r="H104" s="6">
        <v>42</v>
      </c>
      <c r="I104" s="7">
        <v>0</v>
      </c>
      <c r="J104" s="6">
        <v>40</v>
      </c>
      <c r="K104" s="7">
        <v>1</v>
      </c>
      <c r="L104" s="6">
        <v>6</v>
      </c>
      <c r="M104" s="7">
        <v>-1</v>
      </c>
      <c r="N104" s="6">
        <v>4</v>
      </c>
      <c r="O104" s="7">
        <v>-1</v>
      </c>
      <c r="P104" s="6">
        <v>3</v>
      </c>
      <c r="Q104" s="7">
        <v>1</v>
      </c>
      <c r="V104" s="6">
        <v>2</v>
      </c>
      <c r="W104" s="7">
        <v>-1</v>
      </c>
      <c r="X104" s="3" t="s">
        <v>842</v>
      </c>
      <c r="Y104" s="7"/>
      <c r="Z104" s="7" t="str">
        <f t="shared" si="1"/>
        <v/>
      </c>
      <c r="AB104" s="6">
        <v>34</v>
      </c>
      <c r="AC104" s="6">
        <v>43</v>
      </c>
      <c r="AD104" s="7">
        <f>AB104-AC104</f>
        <v>-9</v>
      </c>
      <c r="AE104" s="6">
        <v>32</v>
      </c>
      <c r="AF104" s="6">
        <v>42</v>
      </c>
      <c r="AG104" s="7">
        <f>AE104-AF104</f>
        <v>-10</v>
      </c>
      <c r="AH104" s="6">
        <v>16</v>
      </c>
      <c r="AI104" s="6">
        <v>35</v>
      </c>
      <c r="AJ104" s="7">
        <f>AH104-AI104</f>
        <v>-19</v>
      </c>
      <c r="AK104" s="6">
        <v>7</v>
      </c>
      <c r="AL104" s="6">
        <v>41</v>
      </c>
      <c r="AM104" s="7">
        <f>AK104-AL104</f>
        <v>-34</v>
      </c>
      <c r="AN104" s="6"/>
      <c r="AO104" s="6"/>
      <c r="AT104" s="6"/>
      <c r="AU104" s="6"/>
      <c r="AW104" s="4" t="s">
        <v>1034</v>
      </c>
      <c r="AX104" s="6">
        <v>34</v>
      </c>
      <c r="AY104" s="6">
        <v>26</v>
      </c>
      <c r="BB104" s="4" t="s">
        <v>1035</v>
      </c>
      <c r="BC104" s="6"/>
      <c r="BD104" s="6"/>
      <c r="BE104" s="7"/>
    </row>
    <row r="105" spans="2:58" x14ac:dyDescent="0.25">
      <c r="B105" s="3" t="s">
        <v>294</v>
      </c>
      <c r="C105" s="52" t="s">
        <v>513</v>
      </c>
      <c r="D105" s="39">
        <v>43172</v>
      </c>
      <c r="F105" s="3" t="s">
        <v>1019</v>
      </c>
      <c r="G105" s="2" t="s">
        <v>96</v>
      </c>
      <c r="H105" s="6">
        <v>38</v>
      </c>
      <c r="I105" s="7">
        <v>-2</v>
      </c>
      <c r="J105" s="6">
        <v>40</v>
      </c>
      <c r="K105" s="7">
        <v>0</v>
      </c>
      <c r="L105" s="6">
        <v>10</v>
      </c>
      <c r="M105" s="7">
        <v>2</v>
      </c>
      <c r="N105" s="6">
        <v>4</v>
      </c>
      <c r="O105" s="7">
        <v>-1</v>
      </c>
      <c r="P105" s="6">
        <v>3</v>
      </c>
      <c r="Q105" s="7">
        <v>-1</v>
      </c>
      <c r="V105" s="6">
        <v>-2</v>
      </c>
      <c r="W105" s="7">
        <v>-2</v>
      </c>
      <c r="X105" s="3" t="s">
        <v>842</v>
      </c>
      <c r="Y105" s="7"/>
      <c r="Z105" s="7" t="str">
        <f t="shared" si="1"/>
        <v/>
      </c>
      <c r="AB105" s="6">
        <v>37</v>
      </c>
      <c r="AC105" s="6">
        <v>50</v>
      </c>
      <c r="AD105" s="7">
        <f>AB105-AC105</f>
        <v>-13</v>
      </c>
      <c r="AE105" s="6">
        <v>30</v>
      </c>
      <c r="AF105" s="6">
        <v>47</v>
      </c>
      <c r="AG105" s="7">
        <f>AE105-AF105</f>
        <v>-17</v>
      </c>
      <c r="AH105" s="6"/>
      <c r="AI105" s="6"/>
      <c r="AJ105" s="7"/>
      <c r="AK105" s="6"/>
      <c r="AL105" s="6"/>
      <c r="AM105" s="7"/>
      <c r="AN105" s="6"/>
      <c r="AO105" s="6"/>
      <c r="AT105" s="6"/>
      <c r="AU105" s="6"/>
      <c r="AW105" s="4" t="s">
        <v>1087</v>
      </c>
      <c r="AX105" s="6">
        <v>32</v>
      </c>
      <c r="AY105" s="6">
        <v>28</v>
      </c>
      <c r="BB105" s="4" t="s">
        <v>1086</v>
      </c>
      <c r="BC105" s="6"/>
      <c r="BD105" s="6"/>
      <c r="BE105" s="7"/>
    </row>
    <row r="106" spans="2:58" x14ac:dyDescent="0.25">
      <c r="B106" t="s">
        <v>294</v>
      </c>
      <c r="C106" s="52" t="s">
        <v>692</v>
      </c>
      <c r="D106" s="39">
        <v>43173</v>
      </c>
      <c r="E106">
        <v>16</v>
      </c>
      <c r="F106" s="3" t="s">
        <v>821</v>
      </c>
      <c r="G106" s="2" t="s">
        <v>224</v>
      </c>
      <c r="H106" s="6">
        <v>42</v>
      </c>
      <c r="I106" s="7">
        <v>1</v>
      </c>
      <c r="J106" s="6">
        <v>39</v>
      </c>
      <c r="K106" s="7">
        <v>-4</v>
      </c>
      <c r="L106" s="6">
        <v>7</v>
      </c>
      <c r="M106" s="7">
        <v>0</v>
      </c>
      <c r="N106" s="6">
        <v>3</v>
      </c>
      <c r="O106" s="7">
        <v>1</v>
      </c>
      <c r="P106" s="6">
        <v>3</v>
      </c>
      <c r="Q106" s="7">
        <v>1</v>
      </c>
      <c r="V106" s="6">
        <v>3</v>
      </c>
      <c r="W106" s="7">
        <v>5</v>
      </c>
      <c r="X106" t="s">
        <v>842</v>
      </c>
      <c r="Y106" s="7"/>
      <c r="Z106" s="7" t="str">
        <f t="shared" si="1"/>
        <v/>
      </c>
      <c r="AB106" s="6"/>
      <c r="AC106" s="6"/>
      <c r="AE106" s="6"/>
      <c r="AF106" s="6"/>
      <c r="AG106" s="7"/>
      <c r="AH106" s="6"/>
      <c r="AI106" s="6"/>
      <c r="AK106" s="6"/>
      <c r="AL106" s="6"/>
      <c r="AN106" s="6"/>
      <c r="AO106" s="6"/>
      <c r="AT106" s="6"/>
      <c r="AU106" s="6"/>
      <c r="BC106" s="6"/>
      <c r="BD106" s="6"/>
      <c r="BE106" s="7"/>
    </row>
    <row r="107" spans="2:58" x14ac:dyDescent="0.25">
      <c r="B107" t="s">
        <v>294</v>
      </c>
      <c r="C107" s="52" t="s">
        <v>538</v>
      </c>
      <c r="D107" s="39">
        <v>43175</v>
      </c>
      <c r="E107">
        <v>20</v>
      </c>
      <c r="F107" s="3" t="s">
        <v>678</v>
      </c>
      <c r="G107" s="2" t="s">
        <v>82</v>
      </c>
      <c r="H107" s="6">
        <v>44</v>
      </c>
      <c r="I107" s="7">
        <v>1</v>
      </c>
      <c r="J107" s="6">
        <v>41</v>
      </c>
      <c r="K107" s="7">
        <v>-1</v>
      </c>
      <c r="L107" s="6">
        <v>8</v>
      </c>
      <c r="M107" s="7">
        <v>1</v>
      </c>
      <c r="N107" s="6">
        <v>1</v>
      </c>
      <c r="O107" s="7">
        <v>-1</v>
      </c>
      <c r="P107" s="6">
        <v>2</v>
      </c>
      <c r="Q107" s="7">
        <v>-1</v>
      </c>
      <c r="V107" s="6">
        <v>3</v>
      </c>
      <c r="W107" s="7">
        <v>2</v>
      </c>
      <c r="X107" t="s">
        <v>842</v>
      </c>
      <c r="Y107" s="7"/>
      <c r="Z107" s="7" t="str">
        <f t="shared" si="1"/>
        <v/>
      </c>
      <c r="AB107" s="6"/>
      <c r="AC107" s="6"/>
      <c r="AE107" s="6"/>
      <c r="AF107" s="6"/>
      <c r="AG107" s="7"/>
      <c r="AH107" s="6"/>
      <c r="AI107" s="6"/>
      <c r="AK107" s="6"/>
      <c r="AL107" s="6"/>
      <c r="AN107" s="6"/>
      <c r="AO107" s="6"/>
      <c r="AT107" s="6"/>
      <c r="AU107" s="6"/>
      <c r="BC107" s="6"/>
      <c r="BD107" s="6"/>
      <c r="BE107" s="7"/>
    </row>
    <row r="108" spans="2:58" x14ac:dyDescent="0.25">
      <c r="B108" t="s">
        <v>294</v>
      </c>
      <c r="C108" s="52" t="s">
        <v>1092</v>
      </c>
      <c r="D108" s="39">
        <v>43175</v>
      </c>
      <c r="F108" s="3" t="s">
        <v>182</v>
      </c>
      <c r="G108" s="2"/>
      <c r="V108" s="6"/>
      <c r="X108" s="3" t="s">
        <v>842</v>
      </c>
      <c r="Z108" s="7" t="str">
        <f t="shared" si="1"/>
        <v/>
      </c>
      <c r="AB108" s="6">
        <v>41</v>
      </c>
      <c r="AC108" s="6">
        <v>58</v>
      </c>
      <c r="AD108" s="7">
        <f>AB108-AC108</f>
        <v>-17</v>
      </c>
      <c r="AE108" s="6">
        <v>36</v>
      </c>
      <c r="AF108" s="6">
        <v>58</v>
      </c>
      <c r="AG108" s="7">
        <f>AE108-AF108</f>
        <v>-22</v>
      </c>
      <c r="AH108" s="6">
        <v>19</v>
      </c>
      <c r="AI108" s="6">
        <v>47</v>
      </c>
      <c r="AJ108" s="7">
        <f>AH108-AI108</f>
        <v>-28</v>
      </c>
      <c r="AK108" s="6"/>
      <c r="AL108" s="6"/>
      <c r="AN108" s="6"/>
      <c r="AO108" s="6"/>
      <c r="AT108" s="6"/>
      <c r="AU108" s="6"/>
      <c r="AW108" s="4" t="s">
        <v>1089</v>
      </c>
      <c r="BC108" s="6"/>
      <c r="BD108" s="6"/>
      <c r="BE108" s="7"/>
    </row>
    <row r="109" spans="2:58" x14ac:dyDescent="0.25">
      <c r="B109" t="s">
        <v>294</v>
      </c>
      <c r="C109" s="52" t="s">
        <v>564</v>
      </c>
      <c r="D109" s="39">
        <v>43177</v>
      </c>
      <c r="F109" s="3" t="s">
        <v>821</v>
      </c>
      <c r="G109" s="2"/>
      <c r="V109" s="6"/>
      <c r="X109" t="s">
        <v>842</v>
      </c>
      <c r="Z109" s="7" t="str">
        <f t="shared" si="1"/>
        <v/>
      </c>
      <c r="AB109" s="6">
        <v>36</v>
      </c>
      <c r="AC109" s="6">
        <v>51</v>
      </c>
      <c r="AD109" s="7">
        <f>AB109-AC109</f>
        <v>-15</v>
      </c>
      <c r="AE109" s="6">
        <v>34</v>
      </c>
      <c r="AF109" s="6">
        <v>53</v>
      </c>
      <c r="AG109" s="7">
        <f>AE109-AF109</f>
        <v>-19</v>
      </c>
      <c r="AH109" s="6">
        <v>19</v>
      </c>
      <c r="AI109" s="6">
        <v>42</v>
      </c>
      <c r="AJ109" s="7">
        <f>AH109-AI109</f>
        <v>-23</v>
      </c>
      <c r="AK109" s="6"/>
      <c r="AL109" s="6"/>
      <c r="AN109" s="6"/>
      <c r="AO109" s="6"/>
      <c r="AT109" s="6"/>
      <c r="AU109" s="6"/>
      <c r="AW109" s="4" t="s">
        <v>931</v>
      </c>
      <c r="BC109" s="6"/>
      <c r="BD109" s="6"/>
      <c r="BE109" s="7"/>
    </row>
    <row r="110" spans="2:58" x14ac:dyDescent="0.25">
      <c r="B110" t="s">
        <v>294</v>
      </c>
      <c r="C110" s="52" t="s">
        <v>600</v>
      </c>
      <c r="D110" s="39">
        <v>43182</v>
      </c>
      <c r="F110" s="3" t="s">
        <v>821</v>
      </c>
      <c r="G110" s="2"/>
      <c r="V110" s="6"/>
      <c r="X110" t="s">
        <v>842</v>
      </c>
      <c r="Z110" s="7" t="str">
        <f t="shared" si="1"/>
        <v/>
      </c>
      <c r="AB110" s="6">
        <v>38</v>
      </c>
      <c r="AC110" s="6">
        <v>52</v>
      </c>
      <c r="AD110" s="7">
        <f>AB110-AC110</f>
        <v>-14</v>
      </c>
      <c r="AE110" s="6"/>
      <c r="AF110" s="6"/>
      <c r="AG110" s="7"/>
      <c r="AH110" s="6"/>
      <c r="AI110" s="6"/>
      <c r="AJ110" s="7"/>
      <c r="AK110" s="6"/>
      <c r="AL110" s="6"/>
      <c r="AN110" s="6"/>
      <c r="AO110" s="6"/>
      <c r="AT110" s="6"/>
      <c r="AU110" s="6"/>
      <c r="AW110" s="4" t="s">
        <v>931</v>
      </c>
      <c r="BC110" s="6"/>
      <c r="BD110" s="6"/>
      <c r="BE110" s="7"/>
    </row>
    <row r="111" spans="2:58" x14ac:dyDescent="0.25">
      <c r="B111" t="s">
        <v>294</v>
      </c>
      <c r="C111" s="52" t="s">
        <v>527</v>
      </c>
      <c r="D111" s="39">
        <v>43182</v>
      </c>
      <c r="F111" s="3" t="s">
        <v>821</v>
      </c>
      <c r="G111" s="2" t="s">
        <v>64</v>
      </c>
      <c r="V111" s="6"/>
      <c r="X111" t="s">
        <v>842</v>
      </c>
      <c r="Z111" s="7" t="str">
        <f t="shared" si="1"/>
        <v/>
      </c>
      <c r="AB111" s="6"/>
      <c r="AC111" s="6"/>
      <c r="AE111" s="6"/>
      <c r="AF111" s="6"/>
      <c r="AG111" s="7"/>
      <c r="AH111" s="6"/>
      <c r="AI111" s="6"/>
      <c r="AK111" s="6"/>
      <c r="AL111" s="6"/>
      <c r="AN111" s="6"/>
      <c r="AO111" s="6"/>
      <c r="AT111" s="6"/>
      <c r="AU111" s="6"/>
      <c r="BC111" s="6">
        <v>25</v>
      </c>
      <c r="BD111" s="6">
        <v>48</v>
      </c>
      <c r="BE111" s="7">
        <f>BC111-BD111</f>
        <v>-23</v>
      </c>
      <c r="BF111" s="4" t="s">
        <v>871</v>
      </c>
    </row>
    <row r="112" spans="2:58" x14ac:dyDescent="0.25">
      <c r="B112" t="s">
        <v>294</v>
      </c>
      <c r="C112" s="52" t="s">
        <v>558</v>
      </c>
      <c r="D112" s="39">
        <v>43185</v>
      </c>
      <c r="E112">
        <v>29</v>
      </c>
      <c r="F112" s="3" t="s">
        <v>821</v>
      </c>
      <c r="G112" s="2" t="s">
        <v>224</v>
      </c>
      <c r="H112" s="6">
        <v>43</v>
      </c>
      <c r="I112" s="7">
        <v>1</v>
      </c>
      <c r="J112" s="6">
        <v>39</v>
      </c>
      <c r="K112" s="7">
        <v>0</v>
      </c>
      <c r="L112" s="6">
        <v>8</v>
      </c>
      <c r="M112" s="7">
        <v>1</v>
      </c>
      <c r="N112" s="6">
        <v>3</v>
      </c>
      <c r="O112" s="7">
        <v>0</v>
      </c>
      <c r="P112" s="6">
        <v>2</v>
      </c>
      <c r="Q112" s="7">
        <v>-1</v>
      </c>
      <c r="V112" s="6">
        <v>4</v>
      </c>
      <c r="W112" s="7">
        <v>1</v>
      </c>
      <c r="X112" t="s">
        <v>842</v>
      </c>
      <c r="Y112" s="7"/>
      <c r="Z112" s="7" t="str">
        <f t="shared" si="1"/>
        <v/>
      </c>
      <c r="AB112" s="6"/>
      <c r="AC112" s="6"/>
      <c r="AE112" s="6"/>
      <c r="AF112" s="6"/>
      <c r="AG112" s="7"/>
      <c r="AH112" s="6"/>
      <c r="AI112" s="6"/>
      <c r="AK112" s="6"/>
      <c r="AL112" s="6"/>
      <c r="AN112" s="6"/>
      <c r="AO112" s="6"/>
      <c r="AT112" s="6"/>
      <c r="AU112" s="6"/>
      <c r="AX112" s="6">
        <v>38</v>
      </c>
      <c r="AY112" s="6">
        <v>27</v>
      </c>
      <c r="BB112" s="4" t="s">
        <v>876</v>
      </c>
      <c r="BC112" s="6"/>
      <c r="BD112" s="6"/>
      <c r="BE112" s="7"/>
    </row>
    <row r="113" spans="2:58" x14ac:dyDescent="0.25">
      <c r="B113" t="s">
        <v>294</v>
      </c>
      <c r="C113" s="52" t="s">
        <v>494</v>
      </c>
      <c r="D113" s="39">
        <v>43186</v>
      </c>
      <c r="E113">
        <v>7</v>
      </c>
      <c r="F113" s="3" t="s">
        <v>1093</v>
      </c>
      <c r="G113" s="2"/>
      <c r="H113" s="6">
        <v>43</v>
      </c>
      <c r="J113" s="6">
        <v>38</v>
      </c>
      <c r="L113" s="6">
        <v>8</v>
      </c>
      <c r="N113" s="6">
        <v>3</v>
      </c>
      <c r="P113" s="6">
        <v>3</v>
      </c>
      <c r="V113" s="6">
        <v>5</v>
      </c>
      <c r="X113" t="s">
        <v>842</v>
      </c>
      <c r="Y113" s="7"/>
      <c r="Z113" s="7" t="str">
        <f t="shared" si="1"/>
        <v/>
      </c>
      <c r="AB113" s="6"/>
      <c r="AC113" s="6"/>
      <c r="AE113" s="6"/>
      <c r="AF113" s="6"/>
      <c r="AG113" s="7"/>
      <c r="AH113" s="6"/>
      <c r="AI113" s="6"/>
      <c r="AK113" s="6"/>
      <c r="AL113" s="6"/>
      <c r="AN113" s="6"/>
      <c r="AO113" s="6"/>
      <c r="AT113" s="6"/>
      <c r="AU113" s="6"/>
      <c r="BC113" s="6"/>
      <c r="BD113" s="6"/>
      <c r="BE113" s="7"/>
    </row>
    <row r="114" spans="2:58" x14ac:dyDescent="0.25">
      <c r="B114" t="s">
        <v>269</v>
      </c>
      <c r="C114" s="52" t="s">
        <v>694</v>
      </c>
      <c r="D114" s="39">
        <v>43194</v>
      </c>
      <c r="E114">
        <v>7</v>
      </c>
      <c r="F114" s="3" t="s">
        <v>821</v>
      </c>
      <c r="G114" s="2" t="s">
        <v>224</v>
      </c>
      <c r="H114" s="6">
        <v>42</v>
      </c>
      <c r="I114" s="7">
        <v>-1</v>
      </c>
      <c r="J114" s="6">
        <v>41</v>
      </c>
      <c r="K114" s="7">
        <v>2</v>
      </c>
      <c r="L114" s="6">
        <v>7</v>
      </c>
      <c r="M114" s="7">
        <v>-1</v>
      </c>
      <c r="N114" s="6">
        <v>4</v>
      </c>
      <c r="O114" s="7">
        <v>1</v>
      </c>
      <c r="P114" s="6">
        <v>2</v>
      </c>
      <c r="Q114" s="7">
        <v>0</v>
      </c>
      <c r="V114" s="6">
        <v>1</v>
      </c>
      <c r="W114" s="7">
        <v>-3</v>
      </c>
      <c r="X114" t="s">
        <v>842</v>
      </c>
      <c r="Y114" s="7"/>
      <c r="Z114" s="7" t="str">
        <f t="shared" si="1"/>
        <v/>
      </c>
      <c r="AB114" s="6">
        <v>41</v>
      </c>
      <c r="AC114" s="6">
        <v>47</v>
      </c>
      <c r="AD114" s="7">
        <f>AB114-AC114</f>
        <v>-6</v>
      </c>
      <c r="AE114" s="6">
        <v>31</v>
      </c>
      <c r="AF114" s="6">
        <v>56</v>
      </c>
      <c r="AG114" s="7">
        <f>AE114-AF114</f>
        <v>-25</v>
      </c>
      <c r="AH114" s="6"/>
      <c r="AI114" s="6"/>
      <c r="AK114" s="6"/>
      <c r="AL114" s="6"/>
      <c r="AN114" s="6"/>
      <c r="AO114" s="6"/>
      <c r="AT114" s="6"/>
      <c r="AU114" s="6"/>
      <c r="AW114" s="4" t="s">
        <v>1037</v>
      </c>
      <c r="AX114" s="6">
        <v>39</v>
      </c>
      <c r="AY114" s="6">
        <v>26</v>
      </c>
      <c r="BB114" s="4" t="s">
        <v>876</v>
      </c>
      <c r="BC114" s="6"/>
      <c r="BD114" s="6"/>
      <c r="BE114" s="7"/>
    </row>
    <row r="115" spans="2:58" x14ac:dyDescent="0.25">
      <c r="B115" t="s">
        <v>269</v>
      </c>
      <c r="C115" s="85" t="s">
        <v>591</v>
      </c>
      <c r="D115" s="39">
        <v>43194</v>
      </c>
      <c r="F115" s="3" t="s">
        <v>821</v>
      </c>
      <c r="G115" s="2"/>
      <c r="V115" s="6"/>
      <c r="X115" t="s">
        <v>842</v>
      </c>
      <c r="Z115" s="7" t="str">
        <f t="shared" si="1"/>
        <v/>
      </c>
      <c r="AB115" s="6">
        <v>37</v>
      </c>
      <c r="AC115" s="6">
        <v>50</v>
      </c>
      <c r="AD115" s="7">
        <f>AB115-AC115</f>
        <v>-13</v>
      </c>
      <c r="AE115" s="6">
        <v>31</v>
      </c>
      <c r="AF115" s="6">
        <v>54</v>
      </c>
      <c r="AG115" s="7">
        <f>AE115-AF115</f>
        <v>-23</v>
      </c>
      <c r="AH115" s="6">
        <v>20</v>
      </c>
      <c r="AI115" s="6">
        <v>43</v>
      </c>
      <c r="AJ115" s="7">
        <f>AH115-AI115</f>
        <v>-23</v>
      </c>
      <c r="AK115" s="6"/>
      <c r="AL115" s="6"/>
      <c r="AN115" s="6"/>
      <c r="AO115" s="6"/>
      <c r="AT115" s="6"/>
      <c r="AU115" s="6"/>
      <c r="AW115" s="4" t="s">
        <v>931</v>
      </c>
      <c r="BC115" s="6"/>
      <c r="BD115" s="6"/>
      <c r="BE115" s="7"/>
    </row>
    <row r="116" spans="2:58" x14ac:dyDescent="0.25">
      <c r="B116" t="s">
        <v>269</v>
      </c>
      <c r="C116" s="52" t="s">
        <v>572</v>
      </c>
      <c r="D116" s="39">
        <v>43195</v>
      </c>
      <c r="E116">
        <v>8</v>
      </c>
      <c r="F116" s="3" t="s">
        <v>1094</v>
      </c>
      <c r="G116" s="2" t="s">
        <v>138</v>
      </c>
      <c r="V116" s="6"/>
      <c r="X116" t="s">
        <v>842</v>
      </c>
      <c r="Z116" s="7" t="str">
        <f t="shared" si="1"/>
        <v/>
      </c>
      <c r="AB116" s="6">
        <v>42</v>
      </c>
      <c r="AC116" s="6">
        <v>48</v>
      </c>
      <c r="AD116" s="7">
        <f>AB116-AC116</f>
        <v>-6</v>
      </c>
      <c r="AE116" s="6">
        <v>30</v>
      </c>
      <c r="AF116" s="6">
        <v>57</v>
      </c>
      <c r="AG116" s="7">
        <f>AE116-AF116</f>
        <v>-27</v>
      </c>
      <c r="AH116" s="6">
        <v>20</v>
      </c>
      <c r="AI116" s="6">
        <v>49</v>
      </c>
      <c r="AJ116" s="7">
        <f>AH116-AI116</f>
        <v>-29</v>
      </c>
      <c r="AK116" s="6"/>
      <c r="AL116" s="6"/>
      <c r="AM116" s="7"/>
      <c r="AN116" s="6"/>
      <c r="AO116" s="6"/>
      <c r="AT116" s="6"/>
      <c r="AU116" s="6"/>
      <c r="AW116" s="4" t="s">
        <v>1095</v>
      </c>
      <c r="BC116" s="6"/>
      <c r="BD116" s="6"/>
      <c r="BE116" s="7"/>
    </row>
    <row r="117" spans="2:58" x14ac:dyDescent="0.25">
      <c r="B117" t="s">
        <v>269</v>
      </c>
      <c r="C117" s="52" t="s">
        <v>645</v>
      </c>
      <c r="D117" s="39">
        <v>43196</v>
      </c>
      <c r="E117">
        <v>20</v>
      </c>
      <c r="F117" s="3" t="s">
        <v>678</v>
      </c>
      <c r="G117" s="2" t="s">
        <v>82</v>
      </c>
      <c r="H117" s="6">
        <v>42</v>
      </c>
      <c r="I117" s="7">
        <v>-2</v>
      </c>
      <c r="J117" s="6">
        <v>41</v>
      </c>
      <c r="K117" s="7">
        <v>0</v>
      </c>
      <c r="L117" s="6">
        <v>7</v>
      </c>
      <c r="M117" s="7">
        <v>-1</v>
      </c>
      <c r="N117" s="6">
        <v>4</v>
      </c>
      <c r="O117" s="7">
        <v>3</v>
      </c>
      <c r="P117" s="6">
        <v>3</v>
      </c>
      <c r="Q117" s="7">
        <v>1</v>
      </c>
      <c r="V117" s="6">
        <v>1</v>
      </c>
      <c r="W117" s="7">
        <v>-2</v>
      </c>
      <c r="X117" t="s">
        <v>842</v>
      </c>
      <c r="Y117" s="7"/>
      <c r="Z117" s="7" t="str">
        <f t="shared" si="1"/>
        <v/>
      </c>
      <c r="AB117" s="6"/>
      <c r="AC117" s="6"/>
      <c r="AD117" s="7"/>
      <c r="AE117" s="6"/>
      <c r="AF117" s="6"/>
      <c r="AG117" s="7"/>
      <c r="AH117" s="6"/>
      <c r="AI117" s="6"/>
      <c r="AJ117" s="7"/>
      <c r="AK117" s="6"/>
      <c r="AL117" s="6"/>
      <c r="AM117" s="7"/>
      <c r="AN117" s="6"/>
      <c r="AO117" s="6"/>
      <c r="AT117" s="6"/>
      <c r="AU117" s="6"/>
      <c r="BC117" s="6"/>
      <c r="BD117" s="6"/>
      <c r="BE117" s="7"/>
    </row>
    <row r="118" spans="2:58" x14ac:dyDescent="0.25">
      <c r="B118" t="s">
        <v>269</v>
      </c>
      <c r="C118" s="52" t="s">
        <v>669</v>
      </c>
      <c r="D118" s="39">
        <v>43199</v>
      </c>
      <c r="E118">
        <v>14</v>
      </c>
      <c r="F118" s="3" t="s">
        <v>821</v>
      </c>
      <c r="G118" s="2" t="s">
        <v>224</v>
      </c>
      <c r="H118" s="6">
        <v>40</v>
      </c>
      <c r="I118" s="7">
        <v>-2</v>
      </c>
      <c r="J118" s="6">
        <v>40</v>
      </c>
      <c r="K118" s="7">
        <v>-1</v>
      </c>
      <c r="L118" s="6">
        <v>9</v>
      </c>
      <c r="M118" s="7">
        <v>2</v>
      </c>
      <c r="N118" s="6">
        <v>4</v>
      </c>
      <c r="O118" s="7">
        <v>0</v>
      </c>
      <c r="P118" s="6">
        <v>2</v>
      </c>
      <c r="Q118" s="7">
        <v>0</v>
      </c>
      <c r="V118" s="6">
        <v>0</v>
      </c>
      <c r="W118" s="7">
        <v>-1</v>
      </c>
      <c r="X118" t="s">
        <v>842</v>
      </c>
      <c r="Y118" s="7"/>
      <c r="Z118" s="7" t="str">
        <f t="shared" si="1"/>
        <v/>
      </c>
      <c r="AB118" s="6"/>
      <c r="AC118" s="6"/>
      <c r="AE118" s="6"/>
      <c r="AF118" s="6"/>
      <c r="AG118" s="7"/>
      <c r="AH118" s="6"/>
      <c r="AI118" s="6"/>
      <c r="AK118" s="6"/>
      <c r="AL118" s="6"/>
      <c r="AN118" s="6"/>
      <c r="AO118" s="6"/>
      <c r="AT118" s="6"/>
      <c r="AU118" s="6"/>
      <c r="AX118" s="6">
        <v>37</v>
      </c>
      <c r="AY118" s="6">
        <v>26</v>
      </c>
      <c r="BB118" s="4" t="s">
        <v>876</v>
      </c>
      <c r="BC118" s="6"/>
      <c r="BD118" s="6"/>
      <c r="BE118" s="7"/>
    </row>
    <row r="119" spans="2:58" x14ac:dyDescent="0.25">
      <c r="B119" s="3" t="s">
        <v>269</v>
      </c>
      <c r="C119" s="52" t="s">
        <v>655</v>
      </c>
      <c r="D119" s="39">
        <v>43200</v>
      </c>
      <c r="E119">
        <v>15</v>
      </c>
      <c r="F119" s="3" t="s">
        <v>903</v>
      </c>
      <c r="G119" s="2" t="s">
        <v>138</v>
      </c>
      <c r="H119" s="6">
        <v>40</v>
      </c>
      <c r="I119" s="7">
        <v>-2</v>
      </c>
      <c r="J119" s="6">
        <v>40</v>
      </c>
      <c r="K119" s="7">
        <v>0</v>
      </c>
      <c r="L119" s="6">
        <v>7</v>
      </c>
      <c r="M119" s="7">
        <v>1</v>
      </c>
      <c r="N119" s="6">
        <v>5</v>
      </c>
      <c r="O119" s="7">
        <v>1</v>
      </c>
      <c r="P119" s="6">
        <v>2</v>
      </c>
      <c r="Q119" s="7">
        <v>-1</v>
      </c>
      <c r="V119" s="6">
        <v>0</v>
      </c>
      <c r="W119" s="7">
        <v>-2</v>
      </c>
      <c r="X119" t="s">
        <v>842</v>
      </c>
      <c r="Y119" s="7"/>
      <c r="Z119" s="7" t="str">
        <f t="shared" si="1"/>
        <v/>
      </c>
      <c r="AB119" s="6">
        <v>35</v>
      </c>
      <c r="AC119" s="6">
        <v>43</v>
      </c>
      <c r="AD119" s="7">
        <f>AB119-AC119</f>
        <v>-8</v>
      </c>
      <c r="AE119" s="6">
        <v>29</v>
      </c>
      <c r="AF119" s="6">
        <v>48</v>
      </c>
      <c r="AG119" s="7">
        <f>AE119-AF119</f>
        <v>-19</v>
      </c>
      <c r="AH119" s="6">
        <v>16</v>
      </c>
      <c r="AI119" s="6">
        <v>34</v>
      </c>
      <c r="AJ119" s="7">
        <f>AH119-AI119</f>
        <v>-18</v>
      </c>
      <c r="AK119" s="6">
        <v>8</v>
      </c>
      <c r="AL119" s="6">
        <v>39</v>
      </c>
      <c r="AM119" s="7">
        <f>AK119-AL119</f>
        <v>-31</v>
      </c>
      <c r="AN119" s="6"/>
      <c r="AO119" s="6"/>
      <c r="AT119" s="6"/>
      <c r="AU119" s="6"/>
      <c r="AW119" s="4" t="s">
        <v>1034</v>
      </c>
      <c r="AX119" s="6">
        <v>36</v>
      </c>
      <c r="AY119" s="6">
        <v>24</v>
      </c>
      <c r="BB119" s="4" t="s">
        <v>1035</v>
      </c>
      <c r="BC119" s="6"/>
      <c r="BD119" s="6"/>
      <c r="BE119" s="7"/>
    </row>
    <row r="120" spans="2:58" x14ac:dyDescent="0.25">
      <c r="B120" t="s">
        <v>269</v>
      </c>
      <c r="C120" s="52" t="s">
        <v>562</v>
      </c>
      <c r="D120" s="39">
        <v>43201</v>
      </c>
      <c r="E120">
        <v>15</v>
      </c>
      <c r="F120" s="3" t="s">
        <v>886</v>
      </c>
      <c r="G120" s="2" t="s">
        <v>180</v>
      </c>
      <c r="H120" s="6">
        <v>40</v>
      </c>
      <c r="J120" s="6">
        <v>41</v>
      </c>
      <c r="L120" s="6">
        <v>7</v>
      </c>
      <c r="N120" s="6">
        <v>4</v>
      </c>
      <c r="P120" s="6">
        <v>2</v>
      </c>
      <c r="V120" s="6">
        <v>-1</v>
      </c>
      <c r="X120" t="s">
        <v>842</v>
      </c>
      <c r="Y120" s="7"/>
      <c r="Z120" s="7" t="str">
        <f t="shared" si="1"/>
        <v/>
      </c>
      <c r="AB120" s="6"/>
      <c r="AC120" s="6"/>
      <c r="AE120" s="6"/>
      <c r="AF120" s="6"/>
      <c r="AG120" s="7"/>
      <c r="AH120" s="6"/>
      <c r="AI120" s="6"/>
      <c r="AK120" s="6"/>
      <c r="AL120" s="6"/>
      <c r="AN120" s="6"/>
      <c r="AO120" s="6"/>
      <c r="AT120" s="6"/>
      <c r="AU120" s="6"/>
      <c r="BC120" s="6"/>
      <c r="BD120" s="6"/>
      <c r="BE120" s="7"/>
    </row>
    <row r="121" spans="2:58" x14ac:dyDescent="0.25">
      <c r="B121" t="s">
        <v>269</v>
      </c>
      <c r="C121" s="52" t="s">
        <v>673</v>
      </c>
      <c r="D121" s="39">
        <v>43201</v>
      </c>
      <c r="E121">
        <v>2</v>
      </c>
      <c r="F121" s="3" t="s">
        <v>1019</v>
      </c>
      <c r="G121" s="2" t="s">
        <v>96</v>
      </c>
      <c r="H121" s="6">
        <v>39</v>
      </c>
      <c r="I121" s="7">
        <v>1</v>
      </c>
      <c r="J121" s="6">
        <v>38</v>
      </c>
      <c r="K121" s="7">
        <v>-2</v>
      </c>
      <c r="L121" s="6">
        <v>11</v>
      </c>
      <c r="M121" s="7">
        <v>1</v>
      </c>
      <c r="N121" s="6">
        <v>3</v>
      </c>
      <c r="O121" s="7">
        <v>-1</v>
      </c>
      <c r="P121" s="6">
        <v>4</v>
      </c>
      <c r="Q121" s="7">
        <v>1</v>
      </c>
      <c r="V121" s="6">
        <v>1</v>
      </c>
      <c r="W121" s="7">
        <v>3</v>
      </c>
      <c r="X121" s="3" t="s">
        <v>842</v>
      </c>
      <c r="Y121" s="7"/>
      <c r="Z121" s="7" t="str">
        <f t="shared" si="1"/>
        <v/>
      </c>
      <c r="AB121" s="6">
        <v>38</v>
      </c>
      <c r="AC121" s="6">
        <v>47</v>
      </c>
      <c r="AD121" s="7">
        <f>AB121-AC121</f>
        <v>-9</v>
      </c>
      <c r="AE121" s="6">
        <v>32</v>
      </c>
      <c r="AF121" s="6">
        <v>48</v>
      </c>
      <c r="AG121" s="7">
        <f>AE121-AF121</f>
        <v>-16</v>
      </c>
      <c r="AH121" s="6"/>
      <c r="AI121" s="6"/>
      <c r="AK121" s="6"/>
      <c r="AL121" s="6"/>
      <c r="AN121" s="6"/>
      <c r="AO121" s="6"/>
      <c r="AT121" s="6"/>
      <c r="AU121" s="6"/>
      <c r="AW121" s="4" t="s">
        <v>1087</v>
      </c>
      <c r="AX121" s="6">
        <v>31</v>
      </c>
      <c r="AY121" s="6">
        <v>25</v>
      </c>
      <c r="BB121" s="4" t="s">
        <v>1086</v>
      </c>
      <c r="BC121" s="6"/>
      <c r="BD121" s="6"/>
      <c r="BE121" s="7"/>
    </row>
    <row r="122" spans="2:58" x14ac:dyDescent="0.25">
      <c r="B122" t="s">
        <v>269</v>
      </c>
      <c r="C122" s="52" t="s">
        <v>581</v>
      </c>
      <c r="D122" s="39">
        <v>43204</v>
      </c>
      <c r="E122">
        <v>15</v>
      </c>
      <c r="F122" s="3" t="s">
        <v>982</v>
      </c>
      <c r="G122" s="2" t="s">
        <v>124</v>
      </c>
      <c r="H122" s="6">
        <v>40</v>
      </c>
      <c r="I122" s="7">
        <v>3</v>
      </c>
      <c r="J122" s="6">
        <v>40</v>
      </c>
      <c r="K122" s="7">
        <v>-4</v>
      </c>
      <c r="L122" s="6">
        <v>9</v>
      </c>
      <c r="M122" s="7">
        <v>0</v>
      </c>
      <c r="N122" s="6">
        <v>3</v>
      </c>
      <c r="O122" s="7">
        <v>0</v>
      </c>
      <c r="P122" s="6">
        <v>1</v>
      </c>
      <c r="Q122" s="7">
        <v>-1</v>
      </c>
      <c r="V122" s="6">
        <v>0</v>
      </c>
      <c r="W122" s="7">
        <v>7</v>
      </c>
      <c r="X122" t="s">
        <v>842</v>
      </c>
      <c r="Y122" s="8" t="s">
        <v>988</v>
      </c>
      <c r="Z122" s="7" t="str">
        <f t="shared" si="1"/>
        <v/>
      </c>
      <c r="AB122" s="6"/>
      <c r="AC122" s="6"/>
      <c r="AE122" s="6"/>
      <c r="AF122" s="6"/>
      <c r="AG122" s="7"/>
      <c r="AH122" s="6"/>
      <c r="AI122" s="6"/>
      <c r="AK122" s="6"/>
      <c r="AL122" s="6"/>
      <c r="AN122" s="6"/>
      <c r="AO122" s="6"/>
      <c r="AT122" s="6"/>
      <c r="AU122" s="6"/>
      <c r="AX122" s="6">
        <v>43</v>
      </c>
      <c r="AY122" s="6">
        <v>30</v>
      </c>
      <c r="BB122" s="4" t="s">
        <v>1084</v>
      </c>
      <c r="BC122" s="6"/>
      <c r="BD122" s="6"/>
      <c r="BE122" s="7"/>
    </row>
    <row r="123" spans="2:58" x14ac:dyDescent="0.25">
      <c r="B123" t="s">
        <v>269</v>
      </c>
      <c r="C123" s="52" t="s">
        <v>640</v>
      </c>
      <c r="D123" s="39">
        <v>43206</v>
      </c>
      <c r="E123">
        <v>20</v>
      </c>
      <c r="F123" s="3" t="s">
        <v>821</v>
      </c>
      <c r="G123" s="2" t="s">
        <v>224</v>
      </c>
      <c r="H123" s="6">
        <v>43</v>
      </c>
      <c r="I123" s="7">
        <v>3</v>
      </c>
      <c r="J123" s="6">
        <v>38</v>
      </c>
      <c r="K123" s="7">
        <v>-2</v>
      </c>
      <c r="L123" s="6">
        <v>8</v>
      </c>
      <c r="M123" s="7">
        <v>-1</v>
      </c>
      <c r="N123" s="6">
        <v>3</v>
      </c>
      <c r="O123" s="7">
        <v>-1</v>
      </c>
      <c r="P123" s="6">
        <v>3</v>
      </c>
      <c r="Q123" s="7">
        <v>1</v>
      </c>
      <c r="V123" s="6">
        <v>5</v>
      </c>
      <c r="W123" s="7">
        <v>5</v>
      </c>
      <c r="X123" t="s">
        <v>842</v>
      </c>
      <c r="Y123" s="7"/>
      <c r="Z123" s="7" t="str">
        <f t="shared" si="1"/>
        <v/>
      </c>
      <c r="AB123" s="6">
        <v>38</v>
      </c>
      <c r="AC123" s="6">
        <v>52</v>
      </c>
      <c r="AD123" s="7">
        <f>AB123-AC123</f>
        <v>-14</v>
      </c>
      <c r="AE123" s="6">
        <v>32</v>
      </c>
      <c r="AF123" s="6">
        <v>56</v>
      </c>
      <c r="AG123" s="7">
        <f>AE123-AF123</f>
        <v>-24</v>
      </c>
      <c r="AH123" s="6"/>
      <c r="AI123" s="6"/>
      <c r="AJ123" s="7"/>
      <c r="AK123" s="6"/>
      <c r="AL123" s="6"/>
      <c r="AN123" s="6"/>
      <c r="AO123" s="6"/>
      <c r="AT123" s="6"/>
      <c r="AU123" s="6"/>
      <c r="AW123" s="4" t="s">
        <v>931</v>
      </c>
      <c r="AX123" s="6">
        <v>39</v>
      </c>
      <c r="AY123" s="6">
        <v>25</v>
      </c>
      <c r="BB123" s="4" t="s">
        <v>876</v>
      </c>
      <c r="BC123" s="6"/>
      <c r="BD123" s="6"/>
      <c r="BE123" s="7"/>
    </row>
    <row r="124" spans="2:58" x14ac:dyDescent="0.25">
      <c r="B124" t="s">
        <v>269</v>
      </c>
      <c r="C124" s="52" t="s">
        <v>481</v>
      </c>
      <c r="D124" s="39">
        <v>43210</v>
      </c>
      <c r="E124">
        <v>30</v>
      </c>
      <c r="F124" s="3" t="s">
        <v>1030</v>
      </c>
      <c r="G124" s="2" t="s">
        <v>60</v>
      </c>
      <c r="H124" s="6">
        <v>41</v>
      </c>
      <c r="I124" s="7">
        <v>-2</v>
      </c>
      <c r="J124" s="6">
        <v>40</v>
      </c>
      <c r="K124" s="7">
        <v>-2</v>
      </c>
      <c r="L124" s="6">
        <v>10</v>
      </c>
      <c r="M124" s="7">
        <v>4</v>
      </c>
      <c r="N124" s="6">
        <v>2</v>
      </c>
      <c r="O124" s="7">
        <v>0</v>
      </c>
      <c r="P124" s="6">
        <v>2</v>
      </c>
      <c r="Q124" s="7">
        <v>0</v>
      </c>
      <c r="V124" s="6">
        <v>1</v>
      </c>
      <c r="W124" s="7">
        <v>0</v>
      </c>
      <c r="X124" t="s">
        <v>639</v>
      </c>
      <c r="Y124" s="7"/>
      <c r="Z124" s="7" t="str">
        <f t="shared" si="1"/>
        <v/>
      </c>
      <c r="AB124" s="6">
        <v>38</v>
      </c>
      <c r="AC124" s="6">
        <v>55</v>
      </c>
      <c r="AD124" s="7">
        <f>AB124-AC124</f>
        <v>-17</v>
      </c>
      <c r="AE124" s="6">
        <v>32</v>
      </c>
      <c r="AF124" s="6">
        <v>59</v>
      </c>
      <c r="AG124" s="7">
        <f>AE124-AF124</f>
        <v>-27</v>
      </c>
      <c r="AH124" s="6">
        <v>28</v>
      </c>
      <c r="AI124" s="6">
        <v>35</v>
      </c>
      <c r="AJ124" s="7">
        <f>AH124-AI124</f>
        <v>-7</v>
      </c>
      <c r="AK124" s="6"/>
      <c r="AL124" s="6"/>
      <c r="AM124" s="7"/>
      <c r="AN124" s="6"/>
      <c r="AO124" s="6"/>
      <c r="AT124" s="6"/>
      <c r="AU124" s="6"/>
      <c r="AW124" s="4" t="s">
        <v>1087</v>
      </c>
      <c r="BC124" s="6">
        <v>30</v>
      </c>
      <c r="BD124" s="6">
        <v>63</v>
      </c>
      <c r="BE124" s="7">
        <f>BC124-BD124</f>
        <v>-33</v>
      </c>
      <c r="BF124" s="4" t="s">
        <v>937</v>
      </c>
    </row>
    <row r="125" spans="2:58" x14ac:dyDescent="0.25">
      <c r="B125" s="3" t="s">
        <v>269</v>
      </c>
      <c r="C125" s="52" t="s">
        <v>432</v>
      </c>
      <c r="D125" s="39">
        <v>43214</v>
      </c>
      <c r="E125">
        <v>1</v>
      </c>
      <c r="F125" s="3" t="s">
        <v>821</v>
      </c>
      <c r="G125" s="2" t="s">
        <v>224</v>
      </c>
      <c r="H125" s="6">
        <v>43</v>
      </c>
      <c r="I125" s="7">
        <v>0</v>
      </c>
      <c r="J125" s="6">
        <v>38</v>
      </c>
      <c r="K125" s="7">
        <v>0</v>
      </c>
      <c r="L125" s="6">
        <v>8</v>
      </c>
      <c r="M125" s="7">
        <v>0</v>
      </c>
      <c r="N125" s="6">
        <v>3</v>
      </c>
      <c r="O125" s="7">
        <v>0</v>
      </c>
      <c r="P125" s="6">
        <v>3</v>
      </c>
      <c r="Q125" s="7">
        <v>0</v>
      </c>
      <c r="V125" s="6">
        <v>5</v>
      </c>
      <c r="W125" s="7">
        <v>0</v>
      </c>
      <c r="X125" t="s">
        <v>842</v>
      </c>
      <c r="Y125" s="7"/>
      <c r="Z125" s="7" t="str">
        <f t="shared" si="1"/>
        <v/>
      </c>
      <c r="AB125" s="6"/>
      <c r="AC125" s="6"/>
      <c r="AE125" s="6"/>
      <c r="AF125" s="6"/>
      <c r="AG125" s="7"/>
      <c r="AH125" s="6"/>
      <c r="AI125" s="6"/>
      <c r="AJ125" s="7"/>
      <c r="AK125" s="6"/>
      <c r="AL125" s="6"/>
      <c r="AM125" s="7"/>
      <c r="AN125" s="6"/>
      <c r="AO125" s="6"/>
      <c r="AT125" s="6"/>
      <c r="AU125" s="6"/>
      <c r="AX125" s="6">
        <v>39</v>
      </c>
      <c r="AY125" s="6">
        <v>26</v>
      </c>
      <c r="BB125" s="4" t="s">
        <v>876</v>
      </c>
      <c r="BC125" s="6"/>
      <c r="BD125" s="6"/>
      <c r="BE125" s="7"/>
    </row>
    <row r="126" spans="2:58" x14ac:dyDescent="0.25">
      <c r="B126" t="s">
        <v>269</v>
      </c>
      <c r="C126" s="52" t="s">
        <v>488</v>
      </c>
      <c r="D126" s="39">
        <v>43217</v>
      </c>
      <c r="E126">
        <v>1</v>
      </c>
      <c r="F126" s="3" t="s">
        <v>678</v>
      </c>
      <c r="G126" s="2" t="s">
        <v>82</v>
      </c>
      <c r="H126" s="6">
        <v>42</v>
      </c>
      <c r="I126" s="7">
        <v>0</v>
      </c>
      <c r="J126" s="6">
        <v>39</v>
      </c>
      <c r="K126" s="7">
        <v>-2</v>
      </c>
      <c r="L126" s="6">
        <v>8</v>
      </c>
      <c r="M126" s="7">
        <v>1</v>
      </c>
      <c r="N126" s="6">
        <v>4</v>
      </c>
      <c r="O126" s="7">
        <v>0</v>
      </c>
      <c r="P126" s="6">
        <v>3</v>
      </c>
      <c r="Q126" s="7">
        <v>0</v>
      </c>
      <c r="V126" s="6">
        <v>3</v>
      </c>
      <c r="W126" s="7">
        <v>2</v>
      </c>
      <c r="X126" t="s">
        <v>842</v>
      </c>
      <c r="Y126" s="7"/>
      <c r="Z126" s="7" t="str">
        <f t="shared" si="1"/>
        <v/>
      </c>
      <c r="AB126" s="6"/>
      <c r="AC126" s="6"/>
      <c r="AD126" s="7"/>
      <c r="AE126" s="6"/>
      <c r="AF126" s="6"/>
      <c r="AG126" s="7"/>
      <c r="AH126" s="6"/>
      <c r="AI126" s="6"/>
      <c r="AJ126" s="7"/>
      <c r="AK126" s="6"/>
      <c r="AL126" s="6"/>
      <c r="AM126" s="7"/>
      <c r="AN126" s="6"/>
      <c r="AO126" s="6"/>
      <c r="AT126" s="6"/>
      <c r="AU126" s="6"/>
      <c r="BC126" s="6"/>
      <c r="BD126" s="6"/>
      <c r="BE126" s="7"/>
      <c r="BF126" s="4"/>
    </row>
    <row r="127" spans="2:58" x14ac:dyDescent="0.25">
      <c r="B127" t="s">
        <v>269</v>
      </c>
      <c r="C127" s="52" t="s">
        <v>488</v>
      </c>
      <c r="D127" s="39">
        <v>43217</v>
      </c>
      <c r="E127">
        <v>1</v>
      </c>
      <c r="F127" s="3" t="s">
        <v>886</v>
      </c>
      <c r="G127" s="2" t="s">
        <v>42</v>
      </c>
      <c r="H127" s="6">
        <v>40</v>
      </c>
      <c r="I127" s="7">
        <v>0</v>
      </c>
      <c r="J127" s="6">
        <v>40</v>
      </c>
      <c r="K127" s="7">
        <v>-1</v>
      </c>
      <c r="L127" s="6">
        <v>9</v>
      </c>
      <c r="M127" s="7">
        <v>2</v>
      </c>
      <c r="N127" s="6">
        <v>5</v>
      </c>
      <c r="O127" s="7">
        <v>1</v>
      </c>
      <c r="P127" s="6">
        <v>3</v>
      </c>
      <c r="Q127" s="7">
        <v>1</v>
      </c>
      <c r="V127" s="6">
        <v>0</v>
      </c>
      <c r="W127" s="7">
        <v>1</v>
      </c>
      <c r="X127" s="3" t="s">
        <v>842</v>
      </c>
      <c r="Y127" s="7"/>
      <c r="Z127" s="7" t="str">
        <f t="shared" si="1"/>
        <v/>
      </c>
      <c r="AB127" s="6"/>
      <c r="AC127" s="6"/>
      <c r="AD127" s="7"/>
      <c r="AE127" s="6"/>
      <c r="AF127" s="6"/>
      <c r="AG127" s="7"/>
      <c r="AH127" s="6"/>
      <c r="AI127" s="6"/>
      <c r="AJ127" s="7"/>
      <c r="AK127" s="6"/>
      <c r="AL127" s="6"/>
      <c r="AM127" s="7"/>
      <c r="AN127" s="6"/>
      <c r="AO127" s="6"/>
      <c r="AT127" s="6"/>
      <c r="AU127" s="6"/>
      <c r="BC127" s="6"/>
      <c r="BD127" s="6"/>
      <c r="BE127" s="7"/>
      <c r="BF127" s="4"/>
    </row>
    <row r="128" spans="2:58" x14ac:dyDescent="0.25">
      <c r="B128" s="3" t="s">
        <v>269</v>
      </c>
      <c r="C128" s="52" t="s">
        <v>582</v>
      </c>
      <c r="D128" s="39">
        <v>43220</v>
      </c>
      <c r="E128">
        <v>2</v>
      </c>
      <c r="F128" s="3" t="s">
        <v>821</v>
      </c>
      <c r="G128" s="2" t="s">
        <v>224</v>
      </c>
      <c r="H128" s="6">
        <v>42</v>
      </c>
      <c r="I128" s="7">
        <v>-1</v>
      </c>
      <c r="J128" s="6">
        <v>38</v>
      </c>
      <c r="K128" s="7">
        <v>0</v>
      </c>
      <c r="L128" s="6">
        <v>7</v>
      </c>
      <c r="M128" s="7">
        <v>-1</v>
      </c>
      <c r="N128" s="6">
        <v>3</v>
      </c>
      <c r="O128" s="7">
        <v>0</v>
      </c>
      <c r="P128" s="6">
        <v>3</v>
      </c>
      <c r="Q128" s="7">
        <v>0</v>
      </c>
      <c r="V128" s="6">
        <v>4</v>
      </c>
      <c r="W128" s="7">
        <v>-1</v>
      </c>
      <c r="X128" t="s">
        <v>842</v>
      </c>
      <c r="Y128" s="7"/>
      <c r="Z128" s="7" t="str">
        <f t="shared" si="1"/>
        <v/>
      </c>
      <c r="AB128" s="6"/>
      <c r="AC128" s="6"/>
      <c r="AD128" s="7"/>
      <c r="AE128" s="6"/>
      <c r="AF128" s="6"/>
      <c r="AG128" s="7"/>
      <c r="AH128" s="6"/>
      <c r="AI128" s="6"/>
      <c r="AJ128" s="7"/>
      <c r="AK128" s="6"/>
      <c r="AL128" s="6"/>
      <c r="AM128" s="7"/>
      <c r="AN128" s="6"/>
      <c r="AO128" s="6"/>
      <c r="AT128" s="6"/>
      <c r="AU128" s="6"/>
      <c r="AX128" s="6">
        <v>37</v>
      </c>
      <c r="AY128" s="6">
        <v>27</v>
      </c>
      <c r="BB128" s="4" t="s">
        <v>876</v>
      </c>
      <c r="BC128" s="6"/>
      <c r="BD128" s="6"/>
      <c r="BE128" s="7"/>
    </row>
    <row r="129" spans="2:58" x14ac:dyDescent="0.25">
      <c r="B129" s="3" t="s">
        <v>270</v>
      </c>
      <c r="C129" s="52" t="s">
        <v>339</v>
      </c>
      <c r="D129" s="39">
        <v>43221</v>
      </c>
      <c r="F129" s="3" t="s">
        <v>821</v>
      </c>
      <c r="G129" s="2"/>
      <c r="V129" s="6"/>
      <c r="X129" t="s">
        <v>842</v>
      </c>
      <c r="Z129" s="7" t="str">
        <f t="shared" si="1"/>
        <v/>
      </c>
      <c r="AB129" s="6">
        <v>34</v>
      </c>
      <c r="AC129" s="6">
        <v>55</v>
      </c>
      <c r="AD129" s="7">
        <f>AB129-AC129</f>
        <v>-21</v>
      </c>
      <c r="AE129" s="6">
        <v>31</v>
      </c>
      <c r="AF129" s="6">
        <v>57</v>
      </c>
      <c r="AG129" s="7">
        <f>AE129-AF129</f>
        <v>-26</v>
      </c>
      <c r="AH129" s="6">
        <v>20</v>
      </c>
      <c r="AI129" s="6">
        <v>42</v>
      </c>
      <c r="AJ129" s="7">
        <f>AH129-AI129</f>
        <v>-22</v>
      </c>
      <c r="AK129" s="6"/>
      <c r="AL129" s="6"/>
      <c r="AM129" s="7"/>
      <c r="AN129" s="6"/>
      <c r="AO129" s="6"/>
      <c r="AT129" s="6"/>
      <c r="AU129" s="6"/>
      <c r="AW129" s="4" t="s">
        <v>931</v>
      </c>
      <c r="BC129" s="6"/>
      <c r="BD129" s="6"/>
      <c r="BE129" s="7"/>
    </row>
    <row r="130" spans="2:58" x14ac:dyDescent="0.25">
      <c r="B130" s="3" t="s">
        <v>270</v>
      </c>
      <c r="C130" s="52" t="s">
        <v>374</v>
      </c>
      <c r="D130" s="39">
        <v>43221</v>
      </c>
      <c r="E130">
        <v>15</v>
      </c>
      <c r="F130" s="3" t="s">
        <v>1019</v>
      </c>
      <c r="G130" s="2" t="s">
        <v>96</v>
      </c>
      <c r="H130" s="6">
        <v>39</v>
      </c>
      <c r="I130" s="7">
        <v>0</v>
      </c>
      <c r="J130" s="6">
        <v>39</v>
      </c>
      <c r="K130" s="7">
        <v>1</v>
      </c>
      <c r="L130" s="6">
        <v>10</v>
      </c>
      <c r="M130" s="7">
        <v>-1</v>
      </c>
      <c r="N130" s="6">
        <v>4</v>
      </c>
      <c r="O130" s="7">
        <v>1</v>
      </c>
      <c r="P130" s="6">
        <v>3</v>
      </c>
      <c r="Q130" s="7">
        <v>-1</v>
      </c>
      <c r="V130" s="6">
        <v>0</v>
      </c>
      <c r="W130" s="7">
        <v>1</v>
      </c>
      <c r="X130" t="s">
        <v>842</v>
      </c>
      <c r="Y130" s="7"/>
      <c r="Z130" s="7" t="str">
        <f t="shared" si="1"/>
        <v/>
      </c>
      <c r="AB130" s="6">
        <v>34</v>
      </c>
      <c r="AC130" s="6">
        <v>51</v>
      </c>
      <c r="AD130" s="7">
        <f>AB130-AC130</f>
        <v>-17</v>
      </c>
      <c r="AE130" s="6">
        <v>31</v>
      </c>
      <c r="AF130" s="6">
        <v>48</v>
      </c>
      <c r="AG130" s="7">
        <f>AE130-AF130</f>
        <v>-17</v>
      </c>
      <c r="AH130" s="6"/>
      <c r="AI130" s="6"/>
      <c r="AJ130" s="7"/>
      <c r="AK130" s="6"/>
      <c r="AL130" s="6"/>
      <c r="AM130" s="7"/>
      <c r="AN130" s="6"/>
      <c r="AO130" s="6"/>
      <c r="AT130" s="6"/>
      <c r="AU130" s="6"/>
      <c r="AW130" s="4" t="s">
        <v>1087</v>
      </c>
      <c r="AX130" s="6">
        <v>30</v>
      </c>
      <c r="AY130" s="6">
        <v>28</v>
      </c>
      <c r="BB130" s="4" t="s">
        <v>1086</v>
      </c>
      <c r="BC130" s="6"/>
      <c r="BD130" s="6"/>
      <c r="BE130" s="7"/>
    </row>
    <row r="131" spans="2:58" x14ac:dyDescent="0.25">
      <c r="B131" s="3" t="s">
        <v>270</v>
      </c>
      <c r="C131" s="52" t="s">
        <v>419</v>
      </c>
      <c r="D131" s="39">
        <v>43228</v>
      </c>
      <c r="E131">
        <v>10</v>
      </c>
      <c r="F131" s="3" t="s">
        <v>821</v>
      </c>
      <c r="G131" s="2" t="s">
        <v>224</v>
      </c>
      <c r="H131" s="6">
        <v>43</v>
      </c>
      <c r="I131" s="7">
        <v>1</v>
      </c>
      <c r="J131" s="6">
        <v>38</v>
      </c>
      <c r="K131" s="7">
        <v>0</v>
      </c>
      <c r="L131" s="6">
        <v>9</v>
      </c>
      <c r="M131" s="7">
        <v>2</v>
      </c>
      <c r="N131" s="6">
        <v>2</v>
      </c>
      <c r="O131" s="7">
        <v>-1</v>
      </c>
      <c r="P131" s="6">
        <v>2</v>
      </c>
      <c r="Q131" s="7">
        <v>-1</v>
      </c>
      <c r="V131" s="6">
        <v>5</v>
      </c>
      <c r="W131" s="7">
        <v>1</v>
      </c>
      <c r="X131" t="s">
        <v>842</v>
      </c>
      <c r="Y131" s="7"/>
      <c r="Z131" s="7" t="str">
        <f t="shared" ref="Z131:Z194" si="2">IF(AND(H131&lt;J131,H131&lt;L131,H131&lt;L131,H131&lt;T131),"4th","")</f>
        <v/>
      </c>
      <c r="AB131" s="6"/>
      <c r="AC131" s="6"/>
      <c r="AD131" s="7"/>
      <c r="AE131" s="6"/>
      <c r="AF131" s="6"/>
      <c r="AG131" s="7"/>
      <c r="AH131" s="6"/>
      <c r="AI131" s="6"/>
      <c r="AJ131" s="7"/>
      <c r="AK131" s="6"/>
      <c r="AL131" s="6"/>
      <c r="AM131" s="7"/>
      <c r="AN131" s="6"/>
      <c r="AO131" s="6"/>
      <c r="AT131" s="6"/>
      <c r="AU131" s="6"/>
      <c r="AX131" s="6">
        <v>39</v>
      </c>
      <c r="AY131" s="6">
        <v>25</v>
      </c>
      <c r="BB131" s="4" t="s">
        <v>876</v>
      </c>
      <c r="BC131" s="6"/>
      <c r="BD131" s="6"/>
      <c r="BE131" s="7"/>
    </row>
    <row r="132" spans="2:58" x14ac:dyDescent="0.25">
      <c r="B132" s="3" t="s">
        <v>270</v>
      </c>
      <c r="C132" s="52" t="s">
        <v>317</v>
      </c>
      <c r="D132" s="39">
        <v>43228</v>
      </c>
      <c r="E132">
        <v>11</v>
      </c>
      <c r="F132" s="3" t="s">
        <v>982</v>
      </c>
      <c r="H132" s="6">
        <v>41</v>
      </c>
      <c r="I132" s="7">
        <v>1</v>
      </c>
      <c r="J132" s="6">
        <v>40</v>
      </c>
      <c r="K132" s="7">
        <v>0</v>
      </c>
      <c r="L132" s="6">
        <v>8</v>
      </c>
      <c r="M132" s="7">
        <v>-1</v>
      </c>
      <c r="N132" s="6">
        <v>3</v>
      </c>
      <c r="O132" s="7">
        <v>0</v>
      </c>
      <c r="P132" s="6">
        <v>2</v>
      </c>
      <c r="Q132" s="7">
        <v>1</v>
      </c>
      <c r="V132" s="6">
        <v>1</v>
      </c>
      <c r="W132" s="7">
        <v>1</v>
      </c>
      <c r="X132" t="s">
        <v>842</v>
      </c>
      <c r="Y132" s="8" t="s">
        <v>1096</v>
      </c>
      <c r="Z132" s="7" t="str">
        <f t="shared" si="2"/>
        <v/>
      </c>
      <c r="AB132" s="6"/>
      <c r="AC132" s="6"/>
      <c r="AD132" s="7"/>
      <c r="AE132" s="6"/>
      <c r="AF132" s="6"/>
      <c r="AG132" s="7"/>
      <c r="AH132" s="6"/>
      <c r="AI132" s="6"/>
      <c r="AJ132" s="7"/>
      <c r="AK132" s="6"/>
      <c r="AL132" s="6"/>
      <c r="AM132" s="7"/>
      <c r="AN132" s="6"/>
      <c r="AO132" s="6"/>
      <c r="AT132" s="6"/>
      <c r="AU132" s="6"/>
      <c r="BC132" s="6"/>
      <c r="BD132" s="6"/>
      <c r="BE132" s="7"/>
    </row>
    <row r="133" spans="2:58" x14ac:dyDescent="0.25">
      <c r="B133" s="3" t="s">
        <v>270</v>
      </c>
      <c r="C133" s="52" t="s">
        <v>673</v>
      </c>
      <c r="D133" s="39">
        <v>43231</v>
      </c>
      <c r="E133">
        <v>15</v>
      </c>
      <c r="F133" s="3" t="s">
        <v>678</v>
      </c>
      <c r="G133" s="2" t="s">
        <v>82</v>
      </c>
      <c r="H133" s="6">
        <v>43</v>
      </c>
      <c r="I133" s="7">
        <v>1</v>
      </c>
      <c r="J133" s="6">
        <v>40</v>
      </c>
      <c r="K133" s="7">
        <v>1</v>
      </c>
      <c r="L133" s="6">
        <v>8</v>
      </c>
      <c r="M133" s="7">
        <v>0</v>
      </c>
      <c r="N133" s="6">
        <v>3</v>
      </c>
      <c r="O133" s="7">
        <v>-1</v>
      </c>
      <c r="P133" s="6">
        <v>3</v>
      </c>
      <c r="Q133" s="7">
        <v>0</v>
      </c>
      <c r="V133" s="6">
        <v>3</v>
      </c>
      <c r="W133" s="7">
        <v>0</v>
      </c>
      <c r="X133" t="s">
        <v>842</v>
      </c>
      <c r="Y133" s="7"/>
      <c r="Z133" s="7" t="str">
        <f t="shared" si="2"/>
        <v/>
      </c>
      <c r="AB133" s="6"/>
      <c r="AC133" s="6"/>
      <c r="AD133" s="7"/>
      <c r="AE133" s="6"/>
      <c r="AF133" s="6"/>
      <c r="AG133" s="7"/>
      <c r="AH133" s="6"/>
      <c r="AI133" s="6"/>
      <c r="AJ133" s="7"/>
      <c r="AK133" s="6"/>
      <c r="AL133" s="6"/>
      <c r="AM133" s="7"/>
      <c r="AN133" s="6"/>
      <c r="AO133" s="6"/>
      <c r="AT133" s="6"/>
      <c r="AU133" s="6"/>
      <c r="BC133" s="6"/>
      <c r="BD133" s="6"/>
      <c r="BE133" s="7"/>
    </row>
    <row r="134" spans="2:58" x14ac:dyDescent="0.25">
      <c r="B134" s="3" t="s">
        <v>270</v>
      </c>
      <c r="C134" s="52" t="s">
        <v>594</v>
      </c>
      <c r="D134" s="39">
        <v>43233</v>
      </c>
      <c r="E134">
        <v>18</v>
      </c>
      <c r="F134" s="3" t="s">
        <v>821</v>
      </c>
      <c r="G134" s="2" t="s">
        <v>224</v>
      </c>
      <c r="H134" s="6">
        <v>43</v>
      </c>
      <c r="I134" s="7">
        <v>0</v>
      </c>
      <c r="J134" s="6">
        <v>38</v>
      </c>
      <c r="K134" s="7">
        <v>0</v>
      </c>
      <c r="L134" s="6">
        <v>9</v>
      </c>
      <c r="M134" s="7">
        <v>0</v>
      </c>
      <c r="N134" s="6">
        <v>3</v>
      </c>
      <c r="O134" s="7">
        <v>1</v>
      </c>
      <c r="P134" s="6">
        <v>3</v>
      </c>
      <c r="Q134" s="7">
        <v>1</v>
      </c>
      <c r="V134" s="6">
        <v>5</v>
      </c>
      <c r="W134" s="7">
        <v>0</v>
      </c>
      <c r="X134" t="s">
        <v>842</v>
      </c>
      <c r="Y134" s="7"/>
      <c r="Z134" s="7" t="str">
        <f t="shared" si="2"/>
        <v/>
      </c>
      <c r="AB134" s="6"/>
      <c r="AC134" s="6"/>
      <c r="AD134" s="7"/>
      <c r="AE134" s="6"/>
      <c r="AF134" s="6"/>
      <c r="AG134" s="7"/>
      <c r="AH134" s="6"/>
      <c r="AI134" s="6"/>
      <c r="AJ134" s="7"/>
      <c r="AK134" s="6"/>
      <c r="AL134" s="6"/>
      <c r="AM134" s="7"/>
      <c r="AN134" s="6"/>
      <c r="AO134" s="6"/>
      <c r="AT134" s="6"/>
      <c r="AU134" s="6"/>
      <c r="AX134" s="6">
        <v>40</v>
      </c>
      <c r="AY134" s="6">
        <v>25</v>
      </c>
      <c r="BB134" s="4" t="s">
        <v>876</v>
      </c>
      <c r="BC134" s="6"/>
      <c r="BD134" s="6"/>
      <c r="BE134" s="7"/>
    </row>
    <row r="135" spans="2:58" x14ac:dyDescent="0.25">
      <c r="B135" t="s">
        <v>270</v>
      </c>
      <c r="C135" s="52" t="s">
        <v>624</v>
      </c>
      <c r="D135" s="39">
        <v>43235</v>
      </c>
      <c r="E135">
        <v>20</v>
      </c>
      <c r="F135" s="3" t="s">
        <v>903</v>
      </c>
      <c r="G135" s="2" t="s">
        <v>138</v>
      </c>
      <c r="H135" s="6">
        <v>43</v>
      </c>
      <c r="I135" s="7">
        <v>3</v>
      </c>
      <c r="J135" s="6">
        <v>39</v>
      </c>
      <c r="K135" s="7">
        <v>-1</v>
      </c>
      <c r="L135" s="6">
        <v>6</v>
      </c>
      <c r="M135" s="7">
        <v>-1</v>
      </c>
      <c r="N135" s="6">
        <v>4</v>
      </c>
      <c r="O135" s="7">
        <v>-1</v>
      </c>
      <c r="P135" s="6">
        <v>3</v>
      </c>
      <c r="Q135" s="7">
        <v>1</v>
      </c>
      <c r="V135" s="6">
        <v>4</v>
      </c>
      <c r="W135" s="7">
        <v>4</v>
      </c>
      <c r="X135" t="s">
        <v>842</v>
      </c>
      <c r="Y135" s="7"/>
      <c r="Z135" s="7" t="str">
        <f t="shared" si="2"/>
        <v/>
      </c>
      <c r="AB135" s="6">
        <v>35</v>
      </c>
      <c r="AC135" s="6">
        <v>43</v>
      </c>
      <c r="AD135" s="7">
        <f>AB135-AC135</f>
        <v>-8</v>
      </c>
      <c r="AE135" s="6">
        <v>29</v>
      </c>
      <c r="AF135" s="6">
        <v>47</v>
      </c>
      <c r="AG135" s="7">
        <f>AE135-AF135</f>
        <v>-18</v>
      </c>
      <c r="AH135" s="6">
        <v>19</v>
      </c>
      <c r="AI135" s="6">
        <v>27</v>
      </c>
      <c r="AJ135" s="7">
        <f>AH135-AI135</f>
        <v>-8</v>
      </c>
      <c r="AK135" s="6">
        <v>8</v>
      </c>
      <c r="AL135" s="6">
        <v>35</v>
      </c>
      <c r="AM135" s="7">
        <f>AK135-AL135</f>
        <v>-27</v>
      </c>
      <c r="AN135" s="6"/>
      <c r="AO135" s="6"/>
      <c r="AT135" s="6"/>
      <c r="AU135" s="6"/>
      <c r="AW135" s="4" t="s">
        <v>1034</v>
      </c>
      <c r="AX135" s="6">
        <v>36</v>
      </c>
      <c r="AY135" s="6">
        <v>23</v>
      </c>
      <c r="BB135" s="4" t="s">
        <v>1035</v>
      </c>
      <c r="BC135" s="6"/>
      <c r="BD135" s="6"/>
      <c r="BE135" s="7"/>
    </row>
    <row r="136" spans="2:58" x14ac:dyDescent="0.25">
      <c r="B136" t="s">
        <v>270</v>
      </c>
      <c r="C136" s="52" t="s">
        <v>640</v>
      </c>
      <c r="D136" s="39">
        <v>43236</v>
      </c>
      <c r="E136">
        <v>23</v>
      </c>
      <c r="F136" s="3" t="s">
        <v>886</v>
      </c>
      <c r="G136" s="2" t="s">
        <v>248</v>
      </c>
      <c r="H136" s="6">
        <v>41</v>
      </c>
      <c r="I136" s="7">
        <v>1</v>
      </c>
      <c r="J136" s="6">
        <v>41</v>
      </c>
      <c r="K136" s="7">
        <v>1</v>
      </c>
      <c r="L136" s="6">
        <v>7</v>
      </c>
      <c r="M136" s="7">
        <v>-2</v>
      </c>
      <c r="N136" s="6">
        <v>3</v>
      </c>
      <c r="O136" s="7">
        <v>-2</v>
      </c>
      <c r="P136" s="6">
        <v>3</v>
      </c>
      <c r="Q136" s="7">
        <v>0</v>
      </c>
      <c r="V136" s="6">
        <v>0</v>
      </c>
      <c r="W136" s="7">
        <v>0</v>
      </c>
      <c r="X136" s="3" t="s">
        <v>842</v>
      </c>
      <c r="Y136" s="7"/>
      <c r="Z136" s="7" t="str">
        <f t="shared" si="2"/>
        <v/>
      </c>
      <c r="AB136" s="6"/>
      <c r="AC136" s="6"/>
      <c r="AD136" s="7"/>
      <c r="AE136" s="6"/>
      <c r="AF136" s="6"/>
      <c r="AG136" s="7"/>
      <c r="AH136" s="6"/>
      <c r="AI136" s="6"/>
      <c r="AJ136" s="7"/>
      <c r="AK136" s="6"/>
      <c r="AL136" s="6"/>
      <c r="AM136" s="7"/>
      <c r="AN136" s="6"/>
      <c r="AO136" s="6"/>
      <c r="AT136" s="6"/>
      <c r="AU136" s="6"/>
      <c r="BC136" s="6"/>
      <c r="BD136" s="6"/>
      <c r="BE136" s="7"/>
    </row>
    <row r="137" spans="2:58" x14ac:dyDescent="0.25">
      <c r="B137" t="s">
        <v>270</v>
      </c>
      <c r="C137" s="52" t="s">
        <v>516</v>
      </c>
      <c r="D137" s="39">
        <v>43238</v>
      </c>
      <c r="E137">
        <v>24</v>
      </c>
      <c r="F137" s="3" t="s">
        <v>1030</v>
      </c>
      <c r="G137" s="2" t="s">
        <v>60</v>
      </c>
      <c r="H137" s="6">
        <v>40</v>
      </c>
      <c r="I137" s="7">
        <v>-1</v>
      </c>
      <c r="J137" s="6">
        <v>40</v>
      </c>
      <c r="K137" s="7">
        <v>0</v>
      </c>
      <c r="L137" s="6">
        <v>7</v>
      </c>
      <c r="M137" s="7">
        <v>-3</v>
      </c>
      <c r="N137" s="6">
        <v>2</v>
      </c>
      <c r="O137" s="7">
        <v>0</v>
      </c>
      <c r="P137" s="6">
        <v>5</v>
      </c>
      <c r="Q137" s="7">
        <v>3</v>
      </c>
      <c r="V137" s="6">
        <v>0</v>
      </c>
      <c r="W137" s="7">
        <v>-1</v>
      </c>
      <c r="X137" s="3" t="s">
        <v>639</v>
      </c>
      <c r="Y137" s="7"/>
      <c r="Z137" s="7" t="str">
        <f t="shared" si="2"/>
        <v/>
      </c>
      <c r="AB137" s="6">
        <v>37</v>
      </c>
      <c r="AC137" s="6">
        <v>56</v>
      </c>
      <c r="AD137" s="7">
        <f>AB137-AC137</f>
        <v>-19</v>
      </c>
      <c r="AE137" s="6">
        <v>32</v>
      </c>
      <c r="AF137" s="6">
        <v>56</v>
      </c>
      <c r="AG137" s="7">
        <f>AE137-AF137</f>
        <v>-24</v>
      </c>
      <c r="AH137" s="6">
        <v>28</v>
      </c>
      <c r="AI137" s="6">
        <v>33</v>
      </c>
      <c r="AJ137" s="7">
        <f>AH137-AI137</f>
        <v>-5</v>
      </c>
      <c r="AK137" s="6"/>
      <c r="AL137" s="6"/>
      <c r="AM137" s="7"/>
      <c r="AN137" s="6"/>
      <c r="AO137" s="6"/>
      <c r="AT137" s="6"/>
      <c r="AU137" s="6"/>
      <c r="AW137" s="4" t="s">
        <v>1087</v>
      </c>
      <c r="BC137" s="6">
        <v>33</v>
      </c>
      <c r="BD137" s="6">
        <v>60</v>
      </c>
      <c r="BE137" s="7">
        <f>BC137-BD137</f>
        <v>-27</v>
      </c>
      <c r="BF137" s="4" t="s">
        <v>937</v>
      </c>
    </row>
    <row r="138" spans="2:58" x14ac:dyDescent="0.25">
      <c r="B138" s="3" t="s">
        <v>270</v>
      </c>
      <c r="C138" s="52" t="s">
        <v>598</v>
      </c>
      <c r="D138" s="39">
        <v>43240</v>
      </c>
      <c r="E138">
        <v>22</v>
      </c>
      <c r="F138" s="3" t="s">
        <v>821</v>
      </c>
      <c r="G138" s="2" t="s">
        <v>224</v>
      </c>
      <c r="H138" s="6">
        <v>42</v>
      </c>
      <c r="I138" s="7">
        <v>-1</v>
      </c>
      <c r="J138" s="6">
        <v>38</v>
      </c>
      <c r="K138" s="7">
        <v>0</v>
      </c>
      <c r="L138" s="6">
        <v>9</v>
      </c>
      <c r="M138" s="7">
        <v>0</v>
      </c>
      <c r="N138" s="6">
        <v>2</v>
      </c>
      <c r="O138" s="7">
        <v>-1</v>
      </c>
      <c r="P138" s="6">
        <v>3</v>
      </c>
      <c r="Q138" s="7">
        <v>0</v>
      </c>
      <c r="V138" s="6">
        <v>4</v>
      </c>
      <c r="W138" s="7">
        <v>-1</v>
      </c>
      <c r="X138" t="s">
        <v>842</v>
      </c>
      <c r="Y138" s="7"/>
      <c r="Z138" s="7" t="str">
        <f t="shared" si="2"/>
        <v/>
      </c>
      <c r="AB138" s="6"/>
      <c r="AC138" s="6"/>
      <c r="AD138" s="7"/>
      <c r="AE138" s="6"/>
      <c r="AF138" s="6"/>
      <c r="AG138" s="7"/>
      <c r="AH138" s="6"/>
      <c r="AI138" s="6"/>
      <c r="AJ138" s="7"/>
      <c r="AK138" s="6"/>
      <c r="AL138" s="6"/>
      <c r="AM138" s="7"/>
      <c r="AN138" s="6"/>
      <c r="AO138" s="6"/>
      <c r="AT138" s="6"/>
      <c r="AU138" s="6"/>
      <c r="AX138" s="6">
        <v>37</v>
      </c>
      <c r="AY138" s="6">
        <v>27</v>
      </c>
      <c r="BB138" s="4" t="s">
        <v>876</v>
      </c>
      <c r="BC138" s="6"/>
      <c r="BD138" s="6"/>
      <c r="BE138" s="7"/>
    </row>
    <row r="139" spans="2:58" x14ac:dyDescent="0.25">
      <c r="B139" s="3" t="s">
        <v>270</v>
      </c>
      <c r="C139" s="52" t="s">
        <v>479</v>
      </c>
      <c r="D139" s="39">
        <v>43245</v>
      </c>
      <c r="E139">
        <v>30</v>
      </c>
      <c r="F139" s="3" t="s">
        <v>678</v>
      </c>
      <c r="G139" s="2" t="s">
        <v>82</v>
      </c>
      <c r="H139" s="6">
        <v>43</v>
      </c>
      <c r="I139" s="7">
        <v>0</v>
      </c>
      <c r="J139" s="6">
        <v>40</v>
      </c>
      <c r="K139" s="7">
        <v>0</v>
      </c>
      <c r="L139" s="6">
        <v>8</v>
      </c>
      <c r="M139" s="7">
        <v>0</v>
      </c>
      <c r="N139" s="6">
        <v>3</v>
      </c>
      <c r="O139" s="7">
        <v>0</v>
      </c>
      <c r="P139" s="6">
        <v>2</v>
      </c>
      <c r="Q139" s="7">
        <v>-1</v>
      </c>
      <c r="V139" s="6">
        <v>3</v>
      </c>
      <c r="W139" s="7">
        <v>0</v>
      </c>
      <c r="X139" t="s">
        <v>842</v>
      </c>
      <c r="Y139" s="7"/>
      <c r="Z139" s="7" t="str">
        <f t="shared" si="2"/>
        <v/>
      </c>
      <c r="AB139" s="6"/>
      <c r="AC139" s="6"/>
      <c r="AD139" s="7"/>
      <c r="AE139" s="6"/>
      <c r="AF139" s="6"/>
      <c r="AG139" s="7"/>
      <c r="AH139" s="6"/>
      <c r="AI139" s="6"/>
      <c r="AJ139" s="7"/>
      <c r="AK139" s="6"/>
      <c r="AL139" s="6"/>
      <c r="AM139" s="7"/>
      <c r="AN139" s="6"/>
      <c r="AO139" s="6"/>
      <c r="AT139" s="6"/>
      <c r="AU139" s="6"/>
      <c r="BC139" s="6"/>
      <c r="BD139" s="6"/>
      <c r="BE139" s="7"/>
    </row>
    <row r="140" spans="2:58" x14ac:dyDescent="0.25">
      <c r="B140" s="3" t="s">
        <v>270</v>
      </c>
      <c r="C140" s="52" t="s">
        <v>660</v>
      </c>
      <c r="D140" s="39">
        <v>43248</v>
      </c>
      <c r="E140">
        <v>5</v>
      </c>
      <c r="F140" s="3" t="s">
        <v>821</v>
      </c>
      <c r="G140" s="2" t="s">
        <v>224</v>
      </c>
      <c r="H140" s="6">
        <v>42</v>
      </c>
      <c r="I140" s="7">
        <v>0</v>
      </c>
      <c r="J140" s="6">
        <v>39</v>
      </c>
      <c r="K140" s="7">
        <v>1</v>
      </c>
      <c r="L140" s="6">
        <v>9</v>
      </c>
      <c r="M140" s="7">
        <v>0</v>
      </c>
      <c r="N140" s="6">
        <v>3</v>
      </c>
      <c r="O140" s="7">
        <v>1</v>
      </c>
      <c r="P140" s="6">
        <v>2</v>
      </c>
      <c r="Q140" s="7">
        <v>-1</v>
      </c>
      <c r="V140" s="6">
        <v>3</v>
      </c>
      <c r="W140" s="7">
        <v>-1</v>
      </c>
      <c r="X140" t="s">
        <v>842</v>
      </c>
      <c r="Y140" s="7"/>
      <c r="Z140" s="7" t="str">
        <f t="shared" si="2"/>
        <v/>
      </c>
      <c r="AB140" s="6"/>
      <c r="AC140" s="6"/>
      <c r="AD140" s="7"/>
      <c r="AE140" s="6"/>
      <c r="AF140" s="6"/>
      <c r="AG140" s="7"/>
      <c r="AH140" s="6"/>
      <c r="AI140" s="6"/>
      <c r="AJ140" s="7"/>
      <c r="AK140" s="6"/>
      <c r="AL140" s="6"/>
      <c r="AM140" s="7"/>
      <c r="AN140" s="6"/>
      <c r="AO140" s="6"/>
      <c r="AT140" s="6"/>
      <c r="AU140" s="6"/>
      <c r="AX140" s="6">
        <v>38</v>
      </c>
      <c r="AY140" s="6">
        <v>27</v>
      </c>
      <c r="BB140" s="4" t="s">
        <v>876</v>
      </c>
    </row>
    <row r="141" spans="2:58" x14ac:dyDescent="0.25">
      <c r="B141" s="3" t="s">
        <v>270</v>
      </c>
      <c r="C141" s="52" t="s">
        <v>582</v>
      </c>
      <c r="D141" s="39">
        <v>43250</v>
      </c>
      <c r="F141" s="3" t="s">
        <v>1094</v>
      </c>
      <c r="G141" s="2" t="s">
        <v>198</v>
      </c>
      <c r="H141" s="6">
        <v>41</v>
      </c>
      <c r="J141" s="6">
        <v>41</v>
      </c>
      <c r="L141" s="6">
        <v>6</v>
      </c>
      <c r="N141" s="6">
        <v>5</v>
      </c>
      <c r="P141" s="6">
        <v>2</v>
      </c>
      <c r="V141" s="6">
        <v>0</v>
      </c>
      <c r="X141" s="3" t="s">
        <v>842</v>
      </c>
      <c r="Y141" s="7"/>
      <c r="Z141" s="7" t="str">
        <f t="shared" si="2"/>
        <v/>
      </c>
      <c r="AB141" s="6">
        <v>41</v>
      </c>
      <c r="AC141" s="6">
        <v>50</v>
      </c>
      <c r="AD141" s="7">
        <f>AB141-AC141</f>
        <v>-9</v>
      </c>
      <c r="AE141" s="6">
        <v>32</v>
      </c>
      <c r="AF141" s="6">
        <v>58</v>
      </c>
      <c r="AG141" s="7">
        <f>AE141-AF141</f>
        <v>-26</v>
      </c>
      <c r="AH141" s="6">
        <v>21</v>
      </c>
      <c r="AI141" s="6">
        <v>50</v>
      </c>
      <c r="AJ141" s="7">
        <f>AH141-AI141</f>
        <v>-29</v>
      </c>
      <c r="AK141" s="6"/>
      <c r="AL141" s="6"/>
      <c r="AM141" s="7"/>
      <c r="AN141" s="6"/>
      <c r="AO141" s="6"/>
      <c r="AT141" s="6"/>
      <c r="AU141" s="6"/>
      <c r="AW141" s="4" t="s">
        <v>1095</v>
      </c>
    </row>
    <row r="142" spans="2:58" x14ac:dyDescent="0.25">
      <c r="B142" s="3" t="s">
        <v>270</v>
      </c>
      <c r="C142" s="52" t="s">
        <v>501</v>
      </c>
      <c r="D142" s="39">
        <v>43251</v>
      </c>
      <c r="E142">
        <v>8</v>
      </c>
      <c r="F142" s="3" t="s">
        <v>982</v>
      </c>
      <c r="H142" s="6">
        <v>41</v>
      </c>
      <c r="I142" s="7">
        <v>0</v>
      </c>
      <c r="J142" s="6">
        <v>40</v>
      </c>
      <c r="K142" s="7">
        <v>0</v>
      </c>
      <c r="L142" s="6">
        <v>9</v>
      </c>
      <c r="M142" s="7">
        <v>1</v>
      </c>
      <c r="N142" s="6">
        <v>2</v>
      </c>
      <c r="O142" s="7">
        <v>-1</v>
      </c>
      <c r="P142" s="6">
        <v>2</v>
      </c>
      <c r="Q142" s="7">
        <v>0</v>
      </c>
      <c r="V142" s="6">
        <v>1</v>
      </c>
      <c r="W142" s="7">
        <v>0</v>
      </c>
      <c r="X142" t="s">
        <v>842</v>
      </c>
      <c r="Y142" s="8" t="s">
        <v>988</v>
      </c>
      <c r="Z142" s="7" t="str">
        <f t="shared" si="2"/>
        <v/>
      </c>
      <c r="AB142" s="6"/>
      <c r="AC142" s="6"/>
      <c r="AD142" s="7"/>
      <c r="AE142" s="6"/>
      <c r="AF142" s="6"/>
      <c r="AG142" s="7"/>
      <c r="AH142" s="6"/>
      <c r="AI142" s="6"/>
      <c r="AJ142" s="7"/>
      <c r="AK142" s="6"/>
      <c r="AL142" s="6"/>
      <c r="AM142" s="7"/>
      <c r="AN142" s="6"/>
      <c r="AO142" s="6"/>
      <c r="AT142" s="6"/>
      <c r="AU142" s="6"/>
    </row>
    <row r="143" spans="2:58" x14ac:dyDescent="0.25">
      <c r="B143" t="s">
        <v>272</v>
      </c>
      <c r="C143" s="12" t="s">
        <v>694</v>
      </c>
      <c r="D143" s="39">
        <v>43255</v>
      </c>
      <c r="E143">
        <v>8</v>
      </c>
      <c r="F143" s="3" t="s">
        <v>821</v>
      </c>
      <c r="G143" s="2" t="s">
        <v>224</v>
      </c>
      <c r="H143" s="6">
        <v>44</v>
      </c>
      <c r="I143" s="7">
        <v>2</v>
      </c>
      <c r="J143" s="6">
        <v>37</v>
      </c>
      <c r="K143" s="7">
        <v>-2</v>
      </c>
      <c r="L143" s="6">
        <v>8</v>
      </c>
      <c r="M143" s="7">
        <v>-1</v>
      </c>
      <c r="N143" s="6">
        <v>3</v>
      </c>
      <c r="O143" s="7">
        <v>0</v>
      </c>
      <c r="P143" s="6">
        <v>3</v>
      </c>
      <c r="Q143" s="7">
        <v>1</v>
      </c>
      <c r="V143" s="6">
        <v>7</v>
      </c>
      <c r="W143" s="7">
        <v>4</v>
      </c>
      <c r="X143" t="s">
        <v>842</v>
      </c>
      <c r="Y143" s="7"/>
      <c r="Z143" s="7" t="str">
        <f t="shared" si="2"/>
        <v/>
      </c>
      <c r="AB143" s="6"/>
      <c r="AC143" s="6"/>
      <c r="AD143" s="7"/>
      <c r="AE143" s="6"/>
      <c r="AF143" s="6"/>
      <c r="AG143" s="7"/>
      <c r="AH143" s="6"/>
      <c r="AI143" s="6"/>
      <c r="AJ143" s="7"/>
      <c r="AK143" s="6"/>
      <c r="AL143" s="6"/>
      <c r="AM143" s="7"/>
      <c r="AN143" s="6"/>
      <c r="AO143" s="6"/>
      <c r="AT143" s="6"/>
      <c r="AU143" s="6"/>
      <c r="AX143" s="6">
        <v>37</v>
      </c>
      <c r="AY143" s="6">
        <v>24</v>
      </c>
      <c r="BB143" s="4" t="s">
        <v>876</v>
      </c>
    </row>
    <row r="144" spans="2:58" x14ac:dyDescent="0.25">
      <c r="B144" t="s">
        <v>272</v>
      </c>
      <c r="C144" s="12" t="s">
        <v>657</v>
      </c>
      <c r="D144" s="39">
        <v>43256</v>
      </c>
      <c r="E144">
        <v>10</v>
      </c>
      <c r="F144" s="3" t="s">
        <v>903</v>
      </c>
      <c r="G144" s="2" t="s">
        <v>138</v>
      </c>
      <c r="H144" s="6">
        <v>42</v>
      </c>
      <c r="I144" s="7">
        <v>-1</v>
      </c>
      <c r="J144" s="6">
        <v>40</v>
      </c>
      <c r="K144" s="7">
        <v>1</v>
      </c>
      <c r="L144" s="6">
        <v>7</v>
      </c>
      <c r="M144" s="7">
        <v>1</v>
      </c>
      <c r="N144" s="6">
        <v>3</v>
      </c>
      <c r="O144" s="7">
        <v>-1</v>
      </c>
      <c r="P144" s="6">
        <v>2</v>
      </c>
      <c r="Q144" s="7">
        <v>-1</v>
      </c>
      <c r="V144" s="6">
        <v>2</v>
      </c>
      <c r="W144" s="7">
        <v>-2</v>
      </c>
      <c r="X144" t="s">
        <v>842</v>
      </c>
      <c r="Y144" s="7"/>
      <c r="Z144" s="7" t="str">
        <f t="shared" si="2"/>
        <v/>
      </c>
      <c r="AB144" s="6">
        <v>34</v>
      </c>
      <c r="AC144" s="6">
        <v>42</v>
      </c>
      <c r="AD144" s="7">
        <f>AB144-AC144</f>
        <v>-8</v>
      </c>
      <c r="AE144" s="6">
        <v>31</v>
      </c>
      <c r="AF144" s="6">
        <v>44</v>
      </c>
      <c r="AG144" s="7">
        <f>AE144-AF144</f>
        <v>-13</v>
      </c>
      <c r="AH144" s="6">
        <v>18</v>
      </c>
      <c r="AI144" s="6">
        <v>29</v>
      </c>
      <c r="AJ144" s="7">
        <f>AH144-AI144</f>
        <v>-11</v>
      </c>
      <c r="AK144" s="6">
        <v>9</v>
      </c>
      <c r="AL144" s="6">
        <v>35</v>
      </c>
      <c r="AM144" s="7">
        <f>AK144-AL144</f>
        <v>-26</v>
      </c>
      <c r="AN144" s="6"/>
      <c r="AO144" s="6"/>
      <c r="AT144" s="6"/>
      <c r="AU144" s="6"/>
      <c r="AW144" s="4" t="s">
        <v>1034</v>
      </c>
      <c r="AX144" s="6">
        <v>35</v>
      </c>
      <c r="AY144" s="6">
        <v>25</v>
      </c>
      <c r="BB144" s="4" t="s">
        <v>1035</v>
      </c>
    </row>
    <row r="145" spans="2:58" x14ac:dyDescent="0.25">
      <c r="B145" t="s">
        <v>272</v>
      </c>
      <c r="C145" s="12" t="s">
        <v>474</v>
      </c>
      <c r="D145" s="39">
        <v>43256</v>
      </c>
      <c r="E145">
        <v>20</v>
      </c>
      <c r="F145" s="3" t="s">
        <v>1019</v>
      </c>
      <c r="G145" s="2" t="s">
        <v>96</v>
      </c>
      <c r="H145" s="6">
        <v>38</v>
      </c>
      <c r="I145" s="7">
        <v>-1</v>
      </c>
      <c r="J145" s="6">
        <v>41</v>
      </c>
      <c r="K145" s="7">
        <v>2</v>
      </c>
      <c r="L145" s="6">
        <v>11</v>
      </c>
      <c r="M145" s="7">
        <v>1</v>
      </c>
      <c r="N145" s="6">
        <v>4</v>
      </c>
      <c r="O145" s="7">
        <v>0</v>
      </c>
      <c r="P145" s="6">
        <v>2</v>
      </c>
      <c r="Q145" s="7">
        <v>-1</v>
      </c>
      <c r="V145" s="6">
        <v>-3</v>
      </c>
      <c r="W145" s="7">
        <v>-3</v>
      </c>
      <c r="X145" t="s">
        <v>842</v>
      </c>
      <c r="Y145" s="7"/>
      <c r="Z145" s="7" t="str">
        <f t="shared" si="2"/>
        <v/>
      </c>
      <c r="AB145" s="6">
        <v>32</v>
      </c>
      <c r="AC145" s="6">
        <v>55</v>
      </c>
      <c r="AD145" s="7">
        <f>AB145-AC145</f>
        <v>-23</v>
      </c>
      <c r="AE145" s="6">
        <v>31</v>
      </c>
      <c r="AF145" s="6">
        <v>49</v>
      </c>
      <c r="AG145" s="7">
        <f>AE145-AF145</f>
        <v>-18</v>
      </c>
      <c r="AH145" s="6"/>
      <c r="AI145" s="6"/>
      <c r="AJ145" s="7"/>
      <c r="AK145" s="6"/>
      <c r="AL145" s="6"/>
      <c r="AM145" s="7"/>
      <c r="AN145" s="6"/>
      <c r="AO145" s="6"/>
      <c r="AT145" s="6"/>
      <c r="AU145" s="6"/>
      <c r="AW145" s="4" t="s">
        <v>1087</v>
      </c>
      <c r="AX145" s="6">
        <v>29</v>
      </c>
      <c r="AY145" s="6">
        <v>28</v>
      </c>
      <c r="BB145" s="4" t="s">
        <v>1086</v>
      </c>
      <c r="BC145" s="6"/>
      <c r="BD145" s="6"/>
    </row>
    <row r="146" spans="2:58" x14ac:dyDescent="0.25">
      <c r="B146" t="s">
        <v>272</v>
      </c>
      <c r="C146" s="12" t="s">
        <v>317</v>
      </c>
      <c r="D146" s="39">
        <v>43259</v>
      </c>
      <c r="E146">
        <v>12</v>
      </c>
      <c r="F146" s="3" t="s">
        <v>678</v>
      </c>
      <c r="G146" s="2" t="s">
        <v>82</v>
      </c>
      <c r="H146" s="6">
        <v>42</v>
      </c>
      <c r="I146" s="7">
        <v>-1</v>
      </c>
      <c r="J146" s="6">
        <v>40</v>
      </c>
      <c r="K146" s="7">
        <v>0</v>
      </c>
      <c r="L146" s="6">
        <v>8</v>
      </c>
      <c r="M146" s="7">
        <v>0</v>
      </c>
      <c r="N146" s="6">
        <v>3</v>
      </c>
      <c r="O146" s="7">
        <v>0</v>
      </c>
      <c r="P146" s="6">
        <v>3</v>
      </c>
      <c r="Q146" s="7">
        <v>1</v>
      </c>
      <c r="V146" s="6">
        <v>2</v>
      </c>
      <c r="W146" s="7">
        <v>-1</v>
      </c>
      <c r="X146" t="s">
        <v>842</v>
      </c>
      <c r="Y146" s="7"/>
      <c r="Z146" s="7" t="str">
        <f t="shared" si="2"/>
        <v/>
      </c>
      <c r="AB146" s="6"/>
      <c r="AC146" s="6"/>
      <c r="AD146" s="7"/>
      <c r="AE146" s="6"/>
      <c r="AF146" s="6"/>
      <c r="AG146" s="7"/>
      <c r="AH146" s="6"/>
      <c r="AI146" s="6"/>
      <c r="AJ146" s="7"/>
      <c r="AK146" s="6"/>
      <c r="AL146" s="6"/>
      <c r="AM146" s="7"/>
      <c r="AN146" s="6"/>
      <c r="AO146" s="6"/>
      <c r="AT146" s="6"/>
      <c r="AU146" s="6"/>
      <c r="BC146" s="6"/>
      <c r="BD146" s="6"/>
    </row>
    <row r="147" spans="2:58" x14ac:dyDescent="0.25">
      <c r="B147" t="s">
        <v>272</v>
      </c>
      <c r="C147" s="12" t="s">
        <v>337</v>
      </c>
      <c r="D147" s="39">
        <v>43261</v>
      </c>
      <c r="F147" s="3" t="s">
        <v>821</v>
      </c>
      <c r="G147" s="2" t="s">
        <v>84</v>
      </c>
      <c r="V147" s="6"/>
      <c r="X147" t="s">
        <v>842</v>
      </c>
      <c r="Z147" s="7" t="str">
        <f t="shared" si="2"/>
        <v/>
      </c>
      <c r="AB147" s="6"/>
      <c r="AC147" s="6"/>
      <c r="AD147" s="7"/>
      <c r="AE147" s="6">
        <v>28</v>
      </c>
      <c r="AF147" s="6">
        <v>58</v>
      </c>
      <c r="AG147" s="7">
        <f>AE147-AF147</f>
        <v>-30</v>
      </c>
      <c r="AH147" s="6"/>
      <c r="AI147" s="6"/>
      <c r="AJ147" s="7"/>
      <c r="AK147" s="6"/>
      <c r="AL147" s="6"/>
      <c r="AM147" s="7"/>
      <c r="AN147" s="6"/>
      <c r="AO147" s="6"/>
      <c r="AT147" s="6"/>
      <c r="AU147" s="6"/>
      <c r="BC147" s="6">
        <v>23</v>
      </c>
      <c r="BD147" s="6">
        <v>49</v>
      </c>
      <c r="BE147" s="7">
        <f>BC147-BD147</f>
        <v>-26</v>
      </c>
      <c r="BF147" s="4" t="s">
        <v>871</v>
      </c>
    </row>
    <row r="148" spans="2:58" x14ac:dyDescent="0.25">
      <c r="B148" t="s">
        <v>272</v>
      </c>
      <c r="C148" s="12" t="s">
        <v>562</v>
      </c>
      <c r="D148" s="39">
        <v>43262</v>
      </c>
      <c r="E148">
        <v>14</v>
      </c>
      <c r="F148" s="3" t="s">
        <v>821</v>
      </c>
      <c r="G148" s="2" t="s">
        <v>224</v>
      </c>
      <c r="H148" s="6">
        <v>42</v>
      </c>
      <c r="I148" s="7">
        <v>-2</v>
      </c>
      <c r="J148" s="6">
        <v>39</v>
      </c>
      <c r="K148" s="7">
        <v>2</v>
      </c>
      <c r="L148" s="6">
        <v>8</v>
      </c>
      <c r="M148" s="7">
        <v>0</v>
      </c>
      <c r="N148" s="6">
        <v>3</v>
      </c>
      <c r="O148" s="7">
        <v>0</v>
      </c>
      <c r="P148" s="6">
        <v>2</v>
      </c>
      <c r="Q148" s="7">
        <v>-1</v>
      </c>
      <c r="V148" s="6">
        <v>3</v>
      </c>
      <c r="W148" s="7">
        <v>-4</v>
      </c>
      <c r="X148" t="s">
        <v>842</v>
      </c>
      <c r="Y148" s="7"/>
      <c r="Z148" s="7" t="str">
        <f t="shared" si="2"/>
        <v/>
      </c>
      <c r="AB148" s="6"/>
      <c r="AC148" s="6"/>
      <c r="AD148" s="7"/>
      <c r="AE148" s="6"/>
      <c r="AF148" s="6"/>
      <c r="AG148" s="7"/>
      <c r="AH148" s="6"/>
      <c r="AI148" s="6"/>
      <c r="AJ148" s="7"/>
      <c r="AK148" s="6"/>
      <c r="AL148" s="6"/>
      <c r="AM148" s="7"/>
      <c r="AN148" s="6"/>
      <c r="AO148" s="6"/>
      <c r="AT148" s="6"/>
      <c r="AU148" s="6"/>
      <c r="AX148" s="6">
        <v>39</v>
      </c>
      <c r="AY148" s="6">
        <v>24</v>
      </c>
      <c r="BB148" s="4" t="s">
        <v>876</v>
      </c>
      <c r="BC148" s="6"/>
      <c r="BD148" s="6"/>
    </row>
    <row r="149" spans="2:58" x14ac:dyDescent="0.25">
      <c r="B149" t="s">
        <v>272</v>
      </c>
      <c r="C149" s="11" t="s">
        <v>564</v>
      </c>
      <c r="D149" s="39">
        <v>43269</v>
      </c>
      <c r="F149" s="3" t="s">
        <v>821</v>
      </c>
      <c r="G149" s="2" t="s">
        <v>224</v>
      </c>
      <c r="H149" s="6">
        <v>42</v>
      </c>
      <c r="I149" s="7">
        <v>0</v>
      </c>
      <c r="J149" s="6">
        <v>40</v>
      </c>
      <c r="K149" s="7">
        <v>1</v>
      </c>
      <c r="L149" s="6">
        <v>9</v>
      </c>
      <c r="M149" s="7">
        <v>1</v>
      </c>
      <c r="N149" s="6">
        <v>3</v>
      </c>
      <c r="O149" s="7">
        <v>0</v>
      </c>
      <c r="P149" s="6">
        <v>2</v>
      </c>
      <c r="Q149" s="7">
        <v>0</v>
      </c>
      <c r="V149" s="6">
        <v>2</v>
      </c>
      <c r="W149" s="7">
        <v>-1</v>
      </c>
      <c r="X149" t="s">
        <v>842</v>
      </c>
      <c r="Y149" s="7"/>
      <c r="Z149" s="7" t="str">
        <f t="shared" si="2"/>
        <v/>
      </c>
      <c r="AB149" s="6"/>
      <c r="AC149" s="6"/>
      <c r="AD149" s="7"/>
      <c r="AE149" s="6"/>
      <c r="AF149" s="6"/>
      <c r="AG149" s="7"/>
      <c r="AH149" s="6"/>
      <c r="AI149" s="6"/>
      <c r="AJ149" s="7"/>
      <c r="AK149" s="6"/>
      <c r="AL149" s="6"/>
      <c r="AM149" s="7"/>
      <c r="AN149" s="6"/>
      <c r="AO149" s="6"/>
      <c r="AT149" s="6"/>
      <c r="AU149" s="6"/>
      <c r="AX149" s="6">
        <v>38</v>
      </c>
      <c r="AY149" s="6">
        <v>26</v>
      </c>
      <c r="BB149" s="4" t="s">
        <v>876</v>
      </c>
      <c r="BC149" s="6"/>
      <c r="BD149" s="6"/>
    </row>
    <row r="150" spans="2:58" x14ac:dyDescent="0.25">
      <c r="B150" s="3" t="s">
        <v>272</v>
      </c>
      <c r="C150" s="54" t="s">
        <v>641</v>
      </c>
      <c r="D150" s="39">
        <v>43270</v>
      </c>
      <c r="E150">
        <v>21</v>
      </c>
      <c r="F150" s="3" t="s">
        <v>982</v>
      </c>
      <c r="G150" s="2" t="s">
        <v>76</v>
      </c>
      <c r="H150" s="6">
        <v>41</v>
      </c>
      <c r="I150" s="7">
        <v>0</v>
      </c>
      <c r="J150" s="6">
        <v>38</v>
      </c>
      <c r="K150" s="7">
        <v>-2</v>
      </c>
      <c r="L150" s="6">
        <v>7</v>
      </c>
      <c r="M150" s="7">
        <v>-2</v>
      </c>
      <c r="N150" s="6">
        <v>3</v>
      </c>
      <c r="O150" s="7">
        <v>1</v>
      </c>
      <c r="P150" s="6">
        <v>3</v>
      </c>
      <c r="Q150" s="7">
        <v>1</v>
      </c>
      <c r="V150" s="6">
        <v>3</v>
      </c>
      <c r="W150" s="7">
        <v>2</v>
      </c>
      <c r="X150" s="3" t="s">
        <v>842</v>
      </c>
      <c r="Y150" s="8" t="s">
        <v>988</v>
      </c>
      <c r="Z150" s="7" t="str">
        <f t="shared" si="2"/>
        <v/>
      </c>
      <c r="AB150" s="6"/>
      <c r="AC150" s="6"/>
      <c r="AD150" s="7"/>
      <c r="AE150" s="6"/>
      <c r="AF150" s="6"/>
      <c r="AG150" s="7"/>
      <c r="AH150" s="6"/>
      <c r="AI150" s="6"/>
      <c r="AJ150" s="7"/>
      <c r="AK150" s="6"/>
      <c r="AL150" s="6"/>
      <c r="AM150" s="7"/>
      <c r="AN150" s="6"/>
      <c r="AO150" s="6"/>
      <c r="AT150" s="6"/>
      <c r="AU150" s="6"/>
      <c r="BC150" s="6"/>
      <c r="BD150" s="6"/>
    </row>
    <row r="151" spans="2:58" x14ac:dyDescent="0.25">
      <c r="B151" s="3" t="s">
        <v>272</v>
      </c>
      <c r="C151" s="11" t="s">
        <v>688</v>
      </c>
      <c r="D151" s="39">
        <v>43273</v>
      </c>
      <c r="E151">
        <v>26</v>
      </c>
      <c r="F151" s="3" t="s">
        <v>678</v>
      </c>
      <c r="G151" s="2" t="s">
        <v>82</v>
      </c>
      <c r="H151" s="6">
        <v>41</v>
      </c>
      <c r="I151" s="7">
        <v>-1</v>
      </c>
      <c r="J151" s="6">
        <v>40</v>
      </c>
      <c r="K151" s="7">
        <v>0</v>
      </c>
      <c r="L151" s="6">
        <v>9</v>
      </c>
      <c r="M151" s="7">
        <v>1</v>
      </c>
      <c r="N151" s="6">
        <v>3</v>
      </c>
      <c r="O151" s="7">
        <v>0</v>
      </c>
      <c r="P151" s="6">
        <v>3</v>
      </c>
      <c r="Q151" s="7">
        <v>0</v>
      </c>
      <c r="V151" s="6">
        <v>1</v>
      </c>
      <c r="W151" s="7">
        <v>-1</v>
      </c>
      <c r="X151" s="3" t="s">
        <v>842</v>
      </c>
      <c r="Y151" s="7"/>
      <c r="Z151" s="7" t="str">
        <f t="shared" si="2"/>
        <v/>
      </c>
      <c r="AB151" s="6"/>
      <c r="AC151" s="6"/>
      <c r="AD151" s="7"/>
      <c r="AE151" s="6"/>
      <c r="AF151" s="6"/>
      <c r="AG151" s="7"/>
      <c r="AH151" s="6"/>
      <c r="AI151" s="6"/>
      <c r="AJ151" s="7"/>
      <c r="AK151" s="6"/>
      <c r="AL151" s="6"/>
      <c r="AM151" s="7"/>
      <c r="AN151" s="6"/>
      <c r="AO151" s="6"/>
      <c r="AT151" s="6"/>
      <c r="AU151" s="6"/>
      <c r="BC151" s="6"/>
      <c r="BD151" s="6"/>
    </row>
    <row r="152" spans="2:58" x14ac:dyDescent="0.25">
      <c r="B152" s="3" t="s">
        <v>272</v>
      </c>
      <c r="C152" s="11" t="s">
        <v>431</v>
      </c>
      <c r="D152" s="39">
        <v>43273</v>
      </c>
      <c r="E152">
        <v>29</v>
      </c>
      <c r="F152" s="3" t="s">
        <v>1030</v>
      </c>
      <c r="G152" s="2" t="s">
        <v>60</v>
      </c>
      <c r="H152" s="6">
        <v>41</v>
      </c>
      <c r="I152" s="7">
        <v>1</v>
      </c>
      <c r="J152" s="6">
        <v>38</v>
      </c>
      <c r="K152" s="7">
        <v>-2</v>
      </c>
      <c r="L152" s="6">
        <v>7</v>
      </c>
      <c r="M152" s="7">
        <v>0</v>
      </c>
      <c r="N152" s="6">
        <v>4</v>
      </c>
      <c r="O152" s="7">
        <v>2</v>
      </c>
      <c r="P152" s="6">
        <v>4</v>
      </c>
      <c r="Q152" s="7">
        <v>-1</v>
      </c>
      <c r="V152" s="6">
        <v>3</v>
      </c>
      <c r="W152" s="7">
        <v>3</v>
      </c>
      <c r="X152" s="3" t="s">
        <v>639</v>
      </c>
      <c r="Y152" s="7"/>
      <c r="Z152" s="7" t="str">
        <f t="shared" si="2"/>
        <v/>
      </c>
      <c r="AB152" s="6">
        <v>35</v>
      </c>
      <c r="AC152" s="6">
        <v>58</v>
      </c>
      <c r="AD152" s="7">
        <f>AB152-AC152</f>
        <v>-23</v>
      </c>
      <c r="AE152" s="6">
        <v>31</v>
      </c>
      <c r="AF152" s="6">
        <v>57</v>
      </c>
      <c r="AG152" s="7">
        <f>AE152-AF152</f>
        <v>-26</v>
      </c>
      <c r="AH152" s="6">
        <v>27</v>
      </c>
      <c r="AI152" s="6">
        <v>34</v>
      </c>
      <c r="AJ152" s="7">
        <f>AH152-AI152</f>
        <v>-7</v>
      </c>
      <c r="AK152" s="6"/>
      <c r="AL152" s="6"/>
      <c r="AM152" s="7"/>
      <c r="AN152" s="6"/>
      <c r="AO152" s="6"/>
      <c r="AT152" s="6"/>
      <c r="AU152" s="6"/>
      <c r="AW152" s="4" t="s">
        <v>1087</v>
      </c>
      <c r="BC152" s="6">
        <v>30</v>
      </c>
      <c r="BD152" s="6">
        <v>63</v>
      </c>
      <c r="BE152" s="7">
        <f>BC152-BD152</f>
        <v>-33</v>
      </c>
      <c r="BF152" s="4" t="s">
        <v>937</v>
      </c>
    </row>
    <row r="153" spans="2:58" x14ac:dyDescent="0.25">
      <c r="B153" s="3" t="s">
        <v>272</v>
      </c>
      <c r="C153" s="3" t="s">
        <v>579</v>
      </c>
      <c r="D153" s="39">
        <v>43276</v>
      </c>
      <c r="E153">
        <v>3</v>
      </c>
      <c r="F153" s="3" t="s">
        <v>821</v>
      </c>
      <c r="G153" s="2" t="s">
        <v>224</v>
      </c>
      <c r="H153" s="6">
        <v>42</v>
      </c>
      <c r="I153" s="7">
        <v>0</v>
      </c>
      <c r="J153" s="6">
        <v>37</v>
      </c>
      <c r="K153" s="7">
        <v>-3</v>
      </c>
      <c r="L153" s="6">
        <v>9</v>
      </c>
      <c r="M153" s="7">
        <v>0</v>
      </c>
      <c r="N153" s="6">
        <v>3</v>
      </c>
      <c r="O153" s="7">
        <v>0</v>
      </c>
      <c r="P153" s="6">
        <v>3</v>
      </c>
      <c r="Q153" s="7">
        <v>1</v>
      </c>
      <c r="V153" s="6">
        <v>5</v>
      </c>
      <c r="W153" s="7">
        <v>3</v>
      </c>
      <c r="X153" s="3" t="s">
        <v>842</v>
      </c>
      <c r="Y153" s="7"/>
      <c r="Z153" s="7" t="str">
        <f t="shared" si="2"/>
        <v/>
      </c>
      <c r="AB153" s="6"/>
      <c r="AC153" s="6"/>
      <c r="AD153" s="7"/>
      <c r="AE153" s="6"/>
      <c r="AF153" s="6"/>
      <c r="AG153" s="7"/>
      <c r="AH153" s="6"/>
      <c r="AI153" s="6"/>
      <c r="AJ153" s="7"/>
      <c r="AK153" s="6"/>
      <c r="AL153" s="6"/>
      <c r="AM153" s="7"/>
      <c r="AN153" s="6"/>
      <c r="AO153" s="6"/>
      <c r="AT153" s="6"/>
      <c r="AU153" s="6"/>
      <c r="AX153" s="6">
        <v>38</v>
      </c>
      <c r="AY153" s="6">
        <v>26</v>
      </c>
      <c r="BB153" s="4" t="s">
        <v>876</v>
      </c>
      <c r="BC153" s="6"/>
      <c r="BD153" s="6"/>
    </row>
    <row r="154" spans="2:58" x14ac:dyDescent="0.25">
      <c r="B154" s="3" t="s">
        <v>265</v>
      </c>
      <c r="C154" s="12" t="s">
        <v>589</v>
      </c>
      <c r="D154" s="39">
        <v>43284</v>
      </c>
      <c r="E154">
        <v>7</v>
      </c>
      <c r="F154" s="3" t="s">
        <v>821</v>
      </c>
      <c r="G154" s="2" t="s">
        <v>224</v>
      </c>
      <c r="H154" s="6">
        <v>41</v>
      </c>
      <c r="I154" s="7">
        <v>-1</v>
      </c>
      <c r="J154" s="6">
        <v>40</v>
      </c>
      <c r="K154" s="7">
        <v>3</v>
      </c>
      <c r="L154" s="6">
        <v>9</v>
      </c>
      <c r="M154" s="7">
        <v>0</v>
      </c>
      <c r="N154" s="6">
        <v>3</v>
      </c>
      <c r="O154" s="7">
        <v>0</v>
      </c>
      <c r="P154" s="6">
        <v>2</v>
      </c>
      <c r="Q154" s="7">
        <v>-1</v>
      </c>
      <c r="V154" s="6">
        <v>1</v>
      </c>
      <c r="W154" s="7">
        <v>-4</v>
      </c>
      <c r="X154" s="3" t="s">
        <v>842</v>
      </c>
      <c r="Y154" s="7"/>
      <c r="Z154" s="7" t="str">
        <f t="shared" si="2"/>
        <v/>
      </c>
      <c r="AB154" s="6"/>
      <c r="AC154" s="6"/>
      <c r="AD154" s="7"/>
      <c r="AE154" s="6"/>
      <c r="AF154" s="6"/>
      <c r="AG154" s="7"/>
      <c r="AH154" s="6"/>
      <c r="AI154" s="6"/>
      <c r="AJ154" s="7"/>
      <c r="AK154" s="6"/>
      <c r="AL154" s="6"/>
      <c r="AM154" s="7"/>
      <c r="AN154" s="6"/>
      <c r="AO154" s="6"/>
      <c r="AT154" s="6"/>
      <c r="AU154" s="6"/>
      <c r="AX154" s="6">
        <v>35</v>
      </c>
      <c r="AY154" s="6">
        <v>25</v>
      </c>
      <c r="BB154" s="4" t="s">
        <v>876</v>
      </c>
      <c r="BC154" s="6"/>
      <c r="BD154" s="6"/>
    </row>
    <row r="155" spans="2:58" x14ac:dyDescent="0.25">
      <c r="B155" t="s">
        <v>265</v>
      </c>
      <c r="C155" s="12" t="s">
        <v>584</v>
      </c>
      <c r="D155" s="39">
        <v>43284</v>
      </c>
      <c r="E155">
        <v>8</v>
      </c>
      <c r="F155" s="3" t="s">
        <v>1019</v>
      </c>
      <c r="G155" s="2" t="s">
        <v>96</v>
      </c>
      <c r="H155" s="6">
        <v>39</v>
      </c>
      <c r="I155" s="7">
        <v>1</v>
      </c>
      <c r="J155" s="6">
        <v>37</v>
      </c>
      <c r="K155" s="7">
        <v>-4</v>
      </c>
      <c r="L155" s="6">
        <v>10</v>
      </c>
      <c r="M155" s="7">
        <v>-1</v>
      </c>
      <c r="N155" s="6">
        <v>3</v>
      </c>
      <c r="O155" s="7">
        <v>-1</v>
      </c>
      <c r="P155" s="6">
        <v>4</v>
      </c>
      <c r="Q155" s="7">
        <v>2</v>
      </c>
      <c r="V155" s="6">
        <v>2</v>
      </c>
      <c r="W155" s="7">
        <v>5</v>
      </c>
      <c r="X155" s="3" t="s">
        <v>842</v>
      </c>
      <c r="Y155" s="7"/>
      <c r="Z155" s="7" t="str">
        <f t="shared" si="2"/>
        <v/>
      </c>
      <c r="AB155" s="6">
        <v>32</v>
      </c>
      <c r="AC155" s="6">
        <v>52</v>
      </c>
      <c r="AD155" s="7">
        <f>AB155-AC155</f>
        <v>-20</v>
      </c>
      <c r="AE155" s="6">
        <v>28</v>
      </c>
      <c r="AF155" s="6">
        <v>48</v>
      </c>
      <c r="AG155" s="7">
        <f>AE155-AF155</f>
        <v>-20</v>
      </c>
      <c r="AH155" s="6"/>
      <c r="AI155" s="6"/>
      <c r="AJ155" s="7"/>
      <c r="AK155" s="6"/>
      <c r="AL155" s="6"/>
      <c r="AM155" s="7"/>
      <c r="AN155" s="6"/>
      <c r="AO155" s="6"/>
      <c r="AT155" s="6"/>
      <c r="AU155" s="6"/>
      <c r="AW155" s="4" t="s">
        <v>1087</v>
      </c>
      <c r="AX155" s="6">
        <v>31</v>
      </c>
      <c r="AY155" s="6">
        <v>25</v>
      </c>
      <c r="BB155" s="4" t="s">
        <v>1086</v>
      </c>
      <c r="BC155" s="6"/>
      <c r="BD155" s="6"/>
    </row>
    <row r="156" spans="2:58" x14ac:dyDescent="0.25">
      <c r="B156" t="s">
        <v>265</v>
      </c>
      <c r="C156" s="12" t="s">
        <v>483</v>
      </c>
      <c r="D156" s="39">
        <v>43286</v>
      </c>
      <c r="E156">
        <v>10</v>
      </c>
      <c r="F156" s="3" t="s">
        <v>1058</v>
      </c>
      <c r="H156" s="6">
        <v>40</v>
      </c>
      <c r="J156" s="6">
        <v>38</v>
      </c>
      <c r="L156" s="6">
        <v>9</v>
      </c>
      <c r="N156" s="6">
        <v>3</v>
      </c>
      <c r="P156" s="6">
        <v>3</v>
      </c>
      <c r="V156" s="6">
        <v>2</v>
      </c>
      <c r="X156" s="3" t="s">
        <v>842</v>
      </c>
      <c r="Y156" s="7"/>
      <c r="Z156" s="7" t="str">
        <f t="shared" si="2"/>
        <v/>
      </c>
      <c r="AB156" s="6"/>
      <c r="AC156" s="6"/>
      <c r="AD156" s="7"/>
      <c r="AE156" s="6"/>
      <c r="AF156" s="6"/>
      <c r="AG156" s="7"/>
      <c r="AH156" s="6"/>
      <c r="AI156" s="6"/>
      <c r="AJ156" s="7"/>
      <c r="AK156" s="6"/>
      <c r="AL156" s="6"/>
      <c r="AM156" s="7"/>
      <c r="AN156" s="6"/>
      <c r="AO156" s="6"/>
      <c r="AT156" s="6"/>
      <c r="AU156" s="6"/>
      <c r="BC156" s="6"/>
      <c r="BD156" s="6"/>
    </row>
    <row r="157" spans="2:58" x14ac:dyDescent="0.25">
      <c r="B157" t="s">
        <v>265</v>
      </c>
      <c r="C157" s="12" t="s">
        <v>450</v>
      </c>
      <c r="D157" s="39">
        <v>43287</v>
      </c>
      <c r="E157">
        <v>11</v>
      </c>
      <c r="F157" s="3" t="s">
        <v>678</v>
      </c>
      <c r="G157" s="2" t="s">
        <v>82</v>
      </c>
      <c r="H157" s="6">
        <v>41</v>
      </c>
      <c r="I157" s="7">
        <v>0</v>
      </c>
      <c r="J157" s="6">
        <v>39</v>
      </c>
      <c r="K157" s="7">
        <v>-1</v>
      </c>
      <c r="L157" s="6">
        <v>9</v>
      </c>
      <c r="M157" s="7">
        <v>0</v>
      </c>
      <c r="N157" s="6">
        <v>4</v>
      </c>
      <c r="O157" s="7">
        <v>1</v>
      </c>
      <c r="P157" s="6">
        <v>3</v>
      </c>
      <c r="Q157" s="7">
        <v>0</v>
      </c>
      <c r="V157" s="6">
        <v>2</v>
      </c>
      <c r="W157" s="7">
        <v>1</v>
      </c>
      <c r="X157" s="3" t="s">
        <v>842</v>
      </c>
      <c r="Y157" s="7"/>
      <c r="Z157" s="7" t="str">
        <f t="shared" si="2"/>
        <v/>
      </c>
      <c r="AB157" s="6"/>
      <c r="AC157" s="6"/>
      <c r="AD157" s="7"/>
      <c r="AE157" s="6"/>
      <c r="AF157" s="6"/>
      <c r="AG157" s="7"/>
      <c r="AH157" s="6"/>
      <c r="AI157" s="6"/>
      <c r="AJ157" s="7"/>
      <c r="AK157" s="6"/>
      <c r="AL157" s="6"/>
      <c r="AM157" s="7"/>
      <c r="AN157" s="6"/>
      <c r="AO157" s="6"/>
      <c r="AT157" s="6"/>
      <c r="AU157" s="6"/>
      <c r="BC157" s="6"/>
      <c r="BD157" s="6"/>
    </row>
    <row r="158" spans="2:58" x14ac:dyDescent="0.25">
      <c r="B158" s="3" t="s">
        <v>265</v>
      </c>
      <c r="C158" s="15">
        <v>7</v>
      </c>
      <c r="D158" s="39">
        <v>43288</v>
      </c>
      <c r="E158">
        <v>7</v>
      </c>
      <c r="F158" s="3" t="s">
        <v>982</v>
      </c>
      <c r="G158" s="2" t="s">
        <v>124</v>
      </c>
      <c r="H158" s="6">
        <v>38</v>
      </c>
      <c r="I158" s="7">
        <v>-3</v>
      </c>
      <c r="J158" s="6">
        <v>40</v>
      </c>
      <c r="K158" s="7">
        <v>2</v>
      </c>
      <c r="L158" s="6">
        <v>10</v>
      </c>
      <c r="M158" s="7">
        <v>3</v>
      </c>
      <c r="N158" s="6">
        <v>3</v>
      </c>
      <c r="O158" s="7">
        <v>0</v>
      </c>
      <c r="P158" s="6">
        <v>2</v>
      </c>
      <c r="Q158" s="7">
        <v>-1</v>
      </c>
      <c r="V158" s="6">
        <v>-2</v>
      </c>
      <c r="W158" s="7">
        <v>-5</v>
      </c>
      <c r="X158" s="3" t="s">
        <v>842</v>
      </c>
      <c r="Y158" s="8" t="s">
        <v>1096</v>
      </c>
      <c r="Z158" s="7" t="str">
        <f t="shared" si="2"/>
        <v/>
      </c>
      <c r="AB158" s="6"/>
      <c r="AC158" s="6"/>
      <c r="AD158" s="7"/>
      <c r="AE158" s="6"/>
      <c r="AF158" s="6"/>
      <c r="AG158" s="7"/>
      <c r="AH158" s="6"/>
      <c r="AI158" s="6"/>
      <c r="AJ158" s="7"/>
      <c r="AK158" s="6"/>
      <c r="AL158" s="6"/>
      <c r="AM158" s="7"/>
      <c r="AN158" s="6"/>
      <c r="AO158" s="6"/>
      <c r="AT158" s="6"/>
      <c r="AU158" s="6"/>
      <c r="BC158" s="6"/>
      <c r="BD158" s="6"/>
    </row>
    <row r="159" spans="2:58" x14ac:dyDescent="0.25">
      <c r="B159" s="3" t="s">
        <v>265</v>
      </c>
      <c r="C159" s="12" t="s">
        <v>419</v>
      </c>
      <c r="D159" s="39">
        <v>43289</v>
      </c>
      <c r="E159">
        <v>10</v>
      </c>
      <c r="F159" s="3" t="s">
        <v>821</v>
      </c>
      <c r="G159" s="2" t="s">
        <v>224</v>
      </c>
      <c r="H159" s="6">
        <v>39</v>
      </c>
      <c r="I159" s="7">
        <v>-2</v>
      </c>
      <c r="J159" s="6">
        <v>39</v>
      </c>
      <c r="K159" s="7">
        <v>-1</v>
      </c>
      <c r="L159" s="6">
        <v>9</v>
      </c>
      <c r="M159" s="7">
        <v>0</v>
      </c>
      <c r="N159" s="6">
        <v>5</v>
      </c>
      <c r="O159" s="7">
        <v>2</v>
      </c>
      <c r="P159" s="6">
        <v>3</v>
      </c>
      <c r="Q159" s="7">
        <v>1</v>
      </c>
      <c r="V159" s="6">
        <v>0</v>
      </c>
      <c r="W159" s="7">
        <v>1</v>
      </c>
      <c r="X159" s="3" t="s">
        <v>842</v>
      </c>
      <c r="Y159" s="7"/>
      <c r="Z159" s="7" t="str">
        <f t="shared" si="2"/>
        <v/>
      </c>
      <c r="AB159" s="6"/>
      <c r="AC159" s="6"/>
      <c r="AD159" s="7"/>
      <c r="AE159" s="6"/>
      <c r="AF159" s="6"/>
      <c r="AG159" s="7"/>
      <c r="AH159" s="6"/>
      <c r="AI159" s="6"/>
      <c r="AJ159" s="7"/>
      <c r="AK159" s="6"/>
      <c r="AL159" s="6"/>
      <c r="AM159" s="7"/>
      <c r="AN159" s="6"/>
      <c r="AO159" s="6"/>
      <c r="AT159" s="6"/>
      <c r="AU159" s="6"/>
      <c r="AX159" s="6">
        <v>34</v>
      </c>
      <c r="AY159" s="6">
        <v>27</v>
      </c>
      <c r="BB159" s="4" t="s">
        <v>876</v>
      </c>
      <c r="BC159" s="6"/>
      <c r="BD159" s="6"/>
    </row>
    <row r="160" spans="2:58" x14ac:dyDescent="0.25">
      <c r="B160" s="3" t="s">
        <v>265</v>
      </c>
      <c r="C160" s="12" t="s">
        <v>337</v>
      </c>
      <c r="D160" s="39">
        <v>43291</v>
      </c>
      <c r="E160">
        <v>12</v>
      </c>
      <c r="F160" s="3" t="s">
        <v>821</v>
      </c>
      <c r="G160" s="2" t="s">
        <v>224</v>
      </c>
      <c r="H160" s="6">
        <v>37</v>
      </c>
      <c r="I160" s="7">
        <v>-2</v>
      </c>
      <c r="J160" s="6">
        <v>39</v>
      </c>
      <c r="K160" s="7">
        <v>0</v>
      </c>
      <c r="L160" s="6">
        <v>10</v>
      </c>
      <c r="M160" s="7">
        <v>1</v>
      </c>
      <c r="N160" s="6">
        <v>6</v>
      </c>
      <c r="O160" s="7">
        <v>1</v>
      </c>
      <c r="P160" s="6">
        <v>3</v>
      </c>
      <c r="Q160" s="7">
        <v>0</v>
      </c>
      <c r="V160" s="6">
        <v>-2</v>
      </c>
      <c r="W160" s="7">
        <v>-2</v>
      </c>
      <c r="X160" t="s">
        <v>842</v>
      </c>
      <c r="Y160" s="7"/>
      <c r="Z160" s="7" t="str">
        <f t="shared" si="2"/>
        <v/>
      </c>
      <c r="AB160" s="6">
        <v>25</v>
      </c>
      <c r="AC160" s="6">
        <v>62</v>
      </c>
      <c r="AD160" s="7">
        <f>AB160-AC160</f>
        <v>-37</v>
      </c>
      <c r="AE160" s="6">
        <v>28</v>
      </c>
      <c r="AF160" s="6">
        <v>58</v>
      </c>
      <c r="AG160" s="7">
        <f>AE160-AF160</f>
        <v>-30</v>
      </c>
      <c r="AH160" s="6">
        <v>23</v>
      </c>
      <c r="AI160" s="6">
        <v>43</v>
      </c>
      <c r="AJ160" s="7">
        <f>AH160-AI160</f>
        <v>-20</v>
      </c>
      <c r="AK160" s="6"/>
      <c r="AL160" s="6"/>
      <c r="AM160" s="7"/>
      <c r="AN160" s="6"/>
      <c r="AO160" s="6"/>
      <c r="AT160" s="6"/>
      <c r="AU160" s="6"/>
      <c r="AW160" s="4" t="s">
        <v>931</v>
      </c>
      <c r="AX160" s="6">
        <v>34</v>
      </c>
      <c r="AY160" s="6">
        <v>27</v>
      </c>
      <c r="BB160" s="4" t="s">
        <v>876</v>
      </c>
      <c r="BC160" s="6"/>
      <c r="BD160" s="6"/>
    </row>
    <row r="161" spans="2:58" x14ac:dyDescent="0.25">
      <c r="B161" s="3" t="s">
        <v>265</v>
      </c>
      <c r="C161" s="45" t="s">
        <v>468</v>
      </c>
      <c r="D161" s="39">
        <v>43291</v>
      </c>
      <c r="E161">
        <v>15</v>
      </c>
      <c r="F161" s="3" t="s">
        <v>903</v>
      </c>
      <c r="G161" s="2" t="s">
        <v>138</v>
      </c>
      <c r="H161" s="6">
        <v>36</v>
      </c>
      <c r="I161" s="7">
        <v>-6</v>
      </c>
      <c r="J161" s="6">
        <v>40</v>
      </c>
      <c r="K161" s="7">
        <v>0</v>
      </c>
      <c r="L161" s="6">
        <v>8</v>
      </c>
      <c r="M161" s="7">
        <v>1</v>
      </c>
      <c r="N161" s="6">
        <v>8</v>
      </c>
      <c r="O161" s="7">
        <v>5</v>
      </c>
      <c r="P161" s="6">
        <v>3</v>
      </c>
      <c r="Q161" s="7">
        <v>1</v>
      </c>
      <c r="V161" s="6">
        <v>-4</v>
      </c>
      <c r="W161" s="7">
        <v>-6</v>
      </c>
      <c r="X161" t="s">
        <v>842</v>
      </c>
      <c r="Y161" s="7"/>
      <c r="Z161" s="7" t="str">
        <f t="shared" si="2"/>
        <v/>
      </c>
      <c r="AB161" s="6">
        <v>26</v>
      </c>
      <c r="AC161" s="6">
        <v>50</v>
      </c>
      <c r="AD161" s="7">
        <f>AB161-AC161</f>
        <v>-24</v>
      </c>
      <c r="AE161" s="6">
        <v>31</v>
      </c>
      <c r="AF161" s="6">
        <v>43</v>
      </c>
      <c r="AG161" s="7">
        <f>AE161-AF161</f>
        <v>-12</v>
      </c>
      <c r="AH161" s="6">
        <v>18</v>
      </c>
      <c r="AI161" s="6">
        <v>30</v>
      </c>
      <c r="AJ161" s="7">
        <f>AH161-AI161</f>
        <v>-12</v>
      </c>
      <c r="AK161" s="6">
        <v>11</v>
      </c>
      <c r="AL161" s="6">
        <v>34</v>
      </c>
      <c r="AM161" s="7">
        <f>AK161-AL161</f>
        <v>-23</v>
      </c>
      <c r="AN161" s="6"/>
      <c r="AO161" s="6"/>
      <c r="AT161" s="6"/>
      <c r="AU161" s="6"/>
      <c r="AW161" s="4" t="s">
        <v>1034</v>
      </c>
      <c r="AX161" s="6">
        <v>29</v>
      </c>
      <c r="AY161" s="6">
        <v>25</v>
      </c>
      <c r="BB161" s="4" t="s">
        <v>1035</v>
      </c>
      <c r="BC161" s="6"/>
      <c r="BD161" s="6"/>
    </row>
    <row r="162" spans="2:58" x14ac:dyDescent="0.25">
      <c r="B162" s="3" t="s">
        <v>265</v>
      </c>
      <c r="C162" s="45" t="s">
        <v>555</v>
      </c>
      <c r="D162" s="39">
        <v>43293</v>
      </c>
      <c r="E162">
        <v>15</v>
      </c>
      <c r="F162" s="3" t="s">
        <v>1094</v>
      </c>
      <c r="G162" s="2" t="s">
        <v>198</v>
      </c>
      <c r="H162" s="6">
        <v>37</v>
      </c>
      <c r="I162" s="7">
        <v>-4</v>
      </c>
      <c r="J162" s="6">
        <v>42</v>
      </c>
      <c r="K162" s="7">
        <v>1</v>
      </c>
      <c r="L162" s="6">
        <v>7</v>
      </c>
      <c r="M162" s="7">
        <v>1</v>
      </c>
      <c r="N162" s="6">
        <v>6</v>
      </c>
      <c r="O162" s="7">
        <v>1</v>
      </c>
      <c r="P162" s="6">
        <v>3</v>
      </c>
      <c r="Q162" s="7">
        <v>1</v>
      </c>
      <c r="V162" s="6">
        <v>-5</v>
      </c>
      <c r="W162" s="7">
        <v>-5</v>
      </c>
      <c r="X162" t="s">
        <v>842</v>
      </c>
      <c r="Y162" s="7"/>
      <c r="Z162" s="7" t="str">
        <f t="shared" si="2"/>
        <v/>
      </c>
      <c r="AB162" s="6">
        <v>30</v>
      </c>
      <c r="AC162" s="6">
        <v>62</v>
      </c>
      <c r="AD162" s="7">
        <f>AB162-AC162</f>
        <v>-32</v>
      </c>
      <c r="AE162" s="6">
        <v>35</v>
      </c>
      <c r="AF162" s="6">
        <v>52</v>
      </c>
      <c r="AG162" s="7">
        <f>AE162-AF162</f>
        <v>-17</v>
      </c>
      <c r="AH162" s="6">
        <v>21</v>
      </c>
      <c r="AI162" s="6">
        <v>47</v>
      </c>
      <c r="AJ162" s="7">
        <f>AH162-AI162</f>
        <v>-26</v>
      </c>
      <c r="AK162" s="6"/>
      <c r="AL162" s="6"/>
      <c r="AM162" s="7"/>
      <c r="AN162" s="6"/>
      <c r="AO162" s="6"/>
      <c r="AT162" s="6"/>
      <c r="AU162" s="6"/>
      <c r="AW162" s="4" t="s">
        <v>1095</v>
      </c>
      <c r="BC162" s="6"/>
      <c r="BD162" s="6"/>
    </row>
    <row r="163" spans="2:58" x14ac:dyDescent="0.25">
      <c r="B163" s="3" t="s">
        <v>265</v>
      </c>
      <c r="C163" s="5" t="s">
        <v>640</v>
      </c>
      <c r="D163" s="39">
        <v>43297</v>
      </c>
      <c r="E163">
        <v>18</v>
      </c>
      <c r="F163" s="3" t="s">
        <v>821</v>
      </c>
      <c r="G163" s="2" t="s">
        <v>224</v>
      </c>
      <c r="H163" s="6">
        <v>36</v>
      </c>
      <c r="I163" s="7">
        <v>-1</v>
      </c>
      <c r="J163" s="6">
        <v>41</v>
      </c>
      <c r="K163" s="7">
        <v>2</v>
      </c>
      <c r="L163" s="6">
        <v>9</v>
      </c>
      <c r="M163" s="7">
        <v>-1</v>
      </c>
      <c r="N163" s="6">
        <v>7</v>
      </c>
      <c r="O163" s="7">
        <v>1</v>
      </c>
      <c r="P163" s="6">
        <v>2</v>
      </c>
      <c r="Q163" s="7">
        <v>-1</v>
      </c>
      <c r="V163" s="6">
        <v>-5</v>
      </c>
      <c r="W163" s="7">
        <v>-3</v>
      </c>
      <c r="X163" t="s">
        <v>842</v>
      </c>
      <c r="Y163" s="7"/>
      <c r="Z163" s="7" t="str">
        <f t="shared" si="2"/>
        <v/>
      </c>
      <c r="AB163" s="6">
        <v>30</v>
      </c>
      <c r="AC163" s="6">
        <v>60</v>
      </c>
      <c r="AD163" s="7">
        <f>AB163-AC163</f>
        <v>-30</v>
      </c>
      <c r="AE163" s="6">
        <v>31</v>
      </c>
      <c r="AF163" s="6">
        <v>58</v>
      </c>
      <c r="AG163" s="7">
        <f>AE163-AF163</f>
        <v>-27</v>
      </c>
      <c r="AH163" s="6"/>
      <c r="AI163" s="6"/>
      <c r="AJ163" s="7"/>
      <c r="AK163" s="6"/>
      <c r="AL163" s="6"/>
      <c r="AM163" s="7"/>
      <c r="AN163" s="6"/>
      <c r="AO163" s="6"/>
      <c r="AT163" s="6"/>
      <c r="AU163" s="6"/>
      <c r="AW163" s="4" t="s">
        <v>931</v>
      </c>
      <c r="AX163" s="6">
        <v>33</v>
      </c>
      <c r="AY163" s="6">
        <v>25</v>
      </c>
      <c r="BB163" s="4" t="s">
        <v>876</v>
      </c>
      <c r="BC163" s="6"/>
      <c r="BD163" s="6"/>
    </row>
    <row r="164" spans="2:58" x14ac:dyDescent="0.25">
      <c r="B164" s="3" t="s">
        <v>265</v>
      </c>
      <c r="C164" s="5" t="s">
        <v>641</v>
      </c>
      <c r="D164" s="39">
        <v>43300</v>
      </c>
      <c r="E164">
        <v>23</v>
      </c>
      <c r="F164" s="3" t="s">
        <v>821</v>
      </c>
      <c r="G164" s="2" t="s">
        <v>192</v>
      </c>
      <c r="H164" s="6">
        <v>38</v>
      </c>
      <c r="I164" s="7">
        <v>2</v>
      </c>
      <c r="J164" s="6">
        <v>39</v>
      </c>
      <c r="K164" s="7">
        <v>-2</v>
      </c>
      <c r="L164" s="6">
        <v>9</v>
      </c>
      <c r="M164" s="7">
        <v>0</v>
      </c>
      <c r="N164" s="6">
        <v>6</v>
      </c>
      <c r="O164" s="7">
        <v>-1</v>
      </c>
      <c r="P164" s="6">
        <v>2</v>
      </c>
      <c r="Q164" s="7">
        <v>0</v>
      </c>
      <c r="V164" s="6">
        <v>-1</v>
      </c>
      <c r="W164" s="7">
        <v>4</v>
      </c>
      <c r="X164" t="s">
        <v>842</v>
      </c>
      <c r="Y164" s="7"/>
      <c r="Z164" s="7" t="str">
        <f t="shared" si="2"/>
        <v/>
      </c>
      <c r="AB164" s="6">
        <v>24</v>
      </c>
      <c r="AC164" s="6">
        <v>66</v>
      </c>
      <c r="AD164" s="7">
        <f>AB164-AC164</f>
        <v>-42</v>
      </c>
      <c r="AE164" s="6">
        <v>27</v>
      </c>
      <c r="AF164" s="6">
        <v>59</v>
      </c>
      <c r="AG164" s="7">
        <f>AE164-AF164</f>
        <v>-32</v>
      </c>
      <c r="AH164" s="6">
        <v>15</v>
      </c>
      <c r="AI164" s="6">
        <v>38</v>
      </c>
      <c r="AJ164" s="7">
        <f>AH164-AI164</f>
        <v>-23</v>
      </c>
      <c r="AK164" s="6"/>
      <c r="AL164" s="6"/>
      <c r="AM164" s="7"/>
      <c r="AN164" s="6"/>
      <c r="AO164" s="6"/>
      <c r="AT164" s="6"/>
      <c r="AU164" s="6"/>
      <c r="AW164" s="4" t="s">
        <v>1037</v>
      </c>
      <c r="BC164" s="6"/>
      <c r="BD164" s="6"/>
    </row>
    <row r="165" spans="2:58" x14ac:dyDescent="0.25">
      <c r="B165" t="s">
        <v>265</v>
      </c>
      <c r="C165" t="s">
        <v>427</v>
      </c>
      <c r="D165" s="39">
        <v>43301</v>
      </c>
      <c r="E165">
        <v>25</v>
      </c>
      <c r="F165" s="3" t="s">
        <v>678</v>
      </c>
      <c r="G165" s="2" t="s">
        <v>82</v>
      </c>
      <c r="H165" s="6">
        <v>40</v>
      </c>
      <c r="I165" s="7">
        <v>-1</v>
      </c>
      <c r="J165" s="6">
        <v>41</v>
      </c>
      <c r="K165" s="7">
        <v>2</v>
      </c>
      <c r="L165" s="6">
        <v>8</v>
      </c>
      <c r="M165" s="7">
        <v>-1</v>
      </c>
      <c r="N165" s="6">
        <v>5</v>
      </c>
      <c r="O165" s="7">
        <v>1</v>
      </c>
      <c r="P165" s="6">
        <v>3</v>
      </c>
      <c r="Q165" s="7">
        <v>0</v>
      </c>
      <c r="V165" s="6">
        <v>-1</v>
      </c>
      <c r="W165" s="7">
        <v>-3</v>
      </c>
      <c r="X165" t="s">
        <v>842</v>
      </c>
      <c r="Y165" s="7"/>
      <c r="Z165" s="7" t="str">
        <f t="shared" si="2"/>
        <v/>
      </c>
      <c r="AB165" s="6"/>
      <c r="AC165" s="6"/>
      <c r="AE165" s="6"/>
      <c r="AF165" s="6"/>
      <c r="AG165" s="7"/>
      <c r="AH165" s="6"/>
      <c r="AI165" s="6"/>
      <c r="AJ165" s="7"/>
      <c r="AK165" s="6"/>
      <c r="AL165" s="6"/>
      <c r="AM165" s="7"/>
      <c r="AN165" s="6"/>
      <c r="AO165" s="6"/>
      <c r="AT165" s="6"/>
      <c r="AU165" s="6"/>
      <c r="BC165" s="6"/>
      <c r="BD165" s="6"/>
    </row>
    <row r="166" spans="2:58" x14ac:dyDescent="0.25">
      <c r="B166" t="s">
        <v>265</v>
      </c>
      <c r="C166" t="s">
        <v>465</v>
      </c>
      <c r="D166" s="39">
        <v>43301</v>
      </c>
      <c r="F166" s="3" t="s">
        <v>182</v>
      </c>
      <c r="G166" s="2"/>
      <c r="V166" s="6"/>
      <c r="X166" s="3" t="s">
        <v>842</v>
      </c>
      <c r="Z166" s="7" t="str">
        <f t="shared" si="2"/>
        <v/>
      </c>
      <c r="AB166" s="6">
        <v>24</v>
      </c>
      <c r="AC166" s="6">
        <v>74</v>
      </c>
      <c r="AD166" s="7">
        <f>AB166-AC166</f>
        <v>-50</v>
      </c>
      <c r="AE166" s="6">
        <v>35</v>
      </c>
      <c r="AF166" s="6">
        <v>57</v>
      </c>
      <c r="AG166" s="7">
        <f>AE166-AF166</f>
        <v>-22</v>
      </c>
      <c r="AH166" s="6">
        <v>17</v>
      </c>
      <c r="AI166" s="6">
        <v>46</v>
      </c>
      <c r="AJ166" s="7">
        <f>AH166-AI166</f>
        <v>-29</v>
      </c>
      <c r="AK166" s="6"/>
      <c r="AL166" s="6"/>
      <c r="AM166" s="7"/>
      <c r="AN166" s="6"/>
      <c r="AO166" s="6"/>
      <c r="AT166" s="6"/>
      <c r="AU166" s="6"/>
      <c r="AW166" s="4" t="s">
        <v>1089</v>
      </c>
      <c r="BC166" s="6"/>
      <c r="BD166" s="6"/>
    </row>
    <row r="167" spans="2:58" x14ac:dyDescent="0.25">
      <c r="B167" t="s">
        <v>265</v>
      </c>
      <c r="C167" t="s">
        <v>481</v>
      </c>
      <c r="D167" s="39">
        <v>43301</v>
      </c>
      <c r="E167">
        <v>27</v>
      </c>
      <c r="F167" s="3" t="s">
        <v>1030</v>
      </c>
      <c r="G167" s="2" t="s">
        <v>60</v>
      </c>
      <c r="H167" s="6">
        <v>38</v>
      </c>
      <c r="I167" s="7">
        <v>-3</v>
      </c>
      <c r="J167" s="6">
        <v>38</v>
      </c>
      <c r="K167" s="7">
        <v>0</v>
      </c>
      <c r="L167" s="6">
        <v>10</v>
      </c>
      <c r="M167" s="7">
        <v>3</v>
      </c>
      <c r="N167" s="6">
        <v>6</v>
      </c>
      <c r="O167" s="7">
        <v>2</v>
      </c>
      <c r="P167" s="6">
        <v>3</v>
      </c>
      <c r="Q167" s="7">
        <v>-1</v>
      </c>
      <c r="V167" s="6">
        <v>0</v>
      </c>
      <c r="W167" s="7">
        <v>-3</v>
      </c>
      <c r="X167" t="s">
        <v>639</v>
      </c>
      <c r="Y167" s="7"/>
      <c r="Z167" s="7" t="str">
        <f t="shared" si="2"/>
        <v/>
      </c>
      <c r="AB167" s="6">
        <v>30</v>
      </c>
      <c r="AC167" s="6">
        <v>62</v>
      </c>
      <c r="AD167" s="7">
        <f>AB167-AC167</f>
        <v>-32</v>
      </c>
      <c r="AE167" s="6">
        <v>28</v>
      </c>
      <c r="AF167" s="6">
        <v>58</v>
      </c>
      <c r="AG167" s="7">
        <f>AE167-AF167</f>
        <v>-30</v>
      </c>
      <c r="AH167" s="6">
        <v>24</v>
      </c>
      <c r="AI167" s="6">
        <v>40</v>
      </c>
      <c r="AJ167" s="7">
        <f>AH167-AI167</f>
        <v>-16</v>
      </c>
      <c r="AK167" s="6"/>
      <c r="AL167" s="6"/>
      <c r="AM167" s="7"/>
      <c r="AN167" s="6"/>
      <c r="AO167" s="6"/>
      <c r="AT167" s="6"/>
      <c r="AU167" s="6"/>
      <c r="AW167" s="4" t="s">
        <v>1087</v>
      </c>
      <c r="AX167" s="6">
        <v>46</v>
      </c>
      <c r="AY167" s="6">
        <v>37</v>
      </c>
      <c r="BB167" s="4" t="s">
        <v>1097</v>
      </c>
      <c r="BC167" s="6">
        <v>22</v>
      </c>
      <c r="BD167" s="6">
        <v>69</v>
      </c>
      <c r="BE167" s="7">
        <f>BC167-BD167</f>
        <v>-47</v>
      </c>
      <c r="BF167" s="4" t="s">
        <v>937</v>
      </c>
    </row>
    <row r="168" spans="2:58" x14ac:dyDescent="0.25">
      <c r="B168" t="s">
        <v>265</v>
      </c>
      <c r="C168" t="s">
        <v>675</v>
      </c>
      <c r="D168" s="39">
        <v>43303</v>
      </c>
      <c r="E168">
        <v>27</v>
      </c>
      <c r="F168" s="3" t="s">
        <v>821</v>
      </c>
      <c r="G168" s="2" t="s">
        <v>224</v>
      </c>
      <c r="H168" s="6">
        <v>38</v>
      </c>
      <c r="I168" s="7">
        <v>0</v>
      </c>
      <c r="J168" s="6">
        <v>38</v>
      </c>
      <c r="K168" s="7">
        <v>-1</v>
      </c>
      <c r="L168" s="6">
        <v>10</v>
      </c>
      <c r="M168" s="7">
        <v>1</v>
      </c>
      <c r="N168" s="6">
        <v>6</v>
      </c>
      <c r="O168" s="7">
        <v>0</v>
      </c>
      <c r="P168" s="6">
        <v>3</v>
      </c>
      <c r="Q168" s="7">
        <v>1</v>
      </c>
      <c r="V168" s="6">
        <v>0</v>
      </c>
      <c r="W168" s="7">
        <v>1</v>
      </c>
      <c r="X168" t="s">
        <v>842</v>
      </c>
      <c r="Y168" s="7"/>
      <c r="Z168" s="7" t="str">
        <f t="shared" si="2"/>
        <v/>
      </c>
      <c r="AB168" s="6"/>
      <c r="AC168" s="6"/>
      <c r="AE168" s="6"/>
      <c r="AF168" s="6"/>
      <c r="AG168" s="7"/>
      <c r="AH168" s="6"/>
      <c r="AI168" s="6"/>
      <c r="AJ168" s="7"/>
      <c r="AK168" s="6"/>
      <c r="AL168" s="6"/>
      <c r="AN168" s="6"/>
      <c r="AO168" s="6"/>
      <c r="AT168" s="6"/>
      <c r="AU168" s="6"/>
      <c r="AX168" s="6">
        <v>32</v>
      </c>
      <c r="AY168" s="6">
        <v>26</v>
      </c>
      <c r="BB168" s="4" t="s">
        <v>876</v>
      </c>
      <c r="BC168" s="6"/>
      <c r="BD168" s="6"/>
    </row>
    <row r="169" spans="2:58" x14ac:dyDescent="0.25">
      <c r="B169" t="s">
        <v>265</v>
      </c>
      <c r="C169" t="s">
        <v>587</v>
      </c>
      <c r="D169" s="39">
        <v>43311</v>
      </c>
      <c r="F169" s="3" t="s">
        <v>821</v>
      </c>
      <c r="G169" s="2" t="s">
        <v>224</v>
      </c>
      <c r="H169" s="6">
        <v>38</v>
      </c>
      <c r="I169" s="7">
        <v>0</v>
      </c>
      <c r="J169" s="6">
        <v>38</v>
      </c>
      <c r="K169" s="7">
        <v>0</v>
      </c>
      <c r="L169" s="6">
        <v>10</v>
      </c>
      <c r="M169" s="7">
        <v>0</v>
      </c>
      <c r="N169" s="6">
        <v>6</v>
      </c>
      <c r="O169" s="7">
        <v>0</v>
      </c>
      <c r="P169" s="6">
        <v>3</v>
      </c>
      <c r="Q169" s="7">
        <v>0</v>
      </c>
      <c r="V169" s="6">
        <v>0</v>
      </c>
      <c r="W169" s="7">
        <v>0</v>
      </c>
      <c r="X169" t="s">
        <v>842</v>
      </c>
      <c r="Y169" s="7"/>
      <c r="Z169" s="7" t="str">
        <f t="shared" si="2"/>
        <v/>
      </c>
      <c r="AB169" s="6"/>
      <c r="AC169" s="6"/>
      <c r="AE169" s="6"/>
      <c r="AF169" s="6"/>
      <c r="AG169" s="7"/>
      <c r="AH169" s="6"/>
      <c r="AI169" s="6"/>
      <c r="AJ169" s="7"/>
      <c r="AK169" s="6"/>
      <c r="AL169" s="6"/>
      <c r="AN169" s="6"/>
      <c r="AO169" s="6"/>
      <c r="AT169" s="6"/>
      <c r="AU169" s="6"/>
      <c r="AX169" s="6">
        <v>32</v>
      </c>
      <c r="AY169" s="6">
        <v>25</v>
      </c>
      <c r="BB169" s="4" t="s">
        <v>876</v>
      </c>
      <c r="BC169" s="6"/>
      <c r="BD169" s="6"/>
    </row>
    <row r="170" spans="2:58" x14ac:dyDescent="0.25">
      <c r="B170" t="s">
        <v>293</v>
      </c>
      <c r="C170" s="12" t="s">
        <v>584</v>
      </c>
      <c r="D170" s="39">
        <v>43315</v>
      </c>
      <c r="E170">
        <v>10</v>
      </c>
      <c r="F170" s="3" t="s">
        <v>678</v>
      </c>
      <c r="G170" s="2" t="s">
        <v>82</v>
      </c>
      <c r="H170" s="6">
        <v>39</v>
      </c>
      <c r="I170" s="7">
        <v>-1</v>
      </c>
      <c r="J170" s="6">
        <v>40</v>
      </c>
      <c r="K170" s="7">
        <v>-1</v>
      </c>
      <c r="L170" s="6">
        <v>7</v>
      </c>
      <c r="M170" s="7">
        <v>-1</v>
      </c>
      <c r="N170" s="6">
        <v>6</v>
      </c>
      <c r="O170" s="7">
        <v>1</v>
      </c>
      <c r="P170" s="6">
        <v>3</v>
      </c>
      <c r="Q170" s="7">
        <v>0</v>
      </c>
      <c r="V170" s="6">
        <v>-1</v>
      </c>
      <c r="W170" s="7">
        <v>0</v>
      </c>
      <c r="X170" t="s">
        <v>842</v>
      </c>
      <c r="Y170" s="7"/>
      <c r="Z170" s="7" t="str">
        <f t="shared" si="2"/>
        <v/>
      </c>
      <c r="AB170" s="6"/>
      <c r="AC170" s="6"/>
      <c r="AE170" s="6"/>
      <c r="AF170" s="6"/>
      <c r="AG170" s="7"/>
      <c r="AH170" s="6"/>
      <c r="AI170" s="6"/>
      <c r="AJ170" s="7"/>
      <c r="AK170" s="6"/>
      <c r="AL170" s="6"/>
      <c r="AN170" s="6"/>
      <c r="AO170" s="6"/>
      <c r="AT170" s="6"/>
      <c r="AU170" s="6"/>
      <c r="BC170" s="6"/>
      <c r="BD170" s="6"/>
    </row>
    <row r="171" spans="2:58" x14ac:dyDescent="0.25">
      <c r="B171" t="s">
        <v>293</v>
      </c>
      <c r="C171" s="12" t="s">
        <v>419</v>
      </c>
      <c r="D171" s="39">
        <v>43320</v>
      </c>
      <c r="E171">
        <v>10</v>
      </c>
      <c r="F171" s="3" t="s">
        <v>821</v>
      </c>
      <c r="G171" s="2" t="s">
        <v>224</v>
      </c>
      <c r="H171" s="6">
        <v>39</v>
      </c>
      <c r="I171" s="7">
        <v>1</v>
      </c>
      <c r="J171" s="6">
        <v>35</v>
      </c>
      <c r="K171" s="7">
        <v>-3</v>
      </c>
      <c r="L171" s="6">
        <v>10</v>
      </c>
      <c r="M171" s="7">
        <v>0</v>
      </c>
      <c r="N171" s="6">
        <v>7</v>
      </c>
      <c r="O171" s="7">
        <v>1</v>
      </c>
      <c r="P171" s="6">
        <v>3</v>
      </c>
      <c r="Q171" s="7">
        <v>0</v>
      </c>
      <c r="V171" s="6">
        <v>4</v>
      </c>
      <c r="W171" s="7">
        <v>4</v>
      </c>
      <c r="X171" t="s">
        <v>842</v>
      </c>
      <c r="Y171" s="7"/>
      <c r="Z171" s="7" t="str">
        <f t="shared" si="2"/>
        <v/>
      </c>
      <c r="AB171" s="6"/>
      <c r="AC171" s="6"/>
      <c r="AE171" s="6"/>
      <c r="AF171" s="6"/>
      <c r="AG171" s="7"/>
      <c r="AH171" s="6"/>
      <c r="AI171" s="6"/>
      <c r="AK171" s="6"/>
      <c r="AL171" s="6"/>
      <c r="AM171" s="7"/>
      <c r="AN171" s="6"/>
      <c r="AO171" s="6"/>
      <c r="AT171" s="6"/>
      <c r="AU171" s="6"/>
      <c r="AX171" s="6">
        <v>36</v>
      </c>
      <c r="AY171" s="6">
        <v>22</v>
      </c>
      <c r="BB171" s="4" t="s">
        <v>876</v>
      </c>
      <c r="BC171" s="6"/>
      <c r="BD171" s="6"/>
    </row>
    <row r="172" spans="2:58" x14ac:dyDescent="0.25">
      <c r="B172" t="s">
        <v>293</v>
      </c>
      <c r="C172" s="12" t="s">
        <v>356</v>
      </c>
      <c r="D172" s="39">
        <v>43318</v>
      </c>
      <c r="E172">
        <v>14</v>
      </c>
      <c r="F172" s="3" t="s">
        <v>1019</v>
      </c>
      <c r="G172" s="2" t="s">
        <v>96</v>
      </c>
      <c r="H172" s="6">
        <v>37</v>
      </c>
      <c r="I172" s="7">
        <v>-2</v>
      </c>
      <c r="J172" s="6">
        <v>39</v>
      </c>
      <c r="K172" s="7">
        <v>2</v>
      </c>
      <c r="L172" s="6">
        <v>10</v>
      </c>
      <c r="M172" s="7">
        <v>0</v>
      </c>
      <c r="N172" s="6">
        <v>5</v>
      </c>
      <c r="O172" s="7">
        <v>2</v>
      </c>
      <c r="P172" s="6">
        <v>5</v>
      </c>
      <c r="Q172" s="7">
        <v>1</v>
      </c>
      <c r="V172" s="6">
        <v>-2</v>
      </c>
      <c r="W172" s="7">
        <v>-4</v>
      </c>
      <c r="X172" t="s">
        <v>842</v>
      </c>
      <c r="Y172" s="7"/>
      <c r="Z172" s="7" t="str">
        <f t="shared" si="2"/>
        <v/>
      </c>
      <c r="AB172" s="6">
        <v>26</v>
      </c>
      <c r="AC172" s="6">
        <v>58</v>
      </c>
      <c r="AD172" s="7">
        <f>AB172-AC172</f>
        <v>-32</v>
      </c>
      <c r="AE172" s="6">
        <v>25</v>
      </c>
      <c r="AF172" s="6">
        <v>53</v>
      </c>
      <c r="AG172" s="7">
        <f>AE172-AF172</f>
        <v>-28</v>
      </c>
      <c r="AH172" s="6"/>
      <c r="AI172" s="6"/>
      <c r="AJ172" s="7"/>
      <c r="AK172" s="6"/>
      <c r="AL172" s="6"/>
      <c r="AM172" s="7"/>
      <c r="AN172" s="6"/>
      <c r="AO172" s="6"/>
      <c r="AT172" s="6"/>
      <c r="AU172" s="6"/>
      <c r="AW172" s="4" t="s">
        <v>1087</v>
      </c>
      <c r="AX172" s="6">
        <v>26</v>
      </c>
      <c r="AY172" s="6">
        <v>26</v>
      </c>
      <c r="BB172" s="4" t="s">
        <v>1086</v>
      </c>
      <c r="BC172" s="6"/>
      <c r="BD172" s="6"/>
    </row>
    <row r="173" spans="2:58" x14ac:dyDescent="0.25">
      <c r="B173" t="s">
        <v>293</v>
      </c>
      <c r="C173" s="45" t="s">
        <v>484</v>
      </c>
      <c r="D173" s="39">
        <v>43321</v>
      </c>
      <c r="E173">
        <v>15</v>
      </c>
      <c r="F173" s="3" t="s">
        <v>1093</v>
      </c>
      <c r="H173" s="6">
        <v>38</v>
      </c>
      <c r="J173" s="6">
        <v>40</v>
      </c>
      <c r="L173" s="6">
        <v>8</v>
      </c>
      <c r="N173" s="6">
        <v>5</v>
      </c>
      <c r="P173" s="6">
        <v>2</v>
      </c>
      <c r="V173" s="6">
        <v>-2</v>
      </c>
      <c r="X173" t="s">
        <v>842</v>
      </c>
      <c r="Y173" s="7"/>
      <c r="Z173" s="7" t="str">
        <f t="shared" si="2"/>
        <v/>
      </c>
      <c r="AB173" s="6"/>
      <c r="AC173" s="6"/>
      <c r="AE173" s="6"/>
      <c r="AF173" s="6"/>
      <c r="AG173" s="7"/>
      <c r="AH173" s="6"/>
      <c r="AI173" s="6"/>
      <c r="AJ173" s="7"/>
      <c r="AK173" s="6"/>
      <c r="AL173" s="6"/>
      <c r="AM173" s="7"/>
      <c r="AN173" s="6"/>
      <c r="AO173" s="6"/>
      <c r="AT173" s="6"/>
      <c r="AU173" s="6"/>
      <c r="BC173" s="6"/>
      <c r="BD173" s="6"/>
    </row>
    <row r="174" spans="2:58" x14ac:dyDescent="0.25">
      <c r="B174" t="s">
        <v>293</v>
      </c>
      <c r="C174" s="45" t="s">
        <v>484</v>
      </c>
      <c r="D174" s="39">
        <v>43321</v>
      </c>
      <c r="E174">
        <v>17</v>
      </c>
      <c r="F174" s="3" t="s">
        <v>1058</v>
      </c>
      <c r="H174" s="6">
        <v>40</v>
      </c>
      <c r="I174" s="7">
        <v>0</v>
      </c>
      <c r="J174" s="6">
        <v>39</v>
      </c>
      <c r="K174" s="7">
        <v>1</v>
      </c>
      <c r="L174" s="6">
        <v>9</v>
      </c>
      <c r="M174" s="7">
        <v>0</v>
      </c>
      <c r="N174" s="6">
        <v>4</v>
      </c>
      <c r="O174" s="7">
        <v>1</v>
      </c>
      <c r="P174" s="6">
        <v>3</v>
      </c>
      <c r="Q174" s="7">
        <v>0</v>
      </c>
      <c r="V174" s="6">
        <v>1</v>
      </c>
      <c r="W174" s="7">
        <v>-1</v>
      </c>
      <c r="X174" t="s">
        <v>842</v>
      </c>
      <c r="Y174" s="7"/>
      <c r="Z174" s="7" t="str">
        <f t="shared" si="2"/>
        <v/>
      </c>
      <c r="AB174" s="6"/>
      <c r="AC174" s="6"/>
      <c r="AE174" s="6"/>
      <c r="AF174" s="6"/>
      <c r="AG174" s="7"/>
      <c r="AH174" s="6"/>
      <c r="AI174" s="6"/>
      <c r="AJ174" s="7"/>
      <c r="AK174" s="6"/>
      <c r="AL174" s="6"/>
      <c r="AM174" s="7"/>
      <c r="AN174" s="6"/>
      <c r="AO174" s="6"/>
      <c r="AT174" s="6"/>
      <c r="AU174" s="6"/>
      <c r="BC174" s="6"/>
      <c r="BD174" s="6"/>
    </row>
    <row r="175" spans="2:58" x14ac:dyDescent="0.25">
      <c r="B175" t="s">
        <v>293</v>
      </c>
      <c r="C175" s="45" t="s">
        <v>594</v>
      </c>
      <c r="D175" s="39">
        <v>43325</v>
      </c>
      <c r="E175">
        <v>21</v>
      </c>
      <c r="F175" s="3" t="s">
        <v>821</v>
      </c>
      <c r="G175" s="2" t="s">
        <v>224</v>
      </c>
      <c r="H175" s="6">
        <v>41</v>
      </c>
      <c r="I175" s="7">
        <v>2</v>
      </c>
      <c r="J175" s="6">
        <v>38</v>
      </c>
      <c r="K175" s="7">
        <v>3</v>
      </c>
      <c r="L175" s="6">
        <v>8</v>
      </c>
      <c r="M175" s="7">
        <v>-2</v>
      </c>
      <c r="N175" s="6">
        <v>6</v>
      </c>
      <c r="O175" s="7">
        <v>-1</v>
      </c>
      <c r="P175" s="6">
        <v>3</v>
      </c>
      <c r="Q175" s="7">
        <v>0</v>
      </c>
      <c r="V175" s="6">
        <v>3</v>
      </c>
      <c r="W175" s="7">
        <v>-1</v>
      </c>
      <c r="X175" t="s">
        <v>842</v>
      </c>
      <c r="Y175" s="7"/>
      <c r="Z175" s="7" t="str">
        <f t="shared" si="2"/>
        <v/>
      </c>
      <c r="AB175" s="6"/>
      <c r="AC175" s="6"/>
      <c r="AE175" s="6"/>
      <c r="AF175" s="6"/>
      <c r="AG175" s="7"/>
      <c r="AH175" s="6"/>
      <c r="AI175" s="6"/>
      <c r="AJ175" s="7"/>
      <c r="AK175" s="6"/>
      <c r="AL175" s="6"/>
      <c r="AM175" s="7"/>
      <c r="AN175" s="6"/>
      <c r="AO175" s="6"/>
      <c r="AT175" s="6"/>
      <c r="AU175" s="6"/>
      <c r="AX175" s="6">
        <v>35</v>
      </c>
      <c r="AY175" s="6">
        <v>24</v>
      </c>
      <c r="BB175" s="4" t="s">
        <v>876</v>
      </c>
      <c r="BC175" s="6"/>
      <c r="BD175" s="6"/>
    </row>
    <row r="176" spans="2:58" x14ac:dyDescent="0.25">
      <c r="B176" t="s">
        <v>293</v>
      </c>
      <c r="C176" s="11" t="s">
        <v>692</v>
      </c>
      <c r="D176" s="39">
        <v>43326</v>
      </c>
      <c r="E176">
        <v>16</v>
      </c>
      <c r="F176" s="3" t="s">
        <v>821</v>
      </c>
      <c r="G176" s="2" t="s">
        <v>224</v>
      </c>
      <c r="X176" t="s">
        <v>842</v>
      </c>
      <c r="Z176" s="7" t="str">
        <f t="shared" si="2"/>
        <v/>
      </c>
      <c r="AB176" s="6">
        <v>26</v>
      </c>
      <c r="AC176" s="6">
        <v>63</v>
      </c>
      <c r="AD176" s="7">
        <f>AB176-AC176</f>
        <v>-37</v>
      </c>
      <c r="AE176" s="6">
        <v>20</v>
      </c>
      <c r="AF176" s="6">
        <v>65</v>
      </c>
      <c r="AG176" s="7">
        <f>AE176-AF176</f>
        <v>-45</v>
      </c>
      <c r="AH176" s="6"/>
      <c r="AI176" s="6"/>
      <c r="AJ176" s="7"/>
      <c r="AK176" s="6"/>
      <c r="AL176" s="6"/>
      <c r="AM176" s="7"/>
      <c r="AN176" s="6"/>
      <c r="AO176" s="6"/>
      <c r="AT176" s="6"/>
      <c r="AU176" s="6"/>
      <c r="AW176" s="4" t="s">
        <v>1037</v>
      </c>
      <c r="BC176" s="6"/>
      <c r="BD176" s="6"/>
    </row>
    <row r="177" spans="2:58" x14ac:dyDescent="0.25">
      <c r="B177" t="s">
        <v>293</v>
      </c>
      <c r="C177" s="11" t="s">
        <v>514</v>
      </c>
      <c r="D177" s="39">
        <v>43326</v>
      </c>
      <c r="E177">
        <v>19</v>
      </c>
      <c r="F177" s="3" t="s">
        <v>1094</v>
      </c>
      <c r="G177" s="2" t="s">
        <v>198</v>
      </c>
      <c r="H177" s="6">
        <v>37</v>
      </c>
      <c r="I177" s="7">
        <v>0</v>
      </c>
      <c r="J177" s="6">
        <v>40</v>
      </c>
      <c r="K177" s="7">
        <v>-2</v>
      </c>
      <c r="L177" s="6">
        <v>8</v>
      </c>
      <c r="M177" s="7">
        <v>1</v>
      </c>
      <c r="N177" s="6">
        <v>6</v>
      </c>
      <c r="O177" s="7">
        <v>0</v>
      </c>
      <c r="P177" s="6">
        <v>5</v>
      </c>
      <c r="Q177" s="7">
        <v>2</v>
      </c>
      <c r="V177" s="6">
        <v>-3</v>
      </c>
      <c r="W177" s="7">
        <v>2</v>
      </c>
      <c r="X177" t="s">
        <v>842</v>
      </c>
      <c r="Y177" s="7"/>
      <c r="Z177" s="7" t="str">
        <f t="shared" si="2"/>
        <v/>
      </c>
      <c r="AB177" s="6">
        <v>33</v>
      </c>
      <c r="AC177" s="6">
        <v>59</v>
      </c>
      <c r="AD177" s="7">
        <f>AB177-AC177</f>
        <v>-26</v>
      </c>
      <c r="AE177" s="6">
        <v>27</v>
      </c>
      <c r="AF177" s="6">
        <v>62</v>
      </c>
      <c r="AG177" s="7">
        <f>AE177-AF177</f>
        <v>-35</v>
      </c>
      <c r="AH177" s="6">
        <v>19</v>
      </c>
      <c r="AI177" s="6">
        <v>47</v>
      </c>
      <c r="AJ177" s="7">
        <f>AH177-AI177</f>
        <v>-28</v>
      </c>
      <c r="AK177" s="6"/>
      <c r="AL177" s="6"/>
      <c r="AM177" s="7"/>
      <c r="AN177" s="6"/>
      <c r="AO177" s="6"/>
      <c r="AT177" s="6"/>
      <c r="AU177" s="6"/>
      <c r="AW177" s="4" t="s">
        <v>1095</v>
      </c>
      <c r="BC177" s="6"/>
      <c r="BD177" s="6"/>
    </row>
    <row r="178" spans="2:58" x14ac:dyDescent="0.25">
      <c r="B178" t="s">
        <v>293</v>
      </c>
      <c r="C178" s="26" t="s">
        <v>519</v>
      </c>
      <c r="D178" s="39">
        <v>43326</v>
      </c>
      <c r="E178">
        <v>19</v>
      </c>
      <c r="F178" s="3" t="s">
        <v>903</v>
      </c>
      <c r="G178" s="2" t="s">
        <v>138</v>
      </c>
      <c r="H178" s="6">
        <v>39</v>
      </c>
      <c r="I178" s="7">
        <v>3</v>
      </c>
      <c r="J178" s="6">
        <v>38</v>
      </c>
      <c r="K178" s="7">
        <v>-2</v>
      </c>
      <c r="L178" s="6">
        <v>7</v>
      </c>
      <c r="M178" s="7">
        <v>-1</v>
      </c>
      <c r="N178" s="6">
        <v>7</v>
      </c>
      <c r="O178" s="7">
        <v>-1</v>
      </c>
      <c r="P178" s="6">
        <v>3</v>
      </c>
      <c r="Q178" s="7">
        <v>0</v>
      </c>
      <c r="V178" s="6">
        <v>1</v>
      </c>
      <c r="W178" s="7">
        <v>5</v>
      </c>
      <c r="X178" t="s">
        <v>842</v>
      </c>
      <c r="Y178" s="7"/>
      <c r="Z178" s="7" t="str">
        <f t="shared" si="2"/>
        <v/>
      </c>
      <c r="AB178" s="6">
        <v>28</v>
      </c>
      <c r="AC178" s="6">
        <v>49</v>
      </c>
      <c r="AD178" s="7">
        <f>AB178-AC178</f>
        <v>-21</v>
      </c>
      <c r="AE178" s="6">
        <v>25</v>
      </c>
      <c r="AF178" s="6">
        <v>49</v>
      </c>
      <c r="AG178" s="7">
        <f>AE178-AF178</f>
        <v>-24</v>
      </c>
      <c r="AH178" s="6">
        <v>16</v>
      </c>
      <c r="AI178" s="6">
        <v>31</v>
      </c>
      <c r="AJ178" s="7">
        <f>AH178-AI178</f>
        <v>-15</v>
      </c>
      <c r="AK178" s="6">
        <v>8</v>
      </c>
      <c r="AL178" s="6">
        <v>36</v>
      </c>
      <c r="AM178" s="7">
        <f>AK178-AL178</f>
        <v>-28</v>
      </c>
      <c r="AN178" s="6"/>
      <c r="AO178" s="6"/>
      <c r="AT178" s="6"/>
      <c r="AU178" s="6"/>
      <c r="AW178" s="4" t="s">
        <v>1034</v>
      </c>
      <c r="AX178" s="6">
        <v>30</v>
      </c>
      <c r="AY178" s="6">
        <v>24</v>
      </c>
      <c r="BB178" s="4" t="s">
        <v>1035</v>
      </c>
      <c r="BC178" s="6"/>
      <c r="BD178" s="6"/>
    </row>
    <row r="179" spans="2:58" x14ac:dyDescent="0.25">
      <c r="B179" t="s">
        <v>293</v>
      </c>
      <c r="C179" t="s">
        <v>523</v>
      </c>
      <c r="D179" s="39">
        <v>43329</v>
      </c>
      <c r="E179">
        <v>22</v>
      </c>
      <c r="F179" s="3" t="s">
        <v>678</v>
      </c>
      <c r="G179" s="2" t="s">
        <v>82</v>
      </c>
      <c r="H179" s="6">
        <v>40</v>
      </c>
      <c r="I179" s="7">
        <v>1</v>
      </c>
      <c r="J179" s="6">
        <v>40</v>
      </c>
      <c r="K179" s="7">
        <v>0</v>
      </c>
      <c r="L179" s="6">
        <v>8</v>
      </c>
      <c r="M179" s="7">
        <v>1</v>
      </c>
      <c r="N179" s="6">
        <v>6</v>
      </c>
      <c r="O179" s="7">
        <v>0</v>
      </c>
      <c r="P179" s="6">
        <v>2</v>
      </c>
      <c r="Q179" s="7">
        <v>-1</v>
      </c>
      <c r="V179" s="6">
        <v>0</v>
      </c>
      <c r="W179" s="7">
        <v>1</v>
      </c>
      <c r="X179" t="s">
        <v>842</v>
      </c>
      <c r="Y179" s="7"/>
      <c r="Z179" s="7" t="str">
        <f t="shared" si="2"/>
        <v/>
      </c>
      <c r="AB179" s="6"/>
      <c r="AC179" s="6"/>
      <c r="AD179" s="7"/>
      <c r="AE179" s="6"/>
      <c r="AF179" s="6"/>
      <c r="AG179" s="7"/>
      <c r="AH179" s="6"/>
      <c r="AI179" s="6"/>
      <c r="AJ179" s="7"/>
      <c r="AK179" s="6"/>
      <c r="AL179" s="6"/>
      <c r="AM179" s="7"/>
      <c r="AN179" s="6"/>
      <c r="AO179" s="6"/>
      <c r="AT179" s="6"/>
      <c r="AU179" s="6"/>
      <c r="BC179" s="6"/>
      <c r="BD179" s="6"/>
    </row>
    <row r="180" spans="2:58" x14ac:dyDescent="0.25">
      <c r="B180" t="s">
        <v>293</v>
      </c>
      <c r="C180" t="s">
        <v>300</v>
      </c>
      <c r="D180" s="39">
        <v>43329</v>
      </c>
      <c r="F180" s="3" t="s">
        <v>182</v>
      </c>
      <c r="G180" s="2"/>
      <c r="V180" s="6"/>
      <c r="X180" s="3" t="s">
        <v>842</v>
      </c>
      <c r="Z180" s="7" t="str">
        <f t="shared" si="2"/>
        <v/>
      </c>
      <c r="AB180" s="6">
        <v>26</v>
      </c>
      <c r="AC180" s="6">
        <v>67</v>
      </c>
      <c r="AD180" s="7">
        <f>AB180-AC180</f>
        <v>-41</v>
      </c>
      <c r="AE180" s="6">
        <v>31</v>
      </c>
      <c r="AF180" s="6">
        <v>60</v>
      </c>
      <c r="AG180" s="7">
        <f>AE180-AF180</f>
        <v>-29</v>
      </c>
      <c r="AH180" s="6">
        <v>21</v>
      </c>
      <c r="AI180" s="6">
        <v>35</v>
      </c>
      <c r="AJ180" s="7">
        <f>AH180-AI180</f>
        <v>-14</v>
      </c>
      <c r="AK180" s="6"/>
      <c r="AL180" s="6"/>
      <c r="AM180" s="7"/>
      <c r="AN180" s="6"/>
      <c r="AO180" s="6"/>
      <c r="AT180" s="6"/>
      <c r="AU180" s="6"/>
      <c r="AW180" s="4" t="s">
        <v>1089</v>
      </c>
      <c r="BC180" s="6"/>
      <c r="BD180" s="6"/>
    </row>
    <row r="181" spans="2:58" x14ac:dyDescent="0.25">
      <c r="B181" t="s">
        <v>293</v>
      </c>
      <c r="C181" t="s">
        <v>598</v>
      </c>
      <c r="D181" s="39">
        <v>43332</v>
      </c>
      <c r="E181">
        <v>23</v>
      </c>
      <c r="F181" s="3" t="s">
        <v>821</v>
      </c>
      <c r="G181" s="2" t="s">
        <v>224</v>
      </c>
      <c r="H181" s="6">
        <v>40</v>
      </c>
      <c r="I181" s="7">
        <v>-1</v>
      </c>
      <c r="J181" s="6">
        <v>37</v>
      </c>
      <c r="K181" s="7">
        <v>-1</v>
      </c>
      <c r="L181" s="6">
        <v>9</v>
      </c>
      <c r="M181" s="7">
        <v>1</v>
      </c>
      <c r="N181" s="6">
        <v>6</v>
      </c>
      <c r="O181" s="7">
        <v>0</v>
      </c>
      <c r="P181" s="6">
        <v>2</v>
      </c>
      <c r="Q181" s="7">
        <v>-1</v>
      </c>
      <c r="V181" s="6">
        <v>3</v>
      </c>
      <c r="W181" s="7">
        <v>0</v>
      </c>
      <c r="X181" t="s">
        <v>842</v>
      </c>
      <c r="Y181" s="7"/>
      <c r="Z181" s="7" t="str">
        <f t="shared" si="2"/>
        <v/>
      </c>
      <c r="AB181" s="6"/>
      <c r="AC181" s="6"/>
      <c r="AD181" s="7"/>
      <c r="AE181" s="6"/>
      <c r="AF181" s="6"/>
      <c r="AG181" s="7"/>
      <c r="AH181" s="6"/>
      <c r="AI181" s="6"/>
      <c r="AJ181" s="7"/>
      <c r="AK181" s="6"/>
      <c r="AL181" s="6"/>
      <c r="AM181" s="7"/>
      <c r="AN181" s="6"/>
      <c r="AO181" s="6"/>
      <c r="AT181" s="6"/>
      <c r="AU181" s="6"/>
      <c r="AX181" s="6">
        <v>36</v>
      </c>
      <c r="AY181" s="6">
        <v>23</v>
      </c>
      <c r="BB181" s="4" t="s">
        <v>876</v>
      </c>
      <c r="BC181" s="6"/>
      <c r="BD181" s="6"/>
    </row>
    <row r="182" spans="2:58" x14ac:dyDescent="0.25">
      <c r="B182" t="s">
        <v>293</v>
      </c>
      <c r="C182" t="s">
        <v>434</v>
      </c>
      <c r="D182" s="39">
        <v>43333</v>
      </c>
      <c r="F182" s="3" t="s">
        <v>821</v>
      </c>
      <c r="G182" s="2" t="s">
        <v>84</v>
      </c>
      <c r="V182" s="6"/>
      <c r="X182" t="s">
        <v>842</v>
      </c>
      <c r="Z182" s="7" t="str">
        <f t="shared" si="2"/>
        <v/>
      </c>
      <c r="AB182" s="6"/>
      <c r="AC182" s="6"/>
      <c r="AD182" s="7"/>
      <c r="AE182" s="6"/>
      <c r="AF182" s="6"/>
      <c r="AG182" s="7"/>
      <c r="AH182" s="6"/>
      <c r="AI182" s="6"/>
      <c r="AJ182" s="7"/>
      <c r="AK182" s="6"/>
      <c r="AL182" s="6"/>
      <c r="AM182" s="7"/>
      <c r="AN182" s="6"/>
      <c r="AO182" s="6"/>
      <c r="AT182" s="6"/>
      <c r="AU182" s="6"/>
      <c r="BC182" s="6">
        <v>20</v>
      </c>
      <c r="BD182" s="6">
        <v>52</v>
      </c>
      <c r="BE182" s="7">
        <f>BC182-BD182</f>
        <v>-32</v>
      </c>
      <c r="BF182" s="4" t="s">
        <v>871</v>
      </c>
    </row>
    <row r="183" spans="2:58" x14ac:dyDescent="0.25">
      <c r="B183" t="s">
        <v>293</v>
      </c>
      <c r="C183" t="s">
        <v>660</v>
      </c>
      <c r="D183" s="39">
        <v>43340</v>
      </c>
      <c r="E183">
        <v>31</v>
      </c>
      <c r="F183" s="3" t="s">
        <v>821</v>
      </c>
      <c r="G183" s="2" t="s">
        <v>224</v>
      </c>
      <c r="H183" s="6">
        <v>39</v>
      </c>
      <c r="I183" s="7">
        <v>-1</v>
      </c>
      <c r="J183" s="6">
        <v>37</v>
      </c>
      <c r="K183" s="7">
        <v>0</v>
      </c>
      <c r="L183" s="6">
        <v>10</v>
      </c>
      <c r="M183" s="7">
        <v>1</v>
      </c>
      <c r="N183" s="6">
        <v>5</v>
      </c>
      <c r="O183" s="7">
        <v>-1</v>
      </c>
      <c r="P183" s="6">
        <v>3</v>
      </c>
      <c r="Q183" s="7">
        <v>1</v>
      </c>
      <c r="V183" s="6">
        <v>2</v>
      </c>
      <c r="W183" s="7">
        <v>-1</v>
      </c>
      <c r="X183" t="s">
        <v>842</v>
      </c>
      <c r="Y183" s="7"/>
      <c r="Z183" s="7" t="str">
        <f t="shared" si="2"/>
        <v/>
      </c>
      <c r="AB183" s="6"/>
      <c r="AC183" s="6"/>
      <c r="AD183" s="7"/>
      <c r="AE183" s="6"/>
      <c r="AF183" s="6"/>
      <c r="AG183" s="7"/>
      <c r="AH183" s="6"/>
      <c r="AI183" s="6"/>
      <c r="AJ183" s="7"/>
      <c r="AK183" s="6"/>
      <c r="AL183" s="6"/>
      <c r="AM183" s="7"/>
      <c r="AN183" s="6"/>
      <c r="AO183" s="6"/>
      <c r="AT183" s="6"/>
      <c r="AU183" s="6"/>
      <c r="AX183" s="6">
        <v>35</v>
      </c>
      <c r="AY183" s="6">
        <v>23</v>
      </c>
      <c r="BB183" s="4" t="s">
        <v>876</v>
      </c>
      <c r="BC183" s="6"/>
      <c r="BD183" s="6"/>
    </row>
    <row r="184" spans="2:58" x14ac:dyDescent="0.25">
      <c r="B184" t="s">
        <v>293</v>
      </c>
      <c r="C184" t="s">
        <v>587</v>
      </c>
      <c r="D184" s="39">
        <v>43342</v>
      </c>
      <c r="F184" s="3" t="s">
        <v>821</v>
      </c>
      <c r="G184" s="2"/>
      <c r="V184" s="6"/>
      <c r="X184" t="s">
        <v>842</v>
      </c>
      <c r="Z184" s="7" t="str">
        <f t="shared" si="2"/>
        <v/>
      </c>
      <c r="AB184" s="6">
        <v>28</v>
      </c>
      <c r="AC184" s="6">
        <v>62</v>
      </c>
      <c r="AD184" s="7">
        <f>AB184-AC184</f>
        <v>-34</v>
      </c>
      <c r="AE184" s="6">
        <v>28</v>
      </c>
      <c r="AF184" s="6">
        <v>61</v>
      </c>
      <c r="AG184" s="7">
        <f>AE184-AF184</f>
        <v>-33</v>
      </c>
      <c r="AH184" s="6"/>
      <c r="AI184" s="6"/>
      <c r="AJ184" s="7"/>
      <c r="AK184" s="6"/>
      <c r="AL184" s="6"/>
      <c r="AM184" s="7"/>
      <c r="AN184" s="6"/>
      <c r="AO184" s="6"/>
      <c r="AT184" s="6"/>
      <c r="AU184" s="6"/>
      <c r="AW184" s="4" t="s">
        <v>931</v>
      </c>
      <c r="BC184" s="6"/>
      <c r="BD184" s="6"/>
    </row>
    <row r="185" spans="2:58" x14ac:dyDescent="0.25">
      <c r="B185" t="s">
        <v>293</v>
      </c>
      <c r="C185" s="12" t="s">
        <v>643</v>
      </c>
      <c r="D185" s="39">
        <v>43343</v>
      </c>
      <c r="F185" s="3" t="s">
        <v>821</v>
      </c>
      <c r="G185" s="2" t="s">
        <v>240</v>
      </c>
      <c r="V185" s="6"/>
      <c r="X185" t="s">
        <v>842</v>
      </c>
      <c r="Z185" s="7" t="str">
        <f t="shared" si="2"/>
        <v/>
      </c>
      <c r="AB185" s="6"/>
      <c r="AC185" s="6"/>
      <c r="AD185" s="7"/>
      <c r="AE185" s="6">
        <v>24</v>
      </c>
      <c r="AF185" s="6">
        <v>58</v>
      </c>
      <c r="AG185" s="7">
        <f>AE185-AF185</f>
        <v>-34</v>
      </c>
      <c r="AH185" s="6"/>
      <c r="AI185" s="6"/>
      <c r="AJ185" s="7"/>
      <c r="AK185" s="6"/>
      <c r="AL185" s="6"/>
      <c r="AM185" s="7"/>
      <c r="AN185" s="6"/>
      <c r="AO185" s="6"/>
      <c r="AT185" s="6"/>
      <c r="AU185" s="6"/>
      <c r="AW185" s="4" t="s">
        <v>1098</v>
      </c>
      <c r="BC185" s="6"/>
      <c r="BD185" s="6"/>
    </row>
    <row r="186" spans="2:58" x14ac:dyDescent="0.25">
      <c r="B186" t="s">
        <v>293</v>
      </c>
      <c r="C186" s="12" t="s">
        <v>643</v>
      </c>
      <c r="D186" s="39">
        <v>43343</v>
      </c>
      <c r="E186">
        <v>4</v>
      </c>
      <c r="F186" s="3" t="s">
        <v>982</v>
      </c>
      <c r="G186" s="2"/>
      <c r="H186" s="6">
        <v>37</v>
      </c>
      <c r="I186" s="7">
        <v>-1</v>
      </c>
      <c r="J186" s="6">
        <v>41</v>
      </c>
      <c r="K186" s="7">
        <v>1</v>
      </c>
      <c r="L186" s="6">
        <v>6</v>
      </c>
      <c r="M186" s="7">
        <v>-4</v>
      </c>
      <c r="N186" s="6">
        <v>7</v>
      </c>
      <c r="O186" s="7">
        <v>4</v>
      </c>
      <c r="P186" s="6">
        <v>2</v>
      </c>
      <c r="Q186" s="7">
        <v>0</v>
      </c>
      <c r="V186" s="6">
        <v>-4</v>
      </c>
      <c r="W186" s="7">
        <v>-2</v>
      </c>
      <c r="X186" t="s">
        <v>842</v>
      </c>
      <c r="Y186" s="8" t="s">
        <v>988</v>
      </c>
      <c r="Z186" s="7" t="str">
        <f t="shared" si="2"/>
        <v/>
      </c>
      <c r="AB186" s="6">
        <v>32</v>
      </c>
      <c r="AC186" s="6">
        <v>42</v>
      </c>
      <c r="AD186" s="7">
        <f>AB186-AC186</f>
        <v>-10</v>
      </c>
      <c r="AE186" s="6">
        <v>32</v>
      </c>
      <c r="AF186" s="6">
        <v>47</v>
      </c>
      <c r="AG186" s="7">
        <f>AE186-AF186</f>
        <v>-15</v>
      </c>
      <c r="AH186" s="6">
        <v>18</v>
      </c>
      <c r="AI186" s="6">
        <v>32</v>
      </c>
      <c r="AJ186" s="7">
        <f>AH186-AI186</f>
        <v>-14</v>
      </c>
      <c r="AK186" s="6">
        <v>10</v>
      </c>
      <c r="AL186" s="6">
        <v>18</v>
      </c>
      <c r="AM186" s="7">
        <f>AK186-AL186</f>
        <v>-8</v>
      </c>
      <c r="AN186" s="6"/>
      <c r="AO186" s="6"/>
      <c r="AT186" s="6"/>
      <c r="AU186" s="6"/>
      <c r="AW186" s="4" t="s">
        <v>1099</v>
      </c>
      <c r="BC186" s="6"/>
      <c r="BD186" s="6"/>
    </row>
    <row r="187" spans="2:58" x14ac:dyDescent="0.25">
      <c r="B187" t="s">
        <v>295</v>
      </c>
      <c r="C187" s="12" t="s">
        <v>589</v>
      </c>
      <c r="D187" s="39">
        <v>43346</v>
      </c>
      <c r="E187">
        <v>7</v>
      </c>
      <c r="F187" s="3" t="s">
        <v>821</v>
      </c>
      <c r="G187" s="2" t="s">
        <v>224</v>
      </c>
      <c r="H187" s="6">
        <v>39</v>
      </c>
      <c r="I187" s="7">
        <v>0</v>
      </c>
      <c r="J187" s="6">
        <v>35</v>
      </c>
      <c r="K187" s="7">
        <v>-2</v>
      </c>
      <c r="L187" s="6">
        <v>11</v>
      </c>
      <c r="M187" s="7">
        <v>1</v>
      </c>
      <c r="N187" s="6">
        <v>5</v>
      </c>
      <c r="O187" s="7">
        <v>0</v>
      </c>
      <c r="P187" s="6">
        <v>4</v>
      </c>
      <c r="Q187" s="7">
        <v>1</v>
      </c>
      <c r="V187" s="6">
        <v>4</v>
      </c>
      <c r="W187" s="7">
        <v>2</v>
      </c>
      <c r="X187" t="s">
        <v>842</v>
      </c>
      <c r="Y187" s="7"/>
      <c r="Z187" s="7" t="str">
        <f t="shared" si="2"/>
        <v/>
      </c>
      <c r="AB187" s="6">
        <v>31</v>
      </c>
      <c r="AC187" s="6">
        <v>57</v>
      </c>
      <c r="AD187" s="7">
        <f>AB187-AC187</f>
        <v>-26</v>
      </c>
      <c r="AE187" s="6">
        <v>30</v>
      </c>
      <c r="AF187" s="6">
        <v>58</v>
      </c>
      <c r="AG187" s="7">
        <f>AE187-AF187</f>
        <v>-28</v>
      </c>
      <c r="AH187" s="6"/>
      <c r="AI187" s="6"/>
      <c r="AJ187" s="7"/>
      <c r="AK187" s="6"/>
      <c r="AL187" s="6"/>
      <c r="AM187" s="7"/>
      <c r="AN187" s="6"/>
      <c r="AO187" s="6"/>
      <c r="AT187" s="6"/>
      <c r="AU187" s="6"/>
      <c r="AW187" s="4" t="s">
        <v>931</v>
      </c>
      <c r="AX187" s="6">
        <v>34</v>
      </c>
      <c r="AY187" s="6">
        <v>25</v>
      </c>
      <c r="BB187" s="4" t="s">
        <v>876</v>
      </c>
      <c r="BC187" s="6"/>
      <c r="BD187" s="6"/>
    </row>
    <row r="188" spans="2:58" x14ac:dyDescent="0.25">
      <c r="B188" t="s">
        <v>295</v>
      </c>
      <c r="C188" s="12" t="s">
        <v>362</v>
      </c>
      <c r="D188" s="39">
        <v>43347</v>
      </c>
      <c r="E188">
        <v>7</v>
      </c>
      <c r="F188" s="3" t="s">
        <v>1019</v>
      </c>
      <c r="G188" s="2" t="s">
        <v>96</v>
      </c>
      <c r="H188" s="6">
        <v>37</v>
      </c>
      <c r="I188" s="7">
        <v>0</v>
      </c>
      <c r="J188" s="6">
        <v>38</v>
      </c>
      <c r="K188" s="7">
        <v>-1</v>
      </c>
      <c r="L188" s="6">
        <v>11</v>
      </c>
      <c r="M188" s="7">
        <v>1</v>
      </c>
      <c r="N188" s="6">
        <v>7</v>
      </c>
      <c r="O188" s="7">
        <v>2</v>
      </c>
      <c r="P188" s="6">
        <v>4</v>
      </c>
      <c r="Q188" s="7">
        <v>-1</v>
      </c>
      <c r="V188" s="6">
        <v>-1</v>
      </c>
      <c r="W188" s="7">
        <v>1</v>
      </c>
      <c r="X188" t="s">
        <v>842</v>
      </c>
      <c r="Y188" s="7"/>
      <c r="Z188" s="7" t="str">
        <f t="shared" si="2"/>
        <v/>
      </c>
      <c r="AB188" s="6">
        <v>29</v>
      </c>
      <c r="AC188" s="6">
        <v>59</v>
      </c>
      <c r="AD188" s="7">
        <f>AB188-AC188</f>
        <v>-30</v>
      </c>
      <c r="AE188" s="6">
        <v>25</v>
      </c>
      <c r="AF188" s="6">
        <v>55</v>
      </c>
      <c r="AG188" s="7">
        <f>AE188-AF188</f>
        <v>-30</v>
      </c>
      <c r="AH188" s="6"/>
      <c r="AI188" s="6"/>
      <c r="AJ188" s="7"/>
      <c r="AK188" s="6"/>
      <c r="AL188" s="6"/>
      <c r="AM188" s="7"/>
      <c r="AN188" s="6"/>
      <c r="AO188" s="6"/>
      <c r="AT188" s="6"/>
      <c r="AU188" s="6"/>
      <c r="AW188" s="4" t="s">
        <v>1087</v>
      </c>
      <c r="AX188" s="6">
        <v>26</v>
      </c>
      <c r="AY188" s="6">
        <v>25</v>
      </c>
      <c r="BB188" s="4" t="s">
        <v>1086</v>
      </c>
      <c r="BC188" s="6"/>
      <c r="BD188" s="6"/>
    </row>
    <row r="189" spans="2:58" x14ac:dyDescent="0.25">
      <c r="B189" t="s">
        <v>295</v>
      </c>
      <c r="C189" s="12" t="s">
        <v>356</v>
      </c>
      <c r="D189" s="39">
        <v>43349</v>
      </c>
      <c r="E189">
        <v>13</v>
      </c>
      <c r="F189" s="3" t="s">
        <v>1058</v>
      </c>
      <c r="G189" s="2"/>
      <c r="H189" s="6">
        <v>40</v>
      </c>
      <c r="I189" s="7">
        <v>0</v>
      </c>
      <c r="J189" s="6">
        <v>35</v>
      </c>
      <c r="K189" s="7">
        <v>-4</v>
      </c>
      <c r="L189" s="6">
        <v>10</v>
      </c>
      <c r="M189" s="7">
        <v>1</v>
      </c>
      <c r="N189" s="6">
        <v>5</v>
      </c>
      <c r="O189" s="7">
        <v>1</v>
      </c>
      <c r="P189" s="6">
        <v>4</v>
      </c>
      <c r="Q189" s="7">
        <v>0</v>
      </c>
      <c r="V189" s="6">
        <v>5</v>
      </c>
      <c r="W189" s="7">
        <v>4</v>
      </c>
      <c r="X189" t="s">
        <v>842</v>
      </c>
      <c r="Y189" s="7"/>
      <c r="Z189" s="7" t="str">
        <f t="shared" si="2"/>
        <v/>
      </c>
      <c r="AB189" s="6"/>
      <c r="AC189" s="6"/>
      <c r="AD189" s="7"/>
      <c r="AE189" s="6"/>
      <c r="AF189" s="6"/>
      <c r="AG189" s="7"/>
      <c r="AH189" s="6"/>
      <c r="AI189" s="6"/>
      <c r="AJ189" s="7"/>
      <c r="AK189" s="6"/>
      <c r="AL189" s="6"/>
      <c r="AM189" s="7"/>
      <c r="AN189" s="6"/>
      <c r="AO189" s="6"/>
      <c r="AT189" s="6"/>
      <c r="AU189" s="6"/>
      <c r="BC189" s="6"/>
      <c r="BD189" s="6"/>
    </row>
    <row r="190" spans="2:58" x14ac:dyDescent="0.25">
      <c r="B190" t="s">
        <v>295</v>
      </c>
      <c r="C190" s="12" t="s">
        <v>553</v>
      </c>
      <c r="D190" s="39">
        <v>43350</v>
      </c>
      <c r="E190">
        <v>8</v>
      </c>
      <c r="F190" s="3" t="s">
        <v>982</v>
      </c>
      <c r="G190" s="2" t="s">
        <v>46</v>
      </c>
      <c r="H190" s="6">
        <v>38</v>
      </c>
      <c r="I190" s="7">
        <v>1</v>
      </c>
      <c r="J190" s="6">
        <v>37</v>
      </c>
      <c r="K190" s="7">
        <v>-4</v>
      </c>
      <c r="L190" s="6">
        <v>10</v>
      </c>
      <c r="M190" s="7">
        <v>4</v>
      </c>
      <c r="N190" s="6">
        <v>4</v>
      </c>
      <c r="O190" s="7">
        <v>-3</v>
      </c>
      <c r="P190" s="6">
        <v>1</v>
      </c>
      <c r="Q190" s="7">
        <v>-1</v>
      </c>
      <c r="V190" s="6">
        <v>1</v>
      </c>
      <c r="W190" s="7">
        <v>5</v>
      </c>
      <c r="X190" t="s">
        <v>842</v>
      </c>
      <c r="Y190" s="8" t="s">
        <v>988</v>
      </c>
      <c r="Z190" s="7" t="str">
        <f t="shared" si="2"/>
        <v/>
      </c>
      <c r="AB190" s="6"/>
      <c r="AC190" s="6"/>
      <c r="AD190" s="7"/>
      <c r="AE190" s="6"/>
      <c r="AF190" s="6"/>
      <c r="AG190" s="7"/>
      <c r="AH190" s="6"/>
      <c r="AI190" s="6"/>
      <c r="AJ190" s="7"/>
      <c r="AK190" s="6"/>
      <c r="AL190" s="6"/>
      <c r="AM190" s="7"/>
      <c r="AN190" s="6"/>
      <c r="AO190" s="6"/>
      <c r="AT190" s="6"/>
      <c r="AU190" s="6"/>
      <c r="BC190" s="6"/>
      <c r="BD190" s="6"/>
    </row>
    <row r="191" spans="2:58" x14ac:dyDescent="0.25">
      <c r="B191" t="s">
        <v>295</v>
      </c>
      <c r="C191" s="12" t="s">
        <v>506</v>
      </c>
      <c r="D191" s="39">
        <v>43350</v>
      </c>
      <c r="E191">
        <v>12</v>
      </c>
      <c r="F191" s="3" t="s">
        <v>678</v>
      </c>
      <c r="G191" s="2" t="s">
        <v>82</v>
      </c>
      <c r="H191" s="6">
        <v>42</v>
      </c>
      <c r="I191" s="7">
        <v>2</v>
      </c>
      <c r="J191" s="6">
        <v>39</v>
      </c>
      <c r="K191" s="7">
        <v>-1</v>
      </c>
      <c r="L191" s="6">
        <v>8</v>
      </c>
      <c r="M191" s="7">
        <v>0</v>
      </c>
      <c r="N191" s="6">
        <v>4</v>
      </c>
      <c r="O191" s="7">
        <v>-2</v>
      </c>
      <c r="P191" s="6">
        <v>3</v>
      </c>
      <c r="Q191" s="7">
        <v>1</v>
      </c>
      <c r="V191" s="6">
        <v>3</v>
      </c>
      <c r="W191" s="7">
        <v>2</v>
      </c>
      <c r="X191" t="s">
        <v>842</v>
      </c>
      <c r="Y191" s="7"/>
      <c r="Z191" s="7" t="str">
        <f t="shared" si="2"/>
        <v/>
      </c>
      <c r="AB191" s="6"/>
      <c r="AC191" s="6"/>
      <c r="AD191" s="7"/>
      <c r="AE191" s="6"/>
      <c r="AF191" s="6"/>
      <c r="AG191" s="7"/>
      <c r="AH191" s="6"/>
      <c r="AI191" s="6"/>
      <c r="AJ191" s="7"/>
      <c r="AK191" s="6"/>
      <c r="AL191" s="6"/>
      <c r="AM191" s="7"/>
      <c r="AN191" s="6"/>
      <c r="AO191" s="6"/>
      <c r="AT191" s="6"/>
      <c r="AU191" s="6"/>
      <c r="BC191" s="6"/>
      <c r="BD191" s="6"/>
    </row>
    <row r="192" spans="2:58" x14ac:dyDescent="0.25">
      <c r="B192" t="s">
        <v>295</v>
      </c>
      <c r="C192" s="12" t="s">
        <v>337</v>
      </c>
      <c r="D192" s="39">
        <v>43353</v>
      </c>
      <c r="F192" s="3" t="s">
        <v>182</v>
      </c>
      <c r="G192" s="2"/>
      <c r="V192" s="6"/>
      <c r="X192" s="3" t="s">
        <v>842</v>
      </c>
      <c r="Z192" s="7" t="str">
        <f t="shared" si="2"/>
        <v/>
      </c>
      <c r="AB192" s="6">
        <v>29</v>
      </c>
      <c r="AC192" s="6">
        <v>66</v>
      </c>
      <c r="AD192" s="7">
        <f>AB192-AC192</f>
        <v>-37</v>
      </c>
      <c r="AE192" s="6">
        <v>26</v>
      </c>
      <c r="AF192" s="6">
        <v>65</v>
      </c>
      <c r="AG192" s="7">
        <f>AE192-AF192</f>
        <v>-39</v>
      </c>
      <c r="AH192" s="6">
        <v>19</v>
      </c>
      <c r="AI192" s="6">
        <v>37</v>
      </c>
      <c r="AJ192" s="7">
        <f>AH192-AI192</f>
        <v>-18</v>
      </c>
      <c r="AK192" s="6"/>
      <c r="AL192" s="6"/>
      <c r="AM192" s="7"/>
      <c r="AN192" s="6"/>
      <c r="AO192" s="6"/>
      <c r="AT192" s="6"/>
      <c r="AU192" s="6"/>
      <c r="AW192" s="4" t="s">
        <v>1089</v>
      </c>
      <c r="BC192" s="6"/>
      <c r="BD192" s="6"/>
    </row>
    <row r="193" spans="2:58" x14ac:dyDescent="0.25">
      <c r="B193" t="s">
        <v>295</v>
      </c>
      <c r="C193" s="12" t="s">
        <v>673</v>
      </c>
      <c r="D193" s="39">
        <v>43354</v>
      </c>
      <c r="E193">
        <v>16</v>
      </c>
      <c r="F193" s="3" t="s">
        <v>903</v>
      </c>
      <c r="G193" s="2" t="s">
        <v>138</v>
      </c>
      <c r="H193" s="6">
        <v>39</v>
      </c>
      <c r="I193" s="7">
        <v>0</v>
      </c>
      <c r="J193" s="6">
        <v>38</v>
      </c>
      <c r="K193" s="7">
        <v>0</v>
      </c>
      <c r="L193" s="6">
        <v>7</v>
      </c>
      <c r="M193" s="7">
        <v>0</v>
      </c>
      <c r="N193" s="6">
        <v>6</v>
      </c>
      <c r="O193" s="7">
        <v>-1</v>
      </c>
      <c r="P193" s="6">
        <v>3</v>
      </c>
      <c r="Q193" s="7">
        <v>0</v>
      </c>
      <c r="V193" s="6">
        <v>1</v>
      </c>
      <c r="W193" s="7">
        <v>0</v>
      </c>
      <c r="X193" t="s">
        <v>842</v>
      </c>
      <c r="Y193" s="7"/>
      <c r="Z193" s="7" t="str">
        <f t="shared" si="2"/>
        <v/>
      </c>
      <c r="AB193" s="6">
        <v>28</v>
      </c>
      <c r="AC193" s="6">
        <v>48</v>
      </c>
      <c r="AD193" s="7">
        <f>AB193-AC193</f>
        <v>-20</v>
      </c>
      <c r="AE193" s="6">
        <v>27</v>
      </c>
      <c r="AF193" s="6">
        <v>49</v>
      </c>
      <c r="AG193" s="7">
        <f>AE193-AF193</f>
        <v>-22</v>
      </c>
      <c r="AH193" s="6">
        <v>17</v>
      </c>
      <c r="AI193" s="6">
        <v>28</v>
      </c>
      <c r="AJ193" s="7">
        <f>AH193-AI193</f>
        <v>-11</v>
      </c>
      <c r="AK193" s="6">
        <v>9</v>
      </c>
      <c r="AL193" s="6">
        <v>33</v>
      </c>
      <c r="AM193" s="7">
        <f>AK193-AL193</f>
        <v>-24</v>
      </c>
      <c r="AN193" s="6"/>
      <c r="AO193" s="6"/>
      <c r="AT193" s="6"/>
      <c r="AU193" s="6"/>
      <c r="AW193" s="4" t="s">
        <v>1034</v>
      </c>
      <c r="AX193" s="6">
        <v>32</v>
      </c>
      <c r="AY193" s="6">
        <v>23</v>
      </c>
      <c r="BB193" s="4" t="s">
        <v>1035</v>
      </c>
      <c r="BC193" s="6"/>
      <c r="BD193" s="6"/>
    </row>
    <row r="194" spans="2:58" x14ac:dyDescent="0.25">
      <c r="B194" t="s">
        <v>295</v>
      </c>
      <c r="C194" s="12" t="s">
        <v>340</v>
      </c>
      <c r="D194" s="39">
        <v>43355</v>
      </c>
      <c r="E194">
        <v>18</v>
      </c>
      <c r="F194" s="3" t="s">
        <v>821</v>
      </c>
      <c r="G194" s="2" t="s">
        <v>224</v>
      </c>
      <c r="H194" s="6">
        <v>40</v>
      </c>
      <c r="I194" s="7">
        <v>1</v>
      </c>
      <c r="J194" s="6">
        <v>36</v>
      </c>
      <c r="K194" s="7">
        <v>1</v>
      </c>
      <c r="L194" s="6">
        <v>11</v>
      </c>
      <c r="M194" s="7">
        <v>0</v>
      </c>
      <c r="N194" s="6">
        <v>4</v>
      </c>
      <c r="O194" s="7">
        <v>-1</v>
      </c>
      <c r="P194" s="6">
        <v>3</v>
      </c>
      <c r="Q194" s="7">
        <v>-1</v>
      </c>
      <c r="V194" s="6">
        <v>4</v>
      </c>
      <c r="W194" s="7">
        <v>0</v>
      </c>
      <c r="X194" t="s">
        <v>842</v>
      </c>
      <c r="Y194" s="7"/>
      <c r="Z194" s="7" t="str">
        <f t="shared" si="2"/>
        <v/>
      </c>
      <c r="AB194" s="6"/>
      <c r="AC194" s="6"/>
      <c r="AD194" s="7"/>
      <c r="AE194" s="6"/>
      <c r="AF194" s="6"/>
      <c r="AG194" s="7"/>
      <c r="AH194" s="6"/>
      <c r="AI194" s="6"/>
      <c r="AJ194" s="7"/>
      <c r="AK194" s="6"/>
      <c r="AL194" s="6"/>
      <c r="AM194" s="7"/>
      <c r="AN194" s="6"/>
      <c r="AO194" s="6"/>
      <c r="AT194" s="6"/>
      <c r="AU194" s="6"/>
      <c r="AX194" s="6">
        <v>36</v>
      </c>
      <c r="AY194" s="6">
        <v>23</v>
      </c>
      <c r="BB194" s="4" t="s">
        <v>876</v>
      </c>
      <c r="BC194" s="6"/>
      <c r="BD194" s="6"/>
    </row>
    <row r="195" spans="2:58" x14ac:dyDescent="0.25">
      <c r="B195" t="s">
        <v>295</v>
      </c>
      <c r="C195" s="12" t="s">
        <v>552</v>
      </c>
      <c r="D195" s="39">
        <v>43357</v>
      </c>
      <c r="E195">
        <v>20</v>
      </c>
      <c r="F195" s="3" t="s">
        <v>1030</v>
      </c>
      <c r="G195" s="2" t="s">
        <v>60</v>
      </c>
      <c r="H195" s="6">
        <v>39</v>
      </c>
      <c r="I195" s="7">
        <v>1</v>
      </c>
      <c r="J195" s="6">
        <v>37</v>
      </c>
      <c r="K195" s="7">
        <v>-1</v>
      </c>
      <c r="L195" s="6">
        <v>13</v>
      </c>
      <c r="M195" s="7">
        <v>3</v>
      </c>
      <c r="N195" s="6">
        <v>2</v>
      </c>
      <c r="O195" s="7">
        <v>-4</v>
      </c>
      <c r="P195" s="6">
        <v>5</v>
      </c>
      <c r="Q195" s="7">
        <v>2</v>
      </c>
      <c r="V195" s="6">
        <v>2</v>
      </c>
      <c r="W195" s="7">
        <v>2</v>
      </c>
      <c r="X195" t="s">
        <v>639</v>
      </c>
      <c r="Y195" s="7"/>
      <c r="Z195" s="7" t="str">
        <f t="shared" ref="Z195:Z258" si="3">IF(AND(H195&lt;J195,H195&lt;L195,H195&lt;L195,H195&lt;T195),"4th","")</f>
        <v/>
      </c>
      <c r="AB195" s="6">
        <v>29</v>
      </c>
      <c r="AC195" s="6">
        <v>62</v>
      </c>
      <c r="AD195" s="7">
        <f>AB195-AC195</f>
        <v>-33</v>
      </c>
      <c r="AE195" s="6">
        <v>24</v>
      </c>
      <c r="AF195" s="6">
        <v>66</v>
      </c>
      <c r="AG195" s="7">
        <f>AE195-AF195</f>
        <v>-42</v>
      </c>
      <c r="AH195" s="6">
        <v>24</v>
      </c>
      <c r="AI195" s="6">
        <v>39</v>
      </c>
      <c r="AJ195" s="7">
        <f>AH195-AI195</f>
        <v>-15</v>
      </c>
      <c r="AK195" s="6"/>
      <c r="AL195" s="6"/>
      <c r="AM195" s="7"/>
      <c r="AN195" s="6"/>
      <c r="AO195" s="6"/>
      <c r="AT195" s="6"/>
      <c r="AU195" s="6"/>
      <c r="AW195" s="4" t="s">
        <v>1087</v>
      </c>
      <c r="BC195" s="6">
        <v>20</v>
      </c>
      <c r="BD195" s="6">
        <v>72</v>
      </c>
      <c r="BE195" s="7">
        <f>BC195-BD195</f>
        <v>-52</v>
      </c>
      <c r="BF195" s="4" t="s">
        <v>937</v>
      </c>
    </row>
    <row r="196" spans="2:58" x14ac:dyDescent="0.25">
      <c r="B196" t="s">
        <v>295</v>
      </c>
      <c r="C196" s="12" t="s">
        <v>564</v>
      </c>
      <c r="D196" s="39">
        <v>43361</v>
      </c>
      <c r="E196">
        <v>22</v>
      </c>
      <c r="F196" s="3" t="s">
        <v>821</v>
      </c>
      <c r="G196" s="2" t="s">
        <v>224</v>
      </c>
      <c r="H196" s="6">
        <v>40</v>
      </c>
      <c r="I196" s="7">
        <v>0</v>
      </c>
      <c r="J196" s="6">
        <v>36</v>
      </c>
      <c r="K196" s="7">
        <v>0</v>
      </c>
      <c r="L196" s="6">
        <v>11</v>
      </c>
      <c r="M196" s="7">
        <v>0</v>
      </c>
      <c r="N196" s="6">
        <v>5</v>
      </c>
      <c r="O196" s="7">
        <v>1</v>
      </c>
      <c r="P196" s="6">
        <v>2</v>
      </c>
      <c r="Q196" s="7">
        <v>-1</v>
      </c>
      <c r="V196" s="6">
        <v>4</v>
      </c>
      <c r="W196" s="7">
        <v>0</v>
      </c>
      <c r="X196" t="s">
        <v>842</v>
      </c>
      <c r="Y196" s="7"/>
      <c r="Z196" s="7" t="str">
        <f t="shared" si="3"/>
        <v/>
      </c>
      <c r="AB196" s="6"/>
      <c r="AC196" s="6"/>
      <c r="AD196" s="7"/>
      <c r="AE196" s="6">
        <v>32</v>
      </c>
      <c r="AF196" s="6">
        <v>55</v>
      </c>
      <c r="AG196" s="7">
        <f>AE196-AF196</f>
        <v>-23</v>
      </c>
      <c r="AH196" s="6"/>
      <c r="AI196" s="6"/>
      <c r="AJ196" s="7"/>
      <c r="AK196" s="6"/>
      <c r="AL196" s="6"/>
      <c r="AM196" s="7"/>
      <c r="AN196" s="6"/>
      <c r="AO196" s="6"/>
      <c r="AT196" s="6"/>
      <c r="AU196" s="6"/>
      <c r="AW196" s="4" t="s">
        <v>931</v>
      </c>
      <c r="AX196" s="6">
        <v>36</v>
      </c>
      <c r="AY196" s="6">
        <v>23</v>
      </c>
      <c r="BB196" s="4" t="s">
        <v>876</v>
      </c>
      <c r="BC196" s="6"/>
      <c r="BD196" s="6"/>
      <c r="BE196" s="7"/>
      <c r="BF196" s="4"/>
    </row>
    <row r="197" spans="2:58" x14ac:dyDescent="0.25">
      <c r="B197" t="s">
        <v>295</v>
      </c>
      <c r="C197" s="12" t="s">
        <v>437</v>
      </c>
      <c r="D197" s="39">
        <v>43361</v>
      </c>
      <c r="E197">
        <v>24</v>
      </c>
      <c r="F197" s="3" t="s">
        <v>903</v>
      </c>
      <c r="G197" s="2"/>
      <c r="H197" s="6">
        <v>37</v>
      </c>
      <c r="I197" s="7">
        <v>-2</v>
      </c>
      <c r="J197" s="6">
        <v>39</v>
      </c>
      <c r="K197" s="7">
        <v>1</v>
      </c>
      <c r="L197" s="6">
        <v>9</v>
      </c>
      <c r="M197" s="7">
        <v>2</v>
      </c>
      <c r="N197" s="6">
        <v>8</v>
      </c>
      <c r="O197" s="7">
        <v>2</v>
      </c>
      <c r="P197" s="6">
        <v>2</v>
      </c>
      <c r="Q197" s="7">
        <v>-1</v>
      </c>
      <c r="V197" s="6">
        <v>-2</v>
      </c>
      <c r="W197" s="7">
        <v>-3</v>
      </c>
      <c r="X197" t="s">
        <v>842</v>
      </c>
      <c r="Y197" s="7"/>
      <c r="Z197" s="7" t="str">
        <f t="shared" si="3"/>
        <v/>
      </c>
      <c r="AB197" s="6">
        <v>30</v>
      </c>
      <c r="AC197" s="6">
        <v>48</v>
      </c>
      <c r="AD197" s="7">
        <f>AB197-AC197</f>
        <v>-18</v>
      </c>
      <c r="AE197" s="6">
        <v>27</v>
      </c>
      <c r="AF197" s="6">
        <v>48</v>
      </c>
      <c r="AG197" s="7">
        <f>AE197-AF197</f>
        <v>-21</v>
      </c>
      <c r="AH197" s="6">
        <v>18</v>
      </c>
      <c r="AI197" s="6">
        <v>34</v>
      </c>
      <c r="AJ197" s="7">
        <f>AH197-AI197</f>
        <v>-16</v>
      </c>
      <c r="AK197" s="6">
        <v>10</v>
      </c>
      <c r="AL197" s="6">
        <v>35</v>
      </c>
      <c r="AM197" s="7">
        <f>AK197-AL197</f>
        <v>-25</v>
      </c>
      <c r="AN197" s="6"/>
      <c r="AO197" s="6"/>
      <c r="AT197" s="6"/>
      <c r="AU197" s="6"/>
      <c r="AW197" s="4" t="s">
        <v>1034</v>
      </c>
      <c r="AX197" s="6">
        <v>33</v>
      </c>
      <c r="AY197" s="6">
        <v>23</v>
      </c>
      <c r="BB197" s="4" t="s">
        <v>1035</v>
      </c>
      <c r="BC197" s="6"/>
      <c r="BD197" s="6"/>
      <c r="BE197" s="7"/>
      <c r="BF197" s="4"/>
    </row>
    <row r="198" spans="2:58" x14ac:dyDescent="0.25">
      <c r="B198" t="s">
        <v>295</v>
      </c>
      <c r="C198" s="12" t="s">
        <v>434</v>
      </c>
      <c r="D198" s="39">
        <v>43364</v>
      </c>
      <c r="E198">
        <v>23</v>
      </c>
      <c r="F198" s="3" t="s">
        <v>1019</v>
      </c>
      <c r="G198" s="2" t="s">
        <v>92</v>
      </c>
      <c r="H198" s="6">
        <v>38</v>
      </c>
      <c r="I198" s="7">
        <v>1</v>
      </c>
      <c r="J198" s="6">
        <v>38</v>
      </c>
      <c r="K198" s="7">
        <v>0</v>
      </c>
      <c r="L198" s="6">
        <v>10</v>
      </c>
      <c r="M198" s="7">
        <v>-1</v>
      </c>
      <c r="N198" s="6">
        <v>5</v>
      </c>
      <c r="O198" s="7">
        <v>-2</v>
      </c>
      <c r="P198" s="6">
        <v>4</v>
      </c>
      <c r="Q198" s="7">
        <v>-1</v>
      </c>
      <c r="V198" s="6">
        <v>0</v>
      </c>
      <c r="W198" s="7">
        <v>1</v>
      </c>
      <c r="X198" t="s">
        <v>842</v>
      </c>
      <c r="Y198" s="7"/>
      <c r="Z198" s="7" t="str">
        <f t="shared" si="3"/>
        <v/>
      </c>
      <c r="AB198" s="6"/>
      <c r="AC198" s="6"/>
      <c r="AD198" s="7"/>
      <c r="AE198" s="6"/>
      <c r="AF198" s="6"/>
      <c r="AG198" s="7"/>
      <c r="AH198" s="6"/>
      <c r="AI198" s="6"/>
      <c r="AJ198" s="7"/>
      <c r="AK198" s="6"/>
      <c r="AL198" s="6"/>
      <c r="AM198" s="7"/>
      <c r="AN198" s="6"/>
      <c r="AO198" s="6"/>
      <c r="AT198" s="6"/>
      <c r="AU198" s="6"/>
      <c r="BC198" s="6"/>
      <c r="BD198" s="6"/>
      <c r="BE198" s="7"/>
      <c r="BF198" s="4"/>
    </row>
    <row r="199" spans="2:58" x14ac:dyDescent="0.25">
      <c r="B199" t="s">
        <v>295</v>
      </c>
      <c r="C199" s="12" t="s">
        <v>322</v>
      </c>
      <c r="D199" s="39">
        <v>43364</v>
      </c>
      <c r="E199">
        <v>27</v>
      </c>
      <c r="F199" s="3" t="s">
        <v>678</v>
      </c>
      <c r="G199" s="2" t="s">
        <v>82</v>
      </c>
      <c r="H199" s="6">
        <v>41</v>
      </c>
      <c r="I199" s="7">
        <v>-1</v>
      </c>
      <c r="J199" s="6">
        <v>40</v>
      </c>
      <c r="K199" s="7">
        <v>1</v>
      </c>
      <c r="L199" s="6">
        <v>9</v>
      </c>
      <c r="M199" s="7">
        <v>1</v>
      </c>
      <c r="N199" s="6">
        <v>4</v>
      </c>
      <c r="O199" s="7">
        <v>0</v>
      </c>
      <c r="P199" s="6">
        <v>3</v>
      </c>
      <c r="Q199" s="7">
        <v>0</v>
      </c>
      <c r="V199" s="6">
        <v>1</v>
      </c>
      <c r="W199" s="7">
        <v>-2</v>
      </c>
      <c r="X199" t="s">
        <v>842</v>
      </c>
      <c r="Y199" s="7"/>
      <c r="Z199" s="7" t="str">
        <f t="shared" si="3"/>
        <v/>
      </c>
      <c r="AB199" s="6"/>
      <c r="AC199" s="6"/>
      <c r="AD199" s="7"/>
      <c r="AE199" s="6"/>
      <c r="AF199" s="6"/>
      <c r="AG199" s="7"/>
      <c r="AH199" s="6"/>
      <c r="AI199" s="6"/>
      <c r="AJ199" s="7"/>
      <c r="AK199" s="6"/>
      <c r="AL199" s="6"/>
      <c r="AM199" s="7"/>
      <c r="AN199" s="6"/>
      <c r="AO199" s="6"/>
      <c r="AT199" s="6"/>
      <c r="AU199" s="6"/>
      <c r="BC199" s="6"/>
      <c r="BD199" s="6"/>
      <c r="BE199" s="7"/>
      <c r="BF199" s="4"/>
    </row>
    <row r="200" spans="2:58" x14ac:dyDescent="0.25">
      <c r="B200" t="s">
        <v>295</v>
      </c>
      <c r="C200" s="12" t="s">
        <v>432</v>
      </c>
      <c r="D200" s="39">
        <v>43367</v>
      </c>
      <c r="E200">
        <v>27</v>
      </c>
      <c r="F200" s="3" t="s">
        <v>821</v>
      </c>
      <c r="G200" s="2" t="s">
        <v>224</v>
      </c>
      <c r="H200" s="6">
        <v>42</v>
      </c>
      <c r="I200" s="7">
        <v>2</v>
      </c>
      <c r="J200" s="6">
        <v>36</v>
      </c>
      <c r="K200" s="7">
        <v>0</v>
      </c>
      <c r="L200" s="6">
        <v>11</v>
      </c>
      <c r="M200" s="7">
        <v>0</v>
      </c>
      <c r="N200" s="6">
        <v>4</v>
      </c>
      <c r="O200" s="7">
        <v>-1</v>
      </c>
      <c r="P200" s="6">
        <v>2</v>
      </c>
      <c r="Q200" s="7">
        <v>0</v>
      </c>
      <c r="V200" s="6">
        <v>6</v>
      </c>
      <c r="W200" s="7">
        <v>2</v>
      </c>
      <c r="X200" t="s">
        <v>842</v>
      </c>
      <c r="Y200" s="7"/>
      <c r="Z200" s="7" t="str">
        <f t="shared" si="3"/>
        <v/>
      </c>
      <c r="AB200" s="6"/>
      <c r="AC200" s="6"/>
      <c r="AD200" s="7"/>
      <c r="AE200" s="6"/>
      <c r="AF200" s="6"/>
      <c r="AG200" s="7"/>
      <c r="AH200" s="6"/>
      <c r="AI200" s="6"/>
      <c r="AJ200" s="7"/>
      <c r="AK200" s="6"/>
      <c r="AL200" s="6"/>
      <c r="AM200" s="7"/>
      <c r="AN200" s="6"/>
      <c r="AO200" s="6"/>
      <c r="AT200" s="6"/>
      <c r="AU200" s="6"/>
      <c r="BC200" s="6"/>
      <c r="BD200" s="6"/>
      <c r="BE200" s="7"/>
      <c r="BF200" s="4"/>
    </row>
    <row r="201" spans="2:58" x14ac:dyDescent="0.25">
      <c r="B201" t="s">
        <v>295</v>
      </c>
      <c r="C201" s="12" t="s">
        <v>558</v>
      </c>
      <c r="D201" s="39">
        <v>43369</v>
      </c>
      <c r="E201">
        <v>28</v>
      </c>
      <c r="F201" s="3" t="s">
        <v>886</v>
      </c>
      <c r="G201" s="2" t="s">
        <v>42</v>
      </c>
      <c r="H201" s="6">
        <v>39</v>
      </c>
      <c r="J201" s="6">
        <v>40</v>
      </c>
      <c r="L201" s="6">
        <v>9</v>
      </c>
      <c r="N201" s="6">
        <v>5</v>
      </c>
      <c r="P201" s="6">
        <v>2</v>
      </c>
      <c r="V201" s="6">
        <v>-1</v>
      </c>
      <c r="X201" t="s">
        <v>842</v>
      </c>
      <c r="Y201" s="7"/>
      <c r="Z201" s="7" t="str">
        <f t="shared" si="3"/>
        <v/>
      </c>
      <c r="AB201" s="6"/>
      <c r="AC201" s="6"/>
      <c r="AD201" s="7"/>
      <c r="AE201" s="6"/>
      <c r="AF201" s="6"/>
      <c r="AG201" s="7"/>
      <c r="AH201" s="6"/>
      <c r="AI201" s="6"/>
      <c r="AJ201" s="7"/>
      <c r="AK201" s="6"/>
      <c r="AL201" s="6"/>
      <c r="AM201" s="7"/>
      <c r="AN201" s="6"/>
      <c r="AO201" s="6"/>
      <c r="AT201" s="6"/>
      <c r="AU201" s="6"/>
      <c r="BC201" s="6"/>
      <c r="BD201" s="6"/>
      <c r="BE201" s="7"/>
      <c r="BF201" s="4"/>
    </row>
    <row r="202" spans="2:58" x14ac:dyDescent="0.25">
      <c r="B202" t="s">
        <v>295</v>
      </c>
      <c r="C202" s="12" t="s">
        <v>681</v>
      </c>
      <c r="D202" s="39">
        <v>43369</v>
      </c>
      <c r="E202">
        <v>30</v>
      </c>
      <c r="F202" s="3" t="s">
        <v>903</v>
      </c>
      <c r="G202" s="2" t="s">
        <v>138</v>
      </c>
      <c r="H202" s="6">
        <v>39</v>
      </c>
      <c r="I202" s="7">
        <v>2</v>
      </c>
      <c r="J202" s="6">
        <v>36</v>
      </c>
      <c r="K202" s="7">
        <v>-3</v>
      </c>
      <c r="L202" s="6">
        <v>9</v>
      </c>
      <c r="M202" s="7">
        <v>0</v>
      </c>
      <c r="N202" s="6">
        <v>6</v>
      </c>
      <c r="O202" s="7">
        <v>-2</v>
      </c>
      <c r="P202" s="6">
        <v>3</v>
      </c>
      <c r="Q202" s="7">
        <v>1</v>
      </c>
      <c r="V202" s="6">
        <v>3</v>
      </c>
      <c r="W202" s="7">
        <v>5</v>
      </c>
      <c r="X202" t="s">
        <v>842</v>
      </c>
      <c r="Y202" s="7"/>
      <c r="Z202" s="7" t="str">
        <f t="shared" si="3"/>
        <v/>
      </c>
      <c r="AB202" s="6">
        <v>31</v>
      </c>
      <c r="AC202" s="6">
        <v>45</v>
      </c>
      <c r="AD202" s="7">
        <f>AB202-AC202</f>
        <v>-14</v>
      </c>
      <c r="AE202" s="6">
        <v>29</v>
      </c>
      <c r="AF202" s="6">
        <v>47</v>
      </c>
      <c r="AG202" s="7">
        <f>AE202-AF202</f>
        <v>-18</v>
      </c>
      <c r="AH202" s="6">
        <v>17</v>
      </c>
      <c r="AI202" s="6">
        <v>32</v>
      </c>
      <c r="AJ202" s="7">
        <f>AH202-AI202</f>
        <v>-15</v>
      </c>
      <c r="AK202" s="6">
        <v>10</v>
      </c>
      <c r="AL202" s="6">
        <v>36</v>
      </c>
      <c r="AM202" s="7">
        <f>AK202-AL202</f>
        <v>-26</v>
      </c>
      <c r="AN202" s="6"/>
      <c r="AO202" s="6"/>
      <c r="AT202" s="6"/>
      <c r="AU202" s="6"/>
      <c r="AW202" s="4" t="s">
        <v>1034</v>
      </c>
      <c r="AX202" s="6">
        <v>33</v>
      </c>
      <c r="AY202" s="6">
        <v>23</v>
      </c>
      <c r="BB202" s="4" t="s">
        <v>1035</v>
      </c>
      <c r="BC202" s="6"/>
      <c r="BD202" s="6"/>
      <c r="BE202" s="7"/>
      <c r="BF202" s="4"/>
    </row>
    <row r="203" spans="2:58" x14ac:dyDescent="0.25">
      <c r="B203" t="s">
        <v>295</v>
      </c>
      <c r="C203" s="12" t="s">
        <v>660</v>
      </c>
      <c r="D203" s="39">
        <v>43371</v>
      </c>
      <c r="E203">
        <v>30</v>
      </c>
      <c r="F203" s="3" t="s">
        <v>1019</v>
      </c>
      <c r="G203" s="2" t="s">
        <v>92</v>
      </c>
      <c r="H203" s="6">
        <v>35</v>
      </c>
      <c r="I203" s="7">
        <v>-3</v>
      </c>
      <c r="J203" s="6">
        <v>40</v>
      </c>
      <c r="K203" s="7">
        <v>2</v>
      </c>
      <c r="L203" s="6">
        <v>12</v>
      </c>
      <c r="M203" s="7">
        <v>2</v>
      </c>
      <c r="N203" s="6">
        <v>5</v>
      </c>
      <c r="O203" s="7">
        <v>0</v>
      </c>
      <c r="P203" s="6">
        <v>3</v>
      </c>
      <c r="Q203" s="7">
        <v>-1</v>
      </c>
      <c r="V203" s="6">
        <v>-5</v>
      </c>
      <c r="W203" s="7">
        <v>-5</v>
      </c>
      <c r="X203" t="s">
        <v>842</v>
      </c>
      <c r="Y203" s="7"/>
      <c r="Z203" s="7" t="str">
        <f t="shared" si="3"/>
        <v/>
      </c>
      <c r="AB203" s="6"/>
      <c r="AC203" s="6"/>
      <c r="AD203" s="7"/>
      <c r="AE203" s="6"/>
      <c r="AF203" s="6"/>
      <c r="AG203" s="7"/>
      <c r="AH203" s="6"/>
      <c r="AI203" s="6"/>
      <c r="AJ203" s="7"/>
      <c r="AK203" s="6"/>
      <c r="AL203" s="6"/>
      <c r="AM203" s="7"/>
      <c r="AN203" s="6"/>
      <c r="AO203" s="6"/>
      <c r="AT203" s="6"/>
      <c r="AU203" s="6"/>
      <c r="BC203" s="6"/>
      <c r="BD203" s="6"/>
      <c r="BE203" s="7"/>
      <c r="BF203" s="4"/>
    </row>
    <row r="204" spans="2:58" x14ac:dyDescent="0.25">
      <c r="B204" t="s">
        <v>295</v>
      </c>
      <c r="C204" s="12" t="s">
        <v>721</v>
      </c>
      <c r="D204" s="39">
        <v>43371</v>
      </c>
      <c r="F204" s="3" t="s">
        <v>182</v>
      </c>
      <c r="G204" s="2"/>
      <c r="V204" s="6"/>
      <c r="X204" s="3" t="s">
        <v>842</v>
      </c>
      <c r="Z204" s="7" t="str">
        <f t="shared" si="3"/>
        <v/>
      </c>
      <c r="AB204" s="6">
        <v>32</v>
      </c>
      <c r="AC204" s="6">
        <v>62</v>
      </c>
      <c r="AD204" s="7">
        <f>AB204-AC204</f>
        <v>-30</v>
      </c>
      <c r="AE204" s="6">
        <v>27</v>
      </c>
      <c r="AF204" s="6">
        <v>64</v>
      </c>
      <c r="AG204" s="7">
        <f>AE204-AF204</f>
        <v>-37</v>
      </c>
      <c r="AH204" s="6">
        <v>19</v>
      </c>
      <c r="AI204" s="6">
        <v>42</v>
      </c>
      <c r="AJ204" s="7">
        <f>AH204-AI204</f>
        <v>-23</v>
      </c>
      <c r="AK204" s="6"/>
      <c r="AL204" s="6"/>
      <c r="AM204" s="7"/>
      <c r="AN204" s="6"/>
      <c r="AO204" s="6"/>
      <c r="AT204" s="6"/>
      <c r="AU204" s="6"/>
      <c r="AW204" s="4" t="s">
        <v>1089</v>
      </c>
      <c r="BC204" s="6"/>
      <c r="BD204" s="6"/>
      <c r="BE204" s="7"/>
      <c r="BF204" s="4"/>
    </row>
    <row r="205" spans="2:58" x14ac:dyDescent="0.25">
      <c r="B205" t="s">
        <v>295</v>
      </c>
      <c r="C205" s="12" t="s">
        <v>582</v>
      </c>
      <c r="D205" s="39">
        <v>43372</v>
      </c>
      <c r="E205">
        <v>5</v>
      </c>
      <c r="F205" s="3" t="s">
        <v>821</v>
      </c>
      <c r="G205" s="2" t="s">
        <v>224</v>
      </c>
      <c r="H205" s="6">
        <v>42</v>
      </c>
      <c r="I205" s="7">
        <v>0</v>
      </c>
      <c r="J205" s="6">
        <v>36</v>
      </c>
      <c r="K205" s="7">
        <v>0</v>
      </c>
      <c r="L205" s="6">
        <v>9</v>
      </c>
      <c r="M205" s="7">
        <v>-2</v>
      </c>
      <c r="N205" s="6">
        <v>5</v>
      </c>
      <c r="O205" s="7">
        <v>1</v>
      </c>
      <c r="P205" s="6">
        <v>2</v>
      </c>
      <c r="Q205" s="7">
        <v>0</v>
      </c>
      <c r="V205" s="6">
        <v>6</v>
      </c>
      <c r="W205" s="7">
        <v>0</v>
      </c>
      <c r="X205" t="s">
        <v>842</v>
      </c>
      <c r="Y205" s="7"/>
      <c r="Z205" s="7" t="str">
        <f t="shared" si="3"/>
        <v/>
      </c>
      <c r="AB205" s="6">
        <v>33</v>
      </c>
      <c r="AC205" s="6">
        <v>56</v>
      </c>
      <c r="AD205" s="7">
        <f>AB205-AC205</f>
        <v>-23</v>
      </c>
      <c r="AE205" s="6">
        <v>30</v>
      </c>
      <c r="AF205" s="6">
        <v>58</v>
      </c>
      <c r="AG205" s="7">
        <f>AE205-AF205</f>
        <v>-28</v>
      </c>
      <c r="AH205" s="6">
        <v>20</v>
      </c>
      <c r="AI205" s="6">
        <v>47</v>
      </c>
      <c r="AJ205" s="7">
        <f>AH205-AI205</f>
        <v>-27</v>
      </c>
      <c r="AK205" s="6"/>
      <c r="AL205" s="6"/>
      <c r="AM205" s="7"/>
      <c r="AN205" s="6"/>
      <c r="AO205" s="6"/>
      <c r="AT205" s="6"/>
      <c r="AU205" s="6"/>
      <c r="AW205" s="4" t="s">
        <v>931</v>
      </c>
      <c r="AX205" s="6">
        <v>34</v>
      </c>
      <c r="AY205" s="6">
        <v>23</v>
      </c>
      <c r="BB205" s="4" t="s">
        <v>876</v>
      </c>
      <c r="BC205" s="6"/>
      <c r="BD205" s="6"/>
      <c r="BE205" s="7"/>
      <c r="BF205" s="4"/>
    </row>
    <row r="206" spans="2:58" x14ac:dyDescent="0.25">
      <c r="B206" t="s">
        <v>297</v>
      </c>
      <c r="C206" s="12" t="s">
        <v>589</v>
      </c>
      <c r="D206" s="39">
        <v>43376</v>
      </c>
      <c r="F206" s="3" t="s">
        <v>821</v>
      </c>
      <c r="G206" s="2"/>
      <c r="V206" s="6"/>
      <c r="X206" t="s">
        <v>842</v>
      </c>
      <c r="Z206" s="7" t="str">
        <f t="shared" si="3"/>
        <v/>
      </c>
      <c r="AB206" s="6">
        <v>33</v>
      </c>
      <c r="AC206" s="6">
        <v>55</v>
      </c>
      <c r="AD206" s="7">
        <f>AB206-AC206</f>
        <v>-22</v>
      </c>
      <c r="AE206" s="6">
        <v>26</v>
      </c>
      <c r="AF206" s="6">
        <v>60</v>
      </c>
      <c r="AG206" s="7">
        <f>AE206-AF206</f>
        <v>-34</v>
      </c>
      <c r="AH206" s="6"/>
      <c r="AI206" s="6"/>
      <c r="AJ206" s="7"/>
      <c r="AK206" s="6"/>
      <c r="AL206" s="6"/>
      <c r="AM206" s="7"/>
      <c r="AN206" s="6"/>
      <c r="AO206" s="6"/>
      <c r="AT206" s="6"/>
      <c r="AU206" s="6"/>
      <c r="AW206" s="4" t="s">
        <v>1037</v>
      </c>
      <c r="BC206" s="6"/>
      <c r="BD206" s="6"/>
      <c r="BE206" s="7"/>
      <c r="BF206" s="4"/>
    </row>
    <row r="207" spans="2:58" x14ac:dyDescent="0.25">
      <c r="B207" t="s">
        <v>297</v>
      </c>
      <c r="C207" s="12" t="s">
        <v>584</v>
      </c>
      <c r="D207" s="39">
        <v>43376</v>
      </c>
      <c r="E207">
        <v>5</v>
      </c>
      <c r="F207" s="3" t="s">
        <v>1019</v>
      </c>
      <c r="G207" s="2" t="s">
        <v>96</v>
      </c>
      <c r="H207" s="6">
        <v>38</v>
      </c>
      <c r="I207" s="7">
        <v>3</v>
      </c>
      <c r="J207" s="6">
        <v>39</v>
      </c>
      <c r="K207" s="7">
        <v>-1</v>
      </c>
      <c r="L207" s="6">
        <v>10</v>
      </c>
      <c r="M207" s="7">
        <v>-2</v>
      </c>
      <c r="N207" s="6">
        <v>4</v>
      </c>
      <c r="O207" s="7">
        <v>-1</v>
      </c>
      <c r="P207" s="6">
        <v>4</v>
      </c>
      <c r="Q207" s="7">
        <v>1</v>
      </c>
      <c r="V207" s="6">
        <v>-1</v>
      </c>
      <c r="W207" s="7">
        <v>4</v>
      </c>
      <c r="X207" t="s">
        <v>842</v>
      </c>
      <c r="Y207" s="7"/>
      <c r="Z207" s="7" t="str">
        <f t="shared" si="3"/>
        <v/>
      </c>
      <c r="AB207" s="6">
        <v>31</v>
      </c>
      <c r="AC207" s="6">
        <v>55</v>
      </c>
      <c r="AD207" s="7">
        <f>AB207-AC207</f>
        <v>-24</v>
      </c>
      <c r="AE207" s="6">
        <v>26</v>
      </c>
      <c r="AF207" s="6">
        <v>54</v>
      </c>
      <c r="AG207" s="7">
        <f>AE207-AF207</f>
        <v>-28</v>
      </c>
      <c r="AH207" s="6"/>
      <c r="AI207" s="6"/>
      <c r="AJ207" s="7"/>
      <c r="AK207" s="6"/>
      <c r="AL207" s="6"/>
      <c r="AM207" s="7"/>
      <c r="AN207" s="6"/>
      <c r="AO207" s="6"/>
      <c r="AT207" s="6"/>
      <c r="AU207" s="6"/>
      <c r="AW207" s="4" t="s">
        <v>1087</v>
      </c>
      <c r="AX207" s="6">
        <v>34</v>
      </c>
      <c r="AY207" s="6">
        <v>28</v>
      </c>
      <c r="BB207" s="4" t="s">
        <v>1086</v>
      </c>
      <c r="BC207" s="6"/>
      <c r="BD207" s="6"/>
      <c r="BE207" s="7"/>
      <c r="BF207" s="4"/>
    </row>
    <row r="208" spans="2:58" x14ac:dyDescent="0.25">
      <c r="B208" t="s">
        <v>297</v>
      </c>
      <c r="C208" s="12" t="s">
        <v>584</v>
      </c>
      <c r="D208" s="39">
        <v>43376</v>
      </c>
      <c r="E208">
        <v>7</v>
      </c>
      <c r="F208" s="3" t="s">
        <v>903</v>
      </c>
      <c r="G208" s="2" t="s">
        <v>138</v>
      </c>
      <c r="H208" s="6">
        <v>39</v>
      </c>
      <c r="I208" s="7">
        <v>0</v>
      </c>
      <c r="J208" s="6">
        <v>39</v>
      </c>
      <c r="K208" s="7">
        <v>3</v>
      </c>
      <c r="L208" s="6">
        <v>7</v>
      </c>
      <c r="M208" s="7">
        <v>-2</v>
      </c>
      <c r="N208" s="6">
        <v>6</v>
      </c>
      <c r="O208" s="7">
        <v>0</v>
      </c>
      <c r="P208" s="6">
        <v>3</v>
      </c>
      <c r="Q208" s="7">
        <v>0</v>
      </c>
      <c r="V208" s="6">
        <v>0</v>
      </c>
      <c r="W208" s="7">
        <v>-3</v>
      </c>
      <c r="X208" t="s">
        <v>842</v>
      </c>
      <c r="Y208" s="7"/>
      <c r="Z208" s="7" t="str">
        <f t="shared" si="3"/>
        <v/>
      </c>
      <c r="AB208" s="6">
        <v>33</v>
      </c>
      <c r="AC208" s="6">
        <v>45</v>
      </c>
      <c r="AD208" s="7">
        <f>AB208-AC208</f>
        <v>-12</v>
      </c>
      <c r="AE208" s="6">
        <v>29</v>
      </c>
      <c r="AF208" s="6">
        <v>49</v>
      </c>
      <c r="AG208" s="7">
        <f>AE208-AF208</f>
        <v>-20</v>
      </c>
      <c r="AH208" s="6">
        <v>18</v>
      </c>
      <c r="AI208" s="6">
        <v>31</v>
      </c>
      <c r="AJ208" s="7">
        <f>AH208-AI208</f>
        <v>-13</v>
      </c>
      <c r="AK208" s="6">
        <v>11</v>
      </c>
      <c r="AL208" s="6">
        <v>34</v>
      </c>
      <c r="AM208" s="7">
        <f>AK208-AL208</f>
        <v>-23</v>
      </c>
      <c r="AN208" s="6"/>
      <c r="AO208" s="6"/>
      <c r="AT208" s="6"/>
      <c r="AU208" s="6"/>
      <c r="AW208" s="4" t="s">
        <v>1034</v>
      </c>
      <c r="BC208" s="6"/>
      <c r="BD208" s="6"/>
      <c r="BE208" s="7"/>
      <c r="BF208" s="4"/>
    </row>
    <row r="209" spans="2:58" x14ac:dyDescent="0.25">
      <c r="B209" t="s">
        <v>297</v>
      </c>
      <c r="C209" s="12" t="s">
        <v>419</v>
      </c>
      <c r="D209" s="39">
        <v>43381</v>
      </c>
      <c r="E209">
        <v>11</v>
      </c>
      <c r="F209" s="3" t="s">
        <v>821</v>
      </c>
      <c r="G209" s="2" t="s">
        <v>224</v>
      </c>
      <c r="H209" s="6">
        <v>41</v>
      </c>
      <c r="I209" s="7">
        <v>-1</v>
      </c>
      <c r="J209" s="6">
        <v>37</v>
      </c>
      <c r="K209" s="7">
        <v>1</v>
      </c>
      <c r="L209" s="6">
        <v>9</v>
      </c>
      <c r="M209" s="7">
        <v>0</v>
      </c>
      <c r="N209" s="6">
        <v>4</v>
      </c>
      <c r="O209" s="7">
        <v>-1</v>
      </c>
      <c r="P209" s="6">
        <v>3</v>
      </c>
      <c r="Q209" s="7">
        <v>1</v>
      </c>
      <c r="V209" s="6">
        <v>4</v>
      </c>
      <c r="W209" s="7">
        <v>-2</v>
      </c>
      <c r="X209" t="s">
        <v>842</v>
      </c>
      <c r="Y209" s="7"/>
      <c r="Z209" s="7" t="str">
        <f t="shared" si="3"/>
        <v/>
      </c>
      <c r="AB209" s="6"/>
      <c r="AC209" s="6"/>
      <c r="AD209" s="7"/>
      <c r="AE209" s="6"/>
      <c r="AF209" s="6"/>
      <c r="AG209" s="7"/>
      <c r="AH209" s="6"/>
      <c r="AI209" s="6"/>
      <c r="AJ209" s="7"/>
      <c r="AK209" s="6"/>
      <c r="AL209" s="6"/>
      <c r="AM209" s="7"/>
      <c r="AN209" s="6"/>
      <c r="AO209" s="6"/>
      <c r="AT209" s="6"/>
      <c r="AU209" s="6"/>
      <c r="AX209" s="6">
        <v>36</v>
      </c>
      <c r="AY209" s="6">
        <v>25</v>
      </c>
      <c r="BB209" s="4" t="s">
        <v>876</v>
      </c>
      <c r="BC209" s="6"/>
      <c r="BD209" s="6"/>
      <c r="BE209" s="7"/>
      <c r="BF209" s="4"/>
    </row>
    <row r="210" spans="2:58" x14ac:dyDescent="0.25">
      <c r="B210" t="s">
        <v>297</v>
      </c>
      <c r="C210" s="12" t="s">
        <v>637</v>
      </c>
      <c r="D210" s="39">
        <v>43383</v>
      </c>
      <c r="E210">
        <v>19</v>
      </c>
      <c r="F210" s="3" t="s">
        <v>982</v>
      </c>
      <c r="G210" s="2"/>
      <c r="H210" s="6">
        <v>40</v>
      </c>
      <c r="I210" s="7">
        <v>2</v>
      </c>
      <c r="J210" s="6">
        <v>39</v>
      </c>
      <c r="K210" s="7">
        <v>2</v>
      </c>
      <c r="L210" s="6">
        <v>7</v>
      </c>
      <c r="M210" s="7">
        <v>-3</v>
      </c>
      <c r="N210" s="6">
        <v>6</v>
      </c>
      <c r="O210" s="7">
        <v>2</v>
      </c>
      <c r="V210" s="6">
        <v>1</v>
      </c>
      <c r="W210" s="7">
        <v>0</v>
      </c>
      <c r="X210" t="s">
        <v>842</v>
      </c>
      <c r="Y210" s="8" t="s">
        <v>988</v>
      </c>
      <c r="Z210" s="7" t="str">
        <f t="shared" si="3"/>
        <v/>
      </c>
      <c r="AB210" s="6"/>
      <c r="AC210" s="6"/>
      <c r="AD210" s="7"/>
      <c r="AE210" s="6"/>
      <c r="AF210" s="6"/>
      <c r="AG210" s="7"/>
      <c r="AH210" s="6"/>
      <c r="AI210" s="6"/>
      <c r="AJ210" s="7"/>
      <c r="AK210" s="6"/>
      <c r="AL210" s="6"/>
      <c r="AM210" s="7"/>
      <c r="AN210" s="6"/>
      <c r="AO210" s="6"/>
      <c r="AT210" s="6"/>
      <c r="AU210" s="6"/>
      <c r="BC210" s="6"/>
      <c r="BD210" s="6"/>
      <c r="BE210" s="7"/>
      <c r="BF210" s="4"/>
    </row>
    <row r="211" spans="2:58" x14ac:dyDescent="0.25">
      <c r="B211" t="s">
        <v>297</v>
      </c>
      <c r="C211" s="12" t="s">
        <v>562</v>
      </c>
      <c r="D211" s="39">
        <v>43384</v>
      </c>
      <c r="E211">
        <v>14</v>
      </c>
      <c r="F211" s="3" t="s">
        <v>903</v>
      </c>
      <c r="G211" s="2" t="s">
        <v>138</v>
      </c>
      <c r="H211" s="6">
        <v>41</v>
      </c>
      <c r="I211" s="7">
        <v>2</v>
      </c>
      <c r="J211" s="6">
        <v>37</v>
      </c>
      <c r="K211" s="7">
        <v>-2</v>
      </c>
      <c r="L211" s="6">
        <v>8</v>
      </c>
      <c r="M211" s="7">
        <v>1</v>
      </c>
      <c r="N211" s="6">
        <v>6</v>
      </c>
      <c r="O211" s="7">
        <v>0</v>
      </c>
      <c r="P211" s="6">
        <v>3</v>
      </c>
      <c r="Q211" s="7">
        <v>0</v>
      </c>
      <c r="V211" s="6">
        <v>4</v>
      </c>
      <c r="W211" s="7">
        <v>4</v>
      </c>
      <c r="X211" t="s">
        <v>842</v>
      </c>
      <c r="Y211" s="7"/>
      <c r="Z211" s="7" t="str">
        <f t="shared" si="3"/>
        <v/>
      </c>
      <c r="AB211" s="6">
        <v>30</v>
      </c>
      <c r="AC211" s="6">
        <v>47</v>
      </c>
      <c r="AD211" s="7">
        <f>AB211-AC211</f>
        <v>-17</v>
      </c>
      <c r="AE211" s="6">
        <v>28</v>
      </c>
      <c r="AF211" s="6">
        <v>48</v>
      </c>
      <c r="AG211" s="7">
        <f>AE211-AF211</f>
        <v>-20</v>
      </c>
      <c r="AH211" s="6">
        <v>17</v>
      </c>
      <c r="AI211" s="6">
        <v>32</v>
      </c>
      <c r="AJ211" s="7">
        <f>AH211-AI211</f>
        <v>-15</v>
      </c>
      <c r="AK211" s="6">
        <v>8</v>
      </c>
      <c r="AL211" s="6">
        <v>37</v>
      </c>
      <c r="AM211" s="7">
        <f>AK211-AL211</f>
        <v>-29</v>
      </c>
      <c r="AN211" s="6"/>
      <c r="AO211" s="6"/>
      <c r="AT211" s="6"/>
      <c r="AU211" s="6"/>
      <c r="AW211" s="4" t="s">
        <v>1034</v>
      </c>
      <c r="AX211" s="6">
        <v>33</v>
      </c>
      <c r="AY211" s="6">
        <v>24</v>
      </c>
      <c r="BB211" s="4" t="s">
        <v>1035</v>
      </c>
      <c r="BC211" s="6"/>
      <c r="BD211" s="6"/>
      <c r="BE211" s="7"/>
      <c r="BF211" s="4"/>
    </row>
    <row r="212" spans="2:58" x14ac:dyDescent="0.25">
      <c r="B212" t="s">
        <v>297</v>
      </c>
      <c r="C212" s="12" t="s">
        <v>368</v>
      </c>
      <c r="D212" s="39">
        <v>43384</v>
      </c>
      <c r="E212">
        <v>20</v>
      </c>
      <c r="F212" s="3" t="s">
        <v>1058</v>
      </c>
      <c r="G212" s="2"/>
      <c r="H212" s="6">
        <v>41</v>
      </c>
      <c r="I212" s="7">
        <v>1</v>
      </c>
      <c r="J212" s="6">
        <v>36</v>
      </c>
      <c r="K212" s="7">
        <v>1</v>
      </c>
      <c r="L212" s="6">
        <v>10</v>
      </c>
      <c r="M212" s="7">
        <v>0</v>
      </c>
      <c r="N212" s="6">
        <v>3</v>
      </c>
      <c r="O212" s="7">
        <v>-2</v>
      </c>
      <c r="P212" s="6">
        <v>4</v>
      </c>
      <c r="Q212" s="7">
        <v>0</v>
      </c>
      <c r="V212" s="6">
        <v>5</v>
      </c>
      <c r="W212" s="7">
        <v>0</v>
      </c>
      <c r="X212" t="s">
        <v>842</v>
      </c>
      <c r="Y212" s="7"/>
      <c r="Z212" s="7" t="str">
        <f t="shared" si="3"/>
        <v/>
      </c>
      <c r="AB212" s="6"/>
      <c r="AC212" s="6"/>
      <c r="AD212" s="7"/>
      <c r="AE212" s="6"/>
      <c r="AF212" s="6"/>
      <c r="AG212" s="7"/>
      <c r="AH212" s="6"/>
      <c r="AI212" s="6"/>
      <c r="AJ212" s="7"/>
      <c r="AK212" s="6"/>
      <c r="AL212" s="6"/>
      <c r="AM212" s="7"/>
      <c r="AN212" s="6"/>
      <c r="AO212" s="6"/>
      <c r="AT212" s="6"/>
      <c r="AU212" s="6"/>
      <c r="BC212" s="6"/>
      <c r="BD212" s="6"/>
      <c r="BE212" s="7"/>
      <c r="BF212" s="4"/>
    </row>
    <row r="213" spans="2:58" x14ac:dyDescent="0.25">
      <c r="B213" t="s">
        <v>297</v>
      </c>
      <c r="C213" s="12" t="s">
        <v>562</v>
      </c>
      <c r="D213" s="39">
        <v>43384</v>
      </c>
      <c r="F213" s="3" t="s">
        <v>821</v>
      </c>
      <c r="G213" s="2"/>
      <c r="V213" s="6"/>
      <c r="X213" t="s">
        <v>842</v>
      </c>
      <c r="Z213" s="7" t="str">
        <f t="shared" si="3"/>
        <v/>
      </c>
      <c r="AB213" s="6">
        <v>34</v>
      </c>
      <c r="AC213" s="6">
        <v>56</v>
      </c>
      <c r="AD213" s="7">
        <f>AB213-AC213</f>
        <v>-22</v>
      </c>
      <c r="AE213" s="6">
        <v>29</v>
      </c>
      <c r="AF213" s="6">
        <v>58</v>
      </c>
      <c r="AG213" s="7">
        <f>AE213-AF213</f>
        <v>-29</v>
      </c>
      <c r="AH213" s="6">
        <v>18</v>
      </c>
      <c r="AI213" s="6">
        <v>47</v>
      </c>
      <c r="AJ213" s="7">
        <f>AH213-AI213</f>
        <v>-29</v>
      </c>
      <c r="AK213" s="6"/>
      <c r="AL213" s="6"/>
      <c r="AM213" s="7"/>
      <c r="AN213" s="6"/>
      <c r="AO213" s="6"/>
      <c r="AT213" s="6"/>
      <c r="AU213" s="6"/>
      <c r="AW213" s="4" t="s">
        <v>931</v>
      </c>
      <c r="BC213" s="6"/>
      <c r="BD213" s="6"/>
      <c r="BE213" s="7"/>
      <c r="BF213" s="4"/>
    </row>
    <row r="214" spans="2:58" x14ac:dyDescent="0.25">
      <c r="B214" t="s">
        <v>297</v>
      </c>
      <c r="C214" s="12" t="s">
        <v>692</v>
      </c>
      <c r="D214" s="39">
        <v>43387</v>
      </c>
      <c r="E214">
        <v>22</v>
      </c>
      <c r="F214" s="3" t="s">
        <v>821</v>
      </c>
      <c r="G214" s="2" t="s">
        <v>224</v>
      </c>
      <c r="H214" s="6">
        <v>41</v>
      </c>
      <c r="I214" s="7">
        <v>0</v>
      </c>
      <c r="J214" s="6">
        <v>36</v>
      </c>
      <c r="K214" s="7">
        <v>-1</v>
      </c>
      <c r="L214" s="6">
        <v>9</v>
      </c>
      <c r="M214" s="7">
        <v>0</v>
      </c>
      <c r="N214" s="6">
        <v>4</v>
      </c>
      <c r="O214" s="7">
        <v>0</v>
      </c>
      <c r="P214" s="6">
        <v>3</v>
      </c>
      <c r="Q214" s="7">
        <v>0</v>
      </c>
      <c r="V214" s="6">
        <v>5</v>
      </c>
      <c r="W214" s="7">
        <v>1</v>
      </c>
      <c r="X214" t="s">
        <v>842</v>
      </c>
      <c r="Y214" s="7"/>
      <c r="Z214" s="7" t="str">
        <f t="shared" si="3"/>
        <v/>
      </c>
      <c r="AB214" s="6"/>
      <c r="AC214" s="6"/>
      <c r="AD214" s="7"/>
      <c r="AE214" s="6"/>
      <c r="AF214" s="6"/>
      <c r="AG214" s="7"/>
      <c r="AH214" s="6"/>
      <c r="AI214" s="6"/>
      <c r="AJ214" s="7"/>
      <c r="AK214" s="6"/>
      <c r="AL214" s="6"/>
      <c r="AM214" s="7"/>
      <c r="AN214" s="6"/>
      <c r="AO214" s="6"/>
      <c r="AT214" s="6"/>
      <c r="AU214" s="6"/>
      <c r="AX214" s="6">
        <v>38</v>
      </c>
      <c r="AY214" s="6">
        <v>24</v>
      </c>
      <c r="BB214" s="4" t="s">
        <v>876</v>
      </c>
      <c r="BC214" s="6"/>
      <c r="BD214" s="6"/>
      <c r="BE214" s="7"/>
      <c r="BF214" s="4"/>
    </row>
    <row r="215" spans="2:58" x14ac:dyDescent="0.25">
      <c r="B215" t="s">
        <v>297</v>
      </c>
      <c r="C215" s="12" t="s">
        <v>452</v>
      </c>
      <c r="D215" s="39">
        <v>43392</v>
      </c>
      <c r="E215">
        <v>24</v>
      </c>
      <c r="F215" s="3" t="s">
        <v>1030</v>
      </c>
      <c r="G215" s="2" t="s">
        <v>60</v>
      </c>
      <c r="H215" s="6">
        <v>39</v>
      </c>
      <c r="I215" s="7">
        <v>0</v>
      </c>
      <c r="J215" s="6">
        <v>37</v>
      </c>
      <c r="K215" s="7">
        <v>0</v>
      </c>
      <c r="L215" s="6">
        <v>10</v>
      </c>
      <c r="M215" s="7">
        <v>-3</v>
      </c>
      <c r="N215" s="6">
        <v>5</v>
      </c>
      <c r="O215" s="7">
        <v>3</v>
      </c>
      <c r="P215" s="6">
        <v>5</v>
      </c>
      <c r="Q215" s="7">
        <v>0</v>
      </c>
      <c r="V215" s="6">
        <v>2</v>
      </c>
      <c r="W215" s="7">
        <v>0</v>
      </c>
      <c r="X215" t="s">
        <v>639</v>
      </c>
      <c r="Y215" s="7"/>
      <c r="Z215" s="7" t="str">
        <f t="shared" si="3"/>
        <v/>
      </c>
      <c r="AB215" s="6">
        <v>29</v>
      </c>
      <c r="AC215" s="6">
        <v>61</v>
      </c>
      <c r="AD215" s="7">
        <f>AB215-AC215</f>
        <v>-32</v>
      </c>
      <c r="AE215" s="6">
        <v>28</v>
      </c>
      <c r="AF215" s="6">
        <v>59</v>
      </c>
      <c r="AG215" s="7">
        <f>AE215-AF215</f>
        <v>-31</v>
      </c>
      <c r="AH215" s="6">
        <v>19</v>
      </c>
      <c r="AI215" s="6">
        <v>38</v>
      </c>
      <c r="AJ215" s="7">
        <f>AH215-AI215</f>
        <v>-19</v>
      </c>
      <c r="AK215" s="6"/>
      <c r="AL215" s="6"/>
      <c r="AM215" s="7"/>
      <c r="AN215" s="6"/>
      <c r="AO215" s="6"/>
      <c r="AT215" s="6"/>
      <c r="AU215" s="6"/>
      <c r="AW215" s="4" t="s">
        <v>1087</v>
      </c>
      <c r="BC215" s="6">
        <v>22</v>
      </c>
      <c r="BD215" s="6">
        <v>70</v>
      </c>
      <c r="BE215" s="7">
        <f>BC215-BD215</f>
        <v>-48</v>
      </c>
      <c r="BF215" s="4" t="s">
        <v>937</v>
      </c>
    </row>
    <row r="216" spans="2:58" x14ac:dyDescent="0.25">
      <c r="B216" t="s">
        <v>297</v>
      </c>
      <c r="C216" s="12" t="s">
        <v>391</v>
      </c>
      <c r="D216" s="39">
        <v>43393</v>
      </c>
      <c r="E216">
        <v>9</v>
      </c>
      <c r="F216" s="3" t="s">
        <v>982</v>
      </c>
      <c r="G216" s="2" t="s">
        <v>166</v>
      </c>
      <c r="H216" s="6">
        <v>39</v>
      </c>
      <c r="I216" s="7">
        <v>-1</v>
      </c>
      <c r="J216" s="6">
        <v>40</v>
      </c>
      <c r="K216" s="7">
        <v>1</v>
      </c>
      <c r="L216" s="6">
        <v>8</v>
      </c>
      <c r="M216" s="7">
        <v>1</v>
      </c>
      <c r="N216" s="6">
        <v>3</v>
      </c>
      <c r="O216" s="7">
        <v>-3</v>
      </c>
      <c r="P216" s="6">
        <v>2</v>
      </c>
      <c r="V216" s="6">
        <v>-1</v>
      </c>
      <c r="W216" s="7">
        <v>-2</v>
      </c>
      <c r="X216" t="s">
        <v>1100</v>
      </c>
      <c r="Y216" s="8" t="s">
        <v>988</v>
      </c>
      <c r="Z216" s="7" t="str">
        <f t="shared" si="3"/>
        <v/>
      </c>
      <c r="AB216" s="6"/>
      <c r="AC216" s="6"/>
      <c r="AD216" s="7"/>
      <c r="AE216" s="6"/>
      <c r="AF216" s="6"/>
      <c r="AG216" s="7"/>
      <c r="AH216" s="6"/>
      <c r="AI216" s="6"/>
      <c r="AJ216" s="7"/>
      <c r="AK216" s="6"/>
      <c r="AL216" s="6"/>
      <c r="AM216" s="7"/>
      <c r="AN216" s="6"/>
      <c r="AO216" s="6"/>
      <c r="AT216" s="6"/>
      <c r="AU216" s="6"/>
      <c r="BC216" s="6"/>
      <c r="BD216" s="6"/>
      <c r="BE216" s="7"/>
      <c r="BF216" s="4"/>
    </row>
    <row r="217" spans="2:58" x14ac:dyDescent="0.25">
      <c r="B217" t="s">
        <v>297</v>
      </c>
      <c r="C217" s="12" t="s">
        <v>675</v>
      </c>
      <c r="D217" s="39">
        <v>43395</v>
      </c>
      <c r="E217">
        <v>25</v>
      </c>
      <c r="F217" s="3" t="s">
        <v>821</v>
      </c>
      <c r="G217" s="2" t="s">
        <v>224</v>
      </c>
      <c r="H217" s="6">
        <v>41</v>
      </c>
      <c r="I217" s="7">
        <v>0</v>
      </c>
      <c r="J217" s="6">
        <v>36</v>
      </c>
      <c r="K217" s="7">
        <v>0</v>
      </c>
      <c r="L217" s="6">
        <v>8</v>
      </c>
      <c r="M217" s="7">
        <v>-1</v>
      </c>
      <c r="N217" s="6">
        <v>4</v>
      </c>
      <c r="O217" s="7">
        <v>0</v>
      </c>
      <c r="P217" s="6">
        <v>4</v>
      </c>
      <c r="Q217" s="7">
        <v>1</v>
      </c>
      <c r="V217" s="6">
        <v>5</v>
      </c>
      <c r="W217" s="7">
        <v>0</v>
      </c>
      <c r="X217" t="s">
        <v>842</v>
      </c>
      <c r="Y217" s="7"/>
      <c r="Z217" s="7" t="str">
        <f t="shared" si="3"/>
        <v/>
      </c>
      <c r="AB217" s="6"/>
      <c r="AC217" s="6"/>
      <c r="AD217" s="7"/>
      <c r="AE217" s="6"/>
      <c r="AF217" s="6"/>
      <c r="AG217" s="7"/>
      <c r="AH217" s="6"/>
      <c r="AI217" s="6"/>
      <c r="AJ217" s="7"/>
      <c r="AK217" s="6"/>
      <c r="AL217" s="6"/>
      <c r="AM217" s="7"/>
      <c r="AN217" s="6"/>
      <c r="AO217" s="6"/>
      <c r="AT217" s="6"/>
      <c r="AU217" s="6"/>
      <c r="AX217" s="6">
        <v>35</v>
      </c>
      <c r="AY217" s="6">
        <v>24</v>
      </c>
      <c r="BB217" s="4" t="s">
        <v>876</v>
      </c>
      <c r="BC217" s="6"/>
      <c r="BD217" s="6"/>
      <c r="BE217" s="7"/>
      <c r="BF217" s="4"/>
    </row>
    <row r="218" spans="2:58" x14ac:dyDescent="0.25">
      <c r="B218" s="3" t="s">
        <v>297</v>
      </c>
      <c r="C218" s="59" t="s">
        <v>601</v>
      </c>
      <c r="D218" s="39">
        <v>43397</v>
      </c>
      <c r="E218">
        <v>29</v>
      </c>
      <c r="F218" s="3" t="s">
        <v>1094</v>
      </c>
      <c r="G218" s="2" t="s">
        <v>122</v>
      </c>
      <c r="H218" s="6">
        <v>43</v>
      </c>
      <c r="I218" s="7">
        <v>6</v>
      </c>
      <c r="J218" s="6">
        <v>40</v>
      </c>
      <c r="K218" s="7">
        <v>0</v>
      </c>
      <c r="L218" s="6">
        <v>6</v>
      </c>
      <c r="M218" s="7">
        <v>-2</v>
      </c>
      <c r="N218" s="6">
        <v>5</v>
      </c>
      <c r="O218" s="7">
        <v>-1</v>
      </c>
      <c r="P218" s="6">
        <v>2</v>
      </c>
      <c r="Q218" s="7">
        <v>-3</v>
      </c>
      <c r="V218" s="6">
        <v>3</v>
      </c>
      <c r="W218" s="7">
        <v>6</v>
      </c>
      <c r="X218" s="3" t="s">
        <v>842</v>
      </c>
      <c r="Y218" s="7"/>
      <c r="Z218" s="7" t="str">
        <f t="shared" si="3"/>
        <v/>
      </c>
      <c r="AB218" s="6"/>
      <c r="AC218" s="6"/>
      <c r="AD218" s="7"/>
      <c r="AE218" s="6"/>
      <c r="AF218" s="6"/>
      <c r="AG218" s="7"/>
      <c r="AH218" s="6"/>
      <c r="AI218" s="6"/>
      <c r="AJ218" s="7"/>
      <c r="AK218" s="6"/>
      <c r="AL218" s="6"/>
      <c r="AM218" s="7"/>
      <c r="AN218" s="6"/>
      <c r="AO218" s="6"/>
      <c r="AT218" s="6"/>
      <c r="AU218" s="6"/>
      <c r="BC218" s="6"/>
      <c r="BD218" s="6"/>
      <c r="BE218" s="7"/>
      <c r="BF218" s="4"/>
    </row>
    <row r="219" spans="2:58" x14ac:dyDescent="0.25">
      <c r="B219" s="3" t="s">
        <v>297</v>
      </c>
      <c r="C219" s="59" t="s">
        <v>681</v>
      </c>
      <c r="D219" s="39">
        <v>43399</v>
      </c>
      <c r="E219">
        <v>6</v>
      </c>
      <c r="F219" s="3" t="s">
        <v>678</v>
      </c>
      <c r="G219" s="2" t="s">
        <v>82</v>
      </c>
      <c r="H219" s="6">
        <v>40</v>
      </c>
      <c r="I219" s="7">
        <v>-1</v>
      </c>
      <c r="J219" s="6">
        <v>38</v>
      </c>
      <c r="K219" s="7">
        <v>-2</v>
      </c>
      <c r="L219" s="6">
        <v>9</v>
      </c>
      <c r="M219" s="7">
        <v>0</v>
      </c>
      <c r="N219" s="6">
        <v>5</v>
      </c>
      <c r="O219" s="7">
        <v>1</v>
      </c>
      <c r="P219" s="6">
        <v>3</v>
      </c>
      <c r="Q219" s="7">
        <v>0</v>
      </c>
      <c r="V219" s="6">
        <v>2</v>
      </c>
      <c r="W219" s="7">
        <v>1</v>
      </c>
      <c r="X219" t="s">
        <v>842</v>
      </c>
      <c r="Y219" s="7"/>
      <c r="Z219" s="7" t="str">
        <f t="shared" si="3"/>
        <v/>
      </c>
      <c r="AB219" s="6"/>
      <c r="AC219" s="6"/>
      <c r="AD219" s="7"/>
      <c r="AE219" s="6"/>
      <c r="AF219" s="6"/>
      <c r="AG219" s="7"/>
      <c r="AH219" s="6"/>
      <c r="AI219" s="6"/>
      <c r="AJ219" s="7"/>
      <c r="AK219" s="6"/>
      <c r="AL219" s="6"/>
      <c r="AM219" s="7"/>
      <c r="AN219" s="6"/>
      <c r="AO219" s="6"/>
      <c r="AT219" s="6"/>
      <c r="AU219" s="6"/>
      <c r="BC219" s="6"/>
      <c r="BD219" s="6"/>
      <c r="BE219" s="7"/>
      <c r="BF219" s="4"/>
    </row>
    <row r="220" spans="2:58" x14ac:dyDescent="0.25">
      <c r="B220" t="s">
        <v>297</v>
      </c>
      <c r="C220" s="12" t="s">
        <v>603</v>
      </c>
      <c r="D220" s="39">
        <v>43402</v>
      </c>
      <c r="E220">
        <v>31</v>
      </c>
      <c r="F220" s="3" t="s">
        <v>821</v>
      </c>
      <c r="G220" s="2" t="s">
        <v>224</v>
      </c>
      <c r="H220" s="6">
        <v>41</v>
      </c>
      <c r="I220" s="7">
        <v>0</v>
      </c>
      <c r="J220" s="6">
        <v>39</v>
      </c>
      <c r="K220" s="7">
        <v>3</v>
      </c>
      <c r="L220" s="6">
        <v>7</v>
      </c>
      <c r="M220" s="7">
        <v>-1</v>
      </c>
      <c r="N220" s="6">
        <v>5</v>
      </c>
      <c r="O220" s="7">
        <v>0</v>
      </c>
      <c r="P220" s="6">
        <v>2</v>
      </c>
      <c r="Q220" s="7">
        <v>-2</v>
      </c>
      <c r="V220" s="6">
        <v>2</v>
      </c>
      <c r="W220" s="7">
        <v>-3</v>
      </c>
      <c r="X220" t="s">
        <v>842</v>
      </c>
      <c r="Y220" s="7"/>
      <c r="Z220" s="7" t="str">
        <f t="shared" si="3"/>
        <v/>
      </c>
      <c r="AB220" s="6"/>
      <c r="AC220" s="6"/>
      <c r="AD220" s="7"/>
      <c r="AE220" s="6"/>
      <c r="AF220" s="6"/>
      <c r="AG220" s="7"/>
      <c r="AH220" s="6"/>
      <c r="AI220" s="6"/>
      <c r="AJ220" s="7"/>
      <c r="AK220" s="6"/>
      <c r="AL220" s="6"/>
      <c r="AM220" s="7"/>
      <c r="AN220" s="6"/>
      <c r="AO220" s="6"/>
      <c r="AT220" s="6"/>
      <c r="AU220" s="6"/>
      <c r="BC220" s="6"/>
      <c r="BD220" s="6"/>
      <c r="BE220" s="7"/>
      <c r="BF220" s="4"/>
    </row>
    <row r="221" spans="2:58" x14ac:dyDescent="0.25">
      <c r="B221" t="s">
        <v>296</v>
      </c>
      <c r="C221" s="12" t="s">
        <v>399</v>
      </c>
      <c r="D221" s="39">
        <v>43406</v>
      </c>
      <c r="E221">
        <v>17</v>
      </c>
      <c r="F221" s="3" t="s">
        <v>1017</v>
      </c>
      <c r="G221" s="2" t="s">
        <v>34</v>
      </c>
      <c r="H221" s="6">
        <v>40</v>
      </c>
      <c r="J221" s="6">
        <v>40</v>
      </c>
      <c r="L221" s="6">
        <v>8</v>
      </c>
      <c r="N221" s="6">
        <v>5</v>
      </c>
      <c r="P221" s="6">
        <v>3</v>
      </c>
      <c r="V221" s="6">
        <v>0</v>
      </c>
      <c r="X221" t="s">
        <v>842</v>
      </c>
      <c r="Y221" s="7"/>
      <c r="Z221" s="7" t="str">
        <f t="shared" si="3"/>
        <v/>
      </c>
      <c r="AB221" s="6"/>
      <c r="AC221" s="6"/>
      <c r="AD221" s="7"/>
      <c r="AE221" s="6"/>
      <c r="AF221" s="6"/>
      <c r="AG221" s="7"/>
      <c r="AH221" s="6"/>
      <c r="AI221" s="6"/>
      <c r="AJ221" s="7"/>
      <c r="AK221" s="6"/>
      <c r="AL221" s="6"/>
      <c r="AM221" s="7"/>
      <c r="AN221" s="6"/>
      <c r="AO221" s="6"/>
      <c r="AT221" s="6"/>
      <c r="AU221" s="6"/>
      <c r="BC221" s="6"/>
      <c r="BD221" s="6"/>
      <c r="BE221" s="7"/>
      <c r="BF221" s="4"/>
    </row>
    <row r="222" spans="2:58" x14ac:dyDescent="0.25">
      <c r="B222" t="s">
        <v>296</v>
      </c>
      <c r="C222" s="12" t="s">
        <v>694</v>
      </c>
      <c r="D222" s="39">
        <v>43408</v>
      </c>
      <c r="E222">
        <v>12</v>
      </c>
      <c r="F222" s="3" t="s">
        <v>821</v>
      </c>
      <c r="G222" s="2" t="s">
        <v>224</v>
      </c>
      <c r="H222" s="6">
        <v>41</v>
      </c>
      <c r="I222" s="7">
        <v>0</v>
      </c>
      <c r="J222" s="6">
        <v>37</v>
      </c>
      <c r="K222" s="7">
        <v>-2</v>
      </c>
      <c r="L222" s="6">
        <v>8</v>
      </c>
      <c r="M222" s="7">
        <v>1</v>
      </c>
      <c r="N222" s="6">
        <v>4</v>
      </c>
      <c r="O222" s="7">
        <v>-1</v>
      </c>
      <c r="P222" s="6">
        <v>4</v>
      </c>
      <c r="Q222" s="7">
        <v>2</v>
      </c>
      <c r="V222" s="6">
        <v>4</v>
      </c>
      <c r="W222" s="7">
        <v>2</v>
      </c>
      <c r="X222" t="s">
        <v>842</v>
      </c>
      <c r="Y222" s="7"/>
      <c r="Z222" s="7" t="str">
        <f t="shared" si="3"/>
        <v/>
      </c>
      <c r="AB222" s="6"/>
      <c r="AC222" s="6"/>
      <c r="AD222" s="7"/>
      <c r="AE222" s="6"/>
      <c r="AF222" s="6"/>
      <c r="AG222" s="7"/>
      <c r="AH222" s="6"/>
      <c r="AI222" s="6"/>
      <c r="AJ222" s="7"/>
      <c r="AK222" s="6"/>
      <c r="AL222" s="6"/>
      <c r="AM222" s="7"/>
      <c r="AN222" s="6"/>
      <c r="AO222" s="6"/>
      <c r="AT222" s="6"/>
      <c r="AU222" s="6"/>
      <c r="AX222" s="6">
        <v>36</v>
      </c>
      <c r="AY222" s="6">
        <v>22</v>
      </c>
      <c r="BB222" s="4" t="s">
        <v>876</v>
      </c>
      <c r="BC222" s="6"/>
      <c r="BD222" s="6"/>
      <c r="BE222" s="7"/>
      <c r="BF222" s="4"/>
    </row>
    <row r="223" spans="2:58" x14ac:dyDescent="0.25">
      <c r="B223" t="s">
        <v>296</v>
      </c>
      <c r="C223" s="12" t="s">
        <v>450</v>
      </c>
      <c r="D223" s="39">
        <v>43410</v>
      </c>
      <c r="E223" s="11">
        <v>43452</v>
      </c>
      <c r="F223" s="3" t="s">
        <v>1019</v>
      </c>
      <c r="G223" s="2" t="s">
        <v>96</v>
      </c>
      <c r="H223" s="6">
        <v>36</v>
      </c>
      <c r="I223" s="7">
        <v>-2</v>
      </c>
      <c r="J223" s="6">
        <v>37</v>
      </c>
      <c r="K223" s="7">
        <v>-2</v>
      </c>
      <c r="L223" s="6">
        <v>12</v>
      </c>
      <c r="M223" s="7">
        <v>2</v>
      </c>
      <c r="N223" s="6">
        <v>6</v>
      </c>
      <c r="O223" s="7">
        <v>2</v>
      </c>
      <c r="P223" s="6">
        <v>4</v>
      </c>
      <c r="Q223" s="7">
        <v>0</v>
      </c>
      <c r="V223" s="6">
        <v>-1</v>
      </c>
      <c r="W223" s="7">
        <v>0</v>
      </c>
      <c r="X223" t="s">
        <v>842</v>
      </c>
      <c r="Y223" s="7"/>
      <c r="Z223" s="7" t="str">
        <f t="shared" si="3"/>
        <v/>
      </c>
      <c r="AB223" s="6">
        <v>29</v>
      </c>
      <c r="AC223" s="6">
        <v>53</v>
      </c>
      <c r="AD223" s="7">
        <f>AB223-AC223</f>
        <v>-24</v>
      </c>
      <c r="AE223" s="6">
        <v>27</v>
      </c>
      <c r="AF223" s="6">
        <v>50</v>
      </c>
      <c r="AG223" s="7">
        <f>AE223-AF223</f>
        <v>-23</v>
      </c>
      <c r="AH223" s="6"/>
      <c r="AI223" s="6"/>
      <c r="AJ223" s="7"/>
      <c r="AK223" s="6"/>
      <c r="AL223" s="6"/>
      <c r="AM223" s="7"/>
      <c r="AN223" s="6"/>
      <c r="AO223" s="6"/>
      <c r="AT223" s="6"/>
      <c r="AU223" s="6"/>
      <c r="AW223" s="4" t="s">
        <v>1087</v>
      </c>
      <c r="AX223" s="6">
        <v>32</v>
      </c>
      <c r="AY223" s="6">
        <v>38</v>
      </c>
      <c r="BB223" s="4" t="s">
        <v>1086</v>
      </c>
      <c r="BC223" s="6"/>
      <c r="BD223" s="6"/>
      <c r="BE223" s="7"/>
      <c r="BF223" s="4"/>
    </row>
    <row r="224" spans="2:58" x14ac:dyDescent="0.25">
      <c r="B224" s="3" t="s">
        <v>296</v>
      </c>
      <c r="C224" s="12" t="s">
        <v>544</v>
      </c>
      <c r="D224" s="39">
        <v>43412</v>
      </c>
      <c r="E224">
        <v>15</v>
      </c>
      <c r="F224" s="3" t="s">
        <v>1058</v>
      </c>
      <c r="G224" s="2"/>
      <c r="H224" s="6">
        <v>40</v>
      </c>
      <c r="I224" s="7">
        <v>-1</v>
      </c>
      <c r="J224" s="6">
        <v>39</v>
      </c>
      <c r="K224" s="7">
        <v>3</v>
      </c>
      <c r="L224" s="6">
        <v>8</v>
      </c>
      <c r="M224" s="7">
        <v>-2</v>
      </c>
      <c r="N224" s="6">
        <v>3</v>
      </c>
      <c r="O224" s="7">
        <v>0</v>
      </c>
      <c r="P224" s="6">
        <v>3</v>
      </c>
      <c r="Q224" s="7">
        <v>-1</v>
      </c>
      <c r="V224" s="6">
        <v>1</v>
      </c>
      <c r="W224" s="7">
        <v>-4</v>
      </c>
      <c r="X224" t="s">
        <v>842</v>
      </c>
      <c r="Y224" s="7"/>
      <c r="Z224" s="7" t="str">
        <f t="shared" si="3"/>
        <v/>
      </c>
      <c r="AB224" s="6"/>
      <c r="AC224" s="6"/>
      <c r="AD224" s="7"/>
      <c r="AE224" s="6"/>
      <c r="AF224" s="6"/>
      <c r="AG224" s="7"/>
      <c r="AH224" s="6"/>
      <c r="AI224" s="6"/>
      <c r="AJ224" s="7"/>
      <c r="AK224" s="6"/>
      <c r="AL224" s="6"/>
      <c r="AM224" s="7"/>
      <c r="AN224" s="6"/>
      <c r="AO224" s="6"/>
      <c r="AT224" s="6"/>
      <c r="AU224" s="6"/>
      <c r="BC224" s="6"/>
      <c r="BD224" s="6"/>
      <c r="BE224" s="7"/>
      <c r="BF224" s="4"/>
    </row>
    <row r="225" spans="2:58" x14ac:dyDescent="0.25">
      <c r="B225" s="3" t="s">
        <v>296</v>
      </c>
      <c r="C225" s="12" t="s">
        <v>692</v>
      </c>
      <c r="D225" s="39">
        <v>43418</v>
      </c>
      <c r="E225">
        <v>18</v>
      </c>
      <c r="F225" s="3" t="s">
        <v>886</v>
      </c>
      <c r="G225" s="2" t="s">
        <v>1101</v>
      </c>
      <c r="H225" s="6">
        <v>36</v>
      </c>
      <c r="I225" s="7">
        <v>-3</v>
      </c>
      <c r="J225" s="6">
        <v>40</v>
      </c>
      <c r="K225" s="7">
        <v>0</v>
      </c>
      <c r="L225" s="6">
        <v>9</v>
      </c>
      <c r="M225" s="7">
        <v>0</v>
      </c>
      <c r="N225" s="6">
        <v>7</v>
      </c>
      <c r="O225" s="7">
        <v>2</v>
      </c>
      <c r="P225" s="6">
        <v>3</v>
      </c>
      <c r="Q225" s="7">
        <v>1</v>
      </c>
      <c r="V225" s="6">
        <v>-4</v>
      </c>
      <c r="W225" s="7">
        <v>-3</v>
      </c>
      <c r="X225" t="s">
        <v>842</v>
      </c>
      <c r="Y225" s="7"/>
      <c r="Z225" s="7" t="str">
        <f t="shared" si="3"/>
        <v/>
      </c>
      <c r="AB225" s="6"/>
      <c r="AC225" s="6"/>
      <c r="AD225" s="7"/>
      <c r="AE225" s="6"/>
      <c r="AF225" s="6"/>
      <c r="AG225" s="7"/>
      <c r="AH225" s="6"/>
      <c r="AI225" s="6"/>
      <c r="AJ225" s="7"/>
      <c r="AK225" s="6"/>
      <c r="AL225" s="6"/>
      <c r="AM225" s="7"/>
      <c r="AN225" s="6"/>
      <c r="AO225" s="6"/>
      <c r="AT225" s="6"/>
      <c r="AU225" s="6"/>
      <c r="BC225" s="6"/>
      <c r="BD225" s="6"/>
      <c r="BE225" s="7"/>
      <c r="BF225" s="4"/>
    </row>
    <row r="226" spans="2:58" x14ac:dyDescent="0.25">
      <c r="B226" s="3" t="s">
        <v>296</v>
      </c>
      <c r="C226" s="12" t="s">
        <v>692</v>
      </c>
      <c r="D226" s="39">
        <v>43418</v>
      </c>
      <c r="E226">
        <v>18</v>
      </c>
      <c r="F226" s="3" t="s">
        <v>903</v>
      </c>
      <c r="G226" s="2" t="s">
        <v>138</v>
      </c>
      <c r="H226" s="6">
        <v>36</v>
      </c>
      <c r="I226" s="7">
        <v>-5</v>
      </c>
      <c r="J226" s="6">
        <v>39</v>
      </c>
      <c r="K226" s="7">
        <v>2</v>
      </c>
      <c r="L226" s="6">
        <v>7</v>
      </c>
      <c r="M226" s="7">
        <v>-1</v>
      </c>
      <c r="N226" s="6">
        <v>8</v>
      </c>
      <c r="O226" s="7">
        <v>2</v>
      </c>
      <c r="P226" s="6">
        <v>3</v>
      </c>
      <c r="Q226" s="7">
        <v>0</v>
      </c>
      <c r="V226" s="6">
        <v>-3</v>
      </c>
      <c r="W226" s="7">
        <v>-7</v>
      </c>
      <c r="X226" t="s">
        <v>842</v>
      </c>
      <c r="Y226" s="7"/>
      <c r="Z226" s="7" t="str">
        <f t="shared" si="3"/>
        <v/>
      </c>
      <c r="AB226" s="6">
        <v>29</v>
      </c>
      <c r="AC226" s="6">
        <v>49</v>
      </c>
      <c r="AD226" s="7">
        <f>AB226-AC226</f>
        <v>-20</v>
      </c>
      <c r="AE226" s="6">
        <v>26</v>
      </c>
      <c r="AF226" s="6">
        <v>50</v>
      </c>
      <c r="AG226" s="7">
        <f>AE226-AF226</f>
        <v>-24</v>
      </c>
      <c r="AH226" s="6">
        <v>19</v>
      </c>
      <c r="AI226" s="6">
        <v>30</v>
      </c>
      <c r="AJ226" s="7">
        <f>AH226-AI226</f>
        <v>-11</v>
      </c>
      <c r="AK226" s="6">
        <v>9</v>
      </c>
      <c r="AL226" s="6">
        <v>35</v>
      </c>
      <c r="AM226" s="7">
        <f>AK226-AL226</f>
        <v>-26</v>
      </c>
      <c r="AN226" s="6"/>
      <c r="AO226" s="6"/>
      <c r="AT226" s="6"/>
      <c r="AU226" s="6"/>
      <c r="AW226" s="4" t="s">
        <v>1034</v>
      </c>
      <c r="AX226" s="6">
        <v>30</v>
      </c>
      <c r="AY226" s="6">
        <v>23</v>
      </c>
      <c r="BB226" s="4" t="s">
        <v>1035</v>
      </c>
      <c r="BC226" s="6"/>
      <c r="BD226" s="6"/>
      <c r="BE226" s="7"/>
      <c r="BF226" s="4"/>
    </row>
    <row r="227" spans="2:58" x14ac:dyDescent="0.25">
      <c r="B227" s="3" t="s">
        <v>296</v>
      </c>
      <c r="C227" s="12" t="s">
        <v>564</v>
      </c>
      <c r="D227" s="39">
        <v>43422</v>
      </c>
      <c r="E227">
        <v>21</v>
      </c>
      <c r="F227" s="3" t="s">
        <v>821</v>
      </c>
      <c r="G227" s="2" t="s">
        <v>224</v>
      </c>
      <c r="H227" s="6">
        <v>39</v>
      </c>
      <c r="I227" s="7">
        <v>-2</v>
      </c>
      <c r="J227" s="6">
        <v>36</v>
      </c>
      <c r="K227" s="7">
        <v>-1</v>
      </c>
      <c r="L227" s="6">
        <v>8</v>
      </c>
      <c r="M227" s="7">
        <v>0</v>
      </c>
      <c r="N227" s="6">
        <v>6</v>
      </c>
      <c r="O227" s="7">
        <v>2</v>
      </c>
      <c r="P227" s="6">
        <v>4</v>
      </c>
      <c r="Q227" s="7">
        <v>0</v>
      </c>
      <c r="V227" s="6">
        <v>3</v>
      </c>
      <c r="W227" s="7">
        <v>-1</v>
      </c>
      <c r="X227" t="s">
        <v>842</v>
      </c>
      <c r="Y227" s="7"/>
      <c r="Z227" s="7" t="str">
        <f t="shared" si="3"/>
        <v/>
      </c>
      <c r="AB227" s="6"/>
      <c r="AC227" s="6"/>
      <c r="AD227" s="7"/>
      <c r="AE227" s="6"/>
      <c r="AF227" s="6"/>
      <c r="AG227" s="7"/>
      <c r="AH227" s="6"/>
      <c r="AI227" s="6"/>
      <c r="AJ227" s="7"/>
      <c r="AK227" s="6"/>
      <c r="AL227" s="6"/>
      <c r="AM227" s="7"/>
      <c r="AN227" s="6"/>
      <c r="AO227" s="6"/>
      <c r="AT227" s="6"/>
      <c r="AU227" s="6"/>
      <c r="AX227" s="6">
        <v>35</v>
      </c>
      <c r="AY227" s="6">
        <v>22</v>
      </c>
      <c r="BB227" s="4" t="s">
        <v>876</v>
      </c>
      <c r="BC227" s="6"/>
      <c r="BD227" s="6"/>
      <c r="BE227" s="7"/>
      <c r="BF227" s="4"/>
    </row>
    <row r="228" spans="2:58" x14ac:dyDescent="0.25">
      <c r="B228" s="3" t="s">
        <v>296</v>
      </c>
      <c r="C228" s="12" t="s">
        <v>527</v>
      </c>
      <c r="D228" s="39">
        <v>43427</v>
      </c>
      <c r="F228" s="3" t="s">
        <v>182</v>
      </c>
      <c r="G228" s="2"/>
      <c r="V228" s="6"/>
      <c r="X228" s="3" t="s">
        <v>842</v>
      </c>
      <c r="Z228" s="7" t="str">
        <f t="shared" si="3"/>
        <v/>
      </c>
      <c r="AB228" s="6">
        <v>34</v>
      </c>
      <c r="AC228" s="6">
        <v>62</v>
      </c>
      <c r="AD228" s="7">
        <f>AB228-AC228</f>
        <v>-28</v>
      </c>
      <c r="AE228" s="6">
        <v>28</v>
      </c>
      <c r="AF228" s="6">
        <v>63</v>
      </c>
      <c r="AG228" s="7">
        <f>AE228-AF228</f>
        <v>-35</v>
      </c>
      <c r="AH228" s="6">
        <v>18</v>
      </c>
      <c r="AI228" s="6">
        <v>43</v>
      </c>
      <c r="AJ228" s="7">
        <f>AH228-AI228</f>
        <v>-25</v>
      </c>
      <c r="AK228" s="6"/>
      <c r="AL228" s="6"/>
      <c r="AM228" s="7"/>
      <c r="AN228" s="6"/>
      <c r="AO228" s="6"/>
      <c r="AT228" s="6"/>
      <c r="AU228" s="6"/>
      <c r="AW228" s="4" t="s">
        <v>1089</v>
      </c>
      <c r="BC228" s="6"/>
      <c r="BD228" s="6"/>
      <c r="BE228" s="7"/>
      <c r="BF228" s="4"/>
    </row>
    <row r="229" spans="2:58" x14ac:dyDescent="0.25">
      <c r="B229" s="3" t="s">
        <v>296</v>
      </c>
      <c r="C229" s="12" t="s">
        <v>558</v>
      </c>
      <c r="D229" s="39">
        <v>43430</v>
      </c>
      <c r="E229">
        <v>30</v>
      </c>
      <c r="F229" s="3" t="s">
        <v>821</v>
      </c>
      <c r="G229" s="2" t="s">
        <v>224</v>
      </c>
      <c r="H229" s="6">
        <v>40</v>
      </c>
      <c r="I229" s="7">
        <v>1</v>
      </c>
      <c r="J229" s="6">
        <v>35</v>
      </c>
      <c r="K229" s="7">
        <v>-1</v>
      </c>
      <c r="L229" s="6">
        <v>10</v>
      </c>
      <c r="M229" s="7">
        <v>2</v>
      </c>
      <c r="N229" s="6">
        <v>6</v>
      </c>
      <c r="O229" s="7">
        <v>0</v>
      </c>
      <c r="P229" s="6">
        <v>3</v>
      </c>
      <c r="Q229" s="7">
        <v>-1</v>
      </c>
      <c r="V229" s="6">
        <v>5</v>
      </c>
      <c r="W229" s="7">
        <v>2</v>
      </c>
      <c r="X229" t="s">
        <v>842</v>
      </c>
      <c r="Y229" s="7"/>
      <c r="Z229" s="7" t="str">
        <f t="shared" si="3"/>
        <v/>
      </c>
      <c r="AB229" s="6"/>
      <c r="AC229" s="6"/>
      <c r="AD229" s="7"/>
      <c r="AE229" s="6"/>
      <c r="AF229" s="6"/>
      <c r="AG229" s="7"/>
      <c r="AH229" s="6"/>
      <c r="AI229" s="6"/>
      <c r="AJ229" s="7"/>
      <c r="AK229" s="6"/>
      <c r="AL229" s="6"/>
      <c r="AM229" s="7"/>
      <c r="AN229" s="6"/>
      <c r="AO229" s="6"/>
      <c r="AT229" s="6"/>
      <c r="AU229" s="6"/>
      <c r="AX229" s="6">
        <v>36</v>
      </c>
      <c r="AY229" s="6">
        <v>23</v>
      </c>
      <c r="BB229" s="4" t="s">
        <v>876</v>
      </c>
      <c r="BC229" s="6"/>
      <c r="BD229" s="6"/>
      <c r="BE229" s="7"/>
      <c r="BF229" s="4"/>
    </row>
    <row r="230" spans="2:58" x14ac:dyDescent="0.25">
      <c r="B230" s="3" t="s">
        <v>296</v>
      </c>
      <c r="C230" s="12" t="s">
        <v>668</v>
      </c>
      <c r="D230" s="39">
        <v>43434</v>
      </c>
      <c r="E230">
        <v>4</v>
      </c>
      <c r="F230" s="3" t="s">
        <v>886</v>
      </c>
      <c r="G230" s="2" t="s">
        <v>42</v>
      </c>
      <c r="H230" s="6">
        <v>37</v>
      </c>
      <c r="I230" s="7">
        <v>1</v>
      </c>
      <c r="J230" s="6">
        <v>39</v>
      </c>
      <c r="K230" s="7">
        <v>-1</v>
      </c>
      <c r="L230" s="6">
        <v>9</v>
      </c>
      <c r="M230" s="7">
        <v>0</v>
      </c>
      <c r="N230" s="6">
        <v>6</v>
      </c>
      <c r="O230" s="7">
        <v>-1</v>
      </c>
      <c r="P230" s="6">
        <v>3</v>
      </c>
      <c r="Q230" s="7">
        <v>0</v>
      </c>
      <c r="V230" s="6">
        <v>-2</v>
      </c>
      <c r="W230" s="7">
        <v>2</v>
      </c>
      <c r="X230" t="s">
        <v>842</v>
      </c>
      <c r="Y230" s="7"/>
      <c r="Z230" s="7" t="str">
        <f t="shared" si="3"/>
        <v/>
      </c>
      <c r="AB230" s="6"/>
      <c r="AC230" s="6"/>
      <c r="AD230" s="7"/>
      <c r="AE230" s="6"/>
      <c r="AF230" s="6"/>
      <c r="AG230" s="7"/>
      <c r="AH230" s="6"/>
      <c r="AI230" s="6"/>
      <c r="AJ230" s="7"/>
      <c r="AK230" s="6"/>
      <c r="AL230" s="6"/>
      <c r="AM230" s="7"/>
      <c r="AN230" s="6"/>
      <c r="AO230" s="6"/>
      <c r="AT230" s="6"/>
      <c r="AU230" s="6"/>
      <c r="BC230" s="6"/>
      <c r="BD230" s="6"/>
      <c r="BE230" s="7"/>
      <c r="BF230" s="4"/>
    </row>
    <row r="231" spans="2:58" x14ac:dyDescent="0.25">
      <c r="B231" s="3" t="s">
        <v>296</v>
      </c>
      <c r="C231" s="12" t="s">
        <v>517</v>
      </c>
      <c r="D231" s="39">
        <v>43434</v>
      </c>
      <c r="E231">
        <v>7</v>
      </c>
      <c r="F231" s="3" t="s">
        <v>1030</v>
      </c>
      <c r="G231" s="2" t="s">
        <v>60</v>
      </c>
      <c r="H231" s="6">
        <v>38</v>
      </c>
      <c r="I231" s="7">
        <v>-1</v>
      </c>
      <c r="J231" s="6">
        <v>38</v>
      </c>
      <c r="K231" s="7">
        <v>1</v>
      </c>
      <c r="L231" s="6">
        <v>9</v>
      </c>
      <c r="M231" s="7">
        <v>-1</v>
      </c>
      <c r="N231" s="6">
        <v>4</v>
      </c>
      <c r="O231" s="7">
        <v>-1</v>
      </c>
      <c r="P231" s="6">
        <v>5</v>
      </c>
      <c r="Q231" s="7">
        <v>0</v>
      </c>
      <c r="V231" s="6">
        <v>0</v>
      </c>
      <c r="W231" s="7">
        <v>-2</v>
      </c>
      <c r="X231" t="s">
        <v>639</v>
      </c>
      <c r="Y231" s="7"/>
      <c r="Z231" s="7" t="str">
        <f t="shared" si="3"/>
        <v/>
      </c>
      <c r="AB231" s="6">
        <v>35</v>
      </c>
      <c r="AC231" s="6">
        <v>57</v>
      </c>
      <c r="AD231" s="7">
        <f>AB231-AC231</f>
        <v>-22</v>
      </c>
      <c r="AE231" s="6">
        <v>27</v>
      </c>
      <c r="AF231" s="6">
        <v>59</v>
      </c>
      <c r="AG231" s="7">
        <f>AE231-AF231</f>
        <v>-32</v>
      </c>
      <c r="AH231" s="6">
        <v>24</v>
      </c>
      <c r="AI231" s="6">
        <v>38</v>
      </c>
      <c r="AJ231" s="7">
        <f>AH231-AI231</f>
        <v>-14</v>
      </c>
      <c r="AK231" s="6"/>
      <c r="AL231" s="6"/>
      <c r="AM231" s="7"/>
      <c r="AN231" s="6"/>
      <c r="AO231" s="6"/>
      <c r="AT231" s="6"/>
      <c r="AU231" s="6"/>
      <c r="AW231" s="4" t="s">
        <v>1087</v>
      </c>
      <c r="BC231" s="6">
        <v>24</v>
      </c>
      <c r="BD231" s="6">
        <v>69</v>
      </c>
      <c r="BE231" s="7">
        <f>BC231-BD231</f>
        <v>-45</v>
      </c>
      <c r="BF231" s="4" t="s">
        <v>937</v>
      </c>
    </row>
    <row r="232" spans="2:58" x14ac:dyDescent="0.25">
      <c r="B232" s="3" t="s">
        <v>266</v>
      </c>
      <c r="C232" s="12" t="s">
        <v>589</v>
      </c>
      <c r="D232" s="39">
        <v>43437</v>
      </c>
      <c r="E232">
        <v>5</v>
      </c>
      <c r="F232" s="3" t="s">
        <v>821</v>
      </c>
      <c r="G232" s="2" t="s">
        <v>224</v>
      </c>
      <c r="H232" s="6">
        <v>40</v>
      </c>
      <c r="I232" s="7">
        <v>0</v>
      </c>
      <c r="J232" s="6">
        <v>38</v>
      </c>
      <c r="K232" s="7">
        <v>3</v>
      </c>
      <c r="L232" s="6">
        <v>9</v>
      </c>
      <c r="M232" s="7">
        <v>-1</v>
      </c>
      <c r="N232" s="6">
        <v>4</v>
      </c>
      <c r="O232" s="7">
        <v>-2</v>
      </c>
      <c r="P232" s="6">
        <v>4</v>
      </c>
      <c r="Q232" s="7">
        <v>1</v>
      </c>
      <c r="V232" s="6">
        <v>2</v>
      </c>
      <c r="W232" s="7">
        <v>-3</v>
      </c>
      <c r="X232" t="s">
        <v>842</v>
      </c>
      <c r="Y232" s="7"/>
      <c r="Z232" s="7" t="str">
        <f t="shared" si="3"/>
        <v/>
      </c>
      <c r="AB232" s="6"/>
      <c r="AC232" s="6"/>
      <c r="AD232" s="7"/>
      <c r="AE232" s="6"/>
      <c r="AF232" s="6"/>
      <c r="AG232" s="7"/>
      <c r="AH232" s="6"/>
      <c r="AI232" s="6"/>
      <c r="AJ232" s="7"/>
      <c r="AK232" s="6"/>
      <c r="AL232" s="6"/>
      <c r="AM232" s="7"/>
      <c r="AN232" s="6"/>
      <c r="AO232" s="6"/>
      <c r="AT232" s="6"/>
      <c r="AU232" s="6"/>
      <c r="AX232" s="6">
        <v>35</v>
      </c>
      <c r="AY232" s="6">
        <v>24</v>
      </c>
      <c r="BB232" s="4" t="s">
        <v>876</v>
      </c>
      <c r="BC232" s="6"/>
      <c r="BD232" s="6"/>
      <c r="BE232" s="7"/>
      <c r="BF232" s="4"/>
    </row>
    <row r="233" spans="2:58" x14ac:dyDescent="0.25">
      <c r="B233" s="3" t="s">
        <v>266</v>
      </c>
      <c r="C233" s="12" t="s">
        <v>362</v>
      </c>
      <c r="D233" s="39">
        <v>43438</v>
      </c>
      <c r="E233">
        <v>18</v>
      </c>
      <c r="F233" s="3" t="s">
        <v>1019</v>
      </c>
      <c r="G233" s="2" t="s">
        <v>96</v>
      </c>
      <c r="H233" s="6">
        <v>37</v>
      </c>
      <c r="I233" s="7">
        <v>1</v>
      </c>
      <c r="J233" s="6">
        <v>38</v>
      </c>
      <c r="K233" s="7">
        <v>1</v>
      </c>
      <c r="L233" s="6">
        <v>12</v>
      </c>
      <c r="M233" s="7">
        <v>0</v>
      </c>
      <c r="N233" s="6">
        <v>4</v>
      </c>
      <c r="O233" s="7">
        <v>-2</v>
      </c>
      <c r="P233" s="6">
        <v>4</v>
      </c>
      <c r="Q233" s="7">
        <v>0</v>
      </c>
      <c r="V233" s="6">
        <v>-1</v>
      </c>
      <c r="W233" s="7">
        <v>0</v>
      </c>
      <c r="X233" t="s">
        <v>842</v>
      </c>
      <c r="Y233" s="7"/>
      <c r="Z233" s="7" t="str">
        <f t="shared" si="3"/>
        <v/>
      </c>
      <c r="AB233" s="6">
        <v>32</v>
      </c>
      <c r="AC233" s="6">
        <v>57</v>
      </c>
      <c r="AD233" s="7">
        <f>AB233-AC233</f>
        <v>-25</v>
      </c>
      <c r="AE233" s="6">
        <v>28</v>
      </c>
      <c r="AF233" s="6">
        <v>54</v>
      </c>
      <c r="AG233" s="7">
        <f>AE233-AF233</f>
        <v>-26</v>
      </c>
      <c r="AH233" s="6"/>
      <c r="AI233" s="6"/>
      <c r="AJ233" s="7"/>
      <c r="AK233" s="6"/>
      <c r="AL233" s="6"/>
      <c r="AM233" s="7"/>
      <c r="AN233" s="6"/>
      <c r="AO233" s="6"/>
      <c r="AT233" s="6"/>
      <c r="AU233" s="6"/>
      <c r="AW233" s="4" t="s">
        <v>1087</v>
      </c>
      <c r="AX233" s="6">
        <v>30</v>
      </c>
      <c r="AY233" s="6">
        <v>29</v>
      </c>
      <c r="BB233" s="4" t="s">
        <v>1086</v>
      </c>
      <c r="BC233" s="6"/>
      <c r="BD233" s="6"/>
      <c r="BE233" s="7"/>
      <c r="BF233" s="4"/>
    </row>
    <row r="234" spans="2:58" x14ac:dyDescent="0.25">
      <c r="B234" s="3" t="s">
        <v>266</v>
      </c>
      <c r="C234" s="12" t="s">
        <v>572</v>
      </c>
      <c r="D234" s="39">
        <v>43439</v>
      </c>
      <c r="E234">
        <v>7</v>
      </c>
      <c r="F234" s="3" t="s">
        <v>1058</v>
      </c>
      <c r="G234" s="2"/>
      <c r="H234" s="6">
        <v>38</v>
      </c>
      <c r="I234" s="7">
        <v>-2</v>
      </c>
      <c r="J234" s="6">
        <v>38</v>
      </c>
      <c r="K234" s="7">
        <v>-1</v>
      </c>
      <c r="L234" s="6">
        <v>9</v>
      </c>
      <c r="M234" s="7">
        <v>1</v>
      </c>
      <c r="N234" s="6">
        <v>5</v>
      </c>
      <c r="O234" s="7">
        <v>2</v>
      </c>
      <c r="P234" s="6">
        <v>5</v>
      </c>
      <c r="Q234" s="7">
        <v>2</v>
      </c>
      <c r="V234" s="6">
        <v>0</v>
      </c>
      <c r="W234" s="7">
        <v>-1</v>
      </c>
      <c r="X234" t="s">
        <v>842</v>
      </c>
      <c r="Y234" s="7"/>
      <c r="Z234" s="7" t="str">
        <f t="shared" si="3"/>
        <v/>
      </c>
      <c r="AB234" s="6"/>
      <c r="AC234" s="6"/>
      <c r="AD234" s="7"/>
      <c r="AE234" s="6"/>
      <c r="AF234" s="6"/>
      <c r="AG234" s="7"/>
      <c r="AH234" s="6"/>
      <c r="AI234" s="6"/>
      <c r="AJ234" s="7"/>
      <c r="AK234" s="6"/>
      <c r="AL234" s="6"/>
      <c r="AM234" s="7"/>
      <c r="AN234" s="6"/>
      <c r="AO234" s="6"/>
      <c r="AT234" s="6"/>
      <c r="AU234" s="6"/>
      <c r="BC234" s="6"/>
      <c r="BD234" s="6"/>
      <c r="BE234" s="7"/>
      <c r="BF234" s="4"/>
    </row>
    <row r="235" spans="2:58" x14ac:dyDescent="0.25">
      <c r="B235" s="3" t="s">
        <v>266</v>
      </c>
      <c r="C235" s="12" t="s">
        <v>694</v>
      </c>
      <c r="D235" s="39">
        <v>43438</v>
      </c>
      <c r="F235" s="3" t="s">
        <v>821</v>
      </c>
      <c r="G235" s="2"/>
      <c r="V235" s="6"/>
      <c r="X235" t="s">
        <v>842</v>
      </c>
      <c r="Z235" s="7" t="str">
        <f t="shared" si="3"/>
        <v/>
      </c>
      <c r="AB235" s="6">
        <v>34</v>
      </c>
      <c r="AC235" s="6">
        <v>58</v>
      </c>
      <c r="AD235" s="7">
        <f>AB235-AC235</f>
        <v>-24</v>
      </c>
      <c r="AE235" s="6">
        <v>28</v>
      </c>
      <c r="AF235" s="6">
        <v>62</v>
      </c>
      <c r="AG235" s="7">
        <f>AE235-AF235</f>
        <v>-34</v>
      </c>
      <c r="AH235" s="6">
        <v>19</v>
      </c>
      <c r="AI235" s="6">
        <v>49</v>
      </c>
      <c r="AJ235" s="7">
        <f>AH235-AI235</f>
        <v>-30</v>
      </c>
      <c r="AK235" s="6"/>
      <c r="AL235" s="6"/>
      <c r="AM235" s="7"/>
      <c r="AN235" s="6"/>
      <c r="AO235" s="6"/>
      <c r="AT235" s="6"/>
      <c r="AU235" s="6"/>
      <c r="AW235" s="4" t="s">
        <v>931</v>
      </c>
      <c r="BC235" s="6"/>
      <c r="BD235" s="6"/>
      <c r="BE235" s="7"/>
      <c r="BF235" s="4"/>
    </row>
    <row r="236" spans="2:58" x14ac:dyDescent="0.25">
      <c r="B236" s="3" t="s">
        <v>266</v>
      </c>
      <c r="C236" s="12" t="s">
        <v>572</v>
      </c>
      <c r="D236" s="39">
        <v>43439</v>
      </c>
      <c r="F236" s="3" t="s">
        <v>821</v>
      </c>
      <c r="G236" s="2"/>
      <c r="V236" s="6"/>
      <c r="X236" t="s">
        <v>842</v>
      </c>
      <c r="Z236" s="7" t="str">
        <f t="shared" si="3"/>
        <v/>
      </c>
      <c r="AB236" s="6">
        <v>32</v>
      </c>
      <c r="AC236" s="6">
        <v>57</v>
      </c>
      <c r="AD236" s="7">
        <f>AB236-AC236</f>
        <v>-25</v>
      </c>
      <c r="AE236" s="6">
        <v>26</v>
      </c>
      <c r="AF236" s="6">
        <v>61</v>
      </c>
      <c r="AG236" s="7">
        <f>AE236-AF236</f>
        <v>-35</v>
      </c>
      <c r="AH236" s="6">
        <v>18</v>
      </c>
      <c r="AI236" s="6">
        <v>48</v>
      </c>
      <c r="AJ236" s="7">
        <f>AH236-AI236</f>
        <v>-30</v>
      </c>
      <c r="AK236" s="6"/>
      <c r="AL236" s="6"/>
      <c r="AM236" s="7"/>
      <c r="AN236" s="6"/>
      <c r="AO236" s="6"/>
      <c r="AT236" s="6"/>
      <c r="AU236" s="6"/>
      <c r="AW236" s="4" t="s">
        <v>931</v>
      </c>
      <c r="BC236" s="6"/>
      <c r="BD236" s="6"/>
      <c r="BE236" s="7"/>
      <c r="BF236" s="4"/>
    </row>
    <row r="237" spans="2:58" x14ac:dyDescent="0.25">
      <c r="B237" s="3" t="s">
        <v>266</v>
      </c>
      <c r="C237" s="12" t="s">
        <v>593</v>
      </c>
      <c r="D237" s="39">
        <v>43440</v>
      </c>
      <c r="E237">
        <v>10</v>
      </c>
      <c r="F237" s="3" t="s">
        <v>821</v>
      </c>
      <c r="G237" s="2" t="s">
        <v>192</v>
      </c>
      <c r="H237" s="6">
        <v>38</v>
      </c>
      <c r="I237" s="7">
        <v>-2</v>
      </c>
      <c r="J237" s="6">
        <v>37</v>
      </c>
      <c r="K237" s="7">
        <v>-1</v>
      </c>
      <c r="L237" s="6">
        <v>10</v>
      </c>
      <c r="M237" s="7">
        <v>1</v>
      </c>
      <c r="N237" s="6">
        <v>3</v>
      </c>
      <c r="O237" s="7">
        <v>-1</v>
      </c>
      <c r="P237" s="6">
        <v>4</v>
      </c>
      <c r="Q237" s="7">
        <v>0</v>
      </c>
      <c r="V237" s="6">
        <v>1</v>
      </c>
      <c r="W237" s="7">
        <v>-1</v>
      </c>
      <c r="X237" t="s">
        <v>842</v>
      </c>
      <c r="Y237" s="7"/>
      <c r="Z237" s="7" t="str">
        <f t="shared" si="3"/>
        <v/>
      </c>
      <c r="AB237" s="6">
        <v>30</v>
      </c>
      <c r="AC237" s="6">
        <v>58</v>
      </c>
      <c r="AD237" s="7">
        <f>AB237-AC237</f>
        <v>-28</v>
      </c>
      <c r="AE237" s="6">
        <v>24</v>
      </c>
      <c r="AF237" s="6">
        <v>61</v>
      </c>
      <c r="AG237" s="7">
        <f>AE237-AF237</f>
        <v>-37</v>
      </c>
      <c r="AH237" s="6">
        <v>15</v>
      </c>
      <c r="AI237" s="6">
        <v>37</v>
      </c>
      <c r="AJ237" s="7">
        <f>AH237-AI237</f>
        <v>-22</v>
      </c>
      <c r="AK237" s="6"/>
      <c r="AL237" s="6"/>
      <c r="AM237" s="7"/>
      <c r="AN237" s="6"/>
      <c r="AO237" s="6"/>
      <c r="AT237" s="6"/>
      <c r="AU237" s="6"/>
      <c r="AW237" s="4" t="s">
        <v>1037</v>
      </c>
      <c r="BC237" s="6"/>
      <c r="BD237" s="6"/>
    </row>
    <row r="238" spans="2:58" x14ac:dyDescent="0.25">
      <c r="B238" s="3" t="s">
        <v>266</v>
      </c>
      <c r="C238" s="12" t="s">
        <v>669</v>
      </c>
      <c r="D238" s="39">
        <v>43443</v>
      </c>
      <c r="F238" s="3" t="s">
        <v>821</v>
      </c>
      <c r="G238" s="2"/>
      <c r="H238" s="6">
        <v>39</v>
      </c>
      <c r="I238" s="7">
        <v>1</v>
      </c>
      <c r="J238" s="6">
        <v>38</v>
      </c>
      <c r="K238" s="7">
        <v>1</v>
      </c>
      <c r="L238" s="6">
        <v>9</v>
      </c>
      <c r="M238" s="7">
        <v>-1</v>
      </c>
      <c r="N238" s="6">
        <v>5</v>
      </c>
      <c r="O238" s="7">
        <v>2</v>
      </c>
      <c r="P238" s="6">
        <v>4</v>
      </c>
      <c r="Q238" s="7">
        <v>0</v>
      </c>
      <c r="V238" s="6">
        <v>1</v>
      </c>
      <c r="W238" s="7">
        <v>0</v>
      </c>
      <c r="X238" t="s">
        <v>842</v>
      </c>
      <c r="Y238" s="7"/>
      <c r="Z238" s="7" t="str">
        <f t="shared" si="3"/>
        <v/>
      </c>
      <c r="AB238" s="6"/>
      <c r="AC238" s="6"/>
      <c r="AD238" s="7"/>
      <c r="AE238" s="6"/>
      <c r="AF238" s="6"/>
      <c r="AG238" s="7"/>
      <c r="AH238" s="6"/>
      <c r="AI238" s="6"/>
      <c r="AJ238" s="7"/>
      <c r="AK238" s="6"/>
      <c r="AL238" s="6"/>
      <c r="AM238" s="7"/>
      <c r="AN238" s="6"/>
      <c r="AO238" s="6"/>
      <c r="AT238" s="6"/>
      <c r="AU238" s="6"/>
      <c r="BC238" s="6"/>
      <c r="BD238" s="6"/>
    </row>
    <row r="239" spans="2:58" x14ac:dyDescent="0.25">
      <c r="B239" t="s">
        <v>266</v>
      </c>
      <c r="C239" s="12" t="s">
        <v>337</v>
      </c>
      <c r="D239" s="39">
        <v>43444</v>
      </c>
      <c r="F239" s="3" t="s">
        <v>821</v>
      </c>
      <c r="G239" s="2"/>
      <c r="V239" s="6"/>
      <c r="X239" t="s">
        <v>842</v>
      </c>
      <c r="Z239" s="7" t="str">
        <f t="shared" si="3"/>
        <v/>
      </c>
      <c r="AB239" s="6">
        <v>28</v>
      </c>
      <c r="AC239" s="6">
        <v>59</v>
      </c>
      <c r="AD239" s="7">
        <f>AB239-AC239</f>
        <v>-31</v>
      </c>
      <c r="AE239" s="6">
        <v>26</v>
      </c>
      <c r="AF239" s="6">
        <v>61</v>
      </c>
      <c r="AG239" s="7">
        <f>AE239-AF239</f>
        <v>-35</v>
      </c>
      <c r="AH239" s="6">
        <v>16</v>
      </c>
      <c r="AI239" s="6">
        <v>47</v>
      </c>
      <c r="AJ239" s="7">
        <f>AH239-AI239</f>
        <v>-31</v>
      </c>
      <c r="AK239" s="6"/>
      <c r="AL239" s="6"/>
      <c r="AM239" s="7"/>
      <c r="AN239" s="6"/>
      <c r="AO239" s="6"/>
      <c r="AT239" s="6"/>
      <c r="AU239" s="6"/>
      <c r="AW239" s="4" t="s">
        <v>931</v>
      </c>
      <c r="BC239" s="6"/>
      <c r="BD239" s="6"/>
    </row>
    <row r="240" spans="2:58" x14ac:dyDescent="0.25">
      <c r="B240" t="s">
        <v>266</v>
      </c>
      <c r="C240" s="12" t="s">
        <v>337</v>
      </c>
      <c r="D240" s="39">
        <v>43444</v>
      </c>
      <c r="F240" s="3" t="s">
        <v>830</v>
      </c>
      <c r="G240" s="2"/>
      <c r="H240" s="6">
        <v>38</v>
      </c>
      <c r="J240" s="6">
        <v>41</v>
      </c>
      <c r="L240" s="6">
        <v>7</v>
      </c>
      <c r="N240" s="6">
        <v>6</v>
      </c>
      <c r="P240" s="6">
        <v>4</v>
      </c>
      <c r="V240" s="6">
        <v>-3</v>
      </c>
      <c r="X240" t="s">
        <v>842</v>
      </c>
      <c r="Y240" s="7"/>
      <c r="Z240" s="7" t="str">
        <f t="shared" si="3"/>
        <v/>
      </c>
      <c r="AB240" s="6"/>
      <c r="AC240" s="6"/>
      <c r="AD240" s="7"/>
      <c r="AE240" s="6"/>
      <c r="AF240" s="6"/>
      <c r="AG240" s="7"/>
      <c r="AH240" s="6"/>
      <c r="AI240" s="6"/>
      <c r="AJ240" s="7"/>
      <c r="AK240" s="6"/>
      <c r="AL240" s="6"/>
      <c r="AM240" s="7"/>
      <c r="AN240" s="6"/>
      <c r="AO240" s="6"/>
      <c r="AT240" s="6"/>
      <c r="AU240" s="6"/>
      <c r="BC240" s="6"/>
      <c r="BD240" s="6"/>
    </row>
    <row r="241" spans="1:56" x14ac:dyDescent="0.25">
      <c r="B241" t="s">
        <v>266</v>
      </c>
      <c r="C241" s="12" t="s">
        <v>555</v>
      </c>
      <c r="D241" s="39">
        <v>43446</v>
      </c>
      <c r="F241" s="3" t="s">
        <v>821</v>
      </c>
      <c r="G241" s="2" t="s">
        <v>158</v>
      </c>
      <c r="H241" s="6">
        <v>40</v>
      </c>
      <c r="I241" s="7">
        <v>1</v>
      </c>
      <c r="J241" s="6">
        <v>36</v>
      </c>
      <c r="K241" s="7">
        <v>-2</v>
      </c>
      <c r="L241" s="6">
        <v>10</v>
      </c>
      <c r="M241" s="7">
        <v>1</v>
      </c>
      <c r="N241" s="6">
        <v>4</v>
      </c>
      <c r="O241" s="7">
        <v>-1</v>
      </c>
      <c r="P241" s="6">
        <v>3</v>
      </c>
      <c r="Q241" s="7">
        <v>-1</v>
      </c>
      <c r="V241" s="6">
        <v>4</v>
      </c>
      <c r="W241" s="7">
        <v>3</v>
      </c>
      <c r="X241" t="s">
        <v>842</v>
      </c>
      <c r="Y241" s="7"/>
      <c r="Z241" s="7" t="str">
        <f t="shared" si="3"/>
        <v/>
      </c>
      <c r="AB241" s="6"/>
      <c r="AC241" s="6"/>
      <c r="AD241" s="7"/>
      <c r="AE241" s="6"/>
      <c r="AF241" s="6"/>
      <c r="AG241" s="7"/>
      <c r="AH241" s="6"/>
      <c r="AI241" s="6"/>
      <c r="AJ241" s="7"/>
      <c r="AK241" s="6"/>
      <c r="AL241" s="6"/>
      <c r="AM241" s="7"/>
      <c r="AN241" s="6"/>
      <c r="AO241" s="6"/>
      <c r="AT241" s="6"/>
      <c r="AU241" s="6"/>
      <c r="BC241" s="6"/>
      <c r="BD241" s="6"/>
    </row>
    <row r="242" spans="1:56" x14ac:dyDescent="0.25">
      <c r="B242" s="3" t="s">
        <v>266</v>
      </c>
      <c r="C242" s="12" t="s">
        <v>594</v>
      </c>
      <c r="D242" s="39">
        <v>43447</v>
      </c>
      <c r="E242">
        <v>16</v>
      </c>
      <c r="F242" s="3" t="s">
        <v>903</v>
      </c>
      <c r="G242" s="2" t="s">
        <v>138</v>
      </c>
      <c r="H242" s="6">
        <v>38</v>
      </c>
      <c r="I242" s="7">
        <v>2</v>
      </c>
      <c r="J242" s="6">
        <v>39</v>
      </c>
      <c r="K242" s="7">
        <v>0</v>
      </c>
      <c r="L242" s="6">
        <v>8</v>
      </c>
      <c r="M242" s="7">
        <v>1</v>
      </c>
      <c r="N242" s="6">
        <v>6</v>
      </c>
      <c r="O242" s="7">
        <v>-2</v>
      </c>
      <c r="P242" s="6">
        <v>4</v>
      </c>
      <c r="Q242" s="7">
        <v>1</v>
      </c>
      <c r="V242" s="6">
        <v>-1</v>
      </c>
      <c r="W242" s="7">
        <v>2</v>
      </c>
      <c r="X242" t="s">
        <v>842</v>
      </c>
      <c r="Y242" s="7"/>
      <c r="Z242" s="7" t="str">
        <f t="shared" si="3"/>
        <v/>
      </c>
      <c r="AB242" s="6">
        <v>30</v>
      </c>
      <c r="AC242" s="6">
        <v>50</v>
      </c>
      <c r="AD242" s="7">
        <f>AB242-AC242</f>
        <v>-20</v>
      </c>
      <c r="AE242" s="6">
        <v>26</v>
      </c>
      <c r="AF242" s="6">
        <v>50</v>
      </c>
      <c r="AG242" s="7">
        <f>AE242-AF242</f>
        <v>-24</v>
      </c>
      <c r="AH242" s="6">
        <v>16</v>
      </c>
      <c r="AI242" s="6">
        <v>32</v>
      </c>
      <c r="AJ242" s="7">
        <f>AH242-AI242</f>
        <v>-16</v>
      </c>
      <c r="AK242" s="6">
        <v>10</v>
      </c>
      <c r="AL242" s="6">
        <v>42</v>
      </c>
      <c r="AM242" s="7">
        <f>AK242-AL242</f>
        <v>-32</v>
      </c>
      <c r="AN242" s="6"/>
      <c r="AO242" s="6"/>
      <c r="AT242" s="6"/>
      <c r="AU242" s="6"/>
      <c r="AW242" s="4" t="s">
        <v>1034</v>
      </c>
      <c r="AX242" s="6">
        <v>30</v>
      </c>
      <c r="AY242" s="6">
        <v>22</v>
      </c>
      <c r="BB242" s="4" t="s">
        <v>1035</v>
      </c>
      <c r="BC242" s="6"/>
      <c r="BD242" s="6"/>
    </row>
    <row r="243" spans="1:56" x14ac:dyDescent="0.25">
      <c r="B243" s="3" t="s">
        <v>266</v>
      </c>
      <c r="C243" s="12" t="s">
        <v>594</v>
      </c>
      <c r="D243" s="39">
        <v>43447</v>
      </c>
      <c r="E243">
        <v>19</v>
      </c>
      <c r="F243" s="3" t="s">
        <v>1094</v>
      </c>
      <c r="G243" s="2"/>
      <c r="V243" s="6"/>
      <c r="X243" s="3" t="s">
        <v>842</v>
      </c>
      <c r="Y243" s="7"/>
      <c r="Z243" s="7" t="str">
        <f t="shared" si="3"/>
        <v/>
      </c>
      <c r="AB243" s="6">
        <v>40</v>
      </c>
      <c r="AC243" s="6">
        <v>55</v>
      </c>
      <c r="AD243" s="7">
        <f>AB243-AC243</f>
        <v>-15</v>
      </c>
      <c r="AE243" s="6">
        <v>38</v>
      </c>
      <c r="AF243" s="6">
        <v>54</v>
      </c>
      <c r="AG243" s="7">
        <f>AE243-AF243</f>
        <v>-16</v>
      </c>
      <c r="AH243" s="6">
        <v>29</v>
      </c>
      <c r="AI243" s="6">
        <v>48</v>
      </c>
      <c r="AJ243" s="7">
        <f>AH243-AI243</f>
        <v>-19</v>
      </c>
      <c r="AK243" s="6"/>
      <c r="AL243" s="6"/>
      <c r="AM243" s="7"/>
      <c r="AN243" s="6"/>
      <c r="AO243" s="6"/>
      <c r="AT243" s="6"/>
      <c r="AU243" s="6"/>
      <c r="AW243" s="4" t="s">
        <v>1095</v>
      </c>
      <c r="BC243" s="6"/>
      <c r="BD243" s="6"/>
    </row>
    <row r="244" spans="1:56" x14ac:dyDescent="0.25">
      <c r="B244" s="3" t="s">
        <v>266</v>
      </c>
      <c r="C244" s="12" t="s">
        <v>692</v>
      </c>
      <c r="D244" s="39">
        <v>43448</v>
      </c>
      <c r="F244" s="3" t="s">
        <v>821</v>
      </c>
      <c r="G244" s="2" t="s">
        <v>90</v>
      </c>
      <c r="H244" s="6">
        <v>38</v>
      </c>
      <c r="I244" s="7">
        <v>-2</v>
      </c>
      <c r="J244" s="6">
        <v>35</v>
      </c>
      <c r="K244" s="7">
        <v>-1</v>
      </c>
      <c r="L244" s="6">
        <v>10</v>
      </c>
      <c r="M244" s="7">
        <v>0</v>
      </c>
      <c r="N244" s="6">
        <v>4</v>
      </c>
      <c r="O244" s="7">
        <v>0</v>
      </c>
      <c r="P244" s="6">
        <v>4</v>
      </c>
      <c r="Q244" s="7">
        <v>1</v>
      </c>
      <c r="V244" s="6">
        <v>3</v>
      </c>
      <c r="W244" s="7">
        <v>-1</v>
      </c>
      <c r="X244" s="3" t="s">
        <v>842</v>
      </c>
      <c r="Y244" s="7"/>
      <c r="Z244" s="7" t="str">
        <f t="shared" si="3"/>
        <v/>
      </c>
      <c r="AB244" s="6"/>
      <c r="AC244" s="6"/>
      <c r="AE244" s="6"/>
      <c r="AF244" s="6"/>
      <c r="AH244" s="6"/>
      <c r="AI244" s="6"/>
      <c r="AK244" s="6"/>
      <c r="AL244" s="6"/>
      <c r="AN244" s="6"/>
      <c r="AO244" s="6"/>
      <c r="AT244" s="6"/>
      <c r="AU244" s="6"/>
    </row>
    <row r="245" spans="1:56" x14ac:dyDescent="0.25">
      <c r="B245" s="3" t="s">
        <v>266</v>
      </c>
      <c r="C245" s="59" t="s">
        <v>640</v>
      </c>
      <c r="D245" s="39">
        <v>43450</v>
      </c>
      <c r="F245" s="3" t="s">
        <v>821</v>
      </c>
      <c r="G245" s="2"/>
      <c r="H245" s="6">
        <v>41</v>
      </c>
      <c r="I245" s="7">
        <v>3</v>
      </c>
      <c r="J245" s="6">
        <v>39</v>
      </c>
      <c r="K245" s="7">
        <v>4</v>
      </c>
      <c r="L245" s="6">
        <v>7</v>
      </c>
      <c r="M245" s="7">
        <v>-3</v>
      </c>
      <c r="N245" s="6">
        <v>4</v>
      </c>
      <c r="O245" s="7">
        <v>0</v>
      </c>
      <c r="P245" s="6">
        <v>3</v>
      </c>
      <c r="Q245" s="7">
        <v>-1</v>
      </c>
      <c r="V245" s="6">
        <v>2</v>
      </c>
      <c r="W245" s="7">
        <v>-1</v>
      </c>
      <c r="X245" s="3" t="s">
        <v>842</v>
      </c>
      <c r="Y245" s="7"/>
      <c r="Z245" s="7" t="str">
        <f t="shared" si="3"/>
        <v/>
      </c>
      <c r="AB245" s="6"/>
      <c r="AC245" s="6"/>
      <c r="AD245" s="7"/>
      <c r="AE245" s="6"/>
      <c r="AF245" s="6"/>
      <c r="AG245" s="7"/>
      <c r="AH245" s="6"/>
      <c r="AI245" s="6"/>
      <c r="AJ245" s="7"/>
      <c r="AK245" s="6"/>
      <c r="AL245" s="6"/>
      <c r="AM245" s="7"/>
      <c r="AN245" s="6"/>
      <c r="AO245" s="6"/>
      <c r="AT245" s="6"/>
      <c r="AU245" s="6"/>
      <c r="BC245" s="6"/>
      <c r="BD245" s="6"/>
    </row>
    <row r="246" spans="1:56" x14ac:dyDescent="0.25">
      <c r="B246" s="3" t="s">
        <v>266</v>
      </c>
      <c r="C246" s="59" t="s">
        <v>564</v>
      </c>
      <c r="D246" s="39">
        <v>43452</v>
      </c>
      <c r="F246" s="3" t="s">
        <v>821</v>
      </c>
      <c r="G246" s="2" t="s">
        <v>62</v>
      </c>
      <c r="V246" s="6"/>
      <c r="X246" s="3" t="s">
        <v>842</v>
      </c>
      <c r="Z246" s="7" t="str">
        <f t="shared" si="3"/>
        <v/>
      </c>
      <c r="AB246" s="6">
        <v>33</v>
      </c>
      <c r="AC246" s="6">
        <v>56</v>
      </c>
      <c r="AD246" s="7">
        <f>AB246-AC246</f>
        <v>-23</v>
      </c>
      <c r="AE246" s="6">
        <v>19</v>
      </c>
      <c r="AF246" s="6">
        <v>62</v>
      </c>
      <c r="AG246" s="7">
        <f>AE246-AF246</f>
        <v>-43</v>
      </c>
      <c r="AH246" s="6"/>
      <c r="AI246" s="6"/>
      <c r="AJ246" s="7"/>
      <c r="AK246" s="6"/>
      <c r="AL246" s="6"/>
      <c r="AM246" s="7"/>
      <c r="AN246" s="6"/>
      <c r="AO246" s="6"/>
      <c r="AT246" s="6"/>
      <c r="AU246" s="6"/>
      <c r="AW246" s="4" t="s">
        <v>1037</v>
      </c>
      <c r="BC246" s="6"/>
      <c r="BD246" s="6"/>
    </row>
    <row r="247" spans="1:56" x14ac:dyDescent="0.25">
      <c r="B247" s="3" t="s">
        <v>266</v>
      </c>
      <c r="C247" s="12" t="s">
        <v>437</v>
      </c>
      <c r="D247" s="39">
        <v>43452</v>
      </c>
      <c r="E247">
        <v>23</v>
      </c>
      <c r="F247" s="3" t="s">
        <v>903</v>
      </c>
      <c r="G247" s="2" t="s">
        <v>138</v>
      </c>
      <c r="H247" s="6">
        <v>39</v>
      </c>
      <c r="I247" s="7">
        <v>1</v>
      </c>
      <c r="J247" s="6">
        <v>39</v>
      </c>
      <c r="K247" s="7">
        <v>0</v>
      </c>
      <c r="L247" s="6">
        <v>6</v>
      </c>
      <c r="M247" s="7">
        <v>-2</v>
      </c>
      <c r="N247" s="6">
        <v>6</v>
      </c>
      <c r="O247" s="7">
        <v>0</v>
      </c>
      <c r="P247" s="6">
        <v>4</v>
      </c>
      <c r="Q247" s="7">
        <v>0</v>
      </c>
      <c r="V247" s="6">
        <v>0</v>
      </c>
      <c r="W247" s="7">
        <v>1</v>
      </c>
      <c r="X247" t="s">
        <v>842</v>
      </c>
      <c r="Y247" s="7"/>
      <c r="Z247" s="7" t="str">
        <f t="shared" si="3"/>
        <v/>
      </c>
      <c r="AB247" s="6"/>
      <c r="AC247" s="6"/>
      <c r="AD247" s="7"/>
      <c r="AE247" s="6"/>
      <c r="AF247" s="6"/>
      <c r="AG247" s="7"/>
      <c r="AH247" s="6"/>
      <c r="AI247" s="6"/>
      <c r="AJ247" s="7"/>
      <c r="AK247" s="6"/>
      <c r="AL247" s="6"/>
      <c r="AM247" s="7"/>
      <c r="AN247" s="6"/>
      <c r="AO247" s="6"/>
      <c r="AT247" s="6"/>
      <c r="AU247" s="6"/>
      <c r="BC247" s="6"/>
      <c r="BD247" s="6"/>
    </row>
    <row r="248" spans="1:56" x14ac:dyDescent="0.25">
      <c r="B248" s="3" t="s">
        <v>266</v>
      </c>
      <c r="C248" s="12" t="s">
        <v>1102</v>
      </c>
      <c r="D248" s="39">
        <v>43455</v>
      </c>
      <c r="F248" s="3" t="s">
        <v>821</v>
      </c>
      <c r="G248" s="2"/>
      <c r="H248" s="6">
        <v>40</v>
      </c>
      <c r="I248" s="7">
        <v>-1</v>
      </c>
      <c r="J248" s="6">
        <v>34</v>
      </c>
      <c r="K248" s="7">
        <v>-5</v>
      </c>
      <c r="L248" s="6">
        <v>10</v>
      </c>
      <c r="M248" s="7">
        <v>3</v>
      </c>
      <c r="N248" s="6">
        <v>4</v>
      </c>
      <c r="O248" s="7">
        <v>0</v>
      </c>
      <c r="P248" s="6">
        <v>4</v>
      </c>
      <c r="Q248" s="7">
        <v>1</v>
      </c>
      <c r="V248" s="6">
        <v>6</v>
      </c>
      <c r="W248" s="7">
        <v>4</v>
      </c>
      <c r="X248" t="s">
        <v>842</v>
      </c>
      <c r="Y248" s="7"/>
      <c r="Z248" s="7" t="str">
        <f t="shared" si="3"/>
        <v/>
      </c>
      <c r="AB248" s="6"/>
      <c r="AC248" s="6"/>
      <c r="AD248" s="7"/>
      <c r="AE248" s="6"/>
      <c r="AF248" s="6"/>
      <c r="AG248" s="7"/>
      <c r="AH248" s="6"/>
      <c r="AI248" s="6"/>
      <c r="AJ248" s="7"/>
      <c r="AK248" s="6"/>
      <c r="AL248" s="6"/>
      <c r="AM248" s="7"/>
      <c r="AN248" s="6"/>
      <c r="AO248" s="6"/>
      <c r="AT248" s="6"/>
      <c r="AU248" s="6"/>
      <c r="BC248" s="6"/>
      <c r="BD248" s="6"/>
    </row>
    <row r="249" spans="1:56" x14ac:dyDescent="0.25">
      <c r="A249" s="1">
        <v>2019</v>
      </c>
      <c r="B249" s="3" t="s">
        <v>267</v>
      </c>
      <c r="C249" s="12" t="s">
        <v>593</v>
      </c>
      <c r="D249" s="39">
        <v>43471</v>
      </c>
      <c r="E249">
        <v>14</v>
      </c>
      <c r="F249" s="3" t="s">
        <v>821</v>
      </c>
      <c r="G249" s="2" t="s">
        <v>224</v>
      </c>
      <c r="H249" s="6">
        <v>41</v>
      </c>
      <c r="I249" s="7">
        <v>1</v>
      </c>
      <c r="J249" s="6">
        <v>35</v>
      </c>
      <c r="K249" s="7">
        <v>1</v>
      </c>
      <c r="L249" s="6">
        <v>11</v>
      </c>
      <c r="M249" s="7">
        <v>1</v>
      </c>
      <c r="N249" s="6">
        <v>4</v>
      </c>
      <c r="O249" s="7">
        <v>0</v>
      </c>
      <c r="P249" s="6">
        <v>3</v>
      </c>
      <c r="Q249" s="7">
        <v>-1</v>
      </c>
      <c r="V249" s="6">
        <v>6</v>
      </c>
      <c r="W249" s="7">
        <v>0</v>
      </c>
      <c r="X249" t="s">
        <v>842</v>
      </c>
      <c r="Y249" s="7"/>
      <c r="Z249" s="7" t="str">
        <f t="shared" si="3"/>
        <v/>
      </c>
      <c r="AB249" s="6"/>
      <c r="AC249" s="6"/>
      <c r="AD249" s="7"/>
      <c r="AE249" s="6"/>
      <c r="AF249" s="6"/>
      <c r="AG249" s="7"/>
      <c r="AH249" s="6"/>
      <c r="AI249" s="6"/>
      <c r="AJ249" s="7"/>
      <c r="AK249" s="6"/>
      <c r="AL249" s="6"/>
      <c r="AM249" s="7"/>
      <c r="AN249" s="6"/>
      <c r="AO249" s="6"/>
      <c r="AT249" s="6"/>
      <c r="AU249" s="6"/>
      <c r="AX249" s="6">
        <v>38</v>
      </c>
      <c r="AY249" s="6">
        <v>20</v>
      </c>
      <c r="BB249" s="4" t="s">
        <v>876</v>
      </c>
      <c r="BC249" s="6"/>
      <c r="BD249" s="6"/>
    </row>
    <row r="250" spans="1:56" x14ac:dyDescent="0.25">
      <c r="B250" s="3" t="s">
        <v>267</v>
      </c>
      <c r="C250" s="12" t="s">
        <v>544</v>
      </c>
      <c r="D250" s="39">
        <v>43473</v>
      </c>
      <c r="E250">
        <v>13</v>
      </c>
      <c r="F250" s="3" t="s">
        <v>1019</v>
      </c>
      <c r="G250" s="2" t="s">
        <v>96</v>
      </c>
      <c r="H250" s="6">
        <v>36</v>
      </c>
      <c r="I250" s="7">
        <v>-1</v>
      </c>
      <c r="J250" s="6">
        <v>36</v>
      </c>
      <c r="K250" s="7">
        <v>-2</v>
      </c>
      <c r="L250" s="6">
        <v>12</v>
      </c>
      <c r="M250" s="7">
        <v>0</v>
      </c>
      <c r="N250" s="6">
        <v>6</v>
      </c>
      <c r="O250" s="7">
        <v>2</v>
      </c>
      <c r="P250" s="6">
        <v>5</v>
      </c>
      <c r="Q250" s="7">
        <v>1</v>
      </c>
      <c r="V250" s="6">
        <v>0</v>
      </c>
      <c r="W250" s="7">
        <v>1</v>
      </c>
      <c r="X250" t="s">
        <v>842</v>
      </c>
      <c r="Y250" s="7"/>
      <c r="Z250" s="7" t="str">
        <f t="shared" si="3"/>
        <v/>
      </c>
      <c r="AB250" s="6"/>
      <c r="AC250" s="6"/>
      <c r="AD250" s="7"/>
      <c r="AE250" s="6"/>
      <c r="AF250" s="6"/>
      <c r="AG250" s="7"/>
      <c r="AH250" s="6"/>
      <c r="AI250" s="6"/>
      <c r="AJ250" s="7"/>
      <c r="AK250" s="6"/>
      <c r="AL250" s="6"/>
      <c r="AM250" s="7"/>
      <c r="AN250" s="6"/>
      <c r="AO250" s="6"/>
      <c r="AT250" s="6"/>
      <c r="AU250" s="6"/>
      <c r="BC250" s="6"/>
      <c r="BD250" s="6"/>
    </row>
    <row r="251" spans="1:56" x14ac:dyDescent="0.25">
      <c r="A251" s="1"/>
      <c r="B251" t="s">
        <v>267</v>
      </c>
      <c r="C251" s="12" t="s">
        <v>337</v>
      </c>
      <c r="D251" s="39">
        <v>43474</v>
      </c>
      <c r="E251">
        <v>12</v>
      </c>
      <c r="F251" s="3" t="s">
        <v>982</v>
      </c>
      <c r="G251" s="2" t="s">
        <v>46</v>
      </c>
      <c r="H251" s="6">
        <v>38</v>
      </c>
      <c r="I251" s="7">
        <v>-1</v>
      </c>
      <c r="J251" s="6">
        <v>41</v>
      </c>
      <c r="K251" s="7">
        <v>1</v>
      </c>
      <c r="L251" s="6">
        <v>10</v>
      </c>
      <c r="M251" s="7">
        <v>2</v>
      </c>
      <c r="N251" s="6">
        <v>4</v>
      </c>
      <c r="O251" s="7">
        <v>1</v>
      </c>
      <c r="P251" s="6">
        <v>2</v>
      </c>
      <c r="Q251" s="7">
        <v>0</v>
      </c>
      <c r="V251" s="6">
        <v>-3</v>
      </c>
      <c r="W251" s="7">
        <v>-2</v>
      </c>
      <c r="X251" t="s">
        <v>842</v>
      </c>
      <c r="Y251" s="8" t="s">
        <v>988</v>
      </c>
      <c r="Z251" s="7" t="str">
        <f t="shared" si="3"/>
        <v/>
      </c>
      <c r="AB251" s="6"/>
      <c r="AC251" s="6"/>
      <c r="AD251" s="7"/>
      <c r="AE251" s="6"/>
      <c r="AF251" s="6"/>
      <c r="AG251" s="7"/>
      <c r="AH251" s="6"/>
      <c r="AI251" s="6"/>
      <c r="AJ251" s="7"/>
      <c r="AK251" s="6"/>
      <c r="AL251" s="6"/>
      <c r="AM251" s="7"/>
      <c r="AN251" s="6"/>
      <c r="AO251" s="6"/>
      <c r="AT251" s="6"/>
      <c r="AU251" s="6"/>
      <c r="BC251" s="6"/>
      <c r="BD251" s="6"/>
    </row>
    <row r="252" spans="1:56" x14ac:dyDescent="0.25">
      <c r="A252" s="1"/>
      <c r="B252" t="s">
        <v>267</v>
      </c>
      <c r="C252" s="12" t="s">
        <v>337</v>
      </c>
      <c r="D252" s="39">
        <v>43475</v>
      </c>
      <c r="F252" s="3" t="s">
        <v>821</v>
      </c>
      <c r="G252" s="2"/>
      <c r="V252" s="6"/>
      <c r="X252" t="s">
        <v>842</v>
      </c>
      <c r="Z252" s="7" t="str">
        <f t="shared" si="3"/>
        <v/>
      </c>
      <c r="AB252" s="6"/>
      <c r="AC252" s="6"/>
      <c r="AD252" s="7"/>
      <c r="AE252" s="6">
        <v>25</v>
      </c>
      <c r="AF252" s="6">
        <v>64</v>
      </c>
      <c r="AG252" s="7">
        <f>AE252-AF252</f>
        <v>-39</v>
      </c>
      <c r="AH252" s="6">
        <v>21</v>
      </c>
      <c r="AI252" s="6">
        <v>47</v>
      </c>
      <c r="AJ252" s="7">
        <f>AH252-AI252</f>
        <v>-26</v>
      </c>
      <c r="AK252" s="6"/>
      <c r="AL252" s="6"/>
      <c r="AM252" s="7"/>
      <c r="AN252" s="6"/>
      <c r="AO252" s="6"/>
      <c r="AT252" s="6"/>
      <c r="AU252" s="6"/>
      <c r="AW252" s="4" t="s">
        <v>931</v>
      </c>
      <c r="BC252" s="6"/>
      <c r="BD252" s="6"/>
    </row>
    <row r="253" spans="1:56" x14ac:dyDescent="0.25">
      <c r="A253" s="1"/>
      <c r="B253" s="3" t="s">
        <v>267</v>
      </c>
      <c r="C253" s="12" t="s">
        <v>355</v>
      </c>
      <c r="D253" s="39">
        <v>43475</v>
      </c>
      <c r="E253">
        <v>15</v>
      </c>
      <c r="F253" s="3" t="s">
        <v>1058</v>
      </c>
      <c r="G253" s="2"/>
      <c r="H253" s="6">
        <v>35</v>
      </c>
      <c r="I253" s="7">
        <v>-3</v>
      </c>
      <c r="J253" s="6">
        <v>38</v>
      </c>
      <c r="K253" s="7">
        <v>0</v>
      </c>
      <c r="L253" s="6">
        <v>9</v>
      </c>
      <c r="M253" s="7">
        <v>0</v>
      </c>
      <c r="N253" s="6">
        <v>6</v>
      </c>
      <c r="O253" s="7">
        <v>1</v>
      </c>
      <c r="P253" s="6">
        <v>4</v>
      </c>
      <c r="Q253" s="7">
        <v>-1</v>
      </c>
      <c r="V253" s="6">
        <v>-3</v>
      </c>
      <c r="W253" s="7">
        <v>-3</v>
      </c>
      <c r="X253" t="s">
        <v>842</v>
      </c>
      <c r="Y253" s="7"/>
      <c r="Z253" s="7" t="str">
        <f t="shared" si="3"/>
        <v/>
      </c>
      <c r="AB253" s="6"/>
      <c r="AC253" s="6"/>
      <c r="AD253" s="7"/>
      <c r="AE253" s="6"/>
      <c r="AF253" s="6"/>
      <c r="AG253" s="7"/>
      <c r="AH253" s="6"/>
      <c r="AI253" s="6"/>
      <c r="AJ253" s="7"/>
      <c r="AK253" s="6"/>
      <c r="AL253" s="6"/>
      <c r="AM253" s="7"/>
      <c r="AN253" s="6"/>
      <c r="AO253" s="6"/>
      <c r="AT253" s="6"/>
      <c r="AU253" s="6"/>
      <c r="BC253" s="6"/>
      <c r="BD253" s="6"/>
    </row>
    <row r="254" spans="1:56" x14ac:dyDescent="0.25">
      <c r="A254" s="1"/>
      <c r="B254" s="3" t="s">
        <v>267</v>
      </c>
      <c r="C254" s="12" t="s">
        <v>420</v>
      </c>
      <c r="D254" s="39">
        <v>43475</v>
      </c>
      <c r="E254">
        <v>19</v>
      </c>
      <c r="F254" s="3" t="s">
        <v>1093</v>
      </c>
      <c r="G254" s="2"/>
      <c r="H254" s="6">
        <v>41</v>
      </c>
      <c r="J254" s="6">
        <v>39</v>
      </c>
      <c r="L254" s="6">
        <v>8</v>
      </c>
      <c r="N254" s="6">
        <v>4</v>
      </c>
      <c r="P254" s="6">
        <v>2</v>
      </c>
      <c r="V254" s="6">
        <v>2</v>
      </c>
      <c r="X254" t="s">
        <v>842</v>
      </c>
      <c r="Y254" s="7"/>
      <c r="Z254" s="7" t="str">
        <f t="shared" si="3"/>
        <v/>
      </c>
      <c r="AB254" s="6"/>
      <c r="AC254" s="6"/>
      <c r="AD254" s="7"/>
      <c r="AE254" s="6"/>
      <c r="AF254" s="6"/>
      <c r="AG254" s="7"/>
      <c r="AH254" s="6"/>
      <c r="AI254" s="6"/>
      <c r="AJ254" s="7"/>
      <c r="AK254" s="6"/>
      <c r="AL254" s="6"/>
      <c r="AM254" s="7"/>
      <c r="AN254" s="6"/>
      <c r="AO254" s="6"/>
      <c r="AT254" s="6"/>
      <c r="AU254" s="6"/>
      <c r="BC254" s="6"/>
      <c r="BD254" s="6"/>
    </row>
    <row r="255" spans="1:56" x14ac:dyDescent="0.25">
      <c r="A255" s="1"/>
      <c r="B255" s="3" t="s">
        <v>267</v>
      </c>
      <c r="C255" s="12" t="s">
        <v>594</v>
      </c>
      <c r="D255" s="39">
        <v>43478</v>
      </c>
      <c r="E255">
        <v>17</v>
      </c>
      <c r="F255" s="3" t="s">
        <v>821</v>
      </c>
      <c r="G255" s="2" t="s">
        <v>224</v>
      </c>
      <c r="H255" s="6">
        <v>39</v>
      </c>
      <c r="I255" s="7">
        <v>-2</v>
      </c>
      <c r="J255" s="6">
        <v>34</v>
      </c>
      <c r="K255" s="7">
        <v>-1</v>
      </c>
      <c r="L255" s="6">
        <v>11</v>
      </c>
      <c r="M255" s="7">
        <v>0</v>
      </c>
      <c r="N255" s="6">
        <v>6</v>
      </c>
      <c r="O255" s="7">
        <v>2</v>
      </c>
      <c r="P255" s="6">
        <v>4</v>
      </c>
      <c r="Q255" s="7">
        <v>1</v>
      </c>
      <c r="V255" s="6">
        <v>5</v>
      </c>
      <c r="W255" s="7">
        <v>-1</v>
      </c>
      <c r="X255" t="s">
        <v>842</v>
      </c>
      <c r="Y255" s="7"/>
      <c r="Z255" s="7" t="str">
        <f t="shared" si="3"/>
        <v/>
      </c>
      <c r="AB255" s="6"/>
      <c r="AC255" s="6"/>
      <c r="AD255" s="7"/>
      <c r="AE255" s="6"/>
      <c r="AF255" s="6"/>
      <c r="AG255" s="7"/>
      <c r="AH255" s="6"/>
      <c r="AI255" s="6"/>
      <c r="AJ255" s="7"/>
      <c r="AK255" s="6"/>
      <c r="AL255" s="6"/>
      <c r="AM255" s="7"/>
      <c r="AN255" s="6"/>
      <c r="AO255" s="6"/>
      <c r="AT255" s="6"/>
      <c r="AU255" s="6"/>
      <c r="AX255" s="6">
        <v>36</v>
      </c>
      <c r="AY255" s="6">
        <v>20</v>
      </c>
      <c r="BB255" s="4" t="s">
        <v>876</v>
      </c>
      <c r="BC255" s="6"/>
      <c r="BD255" s="6"/>
    </row>
    <row r="256" spans="1:56" x14ac:dyDescent="0.25">
      <c r="A256" s="1"/>
      <c r="B256" s="3" t="s">
        <v>267</v>
      </c>
      <c r="C256" s="12" t="s">
        <v>692</v>
      </c>
      <c r="D256" s="39">
        <v>43479</v>
      </c>
      <c r="E256">
        <v>17</v>
      </c>
      <c r="F256" s="3" t="s">
        <v>886</v>
      </c>
      <c r="G256" s="2" t="s">
        <v>42</v>
      </c>
      <c r="H256" s="6">
        <v>37</v>
      </c>
      <c r="I256" s="7">
        <v>0</v>
      </c>
      <c r="J256" s="6">
        <v>39</v>
      </c>
      <c r="K256" s="7">
        <v>0</v>
      </c>
      <c r="L256" s="6">
        <v>8</v>
      </c>
      <c r="M256" s="7">
        <v>-1</v>
      </c>
      <c r="N256" s="6">
        <v>7</v>
      </c>
      <c r="O256" s="7">
        <v>1</v>
      </c>
      <c r="P256" s="6">
        <v>3</v>
      </c>
      <c r="Q256" s="7">
        <v>0</v>
      </c>
      <c r="V256" s="6">
        <v>-2</v>
      </c>
      <c r="W256" s="7">
        <v>0</v>
      </c>
      <c r="X256" t="s">
        <v>842</v>
      </c>
      <c r="Y256" s="7"/>
      <c r="Z256" s="7" t="str">
        <f t="shared" si="3"/>
        <v/>
      </c>
      <c r="AB256" s="6"/>
      <c r="AC256" s="6"/>
      <c r="AD256" s="7"/>
      <c r="AE256" s="6"/>
      <c r="AF256" s="6"/>
      <c r="AG256" s="7"/>
      <c r="AH256" s="6"/>
      <c r="AI256" s="6"/>
      <c r="AJ256" s="7"/>
      <c r="AK256" s="6"/>
      <c r="AL256" s="6"/>
      <c r="AM256" s="7"/>
      <c r="AN256" s="6"/>
      <c r="AO256" s="6"/>
      <c r="AT256" s="6"/>
      <c r="AU256" s="6"/>
      <c r="BC256" s="6"/>
      <c r="BD256" s="6"/>
    </row>
    <row r="257" spans="1:73" x14ac:dyDescent="0.25">
      <c r="A257" s="1"/>
      <c r="B257" s="3" t="s">
        <v>267</v>
      </c>
      <c r="C257" s="12" t="s">
        <v>640</v>
      </c>
      <c r="D257" s="39">
        <v>43481</v>
      </c>
      <c r="E257">
        <v>20</v>
      </c>
      <c r="F257" s="3" t="s">
        <v>886</v>
      </c>
      <c r="G257" s="2" t="s">
        <v>1101</v>
      </c>
      <c r="H257" s="6">
        <v>38</v>
      </c>
      <c r="I257" s="7">
        <v>1</v>
      </c>
      <c r="J257" s="6">
        <v>37</v>
      </c>
      <c r="K257" s="7">
        <v>-2</v>
      </c>
      <c r="L257" s="6">
        <v>10</v>
      </c>
      <c r="M257" s="7">
        <v>2</v>
      </c>
      <c r="N257" s="6">
        <v>6</v>
      </c>
      <c r="O257" s="7">
        <v>-1</v>
      </c>
      <c r="P257" s="6">
        <v>3</v>
      </c>
      <c r="Q257" s="7">
        <v>0</v>
      </c>
      <c r="V257" s="6">
        <v>1</v>
      </c>
      <c r="W257" s="7">
        <v>3</v>
      </c>
      <c r="X257" t="s">
        <v>842</v>
      </c>
      <c r="Y257" s="7"/>
      <c r="Z257" s="7" t="str">
        <f t="shared" si="3"/>
        <v/>
      </c>
      <c r="AB257" s="6"/>
      <c r="AC257" s="6"/>
      <c r="AD257" s="7"/>
      <c r="AE257" s="6"/>
      <c r="AF257" s="6"/>
      <c r="AG257" s="7"/>
      <c r="AH257" s="6"/>
      <c r="AI257" s="6"/>
      <c r="AJ257" s="7"/>
      <c r="AK257" s="6"/>
      <c r="AL257" s="6"/>
      <c r="AM257" s="7"/>
      <c r="AN257" s="6"/>
      <c r="AO257" s="6"/>
      <c r="AT257" s="6"/>
      <c r="AU257" s="6"/>
      <c r="BC257" s="6"/>
      <c r="BD257" s="6"/>
    </row>
    <row r="258" spans="1:73" x14ac:dyDescent="0.25">
      <c r="A258" s="1"/>
      <c r="B258" s="3" t="s">
        <v>267</v>
      </c>
      <c r="C258" s="12" t="s">
        <v>538</v>
      </c>
      <c r="D258" s="39">
        <v>43481</v>
      </c>
      <c r="E258">
        <v>20</v>
      </c>
      <c r="F258" s="3" t="s">
        <v>903</v>
      </c>
      <c r="G258" s="2" t="s">
        <v>138</v>
      </c>
      <c r="H258" s="6">
        <v>37</v>
      </c>
      <c r="I258" s="7">
        <v>-2</v>
      </c>
      <c r="J258" s="6">
        <v>40</v>
      </c>
      <c r="K258" s="7">
        <v>1</v>
      </c>
      <c r="L258" s="6">
        <v>7</v>
      </c>
      <c r="M258" s="7">
        <v>1</v>
      </c>
      <c r="N258" s="6">
        <v>7</v>
      </c>
      <c r="O258" s="7">
        <v>1</v>
      </c>
      <c r="P258" s="6">
        <v>4</v>
      </c>
      <c r="Q258" s="7">
        <v>0</v>
      </c>
      <c r="V258" s="6">
        <v>-3</v>
      </c>
      <c r="W258" s="7">
        <v>-3</v>
      </c>
      <c r="X258" t="s">
        <v>842</v>
      </c>
      <c r="Y258" s="7"/>
      <c r="Z258" s="7" t="str">
        <f t="shared" si="3"/>
        <v/>
      </c>
      <c r="AB258" s="6">
        <v>29</v>
      </c>
      <c r="AC258" s="6">
        <v>49</v>
      </c>
      <c r="AD258" s="7">
        <f>AB258-AC258</f>
        <v>-20</v>
      </c>
      <c r="AE258" s="6">
        <v>24</v>
      </c>
      <c r="AF258" s="6">
        <v>54</v>
      </c>
      <c r="AG258" s="7">
        <f>AE258-AF258</f>
        <v>-30</v>
      </c>
      <c r="AH258" s="6">
        <v>18</v>
      </c>
      <c r="AI258" s="6">
        <v>30</v>
      </c>
      <c r="AJ258" s="7">
        <f>AH258-AI258</f>
        <v>-12</v>
      </c>
      <c r="AK258" s="6">
        <v>10</v>
      </c>
      <c r="AL258" s="6">
        <v>38</v>
      </c>
      <c r="AM258" s="7">
        <f>AK258-AL258</f>
        <v>-28</v>
      </c>
      <c r="AN258" s="6"/>
      <c r="AO258" s="6"/>
      <c r="AT258" s="6"/>
      <c r="AU258" s="6"/>
      <c r="AW258" s="4" t="s">
        <v>1034</v>
      </c>
      <c r="AX258" s="6">
        <v>29</v>
      </c>
      <c r="AY258" s="6">
        <v>22</v>
      </c>
      <c r="BB258" s="4" t="s">
        <v>1035</v>
      </c>
      <c r="BC258" s="6"/>
      <c r="BD258" s="6"/>
    </row>
    <row r="259" spans="1:73" x14ac:dyDescent="0.25">
      <c r="A259" s="1"/>
      <c r="B259" s="3" t="s">
        <v>267</v>
      </c>
      <c r="C259" s="12" t="s">
        <v>538</v>
      </c>
      <c r="D259" s="39">
        <v>43481</v>
      </c>
      <c r="E259">
        <v>20</v>
      </c>
      <c r="F259" s="3" t="s">
        <v>678</v>
      </c>
      <c r="G259" s="2" t="s">
        <v>82</v>
      </c>
      <c r="H259" s="6">
        <v>39</v>
      </c>
      <c r="I259" s="7">
        <v>-1</v>
      </c>
      <c r="J259" s="6">
        <v>40</v>
      </c>
      <c r="K259" s="7">
        <v>2</v>
      </c>
      <c r="L259" s="6">
        <v>9</v>
      </c>
      <c r="M259" s="7">
        <v>0</v>
      </c>
      <c r="N259" s="6">
        <v>5</v>
      </c>
      <c r="O259" s="7">
        <v>0</v>
      </c>
      <c r="P259" s="6">
        <v>3</v>
      </c>
      <c r="Q259" s="7">
        <v>0</v>
      </c>
      <c r="V259" s="6">
        <v>-1</v>
      </c>
      <c r="W259" s="7">
        <v>-3</v>
      </c>
      <c r="X259" t="s">
        <v>842</v>
      </c>
      <c r="Y259" s="7"/>
      <c r="Z259" s="7" t="str">
        <f t="shared" ref="Z259:Z322" si="4">IF(AND(H259&lt;J259,H259&lt;L259,H259&lt;L259,H259&lt;T259),"4th","")</f>
        <v/>
      </c>
      <c r="AB259" s="6"/>
      <c r="AC259" s="6"/>
      <c r="AD259" s="7"/>
      <c r="AE259" s="6"/>
      <c r="AF259" s="6"/>
      <c r="AG259" s="7"/>
      <c r="AH259" s="6"/>
      <c r="AI259" s="6"/>
      <c r="AJ259" s="7"/>
      <c r="AK259" s="6"/>
      <c r="AL259" s="6"/>
      <c r="AM259" s="7"/>
      <c r="AN259" s="6"/>
      <c r="AO259" s="6"/>
      <c r="AT259" s="6"/>
      <c r="AU259" s="6"/>
      <c r="BC259" s="6"/>
      <c r="BD259" s="6"/>
    </row>
    <row r="260" spans="1:73" x14ac:dyDescent="0.25">
      <c r="A260" s="1"/>
      <c r="B260" s="3" t="s">
        <v>267</v>
      </c>
      <c r="C260" s="12" t="s">
        <v>688</v>
      </c>
      <c r="D260" s="39">
        <v>43487</v>
      </c>
      <c r="E260">
        <v>31</v>
      </c>
      <c r="F260" s="3" t="s">
        <v>821</v>
      </c>
      <c r="G260" s="2"/>
      <c r="V260" s="6"/>
      <c r="X260" t="s">
        <v>842</v>
      </c>
      <c r="Z260" s="7" t="str">
        <f t="shared" si="4"/>
        <v/>
      </c>
      <c r="AB260" s="6">
        <v>30</v>
      </c>
      <c r="AC260" s="6">
        <v>58</v>
      </c>
      <c r="AD260" s="7">
        <f>AB260-AC260</f>
        <v>-28</v>
      </c>
      <c r="AE260" s="6">
        <v>22</v>
      </c>
      <c r="AF260" s="6">
        <v>67</v>
      </c>
      <c r="AG260" s="7">
        <f>AE260-AF260</f>
        <v>-45</v>
      </c>
      <c r="AH260" s="6"/>
      <c r="AI260" s="6"/>
      <c r="AJ260" s="7"/>
      <c r="AK260" s="6"/>
      <c r="AL260" s="6"/>
      <c r="AM260" s="7"/>
      <c r="AN260" s="6"/>
      <c r="AO260" s="6"/>
      <c r="AT260" s="6"/>
      <c r="AU260" s="6"/>
      <c r="AW260" s="4" t="s">
        <v>931</v>
      </c>
      <c r="BC260" s="6"/>
      <c r="BD260" s="6"/>
    </row>
    <row r="261" spans="1:73" x14ac:dyDescent="0.25">
      <c r="A261" s="1"/>
      <c r="B261" s="3" t="s">
        <v>267</v>
      </c>
      <c r="C261" s="12" t="s">
        <v>626</v>
      </c>
      <c r="D261" s="39">
        <v>43495</v>
      </c>
      <c r="E261">
        <v>31</v>
      </c>
      <c r="F261" s="3" t="s">
        <v>982</v>
      </c>
      <c r="G261" s="2" t="s">
        <v>46</v>
      </c>
      <c r="H261" s="6">
        <v>38</v>
      </c>
      <c r="I261" s="7">
        <v>0</v>
      </c>
      <c r="J261" s="6">
        <v>39</v>
      </c>
      <c r="K261" s="7">
        <v>-2</v>
      </c>
      <c r="L261" s="6">
        <v>9</v>
      </c>
      <c r="M261" s="7">
        <v>-1</v>
      </c>
      <c r="N261" s="6">
        <v>4</v>
      </c>
      <c r="O261" s="7">
        <v>0</v>
      </c>
      <c r="P261" s="6">
        <v>2</v>
      </c>
      <c r="Q261" s="7">
        <v>0</v>
      </c>
      <c r="V261" s="6">
        <v>-1</v>
      </c>
      <c r="W261" s="7">
        <v>2</v>
      </c>
      <c r="X261" t="s">
        <v>842</v>
      </c>
      <c r="Y261" s="8" t="s">
        <v>988</v>
      </c>
      <c r="Z261" s="7" t="str">
        <f t="shared" si="4"/>
        <v/>
      </c>
      <c r="AB261" s="6"/>
      <c r="AC261" s="6"/>
      <c r="AD261" s="7"/>
      <c r="AE261" s="6"/>
      <c r="AF261" s="6"/>
      <c r="AG261" s="7"/>
      <c r="AH261" s="6"/>
      <c r="AI261" s="6"/>
      <c r="AJ261" s="7"/>
      <c r="AK261" s="6"/>
      <c r="AL261" s="6"/>
      <c r="AM261" s="7"/>
      <c r="AN261" s="6"/>
      <c r="AO261" s="6"/>
      <c r="AT261" s="6"/>
      <c r="AU261" s="6"/>
      <c r="BC261" s="6"/>
      <c r="BD261" s="6"/>
    </row>
    <row r="262" spans="1:73" x14ac:dyDescent="0.25">
      <c r="A262" s="1"/>
      <c r="B262" s="3" t="s">
        <v>267</v>
      </c>
      <c r="C262" s="12" t="s">
        <v>582</v>
      </c>
      <c r="D262" s="39">
        <v>43495</v>
      </c>
      <c r="E262">
        <v>3</v>
      </c>
      <c r="F262" s="3" t="s">
        <v>903</v>
      </c>
      <c r="G262" s="2" t="s">
        <v>138</v>
      </c>
      <c r="H262" s="6">
        <v>41</v>
      </c>
      <c r="I262" s="7">
        <v>4</v>
      </c>
      <c r="J262" s="6">
        <v>34</v>
      </c>
      <c r="K262" s="7">
        <v>-6</v>
      </c>
      <c r="L262" s="6">
        <v>8</v>
      </c>
      <c r="M262" s="7">
        <v>1</v>
      </c>
      <c r="N262" s="6">
        <v>7</v>
      </c>
      <c r="O262" s="7">
        <v>0</v>
      </c>
      <c r="P262" s="6">
        <v>4</v>
      </c>
      <c r="Q262" s="7">
        <v>0</v>
      </c>
      <c r="T262" s="6"/>
      <c r="V262" s="6">
        <v>7</v>
      </c>
      <c r="W262" s="7">
        <v>10</v>
      </c>
      <c r="X262" t="s">
        <v>842</v>
      </c>
      <c r="Y262" s="7"/>
      <c r="Z262" s="7" t="str">
        <f t="shared" si="4"/>
        <v/>
      </c>
      <c r="AB262" s="6">
        <v>31</v>
      </c>
      <c r="AC262" s="6">
        <v>48</v>
      </c>
      <c r="AD262" s="7">
        <f>AB262-AC262</f>
        <v>-17</v>
      </c>
      <c r="AE262" s="6">
        <v>22</v>
      </c>
      <c r="AF262" s="6">
        <v>54</v>
      </c>
      <c r="AG262" s="7">
        <f>AE262-AF262</f>
        <v>-32</v>
      </c>
      <c r="AH262" s="6">
        <v>17</v>
      </c>
      <c r="AI262" s="6">
        <v>31</v>
      </c>
      <c r="AJ262" s="7">
        <f>AH262-AI262</f>
        <v>-14</v>
      </c>
      <c r="AK262" s="6">
        <v>9</v>
      </c>
      <c r="AL262" s="6">
        <v>39</v>
      </c>
      <c r="AM262" s="7">
        <f>AK262-AL262</f>
        <v>-30</v>
      </c>
      <c r="AN262" s="6"/>
      <c r="AO262" s="6"/>
      <c r="AT262" s="6"/>
      <c r="AU262" s="6"/>
      <c r="AW262" s="4" t="s">
        <v>1034</v>
      </c>
      <c r="AX262" s="6">
        <v>32</v>
      </c>
      <c r="AY262" s="6">
        <v>20</v>
      </c>
      <c r="BB262" s="4" t="s">
        <v>1035</v>
      </c>
      <c r="BC262" s="6"/>
      <c r="BD262" s="6"/>
    </row>
    <row r="263" spans="1:73" x14ac:dyDescent="0.25">
      <c r="A263" s="1"/>
      <c r="B263" s="3" t="s">
        <v>268</v>
      </c>
      <c r="C263" s="12" t="s">
        <v>417</v>
      </c>
      <c r="D263" s="39">
        <v>43497</v>
      </c>
      <c r="E263">
        <v>7</v>
      </c>
      <c r="F263" s="3" t="s">
        <v>1030</v>
      </c>
      <c r="G263" s="2" t="s">
        <v>60</v>
      </c>
      <c r="H263" s="6">
        <v>38</v>
      </c>
      <c r="I263" s="7">
        <v>0</v>
      </c>
      <c r="J263" s="6">
        <v>38</v>
      </c>
      <c r="K263" s="7">
        <v>0</v>
      </c>
      <c r="L263" s="6">
        <v>10</v>
      </c>
      <c r="M263" s="7">
        <v>1</v>
      </c>
      <c r="N263" s="6">
        <v>4</v>
      </c>
      <c r="O263" s="7">
        <v>0</v>
      </c>
      <c r="P263" s="6">
        <v>3</v>
      </c>
      <c r="Q263" s="7">
        <v>-2</v>
      </c>
      <c r="T263" s="6"/>
      <c r="V263" s="6">
        <v>0</v>
      </c>
      <c r="W263" s="7">
        <v>0</v>
      </c>
      <c r="X263" t="s">
        <v>639</v>
      </c>
      <c r="Y263" s="7"/>
      <c r="Z263" s="7" t="str">
        <f t="shared" si="4"/>
        <v/>
      </c>
      <c r="AB263" s="6">
        <v>33</v>
      </c>
      <c r="AC263" s="6">
        <v>58</v>
      </c>
      <c r="AD263" s="7">
        <f>AB263-AC263</f>
        <v>-25</v>
      </c>
      <c r="AE263" s="6">
        <v>17</v>
      </c>
      <c r="AF263" s="6">
        <v>72</v>
      </c>
      <c r="AG263" s="7">
        <f>AE263-AF263</f>
        <v>-55</v>
      </c>
      <c r="AH263" s="6">
        <v>24</v>
      </c>
      <c r="AI263" s="6">
        <v>41</v>
      </c>
      <c r="AJ263" s="7">
        <f>AH263-AI263</f>
        <v>-17</v>
      </c>
      <c r="AK263" s="6"/>
      <c r="AL263" s="6"/>
      <c r="AM263" s="7"/>
      <c r="AN263" s="6"/>
      <c r="AO263" s="6"/>
      <c r="AT263" s="6"/>
      <c r="AU263" s="6"/>
      <c r="AW263" s="4" t="s">
        <v>1087</v>
      </c>
      <c r="BC263" s="6">
        <v>22</v>
      </c>
      <c r="BD263" s="6">
        <v>71</v>
      </c>
      <c r="BE263" s="7">
        <f>BC263-BD263</f>
        <v>-49</v>
      </c>
      <c r="BF263" s="4" t="s">
        <v>937</v>
      </c>
    </row>
    <row r="264" spans="1:73" x14ac:dyDescent="0.25">
      <c r="A264" s="1"/>
      <c r="B264" s="3" t="s">
        <v>268</v>
      </c>
      <c r="C264" s="12" t="s">
        <v>399</v>
      </c>
      <c r="D264" s="39">
        <v>43498</v>
      </c>
      <c r="E264">
        <v>12</v>
      </c>
      <c r="F264" s="3" t="s">
        <v>821</v>
      </c>
      <c r="G264" s="2"/>
      <c r="H264" s="6">
        <v>39</v>
      </c>
      <c r="J264" s="6">
        <v>34</v>
      </c>
      <c r="L264" s="6">
        <v>11</v>
      </c>
      <c r="N264" s="6">
        <v>5</v>
      </c>
      <c r="P264" s="6">
        <v>4</v>
      </c>
      <c r="R264" s="6"/>
      <c r="T264" s="6"/>
      <c r="V264" s="6">
        <v>5</v>
      </c>
      <c r="X264" t="s">
        <v>842</v>
      </c>
      <c r="Y264" s="7"/>
      <c r="Z264" s="8" t="s">
        <v>1767</v>
      </c>
      <c r="AB264" s="6"/>
      <c r="AC264" s="6"/>
      <c r="AD264" s="7"/>
      <c r="AE264" s="6"/>
      <c r="AF264" s="6"/>
      <c r="AG264" s="7"/>
      <c r="AH264" s="6"/>
      <c r="AI264" s="6"/>
      <c r="AJ264" s="7"/>
      <c r="AK264" s="6"/>
      <c r="AL264" s="6"/>
      <c r="AM264" s="7"/>
      <c r="AN264" s="6"/>
      <c r="AO264" s="6"/>
      <c r="AT264" s="6"/>
      <c r="AU264" s="6"/>
      <c r="BC264" s="6"/>
      <c r="BD264" s="6"/>
      <c r="BH264">
        <v>321</v>
      </c>
      <c r="BI264" s="50"/>
      <c r="BJ264">
        <v>250</v>
      </c>
      <c r="BK264" s="50"/>
      <c r="BL264">
        <v>16</v>
      </c>
      <c r="BM264" s="50"/>
      <c r="BN264">
        <v>1</v>
      </c>
      <c r="BO264" s="50"/>
      <c r="BP264">
        <v>0</v>
      </c>
      <c r="BQ264" s="50"/>
      <c r="BR264">
        <v>39</v>
      </c>
      <c r="BS264" s="50"/>
      <c r="BT264">
        <v>4</v>
      </c>
      <c r="BU264" s="50"/>
    </row>
    <row r="265" spans="1:73" x14ac:dyDescent="0.25">
      <c r="A265" s="1"/>
      <c r="B265" s="3" t="s">
        <v>268</v>
      </c>
      <c r="C265" s="12" t="s">
        <v>589</v>
      </c>
      <c r="D265" s="39">
        <v>43499</v>
      </c>
      <c r="E265">
        <v>7</v>
      </c>
      <c r="F265" s="3" t="s">
        <v>821</v>
      </c>
      <c r="G265" s="2"/>
      <c r="H265" s="6">
        <v>41</v>
      </c>
      <c r="I265" s="7">
        <v>2</v>
      </c>
      <c r="J265" s="6">
        <v>34</v>
      </c>
      <c r="K265" s="7">
        <v>0</v>
      </c>
      <c r="L265" s="6">
        <v>10</v>
      </c>
      <c r="M265" s="7">
        <v>-1</v>
      </c>
      <c r="N265" s="6">
        <v>4</v>
      </c>
      <c r="O265" s="7">
        <v>2</v>
      </c>
      <c r="P265" s="6">
        <v>4</v>
      </c>
      <c r="Q265" s="7">
        <v>0</v>
      </c>
      <c r="R265" s="6"/>
      <c r="T265" s="6"/>
      <c r="V265" s="6">
        <v>7</v>
      </c>
      <c r="W265" s="7">
        <v>2</v>
      </c>
      <c r="X265" t="s">
        <v>842</v>
      </c>
      <c r="Y265" s="7"/>
      <c r="Z265" s="7" t="str">
        <f t="shared" si="4"/>
        <v/>
      </c>
      <c r="AB265" s="6"/>
      <c r="AC265" s="6"/>
      <c r="AD265" s="7"/>
      <c r="AE265" s="6"/>
      <c r="AF265" s="6"/>
      <c r="AG265" s="7"/>
      <c r="AH265" s="6"/>
      <c r="AI265" s="6"/>
      <c r="AJ265" s="7"/>
      <c r="AK265" s="6"/>
      <c r="AL265" s="6"/>
      <c r="AM265" s="7"/>
      <c r="AN265" s="6"/>
      <c r="AO265" s="6"/>
      <c r="AT265" s="6"/>
      <c r="AU265" s="6"/>
      <c r="AX265" s="6">
        <v>40</v>
      </c>
      <c r="AY265" s="6">
        <v>19</v>
      </c>
      <c r="BB265" s="4" t="s">
        <v>876</v>
      </c>
      <c r="BC265" s="6"/>
      <c r="BD265" s="6"/>
      <c r="BI265" s="50"/>
      <c r="BK265" s="50"/>
      <c r="BM265" s="50"/>
      <c r="BO265" s="50"/>
      <c r="BQ265" s="50"/>
      <c r="BS265" s="50"/>
      <c r="BU265" s="50"/>
    </row>
    <row r="266" spans="1:73" x14ac:dyDescent="0.25">
      <c r="B266" s="3" t="s">
        <v>268</v>
      </c>
      <c r="C266" s="12" t="s">
        <v>346</v>
      </c>
      <c r="D266" s="39">
        <v>43500</v>
      </c>
      <c r="E266">
        <v>18</v>
      </c>
      <c r="F266" s="3" t="s">
        <v>1019</v>
      </c>
      <c r="G266" s="2" t="s">
        <v>96</v>
      </c>
      <c r="H266" s="6">
        <v>38</v>
      </c>
      <c r="I266" s="7">
        <v>3</v>
      </c>
      <c r="J266" s="6">
        <v>35</v>
      </c>
      <c r="K266" s="7">
        <v>-1</v>
      </c>
      <c r="L266" s="6">
        <v>13</v>
      </c>
      <c r="M266" s="7">
        <v>0</v>
      </c>
      <c r="N266" s="6">
        <v>5</v>
      </c>
      <c r="O266" s="7">
        <v>-1</v>
      </c>
      <c r="P266" s="6">
        <v>5</v>
      </c>
      <c r="Q266" s="7">
        <v>0</v>
      </c>
      <c r="R266" s="6"/>
      <c r="T266" s="6"/>
      <c r="V266" s="6">
        <v>3</v>
      </c>
      <c r="W266" s="7">
        <v>3</v>
      </c>
      <c r="X266" t="s">
        <v>842</v>
      </c>
      <c r="Y266" s="7"/>
      <c r="Z266" s="7" t="str">
        <f t="shared" si="4"/>
        <v/>
      </c>
      <c r="AB266" s="6">
        <v>32</v>
      </c>
      <c r="AC266" s="6">
        <v>56</v>
      </c>
      <c r="AD266" s="7">
        <f>AB266-AC266</f>
        <v>-24</v>
      </c>
      <c r="AE266" s="6">
        <v>23</v>
      </c>
      <c r="AF266" s="6">
        <v>59</v>
      </c>
      <c r="AG266" s="7">
        <f>AE266-AF266</f>
        <v>-36</v>
      </c>
      <c r="AH266" s="6"/>
      <c r="AI266" s="6"/>
      <c r="AJ266" s="7"/>
      <c r="AK266" s="6"/>
      <c r="AL266" s="6"/>
      <c r="AM266" s="7"/>
      <c r="AN266" s="6"/>
      <c r="AO266" s="6"/>
      <c r="AT266" s="6"/>
      <c r="AU266" s="6"/>
      <c r="AW266" s="4" t="s">
        <v>1087</v>
      </c>
      <c r="AX266" s="6">
        <v>29</v>
      </c>
      <c r="AY266" s="6">
        <v>22</v>
      </c>
      <c r="BB266" s="4" t="s">
        <v>1086</v>
      </c>
      <c r="BC266" s="6"/>
      <c r="BD266" s="6"/>
      <c r="BI266" s="50"/>
      <c r="BK266" s="50"/>
      <c r="BM266" s="50"/>
      <c r="BO266" s="50"/>
      <c r="BQ266" s="50"/>
      <c r="BS266" s="50"/>
      <c r="BU266" s="50"/>
    </row>
    <row r="267" spans="1:73" x14ac:dyDescent="0.25">
      <c r="A267" s="1"/>
      <c r="B267" s="3" t="s">
        <v>268</v>
      </c>
      <c r="C267" s="12" t="s">
        <v>477</v>
      </c>
      <c r="D267" s="39">
        <v>43503</v>
      </c>
      <c r="E267">
        <v>12</v>
      </c>
      <c r="F267" s="3" t="s">
        <v>1058</v>
      </c>
      <c r="G267" s="2"/>
      <c r="H267" s="6">
        <v>40</v>
      </c>
      <c r="I267" s="7">
        <v>5</v>
      </c>
      <c r="J267" s="6">
        <v>35</v>
      </c>
      <c r="K267" s="7">
        <v>-3</v>
      </c>
      <c r="L267" s="6">
        <v>10</v>
      </c>
      <c r="M267" s="7">
        <v>1</v>
      </c>
      <c r="N267" s="6">
        <v>3</v>
      </c>
      <c r="O267" s="7">
        <v>-3</v>
      </c>
      <c r="P267" s="6">
        <v>4</v>
      </c>
      <c r="Q267" s="7">
        <v>0</v>
      </c>
      <c r="R267" s="6"/>
      <c r="T267" s="6"/>
      <c r="V267" s="6">
        <v>5</v>
      </c>
      <c r="W267" s="7">
        <v>8</v>
      </c>
      <c r="X267" t="s">
        <v>842</v>
      </c>
      <c r="Y267" s="7"/>
      <c r="Z267" s="7" t="str">
        <f t="shared" si="4"/>
        <v/>
      </c>
      <c r="AB267" s="6"/>
      <c r="AC267" s="6"/>
      <c r="AD267" s="7"/>
      <c r="AE267" s="6"/>
      <c r="AF267" s="6"/>
      <c r="AG267" s="7"/>
      <c r="AH267" s="6"/>
      <c r="AI267" s="6"/>
      <c r="AJ267" s="7"/>
      <c r="AK267" s="6"/>
      <c r="AL267" s="6"/>
      <c r="AM267" s="7"/>
      <c r="AN267" s="6"/>
      <c r="AO267" s="6"/>
      <c r="AT267" s="6"/>
      <c r="AU267" s="6"/>
      <c r="BC267" s="6"/>
      <c r="BD267" s="6"/>
      <c r="BI267" s="50"/>
      <c r="BK267" s="50"/>
      <c r="BM267" s="50"/>
      <c r="BO267" s="50"/>
      <c r="BQ267" s="50"/>
      <c r="BS267" s="50"/>
      <c r="BU267" s="50"/>
    </row>
    <row r="268" spans="1:73" x14ac:dyDescent="0.25">
      <c r="A268" s="1"/>
      <c r="B268" s="3" t="s">
        <v>268</v>
      </c>
      <c r="C268" s="12" t="s">
        <v>544</v>
      </c>
      <c r="D268" s="39">
        <v>43504</v>
      </c>
      <c r="E268">
        <v>19</v>
      </c>
      <c r="F268" s="3" t="s">
        <v>1094</v>
      </c>
      <c r="G268" s="2"/>
      <c r="R268" s="6"/>
      <c r="T268" s="6"/>
      <c r="V268" s="6"/>
      <c r="X268" s="3" t="s">
        <v>842</v>
      </c>
      <c r="Z268" s="7" t="str">
        <f t="shared" si="4"/>
        <v/>
      </c>
      <c r="AB268" s="6">
        <v>35</v>
      </c>
      <c r="AC268" s="6">
        <v>56</v>
      </c>
      <c r="AD268" s="7">
        <f>AB268-AC268</f>
        <v>-21</v>
      </c>
      <c r="AE268" s="6">
        <v>30</v>
      </c>
      <c r="AF268" s="6">
        <v>58</v>
      </c>
      <c r="AG268" s="7">
        <f>AE268-AF268</f>
        <v>-28</v>
      </c>
      <c r="AH268" s="6">
        <v>25</v>
      </c>
      <c r="AI268" s="6">
        <v>46</v>
      </c>
      <c r="AJ268" s="7">
        <f>AH268-AI268</f>
        <v>-21</v>
      </c>
      <c r="AK268" s="6"/>
      <c r="AL268" s="6"/>
      <c r="AM268" s="7"/>
      <c r="AN268" s="6"/>
      <c r="AO268" s="6"/>
      <c r="AT268" s="6"/>
      <c r="AU268" s="6"/>
      <c r="AW268" s="4" t="s">
        <v>1095</v>
      </c>
      <c r="BC268" s="6"/>
      <c r="BD268" s="6"/>
      <c r="BI268" s="50"/>
      <c r="BK268" s="50"/>
      <c r="BM268" s="50"/>
      <c r="BO268" s="50"/>
      <c r="BQ268" s="50"/>
      <c r="BS268" s="50"/>
      <c r="BU268" s="50"/>
    </row>
    <row r="269" spans="1:73" x14ac:dyDescent="0.25">
      <c r="A269" s="1"/>
      <c r="B269" s="3" t="s">
        <v>268</v>
      </c>
      <c r="C269" s="12" t="s">
        <v>441</v>
      </c>
      <c r="D269" s="39">
        <v>43509</v>
      </c>
      <c r="E269">
        <v>17</v>
      </c>
      <c r="F269" s="3" t="s">
        <v>903</v>
      </c>
      <c r="G269" s="2" t="s">
        <v>138</v>
      </c>
      <c r="H269" s="6">
        <v>37</v>
      </c>
      <c r="I269" s="7">
        <v>-4</v>
      </c>
      <c r="J269" s="6">
        <v>37</v>
      </c>
      <c r="K269" s="7">
        <v>3</v>
      </c>
      <c r="L269" s="6">
        <v>8</v>
      </c>
      <c r="M269" s="7">
        <v>0</v>
      </c>
      <c r="N269" s="6">
        <v>7</v>
      </c>
      <c r="O269" s="7">
        <v>0</v>
      </c>
      <c r="P269" s="6">
        <v>4</v>
      </c>
      <c r="Q269" s="7">
        <v>0</v>
      </c>
      <c r="R269" s="6"/>
      <c r="T269" s="6"/>
      <c r="V269" s="6">
        <v>0</v>
      </c>
      <c r="W269" s="7">
        <v>-7</v>
      </c>
      <c r="X269" t="s">
        <v>842</v>
      </c>
      <c r="Y269" s="7"/>
      <c r="Z269" s="7" t="str">
        <f t="shared" si="4"/>
        <v/>
      </c>
      <c r="AB269" s="6">
        <v>28</v>
      </c>
      <c r="AC269" s="6">
        <v>49</v>
      </c>
      <c r="AD269" s="7">
        <f>AB269-AC269</f>
        <v>-21</v>
      </c>
      <c r="AE269" s="6">
        <v>25</v>
      </c>
      <c r="AF269" s="6">
        <v>52</v>
      </c>
      <c r="AG269" s="7">
        <f>AE269-AF269</f>
        <v>-27</v>
      </c>
      <c r="AH269" s="6">
        <v>18</v>
      </c>
      <c r="AI269" s="6">
        <v>31</v>
      </c>
      <c r="AJ269" s="7">
        <f>AH269-AI269</f>
        <v>-13</v>
      </c>
      <c r="AK269" s="6">
        <v>10</v>
      </c>
      <c r="AL269" s="6">
        <v>39</v>
      </c>
      <c r="AM269" s="7">
        <f>AK269-AL269</f>
        <v>-29</v>
      </c>
      <c r="AN269" s="6"/>
      <c r="AO269" s="6"/>
      <c r="AT269" s="6"/>
      <c r="AU269" s="6"/>
      <c r="AW269" s="4" t="s">
        <v>1034</v>
      </c>
      <c r="AX269" s="6">
        <v>30</v>
      </c>
      <c r="AY269" s="6">
        <v>22</v>
      </c>
      <c r="BB269" s="4" t="s">
        <v>1035</v>
      </c>
      <c r="BC269" s="6"/>
      <c r="BD269" s="6"/>
      <c r="BI269" s="50"/>
      <c r="BK269" s="50"/>
      <c r="BM269" s="50"/>
      <c r="BO269" s="50"/>
      <c r="BQ269" s="50"/>
      <c r="BS269" s="50"/>
      <c r="BU269" s="50"/>
    </row>
    <row r="270" spans="1:73" x14ac:dyDescent="0.25">
      <c r="A270" s="1"/>
      <c r="B270" s="3" t="s">
        <v>268</v>
      </c>
      <c r="C270" s="12" t="s">
        <v>551</v>
      </c>
      <c r="D270" s="39">
        <v>43514</v>
      </c>
      <c r="E270">
        <v>19</v>
      </c>
      <c r="F270" s="3" t="s">
        <v>982</v>
      </c>
      <c r="G270" s="2" t="s">
        <v>46</v>
      </c>
      <c r="H270" s="6">
        <v>40</v>
      </c>
      <c r="I270" s="7">
        <v>2</v>
      </c>
      <c r="J270" s="6">
        <v>36</v>
      </c>
      <c r="K270" s="7">
        <v>-3</v>
      </c>
      <c r="L270" s="6">
        <v>10</v>
      </c>
      <c r="M270" s="7">
        <v>1</v>
      </c>
      <c r="N270" s="6">
        <v>5</v>
      </c>
      <c r="O270" s="7">
        <v>1</v>
      </c>
      <c r="P270" s="6">
        <v>2</v>
      </c>
      <c r="Q270" s="7">
        <v>0</v>
      </c>
      <c r="R270" s="6"/>
      <c r="T270" s="6"/>
      <c r="V270" s="6">
        <v>4</v>
      </c>
      <c r="W270" s="7">
        <v>5</v>
      </c>
      <c r="X270" t="s">
        <v>842</v>
      </c>
      <c r="Y270" s="8" t="s">
        <v>988</v>
      </c>
      <c r="Z270" s="7" t="str">
        <f t="shared" si="4"/>
        <v/>
      </c>
      <c r="AB270" s="6"/>
      <c r="AC270" s="6"/>
      <c r="AD270" s="7"/>
      <c r="AE270" s="6"/>
      <c r="AF270" s="6"/>
      <c r="AG270" s="7"/>
      <c r="AH270" s="6"/>
      <c r="AI270" s="6"/>
      <c r="AJ270" s="7"/>
      <c r="AK270" s="6"/>
      <c r="AL270" s="6"/>
      <c r="AM270" s="7"/>
      <c r="AN270" s="6"/>
      <c r="AO270" s="6"/>
      <c r="AT270" s="6"/>
      <c r="AU270" s="6"/>
      <c r="AX270" s="6">
        <v>48</v>
      </c>
      <c r="AY270" s="6">
        <v>29</v>
      </c>
      <c r="BB270" s="4" t="s">
        <v>1103</v>
      </c>
      <c r="BC270" s="6"/>
      <c r="BD270" s="6"/>
      <c r="BI270" s="50"/>
      <c r="BK270" s="50"/>
      <c r="BM270" s="50"/>
      <c r="BO270" s="50"/>
      <c r="BQ270" s="50"/>
      <c r="BS270" s="50"/>
      <c r="BU270" s="50"/>
    </row>
    <row r="271" spans="1:73" x14ac:dyDescent="0.25">
      <c r="A271" s="1"/>
      <c r="B271" s="3" t="s">
        <v>268</v>
      </c>
      <c r="C271" s="12" t="s">
        <v>564</v>
      </c>
      <c r="D271" s="39">
        <v>43514</v>
      </c>
      <c r="E271">
        <v>20</v>
      </c>
      <c r="F271" s="3" t="s">
        <v>821</v>
      </c>
      <c r="G271" s="2"/>
      <c r="H271" s="6">
        <v>41</v>
      </c>
      <c r="I271" s="7">
        <v>0</v>
      </c>
      <c r="J271" s="6">
        <v>33</v>
      </c>
      <c r="K271" s="7">
        <v>-1</v>
      </c>
      <c r="L271" s="6">
        <v>10</v>
      </c>
      <c r="M271" s="7">
        <v>0</v>
      </c>
      <c r="N271" s="6">
        <v>4</v>
      </c>
      <c r="O271" s="7">
        <v>0</v>
      </c>
      <c r="P271" s="6">
        <v>4</v>
      </c>
      <c r="Q271" s="7">
        <v>0</v>
      </c>
      <c r="R271" s="6"/>
      <c r="T271" s="6"/>
      <c r="V271" s="6">
        <v>8</v>
      </c>
      <c r="W271" s="7">
        <v>1</v>
      </c>
      <c r="X271" t="s">
        <v>842</v>
      </c>
      <c r="Y271" s="7"/>
      <c r="Z271" s="7" t="str">
        <f t="shared" si="4"/>
        <v/>
      </c>
      <c r="AB271" s="6"/>
      <c r="AC271" s="6"/>
      <c r="AD271" s="7"/>
      <c r="AE271" s="6"/>
      <c r="AF271" s="6"/>
      <c r="AG271" s="7"/>
      <c r="AH271" s="6"/>
      <c r="AI271" s="6"/>
      <c r="AJ271" s="7"/>
      <c r="AK271" s="6"/>
      <c r="AL271" s="6"/>
      <c r="AM271" s="7"/>
      <c r="AN271" s="6"/>
      <c r="AO271" s="6"/>
      <c r="AT271" s="6"/>
      <c r="AU271" s="6"/>
      <c r="BC271" s="6"/>
      <c r="BD271" s="6"/>
      <c r="BI271" s="50"/>
      <c r="BK271" s="50"/>
      <c r="BM271" s="50"/>
      <c r="BO271" s="50"/>
      <c r="BQ271" s="50"/>
      <c r="BS271" s="50"/>
      <c r="BU271" s="50"/>
    </row>
    <row r="272" spans="1:73" x14ac:dyDescent="0.25">
      <c r="A272" s="1"/>
      <c r="B272" s="3" t="s">
        <v>268</v>
      </c>
      <c r="C272" s="12" t="s">
        <v>564</v>
      </c>
      <c r="D272" s="39">
        <v>43514</v>
      </c>
      <c r="E272">
        <v>20</v>
      </c>
      <c r="F272" s="3" t="s">
        <v>821</v>
      </c>
      <c r="G272" s="2"/>
      <c r="H272" s="6">
        <v>38</v>
      </c>
      <c r="J272" s="6">
        <v>26</v>
      </c>
      <c r="L272" s="6">
        <v>7</v>
      </c>
      <c r="R272" s="6">
        <v>14</v>
      </c>
      <c r="T272" s="6"/>
      <c r="V272" s="6">
        <v>12</v>
      </c>
      <c r="X272" t="s">
        <v>842</v>
      </c>
      <c r="Y272" s="7"/>
      <c r="Z272" s="7" t="str">
        <f t="shared" si="4"/>
        <v/>
      </c>
      <c r="AB272" s="6"/>
      <c r="AC272" s="6"/>
      <c r="AD272" s="7"/>
      <c r="AE272" s="6"/>
      <c r="AF272" s="6"/>
      <c r="AG272" s="7"/>
      <c r="AH272" s="6"/>
      <c r="AI272" s="6"/>
      <c r="AJ272" s="7"/>
      <c r="AK272" s="6"/>
      <c r="AL272" s="6"/>
      <c r="AM272" s="7"/>
      <c r="AN272" s="6"/>
      <c r="AO272" s="6"/>
      <c r="AT272" s="6"/>
      <c r="AU272" s="6"/>
      <c r="BC272" s="6"/>
      <c r="BD272" s="6"/>
      <c r="BI272" s="50"/>
      <c r="BK272" s="50"/>
      <c r="BM272" s="50"/>
      <c r="BO272" s="50"/>
      <c r="BQ272" s="50"/>
      <c r="BS272" s="50"/>
      <c r="BU272" s="50"/>
    </row>
    <row r="273" spans="1:73" x14ac:dyDescent="0.25">
      <c r="A273" s="1"/>
      <c r="B273" s="3" t="s">
        <v>268</v>
      </c>
      <c r="C273" s="12" t="s">
        <v>320</v>
      </c>
      <c r="D273" s="39">
        <v>43515</v>
      </c>
      <c r="E273">
        <v>19</v>
      </c>
      <c r="F273" s="3" t="s">
        <v>182</v>
      </c>
      <c r="G273" s="2"/>
      <c r="H273" s="6">
        <v>32</v>
      </c>
      <c r="J273" s="6">
        <v>26</v>
      </c>
      <c r="L273" s="6">
        <v>9</v>
      </c>
      <c r="N273" s="6">
        <v>6</v>
      </c>
      <c r="P273" s="6">
        <v>4</v>
      </c>
      <c r="R273" s="6">
        <v>10</v>
      </c>
      <c r="T273" s="6"/>
      <c r="V273" s="6">
        <v>6</v>
      </c>
      <c r="X273" s="3" t="s">
        <v>842</v>
      </c>
      <c r="Y273" s="7"/>
      <c r="Z273" s="7" t="str">
        <f t="shared" si="4"/>
        <v/>
      </c>
      <c r="AB273" s="6"/>
      <c r="AC273" s="6"/>
      <c r="AD273" s="7"/>
      <c r="AE273" s="6"/>
      <c r="AF273" s="6"/>
      <c r="AG273" s="7"/>
      <c r="AH273" s="6"/>
      <c r="AI273" s="6"/>
      <c r="AJ273" s="7"/>
      <c r="AK273" s="6"/>
      <c r="AL273" s="6"/>
      <c r="AM273" s="7"/>
      <c r="AN273" s="6"/>
      <c r="AO273" s="6"/>
      <c r="AT273" s="6"/>
      <c r="AU273" s="6"/>
      <c r="BC273" s="6"/>
      <c r="BD273" s="6"/>
      <c r="BI273" s="50"/>
      <c r="BK273" s="50"/>
      <c r="BM273" s="50"/>
      <c r="BO273" s="50"/>
      <c r="BQ273" s="50"/>
      <c r="BS273" s="50"/>
      <c r="BU273" s="50"/>
    </row>
    <row r="274" spans="1:73" x14ac:dyDescent="0.25">
      <c r="A274" s="1"/>
      <c r="B274" s="3" t="s">
        <v>268</v>
      </c>
      <c r="C274" s="12" t="s">
        <v>427</v>
      </c>
      <c r="D274" s="39">
        <v>43516</v>
      </c>
      <c r="E274">
        <v>24</v>
      </c>
      <c r="F274" s="3" t="s">
        <v>903</v>
      </c>
      <c r="G274" s="2" t="s">
        <v>138</v>
      </c>
      <c r="H274" s="6">
        <v>40</v>
      </c>
      <c r="I274" s="7">
        <v>3</v>
      </c>
      <c r="J274" s="6">
        <v>32</v>
      </c>
      <c r="K274" s="7">
        <v>-5</v>
      </c>
      <c r="L274" s="6">
        <v>5</v>
      </c>
      <c r="M274" s="7">
        <v>-3</v>
      </c>
      <c r="N274" s="6">
        <v>7</v>
      </c>
      <c r="O274" s="7">
        <v>0</v>
      </c>
      <c r="P274" s="6">
        <v>4</v>
      </c>
      <c r="Q274" s="7">
        <v>0</v>
      </c>
      <c r="R274" s="6">
        <v>6</v>
      </c>
      <c r="T274" s="6"/>
      <c r="V274" s="6">
        <v>8</v>
      </c>
      <c r="W274" s="7">
        <v>8</v>
      </c>
      <c r="X274" s="3" t="s">
        <v>842</v>
      </c>
      <c r="Y274" s="7"/>
      <c r="Z274" s="7" t="str">
        <f t="shared" si="4"/>
        <v/>
      </c>
      <c r="AB274" s="6">
        <v>31</v>
      </c>
      <c r="AC274" s="6">
        <v>49</v>
      </c>
      <c r="AD274" s="7">
        <f>AB274-AC274</f>
        <v>-18</v>
      </c>
      <c r="AE274" s="6">
        <v>22</v>
      </c>
      <c r="AF274" s="6">
        <v>58</v>
      </c>
      <c r="AG274" s="7">
        <f>AE274-AF274</f>
        <v>-36</v>
      </c>
      <c r="AH274" s="6">
        <v>18</v>
      </c>
      <c r="AI274" s="6">
        <v>34</v>
      </c>
      <c r="AJ274" s="7">
        <f>AH274-AI274</f>
        <v>-16</v>
      </c>
      <c r="AK274" s="6">
        <v>9</v>
      </c>
      <c r="AL274" s="6">
        <v>38</v>
      </c>
      <c r="AM274" s="7">
        <f>AK274-AL274</f>
        <v>-29</v>
      </c>
      <c r="AN274" s="6"/>
      <c r="AO274" s="6"/>
      <c r="AT274" s="6"/>
      <c r="AU274" s="6"/>
      <c r="AW274" s="4" t="s">
        <v>1034</v>
      </c>
      <c r="AX274" s="6">
        <v>34</v>
      </c>
      <c r="AY274" s="6">
        <v>20</v>
      </c>
      <c r="BB274" s="4" t="s">
        <v>1035</v>
      </c>
      <c r="BC274" s="6"/>
      <c r="BD274" s="6"/>
      <c r="BI274" s="50"/>
      <c r="BK274" s="50"/>
      <c r="BM274" s="50"/>
      <c r="BO274" s="50"/>
      <c r="BQ274" s="50"/>
      <c r="BS274" s="50"/>
      <c r="BU274" s="50"/>
    </row>
    <row r="275" spans="1:73" x14ac:dyDescent="0.25">
      <c r="A275" s="1"/>
      <c r="B275" s="3" t="s">
        <v>268</v>
      </c>
      <c r="C275" s="12" t="s">
        <v>599</v>
      </c>
      <c r="D275" s="39">
        <v>43517</v>
      </c>
      <c r="E275">
        <v>24</v>
      </c>
      <c r="F275" s="3" t="s">
        <v>1094</v>
      </c>
      <c r="G275" s="2" t="s">
        <v>124</v>
      </c>
      <c r="H275" s="6">
        <v>39</v>
      </c>
      <c r="J275" s="6">
        <v>31</v>
      </c>
      <c r="L275" s="6">
        <v>5</v>
      </c>
      <c r="N275" s="6">
        <v>4</v>
      </c>
      <c r="P275" s="6">
        <v>3</v>
      </c>
      <c r="R275" s="6">
        <v>11</v>
      </c>
      <c r="T275" s="6"/>
      <c r="V275" s="6">
        <v>8</v>
      </c>
      <c r="X275" s="3" t="s">
        <v>842</v>
      </c>
      <c r="Y275" s="7"/>
      <c r="Z275" s="7" t="str">
        <f t="shared" si="4"/>
        <v/>
      </c>
      <c r="AB275" s="6"/>
      <c r="AC275" s="6"/>
      <c r="AD275" s="7"/>
      <c r="AE275" s="6"/>
      <c r="AF275" s="6"/>
      <c r="AG275" s="7"/>
      <c r="AH275" s="6"/>
      <c r="AI275" s="6"/>
      <c r="AJ275" s="7"/>
      <c r="AK275" s="6"/>
      <c r="AL275" s="6"/>
      <c r="AM275" s="7"/>
      <c r="AN275" s="6"/>
      <c r="AO275" s="6"/>
      <c r="AT275" s="6"/>
      <c r="AU275" s="6"/>
      <c r="BC275" s="6"/>
      <c r="BD275" s="6"/>
      <c r="BI275" s="50"/>
      <c r="BK275" s="50"/>
      <c r="BM275" s="50"/>
      <c r="BO275" s="50"/>
      <c r="BQ275" s="50"/>
      <c r="BS275" s="50"/>
      <c r="BU275" s="50"/>
    </row>
    <row r="276" spans="1:73" x14ac:dyDescent="0.25">
      <c r="A276" s="1"/>
      <c r="B276" s="3" t="s">
        <v>268</v>
      </c>
      <c r="C276" s="12" t="s">
        <v>599</v>
      </c>
      <c r="D276" s="39">
        <v>43517</v>
      </c>
      <c r="E276">
        <v>24</v>
      </c>
      <c r="F276" s="3" t="s">
        <v>1094</v>
      </c>
      <c r="G276" s="2" t="s">
        <v>124</v>
      </c>
      <c r="H276" s="6">
        <v>43</v>
      </c>
      <c r="I276" s="7">
        <v>0</v>
      </c>
      <c r="J276" s="6">
        <v>36</v>
      </c>
      <c r="K276" s="7">
        <v>-4</v>
      </c>
      <c r="L276" s="6">
        <v>6</v>
      </c>
      <c r="M276" s="7">
        <v>0</v>
      </c>
      <c r="N276" s="6">
        <v>6</v>
      </c>
      <c r="O276" s="7">
        <v>1</v>
      </c>
      <c r="P276" s="6">
        <v>3</v>
      </c>
      <c r="Q276" s="7">
        <v>1</v>
      </c>
      <c r="R276" s="6"/>
      <c r="T276" s="6"/>
      <c r="V276" s="6">
        <v>7</v>
      </c>
      <c r="W276" s="7">
        <v>4</v>
      </c>
      <c r="X276" s="3" t="s">
        <v>842</v>
      </c>
      <c r="Y276" s="7"/>
      <c r="Z276" s="7" t="str">
        <f t="shared" si="4"/>
        <v/>
      </c>
      <c r="AB276" s="6">
        <v>35</v>
      </c>
      <c r="AC276" s="6">
        <v>57</v>
      </c>
      <c r="AD276" s="7">
        <f>AB276-AC276</f>
        <v>-22</v>
      </c>
      <c r="AE276" s="6">
        <v>26</v>
      </c>
      <c r="AF276" s="6">
        <v>64</v>
      </c>
      <c r="AG276" s="7">
        <f>AE276-AF276</f>
        <v>-38</v>
      </c>
      <c r="AH276" s="6">
        <v>24</v>
      </c>
      <c r="AI276" s="6">
        <v>42</v>
      </c>
      <c r="AJ276" s="7">
        <f>AH276-AI276</f>
        <v>-18</v>
      </c>
      <c r="AK276" s="6"/>
      <c r="AL276" s="6"/>
      <c r="AM276" s="7"/>
      <c r="AN276" s="6"/>
      <c r="AO276" s="6"/>
      <c r="AT276" s="6"/>
      <c r="AU276" s="6"/>
      <c r="AW276" s="4" t="s">
        <v>1095</v>
      </c>
      <c r="BC276" s="6"/>
      <c r="BD276" s="6"/>
      <c r="BI276" s="50"/>
      <c r="BK276" s="50"/>
      <c r="BM276" s="50"/>
      <c r="BO276" s="50"/>
      <c r="BQ276" s="50"/>
      <c r="BS276" s="50"/>
      <c r="BU276" s="50"/>
    </row>
    <row r="277" spans="1:73" x14ac:dyDescent="0.25">
      <c r="A277" s="1"/>
      <c r="B277" s="3" t="s">
        <v>268</v>
      </c>
      <c r="C277" s="12" t="s">
        <v>675</v>
      </c>
      <c r="D277" s="39">
        <v>43518</v>
      </c>
      <c r="E277">
        <v>26</v>
      </c>
      <c r="F277" s="3" t="s">
        <v>821</v>
      </c>
      <c r="G277" s="2" t="s">
        <v>224</v>
      </c>
      <c r="H277" s="6">
        <v>41</v>
      </c>
      <c r="I277" s="7">
        <v>0</v>
      </c>
      <c r="J277" s="6">
        <v>30</v>
      </c>
      <c r="K277" s="7">
        <v>-3</v>
      </c>
      <c r="L277" s="6">
        <v>10</v>
      </c>
      <c r="M277" s="7">
        <v>0</v>
      </c>
      <c r="N277" s="6">
        <v>5</v>
      </c>
      <c r="O277" s="7">
        <v>1</v>
      </c>
      <c r="P277" s="6">
        <v>4</v>
      </c>
      <c r="Q277" s="7">
        <v>0</v>
      </c>
      <c r="R277" s="6"/>
      <c r="T277" s="6">
        <v>2</v>
      </c>
      <c r="V277" s="6">
        <v>11</v>
      </c>
      <c r="W277" s="7">
        <v>3</v>
      </c>
      <c r="X277" s="3" t="s">
        <v>842</v>
      </c>
      <c r="Y277" s="7"/>
      <c r="Z277" s="7" t="str">
        <f t="shared" si="4"/>
        <v/>
      </c>
      <c r="AB277" s="6"/>
      <c r="AC277" s="6"/>
      <c r="AD277" s="7"/>
      <c r="AE277" s="6"/>
      <c r="AF277" s="6"/>
      <c r="AG277" s="7"/>
      <c r="AH277" s="6"/>
      <c r="AI277" s="6"/>
      <c r="AJ277" s="7"/>
      <c r="AK277" s="6"/>
      <c r="AL277" s="6"/>
      <c r="AM277" s="7"/>
      <c r="AN277" s="6"/>
      <c r="AO277" s="6"/>
      <c r="AT277" s="6"/>
      <c r="AU277" s="6"/>
      <c r="AX277" s="6">
        <v>39</v>
      </c>
      <c r="AY277" s="6">
        <v>16</v>
      </c>
      <c r="BB277" s="4" t="s">
        <v>876</v>
      </c>
      <c r="BC277" s="6"/>
      <c r="BD277" s="6"/>
      <c r="BI277" s="50"/>
      <c r="BK277" s="50"/>
      <c r="BM277" s="50"/>
      <c r="BO277" s="50"/>
      <c r="BQ277" s="50"/>
      <c r="BS277" s="50"/>
      <c r="BU277" s="50"/>
    </row>
    <row r="278" spans="1:73" x14ac:dyDescent="0.25">
      <c r="B278" s="3" t="s">
        <v>268</v>
      </c>
      <c r="C278" s="12" t="s">
        <v>675</v>
      </c>
      <c r="D278" s="39">
        <v>43518</v>
      </c>
      <c r="E278">
        <v>26</v>
      </c>
      <c r="F278" s="3" t="s">
        <v>821</v>
      </c>
      <c r="G278" s="2" t="s">
        <v>224</v>
      </c>
      <c r="H278" s="6">
        <v>36</v>
      </c>
      <c r="I278" s="7">
        <v>-2</v>
      </c>
      <c r="J278" s="6">
        <v>23</v>
      </c>
      <c r="K278" s="7">
        <v>-3</v>
      </c>
      <c r="L278" s="6">
        <v>6</v>
      </c>
      <c r="M278" s="7">
        <v>-1</v>
      </c>
      <c r="R278" s="6">
        <v>18</v>
      </c>
      <c r="S278" s="7">
        <v>4</v>
      </c>
      <c r="T278" s="6"/>
      <c r="V278" s="6">
        <v>13</v>
      </c>
      <c r="W278" s="7">
        <v>1</v>
      </c>
      <c r="X278" s="3" t="s">
        <v>842</v>
      </c>
      <c r="Y278" s="7"/>
      <c r="Z278" s="7" t="str">
        <f t="shared" si="4"/>
        <v/>
      </c>
      <c r="AB278" s="6"/>
      <c r="AC278" s="6"/>
      <c r="AD278" s="7"/>
      <c r="AE278" s="6"/>
      <c r="AF278" s="6"/>
      <c r="AG278" s="7"/>
      <c r="AH278" s="6"/>
      <c r="AI278" s="6"/>
      <c r="AJ278" s="7"/>
      <c r="AK278" s="6"/>
      <c r="AL278" s="6"/>
      <c r="AM278" s="7"/>
      <c r="AN278" s="6"/>
      <c r="AO278" s="6"/>
      <c r="AT278" s="6"/>
      <c r="AU278" s="6"/>
      <c r="BC278" s="6"/>
      <c r="BD278" s="6"/>
      <c r="BI278" s="50"/>
      <c r="BK278" s="50"/>
      <c r="BM278" s="50"/>
      <c r="BO278" s="50"/>
      <c r="BQ278" s="50"/>
      <c r="BS278" s="50"/>
      <c r="BU278" s="50"/>
    </row>
    <row r="279" spans="1:73" x14ac:dyDescent="0.25">
      <c r="B279" s="3" t="s">
        <v>268</v>
      </c>
      <c r="C279" s="12" t="s">
        <v>435</v>
      </c>
      <c r="D279" s="39">
        <v>43522</v>
      </c>
      <c r="E279">
        <v>3</v>
      </c>
      <c r="F279" s="3" t="s">
        <v>903</v>
      </c>
      <c r="G279" s="2" t="s">
        <v>138</v>
      </c>
      <c r="H279" s="6">
        <v>40</v>
      </c>
      <c r="I279" s="7">
        <v>3</v>
      </c>
      <c r="J279" s="6">
        <v>34</v>
      </c>
      <c r="K279" s="7">
        <v>-3</v>
      </c>
      <c r="L279" s="6">
        <v>9</v>
      </c>
      <c r="M279" s="7">
        <v>1</v>
      </c>
      <c r="N279" s="6">
        <v>7</v>
      </c>
      <c r="O279" s="7">
        <v>0</v>
      </c>
      <c r="P279" s="6">
        <v>3</v>
      </c>
      <c r="Q279" s="7">
        <v>-1</v>
      </c>
      <c r="R279" s="6"/>
      <c r="T279" s="6"/>
      <c r="V279" s="6">
        <v>6</v>
      </c>
      <c r="W279" s="7">
        <v>6</v>
      </c>
      <c r="X279" s="3" t="s">
        <v>842</v>
      </c>
      <c r="Y279" s="7"/>
      <c r="Z279" s="7" t="str">
        <f t="shared" si="4"/>
        <v/>
      </c>
      <c r="AB279" s="6">
        <v>30</v>
      </c>
      <c r="AC279" s="6">
        <v>51</v>
      </c>
      <c r="AD279" s="7">
        <f>AB279-AC279</f>
        <v>-21</v>
      </c>
      <c r="AE279" s="6">
        <v>23</v>
      </c>
      <c r="AF279" s="6">
        <v>60</v>
      </c>
      <c r="AG279" s="7">
        <f>AE279-AF279</f>
        <v>-37</v>
      </c>
      <c r="AH279" s="6">
        <v>20</v>
      </c>
      <c r="AI279" s="6">
        <v>30</v>
      </c>
      <c r="AJ279" s="7">
        <f>AH279-AI279</f>
        <v>-10</v>
      </c>
      <c r="AK279" s="6">
        <v>11</v>
      </c>
      <c r="AL279" s="6">
        <v>40</v>
      </c>
      <c r="AM279" s="7">
        <f>AK279-AL279</f>
        <v>-29</v>
      </c>
      <c r="AN279" s="6"/>
      <c r="AO279" s="6"/>
      <c r="AT279" s="6"/>
      <c r="AU279" s="6"/>
      <c r="AW279" s="4" t="s">
        <v>1034</v>
      </c>
      <c r="AX279" s="6">
        <v>33</v>
      </c>
      <c r="AY279" s="6">
        <v>18</v>
      </c>
      <c r="BB279" s="4" t="s">
        <v>1035</v>
      </c>
      <c r="BC279" s="6"/>
      <c r="BD279" s="6"/>
      <c r="BI279" s="50"/>
      <c r="BK279" s="50"/>
      <c r="BM279" s="50"/>
      <c r="BO279" s="50"/>
      <c r="BQ279" s="50"/>
      <c r="BS279" s="50"/>
      <c r="BU279" s="50"/>
    </row>
    <row r="280" spans="1:73" x14ac:dyDescent="0.25">
      <c r="B280" s="3" t="s">
        <v>268</v>
      </c>
      <c r="C280" s="12" t="s">
        <v>435</v>
      </c>
      <c r="D280" s="39">
        <v>43522</v>
      </c>
      <c r="E280">
        <v>3</v>
      </c>
      <c r="F280" s="3" t="s">
        <v>903</v>
      </c>
      <c r="G280" s="2" t="s">
        <v>138</v>
      </c>
      <c r="H280" s="6">
        <v>37</v>
      </c>
      <c r="I280" s="7">
        <v>-3</v>
      </c>
      <c r="J280" s="6">
        <v>33</v>
      </c>
      <c r="K280" s="7">
        <v>1</v>
      </c>
      <c r="L280" s="6">
        <v>7</v>
      </c>
      <c r="M280" s="7">
        <v>2</v>
      </c>
      <c r="N280" s="6">
        <v>7</v>
      </c>
      <c r="O280" s="7">
        <v>0</v>
      </c>
      <c r="P280" s="6">
        <v>4</v>
      </c>
      <c r="Q280" s="7">
        <v>0</v>
      </c>
      <c r="R280" s="6">
        <v>5</v>
      </c>
      <c r="S280" s="7">
        <v>-1</v>
      </c>
      <c r="T280" s="6"/>
      <c r="V280" s="6">
        <v>4</v>
      </c>
      <c r="W280" s="7">
        <v>-4</v>
      </c>
      <c r="X280" s="3" t="s">
        <v>842</v>
      </c>
      <c r="Y280" s="7"/>
      <c r="Z280" s="7" t="str">
        <f t="shared" si="4"/>
        <v/>
      </c>
      <c r="AB280" s="6"/>
      <c r="AC280" s="6"/>
      <c r="AD280" s="7"/>
      <c r="AE280" s="6"/>
      <c r="AF280" s="6"/>
      <c r="AG280" s="7"/>
      <c r="AH280" s="6"/>
      <c r="AI280" s="6"/>
      <c r="AJ280" s="7"/>
      <c r="AK280" s="6"/>
      <c r="AL280" s="6"/>
      <c r="AM280" s="7"/>
      <c r="AN280" s="6"/>
      <c r="AO280" s="6"/>
      <c r="AT280" s="6"/>
      <c r="AU280" s="6"/>
      <c r="BC280" s="6"/>
      <c r="BD280" s="6"/>
      <c r="BI280" s="50"/>
      <c r="BK280" s="50"/>
      <c r="BM280" s="50"/>
      <c r="BO280" s="50"/>
      <c r="BQ280" s="50"/>
      <c r="BS280" s="50"/>
      <c r="BU280" s="50"/>
    </row>
    <row r="281" spans="1:73" x14ac:dyDescent="0.25">
      <c r="B281" t="s">
        <v>294</v>
      </c>
      <c r="C281" s="12" t="s">
        <v>589</v>
      </c>
      <c r="D281" s="39">
        <v>43527</v>
      </c>
      <c r="E281">
        <v>8</v>
      </c>
      <c r="F281" s="3" t="s">
        <v>821</v>
      </c>
      <c r="G281" s="2" t="s">
        <v>224</v>
      </c>
      <c r="H281" s="6">
        <v>40</v>
      </c>
      <c r="I281" s="7">
        <v>-1</v>
      </c>
      <c r="J281" s="6">
        <v>31</v>
      </c>
      <c r="K281" s="7">
        <v>1</v>
      </c>
      <c r="L281" s="6">
        <v>11</v>
      </c>
      <c r="M281" s="7">
        <v>1</v>
      </c>
      <c r="N281" s="6">
        <v>3</v>
      </c>
      <c r="O281" s="7">
        <v>-2</v>
      </c>
      <c r="P281" s="6">
        <v>4</v>
      </c>
      <c r="Q281" s="7">
        <v>0</v>
      </c>
      <c r="R281" s="6"/>
      <c r="T281" s="6">
        <v>3</v>
      </c>
      <c r="U281" s="7">
        <v>1</v>
      </c>
      <c r="V281" s="6">
        <v>9</v>
      </c>
      <c r="W281" s="7">
        <v>-2</v>
      </c>
      <c r="X281" s="3" t="s">
        <v>842</v>
      </c>
      <c r="Y281" s="7"/>
      <c r="Z281" s="7" t="str">
        <f t="shared" si="4"/>
        <v/>
      </c>
      <c r="AB281" s="6"/>
      <c r="AC281" s="6"/>
      <c r="AD281" s="7"/>
      <c r="AE281" s="6"/>
      <c r="AF281" s="6"/>
      <c r="AG281" s="7"/>
      <c r="AH281" s="6"/>
      <c r="AI281" s="6"/>
      <c r="AJ281" s="7"/>
      <c r="AK281" s="6"/>
      <c r="AL281" s="6"/>
      <c r="AM281" s="7"/>
      <c r="AN281" s="6"/>
      <c r="AO281" s="6"/>
      <c r="AT281" s="6"/>
      <c r="AU281" s="6"/>
      <c r="BC281" s="6"/>
      <c r="BD281" s="6"/>
      <c r="BI281" s="50"/>
      <c r="BK281" s="50"/>
      <c r="BM281" s="50"/>
      <c r="BO281" s="50"/>
      <c r="BQ281" s="50"/>
      <c r="BS281" s="50"/>
      <c r="BU281" s="50"/>
    </row>
    <row r="282" spans="1:73" x14ac:dyDescent="0.25">
      <c r="B282" s="3" t="s">
        <v>294</v>
      </c>
      <c r="C282" s="12" t="s">
        <v>694</v>
      </c>
      <c r="D282" s="39">
        <v>43528</v>
      </c>
      <c r="E282">
        <v>6</v>
      </c>
      <c r="F282" s="3" t="s">
        <v>886</v>
      </c>
      <c r="G282" s="2" t="s">
        <v>19</v>
      </c>
      <c r="H282" s="6">
        <v>36</v>
      </c>
      <c r="J282" s="6">
        <v>34</v>
      </c>
      <c r="L282" s="6">
        <v>8</v>
      </c>
      <c r="N282" s="6">
        <v>6</v>
      </c>
      <c r="P282" s="6">
        <v>3</v>
      </c>
      <c r="R282" s="6">
        <v>8</v>
      </c>
      <c r="T282" s="6"/>
      <c r="V282" s="6">
        <v>2</v>
      </c>
      <c r="X282" s="3" t="s">
        <v>842</v>
      </c>
      <c r="Y282" s="7"/>
      <c r="Z282" s="7" t="str">
        <f t="shared" si="4"/>
        <v/>
      </c>
      <c r="AB282" s="6"/>
      <c r="AC282" s="6"/>
      <c r="AE282" s="6"/>
      <c r="AF282" s="6"/>
      <c r="AH282" s="6"/>
      <c r="AI282" s="6"/>
      <c r="AK282" s="6"/>
      <c r="AL282" s="6"/>
      <c r="AN282" s="6"/>
      <c r="AO282" s="6"/>
      <c r="AT282" s="6"/>
      <c r="AU282" s="6"/>
      <c r="BI282" s="50"/>
      <c r="BK282" s="50"/>
      <c r="BM282" s="50"/>
      <c r="BO282" s="50"/>
      <c r="BQ282" s="50"/>
      <c r="BS282" s="50"/>
      <c r="BU282" s="50"/>
    </row>
    <row r="283" spans="1:73" x14ac:dyDescent="0.25">
      <c r="B283" s="3" t="s">
        <v>294</v>
      </c>
      <c r="C283" s="12" t="s">
        <v>346</v>
      </c>
      <c r="D283" s="39">
        <v>43528</v>
      </c>
      <c r="E283">
        <v>10</v>
      </c>
      <c r="F283" s="3" t="s">
        <v>1019</v>
      </c>
      <c r="G283" s="2" t="s">
        <v>96</v>
      </c>
      <c r="H283" s="6">
        <v>39</v>
      </c>
      <c r="I283" s="7">
        <v>1</v>
      </c>
      <c r="J283" s="6">
        <v>34</v>
      </c>
      <c r="K283" s="7">
        <v>-1</v>
      </c>
      <c r="L283" s="6">
        <v>12</v>
      </c>
      <c r="M283" s="7">
        <v>-1</v>
      </c>
      <c r="N283" s="6">
        <v>5</v>
      </c>
      <c r="O283" s="7">
        <v>0</v>
      </c>
      <c r="P283" s="6">
        <v>4</v>
      </c>
      <c r="Q283" s="7">
        <v>-1</v>
      </c>
      <c r="R283" s="6"/>
      <c r="T283" s="6"/>
      <c r="V283" s="6">
        <v>5</v>
      </c>
      <c r="W283" s="7">
        <v>2</v>
      </c>
      <c r="X283" s="3" t="s">
        <v>842</v>
      </c>
      <c r="Y283" s="7"/>
      <c r="Z283" s="7" t="str">
        <f t="shared" si="4"/>
        <v/>
      </c>
      <c r="AB283" s="6">
        <v>29</v>
      </c>
      <c r="AC283" s="6">
        <v>59</v>
      </c>
      <c r="AD283" s="7">
        <f>AB283-AC283</f>
        <v>-30</v>
      </c>
      <c r="AE283" s="6">
        <v>21</v>
      </c>
      <c r="AF283" s="6">
        <v>62</v>
      </c>
      <c r="AG283" s="7">
        <f>AE283-AF283</f>
        <v>-41</v>
      </c>
      <c r="AH283" s="6"/>
      <c r="AI283" s="6"/>
      <c r="AK283" s="6"/>
      <c r="AL283" s="6"/>
      <c r="AN283" s="6"/>
      <c r="AO283" s="6"/>
      <c r="AT283" s="6"/>
      <c r="AU283" s="6"/>
      <c r="AW283" s="4" t="s">
        <v>1087</v>
      </c>
      <c r="AX283" s="6">
        <v>28</v>
      </c>
      <c r="AY283" s="6">
        <v>20</v>
      </c>
      <c r="BB283" s="4" t="s">
        <v>1086</v>
      </c>
      <c r="BI283" s="50"/>
      <c r="BK283" s="50"/>
      <c r="BM283" s="50"/>
      <c r="BO283" s="50"/>
      <c r="BQ283" s="50"/>
      <c r="BS283" s="50"/>
      <c r="BU283" s="50"/>
    </row>
    <row r="284" spans="1:73" x14ac:dyDescent="0.25">
      <c r="B284" t="s">
        <v>294</v>
      </c>
      <c r="C284" s="12" t="s">
        <v>593</v>
      </c>
      <c r="D284" s="39">
        <v>43530</v>
      </c>
      <c r="F284" s="3" t="s">
        <v>821</v>
      </c>
      <c r="G284" s="2"/>
      <c r="R284" s="6"/>
      <c r="T284" s="6"/>
      <c r="V284" s="6"/>
      <c r="X284" s="3" t="s">
        <v>842</v>
      </c>
      <c r="Z284" s="7" t="str">
        <f t="shared" si="4"/>
        <v/>
      </c>
      <c r="AB284" s="6"/>
      <c r="AC284" s="6"/>
      <c r="AE284" s="6"/>
      <c r="AF284" s="6"/>
      <c r="AH284" s="6"/>
      <c r="AI284" s="6"/>
      <c r="AK284" s="6"/>
      <c r="AL284" s="6"/>
      <c r="AN284" s="6"/>
      <c r="AO284" s="6"/>
      <c r="AT284" s="6"/>
      <c r="AU284" s="6"/>
      <c r="AX284" s="6">
        <v>35</v>
      </c>
      <c r="AY284" s="6">
        <v>18</v>
      </c>
      <c r="BB284" s="4" t="s">
        <v>876</v>
      </c>
      <c r="BI284" s="50"/>
      <c r="BK284" s="50"/>
      <c r="BM284" s="50"/>
      <c r="BO284" s="50"/>
      <c r="BQ284" s="50"/>
      <c r="BS284" s="50"/>
      <c r="BU284" s="50"/>
    </row>
    <row r="285" spans="1:73" x14ac:dyDescent="0.25">
      <c r="B285" t="s">
        <v>294</v>
      </c>
      <c r="C285" s="12" t="s">
        <v>477</v>
      </c>
      <c r="D285" s="39">
        <v>43531</v>
      </c>
      <c r="E285">
        <v>12</v>
      </c>
      <c r="F285" s="3" t="s">
        <v>1058</v>
      </c>
      <c r="H285" s="6">
        <v>41</v>
      </c>
      <c r="I285" s="7">
        <v>1</v>
      </c>
      <c r="J285" s="6">
        <v>31</v>
      </c>
      <c r="K285" s="7">
        <v>-4</v>
      </c>
      <c r="L285" s="6">
        <v>8</v>
      </c>
      <c r="M285" s="7">
        <v>-2</v>
      </c>
      <c r="N285" s="6">
        <v>6</v>
      </c>
      <c r="O285" s="7">
        <v>3</v>
      </c>
      <c r="P285" s="6">
        <v>6</v>
      </c>
      <c r="Q285" s="7">
        <v>2</v>
      </c>
      <c r="R285" s="6"/>
      <c r="T285" s="6"/>
      <c r="V285" s="6">
        <v>10</v>
      </c>
      <c r="W285" s="7">
        <v>5</v>
      </c>
      <c r="X285" t="s">
        <v>842</v>
      </c>
      <c r="Y285" s="7"/>
      <c r="Z285" s="7" t="str">
        <f t="shared" si="4"/>
        <v/>
      </c>
      <c r="AB285" s="6"/>
      <c r="AC285" s="6"/>
      <c r="AE285" s="6"/>
      <c r="AF285" s="6"/>
      <c r="AH285" s="6"/>
      <c r="AI285" s="6"/>
      <c r="AK285" s="6"/>
      <c r="AL285" s="6"/>
      <c r="AN285" s="6"/>
      <c r="AO285" s="6"/>
      <c r="AT285" s="6"/>
      <c r="AU285" s="6"/>
      <c r="BI285" s="50"/>
      <c r="BK285" s="50"/>
      <c r="BM285" s="50"/>
      <c r="BO285" s="50"/>
      <c r="BQ285" s="50"/>
      <c r="BS285" s="50"/>
      <c r="BU285" s="50"/>
    </row>
    <row r="286" spans="1:73" x14ac:dyDescent="0.25">
      <c r="B286" s="3" t="s">
        <v>294</v>
      </c>
      <c r="C286" s="12" t="s">
        <v>507</v>
      </c>
      <c r="D286" s="39">
        <v>43536</v>
      </c>
      <c r="F286" s="3" t="s">
        <v>903</v>
      </c>
      <c r="H286" s="6">
        <v>38</v>
      </c>
      <c r="I286" s="7">
        <v>-2</v>
      </c>
      <c r="J286" s="6">
        <v>34</v>
      </c>
      <c r="K286" s="7">
        <v>0</v>
      </c>
      <c r="L286" s="6">
        <v>8</v>
      </c>
      <c r="M286" s="7">
        <v>-1</v>
      </c>
      <c r="N286" s="6">
        <v>8</v>
      </c>
      <c r="O286" s="7">
        <v>1</v>
      </c>
      <c r="P286" s="6">
        <v>3</v>
      </c>
      <c r="Q286" s="7">
        <v>0</v>
      </c>
      <c r="R286" s="6"/>
      <c r="T286" s="6"/>
      <c r="V286" s="6">
        <v>4</v>
      </c>
      <c r="W286" s="7">
        <v>-2</v>
      </c>
      <c r="X286" s="3" t="s">
        <v>842</v>
      </c>
      <c r="Y286" s="7"/>
      <c r="Z286" s="7" t="str">
        <f t="shared" si="4"/>
        <v/>
      </c>
      <c r="AB286" s="6">
        <v>27</v>
      </c>
      <c r="AC286" s="6">
        <v>51</v>
      </c>
      <c r="AD286" s="7">
        <f>AB286-AC286</f>
        <v>-24</v>
      </c>
      <c r="AE286" s="6">
        <v>20</v>
      </c>
      <c r="AF286" s="6">
        <v>58</v>
      </c>
      <c r="AG286" s="7">
        <f>AE286-AF286</f>
        <v>-38</v>
      </c>
      <c r="AH286" s="6">
        <v>19</v>
      </c>
      <c r="AI286" s="6">
        <v>33</v>
      </c>
      <c r="AJ286" s="7">
        <f>AH286-AI286</f>
        <v>-14</v>
      </c>
      <c r="AK286" s="6">
        <v>9</v>
      </c>
      <c r="AL286" s="6">
        <v>40</v>
      </c>
      <c r="AM286" s="7">
        <f>AK286-AL286</f>
        <v>-31</v>
      </c>
      <c r="AN286" s="6"/>
      <c r="AO286" s="6"/>
      <c r="AT286" s="6"/>
      <c r="AU286" s="6"/>
      <c r="AW286" s="4" t="s">
        <v>1034</v>
      </c>
      <c r="AX286" s="6">
        <v>29</v>
      </c>
      <c r="AY286" s="6">
        <v>18</v>
      </c>
      <c r="BB286" s="4" t="s">
        <v>1035</v>
      </c>
      <c r="BI286" s="50"/>
      <c r="BK286" s="50"/>
      <c r="BM286" s="50"/>
      <c r="BO286" s="50"/>
      <c r="BQ286" s="50"/>
      <c r="BS286" s="50"/>
      <c r="BU286" s="50"/>
    </row>
    <row r="287" spans="1:73" x14ac:dyDescent="0.25">
      <c r="B287" s="3" t="s">
        <v>294</v>
      </c>
      <c r="C287" s="12" t="s">
        <v>507</v>
      </c>
      <c r="D287" s="39">
        <v>43536</v>
      </c>
      <c r="F287" s="3" t="s">
        <v>903</v>
      </c>
      <c r="H287" s="6">
        <v>35</v>
      </c>
      <c r="I287" s="7">
        <v>-2</v>
      </c>
      <c r="J287" s="6">
        <v>35</v>
      </c>
      <c r="K287" s="7">
        <v>2</v>
      </c>
      <c r="L287" s="6">
        <v>7</v>
      </c>
      <c r="M287" s="7">
        <v>0</v>
      </c>
      <c r="N287" s="6">
        <v>8</v>
      </c>
      <c r="O287" s="7">
        <v>1</v>
      </c>
      <c r="P287" s="6">
        <v>4</v>
      </c>
      <c r="Q287" s="7">
        <v>0</v>
      </c>
      <c r="R287" s="6">
        <v>4</v>
      </c>
      <c r="S287" s="7">
        <v>-1</v>
      </c>
      <c r="T287" s="6"/>
      <c r="V287" s="6">
        <v>0</v>
      </c>
      <c r="W287" s="7">
        <v>-4</v>
      </c>
      <c r="X287" s="3" t="s">
        <v>842</v>
      </c>
      <c r="Y287" s="7"/>
      <c r="Z287" s="7" t="str">
        <f t="shared" si="4"/>
        <v/>
      </c>
      <c r="AB287" s="6"/>
      <c r="AC287" s="6"/>
      <c r="AE287" s="6"/>
      <c r="AF287" s="6"/>
      <c r="AH287" s="6"/>
      <c r="AI287" s="6"/>
      <c r="AK287" s="6"/>
      <c r="AL287" s="6"/>
      <c r="AN287" s="6"/>
      <c r="AO287" s="6"/>
      <c r="AT287" s="6"/>
      <c r="AU287" s="6"/>
      <c r="BI287" s="50"/>
      <c r="BK287" s="50"/>
      <c r="BM287" s="50"/>
      <c r="BO287" s="50"/>
      <c r="BQ287" s="50"/>
      <c r="BS287" s="50"/>
      <c r="BU287" s="50"/>
    </row>
    <row r="288" spans="1:73" x14ac:dyDescent="0.25">
      <c r="B288" t="s">
        <v>294</v>
      </c>
      <c r="C288" s="11" t="s">
        <v>692</v>
      </c>
      <c r="D288" s="39">
        <v>43538</v>
      </c>
      <c r="E288">
        <v>17</v>
      </c>
      <c r="F288" s="3" t="s">
        <v>821</v>
      </c>
      <c r="G288" s="2" t="s">
        <v>224</v>
      </c>
      <c r="H288" s="6">
        <v>35</v>
      </c>
      <c r="I288" s="7">
        <v>-5</v>
      </c>
      <c r="J288" s="6">
        <v>31</v>
      </c>
      <c r="K288" s="7">
        <v>0</v>
      </c>
      <c r="L288" s="6">
        <v>12</v>
      </c>
      <c r="M288" s="7">
        <v>1</v>
      </c>
      <c r="N288" s="6">
        <v>6</v>
      </c>
      <c r="O288" s="7">
        <v>3</v>
      </c>
      <c r="P288" s="6">
        <v>4</v>
      </c>
      <c r="Q288" s="7">
        <v>0</v>
      </c>
      <c r="R288" s="6"/>
      <c r="T288" s="6">
        <v>4</v>
      </c>
      <c r="U288" s="7">
        <v>1</v>
      </c>
      <c r="V288" s="6">
        <v>4</v>
      </c>
      <c r="W288" s="7">
        <v>-5</v>
      </c>
      <c r="X288" s="3" t="s">
        <v>842</v>
      </c>
      <c r="Y288" s="7"/>
      <c r="Z288" s="7" t="str">
        <f t="shared" si="4"/>
        <v/>
      </c>
      <c r="AB288" s="6">
        <v>26</v>
      </c>
      <c r="AC288" s="6">
        <v>66</v>
      </c>
      <c r="AD288" s="7">
        <f>AB288-AC288</f>
        <v>-40</v>
      </c>
      <c r="AE288" s="6"/>
      <c r="AF288" s="6"/>
      <c r="AH288" s="6"/>
      <c r="AI288" s="6"/>
      <c r="AK288" s="6"/>
      <c r="AL288" s="6"/>
      <c r="AN288" s="6"/>
      <c r="AO288" s="6"/>
      <c r="AT288" s="6"/>
      <c r="AU288" s="6"/>
      <c r="AW288" s="4" t="s">
        <v>1037</v>
      </c>
      <c r="BI288" s="50"/>
      <c r="BK288" s="50"/>
      <c r="BM288" s="50"/>
      <c r="BO288" s="50"/>
      <c r="BQ288" s="50"/>
      <c r="BS288" s="50"/>
      <c r="BU288" s="50"/>
    </row>
    <row r="289" spans="2:73" x14ac:dyDescent="0.25">
      <c r="B289" t="s">
        <v>294</v>
      </c>
      <c r="C289" s="11" t="s">
        <v>692</v>
      </c>
      <c r="D289" s="39">
        <v>43538</v>
      </c>
      <c r="F289" s="3" t="s">
        <v>912</v>
      </c>
      <c r="G289" s="2"/>
      <c r="H289" s="6">
        <v>29</v>
      </c>
      <c r="J289" s="6">
        <v>33</v>
      </c>
      <c r="L289" s="6">
        <v>9</v>
      </c>
      <c r="N289" s="6">
        <v>8</v>
      </c>
      <c r="P289" s="6">
        <v>6</v>
      </c>
      <c r="R289" s="6">
        <v>6</v>
      </c>
      <c r="T289" s="6">
        <v>6</v>
      </c>
      <c r="V289" s="6">
        <v>-4</v>
      </c>
      <c r="X289" s="3" t="s">
        <v>842</v>
      </c>
      <c r="Y289" s="7"/>
      <c r="Z289" s="7" t="str">
        <f t="shared" si="4"/>
        <v/>
      </c>
      <c r="AB289" s="6"/>
      <c r="AC289" s="6"/>
      <c r="AD289" s="7"/>
      <c r="AE289" s="6"/>
      <c r="AF289" s="6"/>
      <c r="AH289" s="6"/>
      <c r="AI289" s="6"/>
      <c r="AK289" s="6"/>
      <c r="AL289" s="6"/>
      <c r="AN289" s="6"/>
      <c r="AO289" s="6"/>
      <c r="AT289" s="6"/>
      <c r="AU289" s="6"/>
      <c r="BI289" s="50"/>
      <c r="BK289" s="50"/>
      <c r="BM289" s="50"/>
      <c r="BO289" s="50"/>
      <c r="BQ289" s="50"/>
      <c r="BS289" s="50"/>
      <c r="BU289" s="50"/>
    </row>
    <row r="290" spans="2:73" x14ac:dyDescent="0.25">
      <c r="B290" t="s">
        <v>294</v>
      </c>
      <c r="C290" s="12" t="s">
        <v>690</v>
      </c>
      <c r="D290" s="39">
        <v>43539</v>
      </c>
      <c r="E290">
        <v>16</v>
      </c>
      <c r="F290" s="3" t="s">
        <v>982</v>
      </c>
      <c r="G290" s="2" t="s">
        <v>46</v>
      </c>
      <c r="H290" s="6">
        <v>35</v>
      </c>
      <c r="I290" s="7">
        <v>-5</v>
      </c>
      <c r="J290" s="6">
        <v>39</v>
      </c>
      <c r="K290" s="7">
        <v>3</v>
      </c>
      <c r="L290" s="6">
        <v>10</v>
      </c>
      <c r="M290" s="7">
        <v>0</v>
      </c>
      <c r="R290" s="6"/>
      <c r="T290" s="6"/>
      <c r="V290" s="6">
        <v>-4</v>
      </c>
      <c r="W290" s="7">
        <v>-8</v>
      </c>
      <c r="X290" t="s">
        <v>842</v>
      </c>
      <c r="Y290" s="8" t="s">
        <v>988</v>
      </c>
      <c r="Z290" s="7" t="str">
        <f t="shared" si="4"/>
        <v/>
      </c>
      <c r="AB290" s="6"/>
      <c r="AC290" s="6"/>
      <c r="AE290" s="6"/>
      <c r="AF290" s="6"/>
      <c r="AH290" s="6"/>
      <c r="AI290" s="6"/>
      <c r="AK290" s="6"/>
      <c r="AL290" s="6"/>
      <c r="AN290" s="6"/>
      <c r="AO290" s="6"/>
      <c r="AT290" s="6"/>
      <c r="AU290" s="6"/>
      <c r="BI290" s="50"/>
      <c r="BK290" s="50"/>
      <c r="BM290" s="50"/>
      <c r="BO290" s="50"/>
      <c r="BQ290" s="50"/>
      <c r="BS290" s="50"/>
      <c r="BU290" s="50"/>
    </row>
    <row r="291" spans="2:73" x14ac:dyDescent="0.25">
      <c r="B291" s="3" t="s">
        <v>294</v>
      </c>
      <c r="C291" s="12" t="s">
        <v>319</v>
      </c>
      <c r="D291" s="39">
        <v>43539</v>
      </c>
      <c r="E291">
        <v>18</v>
      </c>
      <c r="F291" s="3" t="s">
        <v>886</v>
      </c>
      <c r="G291" s="2" t="s">
        <v>54</v>
      </c>
      <c r="H291" s="6">
        <v>34</v>
      </c>
      <c r="I291" s="7">
        <v>-2</v>
      </c>
      <c r="J291" s="6">
        <v>35</v>
      </c>
      <c r="K291" s="7">
        <v>1</v>
      </c>
      <c r="L291" s="6">
        <v>8</v>
      </c>
      <c r="M291" s="7">
        <v>0</v>
      </c>
      <c r="N291" s="6">
        <v>6</v>
      </c>
      <c r="O291" s="7">
        <v>0</v>
      </c>
      <c r="P291" s="6">
        <v>3</v>
      </c>
      <c r="Q291" s="7">
        <v>0</v>
      </c>
      <c r="R291" s="6">
        <v>7</v>
      </c>
      <c r="S291" s="7">
        <v>-1</v>
      </c>
      <c r="T291" s="6"/>
      <c r="V291" s="6">
        <v>-1</v>
      </c>
      <c r="W291" s="7">
        <v>-3</v>
      </c>
      <c r="X291" s="3" t="s">
        <v>842</v>
      </c>
      <c r="Y291" s="7"/>
      <c r="Z291" s="7" t="str">
        <f t="shared" si="4"/>
        <v/>
      </c>
      <c r="AB291" s="6">
        <v>27</v>
      </c>
      <c r="AC291" s="6">
        <v>44</v>
      </c>
      <c r="AD291" s="7">
        <f>AB291-AC291</f>
        <v>-17</v>
      </c>
      <c r="AE291" s="6">
        <v>19</v>
      </c>
      <c r="AF291" s="6">
        <v>56</v>
      </c>
      <c r="AG291" s="7">
        <f>AE291-AF291</f>
        <v>-37</v>
      </c>
      <c r="AH291" s="6"/>
      <c r="AI291" s="6"/>
      <c r="AK291" s="6"/>
      <c r="AL291" s="6"/>
      <c r="AN291" s="6"/>
      <c r="AO291" s="6"/>
      <c r="AT291" s="6"/>
      <c r="AU291" s="6"/>
      <c r="AW291" s="4" t="s">
        <v>931</v>
      </c>
      <c r="BI291" s="50"/>
      <c r="BK291" s="50"/>
      <c r="BM291" s="50"/>
      <c r="BO291" s="50"/>
      <c r="BQ291" s="50"/>
      <c r="BS291" s="50"/>
      <c r="BU291" s="50"/>
    </row>
    <row r="292" spans="2:73" x14ac:dyDescent="0.25">
      <c r="B292" t="s">
        <v>294</v>
      </c>
      <c r="C292" s="11" t="s">
        <v>455</v>
      </c>
      <c r="D292" s="39">
        <v>43539</v>
      </c>
      <c r="E292">
        <v>21</v>
      </c>
      <c r="F292" s="3" t="s">
        <v>1030</v>
      </c>
      <c r="G292" s="2" t="s">
        <v>60</v>
      </c>
      <c r="H292" s="6">
        <v>38</v>
      </c>
      <c r="I292" s="7">
        <v>0</v>
      </c>
      <c r="J292" s="6">
        <v>34</v>
      </c>
      <c r="K292" s="7">
        <v>-4</v>
      </c>
      <c r="L292" s="6">
        <v>8</v>
      </c>
      <c r="M292" s="7">
        <v>-2</v>
      </c>
      <c r="N292" s="6">
        <v>7</v>
      </c>
      <c r="O292" s="7">
        <v>3</v>
      </c>
      <c r="P292" s="6">
        <v>4</v>
      </c>
      <c r="Q292" s="7">
        <v>1</v>
      </c>
      <c r="R292" s="6">
        <v>2</v>
      </c>
      <c r="T292" s="6">
        <v>1</v>
      </c>
      <c r="V292" s="6">
        <v>4</v>
      </c>
      <c r="W292" s="7">
        <v>4</v>
      </c>
      <c r="X292" s="3" t="s">
        <v>639</v>
      </c>
      <c r="Y292" s="7"/>
      <c r="Z292" s="7" t="str">
        <f t="shared" si="4"/>
        <v/>
      </c>
      <c r="AB292" s="6">
        <v>29</v>
      </c>
      <c r="AC292" s="6">
        <v>65</v>
      </c>
      <c r="AD292" s="7">
        <f>AB292-AC292</f>
        <v>-36</v>
      </c>
      <c r="AE292" s="6">
        <v>20</v>
      </c>
      <c r="AF292" s="6">
        <v>70</v>
      </c>
      <c r="AG292" s="7">
        <f>AE292-AF292</f>
        <v>-50</v>
      </c>
      <c r="AH292" s="6">
        <v>24</v>
      </c>
      <c r="AI292" s="6">
        <v>42</v>
      </c>
      <c r="AJ292" s="7">
        <f>AH292-AI292</f>
        <v>-18</v>
      </c>
      <c r="AK292" s="6"/>
      <c r="AL292" s="6"/>
      <c r="AN292" s="6"/>
      <c r="AO292" s="6"/>
      <c r="AT292" s="6"/>
      <c r="AU292" s="6"/>
      <c r="AW292" s="4" t="s">
        <v>1087</v>
      </c>
      <c r="BC292" s="6">
        <v>11</v>
      </c>
      <c r="BD292" s="6">
        <v>86</v>
      </c>
      <c r="BE292" s="7">
        <f>BC292-BD292</f>
        <v>-75</v>
      </c>
      <c r="BF292" s="4" t="s">
        <v>937</v>
      </c>
      <c r="BI292" s="50"/>
      <c r="BK292" s="50"/>
      <c r="BM292" s="50"/>
      <c r="BO292" s="50"/>
      <c r="BQ292" s="50"/>
      <c r="BS292" s="50"/>
      <c r="BU292" s="50"/>
    </row>
    <row r="293" spans="2:73" x14ac:dyDescent="0.25">
      <c r="B293" t="s">
        <v>294</v>
      </c>
      <c r="C293" s="11" t="s">
        <v>598</v>
      </c>
      <c r="D293" s="39">
        <v>43544</v>
      </c>
      <c r="E293">
        <v>22</v>
      </c>
      <c r="F293" s="3" t="s">
        <v>886</v>
      </c>
      <c r="G293" s="2" t="s">
        <v>42</v>
      </c>
      <c r="H293" s="6">
        <v>34</v>
      </c>
      <c r="I293" s="7">
        <v>0</v>
      </c>
      <c r="J293" s="6">
        <v>35</v>
      </c>
      <c r="K293" s="7">
        <v>0</v>
      </c>
      <c r="L293" s="6">
        <v>8</v>
      </c>
      <c r="M293" s="7">
        <v>0</v>
      </c>
      <c r="N293" s="6">
        <v>7</v>
      </c>
      <c r="O293" s="7">
        <v>1</v>
      </c>
      <c r="P293" s="6">
        <v>4</v>
      </c>
      <c r="Q293" s="7">
        <v>1</v>
      </c>
      <c r="R293" s="6">
        <v>6</v>
      </c>
      <c r="S293" s="7">
        <v>-1</v>
      </c>
      <c r="T293" s="6"/>
      <c r="V293" s="6">
        <v>-1</v>
      </c>
      <c r="W293" s="7">
        <v>0</v>
      </c>
      <c r="X293" s="3" t="s">
        <v>842</v>
      </c>
      <c r="Y293" s="7"/>
      <c r="Z293" s="7" t="str">
        <f t="shared" si="4"/>
        <v/>
      </c>
      <c r="AB293" s="6"/>
      <c r="AC293" s="6"/>
      <c r="AD293" s="7"/>
      <c r="AE293" s="6"/>
      <c r="AF293" s="6"/>
      <c r="AG293" s="7"/>
      <c r="AH293" s="6"/>
      <c r="AI293" s="6"/>
      <c r="AJ293" s="7"/>
      <c r="AK293" s="6"/>
      <c r="AL293" s="6"/>
      <c r="AN293" s="6"/>
      <c r="AO293" s="6"/>
      <c r="AT293" s="6"/>
      <c r="AU293" s="6"/>
      <c r="BC293" s="6"/>
      <c r="BD293" s="6"/>
      <c r="BE293" s="7"/>
      <c r="BF293" s="4"/>
      <c r="BI293" s="50"/>
      <c r="BK293" s="50"/>
      <c r="BM293" s="50"/>
      <c r="BO293" s="50"/>
      <c r="BQ293" s="50"/>
      <c r="BS293" s="50"/>
      <c r="BU293" s="50"/>
    </row>
    <row r="294" spans="2:73" x14ac:dyDescent="0.25">
      <c r="B294" t="s">
        <v>294</v>
      </c>
      <c r="C294" s="11" t="s">
        <v>427</v>
      </c>
      <c r="D294" s="39">
        <v>43544</v>
      </c>
      <c r="E294">
        <v>24</v>
      </c>
      <c r="F294" s="3" t="s">
        <v>903</v>
      </c>
      <c r="G294" s="2" t="s">
        <v>138</v>
      </c>
      <c r="H294" s="6">
        <v>36</v>
      </c>
      <c r="I294" s="7">
        <v>-2</v>
      </c>
      <c r="J294" s="6">
        <v>35</v>
      </c>
      <c r="K294" s="7">
        <v>1</v>
      </c>
      <c r="L294" s="6">
        <v>7</v>
      </c>
      <c r="M294" s="7">
        <v>-1</v>
      </c>
      <c r="N294" s="6">
        <v>9</v>
      </c>
      <c r="O294" s="7">
        <v>1</v>
      </c>
      <c r="P294" s="6">
        <v>4</v>
      </c>
      <c r="Q294" s="7">
        <v>1</v>
      </c>
      <c r="R294" s="6"/>
      <c r="T294" s="6"/>
      <c r="V294" s="6">
        <v>1</v>
      </c>
      <c r="W294" s="7">
        <v>-3</v>
      </c>
      <c r="X294" s="3" t="s">
        <v>842</v>
      </c>
      <c r="Y294" s="7"/>
      <c r="Z294" s="7" t="str">
        <f t="shared" si="4"/>
        <v/>
      </c>
      <c r="AB294" s="6">
        <v>26</v>
      </c>
      <c r="AC294" s="6">
        <v>56</v>
      </c>
      <c r="AD294" s="7">
        <f>AB294-AC294</f>
        <v>-30</v>
      </c>
      <c r="AE294" s="6">
        <v>21</v>
      </c>
      <c r="AF294" s="6">
        <v>60</v>
      </c>
      <c r="AG294" s="7">
        <f>AE294-AF294</f>
        <v>-39</v>
      </c>
      <c r="AH294" s="6">
        <v>18</v>
      </c>
      <c r="AI294" s="6">
        <v>32</v>
      </c>
      <c r="AJ294" s="7">
        <f>AH294-AI294</f>
        <v>-14</v>
      </c>
      <c r="AK294" s="6">
        <v>11</v>
      </c>
      <c r="AL294" s="6">
        <v>41</v>
      </c>
      <c r="AM294" s="7">
        <f>AK294-AL294</f>
        <v>-30</v>
      </c>
      <c r="AN294" s="6"/>
      <c r="AO294" s="6"/>
      <c r="AT294" s="6"/>
      <c r="AU294" s="6"/>
      <c r="AW294" s="4" t="s">
        <v>1034</v>
      </c>
      <c r="AX294" s="6">
        <v>27</v>
      </c>
      <c r="AY294" s="6">
        <v>18</v>
      </c>
      <c r="BB294" s="4" t="s">
        <v>1035</v>
      </c>
      <c r="BC294" s="6"/>
      <c r="BD294" s="6"/>
      <c r="BI294" s="50"/>
      <c r="BK294" s="50"/>
      <c r="BM294" s="50"/>
      <c r="BO294" s="50"/>
      <c r="BQ294" s="50"/>
      <c r="BS294" s="50"/>
      <c r="BU294" s="50"/>
    </row>
    <row r="295" spans="2:73" x14ac:dyDescent="0.25">
      <c r="B295" t="s">
        <v>294</v>
      </c>
      <c r="C295" s="11" t="s">
        <v>688</v>
      </c>
      <c r="D295" s="39">
        <v>43546</v>
      </c>
      <c r="F295" s="3" t="s">
        <v>821</v>
      </c>
      <c r="G295" s="2"/>
      <c r="R295" s="6"/>
      <c r="T295" s="6"/>
      <c r="V295" s="6"/>
      <c r="X295" s="3" t="s">
        <v>842</v>
      </c>
      <c r="Z295" s="7" t="str">
        <f t="shared" si="4"/>
        <v/>
      </c>
      <c r="AB295" s="6">
        <v>26</v>
      </c>
      <c r="AC295" s="6">
        <v>65</v>
      </c>
      <c r="AD295" s="7">
        <f>AB295-AC295</f>
        <v>-39</v>
      </c>
      <c r="AE295" s="6">
        <v>18</v>
      </c>
      <c r="AF295" s="6">
        <v>71</v>
      </c>
      <c r="AG295" s="7">
        <f>AE295-AF295</f>
        <v>-53</v>
      </c>
      <c r="AH295" s="6">
        <v>18</v>
      </c>
      <c r="AI295" s="6">
        <v>48</v>
      </c>
      <c r="AJ295" s="7">
        <f>AH295-AI295</f>
        <v>-30</v>
      </c>
      <c r="AK295" s="6"/>
      <c r="AL295" s="6"/>
      <c r="AM295" s="7"/>
      <c r="AN295" s="6"/>
      <c r="AO295" s="6"/>
      <c r="AT295" s="6"/>
      <c r="AU295" s="6"/>
      <c r="AW295" s="4" t="s">
        <v>931</v>
      </c>
      <c r="BC295" s="6"/>
      <c r="BD295" s="6"/>
      <c r="BI295" s="50"/>
      <c r="BK295" s="50"/>
      <c r="BM295" s="50"/>
      <c r="BO295" s="50"/>
      <c r="BQ295" s="50"/>
      <c r="BS295" s="50"/>
      <c r="BU295" s="50"/>
    </row>
    <row r="296" spans="2:73" x14ac:dyDescent="0.25">
      <c r="B296" t="s">
        <v>294</v>
      </c>
      <c r="C296" s="11" t="s">
        <v>688</v>
      </c>
      <c r="D296" s="39">
        <v>43546</v>
      </c>
      <c r="E296">
        <v>26</v>
      </c>
      <c r="F296" s="3" t="s">
        <v>886</v>
      </c>
      <c r="G296" s="2" t="s">
        <v>112</v>
      </c>
      <c r="H296" s="6">
        <v>33</v>
      </c>
      <c r="I296" s="7">
        <v>-1</v>
      </c>
      <c r="J296" s="6">
        <v>33</v>
      </c>
      <c r="K296" s="7">
        <v>-2</v>
      </c>
      <c r="L296" s="6">
        <v>8</v>
      </c>
      <c r="M296" s="7">
        <v>0</v>
      </c>
      <c r="N296" s="6">
        <v>7</v>
      </c>
      <c r="O296" s="7">
        <v>0</v>
      </c>
      <c r="P296" s="6">
        <v>3</v>
      </c>
      <c r="Q296" s="7">
        <v>-1</v>
      </c>
      <c r="R296" s="6">
        <v>9</v>
      </c>
      <c r="S296" s="7">
        <v>3</v>
      </c>
      <c r="T296" s="6"/>
      <c r="V296" s="6">
        <v>0</v>
      </c>
      <c r="W296" s="7">
        <v>1</v>
      </c>
      <c r="X296" s="3" t="s">
        <v>842</v>
      </c>
      <c r="Y296" s="7"/>
      <c r="Z296" s="7" t="str">
        <f t="shared" si="4"/>
        <v/>
      </c>
      <c r="AB296" s="6"/>
      <c r="AC296" s="6"/>
      <c r="AD296" s="7"/>
      <c r="AE296" s="6"/>
      <c r="AF296" s="6"/>
      <c r="AG296" s="7"/>
      <c r="AH296" s="6"/>
      <c r="AI296" s="6"/>
      <c r="AJ296" s="7"/>
      <c r="AK296" s="6"/>
      <c r="AL296" s="6"/>
      <c r="AM296" s="7"/>
      <c r="AN296" s="6"/>
      <c r="AO296" s="6"/>
      <c r="AT296" s="6"/>
      <c r="AU296" s="6"/>
      <c r="BC296" s="6"/>
      <c r="BD296" s="6"/>
      <c r="BI296" s="50"/>
      <c r="BK296" s="50"/>
      <c r="BM296" s="50"/>
      <c r="BO296" s="50"/>
      <c r="BQ296" s="50"/>
      <c r="BS296" s="50"/>
      <c r="BU296" s="50"/>
    </row>
    <row r="297" spans="2:73" x14ac:dyDescent="0.25">
      <c r="B297" t="s">
        <v>294</v>
      </c>
      <c r="C297" s="11" t="s">
        <v>432</v>
      </c>
      <c r="D297" s="39">
        <v>43548</v>
      </c>
      <c r="E297">
        <v>27</v>
      </c>
      <c r="F297" s="3" t="s">
        <v>821</v>
      </c>
      <c r="G297" s="2" t="s">
        <v>224</v>
      </c>
      <c r="H297" s="6">
        <v>36</v>
      </c>
      <c r="I297" s="7">
        <v>1</v>
      </c>
      <c r="J297" s="6">
        <v>33</v>
      </c>
      <c r="K297" s="7">
        <v>2</v>
      </c>
      <c r="L297" s="6">
        <v>11</v>
      </c>
      <c r="M297" s="7">
        <v>-1</v>
      </c>
      <c r="N297" s="6">
        <v>4</v>
      </c>
      <c r="O297" s="7">
        <v>-2</v>
      </c>
      <c r="P297" s="6">
        <v>4</v>
      </c>
      <c r="Q297" s="7">
        <v>0</v>
      </c>
      <c r="R297" s="6"/>
      <c r="T297" s="6">
        <v>5</v>
      </c>
      <c r="U297" s="7">
        <v>1</v>
      </c>
      <c r="V297" s="6">
        <v>3</v>
      </c>
      <c r="W297" s="7">
        <v>-1</v>
      </c>
      <c r="X297" s="3" t="s">
        <v>842</v>
      </c>
      <c r="Y297" s="7"/>
      <c r="Z297" s="7" t="str">
        <f t="shared" si="4"/>
        <v/>
      </c>
      <c r="AB297" s="6"/>
      <c r="AC297" s="6"/>
      <c r="AE297" s="6"/>
      <c r="AF297" s="6"/>
      <c r="AH297" s="6"/>
      <c r="AI297" s="6"/>
      <c r="AK297" s="6"/>
      <c r="AL297" s="6"/>
      <c r="AN297" s="6"/>
      <c r="AO297" s="6"/>
      <c r="AT297" s="6"/>
      <c r="AU297" s="6"/>
      <c r="AX297" s="6">
        <v>31</v>
      </c>
      <c r="AY297" s="6">
        <v>19</v>
      </c>
      <c r="BB297" s="4" t="s">
        <v>876</v>
      </c>
      <c r="BC297" s="6"/>
      <c r="BD297" s="6"/>
      <c r="BI297" s="50"/>
      <c r="BK297" s="50"/>
      <c r="BM297" s="50"/>
      <c r="BO297" s="50"/>
      <c r="BQ297" s="50"/>
      <c r="BS297" s="50"/>
      <c r="BU297" s="50"/>
    </row>
    <row r="298" spans="2:73" x14ac:dyDescent="0.25">
      <c r="B298" s="3" t="s">
        <v>294</v>
      </c>
      <c r="C298" s="11" t="s">
        <v>677</v>
      </c>
      <c r="D298" s="39">
        <v>43552</v>
      </c>
      <c r="E298">
        <v>31</v>
      </c>
      <c r="F298" s="3" t="s">
        <v>1094</v>
      </c>
      <c r="G298" s="2" t="s">
        <v>124</v>
      </c>
      <c r="H298" s="6">
        <v>32</v>
      </c>
      <c r="I298" s="7">
        <v>-7</v>
      </c>
      <c r="J298" s="6">
        <v>35</v>
      </c>
      <c r="K298" s="7">
        <v>4</v>
      </c>
      <c r="L298" s="6">
        <v>7</v>
      </c>
      <c r="M298" s="7">
        <v>2</v>
      </c>
      <c r="N298" s="6">
        <v>6</v>
      </c>
      <c r="O298" s="7">
        <v>2</v>
      </c>
      <c r="P298" s="6">
        <v>2</v>
      </c>
      <c r="Q298" s="7">
        <v>-1</v>
      </c>
      <c r="R298" s="6">
        <v>9</v>
      </c>
      <c r="S298" s="7">
        <v>-2</v>
      </c>
      <c r="T298" s="6">
        <v>6</v>
      </c>
      <c r="V298" s="6">
        <v>-3</v>
      </c>
      <c r="W298" s="7">
        <v>-11</v>
      </c>
      <c r="X298" s="3" t="s">
        <v>842</v>
      </c>
      <c r="Y298" s="7"/>
      <c r="Z298" s="7" t="str">
        <f t="shared" si="4"/>
        <v/>
      </c>
      <c r="AB298" s="6"/>
      <c r="AC298" s="6"/>
      <c r="AE298" s="6"/>
      <c r="AF298" s="6"/>
      <c r="AH298" s="6"/>
      <c r="AI298" s="6"/>
      <c r="AK298" s="6"/>
      <c r="AL298" s="6"/>
      <c r="AN298" s="6"/>
      <c r="AO298" s="6"/>
      <c r="AT298" s="6"/>
      <c r="AU298" s="6"/>
      <c r="BC298" s="6"/>
      <c r="BD298" s="6"/>
      <c r="BI298" s="50"/>
      <c r="BK298" s="50"/>
      <c r="BM298" s="50"/>
      <c r="BO298" s="50"/>
      <c r="BQ298" s="50"/>
      <c r="BS298" s="50"/>
      <c r="BU298" s="50"/>
    </row>
    <row r="299" spans="2:73" x14ac:dyDescent="0.25">
      <c r="B299" t="s">
        <v>294</v>
      </c>
      <c r="C299" s="11" t="s">
        <v>660</v>
      </c>
      <c r="D299" s="39">
        <v>43552</v>
      </c>
      <c r="E299">
        <v>31</v>
      </c>
      <c r="F299" s="3" t="s">
        <v>903</v>
      </c>
      <c r="G299" s="2" t="s">
        <v>138</v>
      </c>
      <c r="H299" s="6">
        <v>35</v>
      </c>
      <c r="I299" s="7">
        <v>-1</v>
      </c>
      <c r="J299" s="6">
        <v>35</v>
      </c>
      <c r="K299" s="7">
        <v>0</v>
      </c>
      <c r="L299" s="6">
        <v>9</v>
      </c>
      <c r="M299" s="7">
        <v>2</v>
      </c>
      <c r="N299" s="6">
        <v>9</v>
      </c>
      <c r="O299" s="7">
        <v>0</v>
      </c>
      <c r="P299" s="6">
        <v>5</v>
      </c>
      <c r="Q299" s="7">
        <v>1</v>
      </c>
      <c r="R299" s="6"/>
      <c r="T299" s="6"/>
      <c r="V299" s="6">
        <v>0</v>
      </c>
      <c r="W299" s="7">
        <v>-1</v>
      </c>
      <c r="X299" s="3" t="s">
        <v>842</v>
      </c>
      <c r="Y299" s="7"/>
      <c r="Z299" s="7" t="str">
        <f t="shared" si="4"/>
        <v/>
      </c>
      <c r="AB299" s="6">
        <v>24</v>
      </c>
      <c r="AC299" s="6">
        <v>55</v>
      </c>
      <c r="AD299" s="7">
        <f>AB299-AC299</f>
        <v>-31</v>
      </c>
      <c r="AE299" s="6">
        <v>18</v>
      </c>
      <c r="AF299" s="6">
        <v>61</v>
      </c>
      <c r="AG299" s="7">
        <f>AE299-AF299</f>
        <v>-43</v>
      </c>
      <c r="AH299" s="6">
        <v>18</v>
      </c>
      <c r="AI299" s="6">
        <v>33</v>
      </c>
      <c r="AJ299" s="7">
        <f>AH299-AI299</f>
        <v>-15</v>
      </c>
      <c r="AK299" s="6">
        <v>10</v>
      </c>
      <c r="AL299" s="6">
        <v>41</v>
      </c>
      <c r="AM299" s="7">
        <f>AK299-AL299</f>
        <v>-31</v>
      </c>
      <c r="AN299" s="6"/>
      <c r="AO299" s="6"/>
      <c r="AT299" s="6"/>
      <c r="AU299" s="6"/>
      <c r="AW299" s="4" t="s">
        <v>1034</v>
      </c>
      <c r="AX299" s="6">
        <v>25</v>
      </c>
      <c r="AY299" s="6">
        <v>18</v>
      </c>
      <c r="BB299" s="4" t="s">
        <v>1035</v>
      </c>
      <c r="BC299" s="6"/>
      <c r="BD299" s="6"/>
      <c r="BI299" s="50"/>
      <c r="BK299" s="50"/>
      <c r="BM299" s="50"/>
      <c r="BO299" s="50"/>
      <c r="BQ299" s="50"/>
      <c r="BS299" s="50"/>
      <c r="BU299" s="50"/>
    </row>
    <row r="300" spans="2:73" x14ac:dyDescent="0.25">
      <c r="B300" s="3" t="s">
        <v>294</v>
      </c>
      <c r="C300" s="11" t="s">
        <v>677</v>
      </c>
      <c r="D300" s="39">
        <v>43552</v>
      </c>
      <c r="E300">
        <v>31</v>
      </c>
      <c r="F300" s="3" t="s">
        <v>1094</v>
      </c>
      <c r="G300" s="2" t="s">
        <v>124</v>
      </c>
      <c r="H300" s="6">
        <v>36</v>
      </c>
      <c r="I300" s="7">
        <v>-7</v>
      </c>
      <c r="J300" s="6">
        <v>41</v>
      </c>
      <c r="K300" s="7">
        <v>5</v>
      </c>
      <c r="L300" s="6">
        <v>7</v>
      </c>
      <c r="M300" s="7">
        <v>1</v>
      </c>
      <c r="N300" s="6">
        <v>7</v>
      </c>
      <c r="O300" s="7">
        <v>1</v>
      </c>
      <c r="P300" s="6">
        <v>3</v>
      </c>
      <c r="Q300" s="7">
        <v>0</v>
      </c>
      <c r="R300" s="6"/>
      <c r="T300" s="6"/>
      <c r="V300" s="6">
        <v>-5</v>
      </c>
      <c r="W300" s="7">
        <v>-12</v>
      </c>
      <c r="X300" t="s">
        <v>842</v>
      </c>
      <c r="Y300" s="7"/>
      <c r="Z300" s="7" t="str">
        <f t="shared" si="4"/>
        <v/>
      </c>
      <c r="AB300" s="6"/>
      <c r="AC300" s="6"/>
      <c r="AE300" s="6"/>
      <c r="AF300" s="6"/>
      <c r="AH300" s="6"/>
      <c r="AI300" s="6"/>
      <c r="AK300" s="6"/>
      <c r="AL300" s="6"/>
      <c r="AN300" s="6"/>
      <c r="AO300" s="6"/>
      <c r="AT300" s="6"/>
      <c r="AU300" s="6"/>
      <c r="BC300" s="6"/>
      <c r="BD300" s="6"/>
      <c r="BI300" s="50"/>
      <c r="BK300" s="50"/>
      <c r="BM300" s="50"/>
      <c r="BO300" s="50"/>
      <c r="BQ300" s="50"/>
      <c r="BS300" s="50"/>
      <c r="BU300" s="50"/>
    </row>
    <row r="301" spans="2:73" x14ac:dyDescent="0.25">
      <c r="B301" s="3" t="s">
        <v>269</v>
      </c>
      <c r="C301" s="12" t="s">
        <v>571</v>
      </c>
      <c r="D301" s="39">
        <v>43557</v>
      </c>
      <c r="E301">
        <v>5</v>
      </c>
      <c r="F301" s="3" t="s">
        <v>821</v>
      </c>
      <c r="G301" s="2" t="s">
        <v>224</v>
      </c>
      <c r="H301" s="6">
        <v>32</v>
      </c>
      <c r="I301" s="7">
        <v>-4</v>
      </c>
      <c r="J301" s="6">
        <v>31</v>
      </c>
      <c r="K301" s="7">
        <v>-2</v>
      </c>
      <c r="L301" s="6">
        <v>12</v>
      </c>
      <c r="M301" s="7">
        <v>1</v>
      </c>
      <c r="N301" s="6">
        <v>7</v>
      </c>
      <c r="O301" s="7">
        <v>3</v>
      </c>
      <c r="P301" s="6">
        <v>4</v>
      </c>
      <c r="Q301" s="7">
        <v>0</v>
      </c>
      <c r="R301" s="6"/>
      <c r="T301" s="6">
        <v>5</v>
      </c>
      <c r="U301" s="7">
        <v>0</v>
      </c>
      <c r="V301" s="6">
        <v>1</v>
      </c>
      <c r="W301" s="7">
        <v>-2</v>
      </c>
      <c r="X301" s="3" t="s">
        <v>842</v>
      </c>
      <c r="Y301" s="7"/>
      <c r="Z301" s="7" t="str">
        <f t="shared" si="4"/>
        <v/>
      </c>
      <c r="AB301" s="6"/>
      <c r="AC301" s="6"/>
      <c r="AE301" s="6"/>
      <c r="AF301" s="6"/>
      <c r="AH301" s="6"/>
      <c r="AI301" s="6"/>
      <c r="AK301" s="6"/>
      <c r="AL301" s="6"/>
      <c r="AN301" s="6"/>
      <c r="AO301" s="6"/>
      <c r="AT301" s="6"/>
      <c r="AU301" s="6"/>
      <c r="AX301" s="6">
        <v>29</v>
      </c>
      <c r="AY301" s="6">
        <v>20</v>
      </c>
      <c r="BB301" s="4" t="s">
        <v>876</v>
      </c>
      <c r="BC301" s="6"/>
      <c r="BD301" s="6"/>
      <c r="BI301" s="50"/>
      <c r="BK301" s="50"/>
      <c r="BM301" s="50"/>
      <c r="BO301" s="50"/>
      <c r="BQ301" s="50"/>
      <c r="BS301" s="50"/>
      <c r="BU301" s="50"/>
    </row>
    <row r="302" spans="2:73" x14ac:dyDescent="0.25">
      <c r="B302" s="3" t="s">
        <v>269</v>
      </c>
      <c r="C302" s="12" t="s">
        <v>378</v>
      </c>
      <c r="D302" s="39">
        <v>43557</v>
      </c>
      <c r="E302">
        <v>7</v>
      </c>
      <c r="F302" s="3" t="s">
        <v>1019</v>
      </c>
      <c r="G302" s="2" t="s">
        <v>96</v>
      </c>
      <c r="H302" s="6">
        <v>35</v>
      </c>
      <c r="I302" s="7">
        <v>-4</v>
      </c>
      <c r="J302" s="6">
        <v>34</v>
      </c>
      <c r="K302" s="7">
        <v>0</v>
      </c>
      <c r="L302" s="6">
        <v>11</v>
      </c>
      <c r="M302" s="7">
        <v>-1</v>
      </c>
      <c r="N302" s="6">
        <v>6</v>
      </c>
      <c r="O302" s="7">
        <v>1</v>
      </c>
      <c r="P302" s="6">
        <v>5</v>
      </c>
      <c r="Q302" s="7">
        <v>1</v>
      </c>
      <c r="R302" s="6"/>
      <c r="T302" s="6"/>
      <c r="V302" s="6">
        <v>1</v>
      </c>
      <c r="W302" s="7">
        <v>-4</v>
      </c>
      <c r="X302" s="3" t="s">
        <v>842</v>
      </c>
      <c r="Y302" s="7"/>
      <c r="Z302" s="7" t="str">
        <f t="shared" si="4"/>
        <v/>
      </c>
      <c r="AB302" s="6">
        <v>22</v>
      </c>
      <c r="AC302" s="6">
        <v>68</v>
      </c>
      <c r="AD302" s="7">
        <f>AB302-AC302</f>
        <v>-46</v>
      </c>
      <c r="AE302" s="6">
        <v>22</v>
      </c>
      <c r="AF302" s="6">
        <v>62</v>
      </c>
      <c r="AG302" s="7">
        <f>AE302-AF302</f>
        <v>-40</v>
      </c>
      <c r="AH302" s="6"/>
      <c r="AI302" s="6"/>
      <c r="AK302" s="6"/>
      <c r="AL302" s="6"/>
      <c r="AN302" s="6"/>
      <c r="AO302" s="6"/>
      <c r="AT302" s="6"/>
      <c r="AU302" s="6"/>
      <c r="AW302" s="4" t="s">
        <v>1087</v>
      </c>
      <c r="AX302" s="6">
        <v>21</v>
      </c>
      <c r="AY302" s="6">
        <v>19</v>
      </c>
      <c r="BB302" s="4" t="s">
        <v>1086</v>
      </c>
      <c r="BC302" s="6"/>
      <c r="BD302" s="6"/>
      <c r="BI302" s="50"/>
      <c r="BK302" s="50"/>
      <c r="BM302" s="50"/>
      <c r="BO302" s="50"/>
      <c r="BQ302" s="50"/>
      <c r="BS302" s="50"/>
      <c r="BU302" s="50"/>
    </row>
    <row r="303" spans="2:73" x14ac:dyDescent="0.25">
      <c r="B303" s="3" t="s">
        <v>269</v>
      </c>
      <c r="C303" s="12" t="s">
        <v>378</v>
      </c>
      <c r="D303" s="39">
        <v>43557</v>
      </c>
      <c r="E303">
        <v>7</v>
      </c>
      <c r="F303" s="3" t="s">
        <v>1019</v>
      </c>
      <c r="G303" s="2" t="s">
        <v>96</v>
      </c>
      <c r="H303" s="6">
        <v>29</v>
      </c>
      <c r="J303" s="6">
        <v>31</v>
      </c>
      <c r="L303" s="6">
        <v>8</v>
      </c>
      <c r="N303" s="6">
        <v>7</v>
      </c>
      <c r="P303" s="6">
        <v>4</v>
      </c>
      <c r="R303" s="6">
        <v>8</v>
      </c>
      <c r="T303" s="6">
        <v>6</v>
      </c>
      <c r="V303" s="6">
        <v>-2</v>
      </c>
      <c r="X303" s="3" t="s">
        <v>842</v>
      </c>
      <c r="Y303" s="7"/>
      <c r="Z303" s="7" t="str">
        <f t="shared" si="4"/>
        <v/>
      </c>
      <c r="AB303" s="6"/>
      <c r="AC303" s="6"/>
      <c r="AE303" s="6"/>
      <c r="AF303" s="6"/>
      <c r="AH303" s="6"/>
      <c r="AI303" s="6"/>
      <c r="AK303" s="6"/>
      <c r="AL303" s="6"/>
      <c r="AN303" s="6"/>
      <c r="AO303" s="6"/>
      <c r="AT303" s="6"/>
      <c r="AU303" s="6"/>
      <c r="BC303" s="6"/>
      <c r="BD303" s="6"/>
      <c r="BI303" s="50"/>
      <c r="BK303" s="50"/>
      <c r="BM303" s="50"/>
      <c r="BO303" s="50"/>
      <c r="BQ303" s="50"/>
      <c r="BS303" s="50"/>
      <c r="BU303" s="50"/>
    </row>
    <row r="304" spans="2:73" x14ac:dyDescent="0.25">
      <c r="B304" s="3" t="s">
        <v>269</v>
      </c>
      <c r="C304" s="12" t="s">
        <v>583</v>
      </c>
      <c r="D304" s="39">
        <v>43558</v>
      </c>
      <c r="F304" s="3" t="s">
        <v>182</v>
      </c>
      <c r="G304" s="2"/>
      <c r="R304" s="6"/>
      <c r="T304" s="6"/>
      <c r="V304" s="6"/>
      <c r="X304" s="3" t="s">
        <v>842</v>
      </c>
      <c r="Z304" s="7" t="str">
        <f t="shared" si="4"/>
        <v/>
      </c>
      <c r="AB304" s="6"/>
      <c r="AC304" s="6"/>
      <c r="AE304" s="6"/>
      <c r="AF304" s="6"/>
      <c r="AH304" s="6"/>
      <c r="AI304" s="6"/>
      <c r="AK304" s="6"/>
      <c r="AL304" s="6"/>
      <c r="AN304" s="6"/>
      <c r="AO304" s="6"/>
      <c r="AT304" s="6"/>
      <c r="AU304" s="6"/>
      <c r="AX304" s="6">
        <v>33</v>
      </c>
      <c r="AY304" s="6">
        <v>26</v>
      </c>
      <c r="BB304" s="4" t="s">
        <v>1104</v>
      </c>
      <c r="BC304" s="6"/>
      <c r="BD304" s="6"/>
      <c r="BI304" s="50"/>
      <c r="BK304" s="50"/>
      <c r="BM304" s="50"/>
      <c r="BO304" s="50"/>
      <c r="BQ304" s="50"/>
      <c r="BS304" s="50"/>
      <c r="BU304" s="50"/>
    </row>
    <row r="305" spans="1:73" x14ac:dyDescent="0.25">
      <c r="B305" t="s">
        <v>269</v>
      </c>
      <c r="C305" s="12" t="s">
        <v>346</v>
      </c>
      <c r="D305" s="39">
        <v>43559</v>
      </c>
      <c r="E305">
        <v>10</v>
      </c>
      <c r="F305" s="3" t="s">
        <v>1058</v>
      </c>
      <c r="G305" s="2"/>
      <c r="H305" s="6">
        <v>32</v>
      </c>
      <c r="I305" s="7">
        <v>-9</v>
      </c>
      <c r="J305" s="6">
        <v>35</v>
      </c>
      <c r="K305" s="7">
        <v>4</v>
      </c>
      <c r="L305" s="6">
        <v>11</v>
      </c>
      <c r="M305" s="7">
        <v>3</v>
      </c>
      <c r="N305" s="6">
        <v>7</v>
      </c>
      <c r="O305" s="7">
        <v>1</v>
      </c>
      <c r="P305" s="6">
        <v>4</v>
      </c>
      <c r="Q305" s="7">
        <v>-2</v>
      </c>
      <c r="R305" s="6"/>
      <c r="T305" s="6"/>
      <c r="V305" s="6">
        <v>-3</v>
      </c>
      <c r="W305" s="7">
        <v>-13</v>
      </c>
      <c r="X305" t="s">
        <v>842</v>
      </c>
      <c r="Y305" s="7"/>
      <c r="Z305" s="7" t="str">
        <f t="shared" si="4"/>
        <v/>
      </c>
      <c r="AB305" s="6"/>
      <c r="AC305" s="6"/>
      <c r="AE305" s="6"/>
      <c r="AF305" s="6"/>
      <c r="AH305" s="6"/>
      <c r="AI305" s="6"/>
      <c r="AK305" s="6"/>
      <c r="AL305" s="6"/>
      <c r="AN305" s="6"/>
      <c r="AO305" s="6"/>
      <c r="AT305" s="6"/>
      <c r="AU305" s="6"/>
      <c r="BC305" s="6"/>
      <c r="BD305" s="6"/>
      <c r="BI305" s="50"/>
      <c r="BK305" s="50"/>
      <c r="BM305" s="50"/>
      <c r="BO305" s="50"/>
      <c r="BQ305" s="50"/>
      <c r="BS305" s="50"/>
      <c r="BU305" s="50"/>
    </row>
    <row r="306" spans="1:73" x14ac:dyDescent="0.25">
      <c r="B306" s="3" t="s">
        <v>269</v>
      </c>
      <c r="C306" s="12" t="s">
        <v>657</v>
      </c>
      <c r="D306" s="39">
        <v>43560</v>
      </c>
      <c r="E306">
        <v>9</v>
      </c>
      <c r="F306" s="3" t="s">
        <v>886</v>
      </c>
      <c r="G306" s="2" t="s">
        <v>54</v>
      </c>
      <c r="H306" s="6">
        <v>32</v>
      </c>
      <c r="I306" s="7">
        <v>-1</v>
      </c>
      <c r="J306" s="6">
        <v>32</v>
      </c>
      <c r="K306" s="7">
        <v>-1</v>
      </c>
      <c r="L306" s="6">
        <v>7</v>
      </c>
      <c r="M306" s="7">
        <v>-1</v>
      </c>
      <c r="N306" s="6">
        <v>9</v>
      </c>
      <c r="O306" s="7">
        <v>2</v>
      </c>
      <c r="P306" s="6">
        <v>3</v>
      </c>
      <c r="Q306" s="7">
        <v>0</v>
      </c>
      <c r="R306" s="6">
        <v>9</v>
      </c>
      <c r="S306" s="7">
        <v>0</v>
      </c>
      <c r="T306" s="6"/>
      <c r="V306" s="6">
        <v>0</v>
      </c>
      <c r="W306" s="7">
        <v>1</v>
      </c>
      <c r="X306" s="3" t="s">
        <v>842</v>
      </c>
      <c r="Y306" s="7"/>
      <c r="Z306" s="7" t="str">
        <f t="shared" si="4"/>
        <v/>
      </c>
      <c r="AB306" s="6"/>
      <c r="AC306" s="6"/>
      <c r="AE306" s="6"/>
      <c r="AF306" s="6"/>
      <c r="AH306" s="6"/>
      <c r="AI306" s="6"/>
      <c r="AK306" s="6"/>
      <c r="AL306" s="6"/>
      <c r="AN306" s="6"/>
      <c r="AO306" s="6"/>
      <c r="AT306" s="6"/>
      <c r="AU306" s="6"/>
      <c r="BC306" s="6"/>
      <c r="BD306" s="6"/>
      <c r="BI306" s="50"/>
      <c r="BK306" s="50"/>
      <c r="BM306" s="50"/>
      <c r="BO306" s="50"/>
      <c r="BQ306" s="50"/>
      <c r="BS306" s="50"/>
      <c r="BU306" s="50"/>
    </row>
    <row r="307" spans="1:73" x14ac:dyDescent="0.25">
      <c r="A307" s="57"/>
      <c r="B307" s="3" t="s">
        <v>269</v>
      </c>
      <c r="C307" s="12" t="s">
        <v>474</v>
      </c>
      <c r="D307" s="39">
        <v>43560</v>
      </c>
      <c r="E307">
        <v>8</v>
      </c>
      <c r="F307" s="3" t="s">
        <v>1105</v>
      </c>
      <c r="G307" s="2" t="s">
        <v>150</v>
      </c>
      <c r="H307" s="6">
        <v>31</v>
      </c>
      <c r="J307" s="6">
        <v>40</v>
      </c>
      <c r="L307" s="6">
        <v>8</v>
      </c>
      <c r="N307" s="6">
        <v>8</v>
      </c>
      <c r="P307" s="6">
        <v>5</v>
      </c>
      <c r="R307" s="6"/>
      <c r="T307" s="6"/>
      <c r="V307" s="6">
        <v>-9</v>
      </c>
      <c r="X307" t="s">
        <v>842</v>
      </c>
      <c r="Y307" s="7"/>
      <c r="Z307" s="7" t="str">
        <f t="shared" si="4"/>
        <v/>
      </c>
      <c r="AB307" s="6"/>
      <c r="AC307" s="6"/>
      <c r="AE307" s="6"/>
      <c r="AF307" s="6"/>
      <c r="AH307" s="6"/>
      <c r="AI307" s="6"/>
      <c r="AK307" s="6"/>
      <c r="AL307" s="6"/>
      <c r="AN307" s="6"/>
      <c r="AO307" s="6"/>
      <c r="AT307" s="6"/>
      <c r="AU307" s="6"/>
      <c r="BC307" s="6"/>
      <c r="BD307" s="6"/>
      <c r="BI307" s="50"/>
      <c r="BK307" s="50"/>
      <c r="BM307" s="50"/>
      <c r="BO307" s="50"/>
      <c r="BQ307" s="50"/>
      <c r="BS307" s="50"/>
      <c r="BU307" s="50"/>
    </row>
    <row r="308" spans="1:73" x14ac:dyDescent="0.25">
      <c r="A308" s="57"/>
      <c r="B308" t="s">
        <v>269</v>
      </c>
      <c r="C308" s="12" t="s">
        <v>444</v>
      </c>
      <c r="D308" s="39">
        <v>43564</v>
      </c>
      <c r="E308">
        <v>13</v>
      </c>
      <c r="F308" s="3" t="s">
        <v>903</v>
      </c>
      <c r="G308" s="2" t="s">
        <v>138</v>
      </c>
      <c r="H308" s="6">
        <v>29</v>
      </c>
      <c r="I308" s="7">
        <v>-6</v>
      </c>
      <c r="J308" s="6">
        <v>36</v>
      </c>
      <c r="K308" s="7">
        <v>1</v>
      </c>
      <c r="L308" s="6">
        <v>8</v>
      </c>
      <c r="M308" s="7">
        <v>-1</v>
      </c>
      <c r="N308" s="6">
        <v>11</v>
      </c>
      <c r="O308" s="7">
        <v>2</v>
      </c>
      <c r="P308" s="6">
        <v>4</v>
      </c>
      <c r="Q308" s="7">
        <v>-1</v>
      </c>
      <c r="R308" s="6"/>
      <c r="T308" s="6"/>
      <c r="V308" s="6">
        <v>-7</v>
      </c>
      <c r="W308" s="7">
        <v>-7</v>
      </c>
      <c r="X308" s="3" t="s">
        <v>842</v>
      </c>
      <c r="Y308" s="7"/>
      <c r="Z308" s="7" t="str">
        <f t="shared" si="4"/>
        <v/>
      </c>
      <c r="AB308" s="6">
        <v>22</v>
      </c>
      <c r="AC308" s="6">
        <v>56</v>
      </c>
      <c r="AD308" s="7">
        <f>AB308-AC308</f>
        <v>-34</v>
      </c>
      <c r="AE308" s="6">
        <v>22</v>
      </c>
      <c r="AF308" s="6">
        <v>55</v>
      </c>
      <c r="AG308" s="7">
        <f>AE308-AF308</f>
        <v>-33</v>
      </c>
      <c r="AH308" s="6">
        <v>19</v>
      </c>
      <c r="AI308" s="6">
        <v>31</v>
      </c>
      <c r="AJ308" s="7">
        <f>AH308-AI308</f>
        <v>-12</v>
      </c>
      <c r="AK308" s="6">
        <v>12</v>
      </c>
      <c r="AL308" s="6">
        <v>37</v>
      </c>
      <c r="AM308" s="7">
        <f>AK308-AL308</f>
        <v>-25</v>
      </c>
      <c r="AN308" s="6"/>
      <c r="AO308" s="6"/>
      <c r="AT308" s="6"/>
      <c r="AU308" s="6"/>
      <c r="AW308" s="4" t="s">
        <v>1034</v>
      </c>
      <c r="AX308" s="6">
        <v>24</v>
      </c>
      <c r="AY308" s="6">
        <v>19</v>
      </c>
      <c r="BB308" s="4" t="s">
        <v>1035</v>
      </c>
      <c r="BC308" s="6"/>
      <c r="BD308" s="6"/>
      <c r="BI308" s="50"/>
      <c r="BK308" s="50"/>
      <c r="BM308" s="50"/>
      <c r="BO308" s="50"/>
      <c r="BQ308" s="50"/>
      <c r="BS308" s="50"/>
      <c r="BU308" s="50"/>
    </row>
    <row r="309" spans="1:73" x14ac:dyDescent="0.25">
      <c r="A309" s="57"/>
      <c r="B309" s="3" t="s">
        <v>269</v>
      </c>
      <c r="C309" s="12" t="s">
        <v>337</v>
      </c>
      <c r="D309" s="39">
        <v>43565</v>
      </c>
      <c r="E309">
        <v>13</v>
      </c>
      <c r="F309" s="3" t="s">
        <v>821</v>
      </c>
      <c r="G309" s="2" t="s">
        <v>224</v>
      </c>
      <c r="H309" s="6">
        <v>28</v>
      </c>
      <c r="I309" s="7">
        <v>-4</v>
      </c>
      <c r="J309" s="6">
        <v>32</v>
      </c>
      <c r="K309" s="7">
        <v>1</v>
      </c>
      <c r="L309" s="6">
        <v>11</v>
      </c>
      <c r="M309" s="7">
        <v>-1</v>
      </c>
      <c r="N309" s="6">
        <v>6</v>
      </c>
      <c r="O309" s="7">
        <v>-1</v>
      </c>
      <c r="P309" s="6">
        <v>5</v>
      </c>
      <c r="Q309" s="7">
        <v>1</v>
      </c>
      <c r="R309" s="6">
        <v>3</v>
      </c>
      <c r="T309" s="6">
        <v>8</v>
      </c>
      <c r="U309" s="7">
        <v>3</v>
      </c>
      <c r="V309" s="6">
        <v>-4</v>
      </c>
      <c r="X309" t="s">
        <v>842</v>
      </c>
      <c r="Y309" s="7"/>
      <c r="Z309" s="7" t="str">
        <f t="shared" si="4"/>
        <v/>
      </c>
      <c r="AB309" s="6"/>
      <c r="AC309" s="6"/>
      <c r="AE309" s="6"/>
      <c r="AF309" s="6"/>
      <c r="AH309" s="6"/>
      <c r="AI309" s="6"/>
      <c r="AK309" s="6"/>
      <c r="AL309" s="6"/>
      <c r="AN309" s="6"/>
      <c r="AO309" s="6"/>
      <c r="AQ309" s="6"/>
      <c r="AR309" s="6"/>
      <c r="AT309" s="6"/>
      <c r="AU309" s="6"/>
      <c r="AX309" s="6">
        <v>30</v>
      </c>
      <c r="AY309" s="6">
        <v>19</v>
      </c>
      <c r="BB309" s="4" t="s">
        <v>876</v>
      </c>
      <c r="BC309" s="6"/>
      <c r="BD309" s="6"/>
      <c r="BI309" s="50"/>
      <c r="BK309" s="50"/>
      <c r="BM309" s="50"/>
      <c r="BO309" s="50"/>
      <c r="BQ309" s="50"/>
      <c r="BS309" s="50"/>
      <c r="BU309" s="50"/>
    </row>
    <row r="310" spans="1:73" x14ac:dyDescent="0.25">
      <c r="A310" s="57"/>
      <c r="B310" s="3" t="s">
        <v>269</v>
      </c>
      <c r="C310" s="12" t="s">
        <v>627</v>
      </c>
      <c r="D310" s="39">
        <v>43571</v>
      </c>
      <c r="E310">
        <v>18</v>
      </c>
      <c r="F310" s="3" t="s">
        <v>886</v>
      </c>
      <c r="G310" s="2" t="s">
        <v>19</v>
      </c>
      <c r="H310" s="6">
        <v>23</v>
      </c>
      <c r="I310" s="7">
        <v>-9</v>
      </c>
      <c r="J310" s="6">
        <v>33</v>
      </c>
      <c r="K310" s="7">
        <v>1</v>
      </c>
      <c r="L310" s="6">
        <v>7</v>
      </c>
      <c r="M310" s="7">
        <v>0</v>
      </c>
      <c r="N310" s="6">
        <v>5</v>
      </c>
      <c r="O310" s="7">
        <v>-4</v>
      </c>
      <c r="P310" s="6">
        <v>3</v>
      </c>
      <c r="Q310" s="7">
        <v>0</v>
      </c>
      <c r="R310" s="6">
        <v>9</v>
      </c>
      <c r="S310" s="7">
        <v>0</v>
      </c>
      <c r="T310" s="6">
        <v>14</v>
      </c>
      <c r="V310" s="6">
        <v>-10</v>
      </c>
      <c r="W310" s="7">
        <v>-10</v>
      </c>
      <c r="X310" s="3" t="s">
        <v>842</v>
      </c>
      <c r="Y310" s="7"/>
      <c r="Z310" s="7" t="str">
        <f t="shared" si="4"/>
        <v/>
      </c>
      <c r="AB310" s="6"/>
      <c r="AC310" s="6"/>
      <c r="AE310" s="6"/>
      <c r="AF310" s="6"/>
      <c r="AH310" s="6"/>
      <c r="AI310" s="6"/>
      <c r="AK310" s="6"/>
      <c r="AL310" s="6"/>
      <c r="AN310" s="6"/>
      <c r="AO310" s="6"/>
      <c r="AQ310" s="6"/>
      <c r="AR310" s="6"/>
      <c r="AT310" s="6"/>
      <c r="AU310" s="6"/>
      <c r="BC310" s="6"/>
      <c r="BD310" s="6"/>
      <c r="BI310" s="50"/>
      <c r="BK310" s="50"/>
      <c r="BM310" s="50"/>
      <c r="BO310" s="50"/>
      <c r="BQ310" s="50"/>
      <c r="BS310" s="50"/>
      <c r="BU310" s="50"/>
    </row>
    <row r="311" spans="1:73" x14ac:dyDescent="0.25">
      <c r="A311" s="57"/>
      <c r="B311" s="3" t="s">
        <v>269</v>
      </c>
      <c r="C311" s="12" t="s">
        <v>640</v>
      </c>
      <c r="D311" s="39">
        <v>43571</v>
      </c>
      <c r="E311">
        <v>18</v>
      </c>
      <c r="F311" s="3" t="s">
        <v>821</v>
      </c>
      <c r="G311" s="2" t="s">
        <v>224</v>
      </c>
      <c r="H311" s="6">
        <v>29</v>
      </c>
      <c r="I311" s="7">
        <v>1</v>
      </c>
      <c r="J311" s="6">
        <v>30</v>
      </c>
      <c r="K311" s="7">
        <v>-2</v>
      </c>
      <c r="L311" s="6">
        <v>10</v>
      </c>
      <c r="M311" s="7">
        <v>-1</v>
      </c>
      <c r="N311" s="6">
        <v>4</v>
      </c>
      <c r="O311" s="7">
        <v>-2</v>
      </c>
      <c r="P311" s="6">
        <v>5</v>
      </c>
      <c r="Q311" s="7">
        <v>0</v>
      </c>
      <c r="R311" s="6">
        <v>3</v>
      </c>
      <c r="S311" s="7">
        <v>0</v>
      </c>
      <c r="T311" s="6">
        <v>12</v>
      </c>
      <c r="U311" s="7">
        <v>4</v>
      </c>
      <c r="V311" s="6">
        <v>-1</v>
      </c>
      <c r="W311" s="7">
        <v>3</v>
      </c>
      <c r="X311" s="3" t="s">
        <v>842</v>
      </c>
      <c r="Y311" s="7"/>
      <c r="Z311" s="7" t="str">
        <f t="shared" si="4"/>
        <v/>
      </c>
      <c r="AB311" s="6"/>
      <c r="AC311" s="6"/>
      <c r="AE311" s="6"/>
      <c r="AF311" s="6"/>
      <c r="AH311" s="6"/>
      <c r="AI311" s="6"/>
      <c r="AK311" s="6"/>
      <c r="AL311" s="6"/>
      <c r="AN311" s="6"/>
      <c r="AO311" s="6"/>
      <c r="AQ311" s="6"/>
      <c r="AR311" s="6"/>
      <c r="AT311" s="6"/>
      <c r="AU311" s="6"/>
      <c r="BC311" s="6"/>
      <c r="BD311" s="6"/>
      <c r="BI311" s="50"/>
      <c r="BK311" s="50"/>
      <c r="BM311" s="50"/>
      <c r="BO311" s="50"/>
      <c r="BQ311" s="50"/>
      <c r="BS311" s="50"/>
      <c r="BU311" s="50"/>
    </row>
    <row r="312" spans="1:73" x14ac:dyDescent="0.25">
      <c r="B312" s="3" t="s">
        <v>269</v>
      </c>
      <c r="C312" s="12" t="s">
        <v>640</v>
      </c>
      <c r="D312" s="39">
        <v>43571</v>
      </c>
      <c r="E312">
        <v>21</v>
      </c>
      <c r="F312" s="3" t="s">
        <v>816</v>
      </c>
      <c r="G312" s="2" t="s">
        <v>54</v>
      </c>
      <c r="H312" s="6">
        <v>27</v>
      </c>
      <c r="J312" s="6">
        <v>30</v>
      </c>
      <c r="L312" s="6">
        <v>8</v>
      </c>
      <c r="N312" s="6">
        <v>5</v>
      </c>
      <c r="P312" s="6">
        <v>4</v>
      </c>
      <c r="R312" s="6">
        <v>6</v>
      </c>
      <c r="T312" s="6">
        <v>14</v>
      </c>
      <c r="V312" s="6">
        <v>-3</v>
      </c>
      <c r="X312" s="3" t="s">
        <v>842</v>
      </c>
      <c r="Y312" s="7"/>
      <c r="Z312" s="7" t="str">
        <f t="shared" si="4"/>
        <v/>
      </c>
      <c r="AB312" s="6"/>
      <c r="AC312" s="6"/>
      <c r="AE312" s="6"/>
      <c r="AF312" s="6"/>
      <c r="AH312" s="6"/>
      <c r="AI312" s="6"/>
      <c r="AK312" s="6"/>
      <c r="AL312" s="6"/>
      <c r="AN312" s="6"/>
      <c r="AO312" s="6"/>
      <c r="AQ312" s="6"/>
      <c r="AR312" s="6"/>
      <c r="AT312" s="6"/>
      <c r="AU312" s="6"/>
      <c r="BC312" s="6"/>
      <c r="BD312" s="6"/>
      <c r="BI312" s="50"/>
      <c r="BK312" s="50"/>
      <c r="BM312" s="50"/>
      <c r="BO312" s="50"/>
      <c r="BQ312" s="50"/>
      <c r="BS312" s="50"/>
      <c r="BU312" s="50"/>
    </row>
    <row r="313" spans="1:73" x14ac:dyDescent="0.25">
      <c r="B313" s="3" t="s">
        <v>269</v>
      </c>
      <c r="C313" s="12" t="s">
        <v>596</v>
      </c>
      <c r="D313" s="39">
        <v>43572</v>
      </c>
      <c r="E313">
        <v>24</v>
      </c>
      <c r="F313" s="3" t="s">
        <v>912</v>
      </c>
      <c r="G313" s="2" t="s">
        <v>196</v>
      </c>
      <c r="H313" s="6">
        <v>24</v>
      </c>
      <c r="I313" s="7">
        <v>-5</v>
      </c>
      <c r="J313" s="6">
        <v>32</v>
      </c>
      <c r="K313" s="7">
        <v>-1</v>
      </c>
      <c r="L313" s="6">
        <v>9</v>
      </c>
      <c r="M313" s="7">
        <v>0</v>
      </c>
      <c r="N313" s="6">
        <v>5</v>
      </c>
      <c r="O313" s="7">
        <v>-3</v>
      </c>
      <c r="P313" s="6">
        <v>5</v>
      </c>
      <c r="Q313" s="7">
        <v>-1</v>
      </c>
      <c r="R313" s="6">
        <v>5</v>
      </c>
      <c r="S313" s="7">
        <v>-1</v>
      </c>
      <c r="T313" s="6">
        <v>13</v>
      </c>
      <c r="U313" s="7">
        <v>7</v>
      </c>
      <c r="V313" s="6">
        <v>-8</v>
      </c>
      <c r="W313" s="7">
        <v>-4</v>
      </c>
      <c r="X313" s="3" t="s">
        <v>842</v>
      </c>
      <c r="Y313" s="7"/>
      <c r="Z313" s="7" t="str">
        <f t="shared" si="4"/>
        <v/>
      </c>
      <c r="AB313" s="6"/>
      <c r="AC313" s="6"/>
      <c r="AE313" s="6"/>
      <c r="AF313" s="6"/>
      <c r="AH313" s="6"/>
      <c r="AI313" s="6"/>
      <c r="AK313" s="6"/>
      <c r="AL313" s="6"/>
      <c r="AN313" s="6"/>
      <c r="AO313" s="6"/>
      <c r="AQ313" s="6"/>
      <c r="AR313" s="6"/>
      <c r="AT313" s="6"/>
      <c r="AU313" s="6"/>
      <c r="BC313" s="6"/>
      <c r="BD313" s="6"/>
      <c r="BI313" s="50"/>
      <c r="BK313" s="50"/>
      <c r="BM313" s="50"/>
      <c r="BO313" s="50"/>
      <c r="BQ313" s="50"/>
      <c r="BS313" s="50"/>
      <c r="BU313" s="50"/>
    </row>
    <row r="314" spans="1:73" x14ac:dyDescent="0.25">
      <c r="B314" t="s">
        <v>269</v>
      </c>
      <c r="C314" s="12" t="s">
        <v>630</v>
      </c>
      <c r="D314" s="39">
        <v>43573</v>
      </c>
      <c r="E314">
        <v>8</v>
      </c>
      <c r="F314" s="3" t="s">
        <v>1017</v>
      </c>
      <c r="G314" s="2" t="s">
        <v>192</v>
      </c>
      <c r="H314" s="6">
        <v>27</v>
      </c>
      <c r="J314" s="6">
        <v>36</v>
      </c>
      <c r="L314" s="6">
        <v>8</v>
      </c>
      <c r="N314" s="6">
        <v>5</v>
      </c>
      <c r="P314" s="6">
        <v>3</v>
      </c>
      <c r="R314" s="6">
        <v>4</v>
      </c>
      <c r="T314" s="6">
        <v>13</v>
      </c>
      <c r="V314" s="6">
        <v>-9</v>
      </c>
      <c r="X314" s="3" t="s">
        <v>842</v>
      </c>
      <c r="Y314" s="7"/>
      <c r="Z314" s="7" t="str">
        <f t="shared" si="4"/>
        <v/>
      </c>
      <c r="AB314" s="6"/>
      <c r="AC314" s="6"/>
      <c r="AE314" s="6"/>
      <c r="AF314" s="6"/>
      <c r="AH314" s="6"/>
      <c r="AI314" s="6"/>
      <c r="AK314" s="6"/>
      <c r="AL314" s="6"/>
      <c r="AN314" s="6"/>
      <c r="AO314" s="6"/>
      <c r="AQ314" s="6"/>
      <c r="AR314" s="6"/>
      <c r="AT314" s="6"/>
      <c r="AU314" s="6"/>
      <c r="BC314" s="6"/>
      <c r="BD314" s="6"/>
      <c r="BI314" s="50"/>
      <c r="BK314" s="50"/>
      <c r="BM314" s="50"/>
      <c r="BO314" s="50"/>
      <c r="BQ314" s="50"/>
      <c r="BS314" s="50"/>
      <c r="BU314" s="50"/>
    </row>
    <row r="315" spans="1:73" x14ac:dyDescent="0.25">
      <c r="B315" t="s">
        <v>269</v>
      </c>
      <c r="C315" s="12" t="s">
        <v>625</v>
      </c>
      <c r="D315" s="39">
        <v>43578</v>
      </c>
      <c r="E315">
        <v>26</v>
      </c>
      <c r="F315" s="3" t="s">
        <v>821</v>
      </c>
      <c r="G315" s="2" t="s">
        <v>224</v>
      </c>
      <c r="H315" s="6">
        <v>27</v>
      </c>
      <c r="I315" s="7">
        <v>-2</v>
      </c>
      <c r="J315" s="6">
        <v>30</v>
      </c>
      <c r="K315" s="7">
        <v>0</v>
      </c>
      <c r="L315" s="6">
        <v>11</v>
      </c>
      <c r="M315" s="7">
        <v>1</v>
      </c>
      <c r="N315" s="6">
        <v>4</v>
      </c>
      <c r="O315" s="7">
        <v>0</v>
      </c>
      <c r="P315" s="6">
        <v>5</v>
      </c>
      <c r="Q315" s="7">
        <v>0</v>
      </c>
      <c r="R315" s="6">
        <v>3</v>
      </c>
      <c r="S315" s="7">
        <v>0</v>
      </c>
      <c r="T315" s="6">
        <v>14</v>
      </c>
      <c r="U315" s="7">
        <v>2</v>
      </c>
      <c r="V315" s="6">
        <v>-3</v>
      </c>
      <c r="W315" s="7">
        <v>-2</v>
      </c>
      <c r="X315" t="s">
        <v>842</v>
      </c>
      <c r="Y315" s="7"/>
      <c r="Z315" s="7" t="str">
        <f t="shared" si="4"/>
        <v/>
      </c>
      <c r="AB315" s="6"/>
      <c r="AC315" s="6"/>
      <c r="AE315" s="6"/>
      <c r="AF315" s="6"/>
      <c r="AH315" s="6"/>
      <c r="AI315" s="6"/>
      <c r="AK315" s="6"/>
      <c r="AL315" s="6"/>
      <c r="AN315" s="6"/>
      <c r="AO315" s="6"/>
      <c r="AQ315" s="6"/>
      <c r="AR315" s="6"/>
      <c r="AT315" s="6"/>
      <c r="AU315" s="6"/>
      <c r="BC315" s="6"/>
      <c r="BD315" s="6"/>
      <c r="BI315" s="50"/>
      <c r="BK315" s="50"/>
      <c r="BM315" s="50"/>
      <c r="BO315" s="50"/>
      <c r="BQ315" s="50"/>
      <c r="BS315" s="50"/>
      <c r="BU315" s="50"/>
    </row>
    <row r="316" spans="1:73" x14ac:dyDescent="0.25">
      <c r="B316" t="s">
        <v>269</v>
      </c>
      <c r="C316" s="11" t="s">
        <v>599</v>
      </c>
      <c r="D316" s="39">
        <v>43576</v>
      </c>
      <c r="E316">
        <v>28</v>
      </c>
      <c r="F316" s="3" t="s">
        <v>903</v>
      </c>
      <c r="G316" s="2" t="s">
        <v>138</v>
      </c>
      <c r="H316" s="6">
        <v>26</v>
      </c>
      <c r="I316" s="7">
        <v>-9</v>
      </c>
      <c r="J316" s="6">
        <v>33</v>
      </c>
      <c r="K316" s="7">
        <v>-2</v>
      </c>
      <c r="L316" s="6">
        <v>6</v>
      </c>
      <c r="M316" s="7">
        <v>-1</v>
      </c>
      <c r="N316" s="6">
        <v>4</v>
      </c>
      <c r="O316" s="7">
        <v>-4</v>
      </c>
      <c r="P316" s="6">
        <v>4</v>
      </c>
      <c r="Q316" s="7">
        <v>0</v>
      </c>
      <c r="R316" s="6">
        <v>4</v>
      </c>
      <c r="S316" s="7">
        <v>0</v>
      </c>
      <c r="T316" s="6">
        <v>17</v>
      </c>
      <c r="V316" s="6">
        <v>-7</v>
      </c>
      <c r="W316" s="7">
        <v>-7</v>
      </c>
      <c r="X316" s="3" t="s">
        <v>842</v>
      </c>
      <c r="Y316" s="7"/>
      <c r="Z316" s="7" t="str">
        <f t="shared" si="4"/>
        <v/>
      </c>
      <c r="AB316" s="6">
        <v>23</v>
      </c>
      <c r="AC316" s="6">
        <v>57</v>
      </c>
      <c r="AD316" s="7">
        <f>AB316-AC316</f>
        <v>-34</v>
      </c>
      <c r="AE316" s="6">
        <v>21</v>
      </c>
      <c r="AF316" s="6">
        <v>58</v>
      </c>
      <c r="AG316" s="7">
        <f>AE316-AF316</f>
        <v>-37</v>
      </c>
      <c r="AH316" s="6">
        <v>17</v>
      </c>
      <c r="AI316" s="6">
        <v>34</v>
      </c>
      <c r="AJ316" s="7">
        <f>AH316-AI316</f>
        <v>-17</v>
      </c>
      <c r="AK316" s="6">
        <v>11</v>
      </c>
      <c r="AL316" s="6">
        <v>43</v>
      </c>
      <c r="AM316" s="7">
        <f>AK316-AL316</f>
        <v>-32</v>
      </c>
      <c r="AN316" s="6"/>
      <c r="AO316" s="6"/>
      <c r="AQ316" s="6">
        <v>14</v>
      </c>
      <c r="AR316" s="6">
        <v>26</v>
      </c>
      <c r="AS316" s="7">
        <f>AQ316-AR316</f>
        <v>-12</v>
      </c>
      <c r="AT316" s="6"/>
      <c r="AU316" s="6"/>
      <c r="AV316" s="7"/>
      <c r="AW316" s="4" t="s">
        <v>1034</v>
      </c>
      <c r="AX316" s="6">
        <v>24</v>
      </c>
      <c r="AY316" s="6">
        <v>20</v>
      </c>
      <c r="BB316" s="4" t="s">
        <v>1035</v>
      </c>
      <c r="BC316" s="6"/>
      <c r="BD316" s="6"/>
      <c r="BI316" s="50"/>
      <c r="BK316" s="50"/>
      <c r="BM316" s="50"/>
      <c r="BO316" s="50"/>
      <c r="BQ316" s="50"/>
      <c r="BS316" s="50"/>
      <c r="BU316" s="50"/>
    </row>
    <row r="317" spans="1:73" x14ac:dyDescent="0.25">
      <c r="B317" t="s">
        <v>269</v>
      </c>
      <c r="C317" s="11" t="s">
        <v>603</v>
      </c>
      <c r="D317" s="39">
        <v>43584</v>
      </c>
      <c r="E317">
        <v>8</v>
      </c>
      <c r="F317" s="3" t="s">
        <v>821</v>
      </c>
      <c r="G317" s="2" t="s">
        <v>224</v>
      </c>
      <c r="H317" s="6">
        <v>29</v>
      </c>
      <c r="I317" s="7">
        <v>2</v>
      </c>
      <c r="J317" s="6">
        <v>29</v>
      </c>
      <c r="K317" s="7">
        <v>-1</v>
      </c>
      <c r="L317" s="6">
        <v>13</v>
      </c>
      <c r="M317" s="7">
        <v>2</v>
      </c>
      <c r="N317" s="6">
        <v>2</v>
      </c>
      <c r="O317" s="7">
        <v>-2</v>
      </c>
      <c r="P317" s="6">
        <v>5</v>
      </c>
      <c r="Q317" s="7">
        <v>0</v>
      </c>
      <c r="R317" s="6">
        <v>3</v>
      </c>
      <c r="S317" s="7">
        <v>0</v>
      </c>
      <c r="T317" s="6">
        <v>15</v>
      </c>
      <c r="U317" s="7">
        <v>1</v>
      </c>
      <c r="V317" s="6">
        <v>0</v>
      </c>
      <c r="W317" s="7">
        <v>3</v>
      </c>
      <c r="X317" s="3" t="s">
        <v>842</v>
      </c>
      <c r="Y317" s="7"/>
      <c r="Z317" s="7" t="str">
        <f t="shared" si="4"/>
        <v/>
      </c>
      <c r="AB317" s="6"/>
      <c r="AC317" s="6"/>
      <c r="AD317" s="7"/>
      <c r="AE317" s="6"/>
      <c r="AF317" s="6"/>
      <c r="AG317" s="7"/>
      <c r="AH317" s="6"/>
      <c r="AI317" s="6"/>
      <c r="AJ317" s="7"/>
      <c r="AK317" s="6"/>
      <c r="AL317" s="6"/>
      <c r="AM317" s="7"/>
      <c r="AN317" s="6"/>
      <c r="AO317" s="6"/>
      <c r="AQ317" s="6"/>
      <c r="AR317" s="6"/>
      <c r="AS317" s="7"/>
      <c r="AT317" s="6"/>
      <c r="AU317" s="6"/>
      <c r="AV317" s="7"/>
      <c r="BC317" s="6"/>
      <c r="BD317" s="6"/>
      <c r="BI317" s="50"/>
      <c r="BK317" s="50"/>
      <c r="BM317" s="50"/>
      <c r="BO317" s="50"/>
      <c r="BQ317" s="50"/>
      <c r="BS317" s="50"/>
      <c r="BU317" s="50"/>
    </row>
    <row r="318" spans="1:73" x14ac:dyDescent="0.25">
      <c r="B318" t="s">
        <v>270</v>
      </c>
      <c r="C318" s="12" t="s">
        <v>351</v>
      </c>
      <c r="D318" s="39">
        <v>43588</v>
      </c>
      <c r="E318">
        <v>9</v>
      </c>
      <c r="F318" s="3" t="s">
        <v>903</v>
      </c>
      <c r="G318" s="2" t="s">
        <v>158</v>
      </c>
      <c r="H318" s="6">
        <v>25</v>
      </c>
      <c r="I318" s="7">
        <v>-1</v>
      </c>
      <c r="J318" s="6">
        <v>30</v>
      </c>
      <c r="K318" s="7">
        <v>-3</v>
      </c>
      <c r="L318" s="6">
        <v>11</v>
      </c>
      <c r="M318" s="7">
        <v>5</v>
      </c>
      <c r="N318" s="6">
        <v>4</v>
      </c>
      <c r="O318" s="7">
        <v>0</v>
      </c>
      <c r="P318" s="6">
        <v>5</v>
      </c>
      <c r="Q318" s="7">
        <v>1</v>
      </c>
      <c r="R318" s="6">
        <v>2</v>
      </c>
      <c r="S318" s="7">
        <v>-2</v>
      </c>
      <c r="T318" s="6">
        <v>17</v>
      </c>
      <c r="U318" s="7">
        <v>0</v>
      </c>
      <c r="V318" s="6">
        <v>-5</v>
      </c>
      <c r="W318" s="7">
        <v>2</v>
      </c>
      <c r="X318" s="3" t="s">
        <v>842</v>
      </c>
      <c r="Y318" s="7"/>
      <c r="Z318" s="7" t="str">
        <f t="shared" si="4"/>
        <v/>
      </c>
      <c r="AB318" s="6"/>
      <c r="AC318" s="6"/>
      <c r="AD318" s="7"/>
      <c r="AE318" s="6"/>
      <c r="AF318" s="6"/>
      <c r="AG318" s="7"/>
      <c r="AH318" s="6"/>
      <c r="AI318" s="6"/>
      <c r="AJ318" s="7"/>
      <c r="AK318" s="6"/>
      <c r="AL318" s="6"/>
      <c r="AM318" s="7"/>
      <c r="AN318" s="6"/>
      <c r="AO318" s="6"/>
      <c r="AQ318" s="6"/>
      <c r="AR318" s="6"/>
      <c r="AS318" s="7"/>
      <c r="AT318" s="6"/>
      <c r="AU318" s="6"/>
      <c r="AV318" s="7"/>
      <c r="BC318" s="6"/>
      <c r="BD318" s="6"/>
      <c r="BI318" s="50"/>
      <c r="BK318" s="50"/>
      <c r="BM318" s="50"/>
      <c r="BO318" s="50"/>
      <c r="BQ318" s="50"/>
      <c r="BS318" s="50"/>
      <c r="BU318" s="50"/>
    </row>
    <row r="319" spans="1:73" x14ac:dyDescent="0.25">
      <c r="B319" s="3" t="s">
        <v>270</v>
      </c>
      <c r="C319" s="12" t="s">
        <v>511</v>
      </c>
      <c r="D319" s="39">
        <v>43592</v>
      </c>
      <c r="E319">
        <v>16</v>
      </c>
      <c r="F319" s="3" t="s">
        <v>1019</v>
      </c>
      <c r="G319" s="2" t="s">
        <v>96</v>
      </c>
      <c r="H319" s="6">
        <v>27</v>
      </c>
      <c r="I319" s="7">
        <v>-2</v>
      </c>
      <c r="J319" s="6">
        <v>30</v>
      </c>
      <c r="K319" s="7">
        <v>-1</v>
      </c>
      <c r="L319" s="6">
        <v>18</v>
      </c>
      <c r="M319" s="7">
        <v>10</v>
      </c>
      <c r="N319" s="6">
        <v>3</v>
      </c>
      <c r="O319" s="7">
        <v>-4</v>
      </c>
      <c r="P319" s="6">
        <v>6</v>
      </c>
      <c r="Q319" s="7">
        <v>2</v>
      </c>
      <c r="R319" s="6">
        <v>3</v>
      </c>
      <c r="S319" s="7">
        <v>-5</v>
      </c>
      <c r="T319" s="6">
        <v>10</v>
      </c>
      <c r="U319" s="7">
        <v>4</v>
      </c>
      <c r="V319" s="6">
        <v>-3</v>
      </c>
      <c r="W319" s="7">
        <v>-1</v>
      </c>
      <c r="X319" s="3" t="s">
        <v>842</v>
      </c>
      <c r="Y319" s="7"/>
      <c r="Z319" s="7" t="str">
        <f t="shared" si="4"/>
        <v/>
      </c>
      <c r="AB319" s="6">
        <v>22</v>
      </c>
      <c r="AC319" s="6">
        <v>70</v>
      </c>
      <c r="AD319" s="7">
        <f>AB319-AC319</f>
        <v>-48</v>
      </c>
      <c r="AE319" s="6">
        <v>22</v>
      </c>
      <c r="AF319" s="6">
        <v>63</v>
      </c>
      <c r="AG319" s="7">
        <f>AE319-AF319</f>
        <v>-41</v>
      </c>
      <c r="AH319" s="6"/>
      <c r="AI319" s="6"/>
      <c r="AJ319" s="7"/>
      <c r="AK319" s="6"/>
      <c r="AL319" s="6"/>
      <c r="AM319" s="7"/>
      <c r="AN319" s="6"/>
      <c r="AO319" s="6"/>
      <c r="AQ319" s="6"/>
      <c r="AR319" s="6"/>
      <c r="AS319" s="7"/>
      <c r="AT319" s="6"/>
      <c r="AU319" s="6"/>
      <c r="AV319" s="7"/>
      <c r="AW319" s="4" t="s">
        <v>1087</v>
      </c>
      <c r="AX319" s="6">
        <v>20</v>
      </c>
      <c r="AY319" s="6">
        <v>20</v>
      </c>
      <c r="BB319" s="4" t="s">
        <v>1086</v>
      </c>
      <c r="BC319" s="6"/>
      <c r="BD319" s="6"/>
      <c r="BI319" s="50"/>
      <c r="BK319" s="50"/>
      <c r="BM319" s="50"/>
      <c r="BO319" s="50"/>
      <c r="BQ319" s="50"/>
      <c r="BS319" s="50"/>
      <c r="BU319" s="50"/>
    </row>
    <row r="320" spans="1:73" x14ac:dyDescent="0.25">
      <c r="B320" t="s">
        <v>270</v>
      </c>
      <c r="C320" s="12" t="s">
        <v>419</v>
      </c>
      <c r="D320" s="39">
        <v>43593</v>
      </c>
      <c r="E320">
        <v>13</v>
      </c>
      <c r="F320" s="3" t="s">
        <v>821</v>
      </c>
      <c r="G320" s="2"/>
      <c r="H320" s="6">
        <v>24</v>
      </c>
      <c r="I320" s="7">
        <v>-5</v>
      </c>
      <c r="J320" s="6">
        <v>24</v>
      </c>
      <c r="K320" s="7">
        <v>-5</v>
      </c>
      <c r="L320" s="6">
        <v>16</v>
      </c>
      <c r="M320" s="7">
        <v>3</v>
      </c>
      <c r="N320" s="6">
        <v>2</v>
      </c>
      <c r="O320" s="7">
        <v>0</v>
      </c>
      <c r="P320" s="6">
        <v>7</v>
      </c>
      <c r="Q320" s="7">
        <v>2</v>
      </c>
      <c r="R320" s="6">
        <v>2</v>
      </c>
      <c r="S320" s="7">
        <v>-1</v>
      </c>
      <c r="T320" s="6">
        <v>18</v>
      </c>
      <c r="U320" s="7">
        <v>3</v>
      </c>
      <c r="V320" s="6">
        <v>0</v>
      </c>
      <c r="W320" s="7">
        <v>0</v>
      </c>
      <c r="X320" s="3" t="s">
        <v>842</v>
      </c>
      <c r="Y320" s="7"/>
      <c r="Z320" s="7" t="str">
        <f t="shared" si="4"/>
        <v/>
      </c>
      <c r="AB320" s="6"/>
      <c r="AC320" s="6"/>
      <c r="AD320" s="7"/>
      <c r="AE320" s="6"/>
      <c r="AF320" s="6"/>
      <c r="AG320" s="7"/>
      <c r="AH320" s="6"/>
      <c r="AI320" s="6"/>
      <c r="AJ320" s="7"/>
      <c r="AK320" s="6"/>
      <c r="AL320" s="6"/>
      <c r="AM320" s="7"/>
      <c r="AN320" s="6"/>
      <c r="AO320" s="6"/>
      <c r="AQ320" s="6"/>
      <c r="AR320" s="6"/>
      <c r="AS320" s="7"/>
      <c r="AT320" s="6"/>
      <c r="AU320" s="6"/>
      <c r="AV320" s="7"/>
      <c r="BC320" s="6"/>
      <c r="BD320" s="6"/>
      <c r="BI320" s="50"/>
      <c r="BK320" s="50"/>
      <c r="BM320" s="50"/>
      <c r="BO320" s="50"/>
      <c r="BQ320" s="50"/>
      <c r="BS320" s="50"/>
      <c r="BU320" s="50"/>
    </row>
    <row r="321" spans="1:73" x14ac:dyDescent="0.25">
      <c r="B321" t="s">
        <v>270</v>
      </c>
      <c r="C321" s="12" t="s">
        <v>1106</v>
      </c>
      <c r="D321" s="39">
        <v>43593</v>
      </c>
      <c r="E321">
        <v>19</v>
      </c>
      <c r="F321" s="3" t="s">
        <v>821</v>
      </c>
      <c r="G321" s="2" t="s">
        <v>1107</v>
      </c>
      <c r="H321" s="6">
        <v>24</v>
      </c>
      <c r="I321" s="7">
        <v>0</v>
      </c>
      <c r="J321" s="6">
        <v>24</v>
      </c>
      <c r="K321" s="7">
        <v>0</v>
      </c>
      <c r="L321" s="6">
        <v>18</v>
      </c>
      <c r="M321" s="7">
        <v>2</v>
      </c>
      <c r="N321" s="6">
        <v>2</v>
      </c>
      <c r="O321" s="7">
        <v>0</v>
      </c>
      <c r="P321" s="6">
        <v>6</v>
      </c>
      <c r="Q321" s="7">
        <v>-1</v>
      </c>
      <c r="R321" s="6">
        <v>2</v>
      </c>
      <c r="S321" s="7">
        <v>0</v>
      </c>
      <c r="T321" s="6">
        <v>18</v>
      </c>
      <c r="U321" s="7">
        <v>0</v>
      </c>
      <c r="V321" s="6">
        <v>0</v>
      </c>
      <c r="W321" s="7">
        <v>0</v>
      </c>
      <c r="X321" s="3" t="s">
        <v>842</v>
      </c>
      <c r="Y321" s="7"/>
      <c r="Z321" s="7" t="str">
        <f t="shared" si="4"/>
        <v/>
      </c>
      <c r="AB321" s="6"/>
      <c r="AC321" s="6"/>
      <c r="AD321" s="7"/>
      <c r="AE321" s="6"/>
      <c r="AF321" s="6"/>
      <c r="AG321" s="7"/>
      <c r="AH321" s="6"/>
      <c r="AI321" s="6"/>
      <c r="AJ321" s="7"/>
      <c r="AK321" s="6"/>
      <c r="AL321" s="6"/>
      <c r="AM321" s="7"/>
      <c r="AN321" s="6"/>
      <c r="AO321" s="6"/>
      <c r="AQ321" s="6"/>
      <c r="AR321" s="6"/>
      <c r="AS321" s="7"/>
      <c r="AT321" s="6"/>
      <c r="AU321" s="6"/>
      <c r="AV321" s="7"/>
      <c r="BC321" s="6"/>
      <c r="BD321" s="6"/>
      <c r="BI321" s="50"/>
      <c r="BK321" s="50"/>
      <c r="BM321" s="50"/>
      <c r="BO321" s="50"/>
      <c r="BQ321" s="50"/>
      <c r="BS321" s="50"/>
      <c r="BU321" s="50"/>
    </row>
    <row r="322" spans="1:73" x14ac:dyDescent="0.25">
      <c r="B322" t="s">
        <v>270</v>
      </c>
      <c r="C322" s="12" t="s">
        <v>317</v>
      </c>
      <c r="D322" s="39">
        <v>43593</v>
      </c>
      <c r="E322">
        <v>12</v>
      </c>
      <c r="F322" s="3" t="s">
        <v>903</v>
      </c>
      <c r="G322" s="2" t="s">
        <v>138</v>
      </c>
      <c r="H322" s="6">
        <v>22</v>
      </c>
      <c r="I322" s="7">
        <v>-3</v>
      </c>
      <c r="J322" s="6">
        <v>28</v>
      </c>
      <c r="K322" s="7">
        <v>-2</v>
      </c>
      <c r="L322" s="6">
        <v>11</v>
      </c>
      <c r="M322" s="7">
        <v>0</v>
      </c>
      <c r="N322" s="6">
        <v>4</v>
      </c>
      <c r="O322" s="7">
        <v>0</v>
      </c>
      <c r="P322" s="6">
        <v>6</v>
      </c>
      <c r="Q322" s="7">
        <v>1</v>
      </c>
      <c r="R322" s="6">
        <v>4</v>
      </c>
      <c r="S322" s="7">
        <v>2</v>
      </c>
      <c r="T322" s="6">
        <v>21</v>
      </c>
      <c r="U322" s="7">
        <v>4</v>
      </c>
      <c r="V322" s="6">
        <v>-6</v>
      </c>
      <c r="W322" s="7">
        <v>-1</v>
      </c>
      <c r="X322" s="3" t="s">
        <v>842</v>
      </c>
      <c r="Y322" s="7"/>
      <c r="Z322" s="7" t="str">
        <f t="shared" si="4"/>
        <v/>
      </c>
      <c r="AB322" s="6">
        <v>20</v>
      </c>
      <c r="AC322" s="6">
        <v>60</v>
      </c>
      <c r="AD322" s="7">
        <f>AB322-AC322</f>
        <v>-40</v>
      </c>
      <c r="AE322" s="6">
        <v>19</v>
      </c>
      <c r="AF322" s="6">
        <v>61</v>
      </c>
      <c r="AG322" s="7">
        <f>AE322-AF322</f>
        <v>-42</v>
      </c>
      <c r="AH322" s="6">
        <v>22</v>
      </c>
      <c r="AI322" s="6">
        <v>31</v>
      </c>
      <c r="AJ322" s="7">
        <f>AH322-AI322</f>
        <v>-9</v>
      </c>
      <c r="AK322" s="6">
        <v>11</v>
      </c>
      <c r="AL322" s="6">
        <v>43</v>
      </c>
      <c r="AM322" s="7">
        <f>AK322-AL322</f>
        <v>-32</v>
      </c>
      <c r="AN322" s="6"/>
      <c r="AO322" s="6"/>
      <c r="AQ322" s="6">
        <v>14</v>
      </c>
      <c r="AR322" s="6">
        <v>24</v>
      </c>
      <c r="AS322" s="7">
        <f>AQ322-AR322</f>
        <v>-10</v>
      </c>
      <c r="AT322" s="6">
        <v>31</v>
      </c>
      <c r="AU322" s="6">
        <v>40</v>
      </c>
      <c r="AV322" s="7">
        <f>AT322-AU322</f>
        <v>-9</v>
      </c>
      <c r="AW322" s="4" t="s">
        <v>1034</v>
      </c>
      <c r="AX322" s="6">
        <v>19</v>
      </c>
      <c r="AY322" s="6">
        <v>18</v>
      </c>
      <c r="BB322" s="4" t="s">
        <v>1035</v>
      </c>
      <c r="BC322" s="6"/>
      <c r="BD322" s="6"/>
      <c r="BI322" s="50"/>
      <c r="BK322" s="50"/>
      <c r="BM322" s="50"/>
      <c r="BO322" s="50"/>
      <c r="BQ322" s="50"/>
      <c r="BS322" s="50"/>
      <c r="BU322" s="50"/>
    </row>
    <row r="323" spans="1:73" x14ac:dyDescent="0.25">
      <c r="B323" s="3" t="s">
        <v>270</v>
      </c>
      <c r="C323" s="12" t="s">
        <v>574</v>
      </c>
      <c r="D323" s="39">
        <v>43594</v>
      </c>
      <c r="E323">
        <v>12</v>
      </c>
      <c r="F323" s="3" t="s">
        <v>886</v>
      </c>
      <c r="G323" s="2" t="s">
        <v>19</v>
      </c>
      <c r="H323" s="6">
        <v>19</v>
      </c>
      <c r="I323" s="7">
        <v>-4</v>
      </c>
      <c r="J323" s="6">
        <v>27</v>
      </c>
      <c r="K323" s="7">
        <v>-6</v>
      </c>
      <c r="L323" s="6">
        <v>14</v>
      </c>
      <c r="M323" s="7">
        <v>7</v>
      </c>
      <c r="N323" s="6">
        <v>3</v>
      </c>
      <c r="O323" s="7">
        <v>-2</v>
      </c>
      <c r="P323" s="6">
        <v>5</v>
      </c>
      <c r="Q323" s="7">
        <v>2</v>
      </c>
      <c r="R323" s="6">
        <v>7</v>
      </c>
      <c r="S323" s="7">
        <v>-2</v>
      </c>
      <c r="T323" s="6">
        <v>20</v>
      </c>
      <c r="U323" s="7">
        <v>6</v>
      </c>
      <c r="V323" s="104">
        <v>-8</v>
      </c>
      <c r="W323" s="7">
        <v>2</v>
      </c>
      <c r="X323" s="3" t="s">
        <v>842</v>
      </c>
      <c r="Y323" s="7"/>
      <c r="Z323" s="7" t="str">
        <f t="shared" ref="Z323:Z340" si="5">IF(AND(H323&lt;J323,H323&lt;L323,H323&lt;L323,H323&lt;T323),"4th","")</f>
        <v/>
      </c>
      <c r="AB323" s="6"/>
      <c r="AC323" s="6"/>
      <c r="AE323" s="6"/>
      <c r="AF323" s="6"/>
      <c r="AH323" s="6"/>
      <c r="AI323" s="6"/>
      <c r="AK323" s="6"/>
      <c r="AL323" s="6"/>
      <c r="AN323" s="6"/>
      <c r="AO323" s="6"/>
      <c r="AQ323" s="6"/>
      <c r="AR323" s="6"/>
      <c r="AT323" s="6"/>
      <c r="AU323" s="6"/>
      <c r="BC323" s="6"/>
      <c r="BD323" s="6"/>
      <c r="BI323" s="50"/>
      <c r="BK323" s="50"/>
      <c r="BM323" s="50"/>
      <c r="BO323" s="50"/>
      <c r="BQ323" s="50"/>
      <c r="BS323" s="50"/>
      <c r="BU323" s="50"/>
    </row>
    <row r="324" spans="1:73" x14ac:dyDescent="0.25">
      <c r="B324" t="s">
        <v>270</v>
      </c>
      <c r="C324" s="12" t="s">
        <v>484</v>
      </c>
      <c r="D324" s="39">
        <v>43594</v>
      </c>
      <c r="E324">
        <v>14</v>
      </c>
      <c r="F324" s="3" t="s">
        <v>1058</v>
      </c>
      <c r="H324" s="6">
        <v>25</v>
      </c>
      <c r="I324" s="7">
        <v>-7</v>
      </c>
      <c r="J324" s="6">
        <v>34</v>
      </c>
      <c r="K324" s="7">
        <v>-1</v>
      </c>
      <c r="L324" s="6">
        <v>15</v>
      </c>
      <c r="M324" s="7">
        <v>4</v>
      </c>
      <c r="N324" s="6">
        <v>4</v>
      </c>
      <c r="O324" s="7">
        <v>-3</v>
      </c>
      <c r="P324" s="6">
        <v>3</v>
      </c>
      <c r="Q324" s="7">
        <v>-1</v>
      </c>
      <c r="R324" s="6">
        <v>1</v>
      </c>
      <c r="T324" s="6">
        <v>10</v>
      </c>
      <c r="V324" s="6">
        <v>-9</v>
      </c>
      <c r="W324" s="7">
        <v>-6</v>
      </c>
      <c r="X324" t="s">
        <v>842</v>
      </c>
      <c r="Y324" s="7"/>
      <c r="Z324" s="7" t="str">
        <f t="shared" si="5"/>
        <v/>
      </c>
      <c r="AB324" s="6"/>
      <c r="AC324" s="6"/>
      <c r="AE324" s="6"/>
      <c r="AF324" s="6"/>
      <c r="AH324" s="6"/>
      <c r="AI324" s="6"/>
      <c r="AK324" s="6"/>
      <c r="AL324" s="6"/>
      <c r="AN324" s="6"/>
      <c r="AO324" s="6"/>
      <c r="AQ324" s="6"/>
      <c r="AR324" s="6"/>
      <c r="AT324" s="6"/>
      <c r="AU324" s="6"/>
      <c r="BC324" s="6"/>
      <c r="BD324" s="6"/>
      <c r="BI324" s="50"/>
      <c r="BK324" s="50"/>
      <c r="BM324" s="50"/>
      <c r="BO324" s="50"/>
      <c r="BQ324" s="50"/>
      <c r="BS324" s="50"/>
      <c r="BU324" s="50"/>
    </row>
    <row r="325" spans="1:73" x14ac:dyDescent="0.25">
      <c r="B325" s="3" t="s">
        <v>270</v>
      </c>
      <c r="C325" s="12" t="s">
        <v>484</v>
      </c>
      <c r="D325" s="39">
        <v>43594</v>
      </c>
      <c r="E325">
        <v>17</v>
      </c>
      <c r="F325" s="3" t="s">
        <v>1105</v>
      </c>
      <c r="G325" s="2" t="s">
        <v>150</v>
      </c>
      <c r="H325" s="6">
        <v>21</v>
      </c>
      <c r="I325" s="7">
        <v>-10</v>
      </c>
      <c r="J325" s="6">
        <v>30</v>
      </c>
      <c r="K325" s="7">
        <v>-10</v>
      </c>
      <c r="L325" s="6">
        <v>13</v>
      </c>
      <c r="M325" s="7">
        <v>5</v>
      </c>
      <c r="N325" s="6">
        <v>2</v>
      </c>
      <c r="O325" s="7">
        <v>-6</v>
      </c>
      <c r="P325" s="6">
        <v>5</v>
      </c>
      <c r="Q325" s="7">
        <v>0</v>
      </c>
      <c r="R325" s="6">
        <v>6</v>
      </c>
      <c r="T325" s="6">
        <v>19</v>
      </c>
      <c r="V325" s="6">
        <v>-9</v>
      </c>
      <c r="W325" s="7">
        <v>0</v>
      </c>
      <c r="X325" t="s">
        <v>842</v>
      </c>
      <c r="Y325" s="7"/>
      <c r="Z325" s="7" t="str">
        <f t="shared" si="5"/>
        <v/>
      </c>
      <c r="AB325" s="6"/>
      <c r="AC325" s="6"/>
      <c r="AE325" s="6"/>
      <c r="AF325" s="6"/>
      <c r="AH325" s="6"/>
      <c r="AI325" s="6"/>
      <c r="AK325" s="6"/>
      <c r="AL325" s="6"/>
      <c r="AN325" s="6"/>
      <c r="AO325" s="6"/>
      <c r="AQ325" s="6"/>
      <c r="AR325" s="6"/>
      <c r="AT325" s="6"/>
      <c r="AU325" s="6"/>
      <c r="BC325" s="6"/>
      <c r="BD325" s="6"/>
      <c r="BI325" s="50"/>
      <c r="BK325" s="50"/>
      <c r="BM325" s="50"/>
      <c r="BO325" s="50"/>
      <c r="BQ325" s="50"/>
      <c r="BS325" s="50"/>
      <c r="BU325" s="50"/>
    </row>
    <row r="326" spans="1:73" x14ac:dyDescent="0.25">
      <c r="B326" s="3" t="s">
        <v>270</v>
      </c>
      <c r="C326" s="12" t="s">
        <v>655</v>
      </c>
      <c r="D326" s="39">
        <v>43595</v>
      </c>
      <c r="E326">
        <v>15</v>
      </c>
      <c r="F326" s="3" t="s">
        <v>886</v>
      </c>
      <c r="G326" s="2" t="s">
        <v>54</v>
      </c>
      <c r="H326" s="6">
        <v>20</v>
      </c>
      <c r="I326" s="7">
        <v>1</v>
      </c>
      <c r="J326" s="6">
        <v>27</v>
      </c>
      <c r="K326" s="7">
        <v>0</v>
      </c>
      <c r="L326" s="6">
        <v>13</v>
      </c>
      <c r="M326" s="7">
        <v>-1</v>
      </c>
      <c r="N326" s="6">
        <v>4</v>
      </c>
      <c r="O326" s="7">
        <v>1</v>
      </c>
      <c r="P326" s="6">
        <v>4</v>
      </c>
      <c r="Q326" s="7">
        <v>-1</v>
      </c>
      <c r="R326" s="6">
        <v>6</v>
      </c>
      <c r="S326" s="7">
        <v>-1</v>
      </c>
      <c r="T326" s="6">
        <v>20</v>
      </c>
      <c r="U326" s="7">
        <v>0</v>
      </c>
      <c r="V326" s="104">
        <v>-7</v>
      </c>
      <c r="W326" s="7">
        <v>1</v>
      </c>
      <c r="X326" s="3" t="s">
        <v>842</v>
      </c>
      <c r="Y326" s="7"/>
      <c r="Z326" s="7" t="str">
        <f t="shared" si="5"/>
        <v/>
      </c>
      <c r="AB326" s="6"/>
      <c r="AC326" s="6"/>
      <c r="AE326" s="6"/>
      <c r="AF326" s="6"/>
      <c r="AH326" s="6"/>
      <c r="AI326" s="6"/>
      <c r="AK326" s="6"/>
      <c r="AL326" s="6"/>
      <c r="AN326" s="6"/>
      <c r="AO326" s="6"/>
      <c r="AQ326" s="6"/>
      <c r="AR326" s="6"/>
      <c r="AT326" s="6"/>
      <c r="AU326" s="6"/>
      <c r="BC326" s="6"/>
      <c r="BD326" s="6"/>
      <c r="BI326" s="50"/>
      <c r="BK326" s="50"/>
      <c r="BM326" s="50"/>
      <c r="BO326" s="50"/>
      <c r="BQ326" s="50"/>
      <c r="BS326" s="50"/>
      <c r="BU326" s="50"/>
    </row>
    <row r="327" spans="1:73" x14ac:dyDescent="0.25">
      <c r="B327" t="s">
        <v>270</v>
      </c>
      <c r="C327" s="12" t="s">
        <v>355</v>
      </c>
      <c r="D327" s="39">
        <v>43595</v>
      </c>
      <c r="E327">
        <v>16</v>
      </c>
      <c r="F327" s="3" t="s">
        <v>1030</v>
      </c>
      <c r="G327" s="2" t="s">
        <v>60</v>
      </c>
      <c r="H327" s="6">
        <v>25</v>
      </c>
      <c r="I327" s="7">
        <v>-13</v>
      </c>
      <c r="J327" s="6">
        <v>27</v>
      </c>
      <c r="K327" s="7">
        <v>-7</v>
      </c>
      <c r="L327" s="6">
        <v>15</v>
      </c>
      <c r="M327" s="7">
        <v>7</v>
      </c>
      <c r="N327" s="6">
        <v>3</v>
      </c>
      <c r="O327" s="7">
        <v>-4</v>
      </c>
      <c r="P327" s="6">
        <v>7</v>
      </c>
      <c r="Q327" s="7">
        <v>3</v>
      </c>
      <c r="R327" s="6">
        <v>2</v>
      </c>
      <c r="S327" s="7">
        <v>0</v>
      </c>
      <c r="T327" s="6">
        <v>16</v>
      </c>
      <c r="U327" s="7">
        <v>15</v>
      </c>
      <c r="V327" s="6">
        <v>-2</v>
      </c>
      <c r="W327" s="7">
        <v>-6</v>
      </c>
      <c r="X327" s="3" t="s">
        <v>639</v>
      </c>
      <c r="Y327" s="7"/>
      <c r="Z327" s="7" t="str">
        <f t="shared" si="5"/>
        <v/>
      </c>
      <c r="AB327" s="6">
        <v>26</v>
      </c>
      <c r="AC327" s="6">
        <v>69</v>
      </c>
      <c r="AD327" s="7">
        <f>AB327-AC327</f>
        <v>-43</v>
      </c>
      <c r="AE327" s="6">
        <v>20</v>
      </c>
      <c r="AF327" s="6">
        <v>73</v>
      </c>
      <c r="AG327" s="7">
        <f>AE327-AF327</f>
        <v>-53</v>
      </c>
      <c r="AH327" s="6">
        <v>32</v>
      </c>
      <c r="AI327" s="6">
        <v>37</v>
      </c>
      <c r="AJ327" s="7">
        <f>AH327-AI327</f>
        <v>-5</v>
      </c>
      <c r="AK327" s="6"/>
      <c r="AL327" s="6"/>
      <c r="AN327" s="6"/>
      <c r="AO327" s="6"/>
      <c r="AQ327" s="6"/>
      <c r="AR327" s="6"/>
      <c r="AT327" s="6"/>
      <c r="AU327" s="6"/>
      <c r="AW327" s="4" t="s">
        <v>1087</v>
      </c>
      <c r="BC327" s="6">
        <v>10</v>
      </c>
      <c r="BD327" s="6">
        <v>84</v>
      </c>
      <c r="BE327" s="7">
        <f>BC327-BD327</f>
        <v>-74</v>
      </c>
      <c r="BF327" s="4" t="s">
        <v>937</v>
      </c>
      <c r="BI327" s="50"/>
      <c r="BK327" s="50"/>
      <c r="BM327" s="50"/>
      <c r="BO327" s="50"/>
      <c r="BQ327" s="50"/>
      <c r="BS327" s="50"/>
      <c r="BU327" s="50"/>
    </row>
    <row r="328" spans="1:73" x14ac:dyDescent="0.25">
      <c r="B328" t="s">
        <v>270</v>
      </c>
      <c r="C328" s="12" t="s">
        <v>594</v>
      </c>
      <c r="D328" s="39">
        <v>43598</v>
      </c>
      <c r="E328">
        <v>17</v>
      </c>
      <c r="F328" s="3" t="s">
        <v>821</v>
      </c>
      <c r="G328" s="2" t="s">
        <v>224</v>
      </c>
      <c r="H328" s="6">
        <v>25</v>
      </c>
      <c r="I328" s="7">
        <v>1</v>
      </c>
      <c r="J328" s="6">
        <v>25</v>
      </c>
      <c r="K328" s="7">
        <v>1</v>
      </c>
      <c r="L328" s="6">
        <v>16</v>
      </c>
      <c r="M328" s="7">
        <v>-2</v>
      </c>
      <c r="N328" s="6">
        <v>2</v>
      </c>
      <c r="O328" s="7">
        <v>0</v>
      </c>
      <c r="P328" s="6">
        <v>7</v>
      </c>
      <c r="Q328" s="7">
        <v>1</v>
      </c>
      <c r="R328" s="6">
        <v>2</v>
      </c>
      <c r="S328" s="7">
        <v>0</v>
      </c>
      <c r="T328" s="6">
        <v>18</v>
      </c>
      <c r="U328" s="7">
        <v>0</v>
      </c>
      <c r="V328" s="6">
        <v>0</v>
      </c>
      <c r="W328" s="7">
        <v>0</v>
      </c>
      <c r="X328" s="3" t="s">
        <v>842</v>
      </c>
      <c r="Y328" s="7"/>
      <c r="Z328" s="7" t="str">
        <f t="shared" si="5"/>
        <v/>
      </c>
      <c r="AB328" s="6"/>
      <c r="AC328" s="6"/>
      <c r="AD328" s="7"/>
      <c r="AE328" s="6"/>
      <c r="AF328" s="6"/>
      <c r="AG328" s="7"/>
      <c r="AH328" s="6"/>
      <c r="AI328" s="6"/>
      <c r="AJ328" s="7"/>
      <c r="AK328" s="6"/>
      <c r="AL328" s="6"/>
      <c r="AN328" s="6"/>
      <c r="AO328" s="6"/>
      <c r="AQ328" s="6"/>
      <c r="AR328" s="6"/>
      <c r="AT328" s="6"/>
      <c r="AU328" s="6"/>
      <c r="BC328" s="6"/>
      <c r="BD328" s="6"/>
      <c r="BE328" s="7"/>
      <c r="BF328" s="4"/>
      <c r="BI328" s="50"/>
      <c r="BK328" s="50"/>
      <c r="BM328" s="50"/>
      <c r="BO328" s="50"/>
      <c r="BQ328" s="50"/>
      <c r="BS328" s="50"/>
      <c r="BU328" s="50"/>
    </row>
    <row r="329" spans="1:73" x14ac:dyDescent="0.25">
      <c r="B329" t="s">
        <v>270</v>
      </c>
      <c r="C329" s="11" t="s">
        <v>692</v>
      </c>
      <c r="D329" s="39">
        <v>43599</v>
      </c>
      <c r="E329">
        <v>16</v>
      </c>
      <c r="F329" s="3" t="s">
        <v>821</v>
      </c>
      <c r="R329" s="6"/>
      <c r="T329" s="6"/>
      <c r="X329" s="3" t="s">
        <v>842</v>
      </c>
      <c r="Z329" s="7" t="str">
        <f t="shared" si="5"/>
        <v/>
      </c>
      <c r="AB329" s="6">
        <v>21</v>
      </c>
      <c r="AC329" s="6">
        <v>70</v>
      </c>
      <c r="AD329" s="7">
        <f>AB329-AC329</f>
        <v>-49</v>
      </c>
      <c r="AE329" s="6">
        <v>19</v>
      </c>
      <c r="AF329" s="6">
        <v>69</v>
      </c>
      <c r="AG329" s="7">
        <f>AE329-AF329</f>
        <v>-50</v>
      </c>
      <c r="AH329" s="6">
        <v>23</v>
      </c>
      <c r="AI329" s="6">
        <v>41</v>
      </c>
      <c r="AJ329" s="7">
        <f>AH329-AI329</f>
        <v>-18</v>
      </c>
      <c r="AK329" s="6">
        <v>3</v>
      </c>
      <c r="AL329" s="6">
        <v>26</v>
      </c>
      <c r="AM329" s="7">
        <f>AK329-AL329</f>
        <v>-23</v>
      </c>
      <c r="AN329" s="6"/>
      <c r="AO329" s="6"/>
      <c r="AQ329" s="6">
        <v>10</v>
      </c>
      <c r="AR329" s="6">
        <v>21</v>
      </c>
      <c r="AS329" s="7">
        <f>AQ329-AR329</f>
        <v>-11</v>
      </c>
      <c r="AT329" s="6">
        <v>27</v>
      </c>
      <c r="AU329" s="6">
        <v>59</v>
      </c>
      <c r="AV329" s="7">
        <f>AT329-AU329</f>
        <v>-32</v>
      </c>
      <c r="AW329" s="4" t="s">
        <v>931</v>
      </c>
      <c r="BC329" s="6"/>
      <c r="BD329" s="6"/>
      <c r="BI329" s="50"/>
      <c r="BK329" s="50"/>
      <c r="BM329" s="50"/>
      <c r="BO329" s="50"/>
      <c r="BQ329" s="50"/>
      <c r="BS329" s="50"/>
      <c r="BU329" s="50"/>
    </row>
    <row r="330" spans="1:73" x14ac:dyDescent="0.25">
      <c r="B330" t="s">
        <v>270</v>
      </c>
      <c r="C330" s="11" t="s">
        <v>514</v>
      </c>
      <c r="D330" s="39">
        <v>43599</v>
      </c>
      <c r="E330">
        <v>19</v>
      </c>
      <c r="F330" s="3" t="s">
        <v>903</v>
      </c>
      <c r="G330" s="2" t="s">
        <v>138</v>
      </c>
      <c r="H330" s="6">
        <v>22</v>
      </c>
      <c r="I330" s="7">
        <v>0</v>
      </c>
      <c r="J330" s="6">
        <v>29</v>
      </c>
      <c r="K330" s="7">
        <v>1</v>
      </c>
      <c r="L330" s="6">
        <v>11</v>
      </c>
      <c r="M330" s="7">
        <v>0</v>
      </c>
      <c r="N330" s="6">
        <v>2</v>
      </c>
      <c r="O330" s="7">
        <v>-2</v>
      </c>
      <c r="P330" s="6">
        <v>3</v>
      </c>
      <c r="Q330" s="7">
        <v>-3</v>
      </c>
      <c r="R330" s="6">
        <v>3</v>
      </c>
      <c r="S330" s="7">
        <v>-1</v>
      </c>
      <c r="T330" s="6">
        <v>24</v>
      </c>
      <c r="U330" s="7">
        <v>3</v>
      </c>
      <c r="V330" s="104">
        <v>-7</v>
      </c>
      <c r="W330" s="7">
        <v>-1</v>
      </c>
      <c r="X330" s="3" t="s">
        <v>842</v>
      </c>
      <c r="Y330" s="7"/>
      <c r="Z330" s="7" t="str">
        <f t="shared" si="5"/>
        <v/>
      </c>
      <c r="AB330" s="6">
        <v>18</v>
      </c>
      <c r="AC330" s="6">
        <v>64</v>
      </c>
      <c r="AD330" s="7">
        <f>AB330-AC330</f>
        <v>-46</v>
      </c>
      <c r="AE330" s="6">
        <v>19</v>
      </c>
      <c r="AF330" s="6">
        <v>62</v>
      </c>
      <c r="AG330" s="7">
        <f>AE330-AF330</f>
        <v>-43</v>
      </c>
      <c r="AH330" s="6">
        <v>22</v>
      </c>
      <c r="AI330" s="6">
        <v>34</v>
      </c>
      <c r="AJ330" s="7">
        <f>AH330-AI330</f>
        <v>-12</v>
      </c>
      <c r="AK330" s="6">
        <v>10</v>
      </c>
      <c r="AL330" s="6">
        <v>45</v>
      </c>
      <c r="AM330" s="7">
        <f>AK330-AL330</f>
        <v>-35</v>
      </c>
      <c r="AN330" s="6"/>
      <c r="AO330" s="6"/>
      <c r="AQ330" s="6">
        <v>12</v>
      </c>
      <c r="AR330" s="6">
        <v>31</v>
      </c>
      <c r="AS330" s="7">
        <f>AQ330-AR330</f>
        <v>-19</v>
      </c>
      <c r="AT330" s="6">
        <v>34</v>
      </c>
      <c r="AU330" s="6">
        <v>39</v>
      </c>
      <c r="AV330" s="7">
        <f>AT330-AU330</f>
        <v>-5</v>
      </c>
      <c r="AW330" s="4" t="s">
        <v>1034</v>
      </c>
      <c r="AX330" s="6">
        <v>19</v>
      </c>
      <c r="AY330" s="6">
        <v>19</v>
      </c>
      <c r="BB330" s="4" t="s">
        <v>1035</v>
      </c>
      <c r="BC330" s="6"/>
      <c r="BD330" s="6"/>
      <c r="BI330" s="50"/>
      <c r="BK330" s="50"/>
      <c r="BM330" s="50"/>
      <c r="BO330" s="50"/>
      <c r="BQ330" s="50"/>
      <c r="BS330" s="50"/>
      <c r="BU330" s="50"/>
    </row>
    <row r="331" spans="1:73" x14ac:dyDescent="0.25">
      <c r="B331" t="s">
        <v>270</v>
      </c>
      <c r="C331" s="11" t="s">
        <v>403</v>
      </c>
      <c r="D331" s="39">
        <v>43599</v>
      </c>
      <c r="E331">
        <v>22</v>
      </c>
      <c r="F331" s="3" t="s">
        <v>1017</v>
      </c>
      <c r="G331" s="2" t="s">
        <v>192</v>
      </c>
      <c r="H331" s="6">
        <v>21</v>
      </c>
      <c r="I331" s="7">
        <v>-6</v>
      </c>
      <c r="J331" s="6">
        <v>31</v>
      </c>
      <c r="K331" s="7">
        <v>-5</v>
      </c>
      <c r="L331" s="6">
        <v>13</v>
      </c>
      <c r="M331" s="7">
        <v>5</v>
      </c>
      <c r="N331" s="6">
        <v>3</v>
      </c>
      <c r="O331" s="7">
        <v>-2</v>
      </c>
      <c r="P331" s="6">
        <v>5</v>
      </c>
      <c r="Q331" s="7">
        <v>2</v>
      </c>
      <c r="R331" s="6">
        <v>4</v>
      </c>
      <c r="S331" s="7">
        <v>0</v>
      </c>
      <c r="T331" s="6">
        <v>19</v>
      </c>
      <c r="U331" s="7">
        <v>6</v>
      </c>
      <c r="V331" s="6">
        <v>-10</v>
      </c>
      <c r="W331" s="7">
        <v>-1</v>
      </c>
      <c r="X331" s="3" t="s">
        <v>842</v>
      </c>
      <c r="Y331" s="7"/>
      <c r="Z331" s="7" t="str">
        <f t="shared" si="5"/>
        <v/>
      </c>
      <c r="AB331" s="6"/>
      <c r="AC331" s="6"/>
      <c r="AD331" s="7"/>
      <c r="AE331" s="6"/>
      <c r="AF331" s="6"/>
      <c r="AG331" s="7"/>
      <c r="AH331" s="6"/>
      <c r="AI331" s="6"/>
      <c r="AJ331" s="7"/>
      <c r="AK331" s="6"/>
      <c r="AL331" s="6"/>
      <c r="AM331" s="7"/>
      <c r="AN331" s="6"/>
      <c r="AO331" s="6"/>
      <c r="AQ331" s="6"/>
      <c r="AR331" s="6"/>
      <c r="AS331" s="7"/>
      <c r="AT331" s="6"/>
      <c r="AU331" s="6"/>
      <c r="AV331" s="7"/>
      <c r="BC331" s="6"/>
      <c r="BD331" s="6"/>
      <c r="BI331" s="50"/>
      <c r="BK331" s="50"/>
      <c r="BM331" s="50"/>
      <c r="BO331" s="50"/>
      <c r="BQ331" s="50"/>
      <c r="BS331" s="50"/>
      <c r="BU331" s="50"/>
    </row>
    <row r="332" spans="1:73" x14ac:dyDescent="0.25">
      <c r="B332" t="s">
        <v>270</v>
      </c>
      <c r="C332" s="15">
        <v>17</v>
      </c>
      <c r="D332" s="39">
        <v>43602</v>
      </c>
      <c r="E332">
        <v>18</v>
      </c>
      <c r="F332" s="3" t="s">
        <v>982</v>
      </c>
      <c r="G332" s="2" t="s">
        <v>46</v>
      </c>
      <c r="H332" s="6">
        <v>27</v>
      </c>
      <c r="I332" s="7">
        <v>-8</v>
      </c>
      <c r="J332" s="6">
        <v>32</v>
      </c>
      <c r="K332" s="7">
        <v>-7</v>
      </c>
      <c r="L332" s="6">
        <v>13</v>
      </c>
      <c r="M332" s="7">
        <v>3</v>
      </c>
      <c r="N332" s="6">
        <v>2</v>
      </c>
      <c r="P332" s="6">
        <v>3</v>
      </c>
      <c r="R332" s="6">
        <v>2</v>
      </c>
      <c r="T332" s="6">
        <v>13</v>
      </c>
      <c r="V332" s="6">
        <v>-5</v>
      </c>
      <c r="W332" s="7">
        <v>-1</v>
      </c>
      <c r="X332" t="s">
        <v>842</v>
      </c>
      <c r="Y332" s="8" t="s">
        <v>988</v>
      </c>
      <c r="Z332" s="7" t="str">
        <f t="shared" si="5"/>
        <v/>
      </c>
      <c r="AB332" s="6"/>
      <c r="AC332" s="6"/>
      <c r="AE332" s="6"/>
      <c r="AF332" s="6"/>
      <c r="AH332" s="6"/>
      <c r="AI332" s="6"/>
      <c r="AK332" s="6"/>
      <c r="AL332" s="6"/>
      <c r="AN332" s="6"/>
      <c r="AO332" s="6"/>
      <c r="AQ332" s="6"/>
      <c r="AR332" s="6"/>
      <c r="AT332" s="6"/>
      <c r="AU332" s="6"/>
      <c r="BC332" s="6"/>
      <c r="BD332" s="6"/>
      <c r="BI332" s="50"/>
      <c r="BK332" s="50"/>
      <c r="BM332" s="50"/>
      <c r="BO332" s="50"/>
      <c r="BQ332" s="50"/>
      <c r="BS332" s="50"/>
      <c r="BU332" s="50"/>
    </row>
    <row r="333" spans="1:73" x14ac:dyDescent="0.25">
      <c r="B333" t="s">
        <v>270</v>
      </c>
      <c r="C333" s="15" t="s">
        <v>300</v>
      </c>
      <c r="D333" s="39">
        <v>43602</v>
      </c>
      <c r="E333">
        <v>24</v>
      </c>
      <c r="F333" s="3" t="s">
        <v>903</v>
      </c>
      <c r="G333" s="2"/>
      <c r="H333" s="6">
        <v>22</v>
      </c>
      <c r="I333" s="7">
        <v>0</v>
      </c>
      <c r="J333" s="6">
        <v>26</v>
      </c>
      <c r="K333" s="7">
        <v>-3</v>
      </c>
      <c r="L333" s="6">
        <v>12</v>
      </c>
      <c r="M333" s="7">
        <v>1</v>
      </c>
      <c r="N333" s="6">
        <v>2</v>
      </c>
      <c r="O333" s="7">
        <v>0</v>
      </c>
      <c r="P333" s="6">
        <v>4</v>
      </c>
      <c r="Q333" s="7">
        <v>1</v>
      </c>
      <c r="R333" s="6">
        <v>2</v>
      </c>
      <c r="S333" s="7">
        <v>-1</v>
      </c>
      <c r="T333" s="6">
        <v>25</v>
      </c>
      <c r="U333" s="7">
        <v>1</v>
      </c>
      <c r="V333" s="104">
        <v>-4</v>
      </c>
      <c r="W333" s="7">
        <v>3</v>
      </c>
      <c r="X333" t="s">
        <v>842</v>
      </c>
      <c r="Y333" s="7"/>
      <c r="Z333" s="7" t="str">
        <f t="shared" si="5"/>
        <v/>
      </c>
      <c r="AB333" s="6">
        <v>20</v>
      </c>
      <c r="AC333" s="6">
        <v>62</v>
      </c>
      <c r="AD333" s="7">
        <f>AB333-AC333</f>
        <v>-42</v>
      </c>
      <c r="AE333" s="6">
        <v>17</v>
      </c>
      <c r="AF333" s="6">
        <v>63</v>
      </c>
      <c r="AG333" s="7">
        <f>AE333-AF333</f>
        <v>-46</v>
      </c>
      <c r="AH333" s="6">
        <v>25</v>
      </c>
      <c r="AI333" s="6">
        <v>32</v>
      </c>
      <c r="AJ333" s="7">
        <f>AH333-AI333</f>
        <v>-7</v>
      </c>
      <c r="AK333" s="6">
        <v>9</v>
      </c>
      <c r="AL333" s="6">
        <v>46</v>
      </c>
      <c r="AM333" s="7">
        <f>AK333-AL333</f>
        <v>-37</v>
      </c>
      <c r="AN333" s="6"/>
      <c r="AO333" s="6"/>
      <c r="AQ333" s="6">
        <v>11</v>
      </c>
      <c r="AR333" s="6">
        <v>30</v>
      </c>
      <c r="AS333" s="7">
        <f>AQ333-AR333</f>
        <v>-19</v>
      </c>
      <c r="AT333" s="6">
        <v>33</v>
      </c>
      <c r="AU333" s="6">
        <v>41</v>
      </c>
      <c r="AV333" s="7">
        <f>AT333-AU333</f>
        <v>-8</v>
      </c>
      <c r="AW333" s="4" t="s">
        <v>1034</v>
      </c>
      <c r="AX333" s="6">
        <v>19</v>
      </c>
      <c r="AY333" s="6">
        <v>18</v>
      </c>
      <c r="BB333" s="4" t="s">
        <v>1035</v>
      </c>
      <c r="BC333" s="6"/>
      <c r="BD333" s="6"/>
      <c r="BI333" s="50"/>
      <c r="BK333" s="50"/>
      <c r="BM333" s="50"/>
      <c r="BO333" s="50"/>
      <c r="BQ333" s="50"/>
      <c r="BS333" s="50"/>
      <c r="BU333" s="50"/>
    </row>
    <row r="334" spans="1:73" x14ac:dyDescent="0.25">
      <c r="A334" s="57"/>
      <c r="B334" s="3" t="s">
        <v>498</v>
      </c>
      <c r="C334" s="11" t="s">
        <v>461</v>
      </c>
      <c r="D334" s="39">
        <v>43603</v>
      </c>
      <c r="E334">
        <v>23</v>
      </c>
      <c r="F334" s="3" t="s">
        <v>1093</v>
      </c>
      <c r="H334" s="6">
        <v>27</v>
      </c>
      <c r="J334" s="6">
        <v>31</v>
      </c>
      <c r="L334" s="6">
        <v>15</v>
      </c>
      <c r="N334" s="6">
        <v>1</v>
      </c>
      <c r="P334" s="6">
        <v>4</v>
      </c>
      <c r="R334" s="6">
        <v>2</v>
      </c>
      <c r="T334" s="6">
        <v>14</v>
      </c>
      <c r="V334" s="6">
        <v>-4</v>
      </c>
      <c r="X334" s="3" t="s">
        <v>842</v>
      </c>
      <c r="Y334" s="7"/>
      <c r="Z334" s="7" t="str">
        <f t="shared" si="5"/>
        <v/>
      </c>
      <c r="AB334" s="6"/>
      <c r="AC334" s="6"/>
      <c r="AE334" s="6"/>
      <c r="AF334" s="6"/>
      <c r="AH334" s="6"/>
      <c r="AI334" s="6"/>
      <c r="AK334" s="6"/>
      <c r="AL334" s="6"/>
      <c r="AN334" s="6"/>
      <c r="AO334" s="6"/>
      <c r="AQ334" s="6"/>
      <c r="AR334" s="6"/>
      <c r="AT334" s="6"/>
      <c r="AU334" s="6"/>
      <c r="BC334" s="6"/>
      <c r="BD334" s="6"/>
      <c r="BI334" s="50"/>
      <c r="BK334" s="50"/>
      <c r="BM334" s="50"/>
      <c r="BO334" s="50"/>
      <c r="BQ334" s="50"/>
      <c r="BS334" s="50"/>
      <c r="BU334" s="50"/>
    </row>
    <row r="335" spans="1:73" x14ac:dyDescent="0.25">
      <c r="B335" t="s">
        <v>270</v>
      </c>
      <c r="C335" s="15">
        <v>22</v>
      </c>
      <c r="D335" s="39">
        <v>43607</v>
      </c>
      <c r="E335">
        <v>23</v>
      </c>
      <c r="F335" s="3" t="s">
        <v>982</v>
      </c>
      <c r="G335" s="2" t="s">
        <v>46</v>
      </c>
      <c r="H335" s="6">
        <v>28</v>
      </c>
      <c r="I335" s="7">
        <v>1</v>
      </c>
      <c r="J335" s="6">
        <v>33</v>
      </c>
      <c r="K335" s="7">
        <v>1</v>
      </c>
      <c r="L335" s="6">
        <v>13</v>
      </c>
      <c r="M335" s="7">
        <v>0</v>
      </c>
      <c r="N335" s="6">
        <v>3</v>
      </c>
      <c r="O335" s="7">
        <v>1</v>
      </c>
      <c r="P335" s="6">
        <v>3</v>
      </c>
      <c r="Q335" s="7">
        <v>0</v>
      </c>
      <c r="R335" s="6">
        <v>2</v>
      </c>
      <c r="S335" s="7">
        <v>0</v>
      </c>
      <c r="T335" s="6">
        <v>12</v>
      </c>
      <c r="U335" s="7">
        <v>-1</v>
      </c>
      <c r="V335" s="6">
        <v>-5</v>
      </c>
      <c r="W335" s="7">
        <v>0</v>
      </c>
      <c r="X335" t="s">
        <v>842</v>
      </c>
      <c r="Y335" s="8" t="s">
        <v>988</v>
      </c>
      <c r="Z335" s="7" t="str">
        <f t="shared" si="5"/>
        <v/>
      </c>
      <c r="AB335" s="6"/>
      <c r="AC335" s="6"/>
      <c r="AE335" s="6"/>
      <c r="AF335" s="6"/>
      <c r="AH335" s="6"/>
      <c r="AI335" s="6"/>
      <c r="AK335" s="6"/>
      <c r="AL335" s="6"/>
      <c r="AN335" s="6"/>
      <c r="AO335" s="6"/>
      <c r="AQ335" s="6"/>
      <c r="AR335" s="6"/>
      <c r="AT335" s="6"/>
      <c r="AU335" s="6"/>
      <c r="BC335" s="6"/>
      <c r="BD335" s="6"/>
      <c r="BI335" s="50"/>
      <c r="BK335" s="50"/>
      <c r="BM335" s="50"/>
      <c r="BO335" s="50"/>
      <c r="BQ335" s="50"/>
      <c r="BS335" s="50"/>
      <c r="BU335" s="50"/>
    </row>
    <row r="336" spans="1:73" x14ac:dyDescent="0.25">
      <c r="B336" t="s">
        <v>270</v>
      </c>
      <c r="C336" s="15" t="s">
        <v>660</v>
      </c>
      <c r="D336" s="39">
        <v>43613</v>
      </c>
      <c r="E336">
        <v>31</v>
      </c>
      <c r="F336" s="3" t="s">
        <v>821</v>
      </c>
      <c r="G336" s="2" t="s">
        <v>224</v>
      </c>
      <c r="H336" s="6">
        <v>19</v>
      </c>
      <c r="I336" s="7">
        <v>-6</v>
      </c>
      <c r="J336" s="6">
        <v>19</v>
      </c>
      <c r="K336" s="7">
        <v>-6</v>
      </c>
      <c r="L336" s="6">
        <v>24</v>
      </c>
      <c r="M336" s="7">
        <v>8</v>
      </c>
      <c r="N336" s="6">
        <v>1</v>
      </c>
      <c r="O336" s="7">
        <v>-1</v>
      </c>
      <c r="P336" s="6">
        <v>8</v>
      </c>
      <c r="Q336" s="7">
        <v>1</v>
      </c>
      <c r="R336" s="6">
        <v>1</v>
      </c>
      <c r="S336" s="7">
        <v>-1</v>
      </c>
      <c r="T336" s="6">
        <v>22</v>
      </c>
      <c r="U336" s="7">
        <v>4</v>
      </c>
      <c r="V336" s="86">
        <v>0</v>
      </c>
      <c r="W336" s="7">
        <v>0</v>
      </c>
      <c r="X336" s="3" t="s">
        <v>842</v>
      </c>
      <c r="Y336" s="7"/>
      <c r="Z336" s="7" t="str">
        <f t="shared" si="5"/>
        <v/>
      </c>
      <c r="AB336" s="6"/>
      <c r="AC336" s="6"/>
      <c r="AE336" s="6"/>
      <c r="AF336" s="6"/>
      <c r="AH336" s="6"/>
      <c r="AI336" s="6"/>
      <c r="AK336" s="6"/>
      <c r="AL336" s="6"/>
      <c r="AN336" s="6"/>
      <c r="AO336" s="6"/>
      <c r="AQ336" s="6"/>
      <c r="AR336" s="6"/>
      <c r="AT336" s="6"/>
      <c r="AU336" s="6"/>
      <c r="AX336" s="6">
        <v>23</v>
      </c>
      <c r="AY336" s="6">
        <v>15</v>
      </c>
      <c r="BB336" s="4" t="s">
        <v>876</v>
      </c>
      <c r="BC336" s="6"/>
      <c r="BD336" s="6"/>
      <c r="BI336" s="50"/>
      <c r="BK336" s="50"/>
      <c r="BM336" s="50"/>
      <c r="BO336" s="50"/>
      <c r="BQ336" s="50"/>
      <c r="BS336" s="50"/>
      <c r="BU336" s="50"/>
    </row>
    <row r="337" spans="2:73" x14ac:dyDescent="0.25">
      <c r="B337" t="s">
        <v>270</v>
      </c>
      <c r="C337" s="15" t="s">
        <v>677</v>
      </c>
      <c r="D337" s="39">
        <v>43613</v>
      </c>
      <c r="E337">
        <v>2</v>
      </c>
      <c r="F337" s="3" t="s">
        <v>903</v>
      </c>
      <c r="H337" s="6">
        <v>17</v>
      </c>
      <c r="I337" s="7">
        <v>-5</v>
      </c>
      <c r="J337" s="6">
        <v>22</v>
      </c>
      <c r="K337" s="7">
        <v>-4</v>
      </c>
      <c r="L337" s="6">
        <v>16</v>
      </c>
      <c r="M337" s="7">
        <v>4</v>
      </c>
      <c r="N337" s="6">
        <v>1</v>
      </c>
      <c r="O337" s="7">
        <v>-1</v>
      </c>
      <c r="P337" s="6">
        <v>11</v>
      </c>
      <c r="Q337" s="7">
        <v>7</v>
      </c>
      <c r="R337" s="6">
        <v>1</v>
      </c>
      <c r="S337" s="7">
        <v>-1</v>
      </c>
      <c r="T337" s="6">
        <v>26</v>
      </c>
      <c r="U337" s="7">
        <v>1</v>
      </c>
      <c r="V337" s="104">
        <v>-5</v>
      </c>
      <c r="W337" s="7">
        <v>-1</v>
      </c>
      <c r="X337" t="s">
        <v>842</v>
      </c>
      <c r="Y337" s="7"/>
      <c r="Z337" s="7" t="str">
        <f t="shared" si="5"/>
        <v/>
      </c>
      <c r="AB337" s="6">
        <v>18</v>
      </c>
      <c r="AC337" s="6">
        <v>59</v>
      </c>
      <c r="AD337" s="7">
        <f>AB337-AC337</f>
        <v>-41</v>
      </c>
      <c r="AE337" s="6">
        <v>16</v>
      </c>
      <c r="AF337" s="6">
        <v>64</v>
      </c>
      <c r="AG337" s="7">
        <f>AE337-AF337</f>
        <v>-48</v>
      </c>
      <c r="AH337" s="6">
        <v>30</v>
      </c>
      <c r="AI337" s="6">
        <v>30</v>
      </c>
      <c r="AJ337" s="7">
        <f>AH337-AI337</f>
        <v>0</v>
      </c>
      <c r="AK337" s="6">
        <v>11</v>
      </c>
      <c r="AL337" s="6">
        <v>45</v>
      </c>
      <c r="AM337" s="7">
        <f>AK337-AL337</f>
        <v>-34</v>
      </c>
      <c r="AN337" s="6"/>
      <c r="AO337" s="6"/>
      <c r="AQ337" s="6">
        <v>11</v>
      </c>
      <c r="AR337" s="6">
        <v>34</v>
      </c>
      <c r="AS337" s="7">
        <f>AQ337-AR337</f>
        <v>-23</v>
      </c>
      <c r="AT337" s="6">
        <v>39</v>
      </c>
      <c r="AU337" s="6">
        <v>37</v>
      </c>
      <c r="AV337" s="7">
        <f>AT337-AU337</f>
        <v>2</v>
      </c>
      <c r="AW337" s="4" t="s">
        <v>1034</v>
      </c>
      <c r="AX337" s="6">
        <v>15</v>
      </c>
      <c r="AY337" s="6">
        <v>15</v>
      </c>
      <c r="BB337" s="4" t="s">
        <v>1035</v>
      </c>
      <c r="BC337" s="6"/>
      <c r="BD337" s="6"/>
      <c r="BI337" s="50"/>
      <c r="BK337" s="50"/>
      <c r="BM337" s="50"/>
      <c r="BO337" s="50"/>
      <c r="BQ337" s="50"/>
      <c r="BS337" s="50"/>
      <c r="BU337" s="50"/>
    </row>
    <row r="338" spans="2:73" x14ac:dyDescent="0.25">
      <c r="B338" t="s">
        <v>270</v>
      </c>
      <c r="C338" s="15" t="s">
        <v>603</v>
      </c>
      <c r="D338" s="39">
        <v>43614</v>
      </c>
      <c r="E338">
        <v>2</v>
      </c>
      <c r="F338" s="3" t="s">
        <v>1094</v>
      </c>
      <c r="G338" s="2" t="s">
        <v>124</v>
      </c>
      <c r="H338" s="6">
        <v>20</v>
      </c>
      <c r="I338" s="7">
        <v>-12</v>
      </c>
      <c r="J338" s="6">
        <v>26</v>
      </c>
      <c r="K338" s="7">
        <v>-9</v>
      </c>
      <c r="L338" s="6">
        <v>16</v>
      </c>
      <c r="M338" s="7">
        <v>9</v>
      </c>
      <c r="N338" s="6">
        <v>1</v>
      </c>
      <c r="O338" s="7">
        <v>-5</v>
      </c>
      <c r="P338" s="6">
        <v>5</v>
      </c>
      <c r="Q338" s="7">
        <v>3</v>
      </c>
      <c r="R338" s="6">
        <v>4</v>
      </c>
      <c r="S338" s="7">
        <v>-5</v>
      </c>
      <c r="T338" s="6">
        <v>24</v>
      </c>
      <c r="U338" s="7">
        <v>18</v>
      </c>
      <c r="V338" s="104">
        <v>-6</v>
      </c>
      <c r="W338" s="7">
        <v>-3</v>
      </c>
      <c r="X338" t="s">
        <v>842</v>
      </c>
      <c r="Y338" s="7"/>
      <c r="Z338" s="7" t="str">
        <f t="shared" si="5"/>
        <v/>
      </c>
      <c r="AB338" s="6"/>
      <c r="AC338" s="6"/>
      <c r="AE338" s="6"/>
      <c r="AF338" s="6"/>
      <c r="AH338" s="6"/>
      <c r="AI338" s="6"/>
      <c r="AK338" s="6"/>
      <c r="AL338" s="6"/>
      <c r="AN338" s="6"/>
      <c r="AO338" s="6"/>
      <c r="AQ338" s="6"/>
      <c r="AR338" s="6"/>
      <c r="AT338" s="6"/>
      <c r="AU338" s="6"/>
      <c r="BC338" s="6"/>
      <c r="BD338" s="6"/>
      <c r="BI338" s="50"/>
      <c r="BK338" s="50"/>
      <c r="BM338" s="50"/>
      <c r="BO338" s="50"/>
      <c r="BQ338" s="50"/>
      <c r="BS338" s="50"/>
      <c r="BU338" s="50"/>
    </row>
    <row r="339" spans="2:73" x14ac:dyDescent="0.25">
      <c r="B339" t="s">
        <v>263</v>
      </c>
      <c r="C339" s="47" t="s">
        <v>571</v>
      </c>
      <c r="D339" s="39">
        <v>43618</v>
      </c>
      <c r="F339" s="3" t="s">
        <v>821</v>
      </c>
      <c r="G339" s="2"/>
      <c r="R339" s="6"/>
      <c r="T339" s="6"/>
      <c r="V339" s="6"/>
      <c r="X339" t="s">
        <v>842</v>
      </c>
      <c r="Z339" s="7" t="str">
        <f t="shared" si="5"/>
        <v/>
      </c>
      <c r="AB339" s="6"/>
      <c r="AC339" s="6"/>
      <c r="AE339" s="6">
        <v>16</v>
      </c>
      <c r="AF339" s="6">
        <v>71</v>
      </c>
      <c r="AG339" s="7">
        <f>AE339-AF339</f>
        <v>-55</v>
      </c>
      <c r="AH339" s="6">
        <v>27</v>
      </c>
      <c r="AI339" s="6">
        <v>40</v>
      </c>
      <c r="AJ339" s="7">
        <f>AH339-AI339</f>
        <v>-13</v>
      </c>
      <c r="AK339" s="6">
        <v>3</v>
      </c>
      <c r="AL339" s="6">
        <v>32</v>
      </c>
      <c r="AM339" s="7">
        <f>AK339-AL339</f>
        <v>-29</v>
      </c>
      <c r="AN339" s="6"/>
      <c r="AO339" s="6"/>
      <c r="AQ339" s="6"/>
      <c r="AR339" s="6"/>
      <c r="AT339" s="6">
        <v>30</v>
      </c>
      <c r="AU339" s="6">
        <v>59</v>
      </c>
      <c r="AV339" s="7">
        <f>AT339-AU339</f>
        <v>-29</v>
      </c>
      <c r="AW339" s="4" t="s">
        <v>931</v>
      </c>
      <c r="BC339" s="6"/>
      <c r="BD339" s="6"/>
      <c r="BI339" s="50"/>
      <c r="BK339" s="50"/>
      <c r="BM339" s="50"/>
      <c r="BO339" s="50"/>
      <c r="BQ339" s="50"/>
      <c r="BS339" s="50"/>
      <c r="BU339" s="50"/>
    </row>
    <row r="340" spans="2:73" x14ac:dyDescent="0.25">
      <c r="B340" s="3" t="s">
        <v>272</v>
      </c>
      <c r="C340" s="33" t="s">
        <v>362</v>
      </c>
      <c r="D340" s="39">
        <v>43620</v>
      </c>
      <c r="E340">
        <v>9</v>
      </c>
      <c r="F340" s="3" t="s">
        <v>1019</v>
      </c>
      <c r="G340" s="2" t="s">
        <v>96</v>
      </c>
      <c r="H340" s="6">
        <v>26</v>
      </c>
      <c r="I340" s="7">
        <v>-1</v>
      </c>
      <c r="J340" s="6">
        <v>27</v>
      </c>
      <c r="K340" s="7">
        <v>-3</v>
      </c>
      <c r="L340" s="6">
        <v>17</v>
      </c>
      <c r="M340" s="7">
        <v>-1</v>
      </c>
      <c r="N340" s="6">
        <v>1</v>
      </c>
      <c r="O340" s="7">
        <v>-2</v>
      </c>
      <c r="P340" s="6">
        <v>6</v>
      </c>
      <c r="Q340" s="7">
        <v>0</v>
      </c>
      <c r="R340" s="6">
        <v>1</v>
      </c>
      <c r="S340" s="7">
        <v>-2</v>
      </c>
      <c r="T340" s="6">
        <v>18</v>
      </c>
      <c r="U340" s="7">
        <v>8</v>
      </c>
      <c r="V340" s="6">
        <v>-1</v>
      </c>
      <c r="W340" s="7">
        <v>2</v>
      </c>
      <c r="X340" s="3" t="s">
        <v>842</v>
      </c>
      <c r="Y340" s="7"/>
      <c r="Z340" s="7" t="str">
        <f t="shared" si="5"/>
        <v/>
      </c>
      <c r="AB340" s="6">
        <v>26</v>
      </c>
      <c r="AC340" s="6">
        <v>63</v>
      </c>
      <c r="AD340" s="7">
        <f>AB340-AC340</f>
        <v>-37</v>
      </c>
      <c r="AE340" s="6">
        <v>21</v>
      </c>
      <c r="AF340" s="6">
        <v>65</v>
      </c>
      <c r="AG340" s="7">
        <f>AE340-AF340</f>
        <v>-44</v>
      </c>
      <c r="AH340" s="6"/>
      <c r="AI340" s="6"/>
      <c r="AK340" s="6"/>
      <c r="AL340" s="6"/>
      <c r="AN340" s="6"/>
      <c r="AO340" s="6"/>
      <c r="AQ340" s="6"/>
      <c r="AR340" s="6"/>
      <c r="AT340" s="6"/>
      <c r="AU340" s="6"/>
      <c r="AW340" s="4" t="s">
        <v>1087</v>
      </c>
      <c r="AX340" s="6">
        <v>18</v>
      </c>
      <c r="AY340" s="6">
        <v>18</v>
      </c>
      <c r="BB340" s="4" t="s">
        <v>1086</v>
      </c>
      <c r="BC340" s="6"/>
      <c r="BD340" s="6"/>
      <c r="BI340" s="50"/>
      <c r="BK340" s="50"/>
      <c r="BM340" s="50"/>
      <c r="BO340" s="50"/>
      <c r="BQ340" s="50"/>
      <c r="BS340" s="50"/>
      <c r="BU340" s="50"/>
    </row>
    <row r="341" spans="2:73" x14ac:dyDescent="0.25">
      <c r="B341" t="s">
        <v>272</v>
      </c>
      <c r="C341" s="87" t="s">
        <v>572</v>
      </c>
      <c r="D341" s="39">
        <v>43620</v>
      </c>
      <c r="E341">
        <v>7</v>
      </c>
      <c r="F341" s="3" t="s">
        <v>821</v>
      </c>
      <c r="G341" s="2" t="s">
        <v>224</v>
      </c>
      <c r="H341" s="6">
        <v>18</v>
      </c>
      <c r="I341" s="7">
        <v>-1</v>
      </c>
      <c r="J341" s="6">
        <v>20</v>
      </c>
      <c r="K341" s="7">
        <v>1</v>
      </c>
      <c r="L341" s="6">
        <v>20</v>
      </c>
      <c r="M341" s="7">
        <v>-4</v>
      </c>
      <c r="N341" s="6">
        <v>1</v>
      </c>
      <c r="O341" s="7">
        <v>0</v>
      </c>
      <c r="P341" s="6">
        <v>9</v>
      </c>
      <c r="Q341" s="7">
        <v>1</v>
      </c>
      <c r="R341" s="6">
        <v>0</v>
      </c>
      <c r="S341" s="7">
        <v>-1</v>
      </c>
      <c r="T341" s="6">
        <v>26</v>
      </c>
      <c r="U341" s="7">
        <v>4</v>
      </c>
      <c r="V341" s="86">
        <v>-2</v>
      </c>
      <c r="W341" s="7">
        <v>-2</v>
      </c>
      <c r="X341" s="3" t="s">
        <v>842</v>
      </c>
      <c r="Y341" s="7"/>
      <c r="Z341" s="7"/>
      <c r="AB341" s="6"/>
      <c r="AC341" s="6"/>
      <c r="AE341" s="6"/>
      <c r="AF341" s="6"/>
      <c r="AH341" s="6"/>
      <c r="AI341" s="6"/>
      <c r="AK341" s="6"/>
      <c r="AL341" s="6"/>
      <c r="AN341" s="6"/>
      <c r="AO341" s="6"/>
      <c r="AQ341" s="6"/>
      <c r="AR341" s="6"/>
      <c r="AT341" s="6"/>
      <c r="AU341" s="6"/>
      <c r="AX341" s="6">
        <v>29</v>
      </c>
      <c r="AY341" s="6">
        <v>17</v>
      </c>
      <c r="BB341" s="4" t="s">
        <v>876</v>
      </c>
      <c r="BC341" s="6"/>
      <c r="BD341" s="6"/>
      <c r="BI341" s="50"/>
      <c r="BK341" s="50"/>
      <c r="BM341" s="50"/>
      <c r="BO341" s="50"/>
      <c r="BQ341" s="50"/>
      <c r="BS341" s="50"/>
      <c r="BU341" s="50"/>
    </row>
    <row r="342" spans="2:73" x14ac:dyDescent="0.25">
      <c r="B342" s="3" t="s">
        <v>272</v>
      </c>
      <c r="C342" s="33" t="s">
        <v>506</v>
      </c>
      <c r="D342" s="39">
        <v>43623</v>
      </c>
      <c r="E342">
        <v>12</v>
      </c>
      <c r="F342" s="3" t="s">
        <v>886</v>
      </c>
      <c r="G342" s="2" t="s">
        <v>54</v>
      </c>
      <c r="H342" s="6">
        <v>23</v>
      </c>
      <c r="I342" s="7">
        <v>3</v>
      </c>
      <c r="J342" s="6">
        <v>27</v>
      </c>
      <c r="K342" s="7">
        <v>0</v>
      </c>
      <c r="L342" s="6">
        <v>17</v>
      </c>
      <c r="M342" s="7">
        <v>4</v>
      </c>
      <c r="N342" s="6">
        <v>1</v>
      </c>
      <c r="O342" s="7">
        <v>-3</v>
      </c>
      <c r="P342" s="6">
        <v>5</v>
      </c>
      <c r="Q342" s="7">
        <v>1</v>
      </c>
      <c r="R342" s="6">
        <v>1</v>
      </c>
      <c r="S342" s="7">
        <v>-5</v>
      </c>
      <c r="T342" s="6">
        <v>22</v>
      </c>
      <c r="U342" s="7">
        <v>2</v>
      </c>
      <c r="V342" s="6">
        <v>-4</v>
      </c>
      <c r="W342" s="7">
        <v>3</v>
      </c>
      <c r="X342" s="3" t="s">
        <v>842</v>
      </c>
      <c r="Y342" s="7"/>
      <c r="Z342" s="7" t="str">
        <f t="shared" ref="Z342:Z349" si="6">IF(AND(H342&lt;J342,H342&lt;L342,H342&lt;L342,H342&lt;T342),"4th","")</f>
        <v/>
      </c>
      <c r="AB342" s="6"/>
      <c r="AC342" s="6"/>
      <c r="AE342" s="6"/>
      <c r="AF342" s="6"/>
      <c r="AH342" s="6"/>
      <c r="AI342" s="6"/>
      <c r="AK342" s="6"/>
      <c r="AL342" s="6"/>
      <c r="AN342" s="6"/>
      <c r="AO342" s="6"/>
      <c r="AQ342" s="6"/>
      <c r="AR342" s="6"/>
      <c r="AT342" s="6"/>
      <c r="AU342" s="6"/>
      <c r="BC342" s="6"/>
      <c r="BD342" s="6"/>
      <c r="BI342" s="50"/>
      <c r="BK342" s="50"/>
      <c r="BM342" s="50"/>
      <c r="BO342" s="50"/>
      <c r="BQ342" s="50"/>
      <c r="BS342" s="50"/>
      <c r="BU342" s="50"/>
    </row>
    <row r="343" spans="2:73" x14ac:dyDescent="0.25">
      <c r="B343" t="s">
        <v>272</v>
      </c>
      <c r="C343" s="12" t="s">
        <v>669</v>
      </c>
      <c r="D343" s="39">
        <v>43625</v>
      </c>
      <c r="E343">
        <v>14</v>
      </c>
      <c r="F343" s="3" t="s">
        <v>821</v>
      </c>
      <c r="G343" s="2" t="s">
        <v>224</v>
      </c>
      <c r="H343" s="6">
        <v>17</v>
      </c>
      <c r="I343" s="7">
        <v>-1</v>
      </c>
      <c r="J343" s="6">
        <v>19</v>
      </c>
      <c r="K343" s="7">
        <v>-1</v>
      </c>
      <c r="L343" s="6">
        <v>22</v>
      </c>
      <c r="M343" s="7">
        <v>2</v>
      </c>
      <c r="N343" s="6">
        <v>0</v>
      </c>
      <c r="O343" s="7">
        <v>-1</v>
      </c>
      <c r="P343" s="6">
        <v>8</v>
      </c>
      <c r="Q343" s="7">
        <v>-1</v>
      </c>
      <c r="R343" s="6">
        <v>1</v>
      </c>
      <c r="S343" s="7">
        <v>1</v>
      </c>
      <c r="T343" s="6">
        <v>26</v>
      </c>
      <c r="U343" s="7">
        <v>0</v>
      </c>
      <c r="V343" s="86">
        <v>-2</v>
      </c>
      <c r="W343" s="7">
        <v>0</v>
      </c>
      <c r="X343" s="3" t="s">
        <v>842</v>
      </c>
      <c r="Y343" s="7"/>
      <c r="Z343" s="7"/>
      <c r="AB343" s="6"/>
      <c r="AC343" s="6"/>
      <c r="AE343" s="6"/>
      <c r="AF343" s="6"/>
      <c r="AH343" s="6"/>
      <c r="AI343" s="6"/>
      <c r="AK343" s="6"/>
      <c r="AL343" s="6"/>
      <c r="AN343" s="6"/>
      <c r="AO343" s="6"/>
      <c r="AQ343" s="6"/>
      <c r="AR343" s="6"/>
      <c r="AT343" s="6"/>
      <c r="AU343" s="6"/>
      <c r="BC343" s="6"/>
      <c r="BD343" s="6"/>
      <c r="BI343" s="50"/>
      <c r="BK343" s="50"/>
      <c r="BM343" s="50"/>
      <c r="BO343" s="50"/>
      <c r="BQ343" s="50"/>
      <c r="BS343" s="50"/>
      <c r="BU343" s="50"/>
    </row>
    <row r="344" spans="2:73" x14ac:dyDescent="0.25">
      <c r="B344" t="s">
        <v>272</v>
      </c>
      <c r="C344" s="33" t="s">
        <v>594</v>
      </c>
      <c r="D344" s="39">
        <v>43629</v>
      </c>
      <c r="E344">
        <v>16</v>
      </c>
      <c r="F344" s="3" t="s">
        <v>821</v>
      </c>
      <c r="G344" s="2" t="s">
        <v>192</v>
      </c>
      <c r="H344" s="6">
        <v>21</v>
      </c>
      <c r="I344" s="7">
        <v>4</v>
      </c>
      <c r="J344" s="6">
        <v>21</v>
      </c>
      <c r="K344" s="7">
        <v>2</v>
      </c>
      <c r="L344" s="6">
        <v>19</v>
      </c>
      <c r="M344" s="7">
        <v>-3</v>
      </c>
      <c r="N344" s="6">
        <v>0</v>
      </c>
      <c r="O344" s="7">
        <v>0</v>
      </c>
      <c r="P344" s="6">
        <v>9</v>
      </c>
      <c r="Q344" s="7">
        <v>1</v>
      </c>
      <c r="R344" s="6">
        <v>0</v>
      </c>
      <c r="S344" s="7">
        <v>-1</v>
      </c>
      <c r="T344" s="6">
        <v>24</v>
      </c>
      <c r="U344" s="7">
        <v>-2</v>
      </c>
      <c r="V344" s="86">
        <v>0</v>
      </c>
      <c r="W344" s="7">
        <v>2</v>
      </c>
      <c r="X344" s="3" t="s">
        <v>842</v>
      </c>
      <c r="Y344" s="7"/>
      <c r="Z344" s="7" t="str">
        <f t="shared" si="6"/>
        <v/>
      </c>
      <c r="AB344" s="6"/>
      <c r="AC344" s="6"/>
      <c r="AE344" s="6"/>
      <c r="AF344" s="6"/>
      <c r="AH344" s="6"/>
      <c r="AI344" s="6"/>
      <c r="AK344" s="6"/>
      <c r="AL344" s="6"/>
      <c r="AN344" s="6"/>
      <c r="AO344" s="6"/>
      <c r="AQ344" s="6"/>
      <c r="AR344" s="6"/>
      <c r="AT344" s="6"/>
      <c r="AU344" s="6"/>
      <c r="BI344" s="50"/>
      <c r="BK344" s="50"/>
      <c r="BM344" s="50"/>
      <c r="BO344" s="50"/>
      <c r="BQ344" s="50"/>
      <c r="BS344" s="50"/>
      <c r="BU344" s="50"/>
    </row>
    <row r="345" spans="2:73" x14ac:dyDescent="0.25">
      <c r="B345" t="s">
        <v>272</v>
      </c>
      <c r="C345" s="15" t="s">
        <v>564</v>
      </c>
      <c r="D345" s="39">
        <v>43634</v>
      </c>
      <c r="E345">
        <v>21</v>
      </c>
      <c r="F345" s="3" t="s">
        <v>821</v>
      </c>
      <c r="G345" s="2" t="s">
        <v>224</v>
      </c>
      <c r="H345" s="6">
        <v>20</v>
      </c>
      <c r="I345" s="7">
        <v>-1</v>
      </c>
      <c r="J345" s="6">
        <v>20</v>
      </c>
      <c r="K345" s="7">
        <v>-1</v>
      </c>
      <c r="L345" s="6">
        <v>21</v>
      </c>
      <c r="M345" s="7">
        <v>2</v>
      </c>
      <c r="N345" s="6">
        <v>1</v>
      </c>
      <c r="O345" s="7">
        <v>1</v>
      </c>
      <c r="P345" s="6">
        <v>9</v>
      </c>
      <c r="Q345" s="7">
        <v>0</v>
      </c>
      <c r="R345" s="6">
        <v>0</v>
      </c>
      <c r="S345" s="7">
        <v>0</v>
      </c>
      <c r="T345" s="6">
        <v>23</v>
      </c>
      <c r="U345" s="7">
        <v>-1</v>
      </c>
      <c r="V345" s="86">
        <v>0</v>
      </c>
      <c r="W345" s="7">
        <v>0</v>
      </c>
      <c r="X345" s="3" t="s">
        <v>842</v>
      </c>
      <c r="Y345" s="7"/>
      <c r="Z345" s="7" t="str">
        <f t="shared" si="6"/>
        <v/>
      </c>
      <c r="AB345" s="6"/>
      <c r="AC345" s="6"/>
      <c r="AE345" s="6"/>
      <c r="AF345" s="6"/>
      <c r="AH345" s="6"/>
      <c r="AI345" s="6"/>
      <c r="AK345" s="6"/>
      <c r="AL345" s="6"/>
      <c r="AN345" s="6"/>
      <c r="AO345" s="6"/>
      <c r="AQ345" s="6"/>
      <c r="AR345" s="6"/>
      <c r="AT345" s="6"/>
      <c r="AU345" s="6"/>
      <c r="BE345" s="7"/>
      <c r="BI345" s="50"/>
      <c r="BK345" s="50"/>
      <c r="BM345" s="50"/>
      <c r="BO345" s="50"/>
      <c r="BQ345" s="50"/>
      <c r="BS345" s="50"/>
      <c r="BU345" s="50"/>
    </row>
    <row r="346" spans="2:73" x14ac:dyDescent="0.25">
      <c r="B346" t="s">
        <v>263</v>
      </c>
      <c r="C346" s="5" t="s">
        <v>641</v>
      </c>
      <c r="D346" s="39">
        <v>43635</v>
      </c>
      <c r="E346">
        <v>23</v>
      </c>
      <c r="F346" s="3" t="s">
        <v>903</v>
      </c>
      <c r="G346" s="2" t="s">
        <v>138</v>
      </c>
      <c r="H346" s="6">
        <v>20</v>
      </c>
      <c r="I346" s="7">
        <v>3</v>
      </c>
      <c r="J346" s="6">
        <v>26</v>
      </c>
      <c r="K346" s="7">
        <v>4</v>
      </c>
      <c r="L346" s="6">
        <v>16</v>
      </c>
      <c r="M346" s="7">
        <v>0</v>
      </c>
      <c r="N346" s="6">
        <v>2</v>
      </c>
      <c r="O346" s="7">
        <v>1</v>
      </c>
      <c r="P346" s="6">
        <v>6</v>
      </c>
      <c r="Q346" s="7">
        <v>-5</v>
      </c>
      <c r="R346" s="6">
        <v>1</v>
      </c>
      <c r="S346" s="7">
        <v>0</v>
      </c>
      <c r="T346" s="6">
        <v>23</v>
      </c>
      <c r="U346" s="7">
        <v>-3</v>
      </c>
      <c r="V346" s="104">
        <v>-6</v>
      </c>
      <c r="W346" s="7">
        <v>-1</v>
      </c>
      <c r="X346" t="s">
        <v>842</v>
      </c>
      <c r="Y346" s="7"/>
      <c r="Z346" s="7" t="str">
        <f t="shared" si="6"/>
        <v/>
      </c>
      <c r="AB346" s="6">
        <v>20</v>
      </c>
      <c r="AC346" s="6">
        <v>56</v>
      </c>
      <c r="AD346" s="7">
        <f>AB346-AC346</f>
        <v>-36</v>
      </c>
      <c r="AE346" s="6">
        <v>18</v>
      </c>
      <c r="AF346" s="6">
        <v>63</v>
      </c>
      <c r="AG346" s="7">
        <f>AE346-AF346</f>
        <v>-45</v>
      </c>
      <c r="AH346" s="6">
        <v>24</v>
      </c>
      <c r="AI346" s="6">
        <v>31</v>
      </c>
      <c r="AJ346" s="7">
        <f>AH346-AI346</f>
        <v>-7</v>
      </c>
      <c r="AK346" s="6">
        <v>7</v>
      </c>
      <c r="AL346" s="6">
        <v>46</v>
      </c>
      <c r="AM346" s="7">
        <f>AK346-AL346</f>
        <v>-39</v>
      </c>
      <c r="AN346" s="6"/>
      <c r="AO346" s="6"/>
      <c r="AQ346" s="6">
        <v>10</v>
      </c>
      <c r="AR346" s="6">
        <v>35</v>
      </c>
      <c r="AS346" s="7">
        <f>AQ346-AR346</f>
        <v>-25</v>
      </c>
      <c r="AT346" s="6">
        <v>35</v>
      </c>
      <c r="AU346" s="6">
        <v>39</v>
      </c>
      <c r="AV346" s="7">
        <f>AT346-AU346</f>
        <v>-4</v>
      </c>
      <c r="AW346" s="4" t="s">
        <v>1034</v>
      </c>
      <c r="AX346" s="6">
        <v>17</v>
      </c>
      <c r="AY346" s="6">
        <v>18</v>
      </c>
      <c r="BB346" s="4" t="s">
        <v>1035</v>
      </c>
      <c r="BE346" s="7"/>
      <c r="BI346" s="50"/>
      <c r="BK346" s="50"/>
      <c r="BM346" s="50"/>
      <c r="BO346" s="50"/>
      <c r="BQ346" s="50"/>
      <c r="BS346" s="50"/>
      <c r="BU346" s="50"/>
    </row>
    <row r="347" spans="2:73" x14ac:dyDescent="0.25">
      <c r="B347" t="s">
        <v>263</v>
      </c>
      <c r="C347" s="5" t="s">
        <v>641</v>
      </c>
      <c r="D347" s="39">
        <v>43635</v>
      </c>
      <c r="E347">
        <v>23</v>
      </c>
      <c r="F347" s="3" t="s">
        <v>982</v>
      </c>
      <c r="G347" s="2" t="s">
        <v>46</v>
      </c>
      <c r="H347" s="6">
        <v>24</v>
      </c>
      <c r="I347" s="7">
        <v>-4</v>
      </c>
      <c r="J347" s="6">
        <v>26</v>
      </c>
      <c r="K347" s="7">
        <v>-7</v>
      </c>
      <c r="L347" s="6">
        <v>18</v>
      </c>
      <c r="M347" s="7">
        <v>5</v>
      </c>
      <c r="N347" s="6">
        <v>1</v>
      </c>
      <c r="O347" s="7">
        <v>-2</v>
      </c>
      <c r="P347" s="6">
        <v>6</v>
      </c>
      <c r="Q347" s="7">
        <v>3</v>
      </c>
      <c r="R347" s="6">
        <v>1</v>
      </c>
      <c r="S347" s="7">
        <v>-1</v>
      </c>
      <c r="T347" s="6">
        <v>20</v>
      </c>
      <c r="U347" s="7">
        <v>8</v>
      </c>
      <c r="V347" s="6">
        <v>-2</v>
      </c>
      <c r="W347" s="7">
        <v>3</v>
      </c>
      <c r="X347" t="s">
        <v>842</v>
      </c>
      <c r="Y347" s="8" t="s">
        <v>988</v>
      </c>
      <c r="Z347" s="7" t="str">
        <f t="shared" si="6"/>
        <v/>
      </c>
      <c r="AB347" s="6"/>
      <c r="AC347" s="6"/>
      <c r="AE347" s="6"/>
      <c r="AF347" s="6"/>
      <c r="AH347" s="6"/>
      <c r="AI347" s="6"/>
      <c r="AK347" s="6"/>
      <c r="AL347" s="6"/>
      <c r="AN347" s="6"/>
      <c r="AO347" s="6"/>
      <c r="AQ347" s="6"/>
      <c r="AR347" s="6"/>
      <c r="AT347" s="6"/>
      <c r="AU347" s="6"/>
      <c r="BE347" s="7"/>
      <c r="BI347" s="50"/>
      <c r="BK347" s="50"/>
      <c r="BM347" s="50"/>
      <c r="BO347" s="50"/>
      <c r="BQ347" s="50"/>
      <c r="BS347" s="50"/>
      <c r="BU347" s="50"/>
    </row>
    <row r="348" spans="2:73" x14ac:dyDescent="0.25">
      <c r="B348" t="s">
        <v>263</v>
      </c>
      <c r="C348" s="5" t="s">
        <v>485</v>
      </c>
      <c r="D348" s="39">
        <v>43637</v>
      </c>
      <c r="E348">
        <v>27</v>
      </c>
      <c r="F348" s="3" t="s">
        <v>1030</v>
      </c>
      <c r="G348" s="2" t="s">
        <v>60</v>
      </c>
      <c r="H348" s="6">
        <v>26</v>
      </c>
      <c r="I348" s="7">
        <v>1</v>
      </c>
      <c r="J348" s="6">
        <v>24</v>
      </c>
      <c r="K348" s="7">
        <v>-3</v>
      </c>
      <c r="L348" s="6">
        <v>22</v>
      </c>
      <c r="M348" s="7">
        <v>7</v>
      </c>
      <c r="N348" s="6">
        <v>1</v>
      </c>
      <c r="O348" s="7">
        <v>-2</v>
      </c>
      <c r="P348" s="6">
        <v>8</v>
      </c>
      <c r="Q348" s="7">
        <v>1</v>
      </c>
      <c r="R348" s="6">
        <v>0</v>
      </c>
      <c r="S348" s="7">
        <v>-2</v>
      </c>
      <c r="T348" s="6">
        <v>12</v>
      </c>
      <c r="U348" s="7">
        <v>-4</v>
      </c>
      <c r="V348" s="6">
        <v>2</v>
      </c>
      <c r="W348" s="7">
        <v>4</v>
      </c>
      <c r="X348" s="3" t="s">
        <v>639</v>
      </c>
      <c r="Y348" s="7"/>
      <c r="Z348" s="7" t="str">
        <f t="shared" si="6"/>
        <v/>
      </c>
      <c r="AB348" s="6">
        <v>25</v>
      </c>
      <c r="AC348" s="6">
        <v>69</v>
      </c>
      <c r="AD348" s="7">
        <f>AB348-AC348</f>
        <v>-44</v>
      </c>
      <c r="AE348" s="6">
        <v>17</v>
      </c>
      <c r="AF348" s="6">
        <v>75</v>
      </c>
      <c r="AG348" s="7">
        <f>AE348-AF348</f>
        <v>-58</v>
      </c>
      <c r="AH348" s="6">
        <v>33</v>
      </c>
      <c r="AI348" s="6">
        <v>40</v>
      </c>
      <c r="AJ348" s="7">
        <f>AH348-AI348</f>
        <v>-7</v>
      </c>
      <c r="AK348" s="6"/>
      <c r="AL348" s="6"/>
      <c r="AM348" s="6"/>
      <c r="AN348" s="7"/>
      <c r="AO348" s="6"/>
      <c r="AQ348" s="6"/>
      <c r="AR348" s="6"/>
      <c r="AT348" s="6">
        <v>35</v>
      </c>
      <c r="AU348" s="6">
        <v>54</v>
      </c>
      <c r="AV348" s="7">
        <f>AT348-AU348</f>
        <v>-19</v>
      </c>
      <c r="AW348" s="4" t="s">
        <v>1087</v>
      </c>
      <c r="AX348" s="6">
        <v>51</v>
      </c>
      <c r="AY348" s="6">
        <v>33</v>
      </c>
      <c r="BB348" s="4" t="s">
        <v>1097</v>
      </c>
      <c r="BC348" s="6">
        <v>8</v>
      </c>
      <c r="BD348" s="6">
        <v>85</v>
      </c>
      <c r="BE348" s="7">
        <f>BC348-BD348</f>
        <v>-77</v>
      </c>
      <c r="BF348" s="4" t="s">
        <v>937</v>
      </c>
      <c r="BI348" s="50"/>
      <c r="BK348" s="50"/>
      <c r="BM348" s="50"/>
      <c r="BO348" s="50"/>
      <c r="BQ348" s="50"/>
      <c r="BS348" s="50"/>
      <c r="BU348" s="50"/>
    </row>
    <row r="349" spans="2:73" x14ac:dyDescent="0.25">
      <c r="B349" s="3" t="s">
        <v>263</v>
      </c>
      <c r="C349" s="5" t="s">
        <v>688</v>
      </c>
      <c r="D349" s="39">
        <v>43638</v>
      </c>
      <c r="F349" s="3" t="s">
        <v>821</v>
      </c>
      <c r="G349" s="2"/>
      <c r="R349" s="6"/>
      <c r="T349" s="6"/>
      <c r="V349" s="6"/>
      <c r="X349" s="3" t="s">
        <v>842</v>
      </c>
      <c r="Y349" s="7"/>
      <c r="Z349" s="7" t="str">
        <f t="shared" si="6"/>
        <v/>
      </c>
      <c r="AB349" s="6"/>
      <c r="AC349" s="6"/>
      <c r="AD349" s="7"/>
      <c r="AE349" s="6"/>
      <c r="AF349" s="6"/>
      <c r="AG349" s="7"/>
      <c r="AH349" s="6"/>
      <c r="AI349" s="6"/>
      <c r="AJ349" s="7"/>
      <c r="AK349" s="6"/>
      <c r="AL349" s="6"/>
      <c r="AM349" s="6"/>
      <c r="AN349" s="7"/>
      <c r="AO349" s="6"/>
      <c r="AQ349" s="6"/>
      <c r="AR349" s="6"/>
      <c r="AT349" s="6"/>
      <c r="AU349" s="6"/>
      <c r="AV349" s="7"/>
      <c r="BC349" s="6">
        <v>10</v>
      </c>
      <c r="BD349" s="6">
        <v>71</v>
      </c>
      <c r="BE349" s="7">
        <f>BC349-BD349</f>
        <v>-61</v>
      </c>
      <c r="BF349" s="4" t="s">
        <v>871</v>
      </c>
      <c r="BI349" s="50"/>
      <c r="BK349" s="50"/>
      <c r="BM349" s="50"/>
      <c r="BO349" s="50"/>
      <c r="BQ349" s="50"/>
      <c r="BS349" s="50"/>
      <c r="BU349" s="50"/>
    </row>
    <row r="350" spans="2:73" x14ac:dyDescent="0.25">
      <c r="B350" t="s">
        <v>263</v>
      </c>
      <c r="C350" t="s">
        <v>432</v>
      </c>
      <c r="D350" s="39">
        <v>43640</v>
      </c>
      <c r="E350">
        <v>27</v>
      </c>
      <c r="F350" s="3" t="s">
        <v>821</v>
      </c>
      <c r="G350" s="2" t="s">
        <v>224</v>
      </c>
      <c r="H350" s="6">
        <v>22</v>
      </c>
      <c r="I350" s="7">
        <v>2</v>
      </c>
      <c r="J350" s="6">
        <v>20</v>
      </c>
      <c r="K350" s="7">
        <v>0</v>
      </c>
      <c r="L350" s="6">
        <v>19</v>
      </c>
      <c r="M350" s="7">
        <v>-2</v>
      </c>
      <c r="N350" s="6">
        <v>1</v>
      </c>
      <c r="O350" s="7">
        <v>0</v>
      </c>
      <c r="P350" s="6">
        <v>10</v>
      </c>
      <c r="Q350" s="7">
        <v>1</v>
      </c>
      <c r="R350" s="6">
        <v>0</v>
      </c>
      <c r="S350" s="7">
        <v>0</v>
      </c>
      <c r="T350" s="6">
        <v>22</v>
      </c>
      <c r="U350" s="7">
        <v>-1</v>
      </c>
      <c r="V350" s="86">
        <v>2</v>
      </c>
      <c r="W350" s="7">
        <v>2</v>
      </c>
      <c r="X350" s="3" t="s">
        <v>842</v>
      </c>
      <c r="Y350" s="7"/>
      <c r="Z350" s="7" t="str">
        <f>IF(AND(H350&lt;J350,H350&lt;L350,H350&lt;L350,H350&lt;T350),"4th","")</f>
        <v/>
      </c>
      <c r="AB350" s="6"/>
      <c r="AC350" s="6"/>
      <c r="AE350" s="6"/>
      <c r="AF350" s="6"/>
      <c r="AH350" s="6"/>
      <c r="AI350" s="6"/>
      <c r="AK350" s="6"/>
      <c r="AL350" s="6"/>
      <c r="AN350" s="6"/>
      <c r="AO350" s="6"/>
      <c r="AT350" s="6"/>
      <c r="AU350" s="6"/>
      <c r="BG350" s="4"/>
      <c r="BI350" s="50"/>
      <c r="BK350" s="50"/>
      <c r="BM350" s="50"/>
      <c r="BO350" s="50"/>
      <c r="BQ350" s="50"/>
      <c r="BS350" s="50"/>
      <c r="BU350" s="50"/>
    </row>
    <row r="351" spans="2:73" x14ac:dyDescent="0.25">
      <c r="B351" s="3" t="s">
        <v>263</v>
      </c>
      <c r="C351" s="5" t="s">
        <v>604</v>
      </c>
      <c r="D351" s="39">
        <v>43645</v>
      </c>
      <c r="F351" s="3" t="s">
        <v>821</v>
      </c>
      <c r="G351" s="2"/>
      <c r="R351" s="6"/>
      <c r="T351" s="6"/>
      <c r="X351" s="3" t="s">
        <v>842</v>
      </c>
      <c r="Y351" s="7"/>
      <c r="Z351" s="7" t="str">
        <f t="shared" ref="Z351:Z415" si="7">IF(AND(H351&lt;J351,H351&lt;L351,H351&lt;L351,H351&lt;T351),"4th","")</f>
        <v/>
      </c>
      <c r="AB351" s="6"/>
      <c r="AC351" s="6"/>
      <c r="AE351" s="6">
        <v>13</v>
      </c>
      <c r="AF351" s="6">
        <v>74</v>
      </c>
      <c r="AG351" s="7">
        <f>AE351-AF351</f>
        <v>-61</v>
      </c>
      <c r="AH351" s="6"/>
      <c r="AI351" s="6"/>
      <c r="AK351" s="6"/>
      <c r="AL351" s="6"/>
      <c r="AN351" s="6"/>
      <c r="AO351" s="6"/>
      <c r="AT351" s="6"/>
      <c r="AU351" s="6"/>
      <c r="AW351" s="4" t="s">
        <v>1037</v>
      </c>
      <c r="BC351" s="6">
        <v>11</v>
      </c>
      <c r="BD351" s="6">
        <v>70</v>
      </c>
      <c r="BE351" s="7">
        <f>BC351-BD351</f>
        <v>-59</v>
      </c>
      <c r="BF351" s="4" t="s">
        <v>871</v>
      </c>
      <c r="BG351" s="4"/>
      <c r="BI351" s="50"/>
      <c r="BK351" s="50"/>
      <c r="BM351" s="50"/>
      <c r="BO351" s="50"/>
      <c r="BQ351" s="50"/>
      <c r="BS351" s="50"/>
      <c r="BU351" s="50"/>
    </row>
    <row r="352" spans="2:73" x14ac:dyDescent="0.25">
      <c r="B352" t="s">
        <v>263</v>
      </c>
      <c r="C352" s="5" t="s">
        <v>582</v>
      </c>
      <c r="D352" s="39">
        <v>43646</v>
      </c>
      <c r="E352">
        <v>5</v>
      </c>
      <c r="F352" s="3" t="s">
        <v>821</v>
      </c>
      <c r="G352" s="2"/>
      <c r="R352" s="6"/>
      <c r="T352" s="6"/>
      <c r="X352" s="3" t="s">
        <v>842</v>
      </c>
      <c r="Z352" s="7" t="str">
        <f t="shared" si="7"/>
        <v/>
      </c>
      <c r="AB352" s="6">
        <v>27</v>
      </c>
      <c r="AC352" s="6">
        <v>63</v>
      </c>
      <c r="AD352" s="7">
        <f>AB352-AC352</f>
        <v>-36</v>
      </c>
      <c r="AE352" s="6">
        <v>19</v>
      </c>
      <c r="AF352" s="6">
        <v>70</v>
      </c>
      <c r="AG352" s="7">
        <f>AE352-AF352</f>
        <v>-51</v>
      </c>
      <c r="AH352" s="6">
        <v>25</v>
      </c>
      <c r="AI352" s="6">
        <v>43</v>
      </c>
      <c r="AJ352" s="7">
        <f>AH352-AI352</f>
        <v>-18</v>
      </c>
      <c r="AK352" s="6">
        <v>3</v>
      </c>
      <c r="AL352" s="6">
        <v>22</v>
      </c>
      <c r="AM352" s="7">
        <f>AK352-AL352</f>
        <v>-19</v>
      </c>
      <c r="AN352" s="6"/>
      <c r="AO352" s="6"/>
      <c r="AT352" s="6">
        <v>30</v>
      </c>
      <c r="AU352" s="6">
        <v>59</v>
      </c>
      <c r="AV352" s="7">
        <f>AT352-AU352</f>
        <v>-29</v>
      </c>
      <c r="AW352" s="4" t="s">
        <v>931</v>
      </c>
      <c r="BC352" s="6"/>
      <c r="BD352" s="6"/>
      <c r="BE352" s="7"/>
      <c r="BF352" s="4"/>
      <c r="BI352" s="50"/>
      <c r="BK352" s="50"/>
      <c r="BM352" s="50"/>
      <c r="BO352" s="50"/>
      <c r="BQ352" s="50"/>
      <c r="BS352" s="50"/>
      <c r="BU352" s="50"/>
    </row>
    <row r="353" spans="2:73" x14ac:dyDescent="0.25">
      <c r="B353" t="s">
        <v>265</v>
      </c>
      <c r="C353" s="5" t="s">
        <v>571</v>
      </c>
      <c r="D353" s="39">
        <v>43648</v>
      </c>
      <c r="E353">
        <v>4</v>
      </c>
      <c r="F353" s="3" t="s">
        <v>821</v>
      </c>
      <c r="G353" s="2" t="s">
        <v>224</v>
      </c>
      <c r="H353" s="6">
        <v>24</v>
      </c>
      <c r="I353" s="7">
        <v>2</v>
      </c>
      <c r="J353" s="6">
        <v>18</v>
      </c>
      <c r="K353" s="7">
        <v>-2</v>
      </c>
      <c r="L353" s="6">
        <v>20</v>
      </c>
      <c r="M353" s="7">
        <v>1</v>
      </c>
      <c r="N353" s="6">
        <v>0</v>
      </c>
      <c r="O353" s="7">
        <v>-1</v>
      </c>
      <c r="P353" s="6">
        <v>9</v>
      </c>
      <c r="Q353" s="7">
        <v>-1</v>
      </c>
      <c r="R353" s="6">
        <v>0</v>
      </c>
      <c r="S353" s="7">
        <v>0</v>
      </c>
      <c r="T353" s="6">
        <v>23</v>
      </c>
      <c r="U353" s="7">
        <v>1</v>
      </c>
      <c r="V353" s="86">
        <v>6</v>
      </c>
      <c r="W353" s="7">
        <v>4</v>
      </c>
      <c r="X353" s="3" t="s">
        <v>842</v>
      </c>
      <c r="Y353" s="7"/>
      <c r="Z353" s="7" t="str">
        <f t="shared" si="7"/>
        <v/>
      </c>
      <c r="AB353" s="6"/>
      <c r="AC353" s="6"/>
      <c r="AE353" s="6"/>
      <c r="AF353" s="6"/>
      <c r="AG353" s="7"/>
      <c r="AH353" s="6"/>
      <c r="AI353" s="6"/>
      <c r="AK353" s="6"/>
      <c r="AL353" s="6"/>
      <c r="AN353" s="6"/>
      <c r="AO353" s="6"/>
      <c r="AT353" s="6"/>
      <c r="AU353" s="6"/>
      <c r="BG353" s="4"/>
      <c r="BI353" s="50"/>
      <c r="BK353" s="50"/>
      <c r="BM353" s="50"/>
      <c r="BO353" s="50"/>
      <c r="BQ353" s="50"/>
      <c r="BS353" s="50"/>
      <c r="BU353" s="50"/>
    </row>
    <row r="354" spans="2:73" x14ac:dyDescent="0.25">
      <c r="B354" t="s">
        <v>265</v>
      </c>
      <c r="C354" s="5" t="s">
        <v>378</v>
      </c>
      <c r="D354" s="39">
        <v>43648</v>
      </c>
      <c r="E354">
        <v>11</v>
      </c>
      <c r="F354" s="3" t="s">
        <v>1019</v>
      </c>
      <c r="G354" s="2" t="s">
        <v>96</v>
      </c>
      <c r="H354" s="6">
        <v>28</v>
      </c>
      <c r="I354" s="7">
        <v>2</v>
      </c>
      <c r="J354" s="6">
        <v>27</v>
      </c>
      <c r="K354" s="7">
        <v>0</v>
      </c>
      <c r="L354" s="6">
        <v>18</v>
      </c>
      <c r="M354" s="7">
        <v>1</v>
      </c>
      <c r="N354" s="6">
        <v>2</v>
      </c>
      <c r="O354" s="7">
        <v>1</v>
      </c>
      <c r="P354" s="6">
        <v>6</v>
      </c>
      <c r="Q354" s="7">
        <v>0</v>
      </c>
      <c r="R354" s="6">
        <v>1</v>
      </c>
      <c r="S354" s="7">
        <v>0</v>
      </c>
      <c r="T354" s="6">
        <v>14</v>
      </c>
      <c r="U354" s="7">
        <v>-4</v>
      </c>
      <c r="V354" s="6">
        <v>1</v>
      </c>
      <c r="W354" s="7">
        <v>2</v>
      </c>
      <c r="X354" s="3" t="s">
        <v>842</v>
      </c>
      <c r="Y354" s="7"/>
      <c r="Z354" s="7" t="str">
        <f t="shared" si="7"/>
        <v/>
      </c>
      <c r="AB354" s="6">
        <v>26</v>
      </c>
      <c r="AC354" s="6">
        <v>64</v>
      </c>
      <c r="AD354" s="7">
        <f>AB354-AC354</f>
        <v>-38</v>
      </c>
      <c r="AE354" s="6">
        <v>18</v>
      </c>
      <c r="AF354" s="6">
        <v>66</v>
      </c>
      <c r="AG354" s="7">
        <f>AE354-AF354</f>
        <v>-48</v>
      </c>
      <c r="AH354" s="6"/>
      <c r="AI354" s="6"/>
      <c r="AK354" s="6"/>
      <c r="AL354" s="6"/>
      <c r="AN354" s="6"/>
      <c r="AO354" s="6"/>
      <c r="AT354" s="6"/>
      <c r="AU354" s="6"/>
      <c r="AW354" s="4" t="s">
        <v>1087</v>
      </c>
      <c r="AX354" s="6">
        <v>20</v>
      </c>
      <c r="AY354" s="6">
        <v>17</v>
      </c>
      <c r="BB354" s="4" t="s">
        <v>1086</v>
      </c>
      <c r="BC354" s="6"/>
      <c r="BD354" s="6"/>
      <c r="BI354" s="50"/>
      <c r="BK354" s="50"/>
      <c r="BM354" s="50"/>
      <c r="BO354" s="50"/>
      <c r="BQ354" s="50"/>
      <c r="BS354" s="50"/>
      <c r="BU354" s="50"/>
    </row>
    <row r="355" spans="2:73" x14ac:dyDescent="0.25">
      <c r="B355" t="s">
        <v>265</v>
      </c>
      <c r="C355" s="5" t="s">
        <v>584</v>
      </c>
      <c r="D355" s="39">
        <v>43649</v>
      </c>
      <c r="E355">
        <v>7</v>
      </c>
      <c r="F355" s="3" t="s">
        <v>903</v>
      </c>
      <c r="H355" s="6">
        <v>23</v>
      </c>
      <c r="I355" s="7">
        <v>3</v>
      </c>
      <c r="J355" s="6">
        <v>25</v>
      </c>
      <c r="K355" s="7">
        <v>-1</v>
      </c>
      <c r="L355" s="6">
        <v>15</v>
      </c>
      <c r="M355" s="7">
        <v>-1</v>
      </c>
      <c r="N355" s="6">
        <v>1</v>
      </c>
      <c r="O355" s="7">
        <v>-1</v>
      </c>
      <c r="P355" s="6">
        <v>8</v>
      </c>
      <c r="Q355" s="7">
        <v>2</v>
      </c>
      <c r="R355" s="6">
        <v>1</v>
      </c>
      <c r="S355" s="7">
        <v>0</v>
      </c>
      <c r="T355" s="6">
        <v>22</v>
      </c>
      <c r="U355" s="7">
        <v>-1</v>
      </c>
      <c r="V355" s="6">
        <v>-2</v>
      </c>
      <c r="W355" s="7">
        <v>4</v>
      </c>
      <c r="X355" t="s">
        <v>842</v>
      </c>
      <c r="Y355" s="7"/>
      <c r="Z355" s="7" t="str">
        <f t="shared" si="7"/>
        <v/>
      </c>
      <c r="AB355" s="6">
        <v>22</v>
      </c>
      <c r="AC355" s="6">
        <v>57</v>
      </c>
      <c r="AD355" s="7">
        <f>AB355-AC355</f>
        <v>-35</v>
      </c>
      <c r="AE355" s="6">
        <v>18</v>
      </c>
      <c r="AF355" s="6">
        <v>64</v>
      </c>
      <c r="AG355" s="7">
        <f>AE355-AF355</f>
        <v>-46</v>
      </c>
      <c r="AH355" s="6">
        <v>22</v>
      </c>
      <c r="AI355" s="6">
        <v>34</v>
      </c>
      <c r="AJ355" s="7">
        <f>AH355-AI355</f>
        <v>-12</v>
      </c>
      <c r="AK355" s="6"/>
      <c r="AL355" s="6"/>
      <c r="AN355" s="6"/>
      <c r="AO355" s="6"/>
      <c r="AT355" s="6">
        <v>33</v>
      </c>
      <c r="AU355" s="6">
        <v>43</v>
      </c>
      <c r="AV355" s="7">
        <f>AT355-AU355</f>
        <v>-10</v>
      </c>
      <c r="AW355" s="4" t="s">
        <v>1034</v>
      </c>
      <c r="AX355" s="6">
        <v>19</v>
      </c>
      <c r="AY355" s="6">
        <v>16</v>
      </c>
      <c r="BB355" s="4" t="s">
        <v>1035</v>
      </c>
      <c r="BC355" s="6"/>
      <c r="BD355" s="6"/>
      <c r="BI355" s="50"/>
      <c r="BK355" s="50"/>
      <c r="BM355" s="50"/>
      <c r="BO355" s="50"/>
      <c r="BQ355" s="50"/>
      <c r="BS355" s="50"/>
      <c r="BU355" s="50"/>
    </row>
    <row r="356" spans="2:73" x14ac:dyDescent="0.25">
      <c r="B356" t="s">
        <v>265</v>
      </c>
      <c r="C356" s="5" t="s">
        <v>657</v>
      </c>
      <c r="D356" s="39">
        <v>43651</v>
      </c>
      <c r="E356">
        <v>8</v>
      </c>
      <c r="F356" s="3" t="s">
        <v>886</v>
      </c>
      <c r="G356" s="2" t="s">
        <v>54</v>
      </c>
      <c r="H356" s="6">
        <v>25</v>
      </c>
      <c r="I356" s="7">
        <v>2</v>
      </c>
      <c r="J356" s="6">
        <v>28</v>
      </c>
      <c r="K356" s="7">
        <v>1</v>
      </c>
      <c r="L356" s="6">
        <v>16</v>
      </c>
      <c r="M356" s="7">
        <v>-1</v>
      </c>
      <c r="N356" s="6">
        <v>1</v>
      </c>
      <c r="O356" s="7">
        <v>0</v>
      </c>
      <c r="P356" s="6">
        <v>5</v>
      </c>
      <c r="Q356" s="7">
        <v>0</v>
      </c>
      <c r="R356" s="6">
        <v>0</v>
      </c>
      <c r="S356" s="7">
        <v>-1</v>
      </c>
      <c r="T356" s="6">
        <v>19</v>
      </c>
      <c r="U356" s="7">
        <v>-3</v>
      </c>
      <c r="V356" s="6">
        <v>-3</v>
      </c>
      <c r="W356" s="7">
        <v>1</v>
      </c>
      <c r="X356" s="3" t="s">
        <v>842</v>
      </c>
      <c r="Y356" s="7"/>
      <c r="Z356" s="7" t="str">
        <f t="shared" si="7"/>
        <v/>
      </c>
      <c r="AB356" s="6"/>
      <c r="AC356" s="6"/>
      <c r="AE356" s="6"/>
      <c r="AF356" s="6"/>
      <c r="AH356" s="6"/>
      <c r="AI356" s="6"/>
      <c r="AK356" s="6"/>
      <c r="AL356" s="6"/>
      <c r="AN356" s="6"/>
      <c r="AO356" s="6"/>
      <c r="AT356" s="6"/>
      <c r="AU356" s="6"/>
      <c r="BC356" s="6"/>
      <c r="BD356" s="6"/>
      <c r="BI356" s="50"/>
      <c r="BK356" s="50"/>
      <c r="BM356" s="50"/>
      <c r="BO356" s="50"/>
      <c r="BQ356" s="50"/>
      <c r="BS356" s="50"/>
      <c r="BU356" s="50"/>
    </row>
    <row r="357" spans="2:73" x14ac:dyDescent="0.25">
      <c r="B357" s="3" t="s">
        <v>265</v>
      </c>
      <c r="C357" s="5" t="s">
        <v>645</v>
      </c>
      <c r="D357" s="39">
        <v>43652</v>
      </c>
      <c r="F357" s="3" t="s">
        <v>821</v>
      </c>
      <c r="G357" s="2"/>
      <c r="R357" s="6"/>
      <c r="T357" s="6"/>
      <c r="V357" s="6"/>
      <c r="X357" s="3" t="s">
        <v>842</v>
      </c>
      <c r="Y357" s="7"/>
      <c r="Z357" s="7" t="str">
        <f t="shared" si="7"/>
        <v/>
      </c>
      <c r="AB357" s="6"/>
      <c r="AC357" s="6"/>
      <c r="AE357" s="6"/>
      <c r="AF357" s="6"/>
      <c r="AH357" s="6"/>
      <c r="AI357" s="6"/>
      <c r="AK357" s="6"/>
      <c r="AL357" s="6"/>
      <c r="AN357" s="6"/>
      <c r="AO357" s="6"/>
      <c r="AT357" s="6"/>
      <c r="AU357" s="6"/>
      <c r="BC357" s="6">
        <v>10</v>
      </c>
      <c r="BD357" s="6">
        <v>69</v>
      </c>
      <c r="BE357" s="7">
        <f>BC357-BD357</f>
        <v>-59</v>
      </c>
      <c r="BF357" s="4" t="s">
        <v>871</v>
      </c>
      <c r="BI357" s="50"/>
      <c r="BK357" s="50"/>
      <c r="BM357" s="50"/>
      <c r="BO357" s="50"/>
      <c r="BQ357" s="50"/>
      <c r="BS357" s="50"/>
      <c r="BU357" s="50"/>
    </row>
    <row r="358" spans="2:73" x14ac:dyDescent="0.25">
      <c r="B358" t="s">
        <v>265</v>
      </c>
      <c r="C358" s="5" t="s">
        <v>669</v>
      </c>
      <c r="D358" s="39">
        <v>43655</v>
      </c>
      <c r="E358">
        <v>12</v>
      </c>
      <c r="F358" s="3" t="s">
        <v>821</v>
      </c>
      <c r="G358" s="2" t="s">
        <v>224</v>
      </c>
      <c r="H358" s="6">
        <v>24</v>
      </c>
      <c r="I358" s="7">
        <v>0</v>
      </c>
      <c r="J358" s="6">
        <v>20</v>
      </c>
      <c r="K358" s="7">
        <v>2</v>
      </c>
      <c r="L358" s="6">
        <v>19</v>
      </c>
      <c r="M358" s="7">
        <v>-1</v>
      </c>
      <c r="N358" s="6">
        <v>0</v>
      </c>
      <c r="O358" s="7">
        <v>0</v>
      </c>
      <c r="P358" s="6">
        <v>9</v>
      </c>
      <c r="Q358" s="7">
        <v>0</v>
      </c>
      <c r="R358" s="6">
        <v>0</v>
      </c>
      <c r="S358" s="7">
        <v>0</v>
      </c>
      <c r="T358" s="6">
        <v>21</v>
      </c>
      <c r="U358" s="7">
        <v>-2</v>
      </c>
      <c r="V358" s="86">
        <v>4</v>
      </c>
      <c r="W358" s="7">
        <v>-2</v>
      </c>
      <c r="X358" s="3" t="s">
        <v>842</v>
      </c>
      <c r="Y358" s="7"/>
      <c r="Z358" s="7" t="str">
        <f t="shared" si="7"/>
        <v/>
      </c>
      <c r="AB358" s="6"/>
      <c r="AC358" s="6"/>
      <c r="AE358" s="6"/>
      <c r="AF358" s="6"/>
      <c r="AH358" s="6"/>
      <c r="AI358" s="6"/>
      <c r="AK358" s="6"/>
      <c r="AL358" s="6"/>
      <c r="AN358" s="6"/>
      <c r="AO358" s="6"/>
      <c r="AT358" s="6"/>
      <c r="AU358" s="6"/>
      <c r="BG358" s="4"/>
      <c r="BI358" s="50"/>
      <c r="BK358" s="50"/>
      <c r="BM358" s="50"/>
      <c r="BO358" s="50"/>
      <c r="BQ358" s="50"/>
      <c r="BS358" s="50"/>
      <c r="BU358" s="50"/>
    </row>
    <row r="359" spans="2:73" x14ac:dyDescent="0.25">
      <c r="B359" t="s">
        <v>265</v>
      </c>
      <c r="C359" s="5" t="s">
        <v>337</v>
      </c>
      <c r="D359" s="39">
        <v>43656</v>
      </c>
      <c r="E359">
        <v>12</v>
      </c>
      <c r="F359" s="3" t="s">
        <v>982</v>
      </c>
      <c r="H359" s="6">
        <v>23</v>
      </c>
      <c r="J359" s="6">
        <v>29</v>
      </c>
      <c r="L359" s="6">
        <v>19</v>
      </c>
      <c r="P359" s="6">
        <v>3</v>
      </c>
      <c r="R359" s="6"/>
      <c r="T359" s="6">
        <v>20</v>
      </c>
      <c r="V359" s="6">
        <v>-6</v>
      </c>
      <c r="X359" t="s">
        <v>842</v>
      </c>
      <c r="Y359" s="8"/>
      <c r="Z359" s="7" t="str">
        <f t="shared" si="7"/>
        <v/>
      </c>
      <c r="AB359" s="6"/>
      <c r="AC359" s="6"/>
      <c r="AE359" s="6"/>
      <c r="AF359" s="6"/>
      <c r="AH359" s="6"/>
      <c r="AI359" s="6"/>
      <c r="AK359" s="6"/>
      <c r="AL359" s="6"/>
      <c r="AN359" s="6"/>
      <c r="AO359" s="6"/>
      <c r="AT359" s="6"/>
      <c r="AU359" s="6"/>
      <c r="BC359" s="6"/>
      <c r="BD359" s="6"/>
      <c r="BI359" s="50"/>
      <c r="BK359" s="50"/>
      <c r="BM359" s="50"/>
      <c r="BO359" s="50"/>
      <c r="BQ359" s="50"/>
      <c r="BS359" s="50"/>
      <c r="BU359" s="50"/>
    </row>
    <row r="360" spans="2:73" x14ac:dyDescent="0.25">
      <c r="B360" t="s">
        <v>265</v>
      </c>
      <c r="C360" s="5" t="s">
        <v>337</v>
      </c>
      <c r="D360" s="39">
        <v>43656</v>
      </c>
      <c r="E360">
        <v>14</v>
      </c>
      <c r="F360" s="3" t="s">
        <v>886</v>
      </c>
      <c r="G360" s="2" t="s">
        <v>180</v>
      </c>
      <c r="H360" s="6">
        <v>24</v>
      </c>
      <c r="I360" s="7">
        <v>-1</v>
      </c>
      <c r="J360" s="6">
        <v>28</v>
      </c>
      <c r="K360" s="7">
        <v>0</v>
      </c>
      <c r="L360" s="6">
        <v>15</v>
      </c>
      <c r="M360" s="7">
        <v>-1</v>
      </c>
      <c r="N360" s="6">
        <v>1</v>
      </c>
      <c r="O360" s="7">
        <v>0</v>
      </c>
      <c r="P360" s="6">
        <v>5</v>
      </c>
      <c r="Q360" s="7">
        <v>0</v>
      </c>
      <c r="R360" s="6">
        <v>0</v>
      </c>
      <c r="S360" s="7">
        <v>0</v>
      </c>
      <c r="T360" s="6">
        <v>20</v>
      </c>
      <c r="U360" s="7">
        <v>1</v>
      </c>
      <c r="V360" s="6">
        <v>-4</v>
      </c>
      <c r="W360" s="7">
        <v>-1</v>
      </c>
      <c r="X360" s="3" t="s">
        <v>842</v>
      </c>
      <c r="Y360" s="7"/>
      <c r="Z360" s="7" t="str">
        <f t="shared" si="7"/>
        <v/>
      </c>
      <c r="AB360" s="6"/>
      <c r="AC360" s="6"/>
      <c r="AE360" s="6"/>
      <c r="AF360" s="6"/>
      <c r="AH360" s="6"/>
      <c r="AI360" s="6"/>
      <c r="AK360" s="6"/>
      <c r="AL360" s="6"/>
      <c r="AN360" s="6"/>
      <c r="AO360" s="6"/>
      <c r="AT360" s="6"/>
      <c r="AU360" s="6"/>
      <c r="BC360" s="6"/>
      <c r="BD360" s="6"/>
      <c r="BI360" s="50"/>
      <c r="BK360" s="50"/>
      <c r="BM360" s="50"/>
      <c r="BO360" s="50"/>
      <c r="BQ360" s="50"/>
      <c r="BS360" s="50"/>
      <c r="BU360" s="50"/>
    </row>
    <row r="361" spans="2:73" x14ac:dyDescent="0.25">
      <c r="B361" s="3" t="s">
        <v>265</v>
      </c>
      <c r="C361" s="5" t="s">
        <v>594</v>
      </c>
      <c r="D361" s="39">
        <v>43659</v>
      </c>
      <c r="F361" s="3" t="s">
        <v>821</v>
      </c>
      <c r="G361" s="2"/>
      <c r="R361" s="6"/>
      <c r="T361" s="6"/>
      <c r="V361" s="6"/>
      <c r="X361" s="3" t="s">
        <v>842</v>
      </c>
      <c r="Y361" s="7"/>
      <c r="Z361" s="7" t="str">
        <f t="shared" si="7"/>
        <v/>
      </c>
      <c r="AB361" s="6"/>
      <c r="AC361" s="6"/>
      <c r="AE361" s="6"/>
      <c r="AF361" s="6"/>
      <c r="AH361" s="6"/>
      <c r="AI361" s="6"/>
      <c r="AK361" s="6"/>
      <c r="AL361" s="6"/>
      <c r="AN361" s="6"/>
      <c r="AO361" s="6"/>
      <c r="AT361" s="6"/>
      <c r="AU361" s="6"/>
      <c r="BC361" s="6">
        <v>14</v>
      </c>
      <c r="BD361" s="6">
        <v>69</v>
      </c>
      <c r="BE361" s="7">
        <f>BC361-BD361</f>
        <v>-55</v>
      </c>
      <c r="BF361" s="4" t="s">
        <v>871</v>
      </c>
      <c r="BI361" s="50"/>
      <c r="BK361" s="50"/>
      <c r="BM361" s="50"/>
      <c r="BO361" s="50"/>
      <c r="BQ361" s="50"/>
      <c r="BS361" s="50"/>
      <c r="BU361" s="50"/>
    </row>
    <row r="362" spans="2:73" x14ac:dyDescent="0.25">
      <c r="B362" t="s">
        <v>265</v>
      </c>
      <c r="C362" s="5" t="s">
        <v>624</v>
      </c>
      <c r="D362" s="39">
        <v>43661</v>
      </c>
      <c r="E362">
        <v>18</v>
      </c>
      <c r="F362" s="3" t="s">
        <v>886</v>
      </c>
      <c r="G362" s="2" t="s">
        <v>17</v>
      </c>
      <c r="H362" s="6">
        <v>25</v>
      </c>
      <c r="I362" s="7">
        <v>1</v>
      </c>
      <c r="J362" s="6">
        <v>28</v>
      </c>
      <c r="K362" s="7">
        <v>0</v>
      </c>
      <c r="L362" s="6">
        <v>17</v>
      </c>
      <c r="M362" s="7">
        <v>2</v>
      </c>
      <c r="N362" s="6">
        <v>1</v>
      </c>
      <c r="O362" s="7">
        <v>0</v>
      </c>
      <c r="P362" s="6">
        <v>5</v>
      </c>
      <c r="Q362" s="7">
        <v>0</v>
      </c>
      <c r="R362" s="6">
        <v>0</v>
      </c>
      <c r="S362" s="7">
        <v>0</v>
      </c>
      <c r="T362" s="6">
        <v>19</v>
      </c>
      <c r="U362" s="7">
        <v>-1</v>
      </c>
      <c r="V362" s="6">
        <v>-3</v>
      </c>
      <c r="W362" s="7">
        <v>1</v>
      </c>
      <c r="X362" s="3" t="s">
        <v>842</v>
      </c>
      <c r="Y362" s="7"/>
      <c r="Z362" s="7" t="str">
        <f t="shared" si="7"/>
        <v/>
      </c>
      <c r="AB362" s="6"/>
      <c r="AC362" s="6"/>
      <c r="AE362" s="6"/>
      <c r="AF362" s="6"/>
      <c r="AH362" s="6"/>
      <c r="AI362" s="6"/>
      <c r="AK362" s="6"/>
      <c r="AL362" s="6"/>
      <c r="AN362" s="6"/>
      <c r="AO362" s="6"/>
      <c r="AT362" s="6"/>
      <c r="AU362" s="6"/>
      <c r="BC362" s="6"/>
      <c r="BD362" s="6"/>
      <c r="BI362" s="50"/>
      <c r="BK362" s="50"/>
      <c r="BM362" s="50"/>
      <c r="BO362" s="50"/>
      <c r="BQ362" s="50"/>
      <c r="BS362" s="50"/>
      <c r="BU362" s="50"/>
    </row>
    <row r="363" spans="2:73" x14ac:dyDescent="0.25">
      <c r="B363" t="s">
        <v>265</v>
      </c>
      <c r="C363" s="5" t="s">
        <v>640</v>
      </c>
      <c r="D363" s="39">
        <v>43662</v>
      </c>
      <c r="E363">
        <v>18</v>
      </c>
      <c r="F363" s="3" t="s">
        <v>821</v>
      </c>
      <c r="G363" s="2" t="s">
        <v>224</v>
      </c>
      <c r="H363" s="6">
        <v>25</v>
      </c>
      <c r="I363" s="7">
        <v>1</v>
      </c>
      <c r="J363" s="6">
        <v>21</v>
      </c>
      <c r="K363" s="7">
        <v>1</v>
      </c>
      <c r="L363" s="6">
        <v>20</v>
      </c>
      <c r="M363" s="7">
        <v>1</v>
      </c>
      <c r="N363" s="6">
        <v>0</v>
      </c>
      <c r="O363" s="7">
        <v>0</v>
      </c>
      <c r="P363" s="6">
        <v>8</v>
      </c>
      <c r="Q363" s="7">
        <v>-1</v>
      </c>
      <c r="R363" s="6">
        <v>0</v>
      </c>
      <c r="S363" s="7">
        <v>0</v>
      </c>
      <c r="T363" s="6">
        <v>19</v>
      </c>
      <c r="U363" s="7">
        <v>-2</v>
      </c>
      <c r="V363" s="6">
        <v>4</v>
      </c>
      <c r="W363" s="8">
        <v>0</v>
      </c>
      <c r="X363" s="3" t="s">
        <v>842</v>
      </c>
      <c r="Y363" s="7"/>
      <c r="Z363" s="7" t="str">
        <f t="shared" si="7"/>
        <v/>
      </c>
      <c r="AB363" s="6"/>
      <c r="AC363" s="6"/>
      <c r="AD363" s="7">
        <v>-30</v>
      </c>
      <c r="AE363" s="6">
        <v>20</v>
      </c>
      <c r="AF363" s="6">
        <v>68</v>
      </c>
      <c r="AG363" s="7">
        <f>AE363-AF363</f>
        <v>-48</v>
      </c>
      <c r="AH363" s="6">
        <v>23</v>
      </c>
      <c r="AI363" s="6">
        <v>44</v>
      </c>
      <c r="AJ363" s="7">
        <f>AH363-AI363</f>
        <v>-21</v>
      </c>
      <c r="AK363" s="6"/>
      <c r="AL363" s="6"/>
      <c r="AN363" s="6"/>
      <c r="AO363" s="6"/>
      <c r="AT363" s="6">
        <v>27</v>
      </c>
      <c r="AU363" s="6">
        <v>61</v>
      </c>
      <c r="AV363" s="7">
        <f>AT363-AU363</f>
        <v>-34</v>
      </c>
      <c r="AW363" s="4" t="s">
        <v>931</v>
      </c>
      <c r="BG363" s="4"/>
      <c r="BI363" s="50"/>
      <c r="BK363" s="50"/>
      <c r="BM363" s="50"/>
      <c r="BO363" s="50"/>
      <c r="BQ363" s="50"/>
      <c r="BS363" s="50"/>
      <c r="BU363" s="50"/>
    </row>
    <row r="364" spans="2:73" x14ac:dyDescent="0.25">
      <c r="B364" s="3" t="s">
        <v>265</v>
      </c>
      <c r="C364" s="5" t="s">
        <v>427</v>
      </c>
      <c r="D364" s="39">
        <v>43666</v>
      </c>
      <c r="F364" s="3" t="s">
        <v>821</v>
      </c>
      <c r="G364" s="2"/>
      <c r="R364" s="6"/>
      <c r="T364" s="6"/>
      <c r="V364" s="6"/>
      <c r="W364" s="8"/>
      <c r="X364" s="3" t="s">
        <v>842</v>
      </c>
      <c r="Y364" s="7"/>
      <c r="Z364" s="7" t="str">
        <f t="shared" si="7"/>
        <v/>
      </c>
      <c r="AB364" s="6"/>
      <c r="AC364" s="6"/>
      <c r="AD364" s="7"/>
      <c r="AE364" s="6"/>
      <c r="AF364" s="6"/>
      <c r="AG364" s="7"/>
      <c r="AH364" s="6"/>
      <c r="AI364" s="6"/>
      <c r="AJ364" s="7"/>
      <c r="AK364" s="6"/>
      <c r="AL364" s="6"/>
      <c r="AN364" s="6"/>
      <c r="AO364" s="6"/>
      <c r="AT364" s="6"/>
      <c r="AU364" s="6"/>
      <c r="AV364" s="7"/>
      <c r="BC364" s="6">
        <v>10</v>
      </c>
      <c r="BD364" s="6">
        <v>69</v>
      </c>
      <c r="BE364" s="7">
        <f>BC364-BD364</f>
        <v>-59</v>
      </c>
      <c r="BF364" s="4" t="s">
        <v>871</v>
      </c>
      <c r="BG364" s="4"/>
      <c r="BI364" s="50"/>
      <c r="BK364" s="50"/>
      <c r="BM364" s="50"/>
      <c r="BO364" s="50"/>
      <c r="BQ364" s="50"/>
      <c r="BS364" s="50"/>
      <c r="BU364" s="50"/>
    </row>
    <row r="365" spans="2:73" x14ac:dyDescent="0.25">
      <c r="B365" t="s">
        <v>265</v>
      </c>
      <c r="C365" s="5" t="s">
        <v>1108</v>
      </c>
      <c r="D365" s="39">
        <v>43667</v>
      </c>
      <c r="E365">
        <v>7</v>
      </c>
      <c r="F365" s="3" t="s">
        <v>821</v>
      </c>
      <c r="G365" s="2"/>
      <c r="R365" s="6"/>
      <c r="T365" s="6"/>
      <c r="V365" s="6"/>
      <c r="W365" s="8"/>
      <c r="X365" s="3" t="s">
        <v>842</v>
      </c>
      <c r="Z365" s="7" t="str">
        <f t="shared" si="7"/>
        <v/>
      </c>
      <c r="AB365" s="6">
        <v>34</v>
      </c>
      <c r="AC365" s="6">
        <v>55</v>
      </c>
      <c r="AD365" s="7">
        <f>AB365-AC365</f>
        <v>-21</v>
      </c>
      <c r="AE365" s="6"/>
      <c r="AF365" s="6"/>
      <c r="AH365" s="6"/>
      <c r="AI365" s="6"/>
      <c r="AK365" s="6"/>
      <c r="AL365" s="6"/>
      <c r="AN365" s="6"/>
      <c r="AO365" s="6"/>
      <c r="AT365" s="6"/>
      <c r="AU365" s="6"/>
      <c r="AW365" s="4" t="s">
        <v>931</v>
      </c>
      <c r="BC365" s="6"/>
      <c r="BD365" s="6"/>
      <c r="BI365" s="50"/>
      <c r="BK365" s="50"/>
      <c r="BM365" s="50"/>
      <c r="BO365" s="50"/>
      <c r="BQ365" s="50"/>
      <c r="BS365" s="50"/>
      <c r="BU365" s="50"/>
    </row>
    <row r="366" spans="2:73" x14ac:dyDescent="0.25">
      <c r="B366" t="s">
        <v>265</v>
      </c>
      <c r="C366" s="5" t="s">
        <v>434</v>
      </c>
      <c r="D366" s="39">
        <v>43667</v>
      </c>
      <c r="F366" s="3" t="s">
        <v>821</v>
      </c>
      <c r="G366" s="2"/>
      <c r="R366" s="6"/>
      <c r="T366" s="6"/>
      <c r="V366" s="6"/>
      <c r="W366" s="8"/>
      <c r="X366" s="3" t="s">
        <v>842</v>
      </c>
      <c r="Z366" s="7" t="str">
        <f t="shared" si="7"/>
        <v/>
      </c>
      <c r="AB366" s="6"/>
      <c r="AC366" s="6"/>
      <c r="AD366" s="7"/>
      <c r="AE366" s="6"/>
      <c r="AF366" s="6"/>
      <c r="AH366" s="6"/>
      <c r="AI366" s="6"/>
      <c r="AK366" s="6"/>
      <c r="AL366" s="6"/>
      <c r="AN366" s="6"/>
      <c r="AO366" s="6"/>
      <c r="AT366" s="6"/>
      <c r="AU366" s="6"/>
      <c r="AX366" s="6">
        <v>34</v>
      </c>
      <c r="AY366" s="6">
        <v>29</v>
      </c>
      <c r="BB366" s="4" t="s">
        <v>876</v>
      </c>
      <c r="BG366" s="4"/>
      <c r="BI366" s="50"/>
      <c r="BK366" s="50"/>
      <c r="BM366" s="50"/>
      <c r="BO366" s="50"/>
      <c r="BQ366" s="50"/>
      <c r="BS366" s="50"/>
      <c r="BU366" s="50"/>
    </row>
    <row r="367" spans="2:73" x14ac:dyDescent="0.25">
      <c r="B367" t="s">
        <v>265</v>
      </c>
      <c r="C367" t="s">
        <v>625</v>
      </c>
      <c r="D367" s="39">
        <v>43669</v>
      </c>
      <c r="E367">
        <v>24</v>
      </c>
      <c r="F367" s="3" t="s">
        <v>821</v>
      </c>
      <c r="G367" s="2" t="s">
        <v>224</v>
      </c>
      <c r="H367" s="6">
        <v>25</v>
      </c>
      <c r="I367" s="7">
        <v>0</v>
      </c>
      <c r="J367" s="6">
        <v>19</v>
      </c>
      <c r="K367" s="7">
        <v>-2</v>
      </c>
      <c r="L367" s="6">
        <v>23</v>
      </c>
      <c r="M367" s="7">
        <v>3</v>
      </c>
      <c r="N367" s="6">
        <v>1</v>
      </c>
      <c r="O367" s="7">
        <v>1</v>
      </c>
      <c r="P367" s="6">
        <v>9</v>
      </c>
      <c r="Q367" s="7">
        <v>1</v>
      </c>
      <c r="R367" s="6">
        <v>0</v>
      </c>
      <c r="S367" s="7">
        <v>0</v>
      </c>
      <c r="T367" s="6">
        <v>17</v>
      </c>
      <c r="U367" s="7">
        <v>-2</v>
      </c>
      <c r="V367" s="86">
        <v>6</v>
      </c>
      <c r="W367" s="7">
        <v>2</v>
      </c>
      <c r="X367" s="3" t="s">
        <v>842</v>
      </c>
      <c r="Y367" s="7"/>
      <c r="Z367" s="7" t="str">
        <f t="shared" si="7"/>
        <v/>
      </c>
      <c r="AB367" s="6">
        <v>33</v>
      </c>
      <c r="AC367" s="6">
        <v>54</v>
      </c>
      <c r="AD367" s="7">
        <f>AB367-AC367</f>
        <v>-21</v>
      </c>
      <c r="AE367" s="6">
        <v>18</v>
      </c>
      <c r="AF367" s="6">
        <v>70</v>
      </c>
      <c r="AG367" s="7">
        <f>AE367-AF367</f>
        <v>-52</v>
      </c>
      <c r="AH367" s="6">
        <v>21</v>
      </c>
      <c r="AI367" s="6">
        <v>29</v>
      </c>
      <c r="AJ367" s="7">
        <f>AH367-AI367</f>
        <v>-8</v>
      </c>
      <c r="AK367" s="6"/>
      <c r="AL367" s="6"/>
      <c r="AN367" s="6"/>
      <c r="AO367" s="6"/>
      <c r="AT367" s="6">
        <v>28</v>
      </c>
      <c r="AU367" s="6">
        <v>60</v>
      </c>
      <c r="AV367" s="7">
        <f>AT367-AU367</f>
        <v>-32</v>
      </c>
      <c r="AW367" s="4" t="s">
        <v>931</v>
      </c>
      <c r="AX367" s="6">
        <v>38</v>
      </c>
      <c r="AY367" s="6">
        <v>20</v>
      </c>
      <c r="BB367" s="4" t="s">
        <v>876</v>
      </c>
      <c r="BC367" s="6"/>
      <c r="BD367" s="6"/>
      <c r="BI367" s="50"/>
      <c r="BK367" s="50"/>
      <c r="BM367" s="50"/>
      <c r="BO367" s="50"/>
      <c r="BQ367" s="50"/>
      <c r="BS367" s="50"/>
      <c r="BU367" s="50"/>
    </row>
    <row r="368" spans="2:73" x14ac:dyDescent="0.25">
      <c r="B368" t="s">
        <v>265</v>
      </c>
      <c r="C368" t="s">
        <v>432</v>
      </c>
      <c r="D368" s="39">
        <v>43670</v>
      </c>
      <c r="E368">
        <v>28</v>
      </c>
      <c r="F368" s="3" t="s">
        <v>886</v>
      </c>
      <c r="G368" s="2" t="s">
        <v>180</v>
      </c>
      <c r="H368" s="6">
        <v>28</v>
      </c>
      <c r="I368" s="7">
        <v>3</v>
      </c>
      <c r="J368" s="6">
        <v>27</v>
      </c>
      <c r="K368" s="7">
        <v>-1</v>
      </c>
      <c r="L368" s="6">
        <v>19</v>
      </c>
      <c r="M368" s="7">
        <v>2</v>
      </c>
      <c r="N368" s="6">
        <v>1</v>
      </c>
      <c r="O368" s="7">
        <v>0</v>
      </c>
      <c r="P368" s="6">
        <v>4</v>
      </c>
      <c r="Q368" s="7">
        <v>-1</v>
      </c>
      <c r="R368" s="6">
        <v>0</v>
      </c>
      <c r="S368" s="7">
        <v>0</v>
      </c>
      <c r="T368" s="6">
        <v>16</v>
      </c>
      <c r="U368" s="7">
        <v>-3</v>
      </c>
      <c r="V368" s="6">
        <v>1</v>
      </c>
      <c r="W368" s="7">
        <v>4</v>
      </c>
      <c r="X368" s="3" t="s">
        <v>842</v>
      </c>
      <c r="Y368" s="7"/>
      <c r="Z368" s="7" t="str">
        <f t="shared" si="7"/>
        <v/>
      </c>
      <c r="AB368" s="6"/>
      <c r="AC368" s="6"/>
      <c r="AE368" s="6"/>
      <c r="AF368" s="6"/>
      <c r="AH368" s="6"/>
      <c r="AI368" s="6"/>
      <c r="AK368" s="6"/>
      <c r="AL368" s="6"/>
      <c r="AN368" s="6"/>
      <c r="AO368" s="6"/>
      <c r="AT368" s="6"/>
      <c r="AU368" s="6"/>
      <c r="BC368" s="6"/>
      <c r="BD368" s="6"/>
      <c r="BI368" s="50"/>
      <c r="BK368" s="50"/>
      <c r="BM368" s="50"/>
      <c r="BO368" s="50"/>
      <c r="BQ368" s="50"/>
      <c r="BS368" s="50"/>
      <c r="BU368" s="50"/>
    </row>
    <row r="369" spans="2:73" x14ac:dyDescent="0.25">
      <c r="B369" t="s">
        <v>265</v>
      </c>
      <c r="C369" t="s">
        <v>601</v>
      </c>
      <c r="D369" s="39">
        <v>43670</v>
      </c>
      <c r="E369">
        <v>28</v>
      </c>
      <c r="F369" s="3" t="s">
        <v>903</v>
      </c>
      <c r="G369" s="2" t="s">
        <v>138</v>
      </c>
      <c r="H369" s="6">
        <v>30</v>
      </c>
      <c r="I369" s="7">
        <v>7</v>
      </c>
      <c r="J369" s="6">
        <v>28</v>
      </c>
      <c r="K369" s="7">
        <v>3</v>
      </c>
      <c r="L369" s="6">
        <v>16</v>
      </c>
      <c r="M369" s="7">
        <v>1</v>
      </c>
      <c r="N369" s="6">
        <v>1</v>
      </c>
      <c r="O369" s="7">
        <v>0</v>
      </c>
      <c r="P369" s="6">
        <v>5</v>
      </c>
      <c r="Q369" s="7">
        <v>-3</v>
      </c>
      <c r="R369" s="6">
        <v>0</v>
      </c>
      <c r="S369" s="7">
        <v>-1</v>
      </c>
      <c r="T369" s="6">
        <v>15</v>
      </c>
      <c r="U369" s="7">
        <v>-7</v>
      </c>
      <c r="V369" s="6">
        <v>2</v>
      </c>
      <c r="W369" s="7">
        <v>4</v>
      </c>
      <c r="X369" s="3" t="s">
        <v>842</v>
      </c>
      <c r="Y369" s="7"/>
      <c r="Z369" s="7" t="str">
        <f t="shared" si="7"/>
        <v/>
      </c>
      <c r="AB369" s="6">
        <v>28</v>
      </c>
      <c r="AC369" s="6">
        <v>31</v>
      </c>
      <c r="AD369" s="7">
        <f>AB369-AC369</f>
        <v>-3</v>
      </c>
      <c r="AE369" s="6">
        <v>19</v>
      </c>
      <c r="AF369" s="6">
        <v>59</v>
      </c>
      <c r="AG369" s="7">
        <f>AE369-AF369</f>
        <v>-40</v>
      </c>
      <c r="AH369" s="6">
        <v>21</v>
      </c>
      <c r="AI369" s="6">
        <v>24</v>
      </c>
      <c r="AJ369" s="7">
        <f>AH369-AI369</f>
        <v>-3</v>
      </c>
      <c r="AK369" s="6"/>
      <c r="AL369" s="6"/>
      <c r="AN369" s="6"/>
      <c r="AO369" s="6"/>
      <c r="AT369" s="6">
        <v>31</v>
      </c>
      <c r="AU369" s="6">
        <v>39</v>
      </c>
      <c r="AV369" s="7">
        <f>AT369-AU369</f>
        <v>-8</v>
      </c>
      <c r="AW369" s="4" t="s">
        <v>1034</v>
      </c>
      <c r="AX369" s="6">
        <v>38</v>
      </c>
      <c r="AY369" s="6">
        <v>17</v>
      </c>
      <c r="BB369" s="4" t="s">
        <v>1035</v>
      </c>
      <c r="BC369" s="6"/>
      <c r="BD369" s="6"/>
      <c r="BI369" s="50"/>
      <c r="BK369" s="50"/>
      <c r="BM369" s="50"/>
      <c r="BO369" s="50"/>
      <c r="BQ369" s="50"/>
      <c r="BS369" s="50"/>
      <c r="BU369" s="50"/>
    </row>
    <row r="370" spans="2:73" x14ac:dyDescent="0.25">
      <c r="B370" t="s">
        <v>265</v>
      </c>
      <c r="C370" t="s">
        <v>579</v>
      </c>
      <c r="D370" s="39">
        <v>43671</v>
      </c>
      <c r="E370">
        <v>28</v>
      </c>
      <c r="F370" s="3" t="s">
        <v>821</v>
      </c>
      <c r="G370" s="2" t="s">
        <v>192</v>
      </c>
      <c r="H370" s="6">
        <v>31</v>
      </c>
      <c r="I370" s="7">
        <v>6</v>
      </c>
      <c r="J370" s="6">
        <v>21</v>
      </c>
      <c r="K370" s="7">
        <v>2</v>
      </c>
      <c r="L370" s="6">
        <v>20</v>
      </c>
      <c r="M370" s="7">
        <v>-3</v>
      </c>
      <c r="N370" s="6">
        <v>0</v>
      </c>
      <c r="O370" s="7">
        <v>-1</v>
      </c>
      <c r="P370" s="6">
        <v>8</v>
      </c>
      <c r="Q370" s="7">
        <v>-1</v>
      </c>
      <c r="R370" s="6">
        <v>0</v>
      </c>
      <c r="S370" s="7">
        <v>0</v>
      </c>
      <c r="T370" s="6">
        <v>13</v>
      </c>
      <c r="U370" s="7">
        <v>-4</v>
      </c>
      <c r="V370" s="6">
        <v>10</v>
      </c>
      <c r="W370" s="7">
        <v>4</v>
      </c>
      <c r="X370" s="3" t="s">
        <v>842</v>
      </c>
      <c r="Y370" s="7"/>
      <c r="Z370" s="7" t="str">
        <f t="shared" si="7"/>
        <v/>
      </c>
      <c r="AB370" s="6">
        <v>34</v>
      </c>
      <c r="AC370" s="6">
        <v>55</v>
      </c>
      <c r="AD370" s="7">
        <f>AB370-AC370</f>
        <v>-21</v>
      </c>
      <c r="AE370" s="6"/>
      <c r="AF370" s="6"/>
      <c r="AH370" s="6"/>
      <c r="AI370" s="6"/>
      <c r="AK370" s="6"/>
      <c r="AL370" s="6"/>
      <c r="AN370" s="6"/>
      <c r="AO370" s="6"/>
      <c r="AT370" s="6"/>
      <c r="AU370" s="6"/>
      <c r="AV370" s="7"/>
      <c r="AW370" s="4" t="s">
        <v>1109</v>
      </c>
      <c r="BC370" s="6"/>
      <c r="BD370" s="6"/>
      <c r="BI370" s="50"/>
      <c r="BK370" s="50"/>
      <c r="BM370" s="50"/>
      <c r="BO370" s="50"/>
      <c r="BQ370" s="50"/>
      <c r="BS370" s="50"/>
      <c r="BU370" s="50"/>
    </row>
    <row r="371" spans="2:73" x14ac:dyDescent="0.25">
      <c r="B371" t="s">
        <v>265</v>
      </c>
      <c r="C371" s="5" t="s">
        <v>566</v>
      </c>
      <c r="D371" s="39">
        <v>43671</v>
      </c>
      <c r="F371" s="3" t="s">
        <v>1094</v>
      </c>
      <c r="G371" s="2" t="s">
        <v>124</v>
      </c>
      <c r="H371" s="6">
        <v>30</v>
      </c>
      <c r="I371" s="7">
        <v>10</v>
      </c>
      <c r="J371" s="6">
        <v>25</v>
      </c>
      <c r="K371" s="7">
        <v>-1</v>
      </c>
      <c r="L371" s="6">
        <v>18</v>
      </c>
      <c r="M371" s="7">
        <v>2</v>
      </c>
      <c r="N371" s="6">
        <v>1</v>
      </c>
      <c r="O371" s="7">
        <v>0</v>
      </c>
      <c r="P371" s="6">
        <v>4</v>
      </c>
      <c r="Q371" s="7">
        <v>-1</v>
      </c>
      <c r="R371" s="6">
        <v>2</v>
      </c>
      <c r="S371" s="7">
        <v>-2</v>
      </c>
      <c r="T371" s="6">
        <v>14</v>
      </c>
      <c r="U371" s="7">
        <v>-10</v>
      </c>
      <c r="V371" s="6">
        <v>5</v>
      </c>
      <c r="W371" s="7">
        <v>11</v>
      </c>
      <c r="X371" s="3" t="s">
        <v>842</v>
      </c>
      <c r="Y371" s="7"/>
      <c r="Z371" s="7" t="str">
        <f t="shared" si="7"/>
        <v/>
      </c>
      <c r="AB371" s="6">
        <v>38</v>
      </c>
      <c r="AC371" s="6">
        <v>32</v>
      </c>
      <c r="AD371" s="7">
        <f>AB371-AC371</f>
        <v>6</v>
      </c>
      <c r="AE371" s="6">
        <v>23</v>
      </c>
      <c r="AF371" s="6">
        <v>67</v>
      </c>
      <c r="AG371" s="7">
        <f>AE371-AF371</f>
        <v>-44</v>
      </c>
      <c r="AH371" s="6">
        <v>27</v>
      </c>
      <c r="AI371" s="6">
        <v>26</v>
      </c>
      <c r="AJ371" s="7">
        <f>AH371-AI371</f>
        <v>1</v>
      </c>
      <c r="AK371" s="6"/>
      <c r="AL371" s="6"/>
      <c r="AN371" s="6"/>
      <c r="AO371" s="6"/>
      <c r="AT371" s="6"/>
      <c r="AU371" s="6"/>
      <c r="AV371" s="7"/>
      <c r="AW371" s="4" t="s">
        <v>1095</v>
      </c>
      <c r="BC371" s="6"/>
      <c r="BD371" s="6"/>
      <c r="BI371" s="50"/>
      <c r="BK371" s="50"/>
      <c r="BM371" s="50"/>
      <c r="BO371" s="50"/>
      <c r="BQ371" s="50"/>
      <c r="BS371" s="50"/>
      <c r="BU371" s="50"/>
    </row>
    <row r="372" spans="2:73" x14ac:dyDescent="0.25">
      <c r="B372" t="s">
        <v>265</v>
      </c>
      <c r="C372" s="5" t="s">
        <v>681</v>
      </c>
      <c r="D372" s="39">
        <v>43672</v>
      </c>
      <c r="E372">
        <v>2</v>
      </c>
      <c r="F372" s="3" t="s">
        <v>886</v>
      </c>
      <c r="G372" s="2" t="s">
        <v>17</v>
      </c>
      <c r="H372" s="6">
        <v>29</v>
      </c>
      <c r="I372" s="7">
        <v>1</v>
      </c>
      <c r="J372" s="6">
        <v>30</v>
      </c>
      <c r="K372" s="7">
        <v>3</v>
      </c>
      <c r="L372" s="6">
        <v>16</v>
      </c>
      <c r="M372" s="7">
        <v>-3</v>
      </c>
      <c r="N372" s="6">
        <v>1</v>
      </c>
      <c r="O372" s="7">
        <v>0</v>
      </c>
      <c r="P372" s="6">
        <v>5</v>
      </c>
      <c r="Q372" s="7">
        <v>1</v>
      </c>
      <c r="R372" s="6">
        <v>0</v>
      </c>
      <c r="S372" s="7">
        <v>0</v>
      </c>
      <c r="T372" s="6">
        <v>15</v>
      </c>
      <c r="U372" s="7">
        <v>-1</v>
      </c>
      <c r="V372" s="6">
        <v>-1</v>
      </c>
      <c r="W372" s="7">
        <v>-2</v>
      </c>
      <c r="X372" s="3" t="s">
        <v>842</v>
      </c>
      <c r="Y372" s="7"/>
      <c r="Z372" s="7" t="str">
        <f t="shared" si="7"/>
        <v/>
      </c>
      <c r="AB372" s="6"/>
      <c r="AC372" s="6"/>
      <c r="AD372" s="7"/>
      <c r="AE372" s="6"/>
      <c r="AF372" s="6"/>
      <c r="AG372" s="7"/>
      <c r="AH372" s="6"/>
      <c r="AI372" s="6"/>
      <c r="AJ372" s="7"/>
      <c r="AK372" s="6"/>
      <c r="AL372" s="6"/>
      <c r="AN372" s="6"/>
      <c r="AO372" s="6"/>
      <c r="AT372" s="6"/>
      <c r="AU372" s="6"/>
      <c r="AV372" s="7"/>
      <c r="BC372" s="6"/>
      <c r="BD372" s="6"/>
      <c r="BI372" s="50"/>
      <c r="BK372" s="50"/>
      <c r="BM372" s="50"/>
      <c r="BO372" s="50"/>
      <c r="BQ372" s="50"/>
      <c r="BS372" s="50"/>
      <c r="BU372" s="50"/>
    </row>
    <row r="373" spans="2:73" x14ac:dyDescent="0.25">
      <c r="B373" t="s">
        <v>265</v>
      </c>
      <c r="C373" t="s">
        <v>679</v>
      </c>
      <c r="D373" s="39">
        <v>43672</v>
      </c>
      <c r="E373">
        <v>1</v>
      </c>
      <c r="F373" s="3" t="s">
        <v>1030</v>
      </c>
      <c r="G373" s="2" t="s">
        <v>60</v>
      </c>
      <c r="H373" s="6">
        <v>34</v>
      </c>
      <c r="I373" s="7">
        <v>8</v>
      </c>
      <c r="J373" s="6">
        <v>24</v>
      </c>
      <c r="K373" s="7">
        <v>0</v>
      </c>
      <c r="L373" s="6">
        <v>20</v>
      </c>
      <c r="M373" s="7">
        <v>-2</v>
      </c>
      <c r="N373" s="6">
        <v>1</v>
      </c>
      <c r="O373" s="7">
        <v>0</v>
      </c>
      <c r="P373" s="6">
        <v>6</v>
      </c>
      <c r="Q373" s="7">
        <v>-2</v>
      </c>
      <c r="R373" s="6"/>
      <c r="T373" s="6">
        <v>9</v>
      </c>
      <c r="U373" s="7">
        <v>-3</v>
      </c>
      <c r="V373" s="6">
        <v>10</v>
      </c>
      <c r="W373" s="7">
        <v>8</v>
      </c>
      <c r="X373" s="3" t="s">
        <v>639</v>
      </c>
      <c r="Y373" s="7"/>
      <c r="Z373" s="7" t="str">
        <f t="shared" si="7"/>
        <v/>
      </c>
      <c r="AB373" s="6">
        <v>31</v>
      </c>
      <c r="AC373" s="6">
        <v>38</v>
      </c>
      <c r="AD373" s="7">
        <f>AB373-AC373</f>
        <v>-7</v>
      </c>
      <c r="AE373" s="6">
        <v>19</v>
      </c>
      <c r="AF373" s="6">
        <v>69</v>
      </c>
      <c r="AG373" s="7">
        <f>AE373-AF373</f>
        <v>-50</v>
      </c>
      <c r="AH373" s="6">
        <v>28</v>
      </c>
      <c r="AI373" s="6">
        <v>28</v>
      </c>
      <c r="AJ373" s="7">
        <f>AH373-AI373</f>
        <v>0</v>
      </c>
      <c r="AK373" s="6"/>
      <c r="AL373" s="6"/>
      <c r="AM373" s="6"/>
      <c r="AN373" s="7"/>
      <c r="AO373" s="6"/>
      <c r="AT373" s="6">
        <v>32</v>
      </c>
      <c r="AU373" s="6">
        <v>53</v>
      </c>
      <c r="AV373" s="7">
        <f>AT373-AU373</f>
        <v>-21</v>
      </c>
      <c r="AW373" s="4" t="s">
        <v>1087</v>
      </c>
      <c r="AX373" s="6">
        <v>52</v>
      </c>
      <c r="AY373" s="6">
        <v>27</v>
      </c>
      <c r="BB373" s="4" t="s">
        <v>1097</v>
      </c>
      <c r="BC373" s="6">
        <v>18</v>
      </c>
      <c r="BD373" s="6">
        <v>75</v>
      </c>
      <c r="BE373" s="7">
        <f>BC373-BD373</f>
        <v>-57</v>
      </c>
      <c r="BF373" s="4" t="s">
        <v>937</v>
      </c>
      <c r="BI373" s="50"/>
      <c r="BK373" s="50"/>
      <c r="BM373" s="50"/>
      <c r="BO373" s="50"/>
      <c r="BQ373" s="50"/>
      <c r="BS373" s="50"/>
      <c r="BU373" s="50"/>
    </row>
    <row r="374" spans="2:73" x14ac:dyDescent="0.25">
      <c r="B374" s="3" t="s">
        <v>265</v>
      </c>
      <c r="C374" s="69" t="s">
        <v>488</v>
      </c>
      <c r="D374" s="39">
        <v>43673</v>
      </c>
      <c r="F374" s="3" t="s">
        <v>821</v>
      </c>
      <c r="G374" s="2"/>
      <c r="R374" s="6"/>
      <c r="T374" s="6"/>
      <c r="V374" s="6"/>
      <c r="X374" s="3" t="s">
        <v>842</v>
      </c>
      <c r="Y374" s="7"/>
      <c r="Z374" s="7" t="str">
        <f t="shared" si="7"/>
        <v/>
      </c>
      <c r="AB374" s="6">
        <v>32</v>
      </c>
      <c r="AC374" s="6">
        <v>31</v>
      </c>
      <c r="AD374" s="7">
        <f>AB374-AC374</f>
        <v>1</v>
      </c>
      <c r="AE374" s="6">
        <v>13</v>
      </c>
      <c r="AF374" s="6">
        <v>72</v>
      </c>
      <c r="AG374" s="7">
        <v>-56</v>
      </c>
      <c r="AH374" s="6"/>
      <c r="AI374" s="6"/>
      <c r="AJ374" s="7"/>
      <c r="AK374" s="6"/>
      <c r="AL374" s="6"/>
      <c r="AM374" s="6"/>
      <c r="AN374" s="7"/>
      <c r="AO374" s="6"/>
      <c r="AT374" s="6"/>
      <c r="AU374" s="6"/>
      <c r="AV374" s="7"/>
      <c r="AW374" s="4" t="s">
        <v>1037</v>
      </c>
      <c r="BC374" s="6">
        <v>14</v>
      </c>
      <c r="BD374" s="6">
        <v>63</v>
      </c>
      <c r="BE374" s="7">
        <f>BC374-BD374</f>
        <v>-49</v>
      </c>
      <c r="BF374" s="4" t="s">
        <v>871</v>
      </c>
      <c r="BI374" s="50"/>
      <c r="BK374" s="50"/>
      <c r="BM374" s="50"/>
      <c r="BO374" s="50"/>
      <c r="BQ374" s="50"/>
      <c r="BS374" s="50"/>
      <c r="BU374" s="50"/>
    </row>
    <row r="375" spans="2:73" x14ac:dyDescent="0.25">
      <c r="B375" s="3" t="s">
        <v>265</v>
      </c>
      <c r="C375" s="3" t="s">
        <v>680</v>
      </c>
      <c r="D375" s="39">
        <v>43675</v>
      </c>
      <c r="F375" s="3" t="s">
        <v>821</v>
      </c>
      <c r="G375" s="2"/>
      <c r="R375" s="6"/>
      <c r="T375" s="6"/>
      <c r="V375" s="6"/>
      <c r="X375" s="3" t="s">
        <v>842</v>
      </c>
      <c r="Y375" s="7"/>
      <c r="Z375" s="7" t="str">
        <f t="shared" si="7"/>
        <v/>
      </c>
      <c r="AB375" s="6"/>
      <c r="AC375" s="6"/>
      <c r="AD375" s="7">
        <v>-19</v>
      </c>
      <c r="AE375" s="6"/>
      <c r="AF375" s="6"/>
      <c r="AG375" s="7">
        <v>-56</v>
      </c>
      <c r="AH375" s="6"/>
      <c r="AI375" s="6"/>
      <c r="AJ375" s="7"/>
      <c r="AK375" s="6"/>
      <c r="AL375" s="6"/>
      <c r="AM375" s="6"/>
      <c r="AN375" s="7"/>
      <c r="AO375" s="6"/>
      <c r="AT375" s="6"/>
      <c r="AU375" s="6"/>
      <c r="AV375" s="7"/>
      <c r="AW375" s="4" t="s">
        <v>931</v>
      </c>
      <c r="BC375" s="6"/>
      <c r="BD375" s="6"/>
      <c r="BE375" s="7"/>
      <c r="BF375" s="4"/>
      <c r="BI375" s="50"/>
      <c r="BK375" s="50"/>
      <c r="BM375" s="50"/>
      <c r="BO375" s="50"/>
      <c r="BQ375" s="50"/>
      <c r="BS375" s="50"/>
      <c r="BU375" s="50"/>
    </row>
    <row r="376" spans="2:73" x14ac:dyDescent="0.25">
      <c r="B376" t="s">
        <v>265</v>
      </c>
      <c r="C376" t="s">
        <v>603</v>
      </c>
      <c r="D376" s="39">
        <v>43675</v>
      </c>
      <c r="E376">
        <v>31</v>
      </c>
      <c r="F376" s="3" t="s">
        <v>821</v>
      </c>
      <c r="G376" s="2" t="s">
        <v>224</v>
      </c>
      <c r="H376" s="6">
        <v>32</v>
      </c>
      <c r="I376" s="7">
        <v>1</v>
      </c>
      <c r="J376" s="6">
        <v>22</v>
      </c>
      <c r="K376" s="7">
        <v>1</v>
      </c>
      <c r="L376" s="6">
        <v>19</v>
      </c>
      <c r="M376" s="7">
        <v>-1</v>
      </c>
      <c r="N376" s="6">
        <v>0</v>
      </c>
      <c r="O376" s="7">
        <v>0</v>
      </c>
      <c r="P376" s="6">
        <v>8</v>
      </c>
      <c r="Q376" s="7">
        <v>0</v>
      </c>
      <c r="R376" s="6">
        <v>0</v>
      </c>
      <c r="S376" s="7">
        <v>0</v>
      </c>
      <c r="T376" s="6">
        <v>13</v>
      </c>
      <c r="U376" s="7">
        <v>0</v>
      </c>
      <c r="V376" s="6">
        <v>10</v>
      </c>
      <c r="W376" s="7">
        <v>0</v>
      </c>
      <c r="X376" s="3" t="s">
        <v>842</v>
      </c>
      <c r="Y376" s="7"/>
      <c r="Z376" s="7" t="str">
        <f t="shared" si="7"/>
        <v/>
      </c>
      <c r="AB376" s="6"/>
      <c r="AC376" s="6"/>
      <c r="AD376" s="7">
        <v>-16</v>
      </c>
      <c r="AE376" s="6"/>
      <c r="AF376" s="6"/>
      <c r="AG376" s="7">
        <v>-45</v>
      </c>
      <c r="AH376" s="6"/>
      <c r="AI376" s="6"/>
      <c r="AK376" s="6"/>
      <c r="AL376" s="6"/>
      <c r="AN376" s="6"/>
      <c r="AO376" s="6"/>
      <c r="AT376" s="6"/>
      <c r="AU376" s="6"/>
      <c r="AV376" s="7"/>
      <c r="AW376" s="4" t="s">
        <v>931</v>
      </c>
      <c r="AX376" s="6">
        <v>42</v>
      </c>
      <c r="AY376" s="6">
        <v>21</v>
      </c>
      <c r="BB376" s="4" t="s">
        <v>876</v>
      </c>
      <c r="BG376" s="4"/>
      <c r="BI376" s="50"/>
      <c r="BK376" s="50"/>
      <c r="BM376" s="50"/>
      <c r="BO376" s="50"/>
      <c r="BQ376" s="50"/>
      <c r="BS376" s="50"/>
      <c r="BU376" s="50"/>
    </row>
    <row r="377" spans="2:73" x14ac:dyDescent="0.25">
      <c r="B377" s="3" t="s">
        <v>293</v>
      </c>
      <c r="C377" s="69" t="s">
        <v>584</v>
      </c>
      <c r="D377" s="39">
        <v>43680</v>
      </c>
      <c r="F377" s="3" t="s">
        <v>821</v>
      </c>
      <c r="G377" s="2"/>
      <c r="R377" s="6"/>
      <c r="T377" s="6"/>
      <c r="V377" s="6"/>
      <c r="X377" s="3" t="s">
        <v>842</v>
      </c>
      <c r="Y377" s="7"/>
      <c r="Z377" s="7" t="str">
        <f t="shared" si="7"/>
        <v/>
      </c>
      <c r="AB377" s="6"/>
      <c r="AC377" s="6"/>
      <c r="AD377" s="7"/>
      <c r="AE377" s="6"/>
      <c r="AF377" s="6"/>
      <c r="AG377" s="7"/>
      <c r="AH377" s="6"/>
      <c r="AI377" s="6"/>
      <c r="AJ377" s="7"/>
      <c r="AK377" s="6"/>
      <c r="AL377" s="6"/>
      <c r="AN377" s="6"/>
      <c r="AO377" s="6"/>
      <c r="AT377" s="6"/>
      <c r="AU377" s="6"/>
      <c r="AV377" s="7"/>
      <c r="BC377" s="6">
        <v>15</v>
      </c>
      <c r="BD377" s="6">
        <v>62</v>
      </c>
      <c r="BE377" s="7">
        <f>BC377-BD377</f>
        <v>-47</v>
      </c>
      <c r="BF377" s="4" t="s">
        <v>871</v>
      </c>
      <c r="BG377" s="4"/>
      <c r="BI377" s="50"/>
      <c r="BK377" s="50"/>
      <c r="BM377" s="50"/>
      <c r="BO377" s="50"/>
      <c r="BQ377" s="50"/>
      <c r="BS377" s="50"/>
      <c r="BU377" s="50"/>
    </row>
    <row r="378" spans="2:73" x14ac:dyDescent="0.25">
      <c r="B378" s="3" t="s">
        <v>293</v>
      </c>
      <c r="C378" s="69" t="s">
        <v>1110</v>
      </c>
      <c r="D378" s="39">
        <v>43682</v>
      </c>
      <c r="F378" s="3" t="s">
        <v>821</v>
      </c>
      <c r="G378" s="2"/>
      <c r="R378" s="6"/>
      <c r="T378" s="6"/>
      <c r="V378" s="6"/>
      <c r="X378" s="3" t="s">
        <v>842</v>
      </c>
      <c r="Y378" s="7"/>
      <c r="Z378" s="7" t="str">
        <f t="shared" si="7"/>
        <v/>
      </c>
      <c r="AB378" s="6"/>
      <c r="AC378" s="6"/>
      <c r="AD378" s="7">
        <v>-17</v>
      </c>
      <c r="AE378" s="6"/>
      <c r="AF378" s="6"/>
      <c r="AG378" s="7">
        <v>-50</v>
      </c>
      <c r="AH378" s="6"/>
      <c r="AI378" s="6"/>
      <c r="AJ378" s="7"/>
      <c r="AK378" s="6"/>
      <c r="AL378" s="6"/>
      <c r="AN378" s="6"/>
      <c r="AO378" s="6"/>
      <c r="AT378" s="6"/>
      <c r="AU378" s="6"/>
      <c r="AV378" s="7"/>
      <c r="AW378" s="4" t="s">
        <v>931</v>
      </c>
      <c r="BC378" s="6"/>
      <c r="BD378" s="6"/>
      <c r="BE378" s="7"/>
      <c r="BF378" s="4"/>
      <c r="BG378" s="4"/>
      <c r="BI378" s="50"/>
      <c r="BK378" s="50"/>
      <c r="BM378" s="50"/>
      <c r="BO378" s="50"/>
      <c r="BQ378" s="50"/>
      <c r="BS378" s="50"/>
      <c r="BU378" s="50"/>
    </row>
    <row r="379" spans="2:73" x14ac:dyDescent="0.25">
      <c r="B379" t="s">
        <v>293</v>
      </c>
      <c r="C379" s="5" t="s">
        <v>572</v>
      </c>
      <c r="D379" s="39">
        <v>43682</v>
      </c>
      <c r="E379">
        <v>8</v>
      </c>
      <c r="F379" s="3" t="s">
        <v>821</v>
      </c>
      <c r="G379" s="2" t="s">
        <v>224</v>
      </c>
      <c r="H379" s="6">
        <v>31</v>
      </c>
      <c r="I379" s="7">
        <v>-1</v>
      </c>
      <c r="J379" s="6">
        <v>22</v>
      </c>
      <c r="K379" s="7">
        <v>0</v>
      </c>
      <c r="L379" s="6">
        <v>21</v>
      </c>
      <c r="M379" s="7">
        <v>2</v>
      </c>
      <c r="N379" s="6">
        <v>0</v>
      </c>
      <c r="O379" s="7">
        <v>0</v>
      </c>
      <c r="P379" s="6">
        <v>7</v>
      </c>
      <c r="Q379" s="7">
        <v>-1</v>
      </c>
      <c r="R379" s="6">
        <v>0</v>
      </c>
      <c r="S379" s="7">
        <v>0</v>
      </c>
      <c r="T379" s="6">
        <v>14</v>
      </c>
      <c r="U379" s="7">
        <v>1</v>
      </c>
      <c r="V379" s="6">
        <v>9</v>
      </c>
      <c r="W379" s="7">
        <v>-1</v>
      </c>
      <c r="X379" s="3" t="s">
        <v>842</v>
      </c>
      <c r="Y379" s="7"/>
      <c r="Z379" s="7" t="str">
        <f t="shared" si="7"/>
        <v/>
      </c>
      <c r="AB379" s="6">
        <v>35</v>
      </c>
      <c r="AC379" s="6">
        <v>53</v>
      </c>
      <c r="AD379" s="7">
        <f>AB379-AC379</f>
        <v>-18</v>
      </c>
      <c r="AE379" s="6">
        <v>20</v>
      </c>
      <c r="AF379" s="6">
        <v>67</v>
      </c>
      <c r="AG379" s="7">
        <f>AE379-AF379</f>
        <v>-47</v>
      </c>
      <c r="AH379" s="6">
        <v>18</v>
      </c>
      <c r="AI379" s="6">
        <v>32</v>
      </c>
      <c r="AJ379" s="7">
        <f>AH379-AI379</f>
        <v>-14</v>
      </c>
      <c r="AK379" s="6"/>
      <c r="AL379" s="6"/>
      <c r="AN379" s="6"/>
      <c r="AO379" s="6"/>
      <c r="AT379" s="6"/>
      <c r="AU379" s="6"/>
      <c r="AV379" s="7"/>
      <c r="AW379" s="4" t="s">
        <v>931</v>
      </c>
      <c r="AX379" s="6">
        <v>39</v>
      </c>
      <c r="AY379" s="6">
        <v>19</v>
      </c>
      <c r="BB379" s="4" t="s">
        <v>876</v>
      </c>
      <c r="BG379" s="4"/>
      <c r="BI379" s="50"/>
      <c r="BK379" s="50"/>
      <c r="BM379" s="50"/>
      <c r="BO379" s="50"/>
      <c r="BQ379" s="50"/>
      <c r="BS379" s="50"/>
      <c r="BU379" s="50"/>
    </row>
    <row r="380" spans="2:73" x14ac:dyDescent="0.25">
      <c r="B380" t="s">
        <v>293</v>
      </c>
      <c r="C380" s="5" t="s">
        <v>409</v>
      </c>
      <c r="D380" s="39">
        <v>43683</v>
      </c>
      <c r="E380">
        <v>14</v>
      </c>
      <c r="F380" s="3" t="s">
        <v>982</v>
      </c>
      <c r="G380" s="2"/>
      <c r="H380" s="6">
        <v>28</v>
      </c>
      <c r="J380" s="6">
        <v>24</v>
      </c>
      <c r="L380" s="6">
        <v>21</v>
      </c>
      <c r="P380" s="6">
        <v>3</v>
      </c>
      <c r="R380" s="6"/>
      <c r="T380" s="6">
        <v>15</v>
      </c>
      <c r="V380" s="6">
        <v>4</v>
      </c>
      <c r="X380" s="3" t="s">
        <v>842</v>
      </c>
      <c r="Y380" s="8" t="s">
        <v>988</v>
      </c>
      <c r="Z380" s="7" t="str">
        <f t="shared" si="7"/>
        <v/>
      </c>
      <c r="AB380" s="6"/>
      <c r="AC380" s="6"/>
      <c r="AE380" s="6"/>
      <c r="AF380" s="6"/>
      <c r="AH380" s="6"/>
      <c r="AI380" s="6"/>
      <c r="AK380" s="6"/>
      <c r="AL380" s="6"/>
      <c r="AN380" s="6"/>
      <c r="AO380" s="6"/>
      <c r="AT380" s="6"/>
      <c r="AU380" s="6"/>
      <c r="AV380" s="7"/>
      <c r="BC380" s="6"/>
      <c r="BD380" s="6"/>
      <c r="BI380" s="50"/>
      <c r="BK380" s="50"/>
      <c r="BM380" s="50"/>
      <c r="BO380" s="50"/>
      <c r="BQ380" s="50"/>
      <c r="BS380" s="50"/>
      <c r="BU380" s="50"/>
    </row>
    <row r="381" spans="2:73" x14ac:dyDescent="0.25">
      <c r="B381" t="s">
        <v>293</v>
      </c>
      <c r="C381" s="12" t="s">
        <v>365</v>
      </c>
      <c r="D381" s="39">
        <v>43684</v>
      </c>
      <c r="E381">
        <v>18</v>
      </c>
      <c r="F381" s="3" t="s">
        <v>1019</v>
      </c>
      <c r="G381" s="2" t="s">
        <v>96</v>
      </c>
      <c r="H381" s="6">
        <v>31</v>
      </c>
      <c r="I381" s="7">
        <v>3</v>
      </c>
      <c r="J381" s="6">
        <v>25</v>
      </c>
      <c r="K381" s="7">
        <v>-2</v>
      </c>
      <c r="L381" s="6">
        <v>19</v>
      </c>
      <c r="M381" s="7">
        <v>1</v>
      </c>
      <c r="N381" s="6">
        <v>1</v>
      </c>
      <c r="O381" s="7">
        <v>-1</v>
      </c>
      <c r="P381" s="6">
        <v>7</v>
      </c>
      <c r="Q381" s="7">
        <v>1</v>
      </c>
      <c r="R381" s="6">
        <v>0</v>
      </c>
      <c r="S381" s="7">
        <v>-1</v>
      </c>
      <c r="T381" s="6">
        <v>12</v>
      </c>
      <c r="U381" s="7">
        <v>-2</v>
      </c>
      <c r="V381" s="6">
        <v>6</v>
      </c>
      <c r="W381" s="7">
        <v>5</v>
      </c>
      <c r="X381" s="3" t="s">
        <v>842</v>
      </c>
      <c r="Y381" s="7"/>
      <c r="Z381" s="7" t="str">
        <f t="shared" si="7"/>
        <v/>
      </c>
      <c r="AB381" s="6">
        <v>35</v>
      </c>
      <c r="AC381" s="6">
        <v>41</v>
      </c>
      <c r="AD381" s="7">
        <f>AB381-AC381</f>
        <v>-6</v>
      </c>
      <c r="AE381" s="6">
        <v>19</v>
      </c>
      <c r="AF381" s="6">
        <v>62</v>
      </c>
      <c r="AG381" s="7">
        <f>AE381-AF381</f>
        <v>-43</v>
      </c>
      <c r="AH381" s="6"/>
      <c r="AI381" s="6"/>
      <c r="AK381" s="6"/>
      <c r="AL381" s="6"/>
      <c r="AN381" s="6"/>
      <c r="AO381" s="6"/>
      <c r="AT381" s="6"/>
      <c r="AU381" s="6"/>
      <c r="AV381" s="7"/>
      <c r="AW381" s="4" t="s">
        <v>1087</v>
      </c>
      <c r="AX381" s="6">
        <v>34</v>
      </c>
      <c r="AY381" s="6">
        <v>19</v>
      </c>
      <c r="AZ381" s="6"/>
      <c r="BA381" s="6"/>
      <c r="BB381" s="4" t="s">
        <v>1086</v>
      </c>
      <c r="BC381" s="6"/>
      <c r="BD381" s="6"/>
      <c r="BI381" s="50"/>
      <c r="BK381" s="50"/>
      <c r="BM381" s="50"/>
      <c r="BO381" s="50"/>
      <c r="BQ381" s="50"/>
      <c r="BS381" s="50"/>
      <c r="BU381" s="50"/>
    </row>
    <row r="382" spans="2:73" x14ac:dyDescent="0.25">
      <c r="B382" t="s">
        <v>293</v>
      </c>
      <c r="C382" s="5" t="s">
        <v>419</v>
      </c>
      <c r="D382" s="39">
        <v>43685</v>
      </c>
      <c r="E382">
        <v>11</v>
      </c>
      <c r="F382" s="3" t="s">
        <v>903</v>
      </c>
      <c r="G382" s="2" t="s">
        <v>138</v>
      </c>
      <c r="H382" s="6">
        <v>31</v>
      </c>
      <c r="I382" s="7">
        <v>1</v>
      </c>
      <c r="J382" s="6">
        <v>28</v>
      </c>
      <c r="K382" s="7">
        <v>0</v>
      </c>
      <c r="L382" s="6">
        <v>13</v>
      </c>
      <c r="M382" s="7">
        <v>-3</v>
      </c>
      <c r="N382" s="6">
        <v>1</v>
      </c>
      <c r="O382" s="7">
        <v>0</v>
      </c>
      <c r="P382" s="6">
        <v>5</v>
      </c>
      <c r="Q382" s="7">
        <v>0</v>
      </c>
      <c r="R382" s="6">
        <v>0</v>
      </c>
      <c r="S382" s="7">
        <v>0</v>
      </c>
      <c r="T382" s="6">
        <v>16</v>
      </c>
      <c r="U382" s="7">
        <v>1</v>
      </c>
      <c r="V382" s="6">
        <v>3</v>
      </c>
      <c r="W382" s="7">
        <v>1</v>
      </c>
      <c r="X382" s="3" t="s">
        <v>842</v>
      </c>
      <c r="Y382" s="7"/>
      <c r="Z382" s="7" t="str">
        <f t="shared" si="7"/>
        <v/>
      </c>
      <c r="AB382" s="6">
        <v>40</v>
      </c>
      <c r="AC382" s="6">
        <v>34</v>
      </c>
      <c r="AD382" s="7">
        <f>AB382-AC382</f>
        <v>6</v>
      </c>
      <c r="AE382" s="6">
        <v>20</v>
      </c>
      <c r="AF382" s="6">
        <v>60</v>
      </c>
      <c r="AG382" s="7">
        <f>AE382-AF382</f>
        <v>-40</v>
      </c>
      <c r="AH382" s="6">
        <v>21</v>
      </c>
      <c r="AI382" s="6">
        <v>30</v>
      </c>
      <c r="AJ382" s="7">
        <f>AH382-AI382</f>
        <v>-9</v>
      </c>
      <c r="AK382" s="6"/>
      <c r="AL382" s="6"/>
      <c r="AN382" s="6"/>
      <c r="AO382" s="6"/>
      <c r="AT382" s="6">
        <v>32</v>
      </c>
      <c r="AU382" s="6">
        <v>39</v>
      </c>
      <c r="AV382" s="7">
        <f>AT382-AU382</f>
        <v>-7</v>
      </c>
      <c r="AW382" s="4" t="s">
        <v>1034</v>
      </c>
      <c r="AX382" s="6">
        <v>38</v>
      </c>
      <c r="AY382" s="6">
        <v>19</v>
      </c>
      <c r="BB382" s="4" t="s">
        <v>1035</v>
      </c>
      <c r="BC382" s="6"/>
      <c r="BD382" s="6"/>
      <c r="BI382" s="50"/>
      <c r="BK382" s="50"/>
      <c r="BM382" s="50"/>
      <c r="BO382" s="50"/>
      <c r="BQ382" s="50"/>
      <c r="BS382" s="50"/>
      <c r="BU382" s="50"/>
    </row>
    <row r="383" spans="2:73" x14ac:dyDescent="0.25">
      <c r="B383" t="s">
        <v>293</v>
      </c>
      <c r="C383" s="5" t="s">
        <v>419</v>
      </c>
      <c r="D383" s="39">
        <v>43685</v>
      </c>
      <c r="E383">
        <v>11</v>
      </c>
      <c r="F383" s="3" t="s">
        <v>903</v>
      </c>
      <c r="R383" s="6"/>
      <c r="T383" s="6"/>
      <c r="V383" s="6"/>
      <c r="X383" s="3" t="s">
        <v>842</v>
      </c>
      <c r="Z383" s="7" t="str">
        <f t="shared" si="7"/>
        <v/>
      </c>
      <c r="AB383" s="6"/>
      <c r="AC383" s="6"/>
      <c r="AE383" s="6"/>
      <c r="AF383" s="6"/>
      <c r="AH383" s="6"/>
      <c r="AI383" s="6"/>
      <c r="AK383" s="6"/>
      <c r="AL383" s="6"/>
      <c r="AN383" s="6"/>
      <c r="AO383" s="6"/>
      <c r="AT383" s="6"/>
      <c r="AU383" s="6"/>
      <c r="AV383" s="7"/>
      <c r="AX383" s="6">
        <v>30</v>
      </c>
      <c r="AY383" s="6">
        <v>16</v>
      </c>
      <c r="AZ383" s="6">
        <v>11</v>
      </c>
      <c r="BA383" s="6">
        <v>10</v>
      </c>
      <c r="BB383" s="4" t="s">
        <v>1035</v>
      </c>
      <c r="BC383" s="6"/>
      <c r="BD383" s="6"/>
      <c r="BI383" s="50"/>
      <c r="BK383" s="50"/>
      <c r="BM383" s="50"/>
      <c r="BO383" s="50"/>
      <c r="BQ383" s="50"/>
      <c r="BS383" s="50"/>
      <c r="BU383" s="50"/>
    </row>
    <row r="384" spans="2:73" x14ac:dyDescent="0.25">
      <c r="B384" t="s">
        <v>293</v>
      </c>
      <c r="C384" s="5" t="s">
        <v>623</v>
      </c>
      <c r="D384" s="39">
        <v>43686</v>
      </c>
      <c r="E384">
        <v>13</v>
      </c>
      <c r="F384" s="3" t="s">
        <v>886</v>
      </c>
      <c r="G384" s="2" t="s">
        <v>54</v>
      </c>
      <c r="H384" s="6">
        <v>31</v>
      </c>
      <c r="I384" s="7">
        <v>2</v>
      </c>
      <c r="J384" s="6">
        <v>27</v>
      </c>
      <c r="K384" s="7">
        <v>-3</v>
      </c>
      <c r="L384" s="6">
        <v>16</v>
      </c>
      <c r="M384" s="7">
        <v>0</v>
      </c>
      <c r="N384" s="6">
        <v>1</v>
      </c>
      <c r="O384" s="7">
        <v>0</v>
      </c>
      <c r="P384" s="6">
        <v>4</v>
      </c>
      <c r="Q384" s="7">
        <v>-1</v>
      </c>
      <c r="R384" s="6">
        <v>0</v>
      </c>
      <c r="S384" s="7">
        <v>0</v>
      </c>
      <c r="T384" s="6">
        <v>16</v>
      </c>
      <c r="U384" s="7">
        <v>1</v>
      </c>
      <c r="V384" s="6">
        <v>4</v>
      </c>
      <c r="W384" s="7">
        <v>5</v>
      </c>
      <c r="X384" s="3" t="s">
        <v>842</v>
      </c>
      <c r="Y384" s="7"/>
      <c r="Z384" s="7" t="str">
        <f t="shared" si="7"/>
        <v/>
      </c>
      <c r="AB384" s="6"/>
      <c r="AC384" s="6"/>
      <c r="AE384" s="6"/>
      <c r="AF384" s="6"/>
      <c r="AH384" s="6"/>
      <c r="AI384" s="6"/>
      <c r="AK384" s="6"/>
      <c r="AL384" s="6"/>
      <c r="AN384" s="6"/>
      <c r="AO384" s="6"/>
      <c r="AT384" s="6"/>
      <c r="AU384" s="6"/>
      <c r="AV384" s="7"/>
      <c r="BC384" s="6"/>
      <c r="BD384" s="6"/>
      <c r="BI384" s="50"/>
      <c r="BK384" s="50"/>
      <c r="BM384" s="50"/>
      <c r="BO384" s="50"/>
      <c r="BQ384" s="50"/>
      <c r="BS384" s="50"/>
      <c r="BU384" s="50"/>
    </row>
    <row r="385" spans="2:73" x14ac:dyDescent="0.25">
      <c r="B385" s="3" t="s">
        <v>293</v>
      </c>
      <c r="C385" s="5" t="s">
        <v>337</v>
      </c>
      <c r="D385" s="39">
        <v>43687</v>
      </c>
      <c r="F385" s="3" t="s">
        <v>821</v>
      </c>
      <c r="G385" s="2"/>
      <c r="R385" s="6"/>
      <c r="T385" s="6"/>
      <c r="V385" s="6"/>
      <c r="X385" s="3" t="s">
        <v>842</v>
      </c>
      <c r="Y385" s="7"/>
      <c r="Z385" s="7" t="str">
        <f t="shared" si="7"/>
        <v/>
      </c>
      <c r="AB385" s="6"/>
      <c r="AC385" s="6"/>
      <c r="AE385" s="6"/>
      <c r="AF385" s="6"/>
      <c r="AH385" s="6"/>
      <c r="AI385" s="6"/>
      <c r="AK385" s="6"/>
      <c r="AL385" s="6"/>
      <c r="AN385" s="6"/>
      <c r="AO385" s="6"/>
      <c r="AT385" s="6"/>
      <c r="AU385" s="6"/>
      <c r="AV385" s="7"/>
      <c r="BC385" s="6">
        <v>20</v>
      </c>
      <c r="BD385" s="6">
        <v>62</v>
      </c>
      <c r="BE385" s="7">
        <f>BC385-BD385</f>
        <v>-42</v>
      </c>
      <c r="BF385" s="4" t="s">
        <v>871</v>
      </c>
      <c r="BI385" s="50"/>
      <c r="BK385" s="50"/>
      <c r="BM385" s="50"/>
      <c r="BO385" s="50"/>
      <c r="BQ385" s="50"/>
      <c r="BS385" s="50"/>
      <c r="BU385" s="50"/>
    </row>
    <row r="386" spans="2:73" x14ac:dyDescent="0.25">
      <c r="B386" s="3" t="s">
        <v>293</v>
      </c>
      <c r="C386" s="5" t="s">
        <v>1091</v>
      </c>
      <c r="D386" s="39">
        <v>43687</v>
      </c>
      <c r="F386" s="3" t="s">
        <v>821</v>
      </c>
      <c r="G386" s="2"/>
      <c r="R386" s="6"/>
      <c r="T386" s="6"/>
      <c r="V386" s="6"/>
      <c r="X386" s="3" t="s">
        <v>842</v>
      </c>
      <c r="Y386" s="7"/>
      <c r="Z386" s="7" t="str">
        <f t="shared" si="7"/>
        <v/>
      </c>
      <c r="AB386" s="6"/>
      <c r="AC386" s="6"/>
      <c r="AE386" s="6"/>
      <c r="AF386" s="6"/>
      <c r="AH386" s="6"/>
      <c r="AI386" s="6"/>
      <c r="AK386" s="6"/>
      <c r="AL386" s="6"/>
      <c r="AN386" s="6"/>
      <c r="AO386" s="6"/>
      <c r="AT386" s="6"/>
      <c r="AU386" s="6"/>
      <c r="AV386" s="7"/>
      <c r="BC386" s="6">
        <v>16</v>
      </c>
      <c r="BD386" s="6">
        <v>62</v>
      </c>
      <c r="BE386" s="7">
        <f>BC386-BD386</f>
        <v>-46</v>
      </c>
      <c r="BF386" s="4" t="s">
        <v>871</v>
      </c>
      <c r="BI386" s="50"/>
      <c r="BK386" s="50"/>
      <c r="BM386" s="50"/>
      <c r="BO386" s="50"/>
      <c r="BQ386" s="50"/>
      <c r="BS386" s="50"/>
      <c r="BU386" s="50"/>
    </row>
    <row r="387" spans="2:73" x14ac:dyDescent="0.25">
      <c r="B387" t="s">
        <v>293</v>
      </c>
      <c r="C387" t="s">
        <v>594</v>
      </c>
      <c r="D387" s="39">
        <v>43690</v>
      </c>
      <c r="E387">
        <v>21</v>
      </c>
      <c r="F387" s="3" t="s">
        <v>821</v>
      </c>
      <c r="G387" s="2" t="s">
        <v>224</v>
      </c>
      <c r="H387" s="6">
        <v>30</v>
      </c>
      <c r="I387" s="7">
        <v>-1</v>
      </c>
      <c r="J387" s="6">
        <v>21</v>
      </c>
      <c r="K387" s="7">
        <v>-1</v>
      </c>
      <c r="L387" s="6">
        <v>20</v>
      </c>
      <c r="M387" s="7">
        <v>-1</v>
      </c>
      <c r="N387" s="6">
        <v>1</v>
      </c>
      <c r="O387" s="7">
        <v>1</v>
      </c>
      <c r="P387" s="6">
        <v>8</v>
      </c>
      <c r="Q387" s="7">
        <v>1</v>
      </c>
      <c r="R387" s="6">
        <v>0</v>
      </c>
      <c r="S387" s="7">
        <v>0</v>
      </c>
      <c r="T387" s="6">
        <v>14</v>
      </c>
      <c r="U387" s="7">
        <v>0</v>
      </c>
      <c r="V387" s="6">
        <v>9</v>
      </c>
      <c r="W387" s="7">
        <v>0</v>
      </c>
      <c r="X387" s="3" t="s">
        <v>842</v>
      </c>
      <c r="Y387" s="7"/>
      <c r="Z387" s="7" t="str">
        <f t="shared" si="7"/>
        <v/>
      </c>
      <c r="AB387" s="6"/>
      <c r="AC387" s="6"/>
      <c r="AE387" s="6"/>
      <c r="AF387" s="6"/>
      <c r="AH387" s="6"/>
      <c r="AI387" s="6"/>
      <c r="AK387" s="6"/>
      <c r="AL387" s="6"/>
      <c r="AN387" s="6"/>
      <c r="AO387" s="6"/>
      <c r="AT387" s="6"/>
      <c r="AU387" s="6"/>
      <c r="AV387" s="7"/>
      <c r="AZ387" s="6"/>
      <c r="BA387" s="6"/>
      <c r="BG387" s="4"/>
      <c r="BI387" s="50"/>
      <c r="BK387" s="50"/>
      <c r="BM387" s="50"/>
      <c r="BO387" s="50"/>
      <c r="BQ387" s="50"/>
      <c r="BS387" s="50"/>
      <c r="BU387" s="50"/>
    </row>
    <row r="388" spans="2:73" x14ac:dyDescent="0.25">
      <c r="B388" t="s">
        <v>293</v>
      </c>
      <c r="C388" t="s">
        <v>455</v>
      </c>
      <c r="D388" s="39">
        <v>43692</v>
      </c>
      <c r="E388">
        <v>21</v>
      </c>
      <c r="F388" s="3" t="s">
        <v>1058</v>
      </c>
      <c r="H388" s="6">
        <v>42</v>
      </c>
      <c r="J388" s="6">
        <v>28</v>
      </c>
      <c r="L388" s="6">
        <v>15</v>
      </c>
      <c r="N388" s="6">
        <v>0</v>
      </c>
      <c r="P388" s="6">
        <v>3</v>
      </c>
      <c r="R388" s="6">
        <v>1</v>
      </c>
      <c r="T388" s="6">
        <v>5</v>
      </c>
      <c r="V388" s="6">
        <v>14</v>
      </c>
      <c r="X388" t="s">
        <v>842</v>
      </c>
      <c r="Y388" s="7"/>
      <c r="Z388" s="7" t="str">
        <f t="shared" si="7"/>
        <v/>
      </c>
      <c r="AB388" s="6"/>
      <c r="AC388" s="6"/>
      <c r="AE388" s="6"/>
      <c r="AF388" s="6"/>
      <c r="AH388" s="6"/>
      <c r="AI388" s="6"/>
      <c r="AK388" s="6"/>
      <c r="AL388" s="6"/>
      <c r="AN388" s="6"/>
      <c r="AO388" s="6"/>
      <c r="AT388" s="6"/>
      <c r="AU388" s="6"/>
      <c r="AV388" s="7"/>
      <c r="AZ388" s="6"/>
      <c r="BA388" s="6"/>
      <c r="BC388" s="6"/>
      <c r="BD388" s="6"/>
      <c r="BI388" s="50"/>
      <c r="BK388" s="50"/>
      <c r="BM388" s="50"/>
      <c r="BO388" s="50"/>
      <c r="BQ388" s="50"/>
      <c r="BS388" s="50"/>
      <c r="BU388" s="50"/>
    </row>
    <row r="389" spans="2:73" x14ac:dyDescent="0.25">
      <c r="B389" t="s">
        <v>293</v>
      </c>
      <c r="C389" t="s">
        <v>598</v>
      </c>
      <c r="D389" s="39">
        <v>43697</v>
      </c>
      <c r="E389">
        <v>23</v>
      </c>
      <c r="F389" s="3" t="s">
        <v>821</v>
      </c>
      <c r="G389" s="2" t="s">
        <v>224</v>
      </c>
      <c r="H389" s="6">
        <v>32</v>
      </c>
      <c r="I389" s="7">
        <v>2</v>
      </c>
      <c r="J389" s="6">
        <v>22</v>
      </c>
      <c r="K389" s="7">
        <v>1</v>
      </c>
      <c r="L389" s="6">
        <v>20</v>
      </c>
      <c r="M389" s="7">
        <v>0</v>
      </c>
      <c r="N389" s="6">
        <v>0</v>
      </c>
      <c r="O389" s="7">
        <v>0</v>
      </c>
      <c r="P389" s="6">
        <v>7</v>
      </c>
      <c r="Q389" s="7">
        <v>-1</v>
      </c>
      <c r="R389" s="6">
        <v>0</v>
      </c>
      <c r="S389" s="7">
        <v>0</v>
      </c>
      <c r="T389" s="6">
        <v>12</v>
      </c>
      <c r="U389" s="7">
        <v>-2</v>
      </c>
      <c r="V389" s="6">
        <v>10</v>
      </c>
      <c r="W389" s="7">
        <v>1</v>
      </c>
      <c r="X389" t="s">
        <v>842</v>
      </c>
      <c r="Y389" s="7"/>
      <c r="Z389" s="7" t="str">
        <f t="shared" si="7"/>
        <v/>
      </c>
      <c r="AB389" s="6"/>
      <c r="AC389" s="6"/>
      <c r="AE389" s="6"/>
      <c r="AF389" s="6"/>
      <c r="AH389" s="6"/>
      <c r="AI389" s="6"/>
      <c r="AK389" s="6"/>
      <c r="AL389" s="6"/>
      <c r="AN389" s="6"/>
      <c r="AO389" s="6"/>
      <c r="AT389" s="6"/>
      <c r="AU389" s="6"/>
      <c r="AV389" s="7"/>
      <c r="AZ389" s="6"/>
      <c r="BA389" s="6"/>
      <c r="BG389" s="4"/>
      <c r="BI389" s="50"/>
      <c r="BK389" s="50"/>
      <c r="BM389" s="50"/>
      <c r="BO389" s="50"/>
      <c r="BQ389" s="50"/>
      <c r="BS389" s="50"/>
      <c r="BU389" s="50"/>
    </row>
    <row r="390" spans="2:73" x14ac:dyDescent="0.25">
      <c r="B390" t="s">
        <v>293</v>
      </c>
      <c r="C390" t="s">
        <v>599</v>
      </c>
      <c r="D390" s="39">
        <v>43698</v>
      </c>
      <c r="E390">
        <v>25</v>
      </c>
      <c r="F390" s="3" t="s">
        <v>903</v>
      </c>
      <c r="G390" s="2" t="s">
        <v>138</v>
      </c>
      <c r="H390" s="6">
        <v>32</v>
      </c>
      <c r="I390" s="7">
        <v>1</v>
      </c>
      <c r="J390" s="6">
        <v>26</v>
      </c>
      <c r="K390" s="7">
        <v>-2</v>
      </c>
      <c r="L390" s="6">
        <v>15</v>
      </c>
      <c r="M390" s="7">
        <v>2</v>
      </c>
      <c r="N390" s="6">
        <v>1</v>
      </c>
      <c r="O390" s="7">
        <v>0</v>
      </c>
      <c r="P390" s="6">
        <v>4</v>
      </c>
      <c r="Q390" s="7">
        <v>-1</v>
      </c>
      <c r="R390" s="6">
        <v>0</v>
      </c>
      <c r="S390" s="7">
        <v>0</v>
      </c>
      <c r="T390" s="6">
        <v>16</v>
      </c>
      <c r="U390" s="7">
        <v>0</v>
      </c>
      <c r="V390" s="6">
        <v>6</v>
      </c>
      <c r="W390" s="7">
        <v>3</v>
      </c>
      <c r="X390" s="3" t="s">
        <v>842</v>
      </c>
      <c r="Y390" s="7"/>
      <c r="Z390" s="7" t="str">
        <f t="shared" si="7"/>
        <v/>
      </c>
      <c r="AB390" s="6">
        <v>41</v>
      </c>
      <c r="AC390" s="6">
        <v>36</v>
      </c>
      <c r="AD390" s="7">
        <f>AB390-AC390</f>
        <v>5</v>
      </c>
      <c r="AE390" s="6">
        <v>18</v>
      </c>
      <c r="AF390" s="6">
        <v>60</v>
      </c>
      <c r="AG390" s="7">
        <f>AE390-AF390</f>
        <v>-42</v>
      </c>
      <c r="AH390" s="6">
        <v>20</v>
      </c>
      <c r="AI390" s="6">
        <v>31</v>
      </c>
      <c r="AJ390" s="7">
        <f>AH390-AI390</f>
        <v>-11</v>
      </c>
      <c r="AK390" s="6"/>
      <c r="AL390" s="6"/>
      <c r="AN390" s="6"/>
      <c r="AO390" s="6"/>
      <c r="AT390" s="6">
        <v>30</v>
      </c>
      <c r="AU390" s="6">
        <v>41</v>
      </c>
      <c r="AV390" s="7">
        <f>AT390-AU390</f>
        <v>-11</v>
      </c>
      <c r="AW390" s="4" t="s">
        <v>1034</v>
      </c>
      <c r="AX390" s="6">
        <v>41</v>
      </c>
      <c r="AY390" s="6">
        <v>17</v>
      </c>
      <c r="AZ390" s="6"/>
      <c r="BA390" s="6"/>
      <c r="BB390" s="4" t="s">
        <v>1035</v>
      </c>
      <c r="BC390" s="6"/>
      <c r="BD390" s="6"/>
      <c r="BI390" s="50"/>
      <c r="BK390" s="50"/>
      <c r="BM390" s="50"/>
      <c r="BO390" s="50"/>
      <c r="BQ390" s="50"/>
      <c r="BS390" s="50"/>
      <c r="BU390" s="50"/>
    </row>
    <row r="391" spans="2:73" x14ac:dyDescent="0.25">
      <c r="B391" t="s">
        <v>293</v>
      </c>
      <c r="C391" t="s">
        <v>599</v>
      </c>
      <c r="D391" s="39">
        <v>43698</v>
      </c>
      <c r="E391">
        <v>25</v>
      </c>
      <c r="F391" s="3" t="s">
        <v>903</v>
      </c>
      <c r="G391" s="2" t="s">
        <v>138</v>
      </c>
      <c r="R391" s="6"/>
      <c r="T391" s="6"/>
      <c r="V391" s="6"/>
      <c r="X391" s="3" t="s">
        <v>842</v>
      </c>
      <c r="Z391" s="7" t="str">
        <f t="shared" si="7"/>
        <v/>
      </c>
      <c r="AB391" s="6"/>
      <c r="AC391" s="6"/>
      <c r="AD391" s="7"/>
      <c r="AE391" s="6"/>
      <c r="AF391" s="6"/>
      <c r="AG391" s="7"/>
      <c r="AH391" s="6"/>
      <c r="AI391" s="6"/>
      <c r="AJ391" s="7"/>
      <c r="AK391" s="6"/>
      <c r="AL391" s="6"/>
      <c r="AN391" s="6"/>
      <c r="AO391" s="6"/>
      <c r="AT391" s="6"/>
      <c r="AU391" s="6"/>
      <c r="AV391" s="7"/>
      <c r="AX391" s="6">
        <v>31</v>
      </c>
      <c r="AY391" s="6">
        <v>15</v>
      </c>
      <c r="AZ391" s="6">
        <v>12</v>
      </c>
      <c r="BA391" s="6">
        <v>11</v>
      </c>
      <c r="BB391" s="4" t="s">
        <v>1035</v>
      </c>
      <c r="BC391" s="6"/>
      <c r="BD391" s="6"/>
      <c r="BI391" s="50"/>
      <c r="BK391" s="50"/>
      <c r="BM391" s="50"/>
      <c r="BO391" s="50"/>
      <c r="BQ391" s="50"/>
      <c r="BS391" s="50"/>
      <c r="BU391" s="50"/>
    </row>
    <row r="392" spans="2:73" x14ac:dyDescent="0.25">
      <c r="B392" t="s">
        <v>293</v>
      </c>
      <c r="C392" t="s">
        <v>675</v>
      </c>
      <c r="D392" s="39">
        <v>43699</v>
      </c>
      <c r="E392">
        <v>25</v>
      </c>
      <c r="F392" s="3" t="s">
        <v>821</v>
      </c>
      <c r="G392" s="2" t="s">
        <v>192</v>
      </c>
      <c r="H392" s="6">
        <v>33</v>
      </c>
      <c r="I392" s="7">
        <v>1</v>
      </c>
      <c r="J392" s="6">
        <v>21</v>
      </c>
      <c r="K392" s="7">
        <v>-1</v>
      </c>
      <c r="L392" s="6">
        <v>19</v>
      </c>
      <c r="M392" s="7">
        <v>-1</v>
      </c>
      <c r="N392" s="6">
        <v>0</v>
      </c>
      <c r="O392" s="7">
        <v>0</v>
      </c>
      <c r="P392" s="6">
        <v>7</v>
      </c>
      <c r="Q392" s="7">
        <v>0</v>
      </c>
      <c r="R392" s="6">
        <v>0</v>
      </c>
      <c r="S392" s="7">
        <v>0</v>
      </c>
      <c r="T392" s="6">
        <v>14</v>
      </c>
      <c r="U392" s="7">
        <v>2</v>
      </c>
      <c r="V392" s="6">
        <v>12</v>
      </c>
      <c r="W392" s="7">
        <v>2</v>
      </c>
      <c r="X392" t="s">
        <v>842</v>
      </c>
      <c r="Y392" s="7"/>
      <c r="Z392" s="7" t="str">
        <f t="shared" si="7"/>
        <v/>
      </c>
      <c r="AB392" s="6"/>
      <c r="AC392" s="6"/>
      <c r="AE392" s="6"/>
      <c r="AF392" s="6"/>
      <c r="AH392" s="6"/>
      <c r="AI392" s="6"/>
      <c r="AK392" s="6"/>
      <c r="AL392" s="6"/>
      <c r="AN392" s="6"/>
      <c r="AO392" s="6"/>
      <c r="AT392" s="6"/>
      <c r="AU392" s="6"/>
      <c r="AV392" s="7"/>
      <c r="AZ392" s="6"/>
      <c r="BA392" s="6"/>
      <c r="BC392" s="6"/>
      <c r="BD392" s="6"/>
      <c r="BI392" s="50"/>
      <c r="BK392" s="50"/>
      <c r="BM392" s="50"/>
      <c r="BO392" s="50"/>
      <c r="BQ392" s="50"/>
      <c r="BS392" s="50"/>
      <c r="BU392" s="50"/>
    </row>
    <row r="393" spans="2:73" x14ac:dyDescent="0.25">
      <c r="B393" s="3" t="s">
        <v>293</v>
      </c>
      <c r="C393" s="69" t="s">
        <v>601</v>
      </c>
      <c r="D393" s="39">
        <v>43701</v>
      </c>
      <c r="F393" s="3" t="s">
        <v>821</v>
      </c>
      <c r="G393" s="2"/>
      <c r="R393" s="6"/>
      <c r="T393" s="6"/>
      <c r="V393" s="6"/>
      <c r="X393" s="3" t="s">
        <v>842</v>
      </c>
      <c r="Y393" s="7"/>
      <c r="Z393" s="7" t="str">
        <f t="shared" si="7"/>
        <v/>
      </c>
      <c r="AB393" s="6">
        <v>37</v>
      </c>
      <c r="AC393" s="6">
        <v>39</v>
      </c>
      <c r="AD393" s="7">
        <f>AB393-AC393</f>
        <v>-2</v>
      </c>
      <c r="AE393" s="6">
        <v>11</v>
      </c>
      <c r="AF393" s="6">
        <v>75</v>
      </c>
      <c r="AG393" s="7">
        <f>AE393-AF393</f>
        <v>-64</v>
      </c>
      <c r="AH393" s="6"/>
      <c r="AI393" s="6"/>
      <c r="AK393" s="6"/>
      <c r="AL393" s="6"/>
      <c r="AN393" s="6"/>
      <c r="AO393" s="6"/>
      <c r="AT393" s="6"/>
      <c r="AU393" s="6"/>
      <c r="AV393" s="7"/>
      <c r="AW393" s="4" t="s">
        <v>1037</v>
      </c>
      <c r="AZ393" s="6"/>
      <c r="BA393" s="6"/>
      <c r="BC393" s="6">
        <v>18</v>
      </c>
      <c r="BD393" s="6">
        <v>59</v>
      </c>
      <c r="BE393" s="7">
        <f>BC393-BD393</f>
        <v>-41</v>
      </c>
      <c r="BF393" s="4" t="s">
        <v>871</v>
      </c>
      <c r="BI393" s="50"/>
      <c r="BK393" s="50"/>
      <c r="BM393" s="50"/>
      <c r="BO393" s="50"/>
      <c r="BQ393" s="50"/>
      <c r="BS393" s="50"/>
      <c r="BU393" s="50"/>
    </row>
    <row r="394" spans="2:73" x14ac:dyDescent="0.25">
      <c r="B394" t="s">
        <v>293</v>
      </c>
      <c r="C394" t="s">
        <v>558</v>
      </c>
      <c r="D394" s="39">
        <v>43703</v>
      </c>
      <c r="F394" s="3" t="s">
        <v>821</v>
      </c>
      <c r="G394" s="2"/>
      <c r="R394" s="6"/>
      <c r="T394" s="6"/>
      <c r="V394" s="6"/>
      <c r="X394" t="s">
        <v>842</v>
      </c>
      <c r="Y394" s="7"/>
      <c r="Z394" s="7" t="str">
        <f t="shared" si="7"/>
        <v/>
      </c>
      <c r="AB394" s="6">
        <v>36</v>
      </c>
      <c r="AC394" s="6">
        <v>53</v>
      </c>
      <c r="AD394" s="7">
        <f>AB394-AC394</f>
        <v>-17</v>
      </c>
      <c r="AE394" s="6">
        <v>19</v>
      </c>
      <c r="AF394" s="6">
        <v>68</v>
      </c>
      <c r="AG394" s="7">
        <f>AE394-AF394</f>
        <v>-49</v>
      </c>
      <c r="AH394" s="6">
        <v>17</v>
      </c>
      <c r="AI394" s="6">
        <v>35</v>
      </c>
      <c r="AJ394" s="7">
        <f>AH394-AI394</f>
        <v>-18</v>
      </c>
      <c r="AK394" s="6"/>
      <c r="AL394" s="6"/>
      <c r="AN394" s="6"/>
      <c r="AO394" s="6"/>
      <c r="AT394" s="6"/>
      <c r="AU394" s="6"/>
      <c r="AV394" s="7"/>
      <c r="AW394" s="4" t="s">
        <v>931</v>
      </c>
      <c r="AZ394" s="6"/>
      <c r="BA394" s="6"/>
      <c r="BG394" s="4"/>
      <c r="BI394" s="50"/>
      <c r="BK394" s="50"/>
      <c r="BM394" s="50"/>
      <c r="BO394" s="50"/>
      <c r="BQ394" s="50"/>
      <c r="BS394" s="50"/>
      <c r="BU394" s="50"/>
    </row>
    <row r="395" spans="2:73" x14ac:dyDescent="0.25">
      <c r="B395" t="s">
        <v>293</v>
      </c>
      <c r="C395" s="5" t="s">
        <v>602</v>
      </c>
      <c r="D395" s="39">
        <v>43704</v>
      </c>
      <c r="E395">
        <v>29</v>
      </c>
      <c r="F395" s="3" t="s">
        <v>821</v>
      </c>
      <c r="G395" s="2" t="s">
        <v>224</v>
      </c>
      <c r="H395" s="6">
        <v>34</v>
      </c>
      <c r="I395" s="7">
        <v>1</v>
      </c>
      <c r="J395" s="6">
        <v>22</v>
      </c>
      <c r="K395" s="7">
        <v>1</v>
      </c>
      <c r="L395" s="6">
        <v>17</v>
      </c>
      <c r="M395" s="7">
        <v>-2</v>
      </c>
      <c r="N395" s="6">
        <v>1</v>
      </c>
      <c r="O395" s="7">
        <v>1</v>
      </c>
      <c r="P395" s="6">
        <v>8</v>
      </c>
      <c r="Q395" s="7">
        <v>1</v>
      </c>
      <c r="R395" s="6">
        <v>0</v>
      </c>
      <c r="S395" s="7">
        <v>0</v>
      </c>
      <c r="T395" s="6">
        <v>13</v>
      </c>
      <c r="U395" s="7">
        <v>-1</v>
      </c>
      <c r="V395" s="6">
        <v>12</v>
      </c>
      <c r="W395" s="7">
        <v>0</v>
      </c>
      <c r="X395" t="s">
        <v>842</v>
      </c>
      <c r="Y395" s="7"/>
      <c r="Z395" s="7" t="str">
        <f t="shared" si="7"/>
        <v/>
      </c>
      <c r="AB395" s="6"/>
      <c r="AC395" s="6"/>
      <c r="AE395" s="6"/>
      <c r="AF395" s="6"/>
      <c r="AH395" s="6"/>
      <c r="AI395" s="6"/>
      <c r="AK395" s="6"/>
      <c r="AL395" s="6"/>
      <c r="AN395" s="6"/>
      <c r="AO395" s="6"/>
      <c r="AT395" s="6"/>
      <c r="AU395" s="6"/>
      <c r="AV395" s="7"/>
      <c r="AX395" s="6">
        <v>40</v>
      </c>
      <c r="AY395" s="6">
        <v>20</v>
      </c>
      <c r="AZ395" s="6"/>
      <c r="BA395" s="6"/>
      <c r="BB395" s="4" t="s">
        <v>876</v>
      </c>
      <c r="BC395" s="6"/>
      <c r="BD395" s="6"/>
      <c r="BI395" s="50"/>
      <c r="BK395" s="50"/>
      <c r="BM395" s="50"/>
      <c r="BO395" s="50"/>
      <c r="BQ395" s="50"/>
      <c r="BS395" s="50"/>
      <c r="BU395" s="50"/>
    </row>
    <row r="396" spans="2:73" x14ac:dyDescent="0.25">
      <c r="B396" t="s">
        <v>293</v>
      </c>
      <c r="C396" t="s">
        <v>660</v>
      </c>
      <c r="D396" s="39">
        <v>43705</v>
      </c>
      <c r="E396">
        <v>30</v>
      </c>
      <c r="F396" s="3" t="s">
        <v>821</v>
      </c>
      <c r="H396" s="6">
        <v>33</v>
      </c>
      <c r="I396" s="7">
        <v>-1</v>
      </c>
      <c r="J396" s="6">
        <v>22</v>
      </c>
      <c r="K396" s="7">
        <v>0</v>
      </c>
      <c r="L396" s="6">
        <v>21</v>
      </c>
      <c r="M396" s="7">
        <v>4</v>
      </c>
      <c r="N396" s="6">
        <v>0</v>
      </c>
      <c r="O396" s="7">
        <v>-1</v>
      </c>
      <c r="P396" s="6">
        <v>7</v>
      </c>
      <c r="Q396" s="7">
        <v>-1</v>
      </c>
      <c r="R396" s="6">
        <v>0</v>
      </c>
      <c r="S396" s="7">
        <v>0</v>
      </c>
      <c r="T396" s="6">
        <v>12</v>
      </c>
      <c r="U396" s="7">
        <v>-1</v>
      </c>
      <c r="V396" s="6">
        <v>11</v>
      </c>
      <c r="W396" s="7">
        <v>-1</v>
      </c>
      <c r="X396" t="s">
        <v>842</v>
      </c>
      <c r="Y396" s="7"/>
      <c r="Z396" s="7" t="str">
        <f t="shared" si="7"/>
        <v/>
      </c>
      <c r="AB396" s="6">
        <v>38</v>
      </c>
      <c r="AC396" s="6">
        <v>44</v>
      </c>
      <c r="AD396" s="7">
        <f>AB396-AC396</f>
        <v>-6</v>
      </c>
      <c r="AE396" s="6">
        <v>13</v>
      </c>
      <c r="AF396" s="6">
        <v>72</v>
      </c>
      <c r="AG396" s="7">
        <f>AE396-AF396</f>
        <v>-59</v>
      </c>
      <c r="AH396" s="6"/>
      <c r="AI396" s="6"/>
      <c r="AK396" s="6"/>
      <c r="AL396" s="6"/>
      <c r="AN396" s="6"/>
      <c r="AO396" s="6"/>
      <c r="AT396" s="6"/>
      <c r="AU396" s="6"/>
      <c r="AV396" s="7"/>
      <c r="AW396" s="4" t="s">
        <v>1037</v>
      </c>
      <c r="AZ396" s="6"/>
      <c r="BA396" s="6"/>
      <c r="BC396" s="6"/>
      <c r="BD396" s="6"/>
      <c r="BI396" s="50"/>
      <c r="BK396" s="50"/>
      <c r="BM396" s="50"/>
      <c r="BO396" s="50"/>
      <c r="BQ396" s="50"/>
      <c r="BS396" s="50"/>
      <c r="BU396" s="50"/>
    </row>
    <row r="397" spans="2:73" x14ac:dyDescent="0.25">
      <c r="B397" t="s">
        <v>293</v>
      </c>
      <c r="C397" s="12" t="s">
        <v>569</v>
      </c>
      <c r="D397" s="39">
        <v>43705</v>
      </c>
      <c r="F397" s="3" t="s">
        <v>821</v>
      </c>
      <c r="H397" s="6">
        <v>34</v>
      </c>
      <c r="I397" s="7">
        <v>1</v>
      </c>
      <c r="J397" s="6">
        <v>23</v>
      </c>
      <c r="K397" s="7">
        <v>1</v>
      </c>
      <c r="L397" s="6">
        <v>19</v>
      </c>
      <c r="M397" s="7">
        <v>-2</v>
      </c>
      <c r="N397" s="6">
        <v>0</v>
      </c>
      <c r="O397" s="7">
        <v>0</v>
      </c>
      <c r="P397" s="6">
        <v>7</v>
      </c>
      <c r="Q397" s="7">
        <v>0</v>
      </c>
      <c r="R397" s="6">
        <v>0</v>
      </c>
      <c r="S397" s="7">
        <v>0</v>
      </c>
      <c r="T397" s="6">
        <v>12</v>
      </c>
      <c r="U397" s="7">
        <v>0</v>
      </c>
      <c r="V397" s="6">
        <v>11</v>
      </c>
      <c r="W397" s="7">
        <v>0</v>
      </c>
      <c r="X397" t="s">
        <v>842</v>
      </c>
      <c r="Y397" s="7"/>
      <c r="Z397" s="7" t="str">
        <f t="shared" si="7"/>
        <v/>
      </c>
      <c r="AB397" s="6"/>
      <c r="AC397" s="6"/>
      <c r="AD397" s="7"/>
      <c r="AE397" s="6"/>
      <c r="AF397" s="6"/>
      <c r="AG397" s="7"/>
      <c r="AH397" s="6"/>
      <c r="AI397" s="6"/>
      <c r="AK397" s="6"/>
      <c r="AL397" s="6"/>
      <c r="AN397" s="6"/>
      <c r="AO397" s="6"/>
      <c r="AT397" s="6"/>
      <c r="AU397" s="6"/>
      <c r="AV397" s="7"/>
      <c r="AZ397" s="6"/>
      <c r="BA397" s="6"/>
      <c r="BC397" s="6"/>
      <c r="BD397" s="6"/>
      <c r="BI397" s="50"/>
      <c r="BK397" s="50"/>
      <c r="BM397" s="50"/>
      <c r="BO397" s="50"/>
      <c r="BQ397" s="50"/>
      <c r="BS397" s="50"/>
      <c r="BU397" s="50"/>
    </row>
    <row r="398" spans="2:73" x14ac:dyDescent="0.25">
      <c r="B398" t="s">
        <v>293</v>
      </c>
      <c r="C398" s="3" t="s">
        <v>603</v>
      </c>
      <c r="D398" s="39">
        <v>43706</v>
      </c>
      <c r="E398">
        <v>31</v>
      </c>
      <c r="F398" s="3" t="s">
        <v>982</v>
      </c>
      <c r="G398" s="2" t="s">
        <v>46</v>
      </c>
      <c r="H398" s="6">
        <v>31</v>
      </c>
      <c r="I398" s="7">
        <v>3</v>
      </c>
      <c r="J398" s="6">
        <v>24</v>
      </c>
      <c r="K398" s="7">
        <v>0</v>
      </c>
      <c r="L398" s="6">
        <v>21</v>
      </c>
      <c r="M398" s="7">
        <v>0</v>
      </c>
      <c r="P398" s="6">
        <v>3</v>
      </c>
      <c r="Q398" s="7">
        <v>0</v>
      </c>
      <c r="R398" s="6"/>
      <c r="T398" s="6">
        <v>14</v>
      </c>
      <c r="U398" s="7">
        <v>-1</v>
      </c>
      <c r="V398" s="6">
        <v>7</v>
      </c>
      <c r="W398" s="7">
        <v>3</v>
      </c>
      <c r="X398" s="3" t="s">
        <v>842</v>
      </c>
      <c r="Y398" s="8" t="s">
        <v>988</v>
      </c>
      <c r="Z398" s="7" t="str">
        <f t="shared" si="7"/>
        <v/>
      </c>
      <c r="AB398" s="6">
        <v>41</v>
      </c>
      <c r="AC398" s="6">
        <v>35</v>
      </c>
      <c r="AD398" s="7">
        <f>AB398-AC398</f>
        <v>6</v>
      </c>
      <c r="AE398" s="6"/>
      <c r="AF398" s="6"/>
      <c r="AH398" s="6"/>
      <c r="AI398" s="6"/>
      <c r="AK398" s="6"/>
      <c r="AL398" s="6"/>
      <c r="AN398" s="6"/>
      <c r="AO398" s="6"/>
      <c r="AT398" s="6"/>
      <c r="AU398" s="6"/>
      <c r="AV398" s="7"/>
      <c r="AW398" s="4" t="s">
        <v>1111</v>
      </c>
      <c r="AZ398" s="6"/>
      <c r="BA398" s="6"/>
      <c r="BC398" s="6"/>
      <c r="BD398" s="6"/>
      <c r="BI398" s="50"/>
      <c r="BK398" s="50"/>
      <c r="BM398" s="50"/>
      <c r="BO398" s="50"/>
      <c r="BQ398" s="50"/>
      <c r="BS398" s="50"/>
      <c r="BU398" s="50"/>
    </row>
    <row r="399" spans="2:73" x14ac:dyDescent="0.25">
      <c r="B399" t="s">
        <v>293</v>
      </c>
      <c r="C399" s="3" t="s">
        <v>702</v>
      </c>
      <c r="D399" s="39">
        <v>43706</v>
      </c>
      <c r="E399">
        <v>1</v>
      </c>
      <c r="F399" s="3" t="s">
        <v>1094</v>
      </c>
      <c r="G399" s="2" t="s">
        <v>124</v>
      </c>
      <c r="H399" s="6">
        <v>35</v>
      </c>
      <c r="I399" s="7">
        <v>5</v>
      </c>
      <c r="J399" s="6">
        <v>24</v>
      </c>
      <c r="K399" s="7">
        <v>-1</v>
      </c>
      <c r="L399" s="6">
        <v>18</v>
      </c>
      <c r="M399" s="7">
        <v>0</v>
      </c>
      <c r="N399" s="6">
        <v>0</v>
      </c>
      <c r="O399" s="7">
        <v>-1</v>
      </c>
      <c r="P399" s="6">
        <v>4</v>
      </c>
      <c r="Q399" s="7">
        <v>0</v>
      </c>
      <c r="R399" s="6">
        <v>1</v>
      </c>
      <c r="S399" s="7">
        <v>-1</v>
      </c>
      <c r="T399" s="6">
        <v>14</v>
      </c>
      <c r="U399" s="7">
        <v>0</v>
      </c>
      <c r="V399" s="6">
        <v>11</v>
      </c>
      <c r="W399" s="7">
        <v>6</v>
      </c>
      <c r="X399" s="3" t="s">
        <v>842</v>
      </c>
      <c r="Y399" s="7"/>
      <c r="Z399" s="7" t="str">
        <f t="shared" si="7"/>
        <v/>
      </c>
      <c r="AB399" s="6">
        <v>48</v>
      </c>
      <c r="AC399" s="6">
        <v>42</v>
      </c>
      <c r="AD399" s="7">
        <f>AB399-AC399</f>
        <v>6</v>
      </c>
      <c r="AE399" s="6">
        <v>23</v>
      </c>
      <c r="AF399" s="6">
        <v>68</v>
      </c>
      <c r="AG399" s="7">
        <f>AE399-AF399</f>
        <v>-45</v>
      </c>
      <c r="AH399" s="6">
        <v>30</v>
      </c>
      <c r="AI399" s="6">
        <v>35</v>
      </c>
      <c r="AJ399" s="7">
        <f>AH399-AI399</f>
        <v>-5</v>
      </c>
      <c r="AK399" s="6"/>
      <c r="AL399" s="6"/>
      <c r="AN399" s="6"/>
      <c r="AO399" s="6"/>
      <c r="AT399" s="6"/>
      <c r="AU399" s="6"/>
      <c r="AW399" s="4" t="s">
        <v>1095</v>
      </c>
      <c r="AZ399" s="6"/>
      <c r="BA399" s="6"/>
      <c r="BC399" s="6"/>
      <c r="BD399" s="6"/>
      <c r="BI399" s="50"/>
      <c r="BK399" s="50"/>
      <c r="BM399" s="50"/>
      <c r="BO399" s="50"/>
      <c r="BQ399" s="50"/>
      <c r="BS399" s="50"/>
      <c r="BU399" s="50"/>
    </row>
    <row r="400" spans="2:73" x14ac:dyDescent="0.25">
      <c r="B400" t="s">
        <v>293</v>
      </c>
      <c r="C400" s="69" t="s">
        <v>495</v>
      </c>
      <c r="D400" s="39">
        <v>43707</v>
      </c>
      <c r="E400">
        <v>5</v>
      </c>
      <c r="F400" s="3" t="s">
        <v>678</v>
      </c>
      <c r="G400" s="20" t="s">
        <v>170</v>
      </c>
      <c r="H400" s="6">
        <v>37</v>
      </c>
      <c r="J400" s="6">
        <v>30</v>
      </c>
      <c r="L400" s="6">
        <v>16</v>
      </c>
      <c r="N400" s="6">
        <v>1</v>
      </c>
      <c r="P400" s="6">
        <v>4</v>
      </c>
      <c r="R400" s="6"/>
      <c r="T400" s="6">
        <v>9</v>
      </c>
      <c r="V400" s="6">
        <v>7</v>
      </c>
      <c r="X400" s="3" t="s">
        <v>842</v>
      </c>
      <c r="Y400" s="7"/>
      <c r="Z400" s="7" t="str">
        <f t="shared" si="7"/>
        <v/>
      </c>
      <c r="AB400" s="6"/>
      <c r="AC400" s="6"/>
      <c r="AD400" s="7"/>
      <c r="AE400" s="6"/>
      <c r="AF400" s="6"/>
      <c r="AG400" s="7"/>
      <c r="AH400" s="6"/>
      <c r="AI400" s="6"/>
      <c r="AJ400" s="7"/>
      <c r="AK400" s="6"/>
      <c r="AL400" s="6"/>
      <c r="AN400" s="6"/>
      <c r="AO400" s="6"/>
      <c r="AT400" s="6"/>
      <c r="AU400" s="6"/>
      <c r="AZ400" s="6"/>
      <c r="BA400" s="6"/>
      <c r="BC400" s="6"/>
      <c r="BD400" s="6"/>
      <c r="BI400" s="50"/>
      <c r="BK400" s="50"/>
      <c r="BM400" s="50"/>
      <c r="BO400" s="50"/>
      <c r="BQ400" s="50"/>
      <c r="BS400" s="50"/>
      <c r="BU400" s="50"/>
    </row>
    <row r="401" spans="2:73" x14ac:dyDescent="0.25">
      <c r="B401" t="s">
        <v>293</v>
      </c>
      <c r="C401" s="69" t="s">
        <v>644</v>
      </c>
      <c r="D401" s="39">
        <v>43708</v>
      </c>
      <c r="F401" s="3" t="s">
        <v>821</v>
      </c>
      <c r="G401" s="2"/>
      <c r="R401" s="6"/>
      <c r="T401" s="6"/>
      <c r="V401" s="6"/>
      <c r="X401" s="3" t="s">
        <v>842</v>
      </c>
      <c r="Y401" s="7"/>
      <c r="Z401" s="7" t="str">
        <f t="shared" si="7"/>
        <v/>
      </c>
      <c r="AB401" s="6"/>
      <c r="AC401" s="6"/>
      <c r="AD401" s="7"/>
      <c r="AE401" s="6"/>
      <c r="AF401" s="6"/>
      <c r="AG401" s="7"/>
      <c r="AH401" s="6"/>
      <c r="AI401" s="6"/>
      <c r="AJ401" s="7"/>
      <c r="AK401" s="6"/>
      <c r="AL401" s="6"/>
      <c r="AN401" s="6"/>
      <c r="AO401" s="6"/>
      <c r="AT401" s="6"/>
      <c r="AU401" s="6"/>
      <c r="AZ401" s="6"/>
      <c r="BA401" s="6"/>
      <c r="BC401" s="6">
        <v>22</v>
      </c>
      <c r="BD401" s="6">
        <v>57</v>
      </c>
      <c r="BE401" s="7">
        <f>BC401-BD401</f>
        <v>-35</v>
      </c>
      <c r="BF401" s="4" t="s">
        <v>871</v>
      </c>
      <c r="BI401" s="50"/>
      <c r="BK401" s="50"/>
      <c r="BM401" s="50"/>
      <c r="BO401" s="50"/>
      <c r="BQ401" s="50"/>
      <c r="BS401" s="50"/>
      <c r="BU401" s="50"/>
    </row>
    <row r="402" spans="2:73" x14ac:dyDescent="0.25">
      <c r="B402" s="3" t="s">
        <v>295</v>
      </c>
      <c r="C402" s="88" t="s">
        <v>1773</v>
      </c>
      <c r="D402" s="39">
        <v>43709</v>
      </c>
      <c r="F402" s="3" t="s">
        <v>1121</v>
      </c>
      <c r="G402" s="2"/>
      <c r="R402" s="6"/>
      <c r="T402" s="6"/>
      <c r="V402" s="6"/>
      <c r="Y402" s="7"/>
      <c r="Z402" s="8" t="s">
        <v>1767</v>
      </c>
      <c r="AB402" s="6"/>
      <c r="AC402" s="6"/>
      <c r="AD402" s="7"/>
      <c r="AE402" s="6"/>
      <c r="AF402" s="6"/>
      <c r="AG402" s="7"/>
      <c r="AH402" s="6"/>
      <c r="AI402" s="6"/>
      <c r="AJ402" s="7"/>
      <c r="AK402" s="6"/>
      <c r="AL402" s="6"/>
      <c r="AN402" s="6"/>
      <c r="AO402" s="6"/>
      <c r="AT402" s="6"/>
      <c r="AU402" s="6"/>
      <c r="AZ402" s="6"/>
      <c r="BA402" s="6"/>
      <c r="BG402" s="4"/>
      <c r="BH402">
        <v>364</v>
      </c>
      <c r="BI402" s="50"/>
      <c r="BJ402">
        <v>189</v>
      </c>
      <c r="BK402" s="50"/>
      <c r="BL402">
        <v>23</v>
      </c>
      <c r="BM402" s="50"/>
      <c r="BN402">
        <v>0</v>
      </c>
      <c r="BO402" s="50"/>
      <c r="BQ402" s="50"/>
      <c r="BR402">
        <v>52</v>
      </c>
      <c r="BS402" s="50"/>
      <c r="BT402">
        <v>1</v>
      </c>
      <c r="BU402" s="50"/>
    </row>
    <row r="403" spans="2:73" x14ac:dyDescent="0.25">
      <c r="B403" t="s">
        <v>295</v>
      </c>
      <c r="C403" s="69" t="s">
        <v>571</v>
      </c>
      <c r="D403" s="39">
        <v>43710</v>
      </c>
      <c r="E403">
        <v>3</v>
      </c>
      <c r="F403" s="3" t="s">
        <v>821</v>
      </c>
      <c r="G403" s="2" t="s">
        <v>224</v>
      </c>
      <c r="H403" s="6">
        <v>35</v>
      </c>
      <c r="I403" s="7">
        <v>1</v>
      </c>
      <c r="J403" s="6">
        <v>25</v>
      </c>
      <c r="K403" s="7">
        <v>2</v>
      </c>
      <c r="L403" s="6">
        <v>16</v>
      </c>
      <c r="M403" s="7">
        <v>-3</v>
      </c>
      <c r="N403" s="6">
        <v>1</v>
      </c>
      <c r="O403" s="7">
        <v>1</v>
      </c>
      <c r="P403" s="6">
        <v>7</v>
      </c>
      <c r="Q403" s="7">
        <v>0</v>
      </c>
      <c r="R403" s="6">
        <v>0</v>
      </c>
      <c r="S403" s="7">
        <v>0</v>
      </c>
      <c r="T403" s="6">
        <v>11</v>
      </c>
      <c r="U403" s="7">
        <v>-1</v>
      </c>
      <c r="V403" s="6">
        <v>10</v>
      </c>
      <c r="W403" s="7">
        <v>-1</v>
      </c>
      <c r="X403" t="s">
        <v>842</v>
      </c>
      <c r="Y403" s="7"/>
      <c r="Z403" s="7" t="str">
        <f t="shared" ref="Z403" si="8">IF(AND(H403&lt;J403,H403&lt;L403,H403&lt;L403,H403&lt;T403),"4th","")</f>
        <v/>
      </c>
      <c r="AB403" s="6"/>
      <c r="AC403" s="6"/>
      <c r="AD403" s="7"/>
      <c r="AE403" s="6"/>
      <c r="AF403" s="6"/>
      <c r="AG403" s="7"/>
      <c r="AH403" s="6"/>
      <c r="AI403" s="6"/>
      <c r="AJ403" s="7"/>
      <c r="AK403" s="6"/>
      <c r="AL403" s="6"/>
      <c r="AN403" s="6"/>
      <c r="AO403" s="6"/>
      <c r="AT403" s="6"/>
      <c r="AU403" s="6"/>
      <c r="AZ403" s="6"/>
      <c r="BA403" s="6"/>
      <c r="BG403" s="4"/>
      <c r="BI403" s="50"/>
      <c r="BK403" s="50"/>
      <c r="BM403" s="50"/>
      <c r="BO403" s="50"/>
      <c r="BQ403" s="50"/>
      <c r="BS403" s="50"/>
      <c r="BU403" s="50"/>
    </row>
    <row r="404" spans="2:73" x14ac:dyDescent="0.25">
      <c r="B404" t="s">
        <v>295</v>
      </c>
      <c r="C404" s="69" t="s">
        <v>589</v>
      </c>
      <c r="D404" s="39">
        <v>43711</v>
      </c>
      <c r="E404">
        <v>5</v>
      </c>
      <c r="F404" s="3" t="s">
        <v>1105</v>
      </c>
      <c r="G404" s="2" t="s">
        <v>150</v>
      </c>
      <c r="H404" s="6">
        <v>33</v>
      </c>
      <c r="J404" s="6">
        <v>26</v>
      </c>
      <c r="L404" s="6">
        <v>17</v>
      </c>
      <c r="P404" s="6">
        <v>3</v>
      </c>
      <c r="R404" s="6"/>
      <c r="T404" s="6">
        <v>14</v>
      </c>
      <c r="V404" s="6">
        <v>7</v>
      </c>
      <c r="X404" t="s">
        <v>842</v>
      </c>
      <c r="Y404" s="7"/>
      <c r="Z404" s="7" t="str">
        <f t="shared" si="7"/>
        <v/>
      </c>
      <c r="AB404" s="6"/>
      <c r="AC404" s="6"/>
      <c r="AD404" s="7"/>
      <c r="AE404" s="6"/>
      <c r="AF404" s="6"/>
      <c r="AH404" s="6"/>
      <c r="AI404" s="6"/>
      <c r="AK404" s="6"/>
      <c r="AL404" s="6"/>
      <c r="AN404" s="6"/>
      <c r="AO404" s="6"/>
      <c r="AT404" s="6"/>
      <c r="AU404" s="6"/>
      <c r="AX404" s="6">
        <v>40</v>
      </c>
      <c r="AY404" s="6">
        <v>18</v>
      </c>
      <c r="AZ404" s="6">
        <v>12</v>
      </c>
      <c r="BA404" s="6"/>
      <c r="BB404" s="4" t="s">
        <v>1112</v>
      </c>
      <c r="BI404" s="50"/>
      <c r="BK404" s="50"/>
      <c r="BM404" s="50"/>
      <c r="BO404" s="50"/>
      <c r="BQ404" s="50"/>
      <c r="BS404" s="50"/>
      <c r="BU404" s="50"/>
    </row>
    <row r="405" spans="2:73" x14ac:dyDescent="0.25">
      <c r="B405" t="s">
        <v>295</v>
      </c>
      <c r="C405" s="69" t="s">
        <v>589</v>
      </c>
      <c r="D405" s="39">
        <v>43711</v>
      </c>
      <c r="E405">
        <v>5</v>
      </c>
      <c r="F405" s="3" t="s">
        <v>1105</v>
      </c>
      <c r="G405" s="2" t="s">
        <v>150</v>
      </c>
      <c r="R405" s="6"/>
      <c r="T405" s="6"/>
      <c r="V405" s="6"/>
      <c r="X405" t="s">
        <v>842</v>
      </c>
      <c r="Z405" s="7" t="str">
        <f t="shared" si="7"/>
        <v/>
      </c>
      <c r="AB405" s="6"/>
      <c r="AC405" s="6"/>
      <c r="AD405" s="7"/>
      <c r="AE405" s="6"/>
      <c r="AF405" s="6"/>
      <c r="AH405" s="6"/>
      <c r="AI405" s="6"/>
      <c r="AK405" s="6"/>
      <c r="AL405" s="6"/>
      <c r="AN405" s="6"/>
      <c r="AO405" s="6"/>
      <c r="AT405" s="6"/>
      <c r="AU405" s="6"/>
      <c r="AX405" s="6">
        <v>45</v>
      </c>
      <c r="AY405" s="6">
        <v>26</v>
      </c>
      <c r="AZ405" s="6"/>
      <c r="BA405" s="6"/>
      <c r="BB405" s="4" t="s">
        <v>1112</v>
      </c>
      <c r="BI405" s="50"/>
      <c r="BK405" s="50"/>
      <c r="BM405" s="50"/>
      <c r="BO405" s="50"/>
      <c r="BQ405" s="50"/>
      <c r="BS405" s="50"/>
      <c r="BU405" s="50"/>
    </row>
    <row r="406" spans="2:73" x14ac:dyDescent="0.25">
      <c r="B406" t="s">
        <v>295</v>
      </c>
      <c r="C406" s="69" t="s">
        <v>376</v>
      </c>
      <c r="D406" s="39">
        <v>43711</v>
      </c>
      <c r="E406">
        <v>15</v>
      </c>
      <c r="F406" s="3" t="s">
        <v>1019</v>
      </c>
      <c r="G406" s="2" t="s">
        <v>96</v>
      </c>
      <c r="H406" s="6">
        <v>31</v>
      </c>
      <c r="I406" s="7">
        <v>0</v>
      </c>
      <c r="J406" s="6">
        <v>27</v>
      </c>
      <c r="K406" s="7">
        <v>2</v>
      </c>
      <c r="L406" s="6">
        <v>19</v>
      </c>
      <c r="M406" s="7">
        <v>0</v>
      </c>
      <c r="N406" s="6">
        <v>1</v>
      </c>
      <c r="O406" s="7">
        <v>0</v>
      </c>
      <c r="P406" s="6">
        <v>6</v>
      </c>
      <c r="Q406" s="7">
        <v>-1</v>
      </c>
      <c r="R406" s="6">
        <v>0</v>
      </c>
      <c r="S406" s="7">
        <v>0</v>
      </c>
      <c r="T406" s="6">
        <v>13</v>
      </c>
      <c r="U406" s="7">
        <v>1</v>
      </c>
      <c r="V406" s="6">
        <v>4</v>
      </c>
      <c r="W406" s="7">
        <v>-2</v>
      </c>
      <c r="X406" s="3" t="s">
        <v>842</v>
      </c>
      <c r="Z406" s="7" t="str">
        <f t="shared" si="7"/>
        <v/>
      </c>
      <c r="AB406" s="6">
        <v>39</v>
      </c>
      <c r="AC406" s="6">
        <v>45</v>
      </c>
      <c r="AD406" s="7">
        <f>AB406-AC406</f>
        <v>-6</v>
      </c>
      <c r="AE406" s="6">
        <v>20</v>
      </c>
      <c r="AF406" s="6">
        <v>63</v>
      </c>
      <c r="AG406" s="7">
        <f>AE406-AF406</f>
        <v>-43</v>
      </c>
      <c r="AH406" s="6"/>
      <c r="AI406" s="6"/>
      <c r="AK406" s="6"/>
      <c r="AL406" s="6"/>
      <c r="AN406" s="6"/>
      <c r="AO406" s="6"/>
      <c r="AT406" s="6"/>
      <c r="AU406" s="6"/>
      <c r="AW406" s="4" t="s">
        <v>1087</v>
      </c>
      <c r="AX406" s="6">
        <v>36</v>
      </c>
      <c r="AY406" s="6">
        <v>19</v>
      </c>
      <c r="AZ406" s="6"/>
      <c r="BA406" s="6"/>
      <c r="BB406" s="4" t="s">
        <v>1086</v>
      </c>
      <c r="BI406" s="50"/>
      <c r="BK406" s="50"/>
      <c r="BM406" s="50"/>
      <c r="BO406" s="50"/>
      <c r="BQ406" s="50"/>
      <c r="BS406" s="50"/>
      <c r="BU406" s="50"/>
    </row>
    <row r="407" spans="2:73" x14ac:dyDescent="0.25">
      <c r="B407" t="s">
        <v>295</v>
      </c>
      <c r="C407" s="69" t="s">
        <v>591</v>
      </c>
      <c r="D407" s="39">
        <v>43712</v>
      </c>
      <c r="E407">
        <v>8</v>
      </c>
      <c r="F407" s="3" t="s">
        <v>903</v>
      </c>
      <c r="G407" s="2" t="s">
        <v>138</v>
      </c>
      <c r="H407" s="6">
        <v>35</v>
      </c>
      <c r="I407" s="7">
        <v>3</v>
      </c>
      <c r="J407" s="6">
        <v>25</v>
      </c>
      <c r="K407" s="7">
        <v>-1</v>
      </c>
      <c r="L407" s="6">
        <v>17</v>
      </c>
      <c r="M407" s="7">
        <v>2</v>
      </c>
      <c r="N407" s="6">
        <v>1</v>
      </c>
      <c r="O407" s="7">
        <v>0</v>
      </c>
      <c r="P407" s="6">
        <v>3</v>
      </c>
      <c r="Q407" s="7">
        <v>-1</v>
      </c>
      <c r="R407" s="6">
        <v>0</v>
      </c>
      <c r="S407" s="7">
        <v>0</v>
      </c>
      <c r="T407" s="6">
        <v>13</v>
      </c>
      <c r="U407" s="7">
        <v>-3</v>
      </c>
      <c r="V407" s="6">
        <v>10</v>
      </c>
      <c r="W407" s="7">
        <v>4</v>
      </c>
      <c r="X407" s="3" t="s">
        <v>842</v>
      </c>
      <c r="Y407" s="7"/>
      <c r="Z407" s="7" t="str">
        <f t="shared" si="7"/>
        <v/>
      </c>
      <c r="AB407" s="6">
        <v>36</v>
      </c>
      <c r="AC407" s="6">
        <v>41</v>
      </c>
      <c r="AD407" s="7">
        <f>AB407-AC407</f>
        <v>-5</v>
      </c>
      <c r="AE407" s="6">
        <v>19</v>
      </c>
      <c r="AF407" s="6">
        <v>58</v>
      </c>
      <c r="AG407" s="7">
        <f>AE407-AF407</f>
        <v>-39</v>
      </c>
      <c r="AH407" s="6">
        <v>24</v>
      </c>
      <c r="AI407" s="6">
        <v>28</v>
      </c>
      <c r="AJ407" s="7">
        <f>AH407-AI407</f>
        <v>-4</v>
      </c>
      <c r="AK407" s="6"/>
      <c r="AL407" s="6"/>
      <c r="AN407" s="6"/>
      <c r="AO407" s="6"/>
      <c r="AT407" s="6">
        <v>29</v>
      </c>
      <c r="AU407" s="6">
        <v>41</v>
      </c>
      <c r="AV407" s="7">
        <f>AT407-AU407</f>
        <v>-12</v>
      </c>
      <c r="AW407" s="4" t="s">
        <v>1034</v>
      </c>
      <c r="AX407" s="6">
        <v>36</v>
      </c>
      <c r="AY407" s="6">
        <v>16</v>
      </c>
      <c r="AZ407" s="6"/>
      <c r="BA407" s="6"/>
      <c r="BB407" s="4" t="s">
        <v>1035</v>
      </c>
      <c r="BI407" s="50"/>
      <c r="BK407" s="50"/>
      <c r="BM407" s="50"/>
      <c r="BO407" s="50"/>
      <c r="BQ407" s="50"/>
      <c r="BS407" s="50"/>
      <c r="BU407" s="50"/>
    </row>
    <row r="408" spans="2:73" x14ac:dyDescent="0.25">
      <c r="B408" t="s">
        <v>295</v>
      </c>
      <c r="C408" s="69" t="s">
        <v>591</v>
      </c>
      <c r="D408" s="39">
        <v>43712</v>
      </c>
      <c r="E408">
        <v>8</v>
      </c>
      <c r="F408" s="3" t="s">
        <v>903</v>
      </c>
      <c r="G408" s="2" t="s">
        <v>138</v>
      </c>
      <c r="R408" s="6"/>
      <c r="T408" s="6"/>
      <c r="V408" s="6"/>
      <c r="X408" s="3" t="s">
        <v>842</v>
      </c>
      <c r="Z408" s="7" t="str">
        <f t="shared" si="7"/>
        <v/>
      </c>
      <c r="AB408" s="6"/>
      <c r="AC408" s="6"/>
      <c r="AD408" s="7"/>
      <c r="AE408" s="6"/>
      <c r="AF408" s="6"/>
      <c r="AG408" s="7"/>
      <c r="AH408" s="6"/>
      <c r="AI408" s="6"/>
      <c r="AJ408" s="7"/>
      <c r="AK408" s="6"/>
      <c r="AL408" s="6"/>
      <c r="AN408" s="6"/>
      <c r="AO408" s="6"/>
      <c r="AT408" s="6"/>
      <c r="AU408" s="6"/>
      <c r="AV408" s="7"/>
      <c r="AX408" s="6">
        <v>29</v>
      </c>
      <c r="AY408" s="6">
        <v>13</v>
      </c>
      <c r="AZ408" s="6">
        <v>13</v>
      </c>
      <c r="BA408" s="6">
        <v>9</v>
      </c>
      <c r="BB408" s="4" t="s">
        <v>1035</v>
      </c>
      <c r="BI408" s="50"/>
      <c r="BK408" s="50"/>
      <c r="BM408" s="50"/>
      <c r="BO408" s="50"/>
      <c r="BQ408" s="50"/>
      <c r="BS408" s="50"/>
      <c r="BU408" s="50"/>
    </row>
    <row r="409" spans="2:73" x14ac:dyDescent="0.25">
      <c r="B409" t="s">
        <v>295</v>
      </c>
      <c r="C409" s="69" t="s">
        <v>591</v>
      </c>
      <c r="D409" s="39">
        <v>43712</v>
      </c>
      <c r="E409">
        <v>8</v>
      </c>
      <c r="F409" s="3" t="s">
        <v>886</v>
      </c>
      <c r="G409" s="2" t="s">
        <v>17</v>
      </c>
      <c r="H409" s="6">
        <v>31</v>
      </c>
      <c r="I409" s="7">
        <v>0</v>
      </c>
      <c r="J409" s="6">
        <v>27</v>
      </c>
      <c r="K409" s="7">
        <v>0</v>
      </c>
      <c r="L409" s="6">
        <v>20</v>
      </c>
      <c r="M409" s="7">
        <v>4</v>
      </c>
      <c r="N409" s="6">
        <v>1</v>
      </c>
      <c r="O409" s="7">
        <v>0</v>
      </c>
      <c r="P409" s="6">
        <v>3</v>
      </c>
      <c r="Q409" s="7">
        <v>-1</v>
      </c>
      <c r="R409" s="6">
        <v>0</v>
      </c>
      <c r="S409" s="7">
        <v>0</v>
      </c>
      <c r="T409" s="6">
        <v>13</v>
      </c>
      <c r="U409" s="7">
        <v>-3</v>
      </c>
      <c r="V409" s="6">
        <v>4</v>
      </c>
      <c r="W409" s="7">
        <v>0</v>
      </c>
      <c r="X409" s="3" t="s">
        <v>842</v>
      </c>
      <c r="Y409" s="7"/>
      <c r="Z409" s="7" t="str">
        <f t="shared" si="7"/>
        <v/>
      </c>
      <c r="AB409" s="6"/>
      <c r="AC409" s="6"/>
      <c r="AD409" s="7"/>
      <c r="AE409" s="6"/>
      <c r="AF409" s="6"/>
      <c r="AH409" s="6"/>
      <c r="AI409" s="6"/>
      <c r="AK409" s="6"/>
      <c r="AL409" s="6"/>
      <c r="AN409" s="6"/>
      <c r="AO409" s="6"/>
      <c r="AT409" s="6"/>
      <c r="AU409" s="6"/>
      <c r="AZ409" s="6"/>
      <c r="BA409" s="6"/>
      <c r="BI409" s="50"/>
      <c r="BK409" s="50"/>
      <c r="BM409" s="50"/>
      <c r="BO409" s="50"/>
      <c r="BQ409" s="50"/>
      <c r="BS409" s="50"/>
      <c r="BU409" s="50"/>
    </row>
    <row r="410" spans="2:73" x14ac:dyDescent="0.25">
      <c r="B410" t="s">
        <v>295</v>
      </c>
      <c r="C410" s="5" t="s">
        <v>572</v>
      </c>
      <c r="D410" s="39">
        <v>43713</v>
      </c>
      <c r="E410">
        <v>7</v>
      </c>
      <c r="F410" s="3" t="s">
        <v>982</v>
      </c>
      <c r="G410" s="2" t="s">
        <v>46</v>
      </c>
      <c r="H410" s="6">
        <v>29</v>
      </c>
      <c r="I410" s="7">
        <v>-2</v>
      </c>
      <c r="J410" s="6">
        <v>24</v>
      </c>
      <c r="K410" s="7">
        <v>0</v>
      </c>
      <c r="L410" s="6">
        <v>18</v>
      </c>
      <c r="M410" s="7">
        <v>-3</v>
      </c>
      <c r="P410" s="6">
        <v>3</v>
      </c>
      <c r="Q410" s="7">
        <v>0</v>
      </c>
      <c r="R410" s="6"/>
      <c r="T410" s="6">
        <v>17</v>
      </c>
      <c r="U410" s="7">
        <v>3</v>
      </c>
      <c r="V410" s="6">
        <v>5</v>
      </c>
      <c r="W410" s="7">
        <v>-2</v>
      </c>
      <c r="X410" s="3" t="s">
        <v>842</v>
      </c>
      <c r="Y410" s="8" t="s">
        <v>988</v>
      </c>
      <c r="Z410" s="7" t="str">
        <f t="shared" si="7"/>
        <v/>
      </c>
      <c r="AB410" s="6"/>
      <c r="AC410" s="6"/>
      <c r="AD410" s="7"/>
      <c r="AE410" s="6"/>
      <c r="AF410" s="6"/>
      <c r="AH410" s="6"/>
      <c r="AI410" s="6"/>
      <c r="AK410" s="6"/>
      <c r="AL410" s="6"/>
      <c r="AN410" s="6"/>
      <c r="AO410" s="6"/>
      <c r="AT410" s="6"/>
      <c r="AU410" s="6"/>
      <c r="AX410" s="6">
        <v>46</v>
      </c>
      <c r="AY410" s="6">
        <v>26</v>
      </c>
      <c r="AZ410" s="6"/>
      <c r="BA410" s="6"/>
      <c r="BB410" s="4" t="s">
        <v>1112</v>
      </c>
      <c r="BI410" s="50"/>
      <c r="BK410" s="50"/>
      <c r="BM410" s="50"/>
      <c r="BO410" s="50"/>
      <c r="BQ410" s="50"/>
      <c r="BS410" s="50"/>
      <c r="BU410" s="50"/>
    </row>
    <row r="411" spans="2:73" x14ac:dyDescent="0.25">
      <c r="B411" t="s">
        <v>295</v>
      </c>
      <c r="C411" s="5" t="s">
        <v>572</v>
      </c>
      <c r="D411" s="39">
        <v>43713</v>
      </c>
      <c r="E411">
        <v>7</v>
      </c>
      <c r="F411" s="3" t="s">
        <v>982</v>
      </c>
      <c r="G411" s="2" t="s">
        <v>46</v>
      </c>
      <c r="R411" s="6"/>
      <c r="T411" s="6"/>
      <c r="V411" s="6"/>
      <c r="X411" s="3" t="s">
        <v>842</v>
      </c>
      <c r="Y411" s="3" t="s">
        <v>988</v>
      </c>
      <c r="Z411" s="7" t="str">
        <f t="shared" si="7"/>
        <v/>
      </c>
      <c r="AB411" s="6">
        <v>37</v>
      </c>
      <c r="AC411" s="6">
        <v>40</v>
      </c>
      <c r="AD411" s="7">
        <f>AB411-AC411</f>
        <v>-3</v>
      </c>
      <c r="AE411" s="6"/>
      <c r="AF411" s="6"/>
      <c r="AH411" s="6"/>
      <c r="AI411" s="6"/>
      <c r="AK411" s="6"/>
      <c r="AL411" s="6"/>
      <c r="AN411" s="6"/>
      <c r="AO411" s="6"/>
      <c r="AT411" s="6"/>
      <c r="AU411" s="6"/>
      <c r="AW411" s="4" t="s">
        <v>1111</v>
      </c>
      <c r="AX411" s="6">
        <v>44</v>
      </c>
      <c r="AY411" s="6">
        <v>19</v>
      </c>
      <c r="AZ411" s="6">
        <v>16</v>
      </c>
      <c r="BA411" s="6"/>
      <c r="BB411" s="4" t="s">
        <v>1113</v>
      </c>
      <c r="BI411" s="50"/>
      <c r="BK411" s="50"/>
      <c r="BM411" s="50"/>
      <c r="BO411" s="50"/>
      <c r="BQ411" s="50"/>
      <c r="BS411" s="50"/>
      <c r="BU411" s="50"/>
    </row>
    <row r="412" spans="2:73" x14ac:dyDescent="0.25">
      <c r="B412" t="s">
        <v>295</v>
      </c>
      <c r="C412" s="5" t="s">
        <v>572</v>
      </c>
      <c r="D412" s="39">
        <v>43713</v>
      </c>
      <c r="E412">
        <v>7</v>
      </c>
      <c r="F412" s="3" t="s">
        <v>1017</v>
      </c>
      <c r="H412" s="6">
        <v>31</v>
      </c>
      <c r="J412" s="6">
        <v>28</v>
      </c>
      <c r="L412" s="6">
        <v>19</v>
      </c>
      <c r="N412" s="6">
        <v>0</v>
      </c>
      <c r="P412" s="6">
        <v>2</v>
      </c>
      <c r="R412" s="6">
        <v>0</v>
      </c>
      <c r="T412" s="6">
        <v>15</v>
      </c>
      <c r="V412" s="6">
        <v>3</v>
      </c>
      <c r="X412" s="3" t="s">
        <v>842</v>
      </c>
      <c r="Y412" s="7"/>
      <c r="Z412" s="7" t="str">
        <f t="shared" si="7"/>
        <v/>
      </c>
      <c r="AB412" s="6">
        <v>33</v>
      </c>
      <c r="AC412" s="6">
        <v>47</v>
      </c>
      <c r="AD412" s="7">
        <f>AB412-AC412</f>
        <v>-14</v>
      </c>
      <c r="AE412" s="6">
        <v>19</v>
      </c>
      <c r="AF412" s="6">
        <v>60</v>
      </c>
      <c r="AG412" s="7">
        <f>AE412-AF412</f>
        <v>-41</v>
      </c>
      <c r="AH412" s="6">
        <v>25</v>
      </c>
      <c r="AI412" s="6">
        <v>30</v>
      </c>
      <c r="AJ412" s="7">
        <f>AH412-AI412</f>
        <v>-5</v>
      </c>
      <c r="AK412" s="6"/>
      <c r="AL412" s="6"/>
      <c r="AN412" s="6"/>
      <c r="AO412" s="6"/>
      <c r="AT412" s="6">
        <v>27</v>
      </c>
      <c r="AU412" s="6">
        <v>42</v>
      </c>
      <c r="AV412" s="7">
        <f>AT412-AU412</f>
        <v>-15</v>
      </c>
      <c r="AW412" s="4" t="s">
        <v>1083</v>
      </c>
      <c r="AZ412" s="6"/>
      <c r="BA412" s="6"/>
      <c r="BI412" s="50"/>
      <c r="BK412" s="50"/>
      <c r="BM412" s="50"/>
      <c r="BO412" s="50"/>
      <c r="BQ412" s="50"/>
      <c r="BS412" s="50"/>
      <c r="BU412" s="50"/>
    </row>
    <row r="413" spans="2:73" x14ac:dyDescent="0.25">
      <c r="B413" t="s">
        <v>295</v>
      </c>
      <c r="C413" s="5" t="s">
        <v>572</v>
      </c>
      <c r="D413" s="39">
        <v>43713</v>
      </c>
      <c r="E413">
        <v>8</v>
      </c>
      <c r="F413" s="3" t="s">
        <v>821</v>
      </c>
      <c r="G413" s="2" t="s">
        <v>192</v>
      </c>
      <c r="H413" s="6">
        <v>35</v>
      </c>
      <c r="I413" s="7">
        <v>0</v>
      </c>
      <c r="J413" s="6">
        <v>21</v>
      </c>
      <c r="K413" s="7">
        <v>-4</v>
      </c>
      <c r="L413" s="6">
        <v>19</v>
      </c>
      <c r="M413" s="7">
        <v>3</v>
      </c>
      <c r="N413" s="6">
        <v>0</v>
      </c>
      <c r="O413" s="7">
        <v>-1</v>
      </c>
      <c r="P413" s="6">
        <v>7</v>
      </c>
      <c r="Q413" s="7">
        <v>0</v>
      </c>
      <c r="R413" s="6">
        <v>0</v>
      </c>
      <c r="S413" s="7">
        <v>0</v>
      </c>
      <c r="T413" s="6">
        <v>12</v>
      </c>
      <c r="U413" s="7">
        <v>1</v>
      </c>
      <c r="V413" s="6">
        <v>14</v>
      </c>
      <c r="W413" s="7">
        <v>4</v>
      </c>
      <c r="X413" t="s">
        <v>842</v>
      </c>
      <c r="Y413" s="7"/>
      <c r="Z413" s="7" t="str">
        <f t="shared" si="7"/>
        <v/>
      </c>
      <c r="AB413" s="6"/>
      <c r="AC413" s="6"/>
      <c r="AD413" s="7"/>
      <c r="AE413" s="6"/>
      <c r="AF413" s="6"/>
      <c r="AH413" s="6"/>
      <c r="AI413" s="6"/>
      <c r="AK413" s="6"/>
      <c r="AL413" s="6"/>
      <c r="AN413" s="6"/>
      <c r="AO413" s="6"/>
      <c r="AT413" s="6"/>
      <c r="AU413" s="6"/>
      <c r="AZ413" s="6"/>
      <c r="BA413" s="6"/>
      <c r="BI413" s="50"/>
      <c r="BK413" s="50"/>
      <c r="BM413" s="50"/>
      <c r="BO413" s="50"/>
      <c r="BQ413" s="50"/>
      <c r="BS413" s="50"/>
      <c r="BU413" s="50"/>
    </row>
    <row r="414" spans="2:73" x14ac:dyDescent="0.25">
      <c r="B414" t="s">
        <v>295</v>
      </c>
      <c r="C414" s="5" t="s">
        <v>657</v>
      </c>
      <c r="D414" s="39">
        <v>43713</v>
      </c>
      <c r="E414">
        <v>8</v>
      </c>
      <c r="F414" s="3" t="s">
        <v>1094</v>
      </c>
      <c r="G414" s="2" t="s">
        <v>198</v>
      </c>
      <c r="H414" s="6">
        <v>31</v>
      </c>
      <c r="I414" s="7">
        <v>-4</v>
      </c>
      <c r="J414" s="6">
        <v>28</v>
      </c>
      <c r="K414" s="7">
        <v>4</v>
      </c>
      <c r="L414" s="6">
        <v>17</v>
      </c>
      <c r="M414" s="7">
        <v>-1</v>
      </c>
      <c r="N414" s="6">
        <v>1</v>
      </c>
      <c r="O414" s="7">
        <v>1</v>
      </c>
      <c r="P414" s="6">
        <v>4</v>
      </c>
      <c r="Q414" s="7">
        <v>0</v>
      </c>
      <c r="R414" s="6"/>
      <c r="T414" s="6">
        <v>13</v>
      </c>
      <c r="U414" s="7">
        <v>-1</v>
      </c>
      <c r="V414" s="6">
        <v>3</v>
      </c>
      <c r="W414" s="7">
        <v>-8</v>
      </c>
      <c r="X414" s="3" t="s">
        <v>842</v>
      </c>
      <c r="Y414" s="7"/>
      <c r="Z414" s="7" t="str">
        <f t="shared" si="7"/>
        <v/>
      </c>
      <c r="AB414" s="6">
        <v>40</v>
      </c>
      <c r="AC414" s="6">
        <v>48</v>
      </c>
      <c r="AD414" s="7">
        <f>AB414-AC414</f>
        <v>-8</v>
      </c>
      <c r="AE414" s="6">
        <v>21</v>
      </c>
      <c r="AF414" s="6">
        <v>66</v>
      </c>
      <c r="AG414" s="7">
        <f>AE414-AF414</f>
        <v>-45</v>
      </c>
      <c r="AH414" s="6">
        <v>32</v>
      </c>
      <c r="AI414" s="6">
        <v>33</v>
      </c>
      <c r="AJ414" s="7">
        <f>AH414-AI414</f>
        <v>-1</v>
      </c>
      <c r="AK414" s="6"/>
      <c r="AL414" s="6"/>
      <c r="AN414" s="6"/>
      <c r="AO414" s="6"/>
      <c r="AT414" s="6"/>
      <c r="AU414" s="6"/>
      <c r="AW414" s="4" t="s">
        <v>1095</v>
      </c>
      <c r="AZ414" s="6"/>
      <c r="BA414" s="6"/>
      <c r="BI414" s="50"/>
      <c r="BK414" s="50"/>
      <c r="BM414" s="50"/>
      <c r="BO414" s="50"/>
      <c r="BQ414" s="50"/>
      <c r="BS414" s="50"/>
      <c r="BU414" s="50"/>
    </row>
    <row r="415" spans="2:73" x14ac:dyDescent="0.25">
      <c r="B415" t="s">
        <v>295</v>
      </c>
      <c r="C415" s="5" t="s">
        <v>483</v>
      </c>
      <c r="D415" s="39">
        <v>43713</v>
      </c>
      <c r="E415">
        <v>11</v>
      </c>
      <c r="F415" s="3" t="s">
        <v>1058</v>
      </c>
      <c r="G415" s="2"/>
      <c r="H415" s="6">
        <v>38</v>
      </c>
      <c r="I415" s="7">
        <v>-4</v>
      </c>
      <c r="J415" s="6">
        <v>24</v>
      </c>
      <c r="K415" s="7">
        <v>-4</v>
      </c>
      <c r="L415" s="6">
        <v>20</v>
      </c>
      <c r="M415" s="7">
        <v>5</v>
      </c>
      <c r="N415" s="6">
        <v>1</v>
      </c>
      <c r="O415" s="7">
        <v>1</v>
      </c>
      <c r="P415" s="6">
        <v>3</v>
      </c>
      <c r="Q415" s="7">
        <v>0</v>
      </c>
      <c r="R415" s="6">
        <v>1</v>
      </c>
      <c r="S415" s="7">
        <v>0</v>
      </c>
      <c r="T415" s="6">
        <v>7</v>
      </c>
      <c r="U415" s="7">
        <v>2</v>
      </c>
      <c r="V415" s="6">
        <v>14</v>
      </c>
      <c r="W415" s="7">
        <v>0</v>
      </c>
      <c r="X415" s="3" t="s">
        <v>842</v>
      </c>
      <c r="Y415" s="7"/>
      <c r="Z415" s="7" t="str">
        <f t="shared" si="7"/>
        <v/>
      </c>
      <c r="AB415" s="6"/>
      <c r="AC415" s="6"/>
      <c r="AD415" s="7"/>
      <c r="AE415" s="6"/>
      <c r="AF415" s="6"/>
      <c r="AG415" s="7"/>
      <c r="AH415" s="6"/>
      <c r="AI415" s="6"/>
      <c r="AJ415" s="7"/>
      <c r="AK415" s="6"/>
      <c r="AL415" s="6"/>
      <c r="AN415" s="6"/>
      <c r="AO415" s="6"/>
      <c r="AT415" s="6"/>
      <c r="AU415" s="6"/>
      <c r="AZ415" s="6"/>
      <c r="BA415" s="6"/>
      <c r="BI415" s="50"/>
      <c r="BK415" s="50"/>
      <c r="BM415" s="50"/>
      <c r="BO415" s="50"/>
      <c r="BQ415" s="50"/>
      <c r="BS415" s="50"/>
      <c r="BU415" s="50"/>
    </row>
    <row r="416" spans="2:73" x14ac:dyDescent="0.25">
      <c r="B416" t="s">
        <v>295</v>
      </c>
      <c r="C416" s="5" t="s">
        <v>645</v>
      </c>
      <c r="D416" s="39">
        <v>43714</v>
      </c>
      <c r="E416">
        <v>11</v>
      </c>
      <c r="F416" s="3" t="s">
        <v>886</v>
      </c>
      <c r="G416" s="2" t="s">
        <v>54</v>
      </c>
      <c r="H416" s="6">
        <v>30</v>
      </c>
      <c r="I416" s="7">
        <v>-1</v>
      </c>
      <c r="J416" s="6">
        <v>29</v>
      </c>
      <c r="K416" s="7">
        <v>2</v>
      </c>
      <c r="L416" s="6">
        <v>17</v>
      </c>
      <c r="M416" s="7">
        <v>-3</v>
      </c>
      <c r="N416" s="6">
        <v>1</v>
      </c>
      <c r="O416" s="7">
        <v>0</v>
      </c>
      <c r="P416" s="6">
        <v>4</v>
      </c>
      <c r="Q416" s="7">
        <v>1</v>
      </c>
      <c r="R416" s="6"/>
      <c r="T416" s="6">
        <v>13</v>
      </c>
      <c r="U416" s="7">
        <v>0</v>
      </c>
      <c r="V416" s="6">
        <v>1</v>
      </c>
      <c r="W416" s="7">
        <v>-3</v>
      </c>
      <c r="X416" s="3" t="s">
        <v>842</v>
      </c>
      <c r="Z416" s="7"/>
      <c r="AB416" s="6"/>
      <c r="AC416" s="6"/>
      <c r="AD416" s="7"/>
      <c r="AE416" s="6"/>
      <c r="AF416" s="6"/>
      <c r="AH416" s="6"/>
      <c r="AI416" s="6"/>
      <c r="AK416" s="6"/>
      <c r="AL416" s="6"/>
      <c r="AN416" s="6"/>
      <c r="AO416" s="6"/>
      <c r="AT416" s="6"/>
      <c r="AU416" s="6"/>
      <c r="AZ416" s="6"/>
      <c r="BA416" s="6"/>
      <c r="BI416" s="50"/>
      <c r="BK416" s="50"/>
      <c r="BM416" s="50"/>
      <c r="BO416" s="50"/>
      <c r="BQ416" s="50"/>
      <c r="BS416" s="50"/>
      <c r="BU416" s="50"/>
    </row>
    <row r="417" spans="2:73" x14ac:dyDescent="0.25">
      <c r="B417" s="3" t="s">
        <v>295</v>
      </c>
      <c r="C417" s="59" t="s">
        <v>506</v>
      </c>
      <c r="D417" s="39">
        <v>43715</v>
      </c>
      <c r="F417" s="3" t="s">
        <v>821</v>
      </c>
      <c r="G417" s="2"/>
      <c r="R417" s="6"/>
      <c r="T417" s="6"/>
      <c r="V417" s="6"/>
      <c r="X417" s="3" t="s">
        <v>842</v>
      </c>
      <c r="Z417" s="7"/>
      <c r="AB417" s="6"/>
      <c r="AC417" s="6"/>
      <c r="AD417" s="7"/>
      <c r="AE417" s="6"/>
      <c r="AF417" s="6"/>
      <c r="AH417" s="6"/>
      <c r="AI417" s="6"/>
      <c r="AK417" s="6"/>
      <c r="AL417" s="6"/>
      <c r="AN417" s="6"/>
      <c r="AO417" s="6"/>
      <c r="AT417" s="6"/>
      <c r="AU417" s="6"/>
      <c r="AZ417" s="6"/>
      <c r="BA417" s="6"/>
      <c r="BC417" s="6">
        <v>16</v>
      </c>
      <c r="BD417" s="6">
        <v>66</v>
      </c>
      <c r="BE417" s="7">
        <f>BC417-BD417</f>
        <v>-50</v>
      </c>
      <c r="BF417" s="4" t="s">
        <v>871</v>
      </c>
      <c r="BI417" s="50"/>
      <c r="BK417" s="50"/>
      <c r="BM417" s="50"/>
      <c r="BO417" s="50"/>
      <c r="BQ417" s="50"/>
      <c r="BS417" s="50"/>
      <c r="BU417" s="50"/>
    </row>
    <row r="418" spans="2:73" x14ac:dyDescent="0.25">
      <c r="B418" t="s">
        <v>295</v>
      </c>
      <c r="C418" s="5" t="s">
        <v>669</v>
      </c>
      <c r="D418" s="39">
        <v>43717</v>
      </c>
      <c r="E418">
        <v>11</v>
      </c>
      <c r="F418" s="3" t="s">
        <v>821</v>
      </c>
      <c r="G418" s="2" t="s">
        <v>224</v>
      </c>
      <c r="H418" s="6">
        <v>32</v>
      </c>
      <c r="I418" s="7">
        <v>-3</v>
      </c>
      <c r="J418" s="6">
        <v>23</v>
      </c>
      <c r="K418" s="7">
        <v>2</v>
      </c>
      <c r="L418" s="6">
        <v>19</v>
      </c>
      <c r="M418" s="7">
        <v>0</v>
      </c>
      <c r="N418" s="6">
        <v>0</v>
      </c>
      <c r="O418" s="7">
        <v>0</v>
      </c>
      <c r="P418" s="6">
        <v>7</v>
      </c>
      <c r="Q418" s="7">
        <v>0</v>
      </c>
      <c r="R418" s="6">
        <v>0</v>
      </c>
      <c r="S418" s="7">
        <v>0</v>
      </c>
      <c r="T418" s="6">
        <v>14</v>
      </c>
      <c r="U418" s="7">
        <v>2</v>
      </c>
      <c r="V418" s="6">
        <v>9</v>
      </c>
      <c r="W418" s="7">
        <v>-5</v>
      </c>
      <c r="X418" t="s">
        <v>842</v>
      </c>
      <c r="Z418" s="7"/>
      <c r="AB418" s="6"/>
      <c r="AC418" s="6"/>
      <c r="AD418" s="7"/>
      <c r="AE418" s="6"/>
      <c r="AF418" s="6"/>
      <c r="AH418" s="6"/>
      <c r="AI418" s="6"/>
      <c r="AK418" s="6"/>
      <c r="AL418" s="6"/>
      <c r="AN418" s="6"/>
      <c r="AO418" s="6"/>
      <c r="AT418" s="6"/>
      <c r="AU418" s="6"/>
      <c r="AZ418" s="6"/>
      <c r="BA418" s="6"/>
      <c r="BG418" s="4"/>
      <c r="BI418" s="50"/>
      <c r="BK418" s="50"/>
      <c r="BM418" s="50"/>
      <c r="BO418" s="50"/>
      <c r="BQ418" s="50"/>
      <c r="BS418" s="50"/>
      <c r="BU418" s="50"/>
    </row>
    <row r="419" spans="2:73" x14ac:dyDescent="0.25">
      <c r="B419" t="s">
        <v>295</v>
      </c>
      <c r="C419" s="5" t="s">
        <v>562</v>
      </c>
      <c r="D419" s="39">
        <v>43719</v>
      </c>
      <c r="E419">
        <v>14</v>
      </c>
      <c r="F419" s="3" t="s">
        <v>886</v>
      </c>
      <c r="G419" s="2" t="s">
        <v>180</v>
      </c>
      <c r="H419" s="6">
        <v>28</v>
      </c>
      <c r="I419" s="7">
        <v>-2</v>
      </c>
      <c r="J419" s="6">
        <v>27</v>
      </c>
      <c r="K419" s="7">
        <v>-2</v>
      </c>
      <c r="L419" s="6">
        <v>20</v>
      </c>
      <c r="M419" s="7">
        <v>3</v>
      </c>
      <c r="N419" s="6">
        <v>1</v>
      </c>
      <c r="O419" s="7">
        <v>0</v>
      </c>
      <c r="P419" s="6">
        <v>5</v>
      </c>
      <c r="Q419" s="7">
        <v>1</v>
      </c>
      <c r="R419" s="6"/>
      <c r="T419" s="6">
        <v>13</v>
      </c>
      <c r="U419" s="7">
        <v>0</v>
      </c>
      <c r="V419" s="6">
        <v>1</v>
      </c>
      <c r="W419" s="7">
        <v>0</v>
      </c>
      <c r="X419" s="3" t="s">
        <v>842</v>
      </c>
      <c r="Z419" s="7"/>
      <c r="AB419" s="6"/>
      <c r="AC419" s="6"/>
      <c r="AD419" s="7"/>
      <c r="AE419" s="6"/>
      <c r="AF419" s="6"/>
      <c r="AH419" s="6"/>
      <c r="AI419" s="6"/>
      <c r="AK419" s="6"/>
      <c r="AL419" s="6"/>
      <c r="AN419" s="6"/>
      <c r="AO419" s="6"/>
      <c r="AT419" s="6"/>
      <c r="AU419" s="6"/>
      <c r="AZ419" s="6"/>
      <c r="BA419" s="6"/>
      <c r="BI419" s="50"/>
      <c r="BK419" s="50"/>
      <c r="BM419" s="50"/>
      <c r="BO419" s="50"/>
      <c r="BQ419" s="50"/>
      <c r="BS419" s="50"/>
      <c r="BU419" s="50"/>
    </row>
    <row r="420" spans="2:73" x14ac:dyDescent="0.25">
      <c r="B420" t="s">
        <v>295</v>
      </c>
      <c r="C420" s="5" t="s">
        <v>673</v>
      </c>
      <c r="D420" s="39">
        <v>43719</v>
      </c>
      <c r="E420">
        <v>14</v>
      </c>
      <c r="F420" s="3" t="s">
        <v>903</v>
      </c>
      <c r="G420" s="2" t="s">
        <v>138</v>
      </c>
      <c r="H420" s="6">
        <v>37</v>
      </c>
      <c r="I420" s="7">
        <v>2</v>
      </c>
      <c r="J420" s="6">
        <v>25</v>
      </c>
      <c r="K420" s="7">
        <v>0</v>
      </c>
      <c r="L420" s="6">
        <v>16</v>
      </c>
      <c r="M420" s="7">
        <v>-1</v>
      </c>
      <c r="N420" s="6">
        <v>1</v>
      </c>
      <c r="O420" s="7">
        <v>0</v>
      </c>
      <c r="P420" s="6">
        <v>2</v>
      </c>
      <c r="Q420" s="7">
        <v>-1</v>
      </c>
      <c r="R420" s="6">
        <v>0</v>
      </c>
      <c r="S420" s="7">
        <v>0</v>
      </c>
      <c r="T420" s="6">
        <v>13</v>
      </c>
      <c r="U420" s="7">
        <v>0</v>
      </c>
      <c r="V420" s="6">
        <v>12</v>
      </c>
      <c r="W420" s="7">
        <v>2</v>
      </c>
      <c r="X420" s="3" t="s">
        <v>842</v>
      </c>
      <c r="Z420" s="7"/>
      <c r="AB420" s="6">
        <v>35</v>
      </c>
      <c r="AC420" s="6">
        <v>43</v>
      </c>
      <c r="AD420" s="7">
        <f>AB420-AC420</f>
        <v>-8</v>
      </c>
      <c r="AE420" s="6">
        <v>19</v>
      </c>
      <c r="AF420" s="6">
        <v>57</v>
      </c>
      <c r="AG420" s="7">
        <f>AE420-AF420</f>
        <v>-38</v>
      </c>
      <c r="AH420" s="6">
        <v>23</v>
      </c>
      <c r="AI420" s="6">
        <v>29</v>
      </c>
      <c r="AJ420" s="7">
        <f>AH420-AI420</f>
        <v>-6</v>
      </c>
      <c r="AK420" s="6"/>
      <c r="AL420" s="6"/>
      <c r="AN420" s="6"/>
      <c r="AO420" s="6"/>
      <c r="AT420" s="6">
        <v>28</v>
      </c>
      <c r="AU420" s="6">
        <v>42</v>
      </c>
      <c r="AV420" s="7">
        <f>AT420-AU420</f>
        <v>-14</v>
      </c>
      <c r="AW420" s="4" t="s">
        <v>1034</v>
      </c>
      <c r="AX420" s="6">
        <v>35</v>
      </c>
      <c r="AY420" s="6">
        <v>16</v>
      </c>
      <c r="AZ420" s="6"/>
      <c r="BA420" s="6"/>
      <c r="BB420" s="4" t="s">
        <v>1035</v>
      </c>
      <c r="BI420" s="50"/>
      <c r="BK420" s="50"/>
      <c r="BM420" s="50"/>
      <c r="BO420" s="50"/>
      <c r="BQ420" s="50"/>
      <c r="BS420" s="50"/>
      <c r="BU420" s="50"/>
    </row>
    <row r="421" spans="2:73" x14ac:dyDescent="0.25">
      <c r="B421" t="s">
        <v>295</v>
      </c>
      <c r="C421" s="5" t="s">
        <v>673</v>
      </c>
      <c r="D421" s="39">
        <v>43719</v>
      </c>
      <c r="E421">
        <v>14</v>
      </c>
      <c r="F421" s="3" t="s">
        <v>903</v>
      </c>
      <c r="G421" s="2" t="s">
        <v>138</v>
      </c>
      <c r="R421" s="6"/>
      <c r="T421" s="6"/>
      <c r="V421" s="6"/>
      <c r="X421" s="3" t="s">
        <v>842</v>
      </c>
      <c r="Z421" s="7"/>
      <c r="AB421" s="6"/>
      <c r="AC421" s="6"/>
      <c r="AD421" s="7"/>
      <c r="AE421" s="6"/>
      <c r="AF421" s="6"/>
      <c r="AH421" s="6"/>
      <c r="AI421" s="6"/>
      <c r="AK421" s="6"/>
      <c r="AL421" s="6"/>
      <c r="AN421" s="6"/>
      <c r="AO421" s="6"/>
      <c r="AT421" s="6"/>
      <c r="AU421" s="6"/>
      <c r="AX421" s="6">
        <v>27</v>
      </c>
      <c r="AY421" s="6">
        <v>14</v>
      </c>
      <c r="AZ421" s="6">
        <v>12</v>
      </c>
      <c r="BA421" s="6">
        <v>10</v>
      </c>
      <c r="BB421" s="4" t="s">
        <v>1035</v>
      </c>
      <c r="BI421" s="50"/>
      <c r="BK421" s="50"/>
      <c r="BM421" s="50"/>
      <c r="BO421" s="50"/>
      <c r="BQ421" s="50"/>
      <c r="BS421" s="50"/>
      <c r="BU421" s="50"/>
    </row>
    <row r="422" spans="2:73" x14ac:dyDescent="0.25">
      <c r="B422" t="s">
        <v>295</v>
      </c>
      <c r="C422" s="5" t="s">
        <v>555</v>
      </c>
      <c r="D422" s="39">
        <v>43720</v>
      </c>
      <c r="F422" s="3" t="s">
        <v>821</v>
      </c>
      <c r="G422" s="2"/>
      <c r="R422" s="6"/>
      <c r="T422" s="6"/>
      <c r="V422" s="6"/>
      <c r="X422" t="s">
        <v>842</v>
      </c>
      <c r="Z422" s="7"/>
      <c r="AB422" s="6">
        <v>39</v>
      </c>
      <c r="AC422" s="6">
        <v>51</v>
      </c>
      <c r="AD422" s="7">
        <f>AB422-AC422</f>
        <v>-12</v>
      </c>
      <c r="AE422" s="6">
        <v>22</v>
      </c>
      <c r="AF422" s="6">
        <v>68</v>
      </c>
      <c r="AG422" s="7">
        <f>AE422-AF422</f>
        <v>-46</v>
      </c>
      <c r="AH422" s="6">
        <v>26</v>
      </c>
      <c r="AI422" s="6">
        <v>36</v>
      </c>
      <c r="AJ422" s="7">
        <f>AH422-AI422</f>
        <v>-10</v>
      </c>
      <c r="AK422" s="6"/>
      <c r="AL422" s="6"/>
      <c r="AN422" s="6"/>
      <c r="AO422" s="6"/>
      <c r="AT422" s="6"/>
      <c r="AU422" s="6"/>
      <c r="AW422" s="4" t="s">
        <v>931</v>
      </c>
      <c r="AZ422" s="6"/>
      <c r="BA422" s="6"/>
      <c r="BI422" s="50"/>
      <c r="BK422" s="50"/>
      <c r="BM422" s="50"/>
      <c r="BO422" s="50"/>
      <c r="BQ422" s="50"/>
      <c r="BS422" s="50"/>
      <c r="BU422" s="50"/>
    </row>
    <row r="423" spans="2:73" x14ac:dyDescent="0.25">
      <c r="B423" t="s">
        <v>295</v>
      </c>
      <c r="C423" t="s">
        <v>513</v>
      </c>
      <c r="D423" s="39">
        <v>43721</v>
      </c>
      <c r="E423">
        <v>19</v>
      </c>
      <c r="F423" s="3" t="s">
        <v>1030</v>
      </c>
      <c r="G423" s="2" t="s">
        <v>60</v>
      </c>
      <c r="H423" s="6">
        <v>33</v>
      </c>
      <c r="I423" s="7">
        <v>-1</v>
      </c>
      <c r="J423" s="6">
        <v>24</v>
      </c>
      <c r="K423" s="7">
        <v>0</v>
      </c>
      <c r="L423" s="6">
        <v>23</v>
      </c>
      <c r="M423" s="7">
        <v>3</v>
      </c>
      <c r="N423" s="6">
        <v>0</v>
      </c>
      <c r="O423" s="7">
        <v>-1</v>
      </c>
      <c r="P423" s="6">
        <v>4</v>
      </c>
      <c r="Q423" s="7">
        <v>-2</v>
      </c>
      <c r="R423" s="6"/>
      <c r="T423" s="6">
        <v>10</v>
      </c>
      <c r="U423" s="7">
        <v>1</v>
      </c>
      <c r="V423" s="6">
        <v>9</v>
      </c>
      <c r="W423" s="7">
        <v>-1</v>
      </c>
      <c r="X423" s="3" t="s">
        <v>639</v>
      </c>
      <c r="Z423" s="7"/>
      <c r="AB423" s="6">
        <v>37</v>
      </c>
      <c r="AC423" s="6">
        <v>55</v>
      </c>
      <c r="AD423" s="7">
        <f>AB423-AC423</f>
        <v>-18</v>
      </c>
      <c r="AE423" s="6">
        <v>16</v>
      </c>
      <c r="AF423" s="6">
        <v>76</v>
      </c>
      <c r="AG423" s="7">
        <f>AE423-AF423</f>
        <v>-60</v>
      </c>
      <c r="AH423" s="6">
        <v>35</v>
      </c>
      <c r="AI423" s="6">
        <v>40</v>
      </c>
      <c r="AJ423" s="7">
        <f>AH423-AI423</f>
        <v>-5</v>
      </c>
      <c r="AK423" s="6"/>
      <c r="AL423" s="6"/>
      <c r="AM423" s="6"/>
      <c r="AN423" s="7"/>
      <c r="AO423" s="6"/>
      <c r="AT423" s="6">
        <v>34</v>
      </c>
      <c r="AU423" s="6">
        <v>50</v>
      </c>
      <c r="AV423" s="7">
        <f>AT423-AU423</f>
        <v>-16</v>
      </c>
      <c r="AW423" s="4" t="s">
        <v>1087</v>
      </c>
      <c r="AX423" s="6">
        <v>50</v>
      </c>
      <c r="AY423" s="6">
        <v>29</v>
      </c>
      <c r="AZ423" s="6"/>
      <c r="BA423" s="6"/>
      <c r="BB423" s="4" t="s">
        <v>1097</v>
      </c>
      <c r="BC423" s="6">
        <v>14</v>
      </c>
      <c r="BD423" s="6">
        <v>81</v>
      </c>
      <c r="BE423" s="7">
        <f>BC423-BD423</f>
        <v>-67</v>
      </c>
      <c r="BF423" s="4" t="s">
        <v>937</v>
      </c>
      <c r="BI423" s="50"/>
      <c r="BK423" s="50"/>
      <c r="BM423" s="50"/>
      <c r="BO423" s="50"/>
      <c r="BQ423" s="50"/>
      <c r="BS423" s="50"/>
      <c r="BU423" s="50"/>
    </row>
    <row r="424" spans="2:73" x14ac:dyDescent="0.25">
      <c r="B424" s="3" t="s">
        <v>295</v>
      </c>
      <c r="C424" t="s">
        <v>514</v>
      </c>
      <c r="D424" s="39">
        <v>43722</v>
      </c>
      <c r="F424" s="3" t="s">
        <v>821</v>
      </c>
      <c r="G424" s="2"/>
      <c r="R424" s="6"/>
      <c r="T424" s="6"/>
      <c r="V424" s="6"/>
      <c r="X424" s="3" t="s">
        <v>842</v>
      </c>
      <c r="Z424" s="7"/>
      <c r="AB424" s="6"/>
      <c r="AC424" s="6"/>
      <c r="AD424" s="7"/>
      <c r="AE424" s="6"/>
      <c r="AF424" s="6"/>
      <c r="AG424" s="7"/>
      <c r="AH424" s="6"/>
      <c r="AI424" s="6"/>
      <c r="AJ424" s="7"/>
      <c r="AK424" s="6"/>
      <c r="AL424" s="6"/>
      <c r="AM424" s="6"/>
      <c r="AN424" s="7"/>
      <c r="AO424" s="6"/>
      <c r="AT424" s="6"/>
      <c r="AU424" s="6"/>
      <c r="AV424" s="7"/>
      <c r="AZ424" s="6"/>
      <c r="BA424" s="6"/>
      <c r="BC424" s="6">
        <v>18</v>
      </c>
      <c r="BD424" s="6">
        <v>66</v>
      </c>
      <c r="BE424" s="7">
        <f>BC424-BD424</f>
        <v>-48</v>
      </c>
      <c r="BF424" s="4" t="s">
        <v>871</v>
      </c>
      <c r="BI424" s="50"/>
      <c r="BK424" s="50"/>
      <c r="BM424" s="50"/>
      <c r="BO424" s="50"/>
      <c r="BQ424" s="50"/>
      <c r="BS424" s="50"/>
      <c r="BU424" s="50"/>
    </row>
    <row r="425" spans="2:73" x14ac:dyDescent="0.25">
      <c r="B425" t="s">
        <v>295</v>
      </c>
      <c r="C425" s="5" t="s">
        <v>640</v>
      </c>
      <c r="D425" s="39">
        <v>43724</v>
      </c>
      <c r="E425">
        <v>17</v>
      </c>
      <c r="F425" s="3" t="s">
        <v>821</v>
      </c>
      <c r="R425" s="6"/>
      <c r="T425" s="6"/>
      <c r="V425" s="6"/>
      <c r="X425" t="s">
        <v>842</v>
      </c>
      <c r="Z425" s="7"/>
      <c r="AB425" s="6">
        <v>38</v>
      </c>
      <c r="AC425" s="6">
        <v>54</v>
      </c>
      <c r="AD425" s="7">
        <f>AB425-AC425</f>
        <v>-16</v>
      </c>
      <c r="AE425" s="6">
        <v>21</v>
      </c>
      <c r="AF425" s="6">
        <v>70</v>
      </c>
      <c r="AG425" s="7">
        <f>AE425-AF425</f>
        <v>-49</v>
      </c>
      <c r="AH425" s="6">
        <v>27</v>
      </c>
      <c r="AI425" s="6">
        <v>38</v>
      </c>
      <c r="AJ425" s="7">
        <f>AH425-AI425</f>
        <v>-11</v>
      </c>
      <c r="AK425" s="6"/>
      <c r="AL425" s="6"/>
      <c r="AN425" s="6"/>
      <c r="AO425" s="6"/>
      <c r="AT425" s="6"/>
      <c r="AU425" s="6"/>
      <c r="AW425" s="4" t="s">
        <v>931</v>
      </c>
      <c r="AZ425" s="6"/>
      <c r="BA425" s="6"/>
      <c r="BG425" s="4"/>
      <c r="BI425" s="50"/>
      <c r="BK425" s="50"/>
      <c r="BM425" s="50"/>
      <c r="BO425" s="50"/>
      <c r="BQ425" s="50"/>
      <c r="BS425" s="50"/>
      <c r="BU425" s="50"/>
    </row>
    <row r="426" spans="2:73" x14ac:dyDescent="0.25">
      <c r="B426" t="s">
        <v>295</v>
      </c>
      <c r="C426" t="s">
        <v>596</v>
      </c>
      <c r="D426" s="39">
        <v>43725</v>
      </c>
      <c r="E426">
        <v>19</v>
      </c>
      <c r="F426" s="3" t="s">
        <v>821</v>
      </c>
      <c r="G426" s="2" t="s">
        <v>224</v>
      </c>
      <c r="H426" s="6">
        <v>32</v>
      </c>
      <c r="I426" s="7">
        <v>0</v>
      </c>
      <c r="J426" s="6">
        <v>21</v>
      </c>
      <c r="K426" s="7">
        <v>-2</v>
      </c>
      <c r="L426" s="6">
        <v>23</v>
      </c>
      <c r="M426" s="7">
        <v>4</v>
      </c>
      <c r="N426" s="6">
        <v>1</v>
      </c>
      <c r="O426" s="7">
        <v>1</v>
      </c>
      <c r="P426" s="6">
        <v>4</v>
      </c>
      <c r="Q426" s="7">
        <v>-3</v>
      </c>
      <c r="R426" s="6">
        <v>0</v>
      </c>
      <c r="S426" s="7">
        <v>0</v>
      </c>
      <c r="T426" s="6">
        <v>14</v>
      </c>
      <c r="U426" s="7">
        <v>0</v>
      </c>
      <c r="V426" s="6">
        <v>11</v>
      </c>
      <c r="W426" s="7">
        <v>2</v>
      </c>
      <c r="X426" t="s">
        <v>842</v>
      </c>
      <c r="Z426" s="7"/>
      <c r="AB426" s="6"/>
      <c r="AC426" s="6"/>
      <c r="AD426" s="7"/>
      <c r="AE426" s="6"/>
      <c r="AF426" s="6"/>
      <c r="AH426" s="6"/>
      <c r="AI426" s="6"/>
      <c r="AK426" s="6"/>
      <c r="AL426" s="6"/>
      <c r="AN426" s="6"/>
      <c r="AO426" s="6"/>
      <c r="AT426" s="6"/>
      <c r="AU426" s="6"/>
      <c r="AX426" s="6">
        <v>38</v>
      </c>
      <c r="AY426" s="6">
        <v>22</v>
      </c>
      <c r="AZ426" s="6"/>
      <c r="BA426" s="6"/>
      <c r="BB426" s="4" t="s">
        <v>876</v>
      </c>
      <c r="BC426" s="6"/>
      <c r="BD426" s="6"/>
      <c r="BI426" s="50"/>
      <c r="BK426" s="50"/>
      <c r="BM426" s="50"/>
      <c r="BO426" s="50"/>
      <c r="BQ426" s="50"/>
      <c r="BS426" s="50"/>
      <c r="BU426" s="50"/>
    </row>
    <row r="427" spans="2:73" x14ac:dyDescent="0.25">
      <c r="B427" t="s">
        <v>295</v>
      </c>
      <c r="C427" t="s">
        <v>564</v>
      </c>
      <c r="D427" s="39">
        <v>43726</v>
      </c>
      <c r="E427">
        <v>23</v>
      </c>
      <c r="F427" s="3" t="s">
        <v>886</v>
      </c>
      <c r="G427" s="2" t="s">
        <v>17</v>
      </c>
      <c r="H427" s="6">
        <v>29</v>
      </c>
      <c r="I427" s="7">
        <v>1</v>
      </c>
      <c r="J427" s="6">
        <v>27</v>
      </c>
      <c r="K427" s="7">
        <v>0</v>
      </c>
      <c r="L427" s="6">
        <v>21</v>
      </c>
      <c r="M427" s="7">
        <v>1</v>
      </c>
      <c r="N427" s="6">
        <v>0</v>
      </c>
      <c r="O427" s="7">
        <v>-1</v>
      </c>
      <c r="P427" s="6">
        <v>5</v>
      </c>
      <c r="Q427" s="7">
        <v>0</v>
      </c>
      <c r="R427" s="6">
        <v>1</v>
      </c>
      <c r="T427" s="6">
        <v>13</v>
      </c>
      <c r="U427" s="7">
        <v>0</v>
      </c>
      <c r="V427" s="6">
        <v>2</v>
      </c>
      <c r="W427" s="7">
        <v>1</v>
      </c>
      <c r="X427" s="3" t="s">
        <v>842</v>
      </c>
      <c r="Z427" s="7"/>
      <c r="AB427" s="6"/>
      <c r="AC427" s="6"/>
      <c r="AD427" s="7"/>
      <c r="AE427" s="6"/>
      <c r="AF427" s="6"/>
      <c r="AG427" s="7"/>
      <c r="AH427" s="6"/>
      <c r="AI427" s="6"/>
      <c r="AJ427" s="7"/>
      <c r="AK427" s="6"/>
      <c r="AL427" s="6"/>
      <c r="AN427" s="6"/>
      <c r="AO427" s="6"/>
      <c r="AT427" s="6"/>
      <c r="AU427" s="6"/>
      <c r="AZ427" s="6"/>
      <c r="BA427" s="6"/>
      <c r="BC427" s="6"/>
      <c r="BD427" s="6"/>
      <c r="BI427" s="50"/>
      <c r="BK427" s="50"/>
      <c r="BM427" s="50"/>
      <c r="BO427" s="50"/>
      <c r="BQ427" s="50"/>
      <c r="BS427" s="50"/>
      <c r="BU427" s="50"/>
    </row>
    <row r="428" spans="2:73" x14ac:dyDescent="0.25">
      <c r="B428" t="s">
        <v>295</v>
      </c>
      <c r="C428" t="s">
        <v>641</v>
      </c>
      <c r="D428" s="39">
        <v>43727</v>
      </c>
      <c r="E428">
        <v>22</v>
      </c>
      <c r="F428" s="3" t="s">
        <v>903</v>
      </c>
      <c r="G428" s="2" t="s">
        <v>138</v>
      </c>
      <c r="H428" s="6">
        <v>37</v>
      </c>
      <c r="I428" s="7">
        <v>0</v>
      </c>
      <c r="J428" s="6">
        <v>22</v>
      </c>
      <c r="K428" s="7">
        <v>-3</v>
      </c>
      <c r="L428" s="6">
        <v>17</v>
      </c>
      <c r="M428" s="7">
        <v>1</v>
      </c>
      <c r="N428" s="6">
        <v>2</v>
      </c>
      <c r="O428" s="7">
        <v>1</v>
      </c>
      <c r="P428" s="6">
        <v>4</v>
      </c>
      <c r="Q428" s="7">
        <v>2</v>
      </c>
      <c r="R428" s="6">
        <v>0</v>
      </c>
      <c r="S428" s="7">
        <v>0</v>
      </c>
      <c r="T428" s="6">
        <v>12</v>
      </c>
      <c r="U428" s="7">
        <v>-1</v>
      </c>
      <c r="V428" s="6">
        <v>15</v>
      </c>
      <c r="W428" s="7">
        <v>3</v>
      </c>
      <c r="X428" s="3" t="s">
        <v>842</v>
      </c>
      <c r="Z428" s="7"/>
      <c r="AB428" s="6">
        <v>37</v>
      </c>
      <c r="AC428" s="6">
        <v>41</v>
      </c>
      <c r="AD428" s="7">
        <f>AB428-AC428</f>
        <v>-4</v>
      </c>
      <c r="AE428" s="6">
        <v>19</v>
      </c>
      <c r="AF428" s="6">
        <v>57</v>
      </c>
      <c r="AG428" s="7">
        <f>AE428-AF428</f>
        <v>-38</v>
      </c>
      <c r="AH428" s="6">
        <v>25</v>
      </c>
      <c r="AI428" s="6">
        <v>37</v>
      </c>
      <c r="AJ428" s="7">
        <f>AH428-AI428</f>
        <v>-12</v>
      </c>
      <c r="AK428" s="6"/>
      <c r="AL428" s="6"/>
      <c r="AN428" s="6"/>
      <c r="AO428" s="6"/>
      <c r="AT428" s="6">
        <v>29</v>
      </c>
      <c r="AU428" s="6">
        <v>40</v>
      </c>
      <c r="AV428" s="7">
        <f>AT428-AU428</f>
        <v>-11</v>
      </c>
      <c r="AW428" s="4" t="s">
        <v>1034</v>
      </c>
      <c r="AX428" s="6">
        <v>36</v>
      </c>
      <c r="AY428" s="6">
        <v>15</v>
      </c>
      <c r="AZ428" s="6"/>
      <c r="BA428" s="6"/>
      <c r="BB428" s="4" t="s">
        <v>1035</v>
      </c>
      <c r="BC428" s="6"/>
      <c r="BD428" s="6"/>
      <c r="BI428" s="50"/>
      <c r="BK428" s="50"/>
      <c r="BM428" s="50"/>
      <c r="BO428" s="50"/>
      <c r="BQ428" s="50"/>
      <c r="BS428" s="50"/>
      <c r="BU428" s="50"/>
    </row>
    <row r="429" spans="2:73" x14ac:dyDescent="0.25">
      <c r="B429" t="s">
        <v>295</v>
      </c>
      <c r="C429" t="s">
        <v>641</v>
      </c>
      <c r="D429" s="39">
        <v>43727</v>
      </c>
      <c r="E429">
        <v>22</v>
      </c>
      <c r="F429" s="3" t="s">
        <v>903</v>
      </c>
      <c r="G429" s="2" t="s">
        <v>138</v>
      </c>
      <c r="R429" s="6"/>
      <c r="T429" s="6"/>
      <c r="V429" s="6"/>
      <c r="X429" s="3" t="s">
        <v>842</v>
      </c>
      <c r="Z429" s="7"/>
      <c r="AB429" s="6"/>
      <c r="AC429" s="6"/>
      <c r="AD429" s="7"/>
      <c r="AE429" s="6"/>
      <c r="AF429" s="6"/>
      <c r="AG429" s="7"/>
      <c r="AH429" s="6"/>
      <c r="AI429" s="6"/>
      <c r="AJ429" s="7"/>
      <c r="AK429" s="6"/>
      <c r="AL429" s="6"/>
      <c r="AN429" s="6"/>
      <c r="AO429" s="6"/>
      <c r="AT429" s="6"/>
      <c r="AU429" s="6"/>
      <c r="AV429" s="7"/>
      <c r="AX429" s="6">
        <v>29</v>
      </c>
      <c r="AY429" s="6">
        <v>13</v>
      </c>
      <c r="AZ429" s="6">
        <v>11</v>
      </c>
      <c r="BA429" s="6">
        <v>9</v>
      </c>
      <c r="BB429" s="4" t="s">
        <v>1035</v>
      </c>
      <c r="BC429" s="6"/>
      <c r="BD429" s="6"/>
      <c r="BI429" s="50"/>
      <c r="BK429" s="50"/>
      <c r="BM429" s="50"/>
      <c r="BO429" s="50"/>
      <c r="BQ429" s="50"/>
      <c r="BS429" s="50"/>
      <c r="BU429" s="50"/>
    </row>
    <row r="430" spans="2:73" x14ac:dyDescent="0.25">
      <c r="B430" t="s">
        <v>295</v>
      </c>
      <c r="C430" t="s">
        <v>641</v>
      </c>
      <c r="D430" s="39">
        <v>43727</v>
      </c>
      <c r="E430">
        <v>22</v>
      </c>
      <c r="F430" s="3" t="s">
        <v>821</v>
      </c>
      <c r="G430" s="2" t="s">
        <v>158</v>
      </c>
      <c r="H430" s="6">
        <v>30</v>
      </c>
      <c r="I430" s="7">
        <v>-2</v>
      </c>
      <c r="J430" s="6">
        <v>23</v>
      </c>
      <c r="K430" s="7">
        <v>2</v>
      </c>
      <c r="L430" s="6">
        <v>22</v>
      </c>
      <c r="M430" s="7">
        <v>-1</v>
      </c>
      <c r="N430" s="6">
        <v>0</v>
      </c>
      <c r="O430" s="7">
        <v>-1</v>
      </c>
      <c r="P430" s="6">
        <v>5</v>
      </c>
      <c r="Q430" s="7">
        <v>1</v>
      </c>
      <c r="R430" s="6">
        <v>0</v>
      </c>
      <c r="S430" s="7">
        <v>0</v>
      </c>
      <c r="T430" s="6">
        <v>14</v>
      </c>
      <c r="U430" s="7">
        <v>0</v>
      </c>
      <c r="V430" s="6">
        <v>7</v>
      </c>
      <c r="W430" s="7">
        <v>-4</v>
      </c>
      <c r="X430" t="s">
        <v>842</v>
      </c>
      <c r="Z430" s="7"/>
      <c r="AB430" s="6"/>
      <c r="AC430" s="6"/>
      <c r="AD430" s="7"/>
      <c r="AE430" s="6"/>
      <c r="AF430" s="6"/>
      <c r="AH430" s="6"/>
      <c r="AI430" s="6"/>
      <c r="AK430" s="6"/>
      <c r="AL430" s="6"/>
      <c r="AN430" s="6"/>
      <c r="AO430" s="6"/>
      <c r="AT430" s="6"/>
      <c r="AU430" s="6"/>
      <c r="AZ430" s="6"/>
      <c r="BA430" s="6"/>
      <c r="BC430" s="6"/>
      <c r="BD430" s="6"/>
      <c r="BI430" s="50"/>
      <c r="BK430" s="50"/>
      <c r="BM430" s="50"/>
      <c r="BO430" s="50"/>
      <c r="BQ430" s="50"/>
      <c r="BS430" s="50"/>
      <c r="BU430" s="50"/>
    </row>
    <row r="431" spans="2:73" x14ac:dyDescent="0.25">
      <c r="B431" s="3" t="s">
        <v>295</v>
      </c>
      <c r="C431" s="69" t="s">
        <v>599</v>
      </c>
      <c r="D431" s="39">
        <v>43729</v>
      </c>
      <c r="F431" s="3" t="s">
        <v>821</v>
      </c>
      <c r="G431" s="2"/>
      <c r="R431" s="6"/>
      <c r="T431" s="6"/>
      <c r="V431" s="6"/>
      <c r="X431" s="3" t="s">
        <v>842</v>
      </c>
      <c r="Z431" s="7"/>
      <c r="AB431" s="6">
        <v>35</v>
      </c>
      <c r="AC431" s="6">
        <v>53</v>
      </c>
      <c r="AD431" s="7">
        <f>AB431-AC431</f>
        <v>-18</v>
      </c>
      <c r="AE431" s="6">
        <v>15</v>
      </c>
      <c r="AF431" s="6">
        <v>73</v>
      </c>
      <c r="AG431" s="7">
        <f>AE431-AF431</f>
        <v>-58</v>
      </c>
      <c r="AH431" s="6"/>
      <c r="AI431" s="6"/>
      <c r="AK431" s="6"/>
      <c r="AL431" s="6"/>
      <c r="AN431" s="6"/>
      <c r="AO431" s="6"/>
      <c r="AT431" s="6"/>
      <c r="AU431" s="6"/>
      <c r="AV431" s="7"/>
      <c r="AW431" s="4" t="s">
        <v>1037</v>
      </c>
      <c r="AZ431" s="6"/>
      <c r="BA431" s="6"/>
      <c r="BB431" s="4" t="s">
        <v>1037</v>
      </c>
      <c r="BC431" s="6">
        <v>17</v>
      </c>
      <c r="BD431" s="6">
        <v>64</v>
      </c>
      <c r="BE431" s="7">
        <f>BC431-BD431</f>
        <v>-47</v>
      </c>
      <c r="BF431" s="4" t="s">
        <v>871</v>
      </c>
      <c r="BI431" s="50"/>
      <c r="BK431" s="50"/>
      <c r="BM431" s="50"/>
      <c r="BO431" s="50"/>
      <c r="BQ431" s="50"/>
      <c r="BS431" s="50"/>
      <c r="BU431" s="50"/>
    </row>
    <row r="432" spans="2:73" x14ac:dyDescent="0.25">
      <c r="B432" t="s">
        <v>295</v>
      </c>
      <c r="C432" s="69" t="s">
        <v>321</v>
      </c>
      <c r="D432" s="39">
        <v>43732</v>
      </c>
      <c r="E432">
        <v>25</v>
      </c>
      <c r="F432" s="3" t="s">
        <v>886</v>
      </c>
      <c r="G432" s="2" t="s">
        <v>54</v>
      </c>
      <c r="H432" s="6">
        <v>27</v>
      </c>
      <c r="I432" s="7">
        <v>-2</v>
      </c>
      <c r="J432" s="6">
        <v>27</v>
      </c>
      <c r="K432" s="7">
        <v>0</v>
      </c>
      <c r="L432" s="6">
        <v>20</v>
      </c>
      <c r="M432" s="7">
        <v>-1</v>
      </c>
      <c r="R432" s="6"/>
      <c r="T432" s="6">
        <v>17</v>
      </c>
      <c r="U432" s="7">
        <v>4</v>
      </c>
      <c r="V432" s="6">
        <v>0</v>
      </c>
      <c r="W432" s="7">
        <v>-2</v>
      </c>
      <c r="X432" s="3" t="s">
        <v>842</v>
      </c>
      <c r="Z432" s="7"/>
      <c r="AB432" s="6"/>
      <c r="AC432" s="6"/>
      <c r="AD432" s="7"/>
      <c r="AE432" s="6"/>
      <c r="AF432" s="6"/>
      <c r="AH432" s="6"/>
      <c r="AI432" s="6"/>
      <c r="AK432" s="6"/>
      <c r="AL432" s="6"/>
      <c r="AN432" s="6"/>
      <c r="AO432" s="6"/>
      <c r="AT432" s="6"/>
      <c r="AU432" s="6"/>
      <c r="AZ432" s="6"/>
      <c r="BA432" s="6"/>
      <c r="BC432" s="6"/>
      <c r="BD432" s="6"/>
      <c r="BI432" s="50"/>
      <c r="BK432" s="50"/>
      <c r="BM432" s="50"/>
      <c r="BO432" s="50"/>
      <c r="BQ432" s="50"/>
      <c r="BS432" s="50"/>
      <c r="BU432" s="50"/>
    </row>
    <row r="433" spans="2:73" x14ac:dyDescent="0.25">
      <c r="B433" t="s">
        <v>295</v>
      </c>
      <c r="C433" s="69" t="s">
        <v>432</v>
      </c>
      <c r="D433" s="39">
        <v>43732</v>
      </c>
      <c r="E433">
        <v>26</v>
      </c>
      <c r="F433" s="3" t="s">
        <v>821</v>
      </c>
      <c r="G433" s="2" t="s">
        <v>224</v>
      </c>
      <c r="H433" s="6">
        <v>33</v>
      </c>
      <c r="I433" s="7">
        <v>3</v>
      </c>
      <c r="J433" s="6">
        <v>22</v>
      </c>
      <c r="K433" s="7">
        <v>-1</v>
      </c>
      <c r="L433" s="6">
        <v>22</v>
      </c>
      <c r="M433" s="7">
        <v>0</v>
      </c>
      <c r="N433" s="6">
        <v>0</v>
      </c>
      <c r="O433" s="7">
        <v>0</v>
      </c>
      <c r="P433" s="6">
        <v>6</v>
      </c>
      <c r="Q433" s="7">
        <v>1</v>
      </c>
      <c r="R433" s="6">
        <v>0</v>
      </c>
      <c r="S433" s="7">
        <v>0</v>
      </c>
      <c r="T433" s="6">
        <v>14</v>
      </c>
      <c r="U433" s="7">
        <v>0</v>
      </c>
      <c r="V433" s="6">
        <v>11</v>
      </c>
      <c r="W433" s="7">
        <v>4</v>
      </c>
      <c r="X433" s="3" t="s">
        <v>842</v>
      </c>
      <c r="Z433" s="7"/>
      <c r="AB433" s="6"/>
      <c r="AC433" s="6"/>
      <c r="AD433" s="7"/>
      <c r="AE433" s="6"/>
      <c r="AF433" s="6"/>
      <c r="AH433" s="6"/>
      <c r="AI433" s="6"/>
      <c r="AK433" s="6"/>
      <c r="AL433" s="6"/>
      <c r="AN433" s="6"/>
      <c r="AO433" s="6"/>
      <c r="AT433" s="6"/>
      <c r="AU433" s="6"/>
      <c r="AZ433" s="6"/>
      <c r="BA433" s="6"/>
      <c r="BG433" s="4"/>
      <c r="BI433" s="50"/>
      <c r="BK433" s="50"/>
      <c r="BM433" s="50"/>
      <c r="BO433" s="50"/>
      <c r="BQ433" s="50"/>
      <c r="BS433" s="50"/>
      <c r="BU433" s="50"/>
    </row>
    <row r="434" spans="2:73" x14ac:dyDescent="0.25">
      <c r="B434" t="s">
        <v>295</v>
      </c>
      <c r="C434" s="69" t="s">
        <v>565</v>
      </c>
      <c r="D434" s="39">
        <v>43733</v>
      </c>
      <c r="E434">
        <v>26</v>
      </c>
      <c r="F434" s="3" t="s">
        <v>982</v>
      </c>
      <c r="G434" s="2" t="s">
        <v>46</v>
      </c>
      <c r="H434" s="6">
        <v>27</v>
      </c>
      <c r="I434" s="7">
        <v>-2</v>
      </c>
      <c r="J434" s="6">
        <v>24</v>
      </c>
      <c r="K434" s="7">
        <v>0</v>
      </c>
      <c r="L434" s="6">
        <v>22</v>
      </c>
      <c r="M434" s="7">
        <v>4</v>
      </c>
      <c r="P434" s="6">
        <v>3</v>
      </c>
      <c r="Q434" s="7">
        <v>0</v>
      </c>
      <c r="R434" s="6"/>
      <c r="T434" s="6">
        <v>16</v>
      </c>
      <c r="U434" s="7">
        <v>-1</v>
      </c>
      <c r="V434" s="6">
        <v>3</v>
      </c>
      <c r="W434" s="7">
        <v>-2</v>
      </c>
      <c r="X434" s="3" t="s">
        <v>842</v>
      </c>
      <c r="Y434" s="3" t="s">
        <v>988</v>
      </c>
      <c r="Z434" s="7"/>
      <c r="AB434" s="6"/>
      <c r="AC434" s="6"/>
      <c r="AD434" s="7"/>
      <c r="AE434" s="6"/>
      <c r="AF434" s="6"/>
      <c r="AH434" s="6"/>
      <c r="AI434" s="6"/>
      <c r="AK434" s="6"/>
      <c r="AL434" s="6"/>
      <c r="AN434" s="6"/>
      <c r="AO434" s="6"/>
      <c r="AT434" s="6"/>
      <c r="AU434" s="6"/>
      <c r="AX434" s="6">
        <v>41</v>
      </c>
      <c r="AY434" s="6">
        <v>18</v>
      </c>
      <c r="AZ434" s="6">
        <v>21</v>
      </c>
      <c r="BA434" s="6"/>
      <c r="BB434" s="4" t="s">
        <v>1113</v>
      </c>
      <c r="BC434" s="6"/>
      <c r="BD434" s="6"/>
      <c r="BI434" s="50"/>
      <c r="BK434" s="50"/>
      <c r="BM434" s="50"/>
      <c r="BO434" s="50"/>
      <c r="BQ434" s="50"/>
      <c r="BS434" s="50"/>
      <c r="BU434" s="50"/>
    </row>
    <row r="435" spans="2:73" x14ac:dyDescent="0.25">
      <c r="B435" t="s">
        <v>295</v>
      </c>
      <c r="C435" s="3" t="s">
        <v>566</v>
      </c>
      <c r="D435" s="39">
        <v>43733</v>
      </c>
      <c r="E435">
        <v>28</v>
      </c>
      <c r="F435" s="3" t="s">
        <v>903</v>
      </c>
      <c r="G435" s="2" t="s">
        <v>138</v>
      </c>
      <c r="H435" s="6">
        <v>36</v>
      </c>
      <c r="I435" s="7">
        <v>-1</v>
      </c>
      <c r="J435" s="6">
        <v>24</v>
      </c>
      <c r="K435" s="7">
        <v>2</v>
      </c>
      <c r="L435" s="6">
        <v>20</v>
      </c>
      <c r="M435" s="7">
        <v>3</v>
      </c>
      <c r="N435" s="6">
        <v>0</v>
      </c>
      <c r="O435" s="7">
        <v>-2</v>
      </c>
      <c r="P435" s="6">
        <v>2</v>
      </c>
      <c r="Q435" s="7">
        <v>-2</v>
      </c>
      <c r="R435" s="6">
        <v>0</v>
      </c>
      <c r="S435" s="7">
        <v>0</v>
      </c>
      <c r="T435" s="6">
        <v>11</v>
      </c>
      <c r="U435" s="7">
        <v>-1</v>
      </c>
      <c r="V435" s="6">
        <v>12</v>
      </c>
      <c r="W435" s="7">
        <v>-3</v>
      </c>
      <c r="X435" s="3" t="s">
        <v>842</v>
      </c>
      <c r="Z435" s="7"/>
      <c r="AB435" s="6">
        <v>34</v>
      </c>
      <c r="AC435" s="6">
        <v>47</v>
      </c>
      <c r="AD435" s="7">
        <f>AB435-AC435</f>
        <v>-13</v>
      </c>
      <c r="AE435" s="6">
        <v>21</v>
      </c>
      <c r="AF435" s="6">
        <v>58</v>
      </c>
      <c r="AG435" s="7">
        <f>AE435-AF435</f>
        <v>-37</v>
      </c>
      <c r="AH435" s="6">
        <v>25</v>
      </c>
      <c r="AI435" s="6">
        <v>37</v>
      </c>
      <c r="AJ435" s="7">
        <f>AH435-AI435</f>
        <v>-12</v>
      </c>
      <c r="AK435" s="6"/>
      <c r="AL435" s="6"/>
      <c r="AN435" s="6"/>
      <c r="AO435" s="6"/>
      <c r="AT435" s="6">
        <v>27</v>
      </c>
      <c r="AU435" s="6">
        <v>39</v>
      </c>
      <c r="AV435" s="7">
        <f>AT435-AU435</f>
        <v>-12</v>
      </c>
      <c r="AW435" s="4" t="s">
        <v>1034</v>
      </c>
      <c r="AX435" s="6">
        <v>37</v>
      </c>
      <c r="AY435" s="6">
        <v>16</v>
      </c>
      <c r="AZ435" s="6"/>
      <c r="BA435" s="6"/>
      <c r="BB435" s="4" t="s">
        <v>1035</v>
      </c>
      <c r="BC435" s="6"/>
      <c r="BD435" s="6"/>
      <c r="BI435" s="50"/>
      <c r="BK435" s="50"/>
      <c r="BM435" s="50"/>
      <c r="BO435" s="50"/>
      <c r="BQ435" s="50"/>
      <c r="BS435" s="50"/>
      <c r="BU435" s="50"/>
    </row>
    <row r="436" spans="2:73" x14ac:dyDescent="0.25">
      <c r="B436" t="s">
        <v>295</v>
      </c>
      <c r="C436" s="3" t="s">
        <v>566</v>
      </c>
      <c r="D436" s="39">
        <v>43733</v>
      </c>
      <c r="E436">
        <v>28</v>
      </c>
      <c r="F436" s="3" t="s">
        <v>903</v>
      </c>
      <c r="G436" s="2" t="s">
        <v>138</v>
      </c>
      <c r="R436" s="6"/>
      <c r="T436" s="6"/>
      <c r="V436" s="6"/>
      <c r="X436" s="3" t="s">
        <v>842</v>
      </c>
      <c r="Z436" s="7"/>
      <c r="AB436" s="6"/>
      <c r="AC436" s="6"/>
      <c r="AD436" s="7"/>
      <c r="AE436" s="6"/>
      <c r="AF436" s="6"/>
      <c r="AH436" s="6"/>
      <c r="AI436" s="6"/>
      <c r="AK436" s="6"/>
      <c r="AL436" s="6"/>
      <c r="AN436" s="6"/>
      <c r="AO436" s="6"/>
      <c r="AT436" s="6"/>
      <c r="AU436" s="6"/>
      <c r="AX436" s="6">
        <v>27</v>
      </c>
      <c r="AY436" s="6">
        <v>16</v>
      </c>
      <c r="AZ436" s="6">
        <v>14</v>
      </c>
      <c r="BA436" s="6">
        <v>8</v>
      </c>
      <c r="BB436" s="4" t="s">
        <v>1035</v>
      </c>
      <c r="BC436" s="6"/>
      <c r="BD436" s="6"/>
      <c r="BI436" s="50"/>
      <c r="BK436" s="50"/>
      <c r="BM436" s="50"/>
      <c r="BO436" s="50"/>
      <c r="BQ436" s="50"/>
      <c r="BS436" s="50"/>
      <c r="BU436" s="50"/>
    </row>
    <row r="437" spans="2:73" x14ac:dyDescent="0.25">
      <c r="B437" t="s">
        <v>295</v>
      </c>
      <c r="C437" s="3" t="s">
        <v>558</v>
      </c>
      <c r="D437" s="39">
        <v>43734</v>
      </c>
      <c r="E437">
        <v>29</v>
      </c>
      <c r="F437" s="3" t="s">
        <v>821</v>
      </c>
      <c r="G437" s="2" t="s">
        <v>224</v>
      </c>
      <c r="H437" s="6">
        <v>33</v>
      </c>
      <c r="I437" s="7">
        <v>0</v>
      </c>
      <c r="J437" s="6">
        <v>22</v>
      </c>
      <c r="K437" s="7">
        <v>0</v>
      </c>
      <c r="L437" s="6">
        <v>21</v>
      </c>
      <c r="M437" s="7">
        <v>-1</v>
      </c>
      <c r="N437" s="6">
        <v>0</v>
      </c>
      <c r="O437" s="7">
        <v>0</v>
      </c>
      <c r="P437" s="6">
        <v>5</v>
      </c>
      <c r="Q437" s="7">
        <v>-1</v>
      </c>
      <c r="R437" s="6">
        <v>0</v>
      </c>
      <c r="S437" s="7">
        <v>0</v>
      </c>
      <c r="T437" s="6">
        <v>13</v>
      </c>
      <c r="U437" s="7">
        <v>-1</v>
      </c>
      <c r="V437" s="6">
        <v>11</v>
      </c>
      <c r="W437" s="7">
        <v>0</v>
      </c>
      <c r="X437" s="3" t="s">
        <v>842</v>
      </c>
      <c r="Z437" s="7"/>
      <c r="AB437" s="6">
        <v>33</v>
      </c>
      <c r="AC437" s="6">
        <v>56</v>
      </c>
      <c r="AD437" s="7">
        <f>AB437-AC437</f>
        <v>-23</v>
      </c>
      <c r="AE437" s="6">
        <v>16</v>
      </c>
      <c r="AF437" s="6">
        <v>71</v>
      </c>
      <c r="AG437" s="7">
        <f>AE437-AF437</f>
        <v>-55</v>
      </c>
      <c r="AH437" s="6"/>
      <c r="AI437" s="6"/>
      <c r="AK437" s="6"/>
      <c r="AL437" s="6"/>
      <c r="AN437" s="6"/>
      <c r="AO437" s="6"/>
      <c r="AT437" s="6"/>
      <c r="AU437" s="6"/>
      <c r="AW437" s="4" t="s">
        <v>1114</v>
      </c>
      <c r="AZ437" s="6"/>
      <c r="BA437" s="6"/>
      <c r="BC437" s="6"/>
      <c r="BD437" s="6"/>
      <c r="BI437" s="50"/>
      <c r="BK437" s="50"/>
      <c r="BM437" s="50"/>
      <c r="BO437" s="50"/>
      <c r="BQ437" s="50"/>
      <c r="BS437" s="50"/>
      <c r="BU437" s="50"/>
    </row>
    <row r="438" spans="2:73" x14ac:dyDescent="0.25">
      <c r="B438" s="3" t="s">
        <v>295</v>
      </c>
      <c r="C438" s="69" t="s">
        <v>677</v>
      </c>
      <c r="D438" s="39">
        <v>43736</v>
      </c>
      <c r="F438" s="3" t="s">
        <v>821</v>
      </c>
      <c r="G438" s="2"/>
      <c r="R438" s="6"/>
      <c r="T438" s="6"/>
      <c r="V438" s="6"/>
      <c r="X438" s="3" t="s">
        <v>842</v>
      </c>
      <c r="Z438" s="7"/>
      <c r="AB438" s="6"/>
      <c r="AC438" s="6"/>
      <c r="AD438" s="7"/>
      <c r="AE438" s="6"/>
      <c r="AF438" s="6"/>
      <c r="AG438" s="7"/>
      <c r="AH438" s="6"/>
      <c r="AI438" s="6"/>
      <c r="AK438" s="6"/>
      <c r="AL438" s="6"/>
      <c r="AN438" s="6"/>
      <c r="AO438" s="6"/>
      <c r="AT438" s="6"/>
      <c r="AU438" s="6"/>
      <c r="AZ438" s="6"/>
      <c r="BA438" s="6"/>
      <c r="BC438" s="6">
        <v>17</v>
      </c>
      <c r="BD438" s="6">
        <v>64</v>
      </c>
      <c r="BE438" s="7">
        <f>BC438-BD438</f>
        <v>-47</v>
      </c>
      <c r="BF438" s="4" t="s">
        <v>871</v>
      </c>
      <c r="BI438" s="50"/>
      <c r="BK438" s="50"/>
      <c r="BM438" s="50"/>
      <c r="BO438" s="50"/>
      <c r="BQ438" s="50"/>
      <c r="BS438" s="50"/>
      <c r="BU438" s="50"/>
    </row>
    <row r="439" spans="2:73" x14ac:dyDescent="0.25">
      <c r="B439" t="s">
        <v>295</v>
      </c>
      <c r="C439" s="69" t="s">
        <v>582</v>
      </c>
      <c r="D439" s="39">
        <v>43738</v>
      </c>
      <c r="E439">
        <v>2</v>
      </c>
      <c r="F439" s="3" t="s">
        <v>821</v>
      </c>
      <c r="G439" s="2" t="s">
        <v>224</v>
      </c>
      <c r="H439" s="6">
        <v>34</v>
      </c>
      <c r="I439" s="7">
        <v>1</v>
      </c>
      <c r="J439" s="6">
        <v>21</v>
      </c>
      <c r="K439" s="7">
        <v>-1</v>
      </c>
      <c r="L439" s="6">
        <v>23</v>
      </c>
      <c r="M439" s="7">
        <v>2</v>
      </c>
      <c r="N439" s="6">
        <v>0</v>
      </c>
      <c r="O439" s="7">
        <v>0</v>
      </c>
      <c r="P439" s="6">
        <v>5</v>
      </c>
      <c r="Q439" s="7">
        <v>0</v>
      </c>
      <c r="R439" s="6">
        <v>0</v>
      </c>
      <c r="S439" s="7">
        <v>0</v>
      </c>
      <c r="T439" s="6">
        <v>12</v>
      </c>
      <c r="U439" s="7">
        <v>-1</v>
      </c>
      <c r="V439" s="6">
        <v>13</v>
      </c>
      <c r="W439" s="7">
        <v>2</v>
      </c>
      <c r="X439" s="3" t="s">
        <v>842</v>
      </c>
      <c r="Z439" s="7"/>
      <c r="AB439" s="6"/>
      <c r="AC439" s="6"/>
      <c r="AD439" s="7"/>
      <c r="AE439" s="6"/>
      <c r="AF439" s="6"/>
      <c r="AH439" s="6"/>
      <c r="AI439" s="6"/>
      <c r="AK439" s="6"/>
      <c r="AL439" s="6"/>
      <c r="AN439" s="6"/>
      <c r="AO439" s="6"/>
      <c r="AT439" s="6"/>
      <c r="AU439" s="6"/>
      <c r="AX439" s="6">
        <v>40</v>
      </c>
      <c r="AY439" s="6">
        <v>22</v>
      </c>
      <c r="AZ439" s="6"/>
      <c r="BA439" s="6"/>
      <c r="BB439" s="4" t="s">
        <v>876</v>
      </c>
      <c r="BG439" s="4"/>
      <c r="BI439" s="50"/>
      <c r="BK439" s="50"/>
      <c r="BM439" s="50"/>
      <c r="BO439" s="50"/>
      <c r="BQ439" s="50"/>
      <c r="BS439" s="50"/>
      <c r="BU439" s="50"/>
    </row>
    <row r="440" spans="2:73" x14ac:dyDescent="0.25">
      <c r="B440" t="s">
        <v>297</v>
      </c>
      <c r="C440" s="69" t="s">
        <v>374</v>
      </c>
      <c r="D440" s="39">
        <v>43739</v>
      </c>
      <c r="E440">
        <v>8</v>
      </c>
      <c r="F440" s="3" t="s">
        <v>1019</v>
      </c>
      <c r="G440" s="2" t="s">
        <v>96</v>
      </c>
      <c r="H440" s="6">
        <v>31</v>
      </c>
      <c r="I440" s="7">
        <v>0</v>
      </c>
      <c r="J440" s="6">
        <v>26</v>
      </c>
      <c r="K440" s="7">
        <v>-1</v>
      </c>
      <c r="L440" s="6">
        <v>20</v>
      </c>
      <c r="M440" s="7">
        <v>1</v>
      </c>
      <c r="N440" s="6">
        <v>0</v>
      </c>
      <c r="O440" s="7">
        <v>-1</v>
      </c>
      <c r="P440" s="6">
        <v>7</v>
      </c>
      <c r="Q440" s="7">
        <v>1</v>
      </c>
      <c r="R440" s="6">
        <v>0</v>
      </c>
      <c r="S440" s="7">
        <v>0</v>
      </c>
      <c r="T440" s="6">
        <v>11</v>
      </c>
      <c r="U440" s="7">
        <v>-2</v>
      </c>
      <c r="V440" s="6">
        <v>5</v>
      </c>
      <c r="W440" s="7">
        <v>1</v>
      </c>
      <c r="X440" s="3" t="s">
        <v>842</v>
      </c>
      <c r="Z440" s="7"/>
      <c r="AB440" s="6">
        <v>35</v>
      </c>
      <c r="AC440" s="6">
        <v>54</v>
      </c>
      <c r="AD440" s="7">
        <f>AB440-AC440</f>
        <v>-19</v>
      </c>
      <c r="AE440" s="6">
        <v>22</v>
      </c>
      <c r="AF440" s="6">
        <v>65</v>
      </c>
      <c r="AG440" s="7">
        <f>AE440-AF440</f>
        <v>-43</v>
      </c>
      <c r="AH440" s="6"/>
      <c r="AI440" s="6"/>
      <c r="AJ440" s="7"/>
      <c r="AK440" s="6"/>
      <c r="AL440" s="6"/>
      <c r="AN440" s="6"/>
      <c r="AO440" s="6"/>
      <c r="AT440" s="6"/>
      <c r="AU440" s="6"/>
      <c r="AW440" s="4" t="s">
        <v>1087</v>
      </c>
      <c r="AX440" s="6">
        <v>35</v>
      </c>
      <c r="AY440" s="6">
        <v>21</v>
      </c>
      <c r="AZ440" s="6"/>
      <c r="BA440" s="6"/>
      <c r="BB440" s="4" t="s">
        <v>1086</v>
      </c>
      <c r="BC440" s="6"/>
      <c r="BD440" s="6"/>
      <c r="BI440" s="50"/>
      <c r="BK440" s="50"/>
      <c r="BM440" s="50"/>
      <c r="BO440" s="50"/>
      <c r="BQ440" s="50"/>
      <c r="BS440" s="50"/>
      <c r="BU440" s="50"/>
    </row>
    <row r="441" spans="2:73" x14ac:dyDescent="0.25">
      <c r="B441" t="s">
        <v>297</v>
      </c>
      <c r="C441" s="69" t="s">
        <v>571</v>
      </c>
      <c r="D441" s="39">
        <v>43740</v>
      </c>
      <c r="E441">
        <v>4</v>
      </c>
      <c r="F441" s="3" t="s">
        <v>821</v>
      </c>
      <c r="G441" s="2"/>
      <c r="R441" s="6"/>
      <c r="T441" s="6"/>
      <c r="V441" s="6"/>
      <c r="X441" s="3" t="s">
        <v>842</v>
      </c>
      <c r="Z441" s="7"/>
      <c r="AB441" s="6">
        <v>40</v>
      </c>
      <c r="AC441" s="6">
        <v>52</v>
      </c>
      <c r="AD441" s="7">
        <f>AB441-AC441</f>
        <v>-12</v>
      </c>
      <c r="AE441" s="6">
        <v>21</v>
      </c>
      <c r="AF441" s="6">
        <v>71</v>
      </c>
      <c r="AG441" s="7">
        <f>AE441-AF441</f>
        <v>-50</v>
      </c>
      <c r="AH441" s="6">
        <v>22</v>
      </c>
      <c r="AI441" s="6">
        <v>46</v>
      </c>
      <c r="AJ441" s="7">
        <f>AH441-AI441</f>
        <v>-24</v>
      </c>
      <c r="AK441" s="6"/>
      <c r="AL441" s="6"/>
      <c r="AN441" s="6"/>
      <c r="AO441" s="6"/>
      <c r="AT441" s="6"/>
      <c r="AU441" s="6"/>
      <c r="AW441" s="4" t="s">
        <v>931</v>
      </c>
      <c r="AZ441" s="6"/>
      <c r="BA441" s="6"/>
      <c r="BC441" s="6"/>
      <c r="BD441" s="6"/>
      <c r="BI441" s="50"/>
      <c r="BK441" s="50"/>
      <c r="BM441" s="50"/>
      <c r="BO441" s="50"/>
      <c r="BQ441" s="50"/>
      <c r="BS441" s="50"/>
      <c r="BU441" s="50"/>
    </row>
    <row r="442" spans="2:73" x14ac:dyDescent="0.25">
      <c r="B442" t="s">
        <v>297</v>
      </c>
      <c r="C442" s="69" t="s">
        <v>589</v>
      </c>
      <c r="D442" s="39">
        <v>43741</v>
      </c>
      <c r="E442">
        <v>6</v>
      </c>
      <c r="F442" s="3" t="s">
        <v>903</v>
      </c>
      <c r="G442" s="2" t="s">
        <v>138</v>
      </c>
      <c r="H442" s="6">
        <v>38</v>
      </c>
      <c r="I442" s="7">
        <v>2</v>
      </c>
      <c r="J442" s="6">
        <v>23</v>
      </c>
      <c r="K442" s="7">
        <v>-1</v>
      </c>
      <c r="L442" s="6">
        <v>15</v>
      </c>
      <c r="M442" s="7">
        <v>-5</v>
      </c>
      <c r="N442" s="6">
        <v>1</v>
      </c>
      <c r="O442" s="7">
        <v>1</v>
      </c>
      <c r="P442" s="6">
        <v>4</v>
      </c>
      <c r="Q442" s="7">
        <v>2</v>
      </c>
      <c r="R442" s="6">
        <v>0</v>
      </c>
      <c r="S442" s="7">
        <v>0</v>
      </c>
      <c r="T442" s="6">
        <v>12</v>
      </c>
      <c r="U442" s="7">
        <v>1</v>
      </c>
      <c r="V442" s="6">
        <v>15</v>
      </c>
      <c r="W442" s="7">
        <v>3</v>
      </c>
      <c r="X442" s="3" t="s">
        <v>842</v>
      </c>
      <c r="Z442" s="7"/>
      <c r="AB442" s="6">
        <v>37</v>
      </c>
      <c r="AC442" s="6">
        <v>43</v>
      </c>
      <c r="AD442" s="7">
        <f>AB442-AC442</f>
        <v>-6</v>
      </c>
      <c r="AE442" s="6">
        <v>20</v>
      </c>
      <c r="AF442" s="6">
        <v>58</v>
      </c>
      <c r="AG442" s="7">
        <f>AE442-AF442</f>
        <v>-38</v>
      </c>
      <c r="AH442" s="6">
        <v>21</v>
      </c>
      <c r="AI442" s="6">
        <v>37</v>
      </c>
      <c r="AJ442" s="7">
        <f>AH442-AI442</f>
        <v>-16</v>
      </c>
      <c r="AK442" s="6"/>
      <c r="AL442" s="6"/>
      <c r="AN442" s="6"/>
      <c r="AO442" s="6"/>
      <c r="AT442" s="6">
        <v>28</v>
      </c>
      <c r="AU442" s="6">
        <v>40</v>
      </c>
      <c r="AV442" s="7">
        <f>AT442-AU442</f>
        <v>-12</v>
      </c>
      <c r="AW442" s="4" t="s">
        <v>1034</v>
      </c>
      <c r="AX442" s="6">
        <v>36</v>
      </c>
      <c r="AY442" s="6">
        <v>16</v>
      </c>
      <c r="AZ442" s="6"/>
      <c r="BA442" s="6"/>
      <c r="BB442" s="4" t="s">
        <v>1035</v>
      </c>
      <c r="BC442" s="6"/>
      <c r="BD442" s="6"/>
      <c r="BI442" s="50"/>
      <c r="BK442" s="50"/>
      <c r="BM442" s="50"/>
      <c r="BO442" s="50"/>
      <c r="BQ442" s="50"/>
      <c r="BS442" s="50"/>
      <c r="BU442" s="50"/>
    </row>
    <row r="443" spans="2:73" x14ac:dyDescent="0.25">
      <c r="B443" t="s">
        <v>297</v>
      </c>
      <c r="C443" s="69" t="s">
        <v>589</v>
      </c>
      <c r="D443" s="39">
        <v>43741</v>
      </c>
      <c r="E443">
        <v>6</v>
      </c>
      <c r="F443" s="3" t="s">
        <v>903</v>
      </c>
      <c r="G443" s="2" t="s">
        <v>138</v>
      </c>
      <c r="X443" s="3" t="s">
        <v>842</v>
      </c>
      <c r="Z443" s="7"/>
      <c r="AB443" s="6"/>
      <c r="AC443" s="6"/>
      <c r="AE443" s="6"/>
      <c r="AF443" s="6"/>
      <c r="AH443" s="6"/>
      <c r="AI443" s="6"/>
      <c r="AK443" s="6"/>
      <c r="AL443" s="6"/>
      <c r="AN443" s="6"/>
      <c r="AO443" s="6"/>
      <c r="AT443" s="6"/>
      <c r="AU443" s="6"/>
      <c r="AX443" s="6">
        <v>29</v>
      </c>
      <c r="AY443" s="6">
        <v>14</v>
      </c>
      <c r="AZ443" s="6">
        <v>12</v>
      </c>
      <c r="BA443" s="6">
        <v>7</v>
      </c>
      <c r="BB443" s="4" t="s">
        <v>1035</v>
      </c>
      <c r="BI443" s="50"/>
      <c r="BK443" s="50"/>
      <c r="BM443" s="50"/>
      <c r="BO443" s="50"/>
      <c r="BQ443" s="50"/>
      <c r="BS443" s="50"/>
      <c r="BU443" s="50"/>
    </row>
    <row r="444" spans="2:73" x14ac:dyDescent="0.25">
      <c r="B444" t="s">
        <v>297</v>
      </c>
      <c r="C444" s="69" t="s">
        <v>591</v>
      </c>
      <c r="D444" s="39">
        <v>43742</v>
      </c>
      <c r="E444">
        <v>6</v>
      </c>
      <c r="F444" s="3" t="s">
        <v>886</v>
      </c>
      <c r="H444" s="6">
        <v>33</v>
      </c>
      <c r="I444" s="7">
        <v>6</v>
      </c>
      <c r="J444" s="6">
        <v>27</v>
      </c>
      <c r="K444" s="7">
        <v>0</v>
      </c>
      <c r="L444" s="6">
        <v>19</v>
      </c>
      <c r="M444" s="7">
        <v>-1</v>
      </c>
      <c r="N444" s="6">
        <v>1</v>
      </c>
      <c r="P444" s="6">
        <v>3</v>
      </c>
      <c r="R444" s="6"/>
      <c r="T444" s="6">
        <v>13</v>
      </c>
      <c r="U444" s="7">
        <v>-4</v>
      </c>
      <c r="V444" s="6">
        <v>6</v>
      </c>
      <c r="W444" s="7">
        <v>6</v>
      </c>
      <c r="X444" s="3" t="s">
        <v>842</v>
      </c>
      <c r="Z444" s="7"/>
      <c r="AB444" s="6"/>
      <c r="AC444" s="6"/>
      <c r="AD444" s="7"/>
      <c r="AE444" s="6"/>
      <c r="AF444" s="6"/>
      <c r="AH444" s="6"/>
      <c r="AI444" s="6"/>
      <c r="AK444" s="6"/>
      <c r="AL444" s="6"/>
      <c r="AN444" s="6"/>
      <c r="AO444" s="6"/>
      <c r="AT444" s="6"/>
      <c r="AU444" s="6"/>
      <c r="AZ444" s="6"/>
      <c r="BA444" s="6"/>
      <c r="BC444" s="6"/>
      <c r="BD444" s="6"/>
      <c r="BI444" s="50"/>
      <c r="BK444" s="50"/>
      <c r="BM444" s="50"/>
      <c r="BO444" s="50"/>
      <c r="BQ444" s="50"/>
      <c r="BS444" s="50"/>
      <c r="BU444" s="50"/>
    </row>
    <row r="445" spans="2:73" x14ac:dyDescent="0.25">
      <c r="B445" t="s">
        <v>297</v>
      </c>
      <c r="C445" s="69" t="s">
        <v>362</v>
      </c>
      <c r="D445" s="39">
        <v>43742</v>
      </c>
      <c r="F445" s="3" t="s">
        <v>678</v>
      </c>
      <c r="G445" s="20" t="s">
        <v>170</v>
      </c>
      <c r="H445" s="6">
        <v>35</v>
      </c>
      <c r="I445" s="7">
        <v>-2</v>
      </c>
      <c r="J445" s="6">
        <v>29</v>
      </c>
      <c r="K445" s="7">
        <v>-1</v>
      </c>
      <c r="L445" s="6">
        <v>16</v>
      </c>
      <c r="M445" s="7">
        <v>0</v>
      </c>
      <c r="N445" s="6">
        <v>1</v>
      </c>
      <c r="O445" s="7">
        <v>0</v>
      </c>
      <c r="P445" s="6">
        <v>4</v>
      </c>
      <c r="Q445" s="7">
        <v>0</v>
      </c>
      <c r="R445" s="6"/>
      <c r="T445" s="6">
        <v>11</v>
      </c>
      <c r="U445" s="7">
        <v>2</v>
      </c>
      <c r="V445" s="6">
        <v>6</v>
      </c>
      <c r="W445" s="7">
        <v>-1</v>
      </c>
      <c r="X445" s="3" t="s">
        <v>842</v>
      </c>
      <c r="Z445" s="7"/>
      <c r="AB445" s="6"/>
      <c r="AC445" s="6"/>
      <c r="AD445" s="7"/>
      <c r="AE445" s="6"/>
      <c r="AF445" s="6"/>
      <c r="AH445" s="6"/>
      <c r="AI445" s="6"/>
      <c r="AK445" s="6"/>
      <c r="AL445" s="6"/>
      <c r="AN445" s="6"/>
      <c r="AO445" s="6"/>
      <c r="AT445" s="6"/>
      <c r="AU445" s="6"/>
      <c r="AZ445" s="6"/>
      <c r="BA445" s="6"/>
      <c r="BC445" s="6"/>
      <c r="BD445" s="6"/>
      <c r="BI445" s="50"/>
      <c r="BK445" s="50"/>
      <c r="BM445" s="50"/>
      <c r="BO445" s="50"/>
      <c r="BQ445" s="50"/>
      <c r="BS445" s="50"/>
      <c r="BU445" s="50"/>
    </row>
    <row r="446" spans="2:73" x14ac:dyDescent="0.25">
      <c r="B446" s="3" t="s">
        <v>297</v>
      </c>
      <c r="C446" s="69" t="s">
        <v>572</v>
      </c>
      <c r="D446" s="39">
        <v>43743</v>
      </c>
      <c r="F446" s="3" t="s">
        <v>821</v>
      </c>
      <c r="G446" s="2"/>
      <c r="R446" s="6"/>
      <c r="T446" s="6"/>
      <c r="V446" s="6"/>
      <c r="X446" s="3" t="s">
        <v>842</v>
      </c>
      <c r="Z446" s="7"/>
      <c r="AB446" s="6"/>
      <c r="AC446" s="6"/>
      <c r="AD446" s="7"/>
      <c r="AE446" s="6"/>
      <c r="AF446" s="6"/>
      <c r="AH446" s="6"/>
      <c r="AI446" s="6"/>
      <c r="AK446" s="6"/>
      <c r="AL446" s="6"/>
      <c r="AN446" s="6"/>
      <c r="AO446" s="6"/>
      <c r="AT446" s="6"/>
      <c r="AU446" s="6"/>
      <c r="AZ446" s="6"/>
      <c r="BA446" s="6"/>
      <c r="BC446" s="6">
        <v>20</v>
      </c>
      <c r="BD446" s="6">
        <v>61</v>
      </c>
      <c r="BE446" s="7">
        <f>BC446-BD446</f>
        <v>-41</v>
      </c>
      <c r="BF446" s="4" t="s">
        <v>871</v>
      </c>
      <c r="BI446" s="50"/>
      <c r="BK446" s="50"/>
      <c r="BM446" s="50"/>
      <c r="BO446" s="50"/>
      <c r="BQ446" s="50"/>
      <c r="BS446" s="50"/>
      <c r="BU446" s="50"/>
    </row>
    <row r="447" spans="2:73" x14ac:dyDescent="0.25">
      <c r="B447" t="s">
        <v>297</v>
      </c>
      <c r="C447" s="69" t="s">
        <v>419</v>
      </c>
      <c r="D447" s="39">
        <v>43746</v>
      </c>
      <c r="E447">
        <v>11</v>
      </c>
      <c r="F447" s="3" t="s">
        <v>821</v>
      </c>
      <c r="G447" s="2" t="s">
        <v>224</v>
      </c>
      <c r="H447" s="6">
        <v>35</v>
      </c>
      <c r="I447" s="7">
        <v>1</v>
      </c>
      <c r="J447" s="6">
        <v>22</v>
      </c>
      <c r="K447" s="7">
        <v>1</v>
      </c>
      <c r="L447" s="6">
        <v>20</v>
      </c>
      <c r="M447" s="7">
        <v>-3</v>
      </c>
      <c r="N447" s="6">
        <v>0</v>
      </c>
      <c r="O447" s="7">
        <v>0</v>
      </c>
      <c r="P447" s="6">
        <v>6</v>
      </c>
      <c r="Q447" s="7">
        <v>1</v>
      </c>
      <c r="R447" s="6">
        <v>1</v>
      </c>
      <c r="S447" s="7">
        <v>1</v>
      </c>
      <c r="T447" s="6">
        <v>12</v>
      </c>
      <c r="U447" s="7">
        <v>0</v>
      </c>
      <c r="V447" s="6">
        <v>13</v>
      </c>
      <c r="W447" s="7">
        <v>0</v>
      </c>
      <c r="X447" s="3" t="s">
        <v>842</v>
      </c>
      <c r="Z447" s="7"/>
      <c r="AB447" s="6"/>
      <c r="AC447" s="6"/>
      <c r="AD447" s="7"/>
      <c r="AE447" s="6"/>
      <c r="AF447" s="6"/>
      <c r="AH447" s="6"/>
      <c r="AI447" s="6"/>
      <c r="AK447" s="6"/>
      <c r="AL447" s="6"/>
      <c r="AN447" s="6"/>
      <c r="AO447" s="6"/>
      <c r="AT447" s="6"/>
      <c r="AU447" s="6"/>
      <c r="AX447" s="6">
        <v>41</v>
      </c>
      <c r="AY447" s="6">
        <v>21</v>
      </c>
      <c r="AZ447" s="6"/>
      <c r="BA447" s="6"/>
      <c r="BB447" s="4" t="s">
        <v>876</v>
      </c>
      <c r="BG447" s="4"/>
      <c r="BI447" s="50"/>
      <c r="BK447" s="50"/>
      <c r="BM447" s="50"/>
      <c r="BO447" s="50"/>
      <c r="BQ447" s="50"/>
      <c r="BS447" s="50"/>
      <c r="BU447" s="50"/>
    </row>
    <row r="448" spans="2:73" x14ac:dyDescent="0.25">
      <c r="B448" t="s">
        <v>297</v>
      </c>
      <c r="C448" s="69" t="s">
        <v>669</v>
      </c>
      <c r="D448" s="39">
        <v>43747</v>
      </c>
      <c r="E448">
        <v>12</v>
      </c>
      <c r="F448" s="3" t="s">
        <v>886</v>
      </c>
      <c r="G448" s="2" t="s">
        <v>42</v>
      </c>
      <c r="H448" s="6">
        <v>33</v>
      </c>
      <c r="I448" s="7">
        <v>0</v>
      </c>
      <c r="J448" s="6">
        <v>27</v>
      </c>
      <c r="K448" s="7">
        <v>0</v>
      </c>
      <c r="L448" s="6">
        <v>18</v>
      </c>
      <c r="M448" s="7">
        <v>-1</v>
      </c>
      <c r="N448" s="6">
        <v>0</v>
      </c>
      <c r="O448" s="7">
        <v>-1</v>
      </c>
      <c r="P448" s="6">
        <v>4</v>
      </c>
      <c r="Q448" s="7">
        <v>1</v>
      </c>
      <c r="R448" s="6"/>
      <c r="T448" s="6">
        <v>12</v>
      </c>
      <c r="U448" s="7">
        <v>-1</v>
      </c>
      <c r="V448" s="6">
        <v>6</v>
      </c>
      <c r="W448" s="7">
        <v>0</v>
      </c>
      <c r="X448" s="3" t="s">
        <v>842</v>
      </c>
      <c r="Z448" s="7"/>
      <c r="AB448" s="6"/>
      <c r="AC448" s="6"/>
      <c r="AD448" s="7"/>
      <c r="AE448" s="6"/>
      <c r="AF448" s="6"/>
      <c r="AH448" s="6"/>
      <c r="AI448" s="6"/>
      <c r="AK448" s="6"/>
      <c r="AL448" s="6"/>
      <c r="AN448" s="6"/>
      <c r="AO448" s="6"/>
      <c r="AT448" s="6"/>
      <c r="AU448" s="6"/>
      <c r="AX448" s="6">
        <v>38</v>
      </c>
      <c r="AY448" s="6">
        <v>17</v>
      </c>
      <c r="AZ448" s="6">
        <v>12</v>
      </c>
      <c r="BA448" s="6"/>
      <c r="BB448" s="4" t="s">
        <v>1115</v>
      </c>
      <c r="BC448" s="6"/>
      <c r="BD448" s="6"/>
      <c r="BI448" s="50"/>
      <c r="BK448" s="50"/>
      <c r="BM448" s="50"/>
      <c r="BO448" s="50"/>
      <c r="BQ448" s="50"/>
      <c r="BS448" s="50"/>
      <c r="BU448" s="50"/>
    </row>
    <row r="449" spans="2:73" x14ac:dyDescent="0.25">
      <c r="B449" t="s">
        <v>297</v>
      </c>
      <c r="C449" s="69" t="s">
        <v>623</v>
      </c>
      <c r="D449" s="39">
        <v>43747</v>
      </c>
      <c r="E449">
        <v>14</v>
      </c>
      <c r="F449" s="3" t="s">
        <v>1017</v>
      </c>
      <c r="G449" s="2" t="s">
        <v>192</v>
      </c>
      <c r="H449" s="6">
        <v>33</v>
      </c>
      <c r="I449" s="7">
        <v>2</v>
      </c>
      <c r="J449" s="6">
        <v>30</v>
      </c>
      <c r="K449" s="7">
        <v>2</v>
      </c>
      <c r="L449" s="6">
        <v>17</v>
      </c>
      <c r="M449" s="7">
        <v>-2</v>
      </c>
      <c r="N449" s="6">
        <v>0</v>
      </c>
      <c r="O449" s="7">
        <v>0</v>
      </c>
      <c r="P449" s="6">
        <v>3</v>
      </c>
      <c r="Q449" s="7">
        <v>1</v>
      </c>
      <c r="R449" s="6"/>
      <c r="T449" s="6">
        <v>12</v>
      </c>
      <c r="U449" s="7">
        <v>-3</v>
      </c>
      <c r="V449" s="6">
        <v>3</v>
      </c>
      <c r="W449" s="7">
        <v>0</v>
      </c>
      <c r="X449" s="3" t="s">
        <v>842</v>
      </c>
      <c r="Z449" s="7"/>
      <c r="AB449" s="6"/>
      <c r="AC449" s="6"/>
      <c r="AD449" s="7"/>
      <c r="AE449" s="6"/>
      <c r="AF449" s="6"/>
      <c r="AH449" s="6"/>
      <c r="AI449" s="6"/>
      <c r="AK449" s="6"/>
      <c r="AL449" s="6"/>
      <c r="AN449" s="6"/>
      <c r="AO449" s="6"/>
      <c r="AT449" s="6"/>
      <c r="AU449" s="6"/>
      <c r="AZ449" s="6"/>
      <c r="BA449" s="6"/>
      <c r="BC449" s="6"/>
      <c r="BD449" s="6"/>
      <c r="BI449" s="50"/>
      <c r="BK449" s="50"/>
      <c r="BM449" s="50"/>
      <c r="BO449" s="50"/>
      <c r="BQ449" s="50"/>
      <c r="BS449" s="50"/>
      <c r="BU449" s="50"/>
    </row>
    <row r="450" spans="2:73" x14ac:dyDescent="0.25">
      <c r="B450" s="3" t="s">
        <v>297</v>
      </c>
      <c r="C450" s="12" t="s">
        <v>400</v>
      </c>
      <c r="D450" s="39">
        <v>43747</v>
      </c>
      <c r="E450">
        <v>23</v>
      </c>
      <c r="F450" s="3" t="s">
        <v>182</v>
      </c>
      <c r="R450" s="6"/>
      <c r="T450" s="6"/>
      <c r="V450" s="6"/>
      <c r="X450" s="3" t="s">
        <v>842</v>
      </c>
      <c r="Z450" s="7"/>
      <c r="AB450" s="6">
        <v>46</v>
      </c>
      <c r="AC450" s="6">
        <v>49</v>
      </c>
      <c r="AD450" s="7">
        <f>AB450-AC450</f>
        <v>-3</v>
      </c>
      <c r="AE450" s="6">
        <v>19</v>
      </c>
      <c r="AF450" s="6">
        <v>74</v>
      </c>
      <c r="AG450" s="7">
        <f>AE450-AF450</f>
        <v>-55</v>
      </c>
      <c r="AH450" s="6">
        <v>23</v>
      </c>
      <c r="AI450" s="6">
        <v>50</v>
      </c>
      <c r="AJ450" s="7">
        <f>AH450-AI450</f>
        <v>-27</v>
      </c>
      <c r="AK450" s="6"/>
      <c r="AL450" s="6"/>
      <c r="AN450" s="6"/>
      <c r="AO450" s="6"/>
      <c r="AT450" s="6">
        <v>36</v>
      </c>
      <c r="AU450" s="6">
        <v>51</v>
      </c>
      <c r="AV450" s="7">
        <f>AT450-AU450</f>
        <v>-15</v>
      </c>
      <c r="AW450" s="4" t="s">
        <v>1089</v>
      </c>
      <c r="AZ450" s="6"/>
      <c r="BA450" s="6"/>
      <c r="BC450" s="6">
        <v>22</v>
      </c>
      <c r="BD450" s="6">
        <v>62</v>
      </c>
      <c r="BE450" s="7">
        <f>BC450-BD450</f>
        <v>-40</v>
      </c>
      <c r="BF450" s="4" t="s">
        <v>1116</v>
      </c>
      <c r="BI450" s="50"/>
      <c r="BK450" s="50"/>
      <c r="BM450" s="50"/>
      <c r="BO450" s="50"/>
      <c r="BQ450" s="50"/>
      <c r="BS450" s="50"/>
      <c r="BU450" s="50"/>
    </row>
    <row r="451" spans="2:73" x14ac:dyDescent="0.25">
      <c r="B451" t="s">
        <v>297</v>
      </c>
      <c r="C451" s="69" t="s">
        <v>360</v>
      </c>
      <c r="D451" s="39">
        <v>43748</v>
      </c>
      <c r="E451">
        <v>19</v>
      </c>
      <c r="F451" s="3" t="s">
        <v>1058</v>
      </c>
      <c r="H451" s="6">
        <v>39</v>
      </c>
      <c r="I451" s="7">
        <v>1</v>
      </c>
      <c r="J451" s="6">
        <v>25</v>
      </c>
      <c r="K451" s="7">
        <v>1</v>
      </c>
      <c r="L451" s="6">
        <v>18</v>
      </c>
      <c r="M451" s="7">
        <v>-2</v>
      </c>
      <c r="N451" s="6">
        <v>1</v>
      </c>
      <c r="O451" s="7">
        <v>0</v>
      </c>
      <c r="P451" s="6">
        <v>3</v>
      </c>
      <c r="Q451" s="7">
        <v>0</v>
      </c>
      <c r="R451" s="6">
        <v>0</v>
      </c>
      <c r="S451" s="7">
        <v>-1</v>
      </c>
      <c r="T451" s="6">
        <v>8</v>
      </c>
      <c r="U451" s="7">
        <v>1</v>
      </c>
      <c r="V451" s="6">
        <v>14</v>
      </c>
      <c r="W451" s="7">
        <v>0</v>
      </c>
      <c r="X451" s="3" t="s">
        <v>842</v>
      </c>
      <c r="Z451" s="7"/>
      <c r="AB451" s="6"/>
      <c r="AC451" s="6"/>
      <c r="AD451" s="7"/>
      <c r="AE451" s="6"/>
      <c r="AF451" s="6"/>
      <c r="AH451" s="6"/>
      <c r="AI451" s="6"/>
      <c r="AK451" s="6"/>
      <c r="AL451" s="6"/>
      <c r="AN451" s="6"/>
      <c r="AO451" s="6"/>
      <c r="AT451" s="6"/>
      <c r="AU451" s="6"/>
      <c r="AZ451" s="6"/>
      <c r="BA451" s="6"/>
      <c r="BC451" s="6"/>
      <c r="BD451" s="6"/>
      <c r="BI451" s="50"/>
      <c r="BK451" s="50"/>
      <c r="BM451" s="50"/>
      <c r="BO451" s="50"/>
      <c r="BQ451" s="50"/>
      <c r="BS451" s="50"/>
      <c r="BU451" s="50"/>
    </row>
    <row r="452" spans="2:73" x14ac:dyDescent="0.25">
      <c r="B452" s="3" t="s">
        <v>297</v>
      </c>
      <c r="C452" s="88" t="s">
        <v>555</v>
      </c>
      <c r="D452" s="39">
        <v>43750</v>
      </c>
      <c r="F452" s="3" t="s">
        <v>821</v>
      </c>
      <c r="R452" s="6"/>
      <c r="T452" s="6"/>
      <c r="V452" s="6"/>
      <c r="X452" s="3" t="s">
        <v>842</v>
      </c>
      <c r="Z452" s="7"/>
      <c r="AB452" s="6"/>
      <c r="AC452" s="6"/>
      <c r="AD452" s="7"/>
      <c r="AE452" s="6"/>
      <c r="AF452" s="6"/>
      <c r="AH452" s="6"/>
      <c r="AI452" s="6"/>
      <c r="AK452" s="6"/>
      <c r="AL452" s="6"/>
      <c r="AN452" s="6"/>
      <c r="AO452" s="6"/>
      <c r="AT452" s="6"/>
      <c r="AU452" s="6"/>
      <c r="AZ452" s="6"/>
      <c r="BA452" s="6"/>
      <c r="BC452" s="6">
        <v>18</v>
      </c>
      <c r="BD452" s="6">
        <v>60</v>
      </c>
      <c r="BE452" s="7">
        <f>BC452-BD452</f>
        <v>-42</v>
      </c>
      <c r="BF452" s="4" t="s">
        <v>871</v>
      </c>
      <c r="BI452" s="50"/>
      <c r="BK452" s="50"/>
      <c r="BM452" s="50"/>
      <c r="BO452" s="50"/>
      <c r="BQ452" s="50"/>
      <c r="BS452" s="50"/>
      <c r="BU452" s="50"/>
    </row>
    <row r="453" spans="2:73" x14ac:dyDescent="0.25">
      <c r="B453" t="s">
        <v>297</v>
      </c>
      <c r="C453" s="69" t="s">
        <v>692</v>
      </c>
      <c r="D453" s="39">
        <v>43752</v>
      </c>
      <c r="E453">
        <v>16</v>
      </c>
      <c r="F453" s="3" t="s">
        <v>821</v>
      </c>
      <c r="G453" s="2" t="s">
        <v>224</v>
      </c>
      <c r="H453" s="6">
        <v>37</v>
      </c>
      <c r="I453" s="7">
        <v>2</v>
      </c>
      <c r="J453" s="6">
        <v>22</v>
      </c>
      <c r="K453" s="7">
        <v>0</v>
      </c>
      <c r="L453" s="6">
        <v>18</v>
      </c>
      <c r="M453" s="7">
        <v>-2</v>
      </c>
      <c r="N453" s="6">
        <v>1</v>
      </c>
      <c r="O453" s="7">
        <v>1</v>
      </c>
      <c r="P453" s="6">
        <v>5</v>
      </c>
      <c r="Q453" s="7">
        <v>-1</v>
      </c>
      <c r="R453" s="6">
        <v>0</v>
      </c>
      <c r="S453" s="7">
        <v>-1</v>
      </c>
      <c r="T453" s="6">
        <v>11</v>
      </c>
      <c r="U453" s="7">
        <v>-1</v>
      </c>
      <c r="V453" s="6">
        <v>15</v>
      </c>
      <c r="W453" s="7">
        <v>2</v>
      </c>
      <c r="X453" s="3" t="s">
        <v>842</v>
      </c>
      <c r="Z453" s="7"/>
      <c r="AB453" s="6"/>
      <c r="AC453" s="6"/>
      <c r="AD453" s="7"/>
      <c r="AE453" s="6"/>
      <c r="AF453" s="6"/>
      <c r="AH453" s="6"/>
      <c r="AI453" s="6"/>
      <c r="AK453" s="6"/>
      <c r="AL453" s="6"/>
      <c r="AN453" s="6"/>
      <c r="AO453" s="6"/>
      <c r="AT453" s="6"/>
      <c r="AU453" s="6"/>
      <c r="AX453" s="6">
        <v>43</v>
      </c>
      <c r="AY453" s="6">
        <v>21</v>
      </c>
      <c r="AZ453" s="6"/>
      <c r="BA453" s="6"/>
      <c r="BB453" s="4" t="s">
        <v>876</v>
      </c>
      <c r="BG453" s="4"/>
      <c r="BI453" s="50"/>
      <c r="BK453" s="50"/>
      <c r="BM453" s="50"/>
      <c r="BO453" s="50"/>
      <c r="BQ453" s="50"/>
      <c r="BS453" s="50"/>
      <c r="BU453" s="50"/>
    </row>
    <row r="454" spans="2:73" x14ac:dyDescent="0.25">
      <c r="B454" t="s">
        <v>297</v>
      </c>
      <c r="C454" s="69" t="s">
        <v>319</v>
      </c>
      <c r="D454" s="39">
        <v>43753</v>
      </c>
      <c r="E454">
        <v>20</v>
      </c>
      <c r="F454" s="3" t="s">
        <v>903</v>
      </c>
      <c r="G454" s="2" t="s">
        <v>138</v>
      </c>
      <c r="H454" s="6">
        <v>37</v>
      </c>
      <c r="I454" s="7">
        <v>-1</v>
      </c>
      <c r="J454" s="6">
        <v>24</v>
      </c>
      <c r="K454" s="7">
        <v>1</v>
      </c>
      <c r="L454" s="6">
        <v>16</v>
      </c>
      <c r="M454" s="7">
        <v>1</v>
      </c>
      <c r="N454" s="6">
        <v>2</v>
      </c>
      <c r="O454" s="7">
        <v>1</v>
      </c>
      <c r="P454" s="6">
        <v>4</v>
      </c>
      <c r="Q454" s="7">
        <v>0</v>
      </c>
      <c r="R454" s="6">
        <v>0</v>
      </c>
      <c r="S454" s="7">
        <v>0</v>
      </c>
      <c r="T454" s="6">
        <v>12</v>
      </c>
      <c r="U454" s="7">
        <v>0</v>
      </c>
      <c r="V454" s="6">
        <v>13</v>
      </c>
      <c r="W454" s="7">
        <v>-2</v>
      </c>
      <c r="X454" s="3" t="s">
        <v>842</v>
      </c>
      <c r="Z454" s="7"/>
      <c r="AB454" s="6">
        <v>40</v>
      </c>
      <c r="AC454" s="6">
        <v>41</v>
      </c>
      <c r="AD454" s="7">
        <f>AB454-AC454</f>
        <v>-1</v>
      </c>
      <c r="AE454" s="6">
        <v>20</v>
      </c>
      <c r="AF454" s="6">
        <v>56</v>
      </c>
      <c r="AG454" s="7">
        <f>AE454-AF454</f>
        <v>-36</v>
      </c>
      <c r="AH454" s="6">
        <v>24</v>
      </c>
      <c r="AI454" s="6">
        <v>35</v>
      </c>
      <c r="AJ454" s="7">
        <f>AH454-AI454</f>
        <v>-11</v>
      </c>
      <c r="AK454" s="6"/>
      <c r="AL454" s="6"/>
      <c r="AN454" s="6"/>
      <c r="AO454" s="6"/>
      <c r="AT454" s="6">
        <v>29</v>
      </c>
      <c r="AU454" s="6">
        <v>41</v>
      </c>
      <c r="AV454" s="7">
        <f>AT454-AU454</f>
        <v>-12</v>
      </c>
      <c r="AW454" s="4" t="s">
        <v>1034</v>
      </c>
      <c r="AX454" s="6">
        <v>36</v>
      </c>
      <c r="AY454" s="6">
        <v>15</v>
      </c>
      <c r="AZ454" s="6"/>
      <c r="BA454" s="6"/>
      <c r="BB454" s="4" t="s">
        <v>1035</v>
      </c>
      <c r="BC454" s="6"/>
      <c r="BD454" s="6"/>
      <c r="BI454" s="50"/>
      <c r="BK454" s="50"/>
      <c r="BM454" s="50"/>
      <c r="BO454" s="50"/>
      <c r="BQ454" s="50"/>
      <c r="BS454" s="50"/>
      <c r="BU454" s="50"/>
    </row>
    <row r="455" spans="2:73" x14ac:dyDescent="0.25">
      <c r="B455" t="s">
        <v>297</v>
      </c>
      <c r="C455" s="69" t="s">
        <v>319</v>
      </c>
      <c r="D455" s="39">
        <v>43753</v>
      </c>
      <c r="E455">
        <v>20</v>
      </c>
      <c r="F455" s="3" t="s">
        <v>903</v>
      </c>
      <c r="G455" s="2" t="s">
        <v>138</v>
      </c>
      <c r="R455" s="6"/>
      <c r="T455" s="6"/>
      <c r="V455" s="6"/>
      <c r="X455" s="3" t="s">
        <v>842</v>
      </c>
      <c r="Z455" s="7"/>
      <c r="AB455" s="6"/>
      <c r="AC455" s="6"/>
      <c r="AD455" s="7"/>
      <c r="AE455" s="6"/>
      <c r="AF455" s="6"/>
      <c r="AG455" s="7"/>
      <c r="AH455" s="6"/>
      <c r="AI455" s="6"/>
      <c r="AJ455" s="7"/>
      <c r="AK455" s="6"/>
      <c r="AL455" s="6"/>
      <c r="AN455" s="6"/>
      <c r="AO455" s="6"/>
      <c r="AT455" s="6"/>
      <c r="AU455" s="6"/>
      <c r="AV455" s="7"/>
      <c r="AX455" s="6">
        <v>30</v>
      </c>
      <c r="AY455" s="6">
        <v>13</v>
      </c>
      <c r="AZ455" s="6">
        <v>13</v>
      </c>
      <c r="BA455" s="6">
        <v>8</v>
      </c>
      <c r="BB455" s="4" t="s">
        <v>1035</v>
      </c>
      <c r="BC455" s="6"/>
      <c r="BD455" s="6"/>
      <c r="BI455" s="50"/>
      <c r="BK455" s="50"/>
      <c r="BM455" s="50"/>
      <c r="BO455" s="50"/>
      <c r="BQ455" s="50"/>
      <c r="BS455" s="50"/>
      <c r="BU455" s="50"/>
    </row>
    <row r="456" spans="2:73" x14ac:dyDescent="0.25">
      <c r="B456" t="s">
        <v>297</v>
      </c>
      <c r="C456" s="69" t="s">
        <v>640</v>
      </c>
      <c r="D456" s="39">
        <v>43754</v>
      </c>
      <c r="E456">
        <v>18</v>
      </c>
      <c r="F456" s="3" t="s">
        <v>886</v>
      </c>
      <c r="G456" s="2" t="s">
        <v>17</v>
      </c>
      <c r="H456" s="6">
        <v>33</v>
      </c>
      <c r="I456" s="7">
        <v>0</v>
      </c>
      <c r="J456" s="6">
        <v>29</v>
      </c>
      <c r="K456" s="7">
        <v>2</v>
      </c>
      <c r="L456" s="6">
        <v>18</v>
      </c>
      <c r="M456" s="7">
        <v>0</v>
      </c>
      <c r="N456" s="6">
        <v>0</v>
      </c>
      <c r="O456" s="7">
        <v>0</v>
      </c>
      <c r="P456" s="6">
        <v>4</v>
      </c>
      <c r="Q456" s="7">
        <v>0</v>
      </c>
      <c r="R456" s="6"/>
      <c r="T456" s="6">
        <v>12</v>
      </c>
      <c r="U456" s="7">
        <v>0</v>
      </c>
      <c r="V456" s="6">
        <v>4</v>
      </c>
      <c r="W456" s="7">
        <v>-2</v>
      </c>
      <c r="X456" s="3" t="s">
        <v>842</v>
      </c>
      <c r="Z456" s="7"/>
      <c r="AB456" s="6"/>
      <c r="AC456" s="6"/>
      <c r="AD456" s="7"/>
      <c r="AE456" s="6"/>
      <c r="AF456" s="6"/>
      <c r="AH456" s="6"/>
      <c r="AI456" s="6"/>
      <c r="AK456" s="6"/>
      <c r="AL456" s="6"/>
      <c r="AN456" s="6"/>
      <c r="AO456" s="6"/>
      <c r="AT456" s="6"/>
      <c r="AU456" s="6"/>
      <c r="AZ456" s="6"/>
      <c r="BA456" s="6"/>
      <c r="BC456" s="6"/>
      <c r="BD456" s="6"/>
      <c r="BI456" s="50"/>
      <c r="BK456" s="50"/>
      <c r="BM456" s="50"/>
      <c r="BO456" s="50"/>
      <c r="BQ456" s="50"/>
      <c r="BS456" s="50"/>
      <c r="BU456" s="50"/>
    </row>
    <row r="457" spans="2:73" x14ac:dyDescent="0.25">
      <c r="B457" t="s">
        <v>297</v>
      </c>
      <c r="C457" s="69" t="s">
        <v>596</v>
      </c>
      <c r="D457" s="39">
        <v>43755</v>
      </c>
      <c r="E457">
        <v>18</v>
      </c>
      <c r="F457" s="3" t="s">
        <v>1017</v>
      </c>
      <c r="H457" s="6">
        <v>36</v>
      </c>
      <c r="I457" s="7">
        <v>3</v>
      </c>
      <c r="J457" s="6">
        <v>27</v>
      </c>
      <c r="K457" s="7">
        <v>-3</v>
      </c>
      <c r="L457" s="6">
        <v>17</v>
      </c>
      <c r="M457" s="7">
        <v>0</v>
      </c>
      <c r="N457" s="6">
        <v>0</v>
      </c>
      <c r="O457" s="7">
        <v>0</v>
      </c>
      <c r="P457" s="6">
        <v>3</v>
      </c>
      <c r="Q457" s="7">
        <v>0</v>
      </c>
      <c r="R457" s="6"/>
      <c r="T457" s="6">
        <v>11</v>
      </c>
      <c r="U457" s="7">
        <v>-1</v>
      </c>
      <c r="V457" s="6">
        <v>9</v>
      </c>
      <c r="W457" s="7">
        <v>6</v>
      </c>
      <c r="X457" s="3" t="s">
        <v>842</v>
      </c>
      <c r="Z457" s="7"/>
      <c r="AB457" s="6"/>
      <c r="AC457" s="6"/>
      <c r="AD457" s="7"/>
      <c r="AE457" s="6"/>
      <c r="AF457" s="6"/>
      <c r="AH457" s="6"/>
      <c r="AI457" s="6"/>
      <c r="AK457" s="6"/>
      <c r="AL457" s="6"/>
      <c r="AN457" s="6"/>
      <c r="AO457" s="6"/>
      <c r="AT457" s="6"/>
      <c r="AU457" s="6"/>
      <c r="AZ457" s="6"/>
      <c r="BA457" s="6"/>
      <c r="BC457" s="6"/>
      <c r="BD457" s="6"/>
      <c r="BI457" s="50"/>
      <c r="BK457" s="50"/>
      <c r="BM457" s="50"/>
      <c r="BO457" s="50"/>
      <c r="BQ457" s="50"/>
      <c r="BS457" s="50"/>
      <c r="BU457" s="50"/>
    </row>
    <row r="458" spans="2:73" x14ac:dyDescent="0.25">
      <c r="B458" t="s">
        <v>297</v>
      </c>
      <c r="C458" s="69" t="s">
        <v>596</v>
      </c>
      <c r="D458" s="39">
        <v>43755</v>
      </c>
      <c r="E458">
        <v>19</v>
      </c>
      <c r="F458" s="3" t="s">
        <v>982</v>
      </c>
      <c r="G458" s="2" t="s">
        <v>46</v>
      </c>
      <c r="H458" s="6">
        <v>32</v>
      </c>
      <c r="I458" s="7">
        <v>5</v>
      </c>
      <c r="J458" s="6">
        <v>24</v>
      </c>
      <c r="K458" s="7">
        <v>0</v>
      </c>
      <c r="L458" s="6">
        <v>21</v>
      </c>
      <c r="M458" s="7">
        <v>-1</v>
      </c>
      <c r="P458" s="6">
        <v>2</v>
      </c>
      <c r="Q458" s="7">
        <v>-1</v>
      </c>
      <c r="R458" s="6"/>
      <c r="T458" s="6">
        <v>13</v>
      </c>
      <c r="U458" s="7">
        <v>-3</v>
      </c>
      <c r="V458" s="6">
        <v>8</v>
      </c>
      <c r="W458" s="7">
        <v>5</v>
      </c>
      <c r="X458" s="3" t="s">
        <v>842</v>
      </c>
      <c r="Y458" s="3" t="s">
        <v>988</v>
      </c>
      <c r="Z458" s="7"/>
      <c r="AB458" s="6"/>
      <c r="AC458" s="6"/>
      <c r="AD458" s="7"/>
      <c r="AE458" s="6"/>
      <c r="AF458" s="6"/>
      <c r="AH458" s="6"/>
      <c r="AI458" s="6"/>
      <c r="AK458" s="6"/>
      <c r="AL458" s="6"/>
      <c r="AN458" s="6"/>
      <c r="AO458" s="6"/>
      <c r="AT458" s="6"/>
      <c r="AU458" s="6"/>
      <c r="AX458" s="6">
        <v>47</v>
      </c>
      <c r="AY458" s="6">
        <v>26</v>
      </c>
      <c r="AZ458" s="6"/>
      <c r="BA458" s="6"/>
      <c r="BB458" s="4" t="s">
        <v>1112</v>
      </c>
      <c r="BC458" s="6"/>
      <c r="BD458" s="6"/>
      <c r="BI458" s="50"/>
      <c r="BK458" s="50"/>
      <c r="BM458" s="50"/>
      <c r="BO458" s="50"/>
      <c r="BQ458" s="50"/>
      <c r="BS458" s="50"/>
      <c r="BU458" s="50"/>
    </row>
    <row r="459" spans="2:73" x14ac:dyDescent="0.25">
      <c r="B459" t="s">
        <v>297</v>
      </c>
      <c r="C459" s="69" t="s">
        <v>994</v>
      </c>
      <c r="D459" s="39">
        <v>43755</v>
      </c>
      <c r="E459">
        <v>31</v>
      </c>
      <c r="F459" s="3" t="s">
        <v>821</v>
      </c>
      <c r="G459" s="2"/>
      <c r="H459" s="6">
        <v>36</v>
      </c>
      <c r="I459" s="7">
        <v>-1</v>
      </c>
      <c r="J459" s="6">
        <v>22</v>
      </c>
      <c r="K459" s="7">
        <v>0</v>
      </c>
      <c r="L459" s="6">
        <v>19</v>
      </c>
      <c r="M459" s="7">
        <v>1</v>
      </c>
      <c r="N459" s="6">
        <v>0</v>
      </c>
      <c r="O459" s="7">
        <v>-1</v>
      </c>
      <c r="P459" s="6">
        <v>6</v>
      </c>
      <c r="Q459" s="7">
        <v>1</v>
      </c>
      <c r="R459" s="6">
        <v>0</v>
      </c>
      <c r="S459" s="7">
        <v>0</v>
      </c>
      <c r="T459" s="6">
        <v>12</v>
      </c>
      <c r="U459" s="7">
        <v>1</v>
      </c>
      <c r="V459" s="6">
        <v>14</v>
      </c>
      <c r="W459" s="7">
        <v>-1</v>
      </c>
      <c r="X459" s="3" t="s">
        <v>842</v>
      </c>
      <c r="Z459" s="7"/>
      <c r="AB459" s="6"/>
      <c r="AC459" s="6"/>
      <c r="AD459" s="7"/>
      <c r="AE459" s="6"/>
      <c r="AF459" s="6"/>
      <c r="AH459" s="6"/>
      <c r="AI459" s="6"/>
      <c r="AK459" s="6"/>
      <c r="AL459" s="6"/>
      <c r="AN459" s="6"/>
      <c r="AO459" s="6"/>
      <c r="AT459" s="6"/>
      <c r="AU459" s="6"/>
      <c r="AZ459" s="6"/>
      <c r="BA459" s="6"/>
      <c r="BC459" s="6"/>
      <c r="BD459" s="6"/>
      <c r="BI459" s="50"/>
      <c r="BK459" s="50"/>
      <c r="BM459" s="50"/>
      <c r="BO459" s="50"/>
      <c r="BQ459" s="50"/>
      <c r="BS459" s="50"/>
      <c r="BU459" s="50"/>
    </row>
    <row r="460" spans="2:73" x14ac:dyDescent="0.25">
      <c r="B460" t="s">
        <v>297</v>
      </c>
      <c r="C460" s="69" t="s">
        <v>461</v>
      </c>
      <c r="D460" s="39">
        <v>43756</v>
      </c>
      <c r="E460">
        <v>22</v>
      </c>
      <c r="F460" s="3" t="s">
        <v>1094</v>
      </c>
      <c r="G460" s="2"/>
      <c r="H460" s="6">
        <v>37</v>
      </c>
      <c r="I460" s="7">
        <v>6</v>
      </c>
      <c r="J460" s="6">
        <v>24</v>
      </c>
      <c r="K460" s="7">
        <v>-4</v>
      </c>
      <c r="L460" s="6">
        <v>19</v>
      </c>
      <c r="M460" s="7">
        <v>2</v>
      </c>
      <c r="N460" s="6">
        <v>1</v>
      </c>
      <c r="O460" s="7">
        <v>0</v>
      </c>
      <c r="P460" s="6">
        <v>3</v>
      </c>
      <c r="Q460" s="7">
        <v>-1</v>
      </c>
      <c r="R460" s="6"/>
      <c r="T460" s="6">
        <v>11</v>
      </c>
      <c r="U460" s="7">
        <v>-2</v>
      </c>
      <c r="V460" s="6">
        <v>13</v>
      </c>
      <c r="W460" s="7">
        <v>10</v>
      </c>
      <c r="X460" s="3" t="s">
        <v>842</v>
      </c>
      <c r="Z460" s="7"/>
      <c r="AB460" s="6"/>
      <c r="AC460" s="6"/>
      <c r="AD460" s="7"/>
      <c r="AE460" s="6"/>
      <c r="AF460" s="6"/>
      <c r="AH460" s="6"/>
      <c r="AI460" s="6"/>
      <c r="AK460" s="6"/>
      <c r="AL460" s="6"/>
      <c r="AN460" s="6"/>
      <c r="AO460" s="6"/>
      <c r="AT460" s="6"/>
      <c r="AU460" s="6"/>
      <c r="AZ460" s="6"/>
      <c r="BA460" s="6"/>
      <c r="BC460" s="6"/>
      <c r="BD460" s="6"/>
      <c r="BI460" s="50"/>
      <c r="BK460" s="50"/>
      <c r="BM460" s="50"/>
      <c r="BO460" s="50"/>
      <c r="BQ460" s="50"/>
      <c r="BS460" s="50"/>
      <c r="BU460" s="50"/>
    </row>
    <row r="461" spans="2:73" x14ac:dyDescent="0.25">
      <c r="B461" s="3" t="s">
        <v>297</v>
      </c>
      <c r="C461" s="69" t="s">
        <v>597</v>
      </c>
      <c r="D461" s="39">
        <v>43757</v>
      </c>
      <c r="F461" s="3" t="s">
        <v>821</v>
      </c>
      <c r="G461" s="2"/>
      <c r="R461" s="6"/>
      <c r="T461" s="6"/>
      <c r="V461" s="6"/>
      <c r="X461" s="3" t="s">
        <v>842</v>
      </c>
      <c r="Z461" s="7"/>
      <c r="AB461" s="6">
        <v>41</v>
      </c>
      <c r="AC461" s="6">
        <v>48</v>
      </c>
      <c r="AD461" s="7">
        <f>AB461-AC461</f>
        <v>-7</v>
      </c>
      <c r="AE461" s="6">
        <v>12</v>
      </c>
      <c r="AF461" s="6">
        <v>73</v>
      </c>
      <c r="AG461" s="7">
        <f>AE461-AF461</f>
        <v>-61</v>
      </c>
      <c r="AH461" s="6"/>
      <c r="AI461" s="6"/>
      <c r="AK461" s="6"/>
      <c r="AL461" s="6"/>
      <c r="AN461" s="6"/>
      <c r="AO461" s="6"/>
      <c r="AT461" s="6"/>
      <c r="AU461" s="6"/>
      <c r="AV461" s="7"/>
      <c r="AW461" s="4" t="s">
        <v>1037</v>
      </c>
      <c r="AZ461" s="6"/>
      <c r="BA461" s="6"/>
      <c r="BC461" s="6">
        <v>22</v>
      </c>
      <c r="BD461" s="6">
        <v>56</v>
      </c>
      <c r="BE461" s="7">
        <f>BC461-BD461</f>
        <v>-34</v>
      </c>
      <c r="BF461" s="4" t="s">
        <v>871</v>
      </c>
      <c r="BI461" s="50"/>
      <c r="BK461" s="50"/>
      <c r="BM461" s="50"/>
      <c r="BO461" s="50"/>
      <c r="BQ461" s="50"/>
      <c r="BS461" s="50"/>
      <c r="BU461" s="50"/>
    </row>
    <row r="462" spans="2:73" x14ac:dyDescent="0.25">
      <c r="B462" t="s">
        <v>297</v>
      </c>
      <c r="C462" s="69" t="s">
        <v>598</v>
      </c>
      <c r="D462" s="39">
        <v>43758</v>
      </c>
      <c r="E462">
        <v>22</v>
      </c>
      <c r="F462" s="3" t="s">
        <v>821</v>
      </c>
      <c r="G462" s="2" t="s">
        <v>224</v>
      </c>
      <c r="H462" s="6">
        <v>37</v>
      </c>
      <c r="I462" s="7">
        <v>1</v>
      </c>
      <c r="J462" s="6">
        <v>22</v>
      </c>
      <c r="K462" s="7">
        <v>0</v>
      </c>
      <c r="L462" s="6">
        <v>19</v>
      </c>
      <c r="M462" s="7">
        <v>0</v>
      </c>
      <c r="N462" s="6">
        <v>1</v>
      </c>
      <c r="O462" s="7">
        <v>1</v>
      </c>
      <c r="P462" s="6">
        <v>7</v>
      </c>
      <c r="Q462" s="7">
        <v>1</v>
      </c>
      <c r="R462" s="6">
        <v>0</v>
      </c>
      <c r="S462" s="7">
        <v>0</v>
      </c>
      <c r="T462" s="6">
        <v>11</v>
      </c>
      <c r="U462" s="7">
        <v>-1</v>
      </c>
      <c r="V462" s="6">
        <v>15</v>
      </c>
      <c r="W462" s="7">
        <v>1</v>
      </c>
      <c r="X462" s="3" t="s">
        <v>842</v>
      </c>
      <c r="Z462" s="7"/>
      <c r="AB462" s="6"/>
      <c r="AC462" s="6"/>
      <c r="AD462" s="7"/>
      <c r="AE462" s="6"/>
      <c r="AF462" s="6"/>
      <c r="AH462" s="6"/>
      <c r="AI462" s="6"/>
      <c r="AK462" s="6"/>
      <c r="AL462" s="6"/>
      <c r="AN462" s="6"/>
      <c r="AO462" s="6"/>
      <c r="AT462" s="6"/>
      <c r="AU462" s="6"/>
      <c r="AX462" s="6">
        <v>43</v>
      </c>
      <c r="AY462" s="6">
        <v>20</v>
      </c>
      <c r="AZ462" s="6"/>
      <c r="BA462" s="6"/>
      <c r="BB462" s="4" t="s">
        <v>876</v>
      </c>
      <c r="BG462" s="4"/>
      <c r="BI462" s="50"/>
      <c r="BK462" s="50"/>
      <c r="BM462" s="50"/>
      <c r="BO462" s="50"/>
      <c r="BQ462" s="50"/>
      <c r="BS462" s="50"/>
      <c r="BU462" s="50"/>
    </row>
    <row r="463" spans="2:73" x14ac:dyDescent="0.25">
      <c r="B463" t="s">
        <v>297</v>
      </c>
      <c r="C463" s="69" t="s">
        <v>600</v>
      </c>
      <c r="D463" s="39">
        <v>43761</v>
      </c>
      <c r="E463">
        <v>27</v>
      </c>
      <c r="F463" s="3" t="s">
        <v>903</v>
      </c>
      <c r="G463" s="2" t="s">
        <v>138</v>
      </c>
      <c r="H463" s="6">
        <v>40</v>
      </c>
      <c r="I463" s="7">
        <v>3</v>
      </c>
      <c r="J463" s="6">
        <v>24</v>
      </c>
      <c r="K463" s="7">
        <v>0</v>
      </c>
      <c r="L463" s="6">
        <v>15</v>
      </c>
      <c r="M463" s="7">
        <v>-1</v>
      </c>
      <c r="N463" s="6">
        <v>1</v>
      </c>
      <c r="O463" s="7">
        <v>-1</v>
      </c>
      <c r="P463" s="6">
        <v>3</v>
      </c>
      <c r="Q463" s="7">
        <v>-1</v>
      </c>
      <c r="R463" s="6">
        <v>0</v>
      </c>
      <c r="S463" s="7">
        <v>0</v>
      </c>
      <c r="T463" s="6">
        <v>10</v>
      </c>
      <c r="U463" s="7">
        <v>-2</v>
      </c>
      <c r="V463" s="6">
        <v>16</v>
      </c>
      <c r="W463" s="7">
        <v>3</v>
      </c>
      <c r="X463" s="3" t="s">
        <v>842</v>
      </c>
      <c r="Z463" s="7"/>
      <c r="AB463" s="6">
        <v>40</v>
      </c>
      <c r="AC463" s="6">
        <v>38</v>
      </c>
      <c r="AD463" s="7">
        <f>AB463-AC463</f>
        <v>2</v>
      </c>
      <c r="AE463" s="6">
        <v>20</v>
      </c>
      <c r="AF463" s="6">
        <v>60</v>
      </c>
      <c r="AG463" s="7">
        <f>AE463-AF463</f>
        <v>-40</v>
      </c>
      <c r="AH463" s="6">
        <v>22</v>
      </c>
      <c r="AI463" s="6">
        <v>40</v>
      </c>
      <c r="AJ463" s="7">
        <f>AH463-AI463</f>
        <v>-18</v>
      </c>
      <c r="AK463" s="6"/>
      <c r="AL463" s="6"/>
      <c r="AN463" s="6"/>
      <c r="AO463" s="6"/>
      <c r="AT463" s="6">
        <v>27</v>
      </c>
      <c r="AU463" s="6">
        <v>40</v>
      </c>
      <c r="AV463" s="7">
        <f>AT463-AU463</f>
        <v>-13</v>
      </c>
      <c r="AW463" s="4" t="s">
        <v>1034</v>
      </c>
      <c r="AX463" s="6">
        <v>39</v>
      </c>
      <c r="AY463" s="6">
        <v>16</v>
      </c>
      <c r="AZ463" s="6"/>
      <c r="BA463" s="6"/>
      <c r="BB463" s="4" t="s">
        <v>1035</v>
      </c>
      <c r="BC463" s="6"/>
      <c r="BD463" s="6"/>
      <c r="BI463" s="50"/>
      <c r="BK463" s="50"/>
      <c r="BM463" s="50"/>
      <c r="BO463" s="50"/>
      <c r="BQ463" s="50"/>
      <c r="BS463" s="50"/>
      <c r="BU463" s="50"/>
    </row>
    <row r="464" spans="2:73" x14ac:dyDescent="0.25">
      <c r="B464" t="s">
        <v>297</v>
      </c>
      <c r="C464" s="69" t="s">
        <v>600</v>
      </c>
      <c r="D464" s="39">
        <v>43761</v>
      </c>
      <c r="E464">
        <v>27</v>
      </c>
      <c r="F464" s="3" t="s">
        <v>903</v>
      </c>
      <c r="G464" s="2" t="s">
        <v>138</v>
      </c>
      <c r="R464" s="6"/>
      <c r="T464" s="6"/>
      <c r="V464" s="6"/>
      <c r="X464" s="3" t="s">
        <v>842</v>
      </c>
      <c r="Z464" s="7"/>
      <c r="AB464" s="6"/>
      <c r="AC464" s="6"/>
      <c r="AD464" s="7"/>
      <c r="AE464" s="6"/>
      <c r="AF464" s="6"/>
      <c r="AG464" s="7"/>
      <c r="AH464" s="6"/>
      <c r="AI464" s="6"/>
      <c r="AJ464" s="7"/>
      <c r="AK464" s="6"/>
      <c r="AL464" s="6"/>
      <c r="AN464" s="6"/>
      <c r="AO464" s="6"/>
      <c r="AT464" s="6"/>
      <c r="AU464" s="6"/>
      <c r="AV464" s="7"/>
      <c r="AX464" s="6">
        <v>32</v>
      </c>
      <c r="AY464" s="6">
        <v>13</v>
      </c>
      <c r="AZ464" s="6">
        <v>11</v>
      </c>
      <c r="BA464" s="6">
        <v>9</v>
      </c>
      <c r="BB464" s="4" t="s">
        <v>1035</v>
      </c>
      <c r="BC464" s="6"/>
      <c r="BD464" s="6"/>
      <c r="BI464" s="50"/>
      <c r="BK464" s="50"/>
      <c r="BM464" s="50"/>
      <c r="BO464" s="50"/>
      <c r="BQ464" s="50"/>
      <c r="BS464" s="50"/>
      <c r="BU464" s="50"/>
    </row>
    <row r="465" spans="2:73" x14ac:dyDescent="0.25">
      <c r="B465" t="s">
        <v>297</v>
      </c>
      <c r="C465" s="69" t="s">
        <v>625</v>
      </c>
      <c r="D465" s="39">
        <v>43761</v>
      </c>
      <c r="F465" s="3" t="s">
        <v>821</v>
      </c>
      <c r="G465" s="2"/>
      <c r="R465" s="6"/>
      <c r="T465" s="6"/>
      <c r="V465" s="6"/>
      <c r="X465" s="3" t="s">
        <v>842</v>
      </c>
      <c r="Z465" s="7"/>
      <c r="AB465" s="6">
        <v>38</v>
      </c>
      <c r="AC465" s="6">
        <v>54</v>
      </c>
      <c r="AD465" s="7">
        <f>AB465-AC465</f>
        <v>-16</v>
      </c>
      <c r="AE465" s="6">
        <v>20</v>
      </c>
      <c r="AF465" s="6">
        <v>70</v>
      </c>
      <c r="AG465" s="7">
        <f>AE465-AF465</f>
        <v>-50</v>
      </c>
      <c r="AH465" s="6">
        <v>20</v>
      </c>
      <c r="AI465" s="6">
        <v>44</v>
      </c>
      <c r="AJ465" s="7">
        <f>AH465-AI465</f>
        <v>-24</v>
      </c>
      <c r="AK465" s="6"/>
      <c r="AL465" s="6"/>
      <c r="AN465" s="6"/>
      <c r="AO465" s="6"/>
      <c r="AT465" s="6"/>
      <c r="AU465" s="6"/>
      <c r="AV465" s="7"/>
      <c r="AZ465" s="6"/>
      <c r="BA465" s="6"/>
      <c r="BC465" s="6"/>
      <c r="BD465" s="6"/>
      <c r="BI465" s="50"/>
      <c r="BK465" s="50"/>
      <c r="BM465" s="50"/>
      <c r="BO465" s="50"/>
      <c r="BQ465" s="50"/>
      <c r="BS465" s="50"/>
      <c r="BU465" s="50"/>
    </row>
    <row r="466" spans="2:73" x14ac:dyDescent="0.25">
      <c r="B466" t="s">
        <v>297</v>
      </c>
      <c r="C466" s="69" t="s">
        <v>432</v>
      </c>
      <c r="D466" s="39">
        <v>43762</v>
      </c>
      <c r="E466">
        <v>26</v>
      </c>
      <c r="F466" s="3" t="s">
        <v>821</v>
      </c>
      <c r="G466" s="2" t="s">
        <v>224</v>
      </c>
      <c r="H466" s="6">
        <v>36</v>
      </c>
      <c r="I466" s="7">
        <v>-1</v>
      </c>
      <c r="J466" s="6">
        <v>23</v>
      </c>
      <c r="K466" s="7">
        <v>1</v>
      </c>
      <c r="L466" s="6">
        <v>18</v>
      </c>
      <c r="M466" s="7">
        <v>-1</v>
      </c>
      <c r="N466" s="6">
        <v>0</v>
      </c>
      <c r="O466" s="7">
        <v>-1</v>
      </c>
      <c r="P466" s="6">
        <v>6</v>
      </c>
      <c r="Q466" s="7">
        <v>-1</v>
      </c>
      <c r="R466" s="6">
        <v>0</v>
      </c>
      <c r="S466" s="7">
        <v>0</v>
      </c>
      <c r="T466" s="6">
        <v>12</v>
      </c>
      <c r="U466" s="7">
        <v>1</v>
      </c>
      <c r="V466" s="6">
        <v>13</v>
      </c>
      <c r="W466" s="7">
        <v>-2</v>
      </c>
      <c r="X466" s="3" t="s">
        <v>842</v>
      </c>
      <c r="Z466" s="7"/>
      <c r="AB466" s="6"/>
      <c r="AC466" s="6"/>
      <c r="AD466" s="7"/>
      <c r="AE466" s="6"/>
      <c r="AF466" s="6"/>
      <c r="AH466" s="6"/>
      <c r="AI466" s="6"/>
      <c r="AK466" s="6"/>
      <c r="AL466" s="6"/>
      <c r="AN466" s="6"/>
      <c r="AO466" s="6"/>
      <c r="AT466" s="6"/>
      <c r="AU466" s="6"/>
      <c r="AW466" s="4" t="s">
        <v>931</v>
      </c>
      <c r="AZ466" s="6"/>
      <c r="BA466" s="6"/>
      <c r="BC466" s="6"/>
      <c r="BD466" s="6"/>
      <c r="BI466" s="50"/>
      <c r="BK466" s="50"/>
      <c r="BM466" s="50"/>
      <c r="BO466" s="50"/>
      <c r="BQ466" s="50"/>
      <c r="BS466" s="50"/>
      <c r="BU466" s="50"/>
    </row>
    <row r="467" spans="2:73" x14ac:dyDescent="0.25">
      <c r="B467" t="s">
        <v>297</v>
      </c>
      <c r="C467" s="69" t="s">
        <v>371</v>
      </c>
      <c r="D467" s="39">
        <v>43763</v>
      </c>
      <c r="E467">
        <v>31</v>
      </c>
      <c r="F467" s="3" t="s">
        <v>1030</v>
      </c>
      <c r="G467" s="2" t="s">
        <v>60</v>
      </c>
      <c r="H467" s="6">
        <v>41</v>
      </c>
      <c r="I467" s="7">
        <v>8</v>
      </c>
      <c r="J467" s="6">
        <v>24</v>
      </c>
      <c r="K467" s="7">
        <v>0</v>
      </c>
      <c r="L467" s="6">
        <v>20</v>
      </c>
      <c r="M467" s="7">
        <v>-3</v>
      </c>
      <c r="N467" s="6">
        <v>0</v>
      </c>
      <c r="O467" s="7">
        <v>0</v>
      </c>
      <c r="P467" s="6">
        <v>3</v>
      </c>
      <c r="Q467" s="7">
        <v>-1</v>
      </c>
      <c r="R467" s="6"/>
      <c r="T467" s="6">
        <v>7</v>
      </c>
      <c r="U467" s="7">
        <v>-3</v>
      </c>
      <c r="V467" s="6">
        <v>17</v>
      </c>
      <c r="W467" s="7">
        <v>8</v>
      </c>
      <c r="X467" s="3" t="s">
        <v>639</v>
      </c>
      <c r="Z467" s="7"/>
      <c r="AB467" s="6">
        <v>46</v>
      </c>
      <c r="AC467" s="6">
        <v>44</v>
      </c>
      <c r="AD467" s="7">
        <f>AB467-AC467</f>
        <v>2</v>
      </c>
      <c r="AE467" s="6">
        <v>15</v>
      </c>
      <c r="AF467" s="6">
        <v>75</v>
      </c>
      <c r="AG467" s="7">
        <f>AE467-AF467</f>
        <v>-60</v>
      </c>
      <c r="AH467" s="6">
        <v>29</v>
      </c>
      <c r="AI467" s="6">
        <v>41</v>
      </c>
      <c r="AJ467" s="7">
        <f>AH467-AI467</f>
        <v>-12</v>
      </c>
      <c r="AK467" s="6"/>
      <c r="AL467" s="6"/>
      <c r="AM467" s="6"/>
      <c r="AN467" s="7"/>
      <c r="AO467" s="6"/>
      <c r="AT467" s="6">
        <v>29</v>
      </c>
      <c r="AU467" s="6">
        <v>51</v>
      </c>
      <c r="AV467" s="7">
        <f>AT467-AU467</f>
        <v>-22</v>
      </c>
      <c r="AW467" s="4" t="s">
        <v>1087</v>
      </c>
      <c r="AZ467" s="6"/>
      <c r="BA467" s="6"/>
      <c r="BC467" s="6">
        <v>19</v>
      </c>
      <c r="BD467" s="6">
        <v>74</v>
      </c>
      <c r="BE467" s="7">
        <f>BC467-BD467</f>
        <v>-55</v>
      </c>
      <c r="BF467" s="4" t="s">
        <v>937</v>
      </c>
      <c r="BI467" s="50"/>
      <c r="BK467" s="50"/>
      <c r="BM467" s="50"/>
      <c r="BO467" s="50"/>
      <c r="BQ467" s="50"/>
      <c r="BS467" s="50"/>
      <c r="BU467" s="50"/>
    </row>
    <row r="468" spans="2:73" x14ac:dyDescent="0.25">
      <c r="B468" s="3" t="s">
        <v>297</v>
      </c>
      <c r="C468" s="69" t="s">
        <v>681</v>
      </c>
      <c r="D468" s="39">
        <v>43764</v>
      </c>
      <c r="F468" s="3" t="s">
        <v>821</v>
      </c>
      <c r="G468" s="2"/>
      <c r="R468" s="6"/>
      <c r="T468" s="6"/>
      <c r="V468" s="6"/>
      <c r="X468" s="3" t="s">
        <v>842</v>
      </c>
      <c r="Z468" s="7"/>
      <c r="AB468" s="6"/>
      <c r="AC468" s="6"/>
      <c r="AD468" s="7"/>
      <c r="AE468" s="6"/>
      <c r="AF468" s="6"/>
      <c r="AG468" s="7"/>
      <c r="AH468" s="6"/>
      <c r="AI468" s="6"/>
      <c r="AJ468" s="7"/>
      <c r="AK468" s="6"/>
      <c r="AL468" s="6"/>
      <c r="AM468" s="6"/>
      <c r="AN468" s="7"/>
      <c r="AO468" s="6"/>
      <c r="AT468" s="6"/>
      <c r="AU468" s="6"/>
      <c r="AV468" s="7"/>
      <c r="AZ468" s="6"/>
      <c r="BA468" s="6"/>
      <c r="BC468" s="6">
        <v>20</v>
      </c>
      <c r="BD468" s="6">
        <v>58</v>
      </c>
      <c r="BE468" s="7">
        <f>BC468-BD468</f>
        <v>-38</v>
      </c>
      <c r="BF468" s="4" t="s">
        <v>871</v>
      </c>
      <c r="BI468" s="50"/>
      <c r="BK468" s="50"/>
      <c r="BM468" s="50"/>
      <c r="BO468" s="50"/>
      <c r="BQ468" s="50"/>
      <c r="BS468" s="50"/>
      <c r="BU468" s="50"/>
    </row>
    <row r="469" spans="2:73" x14ac:dyDescent="0.25">
      <c r="B469" t="s">
        <v>297</v>
      </c>
      <c r="C469" s="69" t="s">
        <v>603</v>
      </c>
      <c r="D469" s="39">
        <v>43767</v>
      </c>
      <c r="E469">
        <v>31</v>
      </c>
      <c r="F469" s="3" t="s">
        <v>982</v>
      </c>
      <c r="G469" s="2" t="s">
        <v>46</v>
      </c>
      <c r="H469" s="6">
        <v>34</v>
      </c>
      <c r="I469" s="7">
        <v>2</v>
      </c>
      <c r="J469" s="6">
        <v>26</v>
      </c>
      <c r="K469" s="7">
        <v>2</v>
      </c>
      <c r="L469" s="6">
        <v>19</v>
      </c>
      <c r="M469" s="7">
        <v>-2</v>
      </c>
      <c r="P469" s="6">
        <v>1</v>
      </c>
      <c r="Q469" s="7">
        <v>-1</v>
      </c>
      <c r="R469" s="6"/>
      <c r="T469" s="6">
        <v>12</v>
      </c>
      <c r="U469" s="7">
        <v>-1</v>
      </c>
      <c r="V469" s="6">
        <v>8</v>
      </c>
      <c r="W469" s="7">
        <v>0</v>
      </c>
      <c r="X469" s="3" t="s">
        <v>842</v>
      </c>
      <c r="Y469" s="3" t="s">
        <v>988</v>
      </c>
      <c r="Z469" s="7"/>
      <c r="AB469" s="6"/>
      <c r="AC469" s="6"/>
      <c r="AD469" s="7"/>
      <c r="AE469" s="6"/>
      <c r="AF469" s="6"/>
      <c r="AH469" s="6"/>
      <c r="AI469" s="6"/>
      <c r="AK469" s="6"/>
      <c r="AL469" s="6"/>
      <c r="AN469" s="6"/>
      <c r="AO469" s="6"/>
      <c r="AT469" s="6"/>
      <c r="AU469" s="6"/>
      <c r="AX469" s="6">
        <v>42</v>
      </c>
      <c r="AY469" s="6">
        <v>19</v>
      </c>
      <c r="AZ469" s="6">
        <v>15</v>
      </c>
      <c r="BA469" s="6"/>
      <c r="BB469" s="4" t="s">
        <v>1112</v>
      </c>
      <c r="BC469" s="6"/>
      <c r="BD469" s="6"/>
      <c r="BI469" s="50"/>
      <c r="BK469" s="50"/>
      <c r="BM469" s="50"/>
      <c r="BO469" s="50"/>
      <c r="BQ469" s="50"/>
      <c r="BS469" s="50"/>
      <c r="BU469" s="50"/>
    </row>
    <row r="470" spans="2:73" x14ac:dyDescent="0.25">
      <c r="B470" t="s">
        <v>297</v>
      </c>
      <c r="C470" s="3" t="s">
        <v>603</v>
      </c>
      <c r="D470" s="39">
        <v>43767</v>
      </c>
      <c r="E470">
        <v>31</v>
      </c>
      <c r="F470" s="3" t="s">
        <v>821</v>
      </c>
      <c r="G470" s="2" t="s">
        <v>224</v>
      </c>
      <c r="H470" s="6">
        <v>36</v>
      </c>
      <c r="I470" s="7">
        <v>0</v>
      </c>
      <c r="J470" s="6">
        <v>21</v>
      </c>
      <c r="K470" s="7">
        <v>-2</v>
      </c>
      <c r="L470" s="6">
        <v>18</v>
      </c>
      <c r="M470" s="7">
        <v>0</v>
      </c>
      <c r="N470" s="6">
        <v>0</v>
      </c>
      <c r="O470" s="7">
        <v>0</v>
      </c>
      <c r="P470" s="6">
        <v>6</v>
      </c>
      <c r="Q470" s="7">
        <v>0</v>
      </c>
      <c r="R470" s="6">
        <v>0</v>
      </c>
      <c r="S470" s="7">
        <v>0</v>
      </c>
      <c r="T470" s="6">
        <v>13</v>
      </c>
      <c r="U470" s="7">
        <v>1</v>
      </c>
      <c r="V470" s="6">
        <v>15</v>
      </c>
      <c r="W470" s="7">
        <v>2</v>
      </c>
      <c r="X470" s="3" t="s">
        <v>842</v>
      </c>
      <c r="Z470" s="7"/>
      <c r="AB470" s="6"/>
      <c r="AC470" s="6"/>
      <c r="AD470" s="7"/>
      <c r="AE470" s="6"/>
      <c r="AF470" s="6"/>
      <c r="AH470" s="6"/>
      <c r="AI470" s="6"/>
      <c r="AK470" s="6"/>
      <c r="AL470" s="6"/>
      <c r="AN470" s="6"/>
      <c r="AO470" s="6"/>
      <c r="AT470" s="6"/>
      <c r="AU470" s="6"/>
      <c r="AZ470" s="6"/>
      <c r="BA470" s="6"/>
      <c r="BG470" s="4"/>
      <c r="BI470" s="50"/>
      <c r="BK470" s="50"/>
      <c r="BM470" s="50"/>
      <c r="BO470" s="50"/>
      <c r="BQ470" s="50"/>
      <c r="BS470" s="50"/>
      <c r="BU470" s="50"/>
    </row>
    <row r="471" spans="2:73" x14ac:dyDescent="0.25">
      <c r="B471" t="s">
        <v>297</v>
      </c>
      <c r="C471" s="3" t="s">
        <v>587</v>
      </c>
      <c r="D471" s="39">
        <v>43768</v>
      </c>
      <c r="E471">
        <v>1</v>
      </c>
      <c r="F471" s="3" t="s">
        <v>1017</v>
      </c>
      <c r="G471" s="2"/>
      <c r="H471" s="6">
        <v>40</v>
      </c>
      <c r="I471" s="7">
        <v>4</v>
      </c>
      <c r="J471" s="6">
        <v>29</v>
      </c>
      <c r="K471" s="7">
        <v>2</v>
      </c>
      <c r="L471" s="6">
        <v>14</v>
      </c>
      <c r="M471" s="7">
        <v>-3</v>
      </c>
      <c r="P471" s="6">
        <v>3</v>
      </c>
      <c r="Q471" s="7">
        <v>0</v>
      </c>
      <c r="R471" s="6"/>
      <c r="T471" s="6">
        <v>9</v>
      </c>
      <c r="U471" s="7">
        <v>-2</v>
      </c>
      <c r="V471" s="6">
        <v>11</v>
      </c>
      <c r="W471" s="7">
        <v>2</v>
      </c>
      <c r="X471" s="3" t="s">
        <v>842</v>
      </c>
      <c r="Z471" s="7"/>
      <c r="AB471" s="6">
        <v>38</v>
      </c>
      <c r="AC471" s="6">
        <v>42</v>
      </c>
      <c r="AD471" s="7">
        <f>AB471-AC471</f>
        <v>-4</v>
      </c>
      <c r="AE471" s="6">
        <v>20</v>
      </c>
      <c r="AF471" s="6">
        <v>61</v>
      </c>
      <c r="AG471" s="7">
        <f>AE471-AF471</f>
        <v>-41</v>
      </c>
      <c r="AH471" s="6">
        <v>23</v>
      </c>
      <c r="AI471" s="6">
        <v>39</v>
      </c>
      <c r="AJ471" s="7">
        <f>AH471-AI471</f>
        <v>-16</v>
      </c>
      <c r="AK471" s="6"/>
      <c r="AL471" s="6"/>
      <c r="AN471" s="6"/>
      <c r="AO471" s="6"/>
      <c r="AT471" s="6">
        <v>24</v>
      </c>
      <c r="AU471" s="6">
        <v>45</v>
      </c>
      <c r="AV471" s="7">
        <f>AT471-AU471</f>
        <v>-21</v>
      </c>
      <c r="AW471" s="4" t="s">
        <v>1083</v>
      </c>
      <c r="AZ471" s="6"/>
      <c r="BA471" s="6"/>
      <c r="BC471" s="6"/>
      <c r="BD471" s="6"/>
      <c r="BI471" s="50"/>
      <c r="BK471" s="50"/>
      <c r="BM471" s="50"/>
      <c r="BO471" s="50"/>
      <c r="BQ471" s="50"/>
      <c r="BS471" s="50"/>
      <c r="BU471" s="50"/>
    </row>
    <row r="472" spans="2:73" x14ac:dyDescent="0.25">
      <c r="B472" s="3" t="s">
        <v>297</v>
      </c>
      <c r="C472" s="3" t="s">
        <v>587</v>
      </c>
      <c r="D472" s="39">
        <v>43768</v>
      </c>
      <c r="E472">
        <v>2</v>
      </c>
      <c r="F472" s="3" t="s">
        <v>816</v>
      </c>
      <c r="G472" s="2" t="s">
        <v>54</v>
      </c>
      <c r="H472" s="6">
        <v>36</v>
      </c>
      <c r="J472" s="6">
        <v>28</v>
      </c>
      <c r="L472" s="6">
        <v>14</v>
      </c>
      <c r="P472" s="6">
        <v>4</v>
      </c>
      <c r="R472" s="6"/>
      <c r="T472" s="6">
        <v>12</v>
      </c>
      <c r="V472" s="6">
        <v>8</v>
      </c>
      <c r="X472" s="3" t="s">
        <v>842</v>
      </c>
      <c r="Z472" s="7"/>
      <c r="AB472" s="6"/>
      <c r="AC472" s="6"/>
      <c r="AD472" s="7"/>
      <c r="AE472" s="6"/>
      <c r="AF472" s="6"/>
      <c r="AH472" s="6"/>
      <c r="AI472" s="6"/>
      <c r="AK472" s="6"/>
      <c r="AL472" s="6"/>
      <c r="AN472" s="6"/>
      <c r="AO472" s="6"/>
      <c r="AT472" s="6"/>
      <c r="AU472" s="6"/>
      <c r="AZ472" s="6"/>
      <c r="BA472" s="6"/>
      <c r="BC472" s="6"/>
      <c r="BD472" s="6"/>
      <c r="BI472" s="50"/>
      <c r="BK472" s="50"/>
      <c r="BM472" s="50"/>
      <c r="BO472" s="50"/>
      <c r="BQ472" s="50"/>
      <c r="BS472" s="50"/>
      <c r="BU472" s="50"/>
    </row>
    <row r="473" spans="2:73" x14ac:dyDescent="0.25">
      <c r="B473" t="s">
        <v>297</v>
      </c>
      <c r="C473" s="69" t="s">
        <v>587</v>
      </c>
      <c r="D473" s="39">
        <v>43768</v>
      </c>
      <c r="E473">
        <v>3</v>
      </c>
      <c r="F473" s="3" t="s">
        <v>886</v>
      </c>
      <c r="G473" s="2" t="s">
        <v>180</v>
      </c>
      <c r="H473" s="6">
        <v>36</v>
      </c>
      <c r="I473" s="7">
        <v>3</v>
      </c>
      <c r="J473" s="6">
        <v>28</v>
      </c>
      <c r="K473" s="7">
        <v>-1</v>
      </c>
      <c r="L473" s="6">
        <v>17</v>
      </c>
      <c r="M473" s="7">
        <v>-1</v>
      </c>
      <c r="N473" s="6">
        <v>0</v>
      </c>
      <c r="O473" s="7">
        <v>0</v>
      </c>
      <c r="P473" s="6">
        <v>3</v>
      </c>
      <c r="Q473" s="7">
        <v>-1</v>
      </c>
      <c r="R473" s="6">
        <v>0</v>
      </c>
      <c r="T473" s="6">
        <v>10</v>
      </c>
      <c r="U473" s="7">
        <v>-2</v>
      </c>
      <c r="V473" s="6">
        <v>8</v>
      </c>
      <c r="W473" s="7">
        <v>4</v>
      </c>
      <c r="X473" s="3" t="s">
        <v>842</v>
      </c>
      <c r="Z473" s="7"/>
      <c r="AB473" s="6"/>
      <c r="AC473" s="6"/>
      <c r="AD473" s="7"/>
      <c r="AE473" s="6"/>
      <c r="AF473" s="6"/>
      <c r="AH473" s="6"/>
      <c r="AI473" s="6"/>
      <c r="AK473" s="6"/>
      <c r="AL473" s="6"/>
      <c r="AN473" s="6"/>
      <c r="AO473" s="6"/>
      <c r="AT473" s="6"/>
      <c r="AU473" s="6"/>
      <c r="AX473" s="6">
        <v>32</v>
      </c>
      <c r="AY473" s="6">
        <v>18</v>
      </c>
      <c r="AZ473" s="6">
        <v>11</v>
      </c>
      <c r="BA473" s="6">
        <v>7</v>
      </c>
      <c r="BB473" s="4" t="s">
        <v>1084</v>
      </c>
      <c r="BC473" s="6"/>
      <c r="BD473" s="6"/>
      <c r="BI473" s="50"/>
      <c r="BK473" s="50"/>
      <c r="BM473" s="50"/>
      <c r="BO473" s="50"/>
      <c r="BQ473" s="50"/>
      <c r="BS473" s="50"/>
      <c r="BU473" s="50"/>
    </row>
    <row r="474" spans="2:73" x14ac:dyDescent="0.25">
      <c r="B474" t="s">
        <v>297</v>
      </c>
      <c r="C474" s="69" t="s">
        <v>582</v>
      </c>
      <c r="D474" s="39">
        <v>43768</v>
      </c>
      <c r="E474">
        <v>3</v>
      </c>
      <c r="F474" s="3" t="s">
        <v>903</v>
      </c>
      <c r="G474" s="2" t="s">
        <v>138</v>
      </c>
      <c r="H474" s="6">
        <v>42</v>
      </c>
      <c r="I474" s="7">
        <v>2</v>
      </c>
      <c r="J474" s="6">
        <v>26</v>
      </c>
      <c r="K474" s="7">
        <v>2</v>
      </c>
      <c r="L474" s="6">
        <v>16</v>
      </c>
      <c r="M474" s="7">
        <v>1</v>
      </c>
      <c r="N474" s="6">
        <v>0</v>
      </c>
      <c r="O474" s="7">
        <v>-1</v>
      </c>
      <c r="P474" s="6">
        <v>2</v>
      </c>
      <c r="Q474" s="7">
        <v>-1</v>
      </c>
      <c r="R474" s="6">
        <v>0</v>
      </c>
      <c r="S474" s="7">
        <v>0</v>
      </c>
      <c r="T474" s="6">
        <v>9</v>
      </c>
      <c r="U474" s="7">
        <v>-1</v>
      </c>
      <c r="V474" s="6">
        <v>16</v>
      </c>
      <c r="W474" s="7">
        <v>0</v>
      </c>
      <c r="X474" s="3" t="s">
        <v>842</v>
      </c>
      <c r="Z474" s="7"/>
      <c r="AB474" s="6">
        <v>39</v>
      </c>
      <c r="AC474" s="6">
        <v>42</v>
      </c>
      <c r="AD474" s="7">
        <f>AB474-AC474</f>
        <v>-3</v>
      </c>
      <c r="AE474" s="6">
        <v>19</v>
      </c>
      <c r="AF474" s="6">
        <v>59</v>
      </c>
      <c r="AG474" s="7">
        <f>AE474-AF474</f>
        <v>-40</v>
      </c>
      <c r="AH474" s="6">
        <v>23</v>
      </c>
      <c r="AI474" s="6">
        <v>39</v>
      </c>
      <c r="AJ474" s="7">
        <f>AH474-AI474</f>
        <v>-16</v>
      </c>
      <c r="AK474" s="6"/>
      <c r="AL474" s="6"/>
      <c r="AN474" s="6"/>
      <c r="AO474" s="6"/>
      <c r="AT474" s="6">
        <v>24</v>
      </c>
      <c r="AU474" s="6">
        <v>42</v>
      </c>
      <c r="AV474" s="7">
        <f>AT474-AU474</f>
        <v>-18</v>
      </c>
      <c r="AW474" s="4" t="s">
        <v>1034</v>
      </c>
      <c r="AX474" s="6">
        <v>37</v>
      </c>
      <c r="AY474" s="6">
        <v>18</v>
      </c>
      <c r="AZ474" s="6"/>
      <c r="BA474" s="6"/>
      <c r="BB474" s="4" t="s">
        <v>1035</v>
      </c>
      <c r="BC474" s="6"/>
      <c r="BD474" s="6"/>
      <c r="BI474" s="50"/>
      <c r="BK474" s="50"/>
      <c r="BM474" s="50"/>
      <c r="BO474" s="50"/>
      <c r="BQ474" s="50"/>
      <c r="BS474" s="50"/>
      <c r="BU474" s="50"/>
    </row>
    <row r="475" spans="2:73" x14ac:dyDescent="0.25">
      <c r="B475" t="s">
        <v>297</v>
      </c>
      <c r="C475" s="69" t="s">
        <v>582</v>
      </c>
      <c r="D475" s="39">
        <v>43768</v>
      </c>
      <c r="E475">
        <v>3</v>
      </c>
      <c r="F475" s="3" t="s">
        <v>903</v>
      </c>
      <c r="G475" s="2" t="s">
        <v>138</v>
      </c>
      <c r="R475" s="6"/>
      <c r="T475" s="6"/>
      <c r="V475" s="6"/>
      <c r="X475" s="3" t="s">
        <v>842</v>
      </c>
      <c r="Z475" s="7"/>
      <c r="AB475" s="6"/>
      <c r="AC475" s="6"/>
      <c r="AD475" s="7"/>
      <c r="AE475" s="6"/>
      <c r="AF475" s="6"/>
      <c r="AH475" s="6"/>
      <c r="AI475" s="6"/>
      <c r="AK475" s="6"/>
      <c r="AL475" s="6"/>
      <c r="AN475" s="6"/>
      <c r="AO475" s="6"/>
      <c r="AT475" s="6"/>
      <c r="AU475" s="6"/>
      <c r="AX475" s="6">
        <v>29</v>
      </c>
      <c r="AY475" s="6">
        <v>16</v>
      </c>
      <c r="AZ475" s="6">
        <v>12</v>
      </c>
      <c r="BA475" s="6">
        <v>9</v>
      </c>
      <c r="BB475" s="4" t="s">
        <v>1035</v>
      </c>
      <c r="BC475" s="6"/>
      <c r="BD475" s="6"/>
      <c r="BI475" s="50"/>
      <c r="BK475" s="50"/>
      <c r="BM475" s="50"/>
      <c r="BO475" s="50"/>
      <c r="BQ475" s="50"/>
      <c r="BS475" s="50"/>
      <c r="BU475" s="50"/>
    </row>
    <row r="476" spans="2:73" x14ac:dyDescent="0.25">
      <c r="B476" t="s">
        <v>297</v>
      </c>
      <c r="C476" s="59" t="s">
        <v>517</v>
      </c>
      <c r="D476" s="39">
        <v>43768</v>
      </c>
      <c r="E476">
        <v>11</v>
      </c>
      <c r="F476" s="3" t="s">
        <v>886</v>
      </c>
      <c r="G476" s="2" t="s">
        <v>168</v>
      </c>
      <c r="H476" s="6">
        <v>36</v>
      </c>
      <c r="I476" s="7">
        <v>0</v>
      </c>
      <c r="J476" s="6">
        <v>29</v>
      </c>
      <c r="K476" s="7">
        <v>1</v>
      </c>
      <c r="L476" s="6">
        <v>17</v>
      </c>
      <c r="M476" s="7">
        <v>0</v>
      </c>
      <c r="N476" s="6">
        <v>0</v>
      </c>
      <c r="O476" s="7">
        <v>0</v>
      </c>
      <c r="P476" s="6">
        <v>3</v>
      </c>
      <c r="Q476" s="7">
        <v>0</v>
      </c>
      <c r="R476" s="6">
        <v>0</v>
      </c>
      <c r="S476" s="7">
        <v>0</v>
      </c>
      <c r="T476" s="6">
        <v>11</v>
      </c>
      <c r="U476" s="7">
        <v>1</v>
      </c>
      <c r="V476" s="6">
        <v>7</v>
      </c>
      <c r="W476" s="7">
        <v>-1</v>
      </c>
      <c r="X476" s="3" t="s">
        <v>842</v>
      </c>
      <c r="Z476" s="7"/>
      <c r="AB476" s="6"/>
      <c r="AC476" s="6"/>
      <c r="AD476" s="7"/>
      <c r="AE476" s="6"/>
      <c r="AF476" s="6"/>
      <c r="AH476" s="6"/>
      <c r="AI476" s="6"/>
      <c r="AK476" s="6"/>
      <c r="AL476" s="6"/>
      <c r="AN476" s="6"/>
      <c r="AO476" s="6"/>
      <c r="AT476" s="6"/>
      <c r="AU476" s="6"/>
      <c r="AZ476" s="6"/>
      <c r="BA476" s="6"/>
      <c r="BC476" s="6"/>
      <c r="BD476" s="6"/>
      <c r="BI476" s="50"/>
      <c r="BK476" s="50"/>
      <c r="BM476" s="50"/>
      <c r="BO476" s="50"/>
      <c r="BQ476" s="50"/>
      <c r="BS476" s="50"/>
      <c r="BU476" s="50"/>
    </row>
    <row r="477" spans="2:73" x14ac:dyDescent="0.25">
      <c r="B477" t="s">
        <v>297</v>
      </c>
      <c r="C477" s="69" t="s">
        <v>643</v>
      </c>
      <c r="D477" s="39">
        <v>43768</v>
      </c>
      <c r="E477">
        <v>3</v>
      </c>
      <c r="F477" s="3" t="s">
        <v>821</v>
      </c>
      <c r="G477" s="2" t="s">
        <v>192</v>
      </c>
      <c r="H477" s="6">
        <v>39</v>
      </c>
      <c r="I477" s="7">
        <v>3</v>
      </c>
      <c r="J477" s="6">
        <v>27</v>
      </c>
      <c r="K477" s="7">
        <v>6</v>
      </c>
      <c r="L477" s="6">
        <v>16</v>
      </c>
      <c r="M477" s="7">
        <v>-2</v>
      </c>
      <c r="N477" s="6">
        <v>0</v>
      </c>
      <c r="O477" s="7">
        <v>0</v>
      </c>
      <c r="P477" s="6">
        <v>4</v>
      </c>
      <c r="Q477" s="7">
        <v>-2</v>
      </c>
      <c r="R477" s="6">
        <v>0</v>
      </c>
      <c r="S477" s="7">
        <v>0</v>
      </c>
      <c r="T477" s="6">
        <v>7</v>
      </c>
      <c r="U477" s="7">
        <v>-6</v>
      </c>
      <c r="V477" s="6">
        <v>12</v>
      </c>
      <c r="W477" s="7">
        <v>-3</v>
      </c>
      <c r="X477" s="3" t="s">
        <v>842</v>
      </c>
      <c r="Z477" s="7"/>
      <c r="AB477" s="6"/>
      <c r="AC477" s="6"/>
      <c r="AD477" s="7"/>
      <c r="AE477" s="6"/>
      <c r="AF477" s="6"/>
      <c r="AH477" s="6"/>
      <c r="AI477" s="6"/>
      <c r="AK477" s="6"/>
      <c r="AL477" s="6"/>
      <c r="AN477" s="6"/>
      <c r="AO477" s="6"/>
      <c r="AT477" s="6"/>
      <c r="AU477" s="6"/>
      <c r="AZ477" s="6"/>
      <c r="BA477" s="6"/>
      <c r="BC477" s="6"/>
      <c r="BD477" s="6"/>
      <c r="BI477" s="50"/>
      <c r="BK477" s="50"/>
      <c r="BM477" s="50"/>
      <c r="BO477" s="50"/>
      <c r="BQ477" s="50"/>
      <c r="BS477" s="50"/>
      <c r="BU477" s="50"/>
    </row>
    <row r="478" spans="2:73" x14ac:dyDescent="0.25">
      <c r="B478" t="s">
        <v>297</v>
      </c>
      <c r="C478" s="69" t="s">
        <v>644</v>
      </c>
      <c r="D478" s="39">
        <v>43769</v>
      </c>
      <c r="E478">
        <v>3</v>
      </c>
      <c r="F478" s="3" t="s">
        <v>1094</v>
      </c>
      <c r="G478" s="2" t="s">
        <v>124</v>
      </c>
      <c r="H478" s="6">
        <v>40</v>
      </c>
      <c r="I478" s="7">
        <v>3</v>
      </c>
      <c r="J478" s="6">
        <v>28</v>
      </c>
      <c r="K478" s="7">
        <v>4</v>
      </c>
      <c r="L478" s="6">
        <v>14</v>
      </c>
      <c r="M478" s="7">
        <v>-5</v>
      </c>
      <c r="N478" s="6">
        <v>1</v>
      </c>
      <c r="O478" s="7">
        <v>-1</v>
      </c>
      <c r="P478" s="6">
        <v>2</v>
      </c>
      <c r="Q478" s="7">
        <v>-1</v>
      </c>
      <c r="R478" s="6"/>
      <c r="T478" s="6">
        <v>11</v>
      </c>
      <c r="U478" s="7">
        <v>0</v>
      </c>
      <c r="V478" s="6">
        <v>12</v>
      </c>
      <c r="W478" s="7">
        <v>-1</v>
      </c>
      <c r="X478" s="3" t="s">
        <v>842</v>
      </c>
      <c r="Z478" s="7"/>
      <c r="AB478" s="6">
        <v>48</v>
      </c>
      <c r="AC478" s="6">
        <v>46</v>
      </c>
      <c r="AD478" s="7">
        <f>AB478-AC478</f>
        <v>2</v>
      </c>
      <c r="AE478" s="6">
        <v>25</v>
      </c>
      <c r="AF478" s="6">
        <v>68</v>
      </c>
      <c r="AG478" s="7">
        <f>AE478-AF478</f>
        <v>-43</v>
      </c>
      <c r="AH478" s="6">
        <v>31</v>
      </c>
      <c r="AI478" s="6">
        <v>43</v>
      </c>
      <c r="AJ478" s="7">
        <f>AH478-AI478</f>
        <v>-12</v>
      </c>
      <c r="AK478" s="6"/>
      <c r="AL478" s="6"/>
      <c r="AN478" s="6"/>
      <c r="AO478" s="6"/>
      <c r="AT478" s="6"/>
      <c r="AU478" s="6"/>
      <c r="AW478" s="4" t="s">
        <v>1095</v>
      </c>
      <c r="AZ478" s="6"/>
      <c r="BA478" s="6"/>
      <c r="BC478" s="6"/>
      <c r="BD478" s="6"/>
      <c r="BI478" s="50"/>
      <c r="BK478" s="50"/>
      <c r="BM478" s="50"/>
      <c r="BO478" s="50"/>
      <c r="BQ478" s="50"/>
      <c r="BS478" s="50"/>
      <c r="BU478" s="50"/>
    </row>
    <row r="479" spans="2:73" x14ac:dyDescent="0.25">
      <c r="B479" t="s">
        <v>296</v>
      </c>
      <c r="C479" s="69" t="s">
        <v>374</v>
      </c>
      <c r="D479" s="39">
        <v>43770</v>
      </c>
      <c r="E479">
        <v>4</v>
      </c>
      <c r="F479" s="3" t="s">
        <v>678</v>
      </c>
      <c r="G479" s="2" t="s">
        <v>164</v>
      </c>
      <c r="H479" s="6">
        <v>38</v>
      </c>
      <c r="I479" s="7">
        <v>3</v>
      </c>
      <c r="J479" s="6">
        <v>31</v>
      </c>
      <c r="K479" s="7">
        <v>2</v>
      </c>
      <c r="L479" s="6">
        <v>15</v>
      </c>
      <c r="M479" s="7">
        <v>-1</v>
      </c>
      <c r="N479" s="6">
        <v>1</v>
      </c>
      <c r="O479" s="7">
        <v>0</v>
      </c>
      <c r="P479" s="6">
        <v>3</v>
      </c>
      <c r="Q479" s="7">
        <v>-1</v>
      </c>
      <c r="R479" s="6"/>
      <c r="T479" s="6">
        <v>9</v>
      </c>
      <c r="U479" s="7">
        <v>-2</v>
      </c>
      <c r="V479" s="6">
        <v>7</v>
      </c>
      <c r="W479" s="7">
        <v>1</v>
      </c>
      <c r="X479" s="3" t="s">
        <v>842</v>
      </c>
      <c r="Z479" s="7"/>
      <c r="AB479" s="6"/>
      <c r="AC479" s="6"/>
      <c r="AD479" s="7"/>
      <c r="AE479" s="6"/>
      <c r="AF479" s="6"/>
      <c r="AH479" s="6"/>
      <c r="AI479" s="6"/>
      <c r="AK479" s="6"/>
      <c r="AL479" s="6"/>
      <c r="AN479" s="6"/>
      <c r="AO479" s="6"/>
      <c r="AT479" s="6"/>
      <c r="AU479" s="6"/>
      <c r="AZ479" s="6"/>
      <c r="BA479" s="6"/>
      <c r="BC479" s="6"/>
      <c r="BD479" s="6"/>
      <c r="BI479" s="50"/>
      <c r="BK479" s="50"/>
      <c r="BM479" s="50"/>
      <c r="BO479" s="50"/>
      <c r="BQ479" s="50"/>
      <c r="BS479" s="50"/>
      <c r="BU479" s="50"/>
    </row>
    <row r="480" spans="2:73" x14ac:dyDescent="0.25">
      <c r="B480" t="s">
        <v>296</v>
      </c>
      <c r="C480" s="12" t="s">
        <v>374</v>
      </c>
      <c r="D480" s="39">
        <v>43770</v>
      </c>
      <c r="E480">
        <v>5</v>
      </c>
      <c r="F480" s="3" t="s">
        <v>821</v>
      </c>
      <c r="G480" s="2" t="s">
        <v>224</v>
      </c>
      <c r="H480" s="6">
        <v>38</v>
      </c>
      <c r="I480" s="7">
        <v>-1</v>
      </c>
      <c r="J480" s="6">
        <v>25</v>
      </c>
      <c r="K480" s="7">
        <v>-2</v>
      </c>
      <c r="L480" s="6">
        <v>16</v>
      </c>
      <c r="M480" s="7">
        <v>0</v>
      </c>
      <c r="N480" s="6">
        <v>0</v>
      </c>
      <c r="O480" s="7">
        <v>0</v>
      </c>
      <c r="P480" s="6">
        <v>5</v>
      </c>
      <c r="Q480" s="7">
        <v>1</v>
      </c>
      <c r="R480" s="6">
        <v>0</v>
      </c>
      <c r="S480" s="7">
        <v>0</v>
      </c>
      <c r="T480" s="6">
        <v>11</v>
      </c>
      <c r="U480" s="7">
        <v>4</v>
      </c>
      <c r="V480" s="6">
        <v>13</v>
      </c>
      <c r="W480" s="7">
        <v>1</v>
      </c>
      <c r="X480" s="3" t="s">
        <v>842</v>
      </c>
      <c r="Z480" s="7"/>
      <c r="AB480" s="6"/>
      <c r="AC480" s="6"/>
      <c r="AD480" s="7"/>
      <c r="AE480" s="6"/>
      <c r="AF480" s="6"/>
      <c r="AH480" s="6"/>
      <c r="AI480" s="6"/>
      <c r="AK480" s="6"/>
      <c r="AL480" s="6"/>
      <c r="AN480" s="6"/>
      <c r="AO480" s="6"/>
      <c r="AT480" s="6"/>
      <c r="AU480" s="6"/>
      <c r="AZ480" s="6"/>
      <c r="BA480" s="6"/>
      <c r="BG480" s="4"/>
      <c r="BI480" s="50"/>
      <c r="BK480" s="50"/>
      <c r="BM480" s="50"/>
      <c r="BO480" s="50"/>
      <c r="BQ480" s="50"/>
      <c r="BS480" s="50"/>
      <c r="BU480" s="50"/>
    </row>
    <row r="481" spans="2:73" x14ac:dyDescent="0.25">
      <c r="B481" s="3" t="s">
        <v>296</v>
      </c>
      <c r="C481" s="59" t="s">
        <v>697</v>
      </c>
      <c r="D481" s="39">
        <v>43771</v>
      </c>
      <c r="F481" s="3" t="s">
        <v>821</v>
      </c>
      <c r="G481" s="2"/>
      <c r="R481" s="6"/>
      <c r="T481" s="6"/>
      <c r="V481" s="6"/>
      <c r="X481" s="3" t="s">
        <v>842</v>
      </c>
      <c r="Z481" s="7"/>
      <c r="AB481" s="6"/>
      <c r="AC481" s="6"/>
      <c r="AD481" s="7"/>
      <c r="AE481" s="6"/>
      <c r="AF481" s="6"/>
      <c r="AH481" s="6"/>
      <c r="AI481" s="6"/>
      <c r="AK481" s="6"/>
      <c r="AL481" s="6"/>
      <c r="AN481" s="6"/>
      <c r="AO481" s="6"/>
      <c r="AT481" s="6"/>
      <c r="AU481" s="6"/>
      <c r="AZ481" s="6"/>
      <c r="BA481" s="6"/>
      <c r="BC481" s="6">
        <v>19</v>
      </c>
      <c r="BD481" s="6">
        <v>62</v>
      </c>
      <c r="BE481" s="7">
        <f>BC481-BD481</f>
        <v>-43</v>
      </c>
      <c r="BF481" s="4" t="s">
        <v>871</v>
      </c>
      <c r="BG481" s="4"/>
      <c r="BI481" s="50"/>
      <c r="BK481" s="50"/>
      <c r="BM481" s="50"/>
      <c r="BO481" s="50"/>
      <c r="BQ481" s="50"/>
      <c r="BS481" s="50"/>
      <c r="BU481" s="50"/>
    </row>
    <row r="482" spans="2:73" x14ac:dyDescent="0.25">
      <c r="B482" t="s">
        <v>296</v>
      </c>
      <c r="C482" s="69" t="s">
        <v>572</v>
      </c>
      <c r="D482" s="39">
        <v>43774</v>
      </c>
      <c r="E482">
        <v>7</v>
      </c>
      <c r="F482" s="3" t="s">
        <v>821</v>
      </c>
      <c r="G482" s="2" t="s">
        <v>224</v>
      </c>
      <c r="H482" s="6">
        <v>36</v>
      </c>
      <c r="I482" s="7">
        <v>-2</v>
      </c>
      <c r="J482" s="6">
        <v>25</v>
      </c>
      <c r="K482" s="7">
        <v>0</v>
      </c>
      <c r="L482" s="6">
        <v>17</v>
      </c>
      <c r="M482" s="7">
        <v>1</v>
      </c>
      <c r="N482" s="6">
        <v>0</v>
      </c>
      <c r="O482" s="7">
        <v>0</v>
      </c>
      <c r="P482" s="6">
        <v>5</v>
      </c>
      <c r="Q482" s="7">
        <v>0</v>
      </c>
      <c r="R482" s="6">
        <v>0</v>
      </c>
      <c r="S482" s="7">
        <v>0</v>
      </c>
      <c r="T482" s="6">
        <v>11</v>
      </c>
      <c r="U482" s="7">
        <v>0</v>
      </c>
      <c r="V482" s="6">
        <v>11</v>
      </c>
      <c r="W482" s="7">
        <v>-2</v>
      </c>
      <c r="X482" s="3" t="s">
        <v>842</v>
      </c>
      <c r="Z482" s="7"/>
      <c r="AB482" s="6"/>
      <c r="AC482" s="6"/>
      <c r="AD482" s="7"/>
      <c r="AE482" s="6"/>
      <c r="AF482" s="6"/>
      <c r="AH482" s="6"/>
      <c r="AI482" s="6"/>
      <c r="AK482" s="6"/>
      <c r="AL482" s="6"/>
      <c r="AN482" s="6"/>
      <c r="AO482" s="6"/>
      <c r="AT482" s="6"/>
      <c r="AU482" s="6"/>
      <c r="AZ482" s="6"/>
      <c r="BA482" s="6"/>
      <c r="BC482" s="6"/>
      <c r="BD482" s="6"/>
      <c r="BI482" s="50"/>
      <c r="BK482" s="50"/>
      <c r="BM482" s="50"/>
      <c r="BO482" s="50"/>
      <c r="BQ482" s="50"/>
      <c r="BS482" s="50"/>
      <c r="BU482" s="50"/>
    </row>
    <row r="483" spans="2:73" x14ac:dyDescent="0.25">
      <c r="B483" s="3" t="s">
        <v>296</v>
      </c>
      <c r="C483" s="69" t="s">
        <v>474</v>
      </c>
      <c r="D483" s="39">
        <v>43774</v>
      </c>
      <c r="E483">
        <v>10</v>
      </c>
      <c r="F483" s="3" t="s">
        <v>1019</v>
      </c>
      <c r="G483" s="2" t="s">
        <v>96</v>
      </c>
      <c r="H483" s="6">
        <v>37</v>
      </c>
      <c r="I483" s="7">
        <v>6</v>
      </c>
      <c r="J483" s="6">
        <v>29</v>
      </c>
      <c r="K483" s="7">
        <v>3</v>
      </c>
      <c r="L483" s="6">
        <v>16</v>
      </c>
      <c r="M483" s="7">
        <v>-4</v>
      </c>
      <c r="N483" s="6">
        <v>0</v>
      </c>
      <c r="O483" s="7">
        <v>0</v>
      </c>
      <c r="P483" s="6">
        <v>7</v>
      </c>
      <c r="Q483" s="7">
        <v>0</v>
      </c>
      <c r="R483" s="6">
        <v>0</v>
      </c>
      <c r="S483" s="7">
        <v>0</v>
      </c>
      <c r="T483" s="6">
        <v>9</v>
      </c>
      <c r="U483" s="7">
        <v>-2</v>
      </c>
      <c r="V483" s="6">
        <v>8</v>
      </c>
      <c r="W483" s="7">
        <v>3</v>
      </c>
      <c r="X483" s="3" t="s">
        <v>842</v>
      </c>
      <c r="Z483" s="7"/>
      <c r="AB483" s="6"/>
      <c r="AC483" s="6"/>
      <c r="AD483" s="7"/>
      <c r="AE483" s="6"/>
      <c r="AF483" s="6"/>
      <c r="AH483" s="6"/>
      <c r="AI483" s="6"/>
      <c r="AK483" s="6"/>
      <c r="AL483" s="6"/>
      <c r="AN483" s="6"/>
      <c r="AO483" s="6"/>
      <c r="AT483" s="6"/>
      <c r="AU483" s="6"/>
      <c r="AZ483" s="6"/>
      <c r="BA483" s="6"/>
      <c r="BC483" s="6"/>
      <c r="BD483" s="6"/>
      <c r="BI483" s="50"/>
      <c r="BK483" s="50"/>
      <c r="BM483" s="50"/>
      <c r="BO483" s="50"/>
      <c r="BQ483" s="50"/>
      <c r="BS483" s="50"/>
      <c r="BU483" s="50"/>
    </row>
    <row r="484" spans="2:73" x14ac:dyDescent="0.25">
      <c r="B484" s="3" t="s">
        <v>296</v>
      </c>
      <c r="C484" s="69" t="s">
        <v>645</v>
      </c>
      <c r="D484" s="39">
        <v>43775</v>
      </c>
      <c r="E484">
        <v>8</v>
      </c>
      <c r="F484" s="3" t="s">
        <v>1017</v>
      </c>
      <c r="H484" s="6">
        <v>40</v>
      </c>
      <c r="I484" s="7">
        <v>0</v>
      </c>
      <c r="J484" s="6">
        <v>30</v>
      </c>
      <c r="K484" s="7">
        <v>1</v>
      </c>
      <c r="L484" s="6">
        <v>15</v>
      </c>
      <c r="M484" s="7">
        <v>1</v>
      </c>
      <c r="P484" s="6">
        <v>3</v>
      </c>
      <c r="Q484" s="7">
        <v>0</v>
      </c>
      <c r="R484" s="6"/>
      <c r="T484" s="6">
        <v>8</v>
      </c>
      <c r="U484" s="7">
        <v>-1</v>
      </c>
      <c r="V484" s="6">
        <v>10</v>
      </c>
      <c r="W484" s="7">
        <v>-1</v>
      </c>
      <c r="X484" s="3" t="s">
        <v>842</v>
      </c>
      <c r="Z484" s="7"/>
      <c r="AB484" s="6">
        <v>38</v>
      </c>
      <c r="AC484" s="6">
        <v>41</v>
      </c>
      <c r="AD484" s="7">
        <f>AB484-AC484</f>
        <v>-3</v>
      </c>
      <c r="AE484" s="6">
        <v>20</v>
      </c>
      <c r="AF484" s="6">
        <v>59</v>
      </c>
      <c r="AG484" s="7">
        <f>AE484-AF484</f>
        <v>-39</v>
      </c>
      <c r="AH484" s="6">
        <v>22</v>
      </c>
      <c r="AI484" s="6">
        <v>39</v>
      </c>
      <c r="AJ484" s="7">
        <f>AH484-AI484</f>
        <v>-17</v>
      </c>
      <c r="AK484" s="6"/>
      <c r="AL484" s="6"/>
      <c r="AN484" s="6"/>
      <c r="AO484" s="6"/>
      <c r="AT484" s="6">
        <v>20</v>
      </c>
      <c r="AU484" s="6">
        <v>48</v>
      </c>
      <c r="AV484" s="7">
        <f>AT484-AU484</f>
        <v>-28</v>
      </c>
      <c r="AW484" s="4" t="s">
        <v>1083</v>
      </c>
      <c r="AZ484" s="6"/>
      <c r="BA484" s="6"/>
      <c r="BC484" s="6"/>
      <c r="BD484" s="6"/>
      <c r="BI484" s="50"/>
      <c r="BK484" s="50"/>
      <c r="BM484" s="50"/>
      <c r="BO484" s="50"/>
      <c r="BQ484" s="50"/>
      <c r="BS484" s="50"/>
      <c r="BU484" s="50"/>
    </row>
    <row r="485" spans="2:73" x14ac:dyDescent="0.25">
      <c r="B485" s="3" t="s">
        <v>296</v>
      </c>
      <c r="C485" s="69" t="s">
        <v>645</v>
      </c>
      <c r="D485" s="39">
        <v>43775</v>
      </c>
      <c r="E485">
        <v>10</v>
      </c>
      <c r="F485" s="3" t="s">
        <v>903</v>
      </c>
      <c r="G485" s="2" t="s">
        <v>138</v>
      </c>
      <c r="H485" s="6">
        <v>41</v>
      </c>
      <c r="I485" s="7">
        <v>-1</v>
      </c>
      <c r="J485" s="6">
        <v>29</v>
      </c>
      <c r="K485" s="7">
        <v>3</v>
      </c>
      <c r="L485" s="6">
        <v>15</v>
      </c>
      <c r="M485" s="7">
        <v>-1</v>
      </c>
      <c r="N485" s="6">
        <v>0</v>
      </c>
      <c r="O485" s="7">
        <v>0</v>
      </c>
      <c r="P485" s="6">
        <v>2</v>
      </c>
      <c r="Q485" s="7">
        <v>0</v>
      </c>
      <c r="R485" s="6"/>
      <c r="T485" s="6">
        <v>6</v>
      </c>
      <c r="U485" s="7">
        <v>-3</v>
      </c>
      <c r="V485" s="6">
        <v>12</v>
      </c>
      <c r="W485" s="7">
        <v>-4</v>
      </c>
      <c r="X485" s="3" t="s">
        <v>842</v>
      </c>
      <c r="Z485" s="7"/>
      <c r="AB485" s="6">
        <v>37</v>
      </c>
      <c r="AC485" s="6">
        <v>40</v>
      </c>
      <c r="AD485" s="7">
        <f>AB485-AC485</f>
        <v>-3</v>
      </c>
      <c r="AE485" s="6">
        <v>21</v>
      </c>
      <c r="AF485" s="6">
        <v>56</v>
      </c>
      <c r="AG485" s="7">
        <f>AE485-AF485</f>
        <v>-35</v>
      </c>
      <c r="AH485" s="6">
        <v>23</v>
      </c>
      <c r="AI485" s="6">
        <v>40</v>
      </c>
      <c r="AJ485" s="7">
        <f>AH485-AI485</f>
        <v>-17</v>
      </c>
      <c r="AK485" s="6"/>
      <c r="AL485" s="6"/>
      <c r="AN485" s="6"/>
      <c r="AO485" s="6"/>
      <c r="AT485" s="6">
        <v>22</v>
      </c>
      <c r="AU485" s="6">
        <v>46</v>
      </c>
      <c r="AV485" s="7">
        <f>AT485-AU485</f>
        <v>-24</v>
      </c>
      <c r="AW485" s="4" t="s">
        <v>1034</v>
      </c>
      <c r="AX485" s="6">
        <v>38</v>
      </c>
      <c r="AY485" s="6">
        <v>18</v>
      </c>
      <c r="AZ485" s="6"/>
      <c r="BA485" s="6"/>
      <c r="BB485" s="4" t="s">
        <v>1035</v>
      </c>
      <c r="BC485" s="6"/>
      <c r="BD485" s="6"/>
      <c r="BI485" s="50"/>
      <c r="BK485" s="50"/>
      <c r="BM485" s="50"/>
      <c r="BO485" s="50"/>
      <c r="BQ485" s="50"/>
      <c r="BS485" s="50"/>
      <c r="BU485" s="50"/>
    </row>
    <row r="486" spans="2:73" x14ac:dyDescent="0.25">
      <c r="B486" s="3" t="s">
        <v>296</v>
      </c>
      <c r="C486" s="69" t="s">
        <v>645</v>
      </c>
      <c r="D486" s="39">
        <v>43775</v>
      </c>
      <c r="E486">
        <v>10</v>
      </c>
      <c r="F486" s="3" t="s">
        <v>903</v>
      </c>
      <c r="G486" s="2" t="s">
        <v>138</v>
      </c>
      <c r="R486" s="6"/>
      <c r="T486" s="6"/>
      <c r="V486" s="6"/>
      <c r="X486" s="3" t="s">
        <v>842</v>
      </c>
      <c r="Z486" s="7"/>
      <c r="AB486" s="6"/>
      <c r="AC486" s="6"/>
      <c r="AD486" s="7"/>
      <c r="AE486" s="6"/>
      <c r="AF486" s="6"/>
      <c r="AH486" s="6"/>
      <c r="AI486" s="6"/>
      <c r="AK486" s="6"/>
      <c r="AL486" s="6"/>
      <c r="AN486" s="6"/>
      <c r="AO486" s="6"/>
      <c r="AT486" s="6"/>
      <c r="AU486" s="6"/>
      <c r="AX486" s="6">
        <v>30</v>
      </c>
      <c r="AY486" s="6">
        <v>17</v>
      </c>
      <c r="AZ486" s="6">
        <v>12</v>
      </c>
      <c r="BA486" s="6">
        <v>7</v>
      </c>
      <c r="BB486" s="4" t="s">
        <v>1035</v>
      </c>
      <c r="BI486" s="50"/>
      <c r="BK486" s="50"/>
      <c r="BM486" s="50"/>
      <c r="BO486" s="50"/>
      <c r="BQ486" s="50"/>
      <c r="BS486" s="50"/>
      <c r="BU486" s="50"/>
    </row>
    <row r="487" spans="2:73" x14ac:dyDescent="0.25">
      <c r="B487" t="s">
        <v>296</v>
      </c>
      <c r="C487" s="69" t="s">
        <v>645</v>
      </c>
      <c r="D487" s="39">
        <v>43775</v>
      </c>
      <c r="E487">
        <v>12</v>
      </c>
      <c r="F487" s="3" t="s">
        <v>982</v>
      </c>
      <c r="G487" s="2"/>
      <c r="H487" s="6">
        <v>35</v>
      </c>
      <c r="I487" s="7">
        <v>1</v>
      </c>
      <c r="J487" s="6">
        <v>29</v>
      </c>
      <c r="K487" s="7">
        <v>3</v>
      </c>
      <c r="L487" s="6">
        <v>17</v>
      </c>
      <c r="M487" s="7">
        <v>-2</v>
      </c>
      <c r="P487" s="6">
        <v>1</v>
      </c>
      <c r="Q487" s="7">
        <v>0</v>
      </c>
      <c r="R487" s="6"/>
      <c r="T487" s="6">
        <v>10</v>
      </c>
      <c r="U487" s="7">
        <v>-2</v>
      </c>
      <c r="V487" s="6">
        <v>6</v>
      </c>
      <c r="W487" s="7">
        <v>-2</v>
      </c>
      <c r="X487" s="3" t="s">
        <v>842</v>
      </c>
      <c r="Y487" s="3" t="s">
        <v>988</v>
      </c>
      <c r="Z487" s="7"/>
      <c r="AB487" s="6"/>
      <c r="AC487" s="6"/>
      <c r="AD487" s="7"/>
      <c r="AE487" s="6"/>
      <c r="AF487" s="6"/>
      <c r="AG487" s="7"/>
      <c r="AH487" s="6"/>
      <c r="AI487" s="6"/>
      <c r="AJ487" s="7"/>
      <c r="AK487" s="6"/>
      <c r="AL487" s="6"/>
      <c r="AN487" s="6"/>
      <c r="AO487" s="6"/>
      <c r="AT487" s="6"/>
      <c r="AU487" s="6"/>
      <c r="AV487" s="7"/>
      <c r="AZ487" s="6"/>
      <c r="BA487" s="6"/>
      <c r="BC487" s="6"/>
      <c r="BD487" s="6"/>
      <c r="BI487" s="50"/>
      <c r="BK487" s="50"/>
      <c r="BM487" s="50"/>
      <c r="BO487" s="50"/>
      <c r="BQ487" s="50"/>
      <c r="BS487" s="50"/>
      <c r="BU487" s="50"/>
    </row>
    <row r="488" spans="2:73" x14ac:dyDescent="0.25">
      <c r="B488" t="s">
        <v>296</v>
      </c>
      <c r="C488" s="69" t="s">
        <v>450</v>
      </c>
      <c r="D488" s="39">
        <v>43775</v>
      </c>
      <c r="E488">
        <v>10</v>
      </c>
      <c r="F488" s="3" t="s">
        <v>1094</v>
      </c>
      <c r="G488" s="2" t="s">
        <v>124</v>
      </c>
      <c r="H488" s="6">
        <v>41</v>
      </c>
      <c r="I488" s="7">
        <v>1</v>
      </c>
      <c r="J488" s="6">
        <v>29</v>
      </c>
      <c r="K488" s="7">
        <v>1</v>
      </c>
      <c r="L488" s="6">
        <v>16</v>
      </c>
      <c r="M488" s="7">
        <v>2</v>
      </c>
      <c r="N488" s="6">
        <v>1</v>
      </c>
      <c r="O488" s="7">
        <v>0</v>
      </c>
      <c r="P488" s="6">
        <v>2</v>
      </c>
      <c r="Q488" s="7">
        <v>0</v>
      </c>
      <c r="R488" s="6"/>
      <c r="T488" s="6">
        <v>6</v>
      </c>
      <c r="U488" s="7">
        <v>-5</v>
      </c>
      <c r="V488" s="6">
        <v>12</v>
      </c>
      <c r="W488" s="7">
        <v>0</v>
      </c>
      <c r="X488" s="3" t="s">
        <v>842</v>
      </c>
      <c r="Z488" s="7"/>
      <c r="AB488" s="6">
        <v>45</v>
      </c>
      <c r="AC488" s="6">
        <v>50</v>
      </c>
      <c r="AD488" s="7">
        <f>AB488-AC488</f>
        <v>-5</v>
      </c>
      <c r="AE488" s="6">
        <v>22</v>
      </c>
      <c r="AF488" s="6">
        <v>70</v>
      </c>
      <c r="AG488" s="7">
        <f>AE488-AF488</f>
        <v>-48</v>
      </c>
      <c r="AH488" s="6">
        <v>34</v>
      </c>
      <c r="AI488" s="6">
        <v>43</v>
      </c>
      <c r="AJ488" s="7">
        <f>AH488-AI488</f>
        <v>-9</v>
      </c>
      <c r="AK488" s="6"/>
      <c r="AL488" s="6"/>
      <c r="AN488" s="6"/>
      <c r="AO488" s="6"/>
      <c r="AT488" s="6">
        <v>30</v>
      </c>
      <c r="AU488" s="6">
        <v>57</v>
      </c>
      <c r="AV488" s="7">
        <f>AT488-AU488</f>
        <v>-27</v>
      </c>
      <c r="AW488" s="4" t="s">
        <v>1095</v>
      </c>
      <c r="AZ488" s="6"/>
      <c r="BA488" s="6"/>
      <c r="BC488" s="6"/>
      <c r="BD488" s="6"/>
      <c r="BI488" s="50"/>
      <c r="BK488" s="50"/>
      <c r="BM488" s="50"/>
      <c r="BO488" s="50"/>
      <c r="BQ488" s="50"/>
      <c r="BS488" s="50"/>
      <c r="BU488" s="50"/>
    </row>
    <row r="489" spans="2:73" x14ac:dyDescent="0.25">
      <c r="B489" t="s">
        <v>296</v>
      </c>
      <c r="C489" s="69" t="s">
        <v>647</v>
      </c>
      <c r="D489" s="39">
        <v>43776</v>
      </c>
      <c r="E489">
        <v>10</v>
      </c>
      <c r="F489" s="3" t="s">
        <v>821</v>
      </c>
      <c r="G489" s="2" t="s">
        <v>192</v>
      </c>
      <c r="H489" s="6">
        <v>39</v>
      </c>
      <c r="I489" s="7">
        <v>3</v>
      </c>
      <c r="J489" s="6">
        <v>26</v>
      </c>
      <c r="K489" s="7">
        <v>1</v>
      </c>
      <c r="L489" s="6">
        <v>17</v>
      </c>
      <c r="M489" s="7">
        <v>0</v>
      </c>
      <c r="N489" s="6">
        <v>0</v>
      </c>
      <c r="O489" s="7">
        <v>0</v>
      </c>
      <c r="P489" s="6">
        <v>4</v>
      </c>
      <c r="Q489" s="7">
        <v>-1</v>
      </c>
      <c r="R489" s="6">
        <v>0</v>
      </c>
      <c r="S489" s="7">
        <v>0</v>
      </c>
      <c r="T489" s="6">
        <v>10</v>
      </c>
      <c r="U489" s="7">
        <v>-1</v>
      </c>
      <c r="V489" s="6">
        <v>13</v>
      </c>
      <c r="W489" s="7">
        <v>2</v>
      </c>
      <c r="X489" s="3" t="s">
        <v>842</v>
      </c>
      <c r="Z489" s="7"/>
      <c r="AB489" s="6"/>
      <c r="AC489" s="6"/>
      <c r="AD489" s="7"/>
      <c r="AE489" s="6"/>
      <c r="AF489" s="6"/>
      <c r="AH489" s="6"/>
      <c r="AI489" s="6"/>
      <c r="AK489" s="6"/>
      <c r="AL489" s="6"/>
      <c r="AN489" s="6"/>
      <c r="AO489" s="6"/>
      <c r="AT489" s="6"/>
      <c r="AU489" s="6"/>
      <c r="AZ489" s="6"/>
      <c r="BA489" s="6"/>
      <c r="BI489" s="50"/>
      <c r="BK489" s="50"/>
      <c r="BM489" s="50"/>
      <c r="BO489" s="50"/>
      <c r="BQ489" s="50"/>
      <c r="BS489" s="50"/>
      <c r="BU489" s="50"/>
    </row>
    <row r="490" spans="2:73" x14ac:dyDescent="0.25">
      <c r="B490" s="3" t="s">
        <v>296</v>
      </c>
      <c r="C490" s="69" t="s">
        <v>477</v>
      </c>
      <c r="D490" s="39">
        <v>43776</v>
      </c>
      <c r="E490">
        <v>13</v>
      </c>
      <c r="F490" s="3" t="s">
        <v>1058</v>
      </c>
      <c r="G490" s="2"/>
      <c r="H490" s="6">
        <v>37</v>
      </c>
      <c r="I490" s="7">
        <v>-2</v>
      </c>
      <c r="J490" s="6">
        <v>27</v>
      </c>
      <c r="K490" s="7">
        <v>2</v>
      </c>
      <c r="L490" s="6">
        <v>17</v>
      </c>
      <c r="M490" s="7">
        <v>-1</v>
      </c>
      <c r="N490" s="6">
        <v>1</v>
      </c>
      <c r="O490" s="7">
        <v>0</v>
      </c>
      <c r="P490" s="6">
        <v>3</v>
      </c>
      <c r="Q490" s="7">
        <v>0</v>
      </c>
      <c r="R490" s="6">
        <v>1</v>
      </c>
      <c r="S490" s="7">
        <v>1</v>
      </c>
      <c r="T490" s="6">
        <v>9</v>
      </c>
      <c r="U490" s="7">
        <v>1</v>
      </c>
      <c r="V490" s="6">
        <v>10</v>
      </c>
      <c r="W490" s="7">
        <v>-4</v>
      </c>
      <c r="X490" s="3" t="s">
        <v>842</v>
      </c>
      <c r="Z490" s="7"/>
      <c r="AB490" s="6"/>
      <c r="AC490" s="6"/>
      <c r="AD490" s="7"/>
      <c r="AE490" s="6"/>
      <c r="AF490" s="6"/>
      <c r="AH490" s="6"/>
      <c r="AI490" s="6"/>
      <c r="AK490" s="6"/>
      <c r="AL490" s="6"/>
      <c r="AN490" s="6"/>
      <c r="AO490" s="6"/>
      <c r="AT490" s="6"/>
      <c r="AU490" s="6"/>
      <c r="AX490" s="6">
        <v>33</v>
      </c>
      <c r="AY490" s="6">
        <v>19</v>
      </c>
      <c r="AZ490" s="6"/>
      <c r="BA490" s="6"/>
      <c r="BB490" s="4" t="s">
        <v>1117</v>
      </c>
      <c r="BI490" s="50"/>
      <c r="BK490" s="50"/>
      <c r="BM490" s="50"/>
      <c r="BO490" s="50"/>
      <c r="BQ490" s="50"/>
      <c r="BS490" s="50"/>
      <c r="BU490" s="50"/>
    </row>
    <row r="491" spans="2:73" x14ac:dyDescent="0.25">
      <c r="B491" s="3" t="s">
        <v>296</v>
      </c>
      <c r="C491" s="69" t="s">
        <v>317</v>
      </c>
      <c r="D491" s="39">
        <v>43777</v>
      </c>
      <c r="E491">
        <v>13</v>
      </c>
      <c r="F491" s="3" t="s">
        <v>886</v>
      </c>
      <c r="G491" s="2" t="s">
        <v>17</v>
      </c>
      <c r="H491" s="6">
        <v>37</v>
      </c>
      <c r="I491" s="7">
        <v>1</v>
      </c>
      <c r="J491" s="6">
        <v>29</v>
      </c>
      <c r="K491" s="7">
        <v>0</v>
      </c>
      <c r="L491" s="6">
        <v>17</v>
      </c>
      <c r="M491" s="7">
        <v>0</v>
      </c>
      <c r="N491" s="6">
        <v>0</v>
      </c>
      <c r="O491" s="7">
        <v>0</v>
      </c>
      <c r="P491" s="6">
        <v>3</v>
      </c>
      <c r="Q491" s="7">
        <v>0</v>
      </c>
      <c r="R491" s="6">
        <v>0</v>
      </c>
      <c r="S491" s="7">
        <v>0</v>
      </c>
      <c r="T491" s="6">
        <v>9</v>
      </c>
      <c r="U491" s="7">
        <v>-2</v>
      </c>
      <c r="V491" s="6">
        <v>8</v>
      </c>
      <c r="W491" s="7">
        <v>1</v>
      </c>
      <c r="X491" s="3" t="s">
        <v>842</v>
      </c>
      <c r="Z491" s="7"/>
      <c r="AB491" s="6"/>
      <c r="AC491" s="6"/>
      <c r="AD491" s="7"/>
      <c r="AE491" s="6"/>
      <c r="AF491" s="6"/>
      <c r="AH491" s="6"/>
      <c r="AI491" s="6"/>
      <c r="AK491" s="6"/>
      <c r="AL491" s="6"/>
      <c r="AN491" s="6"/>
      <c r="AO491" s="6"/>
      <c r="AT491" s="6"/>
      <c r="AU491" s="6"/>
      <c r="AZ491" s="6"/>
      <c r="BA491" s="6"/>
      <c r="BI491" s="50"/>
      <c r="BK491" s="50"/>
      <c r="BM491" s="50"/>
      <c r="BO491" s="50"/>
      <c r="BQ491" s="50"/>
      <c r="BS491" s="50"/>
      <c r="BU491" s="50"/>
    </row>
    <row r="492" spans="2:73" x14ac:dyDescent="0.25">
      <c r="B492" t="s">
        <v>296</v>
      </c>
      <c r="C492" s="69" t="s">
        <v>544</v>
      </c>
      <c r="D492" s="39">
        <v>43777</v>
      </c>
      <c r="E492">
        <v>11</v>
      </c>
      <c r="F492" s="3" t="s">
        <v>678</v>
      </c>
      <c r="G492" s="2" t="s">
        <v>164</v>
      </c>
      <c r="H492" s="6">
        <v>39</v>
      </c>
      <c r="I492" s="7">
        <v>1</v>
      </c>
      <c r="J492" s="6">
        <v>31</v>
      </c>
      <c r="K492" s="7">
        <v>0</v>
      </c>
      <c r="L492" s="6">
        <v>15</v>
      </c>
      <c r="M492" s="7">
        <v>0</v>
      </c>
      <c r="P492" s="6">
        <v>3</v>
      </c>
      <c r="Q492" s="7">
        <v>0</v>
      </c>
      <c r="R492" s="6"/>
      <c r="T492" s="6">
        <v>8</v>
      </c>
      <c r="U492" s="7">
        <v>-1</v>
      </c>
      <c r="V492" s="6">
        <v>8</v>
      </c>
      <c r="W492" s="7">
        <v>1</v>
      </c>
      <c r="X492" s="3" t="s">
        <v>842</v>
      </c>
      <c r="Z492" s="7"/>
      <c r="AB492" s="6"/>
      <c r="AC492" s="6"/>
      <c r="AD492" s="7"/>
      <c r="AE492" s="6"/>
      <c r="AF492" s="6"/>
      <c r="AH492" s="6"/>
      <c r="AI492" s="6"/>
      <c r="AK492" s="6"/>
      <c r="AL492" s="6"/>
      <c r="AN492" s="6"/>
      <c r="AO492" s="6"/>
      <c r="AT492" s="6"/>
      <c r="AU492" s="6"/>
      <c r="AZ492" s="6"/>
      <c r="BA492" s="6"/>
      <c r="BI492" s="50"/>
      <c r="BK492" s="50"/>
      <c r="BM492" s="50"/>
      <c r="BO492" s="50"/>
      <c r="BQ492" s="50"/>
      <c r="BS492" s="50"/>
      <c r="BU492" s="50"/>
    </row>
    <row r="493" spans="2:73" x14ac:dyDescent="0.25">
      <c r="B493" s="3" t="s">
        <v>296</v>
      </c>
      <c r="C493" s="69" t="s">
        <v>544</v>
      </c>
      <c r="D493" s="39">
        <v>43777</v>
      </c>
      <c r="F493" s="3" t="s">
        <v>1030</v>
      </c>
      <c r="G493" s="2"/>
      <c r="R493" s="6"/>
      <c r="T493" s="6"/>
      <c r="V493" s="6"/>
      <c r="X493" s="3" t="s">
        <v>842</v>
      </c>
      <c r="Z493" s="7"/>
      <c r="AB493" s="6">
        <v>36</v>
      </c>
      <c r="AC493" s="6">
        <v>44</v>
      </c>
      <c r="AD493" s="7">
        <f>AB493-AC493</f>
        <v>-8</v>
      </c>
      <c r="AE493" s="6">
        <v>23</v>
      </c>
      <c r="AF493" s="6">
        <v>62</v>
      </c>
      <c r="AG493" s="7">
        <f>AE493-AF493</f>
        <v>-39</v>
      </c>
      <c r="AH493" s="6">
        <v>24</v>
      </c>
      <c r="AI493" s="6">
        <v>44</v>
      </c>
      <c r="AJ493" s="7">
        <f>AH493-AI493</f>
        <v>-20</v>
      </c>
      <c r="AK493" s="6"/>
      <c r="AL493" s="6"/>
      <c r="AM493" s="6"/>
      <c r="AN493" s="7"/>
      <c r="AO493" s="6"/>
      <c r="AT493" s="6">
        <v>24</v>
      </c>
      <c r="AU493" s="6">
        <v>54</v>
      </c>
      <c r="AV493" s="7">
        <f>AT493-AU493</f>
        <v>-30</v>
      </c>
      <c r="AW493" s="4" t="s">
        <v>1118</v>
      </c>
      <c r="AZ493" s="6"/>
      <c r="BA493" s="6"/>
      <c r="BI493" s="50"/>
      <c r="BK493" s="50"/>
      <c r="BM493" s="50"/>
      <c r="BO493" s="50"/>
      <c r="BQ493" s="50"/>
      <c r="BS493" s="50"/>
      <c r="BU493" s="50"/>
    </row>
    <row r="494" spans="2:73" x14ac:dyDescent="0.25">
      <c r="B494" s="3" t="s">
        <v>296</v>
      </c>
      <c r="C494" s="69" t="s">
        <v>623</v>
      </c>
      <c r="D494" s="39">
        <v>43778</v>
      </c>
      <c r="F494" s="3" t="s">
        <v>821</v>
      </c>
      <c r="G494" s="2"/>
      <c r="R494" s="6"/>
      <c r="T494" s="6"/>
      <c r="V494" s="6"/>
      <c r="X494" s="3" t="s">
        <v>842</v>
      </c>
      <c r="Z494" s="7"/>
      <c r="AB494" s="6"/>
      <c r="AC494" s="6"/>
      <c r="AD494" s="7"/>
      <c r="AE494" s="6"/>
      <c r="AF494" s="6"/>
      <c r="AG494" s="7"/>
      <c r="AH494" s="6"/>
      <c r="AI494" s="6"/>
      <c r="AJ494" s="7"/>
      <c r="AK494" s="6"/>
      <c r="AL494" s="6"/>
      <c r="AM494" s="6"/>
      <c r="AN494" s="7"/>
      <c r="AO494" s="6"/>
      <c r="AT494" s="6"/>
      <c r="AU494" s="6"/>
      <c r="AV494" s="7"/>
      <c r="AZ494" s="6"/>
      <c r="BA494" s="6"/>
      <c r="BC494" s="6">
        <v>22</v>
      </c>
      <c r="BD494" s="6">
        <v>59</v>
      </c>
      <c r="BE494" s="7">
        <f>BC494-BD494</f>
        <v>-37</v>
      </c>
      <c r="BF494" s="4" t="s">
        <v>871</v>
      </c>
      <c r="BI494" s="50"/>
      <c r="BK494" s="50"/>
      <c r="BM494" s="50"/>
      <c r="BO494" s="50"/>
      <c r="BQ494" s="50"/>
      <c r="BS494" s="50"/>
      <c r="BU494" s="50"/>
    </row>
    <row r="495" spans="2:73" x14ac:dyDescent="0.25">
      <c r="B495" s="3" t="s">
        <v>296</v>
      </c>
      <c r="C495" s="69" t="s">
        <v>623</v>
      </c>
      <c r="D495" s="39">
        <v>43778</v>
      </c>
      <c r="F495" s="3" t="s">
        <v>1105</v>
      </c>
      <c r="G495" s="2" t="s">
        <v>142</v>
      </c>
      <c r="H495" s="6">
        <v>36</v>
      </c>
      <c r="I495" s="7">
        <v>3</v>
      </c>
      <c r="J495" s="6">
        <v>29</v>
      </c>
      <c r="K495" s="7">
        <v>3</v>
      </c>
      <c r="L495" s="6">
        <v>16</v>
      </c>
      <c r="M495" s="7">
        <v>-1</v>
      </c>
      <c r="R495" s="6"/>
      <c r="T495" s="6">
        <v>9</v>
      </c>
      <c r="U495" s="7">
        <v>-5</v>
      </c>
      <c r="V495" s="6">
        <v>7</v>
      </c>
      <c r="W495" s="7">
        <v>0</v>
      </c>
      <c r="X495" s="3" t="s">
        <v>842</v>
      </c>
      <c r="Z495" s="7"/>
      <c r="AB495" s="6"/>
      <c r="AC495" s="6"/>
      <c r="AD495" s="7"/>
      <c r="AE495" s="6"/>
      <c r="AF495" s="6"/>
      <c r="AG495" s="7"/>
      <c r="AH495" s="6"/>
      <c r="AI495" s="6"/>
      <c r="AJ495" s="7"/>
      <c r="AK495" s="6"/>
      <c r="AL495" s="6"/>
      <c r="AM495" s="6"/>
      <c r="AN495" s="7"/>
      <c r="AO495" s="6"/>
      <c r="AT495" s="6"/>
      <c r="AU495" s="6"/>
      <c r="AV495" s="7"/>
      <c r="AZ495" s="6"/>
      <c r="BA495" s="6"/>
      <c r="BC495" s="6"/>
      <c r="BD495" s="6"/>
      <c r="BE495" s="7"/>
      <c r="BF495" s="4"/>
      <c r="BI495" s="50"/>
      <c r="BK495" s="50"/>
      <c r="BM495" s="50"/>
      <c r="BO495" s="50"/>
      <c r="BQ495" s="50"/>
      <c r="BS495" s="50"/>
      <c r="BU495" s="50"/>
    </row>
    <row r="496" spans="2:73" x14ac:dyDescent="0.25">
      <c r="B496" t="s">
        <v>296</v>
      </c>
      <c r="C496" s="69" t="s">
        <v>562</v>
      </c>
      <c r="D496" s="39">
        <v>43780</v>
      </c>
      <c r="E496">
        <v>12</v>
      </c>
      <c r="F496" s="3" t="s">
        <v>821</v>
      </c>
      <c r="G496" s="2" t="s">
        <v>182</v>
      </c>
      <c r="H496" s="6">
        <v>39</v>
      </c>
      <c r="J496" s="6">
        <v>26</v>
      </c>
      <c r="L496" s="6">
        <v>16</v>
      </c>
      <c r="N496" s="6">
        <v>0</v>
      </c>
      <c r="P496" s="6">
        <v>5</v>
      </c>
      <c r="R496" s="6">
        <v>0</v>
      </c>
      <c r="T496" s="6">
        <v>9</v>
      </c>
      <c r="V496" s="6">
        <v>13</v>
      </c>
      <c r="X496" s="3" t="s">
        <v>842</v>
      </c>
      <c r="Z496" s="7"/>
      <c r="AB496" s="6">
        <v>43</v>
      </c>
      <c r="AC496" s="6">
        <v>49</v>
      </c>
      <c r="AD496" s="7">
        <f>AB496-AC496</f>
        <v>-6</v>
      </c>
      <c r="AE496" s="6">
        <v>24</v>
      </c>
      <c r="AF496" s="6">
        <v>66</v>
      </c>
      <c r="AG496" s="7">
        <f>AE496-AF496</f>
        <v>-42</v>
      </c>
      <c r="AH496" s="6">
        <v>24</v>
      </c>
      <c r="AI496" s="6">
        <v>48</v>
      </c>
      <c r="AJ496" s="7">
        <f>AH496-AI496</f>
        <v>-24</v>
      </c>
      <c r="AK496" s="6"/>
      <c r="AL496" s="6"/>
      <c r="AN496" s="6">
        <v>21</v>
      </c>
      <c r="AO496" s="6">
        <v>32</v>
      </c>
      <c r="AP496" s="7">
        <f>AN496-AO496</f>
        <v>-11</v>
      </c>
      <c r="AT496" s="6">
        <v>27</v>
      </c>
      <c r="AU496" s="6">
        <v>62</v>
      </c>
      <c r="AV496" s="7">
        <f>AT496-AU496</f>
        <v>-35</v>
      </c>
      <c r="AW496" s="4" t="s">
        <v>931</v>
      </c>
      <c r="AX496" s="6">
        <v>40</v>
      </c>
      <c r="AY496" s="6">
        <v>16</v>
      </c>
      <c r="AZ496" s="6">
        <v>14</v>
      </c>
      <c r="BA496" s="6"/>
      <c r="BB496" s="4" t="s">
        <v>876</v>
      </c>
      <c r="BG496" s="4"/>
      <c r="BI496" s="50"/>
      <c r="BK496" s="50"/>
      <c r="BM496" s="50"/>
      <c r="BO496" s="50"/>
      <c r="BQ496" s="50"/>
      <c r="BS496" s="50"/>
      <c r="BU496" s="50"/>
    </row>
    <row r="497" spans="1:73" x14ac:dyDescent="0.25">
      <c r="B497" t="s">
        <v>296</v>
      </c>
      <c r="C497" s="69" t="s">
        <v>562</v>
      </c>
      <c r="D497" s="39">
        <v>43780</v>
      </c>
      <c r="E497">
        <v>12</v>
      </c>
      <c r="F497" s="3" t="s">
        <v>821</v>
      </c>
      <c r="G497" s="2" t="s">
        <v>182</v>
      </c>
      <c r="H497" s="6">
        <v>42</v>
      </c>
      <c r="I497" s="7">
        <v>3</v>
      </c>
      <c r="J497" s="6">
        <v>28</v>
      </c>
      <c r="K497" s="7">
        <v>2</v>
      </c>
      <c r="L497" s="6">
        <v>15</v>
      </c>
      <c r="M497" s="7">
        <v>-2</v>
      </c>
      <c r="P497" s="6">
        <v>4</v>
      </c>
      <c r="Q497" s="7">
        <v>0</v>
      </c>
      <c r="R497" s="6"/>
      <c r="T497" s="6">
        <v>4</v>
      </c>
      <c r="U497" s="7">
        <v>-6</v>
      </c>
      <c r="V497" s="6">
        <v>14</v>
      </c>
      <c r="W497" s="7">
        <v>1</v>
      </c>
      <c r="X497" s="3" t="s">
        <v>842</v>
      </c>
      <c r="Z497" s="7"/>
      <c r="AB497" s="6"/>
      <c r="AC497" s="6"/>
      <c r="AD497" s="7"/>
      <c r="AE497" s="6"/>
      <c r="AF497" s="6"/>
      <c r="AH497" s="6"/>
      <c r="AI497" s="6"/>
      <c r="AK497" s="6"/>
      <c r="AL497" s="6"/>
      <c r="AN497" s="6"/>
      <c r="AO497" s="6"/>
      <c r="AT497" s="6"/>
      <c r="AU497" s="6"/>
      <c r="AX497" s="6">
        <v>44</v>
      </c>
      <c r="AY497" s="6">
        <v>22</v>
      </c>
      <c r="AZ497" s="6"/>
      <c r="BA497" s="6"/>
      <c r="BB497" s="4" t="s">
        <v>876</v>
      </c>
      <c r="BI497" s="50"/>
      <c r="BK497" s="50"/>
      <c r="BM497" s="50"/>
      <c r="BO497" s="50"/>
      <c r="BQ497" s="50"/>
      <c r="BS497" s="50"/>
      <c r="BU497" s="50"/>
    </row>
    <row r="498" spans="1:73" x14ac:dyDescent="0.25">
      <c r="B498" s="3" t="s">
        <v>296</v>
      </c>
      <c r="C498" s="69" t="s">
        <v>562</v>
      </c>
      <c r="D498" s="39">
        <v>43780</v>
      </c>
      <c r="E498">
        <v>14</v>
      </c>
      <c r="F498" s="3" t="s">
        <v>886</v>
      </c>
      <c r="G498" s="2" t="s">
        <v>54</v>
      </c>
      <c r="H498" s="6">
        <v>40</v>
      </c>
      <c r="I498" s="7">
        <v>3</v>
      </c>
      <c r="J498" s="6">
        <v>30</v>
      </c>
      <c r="K498" s="7">
        <v>1</v>
      </c>
      <c r="L498" s="6">
        <v>16</v>
      </c>
      <c r="M498" s="7">
        <v>-1</v>
      </c>
      <c r="N498" s="6">
        <v>0</v>
      </c>
      <c r="O498" s="7">
        <v>0</v>
      </c>
      <c r="P498" s="6">
        <v>3</v>
      </c>
      <c r="Q498" s="7">
        <v>0</v>
      </c>
      <c r="R498" s="6">
        <v>0</v>
      </c>
      <c r="S498" s="7">
        <v>0</v>
      </c>
      <c r="T498" s="6">
        <v>7</v>
      </c>
      <c r="U498" s="7">
        <v>-2</v>
      </c>
      <c r="V498" s="6">
        <v>10</v>
      </c>
      <c r="W498" s="7">
        <v>2</v>
      </c>
      <c r="X498" s="3" t="s">
        <v>842</v>
      </c>
      <c r="Z498" s="7"/>
      <c r="AB498" s="6"/>
      <c r="AC498" s="6"/>
      <c r="AD498" s="7"/>
      <c r="AE498" s="6"/>
      <c r="AF498" s="6"/>
      <c r="AH498" s="6"/>
      <c r="AI498" s="6"/>
      <c r="AK498" s="6"/>
      <c r="AL498" s="6"/>
      <c r="AN498" s="6"/>
      <c r="AO498" s="6"/>
      <c r="AT498" s="6"/>
      <c r="AU498" s="6"/>
      <c r="AZ498" s="6"/>
      <c r="BA498" s="6"/>
      <c r="BI498" s="50"/>
      <c r="BK498" s="50"/>
      <c r="BM498" s="50"/>
      <c r="BO498" s="50"/>
      <c r="BQ498" s="50"/>
      <c r="BS498" s="50"/>
      <c r="BU498" s="50"/>
    </row>
    <row r="499" spans="1:73" x14ac:dyDescent="0.25">
      <c r="B499" s="3" t="s">
        <v>296</v>
      </c>
      <c r="C499" s="69" t="s">
        <v>507</v>
      </c>
      <c r="D499" s="39">
        <v>43781</v>
      </c>
      <c r="E499">
        <v>17</v>
      </c>
      <c r="F499" s="3" t="s">
        <v>1019</v>
      </c>
      <c r="G499" s="2" t="s">
        <v>96</v>
      </c>
      <c r="H499" s="6">
        <v>37</v>
      </c>
      <c r="I499" s="7">
        <v>0</v>
      </c>
      <c r="J499" s="6">
        <v>29</v>
      </c>
      <c r="K499" s="7">
        <v>0</v>
      </c>
      <c r="L499" s="6">
        <v>16</v>
      </c>
      <c r="M499" s="7">
        <v>0</v>
      </c>
      <c r="N499" s="6">
        <v>0</v>
      </c>
      <c r="O499" s="7">
        <v>0</v>
      </c>
      <c r="P499" s="6">
        <v>5</v>
      </c>
      <c r="Q499" s="7">
        <v>-2</v>
      </c>
      <c r="R499" s="6">
        <v>0</v>
      </c>
      <c r="S499" s="7">
        <v>0</v>
      </c>
      <c r="T499" s="6">
        <v>9</v>
      </c>
      <c r="U499" s="7">
        <v>0</v>
      </c>
      <c r="V499" s="6">
        <v>8</v>
      </c>
      <c r="W499" s="7">
        <v>0</v>
      </c>
      <c r="X499" s="3" t="s">
        <v>842</v>
      </c>
      <c r="Z499" s="7"/>
      <c r="AB499" s="6">
        <v>38</v>
      </c>
      <c r="AC499" s="6">
        <v>50</v>
      </c>
      <c r="AD499" s="7">
        <f>AB499-AC499</f>
        <v>-12</v>
      </c>
      <c r="AE499" s="6">
        <v>24</v>
      </c>
      <c r="AF499" s="6">
        <v>60</v>
      </c>
      <c r="AG499" s="7">
        <f>AE499-AF499</f>
        <v>-36</v>
      </c>
      <c r="AH499" s="6">
        <v>23</v>
      </c>
      <c r="AI499" s="6">
        <v>41</v>
      </c>
      <c r="AJ499" s="7">
        <f>AH499-AI499</f>
        <v>-18</v>
      </c>
      <c r="AK499" s="6"/>
      <c r="AL499" s="6"/>
      <c r="AN499" s="6"/>
      <c r="AO499" s="6"/>
      <c r="AT499" s="6"/>
      <c r="AU499" s="6"/>
      <c r="AW499" s="4" t="s">
        <v>1087</v>
      </c>
      <c r="AX499" s="6">
        <v>39</v>
      </c>
      <c r="AY499" s="6">
        <v>24</v>
      </c>
      <c r="AZ499" s="6"/>
      <c r="BA499" s="6"/>
      <c r="BB499" s="4" t="s">
        <v>1086</v>
      </c>
      <c r="BI499" s="50"/>
      <c r="BK499" s="50"/>
      <c r="BM499" s="50"/>
      <c r="BO499" s="50"/>
      <c r="BQ499" s="50"/>
      <c r="BS499" s="50"/>
      <c r="BU499" s="50"/>
    </row>
    <row r="500" spans="1:73" x14ac:dyDescent="0.25">
      <c r="A500" s="3"/>
      <c r="B500" t="s">
        <v>296</v>
      </c>
      <c r="C500" s="69" t="s">
        <v>413</v>
      </c>
      <c r="D500" s="39">
        <v>43781</v>
      </c>
      <c r="E500">
        <v>22</v>
      </c>
      <c r="F500" s="3" t="s">
        <v>821</v>
      </c>
      <c r="G500" s="2"/>
      <c r="H500" s="6">
        <v>43</v>
      </c>
      <c r="I500" s="7">
        <v>1</v>
      </c>
      <c r="J500" s="6">
        <v>29</v>
      </c>
      <c r="K500" s="7">
        <v>1</v>
      </c>
      <c r="L500" s="6">
        <v>15</v>
      </c>
      <c r="M500" s="7">
        <v>0</v>
      </c>
      <c r="P500" s="6">
        <v>3</v>
      </c>
      <c r="Q500" s="7">
        <v>-1</v>
      </c>
      <c r="R500" s="6"/>
      <c r="T500" s="6">
        <v>4</v>
      </c>
      <c r="U500" s="7">
        <v>0</v>
      </c>
      <c r="V500" s="6">
        <v>14</v>
      </c>
      <c r="W500" s="7">
        <v>0</v>
      </c>
      <c r="X500" s="3" t="s">
        <v>842</v>
      </c>
      <c r="Z500" s="7"/>
      <c r="AB500" s="6"/>
      <c r="AC500" s="6"/>
      <c r="AD500" s="7"/>
      <c r="AE500" s="6"/>
      <c r="AF500" s="6"/>
      <c r="AH500" s="6"/>
      <c r="AI500" s="6"/>
      <c r="AK500" s="6"/>
      <c r="AL500" s="6"/>
      <c r="AN500" s="6"/>
      <c r="AO500" s="6"/>
      <c r="AT500" s="6"/>
      <c r="AU500" s="6"/>
      <c r="AZ500" s="6"/>
      <c r="BA500" s="6"/>
      <c r="BC500" s="6"/>
      <c r="BD500" s="6"/>
      <c r="BI500" s="50"/>
      <c r="BK500" s="50"/>
      <c r="BM500" s="50"/>
      <c r="BO500" s="50"/>
      <c r="BQ500" s="50"/>
      <c r="BS500" s="50"/>
      <c r="BU500" s="50"/>
    </row>
    <row r="501" spans="1:73" x14ac:dyDescent="0.25">
      <c r="A501" s="3"/>
      <c r="B501" t="s">
        <v>296</v>
      </c>
      <c r="C501" s="69" t="s">
        <v>594</v>
      </c>
      <c r="D501" s="39">
        <v>43782</v>
      </c>
      <c r="F501" s="3" t="s">
        <v>821</v>
      </c>
      <c r="G501" s="2"/>
      <c r="R501" s="6"/>
      <c r="T501" s="6"/>
      <c r="V501" s="6"/>
      <c r="X501" s="3" t="s">
        <v>842</v>
      </c>
      <c r="Z501" s="7"/>
      <c r="AB501" s="6"/>
      <c r="AC501" s="6"/>
      <c r="AD501" s="7"/>
      <c r="AE501" s="6"/>
      <c r="AF501" s="6"/>
      <c r="AH501" s="6"/>
      <c r="AI501" s="6"/>
      <c r="AK501" s="6"/>
      <c r="AL501" s="6"/>
      <c r="AN501" s="6"/>
      <c r="AO501" s="6"/>
      <c r="AT501" s="6"/>
      <c r="AU501" s="6"/>
      <c r="AZ501" s="6"/>
      <c r="BA501" s="6"/>
      <c r="BC501" s="6">
        <v>17</v>
      </c>
      <c r="BD501" s="6">
        <v>61</v>
      </c>
      <c r="BE501" s="7">
        <f>BC501-BD501</f>
        <v>-44</v>
      </c>
      <c r="BF501" s="4" t="s">
        <v>871</v>
      </c>
      <c r="BI501" s="50"/>
      <c r="BK501" s="50"/>
      <c r="BM501" s="50"/>
      <c r="BO501" s="50"/>
      <c r="BQ501" s="50"/>
      <c r="BS501" s="50"/>
      <c r="BU501" s="50"/>
    </row>
    <row r="502" spans="1:73" x14ac:dyDescent="0.25">
      <c r="B502" s="3" t="s">
        <v>296</v>
      </c>
      <c r="C502" s="69" t="s">
        <v>594</v>
      </c>
      <c r="D502" s="39">
        <v>43782</v>
      </c>
      <c r="E502">
        <v>15</v>
      </c>
      <c r="F502" s="3" t="s">
        <v>1017</v>
      </c>
      <c r="H502" s="6">
        <v>43</v>
      </c>
      <c r="I502" s="7">
        <v>3</v>
      </c>
      <c r="J502" s="6">
        <v>30</v>
      </c>
      <c r="K502" s="7">
        <v>0</v>
      </c>
      <c r="L502" s="6">
        <v>15</v>
      </c>
      <c r="M502" s="7">
        <v>0</v>
      </c>
      <c r="P502" s="6">
        <v>2</v>
      </c>
      <c r="Q502" s="7">
        <v>-1</v>
      </c>
      <c r="R502" s="6"/>
      <c r="T502" s="6">
        <v>5</v>
      </c>
      <c r="U502" s="7">
        <v>-3</v>
      </c>
      <c r="V502" s="6">
        <v>13</v>
      </c>
      <c r="W502" s="7">
        <v>3</v>
      </c>
      <c r="X502" s="3" t="s">
        <v>842</v>
      </c>
      <c r="Z502" s="7"/>
      <c r="AB502" s="6">
        <v>39</v>
      </c>
      <c r="AC502" s="6">
        <v>42</v>
      </c>
      <c r="AD502" s="7">
        <f>AB502-AC502</f>
        <v>-3</v>
      </c>
      <c r="AE502" s="6">
        <v>19</v>
      </c>
      <c r="AF502" s="6">
        <v>61</v>
      </c>
      <c r="AG502" s="7">
        <f>AE502-AF502</f>
        <v>-42</v>
      </c>
      <c r="AH502" s="6">
        <v>22</v>
      </c>
      <c r="AI502" s="6">
        <v>39</v>
      </c>
      <c r="AJ502" s="7">
        <f>AH502-AI502</f>
        <v>-17</v>
      </c>
      <c r="AK502" s="6"/>
      <c r="AL502" s="6"/>
      <c r="AN502" s="6"/>
      <c r="AO502" s="6"/>
      <c r="AT502" s="6">
        <v>25</v>
      </c>
      <c r="AU502" s="6">
        <v>46</v>
      </c>
      <c r="AV502" s="7">
        <f>AT502-AU502</f>
        <v>-21</v>
      </c>
      <c r="AW502" s="4" t="s">
        <v>1083</v>
      </c>
      <c r="AZ502" s="6"/>
      <c r="BA502" s="6"/>
      <c r="BC502" s="6"/>
      <c r="BD502" s="6"/>
      <c r="BI502" s="50"/>
      <c r="BK502" s="50"/>
      <c r="BM502" s="50"/>
      <c r="BO502" s="50"/>
      <c r="BQ502" s="50"/>
      <c r="BS502" s="50"/>
      <c r="BU502" s="50"/>
    </row>
    <row r="503" spans="1:73" x14ac:dyDescent="0.25">
      <c r="B503" s="3" t="s">
        <v>296</v>
      </c>
      <c r="C503" s="69" t="s">
        <v>594</v>
      </c>
      <c r="D503" s="39">
        <v>43782</v>
      </c>
      <c r="E503">
        <v>17</v>
      </c>
      <c r="F503" s="3" t="s">
        <v>886</v>
      </c>
      <c r="G503" s="20" t="s">
        <v>194</v>
      </c>
      <c r="H503" s="6">
        <v>41</v>
      </c>
      <c r="I503" s="7">
        <v>1</v>
      </c>
      <c r="J503" s="6">
        <v>33</v>
      </c>
      <c r="K503" s="7">
        <v>3</v>
      </c>
      <c r="L503" s="6">
        <v>14</v>
      </c>
      <c r="M503" s="7">
        <v>-2</v>
      </c>
      <c r="N503" s="6">
        <v>0</v>
      </c>
      <c r="O503" s="7">
        <v>0</v>
      </c>
      <c r="P503" s="6">
        <v>2</v>
      </c>
      <c r="Q503" s="7">
        <v>-1</v>
      </c>
      <c r="R503" s="6">
        <v>0</v>
      </c>
      <c r="S503" s="7">
        <v>0</v>
      </c>
      <c r="T503" s="6">
        <v>5</v>
      </c>
      <c r="U503" s="7">
        <v>-2</v>
      </c>
      <c r="V503" s="6">
        <v>8</v>
      </c>
      <c r="W503" s="7">
        <v>-2</v>
      </c>
      <c r="X503" s="3" t="s">
        <v>842</v>
      </c>
      <c r="Z503" s="7"/>
      <c r="AB503" s="6"/>
      <c r="AC503" s="6"/>
      <c r="AD503" s="7"/>
      <c r="AE503" s="6"/>
      <c r="AF503" s="6"/>
      <c r="AH503" s="6"/>
      <c r="AI503" s="6"/>
      <c r="AK503" s="6"/>
      <c r="AL503" s="6"/>
      <c r="AN503" s="6"/>
      <c r="AO503" s="6"/>
      <c r="AT503" s="6"/>
      <c r="AU503" s="6"/>
      <c r="AZ503" s="6"/>
      <c r="BA503" s="6"/>
      <c r="BI503" s="50"/>
      <c r="BK503" s="50"/>
      <c r="BM503" s="50"/>
      <c r="BO503" s="50"/>
      <c r="BQ503" s="50"/>
      <c r="BS503" s="50"/>
      <c r="BU503" s="50"/>
    </row>
    <row r="504" spans="1:73" x14ac:dyDescent="0.25">
      <c r="B504" s="3" t="s">
        <v>296</v>
      </c>
      <c r="C504" s="69" t="s">
        <v>441</v>
      </c>
      <c r="D504" s="39">
        <v>43782</v>
      </c>
      <c r="E504">
        <v>17</v>
      </c>
      <c r="F504" s="3" t="s">
        <v>903</v>
      </c>
      <c r="G504" s="2" t="s">
        <v>138</v>
      </c>
      <c r="H504" s="6">
        <v>44</v>
      </c>
      <c r="I504" s="7">
        <v>3</v>
      </c>
      <c r="J504" s="6">
        <v>28</v>
      </c>
      <c r="K504" s="7">
        <v>-1</v>
      </c>
      <c r="L504" s="6">
        <v>14</v>
      </c>
      <c r="M504" s="7">
        <v>-1</v>
      </c>
      <c r="N504" s="6">
        <v>0</v>
      </c>
      <c r="O504" s="7">
        <v>0</v>
      </c>
      <c r="P504" s="6">
        <v>3</v>
      </c>
      <c r="Q504" s="7">
        <v>1</v>
      </c>
      <c r="R504" s="6"/>
      <c r="T504" s="6">
        <v>6</v>
      </c>
      <c r="U504" s="7">
        <v>0</v>
      </c>
      <c r="V504" s="6">
        <v>16</v>
      </c>
      <c r="W504" s="7">
        <v>4</v>
      </c>
      <c r="X504" s="3" t="s">
        <v>842</v>
      </c>
      <c r="Z504" s="7"/>
      <c r="AB504" s="6">
        <v>39</v>
      </c>
      <c r="AC504" s="6">
        <v>39</v>
      </c>
      <c r="AD504" s="7">
        <f>AB504-AC504</f>
        <v>0</v>
      </c>
      <c r="AE504" s="6">
        <v>23</v>
      </c>
      <c r="AF504" s="6">
        <v>55</v>
      </c>
      <c r="AG504" s="7">
        <f>AE504-AF504</f>
        <v>-32</v>
      </c>
      <c r="AH504" s="6">
        <v>24</v>
      </c>
      <c r="AI504" s="6">
        <v>40</v>
      </c>
      <c r="AJ504" s="7">
        <f>AH504-AI504</f>
        <v>-16</v>
      </c>
      <c r="AK504" s="6"/>
      <c r="AL504" s="6"/>
      <c r="AN504" s="6"/>
      <c r="AO504" s="6"/>
      <c r="AT504" s="6">
        <v>25</v>
      </c>
      <c r="AU504" s="6">
        <v>43</v>
      </c>
      <c r="AV504" s="7">
        <f>AT504-AU504</f>
        <v>-18</v>
      </c>
      <c r="AW504" s="4" t="s">
        <v>1034</v>
      </c>
      <c r="AX504" s="6">
        <v>35</v>
      </c>
      <c r="AY504" s="6">
        <v>20</v>
      </c>
      <c r="AZ504" s="6"/>
      <c r="BA504" s="6"/>
      <c r="BB504" s="4" t="s">
        <v>1035</v>
      </c>
      <c r="BI504" s="50"/>
      <c r="BK504" s="50"/>
      <c r="BM504" s="50"/>
      <c r="BO504" s="50"/>
      <c r="BQ504" s="50"/>
      <c r="BS504" s="50"/>
      <c r="BU504" s="50"/>
    </row>
    <row r="505" spans="1:73" x14ac:dyDescent="0.25">
      <c r="B505" s="3" t="s">
        <v>296</v>
      </c>
      <c r="C505" s="69" t="s">
        <v>441</v>
      </c>
      <c r="D505" s="39">
        <v>43782</v>
      </c>
      <c r="E505">
        <v>17</v>
      </c>
      <c r="F505" s="3" t="s">
        <v>903</v>
      </c>
      <c r="G505" s="2" t="s">
        <v>138</v>
      </c>
      <c r="R505" s="6"/>
      <c r="T505" s="6"/>
      <c r="V505" s="6"/>
      <c r="X505" s="3" t="s">
        <v>842</v>
      </c>
      <c r="Z505" s="7"/>
      <c r="AB505" s="6"/>
      <c r="AC505" s="6"/>
      <c r="AD505" s="7"/>
      <c r="AE505" s="6"/>
      <c r="AF505" s="6"/>
      <c r="AH505" s="6"/>
      <c r="AI505" s="6"/>
      <c r="AK505" s="6"/>
      <c r="AL505" s="6"/>
      <c r="AN505" s="6"/>
      <c r="AO505" s="6"/>
      <c r="AT505" s="6"/>
      <c r="AU505" s="6"/>
      <c r="AX505" s="6">
        <v>30</v>
      </c>
      <c r="AY505" s="6">
        <v>18</v>
      </c>
      <c r="AZ505" s="6">
        <v>11</v>
      </c>
      <c r="BA505" s="6">
        <v>6</v>
      </c>
      <c r="BB505" s="4" t="s">
        <v>1035</v>
      </c>
      <c r="BI505" s="50"/>
      <c r="BK505" s="50"/>
      <c r="BM505" s="50"/>
      <c r="BO505" s="50"/>
      <c r="BQ505" s="50"/>
      <c r="BS505" s="50"/>
      <c r="BU505" s="50"/>
    </row>
    <row r="506" spans="1:73" x14ac:dyDescent="0.25">
      <c r="B506" s="3" t="s">
        <v>296</v>
      </c>
      <c r="C506" s="69" t="s">
        <v>692</v>
      </c>
      <c r="D506" s="39">
        <v>43783</v>
      </c>
      <c r="E506">
        <v>17</v>
      </c>
      <c r="F506" s="3" t="s">
        <v>821</v>
      </c>
      <c r="G506" s="2" t="s">
        <v>192</v>
      </c>
      <c r="H506" s="6">
        <v>45</v>
      </c>
      <c r="I506" s="7">
        <v>2</v>
      </c>
      <c r="J506" s="6">
        <v>28</v>
      </c>
      <c r="K506" s="7">
        <v>-1</v>
      </c>
      <c r="L506" s="6">
        <v>15</v>
      </c>
      <c r="M506" s="7">
        <v>0</v>
      </c>
      <c r="P506" s="6">
        <v>3</v>
      </c>
      <c r="Q506" s="7">
        <v>0</v>
      </c>
      <c r="R506" s="6"/>
      <c r="T506" s="6">
        <v>4</v>
      </c>
      <c r="U506" s="7">
        <v>0</v>
      </c>
      <c r="V506" s="6">
        <v>17</v>
      </c>
      <c r="W506" s="7">
        <v>3</v>
      </c>
      <c r="X506" s="3" t="s">
        <v>842</v>
      </c>
      <c r="Z506" s="7"/>
      <c r="AB506" s="6"/>
      <c r="AC506" s="6"/>
      <c r="AD506" s="7"/>
      <c r="AE506" s="6"/>
      <c r="AF506" s="6"/>
      <c r="AH506" s="6"/>
      <c r="AI506" s="6"/>
      <c r="AK506" s="6"/>
      <c r="AL506" s="6"/>
      <c r="AN506" s="6"/>
      <c r="AO506" s="6"/>
      <c r="AT506" s="6"/>
      <c r="AU506" s="6"/>
      <c r="AZ506" s="6"/>
      <c r="BA506" s="6"/>
      <c r="BI506" s="50"/>
      <c r="BK506" s="50"/>
      <c r="BM506" s="50"/>
      <c r="BO506" s="50"/>
      <c r="BQ506" s="50"/>
      <c r="BS506" s="50"/>
      <c r="BU506" s="50"/>
    </row>
    <row r="507" spans="1:73" x14ac:dyDescent="0.25">
      <c r="B507" t="s">
        <v>296</v>
      </c>
      <c r="C507" s="69" t="s">
        <v>514</v>
      </c>
      <c r="D507" s="39">
        <v>43783</v>
      </c>
      <c r="E507">
        <v>17</v>
      </c>
      <c r="F507" s="3" t="s">
        <v>1094</v>
      </c>
      <c r="G507" s="2" t="s">
        <v>124</v>
      </c>
      <c r="H507" s="6">
        <v>45</v>
      </c>
      <c r="I507" s="7">
        <v>4</v>
      </c>
      <c r="J507" s="6">
        <v>30</v>
      </c>
      <c r="K507" s="7">
        <v>1</v>
      </c>
      <c r="L507" s="6">
        <v>11</v>
      </c>
      <c r="M507" s="7">
        <v>-5</v>
      </c>
      <c r="N507" s="6">
        <v>2</v>
      </c>
      <c r="O507" s="7">
        <v>1</v>
      </c>
      <c r="P507" s="6">
        <v>2</v>
      </c>
      <c r="Q507" s="7">
        <v>0</v>
      </c>
      <c r="R507" s="6"/>
      <c r="T507" s="6">
        <v>6</v>
      </c>
      <c r="U507" s="7">
        <v>0</v>
      </c>
      <c r="V507" s="6">
        <v>15</v>
      </c>
      <c r="W507" s="7">
        <v>3</v>
      </c>
      <c r="X507" s="3" t="s">
        <v>842</v>
      </c>
      <c r="Z507" s="7"/>
      <c r="AB507" s="6">
        <v>49</v>
      </c>
      <c r="AC507" s="6">
        <v>45</v>
      </c>
      <c r="AD507" s="7">
        <f>AB507-AC507</f>
        <v>4</v>
      </c>
      <c r="AE507" s="6">
        <v>25</v>
      </c>
      <c r="AF507" s="6">
        <v>68</v>
      </c>
      <c r="AG507" s="7">
        <f>AE507-AF507</f>
        <v>-43</v>
      </c>
      <c r="AH507" s="6">
        <v>28</v>
      </c>
      <c r="AI507" s="6">
        <v>51</v>
      </c>
      <c r="AJ507" s="7">
        <f>AH507-AI507</f>
        <v>-23</v>
      </c>
      <c r="AK507" s="6"/>
      <c r="AL507" s="6"/>
      <c r="AN507" s="6"/>
      <c r="AO507" s="6"/>
      <c r="AT507" s="6">
        <v>35</v>
      </c>
      <c r="AU507" s="6">
        <v>53</v>
      </c>
      <c r="AV507" s="7">
        <f>AT507-AU507</f>
        <v>-18</v>
      </c>
      <c r="AW507" s="4" t="s">
        <v>1095</v>
      </c>
      <c r="AZ507" s="6"/>
      <c r="BA507" s="6"/>
      <c r="BI507" s="50"/>
      <c r="BK507" s="50"/>
      <c r="BM507" s="50"/>
      <c r="BO507" s="50"/>
      <c r="BQ507" s="50"/>
      <c r="BS507" s="50"/>
      <c r="BU507" s="50"/>
    </row>
    <row r="508" spans="1:73" x14ac:dyDescent="0.25">
      <c r="B508" t="s">
        <v>296</v>
      </c>
      <c r="C508" s="69" t="s">
        <v>514</v>
      </c>
      <c r="D508" s="39">
        <v>43783</v>
      </c>
      <c r="E508">
        <v>18</v>
      </c>
      <c r="F508" s="3" t="s">
        <v>982</v>
      </c>
      <c r="G508" s="2" t="s">
        <v>76</v>
      </c>
      <c r="H508" s="6">
        <v>42</v>
      </c>
      <c r="J508" s="6">
        <v>28</v>
      </c>
      <c r="L508" s="6">
        <v>13</v>
      </c>
      <c r="P508" s="6">
        <v>3</v>
      </c>
      <c r="R508" s="6"/>
      <c r="T508" s="6">
        <v>5</v>
      </c>
      <c r="V508" s="6">
        <v>14</v>
      </c>
      <c r="X508" s="3" t="s">
        <v>639</v>
      </c>
      <c r="Y508" s="3" t="s">
        <v>988</v>
      </c>
      <c r="Z508" s="7"/>
      <c r="AB508" s="6"/>
      <c r="AC508" s="6"/>
      <c r="AD508" s="7"/>
      <c r="AE508" s="6"/>
      <c r="AF508" s="6"/>
      <c r="AH508" s="6"/>
      <c r="AI508" s="6"/>
      <c r="AK508" s="6"/>
      <c r="AL508" s="6"/>
      <c r="AN508" s="6"/>
      <c r="AO508" s="6"/>
      <c r="AT508" s="6"/>
      <c r="AU508" s="6"/>
      <c r="AX508" s="6">
        <v>47</v>
      </c>
      <c r="AY508" s="6">
        <v>17</v>
      </c>
      <c r="AZ508" s="6">
        <v>15</v>
      </c>
      <c r="BA508" s="6"/>
      <c r="BB508" s="4" t="s">
        <v>1084</v>
      </c>
      <c r="BI508" s="50"/>
      <c r="BK508" s="50"/>
      <c r="BM508" s="50"/>
      <c r="BO508" s="50"/>
      <c r="BQ508" s="50"/>
      <c r="BS508" s="50"/>
      <c r="BU508" s="50"/>
    </row>
    <row r="509" spans="1:73" x14ac:dyDescent="0.25">
      <c r="B509" s="3" t="s">
        <v>296</v>
      </c>
      <c r="C509" s="69" t="s">
        <v>552</v>
      </c>
      <c r="D509" s="39">
        <v>43783</v>
      </c>
      <c r="E509">
        <v>19</v>
      </c>
      <c r="F509" s="3" t="s">
        <v>1058</v>
      </c>
      <c r="G509" s="2"/>
      <c r="H509" s="6">
        <v>45</v>
      </c>
      <c r="I509" s="7">
        <v>8</v>
      </c>
      <c r="J509" s="6">
        <v>27</v>
      </c>
      <c r="K509" s="7">
        <v>0</v>
      </c>
      <c r="L509" s="6">
        <v>16</v>
      </c>
      <c r="M509" s="7">
        <v>-1</v>
      </c>
      <c r="N509" s="6">
        <v>0</v>
      </c>
      <c r="O509" s="7">
        <v>-1</v>
      </c>
      <c r="P509" s="6">
        <v>3</v>
      </c>
      <c r="Q509" s="7">
        <v>0</v>
      </c>
      <c r="R509" s="6">
        <v>0</v>
      </c>
      <c r="S509" s="7">
        <v>-1</v>
      </c>
      <c r="T509" s="6">
        <v>2</v>
      </c>
      <c r="U509" s="7">
        <v>-7</v>
      </c>
      <c r="V509" s="6">
        <v>18</v>
      </c>
      <c r="W509" s="7">
        <v>8</v>
      </c>
      <c r="X509" s="3" t="s">
        <v>842</v>
      </c>
      <c r="Z509" s="7"/>
      <c r="AB509" s="6"/>
      <c r="AC509" s="6"/>
      <c r="AD509" s="7"/>
      <c r="AE509" s="6"/>
      <c r="AF509" s="6"/>
      <c r="AH509" s="6"/>
      <c r="AI509" s="6"/>
      <c r="AK509" s="6"/>
      <c r="AL509" s="6"/>
      <c r="AN509" s="6"/>
      <c r="AO509" s="6"/>
      <c r="AT509" s="6"/>
      <c r="AU509" s="6"/>
      <c r="AX509" s="6">
        <v>35</v>
      </c>
      <c r="AY509" s="6">
        <v>22</v>
      </c>
      <c r="AZ509" s="6"/>
      <c r="BA509" s="6"/>
      <c r="BB509" s="4" t="s">
        <v>1117</v>
      </c>
      <c r="BI509" s="50"/>
      <c r="BK509" s="50"/>
      <c r="BM509" s="50"/>
      <c r="BO509" s="50"/>
      <c r="BQ509" s="50"/>
      <c r="BS509" s="50"/>
      <c r="BU509" s="50"/>
    </row>
    <row r="510" spans="1:73" x14ac:dyDescent="0.25">
      <c r="B510" t="s">
        <v>296</v>
      </c>
      <c r="C510" s="69" t="s">
        <v>518</v>
      </c>
      <c r="D510" s="39">
        <v>43784</v>
      </c>
      <c r="E510">
        <v>18</v>
      </c>
      <c r="F510" s="3" t="s">
        <v>678</v>
      </c>
      <c r="G510" s="2" t="s">
        <v>164</v>
      </c>
      <c r="H510" s="6">
        <v>42</v>
      </c>
      <c r="I510" s="7">
        <v>3</v>
      </c>
      <c r="J510" s="6">
        <v>32</v>
      </c>
      <c r="K510" s="7">
        <v>1</v>
      </c>
      <c r="L510" s="6">
        <v>13</v>
      </c>
      <c r="M510" s="7">
        <v>-2</v>
      </c>
      <c r="P510" s="6">
        <v>3</v>
      </c>
      <c r="Q510" s="7">
        <v>0</v>
      </c>
      <c r="R510" s="6"/>
      <c r="T510" s="6">
        <v>5</v>
      </c>
      <c r="U510" s="7">
        <v>-3</v>
      </c>
      <c r="V510" s="6">
        <v>10</v>
      </c>
      <c r="W510" s="7">
        <v>2</v>
      </c>
      <c r="X510" s="3" t="s">
        <v>842</v>
      </c>
      <c r="Z510" s="7"/>
      <c r="AB510" s="6"/>
      <c r="AC510" s="6"/>
      <c r="AD510" s="7"/>
      <c r="AE510" s="6"/>
      <c r="AF510" s="6"/>
      <c r="AH510" s="6"/>
      <c r="AI510" s="6"/>
      <c r="AK510" s="6"/>
      <c r="AL510" s="6"/>
      <c r="AN510" s="6"/>
      <c r="AO510" s="6"/>
      <c r="AT510" s="6"/>
      <c r="AU510" s="6"/>
      <c r="AZ510" s="6"/>
      <c r="BA510" s="6"/>
      <c r="BI510" s="50"/>
      <c r="BK510" s="50"/>
      <c r="BM510" s="50"/>
      <c r="BO510" s="50"/>
      <c r="BQ510" s="50"/>
      <c r="BS510" s="50"/>
      <c r="BU510" s="50"/>
    </row>
    <row r="511" spans="1:73" x14ac:dyDescent="0.25">
      <c r="B511" s="3" t="s">
        <v>296</v>
      </c>
      <c r="C511" s="69" t="s">
        <v>518</v>
      </c>
      <c r="D511" s="39">
        <v>43784</v>
      </c>
      <c r="E511">
        <v>21</v>
      </c>
      <c r="F511" s="3" t="s">
        <v>1030</v>
      </c>
      <c r="G511" s="2"/>
      <c r="R511" s="6"/>
      <c r="T511" s="6"/>
      <c r="V511" s="6"/>
      <c r="W511" s="7">
        <v>-1</v>
      </c>
      <c r="X511" s="3" t="s">
        <v>842</v>
      </c>
      <c r="Z511" s="7"/>
      <c r="AB511" s="6">
        <v>36</v>
      </c>
      <c r="AC511" s="6">
        <v>45</v>
      </c>
      <c r="AD511" s="7">
        <f>AB511-AC511</f>
        <v>-9</v>
      </c>
      <c r="AE511" s="6">
        <v>22</v>
      </c>
      <c r="AF511" s="6">
        <v>60</v>
      </c>
      <c r="AG511" s="7">
        <f>AE511-AF511</f>
        <v>-38</v>
      </c>
      <c r="AH511" s="6">
        <v>22</v>
      </c>
      <c r="AI511" s="6">
        <v>41</v>
      </c>
      <c r="AJ511" s="7">
        <f>AH511-AI511</f>
        <v>-19</v>
      </c>
      <c r="AK511" s="6"/>
      <c r="AL511" s="6"/>
      <c r="AM511" s="6"/>
      <c r="AN511" s="7"/>
      <c r="AO511" s="6"/>
      <c r="AT511" s="6">
        <v>26</v>
      </c>
      <c r="AU511" s="6">
        <v>54</v>
      </c>
      <c r="AV511" s="7">
        <f>AT511-AU511</f>
        <v>-28</v>
      </c>
      <c r="AW511" s="4" t="s">
        <v>1118</v>
      </c>
      <c r="AZ511" s="6"/>
      <c r="BA511" s="6"/>
      <c r="BC511" s="6"/>
      <c r="BD511" s="6"/>
      <c r="BI511" s="50"/>
      <c r="BK511" s="50"/>
      <c r="BM511" s="50"/>
      <c r="BO511" s="50"/>
      <c r="BQ511" s="50"/>
      <c r="BS511" s="50"/>
      <c r="BU511" s="50"/>
    </row>
    <row r="512" spans="1:73" x14ac:dyDescent="0.25">
      <c r="B512" s="3" t="s">
        <v>296</v>
      </c>
      <c r="C512" s="69" t="s">
        <v>455</v>
      </c>
      <c r="D512" s="39">
        <v>43784</v>
      </c>
      <c r="E512">
        <v>21</v>
      </c>
      <c r="F512" s="3" t="s">
        <v>1030</v>
      </c>
      <c r="G512" s="2" t="s">
        <v>60</v>
      </c>
      <c r="H512" s="6">
        <v>44</v>
      </c>
      <c r="I512" s="7">
        <v>3</v>
      </c>
      <c r="J512" s="6">
        <v>28</v>
      </c>
      <c r="K512" s="7">
        <v>4</v>
      </c>
      <c r="L512" s="6">
        <v>16</v>
      </c>
      <c r="M512" s="7">
        <v>-4</v>
      </c>
      <c r="P512" s="6">
        <v>3</v>
      </c>
      <c r="Q512" s="7">
        <v>0</v>
      </c>
      <c r="R512" s="6"/>
      <c r="T512" s="6">
        <v>3</v>
      </c>
      <c r="U512" s="7">
        <v>-4</v>
      </c>
      <c r="V512" s="6">
        <v>16</v>
      </c>
      <c r="W512" s="7">
        <v>-1</v>
      </c>
      <c r="X512" s="3" t="s">
        <v>639</v>
      </c>
      <c r="Z512" s="7"/>
      <c r="AB512" s="6"/>
      <c r="AC512" s="6"/>
      <c r="AD512" s="7"/>
      <c r="AE512" s="6"/>
      <c r="AF512" s="6"/>
      <c r="AG512" s="7"/>
      <c r="AH512" s="6"/>
      <c r="AI512" s="6"/>
      <c r="AJ512" s="7"/>
      <c r="AK512" s="6"/>
      <c r="AL512" s="6"/>
      <c r="AM512" s="6"/>
      <c r="AN512" s="7"/>
      <c r="AO512" s="6"/>
      <c r="AT512" s="6"/>
      <c r="AU512" s="6"/>
      <c r="AX512" s="6">
        <v>49</v>
      </c>
      <c r="AY512" s="6">
        <v>30</v>
      </c>
      <c r="AZ512" s="6"/>
      <c r="BA512" s="6"/>
      <c r="BB512" s="4" t="s">
        <v>1097</v>
      </c>
      <c r="BC512" s="6"/>
      <c r="BD512" s="6"/>
      <c r="BI512" s="50"/>
      <c r="BK512" s="50"/>
      <c r="BM512" s="50"/>
      <c r="BO512" s="50"/>
      <c r="BQ512" s="50"/>
      <c r="BS512" s="50"/>
      <c r="BU512" s="50"/>
    </row>
    <row r="513" spans="2:73" x14ac:dyDescent="0.25">
      <c r="B513" s="3" t="s">
        <v>296</v>
      </c>
      <c r="C513" s="69" t="s">
        <v>538</v>
      </c>
      <c r="D513" s="39">
        <v>43785</v>
      </c>
      <c r="F513" s="3" t="s">
        <v>821</v>
      </c>
      <c r="G513" s="2"/>
      <c r="R513" s="6"/>
      <c r="T513" s="6"/>
      <c r="V513" s="6"/>
      <c r="X513" s="3" t="s">
        <v>842</v>
      </c>
      <c r="Z513" s="7"/>
      <c r="AB513" s="6">
        <v>40</v>
      </c>
      <c r="AC513" s="6">
        <v>50</v>
      </c>
      <c r="AD513" s="7">
        <f>AB513-AC513</f>
        <v>-10</v>
      </c>
      <c r="AE513" s="6">
        <v>16</v>
      </c>
      <c r="AF513" s="6">
        <v>71</v>
      </c>
      <c r="AG513" s="7">
        <f>AE513-AF513</f>
        <v>-55</v>
      </c>
      <c r="AH513" s="6"/>
      <c r="AI513" s="6"/>
      <c r="AK513" s="6"/>
      <c r="AL513" s="6"/>
      <c r="AN513" s="6"/>
      <c r="AO513" s="6"/>
      <c r="AT513" s="6"/>
      <c r="AU513" s="6"/>
      <c r="AV513" s="7"/>
      <c r="AW513" s="4" t="s">
        <v>1037</v>
      </c>
      <c r="AZ513" s="6"/>
      <c r="BA513" s="6"/>
      <c r="BC513" s="6">
        <v>21</v>
      </c>
      <c r="BD513" s="6">
        <v>59</v>
      </c>
      <c r="BE513" s="7">
        <f>BC513-BD513</f>
        <v>-38</v>
      </c>
      <c r="BF513" s="4" t="s">
        <v>871</v>
      </c>
      <c r="BI513" s="50"/>
      <c r="BK513" s="50"/>
      <c r="BM513" s="50"/>
      <c r="BO513" s="50"/>
      <c r="BQ513" s="50"/>
      <c r="BS513" s="50"/>
      <c r="BU513" s="50"/>
    </row>
    <row r="514" spans="2:73" x14ac:dyDescent="0.25">
      <c r="B514" s="3" t="s">
        <v>296</v>
      </c>
      <c r="C514" s="69" t="s">
        <v>564</v>
      </c>
      <c r="D514" s="39">
        <v>43787</v>
      </c>
      <c r="E514">
        <v>19</v>
      </c>
      <c r="F514" s="3" t="s">
        <v>821</v>
      </c>
      <c r="G514" s="2" t="s">
        <v>1119</v>
      </c>
      <c r="H514" s="6">
        <v>42</v>
      </c>
      <c r="I514" s="7">
        <v>-3</v>
      </c>
      <c r="J514" s="6">
        <v>30</v>
      </c>
      <c r="K514" s="7">
        <v>2</v>
      </c>
      <c r="L514" s="6">
        <v>15</v>
      </c>
      <c r="M514" s="7">
        <v>0</v>
      </c>
      <c r="P514" s="6">
        <v>4</v>
      </c>
      <c r="Q514" s="7">
        <v>1</v>
      </c>
      <c r="R514" s="6"/>
      <c r="T514" s="6">
        <v>4</v>
      </c>
      <c r="U514" s="7">
        <v>0</v>
      </c>
      <c r="V514" s="6">
        <v>12</v>
      </c>
      <c r="W514" s="7">
        <v>-5</v>
      </c>
      <c r="X514" s="3" t="s">
        <v>842</v>
      </c>
      <c r="Z514" s="7"/>
      <c r="AB514" s="6"/>
      <c r="AC514" s="6"/>
      <c r="AD514" s="7"/>
      <c r="AE514" s="6"/>
      <c r="AF514" s="6"/>
      <c r="AH514" s="6"/>
      <c r="AI514" s="6"/>
      <c r="AK514" s="6"/>
      <c r="AL514" s="6"/>
      <c r="AN514" s="6"/>
      <c r="AO514" s="6"/>
      <c r="AT514" s="6"/>
      <c r="AU514" s="6"/>
      <c r="AX514" s="6">
        <v>41</v>
      </c>
      <c r="AY514" s="6">
        <v>22</v>
      </c>
      <c r="AZ514" s="6"/>
      <c r="BA514" s="6"/>
      <c r="BB514" s="4" t="s">
        <v>876</v>
      </c>
      <c r="BG514" s="4"/>
      <c r="BI514" s="50"/>
      <c r="BK514" s="50"/>
      <c r="BM514" s="50"/>
      <c r="BO514" s="50"/>
      <c r="BQ514" s="50"/>
      <c r="BS514" s="50"/>
      <c r="BU514" s="50"/>
    </row>
    <row r="515" spans="2:73" x14ac:dyDescent="0.25">
      <c r="B515" s="3" t="s">
        <v>296</v>
      </c>
      <c r="C515" s="69" t="s">
        <v>564</v>
      </c>
      <c r="D515" s="39">
        <v>43787</v>
      </c>
      <c r="E515">
        <v>20</v>
      </c>
      <c r="F515" s="3" t="s">
        <v>886</v>
      </c>
      <c r="G515" s="2" t="s">
        <v>54</v>
      </c>
      <c r="H515" s="6">
        <v>42</v>
      </c>
      <c r="I515" s="7">
        <v>1</v>
      </c>
      <c r="J515" s="6">
        <v>31</v>
      </c>
      <c r="K515" s="7">
        <v>-2</v>
      </c>
      <c r="L515" s="6">
        <v>15</v>
      </c>
      <c r="M515" s="7">
        <v>1</v>
      </c>
      <c r="P515" s="6">
        <v>2</v>
      </c>
      <c r="Q515" s="7">
        <v>0</v>
      </c>
      <c r="R515" s="6"/>
      <c r="T515" s="6">
        <v>5</v>
      </c>
      <c r="U515" s="7">
        <v>0</v>
      </c>
      <c r="V515" s="6">
        <v>11</v>
      </c>
      <c r="W515" s="7">
        <v>3</v>
      </c>
      <c r="X515" s="3" t="s">
        <v>842</v>
      </c>
      <c r="Z515" s="7"/>
      <c r="AB515" s="6"/>
      <c r="AC515" s="6"/>
      <c r="AD515" s="7"/>
      <c r="AE515" s="6"/>
      <c r="AF515" s="6"/>
      <c r="AH515" s="6"/>
      <c r="AI515" s="6"/>
      <c r="AK515" s="6"/>
      <c r="AL515" s="6"/>
      <c r="AN515" s="6"/>
      <c r="AO515" s="6"/>
      <c r="AT515" s="6"/>
      <c r="AU515" s="6"/>
      <c r="AZ515" s="6"/>
      <c r="BA515" s="6"/>
      <c r="BC515" s="6"/>
      <c r="BD515" s="6"/>
      <c r="BI515" s="50"/>
      <c r="BK515" s="50"/>
      <c r="BM515" s="50"/>
      <c r="BO515" s="50"/>
      <c r="BQ515" s="50"/>
      <c r="BS515" s="50"/>
      <c r="BU515" s="50"/>
    </row>
    <row r="516" spans="2:73" x14ac:dyDescent="0.25">
      <c r="B516" s="3" t="s">
        <v>296</v>
      </c>
      <c r="C516" s="69" t="s">
        <v>597</v>
      </c>
      <c r="D516" s="39">
        <v>43788</v>
      </c>
      <c r="E516">
        <v>24</v>
      </c>
      <c r="F516" s="3" t="s">
        <v>1019</v>
      </c>
      <c r="G516" s="2" t="s">
        <v>96</v>
      </c>
      <c r="H516" s="6">
        <v>41</v>
      </c>
      <c r="I516" s="7">
        <v>4</v>
      </c>
      <c r="J516" s="6">
        <v>28</v>
      </c>
      <c r="K516" s="7">
        <v>-1</v>
      </c>
      <c r="L516" s="6">
        <v>18</v>
      </c>
      <c r="M516" s="7">
        <v>2</v>
      </c>
      <c r="N516" s="6">
        <v>0</v>
      </c>
      <c r="O516" s="7">
        <v>0</v>
      </c>
      <c r="P516" s="6">
        <v>5</v>
      </c>
      <c r="Q516" s="7">
        <v>0</v>
      </c>
      <c r="R516" s="6">
        <v>0</v>
      </c>
      <c r="S516" s="7">
        <v>0</v>
      </c>
      <c r="T516" s="6">
        <v>3</v>
      </c>
      <c r="U516" s="7">
        <v>-6</v>
      </c>
      <c r="V516" s="6">
        <v>13</v>
      </c>
      <c r="W516" s="7">
        <v>5</v>
      </c>
      <c r="X516" s="3" t="s">
        <v>842</v>
      </c>
      <c r="Z516" s="7"/>
      <c r="AB516" s="6">
        <v>37</v>
      </c>
      <c r="AC516" s="6">
        <v>51</v>
      </c>
      <c r="AD516" s="7">
        <f>AB516-AC516</f>
        <v>-14</v>
      </c>
      <c r="AE516" s="6">
        <v>24</v>
      </c>
      <c r="AF516" s="6">
        <v>62</v>
      </c>
      <c r="AG516" s="7">
        <f>AE516-AF516</f>
        <v>-38</v>
      </c>
      <c r="AH516" s="6">
        <v>25</v>
      </c>
      <c r="AI516" s="6">
        <v>42</v>
      </c>
      <c r="AJ516" s="7">
        <f>AH516-AI516</f>
        <v>-17</v>
      </c>
      <c r="AK516" s="6"/>
      <c r="AL516" s="6"/>
      <c r="AN516" s="6"/>
      <c r="AO516" s="6"/>
      <c r="AT516" s="6"/>
      <c r="AU516" s="6"/>
      <c r="AW516" s="4" t="s">
        <v>1087</v>
      </c>
      <c r="AX516" s="6">
        <v>41</v>
      </c>
      <c r="AY516" s="6">
        <v>26</v>
      </c>
      <c r="AZ516" s="6"/>
      <c r="BA516" s="6"/>
      <c r="BB516" s="4" t="s">
        <v>1086</v>
      </c>
      <c r="BC516" s="6"/>
      <c r="BD516" s="6"/>
      <c r="BI516" s="50"/>
      <c r="BK516" s="50"/>
      <c r="BM516" s="50"/>
      <c r="BO516" s="50"/>
      <c r="BQ516" s="50"/>
      <c r="BS516" s="50"/>
      <c r="BU516" s="50"/>
    </row>
    <row r="517" spans="2:73" x14ac:dyDescent="0.25">
      <c r="B517" s="3" t="s">
        <v>296</v>
      </c>
      <c r="C517" s="69" t="s">
        <v>598</v>
      </c>
      <c r="D517" s="39">
        <v>43789</v>
      </c>
      <c r="E517">
        <v>24</v>
      </c>
      <c r="F517" s="3" t="s">
        <v>886</v>
      </c>
      <c r="G517" s="2" t="s">
        <v>180</v>
      </c>
      <c r="H517" s="6">
        <v>42</v>
      </c>
      <c r="I517" s="7">
        <v>0</v>
      </c>
      <c r="J517" s="6">
        <v>32</v>
      </c>
      <c r="K517" s="7">
        <v>1</v>
      </c>
      <c r="L517" s="6">
        <v>15</v>
      </c>
      <c r="M517" s="7">
        <v>0</v>
      </c>
      <c r="P517" s="6">
        <v>2</v>
      </c>
      <c r="Q517" s="7">
        <v>0</v>
      </c>
      <c r="R517" s="6"/>
      <c r="T517" s="6">
        <v>5</v>
      </c>
      <c r="U517" s="7">
        <v>0</v>
      </c>
      <c r="V517" s="6">
        <v>10</v>
      </c>
      <c r="W517" s="7">
        <v>-1</v>
      </c>
      <c r="X517" s="3" t="s">
        <v>842</v>
      </c>
      <c r="Z517" s="7"/>
      <c r="AB517" s="6"/>
      <c r="AC517" s="6"/>
      <c r="AD517" s="7"/>
      <c r="AE517" s="6"/>
      <c r="AF517" s="6"/>
      <c r="AH517" s="6"/>
      <c r="AI517" s="6"/>
      <c r="AK517" s="6"/>
      <c r="AL517" s="6"/>
      <c r="AN517" s="6"/>
      <c r="AO517" s="6"/>
      <c r="AT517" s="6"/>
      <c r="AU517" s="6"/>
      <c r="AZ517" s="6"/>
      <c r="BA517" s="6"/>
      <c r="BC517" s="6"/>
      <c r="BD517" s="6"/>
      <c r="BI517" s="50"/>
      <c r="BK517" s="50"/>
      <c r="BM517" s="50"/>
      <c r="BO517" s="50"/>
      <c r="BQ517" s="50"/>
      <c r="BS517" s="50"/>
      <c r="BU517" s="50"/>
    </row>
    <row r="518" spans="2:73" x14ac:dyDescent="0.25">
      <c r="B518" s="3" t="s">
        <v>296</v>
      </c>
      <c r="C518" s="69" t="s">
        <v>427</v>
      </c>
      <c r="D518" s="39">
        <v>43789</v>
      </c>
      <c r="E518">
        <v>22</v>
      </c>
      <c r="F518" s="3" t="s">
        <v>1017</v>
      </c>
      <c r="H518" s="6">
        <v>42</v>
      </c>
      <c r="I518" s="7">
        <v>-1</v>
      </c>
      <c r="J518" s="6">
        <v>32</v>
      </c>
      <c r="K518" s="7">
        <v>2</v>
      </c>
      <c r="L518" s="6">
        <v>14</v>
      </c>
      <c r="M518" s="7">
        <v>-1</v>
      </c>
      <c r="P518" s="6">
        <v>3</v>
      </c>
      <c r="Q518" s="7">
        <v>1</v>
      </c>
      <c r="R518" s="6"/>
      <c r="T518" s="6">
        <v>3</v>
      </c>
      <c r="U518" s="7">
        <v>-2</v>
      </c>
      <c r="V518" s="6">
        <v>10</v>
      </c>
      <c r="W518" s="7">
        <v>-3</v>
      </c>
      <c r="X518" s="3" t="s">
        <v>842</v>
      </c>
      <c r="Z518" s="7"/>
      <c r="AB518" s="6">
        <v>37</v>
      </c>
      <c r="AC518" s="6">
        <v>42</v>
      </c>
      <c r="AD518" s="7">
        <f>AB518-AC518</f>
        <v>-5</v>
      </c>
      <c r="AE518" s="6">
        <v>24</v>
      </c>
      <c r="AF518" s="6">
        <v>56</v>
      </c>
      <c r="AG518" s="7">
        <f>AE518-AF518</f>
        <v>-32</v>
      </c>
      <c r="AH518" s="6">
        <v>19</v>
      </c>
      <c r="AI518" s="6">
        <v>41</v>
      </c>
      <c r="AJ518" s="7">
        <f>AH518-AI518</f>
        <v>-22</v>
      </c>
      <c r="AK518" s="6"/>
      <c r="AL518" s="6"/>
      <c r="AN518" s="6"/>
      <c r="AO518" s="6"/>
      <c r="AT518" s="6">
        <v>22</v>
      </c>
      <c r="AU518" s="6">
        <v>46</v>
      </c>
      <c r="AV518" s="7">
        <f>AT518-AU518</f>
        <v>-24</v>
      </c>
      <c r="AW518" s="4" t="s">
        <v>1083</v>
      </c>
      <c r="AZ518" s="6"/>
      <c r="BA518" s="6"/>
      <c r="BC518" s="6"/>
      <c r="BD518" s="6"/>
      <c r="BI518" s="50"/>
      <c r="BK518" s="50"/>
      <c r="BM518" s="50"/>
      <c r="BO518" s="50"/>
      <c r="BQ518" s="50"/>
      <c r="BS518" s="50"/>
      <c r="BU518" s="50"/>
    </row>
    <row r="519" spans="2:73" x14ac:dyDescent="0.25">
      <c r="B519" s="3" t="s">
        <v>296</v>
      </c>
      <c r="C519" s="69" t="s">
        <v>427</v>
      </c>
      <c r="D519" s="39">
        <v>43789</v>
      </c>
      <c r="E519">
        <v>24</v>
      </c>
      <c r="F519" s="3" t="s">
        <v>903</v>
      </c>
      <c r="G519" s="2" t="s">
        <v>138</v>
      </c>
      <c r="H519" s="6">
        <v>47</v>
      </c>
      <c r="I519" s="7">
        <v>3</v>
      </c>
      <c r="J519" s="6">
        <v>28</v>
      </c>
      <c r="K519" s="7">
        <v>0</v>
      </c>
      <c r="L519" s="6">
        <v>12</v>
      </c>
      <c r="M519" s="7">
        <v>-2</v>
      </c>
      <c r="N519" s="6">
        <v>0</v>
      </c>
      <c r="O519" s="7">
        <v>0</v>
      </c>
      <c r="P519" s="6">
        <v>3</v>
      </c>
      <c r="Q519" s="7">
        <v>0</v>
      </c>
      <c r="R519" s="6"/>
      <c r="T519" s="6">
        <v>3</v>
      </c>
      <c r="U519" s="7">
        <v>-3</v>
      </c>
      <c r="V519" s="6">
        <v>19</v>
      </c>
      <c r="W519" s="7">
        <v>3</v>
      </c>
      <c r="X519" s="3" t="s">
        <v>842</v>
      </c>
      <c r="Z519" s="7"/>
      <c r="AB519" s="6">
        <v>38</v>
      </c>
      <c r="AC519" s="6">
        <v>38</v>
      </c>
      <c r="AD519" s="7">
        <f>AB519-AC519</f>
        <v>0</v>
      </c>
      <c r="AE519" s="6">
        <v>24</v>
      </c>
      <c r="AF519" s="6">
        <v>52</v>
      </c>
      <c r="AG519" s="7">
        <f>AE519-AF519</f>
        <v>-28</v>
      </c>
      <c r="AH519" s="6">
        <v>23</v>
      </c>
      <c r="AI519" s="6">
        <v>38</v>
      </c>
      <c r="AJ519" s="7">
        <f>AH519-AI519</f>
        <v>-15</v>
      </c>
      <c r="AK519" s="6"/>
      <c r="AL519" s="6"/>
      <c r="AN519" s="6"/>
      <c r="AO519" s="6"/>
      <c r="AT519" s="6">
        <v>24</v>
      </c>
      <c r="AU519" s="6">
        <v>42</v>
      </c>
      <c r="AV519" s="7">
        <f>AT519-AU519</f>
        <v>-18</v>
      </c>
      <c r="AW519" s="4" t="s">
        <v>1034</v>
      </c>
      <c r="AX519" s="6">
        <v>35</v>
      </c>
      <c r="AY519" s="6">
        <v>19</v>
      </c>
      <c r="AZ519" s="6"/>
      <c r="BA519" s="6"/>
      <c r="BB519" s="4" t="s">
        <v>1035</v>
      </c>
      <c r="BC519" s="6"/>
      <c r="BD519" s="6"/>
      <c r="BI519" s="50"/>
      <c r="BK519" s="50"/>
      <c r="BM519" s="50"/>
      <c r="BO519" s="50"/>
      <c r="BQ519" s="50"/>
      <c r="BS519" s="50"/>
      <c r="BU519" s="50"/>
    </row>
    <row r="520" spans="2:73" x14ac:dyDescent="0.25">
      <c r="B520" s="3" t="s">
        <v>296</v>
      </c>
      <c r="C520" s="69" t="s">
        <v>427</v>
      </c>
      <c r="D520" s="39">
        <v>43789</v>
      </c>
      <c r="E520">
        <v>24</v>
      </c>
      <c r="F520" s="3" t="s">
        <v>903</v>
      </c>
      <c r="G520" s="2" t="s">
        <v>138</v>
      </c>
      <c r="R520" s="6"/>
      <c r="T520" s="6"/>
      <c r="V520" s="6"/>
      <c r="X520" s="3" t="s">
        <v>842</v>
      </c>
      <c r="Z520" s="7"/>
      <c r="AB520" s="6"/>
      <c r="AC520" s="6"/>
      <c r="AD520" s="7"/>
      <c r="AE520" s="6"/>
      <c r="AF520" s="6"/>
      <c r="AH520" s="6"/>
      <c r="AI520" s="6"/>
      <c r="AK520" s="6"/>
      <c r="AL520" s="6"/>
      <c r="AN520" s="6"/>
      <c r="AO520" s="6"/>
      <c r="AT520" s="6"/>
      <c r="AU520" s="6"/>
      <c r="AX520" s="6">
        <v>29</v>
      </c>
      <c r="AY520" s="6">
        <v>16</v>
      </c>
      <c r="AZ520" s="6">
        <v>11</v>
      </c>
      <c r="BA520" s="6">
        <v>7</v>
      </c>
      <c r="BB520" s="4" t="s">
        <v>1035</v>
      </c>
      <c r="BC520" s="6"/>
      <c r="BD520" s="6"/>
      <c r="BI520" s="50"/>
      <c r="BK520" s="50"/>
      <c r="BM520" s="50"/>
      <c r="BO520" s="50"/>
      <c r="BQ520" s="50"/>
      <c r="BS520" s="50"/>
      <c r="BU520" s="50"/>
    </row>
    <row r="521" spans="2:73" x14ac:dyDescent="0.25">
      <c r="B521" s="3" t="s">
        <v>296</v>
      </c>
      <c r="C521" s="69" t="s">
        <v>465</v>
      </c>
      <c r="D521" s="39">
        <v>43789</v>
      </c>
      <c r="E521">
        <v>24</v>
      </c>
      <c r="F521" s="3" t="s">
        <v>982</v>
      </c>
      <c r="G521" s="2" t="s">
        <v>76</v>
      </c>
      <c r="H521" s="6">
        <v>41</v>
      </c>
      <c r="I521" s="7">
        <v>-1</v>
      </c>
      <c r="J521" s="6">
        <v>30</v>
      </c>
      <c r="K521" s="7">
        <v>2</v>
      </c>
      <c r="L521" s="6">
        <v>15</v>
      </c>
      <c r="M521" s="7">
        <v>2</v>
      </c>
      <c r="P521" s="6">
        <v>3</v>
      </c>
      <c r="Q521" s="7">
        <v>0</v>
      </c>
      <c r="R521" s="6"/>
      <c r="T521" s="6">
        <v>5</v>
      </c>
      <c r="U521" s="7">
        <v>0</v>
      </c>
      <c r="V521" s="6">
        <v>11</v>
      </c>
      <c r="W521" s="7">
        <v>-3</v>
      </c>
      <c r="X521" s="3" t="s">
        <v>639</v>
      </c>
      <c r="Y521" t="s">
        <v>988</v>
      </c>
      <c r="Z521" s="7"/>
      <c r="AB521" s="6"/>
      <c r="AC521" s="6"/>
      <c r="AD521" s="7"/>
      <c r="AE521" s="6"/>
      <c r="AF521" s="6"/>
      <c r="AH521" s="6"/>
      <c r="AI521" s="6"/>
      <c r="AK521" s="6"/>
      <c r="AL521" s="6"/>
      <c r="AN521" s="6"/>
      <c r="AO521" s="6"/>
      <c r="AT521" s="6"/>
      <c r="AU521" s="6"/>
      <c r="AX521" s="6">
        <v>43</v>
      </c>
      <c r="AY521" s="6">
        <v>22</v>
      </c>
      <c r="AZ521" s="6">
        <v>16</v>
      </c>
      <c r="BA521" s="6"/>
      <c r="BB521" s="4" t="s">
        <v>1084</v>
      </c>
      <c r="BC521" s="6"/>
      <c r="BD521" s="6"/>
      <c r="BI521" s="50"/>
      <c r="BK521" s="50"/>
      <c r="BM521" s="50"/>
      <c r="BO521" s="50"/>
      <c r="BQ521" s="50"/>
      <c r="BS521" s="50"/>
      <c r="BU521" s="50"/>
    </row>
    <row r="522" spans="2:73" x14ac:dyDescent="0.25">
      <c r="B522" t="s">
        <v>296</v>
      </c>
      <c r="C522" s="3" t="s">
        <v>411</v>
      </c>
      <c r="D522" s="39">
        <v>43789</v>
      </c>
      <c r="E522">
        <v>28</v>
      </c>
      <c r="F522" s="3" t="s">
        <v>821</v>
      </c>
      <c r="G522" s="2" t="s">
        <v>224</v>
      </c>
      <c r="H522" s="6">
        <v>43</v>
      </c>
      <c r="J522" s="6">
        <v>32</v>
      </c>
      <c r="L522" s="6">
        <v>14</v>
      </c>
      <c r="P522" s="6">
        <v>3</v>
      </c>
      <c r="R522" s="6"/>
      <c r="T522" s="6">
        <v>3</v>
      </c>
      <c r="V522" s="6">
        <v>11</v>
      </c>
      <c r="X522" s="3" t="s">
        <v>842</v>
      </c>
      <c r="Z522" s="8" t="s">
        <v>1767</v>
      </c>
      <c r="AB522" s="6"/>
      <c r="AC522" s="6"/>
      <c r="AD522" s="7"/>
      <c r="AE522" s="6"/>
      <c r="AF522" s="6"/>
      <c r="AH522" s="6"/>
      <c r="AI522" s="6"/>
      <c r="AK522" s="6"/>
      <c r="AL522" s="6"/>
      <c r="AN522" s="6"/>
      <c r="AO522" s="6"/>
      <c r="AT522" s="6"/>
      <c r="AU522" s="6"/>
      <c r="AZ522" s="6"/>
      <c r="BA522" s="6"/>
      <c r="BC522" s="6"/>
      <c r="BD522" s="6"/>
      <c r="BH522">
        <v>359</v>
      </c>
      <c r="BI522" s="50">
        <f>BH522-BH264</f>
        <v>38</v>
      </c>
      <c r="BJ522">
        <v>211</v>
      </c>
      <c r="BK522" s="50">
        <f>BJ522-BJ264</f>
        <v>-39</v>
      </c>
      <c r="BL522">
        <v>13</v>
      </c>
      <c r="BM522" s="50">
        <f>BL522-BL264</f>
        <v>-3</v>
      </c>
      <c r="BN522">
        <v>1</v>
      </c>
      <c r="BO522" s="50">
        <f>BN522-BN264</f>
        <v>0</v>
      </c>
      <c r="BP522">
        <v>0</v>
      </c>
      <c r="BQ522" s="50">
        <f>BP522-BP264</f>
        <v>0</v>
      </c>
      <c r="BR522">
        <v>43</v>
      </c>
      <c r="BS522" s="50">
        <f>BR522-BR264</f>
        <v>4</v>
      </c>
      <c r="BT522">
        <v>4</v>
      </c>
      <c r="BU522" s="50">
        <f>BT522-BT264</f>
        <v>0</v>
      </c>
    </row>
    <row r="523" spans="2:73" x14ac:dyDescent="0.25">
      <c r="B523" s="3" t="s">
        <v>296</v>
      </c>
      <c r="C523" s="69" t="s">
        <v>434</v>
      </c>
      <c r="D523" s="39">
        <v>43790</v>
      </c>
      <c r="E523">
        <v>23</v>
      </c>
      <c r="F523" s="3" t="s">
        <v>821</v>
      </c>
      <c r="G523" s="2" t="s">
        <v>192</v>
      </c>
      <c r="H523" s="6">
        <v>42</v>
      </c>
      <c r="I523" s="7">
        <v>0</v>
      </c>
      <c r="J523" s="6">
        <v>30</v>
      </c>
      <c r="K523" s="7">
        <v>0</v>
      </c>
      <c r="L523" s="6">
        <v>16</v>
      </c>
      <c r="M523" s="7">
        <v>1</v>
      </c>
      <c r="P523" s="6">
        <v>4</v>
      </c>
      <c r="Q523" s="7">
        <v>0</v>
      </c>
      <c r="R523" s="6"/>
      <c r="T523" s="6">
        <v>3</v>
      </c>
      <c r="U523" s="7">
        <v>-1</v>
      </c>
      <c r="V523" s="6">
        <v>12</v>
      </c>
      <c r="W523" s="7">
        <v>0</v>
      </c>
      <c r="X523" s="3" t="s">
        <v>842</v>
      </c>
      <c r="Z523" s="7"/>
      <c r="AB523" s="6">
        <v>43</v>
      </c>
      <c r="AC523" s="6">
        <v>47</v>
      </c>
      <c r="AD523" s="7">
        <f>AB523-AC523</f>
        <v>-4</v>
      </c>
      <c r="AE523" s="6">
        <v>23</v>
      </c>
      <c r="AF523" s="6">
        <v>65</v>
      </c>
      <c r="AG523" s="7">
        <f>AE523-AF523</f>
        <v>-42</v>
      </c>
      <c r="AH523" s="6">
        <v>27</v>
      </c>
      <c r="AI523" s="6">
        <v>45</v>
      </c>
      <c r="AJ523" s="7">
        <f>AH523-AI523</f>
        <v>-18</v>
      </c>
      <c r="AK523" s="6"/>
      <c r="AL523" s="6"/>
      <c r="AN523" s="6"/>
      <c r="AO523" s="6"/>
      <c r="AT523" s="6"/>
      <c r="AU523" s="6"/>
      <c r="AW523" s="4" t="s">
        <v>1037</v>
      </c>
      <c r="AZ523" s="6"/>
      <c r="BA523" s="6"/>
      <c r="BC523" s="6"/>
      <c r="BD523" s="6"/>
      <c r="BI523" s="50"/>
      <c r="BK523" s="50"/>
      <c r="BM523" s="50"/>
      <c r="BO523" s="50"/>
      <c r="BQ523" s="50"/>
      <c r="BS523" s="50"/>
      <c r="BU523" s="50"/>
    </row>
    <row r="524" spans="2:73" x14ac:dyDescent="0.25">
      <c r="B524" s="3" t="s">
        <v>296</v>
      </c>
      <c r="C524" s="69" t="s">
        <v>599</v>
      </c>
      <c r="D524" s="39">
        <v>43790</v>
      </c>
      <c r="E524">
        <v>24</v>
      </c>
      <c r="F524" s="3" t="s">
        <v>1094</v>
      </c>
      <c r="G524" s="2" t="s">
        <v>124</v>
      </c>
      <c r="H524" s="6">
        <v>43</v>
      </c>
      <c r="I524" s="7">
        <v>-2</v>
      </c>
      <c r="J524" s="6">
        <v>30</v>
      </c>
      <c r="K524" s="7">
        <v>0</v>
      </c>
      <c r="L524" s="6">
        <v>16</v>
      </c>
      <c r="M524" s="7">
        <v>5</v>
      </c>
      <c r="N524" s="6">
        <v>0</v>
      </c>
      <c r="O524" s="7">
        <v>-2</v>
      </c>
      <c r="P524" s="6">
        <v>3</v>
      </c>
      <c r="Q524" s="7">
        <v>1</v>
      </c>
      <c r="R524" s="6"/>
      <c r="T524" s="6">
        <v>3</v>
      </c>
      <c r="U524" s="7">
        <v>-3</v>
      </c>
      <c r="V524" s="6">
        <v>13</v>
      </c>
      <c r="W524" s="7">
        <v>-2</v>
      </c>
      <c r="X524" s="3" t="s">
        <v>842</v>
      </c>
      <c r="Z524" s="7"/>
      <c r="AB524" s="6">
        <v>42</v>
      </c>
      <c r="AC524" s="6">
        <v>52</v>
      </c>
      <c r="AD524" s="7">
        <f>AB524-AC524</f>
        <v>-10</v>
      </c>
      <c r="AE524" s="6">
        <v>30</v>
      </c>
      <c r="AF524" s="6">
        <v>64</v>
      </c>
      <c r="AG524" s="7">
        <f>AE524-AF524</f>
        <v>-34</v>
      </c>
      <c r="AH524" s="6">
        <v>30</v>
      </c>
      <c r="AI524" s="6">
        <v>52</v>
      </c>
      <c r="AJ524" s="7">
        <f>AH524-AI524</f>
        <v>-22</v>
      </c>
      <c r="AK524" s="6"/>
      <c r="AL524" s="6"/>
      <c r="AN524" s="6"/>
      <c r="AO524" s="6"/>
      <c r="AT524" s="6">
        <v>31</v>
      </c>
      <c r="AU524" s="6">
        <v>60</v>
      </c>
      <c r="AV524" s="7">
        <f>AT524-AU524</f>
        <v>-29</v>
      </c>
      <c r="AW524" s="4" t="s">
        <v>1095</v>
      </c>
      <c r="AZ524" s="6"/>
      <c r="BA524" s="6"/>
      <c r="BC524" s="6"/>
      <c r="BD524" s="6"/>
      <c r="BI524" s="50"/>
      <c r="BK524" s="50"/>
      <c r="BM524" s="50"/>
      <c r="BO524" s="50"/>
      <c r="BQ524" s="50"/>
      <c r="BS524" s="50"/>
      <c r="BU524" s="50"/>
    </row>
    <row r="525" spans="2:73" x14ac:dyDescent="0.25">
      <c r="B525" s="3" t="s">
        <v>296</v>
      </c>
      <c r="C525" s="69" t="s">
        <v>485</v>
      </c>
      <c r="D525" s="39">
        <v>43790</v>
      </c>
      <c r="E525">
        <v>26</v>
      </c>
      <c r="F525" s="3" t="s">
        <v>1058</v>
      </c>
      <c r="G525" s="2"/>
      <c r="H525" s="6">
        <v>43</v>
      </c>
      <c r="I525" s="7">
        <v>-2</v>
      </c>
      <c r="J525" s="6">
        <v>32</v>
      </c>
      <c r="K525" s="7">
        <v>5</v>
      </c>
      <c r="L525" s="6">
        <v>14</v>
      </c>
      <c r="M525" s="7">
        <v>-2</v>
      </c>
      <c r="P525" s="6">
        <v>4</v>
      </c>
      <c r="Q525" s="7">
        <v>1</v>
      </c>
      <c r="R525" s="6"/>
      <c r="T525" s="6">
        <v>3</v>
      </c>
      <c r="U525" s="7">
        <v>1</v>
      </c>
      <c r="V525" s="6">
        <v>11</v>
      </c>
      <c r="W525" s="7">
        <v>-7</v>
      </c>
      <c r="X525" s="3" t="s">
        <v>842</v>
      </c>
      <c r="Z525" s="7"/>
      <c r="AB525" s="6"/>
      <c r="AC525" s="6"/>
      <c r="AD525" s="7"/>
      <c r="AE525" s="6"/>
      <c r="AF525" s="6"/>
      <c r="AG525" s="7"/>
      <c r="AH525" s="6"/>
      <c r="AI525" s="6"/>
      <c r="AJ525" s="7"/>
      <c r="AK525" s="6"/>
      <c r="AL525" s="6"/>
      <c r="AN525" s="6"/>
      <c r="AO525" s="6"/>
      <c r="AT525" s="6"/>
      <c r="AU525" s="6"/>
      <c r="AV525" s="7"/>
      <c r="AX525" s="6">
        <v>37</v>
      </c>
      <c r="AY525" s="6">
        <v>24</v>
      </c>
      <c r="AZ525" s="6"/>
      <c r="BA525" s="6"/>
      <c r="BB525" s="4" t="s">
        <v>1117</v>
      </c>
      <c r="BC525" s="6"/>
      <c r="BD525" s="6"/>
      <c r="BI525" s="50"/>
      <c r="BK525" s="50"/>
      <c r="BM525" s="50"/>
      <c r="BO525" s="50"/>
      <c r="BQ525" s="50"/>
      <c r="BS525" s="50"/>
      <c r="BU525" s="50"/>
    </row>
    <row r="526" spans="2:73" x14ac:dyDescent="0.25">
      <c r="B526" t="s">
        <v>296</v>
      </c>
      <c r="C526" s="69" t="s">
        <v>338</v>
      </c>
      <c r="D526" s="39">
        <v>43791</v>
      </c>
      <c r="E526">
        <v>25</v>
      </c>
      <c r="F526" s="3" t="s">
        <v>678</v>
      </c>
      <c r="G526" s="2" t="s">
        <v>164</v>
      </c>
      <c r="H526" s="6">
        <v>41</v>
      </c>
      <c r="I526" s="7">
        <v>-1</v>
      </c>
      <c r="J526" s="6">
        <v>34</v>
      </c>
      <c r="K526" s="7">
        <v>2</v>
      </c>
      <c r="L526" s="6">
        <v>13</v>
      </c>
      <c r="M526" s="7">
        <v>0</v>
      </c>
      <c r="P526" s="6">
        <v>3</v>
      </c>
      <c r="Q526" s="7">
        <v>0</v>
      </c>
      <c r="R526" s="6"/>
      <c r="T526" s="6">
        <v>4</v>
      </c>
      <c r="U526" s="7">
        <v>-1</v>
      </c>
      <c r="V526" s="6">
        <v>7</v>
      </c>
      <c r="W526" s="7">
        <v>-3</v>
      </c>
      <c r="X526" s="3" t="s">
        <v>842</v>
      </c>
      <c r="Z526" s="7"/>
      <c r="AB526" s="6"/>
      <c r="AC526" s="6"/>
      <c r="AD526" s="7"/>
      <c r="AE526" s="6"/>
      <c r="AF526" s="6"/>
      <c r="AH526" s="6"/>
      <c r="AI526" s="6"/>
      <c r="AK526" s="6"/>
      <c r="AL526" s="6"/>
      <c r="AN526" s="6"/>
      <c r="AO526" s="6"/>
      <c r="AT526" s="6"/>
      <c r="AU526" s="6"/>
      <c r="AZ526" s="6"/>
      <c r="BA526" s="6"/>
      <c r="BC526" s="6"/>
      <c r="BD526" s="6"/>
      <c r="BI526" s="50"/>
      <c r="BK526" s="50"/>
      <c r="BM526" s="50"/>
      <c r="BO526" s="50"/>
      <c r="BQ526" s="50"/>
      <c r="BS526" s="50"/>
      <c r="BU526" s="50"/>
    </row>
    <row r="527" spans="2:73" x14ac:dyDescent="0.25">
      <c r="B527" s="3" t="s">
        <v>296</v>
      </c>
      <c r="C527" s="69" t="s">
        <v>338</v>
      </c>
      <c r="D527" s="39">
        <v>43791</v>
      </c>
      <c r="E527">
        <v>27</v>
      </c>
      <c r="F527" s="3" t="s">
        <v>1030</v>
      </c>
      <c r="G527" s="2"/>
      <c r="R527" s="6"/>
      <c r="T527" s="6"/>
      <c r="V527" s="6"/>
      <c r="X527" s="3" t="s">
        <v>842</v>
      </c>
      <c r="Z527" s="7"/>
      <c r="AB527" s="6">
        <v>33</v>
      </c>
      <c r="AC527" s="6">
        <v>47</v>
      </c>
      <c r="AD527" s="7">
        <f>AB527-AC527</f>
        <v>-14</v>
      </c>
      <c r="AE527" s="6">
        <v>24</v>
      </c>
      <c r="AF527" s="6">
        <v>59</v>
      </c>
      <c r="AG527" s="7">
        <f>AE527-AF527</f>
        <v>-35</v>
      </c>
      <c r="AH527" s="6">
        <v>19</v>
      </c>
      <c r="AI527" s="6">
        <v>50</v>
      </c>
      <c r="AJ527" s="7">
        <f>AH527-AI527</f>
        <v>-31</v>
      </c>
      <c r="AK527" s="6"/>
      <c r="AL527" s="6"/>
      <c r="AM527" s="6"/>
      <c r="AN527" s="7"/>
      <c r="AO527" s="6"/>
      <c r="AT527" s="6">
        <v>24</v>
      </c>
      <c r="AU527" s="6">
        <v>54</v>
      </c>
      <c r="AV527" s="7">
        <f>AT527-AU527</f>
        <v>-30</v>
      </c>
      <c r="AW527" s="4" t="s">
        <v>1118</v>
      </c>
      <c r="AZ527" s="6"/>
      <c r="BA527" s="6"/>
      <c r="BC527" s="6"/>
      <c r="BD527" s="6"/>
      <c r="BI527" s="50"/>
      <c r="BK527" s="50"/>
      <c r="BM527" s="50"/>
      <c r="BO527" s="50"/>
      <c r="BQ527" s="50"/>
      <c r="BS527" s="50"/>
      <c r="BU527" s="50"/>
    </row>
    <row r="528" spans="2:73" x14ac:dyDescent="0.25">
      <c r="B528" s="3" t="s">
        <v>296</v>
      </c>
      <c r="C528" s="69" t="s">
        <v>600</v>
      </c>
      <c r="D528" s="39">
        <v>43792</v>
      </c>
      <c r="F528" s="3" t="s">
        <v>821</v>
      </c>
      <c r="G528" s="2"/>
      <c r="R528" s="6"/>
      <c r="T528" s="6"/>
      <c r="V528" s="6"/>
      <c r="X528" s="3" t="s">
        <v>842</v>
      </c>
      <c r="Z528" s="7"/>
      <c r="AB528" s="6"/>
      <c r="AC528" s="6"/>
      <c r="AD528" s="7"/>
      <c r="AE528" s="6"/>
      <c r="AF528" s="6"/>
      <c r="AG528" s="7"/>
      <c r="AH528" s="6"/>
      <c r="AI528" s="6"/>
      <c r="AJ528" s="7"/>
      <c r="AK528" s="6"/>
      <c r="AL528" s="6"/>
      <c r="AM528" s="6"/>
      <c r="AN528" s="7"/>
      <c r="AO528" s="6"/>
      <c r="AT528" s="6"/>
      <c r="AU528" s="6"/>
      <c r="AV528" s="7"/>
      <c r="AZ528" s="6"/>
      <c r="BA528" s="6"/>
      <c r="BC528" s="6">
        <v>22</v>
      </c>
      <c r="BD528" s="6">
        <v>58</v>
      </c>
      <c r="BE528" s="7">
        <f>BC528-BD528</f>
        <v>-36</v>
      </c>
      <c r="BF528" s="4" t="s">
        <v>871</v>
      </c>
      <c r="BI528" s="50"/>
      <c r="BK528" s="50"/>
      <c r="BM528" s="50"/>
      <c r="BO528" s="50"/>
      <c r="BQ528" s="50"/>
      <c r="BS528" s="50"/>
      <c r="BU528" s="50"/>
    </row>
    <row r="529" spans="2:73" x14ac:dyDescent="0.25">
      <c r="B529" s="3" t="s">
        <v>296</v>
      </c>
      <c r="C529" s="69" t="s">
        <v>579</v>
      </c>
      <c r="D529" s="39">
        <v>43794</v>
      </c>
      <c r="E529">
        <v>26</v>
      </c>
      <c r="F529" s="3" t="s">
        <v>821</v>
      </c>
      <c r="G529" s="2" t="s">
        <v>1119</v>
      </c>
      <c r="H529" s="6">
        <v>43</v>
      </c>
      <c r="I529" s="7">
        <v>1</v>
      </c>
      <c r="J529" s="6">
        <v>32</v>
      </c>
      <c r="K529" s="7">
        <v>2</v>
      </c>
      <c r="L529" s="6">
        <v>13</v>
      </c>
      <c r="M529" s="7">
        <v>-3</v>
      </c>
      <c r="P529" s="6">
        <v>2</v>
      </c>
      <c r="Q529" s="7">
        <v>-2</v>
      </c>
      <c r="R529" s="6"/>
      <c r="T529" s="6">
        <v>4</v>
      </c>
      <c r="U529" s="7">
        <v>1</v>
      </c>
      <c r="V529" s="6">
        <v>11</v>
      </c>
      <c r="W529" s="7">
        <v>-1</v>
      </c>
      <c r="X529" s="3" t="s">
        <v>842</v>
      </c>
      <c r="Z529" s="7"/>
      <c r="AB529" s="6">
        <v>42</v>
      </c>
      <c r="AC529" s="6">
        <v>49</v>
      </c>
      <c r="AD529" s="7">
        <f>AB529-AC529</f>
        <v>-7</v>
      </c>
      <c r="AE529" s="6">
        <v>28</v>
      </c>
      <c r="AF529" s="6">
        <v>63</v>
      </c>
      <c r="AG529" s="7">
        <f>AE529-AF529</f>
        <v>-35</v>
      </c>
      <c r="AH529" s="6">
        <v>21</v>
      </c>
      <c r="AI529" s="6">
        <v>55</v>
      </c>
      <c r="AJ529" s="7">
        <f>AH529-AI529</f>
        <v>-34</v>
      </c>
      <c r="AK529" s="6"/>
      <c r="AL529" s="6"/>
      <c r="AN529" s="6">
        <v>20</v>
      </c>
      <c r="AO529" s="6">
        <v>30</v>
      </c>
      <c r="AP529" s="7">
        <f>AN529-AO529</f>
        <v>-10</v>
      </c>
      <c r="AT529" s="6">
        <v>26</v>
      </c>
      <c r="AU529" s="6">
        <v>61</v>
      </c>
      <c r="AV529" s="7">
        <f>AT529-AU529</f>
        <v>-35</v>
      </c>
      <c r="AW529" s="4" t="s">
        <v>931</v>
      </c>
      <c r="AX529" s="6">
        <v>39</v>
      </c>
      <c r="AY529" s="6">
        <v>21</v>
      </c>
      <c r="AZ529" s="6">
        <v>9</v>
      </c>
      <c r="BA529" s="6"/>
      <c r="BB529" s="4" t="s">
        <v>876</v>
      </c>
      <c r="BG529" s="4"/>
      <c r="BI529" s="50"/>
      <c r="BK529" s="50"/>
      <c r="BM529" s="50"/>
      <c r="BO529" s="50"/>
      <c r="BQ529" s="50"/>
      <c r="BS529" s="50"/>
      <c r="BU529" s="50"/>
    </row>
    <row r="530" spans="2:73" x14ac:dyDescent="0.25">
      <c r="B530" s="3" t="s">
        <v>296</v>
      </c>
      <c r="C530" s="69" t="s">
        <v>579</v>
      </c>
      <c r="D530" s="39">
        <v>43794</v>
      </c>
      <c r="E530">
        <v>27</v>
      </c>
      <c r="F530" s="3" t="s">
        <v>886</v>
      </c>
      <c r="G530" s="2" t="s">
        <v>54</v>
      </c>
      <c r="H530" s="6">
        <v>41</v>
      </c>
      <c r="I530" s="7">
        <v>-1</v>
      </c>
      <c r="J530" s="6">
        <v>34</v>
      </c>
      <c r="K530" s="7">
        <v>2</v>
      </c>
      <c r="L530" s="6">
        <v>13</v>
      </c>
      <c r="M530" s="7">
        <v>-2</v>
      </c>
      <c r="P530" s="6">
        <v>2</v>
      </c>
      <c r="Q530" s="7">
        <v>0</v>
      </c>
      <c r="R530" s="6"/>
      <c r="T530" s="6">
        <v>5</v>
      </c>
      <c r="U530" s="7">
        <v>0</v>
      </c>
      <c r="V530" s="6">
        <v>7</v>
      </c>
      <c r="W530" s="7">
        <v>-3</v>
      </c>
      <c r="X530" s="3" t="s">
        <v>842</v>
      </c>
      <c r="Z530" s="7"/>
      <c r="AB530" s="6"/>
      <c r="AC530" s="6"/>
      <c r="AD530" s="7"/>
      <c r="AE530" s="6"/>
      <c r="AF530" s="6"/>
      <c r="AH530" s="6"/>
      <c r="AI530" s="6"/>
      <c r="AK530" s="6"/>
      <c r="AL530" s="6"/>
      <c r="AN530" s="6"/>
      <c r="AO530" s="6"/>
      <c r="AT530" s="6"/>
      <c r="AU530" s="6"/>
      <c r="AZ530" s="6"/>
      <c r="BA530" s="6"/>
      <c r="BC530" s="6"/>
      <c r="BD530" s="6"/>
      <c r="BI530" s="50"/>
      <c r="BK530" s="50"/>
      <c r="BM530" s="50"/>
      <c r="BO530" s="50"/>
      <c r="BQ530" s="50"/>
      <c r="BS530" s="50"/>
      <c r="BU530" s="50"/>
    </row>
    <row r="531" spans="2:73" x14ac:dyDescent="0.25">
      <c r="B531" s="3" t="s">
        <v>296</v>
      </c>
      <c r="C531" s="87">
        <v>26</v>
      </c>
      <c r="D531" s="39">
        <v>43795</v>
      </c>
      <c r="F531" s="3" t="s">
        <v>40</v>
      </c>
      <c r="G531" s="2"/>
      <c r="R531" s="6"/>
      <c r="T531" s="6"/>
      <c r="V531" s="6"/>
      <c r="X531" s="3"/>
      <c r="Z531" s="8" t="s">
        <v>1767</v>
      </c>
      <c r="AB531" s="6"/>
      <c r="AC531" s="6"/>
      <c r="AD531" s="7"/>
      <c r="AE531" s="6"/>
      <c r="AF531" s="6"/>
      <c r="AH531" s="6"/>
      <c r="AI531" s="6"/>
      <c r="AK531" s="6"/>
      <c r="AL531" s="6"/>
      <c r="AN531" s="6"/>
      <c r="AO531" s="6"/>
      <c r="AT531" s="6"/>
      <c r="AU531" s="6"/>
      <c r="AZ531" s="6"/>
      <c r="BA531" s="6"/>
      <c r="BC531" s="6"/>
      <c r="BD531" s="6"/>
      <c r="BH531">
        <v>349</v>
      </c>
      <c r="BI531" s="50"/>
      <c r="BJ531">
        <v>216</v>
      </c>
      <c r="BK531" s="50"/>
      <c r="BL531">
        <v>14</v>
      </c>
      <c r="BM531" s="50"/>
      <c r="BN531">
        <v>1</v>
      </c>
      <c r="BO531" s="50"/>
      <c r="BP531">
        <v>0</v>
      </c>
      <c r="BQ531" s="50"/>
      <c r="BR531">
        <v>49</v>
      </c>
      <c r="BS531" s="50"/>
      <c r="BT531">
        <v>5</v>
      </c>
      <c r="BU531" s="50"/>
    </row>
    <row r="532" spans="2:73" x14ac:dyDescent="0.25">
      <c r="B532" s="3" t="s">
        <v>296</v>
      </c>
      <c r="C532" s="69" t="s">
        <v>679</v>
      </c>
      <c r="D532" s="39">
        <v>43795</v>
      </c>
      <c r="E532">
        <v>2</v>
      </c>
      <c r="F532" s="3" t="s">
        <v>982</v>
      </c>
      <c r="G532" s="2" t="s">
        <v>76</v>
      </c>
      <c r="H532" s="6">
        <v>42</v>
      </c>
      <c r="I532" s="7">
        <v>2</v>
      </c>
      <c r="J532" s="6">
        <v>33</v>
      </c>
      <c r="K532" s="7">
        <v>3</v>
      </c>
      <c r="L532" s="6">
        <v>11</v>
      </c>
      <c r="M532" s="7">
        <v>-4</v>
      </c>
      <c r="P532" s="6">
        <v>4</v>
      </c>
      <c r="Q532" s="7">
        <v>1</v>
      </c>
      <c r="R532" s="6"/>
      <c r="T532" s="6">
        <v>3</v>
      </c>
      <c r="U532" s="7">
        <v>-2</v>
      </c>
      <c r="V532" s="6">
        <v>9</v>
      </c>
      <c r="W532" s="7">
        <v>-2</v>
      </c>
      <c r="X532" s="3" t="s">
        <v>639</v>
      </c>
      <c r="Y532" t="s">
        <v>988</v>
      </c>
      <c r="Z532" s="7"/>
      <c r="AB532" s="6"/>
      <c r="AC532" s="6"/>
      <c r="AD532" s="7"/>
      <c r="AE532" s="6"/>
      <c r="AF532" s="6"/>
      <c r="AH532" s="6"/>
      <c r="AI532" s="6"/>
      <c r="AK532" s="6"/>
      <c r="AL532" s="6"/>
      <c r="AN532" s="6"/>
      <c r="AO532" s="6"/>
      <c r="AT532" s="6"/>
      <c r="AU532" s="6"/>
      <c r="AX532" s="6">
        <v>43</v>
      </c>
      <c r="AY532" s="6">
        <v>25</v>
      </c>
      <c r="AZ532" s="6">
        <v>11</v>
      </c>
      <c r="BA532" s="6"/>
      <c r="BB532" s="4" t="s">
        <v>1084</v>
      </c>
      <c r="BC532" s="6"/>
      <c r="BD532" s="6"/>
      <c r="BI532" s="50"/>
      <c r="BK532" s="50"/>
      <c r="BM532" s="50"/>
      <c r="BO532" s="50"/>
      <c r="BQ532" s="50"/>
      <c r="BS532" s="50"/>
      <c r="BU532" s="50"/>
    </row>
    <row r="533" spans="2:73" x14ac:dyDescent="0.25">
      <c r="B533" s="3" t="s">
        <v>296</v>
      </c>
      <c r="C533" s="69" t="s">
        <v>602</v>
      </c>
      <c r="D533" s="39">
        <v>43796</v>
      </c>
      <c r="E533">
        <v>28</v>
      </c>
      <c r="F533" s="3" t="s">
        <v>1017</v>
      </c>
      <c r="G533" s="2"/>
      <c r="H533" s="6">
        <v>42</v>
      </c>
      <c r="I533" s="7">
        <v>0</v>
      </c>
      <c r="J533" s="6">
        <v>34</v>
      </c>
      <c r="K533" s="7">
        <v>2</v>
      </c>
      <c r="L533" s="6">
        <v>13</v>
      </c>
      <c r="M533" s="7">
        <v>-1</v>
      </c>
      <c r="P533" s="6">
        <v>3</v>
      </c>
      <c r="Q533" s="7">
        <v>0</v>
      </c>
      <c r="R533" s="6"/>
      <c r="T533" s="6">
        <v>4</v>
      </c>
      <c r="U533" s="7">
        <v>1</v>
      </c>
      <c r="V533" s="6">
        <v>8</v>
      </c>
      <c r="W533" s="7">
        <v>-2</v>
      </c>
      <c r="X533" s="3" t="s">
        <v>842</v>
      </c>
      <c r="Z533" s="7"/>
      <c r="AB533" s="6">
        <v>36</v>
      </c>
      <c r="AC533" s="6">
        <v>43</v>
      </c>
      <c r="AD533" s="7">
        <f>AB533-AC533</f>
        <v>-7</v>
      </c>
      <c r="AE533" s="6">
        <v>22</v>
      </c>
      <c r="AF533" s="6">
        <v>58</v>
      </c>
      <c r="AG533" s="7">
        <f>AE533-AF533</f>
        <v>-36</v>
      </c>
      <c r="AH533" s="6">
        <v>18</v>
      </c>
      <c r="AI533" s="6">
        <v>44</v>
      </c>
      <c r="AJ533" s="7">
        <f>AH533-AI533</f>
        <v>-26</v>
      </c>
      <c r="AK533" s="6"/>
      <c r="AL533" s="6"/>
      <c r="AN533" s="6"/>
      <c r="AO533" s="6"/>
      <c r="AT533" s="6">
        <v>22</v>
      </c>
      <c r="AU533" s="6">
        <v>46</v>
      </c>
      <c r="AV533" s="7">
        <f>AT533-AU533</f>
        <v>-24</v>
      </c>
      <c r="AW533" s="4" t="s">
        <v>1083</v>
      </c>
      <c r="AZ533" s="6"/>
      <c r="BA533" s="6"/>
      <c r="BC533" s="6"/>
      <c r="BD533" s="6"/>
      <c r="BI533" s="50"/>
      <c r="BK533" s="50"/>
      <c r="BM533" s="50"/>
      <c r="BO533" s="50"/>
      <c r="BQ533" s="50"/>
      <c r="BS533" s="50"/>
      <c r="BU533" s="50"/>
    </row>
    <row r="534" spans="2:73" x14ac:dyDescent="0.25">
      <c r="B534" s="3" t="s">
        <v>296</v>
      </c>
      <c r="C534" s="69" t="s">
        <v>602</v>
      </c>
      <c r="D534" s="39">
        <v>43796</v>
      </c>
      <c r="E534">
        <v>1</v>
      </c>
      <c r="F534" s="3" t="s">
        <v>886</v>
      </c>
      <c r="G534" s="20" t="s">
        <v>194</v>
      </c>
      <c r="H534" s="6">
        <v>43</v>
      </c>
      <c r="I534" s="7">
        <v>2</v>
      </c>
      <c r="J534" s="6">
        <v>33</v>
      </c>
      <c r="K534" s="7">
        <v>-1</v>
      </c>
      <c r="L534" s="6">
        <v>13</v>
      </c>
      <c r="M534" s="7">
        <v>0</v>
      </c>
      <c r="P534" s="6">
        <v>3</v>
      </c>
      <c r="Q534" s="7">
        <v>1</v>
      </c>
      <c r="R534" s="6"/>
      <c r="T534" s="6">
        <v>4</v>
      </c>
      <c r="U534" s="7">
        <v>-1</v>
      </c>
      <c r="V534" s="6">
        <v>10</v>
      </c>
      <c r="W534" s="7">
        <v>3</v>
      </c>
      <c r="X534" s="3" t="s">
        <v>842</v>
      </c>
      <c r="Z534" s="7"/>
      <c r="AB534" s="6"/>
      <c r="AC534" s="6"/>
      <c r="AD534" s="7"/>
      <c r="AE534" s="6"/>
      <c r="AF534" s="6"/>
      <c r="AG534" s="7"/>
      <c r="AH534" s="6"/>
      <c r="AI534" s="6"/>
      <c r="AJ534" s="7"/>
      <c r="AK534" s="6"/>
      <c r="AL534" s="6"/>
      <c r="AN534" s="6"/>
      <c r="AO534" s="6"/>
      <c r="AT534" s="6"/>
      <c r="AU534" s="6"/>
      <c r="AV534" s="7"/>
      <c r="AZ534" s="6"/>
      <c r="BA534" s="6"/>
      <c r="BC534" s="6"/>
      <c r="BD534" s="6"/>
      <c r="BI534" s="50"/>
      <c r="BK534" s="50"/>
      <c r="BM534" s="50"/>
      <c r="BO534" s="50"/>
      <c r="BQ534" s="50"/>
      <c r="BS534" s="50"/>
      <c r="BU534" s="50"/>
    </row>
    <row r="535" spans="2:73" x14ac:dyDescent="0.25">
      <c r="B535" s="3" t="s">
        <v>296</v>
      </c>
      <c r="C535" s="69" t="s">
        <v>488</v>
      </c>
      <c r="D535" s="39">
        <v>43796</v>
      </c>
      <c r="E535">
        <v>1</v>
      </c>
      <c r="F535" s="3" t="s">
        <v>1019</v>
      </c>
      <c r="G535" s="2" t="s">
        <v>96</v>
      </c>
      <c r="H535" s="6">
        <v>39</v>
      </c>
      <c r="I535" s="7">
        <v>-2</v>
      </c>
      <c r="J535" s="6">
        <v>33</v>
      </c>
      <c r="K535" s="7">
        <v>5</v>
      </c>
      <c r="L535" s="6">
        <v>13</v>
      </c>
      <c r="M535" s="7">
        <v>-5</v>
      </c>
      <c r="N535" s="6">
        <v>0</v>
      </c>
      <c r="O535" s="7">
        <v>0</v>
      </c>
      <c r="P535" s="6">
        <v>5</v>
      </c>
      <c r="Q535" s="7">
        <v>0</v>
      </c>
      <c r="R535" s="6">
        <v>0</v>
      </c>
      <c r="S535" s="7">
        <v>0</v>
      </c>
      <c r="T535" s="6">
        <v>4</v>
      </c>
      <c r="U535" s="7">
        <v>1</v>
      </c>
      <c r="V535" s="6">
        <v>6</v>
      </c>
      <c r="W535" s="7">
        <v>-7</v>
      </c>
      <c r="X535" s="3" t="s">
        <v>842</v>
      </c>
      <c r="Z535" s="7"/>
      <c r="AB535" s="6">
        <v>38</v>
      </c>
      <c r="AC535" s="6">
        <v>54</v>
      </c>
      <c r="AD535" s="7">
        <f>AB535-AC535</f>
        <v>-16</v>
      </c>
      <c r="AE535" s="6">
        <v>26</v>
      </c>
      <c r="AF535" s="6">
        <v>61</v>
      </c>
      <c r="AG535" s="7">
        <f>AE535-AF535</f>
        <v>-35</v>
      </c>
      <c r="AH535" s="6">
        <v>23</v>
      </c>
      <c r="AI535" s="6">
        <v>45</v>
      </c>
      <c r="AJ535" s="7">
        <f>AH535-AI535</f>
        <v>-22</v>
      </c>
      <c r="AK535" s="6"/>
      <c r="AL535" s="6"/>
      <c r="AN535" s="6"/>
      <c r="AO535" s="6"/>
      <c r="AT535" s="6"/>
      <c r="AU535" s="6"/>
      <c r="AW535" s="4" t="s">
        <v>1087</v>
      </c>
      <c r="AX535" s="6">
        <v>42</v>
      </c>
      <c r="AY535" s="6">
        <v>28</v>
      </c>
      <c r="AZ535" s="6"/>
      <c r="BA535" s="6"/>
      <c r="BB535" s="4" t="s">
        <v>1086</v>
      </c>
      <c r="BC535" s="6"/>
      <c r="BD535" s="6"/>
      <c r="BI535" s="50"/>
      <c r="BK535" s="50"/>
      <c r="BM535" s="50"/>
      <c r="BO535" s="50"/>
      <c r="BQ535" s="50"/>
      <c r="BS535" s="50"/>
      <c r="BU535" s="50"/>
    </row>
    <row r="536" spans="2:73" x14ac:dyDescent="0.25">
      <c r="B536" s="3" t="s">
        <v>296</v>
      </c>
      <c r="C536" s="69" t="s">
        <v>488</v>
      </c>
      <c r="D536" s="39">
        <v>43796</v>
      </c>
      <c r="E536">
        <v>1</v>
      </c>
      <c r="F536" s="3" t="s">
        <v>903</v>
      </c>
      <c r="G536" s="2" t="s">
        <v>138</v>
      </c>
      <c r="H536" s="6">
        <v>46</v>
      </c>
      <c r="I536" s="7">
        <v>-1</v>
      </c>
      <c r="J536" s="6">
        <v>31</v>
      </c>
      <c r="K536" s="7">
        <v>3</v>
      </c>
      <c r="L536" s="6">
        <v>13</v>
      </c>
      <c r="M536" s="7">
        <v>1</v>
      </c>
      <c r="N536" s="6">
        <v>0</v>
      </c>
      <c r="O536" s="7">
        <v>0</v>
      </c>
      <c r="P536" s="6">
        <v>2</v>
      </c>
      <c r="Q536" s="7">
        <v>-1</v>
      </c>
      <c r="R536" s="6"/>
      <c r="T536" s="6">
        <v>2</v>
      </c>
      <c r="U536" s="7">
        <v>-1</v>
      </c>
      <c r="V536" s="6">
        <v>15</v>
      </c>
      <c r="W536" s="7">
        <v>-4</v>
      </c>
      <c r="X536" s="3" t="s">
        <v>842</v>
      </c>
      <c r="Z536" s="7"/>
      <c r="AB536" s="6">
        <v>38</v>
      </c>
      <c r="AC536" s="6">
        <v>39</v>
      </c>
      <c r="AD536" s="7">
        <f>AB536-AC536</f>
        <v>-1</v>
      </c>
      <c r="AE536" s="6">
        <v>24</v>
      </c>
      <c r="AF536" s="6">
        <v>55</v>
      </c>
      <c r="AG536" s="7">
        <f>AE536-AF536</f>
        <v>-31</v>
      </c>
      <c r="AH536" s="6">
        <v>21</v>
      </c>
      <c r="AI536" s="6">
        <v>44</v>
      </c>
      <c r="AJ536" s="7">
        <f>AH536-AI536</f>
        <v>-23</v>
      </c>
      <c r="AK536" s="6"/>
      <c r="AL536" s="6"/>
      <c r="AN536" s="6"/>
      <c r="AO536" s="6"/>
      <c r="AT536" s="6">
        <v>22</v>
      </c>
      <c r="AU536" s="6">
        <v>44</v>
      </c>
      <c r="AV536" s="7">
        <f>AT536-AU536</f>
        <v>-22</v>
      </c>
      <c r="AW536" s="4" t="s">
        <v>1034</v>
      </c>
      <c r="AX536" s="6">
        <v>36</v>
      </c>
      <c r="AY536" s="6">
        <v>19</v>
      </c>
      <c r="AZ536" s="6"/>
      <c r="BA536" s="6"/>
      <c r="BB536" s="4" t="s">
        <v>1035</v>
      </c>
      <c r="BC536" s="6"/>
      <c r="BD536" s="6"/>
      <c r="BI536" s="50"/>
      <c r="BK536" s="50"/>
      <c r="BM536" s="50"/>
      <c r="BO536" s="50"/>
      <c r="BQ536" s="50"/>
      <c r="BS536" s="50"/>
      <c r="BU536" s="50"/>
    </row>
    <row r="537" spans="2:73" x14ac:dyDescent="0.25">
      <c r="B537" s="3" t="s">
        <v>296</v>
      </c>
      <c r="C537" s="69" t="s">
        <v>488</v>
      </c>
      <c r="D537" s="39">
        <v>43796</v>
      </c>
      <c r="E537">
        <v>1</v>
      </c>
      <c r="F537" s="3" t="s">
        <v>903</v>
      </c>
      <c r="G537" s="2" t="s">
        <v>138</v>
      </c>
      <c r="R537" s="6"/>
      <c r="T537" s="6"/>
      <c r="V537" s="6"/>
      <c r="X537" s="3" t="s">
        <v>842</v>
      </c>
      <c r="Z537" s="7"/>
      <c r="AB537" s="6"/>
      <c r="AC537" s="6"/>
      <c r="AD537" s="7"/>
      <c r="AE537" s="6"/>
      <c r="AF537" s="6"/>
      <c r="AH537" s="6"/>
      <c r="AI537" s="6"/>
      <c r="AK537" s="6"/>
      <c r="AL537" s="6"/>
      <c r="AN537" s="6"/>
      <c r="AO537" s="6"/>
      <c r="AT537" s="6"/>
      <c r="AU537" s="6"/>
      <c r="AX537" s="6">
        <v>32</v>
      </c>
      <c r="AY537" s="6">
        <v>17</v>
      </c>
      <c r="AZ537" s="6">
        <v>10</v>
      </c>
      <c r="BA537" s="6">
        <v>6</v>
      </c>
      <c r="BB537" s="4" t="s">
        <v>1035</v>
      </c>
      <c r="BC537" s="6"/>
      <c r="BD537" s="6"/>
      <c r="BI537" s="50"/>
      <c r="BK537" s="50"/>
      <c r="BM537" s="50"/>
      <c r="BO537" s="50"/>
      <c r="BQ537" s="50"/>
      <c r="BS537" s="50"/>
      <c r="BU537" s="50"/>
    </row>
    <row r="538" spans="2:73" x14ac:dyDescent="0.25">
      <c r="B538" s="3" t="s">
        <v>296</v>
      </c>
      <c r="C538" s="59" t="s">
        <v>1120</v>
      </c>
      <c r="D538" s="39">
        <v>43796</v>
      </c>
      <c r="E538">
        <v>10</v>
      </c>
      <c r="F538" s="3" t="s">
        <v>1121</v>
      </c>
      <c r="G538" s="2"/>
      <c r="H538" s="6">
        <v>42</v>
      </c>
      <c r="J538" s="6">
        <v>34</v>
      </c>
      <c r="L538" s="6">
        <v>14</v>
      </c>
      <c r="P538" s="6">
        <v>4</v>
      </c>
      <c r="R538" s="6"/>
      <c r="T538" s="6">
        <v>4</v>
      </c>
      <c r="V538" s="6">
        <v>8</v>
      </c>
      <c r="X538" s="3" t="s">
        <v>842</v>
      </c>
      <c r="Z538" s="8" t="s">
        <v>1767</v>
      </c>
      <c r="AB538" s="6"/>
      <c r="AC538" s="6"/>
      <c r="AD538" s="7"/>
      <c r="AE538" s="6"/>
      <c r="AF538" s="6"/>
      <c r="AH538" s="6"/>
      <c r="AI538" s="6"/>
      <c r="AK538" s="6"/>
      <c r="AL538" s="6"/>
      <c r="AN538" s="6"/>
      <c r="AO538" s="6"/>
      <c r="AT538" s="6"/>
      <c r="AU538" s="6"/>
      <c r="AZ538" s="6"/>
      <c r="BA538" s="6"/>
      <c r="BC538" s="6"/>
      <c r="BD538" s="6"/>
      <c r="BH538">
        <v>337</v>
      </c>
      <c r="BI538" s="50">
        <f>BH538-BH402</f>
        <v>-27</v>
      </c>
      <c r="BJ538">
        <v>235</v>
      </c>
      <c r="BK538" s="50">
        <f>BJ538-BJ402</f>
        <v>46</v>
      </c>
      <c r="BL538">
        <v>14</v>
      </c>
      <c r="BM538" s="50">
        <f>BL538-BL402</f>
        <v>-9</v>
      </c>
      <c r="BN538">
        <v>1</v>
      </c>
      <c r="BO538" s="50">
        <f>BN538-BN402</f>
        <v>1</v>
      </c>
      <c r="BP538">
        <v>0</v>
      </c>
      <c r="BQ538" s="50">
        <f>BP538-BP402</f>
        <v>0</v>
      </c>
      <c r="BR538">
        <v>41</v>
      </c>
      <c r="BS538" s="50">
        <f>BR538-BR402</f>
        <v>-11</v>
      </c>
      <c r="BT538">
        <v>3</v>
      </c>
      <c r="BU538" s="50">
        <f>BT538-BT402</f>
        <v>2</v>
      </c>
    </row>
    <row r="539" spans="2:73" x14ac:dyDescent="0.25">
      <c r="B539" s="3" t="s">
        <v>296</v>
      </c>
      <c r="C539" s="3" t="s">
        <v>660</v>
      </c>
      <c r="D539" s="39">
        <v>43797</v>
      </c>
      <c r="E539">
        <v>1</v>
      </c>
      <c r="F539" s="3" t="s">
        <v>821</v>
      </c>
      <c r="G539" s="2" t="s">
        <v>192</v>
      </c>
      <c r="H539" s="6">
        <v>43</v>
      </c>
      <c r="I539" s="7">
        <v>0</v>
      </c>
      <c r="J539" s="6">
        <v>34</v>
      </c>
      <c r="K539" s="7">
        <v>2</v>
      </c>
      <c r="L539" s="6">
        <v>13</v>
      </c>
      <c r="M539" s="7">
        <v>0</v>
      </c>
      <c r="P539" s="6">
        <v>3</v>
      </c>
      <c r="Q539" s="7">
        <v>1</v>
      </c>
      <c r="R539" s="6"/>
      <c r="T539" s="6">
        <v>2</v>
      </c>
      <c r="U539" s="7">
        <v>-2</v>
      </c>
      <c r="V539" s="6">
        <v>9</v>
      </c>
      <c r="W539" s="7">
        <v>-2</v>
      </c>
      <c r="X539" s="3" t="s">
        <v>842</v>
      </c>
      <c r="Z539" s="7"/>
      <c r="AB539" s="6"/>
      <c r="AC539" s="6"/>
      <c r="AE539" s="6"/>
      <c r="AF539" s="6"/>
      <c r="AH539" s="6"/>
      <c r="AI539" s="6"/>
      <c r="AK539" s="6"/>
      <c r="AL539" s="6"/>
      <c r="AN539" s="6"/>
      <c r="AO539" s="6"/>
      <c r="AT539" s="6"/>
      <c r="AU539" s="6"/>
      <c r="AZ539" s="6"/>
      <c r="BA539" s="6"/>
      <c r="BC539" s="6"/>
      <c r="BD539" s="6"/>
      <c r="BI539" s="50"/>
      <c r="BK539" s="50"/>
      <c r="BM539" s="50"/>
      <c r="BO539" s="50"/>
      <c r="BQ539" s="50"/>
      <c r="BS539" s="50"/>
      <c r="BU539" s="50"/>
    </row>
    <row r="540" spans="2:73" x14ac:dyDescent="0.25">
      <c r="B540" s="3" t="s">
        <v>296</v>
      </c>
      <c r="C540" s="3" t="s">
        <v>677</v>
      </c>
      <c r="D540" s="39">
        <v>43797</v>
      </c>
      <c r="E540">
        <v>1</v>
      </c>
      <c r="F540" s="3" t="s">
        <v>1094</v>
      </c>
      <c r="G540" s="2" t="s">
        <v>124</v>
      </c>
      <c r="H540" s="6">
        <v>45</v>
      </c>
      <c r="I540" s="7">
        <v>2</v>
      </c>
      <c r="J540" s="6">
        <v>32</v>
      </c>
      <c r="K540" s="7">
        <v>2</v>
      </c>
      <c r="L540" s="6">
        <v>15</v>
      </c>
      <c r="M540" s="7">
        <v>-1</v>
      </c>
      <c r="N540" s="6">
        <v>0</v>
      </c>
      <c r="O540" s="7">
        <v>0</v>
      </c>
      <c r="P540" s="6">
        <v>1</v>
      </c>
      <c r="Q540" s="7">
        <v>-2</v>
      </c>
      <c r="R540" s="6"/>
      <c r="T540" s="6">
        <v>3</v>
      </c>
      <c r="U540" s="7">
        <v>0</v>
      </c>
      <c r="V540" s="6">
        <v>13</v>
      </c>
      <c r="W540" s="7">
        <v>0</v>
      </c>
      <c r="X540" s="3" t="s">
        <v>842</v>
      </c>
      <c r="Z540" s="7"/>
      <c r="AB540" s="6">
        <v>49</v>
      </c>
      <c r="AC540" s="6">
        <v>47</v>
      </c>
      <c r="AD540" s="7">
        <f>AB540-AC540</f>
        <v>2</v>
      </c>
      <c r="AE540" s="6">
        <v>27</v>
      </c>
      <c r="AF540" s="6">
        <v>66</v>
      </c>
      <c r="AG540" s="7">
        <f>AE540-AF540</f>
        <v>-39</v>
      </c>
      <c r="AH540" s="6">
        <v>30</v>
      </c>
      <c r="AI540" s="6">
        <v>54</v>
      </c>
      <c r="AJ540" s="7">
        <f>AH540-AI540</f>
        <v>-24</v>
      </c>
      <c r="AK540" s="6"/>
      <c r="AL540" s="6"/>
      <c r="AN540" s="6"/>
      <c r="AO540" s="6"/>
      <c r="AT540" s="6">
        <v>35</v>
      </c>
      <c r="AU540" s="6">
        <v>58</v>
      </c>
      <c r="AV540" s="7">
        <f>AT540-AU540</f>
        <v>-23</v>
      </c>
      <c r="AW540" s="4" t="s">
        <v>1095</v>
      </c>
      <c r="AZ540" s="6"/>
      <c r="BA540" s="6"/>
      <c r="BC540" s="6"/>
      <c r="BD540" s="6"/>
      <c r="BI540" s="50"/>
      <c r="BK540" s="50"/>
      <c r="BM540" s="50"/>
      <c r="BO540" s="50"/>
      <c r="BQ540" s="50"/>
      <c r="BS540" s="50"/>
      <c r="BU540" s="50"/>
    </row>
    <row r="541" spans="2:73" x14ac:dyDescent="0.25">
      <c r="B541" s="3" t="s">
        <v>296</v>
      </c>
      <c r="C541" s="69" t="s">
        <v>424</v>
      </c>
      <c r="D541" s="39">
        <v>43797</v>
      </c>
      <c r="E541">
        <v>3</v>
      </c>
      <c r="F541" s="3" t="s">
        <v>1058</v>
      </c>
      <c r="G541" s="2"/>
      <c r="H541" s="6">
        <v>44</v>
      </c>
      <c r="I541" s="7">
        <v>1</v>
      </c>
      <c r="J541" s="6">
        <v>32</v>
      </c>
      <c r="K541" s="7">
        <v>0</v>
      </c>
      <c r="L541" s="6">
        <v>15</v>
      </c>
      <c r="M541" s="7">
        <v>1</v>
      </c>
      <c r="P541" s="6">
        <v>3</v>
      </c>
      <c r="Q541" s="7">
        <v>-1</v>
      </c>
      <c r="R541" s="6"/>
      <c r="T541" s="6">
        <v>2</v>
      </c>
      <c r="U541" s="7">
        <v>-1</v>
      </c>
      <c r="V541" s="6">
        <v>12</v>
      </c>
      <c r="W541" s="7">
        <v>1</v>
      </c>
      <c r="X541" s="3" t="s">
        <v>842</v>
      </c>
      <c r="Z541" s="7"/>
      <c r="AB541" s="6"/>
      <c r="AC541" s="6"/>
      <c r="AD541" s="7"/>
      <c r="AE541" s="6"/>
      <c r="AF541" s="6"/>
      <c r="AG541" s="7"/>
      <c r="AH541" s="6"/>
      <c r="AI541" s="6"/>
      <c r="AJ541" s="7"/>
      <c r="AK541" s="6"/>
      <c r="AL541" s="6"/>
      <c r="AN541" s="6"/>
      <c r="AO541" s="6"/>
      <c r="AT541" s="6"/>
      <c r="AU541" s="6"/>
      <c r="AV541" s="7"/>
      <c r="AX541" s="6">
        <v>41</v>
      </c>
      <c r="AY541" s="6">
        <v>22</v>
      </c>
      <c r="AZ541" s="6"/>
      <c r="BA541" s="6"/>
      <c r="BB541" s="4" t="s">
        <v>1117</v>
      </c>
      <c r="BC541" s="6"/>
      <c r="BD541" s="6"/>
      <c r="BI541" s="50"/>
      <c r="BK541" s="50"/>
      <c r="BM541" s="50"/>
      <c r="BO541" s="50"/>
      <c r="BQ541" s="50"/>
      <c r="BS541" s="50"/>
      <c r="BU541" s="50"/>
    </row>
    <row r="542" spans="2:73" x14ac:dyDescent="0.25">
      <c r="B542" t="s">
        <v>296</v>
      </c>
      <c r="C542" s="69" t="s">
        <v>372</v>
      </c>
      <c r="D542" s="39">
        <v>43798</v>
      </c>
      <c r="E542">
        <v>2</v>
      </c>
      <c r="F542" s="3" t="s">
        <v>678</v>
      </c>
      <c r="G542" s="2" t="s">
        <v>164</v>
      </c>
      <c r="H542" s="6">
        <v>42</v>
      </c>
      <c r="I542" s="7">
        <v>1</v>
      </c>
      <c r="J542" s="6">
        <v>35</v>
      </c>
      <c r="K542" s="7">
        <v>1</v>
      </c>
      <c r="L542" s="6">
        <v>13</v>
      </c>
      <c r="M542" s="7">
        <v>0</v>
      </c>
      <c r="P542" s="6">
        <v>2</v>
      </c>
      <c r="Q542" s="7">
        <v>-1</v>
      </c>
      <c r="T542" s="6">
        <v>3</v>
      </c>
      <c r="U542" s="7">
        <v>-1</v>
      </c>
      <c r="V542" s="6">
        <v>7</v>
      </c>
      <c r="W542" s="7">
        <v>0</v>
      </c>
      <c r="X542" s="3" t="s">
        <v>842</v>
      </c>
      <c r="Z542" s="7"/>
      <c r="AB542" s="6"/>
      <c r="AC542" s="6"/>
      <c r="AE542" s="6"/>
      <c r="AF542" s="6"/>
      <c r="AH542" s="6"/>
      <c r="AI542" s="6"/>
      <c r="AK542" s="6"/>
      <c r="AL542" s="6"/>
      <c r="AN542" s="6"/>
      <c r="AO542" s="6"/>
      <c r="AT542" s="6"/>
      <c r="AU542" s="6"/>
      <c r="AZ542" s="6"/>
      <c r="BA542" s="6"/>
      <c r="BC542" s="6"/>
      <c r="BD542" s="6"/>
      <c r="BI542" s="50"/>
      <c r="BK542" s="50"/>
      <c r="BM542" s="50"/>
      <c r="BO542" s="50"/>
      <c r="BQ542" s="50"/>
      <c r="BS542" s="50"/>
      <c r="BU542" s="50"/>
    </row>
    <row r="543" spans="2:73" x14ac:dyDescent="0.25">
      <c r="B543" s="3" t="s">
        <v>296</v>
      </c>
      <c r="C543" s="69" t="s">
        <v>372</v>
      </c>
      <c r="D543" s="39">
        <v>43798</v>
      </c>
      <c r="E543">
        <v>4</v>
      </c>
      <c r="F543" s="3" t="s">
        <v>1030</v>
      </c>
      <c r="T543" s="6"/>
      <c r="V543" s="6"/>
      <c r="X543" s="3" t="s">
        <v>842</v>
      </c>
      <c r="Z543" s="7"/>
      <c r="AB543" s="6">
        <v>33</v>
      </c>
      <c r="AC543" s="6">
        <v>47</v>
      </c>
      <c r="AD543" s="7">
        <f>AB543-AC543</f>
        <v>-14</v>
      </c>
      <c r="AE543" s="6">
        <v>22</v>
      </c>
      <c r="AF543" s="6">
        <v>60</v>
      </c>
      <c r="AG543" s="7">
        <f>AE543-AF543</f>
        <v>-38</v>
      </c>
      <c r="AH543" s="6">
        <v>18</v>
      </c>
      <c r="AI543" s="6">
        <v>49</v>
      </c>
      <c r="AJ543" s="7">
        <f>AH543-AI543</f>
        <v>-31</v>
      </c>
      <c r="AK543" s="6"/>
      <c r="AL543" s="6"/>
      <c r="AM543" s="6"/>
      <c r="AN543" s="7"/>
      <c r="AO543" s="6"/>
      <c r="AT543" s="6">
        <v>22</v>
      </c>
      <c r="AU543" s="6">
        <v>55</v>
      </c>
      <c r="AV543" s="7">
        <f>AT543-AU543</f>
        <v>-33</v>
      </c>
      <c r="AW543" s="4" t="s">
        <v>1118</v>
      </c>
      <c r="AZ543" s="6"/>
      <c r="BA543" s="6"/>
      <c r="BC543" s="6"/>
      <c r="BD543" s="6"/>
      <c r="BI543" s="50"/>
      <c r="BK543" s="50"/>
      <c r="BM543" s="50"/>
      <c r="BO543" s="50"/>
      <c r="BQ543" s="50"/>
      <c r="BS543" s="50"/>
      <c r="BU543" s="50"/>
    </row>
    <row r="544" spans="2:73" x14ac:dyDescent="0.25">
      <c r="B544" s="3" t="s">
        <v>296</v>
      </c>
      <c r="C544" s="69" t="s">
        <v>582</v>
      </c>
      <c r="D544" s="39">
        <v>43799</v>
      </c>
      <c r="F544" s="3" t="s">
        <v>821</v>
      </c>
      <c r="T544" s="6"/>
      <c r="V544" s="6"/>
      <c r="X544" s="3" t="s">
        <v>842</v>
      </c>
      <c r="Z544" s="7"/>
      <c r="AB544" s="6"/>
      <c r="AC544" s="6"/>
      <c r="AD544" s="7"/>
      <c r="AE544" s="6"/>
      <c r="AF544" s="6"/>
      <c r="AG544" s="7"/>
      <c r="AH544" s="6"/>
      <c r="AI544" s="6"/>
      <c r="AJ544" s="7"/>
      <c r="AK544" s="6"/>
      <c r="AL544" s="6"/>
      <c r="AM544" s="6"/>
      <c r="AN544" s="7"/>
      <c r="AO544" s="6"/>
      <c r="AT544" s="6"/>
      <c r="AU544" s="6"/>
      <c r="AV544" s="7"/>
      <c r="AZ544" s="6"/>
      <c r="BA544" s="6"/>
      <c r="BC544" s="6">
        <v>22</v>
      </c>
      <c r="BD544" s="6">
        <v>59</v>
      </c>
      <c r="BE544" s="7">
        <f>BC544-BD544</f>
        <v>-37</v>
      </c>
      <c r="BF544" s="4" t="s">
        <v>871</v>
      </c>
      <c r="BI544" s="50"/>
      <c r="BK544" s="50"/>
      <c r="BM544" s="50"/>
      <c r="BO544" s="50"/>
      <c r="BQ544" s="50"/>
      <c r="BS544" s="50"/>
      <c r="BU544" s="50"/>
    </row>
    <row r="545" spans="2:73" x14ac:dyDescent="0.25">
      <c r="B545" s="3" t="s">
        <v>266</v>
      </c>
      <c r="C545" s="69" t="s">
        <v>571</v>
      </c>
      <c r="D545" s="39">
        <v>43801</v>
      </c>
      <c r="E545">
        <v>3</v>
      </c>
      <c r="F545" s="3" t="s">
        <v>821</v>
      </c>
      <c r="G545" s="2" t="s">
        <v>224</v>
      </c>
      <c r="H545" s="6">
        <v>42</v>
      </c>
      <c r="I545" s="7">
        <v>-1</v>
      </c>
      <c r="J545" s="6">
        <v>33</v>
      </c>
      <c r="K545" s="7">
        <v>-1</v>
      </c>
      <c r="L545" s="6">
        <v>12</v>
      </c>
      <c r="M545" s="7">
        <v>-1</v>
      </c>
      <c r="P545" s="6">
        <v>4</v>
      </c>
      <c r="Q545" s="7">
        <v>1</v>
      </c>
      <c r="T545" s="6">
        <v>4</v>
      </c>
      <c r="U545" s="7">
        <v>2</v>
      </c>
      <c r="V545" s="6">
        <v>9</v>
      </c>
      <c r="W545" s="7">
        <v>0</v>
      </c>
      <c r="X545" s="3" t="s">
        <v>842</v>
      </c>
      <c r="Z545" s="7"/>
      <c r="AB545" s="6"/>
      <c r="AC545" s="6"/>
      <c r="AE545" s="6"/>
      <c r="AF545" s="6"/>
      <c r="AG545" s="7">
        <v>-34</v>
      </c>
      <c r="AH545" s="6"/>
      <c r="AI545" s="6"/>
      <c r="AK545" s="6"/>
      <c r="AL545" s="6"/>
      <c r="AN545" s="6"/>
      <c r="AO545" s="6"/>
      <c r="AT545" s="6"/>
      <c r="AU545" s="6"/>
      <c r="AW545" s="4" t="s">
        <v>931</v>
      </c>
      <c r="AX545" s="6">
        <v>41</v>
      </c>
      <c r="AY545" s="6">
        <v>26</v>
      </c>
      <c r="AZ545" s="6"/>
      <c r="BA545" s="6"/>
      <c r="BB545" s="4" t="s">
        <v>876</v>
      </c>
      <c r="BG545" s="4"/>
      <c r="BI545" s="50"/>
      <c r="BK545" s="50"/>
      <c r="BM545" s="50"/>
      <c r="BO545" s="50"/>
      <c r="BQ545" s="50"/>
      <c r="BS545" s="50"/>
      <c r="BU545" s="50"/>
    </row>
    <row r="546" spans="2:73" x14ac:dyDescent="0.25">
      <c r="B546" s="3" t="s">
        <v>266</v>
      </c>
      <c r="C546" s="69" t="s">
        <v>571</v>
      </c>
      <c r="D546" s="39">
        <v>43801</v>
      </c>
      <c r="E546">
        <v>4</v>
      </c>
      <c r="F546" s="3" t="s">
        <v>886</v>
      </c>
      <c r="G546" s="2" t="s">
        <v>54</v>
      </c>
      <c r="H546" s="6">
        <v>42</v>
      </c>
      <c r="I546" s="7">
        <v>-1</v>
      </c>
      <c r="J546" s="6">
        <v>32</v>
      </c>
      <c r="K546" s="7">
        <v>-1</v>
      </c>
      <c r="L546" s="6">
        <v>12</v>
      </c>
      <c r="M546" s="7">
        <v>-1</v>
      </c>
      <c r="P546" s="6">
        <v>2</v>
      </c>
      <c r="Q546" s="7">
        <v>-1</v>
      </c>
      <c r="T546" s="6">
        <v>3</v>
      </c>
      <c r="U546" s="7">
        <v>-1</v>
      </c>
      <c r="V546" s="6">
        <v>10</v>
      </c>
      <c r="W546" s="7">
        <v>0</v>
      </c>
      <c r="X546" s="3" t="s">
        <v>842</v>
      </c>
      <c r="Z546" s="7"/>
      <c r="AB546" s="6"/>
      <c r="AC546" s="6"/>
      <c r="AE546" s="6"/>
      <c r="AF546" s="6"/>
      <c r="AH546" s="6"/>
      <c r="AI546" s="6"/>
      <c r="AK546" s="6"/>
      <c r="AL546" s="6"/>
      <c r="AN546" s="6"/>
      <c r="AO546" s="6"/>
      <c r="AT546" s="6"/>
      <c r="AU546" s="6"/>
      <c r="AZ546" s="6"/>
      <c r="BA546" s="6"/>
      <c r="BC546" s="6"/>
      <c r="BD546" s="6"/>
      <c r="BI546" s="50"/>
      <c r="BK546" s="50"/>
      <c r="BM546" s="50"/>
      <c r="BO546" s="50"/>
      <c r="BQ546" s="50"/>
      <c r="BS546" s="50"/>
      <c r="BU546" s="50"/>
    </row>
    <row r="547" spans="2:73" x14ac:dyDescent="0.25">
      <c r="B547" s="3" t="s">
        <v>266</v>
      </c>
      <c r="C547" s="69" t="s">
        <v>697</v>
      </c>
      <c r="D547" s="39">
        <v>43801</v>
      </c>
      <c r="E547">
        <v>6</v>
      </c>
      <c r="F547" s="3" t="s">
        <v>1030</v>
      </c>
      <c r="G547" s="2" t="s">
        <v>60</v>
      </c>
      <c r="H547" s="6">
        <v>44</v>
      </c>
      <c r="I547" s="7">
        <v>0</v>
      </c>
      <c r="J547" s="6">
        <v>32</v>
      </c>
      <c r="K547" s="7">
        <v>4</v>
      </c>
      <c r="L547" s="6">
        <v>13</v>
      </c>
      <c r="M547" s="7">
        <v>-3</v>
      </c>
      <c r="P547" s="6">
        <v>3</v>
      </c>
      <c r="Q547" s="7">
        <v>0</v>
      </c>
      <c r="T547" s="6">
        <v>2</v>
      </c>
      <c r="U547" s="7">
        <v>-1</v>
      </c>
      <c r="V547" s="6">
        <v>12</v>
      </c>
      <c r="W547" s="7">
        <v>-4</v>
      </c>
      <c r="X547" s="3" t="s">
        <v>639</v>
      </c>
      <c r="Z547" s="7"/>
      <c r="AB547" s="6">
        <v>36</v>
      </c>
      <c r="AC547" s="6">
        <v>56</v>
      </c>
      <c r="AD547" s="7">
        <f>AB547-AC547</f>
        <v>-20</v>
      </c>
      <c r="AE547" s="6">
        <v>24</v>
      </c>
      <c r="AF547" s="6">
        <v>68</v>
      </c>
      <c r="AG547" s="7">
        <f>AE547-AF547</f>
        <v>-44</v>
      </c>
      <c r="AH547" s="6">
        <v>29</v>
      </c>
      <c r="AI547" s="6">
        <v>51</v>
      </c>
      <c r="AJ547" s="7">
        <f>AH547-AI547</f>
        <v>-22</v>
      </c>
      <c r="AK547" s="6"/>
      <c r="AL547" s="6"/>
      <c r="AN547" s="6"/>
      <c r="AO547" s="6"/>
      <c r="AT547" s="6">
        <v>30</v>
      </c>
      <c r="AU547" s="6">
        <v>56</v>
      </c>
      <c r="AV547" s="7">
        <f>AT547-AU547</f>
        <v>-26</v>
      </c>
      <c r="AW547" s="4" t="s">
        <v>1087</v>
      </c>
      <c r="AZ547" s="6"/>
      <c r="BA547" s="6"/>
      <c r="BC547" s="6">
        <v>23</v>
      </c>
      <c r="BD547" s="6">
        <v>72</v>
      </c>
      <c r="BE547" s="7">
        <f>BC547-BD547</f>
        <v>-49</v>
      </c>
      <c r="BF547" s="4" t="s">
        <v>937</v>
      </c>
      <c r="BI547" s="50"/>
      <c r="BK547" s="50"/>
      <c r="BM547" s="50"/>
      <c r="BO547" s="50"/>
      <c r="BQ547" s="50"/>
      <c r="BS547" s="50"/>
      <c r="BU547" s="50"/>
    </row>
    <row r="548" spans="2:73" x14ac:dyDescent="0.25">
      <c r="B548" s="3" t="s">
        <v>266</v>
      </c>
      <c r="C548" s="69" t="s">
        <v>378</v>
      </c>
      <c r="D548" s="39">
        <v>43801</v>
      </c>
      <c r="E548">
        <v>8</v>
      </c>
      <c r="F548" s="3" t="s">
        <v>886</v>
      </c>
      <c r="G548" s="2" t="s">
        <v>168</v>
      </c>
      <c r="H548" s="6">
        <v>42</v>
      </c>
      <c r="I548" s="7">
        <v>0</v>
      </c>
      <c r="J548" s="6">
        <v>36</v>
      </c>
      <c r="K548" s="7">
        <v>4</v>
      </c>
      <c r="L548" s="6">
        <v>11</v>
      </c>
      <c r="M548" s="7">
        <v>-1</v>
      </c>
      <c r="P548" s="6">
        <v>2</v>
      </c>
      <c r="Q548" s="7">
        <v>0</v>
      </c>
      <c r="T548" s="6">
        <v>4</v>
      </c>
      <c r="U548" s="7">
        <v>1</v>
      </c>
      <c r="V548" s="6">
        <v>6</v>
      </c>
      <c r="W548" s="7">
        <v>-4</v>
      </c>
      <c r="X548" s="3" t="s">
        <v>842</v>
      </c>
      <c r="Z548" s="7"/>
      <c r="AB548" s="6"/>
      <c r="AC548" s="6"/>
      <c r="AD548" s="7"/>
      <c r="AE548" s="6"/>
      <c r="AF548" s="6"/>
      <c r="AG548" s="7"/>
      <c r="AH548" s="6"/>
      <c r="AI548" s="6"/>
      <c r="AJ548" s="7"/>
      <c r="AK548" s="6"/>
      <c r="AL548" s="6"/>
      <c r="AN548" s="6"/>
      <c r="AO548" s="6"/>
      <c r="AT548" s="6"/>
      <c r="AU548" s="6"/>
      <c r="AV548" s="7"/>
      <c r="AZ548" s="6"/>
      <c r="BA548" s="6"/>
      <c r="BC548" s="6"/>
      <c r="BD548" s="6"/>
      <c r="BI548" s="50"/>
      <c r="BK548" s="50"/>
      <c r="BM548" s="50"/>
      <c r="BO548" s="50"/>
      <c r="BQ548" s="50"/>
      <c r="BS548" s="50"/>
      <c r="BU548" s="50"/>
    </row>
    <row r="549" spans="2:73" x14ac:dyDescent="0.25">
      <c r="B549" s="3" t="s">
        <v>266</v>
      </c>
      <c r="C549" s="69" t="s">
        <v>376</v>
      </c>
      <c r="D549" s="39">
        <v>43803</v>
      </c>
      <c r="E549">
        <v>8</v>
      </c>
      <c r="F549" s="3" t="s">
        <v>1019</v>
      </c>
      <c r="G549" s="2" t="s">
        <v>96</v>
      </c>
      <c r="H549" s="6">
        <v>41</v>
      </c>
      <c r="I549" s="7">
        <v>2</v>
      </c>
      <c r="J549" s="6">
        <v>32</v>
      </c>
      <c r="K549" s="7">
        <v>-1</v>
      </c>
      <c r="L549" s="6">
        <v>14</v>
      </c>
      <c r="M549" s="7">
        <v>1</v>
      </c>
      <c r="N549" s="6">
        <v>0</v>
      </c>
      <c r="O549" s="7">
        <v>0</v>
      </c>
      <c r="P549" s="6">
        <v>4</v>
      </c>
      <c r="Q549" s="7">
        <v>-1</v>
      </c>
      <c r="R549" s="6">
        <v>0</v>
      </c>
      <c r="S549" s="7">
        <v>0</v>
      </c>
      <c r="T549" s="6">
        <v>4</v>
      </c>
      <c r="U549" s="7">
        <v>0</v>
      </c>
      <c r="V549" s="6">
        <v>9</v>
      </c>
      <c r="W549" s="7">
        <v>3</v>
      </c>
      <c r="X549" s="3" t="s">
        <v>842</v>
      </c>
      <c r="Z549" s="7"/>
      <c r="AB549" s="6">
        <v>37</v>
      </c>
      <c r="AC549" s="6">
        <v>54</v>
      </c>
      <c r="AD549" s="7">
        <f>AB549-AC549</f>
        <v>-17</v>
      </c>
      <c r="AE549" s="6">
        <v>28</v>
      </c>
      <c r="AF549" s="6">
        <v>61</v>
      </c>
      <c r="AG549" s="7">
        <f>AE549-AF549</f>
        <v>-33</v>
      </c>
      <c r="AH549" s="6">
        <v>25</v>
      </c>
      <c r="AI549" s="6">
        <v>44</v>
      </c>
      <c r="AJ549" s="7">
        <f>AH549-AI549</f>
        <v>-19</v>
      </c>
      <c r="AK549" s="6"/>
      <c r="AL549" s="6"/>
      <c r="AN549" s="6"/>
      <c r="AO549" s="6"/>
      <c r="AT549" s="6"/>
      <c r="AU549" s="6"/>
      <c r="AW549" s="4" t="s">
        <v>1087</v>
      </c>
      <c r="AX549" s="6">
        <v>39</v>
      </c>
      <c r="AY549" s="6">
        <v>32</v>
      </c>
      <c r="AZ549" s="6"/>
      <c r="BA549" s="6"/>
      <c r="BB549" s="4" t="s">
        <v>1086</v>
      </c>
      <c r="BC549" s="6"/>
      <c r="BD549" s="6"/>
      <c r="BI549" s="50"/>
      <c r="BK549" s="50"/>
      <c r="BM549" s="50"/>
      <c r="BO549" s="50"/>
      <c r="BQ549" s="50"/>
      <c r="BS549" s="50"/>
      <c r="BU549" s="50"/>
    </row>
    <row r="550" spans="2:73" x14ac:dyDescent="0.25">
      <c r="B550" s="3" t="s">
        <v>266</v>
      </c>
      <c r="C550" s="69" t="s">
        <v>694</v>
      </c>
      <c r="D550" s="39">
        <v>43803</v>
      </c>
      <c r="E550">
        <v>8</v>
      </c>
      <c r="F550" s="3" t="s">
        <v>886</v>
      </c>
      <c r="G550" s="2" t="s">
        <v>194</v>
      </c>
      <c r="H550" s="6">
        <v>41</v>
      </c>
      <c r="I550" s="7">
        <v>-1</v>
      </c>
      <c r="J550" s="6">
        <v>33</v>
      </c>
      <c r="K550" s="7">
        <v>-3</v>
      </c>
      <c r="L550" s="6">
        <v>12</v>
      </c>
      <c r="M550" s="7">
        <v>1</v>
      </c>
      <c r="P550" s="6">
        <v>2</v>
      </c>
      <c r="Q550" s="7">
        <v>0</v>
      </c>
      <c r="T550" s="6">
        <v>3</v>
      </c>
      <c r="U550" s="7">
        <v>-1</v>
      </c>
      <c r="V550" s="6">
        <v>8</v>
      </c>
      <c r="W550" s="7">
        <v>2</v>
      </c>
      <c r="X550" s="3" t="s">
        <v>842</v>
      </c>
      <c r="Z550" s="7"/>
      <c r="AB550" s="6"/>
      <c r="AC550" s="6"/>
      <c r="AD550" s="7"/>
      <c r="AE550" s="6"/>
      <c r="AF550" s="6"/>
      <c r="AG550" s="7"/>
      <c r="AH550" s="6"/>
      <c r="AI550" s="6"/>
      <c r="AJ550" s="7"/>
      <c r="AK550" s="6"/>
      <c r="AL550" s="6"/>
      <c r="AN550" s="6"/>
      <c r="AO550" s="6"/>
      <c r="AT550" s="6"/>
      <c r="AU550" s="6"/>
      <c r="AV550" s="7"/>
      <c r="AZ550" s="6"/>
      <c r="BA550" s="6"/>
      <c r="BC550" s="6"/>
      <c r="BD550" s="6"/>
      <c r="BI550" s="50"/>
      <c r="BK550" s="50"/>
      <c r="BM550" s="50"/>
      <c r="BO550" s="50"/>
      <c r="BQ550" s="50"/>
      <c r="BS550" s="50"/>
      <c r="BU550" s="50"/>
    </row>
    <row r="551" spans="2:73" x14ac:dyDescent="0.25">
      <c r="B551" s="3" t="s">
        <v>266</v>
      </c>
      <c r="C551" s="69" t="s">
        <v>591</v>
      </c>
      <c r="D551" s="39">
        <v>43803</v>
      </c>
      <c r="E551">
        <v>6</v>
      </c>
      <c r="F551" s="3" t="s">
        <v>1017</v>
      </c>
      <c r="H551" s="6">
        <v>43</v>
      </c>
      <c r="I551" s="7">
        <v>1</v>
      </c>
      <c r="J551" s="6">
        <v>34</v>
      </c>
      <c r="K551" s="7">
        <v>0</v>
      </c>
      <c r="L551" s="6">
        <v>13</v>
      </c>
      <c r="M551" s="7">
        <v>0</v>
      </c>
      <c r="P551" s="6">
        <v>2</v>
      </c>
      <c r="Q551" s="7">
        <v>-1</v>
      </c>
      <c r="T551" s="6">
        <v>3</v>
      </c>
      <c r="U551" s="7">
        <v>-1</v>
      </c>
      <c r="V551" s="6">
        <v>9</v>
      </c>
      <c r="W551" s="7">
        <v>1</v>
      </c>
      <c r="X551" s="3" t="s">
        <v>842</v>
      </c>
      <c r="Z551" s="7"/>
      <c r="AB551" s="6">
        <v>38</v>
      </c>
      <c r="AC551" s="6">
        <v>42</v>
      </c>
      <c r="AD551" s="7">
        <f>AB551-AC551</f>
        <v>-4</v>
      </c>
      <c r="AE551" s="6">
        <v>24</v>
      </c>
      <c r="AF551" s="6">
        <v>56</v>
      </c>
      <c r="AG551" s="7">
        <f>AE551-AF551</f>
        <v>-32</v>
      </c>
      <c r="AH551" s="6">
        <v>19</v>
      </c>
      <c r="AI551" s="6">
        <v>44</v>
      </c>
      <c r="AJ551" s="7">
        <f>AH551-AI551</f>
        <v>-25</v>
      </c>
      <c r="AK551" s="6"/>
      <c r="AL551" s="6"/>
      <c r="AN551" s="6"/>
      <c r="AO551" s="6"/>
      <c r="AT551" s="6">
        <v>23</v>
      </c>
      <c r="AU551" s="6">
        <v>48</v>
      </c>
      <c r="AV551" s="7">
        <f>AT551-AU551</f>
        <v>-25</v>
      </c>
      <c r="AW551" s="4" t="s">
        <v>1083</v>
      </c>
      <c r="AZ551" s="6"/>
      <c r="BA551" s="6"/>
      <c r="BC551" s="6"/>
      <c r="BD551" s="6"/>
      <c r="BI551" s="50"/>
      <c r="BK551" s="50"/>
      <c r="BM551" s="50"/>
      <c r="BO551" s="50"/>
      <c r="BQ551" s="50"/>
      <c r="BS551" s="50"/>
      <c r="BU551" s="50"/>
    </row>
    <row r="552" spans="2:73" x14ac:dyDescent="0.25">
      <c r="B552" s="3" t="s">
        <v>266</v>
      </c>
      <c r="C552" s="69" t="s">
        <v>591</v>
      </c>
      <c r="D552" s="39">
        <v>43803</v>
      </c>
      <c r="E552">
        <v>8</v>
      </c>
      <c r="F552" s="3" t="s">
        <v>903</v>
      </c>
      <c r="G552" s="2" t="s">
        <v>138</v>
      </c>
      <c r="H552" s="6">
        <v>46</v>
      </c>
      <c r="I552" s="7">
        <v>0</v>
      </c>
      <c r="J552" s="6">
        <v>31</v>
      </c>
      <c r="K552" s="7">
        <v>0</v>
      </c>
      <c r="L552" s="6">
        <v>13</v>
      </c>
      <c r="M552" s="7">
        <v>0</v>
      </c>
      <c r="N552" s="6">
        <v>0</v>
      </c>
      <c r="O552" s="7">
        <v>0</v>
      </c>
      <c r="P552" s="6">
        <v>3</v>
      </c>
      <c r="Q552" s="7">
        <v>1</v>
      </c>
      <c r="T552" s="6">
        <v>2</v>
      </c>
      <c r="U552" s="7">
        <v>0</v>
      </c>
      <c r="V552" s="6">
        <v>15</v>
      </c>
      <c r="W552" s="7">
        <v>0</v>
      </c>
      <c r="X552" s="3" t="s">
        <v>842</v>
      </c>
      <c r="Z552" s="7"/>
      <c r="AB552" s="6">
        <v>38</v>
      </c>
      <c r="AC552" s="6">
        <v>40</v>
      </c>
      <c r="AD552" s="7">
        <f>AB552-AC552</f>
        <v>-2</v>
      </c>
      <c r="AE552" s="6">
        <v>24</v>
      </c>
      <c r="AF552" s="6">
        <v>54</v>
      </c>
      <c r="AG552" s="7">
        <f>AE552-AF552</f>
        <v>-30</v>
      </c>
      <c r="AH552" s="6">
        <v>21</v>
      </c>
      <c r="AI552" s="6">
        <v>43</v>
      </c>
      <c r="AJ552" s="7">
        <f>AH552-AI552</f>
        <v>-22</v>
      </c>
      <c r="AK552" s="6"/>
      <c r="AL552" s="6"/>
      <c r="AN552" s="6"/>
      <c r="AO552" s="6"/>
      <c r="AT552" s="6">
        <v>23</v>
      </c>
      <c r="AU552" s="6">
        <v>44</v>
      </c>
      <c r="AV552" s="7">
        <f>AT552-AU552</f>
        <v>-21</v>
      </c>
      <c r="AW552" s="4" t="s">
        <v>1034</v>
      </c>
      <c r="AX552" s="6">
        <v>37</v>
      </c>
      <c r="AY552" s="6">
        <v>21</v>
      </c>
      <c r="AZ552" s="6"/>
      <c r="BA552" s="6"/>
      <c r="BB552" s="4" t="s">
        <v>1035</v>
      </c>
      <c r="BC552" s="6"/>
      <c r="BD552" s="6"/>
      <c r="BI552" s="50"/>
      <c r="BK552" s="50"/>
      <c r="BM552" s="50"/>
      <c r="BO552" s="50"/>
      <c r="BQ552" s="50"/>
      <c r="BS552" s="50"/>
      <c r="BU552" s="50"/>
    </row>
    <row r="553" spans="2:73" x14ac:dyDescent="0.25">
      <c r="B553" s="3" t="s">
        <v>266</v>
      </c>
      <c r="C553" s="69" t="s">
        <v>591</v>
      </c>
      <c r="D553" s="39">
        <v>43803</v>
      </c>
      <c r="E553">
        <v>8</v>
      </c>
      <c r="F553" s="3" t="s">
        <v>903</v>
      </c>
      <c r="G553" s="2" t="s">
        <v>138</v>
      </c>
      <c r="T553" s="6"/>
      <c r="V553" s="6"/>
      <c r="X553" s="3" t="s">
        <v>842</v>
      </c>
      <c r="Z553" s="7"/>
      <c r="AB553" s="6"/>
      <c r="AC553" s="6"/>
      <c r="AE553" s="6"/>
      <c r="AF553" s="6"/>
      <c r="AH553" s="6"/>
      <c r="AI553" s="6"/>
      <c r="AK553" s="6"/>
      <c r="AL553" s="6"/>
      <c r="AN553" s="6"/>
      <c r="AO553" s="6"/>
      <c r="AT553" s="6"/>
      <c r="AU553" s="6"/>
      <c r="AX553" s="6">
        <v>30</v>
      </c>
      <c r="AY553" s="6">
        <v>19</v>
      </c>
      <c r="AZ553" s="6">
        <v>9</v>
      </c>
      <c r="BA553" s="6">
        <v>6</v>
      </c>
      <c r="BB553" s="4" t="s">
        <v>1035</v>
      </c>
      <c r="BC553" s="6"/>
      <c r="BD553" s="6"/>
      <c r="BI553" s="50"/>
      <c r="BK553" s="50"/>
      <c r="BM553" s="50"/>
      <c r="BO553" s="50"/>
      <c r="BQ553" s="50"/>
      <c r="BS553" s="50"/>
      <c r="BU553" s="50"/>
    </row>
    <row r="554" spans="2:73" x14ac:dyDescent="0.25">
      <c r="B554" s="3" t="s">
        <v>266</v>
      </c>
      <c r="C554" s="69" t="s">
        <v>614</v>
      </c>
      <c r="D554" s="39">
        <v>43803</v>
      </c>
      <c r="E554">
        <v>11</v>
      </c>
      <c r="F554" s="3" t="s">
        <v>821</v>
      </c>
      <c r="G554" s="2" t="s">
        <v>224</v>
      </c>
      <c r="H554" s="6">
        <v>43</v>
      </c>
      <c r="I554" s="7">
        <v>0</v>
      </c>
      <c r="J554" s="6">
        <v>34</v>
      </c>
      <c r="K554" s="7">
        <v>2</v>
      </c>
      <c r="L554" s="6">
        <v>12</v>
      </c>
      <c r="M554" s="8" t="s">
        <v>439</v>
      </c>
      <c r="P554" s="6">
        <v>3</v>
      </c>
      <c r="Q554" s="7">
        <v>0</v>
      </c>
      <c r="T554" s="6">
        <v>3</v>
      </c>
      <c r="U554" s="7">
        <v>0</v>
      </c>
      <c r="V554" s="6">
        <v>9</v>
      </c>
      <c r="W554" s="7">
        <v>-2</v>
      </c>
      <c r="X554" s="3" t="s">
        <v>842</v>
      </c>
      <c r="Z554" s="8" t="s">
        <v>1767</v>
      </c>
      <c r="AB554" s="6"/>
      <c r="AC554" s="6"/>
      <c r="AE554" s="6"/>
      <c r="AF554" s="6"/>
      <c r="AH554" s="6"/>
      <c r="AI554" s="6"/>
      <c r="AK554" s="6"/>
      <c r="AL554" s="6"/>
      <c r="AN554" s="6"/>
      <c r="AO554" s="6"/>
      <c r="AT554" s="6"/>
      <c r="AU554" s="6"/>
      <c r="AZ554" s="6"/>
      <c r="BA554" s="6"/>
      <c r="BC554" s="6"/>
      <c r="BD554" s="6"/>
      <c r="BH554">
        <v>339</v>
      </c>
      <c r="BI554" s="50">
        <f>BH554-BH522</f>
        <v>-20</v>
      </c>
      <c r="BJ554">
        <v>231</v>
      </c>
      <c r="BK554" s="50">
        <f>BJ554-BJ522</f>
        <v>20</v>
      </c>
      <c r="BL554">
        <v>15</v>
      </c>
      <c r="BM554" s="50">
        <f>BL554-BL522</f>
        <v>2</v>
      </c>
      <c r="BN554">
        <v>1</v>
      </c>
      <c r="BO554" s="50">
        <f>BN554-BN522</f>
        <v>0</v>
      </c>
      <c r="BP554">
        <v>0</v>
      </c>
      <c r="BQ554" s="50">
        <f>BP554-BP522</f>
        <v>0</v>
      </c>
      <c r="BR554">
        <v>41</v>
      </c>
      <c r="BS554" s="50">
        <f>BR554-BR522</f>
        <v>-2</v>
      </c>
      <c r="BT554">
        <v>4</v>
      </c>
      <c r="BU554" s="50">
        <f>BT554-BT522</f>
        <v>0</v>
      </c>
    </row>
    <row r="555" spans="2:73" x14ac:dyDescent="0.25">
      <c r="B555" s="3" t="s">
        <v>266</v>
      </c>
      <c r="C555" s="69" t="s">
        <v>572</v>
      </c>
      <c r="D555" s="39">
        <v>43804</v>
      </c>
      <c r="E555">
        <v>8</v>
      </c>
      <c r="F555" s="3" t="s">
        <v>821</v>
      </c>
      <c r="G555" s="2" t="s">
        <v>192</v>
      </c>
      <c r="H555" s="6">
        <v>43</v>
      </c>
      <c r="I555" s="7">
        <v>1</v>
      </c>
      <c r="J555" s="6">
        <v>33</v>
      </c>
      <c r="K555" s="7">
        <v>0</v>
      </c>
      <c r="L555" s="6">
        <v>13</v>
      </c>
      <c r="M555" s="7">
        <v>1</v>
      </c>
      <c r="P555" s="6">
        <v>3</v>
      </c>
      <c r="Q555" s="7">
        <v>-1</v>
      </c>
      <c r="T555" s="6">
        <v>3</v>
      </c>
      <c r="U555" s="7">
        <v>-1</v>
      </c>
      <c r="V555" s="6">
        <v>10</v>
      </c>
      <c r="W555" s="7">
        <v>1</v>
      </c>
      <c r="X555" s="3" t="s">
        <v>842</v>
      </c>
      <c r="Z555" s="7"/>
      <c r="AB555" s="6">
        <v>38</v>
      </c>
      <c r="AC555" s="6">
        <v>51</v>
      </c>
      <c r="AD555" s="7">
        <f>AB555-AC555</f>
        <v>-13</v>
      </c>
      <c r="AE555" s="6">
        <v>22</v>
      </c>
      <c r="AF555" s="6">
        <v>69</v>
      </c>
      <c r="AG555" s="7">
        <f>AE555-AF555</f>
        <v>-47</v>
      </c>
      <c r="AH555" s="6">
        <v>21</v>
      </c>
      <c r="AI555" s="6">
        <v>57</v>
      </c>
      <c r="AJ555" s="7">
        <f>AH555-AI555</f>
        <v>-36</v>
      </c>
      <c r="AK555" s="6"/>
      <c r="AL555" s="6"/>
      <c r="AN555" s="6"/>
      <c r="AO555" s="6"/>
      <c r="AT555" s="6"/>
      <c r="AU555" s="6"/>
      <c r="AW555" s="4" t="s">
        <v>1037</v>
      </c>
      <c r="AZ555" s="6"/>
      <c r="BA555" s="6"/>
      <c r="BC555" s="6"/>
      <c r="BD555" s="6"/>
      <c r="BI555" s="50"/>
      <c r="BK555" s="50"/>
      <c r="BM555" s="50"/>
      <c r="BO555" s="50"/>
      <c r="BQ555" s="50"/>
      <c r="BS555" s="50"/>
      <c r="BU555" s="50"/>
    </row>
    <row r="556" spans="2:73" x14ac:dyDescent="0.25">
      <c r="B556" s="3" t="s">
        <v>266</v>
      </c>
      <c r="C556" s="59" t="s">
        <v>657</v>
      </c>
      <c r="D556" s="39">
        <v>43804</v>
      </c>
      <c r="E556">
        <v>8</v>
      </c>
      <c r="F556" s="3" t="s">
        <v>1094</v>
      </c>
      <c r="G556" s="2" t="s">
        <v>124</v>
      </c>
      <c r="H556" s="6">
        <v>44</v>
      </c>
      <c r="I556" s="7">
        <v>-1</v>
      </c>
      <c r="J556" s="6">
        <v>33</v>
      </c>
      <c r="K556" s="7">
        <v>1</v>
      </c>
      <c r="L556" s="6">
        <v>11</v>
      </c>
      <c r="M556" s="7">
        <v>-4</v>
      </c>
      <c r="N556" s="6">
        <v>1</v>
      </c>
      <c r="O556" s="7">
        <v>1</v>
      </c>
      <c r="P556" s="6">
        <v>2</v>
      </c>
      <c r="Q556" s="7">
        <v>1</v>
      </c>
      <c r="T556" s="6">
        <v>3</v>
      </c>
      <c r="U556" s="7">
        <v>0</v>
      </c>
      <c r="V556" s="6">
        <v>11</v>
      </c>
      <c r="W556" s="7">
        <v>-2</v>
      </c>
      <c r="X556" s="3" t="s">
        <v>842</v>
      </c>
      <c r="Z556" s="7"/>
      <c r="AB556" s="6">
        <v>45</v>
      </c>
      <c r="AC556" s="6">
        <v>48</v>
      </c>
      <c r="AD556" s="7">
        <f>AB556-AC556</f>
        <v>-3</v>
      </c>
      <c r="AE556" s="6">
        <v>28</v>
      </c>
      <c r="AF556" s="6">
        <v>65</v>
      </c>
      <c r="AG556" s="7">
        <f>AE556-AF556</f>
        <v>-37</v>
      </c>
      <c r="AH556" s="6">
        <v>24</v>
      </c>
      <c r="AI556" s="6">
        <v>58</v>
      </c>
      <c r="AJ556" s="7">
        <f>AH556-AI556</f>
        <v>-34</v>
      </c>
      <c r="AK556" s="6"/>
      <c r="AL556" s="6"/>
      <c r="AN556" s="6"/>
      <c r="AO556" s="6"/>
      <c r="AT556" s="6">
        <v>32</v>
      </c>
      <c r="AU556" s="6">
        <v>54</v>
      </c>
      <c r="AV556" s="7">
        <f>AT556-AU556</f>
        <v>-22</v>
      </c>
      <c r="AW556" s="4" t="s">
        <v>1095</v>
      </c>
      <c r="AZ556" s="6"/>
      <c r="BA556" s="6"/>
      <c r="BC556" s="6"/>
      <c r="BD556" s="6"/>
      <c r="BI556" s="50"/>
      <c r="BK556" s="50"/>
      <c r="BM556" s="50"/>
      <c r="BO556" s="50"/>
      <c r="BQ556" s="50"/>
      <c r="BS556" s="50"/>
      <c r="BU556" s="50"/>
    </row>
    <row r="557" spans="2:73" x14ac:dyDescent="0.25">
      <c r="B557" s="3" t="s">
        <v>266</v>
      </c>
      <c r="C557" s="59" t="s">
        <v>657</v>
      </c>
      <c r="D557" s="39">
        <v>43804</v>
      </c>
      <c r="E557">
        <v>9</v>
      </c>
      <c r="F557" s="3" t="s">
        <v>982</v>
      </c>
      <c r="G557" s="2" t="s">
        <v>76</v>
      </c>
      <c r="H557" s="6">
        <v>45</v>
      </c>
      <c r="I557" s="7">
        <v>2</v>
      </c>
      <c r="J557" s="6">
        <v>31</v>
      </c>
      <c r="K557" s="7">
        <v>-2</v>
      </c>
      <c r="L557" s="6">
        <v>11</v>
      </c>
      <c r="M557" s="7">
        <v>0</v>
      </c>
      <c r="P557" s="6">
        <v>2</v>
      </c>
      <c r="Q557" s="7">
        <v>-2</v>
      </c>
      <c r="T557" s="6">
        <v>4</v>
      </c>
      <c r="U557" s="7">
        <v>1</v>
      </c>
      <c r="V557" s="6">
        <v>14</v>
      </c>
      <c r="W557" s="7">
        <v>5</v>
      </c>
      <c r="X557" s="3" t="s">
        <v>639</v>
      </c>
      <c r="Y557" t="s">
        <v>988</v>
      </c>
      <c r="Z557" s="7"/>
      <c r="AB557" s="6"/>
      <c r="AC557" s="6"/>
      <c r="AE557" s="6"/>
      <c r="AF557" s="6"/>
      <c r="AH557" s="6"/>
      <c r="AI557" s="6"/>
      <c r="AK557" s="6"/>
      <c r="AL557" s="6"/>
      <c r="AN557" s="6"/>
      <c r="AO557" s="6"/>
      <c r="AT557" s="6"/>
      <c r="AU557" s="6"/>
      <c r="AX557" s="6">
        <v>41</v>
      </c>
      <c r="AY557" s="6">
        <v>24</v>
      </c>
      <c r="AZ557" s="6">
        <v>11</v>
      </c>
      <c r="BA557" s="6"/>
      <c r="BB557" s="4" t="s">
        <v>1084</v>
      </c>
      <c r="BC557" s="6"/>
      <c r="BD557" s="6"/>
      <c r="BI557" s="50"/>
      <c r="BK557" s="50"/>
      <c r="BM557" s="50"/>
      <c r="BO557" s="50"/>
      <c r="BQ557" s="50"/>
      <c r="BS557" s="50"/>
      <c r="BU557" s="50"/>
    </row>
    <row r="558" spans="2:73" x14ac:dyDescent="0.25">
      <c r="B558" t="s">
        <v>266</v>
      </c>
      <c r="C558" s="59" t="s">
        <v>474</v>
      </c>
      <c r="D558" s="39">
        <v>43804</v>
      </c>
      <c r="E558">
        <v>11</v>
      </c>
      <c r="F558" s="3" t="s">
        <v>1062</v>
      </c>
      <c r="G558" s="2"/>
      <c r="H558" s="6">
        <v>43</v>
      </c>
      <c r="J558" s="6">
        <v>30</v>
      </c>
      <c r="L558" s="6">
        <v>12</v>
      </c>
      <c r="P558" s="6">
        <v>4</v>
      </c>
      <c r="T558" s="6">
        <v>3</v>
      </c>
      <c r="V558" s="6">
        <v>13</v>
      </c>
      <c r="X558" s="3" t="s">
        <v>1063</v>
      </c>
      <c r="Y558" t="s">
        <v>988</v>
      </c>
      <c r="Z558" s="7"/>
      <c r="AB558" s="6"/>
      <c r="AC558" s="6"/>
      <c r="AE558" s="6"/>
      <c r="AF558" s="6"/>
      <c r="AH558" s="6"/>
      <c r="AI558" s="6"/>
      <c r="AK558" s="6"/>
      <c r="AL558" s="6"/>
      <c r="AN558" s="6"/>
      <c r="AO558" s="6"/>
      <c r="AT558" s="6"/>
      <c r="AU558" s="6"/>
      <c r="AZ558" s="6"/>
      <c r="BA558" s="6"/>
      <c r="BC558" s="6"/>
      <c r="BD558" s="6"/>
      <c r="BI558" s="50"/>
      <c r="BK558" s="50"/>
      <c r="BM558" s="50"/>
      <c r="BO558" s="50"/>
      <c r="BQ558" s="50"/>
      <c r="BS558" s="50"/>
      <c r="BU558" s="50"/>
    </row>
    <row r="559" spans="2:73" x14ac:dyDescent="0.25">
      <c r="B559" s="3" t="s">
        <v>266</v>
      </c>
      <c r="C559" s="59" t="s">
        <v>645</v>
      </c>
      <c r="D559" s="39">
        <v>43805</v>
      </c>
      <c r="E559">
        <v>9</v>
      </c>
      <c r="F559" s="3" t="s">
        <v>886</v>
      </c>
      <c r="G559" s="2" t="s">
        <v>168</v>
      </c>
      <c r="H559" s="6">
        <v>43</v>
      </c>
      <c r="I559" s="7">
        <v>2</v>
      </c>
      <c r="J559" s="6">
        <v>36</v>
      </c>
      <c r="K559" s="7">
        <v>3</v>
      </c>
      <c r="L559" s="6">
        <v>12</v>
      </c>
      <c r="M559" s="7">
        <v>0</v>
      </c>
      <c r="P559" s="6">
        <v>2</v>
      </c>
      <c r="Q559" s="7">
        <v>0</v>
      </c>
      <c r="T559" s="6">
        <v>3</v>
      </c>
      <c r="U559" s="7">
        <v>0</v>
      </c>
      <c r="V559" s="6">
        <v>7</v>
      </c>
      <c r="W559" s="7">
        <v>-1</v>
      </c>
      <c r="X559" s="3" t="s">
        <v>842</v>
      </c>
      <c r="Z559" s="8" t="s">
        <v>1767</v>
      </c>
      <c r="AB559" s="6"/>
      <c r="AC559" s="6"/>
      <c r="AE559" s="6"/>
      <c r="AF559" s="6"/>
      <c r="AH559" s="6"/>
      <c r="AI559" s="6"/>
      <c r="AK559" s="6"/>
      <c r="AL559" s="6"/>
      <c r="AN559" s="6"/>
      <c r="AO559" s="6"/>
      <c r="AT559" s="6"/>
      <c r="AU559" s="6"/>
      <c r="AZ559" s="6"/>
      <c r="BA559" s="6"/>
      <c r="BC559" s="6"/>
      <c r="BD559" s="6"/>
      <c r="BH559">
        <v>340</v>
      </c>
      <c r="BI559" s="50"/>
      <c r="BJ559">
        <v>233</v>
      </c>
      <c r="BK559" s="50"/>
      <c r="BL559">
        <v>11</v>
      </c>
      <c r="BM559" s="50"/>
      <c r="BN559">
        <v>1</v>
      </c>
      <c r="BO559" s="50"/>
      <c r="BP559">
        <v>0</v>
      </c>
      <c r="BQ559" s="50"/>
      <c r="BR559">
        <v>45</v>
      </c>
      <c r="BS559" s="50"/>
      <c r="BT559">
        <v>2</v>
      </c>
      <c r="BU559" s="50"/>
    </row>
    <row r="560" spans="2:73" x14ac:dyDescent="0.25">
      <c r="B560" s="3" t="s">
        <v>266</v>
      </c>
      <c r="C560" s="69" t="s">
        <v>450</v>
      </c>
      <c r="D560" s="39">
        <v>43805</v>
      </c>
      <c r="E560">
        <v>9</v>
      </c>
      <c r="F560" s="3" t="s">
        <v>678</v>
      </c>
      <c r="G560" s="2" t="s">
        <v>164</v>
      </c>
      <c r="H560" s="6">
        <v>42</v>
      </c>
      <c r="I560" s="7">
        <v>0</v>
      </c>
      <c r="J560" s="6">
        <v>36</v>
      </c>
      <c r="K560" s="7">
        <v>1</v>
      </c>
      <c r="L560" s="6">
        <v>12</v>
      </c>
      <c r="M560" s="7">
        <v>-1</v>
      </c>
      <c r="P560" s="6">
        <v>2</v>
      </c>
      <c r="Q560" s="7">
        <v>0</v>
      </c>
      <c r="T560" s="6">
        <v>3</v>
      </c>
      <c r="U560" s="7">
        <v>0</v>
      </c>
      <c r="V560" s="6">
        <v>6</v>
      </c>
      <c r="W560" s="7">
        <v>-1</v>
      </c>
      <c r="X560" s="3" t="s">
        <v>842</v>
      </c>
      <c r="Z560" s="7"/>
      <c r="AB560" s="6"/>
      <c r="AC560" s="6"/>
      <c r="AE560" s="6"/>
      <c r="AF560" s="6"/>
      <c r="AH560" s="6"/>
      <c r="AI560" s="6"/>
      <c r="AK560" s="6"/>
      <c r="AL560" s="6"/>
      <c r="AN560" s="6"/>
      <c r="AO560" s="6"/>
      <c r="AT560" s="6"/>
      <c r="AU560" s="6"/>
      <c r="AZ560" s="6"/>
      <c r="BA560" s="6"/>
      <c r="BC560" s="6"/>
      <c r="BD560" s="6"/>
      <c r="BI560" s="50"/>
      <c r="BK560" s="50"/>
      <c r="BM560" s="50"/>
      <c r="BO560" s="50"/>
      <c r="BQ560" s="50"/>
      <c r="BS560" s="50"/>
      <c r="BU560" s="50"/>
    </row>
    <row r="561" spans="2:73" x14ac:dyDescent="0.25">
      <c r="B561" s="3" t="s">
        <v>266</v>
      </c>
      <c r="C561" s="69" t="s">
        <v>450</v>
      </c>
      <c r="D561" s="39">
        <v>43805</v>
      </c>
      <c r="E561">
        <v>10</v>
      </c>
      <c r="F561" s="3" t="s">
        <v>1030</v>
      </c>
      <c r="T561" s="6"/>
      <c r="V561" s="6"/>
      <c r="X561" s="3" t="s">
        <v>842</v>
      </c>
      <c r="Z561" s="7"/>
      <c r="AB561" s="6">
        <v>33</v>
      </c>
      <c r="AC561" s="6">
        <v>47</v>
      </c>
      <c r="AD561" s="7">
        <f>AB561-AC561</f>
        <v>-14</v>
      </c>
      <c r="AE561" s="6">
        <v>26</v>
      </c>
      <c r="AF561" s="6">
        <v>56</v>
      </c>
      <c r="AG561" s="7">
        <f>AE561-AF561</f>
        <v>-30</v>
      </c>
      <c r="AH561" s="6">
        <v>18</v>
      </c>
      <c r="AI561" s="6">
        <v>49</v>
      </c>
      <c r="AJ561" s="7">
        <f>AH561-AI561</f>
        <v>-31</v>
      </c>
      <c r="AK561" s="6"/>
      <c r="AL561" s="6"/>
      <c r="AM561" s="6"/>
      <c r="AN561" s="7"/>
      <c r="AO561" s="6"/>
      <c r="AT561" s="6">
        <v>21</v>
      </c>
      <c r="AU561" s="6">
        <v>55</v>
      </c>
      <c r="AV561" s="7">
        <f>AT561-AU561</f>
        <v>-34</v>
      </c>
      <c r="AW561" s="4" t="s">
        <v>1118</v>
      </c>
      <c r="AX561" s="6">
        <v>47</v>
      </c>
      <c r="AY561" s="6">
        <v>31</v>
      </c>
      <c r="AZ561" s="6"/>
      <c r="BA561" s="6"/>
      <c r="BB561" s="4" t="s">
        <v>1097</v>
      </c>
      <c r="BC561" s="6"/>
      <c r="BD561" s="6"/>
      <c r="BI561" s="50"/>
      <c r="BK561" s="50"/>
      <c r="BM561" s="50"/>
      <c r="BO561" s="50"/>
      <c r="BQ561" s="50"/>
      <c r="BS561" s="50"/>
      <c r="BU561" s="50"/>
    </row>
    <row r="562" spans="2:73" x14ac:dyDescent="0.25">
      <c r="B562" s="3" t="s">
        <v>266</v>
      </c>
      <c r="C562" s="59" t="s">
        <v>409</v>
      </c>
      <c r="D562" s="39">
        <v>43805</v>
      </c>
      <c r="E562">
        <v>12</v>
      </c>
      <c r="F562" s="3" t="s">
        <v>1019</v>
      </c>
      <c r="G562" s="2" t="s">
        <v>96</v>
      </c>
      <c r="H562" s="6">
        <v>41</v>
      </c>
      <c r="I562" s="7">
        <v>0</v>
      </c>
      <c r="J562" s="6">
        <v>32</v>
      </c>
      <c r="K562" s="7">
        <v>0</v>
      </c>
      <c r="L562" s="6">
        <v>14</v>
      </c>
      <c r="M562" s="7">
        <v>0</v>
      </c>
      <c r="N562" s="6">
        <v>0</v>
      </c>
      <c r="O562" s="7">
        <v>0</v>
      </c>
      <c r="P562" s="6">
        <v>4</v>
      </c>
      <c r="Q562" s="7">
        <v>0</v>
      </c>
      <c r="R562" s="6">
        <v>0</v>
      </c>
      <c r="S562" s="7">
        <v>0</v>
      </c>
      <c r="T562" s="6">
        <v>3</v>
      </c>
      <c r="U562" s="7">
        <v>-1</v>
      </c>
      <c r="V562" s="6">
        <v>9</v>
      </c>
      <c r="W562" s="7">
        <v>0</v>
      </c>
      <c r="X562" s="3" t="s">
        <v>842</v>
      </c>
      <c r="Z562" s="7"/>
      <c r="AB562" s="6">
        <v>35</v>
      </c>
      <c r="AC562" s="6">
        <v>56</v>
      </c>
      <c r="AD562" s="7">
        <f>AB562-AC562</f>
        <v>-21</v>
      </c>
      <c r="AE562" s="6">
        <v>27</v>
      </c>
      <c r="AF562" s="6">
        <v>62</v>
      </c>
      <c r="AG562" s="7">
        <f>AE562-AF562</f>
        <v>-35</v>
      </c>
      <c r="AH562" s="6">
        <v>20</v>
      </c>
      <c r="AI562" s="6">
        <v>47</v>
      </c>
      <c r="AJ562" s="7">
        <f>AH562-AI562</f>
        <v>-27</v>
      </c>
      <c r="AK562" s="6"/>
      <c r="AL562" s="6"/>
      <c r="AM562" s="6"/>
      <c r="AN562" s="7"/>
      <c r="AO562" s="6"/>
      <c r="AT562" s="6"/>
      <c r="AU562" s="6"/>
      <c r="AV562" s="7"/>
      <c r="AW562" s="4" t="s">
        <v>1087</v>
      </c>
      <c r="AX562" s="6">
        <v>39</v>
      </c>
      <c r="AY562" s="6">
        <v>29</v>
      </c>
      <c r="AZ562" s="6"/>
      <c r="BA562" s="6"/>
      <c r="BB562" s="4" t="s">
        <v>1086</v>
      </c>
      <c r="BC562" s="6"/>
      <c r="BD562" s="6"/>
      <c r="BI562" s="50"/>
      <c r="BK562" s="50"/>
      <c r="BM562" s="50"/>
      <c r="BO562" s="50"/>
      <c r="BQ562" s="50"/>
      <c r="BS562" s="50"/>
      <c r="BU562" s="50"/>
    </row>
    <row r="563" spans="2:73" x14ac:dyDescent="0.25">
      <c r="B563" s="3" t="s">
        <v>266</v>
      </c>
      <c r="C563" s="87">
        <v>7</v>
      </c>
      <c r="D563" s="39">
        <v>43806</v>
      </c>
      <c r="E563">
        <v>8</v>
      </c>
      <c r="F563" s="3" t="s">
        <v>40</v>
      </c>
      <c r="G563" s="2"/>
      <c r="R563" s="6"/>
      <c r="T563" s="6"/>
      <c r="V563" s="6"/>
      <c r="X563" s="3"/>
      <c r="Z563" s="8" t="s">
        <v>1767</v>
      </c>
      <c r="AB563" s="6"/>
      <c r="AC563" s="6"/>
      <c r="AD563" s="7"/>
      <c r="AE563" s="6"/>
      <c r="AF563" s="6"/>
      <c r="AG563" s="7"/>
      <c r="AH563" s="6"/>
      <c r="AI563" s="6"/>
      <c r="AJ563" s="7"/>
      <c r="AK563" s="6"/>
      <c r="AL563" s="6"/>
      <c r="AM563" s="6"/>
      <c r="AN563" s="7"/>
      <c r="AO563" s="6"/>
      <c r="AT563" s="6"/>
      <c r="AU563" s="6"/>
      <c r="AV563" s="7"/>
      <c r="AZ563" s="6"/>
      <c r="BA563" s="6"/>
      <c r="BC563" s="6"/>
      <c r="BD563" s="6"/>
      <c r="BH563">
        <v>344</v>
      </c>
      <c r="BI563" s="50">
        <f>BH563-BH531</f>
        <v>-5</v>
      </c>
      <c r="BJ563">
        <v>221</v>
      </c>
      <c r="BK563" s="50">
        <f>BJ563-BJ531</f>
        <v>5</v>
      </c>
      <c r="BL563">
        <v>14</v>
      </c>
      <c r="BM563" s="50">
        <f>BL563-BL531</f>
        <v>0</v>
      </c>
      <c r="BN563">
        <v>1</v>
      </c>
      <c r="BO563" s="50">
        <f>BN563-BN531</f>
        <v>0</v>
      </c>
      <c r="BQ563" s="50"/>
      <c r="BR563">
        <v>47</v>
      </c>
      <c r="BS563" s="50">
        <f>BR563-BR531</f>
        <v>-2</v>
      </c>
      <c r="BT563">
        <v>4</v>
      </c>
      <c r="BU563" s="50">
        <f>BT563-BT531</f>
        <v>-1</v>
      </c>
    </row>
    <row r="564" spans="2:73" x14ac:dyDescent="0.25">
      <c r="B564" t="s">
        <v>266</v>
      </c>
      <c r="C564" s="59" t="s">
        <v>317</v>
      </c>
      <c r="D564" s="39">
        <v>43807</v>
      </c>
      <c r="E564">
        <v>11</v>
      </c>
      <c r="F564" s="3" t="s">
        <v>1093</v>
      </c>
      <c r="G564" s="2" t="s">
        <v>15</v>
      </c>
      <c r="H564" s="6">
        <v>43</v>
      </c>
      <c r="J564" s="6">
        <v>33</v>
      </c>
      <c r="L564" s="6">
        <v>12</v>
      </c>
      <c r="P564" s="6">
        <v>3</v>
      </c>
      <c r="T564" s="6">
        <v>3</v>
      </c>
      <c r="V564" s="6">
        <v>10</v>
      </c>
      <c r="X564" s="3" t="s">
        <v>842</v>
      </c>
      <c r="Z564" s="7"/>
      <c r="AB564" s="6"/>
      <c r="AC564" s="6"/>
      <c r="AD564" s="7"/>
      <c r="AE564" s="6"/>
      <c r="AF564" s="6"/>
      <c r="AG564" s="7"/>
      <c r="AH564" s="6"/>
      <c r="AI564" s="6"/>
      <c r="AJ564" s="7"/>
      <c r="AK564" s="6"/>
      <c r="AL564" s="6"/>
      <c r="AM564" s="6"/>
      <c r="AN564" s="7"/>
      <c r="AO564" s="6"/>
      <c r="AT564" s="6"/>
      <c r="AU564" s="6"/>
      <c r="AV564" s="7"/>
      <c r="AZ564" s="6"/>
      <c r="BA564" s="6"/>
      <c r="BC564" s="6"/>
      <c r="BD564" s="6"/>
      <c r="BK564" s="50"/>
      <c r="BM564" s="50"/>
      <c r="BO564" s="50"/>
      <c r="BQ564" s="50"/>
      <c r="BS564" s="50"/>
      <c r="BU564" s="50"/>
    </row>
    <row r="565" spans="2:73" x14ac:dyDescent="0.25">
      <c r="B565" s="3" t="s">
        <v>266</v>
      </c>
      <c r="C565" s="59" t="s">
        <v>669</v>
      </c>
      <c r="D565" s="39">
        <v>43808</v>
      </c>
      <c r="E565">
        <v>12</v>
      </c>
      <c r="F565" s="3" t="s">
        <v>886</v>
      </c>
      <c r="G565" s="2" t="s">
        <v>54</v>
      </c>
      <c r="H565" s="6">
        <v>41</v>
      </c>
      <c r="I565" s="7">
        <v>-2</v>
      </c>
      <c r="J565" s="6">
        <v>36</v>
      </c>
      <c r="K565" s="7">
        <v>0</v>
      </c>
      <c r="L565" s="6">
        <v>12</v>
      </c>
      <c r="M565" s="7">
        <v>0</v>
      </c>
      <c r="P565" s="6">
        <v>2</v>
      </c>
      <c r="Q565" s="7">
        <v>0</v>
      </c>
      <c r="T565" s="6">
        <v>3</v>
      </c>
      <c r="U565" s="7">
        <v>0</v>
      </c>
      <c r="V565" s="6">
        <v>5</v>
      </c>
      <c r="W565" s="7">
        <v>-2</v>
      </c>
      <c r="X565" s="3" t="s">
        <v>842</v>
      </c>
      <c r="Z565" s="7"/>
      <c r="AB565" s="6"/>
      <c r="AC565" s="6"/>
      <c r="AD565" s="7"/>
      <c r="AE565" s="6"/>
      <c r="AF565" s="6"/>
      <c r="AG565" s="7"/>
      <c r="AH565" s="6"/>
      <c r="AI565" s="6"/>
      <c r="AJ565" s="7"/>
      <c r="AK565" s="6"/>
      <c r="AL565" s="6"/>
      <c r="AM565" s="6"/>
      <c r="AN565" s="7"/>
      <c r="AO565" s="6"/>
      <c r="AT565" s="6"/>
      <c r="AU565" s="6"/>
      <c r="AV565" s="7"/>
      <c r="AZ565" s="6"/>
      <c r="BA565" s="6"/>
      <c r="BC565" s="6"/>
      <c r="BD565" s="6"/>
      <c r="BK565" s="50"/>
      <c r="BM565" s="50"/>
      <c r="BO565" s="50"/>
      <c r="BQ565" s="50"/>
      <c r="BS565" s="50"/>
      <c r="BU565" s="50"/>
    </row>
    <row r="566" spans="2:73" x14ac:dyDescent="0.25">
      <c r="B566" s="3" t="s">
        <v>266</v>
      </c>
      <c r="C566" s="59" t="s">
        <v>623</v>
      </c>
      <c r="D566" s="39">
        <v>43808</v>
      </c>
      <c r="E566">
        <v>11</v>
      </c>
      <c r="F566" s="3" t="s">
        <v>1058</v>
      </c>
      <c r="H566" s="6">
        <v>44</v>
      </c>
      <c r="I566" s="7">
        <v>0</v>
      </c>
      <c r="J566" s="6">
        <v>32</v>
      </c>
      <c r="K566" s="7">
        <v>0</v>
      </c>
      <c r="L566" s="6">
        <v>13</v>
      </c>
      <c r="M566" s="7">
        <v>-2</v>
      </c>
      <c r="P566" s="6">
        <v>3</v>
      </c>
      <c r="Q566" s="7">
        <v>0</v>
      </c>
      <c r="T566" s="6">
        <v>3</v>
      </c>
      <c r="U566" s="7">
        <v>1</v>
      </c>
      <c r="V566" s="6">
        <v>12</v>
      </c>
      <c r="W566" s="7">
        <v>0</v>
      </c>
      <c r="X566" s="3" t="s">
        <v>842</v>
      </c>
      <c r="Z566" s="7"/>
      <c r="AB566" s="6"/>
      <c r="AC566" s="6"/>
      <c r="AD566" s="7"/>
      <c r="AE566" s="6"/>
      <c r="AF566" s="6"/>
      <c r="AG566" s="7"/>
      <c r="AH566" s="6"/>
      <c r="AI566" s="6"/>
      <c r="AJ566" s="7"/>
      <c r="AK566" s="6"/>
      <c r="AL566" s="6"/>
      <c r="AM566" s="6"/>
      <c r="AN566" s="7"/>
      <c r="AO566" s="6"/>
      <c r="AT566" s="6"/>
      <c r="AU566" s="6"/>
      <c r="AV566" s="7"/>
      <c r="AX566" s="6">
        <v>37</v>
      </c>
      <c r="AY566" s="6">
        <v>25</v>
      </c>
      <c r="AZ566" s="6"/>
      <c r="BA566" s="6"/>
      <c r="BB566" s="4" t="s">
        <v>1117</v>
      </c>
      <c r="BC566" s="6"/>
      <c r="BD566" s="6"/>
      <c r="BK566" s="50"/>
      <c r="BM566" s="50"/>
      <c r="BO566" s="50"/>
      <c r="BQ566" s="50"/>
      <c r="BS566" s="50"/>
      <c r="BU566" s="50"/>
    </row>
    <row r="567" spans="2:73" x14ac:dyDescent="0.25">
      <c r="B567" s="3" t="s">
        <v>266</v>
      </c>
      <c r="C567" s="59" t="s">
        <v>623</v>
      </c>
      <c r="D567" s="39">
        <v>43808</v>
      </c>
      <c r="E567">
        <v>11</v>
      </c>
      <c r="F567" s="3" t="s">
        <v>1094</v>
      </c>
      <c r="H567" s="6">
        <v>45</v>
      </c>
      <c r="I567" s="7">
        <v>1</v>
      </c>
      <c r="J567" s="6">
        <v>35</v>
      </c>
      <c r="K567" s="7">
        <v>2</v>
      </c>
      <c r="L567" s="6">
        <v>10</v>
      </c>
      <c r="M567" s="7">
        <v>-1</v>
      </c>
      <c r="N567" s="6">
        <v>0</v>
      </c>
      <c r="O567" s="7">
        <v>-1</v>
      </c>
      <c r="P567" s="6">
        <v>3</v>
      </c>
      <c r="Q567" s="7">
        <v>1</v>
      </c>
      <c r="T567" s="6">
        <v>3</v>
      </c>
      <c r="U567" s="7">
        <v>0</v>
      </c>
      <c r="V567" s="6">
        <v>10</v>
      </c>
      <c r="W567" s="7">
        <v>-1</v>
      </c>
      <c r="X567" s="3" t="s">
        <v>842</v>
      </c>
      <c r="Z567" s="7"/>
      <c r="AB567" s="6"/>
      <c r="AC567" s="6"/>
      <c r="AD567" s="7"/>
      <c r="AE567" s="6"/>
      <c r="AF567" s="6"/>
      <c r="AG567" s="7"/>
      <c r="AH567" s="6"/>
      <c r="AI567" s="6"/>
      <c r="AJ567" s="7"/>
      <c r="AK567" s="6"/>
      <c r="AL567" s="6"/>
      <c r="AM567" s="6"/>
      <c r="AN567" s="7"/>
      <c r="AO567" s="6"/>
      <c r="AT567" s="6"/>
      <c r="AU567" s="6"/>
      <c r="AV567" s="7"/>
      <c r="AZ567" s="6"/>
      <c r="BA567" s="6"/>
      <c r="BC567" s="6"/>
      <c r="BD567" s="6"/>
      <c r="BK567" s="50"/>
      <c r="BM567" s="50"/>
      <c r="BO567" s="50"/>
      <c r="BQ567" s="50"/>
      <c r="BS567" s="50"/>
      <c r="BU567" s="50"/>
    </row>
    <row r="568" spans="2:73" x14ac:dyDescent="0.25">
      <c r="B568" s="3" t="s">
        <v>266</v>
      </c>
      <c r="C568" s="59" t="s">
        <v>623</v>
      </c>
      <c r="D568" s="39">
        <v>43808</v>
      </c>
      <c r="E568">
        <v>12</v>
      </c>
      <c r="F568" s="3" t="s">
        <v>1030</v>
      </c>
      <c r="G568" s="2" t="s">
        <v>60</v>
      </c>
      <c r="H568" s="6">
        <v>44</v>
      </c>
      <c r="I568" s="7">
        <v>0</v>
      </c>
      <c r="J568" s="6">
        <v>33</v>
      </c>
      <c r="K568" s="7">
        <v>1</v>
      </c>
      <c r="L568" s="6">
        <v>12</v>
      </c>
      <c r="M568" s="7">
        <v>-1</v>
      </c>
      <c r="P568" s="6">
        <v>3</v>
      </c>
      <c r="Q568" s="7">
        <v>0</v>
      </c>
      <c r="T568" s="6">
        <v>2</v>
      </c>
      <c r="U568" s="7">
        <v>0</v>
      </c>
      <c r="V568" s="6">
        <v>11</v>
      </c>
      <c r="W568" s="7">
        <v>-1</v>
      </c>
      <c r="X568" s="3" t="s">
        <v>639</v>
      </c>
      <c r="Z568" s="7"/>
      <c r="AB568" s="6"/>
      <c r="AC568" s="6"/>
      <c r="AE568" s="6"/>
      <c r="AF568" s="6"/>
      <c r="AH568" s="6"/>
      <c r="AI568" s="6"/>
      <c r="AK568" s="6"/>
      <c r="AL568" s="6"/>
      <c r="AN568" s="6"/>
      <c r="AO568" s="6"/>
      <c r="AT568" s="6"/>
      <c r="AU568" s="6"/>
      <c r="AX568" s="6">
        <v>43</v>
      </c>
      <c r="AY568" s="6">
        <v>29</v>
      </c>
      <c r="AZ568" s="6"/>
      <c r="BA568" s="6"/>
      <c r="BB568" s="4" t="s">
        <v>1097</v>
      </c>
      <c r="BC568" s="6"/>
      <c r="BD568" s="6"/>
      <c r="BK568" s="50"/>
      <c r="BM568" s="50"/>
      <c r="BO568" s="50"/>
      <c r="BQ568" s="50"/>
      <c r="BS568" s="50"/>
      <c r="BU568" s="50"/>
    </row>
    <row r="569" spans="2:73" x14ac:dyDescent="0.25">
      <c r="B569" s="3" t="s">
        <v>266</v>
      </c>
      <c r="C569" s="59" t="s">
        <v>669</v>
      </c>
      <c r="D569" s="39">
        <v>43808</v>
      </c>
      <c r="F569" s="3" t="s">
        <v>821</v>
      </c>
      <c r="G569" s="2"/>
      <c r="T569" s="6"/>
      <c r="V569" s="7"/>
      <c r="X569" s="3" t="s">
        <v>842</v>
      </c>
      <c r="Z569" s="7"/>
      <c r="AB569" s="6">
        <v>40</v>
      </c>
      <c r="AC569" s="6">
        <v>52</v>
      </c>
      <c r="AD569" s="7">
        <f>AB569-AC569</f>
        <v>-12</v>
      </c>
      <c r="AE569" s="6">
        <v>32</v>
      </c>
      <c r="AF569" s="6">
        <v>59</v>
      </c>
      <c r="AG569" s="7">
        <f>AE569-AF569</f>
        <v>-27</v>
      </c>
      <c r="AH569" s="6">
        <v>24</v>
      </c>
      <c r="AI569" s="6">
        <v>55</v>
      </c>
      <c r="AJ569" s="7">
        <f>AH569-AI569</f>
        <v>-31</v>
      </c>
      <c r="AK569" s="6"/>
      <c r="AL569" s="6"/>
      <c r="AN569" s="6"/>
      <c r="AO569" s="6"/>
      <c r="AT569" s="6">
        <v>27</v>
      </c>
      <c r="AU569" s="6">
        <v>63</v>
      </c>
      <c r="AV569" s="7">
        <f>AT569-AU569</f>
        <v>-36</v>
      </c>
      <c r="AW569" s="4" t="s">
        <v>931</v>
      </c>
      <c r="AZ569" s="6"/>
      <c r="BA569" s="6"/>
      <c r="BC569" s="6"/>
      <c r="BD569" s="6"/>
      <c r="BK569" s="50"/>
      <c r="BM569" s="50"/>
      <c r="BO569" s="50"/>
      <c r="BQ569" s="50"/>
      <c r="BS569" s="50"/>
      <c r="BU569" s="50"/>
    </row>
    <row r="570" spans="2:73" x14ac:dyDescent="0.25">
      <c r="B570" s="3" t="s">
        <v>266</v>
      </c>
      <c r="C570" s="59" t="s">
        <v>337</v>
      </c>
      <c r="D570" s="39">
        <v>43809</v>
      </c>
      <c r="E570">
        <v>11</v>
      </c>
      <c r="F570" s="3" t="s">
        <v>903</v>
      </c>
      <c r="H570" s="6">
        <v>45</v>
      </c>
      <c r="I570" s="7">
        <v>-1</v>
      </c>
      <c r="J570" s="6">
        <v>33</v>
      </c>
      <c r="K570" s="7">
        <v>2</v>
      </c>
      <c r="L570" s="6">
        <v>12</v>
      </c>
      <c r="M570" s="7">
        <v>-1</v>
      </c>
      <c r="N570" s="6">
        <v>0</v>
      </c>
      <c r="O570" s="7">
        <v>0</v>
      </c>
      <c r="P570" s="6">
        <v>2</v>
      </c>
      <c r="Q570" s="7">
        <v>-1</v>
      </c>
      <c r="T570" s="6">
        <v>2</v>
      </c>
      <c r="U570" s="7">
        <v>0</v>
      </c>
      <c r="V570" s="6">
        <v>11</v>
      </c>
      <c r="W570" s="7">
        <v>-3</v>
      </c>
      <c r="X570" s="3" t="s">
        <v>842</v>
      </c>
      <c r="Z570" s="7"/>
      <c r="AB570" s="6">
        <v>33</v>
      </c>
      <c r="AC570" s="6">
        <v>47</v>
      </c>
      <c r="AD570" s="7">
        <f>AB570-AC570</f>
        <v>-14</v>
      </c>
      <c r="AE570" s="6">
        <v>24</v>
      </c>
      <c r="AF570" s="6">
        <v>54</v>
      </c>
      <c r="AG570" s="7">
        <f>AE570-AF570</f>
        <v>-30</v>
      </c>
      <c r="AH570" s="6">
        <v>19</v>
      </c>
      <c r="AI570" s="6">
        <v>46</v>
      </c>
      <c r="AJ570" s="7">
        <f>AH570-AI570</f>
        <v>-27</v>
      </c>
      <c r="AK570" s="6"/>
      <c r="AL570" s="6"/>
      <c r="AN570" s="6"/>
      <c r="AO570" s="6"/>
      <c r="AT570" s="6">
        <v>21</v>
      </c>
      <c r="AU570" s="6">
        <v>51</v>
      </c>
      <c r="AV570" s="7">
        <f>AT570-AU570</f>
        <v>-30</v>
      </c>
      <c r="AW570" s="4" t="s">
        <v>1034</v>
      </c>
      <c r="AX570" s="6">
        <v>36</v>
      </c>
      <c r="AY570" s="6">
        <v>23</v>
      </c>
      <c r="AZ570" s="6"/>
      <c r="BA570" s="6"/>
      <c r="BB570" s="4" t="s">
        <v>1035</v>
      </c>
      <c r="BC570" s="6"/>
      <c r="BD570" s="6"/>
      <c r="BK570" s="50"/>
      <c r="BM570" s="50"/>
      <c r="BO570" s="50"/>
      <c r="BQ570" s="50"/>
      <c r="BS570" s="50"/>
      <c r="BU570" s="50"/>
    </row>
    <row r="571" spans="2:73" x14ac:dyDescent="0.25">
      <c r="B571" s="3" t="s">
        <v>266</v>
      </c>
      <c r="C571" s="59" t="s">
        <v>337</v>
      </c>
      <c r="D571" s="39">
        <v>43809</v>
      </c>
      <c r="E571">
        <v>11</v>
      </c>
      <c r="F571" s="3" t="s">
        <v>903</v>
      </c>
      <c r="T571" s="6"/>
      <c r="V571" s="6"/>
      <c r="X571" s="3" t="s">
        <v>842</v>
      </c>
      <c r="Z571" s="7"/>
      <c r="AB571" s="6"/>
      <c r="AC571" s="6"/>
      <c r="AE571" s="6"/>
      <c r="AF571" s="6"/>
      <c r="AH571" s="6"/>
      <c r="AI571" s="6"/>
      <c r="AK571" s="6"/>
      <c r="AL571" s="6"/>
      <c r="AN571" s="6"/>
      <c r="AO571" s="6"/>
      <c r="AT571" s="6"/>
      <c r="AU571" s="6"/>
      <c r="AX571" s="6">
        <v>30</v>
      </c>
      <c r="AY571" s="6">
        <v>21</v>
      </c>
      <c r="AZ571" s="6">
        <v>8</v>
      </c>
      <c r="BA571" s="6">
        <v>6</v>
      </c>
      <c r="BB571" s="4" t="s">
        <v>1035</v>
      </c>
      <c r="BC571" s="6"/>
      <c r="BD571" s="6"/>
      <c r="BK571" s="50"/>
      <c r="BM571" s="50"/>
      <c r="BO571" s="50"/>
      <c r="BQ571" s="50"/>
      <c r="BS571" s="50"/>
      <c r="BU571" s="50"/>
    </row>
    <row r="572" spans="2:73" x14ac:dyDescent="0.25">
      <c r="B572" s="3" t="s">
        <v>266</v>
      </c>
      <c r="C572" s="59" t="s">
        <v>337</v>
      </c>
      <c r="D572" s="39">
        <v>43809</v>
      </c>
      <c r="E572">
        <v>11</v>
      </c>
      <c r="F572" s="3" t="s">
        <v>1017</v>
      </c>
      <c r="H572" s="6">
        <v>43</v>
      </c>
      <c r="I572" s="7">
        <v>0</v>
      </c>
      <c r="J572" s="6">
        <v>34</v>
      </c>
      <c r="K572" s="7">
        <v>0</v>
      </c>
      <c r="L572" s="6">
        <v>11</v>
      </c>
      <c r="M572" s="7">
        <v>-2</v>
      </c>
      <c r="P572" s="6">
        <v>4</v>
      </c>
      <c r="Q572" s="7">
        <v>2</v>
      </c>
      <c r="T572" s="6">
        <v>3</v>
      </c>
      <c r="U572" s="7">
        <v>0</v>
      </c>
      <c r="V572" s="6">
        <v>9</v>
      </c>
      <c r="W572" s="7">
        <v>0</v>
      </c>
      <c r="X572" s="3" t="s">
        <v>842</v>
      </c>
      <c r="Z572" s="7"/>
      <c r="AB572" s="6">
        <v>36</v>
      </c>
      <c r="AC572" s="6">
        <v>46</v>
      </c>
      <c r="AD572" s="7">
        <f>AB572-AC572</f>
        <v>-10</v>
      </c>
      <c r="AE572" s="6">
        <v>26</v>
      </c>
      <c r="AF572" s="6">
        <v>56</v>
      </c>
      <c r="AG572" s="7">
        <f>AE572-AF572</f>
        <v>-30</v>
      </c>
      <c r="AH572" s="6">
        <v>18</v>
      </c>
      <c r="AI572" s="6">
        <v>47</v>
      </c>
      <c r="AJ572" s="7">
        <f>AH572-AI572</f>
        <v>-29</v>
      </c>
      <c r="AK572" s="6"/>
      <c r="AL572" s="6"/>
      <c r="AN572" s="6"/>
      <c r="AO572" s="6"/>
      <c r="AT572" s="6">
        <v>21</v>
      </c>
      <c r="AU572" s="6">
        <v>50</v>
      </c>
      <c r="AV572" s="7">
        <f>AT572-AU572</f>
        <v>-29</v>
      </c>
      <c r="AW572" s="4" t="s">
        <v>1083</v>
      </c>
      <c r="AZ572" s="6"/>
      <c r="BA572" s="6"/>
      <c r="BC572" s="6"/>
      <c r="BD572" s="6"/>
      <c r="BK572" s="50"/>
      <c r="BM572" s="50"/>
      <c r="BO572" s="50"/>
      <c r="BQ572" s="50"/>
      <c r="BS572" s="50"/>
      <c r="BU572" s="50"/>
    </row>
    <row r="573" spans="2:73" x14ac:dyDescent="0.25">
      <c r="B573" s="3" t="s">
        <v>266</v>
      </c>
      <c r="C573" s="59" t="s">
        <v>337</v>
      </c>
      <c r="D573" s="39">
        <v>43809</v>
      </c>
      <c r="E573">
        <v>11</v>
      </c>
      <c r="F573" s="3" t="s">
        <v>982</v>
      </c>
      <c r="H573" s="6">
        <v>44.5</v>
      </c>
      <c r="I573" s="7">
        <v>0</v>
      </c>
      <c r="J573" s="6">
        <v>33.700000000000003</v>
      </c>
      <c r="K573" s="7">
        <v>3</v>
      </c>
      <c r="L573" s="6">
        <v>9.3000000000000007</v>
      </c>
      <c r="M573" s="7">
        <v>-2</v>
      </c>
      <c r="P573" s="6">
        <v>3.2</v>
      </c>
      <c r="Q573" s="7">
        <v>1</v>
      </c>
      <c r="T573" s="6">
        <v>3.1</v>
      </c>
      <c r="U573" s="7">
        <v>-1</v>
      </c>
      <c r="V573" s="6">
        <f>H573-J573</f>
        <v>10.799999999999997</v>
      </c>
      <c r="X573" s="3" t="s">
        <v>639</v>
      </c>
      <c r="Z573" s="7"/>
      <c r="AB573" s="6"/>
      <c r="AC573" s="6"/>
      <c r="AE573" s="6"/>
      <c r="AF573" s="6"/>
      <c r="AH573" s="6"/>
      <c r="AI573" s="6"/>
      <c r="AK573" s="6"/>
      <c r="AL573" s="6"/>
      <c r="AN573" s="6"/>
      <c r="AO573" s="6"/>
      <c r="AT573" s="6"/>
      <c r="AU573" s="6"/>
      <c r="AZ573" s="6"/>
      <c r="BA573" s="6"/>
      <c r="BC573" s="6"/>
      <c r="BD573" s="6"/>
      <c r="BK573" s="50"/>
      <c r="BM573" s="50"/>
      <c r="BO573" s="50"/>
      <c r="BQ573" s="50"/>
      <c r="BS573" s="50"/>
      <c r="BU573" s="50"/>
    </row>
    <row r="574" spans="2:73" x14ac:dyDescent="0.25">
      <c r="T574" s="6"/>
      <c r="AB574" s="6"/>
      <c r="AC574" s="6"/>
      <c r="AE574" s="6"/>
      <c r="AF574" s="6"/>
      <c r="AH574" s="6"/>
      <c r="AI574" s="6"/>
      <c r="AK574" s="6"/>
      <c r="AL574" s="6"/>
      <c r="AN574" s="6"/>
      <c r="AO574" s="6"/>
      <c r="AT574" s="6"/>
      <c r="AU574" s="6"/>
      <c r="AZ574" s="6"/>
      <c r="BA574" s="6"/>
      <c r="BC574" s="6"/>
      <c r="BD574" s="6"/>
      <c r="BK574" s="50"/>
      <c r="BM574" s="50"/>
      <c r="BO574" s="50"/>
      <c r="BQ574" s="50"/>
      <c r="BS574" s="50"/>
      <c r="BU574" s="50"/>
    </row>
    <row r="575" spans="2:73" x14ac:dyDescent="0.25">
      <c r="E575">
        <v>12</v>
      </c>
      <c r="F575" s="3" t="s">
        <v>274</v>
      </c>
      <c r="H575" s="6">
        <v>44.7</v>
      </c>
      <c r="J575" s="6">
        <v>32.9</v>
      </c>
      <c r="L575" s="6">
        <v>11.8</v>
      </c>
      <c r="P575" s="6">
        <v>2.8</v>
      </c>
      <c r="T575" s="6">
        <v>2.1</v>
      </c>
      <c r="V575" s="6">
        <f>H575-J575</f>
        <v>11.800000000000004</v>
      </c>
      <c r="Y575" s="3"/>
      <c r="AB575" s="6"/>
      <c r="AC575" s="6"/>
      <c r="AE575" s="6"/>
      <c r="AF575" s="6"/>
      <c r="AH575" s="6"/>
      <c r="AI575" s="6"/>
      <c r="AK575" s="6"/>
      <c r="AL575" s="6"/>
      <c r="AN575" s="6"/>
      <c r="AO575" s="6"/>
      <c r="AT575" s="6"/>
      <c r="AU575" s="6"/>
      <c r="AZ575" s="6"/>
      <c r="BA575" s="6"/>
      <c r="BC575" s="6"/>
      <c r="BD575" s="6"/>
      <c r="BH575">
        <v>365</v>
      </c>
      <c r="BJ575">
        <v>202</v>
      </c>
      <c r="BK575" s="50"/>
      <c r="BL575">
        <v>11</v>
      </c>
      <c r="BM575" s="50"/>
      <c r="BN575">
        <v>1</v>
      </c>
      <c r="BO575" s="50"/>
      <c r="BP575">
        <v>0</v>
      </c>
      <c r="BQ575" s="50"/>
      <c r="BR575">
        <v>48</v>
      </c>
      <c r="BS575" s="50"/>
      <c r="BT575">
        <v>4</v>
      </c>
      <c r="BU575" s="50"/>
    </row>
  </sheetData>
  <autoFilter ref="A1:BU745" xr:uid="{00000000-0001-0000-1500-000000000000}"/>
  <conditionalFormatting sqref="I1:I66 I69:I86 I88:I196 Q1 S1 U1 Q262:S263 Q550:S561 Q562:Q563 S562:S563 U570:U589 W570:W65567 Q590:U65567">
    <cfRule type="cellIs" dxfId="19014" priority="3271" stopIfTrue="1" operator="greaterThan">
      <formula>0</formula>
    </cfRule>
  </conditionalFormatting>
  <conditionalFormatting sqref="I7">
    <cfRule type="cellIs" dxfId="19013" priority="3256" stopIfTrue="1" operator="lessThan">
      <formula>0</formula>
    </cfRule>
    <cfRule type="cellIs" dxfId="19012" priority="3255" stopIfTrue="1" operator="greaterThan">
      <formula>0</formula>
    </cfRule>
  </conditionalFormatting>
  <conditionalFormatting sqref="I30">
    <cfRule type="cellIs" dxfId="19011" priority="3186" stopIfTrue="1" operator="lessThan">
      <formula>0</formula>
    </cfRule>
    <cfRule type="cellIs" dxfId="19010" priority="3185" stopIfTrue="1" operator="greaterThan">
      <formula>0</formula>
    </cfRule>
  </conditionalFormatting>
  <conditionalFormatting sqref="I43">
    <cfRule type="cellIs" dxfId="19009" priority="3139" stopIfTrue="1" operator="greaterThan">
      <formula>0</formula>
    </cfRule>
    <cfRule type="cellIs" dxfId="19008" priority="3140" stopIfTrue="1" operator="lessThan">
      <formula>0</formula>
    </cfRule>
  </conditionalFormatting>
  <conditionalFormatting sqref="I65:I68 Q2:U261">
    <cfRule type="cellIs" dxfId="19007" priority="353" stopIfTrue="1" operator="greaterThan">
      <formula>0</formula>
    </cfRule>
  </conditionalFormatting>
  <conditionalFormatting sqref="I68">
    <cfRule type="cellIs" dxfId="19006" priority="349" stopIfTrue="1" operator="greaterThan">
      <formula>0</formula>
    </cfRule>
    <cfRule type="cellIs" dxfId="19005" priority="350" stopIfTrue="1" operator="lessThan">
      <formula>0</formula>
    </cfRule>
  </conditionalFormatting>
  <conditionalFormatting sqref="I70">
    <cfRule type="cellIs" dxfId="19004" priority="3003" stopIfTrue="1" operator="greaterThan">
      <formula>0</formula>
    </cfRule>
    <cfRule type="cellIs" dxfId="19003" priority="3004" stopIfTrue="1" operator="lessThan">
      <formula>0</formula>
    </cfRule>
  </conditionalFormatting>
  <conditionalFormatting sqref="I77:I79">
    <cfRule type="cellIs" dxfId="19002" priority="2956" stopIfTrue="1" operator="lessThan">
      <formula>0</formula>
    </cfRule>
    <cfRule type="cellIs" dxfId="19001" priority="2955" stopIfTrue="1" operator="greaterThan">
      <formula>0</formula>
    </cfRule>
  </conditionalFormatting>
  <conditionalFormatting sqref="I87">
    <cfRule type="cellIs" dxfId="19000" priority="2434" stopIfTrue="1" operator="lessThan">
      <formula>0</formula>
    </cfRule>
    <cfRule type="cellIs" dxfId="18999" priority="2433" stopIfTrue="1" operator="greaterThan">
      <formula>0</formula>
    </cfRule>
  </conditionalFormatting>
  <conditionalFormatting sqref="I98">
    <cfRule type="cellIs" dxfId="18998" priority="2909" stopIfTrue="1" operator="greaterThan">
      <formula>0</formula>
    </cfRule>
    <cfRule type="cellIs" dxfId="18997" priority="2910" stopIfTrue="1" operator="lessThan">
      <formula>0</formula>
    </cfRule>
  </conditionalFormatting>
  <conditionalFormatting sqref="I112">
    <cfRule type="cellIs" dxfId="18996" priority="2899" stopIfTrue="1" operator="greaterThan">
      <formula>0</formula>
    </cfRule>
    <cfRule type="cellIs" dxfId="18995" priority="2900" stopIfTrue="1" operator="lessThan">
      <formula>0</formula>
    </cfRule>
  </conditionalFormatting>
  <conditionalFormatting sqref="I125">
    <cfRule type="cellIs" dxfId="18994" priority="2866" stopIfTrue="1" operator="lessThan">
      <formula>0</formula>
    </cfRule>
    <cfRule type="cellIs" dxfId="18993" priority="2865" stopIfTrue="1" operator="greaterThan">
      <formula>0</formula>
    </cfRule>
  </conditionalFormatting>
  <conditionalFormatting sqref="I130">
    <cfRule type="cellIs" dxfId="18992" priority="2854" stopIfTrue="1" operator="lessThan">
      <formula>0</formula>
    </cfRule>
    <cfRule type="cellIs" dxfId="18991" priority="2853" stopIfTrue="1" operator="greaterThan">
      <formula>0</formula>
    </cfRule>
  </conditionalFormatting>
  <conditionalFormatting sqref="Q1 S1 U1 I1:I66 I69:I86 I88:I196 Q262:S263 Q550:S561 Q562:Q563 S562:S563 U570:U589 W570:W65567 Q590:U65567">
    <cfRule type="cellIs" dxfId="18990" priority="3272" stopIfTrue="1" operator="lessThan">
      <formula>0</formula>
    </cfRule>
  </conditionalFormatting>
  <conditionalFormatting sqref="Q444:Q541 S444:S541">
    <cfRule type="cellIs" dxfId="18989" priority="584" stopIfTrue="1" operator="lessThan">
      <formula>0</formula>
    </cfRule>
    <cfRule type="cellIs" dxfId="18988" priority="583" stopIfTrue="1" operator="greaterThan">
      <formula>0</formula>
    </cfRule>
  </conditionalFormatting>
  <conditionalFormatting sqref="Q549 S549">
    <cfRule type="cellIs" dxfId="18987" priority="424" stopIfTrue="1" operator="lessThan">
      <formula>0</formula>
    </cfRule>
    <cfRule type="cellIs" dxfId="18986" priority="423" stopIfTrue="1" operator="greaterThan">
      <formula>0</formula>
    </cfRule>
  </conditionalFormatting>
  <conditionalFormatting sqref="Q564:S589 U568:W569">
    <cfRule type="cellIs" dxfId="18985" priority="435" stopIfTrue="1" operator="greaterThan">
      <formula>0</formula>
    </cfRule>
    <cfRule type="cellIs" dxfId="18984" priority="436" stopIfTrue="1" operator="lessThan">
      <formula>0</formula>
    </cfRule>
  </conditionalFormatting>
  <conditionalFormatting sqref="Q2:U261 I65:I68">
    <cfRule type="cellIs" dxfId="18983" priority="354" stopIfTrue="1" operator="lessThan">
      <formula>0</formula>
    </cfRule>
  </conditionalFormatting>
  <conditionalFormatting sqref="Q443:U443">
    <cfRule type="cellIs" dxfId="18982" priority="1141" stopIfTrue="1" operator="greaterThan">
      <formula>0</formula>
    </cfRule>
    <cfRule type="cellIs" dxfId="18981" priority="1142" stopIfTrue="1" operator="lessThan">
      <formula>0</formula>
    </cfRule>
  </conditionalFormatting>
  <conditionalFormatting sqref="U444:U567 Q542:S548">
    <cfRule type="cellIs" dxfId="18980" priority="215" stopIfTrue="1" operator="greaterThan">
      <formula>0</formula>
    </cfRule>
    <cfRule type="cellIs" dxfId="18979" priority="216" stopIfTrue="1" operator="lessThan">
      <formula>0</formula>
    </cfRule>
  </conditionalFormatting>
  <conditionalFormatting sqref="V2:V87">
    <cfRule type="cellIs" dxfId="18978" priority="352" stopIfTrue="1" operator="greaterThan">
      <formula>0</formula>
    </cfRule>
    <cfRule type="cellIs" dxfId="18977" priority="351" stopIfTrue="1" operator="lessThan">
      <formula>0</formula>
    </cfRule>
  </conditionalFormatting>
  <conditionalFormatting sqref="V88:V129">
    <cfRule type="cellIs" dxfId="18976" priority="2902" stopIfTrue="1" operator="greaterThan">
      <formula>0</formula>
    </cfRule>
    <cfRule type="cellIs" dxfId="18975" priority="2901" stopIfTrue="1" operator="lessThan">
      <formula>0</formula>
    </cfRule>
  </conditionalFormatting>
  <conditionalFormatting sqref="V125">
    <cfRule type="cellIs" dxfId="18974" priority="2868" stopIfTrue="1" operator="greaterThan">
      <formula>0</formula>
    </cfRule>
    <cfRule type="cellIs" dxfId="18973" priority="2867" stopIfTrue="1" operator="lessThan">
      <formula>0</formula>
    </cfRule>
  </conditionalFormatting>
  <conditionalFormatting sqref="V130:V175">
    <cfRule type="cellIs" dxfId="18972" priority="2856" stopIfTrue="1" operator="greaterThan">
      <formula>0</formula>
    </cfRule>
    <cfRule type="cellIs" dxfId="18971" priority="2855" stopIfTrue="1" operator="lessThan">
      <formula>0</formula>
    </cfRule>
  </conditionalFormatting>
  <conditionalFormatting sqref="V177:V328">
    <cfRule type="cellIs" dxfId="18970" priority="248" stopIfTrue="1" operator="greaterThan">
      <formula>0</formula>
    </cfRule>
    <cfRule type="cellIs" dxfId="18969" priority="247" stopIfTrue="1" operator="lessThan">
      <formula>0</formula>
    </cfRule>
  </conditionalFormatting>
  <conditionalFormatting sqref="V330:V350">
    <cfRule type="cellIs" dxfId="18968" priority="1589" stopIfTrue="1" operator="lessThan">
      <formula>0</formula>
    </cfRule>
    <cfRule type="cellIs" dxfId="18967" priority="1590" stopIfTrue="1" operator="greaterThan">
      <formula>0</formula>
    </cfRule>
  </conditionalFormatting>
  <conditionalFormatting sqref="V353:V442">
    <cfRule type="cellIs" dxfId="18966" priority="185" stopIfTrue="1" operator="lessThan">
      <formula>0</formula>
    </cfRule>
    <cfRule type="cellIs" dxfId="18965" priority="186" stopIfTrue="1" operator="greaterThan">
      <formula>0</formula>
    </cfRule>
  </conditionalFormatting>
  <conditionalFormatting sqref="V444:V567">
    <cfRule type="cellIs" dxfId="18964" priority="218" stopIfTrue="1" operator="greaterThan">
      <formula>0</formula>
    </cfRule>
    <cfRule type="cellIs" dxfId="18963" priority="217" stopIfTrue="1" operator="lessThan">
      <formula>0</formula>
    </cfRule>
  </conditionalFormatting>
  <conditionalFormatting sqref="V570:V573">
    <cfRule type="cellIs" dxfId="18962" priority="458" stopIfTrue="1" operator="greaterThan">
      <formula>0</formula>
    </cfRule>
    <cfRule type="cellIs" dxfId="18961" priority="457" stopIfTrue="1" operator="lessThan">
      <formula>0</formula>
    </cfRule>
  </conditionalFormatting>
  <conditionalFormatting sqref="V575">
    <cfRule type="cellIs" dxfId="18960" priority="393" stopIfTrue="1" operator="lessThan">
      <formula>0</formula>
    </cfRule>
    <cfRule type="cellIs" dxfId="18959" priority="394" stopIfTrue="1" operator="greaterThan">
      <formula>0</formula>
    </cfRule>
  </conditionalFormatting>
  <conditionalFormatting sqref="W1:W567 K1:K65567 M1:M65567 O1:O65567 I197:I65567 U262:U442 Q264:Q442 S264:S442">
    <cfRule type="cellIs" dxfId="18958" priority="187" stopIfTrue="1" operator="greaterThan">
      <formula>0</formula>
    </cfRule>
    <cfRule type="cellIs" dxfId="18957" priority="188" stopIfTrue="1" operator="lessThan">
      <formula>0</formula>
    </cfRule>
  </conditionalFormatting>
  <conditionalFormatting sqref="AD2 BE349 BE361 BE481">
    <cfRule type="cellIs" dxfId="18956" priority="3332" stopIfTrue="1" operator="lessThan">
      <formula>0</formula>
    </cfRule>
    <cfRule type="cellIs" dxfId="18955" priority="3331" stopIfTrue="1" operator="greaterThan">
      <formula>0</formula>
    </cfRule>
  </conditionalFormatting>
  <conditionalFormatting sqref="AD4:AD5">
    <cfRule type="cellIs" dxfId="18954" priority="3283" stopIfTrue="1" operator="greaterThan">
      <formula>0</formula>
    </cfRule>
    <cfRule type="cellIs" dxfId="18953" priority="3284" stopIfTrue="1" operator="lessThan">
      <formula>0</formula>
    </cfRule>
  </conditionalFormatting>
  <conditionalFormatting sqref="AD7">
    <cfRule type="cellIs" dxfId="18952" priority="3238" stopIfTrue="1" operator="lessThan">
      <formula>0</formula>
    </cfRule>
    <cfRule type="cellIs" dxfId="18951" priority="3237" stopIfTrue="1" operator="greaterThan">
      <formula>0</formula>
    </cfRule>
  </conditionalFormatting>
  <conditionalFormatting sqref="AD9:AD10">
    <cfRule type="cellIs" dxfId="18950" priority="2444" stopIfTrue="1" operator="lessThan">
      <formula>0</formula>
    </cfRule>
    <cfRule type="cellIs" dxfId="18949" priority="2443" stopIfTrue="1" operator="greaterThan">
      <formula>0</formula>
    </cfRule>
  </conditionalFormatting>
  <conditionalFormatting sqref="AD13:AD14">
    <cfRule type="cellIs" dxfId="18948" priority="2441" stopIfTrue="1" operator="greaterThan">
      <formula>0</formula>
    </cfRule>
    <cfRule type="cellIs" dxfId="18947" priority="2442" stopIfTrue="1" operator="lessThan">
      <formula>0</formula>
    </cfRule>
  </conditionalFormatting>
  <conditionalFormatting sqref="AD16:AD17">
    <cfRule type="cellIs" dxfId="18946" priority="2629" stopIfTrue="1" operator="greaterThan">
      <formula>0</formula>
    </cfRule>
    <cfRule type="cellIs" dxfId="18945" priority="2630" stopIfTrue="1" operator="lessThan">
      <formula>0</formula>
    </cfRule>
  </conditionalFormatting>
  <conditionalFormatting sqref="AD17">
    <cfRule type="cellIs" dxfId="18944" priority="2627" stopIfTrue="1" operator="greaterThan">
      <formula>0</formula>
    </cfRule>
    <cfRule type="cellIs" dxfId="18943" priority="2628" stopIfTrue="1" operator="lessThan">
      <formula>0</formula>
    </cfRule>
  </conditionalFormatting>
  <conditionalFormatting sqref="AD18:AD49 AD51:AD59">
    <cfRule type="cellIs" dxfId="18942" priority="3164" stopIfTrue="1" operator="lessThan">
      <formula>0</formula>
    </cfRule>
    <cfRule type="cellIs" dxfId="18941" priority="3163" stopIfTrue="1" operator="greaterThan">
      <formula>0</formula>
    </cfRule>
  </conditionalFormatting>
  <conditionalFormatting sqref="AD20:AD22">
    <cfRule type="cellIs" dxfId="18940" priority="3212" stopIfTrue="1" operator="lessThan">
      <formula>0</formula>
    </cfRule>
    <cfRule type="cellIs" dxfId="18939" priority="3211" stopIfTrue="1" operator="greaterThan">
      <formula>0</formula>
    </cfRule>
  </conditionalFormatting>
  <conditionalFormatting sqref="AD24:AD26">
    <cfRule type="cellIs" dxfId="18938" priority="3193" stopIfTrue="1" operator="greaterThan">
      <formula>0</formula>
    </cfRule>
    <cfRule type="cellIs" dxfId="18937" priority="3194" stopIfTrue="1" operator="lessThan">
      <formula>0</formula>
    </cfRule>
  </conditionalFormatting>
  <conditionalFormatting sqref="AD27">
    <cfRule type="cellIs" dxfId="18936" priority="2439" stopIfTrue="1" operator="greaterThan">
      <formula>0</formula>
    </cfRule>
    <cfRule type="cellIs" dxfId="18935" priority="2440" stopIfTrue="1" operator="lessThan">
      <formula>0</formula>
    </cfRule>
  </conditionalFormatting>
  <conditionalFormatting sqref="AD32:AD34">
    <cfRule type="cellIs" dxfId="18934" priority="3179" stopIfTrue="1" operator="greaterThan">
      <formula>0</formula>
    </cfRule>
    <cfRule type="cellIs" dxfId="18933" priority="3180" stopIfTrue="1" operator="lessThan">
      <formula>0</formula>
    </cfRule>
  </conditionalFormatting>
  <conditionalFormatting sqref="AD36">
    <cfRule type="cellIs" dxfId="18932" priority="3178" stopIfTrue="1" operator="lessThan">
      <formula>0</formula>
    </cfRule>
    <cfRule type="cellIs" dxfId="18931" priority="3177" stopIfTrue="1" operator="greaterThan">
      <formula>0</formula>
    </cfRule>
  </conditionalFormatting>
  <conditionalFormatting sqref="AD37">
    <cfRule type="cellIs" dxfId="18930" priority="3143" stopIfTrue="1" operator="greaterThan">
      <formula>0</formula>
    </cfRule>
    <cfRule type="cellIs" dxfId="18929" priority="3144" stopIfTrue="1" operator="lessThan">
      <formula>0</formula>
    </cfRule>
  </conditionalFormatting>
  <conditionalFormatting sqref="AD38">
    <cfRule type="cellIs" dxfId="18928" priority="3172" stopIfTrue="1" operator="lessThan">
      <formula>0</formula>
    </cfRule>
    <cfRule type="cellIs" dxfId="18927" priority="3171" stopIfTrue="1" operator="greaterThan">
      <formula>0</formula>
    </cfRule>
  </conditionalFormatting>
  <conditionalFormatting sqref="AD44:AD45">
    <cfRule type="cellIs" dxfId="18926" priority="3121" stopIfTrue="1" operator="greaterThan">
      <formula>0</formula>
    </cfRule>
    <cfRule type="cellIs" dxfId="18925" priority="3122" stopIfTrue="1" operator="lessThan">
      <formula>0</formula>
    </cfRule>
  </conditionalFormatting>
  <conditionalFormatting sqref="AD47">
    <cfRule type="cellIs" dxfId="18924" priority="3128" stopIfTrue="1" operator="lessThan">
      <formula>0</formula>
    </cfRule>
    <cfRule type="cellIs" dxfId="18923" priority="3127" stopIfTrue="1" operator="greaterThan">
      <formula>0</formula>
    </cfRule>
  </conditionalFormatting>
  <conditionalFormatting sqref="AD50">
    <cfRule type="cellIs" dxfId="18922" priority="2640" stopIfTrue="1" operator="lessThan">
      <formula>0</formula>
    </cfRule>
    <cfRule type="cellIs" dxfId="18921" priority="2639" stopIfTrue="1" operator="greaterThan">
      <formula>0</formula>
    </cfRule>
  </conditionalFormatting>
  <conditionalFormatting sqref="AD52">
    <cfRule type="cellIs" dxfId="18920" priority="3104" stopIfTrue="1" operator="lessThan">
      <formula>0</formula>
    </cfRule>
    <cfRule type="cellIs" dxfId="18919" priority="3103" stopIfTrue="1" operator="greaterThan">
      <formula>0</formula>
    </cfRule>
  </conditionalFormatting>
  <conditionalFormatting sqref="AD54:AD55">
    <cfRule type="cellIs" dxfId="18918" priority="3097" stopIfTrue="1" operator="greaterThan">
      <formula>0</formula>
    </cfRule>
    <cfRule type="cellIs" dxfId="18917" priority="3098" stopIfTrue="1" operator="lessThan">
      <formula>0</formula>
    </cfRule>
  </conditionalFormatting>
  <conditionalFormatting sqref="AD57">
    <cfRule type="cellIs" dxfId="18916" priority="3087" stopIfTrue="1" operator="greaterThan">
      <formula>0</formula>
    </cfRule>
    <cfRule type="cellIs" dxfId="18915" priority="3088" stopIfTrue="1" operator="lessThan">
      <formula>0</formula>
    </cfRule>
  </conditionalFormatting>
  <conditionalFormatting sqref="AD59:AD68">
    <cfRule type="cellIs" dxfId="18914" priority="347" stopIfTrue="1" operator="greaterThan">
      <formula>0</formula>
    </cfRule>
    <cfRule type="cellIs" dxfId="18913" priority="348" stopIfTrue="1" operator="lessThan">
      <formula>0</formula>
    </cfRule>
  </conditionalFormatting>
  <conditionalFormatting sqref="AD70">
    <cfRule type="cellIs" dxfId="18912" priority="2644" stopIfTrue="1" operator="lessThan">
      <formula>0</formula>
    </cfRule>
    <cfRule type="cellIs" dxfId="18911" priority="2643" stopIfTrue="1" operator="greaterThan">
      <formula>0</formula>
    </cfRule>
  </conditionalFormatting>
  <conditionalFormatting sqref="AD72">
    <cfRule type="cellIs" dxfId="18910" priority="2688" stopIfTrue="1" operator="lessThan">
      <formula>0</formula>
    </cfRule>
    <cfRule type="cellIs" dxfId="18909" priority="2687" stopIfTrue="1" operator="greaterThan">
      <formula>0</formula>
    </cfRule>
  </conditionalFormatting>
  <conditionalFormatting sqref="AD74:AD76">
    <cfRule type="cellIs" dxfId="18908" priority="2971" stopIfTrue="1" operator="greaterThan">
      <formula>0</formula>
    </cfRule>
    <cfRule type="cellIs" dxfId="18907" priority="2972" stopIfTrue="1" operator="lessThan">
      <formula>0</formula>
    </cfRule>
  </conditionalFormatting>
  <conditionalFormatting sqref="AD78">
    <cfRule type="cellIs" dxfId="18906" priority="2648" stopIfTrue="1" operator="lessThan">
      <formula>0</formula>
    </cfRule>
    <cfRule type="cellIs" dxfId="18905" priority="2647" stopIfTrue="1" operator="greaterThan">
      <formula>0</formula>
    </cfRule>
  </conditionalFormatting>
  <conditionalFormatting sqref="AD80:AD81">
    <cfRule type="cellIs" dxfId="18904" priority="2965" stopIfTrue="1" operator="greaterThan">
      <formula>0</formula>
    </cfRule>
    <cfRule type="cellIs" dxfId="18903" priority="2966" stopIfTrue="1" operator="lessThan">
      <formula>0</formula>
    </cfRule>
  </conditionalFormatting>
  <conditionalFormatting sqref="AD83:AD85">
    <cfRule type="cellIs" dxfId="18902" priority="2683" stopIfTrue="1" operator="greaterThan">
      <formula>0</formula>
    </cfRule>
    <cfRule type="cellIs" dxfId="18901" priority="2684" stopIfTrue="1" operator="lessThan">
      <formula>0</formula>
    </cfRule>
  </conditionalFormatting>
  <conditionalFormatting sqref="AD88">
    <cfRule type="cellIs" dxfId="18900" priority="2430" stopIfTrue="1" operator="lessThan">
      <formula>0</formula>
    </cfRule>
    <cfRule type="cellIs" dxfId="18899" priority="2429" stopIfTrue="1" operator="greaterThan">
      <formula>0</formula>
    </cfRule>
  </conditionalFormatting>
  <conditionalFormatting sqref="AD91:AD92">
    <cfRule type="cellIs" dxfId="18898" priority="2651" stopIfTrue="1" operator="greaterThan">
      <formula>0</formula>
    </cfRule>
    <cfRule type="cellIs" dxfId="18897" priority="2652" stopIfTrue="1" operator="lessThan">
      <formula>0</formula>
    </cfRule>
  </conditionalFormatting>
  <conditionalFormatting sqref="AD95">
    <cfRule type="cellIs" dxfId="18896" priority="2680" stopIfTrue="1" operator="lessThan">
      <formula>0</formula>
    </cfRule>
    <cfRule type="cellIs" dxfId="18895" priority="2679" stopIfTrue="1" operator="greaterThan">
      <formula>0</formula>
    </cfRule>
  </conditionalFormatting>
  <conditionalFormatting sqref="AD101:AD102">
    <cfRule type="cellIs" dxfId="18894" priority="2927" stopIfTrue="1" operator="greaterThan">
      <formula>0</formula>
    </cfRule>
    <cfRule type="cellIs" dxfId="18893" priority="2928" stopIfTrue="1" operator="lessThan">
      <formula>0</formula>
    </cfRule>
  </conditionalFormatting>
  <conditionalFormatting sqref="AD104:AD105">
    <cfRule type="cellIs" dxfId="18892" priority="2656" stopIfTrue="1" operator="lessThan">
      <formula>0</formula>
    </cfRule>
    <cfRule type="cellIs" dxfId="18891" priority="2655" stopIfTrue="1" operator="greaterThan">
      <formula>0</formula>
    </cfRule>
  </conditionalFormatting>
  <conditionalFormatting sqref="AD108:AD110">
    <cfRule type="cellIs" dxfId="18890" priority="2425" stopIfTrue="1" operator="greaterThan">
      <formula>0</formula>
    </cfRule>
    <cfRule type="cellIs" dxfId="18889" priority="2426" stopIfTrue="1" operator="lessThan">
      <formula>0</formula>
    </cfRule>
  </conditionalFormatting>
  <conditionalFormatting sqref="AD114:AD117">
    <cfRule type="cellIs" dxfId="18888" priority="2424" stopIfTrue="1" operator="lessThan">
      <formula>0</formula>
    </cfRule>
    <cfRule type="cellIs" dxfId="18887" priority="2423" stopIfTrue="1" operator="greaterThan">
      <formula>0</formula>
    </cfRule>
  </conditionalFormatting>
  <conditionalFormatting sqref="AD119">
    <cfRule type="cellIs" dxfId="18886" priority="2883" stopIfTrue="1" operator="greaterThan">
      <formula>0</formula>
    </cfRule>
    <cfRule type="cellIs" dxfId="18885" priority="2884" stopIfTrue="1" operator="lessThan">
      <formula>0</formula>
    </cfRule>
  </conditionalFormatting>
  <conditionalFormatting sqref="AD121">
    <cfRule type="cellIs" dxfId="18884" priority="2660" stopIfTrue="1" operator="lessThan">
      <formula>0</formula>
    </cfRule>
    <cfRule type="cellIs" dxfId="18883" priority="2659" stopIfTrue="1" operator="greaterThan">
      <formula>0</formula>
    </cfRule>
  </conditionalFormatting>
  <conditionalFormatting sqref="AD123">
    <cfRule type="cellIs" dxfId="18882" priority="2421" stopIfTrue="1" operator="greaterThan">
      <formula>0</formula>
    </cfRule>
    <cfRule type="cellIs" dxfId="18881" priority="2422" stopIfTrue="1" operator="lessThan">
      <formula>0</formula>
    </cfRule>
  </conditionalFormatting>
  <conditionalFormatting sqref="AD124:AD127">
    <cfRule type="cellIs" dxfId="18880" priority="2874" stopIfTrue="1" operator="lessThan">
      <formula>0</formula>
    </cfRule>
    <cfRule type="cellIs" dxfId="18879" priority="2873" stopIfTrue="1" operator="greaterThan">
      <formula>0</formula>
    </cfRule>
  </conditionalFormatting>
  <conditionalFormatting sqref="AD126:AD130">
    <cfRule type="cellIs" dxfId="18878" priority="2664" stopIfTrue="1" operator="lessThan">
      <formula>0</formula>
    </cfRule>
    <cfRule type="cellIs" dxfId="18877" priority="2663" stopIfTrue="1" operator="greaterThan">
      <formula>0</formula>
    </cfRule>
  </conditionalFormatting>
  <conditionalFormatting sqref="AD131:AD140 AD142:AD144 AD146:AD154">
    <cfRule type="cellIs" dxfId="18876" priority="2850" stopIfTrue="1" operator="lessThan">
      <formula>0</formula>
    </cfRule>
  </conditionalFormatting>
  <conditionalFormatting sqref="AD131:AD140 AD146:AD154 AD142:AD144">
    <cfRule type="cellIs" dxfId="18875" priority="2849" stopIfTrue="1" operator="greaterThan">
      <formula>0</formula>
    </cfRule>
  </conditionalFormatting>
  <conditionalFormatting sqref="AD137">
    <cfRule type="cellIs" dxfId="18874" priority="2840" stopIfTrue="1" operator="lessThan">
      <formula>0</formula>
    </cfRule>
    <cfRule type="cellIs" dxfId="18873" priority="2839" stopIfTrue="1" operator="greaterThan">
      <formula>0</formula>
    </cfRule>
  </conditionalFormatting>
  <conditionalFormatting sqref="AD141">
    <cfRule type="cellIs" dxfId="18872" priority="87" stopIfTrue="1" operator="greaterThan">
      <formula>0</formula>
    </cfRule>
    <cfRule type="cellIs" dxfId="18871" priority="88" stopIfTrue="1" operator="lessThan">
      <formula>0</formula>
    </cfRule>
  </conditionalFormatting>
  <conditionalFormatting sqref="AD144:AD147">
    <cfRule type="cellIs" dxfId="18870" priority="2668" stopIfTrue="1" operator="lessThan">
      <formula>0</formula>
    </cfRule>
    <cfRule type="cellIs" dxfId="18869" priority="2667" stopIfTrue="1" operator="greaterThan">
      <formula>0</formula>
    </cfRule>
  </conditionalFormatting>
  <conditionalFormatting sqref="AD152">
    <cfRule type="cellIs" dxfId="18868" priority="2808" stopIfTrue="1" operator="lessThan">
      <formula>0</formula>
    </cfRule>
    <cfRule type="cellIs" dxfId="18867" priority="2807" stopIfTrue="1" operator="greaterThan">
      <formula>0</formula>
    </cfRule>
  </conditionalFormatting>
  <conditionalFormatting sqref="AD155:AD161">
    <cfRule type="cellIs" dxfId="18866" priority="2725" stopIfTrue="1" operator="greaterThan">
      <formula>0</formula>
    </cfRule>
    <cfRule type="cellIs" dxfId="18865" priority="2726" stopIfTrue="1" operator="lessThan">
      <formula>0</formula>
    </cfRule>
  </conditionalFormatting>
  <conditionalFormatting sqref="AD161:AD164">
    <cfRule type="cellIs" dxfId="18864" priority="2419" stopIfTrue="1" operator="greaterThan">
      <formula>0</formula>
    </cfRule>
    <cfRule type="cellIs" dxfId="18863" priority="2420" stopIfTrue="1" operator="lessThan">
      <formula>0</formula>
    </cfRule>
  </conditionalFormatting>
  <conditionalFormatting sqref="AD166:AD167">
    <cfRule type="cellIs" dxfId="18862" priority="2671" stopIfTrue="1" operator="greaterThan">
      <formula>0</formula>
    </cfRule>
    <cfRule type="cellIs" dxfId="18861" priority="2672" stopIfTrue="1" operator="lessThan">
      <formula>0</formula>
    </cfRule>
  </conditionalFormatting>
  <conditionalFormatting sqref="AD167">
    <cfRule type="cellIs" dxfId="18860" priority="2734" stopIfTrue="1" operator="lessThan">
      <formula>0</formula>
    </cfRule>
    <cfRule type="cellIs" dxfId="18859" priority="2733" stopIfTrue="1" operator="greaterThan">
      <formula>0</formula>
    </cfRule>
  </conditionalFormatting>
  <conditionalFormatting sqref="AD172">
    <cfRule type="cellIs" dxfId="18858" priority="2721" stopIfTrue="1" operator="greaterThan">
      <formula>0</formula>
    </cfRule>
    <cfRule type="cellIs" dxfId="18857" priority="2722" stopIfTrue="1" operator="lessThan">
      <formula>0</formula>
    </cfRule>
  </conditionalFormatting>
  <conditionalFormatting sqref="AD176:AD179">
    <cfRule type="cellIs" dxfId="18856" priority="2714" stopIfTrue="1" operator="lessThan">
      <formula>0</formula>
    </cfRule>
    <cfRule type="cellIs" dxfId="18855" priority="2713" stopIfTrue="1" operator="greaterThan">
      <formula>0</formula>
    </cfRule>
  </conditionalFormatting>
  <conditionalFormatting sqref="AD178">
    <cfRule type="cellIs" dxfId="18854" priority="2705" stopIfTrue="1" operator="greaterThan">
      <formula>0</formula>
    </cfRule>
    <cfRule type="cellIs" dxfId="18853" priority="2706" stopIfTrue="1" operator="lessThan">
      <formula>0</formula>
    </cfRule>
    <cfRule type="cellIs" dxfId="18852" priority="2708" stopIfTrue="1" operator="lessThan">
      <formula>0</formula>
    </cfRule>
    <cfRule type="cellIs" dxfId="18851" priority="2707" stopIfTrue="1" operator="greaterThan">
      <formula>0</formula>
    </cfRule>
  </conditionalFormatting>
  <conditionalFormatting sqref="AD180:AD193">
    <cfRule type="cellIs" dxfId="18850" priority="2417" stopIfTrue="1" operator="greaterThan">
      <formula>0</formula>
    </cfRule>
    <cfRule type="cellIs" dxfId="18849" priority="2418" stopIfTrue="1" operator="lessThan">
      <formula>0</formula>
    </cfRule>
  </conditionalFormatting>
  <conditionalFormatting sqref="AD193">
    <cfRule type="cellIs" dxfId="18848" priority="2587" stopIfTrue="1" operator="greaterThan">
      <formula>0</formula>
    </cfRule>
    <cfRule type="cellIs" dxfId="18847" priority="2588" stopIfTrue="1" operator="lessThan">
      <formula>0</formula>
    </cfRule>
  </conditionalFormatting>
  <conditionalFormatting sqref="AD193:AD196 AD198:AD201">
    <cfRule type="cellIs" dxfId="18846" priority="2599" stopIfTrue="1" operator="greaterThan">
      <formula>0</formula>
    </cfRule>
    <cfRule type="cellIs" dxfId="18845" priority="2600" stopIfTrue="1" operator="lessThan">
      <formula>0</formula>
    </cfRule>
  </conditionalFormatting>
  <conditionalFormatting sqref="AD195:AD201">
    <cfRule type="cellIs" dxfId="18844" priority="2565" stopIfTrue="1" operator="greaterThan">
      <formula>0</formula>
    </cfRule>
    <cfRule type="cellIs" dxfId="18843" priority="2566" stopIfTrue="1" operator="lessThan">
      <formula>0</formula>
    </cfRule>
  </conditionalFormatting>
  <conditionalFormatting sqref="AD197">
    <cfRule type="cellIs" dxfId="18842" priority="2561" stopIfTrue="1" operator="greaterThan">
      <formula>0</formula>
    </cfRule>
    <cfRule type="cellIs" dxfId="18841" priority="2562" stopIfTrue="1" operator="lessThan">
      <formula>0</formula>
    </cfRule>
    <cfRule type="cellIs" dxfId="18840" priority="2564" stopIfTrue="1" operator="lessThan">
      <formula>0</formula>
    </cfRule>
    <cfRule type="cellIs" dxfId="18839" priority="2563" stopIfTrue="1" operator="greaterThan">
      <formula>0</formula>
    </cfRule>
  </conditionalFormatting>
  <conditionalFormatting sqref="AD202:AD203">
    <cfRule type="cellIs" dxfId="18838" priority="2543" stopIfTrue="1" operator="greaterThan">
      <formula>0</formula>
    </cfRule>
    <cfRule type="cellIs" dxfId="18837" priority="2546" stopIfTrue="1" operator="lessThan">
      <formula>0</formula>
    </cfRule>
    <cfRule type="cellIs" dxfId="18836" priority="2545" stopIfTrue="1" operator="greaterThan">
      <formula>0</formula>
    </cfRule>
    <cfRule type="cellIs" dxfId="18835" priority="2544" stopIfTrue="1" operator="lessThan">
      <formula>0</formula>
    </cfRule>
  </conditionalFormatting>
  <conditionalFormatting sqref="AD202:AD208">
    <cfRule type="cellIs" dxfId="18834" priority="2370" stopIfTrue="1" operator="lessThan">
      <formula>0</formula>
    </cfRule>
    <cfRule type="cellIs" dxfId="18833" priority="2369" stopIfTrue="1" operator="greaterThan">
      <formula>0</formula>
    </cfRule>
  </conditionalFormatting>
  <conditionalFormatting sqref="AD208">
    <cfRule type="cellIs" dxfId="18832" priority="2522" stopIfTrue="1" operator="lessThan">
      <formula>0</formula>
    </cfRule>
    <cfRule type="cellIs" dxfId="18831" priority="2521" stopIfTrue="1" operator="greaterThan">
      <formula>0</formula>
    </cfRule>
  </conditionalFormatting>
  <conditionalFormatting sqref="AD208:AD210">
    <cfRule type="cellIs" dxfId="18830" priority="2524" stopIfTrue="1" operator="lessThan">
      <formula>0</formula>
    </cfRule>
    <cfRule type="cellIs" dxfId="18829" priority="2523" stopIfTrue="1" operator="greaterThan">
      <formula>0</formula>
    </cfRule>
  </conditionalFormatting>
  <conditionalFormatting sqref="AD211:AD212 AD214">
    <cfRule type="cellIs" dxfId="18828" priority="2510" stopIfTrue="1" operator="lessThan">
      <formula>0</formula>
    </cfRule>
    <cfRule type="cellIs" dxfId="18827" priority="2512" stopIfTrue="1" operator="lessThan">
      <formula>0</formula>
    </cfRule>
    <cfRule type="cellIs" dxfId="18826" priority="2511" stopIfTrue="1" operator="greaterThan">
      <formula>0</formula>
    </cfRule>
  </conditionalFormatting>
  <conditionalFormatting sqref="AD211:AD213">
    <cfRule type="cellIs" dxfId="18825" priority="2446" stopIfTrue="1" operator="lessThan">
      <formula>0</formula>
    </cfRule>
    <cfRule type="cellIs" dxfId="18824" priority="2445" stopIfTrue="1" operator="greaterThan">
      <formula>0</formula>
    </cfRule>
  </conditionalFormatting>
  <conditionalFormatting sqref="AD214 AD211:AD212">
    <cfRule type="cellIs" dxfId="18823" priority="2509" stopIfTrue="1" operator="greaterThan">
      <formula>0</formula>
    </cfRule>
  </conditionalFormatting>
  <conditionalFormatting sqref="AD214:AD221 AD224:AD225 AD227 AD229:AD232 AD234">
    <cfRule type="cellIs" dxfId="18822" priority="2486" stopIfTrue="1" operator="lessThan">
      <formula>0</formula>
    </cfRule>
    <cfRule type="cellIs" dxfId="18821" priority="2485" stopIfTrue="1" operator="greaterThan">
      <formula>0</formula>
    </cfRule>
  </conditionalFormatting>
  <conditionalFormatting sqref="AD215:AD222">
    <cfRule type="cellIs" dxfId="18820" priority="2468" stopIfTrue="1" operator="lessThan">
      <formula>0</formula>
    </cfRule>
    <cfRule type="cellIs" dxfId="18819" priority="2467" stopIfTrue="1" operator="greaterThan">
      <formula>0</formula>
    </cfRule>
  </conditionalFormatting>
  <conditionalFormatting sqref="AD222:AD223">
    <cfRule type="cellIs" dxfId="18818" priority="2364" stopIfTrue="1" operator="lessThan">
      <formula>0</formula>
    </cfRule>
    <cfRule type="cellIs" dxfId="18817" priority="2363" stopIfTrue="1" operator="greaterThan">
      <formula>0</formula>
    </cfRule>
  </conditionalFormatting>
  <conditionalFormatting sqref="AD224:AD227">
    <cfRule type="cellIs" dxfId="18816" priority="2458" stopIfTrue="1" operator="lessThan">
      <formula>0</formula>
    </cfRule>
    <cfRule type="cellIs" dxfId="18815" priority="2457" stopIfTrue="1" operator="greaterThan">
      <formula>0</formula>
    </cfRule>
  </conditionalFormatting>
  <conditionalFormatting sqref="AD226">
    <cfRule type="cellIs" dxfId="18814" priority="2454" stopIfTrue="1" operator="lessThan">
      <formula>0</formula>
    </cfRule>
    <cfRule type="cellIs" dxfId="18813" priority="2453" stopIfTrue="1" operator="greaterThan">
      <formula>0</formula>
    </cfRule>
    <cfRule type="cellIs" dxfId="18812" priority="2456" stopIfTrue="1" operator="lessThan">
      <formula>0</formula>
    </cfRule>
    <cfRule type="cellIs" dxfId="18811" priority="2455" stopIfTrue="1" operator="greaterThan">
      <formula>0</formula>
    </cfRule>
  </conditionalFormatting>
  <conditionalFormatting sqref="AD228:AD240">
    <cfRule type="cellIs" dxfId="18810" priority="2319" stopIfTrue="1" operator="greaterThan">
      <formula>0</formula>
    </cfRule>
    <cfRule type="cellIs" dxfId="18809" priority="2320" stopIfTrue="1" operator="lessThan">
      <formula>0</formula>
    </cfRule>
  </conditionalFormatting>
  <conditionalFormatting sqref="AD241:AD242 AD245">
    <cfRule type="cellIs" dxfId="18808" priority="2356" stopIfTrue="1" operator="lessThan">
      <formula>0</formula>
    </cfRule>
    <cfRule type="cellIs" dxfId="18807" priority="2355" stopIfTrue="1" operator="greaterThan">
      <formula>0</formula>
    </cfRule>
  </conditionalFormatting>
  <conditionalFormatting sqref="AD242 AD245">
    <cfRule type="cellIs" dxfId="18806" priority="2354" stopIfTrue="1" operator="lessThan">
      <formula>0</formula>
    </cfRule>
    <cfRule type="cellIs" dxfId="18805" priority="2353" stopIfTrue="1" operator="greaterThan">
      <formula>0</formula>
    </cfRule>
  </conditionalFormatting>
  <conditionalFormatting sqref="AD242">
    <cfRule type="cellIs" dxfId="18804" priority="2352" stopIfTrue="1" operator="lessThan">
      <formula>0</formula>
    </cfRule>
  </conditionalFormatting>
  <conditionalFormatting sqref="AD242:AD243">
    <cfRule type="cellIs" dxfId="18803" priority="83" stopIfTrue="1" operator="greaterThan">
      <formula>0</formula>
    </cfRule>
  </conditionalFormatting>
  <conditionalFormatting sqref="AD243">
    <cfRule type="cellIs" dxfId="18802" priority="84" stopIfTrue="1" operator="lessThan">
      <formula>0</formula>
    </cfRule>
  </conditionalFormatting>
  <conditionalFormatting sqref="AD245:AD248">
    <cfRule type="cellIs" dxfId="18801" priority="2313" stopIfTrue="1" operator="greaterThan">
      <formula>0</formula>
    </cfRule>
    <cfRule type="cellIs" dxfId="18800" priority="2314" stopIfTrue="1" operator="lessThan">
      <formula>0</formula>
    </cfRule>
  </conditionalFormatting>
  <conditionalFormatting sqref="AD247">
    <cfRule type="cellIs" dxfId="18799" priority="2309" stopIfTrue="1" operator="greaterThan">
      <formula>0</formula>
    </cfRule>
    <cfRule type="cellIs" dxfId="18798" priority="2310" stopIfTrue="1" operator="lessThan">
      <formula>0</formula>
    </cfRule>
    <cfRule type="cellIs" dxfId="18797" priority="2311" stopIfTrue="1" operator="greaterThan">
      <formula>0</formula>
    </cfRule>
    <cfRule type="cellIs" dxfId="18796" priority="2312" stopIfTrue="1" operator="lessThan">
      <formula>0</formula>
    </cfRule>
  </conditionalFormatting>
  <conditionalFormatting sqref="AD249:AD259">
    <cfRule type="cellIs" dxfId="18795" priority="2302" stopIfTrue="1" operator="lessThan">
      <formula>0</formula>
    </cfRule>
    <cfRule type="cellIs" dxfId="18794" priority="2301" stopIfTrue="1" operator="greaterThan">
      <formula>0</formula>
    </cfRule>
  </conditionalFormatting>
  <conditionalFormatting sqref="AD258">
    <cfRule type="cellIs" dxfId="18793" priority="2298" stopIfTrue="1" operator="lessThan">
      <formula>0</formula>
    </cfRule>
    <cfRule type="cellIs" dxfId="18792" priority="2299" stopIfTrue="1" operator="greaterThan">
      <formula>0</formula>
    </cfRule>
    <cfRule type="cellIs" dxfId="18791" priority="2300" stopIfTrue="1" operator="lessThan">
      <formula>0</formula>
    </cfRule>
    <cfRule type="cellIs" dxfId="18790" priority="2297" stopIfTrue="1" operator="greaterThan">
      <formula>0</formula>
    </cfRule>
  </conditionalFormatting>
  <conditionalFormatting sqref="AD260:AD262 AD265 AD267 AD270:AD273 AD275">
    <cfRule type="cellIs" dxfId="18789" priority="2281" stopIfTrue="1" operator="greaterThan">
      <formula>0</formula>
    </cfRule>
    <cfRule type="cellIs" dxfId="18788" priority="2282" stopIfTrue="1" operator="lessThan">
      <formula>0</formula>
    </cfRule>
  </conditionalFormatting>
  <conditionalFormatting sqref="AD262 AD265 AD267 AD270:AD273 AD275">
    <cfRule type="cellIs" dxfId="18787" priority="2279" stopIfTrue="1" operator="greaterThan">
      <formula>0</formula>
    </cfRule>
    <cfRule type="cellIs" dxfId="18786" priority="2280" stopIfTrue="1" operator="lessThan">
      <formula>0</formula>
    </cfRule>
  </conditionalFormatting>
  <conditionalFormatting sqref="AD262:AD263">
    <cfRule type="cellIs" dxfId="18785" priority="2263" stopIfTrue="1" operator="greaterThan">
      <formula>0</formula>
    </cfRule>
    <cfRule type="cellIs" dxfId="18784" priority="2264" stopIfTrue="1" operator="lessThan">
      <formula>0</formula>
    </cfRule>
  </conditionalFormatting>
  <conditionalFormatting sqref="AD263:AD265">
    <cfRule type="cellIs" dxfId="18783" priority="2256" stopIfTrue="1" operator="lessThan">
      <formula>0</formula>
    </cfRule>
    <cfRule type="cellIs" dxfId="18782" priority="2255" stopIfTrue="1" operator="greaterThan">
      <formula>0</formula>
    </cfRule>
  </conditionalFormatting>
  <conditionalFormatting sqref="AD264">
    <cfRule type="cellIs" dxfId="18781" priority="2252" stopIfTrue="1" operator="lessThan">
      <formula>0</formula>
    </cfRule>
    <cfRule type="cellIs" dxfId="18780" priority="2253" stopIfTrue="1" operator="greaterThan">
      <formula>0</formula>
    </cfRule>
    <cfRule type="cellIs" dxfId="18779" priority="2254" stopIfTrue="1" operator="lessThan">
      <formula>0</formula>
    </cfRule>
    <cfRule type="cellIs" dxfId="18778" priority="2251" stopIfTrue="1" operator="greaterThan">
      <formula>0</formula>
    </cfRule>
  </conditionalFormatting>
  <conditionalFormatting sqref="AD266:AD273">
    <cfRule type="cellIs" dxfId="18777" priority="2230" stopIfTrue="1" operator="lessThan">
      <formula>0</formula>
    </cfRule>
    <cfRule type="cellIs" dxfId="18776" priority="2229" stopIfTrue="1" operator="greaterThan">
      <formula>0</formula>
    </cfRule>
  </conditionalFormatting>
  <conditionalFormatting sqref="AD269">
    <cfRule type="cellIs" dxfId="18775" priority="2227" stopIfTrue="1" operator="greaterThan">
      <formula>0</formula>
    </cfRule>
    <cfRule type="cellIs" dxfId="18774" priority="2228" stopIfTrue="1" operator="lessThan">
      <formula>0</formula>
    </cfRule>
    <cfRule type="cellIs" dxfId="18773" priority="2226" stopIfTrue="1" operator="lessThan">
      <formula>0</formula>
    </cfRule>
    <cfRule type="cellIs" dxfId="18772" priority="2225" stopIfTrue="1" operator="greaterThan">
      <formula>0</formula>
    </cfRule>
  </conditionalFormatting>
  <conditionalFormatting sqref="AD274">
    <cfRule type="cellIs" dxfId="18771" priority="2206" stopIfTrue="1" operator="lessThan">
      <formula>0</formula>
    </cfRule>
    <cfRule type="cellIs" dxfId="18770" priority="2205" stopIfTrue="1" operator="greaterThan">
      <formula>0</formula>
    </cfRule>
    <cfRule type="cellIs" dxfId="18769" priority="2204" stopIfTrue="1" operator="lessThan">
      <formula>0</formula>
    </cfRule>
    <cfRule type="cellIs" dxfId="18768" priority="2203" stopIfTrue="1" operator="greaterThan">
      <formula>0</formula>
    </cfRule>
  </conditionalFormatting>
  <conditionalFormatting sqref="AD274:AD278">
    <cfRule type="cellIs" dxfId="18767" priority="2207" stopIfTrue="1" operator="greaterThan">
      <formula>0</formula>
    </cfRule>
    <cfRule type="cellIs" dxfId="18766" priority="2208" stopIfTrue="1" operator="lessThan">
      <formula>0</formula>
    </cfRule>
  </conditionalFormatting>
  <conditionalFormatting sqref="AD279">
    <cfRule type="cellIs" dxfId="18765" priority="2189" stopIfTrue="1" operator="greaterThan">
      <formula>0</formula>
    </cfRule>
    <cfRule type="cellIs" dxfId="18764" priority="2188" stopIfTrue="1" operator="lessThan">
      <formula>0</formula>
    </cfRule>
    <cfRule type="cellIs" dxfId="18763" priority="2187" stopIfTrue="1" operator="greaterThan">
      <formula>0</formula>
    </cfRule>
    <cfRule type="cellIs" dxfId="18762" priority="2190" stopIfTrue="1" operator="lessThan">
      <formula>0</formula>
    </cfRule>
  </conditionalFormatting>
  <conditionalFormatting sqref="AD279:AD281">
    <cfRule type="cellIs" dxfId="18761" priority="2192" stopIfTrue="1" operator="lessThan">
      <formula>0</formula>
    </cfRule>
    <cfRule type="cellIs" dxfId="18760" priority="2191" stopIfTrue="1" operator="greaterThan">
      <formula>0</formula>
    </cfRule>
  </conditionalFormatting>
  <conditionalFormatting sqref="AD283">
    <cfRule type="cellIs" dxfId="18759" priority="2112" stopIfTrue="1" operator="lessThan">
      <formula>0</formula>
    </cfRule>
    <cfRule type="cellIs" dxfId="18758" priority="2111" stopIfTrue="1" operator="greaterThan">
      <formula>0</formula>
    </cfRule>
  </conditionalFormatting>
  <conditionalFormatting sqref="AD286">
    <cfRule type="cellIs" dxfId="18757" priority="2157" stopIfTrue="1" operator="greaterThan">
      <formula>0</formula>
    </cfRule>
    <cfRule type="cellIs" dxfId="18756" priority="2159" stopIfTrue="1" operator="greaterThan">
      <formula>0</formula>
    </cfRule>
    <cfRule type="cellIs" dxfId="18755" priority="2156" stopIfTrue="1" operator="lessThan">
      <formula>0</formula>
    </cfRule>
    <cfRule type="cellIs" dxfId="18754" priority="2155" stopIfTrue="1" operator="greaterThan">
      <formula>0</formula>
    </cfRule>
    <cfRule type="cellIs" dxfId="18753" priority="2160" stopIfTrue="1" operator="lessThan">
      <formula>0</formula>
    </cfRule>
    <cfRule type="cellIs" dxfId="18752" priority="2158" stopIfTrue="1" operator="lessThan">
      <formula>0</formula>
    </cfRule>
  </conditionalFormatting>
  <conditionalFormatting sqref="AD288:AD289">
    <cfRule type="cellIs" dxfId="18751" priority="2175" stopIfTrue="1" operator="greaterThan">
      <formula>0</formula>
    </cfRule>
    <cfRule type="cellIs" dxfId="18750" priority="2176" stopIfTrue="1" operator="lessThan">
      <formula>0</formula>
    </cfRule>
  </conditionalFormatting>
  <conditionalFormatting sqref="AD291">
    <cfRule type="cellIs" dxfId="18749" priority="2107" stopIfTrue="1" operator="greaterThan">
      <formula>0</formula>
    </cfRule>
    <cfRule type="cellIs" dxfId="18748" priority="2108" stopIfTrue="1" operator="lessThan">
      <formula>0</formula>
    </cfRule>
  </conditionalFormatting>
  <conditionalFormatting sqref="AD292:AD293">
    <cfRule type="cellIs" dxfId="18747" priority="2173" stopIfTrue="1" operator="greaterThan">
      <formula>0</formula>
    </cfRule>
    <cfRule type="cellIs" dxfId="18746" priority="2174" stopIfTrue="1" operator="lessThan">
      <formula>0</formula>
    </cfRule>
  </conditionalFormatting>
  <conditionalFormatting sqref="AD292:AD294 AD296">
    <cfRule type="cellIs" dxfId="18745" priority="2136" stopIfTrue="1" operator="lessThan">
      <formula>0</formula>
    </cfRule>
    <cfRule type="cellIs" dxfId="18744" priority="2135" stopIfTrue="1" operator="greaterThan">
      <formula>0</formula>
    </cfRule>
  </conditionalFormatting>
  <conditionalFormatting sqref="AD294 AD296">
    <cfRule type="cellIs" dxfId="18743" priority="2133" stopIfTrue="1" operator="greaterThan">
      <formula>0</formula>
    </cfRule>
    <cfRule type="cellIs" dxfId="18742" priority="2134" stopIfTrue="1" operator="lessThan">
      <formula>0</formula>
    </cfRule>
  </conditionalFormatting>
  <conditionalFormatting sqref="AD294:AD296">
    <cfRule type="cellIs" dxfId="18741" priority="1943" stopIfTrue="1" operator="greaterThan">
      <formula>0</formula>
    </cfRule>
    <cfRule type="cellIs" dxfId="18740" priority="1944" stopIfTrue="1" operator="lessThan">
      <formula>0</formula>
    </cfRule>
  </conditionalFormatting>
  <conditionalFormatting sqref="AD299">
    <cfRule type="cellIs" dxfId="18739" priority="241" stopIfTrue="1" operator="greaterThan">
      <formula>0</formula>
    </cfRule>
    <cfRule type="cellIs" dxfId="18738" priority="244" stopIfTrue="1" operator="lessThan">
      <formula>0</formula>
    </cfRule>
    <cfRule type="cellIs" dxfId="18737" priority="239" stopIfTrue="1" operator="greaterThan">
      <formula>0</formula>
    </cfRule>
    <cfRule type="cellIs" dxfId="18736" priority="240" stopIfTrue="1" operator="lessThan">
      <formula>0</formula>
    </cfRule>
    <cfRule type="cellIs" dxfId="18735" priority="243" stopIfTrue="1" operator="greaterThan">
      <formula>0</formula>
    </cfRule>
    <cfRule type="cellIs" dxfId="18734" priority="242" stopIfTrue="1" operator="lessThan">
      <formula>0</formula>
    </cfRule>
  </conditionalFormatting>
  <conditionalFormatting sqref="AD302">
    <cfRule type="cellIs" dxfId="18733" priority="1692" stopIfTrue="1" operator="lessThan">
      <formula>0</formula>
    </cfRule>
    <cfRule type="cellIs" dxfId="18732" priority="1691" stopIfTrue="1" operator="greaterThan">
      <formula>0</formula>
    </cfRule>
  </conditionalFormatting>
  <conditionalFormatting sqref="AD308">
    <cfRule type="cellIs" dxfId="18731" priority="2079" stopIfTrue="1" operator="greaterThan">
      <formula>0</formula>
    </cfRule>
    <cfRule type="cellIs" dxfId="18730" priority="2080" stopIfTrue="1" operator="lessThan">
      <formula>0</formula>
    </cfRule>
    <cfRule type="cellIs" dxfId="18729" priority="2076" stopIfTrue="1" operator="lessThan">
      <formula>0</formula>
    </cfRule>
    <cfRule type="cellIs" dxfId="18728" priority="2078" stopIfTrue="1" operator="lessThan">
      <formula>0</formula>
    </cfRule>
    <cfRule type="cellIs" dxfId="18727" priority="2077" stopIfTrue="1" operator="greaterThan">
      <formula>0</formula>
    </cfRule>
    <cfRule type="cellIs" dxfId="18726" priority="2075" stopIfTrue="1" operator="greaterThan">
      <formula>0</formula>
    </cfRule>
  </conditionalFormatting>
  <conditionalFormatting sqref="AD316">
    <cfRule type="cellIs" dxfId="18725" priority="2017" stopIfTrue="1" operator="greaterThan">
      <formula>0</formula>
    </cfRule>
    <cfRule type="cellIs" dxfId="18724" priority="2018" stopIfTrue="1" operator="lessThan">
      <formula>0</formula>
    </cfRule>
    <cfRule type="cellIs" dxfId="18723" priority="2020" stopIfTrue="1" operator="lessThan">
      <formula>0</formula>
    </cfRule>
    <cfRule type="cellIs" dxfId="18722" priority="2019" stopIfTrue="1" operator="greaterThan">
      <formula>0</formula>
    </cfRule>
  </conditionalFormatting>
  <conditionalFormatting sqref="AD316:AD318">
    <cfRule type="cellIs" dxfId="18721" priority="2022" stopIfTrue="1" operator="lessThan">
      <formula>0</formula>
    </cfRule>
    <cfRule type="cellIs" dxfId="18720" priority="2021" stopIfTrue="1" operator="greaterThan">
      <formula>0</formula>
    </cfRule>
  </conditionalFormatting>
  <conditionalFormatting sqref="AD317:AD318 AD320:AD321">
    <cfRule type="cellIs" dxfId="18719" priority="2055" stopIfTrue="1" operator="greaterThan">
      <formula>0</formula>
    </cfRule>
    <cfRule type="cellIs" dxfId="18718" priority="2054" stopIfTrue="1" operator="lessThan">
      <formula>0</formula>
    </cfRule>
    <cfRule type="cellIs" dxfId="18717" priority="2053" stopIfTrue="1" operator="greaterThan">
      <formula>0</formula>
    </cfRule>
    <cfRule type="cellIs" dxfId="18716" priority="2056" stopIfTrue="1" operator="lessThan">
      <formula>0</formula>
    </cfRule>
  </conditionalFormatting>
  <conditionalFormatting sqref="AD319">
    <cfRule type="cellIs" dxfId="18715" priority="1689" stopIfTrue="1" operator="greaterThan">
      <formula>0</formula>
    </cfRule>
    <cfRule type="cellIs" dxfId="18714" priority="1690" stopIfTrue="1" operator="lessThan">
      <formula>0</formula>
    </cfRule>
  </conditionalFormatting>
  <conditionalFormatting sqref="AD320:AD322">
    <cfRule type="cellIs" dxfId="18713" priority="1989" stopIfTrue="1" operator="greaterThan">
      <formula>0</formula>
    </cfRule>
    <cfRule type="cellIs" dxfId="18712" priority="1990" stopIfTrue="1" operator="lessThan">
      <formula>0</formula>
    </cfRule>
  </conditionalFormatting>
  <conditionalFormatting sqref="AD322">
    <cfRule type="cellIs" dxfId="18711" priority="1985" stopIfTrue="1" operator="greaterThan">
      <formula>0</formula>
    </cfRule>
    <cfRule type="cellIs" dxfId="18710" priority="1987" stopIfTrue="1" operator="greaterThan">
      <formula>0</formula>
    </cfRule>
    <cfRule type="cellIs" dxfId="18709" priority="1988" stopIfTrue="1" operator="lessThan">
      <formula>0</formula>
    </cfRule>
    <cfRule type="cellIs" dxfId="18708" priority="1986" stopIfTrue="1" operator="lessThan">
      <formula>0</formula>
    </cfRule>
  </conditionalFormatting>
  <conditionalFormatting sqref="AD327:AD328">
    <cfRule type="cellIs" dxfId="18707" priority="1958" stopIfTrue="1" operator="lessThan">
      <formula>0</formula>
    </cfRule>
    <cfRule type="cellIs" dxfId="18706" priority="1957" stopIfTrue="1" operator="greaterThan">
      <formula>0</formula>
    </cfRule>
  </conditionalFormatting>
  <conditionalFormatting sqref="AD327:AD331">
    <cfRule type="cellIs" dxfId="18705" priority="1885" stopIfTrue="1" operator="greaterThan">
      <formula>0</formula>
    </cfRule>
    <cfRule type="cellIs" dxfId="18704" priority="1886" stopIfTrue="1" operator="lessThan">
      <formula>0</formula>
    </cfRule>
  </conditionalFormatting>
  <conditionalFormatting sqref="AD330">
    <cfRule type="cellIs" dxfId="18703" priority="1884" stopIfTrue="1" operator="lessThan">
      <formula>0</formula>
    </cfRule>
    <cfRule type="cellIs" dxfId="18702" priority="1883" stopIfTrue="1" operator="greaterThan">
      <formula>0</formula>
    </cfRule>
    <cfRule type="cellIs" dxfId="18701" priority="1882" stopIfTrue="1" operator="lessThan">
      <formula>0</formula>
    </cfRule>
    <cfRule type="cellIs" dxfId="18700" priority="1881" stopIfTrue="1" operator="greaterThan">
      <formula>0</formula>
    </cfRule>
  </conditionalFormatting>
  <conditionalFormatting sqref="AD333">
    <cfRule type="cellIs" dxfId="18699" priority="1917" stopIfTrue="1" operator="greaterThan">
      <formula>0</formula>
    </cfRule>
    <cfRule type="cellIs" dxfId="18698" priority="1918" stopIfTrue="1" operator="lessThan">
      <formula>0</formula>
    </cfRule>
    <cfRule type="cellIs" dxfId="18697" priority="1920" stopIfTrue="1" operator="lessThan">
      <formula>0</formula>
    </cfRule>
    <cfRule type="cellIs" dxfId="18696" priority="1921" stopIfTrue="1" operator="greaterThan">
      <formula>0</formula>
    </cfRule>
    <cfRule type="cellIs" dxfId="18695" priority="1922" stopIfTrue="1" operator="lessThan">
      <formula>0</formula>
    </cfRule>
    <cfRule type="cellIs" dxfId="18694" priority="1919" stopIfTrue="1" operator="greaterThan">
      <formula>0</formula>
    </cfRule>
  </conditionalFormatting>
  <conditionalFormatting sqref="AD337">
    <cfRule type="cellIs" dxfId="18693" priority="1840" stopIfTrue="1" operator="lessThan">
      <formula>0</formula>
    </cfRule>
    <cfRule type="cellIs" dxfId="18692" priority="1844" stopIfTrue="1" operator="lessThan">
      <formula>0</formula>
    </cfRule>
    <cfRule type="cellIs" dxfId="18691" priority="1843" stopIfTrue="1" operator="greaterThan">
      <formula>0</formula>
    </cfRule>
    <cfRule type="cellIs" dxfId="18690" priority="1841" stopIfTrue="1" operator="greaterThan">
      <formula>0</formula>
    </cfRule>
    <cfRule type="cellIs" dxfId="18689" priority="1839" stopIfTrue="1" operator="greaterThan">
      <formula>0</formula>
    </cfRule>
    <cfRule type="cellIs" dxfId="18688" priority="1842" stopIfTrue="1" operator="lessThan">
      <formula>0</formula>
    </cfRule>
  </conditionalFormatting>
  <conditionalFormatting sqref="AD340">
    <cfRule type="cellIs" dxfId="18687" priority="1686" stopIfTrue="1" operator="lessThan">
      <formula>0</formula>
    </cfRule>
    <cfRule type="cellIs" dxfId="18686" priority="1685" stopIfTrue="1" operator="greaterThan">
      <formula>0</formula>
    </cfRule>
  </conditionalFormatting>
  <conditionalFormatting sqref="AD346">
    <cfRule type="cellIs" dxfId="18685" priority="1792" stopIfTrue="1" operator="lessThan">
      <formula>0</formula>
    </cfRule>
    <cfRule type="cellIs" dxfId="18684" priority="1795" stopIfTrue="1" operator="greaterThan">
      <formula>0</formula>
    </cfRule>
    <cfRule type="cellIs" dxfId="18683" priority="1793" stopIfTrue="1" operator="greaterThan">
      <formula>0</formula>
    </cfRule>
    <cfRule type="cellIs" dxfId="18682" priority="1791" stopIfTrue="1" operator="greaterThan">
      <formula>0</formula>
    </cfRule>
    <cfRule type="cellIs" dxfId="18681" priority="1796" stopIfTrue="1" operator="lessThan">
      <formula>0</formula>
    </cfRule>
    <cfRule type="cellIs" dxfId="18680" priority="1794" stopIfTrue="1" operator="lessThan">
      <formula>0</formula>
    </cfRule>
  </conditionalFormatting>
  <conditionalFormatting sqref="AD348:AD349">
    <cfRule type="cellIs" dxfId="18679" priority="1752" stopIfTrue="1" operator="lessThan">
      <formula>0</formula>
    </cfRule>
    <cfRule type="cellIs" dxfId="18678" priority="1751" stopIfTrue="1" operator="greaterThan">
      <formula>0</formula>
    </cfRule>
    <cfRule type="cellIs" dxfId="18677" priority="1753" stopIfTrue="1" operator="greaterThan">
      <formula>0</formula>
    </cfRule>
    <cfRule type="cellIs" dxfId="18676" priority="1754" stopIfTrue="1" operator="lessThan">
      <formula>0</formula>
    </cfRule>
  </conditionalFormatting>
  <conditionalFormatting sqref="AD352">
    <cfRule type="cellIs" dxfId="18675" priority="1737" stopIfTrue="1" operator="greaterThan">
      <formula>0</formula>
    </cfRule>
    <cfRule type="cellIs" dxfId="18674" priority="1738" stopIfTrue="1" operator="lessThan">
      <formula>0</formula>
    </cfRule>
  </conditionalFormatting>
  <conditionalFormatting sqref="AD354:AD355">
    <cfRule type="cellIs" dxfId="18673" priority="1687" stopIfTrue="1" operator="greaterThan">
      <formula>0</formula>
    </cfRule>
    <cfRule type="cellIs" dxfId="18672" priority="1688" stopIfTrue="1" operator="lessThan">
      <formula>0</formula>
    </cfRule>
  </conditionalFormatting>
  <conditionalFormatting sqref="AD355">
    <cfRule type="cellIs" dxfId="18671" priority="1726" stopIfTrue="1" operator="lessThan">
      <formula>0</formula>
    </cfRule>
    <cfRule type="cellIs" dxfId="18670" priority="1723" stopIfTrue="1" operator="greaterThan">
      <formula>0</formula>
    </cfRule>
    <cfRule type="cellIs" dxfId="18669" priority="1725" stopIfTrue="1" operator="greaterThan">
      <formula>0</formula>
    </cfRule>
    <cfRule type="cellIs" dxfId="18668" priority="1724" stopIfTrue="1" operator="lessThan">
      <formula>0</formula>
    </cfRule>
  </conditionalFormatting>
  <conditionalFormatting sqref="AD363:AD364">
    <cfRule type="cellIs" dxfId="18667" priority="250" stopIfTrue="1" operator="lessThan">
      <formula>0</formula>
    </cfRule>
  </conditionalFormatting>
  <conditionalFormatting sqref="AD363:AD367">
    <cfRule type="cellIs" dxfId="18666" priority="249" stopIfTrue="1" operator="greaterThan">
      <formula>0</formula>
    </cfRule>
  </conditionalFormatting>
  <conditionalFormatting sqref="AD365:AD367">
    <cfRule type="cellIs" dxfId="18665" priority="1612" stopIfTrue="1" operator="lessThan">
      <formula>0</formula>
    </cfRule>
  </conditionalFormatting>
  <conditionalFormatting sqref="AD369">
    <cfRule type="cellIs" dxfId="18664" priority="1674" stopIfTrue="1" operator="lessThan">
      <formula>0</formula>
    </cfRule>
    <cfRule type="cellIs" dxfId="18663" priority="1673" stopIfTrue="1" operator="greaterThan">
      <formula>0</formula>
    </cfRule>
    <cfRule type="cellIs" dxfId="18662" priority="1675" stopIfTrue="1" operator="greaterThan">
      <formula>0</formula>
    </cfRule>
    <cfRule type="cellIs" dxfId="18661" priority="1676" stopIfTrue="1" operator="lessThan">
      <formula>0</formula>
    </cfRule>
  </conditionalFormatting>
  <conditionalFormatting sqref="AD369:AD373 AD375">
    <cfRule type="cellIs" dxfId="18660" priority="1629" stopIfTrue="1" operator="greaterThan">
      <formula>0</formula>
    </cfRule>
    <cfRule type="cellIs" dxfId="18659" priority="1630" stopIfTrue="1" operator="lessThan">
      <formula>0</formula>
    </cfRule>
  </conditionalFormatting>
  <conditionalFormatting sqref="AD373 AD375">
    <cfRule type="cellIs" dxfId="18658" priority="1628" stopIfTrue="1" operator="lessThan">
      <formula>0</formula>
    </cfRule>
  </conditionalFormatting>
  <conditionalFormatting sqref="AD373:AD374">
    <cfRule type="cellIs" dxfId="18657" priority="157" stopIfTrue="1" operator="greaterThan">
      <formula>0</formula>
    </cfRule>
  </conditionalFormatting>
  <conditionalFormatting sqref="AD374">
    <cfRule type="cellIs" dxfId="18656" priority="158" stopIfTrue="1" operator="lessThan">
      <formula>0</formula>
    </cfRule>
  </conditionalFormatting>
  <conditionalFormatting sqref="AD375:AD379">
    <cfRule type="cellIs" dxfId="18655" priority="171" stopIfTrue="1" operator="greaterThan">
      <formula>0</formula>
    </cfRule>
  </conditionalFormatting>
  <conditionalFormatting sqref="AD376">
    <cfRule type="cellIs" dxfId="18654" priority="282" stopIfTrue="1" operator="lessThan">
      <formula>0</formula>
    </cfRule>
  </conditionalFormatting>
  <conditionalFormatting sqref="AD377">
    <cfRule type="cellIs" dxfId="18653" priority="1199" stopIfTrue="1" operator="greaterThan">
      <formula>0</formula>
    </cfRule>
    <cfRule type="cellIs" dxfId="18652" priority="1200" stopIfTrue="1" operator="lessThan">
      <formula>0</formula>
    </cfRule>
    <cfRule type="cellIs" dxfId="18651" priority="1196" stopIfTrue="1" operator="lessThan">
      <formula>0</formula>
    </cfRule>
    <cfRule type="cellIs" dxfId="18650" priority="1197" stopIfTrue="1" operator="greaterThan">
      <formula>0</formula>
    </cfRule>
    <cfRule type="cellIs" dxfId="18649" priority="1198" stopIfTrue="1" operator="lessThan">
      <formula>0</formula>
    </cfRule>
  </conditionalFormatting>
  <conditionalFormatting sqref="AD378">
    <cfRule type="cellIs" dxfId="18648" priority="168" stopIfTrue="1" operator="lessThan">
      <formula>0</formula>
    </cfRule>
    <cfRule type="cellIs" dxfId="18647" priority="169" stopIfTrue="1" operator="greaterThan">
      <formula>0</formula>
    </cfRule>
    <cfRule type="cellIs" dxfId="18646" priority="172" stopIfTrue="1" operator="lessThan">
      <formula>0</formula>
    </cfRule>
    <cfRule type="cellIs" dxfId="18645" priority="167" stopIfTrue="1" operator="greaterThan">
      <formula>0</formula>
    </cfRule>
    <cfRule type="cellIs" dxfId="18644" priority="170" stopIfTrue="1" operator="lessThan">
      <formula>0</formula>
    </cfRule>
  </conditionalFormatting>
  <conditionalFormatting sqref="AD379">
    <cfRule type="cellIs" dxfId="18643" priority="263" stopIfTrue="1" operator="greaterThan">
      <formula>0</formula>
    </cfRule>
    <cfRule type="cellIs" dxfId="18642" priority="262" stopIfTrue="1" operator="lessThan">
      <formula>0</formula>
    </cfRule>
    <cfRule type="cellIs" dxfId="18641" priority="261" stopIfTrue="1" operator="greaterThan">
      <formula>0</formula>
    </cfRule>
    <cfRule type="cellIs" dxfId="18640" priority="260" stopIfTrue="1" operator="lessThan">
      <formula>0</formula>
    </cfRule>
    <cfRule type="cellIs" dxfId="18639" priority="264" stopIfTrue="1" operator="lessThan">
      <formula>0</formula>
    </cfRule>
  </conditionalFormatting>
  <conditionalFormatting sqref="AD381:AD382">
    <cfRule type="cellIs" dxfId="18638" priority="1075" stopIfTrue="1" operator="greaterThan">
      <formula>0</formula>
    </cfRule>
    <cfRule type="cellIs" dxfId="18637" priority="1076" stopIfTrue="1" operator="lessThan">
      <formula>0</formula>
    </cfRule>
  </conditionalFormatting>
  <conditionalFormatting sqref="AD382">
    <cfRule type="cellIs" dxfId="18636" priority="1554" stopIfTrue="1" operator="lessThan">
      <formula>0</formula>
    </cfRule>
    <cfRule type="cellIs" dxfId="18635" priority="1553" stopIfTrue="1" operator="greaterThan">
      <formula>0</formula>
    </cfRule>
    <cfRule type="cellIs" dxfId="18634" priority="1552" stopIfTrue="1" operator="lessThan">
      <formula>0</formula>
    </cfRule>
    <cfRule type="cellIs" dxfId="18633" priority="1551" stopIfTrue="1" operator="greaterThan">
      <formula>0</formula>
    </cfRule>
  </conditionalFormatting>
  <conditionalFormatting sqref="AD390:AD391">
    <cfRule type="cellIs" dxfId="18632" priority="1509" stopIfTrue="1" operator="greaterThan">
      <formula>0</formula>
    </cfRule>
    <cfRule type="cellIs" dxfId="18631" priority="1514" stopIfTrue="1" operator="lessThan">
      <formula>0</formula>
    </cfRule>
    <cfRule type="cellIs" dxfId="18630" priority="1513" stopIfTrue="1" operator="greaterThan">
      <formula>0</formula>
    </cfRule>
    <cfRule type="cellIs" dxfId="18629" priority="1512" stopIfTrue="1" operator="lessThan">
      <formula>0</formula>
    </cfRule>
    <cfRule type="cellIs" dxfId="18628" priority="1511" stopIfTrue="1" operator="greaterThan">
      <formula>0</formula>
    </cfRule>
    <cfRule type="cellIs" dxfId="18627" priority="1510" stopIfTrue="1" operator="lessThan">
      <formula>0</formula>
    </cfRule>
  </conditionalFormatting>
  <conditionalFormatting sqref="AD393">
    <cfRule type="cellIs" dxfId="18626" priority="153" stopIfTrue="1" operator="greaterThan">
      <formula>0</formula>
    </cfRule>
    <cfRule type="cellIs" dxfId="18625" priority="154" stopIfTrue="1" operator="lessThan">
      <formula>0</formula>
    </cfRule>
    <cfRule type="cellIs" dxfId="18624" priority="151" stopIfTrue="1" operator="greaterThan">
      <formula>0</formula>
    </cfRule>
    <cfRule type="cellIs" dxfId="18623" priority="152" stopIfTrue="1" operator="lessThan">
      <formula>0</formula>
    </cfRule>
    <cfRule type="cellIs" dxfId="18622" priority="156" stopIfTrue="1" operator="lessThan">
      <formula>0</formula>
    </cfRule>
  </conditionalFormatting>
  <conditionalFormatting sqref="AD393:AD394">
    <cfRule type="cellIs" dxfId="18621" priority="155" stopIfTrue="1" operator="greaterThan">
      <formula>0</formula>
    </cfRule>
  </conditionalFormatting>
  <conditionalFormatting sqref="AD394">
    <cfRule type="cellIs" dxfId="18620" priority="1374" stopIfTrue="1" operator="lessThan">
      <formula>0</formula>
    </cfRule>
    <cfRule type="cellIs" dxfId="18619" priority="1372" stopIfTrue="1" operator="lessThan">
      <formula>0</formula>
    </cfRule>
    <cfRule type="cellIs" dxfId="18618" priority="1373" stopIfTrue="1" operator="greaterThan">
      <formula>0</formula>
    </cfRule>
    <cfRule type="cellIs" dxfId="18617" priority="1375" stopIfTrue="1" operator="greaterThan">
      <formula>0</formula>
    </cfRule>
    <cfRule type="cellIs" dxfId="18616" priority="1376" stopIfTrue="1" operator="lessThan">
      <formula>0</formula>
    </cfRule>
  </conditionalFormatting>
  <conditionalFormatting sqref="AD396:AD397">
    <cfRule type="cellIs" dxfId="18615" priority="1480" stopIfTrue="1" operator="lessThan">
      <formula>0</formula>
    </cfRule>
    <cfRule type="cellIs" dxfId="18614" priority="1477" stopIfTrue="1" operator="greaterThan">
      <formula>0</formula>
    </cfRule>
    <cfRule type="cellIs" dxfId="18613" priority="1478" stopIfTrue="1" operator="lessThan">
      <formula>0</formula>
    </cfRule>
    <cfRule type="cellIs" dxfId="18612" priority="1479" stopIfTrue="1" operator="greaterThan">
      <formula>0</formula>
    </cfRule>
  </conditionalFormatting>
  <conditionalFormatting sqref="AD396:AD399">
    <cfRule type="cellIs" dxfId="18611" priority="1412" stopIfTrue="1" operator="lessThan">
      <formula>0</formula>
    </cfRule>
  </conditionalFormatting>
  <conditionalFormatting sqref="AD396:AD408">
    <cfRule type="cellIs" dxfId="18610" priority="193" stopIfTrue="1" operator="greaterThan">
      <formula>0</formula>
    </cfRule>
  </conditionalFormatting>
  <conditionalFormatting sqref="AD400">
    <cfRule type="cellIs" dxfId="18609" priority="194" stopIfTrue="1" operator="lessThan">
      <formula>0</formula>
    </cfRule>
  </conditionalFormatting>
  <conditionalFormatting sqref="AD401:AD408">
    <cfRule type="cellIs" dxfId="18608" priority="1072" stopIfTrue="1" operator="lessThan">
      <formula>0</formula>
    </cfRule>
  </conditionalFormatting>
  <conditionalFormatting sqref="AD407:AD408">
    <cfRule type="cellIs" dxfId="18607" priority="1444" stopIfTrue="1" operator="lessThan">
      <formula>0</formula>
    </cfRule>
    <cfRule type="cellIs" dxfId="18606" priority="1443" stopIfTrue="1" operator="greaterThan">
      <formula>0</formula>
    </cfRule>
  </conditionalFormatting>
  <conditionalFormatting sqref="AD407:AD411">
    <cfRule type="cellIs" dxfId="18605" priority="1446" stopIfTrue="1" operator="lessThan">
      <formula>0</formula>
    </cfRule>
    <cfRule type="cellIs" dxfId="18604" priority="1445" stopIfTrue="1" operator="greaterThan">
      <formula>0</formula>
    </cfRule>
  </conditionalFormatting>
  <conditionalFormatting sqref="AD412:AD420">
    <cfRule type="cellIs" dxfId="18603" priority="1325" stopIfTrue="1" operator="greaterThan">
      <formula>0</formula>
    </cfRule>
    <cfRule type="cellIs" dxfId="18602" priority="1326" stopIfTrue="1" operator="lessThan">
      <formula>0</formula>
    </cfRule>
  </conditionalFormatting>
  <conditionalFormatting sqref="AD420">
    <cfRule type="cellIs" dxfId="18601" priority="1403" stopIfTrue="1" operator="greaterThan">
      <formula>0</formula>
    </cfRule>
    <cfRule type="cellIs" dxfId="18600" priority="1404" stopIfTrue="1" operator="lessThan">
      <formula>0</formula>
    </cfRule>
  </conditionalFormatting>
  <conditionalFormatting sqref="AD420:AD421">
    <cfRule type="cellIs" dxfId="18599" priority="1405" stopIfTrue="1" operator="greaterThan">
      <formula>0</formula>
    </cfRule>
    <cfRule type="cellIs" dxfId="18598" priority="1406" stopIfTrue="1" operator="lessThan">
      <formula>0</formula>
    </cfRule>
  </conditionalFormatting>
  <conditionalFormatting sqref="AD422">
    <cfRule type="cellIs" dxfId="18597" priority="1221" stopIfTrue="1" operator="greaterThan">
      <formula>0</formula>
    </cfRule>
    <cfRule type="cellIs" dxfId="18596" priority="1219" stopIfTrue="1" operator="greaterThan">
      <formula>0</formula>
    </cfRule>
    <cfRule type="cellIs" dxfId="18595" priority="1222" stopIfTrue="1" operator="lessThan">
      <formula>0</formula>
    </cfRule>
    <cfRule type="cellIs" dxfId="18594" priority="1220" stopIfTrue="1" operator="lessThan">
      <formula>0</formula>
    </cfRule>
  </conditionalFormatting>
  <conditionalFormatting sqref="AD422:AD424">
    <cfRule type="cellIs" dxfId="18593" priority="1224" stopIfTrue="1" operator="lessThan">
      <formula>0</formula>
    </cfRule>
    <cfRule type="cellIs" dxfId="18592" priority="1223" stopIfTrue="1" operator="greaterThan">
      <formula>0</formula>
    </cfRule>
  </conditionalFormatting>
  <conditionalFormatting sqref="AD423:AD425">
    <cfRule type="cellIs" dxfId="18591" priority="1248" stopIfTrue="1" operator="lessThan">
      <formula>0</formula>
    </cfRule>
    <cfRule type="cellIs" dxfId="18590" priority="1247" stopIfTrue="1" operator="greaterThan">
      <formula>0</formula>
    </cfRule>
  </conditionalFormatting>
  <conditionalFormatting sqref="AD425">
    <cfRule type="cellIs" dxfId="18589" priority="1367" stopIfTrue="1" operator="greaterThan">
      <formula>0</formula>
    </cfRule>
    <cfRule type="cellIs" dxfId="18588" priority="1368" stopIfTrue="1" operator="lessThan">
      <formula>0</formula>
    </cfRule>
  </conditionalFormatting>
  <conditionalFormatting sqref="AD425:AD427">
    <cfRule type="cellIs" dxfId="18587" priority="1370" stopIfTrue="1" operator="lessThan">
      <formula>0</formula>
    </cfRule>
    <cfRule type="cellIs" dxfId="18586" priority="1369" stopIfTrue="1" operator="greaterThan">
      <formula>0</formula>
    </cfRule>
  </conditionalFormatting>
  <conditionalFormatting sqref="AD428:AD429">
    <cfRule type="cellIs" dxfId="18585" priority="1322" stopIfTrue="1" operator="lessThan">
      <formula>0</formula>
    </cfRule>
    <cfRule type="cellIs" dxfId="18584" priority="1321" stopIfTrue="1" operator="greaterThan">
      <formula>0</formula>
    </cfRule>
    <cfRule type="cellIs" dxfId="18583" priority="1320" stopIfTrue="1" operator="lessThan">
      <formula>0</formula>
    </cfRule>
    <cfRule type="cellIs" dxfId="18582" priority="1319" stopIfTrue="1" operator="greaterThan">
      <formula>0</formula>
    </cfRule>
  </conditionalFormatting>
  <conditionalFormatting sqref="AD428:AD430">
    <cfRule type="cellIs" dxfId="18581" priority="1324" stopIfTrue="1" operator="lessThan">
      <formula>0</formula>
    </cfRule>
    <cfRule type="cellIs" dxfId="18580" priority="1323" stopIfTrue="1" operator="greaterThan">
      <formula>0</formula>
    </cfRule>
  </conditionalFormatting>
  <conditionalFormatting sqref="AD431">
    <cfRule type="cellIs" dxfId="18579" priority="133" stopIfTrue="1" operator="greaterThan">
      <formula>0</formula>
    </cfRule>
    <cfRule type="cellIs" dxfId="18578" priority="134" stopIfTrue="1" operator="lessThan">
      <formula>0</formula>
    </cfRule>
    <cfRule type="cellIs" dxfId="18577" priority="135" stopIfTrue="1" operator="greaterThan">
      <formula>0</formula>
    </cfRule>
    <cfRule type="cellIs" dxfId="18576" priority="136" stopIfTrue="1" operator="lessThan">
      <formula>0</formula>
    </cfRule>
    <cfRule type="cellIs" dxfId="18575" priority="137" stopIfTrue="1" operator="greaterThan">
      <formula>0</formula>
    </cfRule>
    <cfRule type="cellIs" dxfId="18574" priority="138" stopIfTrue="1" operator="lessThan">
      <formula>0</formula>
    </cfRule>
  </conditionalFormatting>
  <conditionalFormatting sqref="AD432:AD436">
    <cfRule type="cellIs" dxfId="18573" priority="1286" stopIfTrue="1" operator="lessThan">
      <formula>0</formula>
    </cfRule>
    <cfRule type="cellIs" dxfId="18572" priority="1285" stopIfTrue="1" operator="greaterThan">
      <formula>0</formula>
    </cfRule>
  </conditionalFormatting>
  <conditionalFormatting sqref="AD435">
    <cfRule type="cellIs" dxfId="18571" priority="1283" stopIfTrue="1" operator="greaterThan">
      <formula>0</formula>
    </cfRule>
    <cfRule type="cellIs" dxfId="18570" priority="1281" stopIfTrue="1" operator="greaterThan">
      <formula>0</formula>
    </cfRule>
    <cfRule type="cellIs" dxfId="18569" priority="1282" stopIfTrue="1" operator="lessThan">
      <formula>0</formula>
    </cfRule>
    <cfRule type="cellIs" dxfId="18568" priority="1284" stopIfTrue="1" operator="lessThan">
      <formula>0</formula>
    </cfRule>
  </conditionalFormatting>
  <conditionalFormatting sqref="AD437:AD438">
    <cfRule type="cellIs" dxfId="18567" priority="1260" stopIfTrue="1" operator="lessThan">
      <formula>0</formula>
    </cfRule>
    <cfRule type="cellIs" dxfId="18566" priority="1259" stopIfTrue="1" operator="greaterThan">
      <formula>0</formula>
    </cfRule>
    <cfRule type="cellIs" dxfId="18565" priority="1258" stopIfTrue="1" operator="lessThan">
      <formula>0</formula>
    </cfRule>
    <cfRule type="cellIs" dxfId="18564" priority="1257" stopIfTrue="1" operator="greaterThan">
      <formula>0</formula>
    </cfRule>
  </conditionalFormatting>
  <conditionalFormatting sqref="AD437:AD439">
    <cfRule type="cellIs" dxfId="18563" priority="1262" stopIfTrue="1" operator="lessThan">
      <formula>0</formula>
    </cfRule>
    <cfRule type="cellIs" dxfId="18562" priority="1261" stopIfTrue="1" operator="greaterThan">
      <formula>0</formula>
    </cfRule>
  </conditionalFormatting>
  <conditionalFormatting sqref="AD440:AD441">
    <cfRule type="cellIs" dxfId="18561" priority="1080" stopIfTrue="1" operator="lessThan">
      <formula>0</formula>
    </cfRule>
    <cfRule type="cellIs" dxfId="18560" priority="1079" stopIfTrue="1" operator="greaterThan">
      <formula>0</formula>
    </cfRule>
  </conditionalFormatting>
  <conditionalFormatting sqref="AD441">
    <cfRule type="cellIs" dxfId="18559" priority="1152" stopIfTrue="1" operator="lessThan">
      <formula>0</formula>
    </cfRule>
    <cfRule type="cellIs" dxfId="18558" priority="1151" stopIfTrue="1" operator="greaterThan">
      <formula>0</formula>
    </cfRule>
  </conditionalFormatting>
  <conditionalFormatting sqref="AD441:AD442">
    <cfRule type="cellIs" dxfId="18557" priority="1153" stopIfTrue="1" operator="greaterThan">
      <formula>0</formula>
    </cfRule>
    <cfRule type="cellIs" dxfId="18556" priority="1154" stopIfTrue="1" operator="lessThan">
      <formula>0</formula>
    </cfRule>
  </conditionalFormatting>
  <conditionalFormatting sqref="AD442">
    <cfRule type="cellIs" dxfId="18555" priority="1187" stopIfTrue="1" operator="greaterThan">
      <formula>0</formula>
    </cfRule>
    <cfRule type="cellIs" dxfId="18554" priority="1186" stopIfTrue="1" operator="lessThan">
      <formula>0</formula>
    </cfRule>
    <cfRule type="cellIs" dxfId="18553" priority="1188" stopIfTrue="1" operator="lessThan">
      <formula>0</formula>
    </cfRule>
    <cfRule type="cellIs" dxfId="18552" priority="1185" stopIfTrue="1" operator="greaterThan">
      <formula>0</formula>
    </cfRule>
  </conditionalFormatting>
  <conditionalFormatting sqref="AD444:AD450">
    <cfRule type="cellIs" dxfId="18551" priority="1116" stopIfTrue="1" operator="lessThan">
      <formula>0</formula>
    </cfRule>
    <cfRule type="cellIs" dxfId="18550" priority="1115" stopIfTrue="1" operator="greaterThan">
      <formula>0</formula>
    </cfRule>
  </conditionalFormatting>
  <conditionalFormatting sqref="AD451:AD460">
    <cfRule type="cellIs" dxfId="18549" priority="1139" stopIfTrue="1" operator="greaterThan">
      <formula>0</formula>
    </cfRule>
    <cfRule type="cellIs" dxfId="18548" priority="1140" stopIfTrue="1" operator="lessThan">
      <formula>0</formula>
    </cfRule>
  </conditionalFormatting>
  <conditionalFormatting sqref="AD454:AD455">
    <cfRule type="cellIs" dxfId="18547" priority="1136" stopIfTrue="1" operator="lessThan">
      <formula>0</formula>
    </cfRule>
    <cfRule type="cellIs" dxfId="18546" priority="1135" stopIfTrue="1" operator="greaterThan">
      <formula>0</formula>
    </cfRule>
    <cfRule type="cellIs" dxfId="18545" priority="1137" stopIfTrue="1" operator="greaterThan">
      <formula>0</formula>
    </cfRule>
    <cfRule type="cellIs" dxfId="18544" priority="1138" stopIfTrue="1" operator="lessThan">
      <formula>0</formula>
    </cfRule>
  </conditionalFormatting>
  <conditionalFormatting sqref="AD461">
    <cfRule type="cellIs" dxfId="18543" priority="143" stopIfTrue="1" operator="greaterThan">
      <formula>0</formula>
    </cfRule>
    <cfRule type="cellIs" dxfId="18542" priority="139" stopIfTrue="1" operator="greaterThan">
      <formula>0</formula>
    </cfRule>
    <cfRule type="cellIs" dxfId="18541" priority="144" stopIfTrue="1" operator="lessThan">
      <formula>0</formula>
    </cfRule>
    <cfRule type="cellIs" dxfId="18540" priority="140" stopIfTrue="1" operator="lessThan">
      <formula>0</formula>
    </cfRule>
    <cfRule type="cellIs" dxfId="18539" priority="141" stopIfTrue="1" operator="greaterThan">
      <formula>0</formula>
    </cfRule>
    <cfRule type="cellIs" dxfId="18538" priority="142" stopIfTrue="1" operator="lessThan">
      <formula>0</formula>
    </cfRule>
  </conditionalFormatting>
  <conditionalFormatting sqref="AD462:AD464">
    <cfRule type="cellIs" dxfId="18537" priority="1103" stopIfTrue="1" operator="greaterThan">
      <formula>0</formula>
    </cfRule>
    <cfRule type="cellIs" dxfId="18536" priority="1104" stopIfTrue="1" operator="lessThan">
      <formula>0</formula>
    </cfRule>
  </conditionalFormatting>
  <conditionalFormatting sqref="AD463:AD464">
    <cfRule type="cellIs" dxfId="18535" priority="1101" stopIfTrue="1" operator="greaterThan">
      <formula>0</formula>
    </cfRule>
    <cfRule type="cellIs" dxfId="18534" priority="1102" stopIfTrue="1" operator="lessThan">
      <formula>0</formula>
    </cfRule>
  </conditionalFormatting>
  <conditionalFormatting sqref="AD463:AD466">
    <cfRule type="cellIs" dxfId="18533" priority="1067" stopIfTrue="1" operator="greaterThan">
      <formula>0</formula>
    </cfRule>
    <cfRule type="cellIs" dxfId="18532" priority="1068" stopIfTrue="1" operator="lessThan">
      <formula>0</formula>
    </cfRule>
  </conditionalFormatting>
  <conditionalFormatting sqref="AD465">
    <cfRule type="cellIs" dxfId="18531" priority="1063" stopIfTrue="1" operator="greaterThan">
      <formula>0</formula>
    </cfRule>
    <cfRule type="cellIs" dxfId="18530" priority="1064" stopIfTrue="1" operator="lessThan">
      <formula>0</formula>
    </cfRule>
    <cfRule type="cellIs" dxfId="18529" priority="1065" stopIfTrue="1" operator="greaterThan">
      <formula>0</formula>
    </cfRule>
    <cfRule type="cellIs" dxfId="18528" priority="1066" stopIfTrue="1" operator="lessThan">
      <formula>0</formula>
    </cfRule>
  </conditionalFormatting>
  <conditionalFormatting sqref="AD467:AD468">
    <cfRule type="cellIs" dxfId="18527" priority="1045" stopIfTrue="1" operator="greaterThan">
      <formula>0</formula>
    </cfRule>
    <cfRule type="cellIs" dxfId="18526" priority="1046" stopIfTrue="1" operator="lessThan">
      <formula>0</formula>
    </cfRule>
  </conditionalFormatting>
  <conditionalFormatting sqref="AD467:AD469">
    <cfRule type="cellIs" dxfId="18525" priority="1048" stopIfTrue="1" operator="lessThan">
      <formula>0</formula>
    </cfRule>
    <cfRule type="cellIs" dxfId="18524" priority="1047" stopIfTrue="1" operator="greaterThan">
      <formula>0</formula>
    </cfRule>
  </conditionalFormatting>
  <conditionalFormatting sqref="AD470:AD471">
    <cfRule type="cellIs" dxfId="18523" priority="925" stopIfTrue="1" operator="greaterThan">
      <formula>0</formula>
    </cfRule>
    <cfRule type="cellIs" dxfId="18522" priority="926" stopIfTrue="1" operator="lessThan">
      <formula>0</formula>
    </cfRule>
  </conditionalFormatting>
  <conditionalFormatting sqref="AD472:AD483">
    <cfRule type="cellIs" dxfId="18521" priority="1010" stopIfTrue="1" operator="lessThan">
      <formula>0</formula>
    </cfRule>
    <cfRule type="cellIs" dxfId="18520" priority="1009" stopIfTrue="1" operator="greaterThan">
      <formula>0</formula>
    </cfRule>
  </conditionalFormatting>
  <conditionalFormatting sqref="AD474">
    <cfRule type="cellIs" dxfId="18519" priority="1008" stopIfTrue="1" operator="lessThan">
      <formula>0</formula>
    </cfRule>
    <cfRule type="cellIs" dxfId="18518" priority="1007" stopIfTrue="1" operator="greaterThan">
      <formula>0</formula>
    </cfRule>
    <cfRule type="cellIs" dxfId="18517" priority="1006" stopIfTrue="1" operator="lessThan">
      <formula>0</formula>
    </cfRule>
    <cfRule type="cellIs" dxfId="18516" priority="1005" stopIfTrue="1" operator="greaterThan">
      <formula>0</formula>
    </cfRule>
  </conditionalFormatting>
  <conditionalFormatting sqref="AD484:AD485">
    <cfRule type="cellIs" dxfId="18515" priority="917" stopIfTrue="1" operator="greaterThan">
      <formula>0</formula>
    </cfRule>
    <cfRule type="cellIs" dxfId="18514" priority="918" stopIfTrue="1" operator="lessThan">
      <formula>0</formula>
    </cfRule>
  </conditionalFormatting>
  <conditionalFormatting sqref="AD485">
    <cfRule type="cellIs" dxfId="18513" priority="954" stopIfTrue="1" operator="lessThan">
      <formula>0</formula>
    </cfRule>
    <cfRule type="cellIs" dxfId="18512" priority="953" stopIfTrue="1" operator="greaterThan">
      <formula>0</formula>
    </cfRule>
  </conditionalFormatting>
  <conditionalFormatting sqref="AD485:AD486">
    <cfRule type="cellIs" dxfId="18511" priority="956" stopIfTrue="1" operator="lessThan">
      <formula>0</formula>
    </cfRule>
    <cfRule type="cellIs" dxfId="18510" priority="955" stopIfTrue="1" operator="greaterThan">
      <formula>0</formula>
    </cfRule>
  </conditionalFormatting>
  <conditionalFormatting sqref="AD487:AD496">
    <cfRule type="cellIs" dxfId="18509" priority="700" stopIfTrue="1" operator="lessThan">
      <formula>0</formula>
    </cfRule>
    <cfRule type="cellIs" dxfId="18508" priority="699" stopIfTrue="1" operator="greaterThan">
      <formula>0</formula>
    </cfRule>
  </conditionalFormatting>
  <conditionalFormatting sqref="AD493:AD495">
    <cfRule type="cellIs" dxfId="18507" priority="698" stopIfTrue="1" operator="lessThan">
      <formula>0</formula>
    </cfRule>
    <cfRule type="cellIs" dxfId="18506" priority="697" stopIfTrue="1" operator="greaterThan">
      <formula>0</formula>
    </cfRule>
  </conditionalFormatting>
  <conditionalFormatting sqref="AD496">
    <cfRule type="cellIs" dxfId="18505" priority="757" stopIfTrue="1" operator="greaterThan">
      <formula>0</formula>
    </cfRule>
    <cfRule type="cellIs" dxfId="18504" priority="758" stopIfTrue="1" operator="lessThan">
      <formula>0</formula>
    </cfRule>
  </conditionalFormatting>
  <conditionalFormatting sqref="AD496:AD502">
    <cfRule type="cellIs" dxfId="18503" priority="759" stopIfTrue="1" operator="greaterThan">
      <formula>0</formula>
    </cfRule>
    <cfRule type="cellIs" dxfId="18502" priority="760" stopIfTrue="1" operator="lessThan">
      <formula>0</formula>
    </cfRule>
  </conditionalFormatting>
  <conditionalFormatting sqref="AD503:AD506">
    <cfRule type="cellIs" dxfId="18501" priority="909" stopIfTrue="1" operator="greaterThan">
      <formula>0</formula>
    </cfRule>
    <cfRule type="cellIs" dxfId="18500" priority="910" stopIfTrue="1" operator="lessThan">
      <formula>0</formula>
    </cfRule>
  </conditionalFormatting>
  <conditionalFormatting sqref="AD504">
    <cfRule type="cellIs" dxfId="18499" priority="907" stopIfTrue="1" operator="greaterThan">
      <formula>0</formula>
    </cfRule>
    <cfRule type="cellIs" dxfId="18498" priority="905" stopIfTrue="1" operator="greaterThan">
      <formula>0</formula>
    </cfRule>
    <cfRule type="cellIs" dxfId="18497" priority="906" stopIfTrue="1" operator="lessThan">
      <formula>0</formula>
    </cfRule>
    <cfRule type="cellIs" dxfId="18496" priority="908" stopIfTrue="1" operator="lessThan">
      <formula>0</formula>
    </cfRule>
  </conditionalFormatting>
  <conditionalFormatting sqref="AD507:AD512">
    <cfRule type="cellIs" dxfId="18495" priority="647" stopIfTrue="1" operator="greaterThan">
      <formula>0</formula>
    </cfRule>
    <cfRule type="cellIs" dxfId="18494" priority="648" stopIfTrue="1" operator="lessThan">
      <formula>0</formula>
    </cfRule>
  </conditionalFormatting>
  <conditionalFormatting sqref="AD511">
    <cfRule type="cellIs" dxfId="18493" priority="646" stopIfTrue="1" operator="lessThan">
      <formula>0</formula>
    </cfRule>
    <cfRule type="cellIs" dxfId="18492" priority="645" stopIfTrue="1" operator="greaterThan">
      <formula>0</formula>
    </cfRule>
  </conditionalFormatting>
  <conditionalFormatting sqref="AD512">
    <cfRule type="cellIs" dxfId="18491" priority="695" stopIfTrue="1" operator="greaterThan">
      <formula>0</formula>
    </cfRule>
    <cfRule type="cellIs" dxfId="18490" priority="696" stopIfTrue="1" operator="lessThan">
      <formula>0</formula>
    </cfRule>
  </conditionalFormatting>
  <conditionalFormatting sqref="AD513">
    <cfRule type="cellIs" dxfId="18489" priority="145" stopIfTrue="1" operator="greaterThan">
      <formula>0</formula>
    </cfRule>
    <cfRule type="cellIs" dxfId="18488" priority="146" stopIfTrue="1" operator="lessThan">
      <formula>0</formula>
    </cfRule>
    <cfRule type="cellIs" dxfId="18487" priority="147" stopIfTrue="1" operator="greaterThan">
      <formula>0</formula>
    </cfRule>
    <cfRule type="cellIs" dxfId="18486" priority="148" stopIfTrue="1" operator="lessThan">
      <formula>0</formula>
    </cfRule>
    <cfRule type="cellIs" dxfId="18485" priority="150" stopIfTrue="1" operator="lessThan">
      <formula>0</formula>
    </cfRule>
  </conditionalFormatting>
  <conditionalFormatting sqref="AD513:AD519">
    <cfRule type="cellIs" dxfId="18484" priority="149" stopIfTrue="1" operator="greaterThan">
      <formula>0</formula>
    </cfRule>
  </conditionalFormatting>
  <conditionalFormatting sqref="AD514:AD519">
    <cfRule type="cellIs" dxfId="18483" priority="628" stopIfTrue="1" operator="lessThan">
      <formula>0</formula>
    </cfRule>
  </conditionalFormatting>
  <conditionalFormatting sqref="AD519">
    <cfRule type="cellIs" dxfId="18482" priority="838" stopIfTrue="1" operator="lessThan">
      <formula>0</formula>
    </cfRule>
    <cfRule type="cellIs" dxfId="18481" priority="837" stopIfTrue="1" operator="greaterThan">
      <formula>0</formula>
    </cfRule>
  </conditionalFormatting>
  <conditionalFormatting sqref="AD519:AD520">
    <cfRule type="cellIs" dxfId="18480" priority="839" stopIfTrue="1" operator="greaterThan">
      <formula>0</formula>
    </cfRule>
    <cfRule type="cellIs" dxfId="18479" priority="840" stopIfTrue="1" operator="lessThan">
      <formula>0</formula>
    </cfRule>
  </conditionalFormatting>
  <conditionalFormatting sqref="AD521:AD529">
    <cfRule type="cellIs" dxfId="18478" priority="691" stopIfTrue="1" operator="greaterThan">
      <formula>0</formula>
    </cfRule>
    <cfRule type="cellIs" dxfId="18477" priority="692" stopIfTrue="1" operator="lessThan">
      <formula>0</formula>
    </cfRule>
  </conditionalFormatting>
  <conditionalFormatting sqref="AD523">
    <cfRule type="cellIs" dxfId="18476" priority="810" stopIfTrue="1" operator="lessThan">
      <formula>0</formula>
    </cfRule>
    <cfRule type="cellIs" dxfId="18475" priority="809" stopIfTrue="1" operator="greaterThan">
      <formula>0</formula>
    </cfRule>
    <cfRule type="cellIs" dxfId="18474" priority="808" stopIfTrue="1" operator="lessThan">
      <formula>0</formula>
    </cfRule>
    <cfRule type="cellIs" dxfId="18473" priority="807" stopIfTrue="1" operator="greaterThan">
      <formula>0</formula>
    </cfRule>
  </conditionalFormatting>
  <conditionalFormatting sqref="AD527:AD528">
    <cfRule type="cellIs" dxfId="18472" priority="690" stopIfTrue="1" operator="lessThan">
      <formula>0</formula>
    </cfRule>
    <cfRule type="cellIs" dxfId="18471" priority="689" stopIfTrue="1" operator="greaterThan">
      <formula>0</formula>
    </cfRule>
  </conditionalFormatting>
  <conditionalFormatting sqref="AD529">
    <cfRule type="cellIs" dxfId="18470" priority="751" stopIfTrue="1" operator="greaterThan">
      <formula>0</formula>
    </cfRule>
    <cfRule type="cellIs" dxfId="18469" priority="752" stopIfTrue="1" operator="lessThan">
      <formula>0</formula>
    </cfRule>
  </conditionalFormatting>
  <conditionalFormatting sqref="AD529:AD532">
    <cfRule type="cellIs" dxfId="18468" priority="754" stopIfTrue="1" operator="lessThan">
      <formula>0</formula>
    </cfRule>
    <cfRule type="cellIs" dxfId="18467" priority="753" stopIfTrue="1" operator="greaterThan">
      <formula>0</formula>
    </cfRule>
  </conditionalFormatting>
  <conditionalFormatting sqref="AD533:AD536">
    <cfRule type="cellIs" dxfId="18466" priority="432" stopIfTrue="1" operator="lessThan">
      <formula>0</formula>
    </cfRule>
    <cfRule type="cellIs" dxfId="18465" priority="431" stopIfTrue="1" operator="greaterThan">
      <formula>0</formula>
    </cfRule>
  </conditionalFormatting>
  <conditionalFormatting sqref="AD536">
    <cfRule type="cellIs" dxfId="18464" priority="616" stopIfTrue="1" operator="lessThan">
      <formula>0</formula>
    </cfRule>
    <cfRule type="cellIs" dxfId="18463" priority="615" stopIfTrue="1" operator="greaterThan">
      <formula>0</formula>
    </cfRule>
  </conditionalFormatting>
  <conditionalFormatting sqref="AD536:AD538">
    <cfRule type="cellIs" dxfId="18462" priority="617" stopIfTrue="1" operator="greaterThan">
      <formula>0</formula>
    </cfRule>
    <cfRule type="cellIs" dxfId="18461" priority="618" stopIfTrue="1" operator="lessThan">
      <formula>0</formula>
    </cfRule>
  </conditionalFormatting>
  <conditionalFormatting sqref="AD540:AD541">
    <cfRule type="cellIs" dxfId="18460" priority="581" stopIfTrue="1" operator="greaterThan">
      <formula>0</formula>
    </cfRule>
    <cfRule type="cellIs" dxfId="18459" priority="582" stopIfTrue="1" operator="lessThan">
      <formula>0</formula>
    </cfRule>
  </conditionalFormatting>
  <conditionalFormatting sqref="AD543">
    <cfRule type="cellIs" dxfId="18458" priority="211" stopIfTrue="1" operator="greaterThan">
      <formula>0</formula>
    </cfRule>
    <cfRule type="cellIs" dxfId="18457" priority="212" stopIfTrue="1" operator="lessThan">
      <formula>0</formula>
    </cfRule>
    <cfRule type="cellIs" dxfId="18456" priority="214" stopIfTrue="1" operator="lessThan">
      <formula>0</formula>
    </cfRule>
  </conditionalFormatting>
  <conditionalFormatting sqref="AD543:AD544">
    <cfRule type="cellIs" dxfId="18455" priority="213" stopIfTrue="1" operator="greaterThan">
      <formula>0</formula>
    </cfRule>
  </conditionalFormatting>
  <conditionalFormatting sqref="AD544">
    <cfRule type="cellIs" dxfId="18454" priority="574" stopIfTrue="1" operator="lessThan">
      <formula>0</formula>
    </cfRule>
    <cfRule type="cellIs" dxfId="18453" priority="572" stopIfTrue="1" operator="lessThan">
      <formula>0</formula>
    </cfRule>
    <cfRule type="cellIs" dxfId="18452" priority="573" stopIfTrue="1" operator="greaterThan">
      <formula>0</formula>
    </cfRule>
  </conditionalFormatting>
  <conditionalFormatting sqref="AD547:AD548 AD550">
    <cfRule type="cellIs" dxfId="18451" priority="559" stopIfTrue="1" operator="greaterThan">
      <formula>0</formula>
    </cfRule>
    <cfRule type="cellIs" dxfId="18450" priority="560" stopIfTrue="1" operator="lessThan">
      <formula>0</formula>
    </cfRule>
  </conditionalFormatting>
  <conditionalFormatting sqref="AD547:AD552">
    <cfRule type="cellIs" dxfId="18449" priority="404" stopIfTrue="1" operator="lessThan">
      <formula>0</formula>
    </cfRule>
    <cfRule type="cellIs" dxfId="18448" priority="403" stopIfTrue="1" operator="greaterThan">
      <formula>0</formula>
    </cfRule>
  </conditionalFormatting>
  <conditionalFormatting sqref="AD552">
    <cfRule type="cellIs" dxfId="18447" priority="529" stopIfTrue="1" operator="greaterThan">
      <formula>0</formula>
    </cfRule>
    <cfRule type="cellIs" dxfId="18446" priority="528" stopIfTrue="1" operator="lessThan">
      <formula>0</formula>
    </cfRule>
    <cfRule type="cellIs" dxfId="18445" priority="527" stopIfTrue="1" operator="greaterThan">
      <formula>0</formula>
    </cfRule>
    <cfRule type="cellIs" dxfId="18444" priority="530" stopIfTrue="1" operator="lessThan">
      <formula>0</formula>
    </cfRule>
  </conditionalFormatting>
  <conditionalFormatting sqref="AD555">
    <cfRule type="cellIs" dxfId="18443" priority="451" stopIfTrue="1" operator="greaterThan">
      <formula>0</formula>
    </cfRule>
    <cfRule type="cellIs" dxfId="18442" priority="452" stopIfTrue="1" operator="lessThan">
      <formula>0</formula>
    </cfRule>
    <cfRule type="cellIs" dxfId="18441" priority="449" stopIfTrue="1" operator="greaterThan">
      <formula>0</formula>
    </cfRule>
    <cfRule type="cellIs" dxfId="18440" priority="450" stopIfTrue="1" operator="lessThan">
      <formula>0</formula>
    </cfRule>
  </conditionalFormatting>
  <conditionalFormatting sqref="AD555:AD556">
    <cfRule type="cellIs" dxfId="18439" priority="453" stopIfTrue="1" operator="greaterThan">
      <formula>0</formula>
    </cfRule>
    <cfRule type="cellIs" dxfId="18438" priority="454" stopIfTrue="1" operator="lessThan">
      <formula>0</formula>
    </cfRule>
  </conditionalFormatting>
  <conditionalFormatting sqref="AD561 AD564:AD567">
    <cfRule type="cellIs" dxfId="18437" priority="497" stopIfTrue="1" operator="greaterThan">
      <formula>0</formula>
    </cfRule>
    <cfRule type="cellIs" dxfId="18436" priority="498" stopIfTrue="1" operator="lessThan">
      <formula>0</formula>
    </cfRule>
  </conditionalFormatting>
  <conditionalFormatting sqref="AD561:AD567">
    <cfRule type="cellIs" dxfId="18435" priority="416" stopIfTrue="1" operator="lessThan">
      <formula>0</formula>
    </cfRule>
    <cfRule type="cellIs" dxfId="18434" priority="415" stopIfTrue="1" operator="greaterThan">
      <formula>0</formula>
    </cfRule>
  </conditionalFormatting>
  <conditionalFormatting sqref="AD569">
    <cfRule type="cellIs" dxfId="18433" priority="389" stopIfTrue="1" operator="greaterThan">
      <formula>0</formula>
    </cfRule>
    <cfRule type="cellIs" dxfId="18432" priority="387" stopIfTrue="1" operator="greaterThan">
      <formula>0</formula>
    </cfRule>
    <cfRule type="cellIs" dxfId="18431" priority="388" stopIfTrue="1" operator="lessThan">
      <formula>0</formula>
    </cfRule>
    <cfRule type="cellIs" dxfId="18430" priority="390" stopIfTrue="1" operator="lessThan">
      <formula>0</formula>
    </cfRule>
  </conditionalFormatting>
  <conditionalFormatting sqref="AD569:AD570">
    <cfRule type="cellIs" dxfId="18429" priority="392" stopIfTrue="1" operator="lessThan">
      <formula>0</formula>
    </cfRule>
    <cfRule type="cellIs" dxfId="18428" priority="391" stopIfTrue="1" operator="greaterThan">
      <formula>0</formula>
    </cfRule>
  </conditionalFormatting>
  <conditionalFormatting sqref="AD570">
    <cfRule type="cellIs" dxfId="18427" priority="482" stopIfTrue="1" operator="lessThan">
      <formula>0</formula>
    </cfRule>
    <cfRule type="cellIs" dxfId="18426" priority="481" stopIfTrue="1" operator="greaterThan">
      <formula>0</formula>
    </cfRule>
    <cfRule type="cellIs" dxfId="18425" priority="480" stopIfTrue="1" operator="lessThan">
      <formula>0</formula>
    </cfRule>
    <cfRule type="cellIs" dxfId="18424" priority="479" stopIfTrue="1" operator="greaterThan">
      <formula>0</formula>
    </cfRule>
  </conditionalFormatting>
  <conditionalFormatting sqref="AD572">
    <cfRule type="cellIs" dxfId="18423" priority="395" stopIfTrue="1" operator="greaterThan">
      <formula>0</formula>
    </cfRule>
    <cfRule type="cellIs" dxfId="18422" priority="396" stopIfTrue="1" operator="lessThan">
      <formula>0</formula>
    </cfRule>
  </conditionalFormatting>
  <conditionalFormatting sqref="AG4:AG5">
    <cfRule type="cellIs" dxfId="18421" priority="3280" stopIfTrue="1" operator="lessThan">
      <formula>0</formula>
    </cfRule>
    <cfRule type="cellIs" dxfId="18420" priority="3279" stopIfTrue="1" operator="greaterThan">
      <formula>0</formula>
    </cfRule>
  </conditionalFormatting>
  <conditionalFormatting sqref="AG7">
    <cfRule type="cellIs" dxfId="18419" priority="3235" stopIfTrue="1" operator="greaterThan">
      <formula>0</formula>
    </cfRule>
    <cfRule type="cellIs" dxfId="18418" priority="3236" stopIfTrue="1" operator="lessThan">
      <formula>0</formula>
    </cfRule>
  </conditionalFormatting>
  <conditionalFormatting sqref="AG10">
    <cfRule type="cellIs" dxfId="18417" priority="3232" stopIfTrue="1" operator="lessThan">
      <formula>0</formula>
    </cfRule>
    <cfRule type="cellIs" dxfId="18416" priority="3231" stopIfTrue="1" operator="greaterThan">
      <formula>0</formula>
    </cfRule>
  </conditionalFormatting>
  <conditionalFormatting sqref="AG13">
    <cfRule type="cellIs" dxfId="18415" priority="3223" stopIfTrue="1" operator="greaterThan">
      <formula>0</formula>
    </cfRule>
    <cfRule type="cellIs" dxfId="18414" priority="3224" stopIfTrue="1" operator="lessThan">
      <formula>0</formula>
    </cfRule>
  </conditionalFormatting>
  <conditionalFormatting sqref="AG16:AG17">
    <cfRule type="cellIs" dxfId="18413" priority="2632" stopIfTrue="1" operator="lessThan">
      <formula>0</formula>
    </cfRule>
    <cfRule type="cellIs" dxfId="18412" priority="2631" stopIfTrue="1" operator="greaterThan">
      <formula>0</formula>
    </cfRule>
  </conditionalFormatting>
  <conditionalFormatting sqref="AG20:AG22">
    <cfRule type="cellIs" dxfId="18411" priority="3210" stopIfTrue="1" operator="lessThan">
      <formula>0</formula>
    </cfRule>
    <cfRule type="cellIs" dxfId="18410" priority="3209" stopIfTrue="1" operator="greaterThan">
      <formula>0</formula>
    </cfRule>
  </conditionalFormatting>
  <conditionalFormatting sqref="AG24:AG26">
    <cfRule type="cellIs" dxfId="18409" priority="3191" stopIfTrue="1" operator="greaterThan">
      <formula>0</formula>
    </cfRule>
    <cfRule type="cellIs" dxfId="18408" priority="3192" stopIfTrue="1" operator="lessThan">
      <formula>0</formula>
    </cfRule>
  </conditionalFormatting>
  <conditionalFormatting sqref="AG29:AG87">
    <cfRule type="cellIs" dxfId="18407" priority="343" stopIfTrue="1" operator="greaterThan">
      <formula>0</formula>
    </cfRule>
    <cfRule type="cellIs" dxfId="18406" priority="344" stopIfTrue="1" operator="lessThan">
      <formula>0</formula>
    </cfRule>
  </conditionalFormatting>
  <conditionalFormatting sqref="AG88:AG179">
    <cfRule type="cellIs" dxfId="18405" priority="2626" stopIfTrue="1" operator="lessThan">
      <formula>0</formula>
    </cfRule>
    <cfRule type="cellIs" dxfId="18404" priority="2625" stopIfTrue="1" operator="greaterThan">
      <formula>0</formula>
    </cfRule>
  </conditionalFormatting>
  <conditionalFormatting sqref="AG171">
    <cfRule type="cellIs" dxfId="18403" priority="2624" stopIfTrue="1" operator="lessThan">
      <formula>0</formula>
    </cfRule>
    <cfRule type="cellIs" dxfId="18402" priority="2621" stopIfTrue="1" operator="greaterThan">
      <formula>0</formula>
    </cfRule>
    <cfRule type="cellIs" dxfId="18401" priority="2622" stopIfTrue="1" operator="lessThan">
      <formula>0</formula>
    </cfRule>
    <cfRule type="cellIs" dxfId="18400" priority="2623" stopIfTrue="1" operator="greaterThan">
      <formula>0</formula>
    </cfRule>
  </conditionalFormatting>
  <conditionalFormatting sqref="AG180:AG240">
    <cfRule type="cellIs" dxfId="18399" priority="2317" stopIfTrue="1" operator="greaterThan">
      <formula>0</formula>
    </cfRule>
    <cfRule type="cellIs" dxfId="18398" priority="2318" stopIfTrue="1" operator="lessThan">
      <formula>0</formula>
    </cfRule>
  </conditionalFormatting>
  <conditionalFormatting sqref="AG241:AG243 AG245">
    <cfRule type="cellIs" dxfId="18397" priority="2350" stopIfTrue="1" operator="lessThan">
      <formula>0</formula>
    </cfRule>
    <cfRule type="cellIs" dxfId="18396" priority="2349" stopIfTrue="1" operator="greaterThan">
      <formula>0</formula>
    </cfRule>
  </conditionalFormatting>
  <conditionalFormatting sqref="AG242:AG243 AG245">
    <cfRule type="cellIs" dxfId="18395" priority="2348" stopIfTrue="1" operator="lessThan">
      <formula>0</formula>
    </cfRule>
    <cfRule type="cellIs" dxfId="18394" priority="2347" stopIfTrue="1" operator="greaterThan">
      <formula>0</formula>
    </cfRule>
  </conditionalFormatting>
  <conditionalFormatting sqref="AG242:AG243">
    <cfRule type="cellIs" dxfId="18393" priority="2345" stopIfTrue="1" operator="greaterThan">
      <formula>0</formula>
    </cfRule>
    <cfRule type="cellIs" dxfId="18392" priority="2346" stopIfTrue="1" operator="lessThan">
      <formula>0</formula>
    </cfRule>
  </conditionalFormatting>
  <conditionalFormatting sqref="AG245:AG252">
    <cfRule type="cellIs" dxfId="18391" priority="1591" stopIfTrue="1" operator="greaterThan">
      <formula>0</formula>
    </cfRule>
    <cfRule type="cellIs" dxfId="18390" priority="1592" stopIfTrue="1" operator="lessThan">
      <formula>0</formula>
    </cfRule>
  </conditionalFormatting>
  <conditionalFormatting sqref="AG253:AG259">
    <cfRule type="cellIs" dxfId="18389" priority="2296" stopIfTrue="1" operator="lessThan">
      <formula>0</formula>
    </cfRule>
    <cfRule type="cellIs" dxfId="18388" priority="2295" stopIfTrue="1" operator="greaterThan">
      <formula>0</formula>
    </cfRule>
  </conditionalFormatting>
  <conditionalFormatting sqref="AG258">
    <cfRule type="cellIs" dxfId="18387" priority="2291" stopIfTrue="1" operator="greaterThan">
      <formula>0</formula>
    </cfRule>
    <cfRule type="cellIs" dxfId="18386" priority="2292" stopIfTrue="1" operator="lessThan">
      <formula>0</formula>
    </cfRule>
    <cfRule type="cellIs" dxfId="18385" priority="2293" stopIfTrue="1" operator="greaterThan">
      <formula>0</formula>
    </cfRule>
    <cfRule type="cellIs" dxfId="18384" priority="2294" stopIfTrue="1" operator="lessThan">
      <formula>0</formula>
    </cfRule>
  </conditionalFormatting>
  <conditionalFormatting sqref="AG260:AG263 AG265 AG267 AG270:AG273 AG275">
    <cfRule type="cellIs" dxfId="18383" priority="2276" stopIfTrue="1" operator="lessThan">
      <formula>0</formula>
    </cfRule>
    <cfRule type="cellIs" dxfId="18382" priority="2275" stopIfTrue="1" operator="greaterThan">
      <formula>0</formula>
    </cfRule>
  </conditionalFormatting>
  <conditionalFormatting sqref="AG262:AG263 AG265 AG267 AG270:AG273 AG275">
    <cfRule type="cellIs" dxfId="18381" priority="2274" stopIfTrue="1" operator="lessThan">
      <formula>0</formula>
    </cfRule>
    <cfRule type="cellIs" dxfId="18380" priority="2273" stopIfTrue="1" operator="greaterThan">
      <formula>0</formula>
    </cfRule>
  </conditionalFormatting>
  <conditionalFormatting sqref="AG262:AG265">
    <cfRule type="cellIs" dxfId="18379" priority="2249" stopIfTrue="1" operator="greaterThan">
      <formula>0</formula>
    </cfRule>
    <cfRule type="cellIs" dxfId="18378" priority="2250" stopIfTrue="1" operator="lessThan">
      <formula>0</formula>
    </cfRule>
  </conditionalFormatting>
  <conditionalFormatting sqref="AG264">
    <cfRule type="cellIs" dxfId="18377" priority="2245" stopIfTrue="1" operator="greaterThan">
      <formula>0</formula>
    </cfRule>
    <cfRule type="cellIs" dxfId="18376" priority="2246" stopIfTrue="1" operator="lessThan">
      <formula>0</formula>
    </cfRule>
    <cfRule type="cellIs" dxfId="18375" priority="2247" stopIfTrue="1" operator="greaterThan">
      <formula>0</formula>
    </cfRule>
    <cfRule type="cellIs" dxfId="18374" priority="2248" stopIfTrue="1" operator="lessThan">
      <formula>0</formula>
    </cfRule>
  </conditionalFormatting>
  <conditionalFormatting sqref="AG266:AG273">
    <cfRule type="cellIs" dxfId="18373" priority="2224" stopIfTrue="1" operator="lessThan">
      <formula>0</formula>
    </cfRule>
    <cfRule type="cellIs" dxfId="18372" priority="2223" stopIfTrue="1" operator="greaterThan">
      <formula>0</formula>
    </cfRule>
  </conditionalFormatting>
  <conditionalFormatting sqref="AG269">
    <cfRule type="cellIs" dxfId="18371" priority="2219" stopIfTrue="1" operator="greaterThan">
      <formula>0</formula>
    </cfRule>
    <cfRule type="cellIs" dxfId="18370" priority="2222" stopIfTrue="1" operator="lessThan">
      <formula>0</formula>
    </cfRule>
    <cfRule type="cellIs" dxfId="18369" priority="2221" stopIfTrue="1" operator="greaterThan">
      <formula>0</formula>
    </cfRule>
    <cfRule type="cellIs" dxfId="18368" priority="2220" stopIfTrue="1" operator="lessThan">
      <formula>0</formula>
    </cfRule>
  </conditionalFormatting>
  <conditionalFormatting sqref="AG274">
    <cfRule type="cellIs" dxfId="18367" priority="2200" stopIfTrue="1" operator="lessThan">
      <formula>0</formula>
    </cfRule>
    <cfRule type="cellIs" dxfId="18366" priority="2199" stopIfTrue="1" operator="greaterThan">
      <formula>0</formula>
    </cfRule>
    <cfRule type="cellIs" dxfId="18365" priority="2198" stopIfTrue="1" operator="lessThan">
      <formula>0</formula>
    </cfRule>
    <cfRule type="cellIs" dxfId="18364" priority="2197" stopIfTrue="1" operator="greaterThan">
      <formula>0</formula>
    </cfRule>
  </conditionalFormatting>
  <conditionalFormatting sqref="AG274:AG278">
    <cfRule type="cellIs" dxfId="18363" priority="2201" stopIfTrue="1" operator="greaterThan">
      <formula>0</formula>
    </cfRule>
    <cfRule type="cellIs" dxfId="18362" priority="2202" stopIfTrue="1" operator="lessThan">
      <formula>0</formula>
    </cfRule>
  </conditionalFormatting>
  <conditionalFormatting sqref="AG279">
    <cfRule type="cellIs" dxfId="18361" priority="2184" stopIfTrue="1" operator="lessThan">
      <formula>0</formula>
    </cfRule>
    <cfRule type="cellIs" dxfId="18360" priority="2183" stopIfTrue="1" operator="greaterThan">
      <formula>0</formula>
    </cfRule>
    <cfRule type="cellIs" dxfId="18359" priority="2182" stopIfTrue="1" operator="lessThan">
      <formula>0</formula>
    </cfRule>
    <cfRule type="cellIs" dxfId="18358" priority="2181" stopIfTrue="1" operator="greaterThan">
      <formula>0</formula>
    </cfRule>
  </conditionalFormatting>
  <conditionalFormatting sqref="AG279:AG281">
    <cfRule type="cellIs" dxfId="18357" priority="2185" stopIfTrue="1" operator="greaterThan">
      <formula>0</formula>
    </cfRule>
    <cfRule type="cellIs" dxfId="18356" priority="2186" stopIfTrue="1" operator="lessThan">
      <formula>0</formula>
    </cfRule>
  </conditionalFormatting>
  <conditionalFormatting sqref="AG283">
    <cfRule type="cellIs" dxfId="18355" priority="2110" stopIfTrue="1" operator="lessThan">
      <formula>0</formula>
    </cfRule>
    <cfRule type="cellIs" dxfId="18354" priority="2109" stopIfTrue="1" operator="greaterThan">
      <formula>0</formula>
    </cfRule>
  </conditionalFormatting>
  <conditionalFormatting sqref="AG286">
    <cfRule type="cellIs" dxfId="18353" priority="2149" stopIfTrue="1" operator="greaterThan">
      <formula>0</formula>
    </cfRule>
    <cfRule type="cellIs" dxfId="18352" priority="2151" stopIfTrue="1" operator="greaterThan">
      <formula>0</formula>
    </cfRule>
    <cfRule type="cellIs" dxfId="18351" priority="2152" stopIfTrue="1" operator="lessThan">
      <formula>0</formula>
    </cfRule>
    <cfRule type="cellIs" dxfId="18350" priority="2153" stopIfTrue="1" operator="greaterThan">
      <formula>0</formula>
    </cfRule>
    <cfRule type="cellIs" dxfId="18349" priority="2154" stopIfTrue="1" operator="lessThan">
      <formula>0</formula>
    </cfRule>
    <cfRule type="cellIs" dxfId="18348" priority="2150" stopIfTrue="1" operator="lessThan">
      <formula>0</formula>
    </cfRule>
  </conditionalFormatting>
  <conditionalFormatting sqref="AG291">
    <cfRule type="cellIs" dxfId="18347" priority="2105" stopIfTrue="1" operator="greaterThan">
      <formula>0</formula>
    </cfRule>
    <cfRule type="cellIs" dxfId="18346" priority="2106" stopIfTrue="1" operator="lessThan">
      <formula>0</formula>
    </cfRule>
  </conditionalFormatting>
  <conditionalFormatting sqref="AG292:AG293">
    <cfRule type="cellIs" dxfId="18345" priority="2169" stopIfTrue="1" operator="greaterThan">
      <formula>0</formula>
    </cfRule>
    <cfRule type="cellIs" dxfId="18344" priority="2167" stopIfTrue="1" operator="greaterThan">
      <formula>0</formula>
    </cfRule>
    <cfRule type="cellIs" dxfId="18343" priority="2168" stopIfTrue="1" operator="lessThan">
      <formula>0</formula>
    </cfRule>
    <cfRule type="cellIs" dxfId="18342" priority="2170" stopIfTrue="1" operator="lessThan">
      <formula>0</formula>
    </cfRule>
  </conditionalFormatting>
  <conditionalFormatting sqref="AG292:AG294 AG296">
    <cfRule type="cellIs" dxfId="18341" priority="2130" stopIfTrue="1" operator="lessThan">
      <formula>0</formula>
    </cfRule>
    <cfRule type="cellIs" dxfId="18340" priority="2129" stopIfTrue="1" operator="greaterThan">
      <formula>0</formula>
    </cfRule>
  </conditionalFormatting>
  <conditionalFormatting sqref="AG294 AG296">
    <cfRule type="cellIs" dxfId="18339" priority="2127" stopIfTrue="1" operator="greaterThan">
      <formula>0</formula>
    </cfRule>
    <cfRule type="cellIs" dxfId="18338" priority="2128" stopIfTrue="1" operator="lessThan">
      <formula>0</formula>
    </cfRule>
  </conditionalFormatting>
  <conditionalFormatting sqref="AG294:AG296">
    <cfRule type="cellIs" dxfId="18337" priority="1941" stopIfTrue="1" operator="greaterThan">
      <formula>0</formula>
    </cfRule>
    <cfRule type="cellIs" dxfId="18336" priority="1942" stopIfTrue="1" operator="lessThan">
      <formula>0</formula>
    </cfRule>
  </conditionalFormatting>
  <conditionalFormatting sqref="AG299">
    <cfRule type="cellIs" dxfId="18335" priority="234" stopIfTrue="1" operator="lessThan">
      <formula>0</formula>
    </cfRule>
    <cfRule type="cellIs" dxfId="18334" priority="233" stopIfTrue="1" operator="greaterThan">
      <formula>0</formula>
    </cfRule>
    <cfRule type="cellIs" dxfId="18333" priority="235" stopIfTrue="1" operator="greaterThan">
      <formula>0</formula>
    </cfRule>
    <cfRule type="cellIs" dxfId="18332" priority="236" stopIfTrue="1" operator="lessThan">
      <formula>0</formula>
    </cfRule>
    <cfRule type="cellIs" dxfId="18331" priority="237" stopIfTrue="1" operator="greaterThan">
      <formula>0</formula>
    </cfRule>
    <cfRule type="cellIs" dxfId="18330" priority="238" stopIfTrue="1" operator="lessThan">
      <formula>0</formula>
    </cfRule>
  </conditionalFormatting>
  <conditionalFormatting sqref="AG302">
    <cfRule type="cellIs" dxfId="18329" priority="1680" stopIfTrue="1" operator="lessThan">
      <formula>0</formula>
    </cfRule>
    <cfRule type="cellIs" dxfId="18328" priority="1679" stopIfTrue="1" operator="greaterThan">
      <formula>0</formula>
    </cfRule>
  </conditionalFormatting>
  <conditionalFormatting sqref="AG308">
    <cfRule type="cellIs" dxfId="18327" priority="2072" stopIfTrue="1" operator="lessThan">
      <formula>0</formula>
    </cfRule>
    <cfRule type="cellIs" dxfId="18326" priority="2073" stopIfTrue="1" operator="greaterThan">
      <formula>0</formula>
    </cfRule>
    <cfRule type="cellIs" dxfId="18325" priority="2071" stopIfTrue="1" operator="greaterThan">
      <formula>0</formula>
    </cfRule>
    <cfRule type="cellIs" dxfId="18324" priority="2074" stopIfTrue="1" operator="lessThan">
      <formula>0</formula>
    </cfRule>
    <cfRule type="cellIs" dxfId="18323" priority="2069" stopIfTrue="1" operator="greaterThan">
      <formula>0</formula>
    </cfRule>
    <cfRule type="cellIs" dxfId="18322" priority="2070" stopIfTrue="1" operator="lessThan">
      <formula>0</formula>
    </cfRule>
  </conditionalFormatting>
  <conditionalFormatting sqref="AG316">
    <cfRule type="cellIs" dxfId="18321" priority="2011" stopIfTrue="1" operator="greaterThan">
      <formula>0</formula>
    </cfRule>
    <cfRule type="cellIs" dxfId="18320" priority="2014" stopIfTrue="1" operator="lessThan">
      <formula>0</formula>
    </cfRule>
    <cfRule type="cellIs" dxfId="18319" priority="2013" stopIfTrue="1" operator="greaterThan">
      <formula>0</formula>
    </cfRule>
    <cfRule type="cellIs" dxfId="18318" priority="2012" stopIfTrue="1" operator="lessThan">
      <formula>0</formula>
    </cfRule>
  </conditionalFormatting>
  <conditionalFormatting sqref="AG316:AG318">
    <cfRule type="cellIs" dxfId="18317" priority="2016" stopIfTrue="1" operator="lessThan">
      <formula>0</formula>
    </cfRule>
    <cfRule type="cellIs" dxfId="18316" priority="2015" stopIfTrue="1" operator="greaterThan">
      <formula>0</formula>
    </cfRule>
  </conditionalFormatting>
  <conditionalFormatting sqref="AG317:AG318 AG320:AG321">
    <cfRule type="cellIs" dxfId="18315" priority="2048" stopIfTrue="1" operator="lessThan">
      <formula>0</formula>
    </cfRule>
    <cfRule type="cellIs" dxfId="18314" priority="2047" stopIfTrue="1" operator="greaterThan">
      <formula>0</formula>
    </cfRule>
    <cfRule type="cellIs" dxfId="18313" priority="2049" stopIfTrue="1" operator="greaterThan">
      <formula>0</formula>
    </cfRule>
    <cfRule type="cellIs" dxfId="18312" priority="2050" stopIfTrue="1" operator="lessThan">
      <formula>0</formula>
    </cfRule>
  </conditionalFormatting>
  <conditionalFormatting sqref="AG319">
    <cfRule type="cellIs" dxfId="18311" priority="1681" stopIfTrue="1" operator="greaterThan">
      <formula>0</formula>
    </cfRule>
    <cfRule type="cellIs" dxfId="18310" priority="1682" stopIfTrue="1" operator="lessThan">
      <formula>0</formula>
    </cfRule>
  </conditionalFormatting>
  <conditionalFormatting sqref="AG320:AG322">
    <cfRule type="cellIs" dxfId="18309" priority="1983" stopIfTrue="1" operator="greaterThan">
      <formula>0</formula>
    </cfRule>
    <cfRule type="cellIs" dxfId="18308" priority="1984" stopIfTrue="1" operator="lessThan">
      <formula>0</formula>
    </cfRule>
  </conditionalFormatting>
  <conditionalFormatting sqref="AG322">
    <cfRule type="cellIs" dxfId="18307" priority="1982" stopIfTrue="1" operator="lessThan">
      <formula>0</formula>
    </cfRule>
    <cfRule type="cellIs" dxfId="18306" priority="1981" stopIfTrue="1" operator="greaterThan">
      <formula>0</formula>
    </cfRule>
    <cfRule type="cellIs" dxfId="18305" priority="1979" stopIfTrue="1" operator="greaterThan">
      <formula>0</formula>
    </cfRule>
    <cfRule type="cellIs" dxfId="18304" priority="1980" stopIfTrue="1" operator="lessThan">
      <formula>0</formula>
    </cfRule>
  </conditionalFormatting>
  <conditionalFormatting sqref="AG327:AG328">
    <cfRule type="cellIs" dxfId="18303" priority="1951" stopIfTrue="1" operator="greaterThan">
      <formula>0</formula>
    </cfRule>
    <cfRule type="cellIs" dxfId="18302" priority="1954" stopIfTrue="1" operator="lessThan">
      <formula>0</formula>
    </cfRule>
    <cfRule type="cellIs" dxfId="18301" priority="1953" stopIfTrue="1" operator="greaterThan">
      <formula>0</formula>
    </cfRule>
    <cfRule type="cellIs" dxfId="18300" priority="1952" stopIfTrue="1" operator="lessThan">
      <formula>0</formula>
    </cfRule>
  </conditionalFormatting>
  <conditionalFormatting sqref="AG327:AG331">
    <cfRule type="cellIs" dxfId="18299" priority="1880" stopIfTrue="1" operator="lessThan">
      <formula>0</formula>
    </cfRule>
    <cfRule type="cellIs" dxfId="18298" priority="1879" stopIfTrue="1" operator="greaterThan">
      <formula>0</formula>
    </cfRule>
  </conditionalFormatting>
  <conditionalFormatting sqref="AG330">
    <cfRule type="cellIs" dxfId="18297" priority="1876" stopIfTrue="1" operator="lessThan">
      <formula>0</formula>
    </cfRule>
    <cfRule type="cellIs" dxfId="18296" priority="1875" stopIfTrue="1" operator="greaterThan">
      <formula>0</formula>
    </cfRule>
    <cfRule type="cellIs" dxfId="18295" priority="1877" stopIfTrue="1" operator="greaterThan">
      <formula>0</formula>
    </cfRule>
    <cfRule type="cellIs" dxfId="18294" priority="1878" stopIfTrue="1" operator="lessThan">
      <formula>0</formula>
    </cfRule>
  </conditionalFormatting>
  <conditionalFormatting sqref="AG333">
    <cfRule type="cellIs" dxfId="18293" priority="1914" stopIfTrue="1" operator="lessThan">
      <formula>0</formula>
    </cfRule>
    <cfRule type="cellIs" dxfId="18292" priority="1911" stopIfTrue="1" operator="greaterThan">
      <formula>0</formula>
    </cfRule>
    <cfRule type="cellIs" dxfId="18291" priority="1912" stopIfTrue="1" operator="lessThan">
      <formula>0</formula>
    </cfRule>
    <cfRule type="cellIs" dxfId="18290" priority="1913" stopIfTrue="1" operator="greaterThan">
      <formula>0</formula>
    </cfRule>
    <cfRule type="cellIs" dxfId="18289" priority="1915" stopIfTrue="1" operator="greaterThan">
      <formula>0</formula>
    </cfRule>
    <cfRule type="cellIs" dxfId="18288" priority="1916" stopIfTrue="1" operator="lessThan">
      <formula>0</formula>
    </cfRule>
  </conditionalFormatting>
  <conditionalFormatting sqref="AG337">
    <cfRule type="cellIs" dxfId="18287" priority="1835" stopIfTrue="1" operator="greaterThan">
      <formula>0</formula>
    </cfRule>
    <cfRule type="cellIs" dxfId="18286" priority="1833" stopIfTrue="1" operator="greaterThan">
      <formula>0</formula>
    </cfRule>
    <cfRule type="cellIs" dxfId="18285" priority="1838" stopIfTrue="1" operator="lessThan">
      <formula>0</formula>
    </cfRule>
    <cfRule type="cellIs" dxfId="18284" priority="1837" stopIfTrue="1" operator="greaterThan">
      <formula>0</formula>
    </cfRule>
    <cfRule type="cellIs" dxfId="18283" priority="1836" stopIfTrue="1" operator="lessThan">
      <formula>0</formula>
    </cfRule>
    <cfRule type="cellIs" dxfId="18282" priority="1834" stopIfTrue="1" operator="lessThan">
      <formula>0</formula>
    </cfRule>
  </conditionalFormatting>
  <conditionalFormatting sqref="AG339:AG340">
    <cfRule type="cellIs" dxfId="18281" priority="1588" stopIfTrue="1" operator="lessThan">
      <formula>0</formula>
    </cfRule>
    <cfRule type="cellIs" dxfId="18280" priority="1587" stopIfTrue="1" operator="greaterThan">
      <formula>0</formula>
    </cfRule>
  </conditionalFormatting>
  <conditionalFormatting sqref="AG346">
    <cfRule type="cellIs" dxfId="18279" priority="1786" stopIfTrue="1" operator="lessThan">
      <formula>0</formula>
    </cfRule>
    <cfRule type="cellIs" dxfId="18278" priority="1785" stopIfTrue="1" operator="greaterThan">
      <formula>0</formula>
    </cfRule>
    <cfRule type="cellIs" dxfId="18277" priority="1788" stopIfTrue="1" operator="lessThan">
      <formula>0</formula>
    </cfRule>
    <cfRule type="cellIs" dxfId="18276" priority="1787" stopIfTrue="1" operator="greaterThan">
      <formula>0</formula>
    </cfRule>
    <cfRule type="cellIs" dxfId="18275" priority="1790" stopIfTrue="1" operator="lessThan">
      <formula>0</formula>
    </cfRule>
    <cfRule type="cellIs" dxfId="18274" priority="1789" stopIfTrue="1" operator="greaterThan">
      <formula>0</formula>
    </cfRule>
  </conditionalFormatting>
  <conditionalFormatting sqref="AG348:AG349">
    <cfRule type="cellIs" dxfId="18273" priority="1750" stopIfTrue="1" operator="lessThan">
      <formula>0</formula>
    </cfRule>
    <cfRule type="cellIs" dxfId="18272" priority="1749" stopIfTrue="1" operator="greaterThan">
      <formula>0</formula>
    </cfRule>
    <cfRule type="cellIs" dxfId="18271" priority="1747" stopIfTrue="1" operator="greaterThan">
      <formula>0</formula>
    </cfRule>
    <cfRule type="cellIs" dxfId="18270" priority="1748" stopIfTrue="1" operator="lessThan">
      <formula>0</formula>
    </cfRule>
    <cfRule type="cellIs" dxfId="18269" priority="1746" stopIfTrue="1" operator="lessThan">
      <formula>0</formula>
    </cfRule>
    <cfRule type="cellIs" dxfId="18268" priority="1745" stopIfTrue="1" operator="greaterThan">
      <formula>0</formula>
    </cfRule>
  </conditionalFormatting>
  <conditionalFormatting sqref="AG351">
    <cfRule type="cellIs" dxfId="18267" priority="89" stopIfTrue="1" operator="greaterThan">
      <formula>0</formula>
    </cfRule>
    <cfRule type="cellIs" dxfId="18266" priority="90" stopIfTrue="1" operator="lessThan">
      <formula>0</formula>
    </cfRule>
  </conditionalFormatting>
  <conditionalFormatting sqref="AG352:AG355">
    <cfRule type="cellIs" dxfId="18265" priority="1598" stopIfTrue="1" operator="lessThan">
      <formula>0</formula>
    </cfRule>
    <cfRule type="cellIs" dxfId="18264" priority="1597" stopIfTrue="1" operator="greaterThan">
      <formula>0</formula>
    </cfRule>
  </conditionalFormatting>
  <conditionalFormatting sqref="AG353">
    <cfRule type="cellIs" dxfId="18263" priority="1594" stopIfTrue="1" operator="lessThan">
      <formula>0</formula>
    </cfRule>
    <cfRule type="cellIs" dxfId="18262" priority="1596" stopIfTrue="1" operator="lessThan">
      <formula>0</formula>
    </cfRule>
    <cfRule type="cellIs" dxfId="18261" priority="1595" stopIfTrue="1" operator="greaterThan">
      <formula>0</formula>
    </cfRule>
    <cfRule type="cellIs" dxfId="18260" priority="1593" stopIfTrue="1" operator="greaterThan">
      <formula>0</formula>
    </cfRule>
  </conditionalFormatting>
  <conditionalFormatting sqref="AG355">
    <cfRule type="cellIs" dxfId="18259" priority="1719" stopIfTrue="1" operator="greaterThan">
      <formula>0</formula>
    </cfRule>
    <cfRule type="cellIs" dxfId="18258" priority="1720" stopIfTrue="1" operator="lessThan">
      <formula>0</formula>
    </cfRule>
    <cfRule type="cellIs" dxfId="18257" priority="1717" stopIfTrue="1" operator="greaterThan">
      <formula>0</formula>
    </cfRule>
    <cfRule type="cellIs" dxfId="18256" priority="1718" stopIfTrue="1" operator="lessThan">
      <formula>0</formula>
    </cfRule>
  </conditionalFormatting>
  <conditionalFormatting sqref="AG363:AG364">
    <cfRule type="cellIs" dxfId="18255" priority="1601" stopIfTrue="1" operator="greaterThan">
      <formula>0</formula>
    </cfRule>
    <cfRule type="cellIs" dxfId="18254" priority="1599" stopIfTrue="1" operator="greaterThan">
      <formula>0</formula>
    </cfRule>
    <cfRule type="cellIs" dxfId="18253" priority="1600" stopIfTrue="1" operator="lessThan">
      <formula>0</formula>
    </cfRule>
    <cfRule type="cellIs" dxfId="18252" priority="1604" stopIfTrue="1" operator="lessThan">
      <formula>0</formula>
    </cfRule>
    <cfRule type="cellIs" dxfId="18251" priority="1603" stopIfTrue="1" operator="greaterThan">
      <formula>0</formula>
    </cfRule>
    <cfRule type="cellIs" dxfId="18250" priority="1602" stopIfTrue="1" operator="lessThan">
      <formula>0</formula>
    </cfRule>
  </conditionalFormatting>
  <conditionalFormatting sqref="AG367">
    <cfRule type="cellIs" dxfId="18249" priority="1607" stopIfTrue="1" operator="greaterThan">
      <formula>0</formula>
    </cfRule>
    <cfRule type="cellIs" dxfId="18248" priority="1606" stopIfTrue="1" operator="lessThan">
      <formula>0</formula>
    </cfRule>
    <cfRule type="cellIs" dxfId="18247" priority="1605" stopIfTrue="1" operator="greaterThan">
      <formula>0</formula>
    </cfRule>
    <cfRule type="cellIs" dxfId="18246" priority="1609" stopIfTrue="1" operator="greaterThan">
      <formula>0</formula>
    </cfRule>
    <cfRule type="cellIs" dxfId="18245" priority="1608" stopIfTrue="1" operator="lessThan">
      <formula>0</formula>
    </cfRule>
    <cfRule type="cellIs" dxfId="18244" priority="1610" stopIfTrue="1" operator="lessThan">
      <formula>0</formula>
    </cfRule>
  </conditionalFormatting>
  <conditionalFormatting sqref="AG369">
    <cfRule type="cellIs" dxfId="18243" priority="1667" stopIfTrue="1" operator="greaterThan">
      <formula>0</formula>
    </cfRule>
    <cfRule type="cellIs" dxfId="18242" priority="1670" stopIfTrue="1" operator="lessThan">
      <formula>0</formula>
    </cfRule>
    <cfRule type="cellIs" dxfId="18241" priority="1669" stopIfTrue="1" operator="greaterThan">
      <formula>0</formula>
    </cfRule>
    <cfRule type="cellIs" dxfId="18240" priority="1668" stopIfTrue="1" operator="lessThan">
      <formula>0</formula>
    </cfRule>
    <cfRule type="cellIs" dxfId="18239" priority="1666" stopIfTrue="1" operator="lessThan">
      <formula>0</formula>
    </cfRule>
    <cfRule type="cellIs" dxfId="18238" priority="1665" stopIfTrue="1" operator="greaterThan">
      <formula>0</formula>
    </cfRule>
  </conditionalFormatting>
  <conditionalFormatting sqref="AG371:AG375">
    <cfRule type="cellIs" dxfId="18237" priority="1625" stopIfTrue="1" operator="greaterThan">
      <formula>0</formula>
    </cfRule>
    <cfRule type="cellIs" dxfId="18236" priority="1626" stopIfTrue="1" operator="lessThan">
      <formula>0</formula>
    </cfRule>
  </conditionalFormatting>
  <conditionalFormatting sqref="AG373:AG375">
    <cfRule type="cellIs" dxfId="18235" priority="1624" stopIfTrue="1" operator="lessThan">
      <formula>0</formula>
    </cfRule>
    <cfRule type="cellIs" dxfId="18234" priority="1622" stopIfTrue="1" operator="lessThan">
      <formula>0</formula>
    </cfRule>
    <cfRule type="cellIs" dxfId="18233" priority="1623" stopIfTrue="1" operator="greaterThan">
      <formula>0</formula>
    </cfRule>
  </conditionalFormatting>
  <conditionalFormatting sqref="AG373:AG377">
    <cfRule type="cellIs" dxfId="18232" priority="287" stopIfTrue="1" operator="greaterThan">
      <formula>0</formula>
    </cfRule>
  </conditionalFormatting>
  <conditionalFormatting sqref="AG376">
    <cfRule type="cellIs" dxfId="18231" priority="286" stopIfTrue="1" operator="lessThan">
      <formula>0</formula>
    </cfRule>
    <cfRule type="cellIs" dxfId="18230" priority="284" stopIfTrue="1" operator="lessThan">
      <formula>0</formula>
    </cfRule>
    <cfRule type="cellIs" dxfId="18229" priority="285" stopIfTrue="1" operator="greaterThan">
      <formula>0</formula>
    </cfRule>
    <cfRule type="cellIs" dxfId="18228" priority="288" stopIfTrue="1" operator="lessThan">
      <formula>0</formula>
    </cfRule>
    <cfRule type="cellIs" dxfId="18227" priority="283" stopIfTrue="1" operator="greaterThan">
      <formula>0</formula>
    </cfRule>
  </conditionalFormatting>
  <conditionalFormatting sqref="AG377">
    <cfRule type="cellIs" dxfId="18226" priority="1202" stopIfTrue="1" operator="lessThan">
      <formula>0</formula>
    </cfRule>
    <cfRule type="cellIs" dxfId="18225" priority="1204" stopIfTrue="1" operator="lessThan">
      <formula>0</formula>
    </cfRule>
    <cfRule type="cellIs" dxfId="18224" priority="1205" stopIfTrue="1" operator="greaterThan">
      <formula>0</formula>
    </cfRule>
    <cfRule type="cellIs" dxfId="18223" priority="1206" stopIfTrue="1" operator="lessThan">
      <formula>0</formula>
    </cfRule>
    <cfRule type="cellIs" dxfId="18222" priority="1203" stopIfTrue="1" operator="greaterThan">
      <formula>0</formula>
    </cfRule>
  </conditionalFormatting>
  <conditionalFormatting sqref="AG378">
    <cfRule type="cellIs" dxfId="18221" priority="174" stopIfTrue="1" operator="lessThan">
      <formula>0</formula>
    </cfRule>
    <cfRule type="cellIs" dxfId="18220" priority="175" stopIfTrue="1" operator="greaterThan">
      <formula>0</formula>
    </cfRule>
    <cfRule type="cellIs" dxfId="18219" priority="176" stopIfTrue="1" operator="lessThan">
      <formula>0</formula>
    </cfRule>
    <cfRule type="cellIs" dxfId="18218" priority="178" stopIfTrue="1" operator="lessThan">
      <formula>0</formula>
    </cfRule>
    <cfRule type="cellIs" dxfId="18217" priority="173" stopIfTrue="1" operator="greaterThan">
      <formula>0</formula>
    </cfRule>
  </conditionalFormatting>
  <conditionalFormatting sqref="AG378:AG379">
    <cfRule type="cellIs" dxfId="18216" priority="177" stopIfTrue="1" operator="greaterThan">
      <formula>0</formula>
    </cfRule>
  </conditionalFormatting>
  <conditionalFormatting sqref="AG379">
    <cfRule type="cellIs" dxfId="18215" priority="266" stopIfTrue="1" operator="lessThan">
      <formula>0</formula>
    </cfRule>
    <cfRule type="cellIs" dxfId="18214" priority="270" stopIfTrue="1" operator="lessThan">
      <formula>0</formula>
    </cfRule>
    <cfRule type="cellIs" dxfId="18213" priority="267" stopIfTrue="1" operator="greaterThan">
      <formula>0</formula>
    </cfRule>
    <cfRule type="cellIs" dxfId="18212" priority="268" stopIfTrue="1" operator="lessThan">
      <formula>0</formula>
    </cfRule>
    <cfRule type="cellIs" dxfId="18211" priority="269" stopIfTrue="1" operator="greaterThan">
      <formula>0</formula>
    </cfRule>
  </conditionalFormatting>
  <conditionalFormatting sqref="AG381:AG382">
    <cfRule type="cellIs" dxfId="18210" priority="1074" stopIfTrue="1" operator="lessThan">
      <formula>0</formula>
    </cfRule>
    <cfRule type="cellIs" dxfId="18209" priority="1073" stopIfTrue="1" operator="greaterThan">
      <formula>0</formula>
    </cfRule>
  </conditionalFormatting>
  <conditionalFormatting sqref="AG382">
    <cfRule type="cellIs" dxfId="18208" priority="1546" stopIfTrue="1" operator="lessThan">
      <formula>0</formula>
    </cfRule>
    <cfRule type="cellIs" dxfId="18207" priority="1547" stopIfTrue="1" operator="greaterThan">
      <formula>0</formula>
    </cfRule>
    <cfRule type="cellIs" dxfId="18206" priority="1548" stopIfTrue="1" operator="lessThan">
      <formula>0</formula>
    </cfRule>
    <cfRule type="cellIs" dxfId="18205" priority="1545" stopIfTrue="1" operator="greaterThan">
      <formula>0</formula>
    </cfRule>
  </conditionalFormatting>
  <conditionalFormatting sqref="AG390:AG391">
    <cfRule type="cellIs" dxfId="18204" priority="1505" stopIfTrue="1" operator="greaterThan">
      <formula>0</formula>
    </cfRule>
    <cfRule type="cellIs" dxfId="18203" priority="1504" stopIfTrue="1" operator="lessThan">
      <formula>0</formula>
    </cfRule>
    <cfRule type="cellIs" dxfId="18202" priority="1503" stopIfTrue="1" operator="greaterThan">
      <formula>0</formula>
    </cfRule>
    <cfRule type="cellIs" dxfId="18201" priority="1507" stopIfTrue="1" operator="greaterThan">
      <formula>0</formula>
    </cfRule>
    <cfRule type="cellIs" dxfId="18200" priority="1508" stopIfTrue="1" operator="lessThan">
      <formula>0</formula>
    </cfRule>
    <cfRule type="cellIs" dxfId="18199" priority="1506" stopIfTrue="1" operator="lessThan">
      <formula>0</formula>
    </cfRule>
  </conditionalFormatting>
  <conditionalFormatting sqref="AG393">
    <cfRule type="cellIs" dxfId="18198" priority="132" stopIfTrue="1" operator="lessThan">
      <formula>0</formula>
    </cfRule>
    <cfRule type="cellIs" dxfId="18197" priority="130" stopIfTrue="1" operator="lessThan">
      <formula>0</formula>
    </cfRule>
    <cfRule type="cellIs" dxfId="18196" priority="129" stopIfTrue="1" operator="greaterThan">
      <formula>0</formula>
    </cfRule>
    <cfRule type="cellIs" dxfId="18195" priority="128" stopIfTrue="1" operator="lessThan">
      <formula>0</formula>
    </cfRule>
    <cfRule type="cellIs" dxfId="18194" priority="127" stopIfTrue="1" operator="greaterThan">
      <formula>0</formula>
    </cfRule>
  </conditionalFormatting>
  <conditionalFormatting sqref="AG393:AG394">
    <cfRule type="cellIs" dxfId="18193" priority="131" stopIfTrue="1" operator="greaterThan">
      <formula>0</formula>
    </cfRule>
  </conditionalFormatting>
  <conditionalFormatting sqref="AG394">
    <cfRule type="cellIs" dxfId="18192" priority="1364" stopIfTrue="1" operator="lessThan">
      <formula>0</formula>
    </cfRule>
    <cfRule type="cellIs" dxfId="18191" priority="1363" stopIfTrue="1" operator="greaterThan">
      <formula>0</formula>
    </cfRule>
    <cfRule type="cellIs" dxfId="18190" priority="1362" stopIfTrue="1" operator="lessThan">
      <formula>0</formula>
    </cfRule>
    <cfRule type="cellIs" dxfId="18189" priority="1361" stopIfTrue="1" operator="greaterThan">
      <formula>0</formula>
    </cfRule>
    <cfRule type="cellIs" dxfId="18188" priority="1360" stopIfTrue="1" operator="lessThan">
      <formula>0</formula>
    </cfRule>
  </conditionalFormatting>
  <conditionalFormatting sqref="AG396:AG397">
    <cfRule type="cellIs" dxfId="18187" priority="1473" stopIfTrue="1" operator="greaterThan">
      <formula>0</formula>
    </cfRule>
    <cfRule type="cellIs" dxfId="18186" priority="1474" stopIfTrue="1" operator="lessThan">
      <formula>0</formula>
    </cfRule>
    <cfRule type="cellIs" dxfId="18185" priority="1469" stopIfTrue="1" operator="greaterThan">
      <formula>0</formula>
    </cfRule>
    <cfRule type="cellIs" dxfId="18184" priority="1470" stopIfTrue="1" operator="lessThan">
      <formula>0</formula>
    </cfRule>
    <cfRule type="cellIs" dxfId="18183" priority="1471" stopIfTrue="1" operator="greaterThan">
      <formula>0</formula>
    </cfRule>
    <cfRule type="cellIs" dxfId="18182" priority="1472" stopIfTrue="1" operator="lessThan">
      <formula>0</formula>
    </cfRule>
  </conditionalFormatting>
  <conditionalFormatting sqref="AG399">
    <cfRule type="cellIs" dxfId="18181" priority="1410" stopIfTrue="1" operator="lessThan">
      <formula>0</formula>
    </cfRule>
  </conditionalFormatting>
  <conditionalFormatting sqref="AG399:AG403">
    <cfRule type="cellIs" dxfId="18180" priority="191" stopIfTrue="1" operator="greaterThan">
      <formula>0</formula>
    </cfRule>
  </conditionalFormatting>
  <conditionalFormatting sqref="AG400">
    <cfRule type="cellIs" dxfId="18179" priority="192" stopIfTrue="1" operator="lessThan">
      <formula>0</formula>
    </cfRule>
  </conditionalFormatting>
  <conditionalFormatting sqref="AG401:AG403">
    <cfRule type="cellIs" dxfId="18178" priority="1460" stopIfTrue="1" operator="lessThan">
      <formula>0</formula>
    </cfRule>
  </conditionalFormatting>
  <conditionalFormatting sqref="AG406:AG408">
    <cfRule type="cellIs" dxfId="18177" priority="1070" stopIfTrue="1" operator="lessThan">
      <formula>0</formula>
    </cfRule>
    <cfRule type="cellIs" dxfId="18176" priority="1069" stopIfTrue="1" operator="greaterThan">
      <formula>0</formula>
    </cfRule>
  </conditionalFormatting>
  <conditionalFormatting sqref="AG407:AG408">
    <cfRule type="cellIs" dxfId="18175" priority="1440" stopIfTrue="1" operator="lessThan">
      <formula>0</formula>
    </cfRule>
    <cfRule type="cellIs" dxfId="18174" priority="1437" stopIfTrue="1" operator="greaterThan">
      <formula>0</formula>
    </cfRule>
    <cfRule type="cellIs" dxfId="18173" priority="1438" stopIfTrue="1" operator="lessThan">
      <formula>0</formula>
    </cfRule>
    <cfRule type="cellIs" dxfId="18172" priority="1439" stopIfTrue="1" operator="greaterThan">
      <formula>0</formula>
    </cfRule>
  </conditionalFormatting>
  <conditionalFormatting sqref="AG412">
    <cfRule type="cellIs" dxfId="18171" priority="1331" stopIfTrue="1" operator="greaterThan">
      <formula>0</formula>
    </cfRule>
    <cfRule type="cellIs" dxfId="18170" priority="1332" stopIfTrue="1" operator="lessThan">
      <formula>0</formula>
    </cfRule>
  </conditionalFormatting>
  <conditionalFormatting sqref="AG414:AG415">
    <cfRule type="cellIs" dxfId="18169" priority="1420" stopIfTrue="1" operator="lessThan">
      <formula>0</formula>
    </cfRule>
    <cfRule type="cellIs" dxfId="18168" priority="1419" stopIfTrue="1" operator="greaterThan">
      <formula>0</formula>
    </cfRule>
  </conditionalFormatting>
  <conditionalFormatting sqref="AG420">
    <cfRule type="cellIs" dxfId="18167" priority="1399" stopIfTrue="1" operator="greaterThan">
      <formula>0</formula>
    </cfRule>
    <cfRule type="cellIs" dxfId="18166" priority="1397" stopIfTrue="1" operator="greaterThan">
      <formula>0</formula>
    </cfRule>
    <cfRule type="cellIs" dxfId="18165" priority="1396" stopIfTrue="1" operator="lessThan">
      <formula>0</formula>
    </cfRule>
    <cfRule type="cellIs" dxfId="18164" priority="1398" stopIfTrue="1" operator="lessThan">
      <formula>0</formula>
    </cfRule>
    <cfRule type="cellIs" dxfId="18163" priority="1400" stopIfTrue="1" operator="lessThan">
      <formula>0</formula>
    </cfRule>
    <cfRule type="cellIs" dxfId="18162" priority="1395" stopIfTrue="1" operator="greaterThan">
      <formula>0</formula>
    </cfRule>
  </conditionalFormatting>
  <conditionalFormatting sqref="AG422">
    <cfRule type="cellIs" dxfId="18161" priority="1213" stopIfTrue="1" operator="greaterThan">
      <formula>0</formula>
    </cfRule>
    <cfRule type="cellIs" dxfId="18160" priority="1214" stopIfTrue="1" operator="lessThan">
      <formula>0</formula>
    </cfRule>
    <cfRule type="cellIs" dxfId="18159" priority="1216" stopIfTrue="1" operator="lessThan">
      <formula>0</formula>
    </cfRule>
    <cfRule type="cellIs" dxfId="18158" priority="1215" stopIfTrue="1" operator="greaterThan">
      <formula>0</formula>
    </cfRule>
  </conditionalFormatting>
  <conditionalFormatting sqref="AG422:AG424">
    <cfRule type="cellIs" dxfId="18157" priority="1218" stopIfTrue="1" operator="lessThan">
      <formula>0</formula>
    </cfRule>
    <cfRule type="cellIs" dxfId="18156" priority="1217" stopIfTrue="1" operator="greaterThan">
      <formula>0</formula>
    </cfRule>
  </conditionalFormatting>
  <conditionalFormatting sqref="AG423:AG424">
    <cfRule type="cellIs" dxfId="18155" priority="1290" stopIfTrue="1" operator="lessThan">
      <formula>0</formula>
    </cfRule>
    <cfRule type="cellIs" dxfId="18154" priority="1289" stopIfTrue="1" operator="greaterThan">
      <formula>0</formula>
    </cfRule>
  </conditionalFormatting>
  <conditionalFormatting sqref="AG423:AG425">
    <cfRule type="cellIs" dxfId="18153" priority="1292" stopIfTrue="1" operator="lessThan">
      <formula>0</formula>
    </cfRule>
    <cfRule type="cellIs" dxfId="18152" priority="1291" stopIfTrue="1" operator="greaterThan">
      <formula>0</formula>
    </cfRule>
  </conditionalFormatting>
  <conditionalFormatting sqref="AG425">
    <cfRule type="cellIs" dxfId="18151" priority="1355" stopIfTrue="1" operator="greaterThan">
      <formula>0</formula>
    </cfRule>
    <cfRule type="cellIs" dxfId="18150" priority="1357" stopIfTrue="1" operator="greaterThan">
      <formula>0</formula>
    </cfRule>
    <cfRule type="cellIs" dxfId="18149" priority="1358" stopIfTrue="1" operator="lessThan">
      <formula>0</formula>
    </cfRule>
    <cfRule type="cellIs" dxfId="18148" priority="1356" stopIfTrue="1" operator="lessThan">
      <formula>0</formula>
    </cfRule>
  </conditionalFormatting>
  <conditionalFormatting sqref="AG427:AG429">
    <cfRule type="cellIs" dxfId="18147" priority="1318" stopIfTrue="1" operator="lessThan">
      <formula>0</formula>
    </cfRule>
    <cfRule type="cellIs" dxfId="18146" priority="1317" stopIfTrue="1" operator="greaterThan">
      <formula>0</formula>
    </cfRule>
  </conditionalFormatting>
  <conditionalFormatting sqref="AG428:AG429">
    <cfRule type="cellIs" dxfId="18145" priority="1314" stopIfTrue="1" operator="lessThan">
      <formula>0</formula>
    </cfRule>
    <cfRule type="cellIs" dxfId="18144" priority="1313" stopIfTrue="1" operator="greaterThan">
      <formula>0</formula>
    </cfRule>
    <cfRule type="cellIs" dxfId="18143" priority="1315" stopIfTrue="1" operator="greaterThan">
      <formula>0</formula>
    </cfRule>
    <cfRule type="cellIs" dxfId="18142" priority="1316" stopIfTrue="1" operator="lessThan">
      <formula>0</formula>
    </cfRule>
  </conditionalFormatting>
  <conditionalFormatting sqref="AG431">
    <cfRule type="cellIs" dxfId="18141" priority="116" stopIfTrue="1" operator="lessThan">
      <formula>0</formula>
    </cfRule>
    <cfRule type="cellIs" dxfId="18140" priority="120" stopIfTrue="1" operator="lessThan">
      <formula>0</formula>
    </cfRule>
    <cfRule type="cellIs" dxfId="18139" priority="118" stopIfTrue="1" operator="lessThan">
      <formula>0</formula>
    </cfRule>
    <cfRule type="cellIs" dxfId="18138" priority="115" stopIfTrue="1" operator="greaterThan">
      <formula>0</formula>
    </cfRule>
    <cfRule type="cellIs" dxfId="18137" priority="119" stopIfTrue="1" operator="greaterThan">
      <formula>0</formula>
    </cfRule>
    <cfRule type="cellIs" dxfId="18136" priority="117" stopIfTrue="1" operator="greaterThan">
      <formula>0</formula>
    </cfRule>
  </conditionalFormatting>
  <conditionalFormatting sqref="AG435">
    <cfRule type="cellIs" dxfId="18135" priority="1280" stopIfTrue="1" operator="lessThan">
      <formula>0</formula>
    </cfRule>
    <cfRule type="cellIs" dxfId="18134" priority="1276" stopIfTrue="1" operator="lessThan">
      <formula>0</formula>
    </cfRule>
    <cfRule type="cellIs" dxfId="18133" priority="1279" stopIfTrue="1" operator="greaterThan">
      <formula>0</formula>
    </cfRule>
    <cfRule type="cellIs" dxfId="18132" priority="1277" stopIfTrue="1" operator="greaterThan">
      <formula>0</formula>
    </cfRule>
    <cfRule type="cellIs" dxfId="18131" priority="1275" stopIfTrue="1" operator="greaterThan">
      <formula>0</formula>
    </cfRule>
    <cfRule type="cellIs" dxfId="18130" priority="1278" stopIfTrue="1" operator="lessThan">
      <formula>0</formula>
    </cfRule>
  </conditionalFormatting>
  <conditionalFormatting sqref="AG437:AG438">
    <cfRule type="cellIs" dxfId="18129" priority="1256" stopIfTrue="1" operator="lessThan">
      <formula>0</formula>
    </cfRule>
    <cfRule type="cellIs" dxfId="18128" priority="1251" stopIfTrue="1" operator="greaterThan">
      <formula>0</formula>
    </cfRule>
    <cfRule type="cellIs" dxfId="18127" priority="1252" stopIfTrue="1" operator="lessThan">
      <formula>0</formula>
    </cfRule>
    <cfRule type="cellIs" dxfId="18126" priority="1253" stopIfTrue="1" operator="greaterThan">
      <formula>0</formula>
    </cfRule>
    <cfRule type="cellIs" dxfId="18125" priority="1254" stopIfTrue="1" operator="lessThan">
      <formula>0</formula>
    </cfRule>
    <cfRule type="cellIs" dxfId="18124" priority="1255" stopIfTrue="1" operator="greaterThan">
      <formula>0</formula>
    </cfRule>
  </conditionalFormatting>
  <conditionalFormatting sqref="AG440:AG441">
    <cfRule type="cellIs" dxfId="18123" priority="1078" stopIfTrue="1" operator="lessThan">
      <formula>0</formula>
    </cfRule>
    <cfRule type="cellIs" dxfId="18122" priority="1077" stopIfTrue="1" operator="greaterThan">
      <formula>0</formula>
    </cfRule>
  </conditionalFormatting>
  <conditionalFormatting sqref="AG441">
    <cfRule type="cellIs" dxfId="18121" priority="1158" stopIfTrue="1" operator="lessThan">
      <formula>0</formula>
    </cfRule>
    <cfRule type="cellIs" dxfId="18120" priority="1157" stopIfTrue="1" operator="greaterThan">
      <formula>0</formula>
    </cfRule>
  </conditionalFormatting>
  <conditionalFormatting sqref="AG441:AG442">
    <cfRule type="cellIs" dxfId="18119" priority="1160" stopIfTrue="1" operator="lessThan">
      <formula>0</formula>
    </cfRule>
    <cfRule type="cellIs" dxfId="18118" priority="1159" stopIfTrue="1" operator="greaterThan">
      <formula>0</formula>
    </cfRule>
  </conditionalFormatting>
  <conditionalFormatting sqref="AG442">
    <cfRule type="cellIs" dxfId="18117" priority="1181" stopIfTrue="1" operator="greaterThan">
      <formula>0</formula>
    </cfRule>
    <cfRule type="cellIs" dxfId="18116" priority="1182" stopIfTrue="1" operator="lessThan">
      <formula>0</formula>
    </cfRule>
    <cfRule type="cellIs" dxfId="18115" priority="1180" stopIfTrue="1" operator="lessThan">
      <formula>0</formula>
    </cfRule>
    <cfRule type="cellIs" dxfId="18114" priority="1179" stopIfTrue="1" operator="greaterThan">
      <formula>0</formula>
    </cfRule>
  </conditionalFormatting>
  <conditionalFormatting sqref="AG450">
    <cfRule type="cellIs" dxfId="18113" priority="1114" stopIfTrue="1" operator="lessThan">
      <formula>0</formula>
    </cfRule>
    <cfRule type="cellIs" dxfId="18112" priority="1113" stopIfTrue="1" operator="greaterThan">
      <formula>0</formula>
    </cfRule>
  </conditionalFormatting>
  <conditionalFormatting sqref="AG454:AG455">
    <cfRule type="cellIs" dxfId="18111" priority="1131" stopIfTrue="1" operator="greaterThan">
      <formula>0</formula>
    </cfRule>
    <cfRule type="cellIs" dxfId="18110" priority="1130" stopIfTrue="1" operator="lessThan">
      <formula>0</formula>
    </cfRule>
    <cfRule type="cellIs" dxfId="18109" priority="1129" stopIfTrue="1" operator="greaterThan">
      <formula>0</formula>
    </cfRule>
    <cfRule type="cellIs" dxfId="18108" priority="1133" stopIfTrue="1" operator="greaterThan">
      <formula>0</formula>
    </cfRule>
    <cfRule type="cellIs" dxfId="18107" priority="1134" stopIfTrue="1" operator="lessThan">
      <formula>0</formula>
    </cfRule>
    <cfRule type="cellIs" dxfId="18106" priority="1132" stopIfTrue="1" operator="lessThan">
      <formula>0</formula>
    </cfRule>
  </conditionalFormatting>
  <conditionalFormatting sqref="AG461">
    <cfRule type="cellIs" dxfId="18105" priority="108" stopIfTrue="1" operator="lessThan">
      <formula>0</formula>
    </cfRule>
    <cfRule type="cellIs" dxfId="18104" priority="107" stopIfTrue="1" operator="greaterThan">
      <formula>0</formula>
    </cfRule>
    <cfRule type="cellIs" dxfId="18103" priority="106" stopIfTrue="1" operator="lessThan">
      <formula>0</formula>
    </cfRule>
    <cfRule type="cellIs" dxfId="18102" priority="105" stopIfTrue="1" operator="greaterThan">
      <formula>0</formula>
    </cfRule>
    <cfRule type="cellIs" dxfId="18101" priority="104" stopIfTrue="1" operator="lessThan">
      <formula>0</formula>
    </cfRule>
    <cfRule type="cellIs" dxfId="18100" priority="103" stopIfTrue="1" operator="greaterThan">
      <formula>0</formula>
    </cfRule>
  </conditionalFormatting>
  <conditionalFormatting sqref="AG463:AG464">
    <cfRule type="cellIs" dxfId="18099" priority="1096" stopIfTrue="1" operator="lessThan">
      <formula>0</formula>
    </cfRule>
    <cfRule type="cellIs" dxfId="18098" priority="1097" stopIfTrue="1" operator="greaterThan">
      <formula>0</formula>
    </cfRule>
    <cfRule type="cellIs" dxfId="18097" priority="1098" stopIfTrue="1" operator="lessThan">
      <formula>0</formula>
    </cfRule>
    <cfRule type="cellIs" dxfId="18096" priority="1095" stopIfTrue="1" operator="greaterThan">
      <formula>0</formula>
    </cfRule>
  </conditionalFormatting>
  <conditionalFormatting sqref="AG463:AG465">
    <cfRule type="cellIs" dxfId="18095" priority="1062" stopIfTrue="1" operator="lessThan">
      <formula>0</formula>
    </cfRule>
    <cfRule type="cellIs" dxfId="18094" priority="1061" stopIfTrue="1" operator="greaterThan">
      <formula>0</formula>
    </cfRule>
  </conditionalFormatting>
  <conditionalFormatting sqref="AG465">
    <cfRule type="cellIs" dxfId="18093" priority="1059" stopIfTrue="1" operator="greaterThan">
      <formula>0</formula>
    </cfRule>
    <cfRule type="cellIs" dxfId="18092" priority="1057" stopIfTrue="1" operator="greaterThan">
      <formula>0</formula>
    </cfRule>
    <cfRule type="cellIs" dxfId="18091" priority="1058" stopIfTrue="1" operator="lessThan">
      <formula>0</formula>
    </cfRule>
    <cfRule type="cellIs" dxfId="18090" priority="1060" stopIfTrue="1" operator="lessThan">
      <formula>0</formula>
    </cfRule>
  </conditionalFormatting>
  <conditionalFormatting sqref="AG467:AG468">
    <cfRule type="cellIs" dxfId="18089" priority="1043" stopIfTrue="1" operator="greaterThan">
      <formula>0</formula>
    </cfRule>
    <cfRule type="cellIs" dxfId="18088" priority="1039" stopIfTrue="1" operator="greaterThan">
      <formula>0</formula>
    </cfRule>
    <cfRule type="cellIs" dxfId="18087" priority="1040" stopIfTrue="1" operator="lessThan">
      <formula>0</formula>
    </cfRule>
    <cfRule type="cellIs" dxfId="18086" priority="1041" stopIfTrue="1" operator="greaterThan">
      <formula>0</formula>
    </cfRule>
    <cfRule type="cellIs" dxfId="18085" priority="1042" stopIfTrue="1" operator="lessThan">
      <formula>0</formula>
    </cfRule>
    <cfRule type="cellIs" dxfId="18084" priority="1044" stopIfTrue="1" operator="lessThan">
      <formula>0</formula>
    </cfRule>
  </conditionalFormatting>
  <conditionalFormatting sqref="AG471">
    <cfRule type="cellIs" dxfId="18083" priority="931" stopIfTrue="1" operator="greaterThan">
      <formula>0</formula>
    </cfRule>
    <cfRule type="cellIs" dxfId="18082" priority="932" stopIfTrue="1" operator="lessThan">
      <formula>0</formula>
    </cfRule>
  </conditionalFormatting>
  <conditionalFormatting sqref="AG474">
    <cfRule type="cellIs" dxfId="18081" priority="1004" stopIfTrue="1" operator="lessThan">
      <formula>0</formula>
    </cfRule>
    <cfRule type="cellIs" dxfId="18080" priority="1002" stopIfTrue="1" operator="lessThan">
      <formula>0</formula>
    </cfRule>
    <cfRule type="cellIs" dxfId="18079" priority="999" stopIfTrue="1" operator="greaterThan">
      <formula>0</formula>
    </cfRule>
    <cfRule type="cellIs" dxfId="18078" priority="1000" stopIfTrue="1" operator="lessThan">
      <formula>0</formula>
    </cfRule>
    <cfRule type="cellIs" dxfId="18077" priority="1001" stopIfTrue="1" operator="greaterThan">
      <formula>0</formula>
    </cfRule>
    <cfRule type="cellIs" dxfId="18076" priority="1003" stopIfTrue="1" operator="greaterThan">
      <formula>0</formula>
    </cfRule>
  </conditionalFormatting>
  <conditionalFormatting sqref="AG478">
    <cfRule type="cellIs" dxfId="18075" priority="1014" stopIfTrue="1" operator="lessThan">
      <formula>0</formula>
    </cfRule>
    <cfRule type="cellIs" dxfId="18074" priority="1013" stopIfTrue="1" operator="greaterThan">
      <formula>0</formula>
    </cfRule>
  </conditionalFormatting>
  <conditionalFormatting sqref="AG484:AG485">
    <cfRule type="cellIs" dxfId="18073" priority="923" stopIfTrue="1" operator="greaterThan">
      <formula>0</formula>
    </cfRule>
    <cfRule type="cellIs" dxfId="18072" priority="924" stopIfTrue="1" operator="lessThan">
      <formula>0</formula>
    </cfRule>
  </conditionalFormatting>
  <conditionalFormatting sqref="AG485">
    <cfRule type="cellIs" dxfId="18071" priority="948" stopIfTrue="1" operator="lessThan">
      <formula>0</formula>
    </cfRule>
    <cfRule type="cellIs" dxfId="18070" priority="949" stopIfTrue="1" operator="greaterThan">
      <formula>0</formula>
    </cfRule>
    <cfRule type="cellIs" dxfId="18069" priority="950" stopIfTrue="1" operator="lessThan">
      <formula>0</formula>
    </cfRule>
    <cfRule type="cellIs" dxfId="18068" priority="947" stopIfTrue="1" operator="greaterThan">
      <formula>0</formula>
    </cfRule>
  </conditionalFormatting>
  <conditionalFormatting sqref="AG487:AG488">
    <cfRule type="cellIs" dxfId="18067" priority="778" stopIfTrue="1" operator="lessThan">
      <formula>0</formula>
    </cfRule>
    <cfRule type="cellIs" dxfId="18066" priority="777" stopIfTrue="1" operator="greaterThan">
      <formula>0</formula>
    </cfRule>
  </conditionalFormatting>
  <conditionalFormatting sqref="AG493:AG495">
    <cfRule type="cellIs" dxfId="18065" priority="683" stopIfTrue="1" operator="greaterThan">
      <formula>0</formula>
    </cfRule>
    <cfRule type="cellIs" dxfId="18064" priority="684" stopIfTrue="1" operator="lessThan">
      <formula>0</formula>
    </cfRule>
    <cfRule type="cellIs" dxfId="18063" priority="685" stopIfTrue="1" operator="greaterThan">
      <formula>0</formula>
    </cfRule>
    <cfRule type="cellIs" dxfId="18062" priority="686" stopIfTrue="1" operator="lessThan">
      <formula>0</formula>
    </cfRule>
  </conditionalFormatting>
  <conditionalFormatting sqref="AG493:AG496">
    <cfRule type="cellIs" dxfId="18061" priority="688" stopIfTrue="1" operator="lessThan">
      <formula>0</formula>
    </cfRule>
    <cfRule type="cellIs" dxfId="18060" priority="687" stopIfTrue="1" operator="greaterThan">
      <formula>0</formula>
    </cfRule>
  </conditionalFormatting>
  <conditionalFormatting sqref="AG496">
    <cfRule type="cellIs" dxfId="18059" priority="745" stopIfTrue="1" operator="greaterThan">
      <formula>0</formula>
    </cfRule>
    <cfRule type="cellIs" dxfId="18058" priority="746" stopIfTrue="1" operator="lessThan">
      <formula>0</formula>
    </cfRule>
    <cfRule type="cellIs" dxfId="18057" priority="747" stopIfTrue="1" operator="greaterThan">
      <formula>0</formula>
    </cfRule>
    <cfRule type="cellIs" dxfId="18056" priority="748" stopIfTrue="1" operator="lessThan">
      <formula>0</formula>
    </cfRule>
  </conditionalFormatting>
  <conditionalFormatting sqref="AG499">
    <cfRule type="cellIs" dxfId="18055" priority="862" stopIfTrue="1" operator="lessThan">
      <formula>0</formula>
    </cfRule>
    <cfRule type="cellIs" dxfId="18054" priority="861" stopIfTrue="1" operator="greaterThan">
      <formula>0</formula>
    </cfRule>
  </conditionalFormatting>
  <conditionalFormatting sqref="AG502">
    <cfRule type="cellIs" dxfId="18053" priority="871" stopIfTrue="1" operator="greaterThan">
      <formula>0</formula>
    </cfRule>
    <cfRule type="cellIs" dxfId="18052" priority="872" stopIfTrue="1" operator="lessThan">
      <formula>0</formula>
    </cfRule>
  </conditionalFormatting>
  <conditionalFormatting sqref="AG504">
    <cfRule type="cellIs" dxfId="18051" priority="899" stopIfTrue="1" operator="greaterThan">
      <formula>0</formula>
    </cfRule>
    <cfRule type="cellIs" dxfId="18050" priority="900" stopIfTrue="1" operator="lessThan">
      <formula>0</formula>
    </cfRule>
    <cfRule type="cellIs" dxfId="18049" priority="901" stopIfTrue="1" operator="greaterThan">
      <formula>0</formula>
    </cfRule>
    <cfRule type="cellIs" dxfId="18048" priority="902" stopIfTrue="1" operator="lessThan">
      <formula>0</formula>
    </cfRule>
    <cfRule type="cellIs" dxfId="18047" priority="903" stopIfTrue="1" operator="greaterThan">
      <formula>0</formula>
    </cfRule>
    <cfRule type="cellIs" dxfId="18046" priority="904" stopIfTrue="1" operator="lessThan">
      <formula>0</formula>
    </cfRule>
  </conditionalFormatting>
  <conditionalFormatting sqref="AG507">
    <cfRule type="cellIs" dxfId="18045" priority="877" stopIfTrue="1" operator="greaterThan">
      <formula>0</formula>
    </cfRule>
    <cfRule type="cellIs" dxfId="18044" priority="878" stopIfTrue="1" operator="lessThan">
      <formula>0</formula>
    </cfRule>
  </conditionalFormatting>
  <conditionalFormatting sqref="AG511">
    <cfRule type="cellIs" dxfId="18043" priority="642" stopIfTrue="1" operator="lessThan">
      <formula>0</formula>
    </cfRule>
    <cfRule type="cellIs" dxfId="18042" priority="640" stopIfTrue="1" operator="lessThan">
      <formula>0</formula>
    </cfRule>
    <cfRule type="cellIs" dxfId="18041" priority="639" stopIfTrue="1" operator="greaterThan">
      <formula>0</formula>
    </cfRule>
    <cfRule type="cellIs" dxfId="18040" priority="641" stopIfTrue="1" operator="greaterThan">
      <formula>0</formula>
    </cfRule>
  </conditionalFormatting>
  <conditionalFormatting sqref="AG511:AG512">
    <cfRule type="cellIs" dxfId="18039" priority="643" stopIfTrue="1" operator="greaterThan">
      <formula>0</formula>
    </cfRule>
    <cfRule type="cellIs" dxfId="18038" priority="644" stopIfTrue="1" operator="lessThan">
      <formula>0</formula>
    </cfRule>
  </conditionalFormatting>
  <conditionalFormatting sqref="AG512">
    <cfRule type="cellIs" dxfId="18037" priority="679" stopIfTrue="1" operator="greaterThan">
      <formula>0</formula>
    </cfRule>
    <cfRule type="cellIs" dxfId="18036" priority="680" stopIfTrue="1" operator="lessThan">
      <formula>0</formula>
    </cfRule>
    <cfRule type="cellIs" dxfId="18035" priority="681" stopIfTrue="1" operator="greaterThan">
      <formula>0</formula>
    </cfRule>
    <cfRule type="cellIs" dxfId="18034" priority="682" stopIfTrue="1" operator="lessThan">
      <formula>0</formula>
    </cfRule>
  </conditionalFormatting>
  <conditionalFormatting sqref="AG513">
    <cfRule type="cellIs" dxfId="18033" priority="91" stopIfTrue="1" operator="greaterThan">
      <formula>0</formula>
    </cfRule>
    <cfRule type="cellIs" dxfId="18032" priority="92" stopIfTrue="1" operator="lessThan">
      <formula>0</formula>
    </cfRule>
    <cfRule type="cellIs" dxfId="18031" priority="93" stopIfTrue="1" operator="greaterThan">
      <formula>0</formula>
    </cfRule>
    <cfRule type="cellIs" dxfId="18030" priority="94" stopIfTrue="1" operator="lessThan">
      <formula>0</formula>
    </cfRule>
    <cfRule type="cellIs" dxfId="18029" priority="96" stopIfTrue="1" operator="lessThan">
      <formula>0</formula>
    </cfRule>
    <cfRule type="cellIs" dxfId="18028" priority="95" stopIfTrue="1" operator="greaterThan">
      <formula>0</formula>
    </cfRule>
  </conditionalFormatting>
  <conditionalFormatting sqref="AG516">
    <cfRule type="cellIs" dxfId="18027" priority="813" stopIfTrue="1" operator="greaterThan">
      <formula>0</formula>
    </cfRule>
    <cfRule type="cellIs" dxfId="18026" priority="814" stopIfTrue="1" operator="lessThan">
      <formula>0</formula>
    </cfRule>
  </conditionalFormatting>
  <conditionalFormatting sqref="AG518:AG519">
    <cfRule type="cellIs" dxfId="18025" priority="634" stopIfTrue="1" operator="lessThan">
      <formula>0</formula>
    </cfRule>
    <cfRule type="cellIs" dxfId="18024" priority="633" stopIfTrue="1" operator="greaterThan">
      <formula>0</formula>
    </cfRule>
  </conditionalFormatting>
  <conditionalFormatting sqref="AG519">
    <cfRule type="cellIs" dxfId="18023" priority="834" stopIfTrue="1" operator="lessThan">
      <formula>0</formula>
    </cfRule>
    <cfRule type="cellIs" dxfId="18022" priority="833" stopIfTrue="1" operator="greaterThan">
      <formula>0</formula>
    </cfRule>
    <cfRule type="cellIs" dxfId="18021" priority="831" stopIfTrue="1" operator="greaterThan">
      <formula>0</formula>
    </cfRule>
    <cfRule type="cellIs" dxfId="18020" priority="832" stopIfTrue="1" operator="lessThan">
      <formula>0</formula>
    </cfRule>
  </conditionalFormatting>
  <conditionalFormatting sqref="AG523">
    <cfRule type="cellIs" dxfId="18019" priority="802" stopIfTrue="1" operator="lessThan">
      <formula>0</formula>
    </cfRule>
    <cfRule type="cellIs" dxfId="18018" priority="803" stopIfTrue="1" operator="greaterThan">
      <formula>0</formula>
    </cfRule>
    <cfRule type="cellIs" dxfId="18017" priority="801" stopIfTrue="1" operator="greaterThan">
      <formula>0</formula>
    </cfRule>
    <cfRule type="cellIs" dxfId="18016" priority="804" stopIfTrue="1" operator="lessThan">
      <formula>0</formula>
    </cfRule>
  </conditionalFormatting>
  <conditionalFormatting sqref="AG523:AG525">
    <cfRule type="cellIs" dxfId="18015" priority="789" stopIfTrue="1" operator="greaterThan">
      <formula>0</formula>
    </cfRule>
    <cfRule type="cellIs" dxfId="18014" priority="790" stopIfTrue="1" operator="lessThan">
      <formula>0</formula>
    </cfRule>
  </conditionalFormatting>
  <conditionalFormatting sqref="AG527:AG528">
    <cfRule type="cellIs" dxfId="18013" priority="668" stopIfTrue="1" operator="lessThan">
      <formula>0</formula>
    </cfRule>
    <cfRule type="cellIs" dxfId="18012" priority="667" stopIfTrue="1" operator="greaterThan">
      <formula>0</formula>
    </cfRule>
    <cfRule type="cellIs" dxfId="18011" priority="666" stopIfTrue="1" operator="lessThan">
      <formula>0</formula>
    </cfRule>
    <cfRule type="cellIs" dxfId="18010" priority="665" stopIfTrue="1" operator="greaterThan">
      <formula>0</formula>
    </cfRule>
  </conditionalFormatting>
  <conditionalFormatting sqref="AG527:AG529">
    <cfRule type="cellIs" dxfId="18009" priority="669" stopIfTrue="1" operator="greaterThan">
      <formula>0</formula>
    </cfRule>
    <cfRule type="cellIs" dxfId="18008" priority="670" stopIfTrue="1" operator="lessThan">
      <formula>0</formula>
    </cfRule>
  </conditionalFormatting>
  <conditionalFormatting sqref="AG529">
    <cfRule type="cellIs" dxfId="18007" priority="740" stopIfTrue="1" operator="lessThan">
      <formula>0</formula>
    </cfRule>
    <cfRule type="cellIs" dxfId="18006" priority="742" stopIfTrue="1" operator="lessThan">
      <formula>0</formula>
    </cfRule>
    <cfRule type="cellIs" dxfId="18005" priority="741" stopIfTrue="1" operator="greaterThan">
      <formula>0</formula>
    </cfRule>
    <cfRule type="cellIs" dxfId="18004" priority="739" stopIfTrue="1" operator="greaterThan">
      <formula>0</formula>
    </cfRule>
  </conditionalFormatting>
  <conditionalFormatting sqref="AG533:AG536">
    <cfRule type="cellIs" dxfId="18003" priority="430" stopIfTrue="1" operator="lessThan">
      <formula>0</formula>
    </cfRule>
    <cfRule type="cellIs" dxfId="18002" priority="429" stopIfTrue="1" operator="greaterThan">
      <formula>0</formula>
    </cfRule>
  </conditionalFormatting>
  <conditionalFormatting sqref="AG536">
    <cfRule type="cellIs" dxfId="18001" priority="609" stopIfTrue="1" operator="greaterThan">
      <formula>0</formula>
    </cfRule>
    <cfRule type="cellIs" dxfId="18000" priority="612" stopIfTrue="1" operator="lessThan">
      <formula>0</formula>
    </cfRule>
    <cfRule type="cellIs" dxfId="17999" priority="611" stopIfTrue="1" operator="greaterThan">
      <formula>0</formula>
    </cfRule>
    <cfRule type="cellIs" dxfId="17998" priority="610" stopIfTrue="1" operator="lessThan">
      <formula>0</formula>
    </cfRule>
  </conditionalFormatting>
  <conditionalFormatting sqref="AG540:AG541">
    <cfRule type="cellIs" dxfId="17997" priority="579" stopIfTrue="1" operator="greaterThan">
      <formula>0</formula>
    </cfRule>
    <cfRule type="cellIs" dxfId="17996" priority="580" stopIfTrue="1" operator="lessThan">
      <formula>0</formula>
    </cfRule>
  </conditionalFormatting>
  <conditionalFormatting sqref="AG543">
    <cfRule type="cellIs" dxfId="17995" priority="207" stopIfTrue="1" operator="greaterThan">
      <formula>0</formula>
    </cfRule>
    <cfRule type="cellIs" dxfId="17994" priority="208" stopIfTrue="1" operator="lessThan">
      <formula>0</formula>
    </cfRule>
    <cfRule type="cellIs" dxfId="17993" priority="209" stopIfTrue="1" operator="greaterThan">
      <formula>0</formula>
    </cfRule>
    <cfRule type="cellIs" dxfId="17992" priority="210" stopIfTrue="1" operator="lessThan">
      <formula>0</formula>
    </cfRule>
    <cfRule type="cellIs" dxfId="17991" priority="205" stopIfTrue="1" operator="greaterThan">
      <formula>0</formula>
    </cfRule>
    <cfRule type="cellIs" dxfId="17990" priority="206" stopIfTrue="1" operator="lessThan">
      <formula>0</formula>
    </cfRule>
  </conditionalFormatting>
  <conditionalFormatting sqref="AG544">
    <cfRule type="cellIs" dxfId="17989" priority="568" stopIfTrue="1" operator="lessThan">
      <formula>0</formula>
    </cfRule>
    <cfRule type="cellIs" dxfId="17988" priority="566" stopIfTrue="1" operator="lessThan">
      <formula>0</formula>
    </cfRule>
    <cfRule type="cellIs" dxfId="17987" priority="570" stopIfTrue="1" operator="lessThan">
      <formula>0</formula>
    </cfRule>
    <cfRule type="cellIs" dxfId="17986" priority="569" stopIfTrue="1" operator="greaterThan">
      <formula>0</formula>
    </cfRule>
    <cfRule type="cellIs" dxfId="17985" priority="567" stopIfTrue="1" operator="greaterThan">
      <formula>0</formula>
    </cfRule>
  </conditionalFormatting>
  <conditionalFormatting sqref="AG544:AG545">
    <cfRule type="cellIs" dxfId="17984" priority="293" stopIfTrue="1" operator="greaterThan">
      <formula>0</formula>
    </cfRule>
  </conditionalFormatting>
  <conditionalFormatting sqref="AG545">
    <cfRule type="cellIs" dxfId="17983" priority="290" stopIfTrue="1" operator="lessThan">
      <formula>0</formula>
    </cfRule>
    <cfRule type="cellIs" dxfId="17982" priority="291" stopIfTrue="1" operator="greaterThan">
      <formula>0</formula>
    </cfRule>
    <cfRule type="cellIs" dxfId="17981" priority="292" stopIfTrue="1" operator="lessThan">
      <formula>0</formula>
    </cfRule>
    <cfRule type="cellIs" dxfId="17980" priority="294" stopIfTrue="1" operator="lessThan">
      <formula>0</formula>
    </cfRule>
    <cfRule type="cellIs" dxfId="17979" priority="289" stopIfTrue="1" operator="greaterThan">
      <formula>0</formula>
    </cfRule>
  </conditionalFormatting>
  <conditionalFormatting sqref="AG547:AG548 AG550">
    <cfRule type="cellIs" dxfId="17978" priority="553" stopIfTrue="1" operator="greaterThan">
      <formula>0</formula>
    </cfRule>
    <cfRule type="cellIs" dxfId="17977" priority="554" stopIfTrue="1" operator="lessThan">
      <formula>0</formula>
    </cfRule>
    <cfRule type="cellIs" dxfId="17976" priority="556" stopIfTrue="1" operator="lessThan">
      <formula>0</formula>
    </cfRule>
    <cfRule type="cellIs" dxfId="17975" priority="555" stopIfTrue="1" operator="greaterThan">
      <formula>0</formula>
    </cfRule>
  </conditionalFormatting>
  <conditionalFormatting sqref="AG547:AG552">
    <cfRule type="cellIs" dxfId="17974" priority="410" stopIfTrue="1" operator="lessThan">
      <formula>0</formula>
    </cfRule>
    <cfRule type="cellIs" dxfId="17973" priority="409" stopIfTrue="1" operator="greaterThan">
      <formula>0</formula>
    </cfRule>
  </conditionalFormatting>
  <conditionalFormatting sqref="AG552">
    <cfRule type="cellIs" dxfId="17972" priority="523" stopIfTrue="1" operator="greaterThan">
      <formula>0</formula>
    </cfRule>
    <cfRule type="cellIs" dxfId="17971" priority="521" stopIfTrue="1" operator="greaterThan">
      <formula>0</formula>
    </cfRule>
    <cfRule type="cellIs" dxfId="17970" priority="522" stopIfTrue="1" operator="lessThan">
      <formula>0</formula>
    </cfRule>
    <cfRule type="cellIs" dxfId="17969" priority="524" stopIfTrue="1" operator="lessThan">
      <formula>0</formula>
    </cfRule>
  </conditionalFormatting>
  <conditionalFormatting sqref="AG555">
    <cfRule type="cellIs" dxfId="17968" priority="446" stopIfTrue="1" operator="lessThan">
      <formula>0</formula>
    </cfRule>
    <cfRule type="cellIs" dxfId="17967" priority="443" stopIfTrue="1" operator="greaterThan">
      <formula>0</formula>
    </cfRule>
    <cfRule type="cellIs" dxfId="17966" priority="444" stopIfTrue="1" operator="lessThan">
      <formula>0</formula>
    </cfRule>
    <cfRule type="cellIs" dxfId="17965" priority="445" stopIfTrue="1" operator="greaterThan">
      <formula>0</formula>
    </cfRule>
  </conditionalFormatting>
  <conditionalFormatting sqref="AG555:AG556">
    <cfRule type="cellIs" dxfId="17964" priority="448" stopIfTrue="1" operator="lessThan">
      <formula>0</formula>
    </cfRule>
    <cfRule type="cellIs" dxfId="17963" priority="447" stopIfTrue="1" operator="greaterThan">
      <formula>0</formula>
    </cfRule>
  </conditionalFormatting>
  <conditionalFormatting sqref="AG561 AG564:AG567">
    <cfRule type="cellIs" dxfId="17962" priority="492" stopIfTrue="1" operator="lessThan">
      <formula>0</formula>
    </cfRule>
    <cfRule type="cellIs" dxfId="17961" priority="491" stopIfTrue="1" operator="greaterThan">
      <formula>0</formula>
    </cfRule>
    <cfRule type="cellIs" dxfId="17960" priority="493" stopIfTrue="1" operator="greaterThan">
      <formula>0</formula>
    </cfRule>
    <cfRule type="cellIs" dxfId="17959" priority="494" stopIfTrue="1" operator="lessThan">
      <formula>0</formula>
    </cfRule>
  </conditionalFormatting>
  <conditionalFormatting sqref="AG561:AG567">
    <cfRule type="cellIs" dxfId="17958" priority="413" stopIfTrue="1" operator="greaterThan">
      <formula>0</formula>
    </cfRule>
    <cfRule type="cellIs" dxfId="17957" priority="414" stopIfTrue="1" operator="lessThan">
      <formula>0</formula>
    </cfRule>
  </conditionalFormatting>
  <conditionalFormatting sqref="AG569">
    <cfRule type="cellIs" dxfId="17956" priority="384" stopIfTrue="1" operator="lessThan">
      <formula>0</formula>
    </cfRule>
    <cfRule type="cellIs" dxfId="17955" priority="381" stopIfTrue="1" operator="greaterThan">
      <formula>0</formula>
    </cfRule>
    <cfRule type="cellIs" dxfId="17954" priority="382" stopIfTrue="1" operator="lessThan">
      <formula>0</formula>
    </cfRule>
    <cfRule type="cellIs" dxfId="17953" priority="383" stopIfTrue="1" operator="greaterThan">
      <formula>0</formula>
    </cfRule>
  </conditionalFormatting>
  <conditionalFormatting sqref="AG569:AG570">
    <cfRule type="cellIs" dxfId="17952" priority="385" stopIfTrue="1" operator="greaterThan">
      <formula>0</formula>
    </cfRule>
    <cfRule type="cellIs" dxfId="17951" priority="386" stopIfTrue="1" operator="lessThan">
      <formula>0</formula>
    </cfRule>
  </conditionalFormatting>
  <conditionalFormatting sqref="AG570">
    <cfRule type="cellIs" dxfId="17950" priority="473" stopIfTrue="1" operator="greaterThan">
      <formula>0</formula>
    </cfRule>
    <cfRule type="cellIs" dxfId="17949" priority="474" stopIfTrue="1" operator="lessThan">
      <formula>0</formula>
    </cfRule>
    <cfRule type="cellIs" dxfId="17948" priority="476" stopIfTrue="1" operator="lessThan">
      <formula>0</formula>
    </cfRule>
    <cfRule type="cellIs" dxfId="17947" priority="475" stopIfTrue="1" operator="greaterThan">
      <formula>0</formula>
    </cfRule>
  </conditionalFormatting>
  <conditionalFormatting sqref="AG572">
    <cfRule type="cellIs" dxfId="17946" priority="401" stopIfTrue="1" operator="greaterThan">
      <formula>0</formula>
    </cfRule>
    <cfRule type="cellIs" dxfId="17945" priority="402" stopIfTrue="1" operator="lessThan">
      <formula>0</formula>
    </cfRule>
  </conditionalFormatting>
  <conditionalFormatting sqref="AJ4:AJ5">
    <cfRule type="cellIs" dxfId="17944" priority="3278" stopIfTrue="1" operator="lessThan">
      <formula>0</formula>
    </cfRule>
    <cfRule type="cellIs" dxfId="17943" priority="3277" stopIfTrue="1" operator="greaterThan">
      <formula>0</formula>
    </cfRule>
  </conditionalFormatting>
  <conditionalFormatting sqref="AJ10">
    <cfRule type="cellIs" dxfId="17942" priority="3229" stopIfTrue="1" operator="greaterThan">
      <formula>0</formula>
    </cfRule>
    <cfRule type="cellIs" dxfId="17941" priority="3230" stopIfTrue="1" operator="lessThan">
      <formula>0</formula>
    </cfRule>
  </conditionalFormatting>
  <conditionalFormatting sqref="AJ16:AJ17">
    <cfRule type="cellIs" dxfId="17940" priority="3218" stopIfTrue="1" operator="lessThan">
      <formula>0</formula>
    </cfRule>
    <cfRule type="cellIs" dxfId="17939" priority="3217" stopIfTrue="1" operator="greaterThan">
      <formula>0</formula>
    </cfRule>
  </conditionalFormatting>
  <conditionalFormatting sqref="AJ20:AJ22">
    <cfRule type="cellIs" dxfId="17938" priority="3207" stopIfTrue="1" operator="greaterThan">
      <formula>0</formula>
    </cfRule>
    <cfRule type="cellIs" dxfId="17937" priority="3208" stopIfTrue="1" operator="lessThan">
      <formula>0</formula>
    </cfRule>
  </conditionalFormatting>
  <conditionalFormatting sqref="AJ25:AJ26">
    <cfRule type="cellIs" dxfId="17936" priority="3189" stopIfTrue="1" operator="greaterThan">
      <formula>0</formula>
    </cfRule>
    <cfRule type="cellIs" dxfId="17935" priority="3190" stopIfTrue="1" operator="lessThan">
      <formula>0</formula>
    </cfRule>
  </conditionalFormatting>
  <conditionalFormatting sqref="AJ32:AJ34">
    <cfRule type="cellIs" dxfId="17934" priority="3183" stopIfTrue="1" operator="greaterThan">
      <formula>0</formula>
    </cfRule>
    <cfRule type="cellIs" dxfId="17933" priority="3184" stopIfTrue="1" operator="lessThan">
      <formula>0</formula>
    </cfRule>
  </conditionalFormatting>
  <conditionalFormatting sqref="AJ36:AJ38">
    <cfRule type="cellIs" dxfId="17932" priority="3167" stopIfTrue="1" operator="greaterThan">
      <formula>0</formula>
    </cfRule>
    <cfRule type="cellIs" dxfId="17931" priority="3168" stopIfTrue="1" operator="lessThan">
      <formula>0</formula>
    </cfRule>
  </conditionalFormatting>
  <conditionalFormatting sqref="AJ40">
    <cfRule type="cellIs" dxfId="17930" priority="3160" stopIfTrue="1" operator="lessThan">
      <formula>0</formula>
    </cfRule>
    <cfRule type="cellIs" dxfId="17929" priority="3159" stopIfTrue="1" operator="greaterThan">
      <formula>0</formula>
    </cfRule>
  </conditionalFormatting>
  <conditionalFormatting sqref="AJ47">
    <cfRule type="cellIs" dxfId="17928" priority="3123" stopIfTrue="1" operator="greaterThan">
      <formula>0</formula>
    </cfRule>
    <cfRule type="cellIs" dxfId="17927" priority="3124" stopIfTrue="1" operator="lessThan">
      <formula>0</formula>
    </cfRule>
  </conditionalFormatting>
  <conditionalFormatting sqref="AJ54">
    <cfRule type="cellIs" dxfId="17926" priority="3093" stopIfTrue="1" operator="greaterThan">
      <formula>0</formula>
    </cfRule>
    <cfRule type="cellIs" dxfId="17925" priority="3094" stopIfTrue="1" operator="lessThan">
      <formula>0</formula>
    </cfRule>
  </conditionalFormatting>
  <conditionalFormatting sqref="AJ56:AJ57">
    <cfRule type="cellIs" dxfId="17924" priority="2690" stopIfTrue="1" operator="lessThan">
      <formula>0</formula>
    </cfRule>
    <cfRule type="cellIs" dxfId="17923" priority="2689" stopIfTrue="1" operator="greaterThan">
      <formula>0</formula>
    </cfRule>
  </conditionalFormatting>
  <conditionalFormatting sqref="AJ59:AJ60">
    <cfRule type="cellIs" dxfId="17922" priority="3082" stopIfTrue="1" operator="lessThan">
      <formula>0</formula>
    </cfRule>
    <cfRule type="cellIs" dxfId="17921" priority="3081" stopIfTrue="1" operator="greaterThan">
      <formula>0</formula>
    </cfRule>
  </conditionalFormatting>
  <conditionalFormatting sqref="AJ66:AJ68">
    <cfRule type="cellIs" dxfId="17920" priority="345" stopIfTrue="1" operator="greaterThan">
      <formula>0</formula>
    </cfRule>
    <cfRule type="cellIs" dxfId="17919" priority="346" stopIfTrue="1" operator="lessThan">
      <formula>0</formula>
    </cfRule>
  </conditionalFormatting>
  <conditionalFormatting sqref="AJ72">
    <cfRule type="cellIs" dxfId="17918" priority="2685" stopIfTrue="1" operator="greaterThan">
      <formula>0</formula>
    </cfRule>
    <cfRule type="cellIs" dxfId="17917" priority="2686" stopIfTrue="1" operator="lessThan">
      <formula>0</formula>
    </cfRule>
  </conditionalFormatting>
  <conditionalFormatting sqref="AJ74:AJ76">
    <cfRule type="cellIs" dxfId="17916" priority="2968" stopIfTrue="1" operator="lessThan">
      <formula>0</formula>
    </cfRule>
    <cfRule type="cellIs" dxfId="17915" priority="2967" stopIfTrue="1" operator="greaterThan">
      <formula>0</formula>
    </cfRule>
  </conditionalFormatting>
  <conditionalFormatting sqref="AJ80:AJ81">
    <cfRule type="cellIs" dxfId="17914" priority="2962" stopIfTrue="1" operator="lessThan">
      <formula>0</formula>
    </cfRule>
    <cfRule type="cellIs" dxfId="17913" priority="2961" stopIfTrue="1" operator="greaterThan">
      <formula>0</formula>
    </cfRule>
  </conditionalFormatting>
  <conditionalFormatting sqref="AJ83:AJ85">
    <cfRule type="cellIs" dxfId="17912" priority="2682" stopIfTrue="1" operator="lessThan">
      <formula>0</formula>
    </cfRule>
    <cfRule type="cellIs" dxfId="17911" priority="2681" stopIfTrue="1" operator="greaterThan">
      <formula>0</formula>
    </cfRule>
  </conditionalFormatting>
  <conditionalFormatting sqref="AJ88">
    <cfRule type="cellIs" dxfId="17910" priority="2394" stopIfTrue="1" operator="lessThan">
      <formula>0</formula>
    </cfRule>
    <cfRule type="cellIs" dxfId="17909" priority="2393" stopIfTrue="1" operator="greaterThan">
      <formula>0</formula>
    </cfRule>
  </conditionalFormatting>
  <conditionalFormatting sqref="AJ91">
    <cfRule type="cellIs" dxfId="17908" priority="2931" stopIfTrue="1" operator="greaterThan">
      <formula>0</formula>
    </cfRule>
    <cfRule type="cellIs" dxfId="17907" priority="2932" stopIfTrue="1" operator="lessThan">
      <formula>0</formula>
    </cfRule>
  </conditionalFormatting>
  <conditionalFormatting sqref="AJ95">
    <cfRule type="cellIs" dxfId="17906" priority="2678" stopIfTrue="1" operator="lessThan">
      <formula>0</formula>
    </cfRule>
    <cfRule type="cellIs" dxfId="17905" priority="2677" stopIfTrue="1" operator="greaterThan">
      <formula>0</formula>
    </cfRule>
  </conditionalFormatting>
  <conditionalFormatting sqref="AJ101:AJ102">
    <cfRule type="cellIs" dxfId="17904" priority="2924" stopIfTrue="1" operator="lessThan">
      <formula>0</formula>
    </cfRule>
    <cfRule type="cellIs" dxfId="17903" priority="2923" stopIfTrue="1" operator="greaterThan">
      <formula>0</formula>
    </cfRule>
  </conditionalFormatting>
  <conditionalFormatting sqref="AJ104:AJ105">
    <cfRule type="cellIs" dxfId="17902" priority="2915" stopIfTrue="1" operator="greaterThan">
      <formula>0</formula>
    </cfRule>
    <cfRule type="cellIs" dxfId="17901" priority="2916" stopIfTrue="1" operator="lessThan">
      <formula>0</formula>
    </cfRule>
  </conditionalFormatting>
  <conditionalFormatting sqref="AJ108:AJ110">
    <cfRule type="cellIs" dxfId="17900" priority="2395" stopIfTrue="1" operator="greaterThan">
      <formula>0</formula>
    </cfRule>
    <cfRule type="cellIs" dxfId="17899" priority="2396" stopIfTrue="1" operator="lessThan">
      <formula>0</formula>
    </cfRule>
  </conditionalFormatting>
  <conditionalFormatting sqref="AJ115:AJ117">
    <cfRule type="cellIs" dxfId="17898" priority="2398" stopIfTrue="1" operator="lessThan">
      <formula>0</formula>
    </cfRule>
    <cfRule type="cellIs" dxfId="17897" priority="2397" stopIfTrue="1" operator="greaterThan">
      <formula>0</formula>
    </cfRule>
  </conditionalFormatting>
  <conditionalFormatting sqref="AJ119">
    <cfRule type="cellIs" dxfId="17896" priority="2879" stopIfTrue="1" operator="greaterThan">
      <formula>0</formula>
    </cfRule>
    <cfRule type="cellIs" dxfId="17895" priority="2880" stopIfTrue="1" operator="lessThan">
      <formula>0</formula>
    </cfRule>
  </conditionalFormatting>
  <conditionalFormatting sqref="AJ123:AJ128 AJ130:AJ140 AJ142:AJ159 AJ163 AJ165 AJ167:AJ170">
    <cfRule type="cellIs" dxfId="17894" priority="2785" stopIfTrue="1" operator="greaterThan">
      <formula>0</formula>
    </cfRule>
    <cfRule type="cellIs" dxfId="17893" priority="2786" stopIfTrue="1" operator="lessThan">
      <formula>0</formula>
    </cfRule>
  </conditionalFormatting>
  <conditionalFormatting sqref="AJ123:AJ141">
    <cfRule type="cellIs" dxfId="17892" priority="85" stopIfTrue="1" operator="greaterThan">
      <formula>0</formula>
    </cfRule>
  </conditionalFormatting>
  <conditionalFormatting sqref="AJ141">
    <cfRule type="cellIs" dxfId="17891" priority="86" stopIfTrue="1" operator="lessThan">
      <formula>0</formula>
    </cfRule>
  </conditionalFormatting>
  <conditionalFormatting sqref="AJ142:AJ161 AJ123:AJ140">
    <cfRule type="cellIs" dxfId="17890" priority="2756" stopIfTrue="1" operator="lessThan">
      <formula>0</formula>
    </cfRule>
  </conditionalFormatting>
  <conditionalFormatting sqref="AJ142:AJ161">
    <cfRule type="cellIs" dxfId="17889" priority="2755" stopIfTrue="1" operator="greaterThan">
      <formula>0</formula>
    </cfRule>
  </conditionalFormatting>
  <conditionalFormatting sqref="AJ161:AJ170">
    <cfRule type="cellIs" dxfId="17888" priority="2669" stopIfTrue="1" operator="greaterThan">
      <formula>0</formula>
    </cfRule>
    <cfRule type="cellIs" dxfId="17887" priority="2670" stopIfTrue="1" operator="lessThan">
      <formula>0</formula>
    </cfRule>
  </conditionalFormatting>
  <conditionalFormatting sqref="AJ172:AJ179">
    <cfRule type="cellIs" dxfId="17886" priority="2620" stopIfTrue="1" operator="lessThan">
      <formula>0</formula>
    </cfRule>
    <cfRule type="cellIs" dxfId="17885" priority="2619" stopIfTrue="1" operator="greaterThan">
      <formula>0</formula>
    </cfRule>
  </conditionalFormatting>
  <conditionalFormatting sqref="AJ173">
    <cfRule type="cellIs" dxfId="17884" priority="2618" stopIfTrue="1" operator="lessThan">
      <formula>0</formula>
    </cfRule>
    <cfRule type="cellIs" dxfId="17883" priority="2617" stopIfTrue="1" operator="greaterThan">
      <formula>0</formula>
    </cfRule>
    <cfRule type="cellIs" dxfId="17882" priority="2616" stopIfTrue="1" operator="lessThan">
      <formula>0</formula>
    </cfRule>
    <cfRule type="cellIs" dxfId="17881" priority="2615" stopIfTrue="1" operator="greaterThan">
      <formula>0</formula>
    </cfRule>
  </conditionalFormatting>
  <conditionalFormatting sqref="AJ180:AJ196">
    <cfRule type="cellIs" dxfId="17880" priority="2496" stopIfTrue="1" operator="lessThan">
      <formula>0</formula>
    </cfRule>
    <cfRule type="cellIs" dxfId="17879" priority="2495" stopIfTrue="1" operator="greaterThan">
      <formula>0</formula>
    </cfRule>
  </conditionalFormatting>
  <conditionalFormatting sqref="AJ195:AJ213">
    <cfRule type="cellIs" dxfId="17878" priority="2376" stopIfTrue="1" operator="lessThan">
      <formula>0</formula>
    </cfRule>
    <cfRule type="cellIs" dxfId="17877" priority="2375" stopIfTrue="1" operator="greaterThan">
      <formula>0</formula>
    </cfRule>
  </conditionalFormatting>
  <conditionalFormatting sqref="AJ198:AJ201">
    <cfRule type="cellIs" dxfId="17876" priority="2594" stopIfTrue="1" operator="lessThan">
      <formula>0</formula>
    </cfRule>
    <cfRule type="cellIs" dxfId="17875" priority="2593" stopIfTrue="1" operator="greaterThan">
      <formula>0</formula>
    </cfRule>
  </conditionalFormatting>
  <conditionalFormatting sqref="AJ214:AJ221 AJ224:AJ225 AJ227 AJ229:AJ234">
    <cfRule type="cellIs" dxfId="17874" priority="2479" stopIfTrue="1" operator="greaterThan">
      <formula>0</formula>
    </cfRule>
    <cfRule type="cellIs" dxfId="17873" priority="2480" stopIfTrue="1" operator="lessThan">
      <formula>0</formula>
    </cfRule>
  </conditionalFormatting>
  <conditionalFormatting sqref="AJ215:AJ225">
    <cfRule type="cellIs" dxfId="17872" priority="2462" stopIfTrue="1" operator="lessThan">
      <formula>0</formula>
    </cfRule>
    <cfRule type="cellIs" dxfId="17871" priority="2461" stopIfTrue="1" operator="greaterThan">
      <formula>0</formula>
    </cfRule>
  </conditionalFormatting>
  <conditionalFormatting sqref="AJ222:AJ223">
    <cfRule type="cellIs" dxfId="17870" priority="2460" stopIfTrue="1" operator="lessThan">
      <formula>0</formula>
    </cfRule>
    <cfRule type="cellIs" dxfId="17869" priority="2459" stopIfTrue="1" operator="greaterThan">
      <formula>0</formula>
    </cfRule>
  </conditionalFormatting>
  <conditionalFormatting sqref="AJ226:AJ242">
    <cfRule type="cellIs" dxfId="17868" priority="2316" stopIfTrue="1" operator="lessThan">
      <formula>0</formula>
    </cfRule>
  </conditionalFormatting>
  <conditionalFormatting sqref="AJ226:AJ243">
    <cfRule type="cellIs" dxfId="17867" priority="81" stopIfTrue="1" operator="greaterThan">
      <formula>0</formula>
    </cfRule>
  </conditionalFormatting>
  <conditionalFormatting sqref="AJ243">
    <cfRule type="cellIs" dxfId="17866" priority="82" stopIfTrue="1" operator="lessThan">
      <formula>0</formula>
    </cfRule>
  </conditionalFormatting>
  <conditionalFormatting sqref="AJ245:AJ281">
    <cfRule type="cellIs" dxfId="17865" priority="1572" stopIfTrue="1" operator="lessThan">
      <formula>0</formula>
    </cfRule>
    <cfRule type="cellIs" dxfId="17864" priority="1571" stopIfTrue="1" operator="greaterThan">
      <formula>0</formula>
    </cfRule>
  </conditionalFormatting>
  <conditionalFormatting sqref="AJ286">
    <cfRule type="cellIs" dxfId="17863" priority="2144" stopIfTrue="1" operator="lessThan">
      <formula>0</formula>
    </cfRule>
    <cfRule type="cellIs" dxfId="17862" priority="2145" stopIfTrue="1" operator="greaterThan">
      <formula>0</formula>
    </cfRule>
    <cfRule type="cellIs" dxfId="17861" priority="2148" stopIfTrue="1" operator="lessThan">
      <formula>0</formula>
    </cfRule>
    <cfRule type="cellIs" dxfId="17860" priority="2147" stopIfTrue="1" operator="greaterThan">
      <formula>0</formula>
    </cfRule>
    <cfRule type="cellIs" dxfId="17859" priority="2143" stopIfTrue="1" operator="greaterThan">
      <formula>0</formula>
    </cfRule>
    <cfRule type="cellIs" dxfId="17858" priority="2146" stopIfTrue="1" operator="lessThan">
      <formula>0</formula>
    </cfRule>
  </conditionalFormatting>
  <conditionalFormatting sqref="AJ292:AJ294 AJ296">
    <cfRule type="cellIs" dxfId="17857" priority="2123" stopIfTrue="1" operator="greaterThan">
      <formula>0</formula>
    </cfRule>
    <cfRule type="cellIs" dxfId="17856" priority="2124" stopIfTrue="1" operator="lessThan">
      <formula>0</formula>
    </cfRule>
  </conditionalFormatting>
  <conditionalFormatting sqref="AJ294 AJ296">
    <cfRule type="cellIs" dxfId="17855" priority="2122" stopIfTrue="1" operator="lessThan">
      <formula>0</formula>
    </cfRule>
    <cfRule type="cellIs" dxfId="17854" priority="2121" stopIfTrue="1" operator="greaterThan">
      <formula>0</formula>
    </cfRule>
  </conditionalFormatting>
  <conditionalFormatting sqref="AJ294:AJ296">
    <cfRule type="cellIs" dxfId="17853" priority="1936" stopIfTrue="1" operator="lessThan">
      <formula>0</formula>
    </cfRule>
    <cfRule type="cellIs" dxfId="17852" priority="1935" stopIfTrue="1" operator="greaterThan">
      <formula>0</formula>
    </cfRule>
  </conditionalFormatting>
  <conditionalFormatting sqref="AJ299">
    <cfRule type="cellIs" dxfId="17851" priority="231" stopIfTrue="1" operator="greaterThan">
      <formula>0</formula>
    </cfRule>
    <cfRule type="cellIs" dxfId="17850" priority="232" stopIfTrue="1" operator="lessThan">
      <formula>0</formula>
    </cfRule>
    <cfRule type="cellIs" dxfId="17849" priority="227" stopIfTrue="1" operator="greaterThan">
      <formula>0</formula>
    </cfRule>
    <cfRule type="cellIs" dxfId="17848" priority="229" stopIfTrue="1" operator="greaterThan">
      <formula>0</formula>
    </cfRule>
    <cfRule type="cellIs" dxfId="17847" priority="228" stopIfTrue="1" operator="lessThan">
      <formula>0</formula>
    </cfRule>
    <cfRule type="cellIs" dxfId="17846" priority="230" stopIfTrue="1" operator="lessThan">
      <formula>0</formula>
    </cfRule>
  </conditionalFormatting>
  <conditionalFormatting sqref="AJ308">
    <cfRule type="cellIs" dxfId="17845" priority="2066" stopIfTrue="1" operator="lessThan">
      <formula>0</formula>
    </cfRule>
    <cfRule type="cellIs" dxfId="17844" priority="2068" stopIfTrue="1" operator="lessThan">
      <formula>0</formula>
    </cfRule>
    <cfRule type="cellIs" dxfId="17843" priority="2063" stopIfTrue="1" operator="greaterThan">
      <formula>0</formula>
    </cfRule>
    <cfRule type="cellIs" dxfId="17842" priority="2064" stopIfTrue="1" operator="lessThan">
      <formula>0</formula>
    </cfRule>
    <cfRule type="cellIs" dxfId="17841" priority="2067" stopIfTrue="1" operator="greaterThan">
      <formula>0</formula>
    </cfRule>
    <cfRule type="cellIs" dxfId="17840" priority="2065" stopIfTrue="1" operator="greaterThan">
      <formula>0</formula>
    </cfRule>
  </conditionalFormatting>
  <conditionalFormatting sqref="AJ316">
    <cfRule type="cellIs" dxfId="17839" priority="2001" stopIfTrue="1" operator="greaterThan">
      <formula>0</formula>
    </cfRule>
    <cfRule type="cellIs" dxfId="17838" priority="1999" stopIfTrue="1" operator="greaterThan">
      <formula>0</formula>
    </cfRule>
    <cfRule type="cellIs" dxfId="17837" priority="2000" stopIfTrue="1" operator="lessThan">
      <formula>0</formula>
    </cfRule>
    <cfRule type="cellIs" dxfId="17836" priority="2002" stopIfTrue="1" operator="lessThan">
      <formula>0</formula>
    </cfRule>
  </conditionalFormatting>
  <conditionalFormatting sqref="AJ316:AJ321">
    <cfRule type="cellIs" dxfId="17835" priority="2004" stopIfTrue="1" operator="lessThan">
      <formula>0</formula>
    </cfRule>
    <cfRule type="cellIs" dxfId="17834" priority="2003" stopIfTrue="1" operator="greaterThan">
      <formula>0</formula>
    </cfRule>
  </conditionalFormatting>
  <conditionalFormatting sqref="AJ317:AJ321">
    <cfRule type="cellIs" dxfId="17833" priority="2038" stopIfTrue="1" operator="lessThan">
      <formula>0</formula>
    </cfRule>
    <cfRule type="cellIs" dxfId="17832" priority="2037" stopIfTrue="1" operator="greaterThan">
      <formula>0</formula>
    </cfRule>
    <cfRule type="cellIs" dxfId="17831" priority="2035" stopIfTrue="1" operator="greaterThan">
      <formula>0</formula>
    </cfRule>
    <cfRule type="cellIs" dxfId="17830" priority="2036" stopIfTrue="1" operator="lessThan">
      <formula>0</formula>
    </cfRule>
  </conditionalFormatting>
  <conditionalFormatting sqref="AJ322">
    <cfRule type="cellIs" dxfId="17829" priority="1969" stopIfTrue="1" operator="greaterThan">
      <formula>0</formula>
    </cfRule>
    <cfRule type="cellIs" dxfId="17828" priority="1970" stopIfTrue="1" operator="lessThan">
      <formula>0</formula>
    </cfRule>
    <cfRule type="cellIs" dxfId="17827" priority="1971" stopIfTrue="1" operator="greaterThan">
      <formula>0</formula>
    </cfRule>
    <cfRule type="cellIs" dxfId="17826" priority="1972" stopIfTrue="1" operator="lessThan">
      <formula>0</formula>
    </cfRule>
    <cfRule type="cellIs" dxfId="17825" priority="1968" stopIfTrue="1" operator="lessThan">
      <formula>0</formula>
    </cfRule>
    <cfRule type="cellIs" dxfId="17824" priority="1967" stopIfTrue="1" operator="greaterThan">
      <formula>0</formula>
    </cfRule>
  </conditionalFormatting>
  <conditionalFormatting sqref="AJ327:AJ331">
    <cfRule type="cellIs" dxfId="17823" priority="1867" stopIfTrue="1" operator="greaterThan">
      <formula>0</formula>
    </cfRule>
    <cfRule type="cellIs" dxfId="17822" priority="1868" stopIfTrue="1" operator="lessThan">
      <formula>0</formula>
    </cfRule>
  </conditionalFormatting>
  <conditionalFormatting sqref="AJ330">
    <cfRule type="cellIs" dxfId="17821" priority="1864" stopIfTrue="1" operator="lessThan">
      <formula>0</formula>
    </cfRule>
    <cfRule type="cellIs" dxfId="17820" priority="1863" stopIfTrue="1" operator="greaterThan">
      <formula>0</formula>
    </cfRule>
    <cfRule type="cellIs" dxfId="17819" priority="1866" stopIfTrue="1" operator="lessThan">
      <formula>0</formula>
    </cfRule>
    <cfRule type="cellIs" dxfId="17818" priority="1865" stopIfTrue="1" operator="greaterThan">
      <formula>0</formula>
    </cfRule>
  </conditionalFormatting>
  <conditionalFormatting sqref="AJ333">
    <cfRule type="cellIs" dxfId="17817" priority="1904" stopIfTrue="1" operator="lessThan">
      <formula>0</formula>
    </cfRule>
    <cfRule type="cellIs" dxfId="17816" priority="1903" stopIfTrue="1" operator="greaterThan">
      <formula>0</formula>
    </cfRule>
    <cfRule type="cellIs" dxfId="17815" priority="1902" stopIfTrue="1" operator="lessThan">
      <formula>0</formula>
    </cfRule>
    <cfRule type="cellIs" dxfId="17814" priority="1900" stopIfTrue="1" operator="lessThan">
      <formula>0</formula>
    </cfRule>
    <cfRule type="cellIs" dxfId="17813" priority="1901" stopIfTrue="1" operator="greaterThan">
      <formula>0</formula>
    </cfRule>
    <cfRule type="cellIs" dxfId="17812" priority="1899" stopIfTrue="1" operator="greaterThan">
      <formula>0</formula>
    </cfRule>
  </conditionalFormatting>
  <conditionalFormatting sqref="AJ337">
    <cfRule type="cellIs" dxfId="17811" priority="1826" stopIfTrue="1" operator="lessThan">
      <formula>0</formula>
    </cfRule>
    <cfRule type="cellIs" dxfId="17810" priority="1825" stopIfTrue="1" operator="greaterThan">
      <formula>0</formula>
    </cfRule>
    <cfRule type="cellIs" dxfId="17809" priority="1823" stopIfTrue="1" operator="greaterThan">
      <formula>0</formula>
    </cfRule>
    <cfRule type="cellIs" dxfId="17808" priority="1822" stopIfTrue="1" operator="lessThan">
      <formula>0</formula>
    </cfRule>
    <cfRule type="cellIs" dxfId="17807" priority="1821" stopIfTrue="1" operator="greaterThan">
      <formula>0</formula>
    </cfRule>
    <cfRule type="cellIs" dxfId="17806" priority="1824" stopIfTrue="1" operator="lessThan">
      <formula>0</formula>
    </cfRule>
  </conditionalFormatting>
  <conditionalFormatting sqref="AJ339">
    <cfRule type="cellIs" dxfId="17805" priority="1573" stopIfTrue="1" operator="greaterThan">
      <formula>0</formula>
    </cfRule>
    <cfRule type="cellIs" dxfId="17804" priority="1574" stopIfTrue="1" operator="lessThan">
      <formula>0</formula>
    </cfRule>
  </conditionalFormatting>
  <conditionalFormatting sqref="AJ346">
    <cfRule type="cellIs" dxfId="17803" priority="1778" stopIfTrue="1" operator="lessThan">
      <formula>0</formula>
    </cfRule>
    <cfRule type="cellIs" dxfId="17802" priority="1777" stopIfTrue="1" operator="greaterThan">
      <formula>0</formula>
    </cfRule>
    <cfRule type="cellIs" dxfId="17801" priority="1775" stopIfTrue="1" operator="greaterThan">
      <formula>0</formula>
    </cfRule>
    <cfRule type="cellIs" dxfId="17800" priority="1774" stopIfTrue="1" operator="lessThan">
      <formula>0</formula>
    </cfRule>
    <cfRule type="cellIs" dxfId="17799" priority="1773" stopIfTrue="1" operator="greaterThan">
      <formula>0</formula>
    </cfRule>
    <cfRule type="cellIs" dxfId="17798" priority="1776" stopIfTrue="1" operator="lessThan">
      <formula>0</formula>
    </cfRule>
  </conditionalFormatting>
  <conditionalFormatting sqref="AJ348:AJ349">
    <cfRule type="cellIs" dxfId="17797" priority="1744" stopIfTrue="1" operator="lessThan">
      <formula>0</formula>
    </cfRule>
    <cfRule type="cellIs" dxfId="17796" priority="1743" stopIfTrue="1" operator="greaterThan">
      <formula>0</formula>
    </cfRule>
  </conditionalFormatting>
  <conditionalFormatting sqref="AJ352">
    <cfRule type="cellIs" dxfId="17795" priority="1733" stopIfTrue="1" operator="greaterThan">
      <formula>0</formula>
    </cfRule>
    <cfRule type="cellIs" dxfId="17794" priority="1734" stopIfTrue="1" operator="lessThan">
      <formula>0</formula>
    </cfRule>
  </conditionalFormatting>
  <conditionalFormatting sqref="AJ355">
    <cfRule type="cellIs" dxfId="17793" priority="1709" stopIfTrue="1" operator="greaterThan">
      <formula>0</formula>
    </cfRule>
    <cfRule type="cellIs" dxfId="17792" priority="1713" stopIfTrue="1" operator="greaterThan">
      <formula>0</formula>
    </cfRule>
    <cfRule type="cellIs" dxfId="17791" priority="1710" stopIfTrue="1" operator="lessThan">
      <formula>0</formula>
    </cfRule>
    <cfRule type="cellIs" dxfId="17790" priority="1711" stopIfTrue="1" operator="greaterThan">
      <formula>0</formula>
    </cfRule>
    <cfRule type="cellIs" dxfId="17789" priority="1712" stopIfTrue="1" operator="lessThan">
      <formula>0</formula>
    </cfRule>
    <cfRule type="cellIs" dxfId="17788" priority="1714" stopIfTrue="1" operator="lessThan">
      <formula>0</formula>
    </cfRule>
  </conditionalFormatting>
  <conditionalFormatting sqref="AJ363:AJ364">
    <cfRule type="cellIs" dxfId="17787" priority="1580" stopIfTrue="1" operator="lessThan">
      <formula>0</formula>
    </cfRule>
    <cfRule type="cellIs" dxfId="17786" priority="1579" stopIfTrue="1" operator="greaterThan">
      <formula>0</formula>
    </cfRule>
    <cfRule type="cellIs" dxfId="17785" priority="1578" stopIfTrue="1" operator="lessThan">
      <formula>0</formula>
    </cfRule>
    <cfRule type="cellIs" dxfId="17784" priority="1576" stopIfTrue="1" operator="lessThan">
      <formula>0</formula>
    </cfRule>
    <cfRule type="cellIs" dxfId="17783" priority="1575" stopIfTrue="1" operator="greaterThan">
      <formula>0</formula>
    </cfRule>
    <cfRule type="cellIs" dxfId="17782" priority="1577" stopIfTrue="1" operator="greaterThan">
      <formula>0</formula>
    </cfRule>
  </conditionalFormatting>
  <conditionalFormatting sqref="AJ367">
    <cfRule type="cellIs" dxfId="17781" priority="1583" stopIfTrue="1" operator="greaterThan">
      <formula>0</formula>
    </cfRule>
    <cfRule type="cellIs" dxfId="17780" priority="1582" stopIfTrue="1" operator="lessThan">
      <formula>0</formula>
    </cfRule>
    <cfRule type="cellIs" dxfId="17779" priority="1581" stopIfTrue="1" operator="greaterThan">
      <formula>0</formula>
    </cfRule>
    <cfRule type="cellIs" dxfId="17778" priority="1585" stopIfTrue="1" operator="greaterThan">
      <formula>0</formula>
    </cfRule>
    <cfRule type="cellIs" dxfId="17777" priority="1584" stopIfTrue="1" operator="lessThan">
      <formula>0</formula>
    </cfRule>
    <cfRule type="cellIs" dxfId="17776" priority="1586" stopIfTrue="1" operator="lessThan">
      <formula>0</formula>
    </cfRule>
  </conditionalFormatting>
  <conditionalFormatting sqref="AJ369">
    <cfRule type="cellIs" dxfId="17775" priority="1661" stopIfTrue="1" operator="greaterThan">
      <formula>0</formula>
    </cfRule>
    <cfRule type="cellIs" dxfId="17774" priority="1662" stopIfTrue="1" operator="lessThan">
      <formula>0</formula>
    </cfRule>
    <cfRule type="cellIs" dxfId="17773" priority="1663" stopIfTrue="1" operator="greaterThan">
      <formula>0</formula>
    </cfRule>
    <cfRule type="cellIs" dxfId="17772" priority="1664" stopIfTrue="1" operator="lessThan">
      <formula>0</formula>
    </cfRule>
    <cfRule type="cellIs" dxfId="17771" priority="1659" stopIfTrue="1" operator="greaterThan">
      <formula>0</formula>
    </cfRule>
    <cfRule type="cellIs" dxfId="17770" priority="1660" stopIfTrue="1" operator="lessThan">
      <formula>0</formula>
    </cfRule>
  </conditionalFormatting>
  <conditionalFormatting sqref="AJ371:AJ375">
    <cfRule type="cellIs" dxfId="17769" priority="1617" stopIfTrue="1" operator="greaterThan">
      <formula>0</formula>
    </cfRule>
    <cfRule type="cellIs" dxfId="17768" priority="1618" stopIfTrue="1" operator="lessThan">
      <formula>0</formula>
    </cfRule>
  </conditionalFormatting>
  <conditionalFormatting sqref="AJ377">
    <cfRule type="cellIs" dxfId="17767" priority="1190" stopIfTrue="1" operator="lessThan">
      <formula>0</formula>
    </cfRule>
    <cfRule type="cellIs" dxfId="17766" priority="1193" stopIfTrue="1" operator="greaterThan">
      <formula>0</formula>
    </cfRule>
    <cfRule type="cellIs" dxfId="17765" priority="1194" stopIfTrue="1" operator="lessThan">
      <formula>0</formula>
    </cfRule>
    <cfRule type="cellIs" dxfId="17764" priority="1192" stopIfTrue="1" operator="lessThan">
      <formula>0</formula>
    </cfRule>
    <cfRule type="cellIs" dxfId="17763" priority="1191" stopIfTrue="1" operator="greaterThan">
      <formula>0</formula>
    </cfRule>
  </conditionalFormatting>
  <conditionalFormatting sqref="AJ377:AJ379">
    <cfRule type="cellIs" dxfId="17762" priority="165" stopIfTrue="1" operator="greaterThan">
      <formula>0</formula>
    </cfRule>
  </conditionalFormatting>
  <conditionalFormatting sqref="AJ378">
    <cfRule type="cellIs" dxfId="17761" priority="161" stopIfTrue="1" operator="greaterThan">
      <formula>0</formula>
    </cfRule>
    <cfRule type="cellIs" dxfId="17760" priority="166" stopIfTrue="1" operator="lessThan">
      <formula>0</formula>
    </cfRule>
    <cfRule type="cellIs" dxfId="17759" priority="164" stopIfTrue="1" operator="lessThan">
      <formula>0</formula>
    </cfRule>
    <cfRule type="cellIs" dxfId="17758" priority="163" stopIfTrue="1" operator="greaterThan">
      <formula>0</formula>
    </cfRule>
    <cfRule type="cellIs" dxfId="17757" priority="162" stopIfTrue="1" operator="lessThan">
      <formula>0</formula>
    </cfRule>
  </conditionalFormatting>
  <conditionalFormatting sqref="AJ379">
    <cfRule type="cellIs" dxfId="17756" priority="258" stopIfTrue="1" operator="lessThan">
      <formula>0</formula>
    </cfRule>
    <cfRule type="cellIs" dxfId="17755" priority="255" stopIfTrue="1" operator="greaterThan">
      <formula>0</formula>
    </cfRule>
    <cfRule type="cellIs" dxfId="17754" priority="257" stopIfTrue="1" operator="greaterThan">
      <formula>0</formula>
    </cfRule>
    <cfRule type="cellIs" dxfId="17753" priority="256" stopIfTrue="1" operator="lessThan">
      <formula>0</formula>
    </cfRule>
    <cfRule type="cellIs" dxfId="17752" priority="254" stopIfTrue="1" operator="lessThan">
      <formula>0</formula>
    </cfRule>
  </conditionalFormatting>
  <conditionalFormatting sqref="AJ382">
    <cfRule type="cellIs" dxfId="17751" priority="1537" stopIfTrue="1" operator="greaterThan">
      <formula>0</formula>
    </cfRule>
    <cfRule type="cellIs" dxfId="17750" priority="1538" stopIfTrue="1" operator="lessThan">
      <formula>0</formula>
    </cfRule>
    <cfRule type="cellIs" dxfId="17749" priority="1539" stopIfTrue="1" operator="greaterThan">
      <formula>0</formula>
    </cfRule>
    <cfRule type="cellIs" dxfId="17748" priority="1540" stopIfTrue="1" operator="lessThan">
      <formula>0</formula>
    </cfRule>
    <cfRule type="cellIs" dxfId="17747" priority="1542" stopIfTrue="1" operator="lessThan">
      <formula>0</formula>
    </cfRule>
    <cfRule type="cellIs" dxfId="17746" priority="1541" stopIfTrue="1" operator="greaterThan">
      <formula>0</formula>
    </cfRule>
  </conditionalFormatting>
  <conditionalFormatting sqref="AJ390:AJ391">
    <cfRule type="cellIs" dxfId="17745" priority="1497" stopIfTrue="1" operator="greaterThan">
      <formula>0</formula>
    </cfRule>
    <cfRule type="cellIs" dxfId="17744" priority="1498" stopIfTrue="1" operator="lessThan">
      <formula>0</formula>
    </cfRule>
    <cfRule type="cellIs" dxfId="17743" priority="1499" stopIfTrue="1" operator="greaterThan">
      <formula>0</formula>
    </cfRule>
    <cfRule type="cellIs" dxfId="17742" priority="1500" stopIfTrue="1" operator="lessThan">
      <formula>0</formula>
    </cfRule>
    <cfRule type="cellIs" dxfId="17741" priority="1501" stopIfTrue="1" operator="greaterThan">
      <formula>0</formula>
    </cfRule>
    <cfRule type="cellIs" dxfId="17740" priority="1502" stopIfTrue="1" operator="lessThan">
      <formula>0</formula>
    </cfRule>
  </conditionalFormatting>
  <conditionalFormatting sqref="AJ394">
    <cfRule type="cellIs" dxfId="17739" priority="1347" stopIfTrue="1" operator="greaterThan">
      <formula>0</formula>
    </cfRule>
    <cfRule type="cellIs" dxfId="17738" priority="1348" stopIfTrue="1" operator="lessThan">
      <formula>0</formula>
    </cfRule>
    <cfRule type="cellIs" dxfId="17737" priority="1349" stopIfTrue="1" operator="greaterThan">
      <formula>0</formula>
    </cfRule>
    <cfRule type="cellIs" dxfId="17736" priority="1350" stopIfTrue="1" operator="lessThan">
      <formula>0</formula>
    </cfRule>
    <cfRule type="cellIs" dxfId="17735" priority="1352" stopIfTrue="1" operator="lessThan">
      <formula>0</formula>
    </cfRule>
    <cfRule type="cellIs" dxfId="17734" priority="1351" stopIfTrue="1" operator="greaterThan">
      <formula>0</formula>
    </cfRule>
  </conditionalFormatting>
  <conditionalFormatting sqref="AJ399">
    <cfRule type="cellIs" dxfId="17733" priority="1408" stopIfTrue="1" operator="lessThan">
      <formula>0</formula>
    </cfRule>
  </conditionalFormatting>
  <conditionalFormatting sqref="AJ399:AJ403">
    <cfRule type="cellIs" dxfId="17732" priority="189" stopIfTrue="1" operator="greaterThan">
      <formula>0</formula>
    </cfRule>
  </conditionalFormatting>
  <conditionalFormatting sqref="AJ400">
    <cfRule type="cellIs" dxfId="17731" priority="190" stopIfTrue="1" operator="lessThan">
      <formula>0</formula>
    </cfRule>
  </conditionalFormatting>
  <conditionalFormatting sqref="AJ401:AJ403">
    <cfRule type="cellIs" dxfId="17730" priority="1458" stopIfTrue="1" operator="lessThan">
      <formula>0</formula>
    </cfRule>
  </conditionalFormatting>
  <conditionalFormatting sqref="AJ407:AJ408">
    <cfRule type="cellIs" dxfId="17729" priority="1430" stopIfTrue="1" operator="lessThan">
      <formula>0</formula>
    </cfRule>
    <cfRule type="cellIs" dxfId="17728" priority="1429" stopIfTrue="1" operator="greaterThan">
      <formula>0</formula>
    </cfRule>
    <cfRule type="cellIs" dxfId="17727" priority="1432" stopIfTrue="1" operator="lessThan">
      <formula>0</formula>
    </cfRule>
    <cfRule type="cellIs" dxfId="17726" priority="1434" stopIfTrue="1" operator="lessThan">
      <formula>0</formula>
    </cfRule>
    <cfRule type="cellIs" dxfId="17725" priority="1433" stopIfTrue="1" operator="greaterThan">
      <formula>0</formula>
    </cfRule>
    <cfRule type="cellIs" dxfId="17724" priority="1431" stopIfTrue="1" operator="greaterThan">
      <formula>0</formula>
    </cfRule>
  </conditionalFormatting>
  <conditionalFormatting sqref="AJ412">
    <cfRule type="cellIs" dxfId="17723" priority="1330" stopIfTrue="1" operator="lessThan">
      <formula>0</formula>
    </cfRule>
    <cfRule type="cellIs" dxfId="17722" priority="1329" stopIfTrue="1" operator="greaterThan">
      <formula>0</formula>
    </cfRule>
  </conditionalFormatting>
  <conditionalFormatting sqref="AJ414:AJ415">
    <cfRule type="cellIs" dxfId="17721" priority="1417" stopIfTrue="1" operator="greaterThan">
      <formula>0</formula>
    </cfRule>
    <cfRule type="cellIs" dxfId="17720" priority="1418" stopIfTrue="1" operator="lessThan">
      <formula>0</formula>
    </cfRule>
  </conditionalFormatting>
  <conditionalFormatting sqref="AJ420">
    <cfRule type="cellIs" dxfId="17719" priority="1391" stopIfTrue="1" operator="greaterThan">
      <formula>0</formula>
    </cfRule>
    <cfRule type="cellIs" dxfId="17718" priority="1392" stopIfTrue="1" operator="lessThan">
      <formula>0</formula>
    </cfRule>
    <cfRule type="cellIs" dxfId="17717" priority="1389" stopIfTrue="1" operator="greaterThan">
      <formula>0</formula>
    </cfRule>
    <cfRule type="cellIs" dxfId="17716" priority="1393" stopIfTrue="1" operator="greaterThan">
      <formula>0</formula>
    </cfRule>
    <cfRule type="cellIs" dxfId="17715" priority="1394" stopIfTrue="1" operator="lessThan">
      <formula>0</formula>
    </cfRule>
    <cfRule type="cellIs" dxfId="17714" priority="1390" stopIfTrue="1" operator="lessThan">
      <formula>0</formula>
    </cfRule>
  </conditionalFormatting>
  <conditionalFormatting sqref="AJ422">
    <cfRule type="cellIs" dxfId="17713" priority="1210" stopIfTrue="1" operator="lessThan">
      <formula>0</formula>
    </cfRule>
    <cfRule type="cellIs" dxfId="17712" priority="1209" stopIfTrue="1" operator="greaterThan">
      <formula>0</formula>
    </cfRule>
    <cfRule type="cellIs" dxfId="17711" priority="1208" stopIfTrue="1" operator="lessThan">
      <formula>0</formula>
    </cfRule>
    <cfRule type="cellIs" dxfId="17710" priority="1207" stopIfTrue="1" operator="greaterThan">
      <formula>0</formula>
    </cfRule>
  </conditionalFormatting>
  <conditionalFormatting sqref="AJ422:AJ425">
    <cfRule type="cellIs" dxfId="17709" priority="1211" stopIfTrue="1" operator="greaterThan">
      <formula>0</formula>
    </cfRule>
    <cfRule type="cellIs" dxfId="17708" priority="1212" stopIfTrue="1" operator="lessThan">
      <formula>0</formula>
    </cfRule>
  </conditionalFormatting>
  <conditionalFormatting sqref="AJ425">
    <cfRule type="cellIs" dxfId="17707" priority="1343" stopIfTrue="1" operator="greaterThan">
      <formula>0</formula>
    </cfRule>
    <cfRule type="cellIs" dxfId="17706" priority="1346" stopIfTrue="1" operator="lessThan">
      <formula>0</formula>
    </cfRule>
    <cfRule type="cellIs" dxfId="17705" priority="1345" stopIfTrue="1" operator="greaterThan">
      <formula>0</formula>
    </cfRule>
    <cfRule type="cellIs" dxfId="17704" priority="1344" stopIfTrue="1" operator="lessThan">
      <formula>0</formula>
    </cfRule>
  </conditionalFormatting>
  <conditionalFormatting sqref="AJ427:AJ429">
    <cfRule type="cellIs" dxfId="17703" priority="1312" stopIfTrue="1" operator="lessThan">
      <formula>0</formula>
    </cfRule>
    <cfRule type="cellIs" dxfId="17702" priority="1311" stopIfTrue="1" operator="greaterThan">
      <formula>0</formula>
    </cfRule>
  </conditionalFormatting>
  <conditionalFormatting sqref="AJ428:AJ429">
    <cfRule type="cellIs" dxfId="17701" priority="1309" stopIfTrue="1" operator="greaterThan">
      <formula>0</formula>
    </cfRule>
    <cfRule type="cellIs" dxfId="17700" priority="1307" stopIfTrue="1" operator="greaterThan">
      <formula>0</formula>
    </cfRule>
    <cfRule type="cellIs" dxfId="17699" priority="1310" stopIfTrue="1" operator="lessThan">
      <formula>0</formula>
    </cfRule>
    <cfRule type="cellIs" dxfId="17698" priority="1308" stopIfTrue="1" operator="lessThan">
      <formula>0</formula>
    </cfRule>
  </conditionalFormatting>
  <conditionalFormatting sqref="AJ435">
    <cfRule type="cellIs" dxfId="17697" priority="1274" stopIfTrue="1" operator="lessThan">
      <formula>0</formula>
    </cfRule>
    <cfRule type="cellIs" dxfId="17696" priority="1273" stopIfTrue="1" operator="greaterThan">
      <formula>0</formula>
    </cfRule>
    <cfRule type="cellIs" dxfId="17695" priority="1272" stopIfTrue="1" operator="lessThan">
      <formula>0</formula>
    </cfRule>
    <cfRule type="cellIs" dxfId="17694" priority="1271" stopIfTrue="1" operator="greaterThan">
      <formula>0</formula>
    </cfRule>
    <cfRule type="cellIs" dxfId="17693" priority="1270" stopIfTrue="1" operator="lessThan">
      <formula>0</formula>
    </cfRule>
    <cfRule type="cellIs" dxfId="17692" priority="1269" stopIfTrue="1" operator="greaterThan">
      <formula>0</formula>
    </cfRule>
  </conditionalFormatting>
  <conditionalFormatting sqref="AJ440">
    <cfRule type="cellIs" dxfId="17691" priority="1228" stopIfTrue="1" operator="lessThan">
      <formula>0</formula>
    </cfRule>
    <cfRule type="cellIs" dxfId="17690" priority="1230" stopIfTrue="1" operator="lessThan">
      <formula>0</formula>
    </cfRule>
    <cfRule type="cellIs" dxfId="17689" priority="1229" stopIfTrue="1" operator="greaterThan">
      <formula>0</formula>
    </cfRule>
    <cfRule type="cellIs" dxfId="17688" priority="1227" stopIfTrue="1" operator="greaterThan">
      <formula>0</formula>
    </cfRule>
  </conditionalFormatting>
  <conditionalFormatting sqref="AJ440:AJ442">
    <cfRule type="cellIs" dxfId="17687" priority="1147" stopIfTrue="1" operator="greaterThan">
      <formula>0</formula>
    </cfRule>
    <cfRule type="cellIs" dxfId="17686" priority="1148" stopIfTrue="1" operator="lessThan">
      <formula>0</formula>
    </cfRule>
  </conditionalFormatting>
  <conditionalFormatting sqref="AJ441">
    <cfRule type="cellIs" dxfId="17685" priority="1146" stopIfTrue="1" operator="lessThan">
      <formula>0</formula>
    </cfRule>
    <cfRule type="cellIs" dxfId="17684" priority="1143" stopIfTrue="1" operator="greaterThan">
      <formula>0</formula>
    </cfRule>
    <cfRule type="cellIs" dxfId="17683" priority="1144" stopIfTrue="1" operator="lessThan">
      <formula>0</formula>
    </cfRule>
    <cfRule type="cellIs" dxfId="17682" priority="1145" stopIfTrue="1" operator="greaterThan">
      <formula>0</formula>
    </cfRule>
  </conditionalFormatting>
  <conditionalFormatting sqref="AJ442">
    <cfRule type="cellIs" dxfId="17681" priority="1173" stopIfTrue="1" operator="greaterThan">
      <formula>0</formula>
    </cfRule>
    <cfRule type="cellIs" dxfId="17680" priority="1176" stopIfTrue="1" operator="lessThan">
      <formula>0</formula>
    </cfRule>
    <cfRule type="cellIs" dxfId="17679" priority="1175" stopIfTrue="1" operator="greaterThan">
      <formula>0</formula>
    </cfRule>
    <cfRule type="cellIs" dxfId="17678" priority="1174" stopIfTrue="1" operator="lessThan">
      <formula>0</formula>
    </cfRule>
  </conditionalFormatting>
  <conditionalFormatting sqref="AJ450">
    <cfRule type="cellIs" dxfId="17677" priority="1111" stopIfTrue="1" operator="greaterThan">
      <formula>0</formula>
    </cfRule>
    <cfRule type="cellIs" dxfId="17676" priority="1112" stopIfTrue="1" operator="lessThan">
      <formula>0</formula>
    </cfRule>
  </conditionalFormatting>
  <conditionalFormatting sqref="AJ454:AJ455">
    <cfRule type="cellIs" dxfId="17675" priority="1123" stopIfTrue="1" operator="greaterThan">
      <formula>0</formula>
    </cfRule>
    <cfRule type="cellIs" dxfId="17674" priority="1127" stopIfTrue="1" operator="greaterThan">
      <formula>0</formula>
    </cfRule>
    <cfRule type="cellIs" dxfId="17673" priority="1125" stopIfTrue="1" operator="greaterThan">
      <formula>0</formula>
    </cfRule>
    <cfRule type="cellIs" dxfId="17672" priority="1124" stopIfTrue="1" operator="lessThan">
      <formula>0</formula>
    </cfRule>
    <cfRule type="cellIs" dxfId="17671" priority="1126" stopIfTrue="1" operator="lessThan">
      <formula>0</formula>
    </cfRule>
    <cfRule type="cellIs" dxfId="17670" priority="1128" stopIfTrue="1" operator="lessThan">
      <formula>0</formula>
    </cfRule>
  </conditionalFormatting>
  <conditionalFormatting sqref="AJ463:AJ464">
    <cfRule type="cellIs" dxfId="17669" priority="1091" stopIfTrue="1" operator="greaterThan">
      <formula>0</formula>
    </cfRule>
    <cfRule type="cellIs" dxfId="17668" priority="1089" stopIfTrue="1" operator="greaterThan">
      <formula>0</formula>
    </cfRule>
    <cfRule type="cellIs" dxfId="17667" priority="1090" stopIfTrue="1" operator="lessThan">
      <formula>0</formula>
    </cfRule>
    <cfRule type="cellIs" dxfId="17666" priority="1092" stopIfTrue="1" operator="lessThan">
      <formula>0</formula>
    </cfRule>
  </conditionalFormatting>
  <conditionalFormatting sqref="AJ463:AJ465">
    <cfRule type="cellIs" dxfId="17665" priority="1055" stopIfTrue="1" operator="greaterThan">
      <formula>0</formula>
    </cfRule>
    <cfRule type="cellIs" dxfId="17664" priority="1056" stopIfTrue="1" operator="lessThan">
      <formula>0</formula>
    </cfRule>
  </conditionalFormatting>
  <conditionalFormatting sqref="AJ465">
    <cfRule type="cellIs" dxfId="17663" priority="1053" stopIfTrue="1" operator="greaterThan">
      <formula>0</formula>
    </cfRule>
    <cfRule type="cellIs" dxfId="17662" priority="1054" stopIfTrue="1" operator="lessThan">
      <formula>0</formula>
    </cfRule>
    <cfRule type="cellIs" dxfId="17661" priority="1051" stopIfTrue="1" operator="greaterThan">
      <formula>0</formula>
    </cfRule>
    <cfRule type="cellIs" dxfId="17660" priority="1052" stopIfTrue="1" operator="lessThan">
      <formula>0</formula>
    </cfRule>
  </conditionalFormatting>
  <conditionalFormatting sqref="AJ467:AJ468">
    <cfRule type="cellIs" dxfId="17659" priority="1038" stopIfTrue="1" operator="lessThan">
      <formula>0</formula>
    </cfRule>
    <cfRule type="cellIs" dxfId="17658" priority="1037" stopIfTrue="1" operator="greaterThan">
      <formula>0</formula>
    </cfRule>
  </conditionalFormatting>
  <conditionalFormatting sqref="AJ471">
    <cfRule type="cellIs" dxfId="17657" priority="930" stopIfTrue="1" operator="lessThan">
      <formula>0</formula>
    </cfRule>
    <cfRule type="cellIs" dxfId="17656" priority="929" stopIfTrue="1" operator="greaterThan">
      <formula>0</formula>
    </cfRule>
  </conditionalFormatting>
  <conditionalFormatting sqref="AJ474">
    <cfRule type="cellIs" dxfId="17655" priority="995" stopIfTrue="1" operator="greaterThan">
      <formula>0</formula>
    </cfRule>
    <cfRule type="cellIs" dxfId="17654" priority="994" stopIfTrue="1" operator="lessThan">
      <formula>0</formula>
    </cfRule>
    <cfRule type="cellIs" dxfId="17653" priority="993" stopIfTrue="1" operator="greaterThan">
      <formula>0</formula>
    </cfRule>
    <cfRule type="cellIs" dxfId="17652" priority="996" stopIfTrue="1" operator="lessThan">
      <formula>0</formula>
    </cfRule>
    <cfRule type="cellIs" dxfId="17651" priority="997" stopIfTrue="1" operator="greaterThan">
      <formula>0</formula>
    </cfRule>
    <cfRule type="cellIs" dxfId="17650" priority="998" stopIfTrue="1" operator="lessThan">
      <formula>0</formula>
    </cfRule>
  </conditionalFormatting>
  <conditionalFormatting sqref="AJ478">
    <cfRule type="cellIs" dxfId="17649" priority="1012" stopIfTrue="1" operator="lessThan">
      <formula>0</formula>
    </cfRule>
    <cfRule type="cellIs" dxfId="17648" priority="1011" stopIfTrue="1" operator="greaterThan">
      <formula>0</formula>
    </cfRule>
  </conditionalFormatting>
  <conditionalFormatting sqref="AJ484:AJ485">
    <cfRule type="cellIs" dxfId="17647" priority="921" stopIfTrue="1" operator="greaterThan">
      <formula>0</formula>
    </cfRule>
    <cfRule type="cellIs" dxfId="17646" priority="922" stopIfTrue="1" operator="lessThan">
      <formula>0</formula>
    </cfRule>
  </conditionalFormatting>
  <conditionalFormatting sqref="AJ485">
    <cfRule type="cellIs" dxfId="17645" priority="941" stopIfTrue="1" operator="greaterThan">
      <formula>0</formula>
    </cfRule>
    <cfRule type="cellIs" dxfId="17644" priority="944" stopIfTrue="1" operator="lessThan">
      <formula>0</formula>
    </cfRule>
    <cfRule type="cellIs" dxfId="17643" priority="943" stopIfTrue="1" operator="greaterThan">
      <formula>0</formula>
    </cfRule>
    <cfRule type="cellIs" dxfId="17642" priority="942" stopIfTrue="1" operator="lessThan">
      <formula>0</formula>
    </cfRule>
  </conditionalFormatting>
  <conditionalFormatting sqref="AJ487:AJ488">
    <cfRule type="cellIs" dxfId="17641" priority="775" stopIfTrue="1" operator="greaterThan">
      <formula>0</formula>
    </cfRule>
    <cfRule type="cellIs" dxfId="17640" priority="776" stopIfTrue="1" operator="lessThan">
      <formula>0</formula>
    </cfRule>
  </conditionalFormatting>
  <conditionalFormatting sqref="AJ493:AJ496">
    <cfRule type="cellIs" dxfId="17639" priority="664" stopIfTrue="1" operator="lessThan">
      <formula>0</formula>
    </cfRule>
    <cfRule type="cellIs" dxfId="17638" priority="663" stopIfTrue="1" operator="greaterThan">
      <formula>0</formula>
    </cfRule>
  </conditionalFormatting>
  <conditionalFormatting sqref="AJ496">
    <cfRule type="cellIs" dxfId="17637" priority="735" stopIfTrue="1" operator="greaterThan">
      <formula>0</formula>
    </cfRule>
    <cfRule type="cellIs" dxfId="17636" priority="736" stopIfTrue="1" operator="lessThan">
      <formula>0</formula>
    </cfRule>
    <cfRule type="cellIs" dxfId="17635" priority="734" stopIfTrue="1" operator="lessThan">
      <formula>0</formula>
    </cfRule>
    <cfRule type="cellIs" dxfId="17634" priority="733" stopIfTrue="1" operator="greaterThan">
      <formula>0</formula>
    </cfRule>
  </conditionalFormatting>
  <conditionalFormatting sqref="AJ499">
    <cfRule type="cellIs" dxfId="17633" priority="859" stopIfTrue="1" operator="greaterThan">
      <formula>0</formula>
    </cfRule>
    <cfRule type="cellIs" dxfId="17632" priority="860" stopIfTrue="1" operator="lessThan">
      <formula>0</formula>
    </cfRule>
  </conditionalFormatting>
  <conditionalFormatting sqref="AJ502">
    <cfRule type="cellIs" dxfId="17631" priority="869" stopIfTrue="1" operator="greaterThan">
      <formula>0</formula>
    </cfRule>
    <cfRule type="cellIs" dxfId="17630" priority="870" stopIfTrue="1" operator="lessThan">
      <formula>0</formula>
    </cfRule>
  </conditionalFormatting>
  <conditionalFormatting sqref="AJ504">
    <cfRule type="cellIs" dxfId="17629" priority="894" stopIfTrue="1" operator="lessThan">
      <formula>0</formula>
    </cfRule>
    <cfRule type="cellIs" dxfId="17628" priority="893" stopIfTrue="1" operator="greaterThan">
      <formula>0</formula>
    </cfRule>
    <cfRule type="cellIs" dxfId="17627" priority="895" stopIfTrue="1" operator="greaterThan">
      <formula>0</formula>
    </cfRule>
    <cfRule type="cellIs" dxfId="17626" priority="898" stopIfTrue="1" operator="lessThan">
      <formula>0</formula>
    </cfRule>
    <cfRule type="cellIs" dxfId="17625" priority="897" stopIfTrue="1" operator="greaterThan">
      <formula>0</formula>
    </cfRule>
    <cfRule type="cellIs" dxfId="17624" priority="896" stopIfTrue="1" operator="lessThan">
      <formula>0</formula>
    </cfRule>
  </conditionalFormatting>
  <conditionalFormatting sqref="AJ507">
    <cfRule type="cellIs" dxfId="17623" priority="875" stopIfTrue="1" operator="greaterThan">
      <formula>0</formula>
    </cfRule>
    <cfRule type="cellIs" dxfId="17622" priority="876" stopIfTrue="1" operator="lessThan">
      <formula>0</formula>
    </cfRule>
  </conditionalFormatting>
  <conditionalFormatting sqref="AJ511:AJ512">
    <cfRule type="cellIs" dxfId="17621" priority="637" stopIfTrue="1" operator="greaterThan">
      <formula>0</formula>
    </cfRule>
    <cfRule type="cellIs" dxfId="17620" priority="638" stopIfTrue="1" operator="lessThan">
      <formula>0</formula>
    </cfRule>
  </conditionalFormatting>
  <conditionalFormatting sqref="AJ516">
    <cfRule type="cellIs" dxfId="17619" priority="812" stopIfTrue="1" operator="lessThan">
      <formula>0</formula>
    </cfRule>
    <cfRule type="cellIs" dxfId="17618" priority="811" stopIfTrue="1" operator="greaterThan">
      <formula>0</formula>
    </cfRule>
  </conditionalFormatting>
  <conditionalFormatting sqref="AJ518:AJ519">
    <cfRule type="cellIs" dxfId="17617" priority="632" stopIfTrue="1" operator="lessThan">
      <formula>0</formula>
    </cfRule>
    <cfRule type="cellIs" dxfId="17616" priority="631" stopIfTrue="1" operator="greaterThan">
      <formula>0</formula>
    </cfRule>
  </conditionalFormatting>
  <conditionalFormatting sqref="AJ519">
    <cfRule type="cellIs" dxfId="17615" priority="826" stopIfTrue="1" operator="lessThan">
      <formula>0</formula>
    </cfRule>
    <cfRule type="cellIs" dxfId="17614" priority="828" stopIfTrue="1" operator="lessThan">
      <formula>0</formula>
    </cfRule>
    <cfRule type="cellIs" dxfId="17613" priority="825" stopIfTrue="1" operator="greaterThan">
      <formula>0</formula>
    </cfRule>
    <cfRule type="cellIs" dxfId="17612" priority="827" stopIfTrue="1" operator="greaterThan">
      <formula>0</formula>
    </cfRule>
  </conditionalFormatting>
  <conditionalFormatting sqref="AJ523">
    <cfRule type="cellIs" dxfId="17611" priority="798" stopIfTrue="1" operator="lessThan">
      <formula>0</formula>
    </cfRule>
    <cfRule type="cellIs" dxfId="17610" priority="797" stopIfTrue="1" operator="greaterThan">
      <formula>0</formula>
    </cfRule>
    <cfRule type="cellIs" dxfId="17609" priority="795" stopIfTrue="1" operator="greaterThan">
      <formula>0</formula>
    </cfRule>
    <cfRule type="cellIs" dxfId="17608" priority="796" stopIfTrue="1" operator="lessThan">
      <formula>0</formula>
    </cfRule>
  </conditionalFormatting>
  <conditionalFormatting sqref="AJ523:AJ525">
    <cfRule type="cellIs" dxfId="17607" priority="787" stopIfTrue="1" operator="greaterThan">
      <formula>0</formula>
    </cfRule>
    <cfRule type="cellIs" dxfId="17606" priority="788" stopIfTrue="1" operator="lessThan">
      <formula>0</formula>
    </cfRule>
  </conditionalFormatting>
  <conditionalFormatting sqref="AJ527:AJ529">
    <cfRule type="cellIs" dxfId="17605" priority="660" stopIfTrue="1" operator="lessThan">
      <formula>0</formula>
    </cfRule>
    <cfRule type="cellIs" dxfId="17604" priority="659" stopIfTrue="1" operator="greaterThan">
      <formula>0</formula>
    </cfRule>
  </conditionalFormatting>
  <conditionalFormatting sqref="AJ529">
    <cfRule type="cellIs" dxfId="17603" priority="730" stopIfTrue="1" operator="lessThan">
      <formula>0</formula>
    </cfRule>
    <cfRule type="cellIs" dxfId="17602" priority="729" stopIfTrue="1" operator="greaterThan">
      <formula>0</formula>
    </cfRule>
    <cfRule type="cellIs" dxfId="17601" priority="728" stopIfTrue="1" operator="lessThan">
      <formula>0</formula>
    </cfRule>
    <cfRule type="cellIs" dxfId="17600" priority="727" stopIfTrue="1" operator="greaterThan">
      <formula>0</formula>
    </cfRule>
  </conditionalFormatting>
  <conditionalFormatting sqref="AJ533:AJ536">
    <cfRule type="cellIs" dxfId="17599" priority="428" stopIfTrue="1" operator="lessThan">
      <formula>0</formula>
    </cfRule>
    <cfRule type="cellIs" dxfId="17598" priority="427" stopIfTrue="1" operator="greaterThan">
      <formula>0</formula>
    </cfRule>
  </conditionalFormatting>
  <conditionalFormatting sqref="AJ536">
    <cfRule type="cellIs" dxfId="17597" priority="605" stopIfTrue="1" operator="greaterThan">
      <formula>0</formula>
    </cfRule>
    <cfRule type="cellIs" dxfId="17596" priority="603" stopIfTrue="1" operator="greaterThan">
      <formula>0</formula>
    </cfRule>
    <cfRule type="cellIs" dxfId="17595" priority="606" stopIfTrue="1" operator="lessThan">
      <formula>0</formula>
    </cfRule>
    <cfRule type="cellIs" dxfId="17594" priority="604" stopIfTrue="1" operator="lessThan">
      <formula>0</formula>
    </cfRule>
  </conditionalFormatting>
  <conditionalFormatting sqref="AJ540:AJ541">
    <cfRule type="cellIs" dxfId="17593" priority="577" stopIfTrue="1" operator="greaterThan">
      <formula>0</formula>
    </cfRule>
    <cfRule type="cellIs" dxfId="17592" priority="578" stopIfTrue="1" operator="lessThan">
      <formula>0</formula>
    </cfRule>
  </conditionalFormatting>
  <conditionalFormatting sqref="AJ543">
    <cfRule type="cellIs" dxfId="17591" priority="204" stopIfTrue="1" operator="lessThan">
      <formula>0</formula>
    </cfRule>
  </conditionalFormatting>
  <conditionalFormatting sqref="AJ543:AJ544">
    <cfRule type="cellIs" dxfId="17590" priority="203" stopIfTrue="1" operator="greaterThan">
      <formula>0</formula>
    </cfRule>
  </conditionalFormatting>
  <conditionalFormatting sqref="AJ544">
    <cfRule type="cellIs" dxfId="17589" priority="564" stopIfTrue="1" operator="lessThan">
      <formula>0</formula>
    </cfRule>
  </conditionalFormatting>
  <conditionalFormatting sqref="AJ547:AJ552">
    <cfRule type="cellIs" dxfId="17588" priority="407" stopIfTrue="1" operator="greaterThan">
      <formula>0</formula>
    </cfRule>
    <cfRule type="cellIs" dxfId="17587" priority="408" stopIfTrue="1" operator="lessThan">
      <formula>0</formula>
    </cfRule>
  </conditionalFormatting>
  <conditionalFormatting sqref="AJ552">
    <cfRule type="cellIs" dxfId="17586" priority="518" stopIfTrue="1" operator="lessThan">
      <formula>0</formula>
    </cfRule>
    <cfRule type="cellIs" dxfId="17585" priority="515" stopIfTrue="1" operator="greaterThan">
      <formula>0</formula>
    </cfRule>
    <cfRule type="cellIs" dxfId="17584" priority="516" stopIfTrue="1" operator="lessThan">
      <formula>0</formula>
    </cfRule>
    <cfRule type="cellIs" dxfId="17583" priority="517" stopIfTrue="1" operator="greaterThan">
      <formula>0</formula>
    </cfRule>
  </conditionalFormatting>
  <conditionalFormatting sqref="AJ555">
    <cfRule type="cellIs" dxfId="17582" priority="440" stopIfTrue="1" operator="lessThan">
      <formula>0</formula>
    </cfRule>
    <cfRule type="cellIs" dxfId="17581" priority="437" stopIfTrue="1" operator="greaterThan">
      <formula>0</formula>
    </cfRule>
    <cfRule type="cellIs" dxfId="17580" priority="438" stopIfTrue="1" operator="lessThan">
      <formula>0</formula>
    </cfRule>
    <cfRule type="cellIs" dxfId="17579" priority="439" stopIfTrue="1" operator="greaterThan">
      <formula>0</formula>
    </cfRule>
  </conditionalFormatting>
  <conditionalFormatting sqref="AJ555:AJ556">
    <cfRule type="cellIs" dxfId="17578" priority="442" stopIfTrue="1" operator="lessThan">
      <formula>0</formula>
    </cfRule>
    <cfRule type="cellIs" dxfId="17577" priority="441" stopIfTrue="1" operator="greaterThan">
      <formula>0</formula>
    </cfRule>
  </conditionalFormatting>
  <conditionalFormatting sqref="AJ561:AJ567">
    <cfRule type="cellIs" dxfId="17576" priority="412" stopIfTrue="1" operator="lessThan">
      <formula>0</formula>
    </cfRule>
    <cfRule type="cellIs" dxfId="17575" priority="411" stopIfTrue="1" operator="greaterThan">
      <formula>0</formula>
    </cfRule>
  </conditionalFormatting>
  <conditionalFormatting sqref="AJ569">
    <cfRule type="cellIs" dxfId="17574" priority="375" stopIfTrue="1" operator="greaterThan">
      <formula>0</formula>
    </cfRule>
    <cfRule type="cellIs" dxfId="17573" priority="378" stopIfTrue="1" operator="lessThan">
      <formula>0</formula>
    </cfRule>
    <cfRule type="cellIs" dxfId="17572" priority="377" stopIfTrue="1" operator="greaterThan">
      <formula>0</formula>
    </cfRule>
    <cfRule type="cellIs" dxfId="17571" priority="376" stopIfTrue="1" operator="lessThan">
      <formula>0</formula>
    </cfRule>
  </conditionalFormatting>
  <conditionalFormatting sqref="AJ569:AJ570">
    <cfRule type="cellIs" dxfId="17570" priority="380" stopIfTrue="1" operator="lessThan">
      <formula>0</formula>
    </cfRule>
    <cfRule type="cellIs" dxfId="17569" priority="379" stopIfTrue="1" operator="greaterThan">
      <formula>0</formula>
    </cfRule>
  </conditionalFormatting>
  <conditionalFormatting sqref="AJ570">
    <cfRule type="cellIs" dxfId="17568" priority="470" stopIfTrue="1" operator="lessThan">
      <formula>0</formula>
    </cfRule>
    <cfRule type="cellIs" dxfId="17567" priority="469" stopIfTrue="1" operator="greaterThan">
      <formula>0</formula>
    </cfRule>
    <cfRule type="cellIs" dxfId="17566" priority="467" stopIfTrue="1" operator="greaterThan">
      <formula>0</formula>
    </cfRule>
    <cfRule type="cellIs" dxfId="17565" priority="468" stopIfTrue="1" operator="lessThan">
      <formula>0</formula>
    </cfRule>
  </conditionalFormatting>
  <conditionalFormatting sqref="AJ572">
    <cfRule type="cellIs" dxfId="17564" priority="399" stopIfTrue="1" operator="greaterThan">
      <formula>0</formula>
    </cfRule>
    <cfRule type="cellIs" dxfId="17563" priority="400" stopIfTrue="1" operator="lessThan">
      <formula>0</formula>
    </cfRule>
  </conditionalFormatting>
  <conditionalFormatting sqref="AM2">
    <cfRule type="cellIs" dxfId="17562" priority="3328" stopIfTrue="1" operator="lessThan">
      <formula>0</formula>
    </cfRule>
    <cfRule type="cellIs" dxfId="17561" priority="3327" stopIfTrue="1" operator="greaterThan">
      <formula>0</formula>
    </cfRule>
  </conditionalFormatting>
  <conditionalFormatting sqref="AM4:AM5">
    <cfRule type="cellIs" dxfId="17560" priority="3275" stopIfTrue="1" operator="greaterThan">
      <formula>0</formula>
    </cfRule>
    <cfRule type="cellIs" dxfId="17559" priority="3276" stopIfTrue="1" operator="lessThan">
      <formula>0</formula>
    </cfRule>
  </conditionalFormatting>
  <conditionalFormatting sqref="AM10">
    <cfRule type="cellIs" dxfId="17558" priority="3227" stopIfTrue="1" operator="greaterThan">
      <formula>0</formula>
    </cfRule>
    <cfRule type="cellIs" dxfId="17557" priority="3228" stopIfTrue="1" operator="lessThan">
      <formula>0</formula>
    </cfRule>
  </conditionalFormatting>
  <conditionalFormatting sqref="AM16:AM17">
    <cfRule type="cellIs" dxfId="17556" priority="3216" stopIfTrue="1" operator="lessThan">
      <formula>0</formula>
    </cfRule>
    <cfRule type="cellIs" dxfId="17555" priority="3215" stopIfTrue="1" operator="greaterThan">
      <formula>0</formula>
    </cfRule>
  </conditionalFormatting>
  <conditionalFormatting sqref="AM20:AM22">
    <cfRule type="cellIs" dxfId="17554" priority="3205" stopIfTrue="1" operator="greaterThan">
      <formula>0</formula>
    </cfRule>
    <cfRule type="cellIs" dxfId="17553" priority="3206" stopIfTrue="1" operator="lessThan">
      <formula>0</formula>
    </cfRule>
  </conditionalFormatting>
  <conditionalFormatting sqref="AM59:AM60">
    <cfRule type="cellIs" dxfId="17552" priority="3080" stopIfTrue="1" operator="lessThan">
      <formula>0</formula>
    </cfRule>
    <cfRule type="cellIs" dxfId="17551" priority="3079" stopIfTrue="1" operator="greaterThan">
      <formula>0</formula>
    </cfRule>
  </conditionalFormatting>
  <conditionalFormatting sqref="AM74">
    <cfRule type="cellIs" dxfId="17550" priority="2985" stopIfTrue="1" operator="greaterThan">
      <formula>0</formula>
    </cfRule>
    <cfRule type="cellIs" dxfId="17549" priority="2986" stopIfTrue="1" operator="lessThan">
      <formula>0</formula>
    </cfRule>
  </conditionalFormatting>
  <conditionalFormatting sqref="AM80:AM81">
    <cfRule type="cellIs" dxfId="17548" priority="2959" stopIfTrue="1" operator="greaterThan">
      <formula>0</formula>
    </cfRule>
    <cfRule type="cellIs" dxfId="17547" priority="2960" stopIfTrue="1" operator="lessThan">
      <formula>0</formula>
    </cfRule>
  </conditionalFormatting>
  <conditionalFormatting sqref="AM88">
    <cfRule type="cellIs" dxfId="17546" priority="2392" stopIfTrue="1" operator="lessThan">
      <formula>0</formula>
    </cfRule>
    <cfRule type="cellIs" dxfId="17545" priority="2391" stopIfTrue="1" operator="greaterThan">
      <formula>0</formula>
    </cfRule>
  </conditionalFormatting>
  <conditionalFormatting sqref="AM91">
    <cfRule type="cellIs" dxfId="17544" priority="2930" stopIfTrue="1" operator="lessThan">
      <formula>0</formula>
    </cfRule>
    <cfRule type="cellIs" dxfId="17543" priority="2929" stopIfTrue="1" operator="greaterThan">
      <formula>0</formula>
    </cfRule>
  </conditionalFormatting>
  <conditionalFormatting sqref="AM104:AM105">
    <cfRule type="cellIs" dxfId="17542" priority="2913" stopIfTrue="1" operator="greaterThan">
      <formula>0</formula>
    </cfRule>
    <cfRule type="cellIs" dxfId="17541" priority="2914" stopIfTrue="1" operator="lessThan">
      <formula>0</formula>
    </cfRule>
  </conditionalFormatting>
  <conditionalFormatting sqref="AM116:AM117">
    <cfRule type="cellIs" dxfId="17540" priority="2890" stopIfTrue="1" operator="lessThan">
      <formula>0</formula>
    </cfRule>
    <cfRule type="cellIs" dxfId="17539" priority="2889" stopIfTrue="1" operator="greaterThan">
      <formula>0</formula>
    </cfRule>
  </conditionalFormatting>
  <conditionalFormatting sqref="AM119">
    <cfRule type="cellIs" dxfId="17538" priority="2877" stopIfTrue="1" operator="greaterThan">
      <formula>0</formula>
    </cfRule>
    <cfRule type="cellIs" dxfId="17537" priority="2878" stopIfTrue="1" operator="lessThan">
      <formula>0</formula>
    </cfRule>
  </conditionalFormatting>
  <conditionalFormatting sqref="AM124:AM159 AM162:AM167">
    <cfRule type="cellIs" dxfId="17536" priority="2782" stopIfTrue="1" operator="lessThan">
      <formula>0</formula>
    </cfRule>
    <cfRule type="cellIs" dxfId="17535" priority="2781" stopIfTrue="1" operator="greaterThan">
      <formula>0</formula>
    </cfRule>
  </conditionalFormatting>
  <conditionalFormatting sqref="AM124:AM160">
    <cfRule type="cellIs" dxfId="17534" priority="2772" stopIfTrue="1" operator="lessThan">
      <formula>0</formula>
    </cfRule>
    <cfRule type="cellIs" dxfId="17533" priority="2771" stopIfTrue="1" operator="greaterThan">
      <formula>0</formula>
    </cfRule>
  </conditionalFormatting>
  <conditionalFormatting sqref="AM160:AM167">
    <cfRule type="cellIs" dxfId="17532" priority="2752" stopIfTrue="1" operator="lessThan">
      <formula>0</formula>
    </cfRule>
    <cfRule type="cellIs" dxfId="17531" priority="2751" stopIfTrue="1" operator="greaterThan">
      <formula>0</formula>
    </cfRule>
  </conditionalFormatting>
  <conditionalFormatting sqref="AM161">
    <cfRule type="cellIs" dxfId="17530" priority="2749" stopIfTrue="1" operator="greaterThan">
      <formula>0</formula>
    </cfRule>
    <cfRule type="cellIs" dxfId="17529" priority="2750" stopIfTrue="1" operator="lessThan">
      <formula>0</formula>
    </cfRule>
  </conditionalFormatting>
  <conditionalFormatting sqref="AM171:AM196">
    <cfRule type="cellIs" dxfId="17528" priority="2613" stopIfTrue="1" operator="greaterThan">
      <formula>0</formula>
    </cfRule>
    <cfRule type="cellIs" dxfId="17527" priority="2614" stopIfTrue="1" operator="lessThan">
      <formula>0</formula>
    </cfRule>
  </conditionalFormatting>
  <conditionalFormatting sqref="AM172">
    <cfRule type="cellIs" dxfId="17526" priority="2609" stopIfTrue="1" operator="greaterThan">
      <formula>0</formula>
    </cfRule>
    <cfRule type="cellIs" dxfId="17525" priority="2610" stopIfTrue="1" operator="lessThan">
      <formula>0</formula>
    </cfRule>
    <cfRule type="cellIs" dxfId="17524" priority="2612" stopIfTrue="1" operator="lessThan">
      <formula>0</formula>
    </cfRule>
    <cfRule type="cellIs" dxfId="17523" priority="2611" stopIfTrue="1" operator="greaterThan">
      <formula>0</formula>
    </cfRule>
  </conditionalFormatting>
  <conditionalFormatting sqref="AM197:AM243">
    <cfRule type="cellIs" dxfId="17522" priority="2339" stopIfTrue="1" operator="greaterThan">
      <formula>0</formula>
    </cfRule>
    <cfRule type="cellIs" dxfId="17521" priority="2340" stopIfTrue="1" operator="lessThan">
      <formula>0</formula>
    </cfRule>
  </conditionalFormatting>
  <conditionalFormatting sqref="AM245:AM281">
    <cfRule type="cellIs" dxfId="17520" priority="2179" stopIfTrue="1" operator="greaterThan">
      <formula>0</formula>
    </cfRule>
    <cfRule type="cellIs" dxfId="17519" priority="2180" stopIfTrue="1" operator="lessThan">
      <formula>0</formula>
    </cfRule>
  </conditionalFormatting>
  <conditionalFormatting sqref="AM286">
    <cfRule type="cellIs" dxfId="17518" priority="2139" stopIfTrue="1" operator="greaterThan">
      <formula>0</formula>
    </cfRule>
    <cfRule type="cellIs" dxfId="17517" priority="2140" stopIfTrue="1" operator="lessThan">
      <formula>0</formula>
    </cfRule>
    <cfRule type="cellIs" dxfId="17516" priority="2141" stopIfTrue="1" operator="greaterThan">
      <formula>0</formula>
    </cfRule>
    <cfRule type="cellIs" dxfId="17515" priority="2142" stopIfTrue="1" operator="lessThan">
      <formula>0</formula>
    </cfRule>
    <cfRule type="cellIs" dxfId="17514" priority="2137" stopIfTrue="1" operator="greaterThan">
      <formula>0</formula>
    </cfRule>
    <cfRule type="cellIs" dxfId="17513" priority="2138" stopIfTrue="1" operator="lessThan">
      <formula>0</formula>
    </cfRule>
  </conditionalFormatting>
  <conditionalFormatting sqref="AM294:AM296">
    <cfRule type="cellIs" dxfId="17512" priority="2113" stopIfTrue="1" operator="greaterThan">
      <formula>0</formula>
    </cfRule>
    <cfRule type="cellIs" dxfId="17511" priority="2114" stopIfTrue="1" operator="lessThan">
      <formula>0</formula>
    </cfRule>
    <cfRule type="cellIs" dxfId="17510" priority="2115" stopIfTrue="1" operator="greaterThan">
      <formula>0</formula>
    </cfRule>
    <cfRule type="cellIs" dxfId="17509" priority="2116" stopIfTrue="1" operator="lessThan">
      <formula>0</formula>
    </cfRule>
    <cfRule type="cellIs" dxfId="17508" priority="2117" stopIfTrue="1" operator="greaterThan">
      <formula>0</formula>
    </cfRule>
    <cfRule type="cellIs" dxfId="17507" priority="2118" stopIfTrue="1" operator="lessThan">
      <formula>0</formula>
    </cfRule>
  </conditionalFormatting>
  <conditionalFormatting sqref="AM299">
    <cfRule type="cellIs" dxfId="17506" priority="222" stopIfTrue="1" operator="lessThan">
      <formula>0</formula>
    </cfRule>
    <cfRule type="cellIs" dxfId="17505" priority="225" stopIfTrue="1" operator="greaterThan">
      <formula>0</formula>
    </cfRule>
    <cfRule type="cellIs" dxfId="17504" priority="224" stopIfTrue="1" operator="lessThan">
      <formula>0</formula>
    </cfRule>
    <cfRule type="cellIs" dxfId="17503" priority="223" stopIfTrue="1" operator="greaterThan">
      <formula>0</formula>
    </cfRule>
    <cfRule type="cellIs" dxfId="17502" priority="226" stopIfTrue="1" operator="lessThan">
      <formula>0</formula>
    </cfRule>
    <cfRule type="cellIs" dxfId="17501" priority="221" stopIfTrue="1" operator="greaterThan">
      <formula>0</formula>
    </cfRule>
  </conditionalFormatting>
  <conditionalFormatting sqref="AM308">
    <cfRule type="cellIs" dxfId="17500" priority="2057" stopIfTrue="1" operator="greaterThan">
      <formula>0</formula>
    </cfRule>
    <cfRule type="cellIs" dxfId="17499" priority="2058" stopIfTrue="1" operator="lessThan">
      <formula>0</formula>
    </cfRule>
    <cfRule type="cellIs" dxfId="17498" priority="2059" stopIfTrue="1" operator="greaterThan">
      <formula>0</formula>
    </cfRule>
    <cfRule type="cellIs" dxfId="17497" priority="2061" stopIfTrue="1" operator="greaterThan">
      <formula>0</formula>
    </cfRule>
    <cfRule type="cellIs" dxfId="17496" priority="2062" stopIfTrue="1" operator="lessThan">
      <formula>0</formula>
    </cfRule>
    <cfRule type="cellIs" dxfId="17495" priority="2060" stopIfTrue="1" operator="lessThan">
      <formula>0</formula>
    </cfRule>
  </conditionalFormatting>
  <conditionalFormatting sqref="AM316">
    <cfRule type="cellIs" dxfId="17494" priority="2008" stopIfTrue="1" operator="lessThan">
      <formula>0</formula>
    </cfRule>
    <cfRule type="cellIs" dxfId="17493" priority="2005" stopIfTrue="1" operator="greaterThan">
      <formula>0</formula>
    </cfRule>
    <cfRule type="cellIs" dxfId="17492" priority="2006" stopIfTrue="1" operator="lessThan">
      <formula>0</formula>
    </cfRule>
    <cfRule type="cellIs" dxfId="17491" priority="2007" stopIfTrue="1" operator="greaterThan">
      <formula>0</formula>
    </cfRule>
  </conditionalFormatting>
  <conditionalFormatting sqref="AM316:AM321">
    <cfRule type="cellIs" dxfId="17490" priority="2009" stopIfTrue="1" operator="greaterThan">
      <formula>0</formula>
    </cfRule>
    <cfRule type="cellIs" dxfId="17489" priority="2010" stopIfTrue="1" operator="lessThan">
      <formula>0</formula>
    </cfRule>
  </conditionalFormatting>
  <conditionalFormatting sqref="AM317:AM321">
    <cfRule type="cellIs" dxfId="17488" priority="2041" stopIfTrue="1" operator="greaterThan">
      <formula>0</formula>
    </cfRule>
    <cfRule type="cellIs" dxfId="17487" priority="2043" stopIfTrue="1" operator="greaterThan">
      <formula>0</formula>
    </cfRule>
    <cfRule type="cellIs" dxfId="17486" priority="2044" stopIfTrue="1" operator="lessThan">
      <formula>0</formula>
    </cfRule>
    <cfRule type="cellIs" dxfId="17485" priority="2042" stopIfTrue="1" operator="lessThan">
      <formula>0</formula>
    </cfRule>
  </conditionalFormatting>
  <conditionalFormatting sqref="AM322">
    <cfRule type="cellIs" dxfId="17484" priority="1973" stopIfTrue="1" operator="greaterThan">
      <formula>0</formula>
    </cfRule>
    <cfRule type="cellIs" dxfId="17483" priority="1978" stopIfTrue="1" operator="lessThan">
      <formula>0</formula>
    </cfRule>
    <cfRule type="cellIs" dxfId="17482" priority="1974" stopIfTrue="1" operator="lessThan">
      <formula>0</formula>
    </cfRule>
    <cfRule type="cellIs" dxfId="17481" priority="1975" stopIfTrue="1" operator="greaterThan">
      <formula>0</formula>
    </cfRule>
    <cfRule type="cellIs" dxfId="17480" priority="1976" stopIfTrue="1" operator="lessThan">
      <formula>0</formula>
    </cfRule>
    <cfRule type="cellIs" dxfId="17479" priority="1977" stopIfTrue="1" operator="greaterThan">
      <formula>0</formula>
    </cfRule>
  </conditionalFormatting>
  <conditionalFormatting sqref="AM329:AM331">
    <cfRule type="cellIs" dxfId="17478" priority="1874" stopIfTrue="1" operator="lessThan">
      <formula>0</formula>
    </cfRule>
    <cfRule type="cellIs" dxfId="17477" priority="1873" stopIfTrue="1" operator="greaterThan">
      <formula>0</formula>
    </cfRule>
  </conditionalFormatting>
  <conditionalFormatting sqref="AM330">
    <cfRule type="cellIs" dxfId="17476" priority="1869" stopIfTrue="1" operator="greaterThan">
      <formula>0</formula>
    </cfRule>
    <cfRule type="cellIs" dxfId="17475" priority="1872" stopIfTrue="1" operator="lessThan">
      <formula>0</formula>
    </cfRule>
    <cfRule type="cellIs" dxfId="17474" priority="1871" stopIfTrue="1" operator="greaterThan">
      <formula>0</formula>
    </cfRule>
    <cfRule type="cellIs" dxfId="17473" priority="1870" stopIfTrue="1" operator="lessThan">
      <formula>0</formula>
    </cfRule>
  </conditionalFormatting>
  <conditionalFormatting sqref="AM333">
    <cfRule type="cellIs" dxfId="17472" priority="1906" stopIfTrue="1" operator="lessThan">
      <formula>0</formula>
    </cfRule>
    <cfRule type="cellIs" dxfId="17471" priority="1907" stopIfTrue="1" operator="greaterThan">
      <formula>0</formula>
    </cfRule>
    <cfRule type="cellIs" dxfId="17470" priority="1910" stopIfTrue="1" operator="lessThan">
      <formula>0</formula>
    </cfRule>
    <cfRule type="cellIs" dxfId="17469" priority="1908" stopIfTrue="1" operator="lessThan">
      <formula>0</formula>
    </cfRule>
    <cfRule type="cellIs" dxfId="17468" priority="1909" stopIfTrue="1" operator="greaterThan">
      <formula>0</formula>
    </cfRule>
    <cfRule type="cellIs" dxfId="17467" priority="1905" stopIfTrue="1" operator="greaterThan">
      <formula>0</formula>
    </cfRule>
  </conditionalFormatting>
  <conditionalFormatting sqref="AM337">
    <cfRule type="cellIs" dxfId="17466" priority="1832" stopIfTrue="1" operator="lessThan">
      <formula>0</formula>
    </cfRule>
    <cfRule type="cellIs" dxfId="17465" priority="1831" stopIfTrue="1" operator="greaterThan">
      <formula>0</formula>
    </cfRule>
    <cfRule type="cellIs" dxfId="17464" priority="1830" stopIfTrue="1" operator="lessThan">
      <formula>0</formula>
    </cfRule>
    <cfRule type="cellIs" dxfId="17463" priority="1829" stopIfTrue="1" operator="greaterThan">
      <formula>0</formula>
    </cfRule>
    <cfRule type="cellIs" dxfId="17462" priority="1828" stopIfTrue="1" operator="lessThan">
      <formula>0</formula>
    </cfRule>
    <cfRule type="cellIs" dxfId="17461" priority="1827" stopIfTrue="1" operator="greaterThan">
      <formula>0</formula>
    </cfRule>
  </conditionalFormatting>
  <conditionalFormatting sqref="AM339">
    <cfRule type="cellIs" dxfId="17460" priority="1570" stopIfTrue="1" operator="lessThan">
      <formula>0</formula>
    </cfRule>
    <cfRule type="cellIs" dxfId="17459" priority="1569" stopIfTrue="1" operator="greaterThan">
      <formula>0</formula>
    </cfRule>
  </conditionalFormatting>
  <conditionalFormatting sqref="AM346">
    <cfRule type="cellIs" dxfId="17458" priority="1779" stopIfTrue="1" operator="greaterThan">
      <formula>0</formula>
    </cfRule>
    <cfRule type="cellIs" dxfId="17457" priority="1780" stopIfTrue="1" operator="lessThan">
      <formula>0</formula>
    </cfRule>
    <cfRule type="cellIs" dxfId="17456" priority="1781" stopIfTrue="1" operator="greaterThan">
      <formula>0</formula>
    </cfRule>
    <cfRule type="cellIs" dxfId="17455" priority="1783" stopIfTrue="1" operator="greaterThan">
      <formula>0</formula>
    </cfRule>
    <cfRule type="cellIs" dxfId="17454" priority="1784" stopIfTrue="1" operator="lessThan">
      <formula>0</formula>
    </cfRule>
    <cfRule type="cellIs" dxfId="17453" priority="1782" stopIfTrue="1" operator="lessThan">
      <formula>0</formula>
    </cfRule>
  </conditionalFormatting>
  <conditionalFormatting sqref="AM352">
    <cfRule type="cellIs" dxfId="17452" priority="1730" stopIfTrue="1" operator="lessThan">
      <formula>0</formula>
    </cfRule>
    <cfRule type="cellIs" dxfId="17451" priority="1729" stopIfTrue="1" operator="greaterThan">
      <formula>0</formula>
    </cfRule>
  </conditionalFormatting>
  <conditionalFormatting sqref="AN348:AN349">
    <cfRule type="cellIs" dxfId="17450" priority="1742" stopIfTrue="1" operator="lessThan">
      <formula>0</formula>
    </cfRule>
    <cfRule type="cellIs" dxfId="17449" priority="1741" stopIfTrue="1" operator="greaterThan">
      <formula>0</formula>
    </cfRule>
  </conditionalFormatting>
  <conditionalFormatting sqref="AN373:AN375">
    <cfRule type="cellIs" dxfId="17448" priority="1615" stopIfTrue="1" operator="greaterThan">
      <formula>0</formula>
    </cfRule>
    <cfRule type="cellIs" dxfId="17447" priority="1616" stopIfTrue="1" operator="lessThan">
      <formula>0</formula>
    </cfRule>
  </conditionalFormatting>
  <conditionalFormatting sqref="AN423:AN424">
    <cfRule type="cellIs" dxfId="17446" priority="1244" stopIfTrue="1" operator="lessThan">
      <formula>0</formula>
    </cfRule>
    <cfRule type="cellIs" dxfId="17445" priority="1243" stopIfTrue="1" operator="greaterThan">
      <formula>0</formula>
    </cfRule>
  </conditionalFormatting>
  <conditionalFormatting sqref="AN467:AN468">
    <cfRule type="cellIs" dxfId="17444" priority="1035" stopIfTrue="1" operator="greaterThan">
      <formula>0</formula>
    </cfRule>
    <cfRule type="cellIs" dxfId="17443" priority="1036" stopIfTrue="1" operator="lessThan">
      <formula>0</formula>
    </cfRule>
  </conditionalFormatting>
  <conditionalFormatting sqref="AN493:AN495">
    <cfRule type="cellIs" dxfId="17442" priority="657" stopIfTrue="1" operator="greaterThan">
      <formula>0</formula>
    </cfRule>
    <cfRule type="cellIs" dxfId="17441" priority="658" stopIfTrue="1" operator="lessThan">
      <formula>0</formula>
    </cfRule>
  </conditionalFormatting>
  <conditionalFormatting sqref="AN511:AN512">
    <cfRule type="cellIs" dxfId="17440" priority="635" stopIfTrue="1" operator="greaterThan">
      <formula>0</formula>
    </cfRule>
    <cfRule type="cellIs" dxfId="17439" priority="636" stopIfTrue="1" operator="lessThan">
      <formula>0</formula>
    </cfRule>
  </conditionalFormatting>
  <conditionalFormatting sqref="AN527:AN528">
    <cfRule type="cellIs" dxfId="17438" priority="653" stopIfTrue="1" operator="greaterThan">
      <formula>0</formula>
    </cfRule>
    <cfRule type="cellIs" dxfId="17437" priority="654" stopIfTrue="1" operator="lessThan">
      <formula>0</formula>
    </cfRule>
  </conditionalFormatting>
  <conditionalFormatting sqref="AN543">
    <cfRule type="cellIs" dxfId="17436" priority="202" stopIfTrue="1" operator="lessThan">
      <formula>0</formula>
    </cfRule>
  </conditionalFormatting>
  <conditionalFormatting sqref="AN543:AN544">
    <cfRule type="cellIs" dxfId="17435" priority="201" stopIfTrue="1" operator="greaterThan">
      <formula>0</formula>
    </cfRule>
  </conditionalFormatting>
  <conditionalFormatting sqref="AN544">
    <cfRule type="cellIs" dxfId="17434" priority="562" stopIfTrue="1" operator="lessThan">
      <formula>0</formula>
    </cfRule>
  </conditionalFormatting>
  <conditionalFormatting sqref="AN561:AN567">
    <cfRule type="cellIs" dxfId="17433" priority="485" stopIfTrue="1" operator="greaterThan">
      <formula>0</formula>
    </cfRule>
    <cfRule type="cellIs" dxfId="17432" priority="486" stopIfTrue="1" operator="lessThan">
      <formula>0</formula>
    </cfRule>
  </conditionalFormatting>
  <conditionalFormatting sqref="AP496">
    <cfRule type="cellIs" dxfId="17431" priority="709" stopIfTrue="1" operator="greaterThan">
      <formula>0</formula>
    </cfRule>
    <cfRule type="cellIs" dxfId="17430" priority="712" stopIfTrue="1" operator="lessThan">
      <formula>0</formula>
    </cfRule>
    <cfRule type="cellIs" dxfId="17429" priority="711" stopIfTrue="1" operator="greaterThan">
      <formula>0</formula>
    </cfRule>
    <cfRule type="cellIs" dxfId="17428" priority="710" stopIfTrue="1" operator="lessThan">
      <formula>0</formula>
    </cfRule>
    <cfRule type="cellIs" dxfId="17427" priority="707" stopIfTrue="1" operator="greaterThan">
      <formula>0</formula>
    </cfRule>
    <cfRule type="cellIs" dxfId="17426" priority="708" stopIfTrue="1" operator="lessThan">
      <formula>0</formula>
    </cfRule>
  </conditionalFormatting>
  <conditionalFormatting sqref="AP529">
    <cfRule type="cellIs" dxfId="17425" priority="706" stopIfTrue="1" operator="lessThan">
      <formula>0</formula>
    </cfRule>
    <cfRule type="cellIs" dxfId="17424" priority="705" stopIfTrue="1" operator="greaterThan">
      <formula>0</formula>
    </cfRule>
    <cfRule type="cellIs" dxfId="17423" priority="701" stopIfTrue="1" operator="greaterThan">
      <formula>0</formula>
    </cfRule>
    <cfRule type="cellIs" dxfId="17422" priority="704" stopIfTrue="1" operator="lessThan">
      <formula>0</formula>
    </cfRule>
    <cfRule type="cellIs" dxfId="17421" priority="702" stopIfTrue="1" operator="lessThan">
      <formula>0</formula>
    </cfRule>
    <cfRule type="cellIs" dxfId="17420" priority="703" stopIfTrue="1" operator="greaterThan">
      <formula>0</formula>
    </cfRule>
  </conditionalFormatting>
  <conditionalFormatting sqref="AS316 AV316">
    <cfRule type="cellIs" dxfId="17419" priority="1994" stopIfTrue="1" operator="lessThan">
      <formula>0</formula>
    </cfRule>
    <cfRule type="cellIs" dxfId="17418" priority="1995" stopIfTrue="1" operator="greaterThan">
      <formula>0</formula>
    </cfRule>
    <cfRule type="cellIs" dxfId="17417" priority="1996" stopIfTrue="1" operator="lessThan">
      <formula>0</formula>
    </cfRule>
    <cfRule type="cellIs" dxfId="17416" priority="1993" stopIfTrue="1" operator="greaterThan">
      <formula>0</formula>
    </cfRule>
  </conditionalFormatting>
  <conditionalFormatting sqref="AS316:AS321 AV316:AV321">
    <cfRule type="cellIs" dxfId="17415" priority="1997" stopIfTrue="1" operator="greaterThan">
      <formula>0</formula>
    </cfRule>
    <cfRule type="cellIs" dxfId="17414" priority="1998" stopIfTrue="1" operator="lessThan">
      <formula>0</formula>
    </cfRule>
  </conditionalFormatting>
  <conditionalFormatting sqref="AS317:AS321 AV317:AV321">
    <cfRule type="cellIs" dxfId="17413" priority="2029" stopIfTrue="1" operator="greaterThan">
      <formula>0</formula>
    </cfRule>
    <cfRule type="cellIs" dxfId="17412" priority="2030" stopIfTrue="1" operator="lessThan">
      <formula>0</formula>
    </cfRule>
    <cfRule type="cellIs" dxfId="17411" priority="2031" stopIfTrue="1" operator="greaterThan">
      <formula>0</formula>
    </cfRule>
    <cfRule type="cellIs" dxfId="17410" priority="2032" stopIfTrue="1" operator="lessThan">
      <formula>0</formula>
    </cfRule>
  </conditionalFormatting>
  <conditionalFormatting sqref="AS322 AV322">
    <cfRule type="cellIs" dxfId="17409" priority="1961" stopIfTrue="1" operator="greaterThan">
      <formula>0</formula>
    </cfRule>
    <cfRule type="cellIs" dxfId="17408" priority="1963" stopIfTrue="1" operator="greaterThan">
      <formula>0</formula>
    </cfRule>
    <cfRule type="cellIs" dxfId="17407" priority="1966" stopIfTrue="1" operator="lessThan">
      <formula>0</formula>
    </cfRule>
    <cfRule type="cellIs" dxfId="17406" priority="1965" stopIfTrue="1" operator="greaterThan">
      <formula>0</formula>
    </cfRule>
    <cfRule type="cellIs" dxfId="17405" priority="1962" stopIfTrue="1" operator="lessThan">
      <formula>0</formula>
    </cfRule>
    <cfRule type="cellIs" dxfId="17404" priority="1964" stopIfTrue="1" operator="lessThan">
      <formula>0</formula>
    </cfRule>
  </conditionalFormatting>
  <conditionalFormatting sqref="AS329:AS331">
    <cfRule type="cellIs" dxfId="17403" priority="1862" stopIfTrue="1" operator="lessThan">
      <formula>0</formula>
    </cfRule>
    <cfRule type="cellIs" dxfId="17402" priority="1861" stopIfTrue="1" operator="greaterThan">
      <formula>0</formula>
    </cfRule>
  </conditionalFormatting>
  <conditionalFormatting sqref="AS330">
    <cfRule type="cellIs" dxfId="17401" priority="1857" stopIfTrue="1" operator="greaterThan">
      <formula>0</formula>
    </cfRule>
    <cfRule type="cellIs" dxfId="17400" priority="1858" stopIfTrue="1" operator="lessThan">
      <formula>0</formula>
    </cfRule>
    <cfRule type="cellIs" dxfId="17399" priority="1859" stopIfTrue="1" operator="greaterThan">
      <formula>0</formula>
    </cfRule>
    <cfRule type="cellIs" dxfId="17398" priority="1860" stopIfTrue="1" operator="lessThan">
      <formula>0</formula>
    </cfRule>
  </conditionalFormatting>
  <conditionalFormatting sqref="AS333">
    <cfRule type="cellIs" dxfId="17397" priority="1898" stopIfTrue="1" operator="lessThan">
      <formula>0</formula>
    </cfRule>
    <cfRule type="cellIs" dxfId="17396" priority="1896" stopIfTrue="1" operator="lessThan">
      <formula>0</formula>
    </cfRule>
    <cfRule type="cellIs" dxfId="17395" priority="1895" stopIfTrue="1" operator="greaterThan">
      <formula>0</formula>
    </cfRule>
    <cfRule type="cellIs" dxfId="17394" priority="1894" stopIfTrue="1" operator="lessThan">
      <formula>0</formula>
    </cfRule>
    <cfRule type="cellIs" dxfId="17393" priority="1893" stopIfTrue="1" operator="greaterThan">
      <formula>0</formula>
    </cfRule>
    <cfRule type="cellIs" dxfId="17392" priority="1897" stopIfTrue="1" operator="greaterThan">
      <formula>0</formula>
    </cfRule>
  </conditionalFormatting>
  <conditionalFormatting sqref="AS337">
    <cfRule type="cellIs" dxfId="17391" priority="1820" stopIfTrue="1" operator="lessThan">
      <formula>0</formula>
    </cfRule>
    <cfRule type="cellIs" dxfId="17390" priority="1818" stopIfTrue="1" operator="lessThan">
      <formula>0</formula>
    </cfRule>
    <cfRule type="cellIs" dxfId="17389" priority="1819" stopIfTrue="1" operator="greaterThan">
      <formula>0</formula>
    </cfRule>
    <cfRule type="cellIs" dxfId="17388" priority="1816" stopIfTrue="1" operator="lessThan">
      <formula>0</formula>
    </cfRule>
    <cfRule type="cellIs" dxfId="17387" priority="1815" stopIfTrue="1" operator="greaterThan">
      <formula>0</formula>
    </cfRule>
    <cfRule type="cellIs" dxfId="17386" priority="1817" stopIfTrue="1" operator="greaterThan">
      <formula>0</formula>
    </cfRule>
  </conditionalFormatting>
  <conditionalFormatting sqref="AS346">
    <cfRule type="cellIs" dxfId="17385" priority="1771" stopIfTrue="1" operator="greaterThan">
      <formula>0</formula>
    </cfRule>
    <cfRule type="cellIs" dxfId="17384" priority="1772" stopIfTrue="1" operator="lessThan">
      <formula>0</formula>
    </cfRule>
    <cfRule type="cellIs" dxfId="17383" priority="1769" stopIfTrue="1" operator="greaterThan">
      <formula>0</formula>
    </cfRule>
    <cfRule type="cellIs" dxfId="17382" priority="1767" stopIfTrue="1" operator="greaterThan">
      <formula>0</formula>
    </cfRule>
    <cfRule type="cellIs" dxfId="17381" priority="1770" stopIfTrue="1" operator="lessThan">
      <formula>0</formula>
    </cfRule>
    <cfRule type="cellIs" dxfId="17380" priority="1768" stopIfTrue="1" operator="lessThan">
      <formula>0</formula>
    </cfRule>
  </conditionalFormatting>
  <conditionalFormatting sqref="AV329:AV331">
    <cfRule type="cellIs" dxfId="17379" priority="1856" stopIfTrue="1" operator="lessThan">
      <formula>0</formula>
    </cfRule>
    <cfRule type="cellIs" dxfId="17378" priority="1855" stopIfTrue="1" operator="greaterThan">
      <formula>0</formula>
    </cfRule>
  </conditionalFormatting>
  <conditionalFormatting sqref="AV330">
    <cfRule type="cellIs" dxfId="17377" priority="1851" stopIfTrue="1" operator="greaterThan">
      <formula>0</formula>
    </cfRule>
    <cfRule type="cellIs" dxfId="17376" priority="1852" stopIfTrue="1" operator="lessThan">
      <formula>0</formula>
    </cfRule>
    <cfRule type="cellIs" dxfId="17375" priority="1853" stopIfTrue="1" operator="greaterThan">
      <formula>0</formula>
    </cfRule>
    <cfRule type="cellIs" dxfId="17374" priority="1854" stopIfTrue="1" operator="lessThan">
      <formula>0</formula>
    </cfRule>
  </conditionalFormatting>
  <conditionalFormatting sqref="AV333">
    <cfRule type="cellIs" dxfId="17373" priority="1891" stopIfTrue="1" operator="greaterThan">
      <formula>0</formula>
    </cfRule>
    <cfRule type="cellIs" dxfId="17372" priority="1892" stopIfTrue="1" operator="lessThan">
      <formula>0</formula>
    </cfRule>
    <cfRule type="cellIs" dxfId="17371" priority="1890" stopIfTrue="1" operator="lessThan">
      <formula>0</formula>
    </cfRule>
    <cfRule type="cellIs" dxfId="17370" priority="1888" stopIfTrue="1" operator="lessThan">
      <formula>0</formula>
    </cfRule>
    <cfRule type="cellIs" dxfId="17369" priority="1887" stopIfTrue="1" operator="greaterThan">
      <formula>0</formula>
    </cfRule>
    <cfRule type="cellIs" dxfId="17368" priority="1889" stopIfTrue="1" operator="greaterThan">
      <formula>0</formula>
    </cfRule>
  </conditionalFormatting>
  <conditionalFormatting sqref="AV337">
    <cfRule type="cellIs" dxfId="17367" priority="1813" stopIfTrue="1" operator="greaterThan">
      <formula>0</formula>
    </cfRule>
    <cfRule type="cellIs" dxfId="17366" priority="1809" stopIfTrue="1" operator="greaterThan">
      <formula>0</formula>
    </cfRule>
    <cfRule type="cellIs" dxfId="17365" priority="1810" stopIfTrue="1" operator="lessThan">
      <formula>0</formula>
    </cfRule>
    <cfRule type="cellIs" dxfId="17364" priority="1811" stopIfTrue="1" operator="greaterThan">
      <formula>0</formula>
    </cfRule>
    <cfRule type="cellIs" dxfId="17363" priority="1812" stopIfTrue="1" operator="lessThan">
      <formula>0</formula>
    </cfRule>
    <cfRule type="cellIs" dxfId="17362" priority="1814" stopIfTrue="1" operator="lessThan">
      <formula>0</formula>
    </cfRule>
  </conditionalFormatting>
  <conditionalFormatting sqref="AV339">
    <cfRule type="cellIs" dxfId="17361" priority="1555" stopIfTrue="1" operator="greaterThan">
      <formula>0</formula>
    </cfRule>
    <cfRule type="cellIs" dxfId="17360" priority="1556" stopIfTrue="1" operator="lessThan">
      <formula>0</formula>
    </cfRule>
  </conditionalFormatting>
  <conditionalFormatting sqref="AV346">
    <cfRule type="cellIs" dxfId="17359" priority="1764" stopIfTrue="1" operator="lessThan">
      <formula>0</formula>
    </cfRule>
    <cfRule type="cellIs" dxfId="17358" priority="1763" stopIfTrue="1" operator="greaterThan">
      <formula>0</formula>
    </cfRule>
    <cfRule type="cellIs" dxfId="17357" priority="1762" stopIfTrue="1" operator="lessThan">
      <formula>0</formula>
    </cfRule>
    <cfRule type="cellIs" dxfId="17356" priority="1761" stopIfTrue="1" operator="greaterThan">
      <formula>0</formula>
    </cfRule>
    <cfRule type="cellIs" dxfId="17355" priority="1766" stopIfTrue="1" operator="lessThan">
      <formula>0</formula>
    </cfRule>
    <cfRule type="cellIs" dxfId="17354" priority="1765" stopIfTrue="1" operator="greaterThan">
      <formula>0</formula>
    </cfRule>
  </conditionalFormatting>
  <conditionalFormatting sqref="AV348:AV349">
    <cfRule type="cellIs" dxfId="17353" priority="546" stopIfTrue="1" operator="lessThan">
      <formula>0</formula>
    </cfRule>
    <cfRule type="cellIs" dxfId="17352" priority="545" stopIfTrue="1" operator="greaterThan">
      <formula>0</formula>
    </cfRule>
  </conditionalFormatting>
  <conditionalFormatting sqref="AV352">
    <cfRule type="cellIs" dxfId="17351" priority="1732" stopIfTrue="1" operator="lessThan">
      <formula>0</formula>
    </cfRule>
    <cfRule type="cellIs" dxfId="17350" priority="1731" stopIfTrue="1" operator="greaterThan">
      <formula>0</formula>
    </cfRule>
  </conditionalFormatting>
  <conditionalFormatting sqref="AV355">
    <cfRule type="cellIs" dxfId="17349" priority="1703" stopIfTrue="1" operator="greaterThan">
      <formula>0</formula>
    </cfRule>
    <cfRule type="cellIs" dxfId="17348" priority="1706" stopIfTrue="1" operator="lessThan">
      <formula>0</formula>
    </cfRule>
    <cfRule type="cellIs" dxfId="17347" priority="1705" stopIfTrue="1" operator="greaterThan">
      <formula>0</formula>
    </cfRule>
    <cfRule type="cellIs" dxfId="17346" priority="1708" stopIfTrue="1" operator="lessThan">
      <formula>0</formula>
    </cfRule>
    <cfRule type="cellIs" dxfId="17345" priority="1707" stopIfTrue="1" operator="greaterThan">
      <formula>0</formula>
    </cfRule>
    <cfRule type="cellIs" dxfId="17344" priority="1704" stopIfTrue="1" operator="lessThan">
      <formula>0</formula>
    </cfRule>
  </conditionalFormatting>
  <conditionalFormatting sqref="AV363:AV364">
    <cfRule type="cellIs" dxfId="17343" priority="1560" stopIfTrue="1" operator="lessThan">
      <formula>0</formula>
    </cfRule>
    <cfRule type="cellIs" dxfId="17342" priority="1559" stopIfTrue="1" operator="greaterThan">
      <formula>0</formula>
    </cfRule>
    <cfRule type="cellIs" dxfId="17341" priority="1558" stopIfTrue="1" operator="lessThan">
      <formula>0</formula>
    </cfRule>
    <cfRule type="cellIs" dxfId="17340" priority="1561" stopIfTrue="1" operator="greaterThan">
      <formula>0</formula>
    </cfRule>
    <cfRule type="cellIs" dxfId="17339" priority="1557" stopIfTrue="1" operator="greaterThan">
      <formula>0</formula>
    </cfRule>
    <cfRule type="cellIs" dxfId="17338" priority="1562" stopIfTrue="1" operator="lessThan">
      <formula>0</formula>
    </cfRule>
  </conditionalFormatting>
  <conditionalFormatting sqref="AV367">
    <cfRule type="cellIs" dxfId="17337" priority="1566" stopIfTrue="1" operator="lessThan">
      <formula>0</formula>
    </cfRule>
    <cfRule type="cellIs" dxfId="17336" priority="1567" stopIfTrue="1" operator="greaterThan">
      <formula>0</formula>
    </cfRule>
    <cfRule type="cellIs" dxfId="17335" priority="1568" stopIfTrue="1" operator="lessThan">
      <formula>0</formula>
    </cfRule>
    <cfRule type="cellIs" dxfId="17334" priority="1563" stopIfTrue="1" operator="greaterThan">
      <formula>0</formula>
    </cfRule>
    <cfRule type="cellIs" dxfId="17333" priority="1564" stopIfTrue="1" operator="lessThan">
      <formula>0</formula>
    </cfRule>
    <cfRule type="cellIs" dxfId="17332" priority="1565" stopIfTrue="1" operator="greaterThan">
      <formula>0</formula>
    </cfRule>
  </conditionalFormatting>
  <conditionalFormatting sqref="AV369">
    <cfRule type="cellIs" dxfId="17331" priority="1531" stopIfTrue="1" operator="greaterThan">
      <formula>0</formula>
    </cfRule>
    <cfRule type="cellIs" dxfId="17330" priority="1532" stopIfTrue="1" operator="lessThan">
      <formula>0</formula>
    </cfRule>
    <cfRule type="cellIs" dxfId="17329" priority="1533" stopIfTrue="1" operator="greaterThan">
      <formula>0</formula>
    </cfRule>
    <cfRule type="cellIs" dxfId="17328" priority="1534" stopIfTrue="1" operator="lessThan">
      <formula>0</formula>
    </cfRule>
  </conditionalFormatting>
  <conditionalFormatting sqref="AV369:AV370">
    <cfRule type="cellIs" dxfId="17327" priority="1535" stopIfTrue="1" operator="greaterThan">
      <formula>0</formula>
    </cfRule>
    <cfRule type="cellIs" dxfId="17326" priority="1536" stopIfTrue="1" operator="lessThan">
      <formula>0</formula>
    </cfRule>
  </conditionalFormatting>
  <conditionalFormatting sqref="AV370">
    <cfRule type="cellIs" dxfId="17325" priority="1637" stopIfTrue="1" operator="greaterThan">
      <formula>0</formula>
    </cfRule>
    <cfRule type="cellIs" dxfId="17324" priority="1638" stopIfTrue="1" operator="lessThan">
      <formula>0</formula>
    </cfRule>
  </conditionalFormatting>
  <conditionalFormatting sqref="AV370:AV372">
    <cfRule type="cellIs" dxfId="17323" priority="1639" stopIfTrue="1" operator="greaterThan">
      <formula>0</formula>
    </cfRule>
    <cfRule type="cellIs" dxfId="17322" priority="1640" stopIfTrue="1" operator="lessThan">
      <formula>0</formula>
    </cfRule>
  </conditionalFormatting>
  <conditionalFormatting sqref="AV371:AV372 AV376:AV377 AV380 AV392:AV398">
    <cfRule type="cellIs" dxfId="17321" priority="1657" stopIfTrue="1" operator="greaterThan">
      <formula>0</formula>
    </cfRule>
    <cfRule type="cellIs" dxfId="17320" priority="1658" stopIfTrue="1" operator="lessThan">
      <formula>0</formula>
    </cfRule>
    <cfRule type="cellIs" dxfId="17319" priority="1656" stopIfTrue="1" operator="lessThan">
      <formula>0</formula>
    </cfRule>
  </conditionalFormatting>
  <conditionalFormatting sqref="AV371:AV372 AV392:AV398 AV380 AV376:AV377">
    <cfRule type="cellIs" dxfId="17318" priority="1655" stopIfTrue="1" operator="greaterThan">
      <formula>0</formula>
    </cfRule>
  </conditionalFormatting>
  <conditionalFormatting sqref="AV373:AV377">
    <cfRule type="cellIs" dxfId="17317" priority="544" stopIfTrue="1" operator="lessThan">
      <formula>0</formula>
    </cfRule>
  </conditionalFormatting>
  <conditionalFormatting sqref="AV373:AV379">
    <cfRule type="cellIs" dxfId="17316" priority="183" stopIfTrue="1" operator="greaterThan">
      <formula>0</formula>
    </cfRule>
  </conditionalFormatting>
  <conditionalFormatting sqref="AV378">
    <cfRule type="cellIs" dxfId="17315" priority="180" stopIfTrue="1" operator="lessThan">
      <formula>0</formula>
    </cfRule>
    <cfRule type="cellIs" dxfId="17314" priority="179" stopIfTrue="1" operator="greaterThan">
      <formula>0</formula>
    </cfRule>
    <cfRule type="cellIs" dxfId="17313" priority="181" stopIfTrue="1" operator="greaterThan">
      <formula>0</formula>
    </cfRule>
    <cfRule type="cellIs" dxfId="17312" priority="182" stopIfTrue="1" operator="lessThan">
      <formula>0</formula>
    </cfRule>
    <cfRule type="cellIs" dxfId="17311" priority="184" stopIfTrue="1" operator="lessThan">
      <formula>0</formula>
    </cfRule>
  </conditionalFormatting>
  <conditionalFormatting sqref="AV379">
    <cfRule type="cellIs" dxfId="17310" priority="273" stopIfTrue="1" operator="greaterThan">
      <formula>0</formula>
    </cfRule>
    <cfRule type="cellIs" dxfId="17309" priority="276" stopIfTrue="1" operator="lessThan">
      <formula>0</formula>
    </cfRule>
    <cfRule type="cellIs" dxfId="17308" priority="274" stopIfTrue="1" operator="lessThan">
      <formula>0</formula>
    </cfRule>
    <cfRule type="cellIs" dxfId="17307" priority="272" stopIfTrue="1" operator="lessThan">
      <formula>0</formula>
    </cfRule>
    <cfRule type="cellIs" dxfId="17306" priority="275" stopIfTrue="1" operator="greaterThan">
      <formula>0</formula>
    </cfRule>
  </conditionalFormatting>
  <conditionalFormatting sqref="AV380:AV382">
    <cfRule type="cellIs" dxfId="17305" priority="1485" stopIfTrue="1" operator="greaterThan">
      <formula>0</formula>
    </cfRule>
    <cfRule type="cellIs" dxfId="17304" priority="1486" stopIfTrue="1" operator="lessThan">
      <formula>0</formula>
    </cfRule>
  </conditionalFormatting>
  <conditionalFormatting sqref="AV381">
    <cfRule type="cellIs" dxfId="17303" priority="1484" stopIfTrue="1" operator="lessThan">
      <formula>0</formula>
    </cfRule>
    <cfRule type="cellIs" dxfId="17302" priority="1481" stopIfTrue="1" operator="greaterThan">
      <formula>0</formula>
    </cfRule>
    <cfRule type="cellIs" dxfId="17301" priority="1482" stopIfTrue="1" operator="lessThan">
      <formula>0</formula>
    </cfRule>
    <cfRule type="cellIs" dxfId="17300" priority="1483" stopIfTrue="1" operator="greaterThan">
      <formula>0</formula>
    </cfRule>
  </conditionalFormatting>
  <conditionalFormatting sqref="AV382">
    <cfRule type="cellIs" dxfId="17299" priority="1527" stopIfTrue="1" operator="greaterThan">
      <formula>0</formula>
    </cfRule>
    <cfRule type="cellIs" dxfId="17298" priority="1528" stopIfTrue="1" operator="lessThan">
      <formula>0</formula>
    </cfRule>
  </conditionalFormatting>
  <conditionalFormatting sqref="AV382:AV389">
    <cfRule type="cellIs" dxfId="17297" priority="1529" stopIfTrue="1" operator="greaterThan">
      <formula>0</formula>
    </cfRule>
    <cfRule type="cellIs" dxfId="17296" priority="1530" stopIfTrue="1" operator="lessThan">
      <formula>0</formula>
    </cfRule>
  </conditionalFormatting>
  <conditionalFormatting sqref="AV390:AV391">
    <cfRule type="cellIs" dxfId="17295" priority="1491" stopIfTrue="1" operator="greaterThan">
      <formula>0</formula>
    </cfRule>
    <cfRule type="cellIs" dxfId="17294" priority="1492" stopIfTrue="1" operator="lessThan">
      <formula>0</formula>
    </cfRule>
    <cfRule type="cellIs" dxfId="17293" priority="1493" stopIfTrue="1" operator="greaterThan">
      <formula>0</formula>
    </cfRule>
    <cfRule type="cellIs" dxfId="17292" priority="1494" stopIfTrue="1" operator="lessThan">
      <formula>0</formula>
    </cfRule>
  </conditionalFormatting>
  <conditionalFormatting sqref="AV390:AV398">
    <cfRule type="cellIs" dxfId="17291" priority="1495" stopIfTrue="1" operator="greaterThan">
      <formula>0</formula>
    </cfRule>
    <cfRule type="cellIs" dxfId="17290" priority="1496" stopIfTrue="1" operator="lessThan">
      <formula>0</formula>
    </cfRule>
  </conditionalFormatting>
  <conditionalFormatting sqref="AV407:AV408">
    <cfRule type="cellIs" dxfId="17289" priority="1425" stopIfTrue="1" operator="greaterThan">
      <formula>0</formula>
    </cfRule>
    <cfRule type="cellIs" dxfId="17288" priority="1426" stopIfTrue="1" operator="lessThan">
      <formula>0</formula>
    </cfRule>
    <cfRule type="cellIs" dxfId="17287" priority="1427" stopIfTrue="1" operator="greaterThan">
      <formula>0</formula>
    </cfRule>
    <cfRule type="cellIs" dxfId="17286" priority="1428" stopIfTrue="1" operator="lessThan">
      <formula>0</formula>
    </cfRule>
    <cfRule type="cellIs" dxfId="17285" priority="1424" stopIfTrue="1" operator="lessThan">
      <formula>0</formula>
    </cfRule>
    <cfRule type="cellIs" dxfId="17284" priority="1423" stopIfTrue="1" operator="greaterThan">
      <formula>0</formula>
    </cfRule>
  </conditionalFormatting>
  <conditionalFormatting sqref="AV412">
    <cfRule type="cellIs" dxfId="17283" priority="1328" stopIfTrue="1" operator="lessThan">
      <formula>0</formula>
    </cfRule>
    <cfRule type="cellIs" dxfId="17282" priority="1327" stopIfTrue="1" operator="greaterThan">
      <formula>0</formula>
    </cfRule>
  </conditionalFormatting>
  <conditionalFormatting sqref="AV420">
    <cfRule type="cellIs" dxfId="17281" priority="1388" stopIfTrue="1" operator="lessThan">
      <formula>0</formula>
    </cfRule>
    <cfRule type="cellIs" dxfId="17280" priority="1383" stopIfTrue="1" operator="greaterThan">
      <formula>0</formula>
    </cfRule>
    <cfRule type="cellIs" dxfId="17279" priority="1384" stopIfTrue="1" operator="lessThan">
      <formula>0</formula>
    </cfRule>
    <cfRule type="cellIs" dxfId="17278" priority="1385" stopIfTrue="1" operator="greaterThan">
      <formula>0</formula>
    </cfRule>
    <cfRule type="cellIs" dxfId="17277" priority="1387" stopIfTrue="1" operator="greaterThan">
      <formula>0</formula>
    </cfRule>
    <cfRule type="cellIs" dxfId="17276" priority="1386" stopIfTrue="1" operator="lessThan">
      <formula>0</formula>
    </cfRule>
  </conditionalFormatting>
  <conditionalFormatting sqref="AV423:AV424">
    <cfRule type="cellIs" dxfId="17275" priority="542" stopIfTrue="1" operator="lessThan">
      <formula>0</formula>
    </cfRule>
    <cfRule type="cellIs" dxfId="17274" priority="541" stopIfTrue="1" operator="greaterThan">
      <formula>0</formula>
    </cfRule>
  </conditionalFormatting>
  <conditionalFormatting sqref="AV428:AV429">
    <cfRule type="cellIs" dxfId="17273" priority="1304" stopIfTrue="1" operator="lessThan">
      <formula>0</formula>
    </cfRule>
    <cfRule type="cellIs" dxfId="17272" priority="1303" stopIfTrue="1" operator="greaterThan">
      <formula>0</formula>
    </cfRule>
    <cfRule type="cellIs" dxfId="17271" priority="1302" stopIfTrue="1" operator="lessThan">
      <formula>0</formula>
    </cfRule>
    <cfRule type="cellIs" dxfId="17270" priority="1301" stopIfTrue="1" operator="greaterThan">
      <formula>0</formula>
    </cfRule>
    <cfRule type="cellIs" dxfId="17269" priority="1306" stopIfTrue="1" operator="lessThan">
      <formula>0</formula>
    </cfRule>
    <cfRule type="cellIs" dxfId="17268" priority="1305" stopIfTrue="1" operator="greaterThan">
      <formula>0</formula>
    </cfRule>
  </conditionalFormatting>
  <conditionalFormatting sqref="AV431">
    <cfRule type="cellIs" dxfId="17267" priority="123" stopIfTrue="1" operator="greaterThan">
      <formula>0</formula>
    </cfRule>
    <cfRule type="cellIs" dxfId="17266" priority="126" stopIfTrue="1" operator="lessThan">
      <formula>0</formula>
    </cfRule>
    <cfRule type="cellIs" dxfId="17265" priority="125" stopIfTrue="1" operator="greaterThan">
      <formula>0</formula>
    </cfRule>
    <cfRule type="cellIs" dxfId="17264" priority="122" stopIfTrue="1" operator="lessThan">
      <formula>0</formula>
    </cfRule>
    <cfRule type="cellIs" dxfId="17263" priority="121" stopIfTrue="1" operator="greaterThan">
      <formula>0</formula>
    </cfRule>
    <cfRule type="cellIs" dxfId="17262" priority="124" stopIfTrue="1" operator="lessThan">
      <formula>0</formula>
    </cfRule>
  </conditionalFormatting>
  <conditionalFormatting sqref="AV435">
    <cfRule type="cellIs" dxfId="17261" priority="1265" stopIfTrue="1" operator="greaterThan">
      <formula>0</formula>
    </cfRule>
    <cfRule type="cellIs" dxfId="17260" priority="1263" stopIfTrue="1" operator="greaterThan">
      <formula>0</formula>
    </cfRule>
    <cfRule type="cellIs" dxfId="17259" priority="1268" stopIfTrue="1" operator="lessThan">
      <formula>0</formula>
    </cfRule>
    <cfRule type="cellIs" dxfId="17258" priority="1266" stopIfTrue="1" operator="lessThan">
      <formula>0</formula>
    </cfRule>
    <cfRule type="cellIs" dxfId="17257" priority="1264" stopIfTrue="1" operator="lessThan">
      <formula>0</formula>
    </cfRule>
    <cfRule type="cellIs" dxfId="17256" priority="1267" stopIfTrue="1" operator="greaterThan">
      <formula>0</formula>
    </cfRule>
  </conditionalFormatting>
  <conditionalFormatting sqref="AV442">
    <cfRule type="cellIs" dxfId="17255" priority="1169" stopIfTrue="1" operator="greaterThan">
      <formula>0</formula>
    </cfRule>
    <cfRule type="cellIs" dxfId="17254" priority="1170" stopIfTrue="1" operator="lessThan">
      <formula>0</formula>
    </cfRule>
    <cfRule type="cellIs" dxfId="17253" priority="1165" stopIfTrue="1" operator="greaterThan">
      <formula>0</formula>
    </cfRule>
    <cfRule type="cellIs" dxfId="17252" priority="1166" stopIfTrue="1" operator="lessThan">
      <formula>0</formula>
    </cfRule>
    <cfRule type="cellIs" dxfId="17251" priority="1167" stopIfTrue="1" operator="greaterThan">
      <formula>0</formula>
    </cfRule>
    <cfRule type="cellIs" dxfId="17250" priority="1168" stopIfTrue="1" operator="lessThan">
      <formula>0</formula>
    </cfRule>
  </conditionalFormatting>
  <conditionalFormatting sqref="AV450">
    <cfRule type="cellIs" dxfId="17249" priority="1110" stopIfTrue="1" operator="lessThan">
      <formula>0</formula>
    </cfRule>
    <cfRule type="cellIs" dxfId="17248" priority="1109" stopIfTrue="1" operator="greaterThan">
      <formula>0</formula>
    </cfRule>
  </conditionalFormatting>
  <conditionalFormatting sqref="AV454:AV455">
    <cfRule type="cellIs" dxfId="17247" priority="1117" stopIfTrue="1" operator="greaterThan">
      <formula>0</formula>
    </cfRule>
    <cfRule type="cellIs" dxfId="17246" priority="1119" stopIfTrue="1" operator="greaterThan">
      <formula>0</formula>
    </cfRule>
    <cfRule type="cellIs" dxfId="17245" priority="1120" stopIfTrue="1" operator="lessThan">
      <formula>0</formula>
    </cfRule>
    <cfRule type="cellIs" dxfId="17244" priority="1121" stopIfTrue="1" operator="greaterThan">
      <formula>0</formula>
    </cfRule>
    <cfRule type="cellIs" dxfId="17243" priority="1122" stopIfTrue="1" operator="lessThan">
      <formula>0</formula>
    </cfRule>
    <cfRule type="cellIs" dxfId="17242" priority="1118" stopIfTrue="1" operator="lessThan">
      <formula>0</formula>
    </cfRule>
  </conditionalFormatting>
  <conditionalFormatting sqref="AV461">
    <cfRule type="cellIs" dxfId="17241" priority="113" stopIfTrue="1" operator="greaterThan">
      <formula>0</formula>
    </cfRule>
    <cfRule type="cellIs" dxfId="17240" priority="114" stopIfTrue="1" operator="lessThan">
      <formula>0</formula>
    </cfRule>
    <cfRule type="cellIs" dxfId="17239" priority="112" stopIfTrue="1" operator="lessThan">
      <formula>0</formula>
    </cfRule>
    <cfRule type="cellIs" dxfId="17238" priority="111" stopIfTrue="1" operator="greaterThan">
      <formula>0</formula>
    </cfRule>
    <cfRule type="cellIs" dxfId="17237" priority="110" stopIfTrue="1" operator="lessThan">
      <formula>0</formula>
    </cfRule>
    <cfRule type="cellIs" dxfId="17236" priority="109" stopIfTrue="1" operator="greaterThan">
      <formula>0</formula>
    </cfRule>
  </conditionalFormatting>
  <conditionalFormatting sqref="AV463:AV465">
    <cfRule type="cellIs" dxfId="17235" priority="1081" stopIfTrue="1" operator="greaterThan">
      <formula>0</formula>
    </cfRule>
    <cfRule type="cellIs" dxfId="17234" priority="1082" stopIfTrue="1" operator="lessThan">
      <formula>0</formula>
    </cfRule>
    <cfRule type="cellIs" dxfId="17233" priority="1084" stopIfTrue="1" operator="lessThan">
      <formula>0</formula>
    </cfRule>
    <cfRule type="cellIs" dxfId="17232" priority="1083" stopIfTrue="1" operator="greaterThan">
      <formula>0</formula>
    </cfRule>
    <cfRule type="cellIs" dxfId="17231" priority="1086" stopIfTrue="1" operator="lessThan">
      <formula>0</formula>
    </cfRule>
    <cfRule type="cellIs" dxfId="17230" priority="1085" stopIfTrue="1" operator="greaterThan">
      <formula>0</formula>
    </cfRule>
  </conditionalFormatting>
  <conditionalFormatting sqref="AV467:AV468">
    <cfRule type="cellIs" dxfId="17229" priority="539" stopIfTrue="1" operator="greaterThan">
      <formula>0</formula>
    </cfRule>
    <cfRule type="cellIs" dxfId="17228" priority="540" stopIfTrue="1" operator="lessThan">
      <formula>0</formula>
    </cfRule>
  </conditionalFormatting>
  <conditionalFormatting sqref="AV471">
    <cfRule type="cellIs" dxfId="17227" priority="928" stopIfTrue="1" operator="lessThan">
      <formula>0</formula>
    </cfRule>
    <cfRule type="cellIs" dxfId="17226" priority="927" stopIfTrue="1" operator="greaterThan">
      <formula>0</formula>
    </cfRule>
  </conditionalFormatting>
  <conditionalFormatting sqref="AV474">
    <cfRule type="cellIs" dxfId="17225" priority="987" stopIfTrue="1" operator="greaterThan">
      <formula>0</formula>
    </cfRule>
    <cfRule type="cellIs" dxfId="17224" priority="988" stopIfTrue="1" operator="lessThan">
      <formula>0</formula>
    </cfRule>
    <cfRule type="cellIs" dxfId="17223" priority="991" stopIfTrue="1" operator="greaterThan">
      <formula>0</formula>
    </cfRule>
    <cfRule type="cellIs" dxfId="17222" priority="992" stopIfTrue="1" operator="lessThan">
      <formula>0</formula>
    </cfRule>
    <cfRule type="cellIs" dxfId="17221" priority="989" stopIfTrue="1" operator="greaterThan">
      <formula>0</formula>
    </cfRule>
    <cfRule type="cellIs" dxfId="17220" priority="990" stopIfTrue="1" operator="lessThan">
      <formula>0</formula>
    </cfRule>
  </conditionalFormatting>
  <conditionalFormatting sqref="AV484:AV485">
    <cfRule type="cellIs" dxfId="17219" priority="920" stopIfTrue="1" operator="lessThan">
      <formula>0</formula>
    </cfRule>
    <cfRule type="cellIs" dxfId="17218" priority="919" stopIfTrue="1" operator="greaterThan">
      <formula>0</formula>
    </cfRule>
  </conditionalFormatting>
  <conditionalFormatting sqref="AV485">
    <cfRule type="cellIs" dxfId="17217" priority="937" stopIfTrue="1" operator="greaterThan">
      <formula>0</formula>
    </cfRule>
    <cfRule type="cellIs" dxfId="17216" priority="938" stopIfTrue="1" operator="lessThan">
      <formula>0</formula>
    </cfRule>
    <cfRule type="cellIs" dxfId="17215" priority="936" stopIfTrue="1" operator="lessThan">
      <formula>0</formula>
    </cfRule>
    <cfRule type="cellIs" dxfId="17214" priority="935" stopIfTrue="1" operator="greaterThan">
      <formula>0</formula>
    </cfRule>
  </conditionalFormatting>
  <conditionalFormatting sqref="AV487:AV488">
    <cfRule type="cellIs" dxfId="17213" priority="773" stopIfTrue="1" operator="greaterThan">
      <formula>0</formula>
    </cfRule>
    <cfRule type="cellIs" dxfId="17212" priority="774" stopIfTrue="1" operator="lessThan">
      <formula>0</formula>
    </cfRule>
  </conditionalFormatting>
  <conditionalFormatting sqref="AV493:AV496">
    <cfRule type="cellIs" dxfId="17211" priority="538" stopIfTrue="1" operator="lessThan">
      <formula>0</formula>
    </cfRule>
    <cfRule type="cellIs" dxfId="17210" priority="537" stopIfTrue="1" operator="greaterThan">
      <formula>0</formula>
    </cfRule>
  </conditionalFormatting>
  <conditionalFormatting sqref="AV496">
    <cfRule type="cellIs" dxfId="17209" priority="724" stopIfTrue="1" operator="lessThan">
      <formula>0</formula>
    </cfRule>
    <cfRule type="cellIs" dxfId="17208" priority="723" stopIfTrue="1" operator="greaterThan">
      <formula>0</formula>
    </cfRule>
    <cfRule type="cellIs" dxfId="17207" priority="722" stopIfTrue="1" operator="lessThan">
      <formula>0</formula>
    </cfRule>
    <cfRule type="cellIs" dxfId="17206" priority="721" stopIfTrue="1" operator="greaterThan">
      <formula>0</formula>
    </cfRule>
  </conditionalFormatting>
  <conditionalFormatting sqref="AV502">
    <cfRule type="cellIs" dxfId="17205" priority="868" stopIfTrue="1" operator="lessThan">
      <formula>0</formula>
    </cfRule>
    <cfRule type="cellIs" dxfId="17204" priority="867" stopIfTrue="1" operator="greaterThan">
      <formula>0</formula>
    </cfRule>
  </conditionalFormatting>
  <conditionalFormatting sqref="AV504">
    <cfRule type="cellIs" dxfId="17203" priority="890" stopIfTrue="1" operator="lessThan">
      <formula>0</formula>
    </cfRule>
    <cfRule type="cellIs" dxfId="17202" priority="891" stopIfTrue="1" operator="greaterThan">
      <formula>0</formula>
    </cfRule>
    <cfRule type="cellIs" dxfId="17201" priority="892" stopIfTrue="1" operator="lessThan">
      <formula>0</formula>
    </cfRule>
    <cfRule type="cellIs" dxfId="17200" priority="887" stopIfTrue="1" operator="greaterThan">
      <formula>0</formula>
    </cfRule>
    <cfRule type="cellIs" dxfId="17199" priority="888" stopIfTrue="1" operator="lessThan">
      <formula>0</formula>
    </cfRule>
    <cfRule type="cellIs" dxfId="17198" priority="889" stopIfTrue="1" operator="greaterThan">
      <formula>0</formula>
    </cfRule>
  </conditionalFormatting>
  <conditionalFormatting sqref="AV507">
    <cfRule type="cellIs" dxfId="17197" priority="873" stopIfTrue="1" operator="greaterThan">
      <formula>0</formula>
    </cfRule>
    <cfRule type="cellIs" dxfId="17196" priority="874" stopIfTrue="1" operator="lessThan">
      <formula>0</formula>
    </cfRule>
  </conditionalFormatting>
  <conditionalFormatting sqref="AV511">
    <cfRule type="cellIs" dxfId="17195" priority="536" stopIfTrue="1" operator="lessThan">
      <formula>0</formula>
    </cfRule>
    <cfRule type="cellIs" dxfId="17194" priority="535" stopIfTrue="1" operator="greaterThan">
      <formula>0</formula>
    </cfRule>
  </conditionalFormatting>
  <conditionalFormatting sqref="AV513">
    <cfRule type="cellIs" dxfId="17193" priority="97" stopIfTrue="1" operator="greaterThan">
      <formula>0</formula>
    </cfRule>
    <cfRule type="cellIs" dxfId="17192" priority="98" stopIfTrue="1" operator="lessThan">
      <formula>0</formula>
    </cfRule>
    <cfRule type="cellIs" dxfId="17191" priority="99" stopIfTrue="1" operator="greaterThan">
      <formula>0</formula>
    </cfRule>
    <cfRule type="cellIs" dxfId="17190" priority="100" stopIfTrue="1" operator="lessThan">
      <formula>0</formula>
    </cfRule>
    <cfRule type="cellIs" dxfId="17189" priority="101" stopIfTrue="1" operator="greaterThan">
      <formula>0</formula>
    </cfRule>
    <cfRule type="cellIs" dxfId="17188" priority="102" stopIfTrue="1" operator="lessThan">
      <formula>0</formula>
    </cfRule>
  </conditionalFormatting>
  <conditionalFormatting sqref="AV518:AV519">
    <cfRule type="cellIs" dxfId="17187" priority="630" stopIfTrue="1" operator="lessThan">
      <formula>0</formula>
    </cfRule>
    <cfRule type="cellIs" dxfId="17186" priority="629" stopIfTrue="1" operator="greaterThan">
      <formula>0</formula>
    </cfRule>
  </conditionalFormatting>
  <conditionalFormatting sqref="AV519">
    <cfRule type="cellIs" dxfId="17185" priority="822" stopIfTrue="1" operator="lessThan">
      <formula>0</formula>
    </cfRule>
    <cfRule type="cellIs" dxfId="17184" priority="821" stopIfTrue="1" operator="greaterThan">
      <formula>0</formula>
    </cfRule>
    <cfRule type="cellIs" dxfId="17183" priority="820" stopIfTrue="1" operator="lessThan">
      <formula>0</formula>
    </cfRule>
    <cfRule type="cellIs" dxfId="17182" priority="819" stopIfTrue="1" operator="greaterThan">
      <formula>0</formula>
    </cfRule>
  </conditionalFormatting>
  <conditionalFormatting sqref="AV524:AV525">
    <cfRule type="cellIs" dxfId="17181" priority="785" stopIfTrue="1" operator="greaterThan">
      <formula>0</formula>
    </cfRule>
    <cfRule type="cellIs" dxfId="17180" priority="786" stopIfTrue="1" operator="lessThan">
      <formula>0</formula>
    </cfRule>
  </conditionalFormatting>
  <conditionalFormatting sqref="AV527:AV529">
    <cfRule type="cellIs" dxfId="17179" priority="533" stopIfTrue="1" operator="greaterThan">
      <formula>0</formula>
    </cfRule>
    <cfRule type="cellIs" dxfId="17178" priority="534" stopIfTrue="1" operator="lessThan">
      <formula>0</formula>
    </cfRule>
  </conditionalFormatting>
  <conditionalFormatting sqref="AV529">
    <cfRule type="cellIs" dxfId="17177" priority="715" stopIfTrue="1" operator="greaterThan">
      <formula>0</formula>
    </cfRule>
    <cfRule type="cellIs" dxfId="17176" priority="717" stopIfTrue="1" operator="greaterThan">
      <formula>0</formula>
    </cfRule>
    <cfRule type="cellIs" dxfId="17175" priority="718" stopIfTrue="1" operator="lessThan">
      <formula>0</formula>
    </cfRule>
    <cfRule type="cellIs" dxfId="17174" priority="716" stopIfTrue="1" operator="lessThan">
      <formula>0</formula>
    </cfRule>
  </conditionalFormatting>
  <conditionalFormatting sqref="AV533:AV534">
    <cfRule type="cellIs" dxfId="17173" priority="621" stopIfTrue="1" operator="greaterThan">
      <formula>0</formula>
    </cfRule>
    <cfRule type="cellIs" dxfId="17172" priority="622" stopIfTrue="1" operator="lessThan">
      <formula>0</formula>
    </cfRule>
  </conditionalFormatting>
  <conditionalFormatting sqref="AV536">
    <cfRule type="cellIs" dxfId="17171" priority="595" stopIfTrue="1" operator="greaterThan">
      <formula>0</formula>
    </cfRule>
    <cfRule type="cellIs" dxfId="17170" priority="596" stopIfTrue="1" operator="lessThan">
      <formula>0</formula>
    </cfRule>
    <cfRule type="cellIs" dxfId="17169" priority="597" stopIfTrue="1" operator="greaterThan">
      <formula>0</formula>
    </cfRule>
    <cfRule type="cellIs" dxfId="17168" priority="598" stopIfTrue="1" operator="lessThan">
      <formula>0</formula>
    </cfRule>
    <cfRule type="cellIs" dxfId="17167" priority="599" stopIfTrue="1" operator="greaterThan">
      <formula>0</formula>
    </cfRule>
    <cfRule type="cellIs" dxfId="17166" priority="600" stopIfTrue="1" operator="lessThan">
      <formula>0</formula>
    </cfRule>
  </conditionalFormatting>
  <conditionalFormatting sqref="AV540:AV541">
    <cfRule type="cellIs" dxfId="17165" priority="575" stopIfTrue="1" operator="greaterThan">
      <formula>0</formula>
    </cfRule>
    <cfRule type="cellIs" dxfId="17164" priority="576" stopIfTrue="1" operator="lessThan">
      <formula>0</formula>
    </cfRule>
  </conditionalFormatting>
  <conditionalFormatting sqref="AV543">
    <cfRule type="cellIs" dxfId="17163" priority="200" stopIfTrue="1" operator="lessThan">
      <formula>0</formula>
    </cfRule>
  </conditionalFormatting>
  <conditionalFormatting sqref="AV543:AV544">
    <cfRule type="cellIs" dxfId="17162" priority="199" stopIfTrue="1" operator="greaterThan">
      <formula>0</formula>
    </cfRule>
  </conditionalFormatting>
  <conditionalFormatting sqref="AV544">
    <cfRule type="cellIs" dxfId="17161" priority="532" stopIfTrue="1" operator="lessThan">
      <formula>0</formula>
    </cfRule>
  </conditionalFormatting>
  <conditionalFormatting sqref="AV547:AV548">
    <cfRule type="cellIs" dxfId="17160" priority="547" stopIfTrue="1" operator="greaterThan">
      <formula>0</formula>
    </cfRule>
    <cfRule type="cellIs" dxfId="17159" priority="548" stopIfTrue="1" operator="lessThan">
      <formula>0</formula>
    </cfRule>
  </conditionalFormatting>
  <conditionalFormatting sqref="AV550:AV552">
    <cfRule type="cellIs" dxfId="17158" priority="406" stopIfTrue="1" operator="lessThan">
      <formula>0</formula>
    </cfRule>
    <cfRule type="cellIs" dxfId="17157" priority="405" stopIfTrue="1" operator="greaterThan">
      <formula>0</formula>
    </cfRule>
  </conditionalFormatting>
  <conditionalFormatting sqref="AV552">
    <cfRule type="cellIs" dxfId="17156" priority="511" stopIfTrue="1" operator="greaterThan">
      <formula>0</formula>
    </cfRule>
    <cfRule type="cellIs" dxfId="17155" priority="510" stopIfTrue="1" operator="lessThan">
      <formula>0</formula>
    </cfRule>
    <cfRule type="cellIs" dxfId="17154" priority="509" stopIfTrue="1" operator="greaterThan">
      <formula>0</formula>
    </cfRule>
    <cfRule type="cellIs" dxfId="17153" priority="512" stopIfTrue="1" operator="lessThan">
      <formula>0</formula>
    </cfRule>
  </conditionalFormatting>
  <conditionalFormatting sqref="AV556">
    <cfRule type="cellIs" dxfId="17152" priority="500" stopIfTrue="1" operator="lessThan">
      <formula>0</formula>
    </cfRule>
    <cfRule type="cellIs" dxfId="17151" priority="499" stopIfTrue="1" operator="greaterThan">
      <formula>0</formula>
    </cfRule>
  </conditionalFormatting>
  <conditionalFormatting sqref="AV561:AV567">
    <cfRule type="cellIs" dxfId="17150" priority="484" stopIfTrue="1" operator="lessThan">
      <formula>0</formula>
    </cfRule>
    <cfRule type="cellIs" dxfId="17149" priority="483" stopIfTrue="1" operator="greaterThan">
      <formula>0</formula>
    </cfRule>
  </conditionalFormatting>
  <conditionalFormatting sqref="AV569">
    <cfRule type="cellIs" dxfId="17148" priority="372" stopIfTrue="1" operator="lessThan">
      <formula>0</formula>
    </cfRule>
    <cfRule type="cellIs" dxfId="17147" priority="371" stopIfTrue="1" operator="greaterThan">
      <formula>0</formula>
    </cfRule>
    <cfRule type="cellIs" dxfId="17146" priority="370" stopIfTrue="1" operator="lessThan">
      <formula>0</formula>
    </cfRule>
    <cfRule type="cellIs" dxfId="17145" priority="369" stopIfTrue="1" operator="greaterThan">
      <formula>0</formula>
    </cfRule>
  </conditionalFormatting>
  <conditionalFormatting sqref="AV569:AV570">
    <cfRule type="cellIs" dxfId="17144" priority="373" stopIfTrue="1" operator="greaterThan">
      <formula>0</formula>
    </cfRule>
    <cfRule type="cellIs" dxfId="17143" priority="374" stopIfTrue="1" operator="lessThan">
      <formula>0</formula>
    </cfRule>
  </conditionalFormatting>
  <conditionalFormatting sqref="AV570">
    <cfRule type="cellIs" dxfId="17142" priority="462" stopIfTrue="1" operator="lessThan">
      <formula>0</formula>
    </cfRule>
    <cfRule type="cellIs" dxfId="17141" priority="461" stopIfTrue="1" operator="greaterThan">
      <formula>0</formula>
    </cfRule>
    <cfRule type="cellIs" dxfId="17140" priority="463" stopIfTrue="1" operator="greaterThan">
      <formula>0</formula>
    </cfRule>
    <cfRule type="cellIs" dxfId="17139" priority="464" stopIfTrue="1" operator="lessThan">
      <formula>0</formula>
    </cfRule>
  </conditionalFormatting>
  <conditionalFormatting sqref="AV572">
    <cfRule type="cellIs" dxfId="17138" priority="398" stopIfTrue="1" operator="lessThan">
      <formula>0</formula>
    </cfRule>
    <cfRule type="cellIs" dxfId="17137" priority="397" stopIfTrue="1" operator="greaterThan">
      <formula>0</formula>
    </cfRule>
  </conditionalFormatting>
  <conditionalFormatting sqref="BE2">
    <cfRule type="cellIs" dxfId="17136" priority="3330" stopIfTrue="1" operator="lessThan">
      <formula>0</formula>
    </cfRule>
    <cfRule type="cellIs" dxfId="17135" priority="3329" stopIfTrue="1" operator="greaterThan">
      <formula>0</formula>
    </cfRule>
  </conditionalFormatting>
  <conditionalFormatting sqref="BE20:BE22">
    <cfRule type="cellIs" dxfId="17134" priority="3214" stopIfTrue="1" operator="lessThan">
      <formula>0</formula>
    </cfRule>
    <cfRule type="cellIs" dxfId="17133" priority="3213" stopIfTrue="1" operator="greaterThan">
      <formula>0</formula>
    </cfRule>
  </conditionalFormatting>
  <conditionalFormatting sqref="BE38">
    <cfRule type="cellIs" dxfId="17132" priority="3165" stopIfTrue="1" operator="greaterThan">
      <formula>0</formula>
    </cfRule>
    <cfRule type="cellIs" dxfId="17131" priority="3166" stopIfTrue="1" operator="lessThan">
      <formula>0</formula>
    </cfRule>
  </conditionalFormatting>
  <conditionalFormatting sqref="BE53:BE87">
    <cfRule type="cellIs" dxfId="17130" priority="356" stopIfTrue="1" operator="lessThan">
      <formula>0</formula>
    </cfRule>
    <cfRule type="cellIs" dxfId="17129" priority="355" stopIfTrue="1" operator="greaterThan">
      <formula>0</formula>
    </cfRule>
  </conditionalFormatting>
  <conditionalFormatting sqref="BE88:BE129">
    <cfRule type="cellIs" dxfId="17128" priority="2870" stopIfTrue="1" operator="lessThan">
      <formula>0</formula>
    </cfRule>
    <cfRule type="cellIs" dxfId="17127" priority="2869" stopIfTrue="1" operator="greaterThan">
      <formula>0</formula>
    </cfRule>
  </conditionalFormatting>
  <conditionalFormatting sqref="BE125">
    <cfRule type="cellIs" dxfId="17126" priority="2863" stopIfTrue="1" operator="greaterThan">
      <formula>0</formula>
    </cfRule>
    <cfRule type="cellIs" dxfId="17125" priority="2864" stopIfTrue="1" operator="lessThan">
      <formula>0</formula>
    </cfRule>
  </conditionalFormatting>
  <conditionalFormatting sqref="BE130:BE139">
    <cfRule type="cellIs" dxfId="17124" priority="2841" stopIfTrue="1" operator="greaterThan">
      <formula>0</formula>
    </cfRule>
    <cfRule type="cellIs" dxfId="17123" priority="2842" stopIfTrue="1" operator="lessThan">
      <formula>0</formula>
    </cfRule>
  </conditionalFormatting>
  <conditionalFormatting sqref="BE147">
    <cfRule type="cellIs" dxfId="17122" priority="2825" stopIfTrue="1" operator="greaterThan">
      <formula>0</formula>
    </cfRule>
    <cfRule type="cellIs" dxfId="17121" priority="2826" stopIfTrue="1" operator="lessThan">
      <formula>0</formula>
    </cfRule>
  </conditionalFormatting>
  <conditionalFormatting sqref="BE152">
    <cfRule type="cellIs" dxfId="17120" priority="2809" stopIfTrue="1" operator="greaterThan">
      <formula>0</formula>
    </cfRule>
    <cfRule type="cellIs" dxfId="17119" priority="2810" stopIfTrue="1" operator="lessThan">
      <formula>0</formula>
    </cfRule>
  </conditionalFormatting>
  <conditionalFormatting sqref="BE167">
    <cfRule type="cellIs" dxfId="17118" priority="2735" stopIfTrue="1" operator="greaterThan">
      <formula>0</formula>
    </cfRule>
    <cfRule type="cellIs" dxfId="17117" priority="2736" stopIfTrue="1" operator="lessThan">
      <formula>0</formula>
    </cfRule>
  </conditionalFormatting>
  <conditionalFormatting sqref="BE182">
    <cfRule type="cellIs" dxfId="17116" priority="2554" stopIfTrue="1" operator="lessThan">
      <formula>0</formula>
    </cfRule>
    <cfRule type="cellIs" dxfId="17115" priority="2553" stopIfTrue="1" operator="greaterThan">
      <formula>0</formula>
    </cfRule>
  </conditionalFormatting>
  <conditionalFormatting sqref="BE195:BE236">
    <cfRule type="cellIs" dxfId="17114" priority="2383" stopIfTrue="1" operator="greaterThan">
      <formula>0</formula>
    </cfRule>
    <cfRule type="cellIs" dxfId="17113" priority="2384" stopIfTrue="1" operator="lessThan">
      <formula>0</formula>
    </cfRule>
  </conditionalFormatting>
  <conditionalFormatting sqref="BE263">
    <cfRule type="cellIs" dxfId="17112" priority="2266" stopIfTrue="1" operator="lessThan">
      <formula>0</formula>
    </cfRule>
    <cfRule type="cellIs" dxfId="17111" priority="2265" stopIfTrue="1" operator="greaterThan">
      <formula>0</formula>
    </cfRule>
  </conditionalFormatting>
  <conditionalFormatting sqref="BE292:BE293">
    <cfRule type="cellIs" dxfId="17110" priority="2162" stopIfTrue="1" operator="lessThan">
      <formula>0</formula>
    </cfRule>
    <cfRule type="cellIs" dxfId="17109" priority="2161" stopIfTrue="1" operator="greaterThan">
      <formula>0</formula>
    </cfRule>
  </conditionalFormatting>
  <conditionalFormatting sqref="BE327:BE328">
    <cfRule type="cellIs" dxfId="17108" priority="1945" stopIfTrue="1" operator="greaterThan">
      <formula>0</formula>
    </cfRule>
    <cfRule type="cellIs" dxfId="17107" priority="1946" stopIfTrue="1" operator="lessThan">
      <formula>0</formula>
    </cfRule>
  </conditionalFormatting>
  <conditionalFormatting sqref="BE345:BE349">
    <cfRule type="cellIs" dxfId="17106" priority="456" stopIfTrue="1" operator="lessThan">
      <formula>0</formula>
    </cfRule>
    <cfRule type="cellIs" dxfId="17105" priority="455" stopIfTrue="1" operator="greaterThan">
      <formula>0</formula>
    </cfRule>
  </conditionalFormatting>
  <conditionalFormatting sqref="BE351:BE352">
    <cfRule type="cellIs" dxfId="17104" priority="339" stopIfTrue="1" operator="greaterThan">
      <formula>0</formula>
    </cfRule>
    <cfRule type="cellIs" dxfId="17103" priority="340" stopIfTrue="1" operator="lessThan">
      <formula>0</formula>
    </cfRule>
  </conditionalFormatting>
  <conditionalFormatting sqref="BE357">
    <cfRule type="cellIs" dxfId="17102" priority="338" stopIfTrue="1" operator="lessThan">
      <formula>0</formula>
    </cfRule>
    <cfRule type="cellIs" dxfId="17101" priority="337" stopIfTrue="1" operator="greaterThan">
      <formula>0</formula>
    </cfRule>
  </conditionalFormatting>
  <conditionalFormatting sqref="BE364">
    <cfRule type="cellIs" dxfId="17100" priority="334" stopIfTrue="1" operator="lessThan">
      <formula>0</formula>
    </cfRule>
    <cfRule type="cellIs" dxfId="17099" priority="333" stopIfTrue="1" operator="greaterThan">
      <formula>0</formula>
    </cfRule>
  </conditionalFormatting>
  <conditionalFormatting sqref="BE373:BE375">
    <cfRule type="cellIs" dxfId="17098" priority="1632" stopIfTrue="1" operator="lessThan">
      <formula>0</formula>
    </cfRule>
    <cfRule type="cellIs" dxfId="17097" priority="1631" stopIfTrue="1" operator="greaterThan">
      <formula>0</formula>
    </cfRule>
  </conditionalFormatting>
  <conditionalFormatting sqref="BE374">
    <cfRule type="cellIs" dxfId="17096" priority="332" stopIfTrue="1" operator="lessThan">
      <formula>0</formula>
    </cfRule>
    <cfRule type="cellIs" dxfId="17095" priority="331" stopIfTrue="1" operator="greaterThan">
      <formula>0</formula>
    </cfRule>
  </conditionalFormatting>
  <conditionalFormatting sqref="BE377">
    <cfRule type="cellIs" dxfId="17094" priority="252" stopIfTrue="1" operator="lessThan">
      <formula>0</formula>
    </cfRule>
  </conditionalFormatting>
  <conditionalFormatting sqref="BE377:BE378">
    <cfRule type="cellIs" dxfId="17093" priority="159" stopIfTrue="1" operator="greaterThan">
      <formula>0</formula>
    </cfRule>
  </conditionalFormatting>
  <conditionalFormatting sqref="BE378">
    <cfRule type="cellIs" dxfId="17092" priority="160" stopIfTrue="1" operator="lessThan">
      <formula>0</formula>
    </cfRule>
  </conditionalFormatting>
  <conditionalFormatting sqref="BE385:BE386">
    <cfRule type="cellIs" dxfId="17091" priority="326" stopIfTrue="1" operator="lessThan">
      <formula>0</formula>
    </cfRule>
    <cfRule type="cellIs" dxfId="17090" priority="325" stopIfTrue="1" operator="greaterThan">
      <formula>0</formula>
    </cfRule>
  </conditionalFormatting>
  <conditionalFormatting sqref="BE393">
    <cfRule type="cellIs" dxfId="17089" priority="324" stopIfTrue="1" operator="lessThan">
      <formula>0</formula>
    </cfRule>
    <cfRule type="cellIs" dxfId="17088" priority="323" stopIfTrue="1" operator="greaterThan">
      <formula>0</formula>
    </cfRule>
  </conditionalFormatting>
  <conditionalFormatting sqref="BE401">
    <cfRule type="cellIs" dxfId="17087" priority="322" stopIfTrue="1" operator="lessThan">
      <formula>0</formula>
    </cfRule>
    <cfRule type="cellIs" dxfId="17086" priority="321" stopIfTrue="1" operator="greaterThan">
      <formula>0</formula>
    </cfRule>
  </conditionalFormatting>
  <conditionalFormatting sqref="BE417">
    <cfRule type="cellIs" dxfId="17085" priority="320" stopIfTrue="1" operator="lessThan">
      <formula>0</formula>
    </cfRule>
    <cfRule type="cellIs" dxfId="17084" priority="319" stopIfTrue="1" operator="greaterThan">
      <formula>0</formula>
    </cfRule>
  </conditionalFormatting>
  <conditionalFormatting sqref="BE423:BE424">
    <cfRule type="cellIs" dxfId="17083" priority="1249" stopIfTrue="1" operator="greaterThan">
      <formula>0</formula>
    </cfRule>
    <cfRule type="cellIs" dxfId="17082" priority="1250" stopIfTrue="1" operator="lessThan">
      <formula>0</formula>
    </cfRule>
  </conditionalFormatting>
  <conditionalFormatting sqref="BE424">
    <cfRule type="cellIs" dxfId="17081" priority="317" stopIfTrue="1" operator="greaterThan">
      <formula>0</formula>
    </cfRule>
    <cfRule type="cellIs" dxfId="17080" priority="318" stopIfTrue="1" operator="lessThan">
      <formula>0</formula>
    </cfRule>
  </conditionalFormatting>
  <conditionalFormatting sqref="BE431">
    <cfRule type="cellIs" dxfId="17079" priority="316" stopIfTrue="1" operator="lessThan">
      <formula>0</formula>
    </cfRule>
    <cfRule type="cellIs" dxfId="17078" priority="315" stopIfTrue="1" operator="greaterThan">
      <formula>0</formula>
    </cfRule>
  </conditionalFormatting>
  <conditionalFormatting sqref="BE438">
    <cfRule type="cellIs" dxfId="17077" priority="314" stopIfTrue="1" operator="lessThan">
      <formula>0</formula>
    </cfRule>
    <cfRule type="cellIs" dxfId="17076" priority="313" stopIfTrue="1" operator="greaterThan">
      <formula>0</formula>
    </cfRule>
  </conditionalFormatting>
  <conditionalFormatting sqref="BE446">
    <cfRule type="cellIs" dxfId="17075" priority="311" stopIfTrue="1" operator="greaterThan">
      <formula>0</formula>
    </cfRule>
    <cfRule type="cellIs" dxfId="17074" priority="312" stopIfTrue="1" operator="lessThan">
      <formula>0</formula>
    </cfRule>
  </conditionalFormatting>
  <conditionalFormatting sqref="BE450">
    <cfRule type="cellIs" dxfId="17073" priority="1108" stopIfTrue="1" operator="lessThan">
      <formula>0</formula>
    </cfRule>
    <cfRule type="cellIs" dxfId="17072" priority="1107" stopIfTrue="1" operator="greaterThan">
      <formula>0</formula>
    </cfRule>
  </conditionalFormatting>
  <conditionalFormatting sqref="BE452">
    <cfRule type="cellIs" dxfId="17071" priority="310" stopIfTrue="1" operator="lessThan">
      <formula>0</formula>
    </cfRule>
    <cfRule type="cellIs" dxfId="17070" priority="309" stopIfTrue="1" operator="greaterThan">
      <formula>0</formula>
    </cfRule>
  </conditionalFormatting>
  <conditionalFormatting sqref="BE461">
    <cfRule type="cellIs" dxfId="17069" priority="307" stopIfTrue="1" operator="greaterThan">
      <formula>0</formula>
    </cfRule>
    <cfRule type="cellIs" dxfId="17068" priority="308" stopIfTrue="1" operator="lessThan">
      <formula>0</formula>
    </cfRule>
  </conditionalFormatting>
  <conditionalFormatting sqref="BE467:BE468">
    <cfRule type="cellIs" dxfId="17067" priority="1049" stopIfTrue="1" operator="greaterThan">
      <formula>0</formula>
    </cfRule>
    <cfRule type="cellIs" dxfId="17066" priority="1050" stopIfTrue="1" operator="lessThan">
      <formula>0</formula>
    </cfRule>
  </conditionalFormatting>
  <conditionalFormatting sqref="BE468">
    <cfRule type="cellIs" dxfId="17065" priority="306" stopIfTrue="1" operator="lessThan">
      <formula>0</formula>
    </cfRule>
    <cfRule type="cellIs" dxfId="17064" priority="305" stopIfTrue="1" operator="greaterThan">
      <formula>0</formula>
    </cfRule>
  </conditionalFormatting>
  <conditionalFormatting sqref="BE494:BE495">
    <cfRule type="cellIs" dxfId="17063" priority="301" stopIfTrue="1" operator="greaterThan">
      <formula>0</formula>
    </cfRule>
    <cfRule type="cellIs" dxfId="17062" priority="302" stopIfTrue="1" operator="lessThan">
      <formula>0</formula>
    </cfRule>
  </conditionalFormatting>
  <conditionalFormatting sqref="BE501">
    <cfRule type="cellIs" dxfId="17061" priority="219" stopIfTrue="1" operator="greaterThan">
      <formula>0</formula>
    </cfRule>
    <cfRule type="cellIs" dxfId="17060" priority="220" stopIfTrue="1" operator="lessThan">
      <formula>0</formula>
    </cfRule>
  </conditionalFormatting>
  <conditionalFormatting sqref="BE513">
    <cfRule type="cellIs" dxfId="17059" priority="299" stopIfTrue="1" operator="greaterThan">
      <formula>0</formula>
    </cfRule>
    <cfRule type="cellIs" dxfId="17058" priority="300" stopIfTrue="1" operator="lessThan">
      <formula>0</formula>
    </cfRule>
  </conditionalFormatting>
  <conditionalFormatting sqref="BE528">
    <cfRule type="cellIs" dxfId="17057" priority="298" stopIfTrue="1" operator="lessThan">
      <formula>0</formula>
    </cfRule>
    <cfRule type="cellIs" dxfId="17056" priority="297" stopIfTrue="1" operator="greaterThan">
      <formula>0</formula>
    </cfRule>
  </conditionalFormatting>
  <conditionalFormatting sqref="BE544">
    <cfRule type="cellIs" dxfId="17055" priority="295" stopIfTrue="1" operator="greaterThan">
      <formula>0</formula>
    </cfRule>
    <cfRule type="cellIs" dxfId="17054" priority="296" stopIfTrue="1" operator="lessThan">
      <formula>0</formula>
    </cfRule>
  </conditionalFormatting>
  <conditionalFormatting sqref="BE547">
    <cfRule type="cellIs" dxfId="17053" priority="433" stopIfTrue="1" operator="greaterThan">
      <formula>0</formula>
    </cfRule>
    <cfRule type="cellIs" dxfId="17052" priority="434" stopIfTrue="1" operator="lessThan">
      <formula>0</formula>
    </cfRule>
  </conditionalFormatting>
  <conditionalFormatting sqref="BI264">
    <cfRule type="cellIs" dxfId="17051" priority="32" stopIfTrue="1" operator="lessThan">
      <formula>0</formula>
    </cfRule>
    <cfRule type="cellIs" dxfId="17050" priority="31" stopIfTrue="1" operator="greaterThan">
      <formula>0</formula>
    </cfRule>
  </conditionalFormatting>
  <conditionalFormatting sqref="BI264:BI563">
    <cfRule type="cellIs" dxfId="17049" priority="54" stopIfTrue="1" operator="lessThan">
      <formula>0</formula>
    </cfRule>
    <cfRule type="cellIs" dxfId="17048" priority="53" stopIfTrue="1" operator="greaterThan">
      <formula>0</formula>
    </cfRule>
  </conditionalFormatting>
  <conditionalFormatting sqref="BK264:BK537 BK539:BK563">
    <cfRule type="cellIs" dxfId="17047" priority="30" stopIfTrue="1" operator="lessThan">
      <formula>0</formula>
    </cfRule>
    <cfRule type="cellIs" dxfId="17046" priority="29" stopIfTrue="1" operator="greaterThan">
      <formula>0</formula>
    </cfRule>
  </conditionalFormatting>
  <conditionalFormatting sqref="BK538">
    <cfRule type="cellIs" dxfId="17045" priority="12" stopIfTrue="1" operator="lessThan">
      <formula>0</formula>
    </cfRule>
    <cfRule type="cellIs" dxfId="17044" priority="11" stopIfTrue="1" operator="greaterThan">
      <formula>0</formula>
    </cfRule>
  </conditionalFormatting>
  <conditionalFormatting sqref="BK564:BK756">
    <cfRule type="cellIs" dxfId="17043" priority="77" stopIfTrue="1" operator="greaterThan">
      <formula>0</formula>
    </cfRule>
    <cfRule type="cellIs" dxfId="17042" priority="78" stopIfTrue="1" operator="lessThan">
      <formula>0</formula>
    </cfRule>
  </conditionalFormatting>
  <conditionalFormatting sqref="BM264:BM537 BM539:BM563">
    <cfRule type="cellIs" dxfId="17041" priority="27" stopIfTrue="1" operator="greaterThan">
      <formula>0</formula>
    </cfRule>
    <cfRule type="cellIs" dxfId="17040" priority="28" stopIfTrue="1" operator="lessThan">
      <formula>0</formula>
    </cfRule>
  </conditionalFormatting>
  <conditionalFormatting sqref="BM538">
    <cfRule type="cellIs" dxfId="17039" priority="9" stopIfTrue="1" operator="greaterThan">
      <formula>0</formula>
    </cfRule>
    <cfRule type="cellIs" dxfId="17038" priority="10" stopIfTrue="1" operator="lessThan">
      <formula>0</formula>
    </cfRule>
  </conditionalFormatting>
  <conditionalFormatting sqref="BM564:BM761">
    <cfRule type="cellIs" dxfId="17037" priority="76" stopIfTrue="1" operator="lessThan">
      <formula>0</formula>
    </cfRule>
    <cfRule type="cellIs" dxfId="17036" priority="75" stopIfTrue="1" operator="greaterThan">
      <formula>0</formula>
    </cfRule>
  </conditionalFormatting>
  <conditionalFormatting sqref="BO264:BO537 BO539:BO563">
    <cfRule type="cellIs" dxfId="17035" priority="25" stopIfTrue="1" operator="greaterThan">
      <formula>0</formula>
    </cfRule>
    <cfRule type="cellIs" dxfId="17034" priority="26" stopIfTrue="1" operator="lessThan">
      <formula>0</formula>
    </cfRule>
  </conditionalFormatting>
  <conditionalFormatting sqref="BO538">
    <cfRule type="cellIs" dxfId="17033" priority="8" stopIfTrue="1" operator="lessThan">
      <formula>0</formula>
    </cfRule>
    <cfRule type="cellIs" dxfId="17032" priority="7" stopIfTrue="1" operator="greaterThan">
      <formula>0</formula>
    </cfRule>
  </conditionalFormatting>
  <conditionalFormatting sqref="BO564:BO761">
    <cfRule type="cellIs" dxfId="17031" priority="74" stopIfTrue="1" operator="lessThan">
      <formula>0</formula>
    </cfRule>
    <cfRule type="cellIs" dxfId="17030" priority="73" stopIfTrue="1" operator="greaterThan">
      <formula>0</formula>
    </cfRule>
  </conditionalFormatting>
  <conditionalFormatting sqref="BQ264:BQ521 BQ523:BQ537 BQ539:BQ563">
    <cfRule type="cellIs" dxfId="17029" priority="23" stopIfTrue="1" operator="greaterThan">
      <formula>0</formula>
    </cfRule>
    <cfRule type="cellIs" dxfId="17028" priority="24" stopIfTrue="1" operator="lessThan">
      <formula>0</formula>
    </cfRule>
  </conditionalFormatting>
  <conditionalFormatting sqref="BQ522">
    <cfRule type="cellIs" dxfId="17027" priority="14" stopIfTrue="1" operator="lessThan">
      <formula>0</formula>
    </cfRule>
    <cfRule type="cellIs" dxfId="17026" priority="13" stopIfTrue="1" operator="greaterThan">
      <formula>0</formula>
    </cfRule>
  </conditionalFormatting>
  <conditionalFormatting sqref="BQ538">
    <cfRule type="cellIs" dxfId="17025" priority="5" stopIfTrue="1" operator="greaterThan">
      <formula>0</formula>
    </cfRule>
    <cfRule type="cellIs" dxfId="17024" priority="6" stopIfTrue="1" operator="lessThan">
      <formula>0</formula>
    </cfRule>
  </conditionalFormatting>
  <conditionalFormatting sqref="BQ564:BQ761">
    <cfRule type="cellIs" dxfId="17023" priority="71" stopIfTrue="1" operator="greaterThan">
      <formula>0</formula>
    </cfRule>
    <cfRule type="cellIs" dxfId="17022" priority="72" stopIfTrue="1" operator="lessThan">
      <formula>0</formula>
    </cfRule>
  </conditionalFormatting>
  <conditionalFormatting sqref="BS264:BS521 BS523:BS537 BS539:BS746">
    <cfRule type="cellIs" dxfId="17021" priority="22" stopIfTrue="1" operator="lessThan">
      <formula>0</formula>
    </cfRule>
    <cfRule type="cellIs" dxfId="17020" priority="21" stopIfTrue="1" operator="greaterThan">
      <formula>0</formula>
    </cfRule>
  </conditionalFormatting>
  <conditionalFormatting sqref="BS522">
    <cfRule type="cellIs" dxfId="17019" priority="17" stopIfTrue="1" operator="greaterThan">
      <formula>0</formula>
    </cfRule>
    <cfRule type="cellIs" dxfId="17018" priority="18" stopIfTrue="1" operator="lessThan">
      <formula>0</formula>
    </cfRule>
  </conditionalFormatting>
  <conditionalFormatting sqref="BS538">
    <cfRule type="cellIs" dxfId="17017" priority="3" stopIfTrue="1" operator="greaterThan">
      <formula>0</formula>
    </cfRule>
    <cfRule type="cellIs" dxfId="17016" priority="4" stopIfTrue="1" operator="lessThan">
      <formula>0</formula>
    </cfRule>
  </conditionalFormatting>
  <conditionalFormatting sqref="BS747:BS761">
    <cfRule type="cellIs" dxfId="17015" priority="69" stopIfTrue="1" operator="greaterThan">
      <formula>0</formula>
    </cfRule>
    <cfRule type="cellIs" dxfId="17014" priority="70" stopIfTrue="1" operator="lessThan">
      <formula>0</formula>
    </cfRule>
  </conditionalFormatting>
  <conditionalFormatting sqref="BU264:BU521 BU523:BU537 BU539:BU563">
    <cfRule type="cellIs" dxfId="17013" priority="19" stopIfTrue="1" operator="greaterThan">
      <formula>0</formula>
    </cfRule>
    <cfRule type="cellIs" dxfId="17012" priority="20" stopIfTrue="1" operator="lessThan">
      <formula>0</formula>
    </cfRule>
  </conditionalFormatting>
  <conditionalFormatting sqref="BU522">
    <cfRule type="cellIs" dxfId="17011" priority="15" stopIfTrue="1" operator="greaterThan">
      <formula>0</formula>
    </cfRule>
    <cfRule type="cellIs" dxfId="17010" priority="16" stopIfTrue="1" operator="lessThan">
      <formula>0</formula>
    </cfRule>
  </conditionalFormatting>
  <conditionalFormatting sqref="BU538">
    <cfRule type="cellIs" dxfId="17009" priority="1" stopIfTrue="1" operator="greaterThan">
      <formula>0</formula>
    </cfRule>
    <cfRule type="cellIs" dxfId="17008" priority="2" stopIfTrue="1" operator="lessThan">
      <formula>0</formula>
    </cfRule>
  </conditionalFormatting>
  <conditionalFormatting sqref="BU564:BU761">
    <cfRule type="cellIs" dxfId="17007" priority="67" stopIfTrue="1" operator="greaterThan">
      <formula>0</formula>
    </cfRule>
    <cfRule type="cellIs" dxfId="17006" priority="68" stopIfTrue="1" operator="lessThan">
      <formula>0</formula>
    </cfRule>
  </conditionalFormatting>
  <pageMargins left="0.7" right="0.7" top="0.75" bottom="0.75" header="0.3" footer="0.3"/>
  <pageSetup paperSize="9" orientation="portrait" r:id="rId1"/>
  <ignoredErrors>
    <ignoredError sqref="C122" numberStoredAsText="1"/>
    <ignoredError sqref="C161" twoDigitTextYear="1"/>
  </ignoredErrors>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BS1995"/>
  <sheetViews>
    <sheetView zoomScale="70" zoomScaleNormal="70" workbookViewId="0">
      <pane xSplit="6" ySplit="1" topLeftCell="G2" activePane="bottomRight" state="frozen"/>
      <selection pane="topRight" activeCell="G1" sqref="G1"/>
      <selection pane="bottomLeft" activeCell="A2" sqref="A2"/>
      <selection pane="bottomRight" activeCell="A2" sqref="A2"/>
    </sheetView>
  </sheetViews>
  <sheetFormatPr defaultRowHeight="13.2" x14ac:dyDescent="0.25"/>
  <cols>
    <col min="3" max="3" width="8.88671875" style="9"/>
    <col min="6" max="6" width="16.6640625" bestFit="1" customWidth="1"/>
    <col min="7" max="7" width="8.88671875" style="2"/>
    <col min="9" max="9" width="8.88671875" style="7"/>
    <col min="11" max="11" width="8.88671875" style="7"/>
    <col min="13" max="13" width="8.88671875" style="7"/>
    <col min="15" max="15" width="8.88671875" style="7"/>
    <col min="17" max="17" width="8.88671875" style="7"/>
    <col min="19" max="19" width="8.88671875" style="7"/>
    <col min="21" max="21" width="8.88671875" style="7"/>
    <col min="28" max="28" width="8.88671875" style="7"/>
    <col min="31" max="31" width="8.88671875" style="7"/>
    <col min="34" max="34" width="8.88671875" style="7"/>
    <col min="37" max="37" width="8.88671875" style="7"/>
    <col min="40" max="40" width="8.88671875" style="7"/>
    <col min="41" max="41" width="13" customWidth="1"/>
    <col min="59" max="59" width="8.88671875" style="50"/>
  </cols>
  <sheetData>
    <row r="1" spans="1:71" ht="18" thickBot="1" x14ac:dyDescent="0.35">
      <c r="A1" s="24" t="s">
        <v>254</v>
      </c>
      <c r="B1" s="58" t="s">
        <v>255</v>
      </c>
      <c r="C1" s="102" t="s">
        <v>256</v>
      </c>
      <c r="D1" s="58"/>
      <c r="E1" s="58" t="s">
        <v>257</v>
      </c>
      <c r="F1" s="58" t="s">
        <v>258</v>
      </c>
      <c r="G1" s="106" t="s">
        <v>259</v>
      </c>
      <c r="H1" s="74" t="s">
        <v>32</v>
      </c>
      <c r="I1" s="74"/>
      <c r="J1" s="74" t="s">
        <v>260</v>
      </c>
      <c r="K1" s="74"/>
      <c r="L1" s="74" t="s">
        <v>261</v>
      </c>
      <c r="M1" s="74"/>
      <c r="N1" s="74" t="s">
        <v>653</v>
      </c>
      <c r="O1" s="74"/>
      <c r="P1" s="74" t="s">
        <v>1122</v>
      </c>
      <c r="Q1" s="74"/>
      <c r="R1" s="74" t="s">
        <v>1123</v>
      </c>
      <c r="S1" s="74"/>
      <c r="T1" s="74" t="s">
        <v>262</v>
      </c>
      <c r="U1" s="74"/>
      <c r="V1" s="27" t="s">
        <v>1266</v>
      </c>
      <c r="W1" s="27" t="s">
        <v>1267</v>
      </c>
      <c r="X1" s="27" t="s">
        <v>1268</v>
      </c>
      <c r="Y1" s="27" t="s">
        <v>275</v>
      </c>
      <c r="Z1" s="27" t="s">
        <v>276</v>
      </c>
      <c r="AA1" s="27" t="s">
        <v>277</v>
      </c>
      <c r="AB1" s="27" t="s">
        <v>278</v>
      </c>
      <c r="AC1" s="27" t="s">
        <v>279</v>
      </c>
      <c r="AD1" s="27" t="s">
        <v>280</v>
      </c>
      <c r="AE1" s="27" t="s">
        <v>281</v>
      </c>
      <c r="AF1" s="27" t="s">
        <v>282</v>
      </c>
      <c r="AG1" s="27" t="s">
        <v>283</v>
      </c>
      <c r="AH1" s="27" t="s">
        <v>284</v>
      </c>
      <c r="AI1" s="58" t="s">
        <v>1124</v>
      </c>
      <c r="AJ1" s="58" t="s">
        <v>1125</v>
      </c>
      <c r="AK1" s="58" t="s">
        <v>1126</v>
      </c>
      <c r="AL1" s="27" t="s">
        <v>926</v>
      </c>
      <c r="AM1" s="27" t="s">
        <v>927</v>
      </c>
      <c r="AN1" s="27" t="s">
        <v>928</v>
      </c>
      <c r="AO1" s="4" t="s">
        <v>1127</v>
      </c>
      <c r="AP1" s="73" t="s">
        <v>286</v>
      </c>
      <c r="AQ1" s="73" t="s">
        <v>287</v>
      </c>
      <c r="AR1" s="73" t="s">
        <v>288</v>
      </c>
      <c r="AS1" s="73" t="s">
        <v>1128</v>
      </c>
      <c r="AT1" s="73" t="s">
        <v>1129</v>
      </c>
      <c r="AU1" s="73" t="s">
        <v>285</v>
      </c>
      <c r="AV1" s="72" t="s">
        <v>289</v>
      </c>
      <c r="AW1" s="72" t="s">
        <v>290</v>
      </c>
      <c r="AX1" s="72" t="s">
        <v>291</v>
      </c>
      <c r="AY1" s="72" t="s">
        <v>285</v>
      </c>
      <c r="AZ1" s="72" t="s">
        <v>929</v>
      </c>
      <c r="BA1" s="72" t="s">
        <v>32</v>
      </c>
      <c r="BB1" s="72" t="s">
        <v>260</v>
      </c>
      <c r="BC1" s="72" t="s">
        <v>261</v>
      </c>
      <c r="BD1" s="72" t="s">
        <v>1130</v>
      </c>
      <c r="BE1" s="27" t="s">
        <v>1281</v>
      </c>
      <c r="BF1" s="27" t="s">
        <v>32</v>
      </c>
      <c r="BG1" s="27"/>
      <c r="BH1" s="27" t="s">
        <v>260</v>
      </c>
      <c r="BI1" s="27"/>
      <c r="BJ1" s="27" t="s">
        <v>261</v>
      </c>
      <c r="BK1" s="27"/>
      <c r="BL1" s="27" t="s">
        <v>653</v>
      </c>
      <c r="BM1" s="27"/>
      <c r="BN1" s="27" t="s">
        <v>1265</v>
      </c>
      <c r="BO1" s="27"/>
      <c r="BP1" s="27" t="s">
        <v>1282</v>
      </c>
      <c r="BQ1" s="27"/>
      <c r="BR1" s="27" t="s">
        <v>1283</v>
      </c>
      <c r="BS1" s="27"/>
    </row>
    <row r="2" spans="1:71" x14ac:dyDescent="0.25">
      <c r="A2" s="1">
        <v>2019</v>
      </c>
      <c r="B2" s="3" t="s">
        <v>266</v>
      </c>
      <c r="C2" s="85" t="s">
        <v>594</v>
      </c>
      <c r="D2" s="39">
        <v>43812</v>
      </c>
      <c r="E2">
        <v>17</v>
      </c>
      <c r="F2" s="3" t="s">
        <v>821</v>
      </c>
      <c r="H2" s="6"/>
      <c r="J2" s="6"/>
      <c r="L2" s="6"/>
      <c r="N2" s="6"/>
      <c r="P2" s="7"/>
      <c r="R2" s="7"/>
      <c r="T2" s="6"/>
      <c r="V2" s="3" t="s">
        <v>842</v>
      </c>
      <c r="W2" s="7"/>
      <c r="X2" s="48"/>
      <c r="Y2" s="48"/>
      <c r="Z2" s="6">
        <v>41</v>
      </c>
      <c r="AA2" s="6">
        <v>52</v>
      </c>
      <c r="AB2" s="7">
        <f>Z2-AA2</f>
        <v>-11</v>
      </c>
      <c r="AC2" s="6">
        <v>21</v>
      </c>
      <c r="AD2" s="6">
        <v>71</v>
      </c>
      <c r="AE2" s="7">
        <f>AC2-AD2</f>
        <v>-50</v>
      </c>
      <c r="AF2" s="6">
        <v>19</v>
      </c>
      <c r="AG2" s="6">
        <v>63</v>
      </c>
      <c r="AH2" s="7">
        <f>AF2-AG2</f>
        <v>-44</v>
      </c>
      <c r="AI2" s="6">
        <v>27</v>
      </c>
      <c r="AJ2" s="6">
        <v>63</v>
      </c>
      <c r="AK2" s="7">
        <f>AI2-AJ2</f>
        <v>-36</v>
      </c>
      <c r="AL2" s="6"/>
      <c r="AM2" s="6"/>
      <c r="AO2" s="4" t="s">
        <v>931</v>
      </c>
      <c r="AP2" s="6"/>
      <c r="AQ2" s="6"/>
      <c r="AR2" s="6"/>
      <c r="AS2" s="6"/>
      <c r="AT2" s="6"/>
      <c r="AU2" s="4"/>
      <c r="AV2" s="6"/>
      <c r="AW2" s="6"/>
      <c r="AX2" s="7"/>
      <c r="AY2" s="4"/>
      <c r="BF2" t="str">
        <f>IF($F2="ICM",$L2,"")</f>
        <v/>
      </c>
      <c r="BI2" s="50"/>
      <c r="BK2" s="50"/>
      <c r="BM2" s="50"/>
      <c r="BO2" s="50"/>
      <c r="BQ2" s="50"/>
      <c r="BS2" s="50"/>
    </row>
    <row r="3" spans="1:71" x14ac:dyDescent="0.25">
      <c r="A3" s="1"/>
      <c r="B3" s="3" t="s">
        <v>266</v>
      </c>
      <c r="C3" s="85" t="s">
        <v>514</v>
      </c>
      <c r="D3" s="39">
        <v>43813</v>
      </c>
      <c r="F3" s="3" t="s">
        <v>821</v>
      </c>
      <c r="H3" s="6"/>
      <c r="J3" s="6"/>
      <c r="L3" s="6"/>
      <c r="N3" s="6"/>
      <c r="P3" s="7"/>
      <c r="R3" s="7"/>
      <c r="T3" s="6"/>
      <c r="V3" s="3" t="s">
        <v>842</v>
      </c>
      <c r="W3" s="7"/>
      <c r="X3" s="48"/>
      <c r="Y3" s="48"/>
      <c r="Z3" s="6"/>
      <c r="AA3" s="6"/>
      <c r="AC3" s="6"/>
      <c r="AD3" s="6"/>
      <c r="AF3" s="6"/>
      <c r="AG3" s="6"/>
      <c r="AI3" s="6"/>
      <c r="AJ3" s="6"/>
      <c r="AL3" s="6"/>
      <c r="AM3" s="6"/>
      <c r="AO3" s="4"/>
      <c r="AP3" s="6"/>
      <c r="AQ3" s="6"/>
      <c r="AR3" s="6"/>
      <c r="AS3" s="6"/>
      <c r="AT3" s="6"/>
      <c r="AU3" s="4"/>
      <c r="AV3" s="6">
        <v>27</v>
      </c>
      <c r="AW3" s="6">
        <v>53</v>
      </c>
      <c r="AX3" s="7">
        <f>AV3-AW3</f>
        <v>-26</v>
      </c>
      <c r="AY3" s="4" t="s">
        <v>871</v>
      </c>
      <c r="BI3" s="50"/>
      <c r="BK3" s="50"/>
      <c r="BM3" s="50"/>
      <c r="BO3" s="50"/>
      <c r="BQ3" s="50"/>
      <c r="BS3" s="50"/>
    </row>
    <row r="4" spans="1:71" x14ac:dyDescent="0.25">
      <c r="A4" s="1"/>
      <c r="B4" s="3" t="s">
        <v>266</v>
      </c>
      <c r="C4" s="85" t="s">
        <v>599</v>
      </c>
      <c r="D4" s="39">
        <v>43820</v>
      </c>
      <c r="F4" s="3" t="s">
        <v>821</v>
      </c>
      <c r="H4" s="6"/>
      <c r="J4" s="6"/>
      <c r="L4" s="6"/>
      <c r="N4" s="6"/>
      <c r="P4" s="7"/>
      <c r="R4" s="7"/>
      <c r="T4" s="6"/>
      <c r="V4" s="3" t="s">
        <v>842</v>
      </c>
      <c r="W4" s="7"/>
      <c r="X4" s="48"/>
      <c r="Y4" s="48"/>
      <c r="Z4" s="6">
        <v>46</v>
      </c>
      <c r="AA4" s="6">
        <v>41</v>
      </c>
      <c r="AB4" s="7">
        <f>Z4-AA4</f>
        <v>5</v>
      </c>
      <c r="AC4" s="6">
        <v>11</v>
      </c>
      <c r="AD4" s="6">
        <v>81</v>
      </c>
      <c r="AE4" s="7">
        <f>AC4-AD4</f>
        <v>-70</v>
      </c>
      <c r="AF4" s="6"/>
      <c r="AG4" s="6"/>
      <c r="AI4" s="6"/>
      <c r="AJ4" s="6"/>
      <c r="AL4" s="6"/>
      <c r="AM4" s="6"/>
      <c r="AO4" s="4" t="s">
        <v>1037</v>
      </c>
      <c r="AP4" s="6"/>
      <c r="AQ4" s="6"/>
      <c r="AR4" s="6"/>
      <c r="AS4" s="6"/>
      <c r="AT4" s="6"/>
      <c r="AU4" s="4"/>
      <c r="AV4" s="6">
        <v>34</v>
      </c>
      <c r="AW4" s="6">
        <v>46</v>
      </c>
      <c r="AX4" s="7">
        <f>AV4-AW4</f>
        <v>-12</v>
      </c>
      <c r="AY4" s="4" t="s">
        <v>871</v>
      </c>
      <c r="BI4" s="50"/>
      <c r="BK4" s="50"/>
      <c r="BM4" s="50"/>
      <c r="BO4" s="50"/>
      <c r="BQ4" s="50"/>
      <c r="BS4" s="50"/>
    </row>
    <row r="5" spans="1:71" x14ac:dyDescent="0.25">
      <c r="A5" s="1"/>
      <c r="B5" s="3" t="s">
        <v>266</v>
      </c>
      <c r="C5" s="85" t="s">
        <v>677</v>
      </c>
      <c r="D5" s="39">
        <v>43827</v>
      </c>
      <c r="F5" s="3" t="s">
        <v>821</v>
      </c>
      <c r="H5" s="6"/>
      <c r="J5" s="6"/>
      <c r="L5" s="6"/>
      <c r="N5" s="6"/>
      <c r="P5" s="7"/>
      <c r="R5" s="7"/>
      <c r="T5" s="6"/>
      <c r="V5" s="3" t="s">
        <v>842</v>
      </c>
      <c r="W5" s="7"/>
      <c r="X5" s="48"/>
      <c r="Y5" s="48"/>
      <c r="Z5" s="6"/>
      <c r="AA5" s="6"/>
      <c r="AC5" s="6"/>
      <c r="AD5" s="6"/>
      <c r="AF5" s="6"/>
      <c r="AG5" s="6"/>
      <c r="AI5" s="6"/>
      <c r="AJ5" s="6"/>
      <c r="AL5" s="6"/>
      <c r="AM5" s="6"/>
      <c r="AO5" s="4"/>
      <c r="AP5" s="6"/>
      <c r="AQ5" s="6"/>
      <c r="AR5" s="6"/>
      <c r="AS5" s="6"/>
      <c r="AT5" s="6"/>
      <c r="AU5" s="4"/>
      <c r="AV5" s="6">
        <v>32</v>
      </c>
      <c r="AW5" s="6">
        <v>44</v>
      </c>
      <c r="AX5" s="7">
        <f>AV5-AW5</f>
        <v>-12</v>
      </c>
      <c r="AY5" s="4" t="s">
        <v>871</v>
      </c>
      <c r="BI5" s="50"/>
      <c r="BK5" s="50"/>
      <c r="BM5" s="50"/>
      <c r="BO5" s="50"/>
      <c r="BQ5" s="50"/>
      <c r="BS5" s="50"/>
    </row>
    <row r="6" spans="1:71" x14ac:dyDescent="0.25">
      <c r="A6" s="1">
        <v>2020</v>
      </c>
      <c r="B6" s="3" t="s">
        <v>267</v>
      </c>
      <c r="C6" s="85" t="s">
        <v>591</v>
      </c>
      <c r="D6" s="39">
        <v>43834</v>
      </c>
      <c r="F6" s="3" t="s">
        <v>821</v>
      </c>
      <c r="H6" s="6"/>
      <c r="J6" s="6"/>
      <c r="L6" s="6"/>
      <c r="N6" s="6"/>
      <c r="P6" s="7"/>
      <c r="R6" s="7"/>
      <c r="T6" s="6"/>
      <c r="V6" s="3" t="s">
        <v>842</v>
      </c>
      <c r="W6" s="7"/>
      <c r="X6" s="48"/>
      <c r="Y6" s="48"/>
      <c r="Z6" s="6"/>
      <c r="AA6" s="6"/>
      <c r="AC6" s="6"/>
      <c r="AD6" s="6"/>
      <c r="AF6" s="6"/>
      <c r="AG6" s="6"/>
      <c r="AI6" s="6"/>
      <c r="AJ6" s="6"/>
      <c r="AL6" s="6"/>
      <c r="AM6" s="6"/>
      <c r="AO6" s="4"/>
      <c r="AP6" s="6"/>
      <c r="AQ6" s="6"/>
      <c r="AR6" s="6"/>
      <c r="AS6" s="6"/>
      <c r="AT6" s="6"/>
      <c r="AU6" s="4"/>
      <c r="AV6" s="6">
        <v>30</v>
      </c>
      <c r="AW6" s="6">
        <v>45</v>
      </c>
      <c r="AX6" s="7">
        <f>AV6-AW6</f>
        <v>-15</v>
      </c>
      <c r="AY6" s="4" t="s">
        <v>871</v>
      </c>
      <c r="BI6" s="50"/>
      <c r="BK6" s="50"/>
      <c r="BM6" s="50"/>
      <c r="BO6" s="50"/>
      <c r="BQ6" s="50"/>
      <c r="BS6" s="50"/>
    </row>
    <row r="7" spans="1:71" x14ac:dyDescent="0.25">
      <c r="A7" s="1"/>
      <c r="B7" s="3" t="s">
        <v>267</v>
      </c>
      <c r="C7" s="85" t="s">
        <v>572</v>
      </c>
      <c r="D7" s="39">
        <v>43835</v>
      </c>
      <c r="F7" s="3" t="s">
        <v>821</v>
      </c>
      <c r="H7" s="6"/>
      <c r="J7" s="6"/>
      <c r="L7" s="6"/>
      <c r="N7" s="6"/>
      <c r="P7" s="7"/>
      <c r="R7" s="7"/>
      <c r="T7" s="6"/>
      <c r="V7" t="s">
        <v>842</v>
      </c>
      <c r="W7" s="7"/>
      <c r="X7" s="48"/>
      <c r="Y7" s="48"/>
      <c r="Z7" s="6">
        <v>41</v>
      </c>
      <c r="AA7" s="6">
        <v>49</v>
      </c>
      <c r="AB7" s="7">
        <f>Z7-AA7</f>
        <v>-8</v>
      </c>
      <c r="AC7" s="6">
        <v>19</v>
      </c>
      <c r="AD7" s="6">
        <v>70</v>
      </c>
      <c r="AE7" s="7">
        <f>AC7-AD7</f>
        <v>-51</v>
      </c>
      <c r="AF7" s="6"/>
      <c r="AG7" s="6"/>
      <c r="AI7" s="6"/>
      <c r="AJ7" s="6"/>
      <c r="AL7" s="6"/>
      <c r="AM7" s="6"/>
      <c r="AO7" s="4" t="s">
        <v>931</v>
      </c>
      <c r="AP7" s="6"/>
      <c r="AQ7" s="6"/>
      <c r="AR7" s="6"/>
      <c r="AS7" s="6"/>
      <c r="AT7" s="6"/>
      <c r="AU7" s="4"/>
      <c r="AV7" s="6"/>
      <c r="AW7" s="6"/>
      <c r="AX7" s="7"/>
      <c r="AY7" s="4"/>
      <c r="BI7" s="50"/>
      <c r="BK7" s="50"/>
      <c r="BM7" s="50"/>
      <c r="BO7" s="50"/>
      <c r="BQ7" s="50"/>
      <c r="BS7" s="50"/>
    </row>
    <row r="8" spans="1:71" x14ac:dyDescent="0.25">
      <c r="B8" t="s">
        <v>267</v>
      </c>
      <c r="C8" s="10" t="s">
        <v>317</v>
      </c>
      <c r="D8" s="39">
        <v>43838</v>
      </c>
      <c r="E8">
        <v>13</v>
      </c>
      <c r="F8" t="s">
        <v>1019</v>
      </c>
      <c r="G8" s="2" t="s">
        <v>96</v>
      </c>
      <c r="H8" s="6">
        <v>44</v>
      </c>
      <c r="J8" s="6">
        <v>29</v>
      </c>
      <c r="L8" s="6">
        <v>11</v>
      </c>
      <c r="N8" s="6">
        <v>5</v>
      </c>
      <c r="P8" s="6">
        <v>4</v>
      </c>
      <c r="R8" s="6">
        <v>2</v>
      </c>
      <c r="T8" s="6">
        <v>15</v>
      </c>
      <c r="V8" t="s">
        <v>842</v>
      </c>
      <c r="Y8" s="7"/>
      <c r="Z8" s="6"/>
      <c r="AA8" s="6"/>
      <c r="AC8" s="6"/>
      <c r="AD8" s="6"/>
      <c r="AO8" s="4"/>
      <c r="AP8" s="6"/>
      <c r="AQ8" s="6"/>
      <c r="AR8" s="6"/>
      <c r="AS8" s="6"/>
      <c r="AT8" s="6"/>
      <c r="AV8" s="6"/>
      <c r="AW8" s="6"/>
      <c r="AX8" s="7"/>
      <c r="BI8" s="50"/>
      <c r="BK8" s="50"/>
      <c r="BM8" s="50"/>
      <c r="BO8" s="50"/>
      <c r="BQ8" s="50"/>
      <c r="BS8" s="50"/>
    </row>
    <row r="9" spans="1:71" x14ac:dyDescent="0.25">
      <c r="A9" s="1"/>
      <c r="B9" s="3" t="s">
        <v>267</v>
      </c>
      <c r="C9" s="85" t="s">
        <v>673</v>
      </c>
      <c r="D9" s="39">
        <v>43841</v>
      </c>
      <c r="F9" s="3" t="s">
        <v>821</v>
      </c>
      <c r="H9" s="6"/>
      <c r="J9" s="6"/>
      <c r="L9" s="6"/>
      <c r="N9" s="6"/>
      <c r="P9" s="6"/>
      <c r="R9" s="6"/>
      <c r="T9" s="6"/>
      <c r="V9" s="3" t="s">
        <v>842</v>
      </c>
      <c r="Z9" s="6"/>
      <c r="AA9" s="6"/>
      <c r="AC9" s="6"/>
      <c r="AD9" s="6"/>
      <c r="AO9" s="4"/>
      <c r="AP9" s="6"/>
      <c r="AQ9" s="6"/>
      <c r="AR9" s="6"/>
      <c r="AS9" s="6"/>
      <c r="AT9" s="6"/>
      <c r="AV9" s="6">
        <v>33</v>
      </c>
      <c r="AW9" s="6">
        <v>42</v>
      </c>
      <c r="AX9" s="7">
        <f>AV9-AW9</f>
        <v>-9</v>
      </c>
      <c r="AY9" s="4" t="s">
        <v>871</v>
      </c>
      <c r="BI9" s="50"/>
      <c r="BK9" s="50"/>
      <c r="BM9" s="50"/>
      <c r="BO9" s="50"/>
      <c r="BQ9" s="50"/>
      <c r="BS9" s="50"/>
    </row>
    <row r="10" spans="1:71" x14ac:dyDescent="0.25">
      <c r="B10" t="s">
        <v>267</v>
      </c>
      <c r="C10" s="10" t="s">
        <v>319</v>
      </c>
      <c r="D10" s="39">
        <v>43845</v>
      </c>
      <c r="E10">
        <v>18</v>
      </c>
      <c r="F10" t="s">
        <v>903</v>
      </c>
      <c r="G10" s="2" t="s">
        <v>138</v>
      </c>
      <c r="H10" s="6">
        <v>47</v>
      </c>
      <c r="J10" s="6">
        <v>30</v>
      </c>
      <c r="L10" s="6">
        <v>9</v>
      </c>
      <c r="N10" s="6">
        <v>4</v>
      </c>
      <c r="P10" s="6">
        <v>3</v>
      </c>
      <c r="R10" s="6">
        <v>0</v>
      </c>
      <c r="T10" s="6">
        <v>17</v>
      </c>
      <c r="V10" t="s">
        <v>842</v>
      </c>
      <c r="W10" t="s">
        <v>1131</v>
      </c>
      <c r="Y10" s="7"/>
      <c r="Z10" s="6">
        <v>43</v>
      </c>
      <c r="AA10" s="6">
        <v>36</v>
      </c>
      <c r="AB10" s="7">
        <f>Z10-AA10</f>
        <v>7</v>
      </c>
      <c r="AC10" s="6">
        <v>19</v>
      </c>
      <c r="AD10" s="6">
        <v>59</v>
      </c>
      <c r="AE10" s="7">
        <f>AC10-AD10</f>
        <v>-40</v>
      </c>
      <c r="AF10" s="6">
        <v>14</v>
      </c>
      <c r="AG10" s="6">
        <v>23</v>
      </c>
      <c r="AH10" s="7">
        <f>AF10-AG10</f>
        <v>-9</v>
      </c>
      <c r="AI10" s="6">
        <v>22</v>
      </c>
      <c r="AJ10" s="6">
        <v>42</v>
      </c>
      <c r="AK10" s="7">
        <f>AI10-AJ10</f>
        <v>-20</v>
      </c>
      <c r="AO10" s="4" t="s">
        <v>1127</v>
      </c>
      <c r="AP10" s="6">
        <v>41</v>
      </c>
      <c r="AQ10" s="6">
        <v>14</v>
      </c>
      <c r="AR10" s="6"/>
      <c r="AS10" s="6"/>
      <c r="AT10" s="6"/>
      <c r="AU10" s="4" t="s">
        <v>1035</v>
      </c>
      <c r="AV10" s="6"/>
      <c r="AW10" s="6"/>
      <c r="AX10" s="7"/>
      <c r="BI10" s="50"/>
      <c r="BK10" s="50"/>
      <c r="BM10" s="50"/>
      <c r="BO10" s="50"/>
      <c r="BQ10" s="50"/>
      <c r="BS10" s="50"/>
    </row>
    <row r="11" spans="1:71" x14ac:dyDescent="0.25">
      <c r="B11" t="s">
        <v>267</v>
      </c>
      <c r="C11" s="10" t="s">
        <v>437</v>
      </c>
      <c r="D11" s="39">
        <v>43848</v>
      </c>
      <c r="E11">
        <v>24</v>
      </c>
      <c r="F11" t="s">
        <v>821</v>
      </c>
      <c r="H11" s="6"/>
      <c r="J11" s="6"/>
      <c r="L11" s="6"/>
      <c r="N11" s="6"/>
      <c r="P11" s="6"/>
      <c r="R11" s="6"/>
      <c r="T11" s="6"/>
      <c r="V11" t="s">
        <v>842</v>
      </c>
      <c r="Z11" s="6">
        <v>42</v>
      </c>
      <c r="AA11" s="6">
        <v>43</v>
      </c>
      <c r="AB11" s="7">
        <f>Z11-AA11</f>
        <v>-1</v>
      </c>
      <c r="AC11" s="6">
        <v>8</v>
      </c>
      <c r="AD11" s="6">
        <v>80</v>
      </c>
      <c r="AE11" s="7">
        <f>AC11-AD11</f>
        <v>-72</v>
      </c>
      <c r="AO11" s="4" t="s">
        <v>1037</v>
      </c>
      <c r="AP11" s="6"/>
      <c r="AQ11" s="6"/>
      <c r="AR11" s="6"/>
      <c r="AS11" s="6"/>
      <c r="AT11" s="6"/>
      <c r="AV11" s="6">
        <v>32</v>
      </c>
      <c r="AW11" s="6">
        <v>45</v>
      </c>
      <c r="AX11" s="7">
        <f>AV11-AW11</f>
        <v>-13</v>
      </c>
      <c r="AY11" s="4" t="s">
        <v>871</v>
      </c>
      <c r="BI11" s="50"/>
      <c r="BK11" s="50"/>
      <c r="BM11" s="50"/>
      <c r="BO11" s="50"/>
      <c r="BQ11" s="50"/>
      <c r="BS11" s="50"/>
    </row>
    <row r="12" spans="1:71" x14ac:dyDescent="0.25">
      <c r="B12" s="3" t="s">
        <v>267</v>
      </c>
      <c r="C12" s="10" t="s">
        <v>625</v>
      </c>
      <c r="D12" s="39">
        <v>43853</v>
      </c>
      <c r="F12" s="3" t="s">
        <v>821</v>
      </c>
      <c r="H12" s="6"/>
      <c r="J12" s="6"/>
      <c r="L12" s="6"/>
      <c r="N12" s="6"/>
      <c r="P12" s="6"/>
      <c r="R12" s="6"/>
      <c r="T12" s="6"/>
      <c r="V12" t="s">
        <v>842</v>
      </c>
      <c r="Z12" s="6">
        <v>41</v>
      </c>
      <c r="AA12" s="6">
        <v>49</v>
      </c>
      <c r="AB12" s="7">
        <f>Z12-AA12</f>
        <v>-8</v>
      </c>
      <c r="AC12" s="6">
        <v>18</v>
      </c>
      <c r="AD12" s="6">
        <v>70</v>
      </c>
      <c r="AE12" s="7">
        <f>AC12-AD12</f>
        <v>-52</v>
      </c>
      <c r="AO12" s="4" t="s">
        <v>931</v>
      </c>
      <c r="AP12" s="6"/>
      <c r="AQ12" s="6"/>
      <c r="AR12" s="6"/>
      <c r="AS12" s="6"/>
      <c r="AT12" s="6"/>
      <c r="AV12" s="6"/>
      <c r="AW12" s="6"/>
      <c r="AX12" s="7"/>
      <c r="AY12" s="4"/>
      <c r="BI12" s="50"/>
      <c r="BK12" s="50"/>
      <c r="BM12" s="50"/>
      <c r="BO12" s="50"/>
      <c r="BQ12" s="50"/>
      <c r="BS12" s="50"/>
    </row>
    <row r="13" spans="1:71" x14ac:dyDescent="0.25">
      <c r="B13" t="s">
        <v>267</v>
      </c>
      <c r="C13" s="10" t="s">
        <v>601</v>
      </c>
      <c r="D13" s="39">
        <v>43854</v>
      </c>
      <c r="E13">
        <v>28</v>
      </c>
      <c r="F13" t="s">
        <v>821</v>
      </c>
      <c r="G13" s="2" t="s">
        <v>224</v>
      </c>
      <c r="H13" s="6">
        <v>49</v>
      </c>
      <c r="J13" s="6">
        <v>29</v>
      </c>
      <c r="L13" s="6">
        <v>10</v>
      </c>
      <c r="N13" s="6">
        <v>4</v>
      </c>
      <c r="P13" s="6">
        <v>2</v>
      </c>
      <c r="R13" s="6"/>
      <c r="T13" s="6">
        <v>20</v>
      </c>
      <c r="V13" t="s">
        <v>842</v>
      </c>
      <c r="Y13" s="7"/>
      <c r="Z13" s="6"/>
      <c r="AA13" s="6"/>
      <c r="AC13" s="6"/>
      <c r="AD13" s="6"/>
      <c r="AP13" s="6"/>
      <c r="AQ13" s="6"/>
      <c r="AR13" s="6"/>
      <c r="AS13" s="6"/>
      <c r="AT13" s="6"/>
      <c r="AV13" s="6"/>
      <c r="AW13" s="6"/>
      <c r="AX13" s="7"/>
      <c r="BI13" s="50"/>
      <c r="BK13" s="50"/>
      <c r="BM13" s="50"/>
      <c r="BO13" s="50"/>
      <c r="BQ13" s="50"/>
      <c r="BS13" s="50"/>
    </row>
    <row r="14" spans="1:71" x14ac:dyDescent="0.25">
      <c r="B14" s="3" t="s">
        <v>267</v>
      </c>
      <c r="C14" s="10" t="s">
        <v>566</v>
      </c>
      <c r="D14" s="39">
        <v>43855</v>
      </c>
      <c r="F14" s="3" t="s">
        <v>821</v>
      </c>
      <c r="H14" s="6"/>
      <c r="J14" s="6"/>
      <c r="L14" s="6"/>
      <c r="N14" s="6"/>
      <c r="P14" s="6"/>
      <c r="R14" s="6"/>
      <c r="T14" s="6"/>
      <c r="V14" s="3" t="s">
        <v>842</v>
      </c>
      <c r="Z14" s="6"/>
      <c r="AA14" s="6"/>
      <c r="AC14" s="6"/>
      <c r="AD14" s="6"/>
      <c r="AP14" s="6"/>
      <c r="AQ14" s="6"/>
      <c r="AR14" s="6"/>
      <c r="AS14" s="6"/>
      <c r="AT14" s="6"/>
      <c r="AV14" s="6">
        <v>33</v>
      </c>
      <c r="AW14" s="6">
        <v>41</v>
      </c>
      <c r="AX14" s="7">
        <f>AV14-AW14</f>
        <v>-8</v>
      </c>
      <c r="AY14" s="4" t="s">
        <v>871</v>
      </c>
      <c r="BI14" s="50"/>
      <c r="BK14" s="50"/>
      <c r="BM14" s="50"/>
      <c r="BO14" s="50"/>
      <c r="BQ14" s="50"/>
      <c r="BS14" s="50"/>
    </row>
    <row r="15" spans="1:71" x14ac:dyDescent="0.25">
      <c r="B15" t="s">
        <v>267</v>
      </c>
      <c r="C15" s="10" t="s">
        <v>660</v>
      </c>
      <c r="D15" s="39">
        <v>43858</v>
      </c>
      <c r="F15" t="s">
        <v>1132</v>
      </c>
      <c r="H15" s="6"/>
      <c r="J15" s="6"/>
      <c r="L15" s="6"/>
      <c r="N15" s="6"/>
      <c r="P15" s="6"/>
      <c r="R15" s="6"/>
      <c r="T15" s="6"/>
      <c r="V15" t="s">
        <v>842</v>
      </c>
      <c r="Z15" s="6">
        <v>37</v>
      </c>
      <c r="AA15" s="6">
        <v>45</v>
      </c>
      <c r="AB15" s="7">
        <f>Z15-AA15</f>
        <v>-8</v>
      </c>
      <c r="AC15" s="6">
        <v>20</v>
      </c>
      <c r="AD15" s="6">
        <v>66</v>
      </c>
      <c r="AE15" s="7">
        <f>AC15-AD15</f>
        <v>-46</v>
      </c>
      <c r="AO15" s="4" t="s">
        <v>1750</v>
      </c>
      <c r="AP15" s="6"/>
      <c r="AQ15" s="6"/>
      <c r="AR15" s="6"/>
      <c r="AS15" s="6"/>
      <c r="AT15" s="6"/>
      <c r="AV15" s="6"/>
      <c r="AW15" s="6"/>
      <c r="AX15" s="7"/>
      <c r="BI15" s="50"/>
      <c r="BK15" s="50"/>
      <c r="BM15" s="50"/>
      <c r="BO15" s="50"/>
      <c r="BQ15" s="50"/>
      <c r="BS15" s="50"/>
    </row>
    <row r="16" spans="1:71" x14ac:dyDescent="0.25">
      <c r="B16" t="s">
        <v>267</v>
      </c>
      <c r="C16" s="10" t="s">
        <v>587</v>
      </c>
      <c r="D16" s="39">
        <v>43860</v>
      </c>
      <c r="E16">
        <v>31</v>
      </c>
      <c r="F16" t="s">
        <v>982</v>
      </c>
      <c r="H16" s="6">
        <v>44</v>
      </c>
      <c r="J16" s="6">
        <v>33</v>
      </c>
      <c r="L16" s="6">
        <v>10</v>
      </c>
      <c r="N16" s="6">
        <v>3</v>
      </c>
      <c r="P16" s="6">
        <v>3</v>
      </c>
      <c r="R16" s="6"/>
      <c r="T16" s="6">
        <v>11</v>
      </c>
      <c r="V16" t="s">
        <v>842</v>
      </c>
      <c r="Y16" s="7"/>
      <c r="Z16" s="6"/>
      <c r="AA16" s="6"/>
      <c r="AC16" s="6"/>
      <c r="AD16" s="6"/>
      <c r="AO16" s="4"/>
      <c r="AP16" s="6"/>
      <c r="AQ16" s="6"/>
      <c r="AR16" s="6"/>
      <c r="AS16" s="6"/>
      <c r="AT16" s="6"/>
      <c r="AV16" s="6"/>
      <c r="AW16" s="6"/>
      <c r="AX16" s="7"/>
      <c r="BI16" s="50"/>
      <c r="BK16" s="50"/>
      <c r="BM16" s="50"/>
      <c r="BO16" s="50"/>
      <c r="BQ16" s="50"/>
      <c r="BS16" s="50"/>
    </row>
    <row r="17" spans="2:71" x14ac:dyDescent="0.25">
      <c r="B17" t="s">
        <v>267</v>
      </c>
      <c r="C17" s="10" t="s">
        <v>644</v>
      </c>
      <c r="D17" s="39">
        <v>43861</v>
      </c>
      <c r="E17">
        <v>5</v>
      </c>
      <c r="F17" t="s">
        <v>821</v>
      </c>
      <c r="G17" s="2" t="s">
        <v>224</v>
      </c>
      <c r="H17" s="6">
        <v>49</v>
      </c>
      <c r="I17" s="7">
        <v>0</v>
      </c>
      <c r="J17" s="6">
        <v>30</v>
      </c>
      <c r="K17" s="7">
        <v>1</v>
      </c>
      <c r="L17" s="6">
        <v>8</v>
      </c>
      <c r="M17" s="7">
        <v>-2</v>
      </c>
      <c r="N17" s="6">
        <v>5</v>
      </c>
      <c r="O17" s="7">
        <v>1</v>
      </c>
      <c r="P17" s="6">
        <v>2</v>
      </c>
      <c r="Q17" s="7">
        <v>0</v>
      </c>
      <c r="R17" s="6"/>
      <c r="T17" s="6">
        <v>19</v>
      </c>
      <c r="U17" s="7">
        <v>-1</v>
      </c>
      <c r="V17" t="s">
        <v>842</v>
      </c>
      <c r="Y17" s="7"/>
      <c r="Z17" s="6"/>
      <c r="AA17" s="6"/>
      <c r="AC17" s="6"/>
      <c r="AD17" s="6"/>
      <c r="AO17" s="4"/>
      <c r="AP17" s="6"/>
      <c r="AQ17" s="6"/>
      <c r="AR17" s="6"/>
      <c r="AS17" s="6"/>
      <c r="AT17" s="6"/>
      <c r="AV17" s="6"/>
      <c r="AW17" s="6"/>
      <c r="AX17" s="7"/>
      <c r="BI17" s="50"/>
      <c r="BK17" s="50"/>
      <c r="BM17" s="50"/>
      <c r="BO17" s="50"/>
      <c r="BQ17" s="50"/>
      <c r="BS17" s="50"/>
    </row>
    <row r="18" spans="2:71" x14ac:dyDescent="0.25">
      <c r="B18" t="s">
        <v>267</v>
      </c>
      <c r="C18" s="10" t="s">
        <v>713</v>
      </c>
      <c r="D18" s="39">
        <v>43861</v>
      </c>
      <c r="E18">
        <v>6</v>
      </c>
      <c r="F18" t="s">
        <v>1132</v>
      </c>
      <c r="G18" s="2" t="s">
        <v>60</v>
      </c>
      <c r="H18" s="6">
        <v>47</v>
      </c>
      <c r="J18" s="6">
        <v>30</v>
      </c>
      <c r="L18" s="6">
        <v>11</v>
      </c>
      <c r="N18" s="6">
        <v>5</v>
      </c>
      <c r="P18" s="6">
        <v>1</v>
      </c>
      <c r="R18" s="6">
        <v>0</v>
      </c>
      <c r="T18" s="6">
        <v>17</v>
      </c>
      <c r="V18" t="s">
        <v>639</v>
      </c>
      <c r="Y18" s="7"/>
      <c r="Z18" s="6">
        <v>47</v>
      </c>
      <c r="AA18" s="6">
        <v>44</v>
      </c>
      <c r="AB18" s="7">
        <f>Z18-AA18</f>
        <v>3</v>
      </c>
      <c r="AC18" s="6">
        <v>16</v>
      </c>
      <c r="AD18" s="6">
        <v>75</v>
      </c>
      <c r="AE18" s="7">
        <f>AC18-AD18</f>
        <v>-59</v>
      </c>
      <c r="AO18" s="4" t="s">
        <v>1087</v>
      </c>
      <c r="AP18" s="6"/>
      <c r="AQ18" s="6"/>
      <c r="AR18" s="6"/>
      <c r="AS18" s="6"/>
      <c r="AT18" s="6"/>
      <c r="AV18" s="6">
        <v>40</v>
      </c>
      <c r="AW18" s="6">
        <v>50</v>
      </c>
      <c r="AX18" s="7">
        <f>AV18-AW18</f>
        <v>-10</v>
      </c>
      <c r="AY18" s="4" t="s">
        <v>937</v>
      </c>
      <c r="BI18" s="50"/>
      <c r="BK18" s="50"/>
      <c r="BM18" s="50"/>
      <c r="BO18" s="50"/>
      <c r="BQ18" s="50"/>
      <c r="BS18" s="50"/>
    </row>
    <row r="19" spans="2:71" x14ac:dyDescent="0.25">
      <c r="B19" s="3" t="s">
        <v>268</v>
      </c>
      <c r="C19" s="10" t="s">
        <v>315</v>
      </c>
      <c r="D19" s="39">
        <v>43862</v>
      </c>
      <c r="E19" s="77"/>
      <c r="F19" s="3" t="s">
        <v>821</v>
      </c>
      <c r="H19" s="6"/>
      <c r="J19" s="6"/>
      <c r="L19" s="6"/>
      <c r="N19" s="6"/>
      <c r="P19" s="6"/>
      <c r="R19" s="6"/>
      <c r="T19" s="6"/>
      <c r="V19" s="3" t="s">
        <v>842</v>
      </c>
      <c r="Z19" s="6"/>
      <c r="AA19" s="6"/>
      <c r="AC19" s="6"/>
      <c r="AD19" s="6"/>
      <c r="AO19" s="4"/>
      <c r="AP19" s="6"/>
      <c r="AQ19" s="6"/>
      <c r="AR19" s="6"/>
      <c r="AS19" s="6"/>
      <c r="AT19" s="6"/>
      <c r="AV19" s="6">
        <v>35</v>
      </c>
      <c r="AW19" s="6">
        <v>42</v>
      </c>
      <c r="AX19" s="7">
        <f>AV19-AW19</f>
        <v>-7</v>
      </c>
      <c r="AY19" s="4" t="s">
        <v>871</v>
      </c>
      <c r="BI19" s="50"/>
      <c r="BK19" s="50"/>
      <c r="BM19" s="50"/>
      <c r="BO19" s="50"/>
      <c r="BQ19" s="50"/>
      <c r="BS19" s="50"/>
    </row>
    <row r="20" spans="2:71" x14ac:dyDescent="0.25">
      <c r="B20" t="s">
        <v>268</v>
      </c>
      <c r="C20" s="10" t="s">
        <v>694</v>
      </c>
      <c r="D20" s="39">
        <v>43865</v>
      </c>
      <c r="E20" s="77" t="s">
        <v>1134</v>
      </c>
      <c r="F20" t="s">
        <v>821</v>
      </c>
      <c r="H20" s="6"/>
      <c r="J20" s="6"/>
      <c r="L20" s="6"/>
      <c r="N20" s="6"/>
      <c r="P20" s="6"/>
      <c r="R20" s="6"/>
      <c r="T20" s="6"/>
      <c r="V20" t="s">
        <v>842</v>
      </c>
      <c r="Z20" s="6"/>
      <c r="AA20" s="6"/>
      <c r="AC20" s="6"/>
      <c r="AD20" s="6"/>
      <c r="AO20" s="4"/>
      <c r="AP20" s="6"/>
      <c r="AQ20" s="6"/>
      <c r="AR20" s="6"/>
      <c r="AS20" s="6"/>
      <c r="AT20" s="6"/>
      <c r="AV20" s="6">
        <v>34</v>
      </c>
      <c r="AW20" s="6">
        <v>40</v>
      </c>
      <c r="AX20" s="7">
        <f>AV20-AW20</f>
        <v>-6</v>
      </c>
      <c r="AY20" s="4" t="s">
        <v>871</v>
      </c>
      <c r="BI20" s="50"/>
      <c r="BK20" s="50"/>
      <c r="BM20" s="50"/>
      <c r="BO20" s="50"/>
      <c r="BQ20" s="50"/>
      <c r="BS20" s="50"/>
    </row>
    <row r="21" spans="2:71" x14ac:dyDescent="0.25">
      <c r="B21" t="s">
        <v>268</v>
      </c>
      <c r="C21" s="10" t="s">
        <v>362</v>
      </c>
      <c r="D21" s="39">
        <v>43865</v>
      </c>
      <c r="E21" s="77" t="s">
        <v>377</v>
      </c>
      <c r="F21" t="s">
        <v>1019</v>
      </c>
      <c r="G21" s="2" t="s">
        <v>96</v>
      </c>
      <c r="H21" s="6">
        <v>41</v>
      </c>
      <c r="I21" s="7">
        <v>-3</v>
      </c>
      <c r="J21" s="6">
        <v>29</v>
      </c>
      <c r="K21" s="7">
        <v>0</v>
      </c>
      <c r="L21" s="6">
        <v>11</v>
      </c>
      <c r="M21" s="7">
        <v>0</v>
      </c>
      <c r="N21" s="6">
        <v>8</v>
      </c>
      <c r="O21" s="7">
        <v>3</v>
      </c>
      <c r="P21" s="6">
        <v>3</v>
      </c>
      <c r="Q21" s="7">
        <v>-1</v>
      </c>
      <c r="R21" s="6">
        <v>2</v>
      </c>
      <c r="S21" s="7">
        <v>0</v>
      </c>
      <c r="T21" s="6">
        <v>12</v>
      </c>
      <c r="U21" s="7">
        <v>-3</v>
      </c>
      <c r="V21" t="s">
        <v>842</v>
      </c>
      <c r="Y21" s="7"/>
      <c r="Z21" s="6">
        <v>46</v>
      </c>
      <c r="AA21" s="6">
        <v>41</v>
      </c>
      <c r="AB21" s="7">
        <f>Z21-AA21</f>
        <v>5</v>
      </c>
      <c r="AC21" s="6">
        <v>20</v>
      </c>
      <c r="AD21" s="6">
        <v>66</v>
      </c>
      <c r="AE21" s="7">
        <f>AC21-AD21</f>
        <v>-46</v>
      </c>
      <c r="AO21" s="4" t="s">
        <v>1087</v>
      </c>
      <c r="AP21" s="6"/>
      <c r="AQ21" s="6"/>
      <c r="AR21" s="6"/>
      <c r="AS21" s="6"/>
      <c r="AT21" s="6"/>
      <c r="AU21" s="4"/>
      <c r="AV21" s="6"/>
      <c r="AW21" s="6"/>
      <c r="AX21" s="7"/>
      <c r="AY21" s="4"/>
      <c r="BI21" s="50"/>
      <c r="BK21" s="50"/>
      <c r="BM21" s="50"/>
      <c r="BO21" s="50"/>
      <c r="BQ21" s="50"/>
      <c r="BS21" s="50"/>
    </row>
    <row r="22" spans="2:71" x14ac:dyDescent="0.25">
      <c r="B22" s="3" t="s">
        <v>268</v>
      </c>
      <c r="C22" s="10" t="s">
        <v>419</v>
      </c>
      <c r="D22" s="39">
        <v>43869</v>
      </c>
      <c r="E22" s="77"/>
      <c r="F22" s="3" t="s">
        <v>821</v>
      </c>
      <c r="H22" s="6"/>
      <c r="J22" s="6"/>
      <c r="L22" s="6"/>
      <c r="N22" s="6"/>
      <c r="P22" s="6"/>
      <c r="R22" s="6"/>
      <c r="T22" s="6"/>
      <c r="V22" s="3" t="s">
        <v>842</v>
      </c>
      <c r="Z22" s="6"/>
      <c r="AA22" s="6"/>
      <c r="AC22" s="6"/>
      <c r="AD22" s="6"/>
      <c r="AO22" s="4"/>
      <c r="AP22" s="6"/>
      <c r="AQ22" s="6"/>
      <c r="AR22" s="6"/>
      <c r="AS22" s="6"/>
      <c r="AT22" s="6"/>
      <c r="AU22" s="4"/>
      <c r="AV22" s="6">
        <v>36</v>
      </c>
      <c r="AW22" s="6">
        <v>42</v>
      </c>
      <c r="AX22" s="7">
        <f>AV22-AW22</f>
        <v>-6</v>
      </c>
      <c r="AY22" s="4" t="s">
        <v>871</v>
      </c>
      <c r="BI22" s="50"/>
      <c r="BK22" s="50"/>
      <c r="BM22" s="50"/>
      <c r="BO22" s="50"/>
      <c r="BQ22" s="50"/>
      <c r="BS22" s="50"/>
    </row>
    <row r="23" spans="2:71" x14ac:dyDescent="0.25">
      <c r="B23" t="s">
        <v>268</v>
      </c>
      <c r="C23" s="10" t="s">
        <v>317</v>
      </c>
      <c r="D23" s="39">
        <v>43869</v>
      </c>
      <c r="E23">
        <v>14</v>
      </c>
      <c r="F23" t="s">
        <v>821</v>
      </c>
      <c r="G23" s="2" t="s">
        <v>224</v>
      </c>
      <c r="H23" s="6">
        <v>48</v>
      </c>
      <c r="I23" s="7">
        <v>-1</v>
      </c>
      <c r="J23" s="6">
        <v>28</v>
      </c>
      <c r="K23" s="7">
        <v>-2</v>
      </c>
      <c r="L23" s="6">
        <v>10</v>
      </c>
      <c r="M23" s="7">
        <v>2</v>
      </c>
      <c r="N23" s="6">
        <v>6</v>
      </c>
      <c r="O23" s="7">
        <v>1</v>
      </c>
      <c r="P23" s="6">
        <v>2</v>
      </c>
      <c r="Q23" s="7">
        <v>0</v>
      </c>
      <c r="R23" s="6"/>
      <c r="T23" s="6">
        <v>20</v>
      </c>
      <c r="U23" s="7">
        <v>1</v>
      </c>
      <c r="V23" t="s">
        <v>842</v>
      </c>
      <c r="Y23" s="7"/>
      <c r="Z23" s="6"/>
      <c r="AA23" s="6"/>
      <c r="AC23" s="6"/>
      <c r="AD23" s="6"/>
      <c r="AO23" s="4"/>
      <c r="AP23" s="6"/>
      <c r="AQ23" s="6"/>
      <c r="AR23" s="6"/>
      <c r="AS23" s="6"/>
      <c r="AT23" s="6"/>
      <c r="AU23" s="4"/>
      <c r="AV23" s="6"/>
      <c r="AW23" s="6"/>
      <c r="AX23" s="7"/>
      <c r="BI23" s="50"/>
      <c r="BK23" s="50"/>
      <c r="BM23" s="50"/>
      <c r="BO23" s="50"/>
      <c r="BQ23" s="50"/>
      <c r="BS23" s="50"/>
    </row>
    <row r="24" spans="2:71" x14ac:dyDescent="0.25">
      <c r="B24" t="s">
        <v>268</v>
      </c>
      <c r="C24" s="10" t="s">
        <v>555</v>
      </c>
      <c r="D24" s="39">
        <v>43873</v>
      </c>
      <c r="E24">
        <v>15</v>
      </c>
      <c r="F24" t="s">
        <v>903</v>
      </c>
      <c r="G24" s="2" t="s">
        <v>138</v>
      </c>
      <c r="H24" s="6">
        <v>47</v>
      </c>
      <c r="I24" s="7">
        <v>0</v>
      </c>
      <c r="J24" s="6">
        <v>32</v>
      </c>
      <c r="K24" s="7">
        <v>2</v>
      </c>
      <c r="L24" s="6">
        <v>7</v>
      </c>
      <c r="M24" s="7">
        <v>-2</v>
      </c>
      <c r="N24" s="6">
        <v>4</v>
      </c>
      <c r="O24" s="7">
        <v>0</v>
      </c>
      <c r="P24" s="6">
        <v>2</v>
      </c>
      <c r="Q24" s="7">
        <v>-1</v>
      </c>
      <c r="R24" s="6"/>
      <c r="T24" s="6">
        <v>15</v>
      </c>
      <c r="U24" s="7">
        <v>-2</v>
      </c>
      <c r="V24" t="s">
        <v>842</v>
      </c>
      <c r="Y24" s="7"/>
      <c r="Z24" s="6">
        <v>44</v>
      </c>
      <c r="AA24" s="6">
        <v>36</v>
      </c>
      <c r="AB24" s="7">
        <f>Z24-AA24</f>
        <v>8</v>
      </c>
      <c r="AC24" s="6">
        <v>21</v>
      </c>
      <c r="AD24" s="6">
        <v>59</v>
      </c>
      <c r="AE24" s="7">
        <f>AC24-AD24</f>
        <v>-38</v>
      </c>
      <c r="AF24" s="6">
        <v>14</v>
      </c>
      <c r="AG24" s="6">
        <v>24</v>
      </c>
      <c r="AH24" s="7">
        <f>AF24-AG24</f>
        <v>-10</v>
      </c>
      <c r="AI24" s="6">
        <v>27</v>
      </c>
      <c r="AJ24" s="6">
        <v>41</v>
      </c>
      <c r="AK24" s="7">
        <f>AI24-AJ24</f>
        <v>-14</v>
      </c>
      <c r="AO24" s="4" t="s">
        <v>1127</v>
      </c>
      <c r="AP24" s="6">
        <v>42</v>
      </c>
      <c r="AQ24" s="6">
        <v>17</v>
      </c>
      <c r="AR24" s="6"/>
      <c r="AS24" s="6"/>
      <c r="AT24" s="6"/>
      <c r="AU24" s="4" t="s">
        <v>1035</v>
      </c>
      <c r="AV24" s="6"/>
      <c r="AW24" s="6"/>
      <c r="AX24" s="7"/>
      <c r="BI24" s="50"/>
      <c r="BK24" s="50"/>
      <c r="BM24" s="50"/>
      <c r="BO24" s="50"/>
      <c r="BQ24" s="50"/>
      <c r="BS24" s="50"/>
    </row>
    <row r="25" spans="2:71" x14ac:dyDescent="0.25">
      <c r="B25" s="3" t="s">
        <v>268</v>
      </c>
      <c r="C25" s="10" t="s">
        <v>318</v>
      </c>
      <c r="D25" s="39">
        <v>43873</v>
      </c>
      <c r="F25" s="3" t="s">
        <v>1135</v>
      </c>
      <c r="H25" s="6">
        <v>49</v>
      </c>
      <c r="J25" s="6">
        <v>30</v>
      </c>
      <c r="L25" s="6">
        <v>9</v>
      </c>
      <c r="N25" s="6">
        <v>5</v>
      </c>
      <c r="P25" s="6"/>
      <c r="R25" s="6"/>
      <c r="T25" s="6">
        <v>19</v>
      </c>
      <c r="V25" s="3" t="s">
        <v>842</v>
      </c>
      <c r="Y25" s="7"/>
      <c r="Z25" s="6"/>
      <c r="AA25" s="6"/>
      <c r="AC25" s="6"/>
      <c r="AD25" s="6"/>
      <c r="AF25" s="6"/>
      <c r="AG25" s="6"/>
      <c r="AI25" s="6"/>
      <c r="AJ25" s="6"/>
      <c r="AO25" s="4"/>
      <c r="AP25" s="6"/>
      <c r="AQ25" s="6"/>
      <c r="AR25" s="6"/>
      <c r="AS25" s="6"/>
      <c r="AT25" s="6"/>
      <c r="AU25" s="4"/>
      <c r="AV25" s="6"/>
      <c r="AW25" s="6"/>
      <c r="AX25" s="7"/>
      <c r="BI25" s="50"/>
      <c r="BK25" s="50"/>
      <c r="BM25" s="50"/>
      <c r="BO25" s="50"/>
      <c r="BQ25" s="50"/>
      <c r="BS25" s="50"/>
    </row>
    <row r="26" spans="2:71" x14ac:dyDescent="0.25">
      <c r="B26" s="3" t="s">
        <v>268</v>
      </c>
      <c r="C26" s="10" t="s">
        <v>319</v>
      </c>
      <c r="D26" s="39">
        <v>43876</v>
      </c>
      <c r="F26" s="3" t="s">
        <v>821</v>
      </c>
      <c r="H26" s="6"/>
      <c r="J26" s="6"/>
      <c r="L26" s="6"/>
      <c r="N26" s="6"/>
      <c r="P26" s="6"/>
      <c r="R26" s="6"/>
      <c r="T26" s="6"/>
      <c r="V26" s="3" t="s">
        <v>842</v>
      </c>
      <c r="Z26" s="6">
        <v>48</v>
      </c>
      <c r="AA26" s="6">
        <v>38</v>
      </c>
      <c r="AB26" s="7">
        <f>Z26-AA26</f>
        <v>10</v>
      </c>
      <c r="AC26" s="6">
        <v>9</v>
      </c>
      <c r="AD26" s="6">
        <v>80</v>
      </c>
      <c r="AE26" s="7">
        <f>AC26-AD26</f>
        <v>-71</v>
      </c>
      <c r="AF26" s="6"/>
      <c r="AG26" s="6"/>
      <c r="AI26" s="6"/>
      <c r="AJ26" s="6"/>
      <c r="AO26" s="4" t="s">
        <v>1037</v>
      </c>
      <c r="AP26" s="6"/>
      <c r="AQ26" s="6"/>
      <c r="AR26" s="6"/>
      <c r="AS26" s="6"/>
      <c r="AT26" s="6"/>
      <c r="AU26" s="4"/>
      <c r="AV26" s="6">
        <v>34</v>
      </c>
      <c r="AW26" s="6">
        <v>39</v>
      </c>
      <c r="AX26" s="7">
        <f>AV26-AW26</f>
        <v>-5</v>
      </c>
      <c r="AY26" s="4" t="s">
        <v>871</v>
      </c>
      <c r="BI26" s="50"/>
      <c r="BK26" s="50"/>
      <c r="BM26" s="50"/>
      <c r="BO26" s="50"/>
      <c r="BQ26" s="50"/>
      <c r="BS26" s="50"/>
    </row>
    <row r="27" spans="2:71" x14ac:dyDescent="0.25">
      <c r="B27" t="s">
        <v>268</v>
      </c>
      <c r="C27" s="10" t="s">
        <v>641</v>
      </c>
      <c r="D27" s="39">
        <v>43880</v>
      </c>
      <c r="E27">
        <v>23</v>
      </c>
      <c r="F27" t="s">
        <v>1136</v>
      </c>
      <c r="G27" s="2" t="s">
        <v>180</v>
      </c>
      <c r="H27" s="6">
        <v>47</v>
      </c>
      <c r="J27" s="6">
        <v>31</v>
      </c>
      <c r="L27" s="6">
        <v>9</v>
      </c>
      <c r="N27" s="6">
        <v>4</v>
      </c>
      <c r="P27" s="6">
        <v>3</v>
      </c>
      <c r="R27" s="6"/>
      <c r="T27" s="6">
        <v>16</v>
      </c>
      <c r="V27" t="s">
        <v>842</v>
      </c>
      <c r="Y27" s="7"/>
      <c r="Z27" s="6"/>
      <c r="AA27" s="6"/>
      <c r="AC27" s="6"/>
      <c r="AD27" s="6"/>
      <c r="AO27" s="4"/>
      <c r="AP27" s="6"/>
      <c r="AQ27" s="6"/>
      <c r="AR27" s="6"/>
      <c r="AS27" s="6"/>
      <c r="AT27" s="6"/>
      <c r="AU27" s="4"/>
      <c r="AV27" s="6"/>
      <c r="AW27" s="6"/>
      <c r="AX27" s="7"/>
      <c r="BI27" s="50"/>
      <c r="BK27" s="50"/>
      <c r="BM27" s="50"/>
      <c r="BO27" s="50"/>
      <c r="BQ27" s="50"/>
      <c r="BS27" s="50"/>
    </row>
    <row r="28" spans="2:71" x14ac:dyDescent="0.25">
      <c r="B28" t="s">
        <v>268</v>
      </c>
      <c r="C28" s="10" t="s">
        <v>598</v>
      </c>
      <c r="D28" s="39">
        <v>43881</v>
      </c>
      <c r="F28" t="s">
        <v>821</v>
      </c>
      <c r="H28" s="6"/>
      <c r="J28" s="6"/>
      <c r="L28" s="6"/>
      <c r="N28" s="6"/>
      <c r="P28" s="6"/>
      <c r="R28" s="6"/>
      <c r="T28" s="6"/>
      <c r="V28" t="s">
        <v>842</v>
      </c>
      <c r="Z28" s="6">
        <v>42</v>
      </c>
      <c r="AA28" s="6">
        <v>49</v>
      </c>
      <c r="AB28" s="7">
        <f>Z28-AA28</f>
        <v>-7</v>
      </c>
      <c r="AC28" s="6">
        <v>19</v>
      </c>
      <c r="AD28" s="6">
        <v>70</v>
      </c>
      <c r="AE28" s="7">
        <f>AC28-AD28</f>
        <v>-51</v>
      </c>
      <c r="AO28" s="4" t="s">
        <v>931</v>
      </c>
      <c r="AP28" s="6"/>
      <c r="AQ28" s="6"/>
      <c r="AR28" s="6"/>
      <c r="AS28" s="6"/>
      <c r="AT28" s="6"/>
      <c r="AU28" s="4"/>
      <c r="AV28" s="6"/>
      <c r="AW28" s="6"/>
      <c r="AX28" s="7"/>
      <c r="BI28" s="50"/>
      <c r="BK28" s="50"/>
      <c r="BM28" s="50"/>
      <c r="BO28" s="50"/>
      <c r="BQ28" s="50"/>
      <c r="BS28" s="50"/>
    </row>
    <row r="29" spans="2:71" x14ac:dyDescent="0.25">
      <c r="B29" s="3" t="s">
        <v>268</v>
      </c>
      <c r="C29" s="10" t="s">
        <v>688</v>
      </c>
      <c r="D29" s="39">
        <v>43883</v>
      </c>
      <c r="F29" s="3" t="s">
        <v>821</v>
      </c>
      <c r="H29" s="6"/>
      <c r="J29" s="6"/>
      <c r="L29" s="6"/>
      <c r="N29" s="6"/>
      <c r="P29" s="6"/>
      <c r="R29" s="6"/>
      <c r="T29" s="6"/>
      <c r="V29" s="3" t="s">
        <v>842</v>
      </c>
      <c r="Z29" s="6"/>
      <c r="AA29" s="6"/>
      <c r="AC29" s="6"/>
      <c r="AD29" s="6"/>
      <c r="AO29" s="4"/>
      <c r="AP29" s="6"/>
      <c r="AQ29" s="6"/>
      <c r="AR29" s="6"/>
      <c r="AS29" s="6"/>
      <c r="AT29" s="6"/>
      <c r="AU29" s="4"/>
      <c r="AV29" s="6">
        <v>34</v>
      </c>
      <c r="AW29" s="6">
        <v>41</v>
      </c>
      <c r="AX29" s="7">
        <f>AV29-AW29</f>
        <v>-7</v>
      </c>
      <c r="AY29" s="4" t="s">
        <v>871</v>
      </c>
      <c r="BI29" s="50"/>
      <c r="BK29" s="50"/>
      <c r="BM29" s="50"/>
      <c r="BO29" s="50"/>
      <c r="BQ29" s="50"/>
      <c r="BS29" s="50"/>
    </row>
    <row r="30" spans="2:71" x14ac:dyDescent="0.25">
      <c r="B30" s="5" t="s">
        <v>268</v>
      </c>
      <c r="C30" s="10" t="s">
        <v>424</v>
      </c>
      <c r="D30" s="39">
        <v>43889</v>
      </c>
      <c r="E30">
        <v>12</v>
      </c>
      <c r="F30" t="s">
        <v>1132</v>
      </c>
      <c r="H30" s="6"/>
      <c r="J30" s="6"/>
      <c r="L30" s="6"/>
      <c r="N30" s="6"/>
      <c r="P30" s="6"/>
      <c r="R30" s="6"/>
      <c r="T30" s="6"/>
      <c r="V30" t="s">
        <v>842</v>
      </c>
      <c r="Z30" s="6">
        <v>34</v>
      </c>
      <c r="AA30" s="6">
        <v>47</v>
      </c>
      <c r="AB30" s="7">
        <f>Z30-AA30</f>
        <v>-13</v>
      </c>
      <c r="AC30" s="6">
        <v>17</v>
      </c>
      <c r="AD30" s="6">
        <v>65</v>
      </c>
      <c r="AE30" s="7">
        <f>AC30-AD30</f>
        <v>-48</v>
      </c>
      <c r="AO30" s="4" t="s">
        <v>1750</v>
      </c>
      <c r="AP30" s="6"/>
      <c r="AQ30" s="6"/>
      <c r="AR30" s="6"/>
      <c r="AS30" s="6"/>
      <c r="AT30" s="6"/>
      <c r="AU30" s="4"/>
      <c r="AV30" s="6"/>
      <c r="AW30" s="6"/>
      <c r="AX30" s="7"/>
      <c r="BI30" s="50"/>
      <c r="BK30" s="50"/>
      <c r="BM30" s="50"/>
      <c r="BO30" s="50"/>
      <c r="BQ30" s="50"/>
      <c r="BS30" s="50"/>
    </row>
    <row r="31" spans="2:71" x14ac:dyDescent="0.25">
      <c r="B31" s="69" t="s">
        <v>268</v>
      </c>
      <c r="C31" s="10" t="s">
        <v>372</v>
      </c>
      <c r="D31" s="39">
        <v>43890</v>
      </c>
      <c r="F31" s="3" t="s">
        <v>821</v>
      </c>
      <c r="H31" s="6"/>
      <c r="J31" s="6"/>
      <c r="L31" s="6"/>
      <c r="N31" s="6"/>
      <c r="P31" s="6"/>
      <c r="R31" s="6"/>
      <c r="T31" s="6"/>
      <c r="V31" s="3" t="s">
        <v>842</v>
      </c>
      <c r="Z31" s="6"/>
      <c r="AA31" s="6"/>
      <c r="AC31" s="6"/>
      <c r="AD31" s="6"/>
      <c r="AO31" s="4"/>
      <c r="AP31" s="6"/>
      <c r="AQ31" s="6"/>
      <c r="AR31" s="6"/>
      <c r="AS31" s="6"/>
      <c r="AT31" s="6"/>
      <c r="AU31" s="4"/>
      <c r="AV31" s="6">
        <v>33</v>
      </c>
      <c r="AW31" s="6">
        <v>41</v>
      </c>
      <c r="AX31" s="7">
        <f>AV31-AW31</f>
        <v>-8</v>
      </c>
      <c r="AY31" s="4" t="s">
        <v>871</v>
      </c>
      <c r="BI31" s="50"/>
      <c r="BK31" s="50"/>
      <c r="BM31" s="50"/>
      <c r="BO31" s="50"/>
      <c r="BQ31" s="50"/>
      <c r="BS31" s="50"/>
    </row>
    <row r="32" spans="2:71" x14ac:dyDescent="0.25">
      <c r="B32" t="s">
        <v>294</v>
      </c>
      <c r="C32" s="10" t="s">
        <v>376</v>
      </c>
      <c r="D32" s="39">
        <v>43893</v>
      </c>
      <c r="E32">
        <v>8</v>
      </c>
      <c r="F32" s="3" t="s">
        <v>1019</v>
      </c>
      <c r="G32" s="2" t="s">
        <v>96</v>
      </c>
      <c r="H32" s="6">
        <v>45</v>
      </c>
      <c r="I32" s="7">
        <v>4</v>
      </c>
      <c r="J32" s="6">
        <v>28</v>
      </c>
      <c r="K32" s="7">
        <v>-1</v>
      </c>
      <c r="L32" s="6">
        <v>11</v>
      </c>
      <c r="M32" s="7">
        <v>0</v>
      </c>
      <c r="N32" s="6"/>
      <c r="P32" s="6"/>
      <c r="R32" s="6"/>
      <c r="T32" s="6">
        <v>17</v>
      </c>
      <c r="U32" s="7">
        <v>5</v>
      </c>
      <c r="V32" s="3" t="s">
        <v>842</v>
      </c>
      <c r="Y32" s="7"/>
      <c r="Z32" s="6">
        <v>45</v>
      </c>
      <c r="AA32" s="6">
        <v>43</v>
      </c>
      <c r="AB32" s="7">
        <f>Z32-AA32</f>
        <v>2</v>
      </c>
      <c r="AC32" s="6">
        <v>19</v>
      </c>
      <c r="AD32" s="6">
        <v>64</v>
      </c>
      <c r="AE32" s="7">
        <f>AC32-AD32</f>
        <v>-45</v>
      </c>
      <c r="AO32" s="4" t="s">
        <v>1087</v>
      </c>
      <c r="AP32" s="6"/>
      <c r="AQ32" s="6"/>
      <c r="AR32" s="6"/>
      <c r="AS32" s="6"/>
      <c r="AT32" s="6"/>
      <c r="AU32" s="4"/>
      <c r="AV32" s="6"/>
      <c r="AW32" s="6"/>
      <c r="AX32" s="7"/>
      <c r="BI32" s="50"/>
      <c r="BK32" s="50"/>
      <c r="BM32" s="50"/>
      <c r="BO32" s="50"/>
      <c r="BQ32" s="50"/>
      <c r="BS32" s="50"/>
    </row>
    <row r="33" spans="1:71" x14ac:dyDescent="0.25">
      <c r="B33" t="s">
        <v>294</v>
      </c>
      <c r="C33" s="10" t="s">
        <v>694</v>
      </c>
      <c r="D33" s="39">
        <v>43894</v>
      </c>
      <c r="F33" t="s">
        <v>821</v>
      </c>
      <c r="H33" s="6"/>
      <c r="J33" s="6"/>
      <c r="L33" s="6"/>
      <c r="N33" s="6"/>
      <c r="P33" s="6"/>
      <c r="R33" s="6"/>
      <c r="T33" s="6"/>
      <c r="V33" t="s">
        <v>842</v>
      </c>
      <c r="Z33" s="6">
        <v>42</v>
      </c>
      <c r="AA33" s="6">
        <v>49</v>
      </c>
      <c r="AB33" s="7">
        <f>Z33-AA33</f>
        <v>-7</v>
      </c>
      <c r="AC33" s="6">
        <v>20</v>
      </c>
      <c r="AD33" s="6">
        <v>71</v>
      </c>
      <c r="AE33" s="7">
        <f>AC33-AD33</f>
        <v>-51</v>
      </c>
      <c r="AO33" s="4" t="s">
        <v>931</v>
      </c>
      <c r="AP33" s="6"/>
      <c r="AQ33" s="6"/>
      <c r="AR33" s="6"/>
      <c r="AS33" s="6"/>
      <c r="AT33" s="6"/>
      <c r="AU33" s="4"/>
      <c r="AV33" s="6"/>
      <c r="AW33" s="6"/>
      <c r="AX33" s="7"/>
      <c r="BI33" s="50"/>
      <c r="BK33" s="50"/>
      <c r="BM33" s="50"/>
      <c r="BO33" s="50"/>
      <c r="BQ33" s="50"/>
      <c r="BS33" s="50"/>
    </row>
    <row r="34" spans="1:71" x14ac:dyDescent="0.25">
      <c r="B34" t="s">
        <v>294</v>
      </c>
      <c r="C34" s="10" t="s">
        <v>483</v>
      </c>
      <c r="D34" s="39">
        <v>43895</v>
      </c>
      <c r="E34">
        <v>11</v>
      </c>
      <c r="F34" t="s">
        <v>1137</v>
      </c>
      <c r="H34" s="6">
        <v>50</v>
      </c>
      <c r="J34" s="6">
        <v>29</v>
      </c>
      <c r="L34" s="6">
        <v>11</v>
      </c>
      <c r="N34" s="6">
        <v>2</v>
      </c>
      <c r="P34" s="6">
        <v>1</v>
      </c>
      <c r="R34" s="6">
        <v>1</v>
      </c>
      <c r="T34" s="6">
        <v>21</v>
      </c>
      <c r="V34" t="s">
        <v>842</v>
      </c>
      <c r="Y34" s="7"/>
      <c r="Z34" s="6"/>
      <c r="AA34" s="6"/>
      <c r="AC34" s="6"/>
      <c r="AD34" s="6"/>
      <c r="AO34" s="4"/>
      <c r="AP34" s="6"/>
      <c r="AQ34" s="6"/>
      <c r="AR34" s="6"/>
      <c r="AS34" s="6"/>
      <c r="AT34" s="6"/>
      <c r="AU34" s="4"/>
      <c r="AV34" s="6"/>
      <c r="AW34" s="6"/>
      <c r="AX34" s="7"/>
      <c r="BI34" s="50"/>
      <c r="BK34" s="50"/>
      <c r="BM34" s="50"/>
      <c r="BO34" s="50"/>
      <c r="BQ34" s="50"/>
      <c r="BS34" s="50"/>
    </row>
    <row r="35" spans="1:71" x14ac:dyDescent="0.25">
      <c r="B35" s="3" t="s">
        <v>294</v>
      </c>
      <c r="C35" s="10" t="s">
        <v>506</v>
      </c>
      <c r="D35" s="39">
        <v>43897</v>
      </c>
      <c r="F35" s="3" t="s">
        <v>821</v>
      </c>
      <c r="H35" s="6"/>
      <c r="J35" s="6"/>
      <c r="L35" s="6"/>
      <c r="N35" s="6"/>
      <c r="P35" s="6"/>
      <c r="R35" s="6"/>
      <c r="T35" s="6"/>
      <c r="V35" s="3" t="s">
        <v>842</v>
      </c>
      <c r="Z35" s="6"/>
      <c r="AA35" s="6"/>
      <c r="AC35" s="6"/>
      <c r="AD35" s="6"/>
      <c r="AO35" s="4"/>
      <c r="AP35" s="6"/>
      <c r="AQ35" s="6"/>
      <c r="AR35" s="6"/>
      <c r="AS35" s="6"/>
      <c r="AT35" s="6"/>
      <c r="AU35" s="4"/>
      <c r="AV35" s="6">
        <v>36</v>
      </c>
      <c r="AW35" s="6">
        <v>37</v>
      </c>
      <c r="AX35" s="7">
        <f>AV35-AW35</f>
        <v>-1</v>
      </c>
      <c r="AY35" s="4" t="s">
        <v>871</v>
      </c>
      <c r="BI35" s="50"/>
      <c r="BK35" s="50"/>
      <c r="BM35" s="50"/>
      <c r="BO35" s="50"/>
      <c r="BQ35" s="50"/>
      <c r="BS35" s="50"/>
    </row>
    <row r="36" spans="1:71" x14ac:dyDescent="0.25">
      <c r="B36" t="s">
        <v>294</v>
      </c>
      <c r="C36" s="10" t="s">
        <v>340</v>
      </c>
      <c r="D36" s="39">
        <v>43902</v>
      </c>
      <c r="E36">
        <v>15</v>
      </c>
      <c r="F36" t="s">
        <v>903</v>
      </c>
      <c r="G36" s="2" t="s">
        <v>138</v>
      </c>
      <c r="H36" s="6">
        <v>49</v>
      </c>
      <c r="I36" s="7">
        <v>2</v>
      </c>
      <c r="J36" s="6">
        <v>32</v>
      </c>
      <c r="K36" s="7">
        <v>0</v>
      </c>
      <c r="L36" s="6">
        <v>6</v>
      </c>
      <c r="M36" s="7">
        <v>-1</v>
      </c>
      <c r="N36" s="6">
        <v>5</v>
      </c>
      <c r="O36" s="7">
        <v>1</v>
      </c>
      <c r="P36" s="6">
        <v>0</v>
      </c>
      <c r="Q36" s="7">
        <v>-2</v>
      </c>
      <c r="R36" s="6">
        <v>2</v>
      </c>
      <c r="T36" s="6">
        <f>H36-J36</f>
        <v>17</v>
      </c>
      <c r="U36" s="7">
        <v>2</v>
      </c>
      <c r="V36" t="s">
        <v>842</v>
      </c>
      <c r="Y36" s="7"/>
      <c r="Z36" s="6">
        <v>42</v>
      </c>
      <c r="AA36" s="6">
        <v>36</v>
      </c>
      <c r="AB36" s="7">
        <f t="shared" ref="AB36:AB41" si="0">Z36-AA36</f>
        <v>6</v>
      </c>
      <c r="AC36" s="6">
        <v>19</v>
      </c>
      <c r="AD36" s="6">
        <v>57</v>
      </c>
      <c r="AE36" s="7">
        <f t="shared" ref="AE36:AE41" si="1">AC36-AD36</f>
        <v>-38</v>
      </c>
      <c r="AF36" s="6">
        <v>12</v>
      </c>
      <c r="AG36" s="6">
        <v>24</v>
      </c>
      <c r="AH36" s="7">
        <f>AF36-AG36</f>
        <v>-12</v>
      </c>
      <c r="AI36" s="6">
        <v>21</v>
      </c>
      <c r="AJ36" s="6">
        <v>42</v>
      </c>
      <c r="AK36" s="7">
        <v>-20</v>
      </c>
      <c r="AO36" s="4" t="s">
        <v>1127</v>
      </c>
      <c r="AP36" s="6">
        <v>42</v>
      </c>
      <c r="AQ36" s="6">
        <v>15</v>
      </c>
      <c r="AR36" s="6"/>
      <c r="AS36" s="6"/>
      <c r="AT36" s="6"/>
      <c r="AU36" s="4" t="s">
        <v>1035</v>
      </c>
      <c r="AV36" s="6"/>
      <c r="AW36" s="6"/>
      <c r="AX36" s="7"/>
      <c r="BI36" s="50"/>
      <c r="BK36" s="50"/>
      <c r="BM36" s="50"/>
      <c r="BO36" s="50"/>
      <c r="BQ36" s="50"/>
      <c r="BS36" s="50"/>
    </row>
    <row r="37" spans="1:71" x14ac:dyDescent="0.25">
      <c r="B37" t="s">
        <v>294</v>
      </c>
      <c r="C37" s="10" t="s">
        <v>340</v>
      </c>
      <c r="D37" s="39">
        <v>43902</v>
      </c>
      <c r="F37" t="s">
        <v>821</v>
      </c>
      <c r="H37" s="6"/>
      <c r="J37" s="6"/>
      <c r="L37" s="6"/>
      <c r="N37" s="6"/>
      <c r="P37" s="6"/>
      <c r="R37" s="6"/>
      <c r="T37" s="6"/>
      <c r="V37" t="s">
        <v>842</v>
      </c>
      <c r="Z37" s="6">
        <v>44</v>
      </c>
      <c r="AA37" s="6">
        <v>46</v>
      </c>
      <c r="AB37" s="7">
        <f t="shared" si="0"/>
        <v>-2</v>
      </c>
      <c r="AC37" s="6">
        <v>20</v>
      </c>
      <c r="AD37" s="6">
        <v>70</v>
      </c>
      <c r="AE37" s="7">
        <f t="shared" si="1"/>
        <v>-50</v>
      </c>
      <c r="AO37" s="4" t="s">
        <v>931</v>
      </c>
      <c r="AP37" s="6"/>
      <c r="AQ37" s="6"/>
      <c r="AR37" s="6"/>
      <c r="AS37" s="6"/>
      <c r="AT37" s="6"/>
      <c r="AU37" s="4"/>
      <c r="AV37" s="6"/>
      <c r="AW37" s="6"/>
      <c r="AX37" s="7"/>
      <c r="BI37" s="50"/>
      <c r="BK37" s="50"/>
      <c r="BM37" s="50"/>
      <c r="BO37" s="50"/>
      <c r="BQ37" s="50"/>
      <c r="BS37" s="50"/>
    </row>
    <row r="38" spans="1:71" x14ac:dyDescent="0.25">
      <c r="B38" s="5" t="s">
        <v>294</v>
      </c>
      <c r="C38" s="9" t="s">
        <v>513</v>
      </c>
      <c r="D38" s="39">
        <v>43903</v>
      </c>
      <c r="E38">
        <v>19</v>
      </c>
      <c r="F38" t="s">
        <v>1132</v>
      </c>
      <c r="G38" s="2" t="s">
        <v>60</v>
      </c>
      <c r="H38" s="6">
        <v>52</v>
      </c>
      <c r="I38" s="7">
        <v>5</v>
      </c>
      <c r="J38" s="6">
        <v>30</v>
      </c>
      <c r="K38" s="7">
        <v>0</v>
      </c>
      <c r="L38" s="6">
        <v>9</v>
      </c>
      <c r="M38" s="7">
        <v>-2</v>
      </c>
      <c r="N38" s="6">
        <v>4</v>
      </c>
      <c r="O38" s="7">
        <v>-1</v>
      </c>
      <c r="P38" s="6">
        <v>0</v>
      </c>
      <c r="Q38" s="7">
        <v>-1</v>
      </c>
      <c r="R38" s="6">
        <v>0</v>
      </c>
      <c r="S38" s="7">
        <v>0</v>
      </c>
      <c r="T38" s="6">
        <v>22</v>
      </c>
      <c r="U38" s="7">
        <v>5</v>
      </c>
      <c r="V38" t="s">
        <v>639</v>
      </c>
      <c r="Y38" s="7"/>
      <c r="Z38" s="6">
        <v>52</v>
      </c>
      <c r="AA38" s="6">
        <v>38</v>
      </c>
      <c r="AB38" s="7">
        <f t="shared" si="0"/>
        <v>14</v>
      </c>
      <c r="AC38" s="6">
        <v>19</v>
      </c>
      <c r="AD38" s="6">
        <v>68</v>
      </c>
      <c r="AE38" s="7">
        <f t="shared" si="1"/>
        <v>-49</v>
      </c>
      <c r="AO38" s="4" t="s">
        <v>1087</v>
      </c>
      <c r="AP38" s="6"/>
      <c r="AQ38" s="6"/>
      <c r="AR38" s="6"/>
      <c r="AS38" s="6"/>
      <c r="AT38" s="6"/>
      <c r="AU38" s="4"/>
      <c r="AV38" s="6">
        <v>48</v>
      </c>
      <c r="AW38" s="6">
        <v>41</v>
      </c>
      <c r="AX38" s="7">
        <f>AV38-AW38</f>
        <v>7</v>
      </c>
      <c r="AY38" s="4" t="s">
        <v>937</v>
      </c>
      <c r="BI38" s="50"/>
      <c r="BK38" s="50"/>
      <c r="BM38" s="50"/>
      <c r="BO38" s="50"/>
      <c r="BQ38" s="50"/>
      <c r="BS38" s="50"/>
    </row>
    <row r="39" spans="1:71" x14ac:dyDescent="0.25">
      <c r="B39" s="69" t="s">
        <v>294</v>
      </c>
      <c r="C39" s="10" t="s">
        <v>514</v>
      </c>
      <c r="D39" s="39">
        <v>43904</v>
      </c>
      <c r="F39" s="3" t="s">
        <v>821</v>
      </c>
      <c r="H39" s="6"/>
      <c r="J39" s="6"/>
      <c r="L39" s="6"/>
      <c r="N39" s="6"/>
      <c r="P39" s="6"/>
      <c r="R39" s="6"/>
      <c r="T39" s="6"/>
      <c r="V39" s="3" t="s">
        <v>842</v>
      </c>
      <c r="Z39" s="6">
        <v>46</v>
      </c>
      <c r="AA39" s="6">
        <v>42</v>
      </c>
      <c r="AB39" s="7">
        <f t="shared" si="0"/>
        <v>4</v>
      </c>
      <c r="AC39" s="6">
        <v>11</v>
      </c>
      <c r="AD39" s="6">
        <v>75</v>
      </c>
      <c r="AE39" s="7">
        <f t="shared" si="1"/>
        <v>-64</v>
      </c>
      <c r="AO39" s="4" t="s">
        <v>1037</v>
      </c>
      <c r="AP39" s="6"/>
      <c r="AQ39" s="6"/>
      <c r="AR39" s="6"/>
      <c r="AS39" s="6"/>
      <c r="AT39" s="6"/>
      <c r="AU39" s="4"/>
      <c r="AV39" s="6">
        <v>39</v>
      </c>
      <c r="AW39" s="6">
        <v>35</v>
      </c>
      <c r="AX39" s="7">
        <f>AV39-AW39</f>
        <v>4</v>
      </c>
      <c r="AY39" s="4" t="s">
        <v>871</v>
      </c>
      <c r="BI39" s="50"/>
      <c r="BK39" s="50"/>
      <c r="BM39" s="50"/>
      <c r="BO39" s="50"/>
      <c r="BQ39" s="50"/>
      <c r="BS39" s="50"/>
    </row>
    <row r="40" spans="1:71" x14ac:dyDescent="0.25">
      <c r="B40" t="s">
        <v>294</v>
      </c>
      <c r="C40" s="10" t="s">
        <v>596</v>
      </c>
      <c r="D40" s="39">
        <v>43907</v>
      </c>
      <c r="F40" t="s">
        <v>821</v>
      </c>
      <c r="H40" s="6"/>
      <c r="J40" s="6"/>
      <c r="L40" s="6"/>
      <c r="N40" s="6"/>
      <c r="P40" s="6"/>
      <c r="R40" s="6"/>
      <c r="T40" s="6"/>
      <c r="V40" t="s">
        <v>842</v>
      </c>
      <c r="Z40" s="6">
        <v>43</v>
      </c>
      <c r="AA40" s="6">
        <v>46</v>
      </c>
      <c r="AB40" s="7">
        <f t="shared" si="0"/>
        <v>-3</v>
      </c>
      <c r="AC40" s="6">
        <v>21</v>
      </c>
      <c r="AD40" s="6">
        <v>66</v>
      </c>
      <c r="AE40" s="7">
        <f t="shared" si="1"/>
        <v>-45</v>
      </c>
      <c r="AO40" s="4" t="s">
        <v>931</v>
      </c>
      <c r="AP40" s="6"/>
      <c r="AQ40" s="6"/>
      <c r="AR40" s="6"/>
      <c r="AS40" s="6"/>
      <c r="AT40" s="6"/>
      <c r="AU40" s="4"/>
      <c r="AV40" s="6"/>
      <c r="AW40" s="6"/>
      <c r="AX40" s="7"/>
      <c r="BI40" s="50"/>
      <c r="BK40" s="50"/>
      <c r="BM40" s="50"/>
      <c r="BO40" s="50"/>
      <c r="BQ40" s="50"/>
      <c r="BS40" s="50"/>
    </row>
    <row r="41" spans="1:71" x14ac:dyDescent="0.25">
      <c r="B41" s="3" t="s">
        <v>294</v>
      </c>
      <c r="C41" s="85" t="s">
        <v>641</v>
      </c>
      <c r="D41" s="39">
        <v>43909</v>
      </c>
      <c r="E41">
        <v>22</v>
      </c>
      <c r="F41" s="3" t="s">
        <v>903</v>
      </c>
      <c r="G41" s="2" t="s">
        <v>138</v>
      </c>
      <c r="H41" s="6">
        <v>51</v>
      </c>
      <c r="I41" s="7">
        <v>2</v>
      </c>
      <c r="J41" s="6">
        <v>31</v>
      </c>
      <c r="K41" s="7">
        <v>-1</v>
      </c>
      <c r="L41" s="6">
        <v>7</v>
      </c>
      <c r="M41" s="7">
        <v>1</v>
      </c>
      <c r="N41" s="6">
        <v>3</v>
      </c>
      <c r="O41" s="7">
        <v>-2</v>
      </c>
      <c r="P41" s="6">
        <v>0</v>
      </c>
      <c r="Q41" s="7">
        <v>0</v>
      </c>
      <c r="R41" s="6">
        <v>2</v>
      </c>
      <c r="S41" s="7">
        <v>0</v>
      </c>
      <c r="T41" s="6">
        <f>H41-J41</f>
        <v>20</v>
      </c>
      <c r="U41" s="7">
        <v>3</v>
      </c>
      <c r="V41" s="3" t="s">
        <v>842</v>
      </c>
      <c r="Z41" s="6">
        <v>46</v>
      </c>
      <c r="AA41" s="6">
        <v>32</v>
      </c>
      <c r="AB41" s="7">
        <f t="shared" si="0"/>
        <v>14</v>
      </c>
      <c r="AC41" s="6">
        <v>19</v>
      </c>
      <c r="AD41" s="6">
        <v>54</v>
      </c>
      <c r="AE41" s="7">
        <f t="shared" si="1"/>
        <v>-35</v>
      </c>
      <c r="AF41" s="6">
        <v>13</v>
      </c>
      <c r="AG41" s="6">
        <v>22</v>
      </c>
      <c r="AH41" s="7">
        <f>AF41-AG41</f>
        <v>-9</v>
      </c>
      <c r="AI41" s="6">
        <v>22</v>
      </c>
      <c r="AJ41" s="6">
        <v>41</v>
      </c>
      <c r="AK41" s="7">
        <f>AI41-AJ41</f>
        <v>-19</v>
      </c>
      <c r="AO41" s="4" t="s">
        <v>1127</v>
      </c>
      <c r="AP41" s="6">
        <v>43</v>
      </c>
      <c r="AQ41" s="6">
        <v>18</v>
      </c>
      <c r="AR41" s="6"/>
      <c r="AS41" s="6"/>
      <c r="AT41" s="6"/>
      <c r="AU41" s="4" t="s">
        <v>1035</v>
      </c>
      <c r="AV41" s="6"/>
      <c r="AW41" s="6"/>
      <c r="AX41" s="7"/>
      <c r="BI41" s="50"/>
      <c r="BK41" s="50"/>
      <c r="BM41" s="50"/>
      <c r="BO41" s="50"/>
      <c r="BQ41" s="50"/>
      <c r="BS41" s="50"/>
    </row>
    <row r="42" spans="1:71" x14ac:dyDescent="0.25">
      <c r="B42" s="3" t="s">
        <v>294</v>
      </c>
      <c r="C42" s="10" t="s">
        <v>599</v>
      </c>
      <c r="D42" s="39">
        <v>43911</v>
      </c>
      <c r="F42" s="3" t="s">
        <v>821</v>
      </c>
      <c r="H42" s="6"/>
      <c r="J42" s="6"/>
      <c r="L42" s="6"/>
      <c r="N42" s="6"/>
      <c r="P42" s="6"/>
      <c r="R42" s="6"/>
      <c r="T42" s="6"/>
      <c r="V42" s="3" t="s">
        <v>842</v>
      </c>
      <c r="Z42" s="6"/>
      <c r="AA42" s="6"/>
      <c r="AC42" s="6"/>
      <c r="AD42" s="6"/>
      <c r="AO42" s="4"/>
      <c r="AP42" s="6"/>
      <c r="AQ42" s="6"/>
      <c r="AR42" s="6"/>
      <c r="AS42" s="6"/>
      <c r="AT42" s="6"/>
      <c r="AU42" s="4"/>
      <c r="AV42" s="6">
        <v>52</v>
      </c>
      <c r="AW42" s="6">
        <v>27</v>
      </c>
      <c r="AX42" s="7">
        <f>AV42-AW42</f>
        <v>25</v>
      </c>
      <c r="AY42" s="4" t="s">
        <v>871</v>
      </c>
      <c r="BI42" s="50"/>
      <c r="BK42" s="50"/>
      <c r="BM42" s="50"/>
      <c r="BO42" s="50"/>
      <c r="BQ42" s="50"/>
      <c r="BS42" s="50"/>
    </row>
    <row r="43" spans="1:71" x14ac:dyDescent="0.25">
      <c r="B43" t="s">
        <v>294</v>
      </c>
      <c r="C43" s="10" t="s">
        <v>675</v>
      </c>
      <c r="D43" s="39">
        <v>43912</v>
      </c>
      <c r="F43" t="s">
        <v>821</v>
      </c>
      <c r="H43" s="6"/>
      <c r="J43" s="6"/>
      <c r="L43" s="6"/>
      <c r="N43" s="6"/>
      <c r="P43" s="6"/>
      <c r="R43" s="6"/>
      <c r="T43" s="6"/>
      <c r="V43" t="s">
        <v>842</v>
      </c>
      <c r="Z43" s="6">
        <v>55</v>
      </c>
      <c r="AA43" s="6">
        <v>35</v>
      </c>
      <c r="AB43" s="7">
        <f>Z43-AA43</f>
        <v>20</v>
      </c>
      <c r="AC43" s="6">
        <v>22</v>
      </c>
      <c r="AD43" s="6">
        <v>64</v>
      </c>
      <c r="AE43" s="7">
        <f>AC43-AD43</f>
        <v>-42</v>
      </c>
      <c r="AO43" s="4" t="s">
        <v>931</v>
      </c>
      <c r="AP43" s="6"/>
      <c r="AQ43" s="6"/>
      <c r="AR43" s="6"/>
      <c r="AS43" s="6"/>
      <c r="AT43" s="6"/>
      <c r="AU43" s="4"/>
      <c r="AV43" s="6"/>
      <c r="AW43" s="6"/>
      <c r="AX43" s="7"/>
      <c r="BI43" s="50"/>
      <c r="BK43" s="50"/>
      <c r="BM43" s="50"/>
      <c r="BO43" s="50"/>
      <c r="BQ43" s="50"/>
      <c r="BS43" s="50"/>
    </row>
    <row r="44" spans="1:71" x14ac:dyDescent="0.25">
      <c r="B44" s="3" t="s">
        <v>294</v>
      </c>
      <c r="C44" s="10" t="s">
        <v>628</v>
      </c>
      <c r="D44" s="39">
        <v>43913</v>
      </c>
      <c r="F44" s="3" t="s">
        <v>1135</v>
      </c>
      <c r="H44" s="6">
        <v>47</v>
      </c>
      <c r="I44" s="7">
        <v>-2</v>
      </c>
      <c r="J44" s="6">
        <v>29</v>
      </c>
      <c r="K44" s="7">
        <v>-1</v>
      </c>
      <c r="L44" s="6">
        <v>8</v>
      </c>
      <c r="M44" s="7">
        <v>-1</v>
      </c>
      <c r="N44" s="6">
        <v>5</v>
      </c>
      <c r="O44" s="7">
        <v>0</v>
      </c>
      <c r="P44" s="6"/>
      <c r="R44" s="6"/>
      <c r="T44" s="6">
        <v>18</v>
      </c>
      <c r="U44" s="7">
        <v>-1</v>
      </c>
      <c r="V44" s="3" t="s">
        <v>842</v>
      </c>
      <c r="Y44" s="7"/>
      <c r="Z44" s="6"/>
      <c r="AA44" s="6"/>
      <c r="AC44" s="6"/>
      <c r="AD44" s="6"/>
      <c r="AO44" s="4"/>
      <c r="AP44" s="6"/>
      <c r="AQ44" s="6"/>
      <c r="AR44" s="6"/>
      <c r="AS44" s="6"/>
      <c r="AT44" s="6"/>
      <c r="AU44" s="4"/>
      <c r="AV44" s="6"/>
      <c r="AW44" s="6"/>
      <c r="AX44" s="7"/>
      <c r="BI44" s="50"/>
      <c r="BK44" s="50"/>
      <c r="BM44" s="50"/>
      <c r="BO44" s="50"/>
      <c r="BQ44" s="50"/>
      <c r="BS44" s="50"/>
    </row>
    <row r="45" spans="1:71" x14ac:dyDescent="0.25">
      <c r="A45" s="57"/>
      <c r="B45" t="s">
        <v>294</v>
      </c>
      <c r="C45" s="9" t="s">
        <v>601</v>
      </c>
      <c r="D45" s="39">
        <v>43914</v>
      </c>
      <c r="E45">
        <v>28</v>
      </c>
      <c r="F45" t="s">
        <v>1093</v>
      </c>
      <c r="G45" s="2" t="s">
        <v>1138</v>
      </c>
      <c r="H45" s="6">
        <v>54</v>
      </c>
      <c r="J45" s="6">
        <v>28</v>
      </c>
      <c r="L45" s="6">
        <v>7</v>
      </c>
      <c r="N45" s="6">
        <v>4</v>
      </c>
      <c r="P45" s="6">
        <v>2</v>
      </c>
      <c r="R45" s="6"/>
      <c r="T45" s="6">
        <v>26</v>
      </c>
      <c r="V45" t="s">
        <v>842</v>
      </c>
      <c r="W45" t="s">
        <v>1139</v>
      </c>
      <c r="Y45" s="7"/>
      <c r="Z45" s="6">
        <v>72</v>
      </c>
      <c r="AA45" s="6">
        <v>25</v>
      </c>
      <c r="AB45" s="7">
        <f>Z45-AA45</f>
        <v>47</v>
      </c>
      <c r="AC45" s="6">
        <v>33</v>
      </c>
      <c r="AD45" s="6">
        <v>54</v>
      </c>
      <c r="AE45" s="7">
        <f>AC45-AD45</f>
        <v>-21</v>
      </c>
      <c r="AO45" s="4" t="s">
        <v>1140</v>
      </c>
      <c r="AP45" s="6"/>
      <c r="AQ45" s="6"/>
      <c r="AR45" s="6"/>
      <c r="AS45" s="6"/>
      <c r="AT45" s="6"/>
      <c r="AU45" s="4"/>
      <c r="AV45" s="6">
        <v>73</v>
      </c>
      <c r="AW45" s="6">
        <v>24</v>
      </c>
      <c r="AX45" s="7">
        <f>AV45-AW45</f>
        <v>49</v>
      </c>
      <c r="AY45" s="4" t="s">
        <v>937</v>
      </c>
      <c r="BI45" s="50"/>
      <c r="BK45" s="50"/>
      <c r="BM45" s="50"/>
      <c r="BO45" s="50"/>
      <c r="BQ45" s="50"/>
      <c r="BS45" s="50"/>
    </row>
    <row r="46" spans="1:71" x14ac:dyDescent="0.25">
      <c r="B46" t="s">
        <v>294</v>
      </c>
      <c r="C46" s="9" t="s">
        <v>558</v>
      </c>
      <c r="D46" s="39">
        <v>43916</v>
      </c>
      <c r="E46">
        <v>29</v>
      </c>
      <c r="F46" t="s">
        <v>1094</v>
      </c>
      <c r="G46" s="2" t="s">
        <v>124</v>
      </c>
      <c r="H46" s="6"/>
      <c r="J46" s="6"/>
      <c r="L46" s="6"/>
      <c r="N46" s="6"/>
      <c r="P46" s="6"/>
      <c r="R46" s="6"/>
      <c r="T46" s="6"/>
      <c r="V46" t="s">
        <v>842</v>
      </c>
      <c r="Z46" s="6">
        <v>70</v>
      </c>
      <c r="AA46" s="6">
        <v>25</v>
      </c>
      <c r="AB46" s="7">
        <f>Z46-AA46</f>
        <v>45</v>
      </c>
      <c r="AC46" s="6">
        <v>25</v>
      </c>
      <c r="AD46" s="6">
        <v>63</v>
      </c>
      <c r="AE46" s="7">
        <f>AC46-AD46</f>
        <v>-38</v>
      </c>
      <c r="AO46" s="4" t="s">
        <v>1095</v>
      </c>
      <c r="AP46" s="6"/>
      <c r="AQ46" s="6"/>
      <c r="AR46" s="6"/>
      <c r="AS46" s="6"/>
      <c r="AT46" s="6"/>
      <c r="AU46" s="4"/>
      <c r="AV46" s="6"/>
      <c r="AW46" s="6"/>
      <c r="AX46" s="7"/>
      <c r="BI46" s="50"/>
      <c r="BK46" s="50"/>
      <c r="BM46" s="50"/>
      <c r="BO46" s="50"/>
      <c r="BQ46" s="50"/>
      <c r="BS46" s="50"/>
    </row>
    <row r="47" spans="1:71" x14ac:dyDescent="0.25">
      <c r="B47" t="s">
        <v>294</v>
      </c>
      <c r="C47" s="9" t="s">
        <v>681</v>
      </c>
      <c r="D47" s="39">
        <v>43916</v>
      </c>
      <c r="E47">
        <v>29</v>
      </c>
      <c r="F47" t="s">
        <v>903</v>
      </c>
      <c r="G47" s="2" t="s">
        <v>138</v>
      </c>
      <c r="H47" s="6">
        <v>54</v>
      </c>
      <c r="I47" s="7">
        <v>3</v>
      </c>
      <c r="J47" s="6">
        <v>28</v>
      </c>
      <c r="K47" s="7">
        <v>-3</v>
      </c>
      <c r="L47" s="6">
        <v>6</v>
      </c>
      <c r="M47" s="7">
        <v>-1</v>
      </c>
      <c r="N47" s="6">
        <v>3</v>
      </c>
      <c r="O47" s="7">
        <v>-2</v>
      </c>
      <c r="P47" s="6">
        <v>0</v>
      </c>
      <c r="Q47" s="7">
        <v>0</v>
      </c>
      <c r="R47" s="6"/>
      <c r="T47" s="6">
        <v>26</v>
      </c>
      <c r="U47" s="7">
        <v>6</v>
      </c>
      <c r="V47" t="s">
        <v>842</v>
      </c>
      <c r="Y47" s="7"/>
      <c r="Z47" s="6">
        <v>55</v>
      </c>
      <c r="AA47" s="6">
        <v>26</v>
      </c>
      <c r="AB47" s="7">
        <f>Z47-AA47</f>
        <v>29</v>
      </c>
      <c r="AC47" s="6">
        <v>19</v>
      </c>
      <c r="AD47" s="6">
        <v>54</v>
      </c>
      <c r="AE47" s="7">
        <f>AC47-AD47</f>
        <v>-35</v>
      </c>
      <c r="AF47" s="6">
        <v>12</v>
      </c>
      <c r="AG47" s="6">
        <v>21</v>
      </c>
      <c r="AH47" s="7">
        <f>AF47-AG47</f>
        <v>-9</v>
      </c>
      <c r="AI47" s="6">
        <v>19</v>
      </c>
      <c r="AJ47" s="6">
        <v>43</v>
      </c>
      <c r="AK47" s="7">
        <f>AI47-AJ47</f>
        <v>-24</v>
      </c>
      <c r="AO47" s="4" t="s">
        <v>1127</v>
      </c>
      <c r="AP47" s="6">
        <v>51</v>
      </c>
      <c r="AQ47" s="6">
        <v>14</v>
      </c>
      <c r="AR47" s="6"/>
      <c r="AS47" s="6"/>
      <c r="AT47" s="6"/>
      <c r="AU47" s="4" t="s">
        <v>1035</v>
      </c>
      <c r="AV47" s="6"/>
      <c r="AW47" s="6"/>
      <c r="AX47" s="7"/>
      <c r="BI47" s="50"/>
      <c r="BK47" s="50"/>
      <c r="BM47" s="50"/>
      <c r="BO47" s="50"/>
      <c r="BQ47" s="50"/>
      <c r="BS47" s="50"/>
    </row>
    <row r="48" spans="1:71" x14ac:dyDescent="0.25">
      <c r="B48" s="3" t="s">
        <v>294</v>
      </c>
      <c r="C48" s="85" t="s">
        <v>677</v>
      </c>
      <c r="D48" s="39">
        <v>43918</v>
      </c>
      <c r="F48" s="3" t="s">
        <v>821</v>
      </c>
      <c r="H48" s="6"/>
      <c r="J48" s="6"/>
      <c r="L48" s="6"/>
      <c r="N48" s="6"/>
      <c r="P48" s="6"/>
      <c r="R48" s="6"/>
      <c r="T48" s="6"/>
      <c r="V48" s="3" t="s">
        <v>842</v>
      </c>
      <c r="Z48" s="6"/>
      <c r="AA48" s="6"/>
      <c r="AC48" s="6"/>
      <c r="AD48" s="6"/>
      <c r="AF48" s="6"/>
      <c r="AG48" s="6"/>
      <c r="AI48" s="6"/>
      <c r="AJ48" s="6"/>
      <c r="AO48" s="4"/>
      <c r="AP48" s="6"/>
      <c r="AQ48" s="6"/>
      <c r="AR48" s="6"/>
      <c r="AS48" s="6"/>
      <c r="AT48" s="6"/>
      <c r="AU48" s="4"/>
      <c r="AV48" s="6">
        <v>52</v>
      </c>
      <c r="AW48" s="6">
        <v>26</v>
      </c>
      <c r="AX48" s="7">
        <f>AV48-AW48</f>
        <v>26</v>
      </c>
      <c r="AY48" s="4" t="s">
        <v>871</v>
      </c>
      <c r="BI48" s="50"/>
      <c r="BK48" s="50"/>
      <c r="BM48" s="50"/>
      <c r="BO48" s="50"/>
      <c r="BQ48" s="50"/>
      <c r="BS48" s="50"/>
    </row>
    <row r="49" spans="2:71" x14ac:dyDescent="0.25">
      <c r="B49" s="3" t="s">
        <v>269</v>
      </c>
      <c r="C49" s="85" t="s">
        <v>339</v>
      </c>
      <c r="D49" s="39">
        <v>43922</v>
      </c>
      <c r="E49">
        <v>3</v>
      </c>
      <c r="F49" s="3" t="s">
        <v>821</v>
      </c>
      <c r="G49" s="2" t="s">
        <v>224</v>
      </c>
      <c r="H49" s="6">
        <v>52</v>
      </c>
      <c r="I49" s="7">
        <v>4</v>
      </c>
      <c r="J49" s="6">
        <v>28</v>
      </c>
      <c r="K49" s="7">
        <v>0</v>
      </c>
      <c r="L49" s="6">
        <v>8</v>
      </c>
      <c r="M49" s="7">
        <v>-2</v>
      </c>
      <c r="N49" s="6">
        <v>5</v>
      </c>
      <c r="O49" s="7">
        <v>-1</v>
      </c>
      <c r="P49" s="6">
        <v>1</v>
      </c>
      <c r="Q49" s="7">
        <v>-1</v>
      </c>
      <c r="R49" s="6"/>
      <c r="T49" s="6">
        <v>24</v>
      </c>
      <c r="U49" s="7">
        <v>4</v>
      </c>
      <c r="V49" s="3" t="s">
        <v>842</v>
      </c>
      <c r="Y49" s="7"/>
      <c r="Z49" s="6">
        <v>54</v>
      </c>
      <c r="AA49" s="6">
        <v>37</v>
      </c>
      <c r="AB49" s="7">
        <f>Z49-AA49</f>
        <v>17</v>
      </c>
      <c r="AC49" s="6">
        <v>20</v>
      </c>
      <c r="AD49" s="6">
        <v>65</v>
      </c>
      <c r="AE49" s="7">
        <f>AC49-AD49</f>
        <v>-45</v>
      </c>
      <c r="AO49" s="4" t="s">
        <v>931</v>
      </c>
      <c r="AP49" s="6"/>
      <c r="AQ49" s="6"/>
      <c r="AR49" s="6"/>
      <c r="AS49" s="6"/>
      <c r="AT49" s="6"/>
      <c r="AU49" s="4"/>
      <c r="AV49" s="6"/>
      <c r="AW49" s="6"/>
      <c r="AX49" s="7"/>
      <c r="BI49" s="50"/>
      <c r="BK49" s="50"/>
      <c r="BM49" s="50"/>
      <c r="BO49" s="50"/>
      <c r="BQ49" s="50"/>
      <c r="BS49" s="50"/>
    </row>
    <row r="50" spans="2:71" x14ac:dyDescent="0.25">
      <c r="B50" s="3" t="s">
        <v>269</v>
      </c>
      <c r="C50" s="85" t="s">
        <v>339</v>
      </c>
      <c r="D50" s="39">
        <v>43922</v>
      </c>
      <c r="F50" s="3" t="s">
        <v>1135</v>
      </c>
      <c r="H50" s="6">
        <v>49</v>
      </c>
      <c r="I50" s="7">
        <v>2</v>
      </c>
      <c r="J50" s="6">
        <v>29</v>
      </c>
      <c r="K50" s="7">
        <v>0</v>
      </c>
      <c r="L50" s="6">
        <v>8</v>
      </c>
      <c r="M50" s="7">
        <v>0</v>
      </c>
      <c r="N50" s="6">
        <v>4</v>
      </c>
      <c r="O50" s="7">
        <v>-1</v>
      </c>
      <c r="P50" s="6"/>
      <c r="R50" s="6"/>
      <c r="T50" s="6">
        <v>20</v>
      </c>
      <c r="U50" s="7">
        <v>2</v>
      </c>
      <c r="V50" s="3" t="s">
        <v>842</v>
      </c>
      <c r="Y50" s="7"/>
      <c r="Z50" s="6">
        <v>61</v>
      </c>
      <c r="AA50" s="6">
        <v>22</v>
      </c>
      <c r="AB50" s="7">
        <f>Z50-AA50</f>
        <v>39</v>
      </c>
      <c r="AC50" s="6"/>
      <c r="AD50" s="6"/>
      <c r="AO50" s="4" t="s">
        <v>1141</v>
      </c>
      <c r="AP50" s="6"/>
      <c r="AQ50" s="6"/>
      <c r="AR50" s="6"/>
      <c r="AS50" s="6"/>
      <c r="AT50" s="6"/>
      <c r="AU50" s="4"/>
      <c r="AV50" s="6"/>
      <c r="AW50" s="6"/>
      <c r="AX50" s="7"/>
      <c r="BI50" s="50"/>
      <c r="BK50" s="50"/>
      <c r="BM50" s="50"/>
      <c r="BO50" s="50"/>
      <c r="BQ50" s="50"/>
      <c r="BS50" s="50"/>
    </row>
    <row r="51" spans="2:71" x14ac:dyDescent="0.25">
      <c r="B51" s="3" t="s">
        <v>269</v>
      </c>
      <c r="C51" s="10" t="s">
        <v>315</v>
      </c>
      <c r="D51" s="39">
        <v>43922</v>
      </c>
      <c r="E51">
        <v>5</v>
      </c>
      <c r="F51" s="3" t="s">
        <v>903</v>
      </c>
      <c r="G51" s="2" t="s">
        <v>138</v>
      </c>
      <c r="H51" s="6">
        <v>53</v>
      </c>
      <c r="I51" s="7">
        <v>-1</v>
      </c>
      <c r="J51" s="6">
        <v>30</v>
      </c>
      <c r="K51" s="7">
        <v>2</v>
      </c>
      <c r="L51" s="6">
        <v>7</v>
      </c>
      <c r="M51" s="7">
        <v>1</v>
      </c>
      <c r="N51" s="6">
        <v>3</v>
      </c>
      <c r="O51" s="7">
        <v>0</v>
      </c>
      <c r="P51" s="6">
        <v>0</v>
      </c>
      <c r="Q51" s="7">
        <v>0</v>
      </c>
      <c r="R51" s="6">
        <v>1</v>
      </c>
      <c r="T51" s="6">
        <v>23</v>
      </c>
      <c r="U51" s="7">
        <v>-3</v>
      </c>
      <c r="V51" s="3" t="s">
        <v>842</v>
      </c>
      <c r="Y51" s="7"/>
      <c r="Z51" s="6">
        <v>51</v>
      </c>
      <c r="AA51" s="6">
        <v>26</v>
      </c>
      <c r="AB51" s="7">
        <f>Z51-AA51</f>
        <v>25</v>
      </c>
      <c r="AC51" s="6">
        <v>18</v>
      </c>
      <c r="AD51" s="6">
        <v>54</v>
      </c>
      <c r="AE51" s="7">
        <f>AC51-AD51</f>
        <v>-36</v>
      </c>
      <c r="AF51" s="6">
        <v>12</v>
      </c>
      <c r="AG51" s="6">
        <v>21</v>
      </c>
      <c r="AH51" s="7">
        <f>AF51-AG51</f>
        <v>-9</v>
      </c>
      <c r="AI51" s="6">
        <v>23</v>
      </c>
      <c r="AJ51" s="6">
        <v>39</v>
      </c>
      <c r="AK51" s="7">
        <f>AI51-AJ51</f>
        <v>-16</v>
      </c>
      <c r="AO51" s="4" t="s">
        <v>1127</v>
      </c>
      <c r="AP51" s="6"/>
      <c r="AQ51" s="6"/>
      <c r="AR51" s="6"/>
      <c r="AS51" s="6"/>
      <c r="AT51" s="6"/>
      <c r="AU51" s="4"/>
      <c r="AV51" s="6"/>
      <c r="AW51" s="6"/>
      <c r="AX51" s="7"/>
      <c r="BI51" s="50"/>
      <c r="BK51" s="50"/>
      <c r="BM51" s="50"/>
      <c r="BO51" s="50"/>
      <c r="BQ51" s="50"/>
      <c r="BS51" s="50"/>
    </row>
    <row r="52" spans="2:71" x14ac:dyDescent="0.25">
      <c r="B52" s="3" t="s">
        <v>269</v>
      </c>
      <c r="C52" s="85" t="s">
        <v>591</v>
      </c>
      <c r="D52" s="39">
        <v>43925</v>
      </c>
      <c r="F52" s="3" t="s">
        <v>821</v>
      </c>
      <c r="H52" s="6"/>
      <c r="J52" s="6"/>
      <c r="L52" s="6"/>
      <c r="N52" s="6"/>
      <c r="P52" s="6"/>
      <c r="R52" s="6"/>
      <c r="T52" s="6"/>
      <c r="V52" s="3" t="s">
        <v>842</v>
      </c>
      <c r="Z52" s="6"/>
      <c r="AA52" s="6"/>
      <c r="AC52" s="6"/>
      <c r="AD52" s="6"/>
      <c r="AF52" s="6"/>
      <c r="AG52" s="6"/>
      <c r="AI52" s="6"/>
      <c r="AJ52" s="6"/>
      <c r="AO52" s="4"/>
      <c r="AP52" s="6"/>
      <c r="AQ52" s="6"/>
      <c r="AR52" s="6"/>
      <c r="AS52" s="6"/>
      <c r="AT52" s="6"/>
      <c r="AU52" s="4"/>
      <c r="AV52" s="6">
        <v>50</v>
      </c>
      <c r="AW52" s="6">
        <v>29</v>
      </c>
      <c r="AX52" s="7">
        <f>AV52-AW52</f>
        <v>21</v>
      </c>
      <c r="AY52" s="4" t="s">
        <v>871</v>
      </c>
      <c r="BI52" s="50"/>
      <c r="BK52" s="50"/>
      <c r="BM52" s="50"/>
      <c r="BO52" s="50"/>
      <c r="BQ52" s="50"/>
      <c r="BS52" s="50"/>
    </row>
    <row r="53" spans="2:71" x14ac:dyDescent="0.25">
      <c r="B53" t="s">
        <v>269</v>
      </c>
      <c r="C53" s="85" t="s">
        <v>506</v>
      </c>
      <c r="D53" s="39">
        <v>43928</v>
      </c>
      <c r="E53">
        <v>11</v>
      </c>
      <c r="F53" s="3" t="s">
        <v>1019</v>
      </c>
      <c r="G53" s="2" t="s">
        <v>96</v>
      </c>
      <c r="H53" s="6">
        <v>46</v>
      </c>
      <c r="I53" s="7">
        <v>1</v>
      </c>
      <c r="J53" s="6">
        <v>29</v>
      </c>
      <c r="K53" s="7">
        <v>1</v>
      </c>
      <c r="L53" s="6">
        <v>10</v>
      </c>
      <c r="M53" s="7">
        <v>-1</v>
      </c>
      <c r="N53" s="6">
        <v>6</v>
      </c>
      <c r="P53" s="6">
        <v>2</v>
      </c>
      <c r="R53" s="6"/>
      <c r="T53" s="6">
        <v>17</v>
      </c>
      <c r="U53" s="7">
        <v>0</v>
      </c>
      <c r="V53" s="3" t="s">
        <v>842</v>
      </c>
      <c r="Y53" s="7"/>
      <c r="Z53" s="6"/>
      <c r="AA53" s="6"/>
      <c r="AC53" s="6">
        <v>31</v>
      </c>
      <c r="AD53" s="6">
        <v>10</v>
      </c>
      <c r="AE53" s="7">
        <f>AC53-AD53</f>
        <v>21</v>
      </c>
      <c r="AF53" s="6"/>
      <c r="AG53" s="6"/>
      <c r="AO53" s="4" t="s">
        <v>1087</v>
      </c>
      <c r="AP53" s="6"/>
      <c r="AQ53" s="6"/>
      <c r="AR53" s="6"/>
      <c r="AS53" s="6"/>
      <c r="AT53" s="6"/>
      <c r="AU53" s="4"/>
      <c r="AV53" s="6"/>
      <c r="AW53" s="6"/>
      <c r="AX53" s="7"/>
      <c r="BI53" s="50"/>
      <c r="BK53" s="50"/>
      <c r="BM53" s="50"/>
      <c r="BO53" s="50"/>
      <c r="BQ53" s="50"/>
      <c r="BS53" s="50"/>
    </row>
    <row r="54" spans="2:71" x14ac:dyDescent="0.25">
      <c r="B54" t="s">
        <v>269</v>
      </c>
      <c r="C54" s="85" t="s">
        <v>506</v>
      </c>
      <c r="D54" s="39">
        <v>43928</v>
      </c>
      <c r="E54">
        <v>12</v>
      </c>
      <c r="F54" s="3" t="s">
        <v>903</v>
      </c>
      <c r="G54" s="2" t="s">
        <v>138</v>
      </c>
      <c r="H54" s="6">
        <v>55</v>
      </c>
      <c r="I54" s="7">
        <v>2</v>
      </c>
      <c r="J54" s="6">
        <v>29</v>
      </c>
      <c r="K54" s="7">
        <v>-1</v>
      </c>
      <c r="L54" s="6">
        <v>5</v>
      </c>
      <c r="M54" s="7">
        <v>-2</v>
      </c>
      <c r="N54" s="6">
        <v>4</v>
      </c>
      <c r="O54" s="7">
        <v>1</v>
      </c>
      <c r="P54" s="6">
        <v>0</v>
      </c>
      <c r="Q54" s="7">
        <v>0</v>
      </c>
      <c r="R54" s="6">
        <v>1</v>
      </c>
      <c r="S54" s="7">
        <v>0</v>
      </c>
      <c r="T54" s="6">
        <v>26</v>
      </c>
      <c r="U54" s="7">
        <v>3</v>
      </c>
      <c r="V54" s="3" t="s">
        <v>842</v>
      </c>
      <c r="Y54" s="7"/>
      <c r="Z54" s="6"/>
      <c r="AA54" s="6"/>
      <c r="AC54" s="6">
        <v>34</v>
      </c>
      <c r="AD54" s="6">
        <v>8</v>
      </c>
      <c r="AE54" s="7">
        <f>AC54-AD54</f>
        <v>26</v>
      </c>
      <c r="AF54" s="6">
        <v>13</v>
      </c>
      <c r="AG54" s="6">
        <v>20</v>
      </c>
      <c r="AH54" s="7">
        <f>AF54-AG54</f>
        <v>-7</v>
      </c>
      <c r="AI54" s="6">
        <v>12</v>
      </c>
      <c r="AJ54" s="6">
        <v>27</v>
      </c>
      <c r="AK54" s="7">
        <f>AI54-AJ54</f>
        <v>-15</v>
      </c>
      <c r="AO54" s="4" t="s">
        <v>1127</v>
      </c>
      <c r="AP54" s="6"/>
      <c r="AQ54" s="6"/>
      <c r="AR54" s="6"/>
      <c r="AS54" s="6"/>
      <c r="AT54" s="6"/>
      <c r="AU54" s="4"/>
      <c r="AV54" s="6"/>
      <c r="AW54" s="6"/>
      <c r="AX54" s="7"/>
      <c r="BI54" s="50"/>
      <c r="BK54" s="50"/>
      <c r="BM54" s="50"/>
      <c r="BO54" s="50"/>
      <c r="BQ54" s="50"/>
      <c r="BS54" s="50"/>
    </row>
    <row r="55" spans="2:71" x14ac:dyDescent="0.25">
      <c r="B55" s="3" t="s">
        <v>269</v>
      </c>
      <c r="C55" s="85" t="s">
        <v>468</v>
      </c>
      <c r="D55" s="39">
        <v>43931</v>
      </c>
      <c r="E55">
        <v>16</v>
      </c>
      <c r="F55" t="s">
        <v>1132</v>
      </c>
      <c r="H55" s="6"/>
      <c r="J55" s="6"/>
      <c r="L55" s="6"/>
      <c r="N55" s="6"/>
      <c r="P55" s="6"/>
      <c r="R55" s="6"/>
      <c r="T55" s="6"/>
      <c r="V55" s="3" t="s">
        <v>842</v>
      </c>
      <c r="Z55" s="6">
        <v>51</v>
      </c>
      <c r="AA55" s="6">
        <v>31</v>
      </c>
      <c r="AB55" s="7">
        <f>Z55-AA55</f>
        <v>20</v>
      </c>
      <c r="AC55" s="6">
        <v>26</v>
      </c>
      <c r="AD55" s="6">
        <v>21</v>
      </c>
      <c r="AE55" s="7">
        <f>AC55-AD55</f>
        <v>5</v>
      </c>
      <c r="AF55" s="6"/>
      <c r="AG55" s="6"/>
      <c r="AI55" s="6"/>
      <c r="AJ55" s="6"/>
      <c r="AO55" s="4" t="s">
        <v>1750</v>
      </c>
      <c r="AP55" s="6"/>
      <c r="AQ55" s="6"/>
      <c r="AR55" s="6"/>
      <c r="AS55" s="6"/>
      <c r="AT55" s="6"/>
      <c r="AU55" s="4"/>
      <c r="AV55" s="6"/>
      <c r="AW55" s="6"/>
      <c r="AX55" s="7"/>
      <c r="BI55" s="50"/>
      <c r="BK55" s="50"/>
      <c r="BM55" s="50"/>
      <c r="BO55" s="50"/>
      <c r="BQ55" s="50"/>
      <c r="BS55" s="50"/>
    </row>
    <row r="56" spans="2:71" x14ac:dyDescent="0.25">
      <c r="B56" s="3" t="s">
        <v>269</v>
      </c>
      <c r="C56" s="85" t="s">
        <v>355</v>
      </c>
      <c r="D56" s="39">
        <v>43931</v>
      </c>
      <c r="F56" s="3" t="s">
        <v>821</v>
      </c>
      <c r="H56" s="6"/>
      <c r="J56" s="6"/>
      <c r="L56" s="6"/>
      <c r="N56" s="6"/>
      <c r="P56" s="6"/>
      <c r="R56" s="6"/>
      <c r="T56" s="6"/>
      <c r="V56" s="3" t="s">
        <v>842</v>
      </c>
      <c r="Z56" s="6"/>
      <c r="AA56" s="6"/>
      <c r="AC56" s="6">
        <v>34</v>
      </c>
      <c r="AD56" s="6">
        <v>25</v>
      </c>
      <c r="AE56" s="7">
        <f>AC56-AD56</f>
        <v>9</v>
      </c>
      <c r="AF56" s="6"/>
      <c r="AG56" s="6"/>
      <c r="AI56" s="6"/>
      <c r="AJ56" s="6"/>
      <c r="AO56" s="4" t="s">
        <v>931</v>
      </c>
      <c r="AP56" s="6"/>
      <c r="AQ56" s="6"/>
      <c r="AR56" s="6"/>
      <c r="AS56" s="6"/>
      <c r="AT56" s="6"/>
      <c r="AU56" s="4"/>
      <c r="AV56" s="6"/>
      <c r="AW56" s="6"/>
      <c r="AX56" s="7"/>
      <c r="BI56" s="50"/>
      <c r="BK56" s="50"/>
      <c r="BM56" s="50"/>
      <c r="BO56" s="50"/>
      <c r="BQ56" s="50"/>
      <c r="BS56" s="50"/>
    </row>
    <row r="57" spans="2:71" x14ac:dyDescent="0.25">
      <c r="B57" s="3" t="s">
        <v>269</v>
      </c>
      <c r="C57" s="85" t="s">
        <v>673</v>
      </c>
      <c r="D57" s="39">
        <v>43932</v>
      </c>
      <c r="F57" s="3" t="s">
        <v>821</v>
      </c>
      <c r="H57" s="6"/>
      <c r="J57" s="6"/>
      <c r="L57" s="6"/>
      <c r="N57" s="6"/>
      <c r="P57" s="6"/>
      <c r="R57" s="6"/>
      <c r="T57" s="6"/>
      <c r="V57" s="3" t="s">
        <v>842</v>
      </c>
      <c r="Z57" s="6">
        <v>66</v>
      </c>
      <c r="AA57" s="6">
        <v>26</v>
      </c>
      <c r="AB57" s="7">
        <f>Z57-AA57</f>
        <v>40</v>
      </c>
      <c r="AC57" s="6"/>
      <c r="AD57" s="6"/>
      <c r="AF57" s="6"/>
      <c r="AG57" s="6"/>
      <c r="AI57" s="6"/>
      <c r="AJ57" s="6"/>
      <c r="AO57" s="4" t="s">
        <v>1037</v>
      </c>
      <c r="AP57" s="6"/>
      <c r="AQ57" s="6"/>
      <c r="AR57" s="6"/>
      <c r="AS57" s="6"/>
      <c r="AT57" s="6"/>
      <c r="AU57" s="4"/>
      <c r="AV57" s="6">
        <v>50</v>
      </c>
      <c r="AW57" s="6">
        <v>28</v>
      </c>
      <c r="AX57" s="7">
        <f>AV57-AW57</f>
        <v>22</v>
      </c>
      <c r="AY57" s="4" t="s">
        <v>871</v>
      </c>
      <c r="BI57" s="50"/>
      <c r="BK57" s="50"/>
      <c r="BM57" s="50"/>
      <c r="BO57" s="50"/>
      <c r="BQ57" s="50"/>
      <c r="BS57" s="50"/>
    </row>
    <row r="58" spans="2:71" x14ac:dyDescent="0.25">
      <c r="B58" s="3" t="s">
        <v>269</v>
      </c>
      <c r="C58" s="85" t="s">
        <v>319</v>
      </c>
      <c r="D58" s="39">
        <v>43936</v>
      </c>
      <c r="E58">
        <v>19</v>
      </c>
      <c r="F58" s="3" t="s">
        <v>903</v>
      </c>
      <c r="G58" s="2" t="s">
        <v>138</v>
      </c>
      <c r="H58" s="6">
        <v>51</v>
      </c>
      <c r="I58" s="7">
        <v>-4</v>
      </c>
      <c r="J58" s="6">
        <v>32</v>
      </c>
      <c r="K58" s="7">
        <v>3</v>
      </c>
      <c r="L58" s="6">
        <v>6</v>
      </c>
      <c r="M58" s="7">
        <v>1</v>
      </c>
      <c r="N58" s="6">
        <v>3</v>
      </c>
      <c r="O58" s="7">
        <v>-1</v>
      </c>
      <c r="P58" s="6">
        <v>0</v>
      </c>
      <c r="Q58" s="7">
        <v>0</v>
      </c>
      <c r="R58" s="6">
        <v>1</v>
      </c>
      <c r="S58" s="7">
        <v>0</v>
      </c>
      <c r="T58" s="6">
        <v>19</v>
      </c>
      <c r="U58" s="7">
        <v>-7</v>
      </c>
      <c r="V58" s="3" t="s">
        <v>842</v>
      </c>
      <c r="Y58" s="7"/>
      <c r="Z58" s="6">
        <v>55</v>
      </c>
      <c r="AA58" s="6">
        <v>27</v>
      </c>
      <c r="AB58" s="7">
        <f>Z58-AA58</f>
        <v>28</v>
      </c>
      <c r="AC58" s="6">
        <v>33</v>
      </c>
      <c r="AD58" s="6">
        <v>17</v>
      </c>
      <c r="AE58" s="7">
        <f>AC58-AD58</f>
        <v>16</v>
      </c>
      <c r="AF58" s="6">
        <v>15</v>
      </c>
      <c r="AG58" s="6">
        <v>21</v>
      </c>
      <c r="AH58" s="7">
        <f>AF58-AG58</f>
        <v>-6</v>
      </c>
      <c r="AI58" s="6">
        <v>20</v>
      </c>
      <c r="AJ58" s="6">
        <v>40</v>
      </c>
      <c r="AK58" s="7">
        <f>AI58-AJ58</f>
        <v>-20</v>
      </c>
      <c r="AO58" s="4" t="s">
        <v>1127</v>
      </c>
      <c r="AP58" s="6">
        <v>48</v>
      </c>
      <c r="AQ58" s="6">
        <v>22</v>
      </c>
      <c r="AR58" s="6"/>
      <c r="AS58" s="6"/>
      <c r="AT58" s="6"/>
      <c r="AU58" s="4" t="s">
        <v>1035</v>
      </c>
      <c r="AV58" s="6"/>
      <c r="AW58" s="6"/>
      <c r="AX58" s="7"/>
      <c r="BI58" s="50"/>
      <c r="BK58" s="50"/>
      <c r="BM58" s="50"/>
      <c r="BO58" s="50"/>
      <c r="BQ58" s="50"/>
      <c r="BS58" s="50"/>
    </row>
    <row r="59" spans="2:71" x14ac:dyDescent="0.25">
      <c r="B59" s="3" t="s">
        <v>269</v>
      </c>
      <c r="C59" s="85" t="s">
        <v>640</v>
      </c>
      <c r="D59" s="39">
        <v>43937</v>
      </c>
      <c r="E59">
        <v>20</v>
      </c>
      <c r="F59" s="3" t="s">
        <v>821</v>
      </c>
      <c r="G59" s="2" t="s">
        <v>224</v>
      </c>
      <c r="H59" s="6">
        <v>53</v>
      </c>
      <c r="I59" s="7">
        <v>1</v>
      </c>
      <c r="J59" s="6">
        <v>32</v>
      </c>
      <c r="K59" s="7">
        <v>4</v>
      </c>
      <c r="L59" s="6">
        <v>5</v>
      </c>
      <c r="M59" s="7">
        <v>-3</v>
      </c>
      <c r="N59" s="6">
        <v>3</v>
      </c>
      <c r="O59" s="7">
        <v>-2</v>
      </c>
      <c r="P59" s="6">
        <v>1</v>
      </c>
      <c r="Q59" s="7">
        <v>0</v>
      </c>
      <c r="R59" s="6"/>
      <c r="T59" s="6">
        <v>21</v>
      </c>
      <c r="U59" s="7">
        <v>-3</v>
      </c>
      <c r="V59" s="3" t="s">
        <v>842</v>
      </c>
      <c r="Y59" s="7"/>
      <c r="Z59" s="6"/>
      <c r="AA59" s="6"/>
      <c r="AC59" s="6"/>
      <c r="AD59" s="6"/>
      <c r="AF59" s="6"/>
      <c r="AG59" s="6"/>
      <c r="AI59" s="6"/>
      <c r="AJ59" s="6"/>
      <c r="AO59" s="4"/>
      <c r="AP59" s="6">
        <v>46</v>
      </c>
      <c r="AQ59" s="6">
        <v>22</v>
      </c>
      <c r="AR59" s="6"/>
      <c r="AS59" s="6"/>
      <c r="AT59" s="6"/>
      <c r="AU59" s="4" t="s">
        <v>876</v>
      </c>
      <c r="AV59" s="6"/>
      <c r="AW59" s="6"/>
      <c r="AX59" s="7"/>
      <c r="BI59" s="50"/>
      <c r="BK59" s="50"/>
      <c r="BM59" s="50"/>
      <c r="BO59" s="50"/>
      <c r="BQ59" s="50"/>
      <c r="BS59" s="50"/>
    </row>
    <row r="60" spans="2:71" x14ac:dyDescent="0.25">
      <c r="B60" s="3" t="s">
        <v>269</v>
      </c>
      <c r="C60" s="85" t="s">
        <v>469</v>
      </c>
      <c r="D60" s="39">
        <v>43937</v>
      </c>
      <c r="E60">
        <v>22</v>
      </c>
      <c r="F60" s="3" t="s">
        <v>1137</v>
      </c>
      <c r="H60" s="6">
        <v>54</v>
      </c>
      <c r="I60" s="7">
        <v>4</v>
      </c>
      <c r="J60" s="6">
        <v>28</v>
      </c>
      <c r="K60" s="7">
        <v>-1</v>
      </c>
      <c r="L60" s="6">
        <v>9</v>
      </c>
      <c r="M60" s="7">
        <v>-2</v>
      </c>
      <c r="N60" s="6">
        <v>4</v>
      </c>
      <c r="O60" s="7">
        <v>2</v>
      </c>
      <c r="P60" s="6">
        <v>1</v>
      </c>
      <c r="Q60" s="7">
        <v>0</v>
      </c>
      <c r="R60" s="6">
        <v>0</v>
      </c>
      <c r="S60" s="7">
        <v>-1</v>
      </c>
      <c r="T60" s="6">
        <v>26</v>
      </c>
      <c r="U60" s="7">
        <v>5</v>
      </c>
      <c r="V60" s="3" t="s">
        <v>842</v>
      </c>
      <c r="Y60" s="7"/>
      <c r="Z60" s="6"/>
      <c r="AA60" s="6"/>
      <c r="AC60" s="6"/>
      <c r="AD60" s="6"/>
      <c r="AF60" s="6"/>
      <c r="AG60" s="6"/>
      <c r="AI60" s="6"/>
      <c r="AJ60" s="6"/>
      <c r="AO60" s="4"/>
      <c r="AP60" s="6"/>
      <c r="AQ60" s="6"/>
      <c r="AR60" s="6"/>
      <c r="AS60" s="6"/>
      <c r="AT60" s="6"/>
      <c r="AU60" s="4"/>
      <c r="AV60" s="6"/>
      <c r="AW60" s="6"/>
      <c r="AX60" s="7"/>
      <c r="BI60" s="50"/>
      <c r="BK60" s="50"/>
      <c r="BM60" s="50"/>
      <c r="BO60" s="50"/>
      <c r="BQ60" s="50"/>
      <c r="BS60" s="50"/>
    </row>
    <row r="61" spans="2:71" x14ac:dyDescent="0.25">
      <c r="B61" s="3" t="s">
        <v>269</v>
      </c>
      <c r="C61" s="85" t="s">
        <v>595</v>
      </c>
      <c r="D61" s="39">
        <v>43938</v>
      </c>
      <c r="E61">
        <v>19</v>
      </c>
      <c r="F61" s="3" t="s">
        <v>1135</v>
      </c>
      <c r="H61" s="6">
        <v>52</v>
      </c>
      <c r="I61" s="7">
        <v>3</v>
      </c>
      <c r="J61" s="6">
        <v>31</v>
      </c>
      <c r="K61" s="7">
        <v>2</v>
      </c>
      <c r="L61" s="6">
        <v>8</v>
      </c>
      <c r="M61" s="7">
        <v>0</v>
      </c>
      <c r="N61" s="6">
        <v>3</v>
      </c>
      <c r="O61" s="7">
        <v>-1</v>
      </c>
      <c r="P61" s="6"/>
      <c r="R61" s="6"/>
      <c r="T61" s="6">
        <v>21</v>
      </c>
      <c r="U61" s="7">
        <v>1</v>
      </c>
      <c r="V61" s="3" t="s">
        <v>842</v>
      </c>
      <c r="Y61" s="7"/>
      <c r="Z61" s="6"/>
      <c r="AA61" s="6"/>
      <c r="AC61" s="6"/>
      <c r="AD61" s="6"/>
      <c r="AF61" s="6"/>
      <c r="AG61" s="6"/>
      <c r="AL61" s="6"/>
      <c r="AM61" s="6"/>
      <c r="AO61" s="4"/>
      <c r="AP61" s="6"/>
      <c r="AQ61" s="6"/>
      <c r="AR61" s="6"/>
      <c r="AS61" s="6"/>
      <c r="AT61" s="6"/>
      <c r="AU61" s="4"/>
      <c r="AV61" s="6"/>
      <c r="AW61" s="6"/>
      <c r="AX61" s="7"/>
      <c r="BI61" s="50"/>
      <c r="BK61" s="50"/>
      <c r="BM61" s="50"/>
      <c r="BO61" s="50"/>
      <c r="BQ61" s="50"/>
      <c r="BS61" s="50"/>
    </row>
    <row r="62" spans="2:71" x14ac:dyDescent="0.25">
      <c r="B62" s="3" t="s">
        <v>269</v>
      </c>
      <c r="C62" s="85" t="s">
        <v>437</v>
      </c>
      <c r="D62" s="39">
        <v>43939</v>
      </c>
      <c r="E62">
        <v>22</v>
      </c>
      <c r="F62" s="3" t="s">
        <v>821</v>
      </c>
      <c r="H62" s="6"/>
      <c r="J62" s="6"/>
      <c r="L62" s="6"/>
      <c r="N62" s="6"/>
      <c r="P62" s="6"/>
      <c r="R62" s="6"/>
      <c r="T62" s="6"/>
      <c r="V62" s="3" t="s">
        <v>842</v>
      </c>
      <c r="Z62" s="6"/>
      <c r="AA62" s="6"/>
      <c r="AC62" s="6"/>
      <c r="AD62" s="6"/>
      <c r="AF62" s="6"/>
      <c r="AG62" s="6"/>
      <c r="AL62" s="6"/>
      <c r="AM62" s="6"/>
      <c r="AO62" s="4"/>
      <c r="AP62" s="6"/>
      <c r="AQ62" s="6"/>
      <c r="AR62" s="6"/>
      <c r="AS62" s="6"/>
      <c r="AT62" s="6"/>
      <c r="AU62" s="4"/>
      <c r="AV62" s="6">
        <v>47</v>
      </c>
      <c r="AW62" s="6">
        <v>32</v>
      </c>
      <c r="AX62" s="7">
        <f>AV62-AW62</f>
        <v>15</v>
      </c>
      <c r="AY62" s="4" t="s">
        <v>871</v>
      </c>
      <c r="BI62" s="50"/>
      <c r="BK62" s="50"/>
      <c r="BM62" s="50"/>
      <c r="BO62" s="50"/>
      <c r="BQ62" s="50"/>
      <c r="BS62" s="50"/>
    </row>
    <row r="63" spans="2:71" x14ac:dyDescent="0.25">
      <c r="B63" s="3" t="s">
        <v>269</v>
      </c>
      <c r="C63" s="85" t="s">
        <v>434</v>
      </c>
      <c r="D63" s="39">
        <v>43942</v>
      </c>
      <c r="F63" s="3" t="s">
        <v>821</v>
      </c>
      <c r="H63" s="6"/>
      <c r="J63" s="6"/>
      <c r="L63" s="6"/>
      <c r="N63" s="6"/>
      <c r="P63" s="6"/>
      <c r="R63" s="6"/>
      <c r="T63" s="6"/>
      <c r="V63" t="s">
        <v>842</v>
      </c>
      <c r="Z63" s="6">
        <v>58</v>
      </c>
      <c r="AA63" s="6">
        <v>34</v>
      </c>
      <c r="AB63" s="7">
        <f>Z63-AA63</f>
        <v>24</v>
      </c>
      <c r="AC63" s="6">
        <v>31</v>
      </c>
      <c r="AD63" s="6">
        <v>30</v>
      </c>
      <c r="AE63" s="7">
        <f>AC63-AD63</f>
        <v>1</v>
      </c>
      <c r="AF63" s="6"/>
      <c r="AG63" s="6"/>
      <c r="AL63" s="6"/>
      <c r="AM63" s="6"/>
      <c r="AO63" s="4" t="s">
        <v>931</v>
      </c>
      <c r="AP63" s="6"/>
      <c r="AQ63" s="6"/>
      <c r="AR63" s="6"/>
      <c r="AS63" s="6"/>
      <c r="AT63" s="6"/>
      <c r="AU63" s="4"/>
      <c r="AV63" s="6"/>
      <c r="AW63" s="6"/>
      <c r="AX63" s="7"/>
      <c r="AY63" s="4"/>
      <c r="BI63" s="50"/>
      <c r="BK63" s="50"/>
      <c r="BM63" s="50"/>
      <c r="BO63" s="50"/>
      <c r="BQ63" s="50"/>
      <c r="BS63" s="50"/>
    </row>
    <row r="64" spans="2:71" x14ac:dyDescent="0.25">
      <c r="B64" s="3" t="s">
        <v>269</v>
      </c>
      <c r="C64" s="85" t="s">
        <v>599</v>
      </c>
      <c r="D64" s="39">
        <v>43942</v>
      </c>
      <c r="E64">
        <v>26</v>
      </c>
      <c r="F64" s="3" t="s">
        <v>903</v>
      </c>
      <c r="G64" s="2" t="s">
        <v>138</v>
      </c>
      <c r="H64" s="6">
        <v>50</v>
      </c>
      <c r="I64" s="7">
        <v>-1</v>
      </c>
      <c r="J64" s="6">
        <v>33</v>
      </c>
      <c r="K64" s="7">
        <v>1</v>
      </c>
      <c r="L64" s="6">
        <v>7</v>
      </c>
      <c r="M64" s="7">
        <v>1</v>
      </c>
      <c r="N64" s="6">
        <v>3</v>
      </c>
      <c r="O64" s="7">
        <v>0</v>
      </c>
      <c r="P64" s="6">
        <v>0</v>
      </c>
      <c r="Q64" s="7">
        <v>0</v>
      </c>
      <c r="R64" s="6">
        <v>1</v>
      </c>
      <c r="S64" s="7">
        <v>0</v>
      </c>
      <c r="T64" s="6">
        <v>17</v>
      </c>
      <c r="U64" s="7">
        <v>-2</v>
      </c>
      <c r="V64" s="3" t="s">
        <v>842</v>
      </c>
      <c r="Y64" s="7"/>
      <c r="Z64" s="6">
        <v>49</v>
      </c>
      <c r="AA64" s="6">
        <v>31</v>
      </c>
      <c r="AB64" s="7">
        <f>Z64-AA64</f>
        <v>18</v>
      </c>
      <c r="AC64" s="6">
        <v>32</v>
      </c>
      <c r="AD64" s="6">
        <v>19</v>
      </c>
      <c r="AE64" s="7">
        <f>AC64-AD64</f>
        <v>13</v>
      </c>
      <c r="AF64" s="6">
        <v>14</v>
      </c>
      <c r="AG64" s="6">
        <v>21</v>
      </c>
      <c r="AH64" s="7">
        <f>AF64-AG64</f>
        <v>-7</v>
      </c>
      <c r="AI64" s="6">
        <v>18</v>
      </c>
      <c r="AJ64" s="6">
        <v>41</v>
      </c>
      <c r="AK64" s="7">
        <f>AI64-AJ64</f>
        <v>-23</v>
      </c>
      <c r="AL64" s="6"/>
      <c r="AM64" s="6"/>
      <c r="AO64" s="4" t="s">
        <v>1127</v>
      </c>
      <c r="AP64" s="6">
        <v>44</v>
      </c>
      <c r="AQ64" s="6">
        <v>23</v>
      </c>
      <c r="AR64" s="6"/>
      <c r="AS64" s="6"/>
      <c r="AT64" s="6"/>
      <c r="AU64" s="4" t="s">
        <v>1035</v>
      </c>
      <c r="AV64" s="6"/>
      <c r="AW64" s="6"/>
      <c r="AX64" s="7"/>
      <c r="BI64" s="50"/>
      <c r="BK64" s="50"/>
      <c r="BM64" s="50"/>
      <c r="BO64" s="50"/>
      <c r="BQ64" s="50"/>
      <c r="BS64" s="50"/>
    </row>
    <row r="65" spans="2:71" x14ac:dyDescent="0.25">
      <c r="B65" t="s">
        <v>269</v>
      </c>
      <c r="C65" s="10" t="s">
        <v>625</v>
      </c>
      <c r="D65" s="39">
        <v>43944</v>
      </c>
      <c r="E65">
        <v>26</v>
      </c>
      <c r="F65" s="3" t="s">
        <v>1094</v>
      </c>
      <c r="G65" s="2" t="s">
        <v>124</v>
      </c>
      <c r="H65" s="6"/>
      <c r="J65" s="6"/>
      <c r="L65" s="6"/>
      <c r="N65" s="6"/>
      <c r="P65" s="6"/>
      <c r="R65" s="6"/>
      <c r="T65" s="6"/>
      <c r="V65" t="s">
        <v>842</v>
      </c>
      <c r="Z65" s="6">
        <v>67</v>
      </c>
      <c r="AA65" s="6">
        <v>29</v>
      </c>
      <c r="AB65" s="7">
        <f>Z65-AA65</f>
        <v>38</v>
      </c>
      <c r="AC65" s="6">
        <v>38</v>
      </c>
      <c r="AD65" s="6">
        <v>26</v>
      </c>
      <c r="AE65" s="7">
        <f>AC65-AD65</f>
        <v>12</v>
      </c>
      <c r="AF65" s="6"/>
      <c r="AG65" s="6"/>
      <c r="AL65" s="6"/>
      <c r="AM65" s="6"/>
      <c r="AO65" s="4" t="s">
        <v>1095</v>
      </c>
      <c r="AP65" s="6"/>
      <c r="AQ65" s="6"/>
      <c r="AR65" s="6"/>
      <c r="AS65" s="6"/>
      <c r="AT65" s="6"/>
      <c r="AU65" s="4"/>
      <c r="AV65" s="6"/>
      <c r="AW65" s="6"/>
      <c r="AX65" s="7"/>
      <c r="BI65" s="50"/>
      <c r="BK65" s="50"/>
      <c r="BM65" s="50"/>
      <c r="BO65" s="50"/>
      <c r="BQ65" s="50"/>
      <c r="BS65" s="50"/>
    </row>
    <row r="66" spans="2:71" x14ac:dyDescent="0.25">
      <c r="B66" t="s">
        <v>269</v>
      </c>
      <c r="C66" s="10" t="s">
        <v>566</v>
      </c>
      <c r="D66" s="39">
        <v>43946</v>
      </c>
      <c r="F66" s="3" t="s">
        <v>821</v>
      </c>
      <c r="H66" s="6"/>
      <c r="J66" s="6"/>
      <c r="L66" s="6"/>
      <c r="N66" s="6"/>
      <c r="P66" s="6"/>
      <c r="R66" s="6"/>
      <c r="T66" s="6"/>
      <c r="V66" t="s">
        <v>842</v>
      </c>
      <c r="Z66" s="6"/>
      <c r="AA66" s="6"/>
      <c r="AC66" s="6"/>
      <c r="AD66" s="6"/>
      <c r="AF66" s="6"/>
      <c r="AG66" s="6"/>
      <c r="AL66" s="6"/>
      <c r="AM66" s="6"/>
      <c r="AO66" s="4"/>
      <c r="AP66" s="6"/>
      <c r="AQ66" s="6"/>
      <c r="AR66" s="6"/>
      <c r="AS66" s="6"/>
      <c r="AT66" s="6"/>
      <c r="AU66" s="4"/>
      <c r="AV66" s="6">
        <v>47</v>
      </c>
      <c r="AW66" s="6">
        <v>33</v>
      </c>
      <c r="AX66" s="7">
        <f>AV66-AW66</f>
        <v>14</v>
      </c>
      <c r="AY66" s="4" t="s">
        <v>871</v>
      </c>
      <c r="BI66" s="50"/>
      <c r="BK66" s="50"/>
      <c r="BM66" s="50"/>
      <c r="BO66" s="50"/>
      <c r="BQ66" s="50"/>
      <c r="BS66" s="50"/>
    </row>
    <row r="67" spans="2:71" x14ac:dyDescent="0.25">
      <c r="B67" s="3" t="s">
        <v>269</v>
      </c>
      <c r="C67" s="10" t="s">
        <v>323</v>
      </c>
      <c r="D67" s="39">
        <v>43947</v>
      </c>
      <c r="E67">
        <v>28</v>
      </c>
      <c r="F67" s="3" t="s">
        <v>1135</v>
      </c>
      <c r="H67" s="6">
        <v>50</v>
      </c>
      <c r="I67" s="7">
        <v>-2</v>
      </c>
      <c r="J67" s="6">
        <v>33</v>
      </c>
      <c r="K67" s="7">
        <v>2</v>
      </c>
      <c r="L67" s="6">
        <v>7</v>
      </c>
      <c r="M67" s="7">
        <v>-1</v>
      </c>
      <c r="N67" s="6">
        <v>4</v>
      </c>
      <c r="O67" s="7">
        <v>1</v>
      </c>
      <c r="P67" s="6"/>
      <c r="R67" s="6"/>
      <c r="T67" s="6">
        <v>17</v>
      </c>
      <c r="U67" s="7">
        <v>-4</v>
      </c>
      <c r="V67" t="s">
        <v>842</v>
      </c>
      <c r="Y67" s="7"/>
      <c r="Z67" s="6">
        <v>56</v>
      </c>
      <c r="AA67" s="6">
        <v>24</v>
      </c>
      <c r="AB67" s="7">
        <f>Z67-AA67</f>
        <v>32</v>
      </c>
      <c r="AC67" s="6"/>
      <c r="AD67" s="6"/>
      <c r="AF67" s="6"/>
      <c r="AG67" s="6"/>
      <c r="AL67" s="6"/>
      <c r="AM67" s="6"/>
      <c r="AO67" s="4" t="s">
        <v>1142</v>
      </c>
      <c r="AP67" s="6"/>
      <c r="AQ67" s="6"/>
      <c r="AR67" s="6"/>
      <c r="AS67" s="6"/>
      <c r="AT67" s="6"/>
      <c r="AU67" s="4"/>
      <c r="AV67" s="6"/>
      <c r="AW67" s="6"/>
      <c r="AX67" s="7"/>
      <c r="BI67" s="50"/>
      <c r="BK67" s="50"/>
      <c r="BM67" s="50"/>
      <c r="BO67" s="50"/>
      <c r="BQ67" s="50"/>
      <c r="BS67" s="50"/>
    </row>
    <row r="68" spans="2:71" x14ac:dyDescent="0.25">
      <c r="B68" s="3" t="s">
        <v>269</v>
      </c>
      <c r="C68" s="10" t="s">
        <v>602</v>
      </c>
      <c r="D68" s="39">
        <v>43948</v>
      </c>
      <c r="E68" s="5">
        <v>1</v>
      </c>
      <c r="F68" s="3" t="s">
        <v>982</v>
      </c>
      <c r="H68" s="6">
        <v>48</v>
      </c>
      <c r="J68" s="6">
        <v>31</v>
      </c>
      <c r="L68" s="6">
        <v>8</v>
      </c>
      <c r="N68" s="6">
        <v>5</v>
      </c>
      <c r="P68" s="6">
        <v>1</v>
      </c>
      <c r="R68" s="6"/>
      <c r="T68" s="6">
        <v>17</v>
      </c>
      <c r="V68" t="s">
        <v>842</v>
      </c>
      <c r="W68" t="s">
        <v>988</v>
      </c>
      <c r="Y68" s="7"/>
      <c r="Z68" s="6">
        <v>61</v>
      </c>
      <c r="AA68" s="6">
        <v>22</v>
      </c>
      <c r="AB68" s="7">
        <f>Z68-AA68</f>
        <v>39</v>
      </c>
      <c r="AC68" s="6">
        <v>29</v>
      </c>
      <c r="AD68" s="6">
        <v>16</v>
      </c>
      <c r="AE68" s="7">
        <f>AC68-AD68</f>
        <v>13</v>
      </c>
      <c r="AF68" s="6"/>
      <c r="AG68" s="6"/>
      <c r="AL68" s="6"/>
      <c r="AM68" s="6"/>
      <c r="AO68" s="4" t="s">
        <v>1143</v>
      </c>
      <c r="AP68" s="6"/>
      <c r="AQ68" s="6"/>
      <c r="AR68" s="6"/>
      <c r="AS68" s="6"/>
      <c r="AT68" s="6"/>
      <c r="AU68" s="4"/>
      <c r="AV68" s="6"/>
      <c r="AW68" s="6"/>
      <c r="AX68" s="7"/>
      <c r="BI68" s="50"/>
      <c r="BK68" s="50"/>
      <c r="BM68" s="50"/>
      <c r="BO68" s="50"/>
      <c r="BQ68" s="50"/>
      <c r="BS68" s="50"/>
    </row>
    <row r="69" spans="2:71" x14ac:dyDescent="0.25">
      <c r="B69" s="3" t="s">
        <v>269</v>
      </c>
      <c r="C69" s="10" t="s">
        <v>604</v>
      </c>
      <c r="D69" s="39">
        <v>43950</v>
      </c>
      <c r="E69" s="5">
        <v>3</v>
      </c>
      <c r="F69" s="3" t="s">
        <v>903</v>
      </c>
      <c r="G69" s="2" t="s">
        <v>138</v>
      </c>
      <c r="H69" s="6">
        <v>51</v>
      </c>
      <c r="I69" s="7">
        <v>1</v>
      </c>
      <c r="J69" s="6">
        <v>33</v>
      </c>
      <c r="K69" s="7">
        <v>0</v>
      </c>
      <c r="L69" s="6">
        <v>6</v>
      </c>
      <c r="M69" s="7">
        <v>-1</v>
      </c>
      <c r="N69" s="6">
        <v>3</v>
      </c>
      <c r="O69" s="7">
        <v>0</v>
      </c>
      <c r="P69" s="6">
        <v>0</v>
      </c>
      <c r="Q69" s="7">
        <v>0</v>
      </c>
      <c r="R69" s="6">
        <v>1</v>
      </c>
      <c r="S69" s="7">
        <v>0</v>
      </c>
      <c r="T69" s="6">
        <v>18</v>
      </c>
      <c r="U69" s="7">
        <v>1</v>
      </c>
      <c r="V69" t="s">
        <v>842</v>
      </c>
      <c r="Y69" s="7"/>
      <c r="Z69" s="6">
        <v>51</v>
      </c>
      <c r="AA69" s="6">
        <v>31</v>
      </c>
      <c r="AB69" s="7">
        <f>Z69-AA69</f>
        <v>20</v>
      </c>
      <c r="AC69" s="6">
        <v>36</v>
      </c>
      <c r="AD69" s="6">
        <v>18</v>
      </c>
      <c r="AE69" s="7">
        <f>AC69-AD69</f>
        <v>18</v>
      </c>
      <c r="AF69" s="6">
        <v>13</v>
      </c>
      <c r="AG69" s="6">
        <v>21</v>
      </c>
      <c r="AH69" s="7">
        <f>AF69-AG69</f>
        <v>-8</v>
      </c>
      <c r="AI69" s="6">
        <v>19</v>
      </c>
      <c r="AJ69" s="6">
        <v>42</v>
      </c>
      <c r="AK69" s="7">
        <f>AI69-AJ69</f>
        <v>-23</v>
      </c>
      <c r="AL69" s="6"/>
      <c r="AM69" s="6"/>
      <c r="AO69" s="4" t="s">
        <v>1127</v>
      </c>
      <c r="AP69" s="6">
        <v>45</v>
      </c>
      <c r="AQ69" s="6">
        <v>23</v>
      </c>
      <c r="AR69" s="6"/>
      <c r="AS69" s="6"/>
      <c r="AT69" s="6"/>
      <c r="AU69" s="4" t="s">
        <v>1035</v>
      </c>
      <c r="AV69" s="6"/>
      <c r="AW69" s="6"/>
      <c r="AX69" s="7"/>
      <c r="BI69" s="50"/>
      <c r="BK69" s="50"/>
      <c r="BM69" s="50"/>
      <c r="BO69" s="50"/>
      <c r="BQ69" s="50"/>
      <c r="BS69" s="50"/>
    </row>
    <row r="70" spans="2:71" x14ac:dyDescent="0.25">
      <c r="B70" t="s">
        <v>270</v>
      </c>
      <c r="C70" s="10" t="s">
        <v>571</v>
      </c>
      <c r="D70" s="39">
        <v>43953</v>
      </c>
      <c r="F70" s="3" t="s">
        <v>821</v>
      </c>
      <c r="H70" s="6"/>
      <c r="J70" s="6"/>
      <c r="L70" s="6"/>
      <c r="N70" s="6"/>
      <c r="P70" s="6"/>
      <c r="R70" s="6"/>
      <c r="T70" s="6"/>
      <c r="V70" t="s">
        <v>842</v>
      </c>
      <c r="Z70" s="6"/>
      <c r="AA70" s="6"/>
      <c r="AC70" s="6"/>
      <c r="AD70" s="6"/>
      <c r="AF70" s="6"/>
      <c r="AG70" s="6"/>
      <c r="AL70" s="6"/>
      <c r="AM70" s="6"/>
      <c r="AO70" s="4"/>
      <c r="AP70" s="6"/>
      <c r="AQ70" s="6"/>
      <c r="AR70" s="6"/>
      <c r="AS70" s="6"/>
      <c r="AT70" s="6"/>
      <c r="AU70" s="4"/>
      <c r="AV70" s="6">
        <v>49</v>
      </c>
      <c r="AW70" s="6">
        <v>30</v>
      </c>
      <c r="AX70" s="7">
        <f>AV70-AW70</f>
        <v>19</v>
      </c>
      <c r="AY70" s="4" t="s">
        <v>871</v>
      </c>
      <c r="BI70" s="50"/>
      <c r="BK70" s="50"/>
      <c r="BM70" s="50"/>
      <c r="BO70" s="50"/>
      <c r="BQ70" s="50"/>
      <c r="BS70" s="50"/>
    </row>
    <row r="71" spans="2:71" x14ac:dyDescent="0.25">
      <c r="B71" s="3" t="s">
        <v>270</v>
      </c>
      <c r="C71" s="10" t="s">
        <v>572</v>
      </c>
      <c r="D71" s="39">
        <v>43956</v>
      </c>
      <c r="E71" s="5">
        <v>7</v>
      </c>
      <c r="F71" s="3" t="s">
        <v>821</v>
      </c>
      <c r="G71" s="2" t="s">
        <v>224</v>
      </c>
      <c r="H71" s="6">
        <v>50</v>
      </c>
      <c r="I71" s="7">
        <v>-3</v>
      </c>
      <c r="J71" s="6">
        <v>30</v>
      </c>
      <c r="K71" s="7">
        <v>-2</v>
      </c>
      <c r="L71" s="6">
        <v>7</v>
      </c>
      <c r="M71" s="7">
        <v>2</v>
      </c>
      <c r="N71" s="6">
        <v>5</v>
      </c>
      <c r="O71" s="7">
        <v>2</v>
      </c>
      <c r="P71" s="6">
        <v>3</v>
      </c>
      <c r="Q71" s="7">
        <v>2</v>
      </c>
      <c r="R71" s="6"/>
      <c r="T71" s="6">
        <v>20</v>
      </c>
      <c r="U71" s="7">
        <v>-1</v>
      </c>
      <c r="V71" t="s">
        <v>842</v>
      </c>
      <c r="Y71" s="7"/>
      <c r="Z71" s="6">
        <v>54</v>
      </c>
      <c r="AA71" s="6">
        <v>38</v>
      </c>
      <c r="AB71" s="7">
        <f>Z71-AA71</f>
        <v>16</v>
      </c>
      <c r="AC71" s="6">
        <v>35</v>
      </c>
      <c r="AD71" s="6">
        <v>30</v>
      </c>
      <c r="AE71" s="7">
        <f>AC71-AD71</f>
        <v>5</v>
      </c>
      <c r="AF71" s="6"/>
      <c r="AG71" s="6"/>
      <c r="AL71" s="6"/>
      <c r="AM71" s="6"/>
      <c r="AO71" s="4" t="s">
        <v>931</v>
      </c>
      <c r="AP71" s="6"/>
      <c r="AQ71" s="6"/>
      <c r="AR71" s="6"/>
      <c r="AS71" s="6"/>
      <c r="AT71" s="6"/>
      <c r="AU71" s="4"/>
      <c r="AV71" s="6"/>
      <c r="AW71" s="6"/>
      <c r="AX71" s="7"/>
      <c r="BI71" s="50"/>
      <c r="BK71" s="50"/>
      <c r="BM71" s="50"/>
      <c r="BO71" s="50"/>
      <c r="BQ71" s="50"/>
      <c r="BS71" s="50"/>
    </row>
    <row r="72" spans="2:71" x14ac:dyDescent="0.25">
      <c r="B72" s="3" t="s">
        <v>270</v>
      </c>
      <c r="C72" s="10" t="s">
        <v>657</v>
      </c>
      <c r="D72" s="39">
        <v>43956</v>
      </c>
      <c r="E72" s="5">
        <v>10</v>
      </c>
      <c r="F72" s="3" t="s">
        <v>903</v>
      </c>
      <c r="G72" s="2" t="s">
        <v>138</v>
      </c>
      <c r="H72" s="6">
        <v>49</v>
      </c>
      <c r="I72" s="7">
        <v>-2</v>
      </c>
      <c r="J72" s="6">
        <v>33</v>
      </c>
      <c r="K72" s="7">
        <v>0</v>
      </c>
      <c r="L72" s="6">
        <v>6</v>
      </c>
      <c r="M72" s="7">
        <v>0</v>
      </c>
      <c r="N72" s="6">
        <v>5</v>
      </c>
      <c r="O72" s="7">
        <v>2</v>
      </c>
      <c r="P72" s="6">
        <v>0</v>
      </c>
      <c r="Q72" s="7">
        <v>0</v>
      </c>
      <c r="R72" s="6">
        <v>1</v>
      </c>
      <c r="S72" s="7">
        <v>0</v>
      </c>
      <c r="T72" s="6">
        <v>16</v>
      </c>
      <c r="U72" s="7">
        <v>-2</v>
      </c>
      <c r="V72" t="s">
        <v>842</v>
      </c>
      <c r="Y72" s="7"/>
      <c r="Z72" s="6">
        <v>51</v>
      </c>
      <c r="AA72" s="6">
        <v>31</v>
      </c>
      <c r="AB72" s="7">
        <f>Z72-AA72</f>
        <v>20</v>
      </c>
      <c r="AC72" s="6">
        <v>35</v>
      </c>
      <c r="AD72" s="6">
        <v>17</v>
      </c>
      <c r="AE72" s="7">
        <f>AC72-AD72</f>
        <v>18</v>
      </c>
      <c r="AF72" s="6">
        <v>13</v>
      </c>
      <c r="AG72" s="6">
        <v>20</v>
      </c>
      <c r="AH72" s="7">
        <f>AF72-AG72</f>
        <v>-7</v>
      </c>
      <c r="AI72" s="6">
        <v>20</v>
      </c>
      <c r="AJ72" s="6">
        <v>42</v>
      </c>
      <c r="AK72" s="7">
        <f>AI72-AJ72</f>
        <v>-22</v>
      </c>
      <c r="AL72" s="6"/>
      <c r="AM72" s="6"/>
      <c r="AO72" s="4" t="s">
        <v>1127</v>
      </c>
      <c r="AP72" s="6">
        <v>44</v>
      </c>
      <c r="AQ72" s="6">
        <v>23</v>
      </c>
      <c r="AR72" s="6"/>
      <c r="AS72" s="6"/>
      <c r="AT72" s="6"/>
      <c r="AU72" s="4" t="s">
        <v>1035</v>
      </c>
      <c r="AV72" s="6"/>
      <c r="AW72" s="6"/>
      <c r="AX72" s="7"/>
      <c r="BI72" s="50"/>
      <c r="BK72" s="50"/>
      <c r="BM72" s="50"/>
      <c r="BO72" s="50"/>
      <c r="BQ72" s="50"/>
      <c r="BS72" s="50"/>
    </row>
    <row r="73" spans="2:71" x14ac:dyDescent="0.25">
      <c r="B73" s="3" t="s">
        <v>270</v>
      </c>
      <c r="C73" s="10" t="s">
        <v>636</v>
      </c>
      <c r="D73" s="39">
        <v>43957</v>
      </c>
      <c r="E73" s="5">
        <v>6</v>
      </c>
      <c r="F73" s="3" t="s">
        <v>1135</v>
      </c>
      <c r="H73" s="6">
        <v>50</v>
      </c>
      <c r="I73" s="7">
        <v>0</v>
      </c>
      <c r="J73" s="6">
        <v>31</v>
      </c>
      <c r="K73" s="7">
        <v>-2</v>
      </c>
      <c r="L73" s="6">
        <v>7</v>
      </c>
      <c r="M73" s="7">
        <v>0</v>
      </c>
      <c r="N73" s="6">
        <v>5</v>
      </c>
      <c r="O73" s="7">
        <v>1</v>
      </c>
      <c r="P73" s="6"/>
      <c r="R73" s="6"/>
      <c r="T73" s="6">
        <v>19</v>
      </c>
      <c r="U73" s="7">
        <v>2</v>
      </c>
      <c r="V73" t="s">
        <v>842</v>
      </c>
      <c r="Y73" s="7"/>
      <c r="Z73" s="6"/>
      <c r="AA73" s="6"/>
      <c r="AC73" s="6"/>
      <c r="AD73" s="6"/>
      <c r="AF73" s="6"/>
      <c r="AG73" s="6"/>
      <c r="AL73" s="6"/>
      <c r="AM73" s="6"/>
      <c r="AO73" s="4"/>
      <c r="AP73" s="6"/>
      <c r="AQ73" s="6"/>
      <c r="AR73" s="6"/>
      <c r="AS73" s="6"/>
      <c r="AT73" s="6"/>
      <c r="AU73" s="4"/>
      <c r="AV73" s="6"/>
      <c r="AW73" s="6"/>
      <c r="AX73" s="7"/>
      <c r="BI73" s="50"/>
      <c r="BK73" s="50"/>
      <c r="BM73" s="50"/>
      <c r="BO73" s="50"/>
      <c r="BQ73" s="50"/>
      <c r="BS73" s="50"/>
    </row>
    <row r="74" spans="2:71" x14ac:dyDescent="0.25">
      <c r="B74" s="3" t="s">
        <v>270</v>
      </c>
      <c r="C74" s="10" t="s">
        <v>477</v>
      </c>
      <c r="D74" s="39">
        <v>43958</v>
      </c>
      <c r="E74" s="5">
        <v>14</v>
      </c>
      <c r="F74" s="3" t="s">
        <v>1137</v>
      </c>
      <c r="H74" s="6">
        <v>51</v>
      </c>
      <c r="I74" s="7">
        <v>-3</v>
      </c>
      <c r="J74" s="6">
        <v>32</v>
      </c>
      <c r="K74" s="7">
        <v>4</v>
      </c>
      <c r="L74" s="6">
        <v>7</v>
      </c>
      <c r="M74" s="7">
        <v>-2</v>
      </c>
      <c r="N74" s="6">
        <v>2</v>
      </c>
      <c r="O74" s="7">
        <v>-2</v>
      </c>
      <c r="P74" s="6">
        <v>2</v>
      </c>
      <c r="Q74" s="7">
        <v>1</v>
      </c>
      <c r="R74" s="6">
        <v>0</v>
      </c>
      <c r="S74" s="7">
        <v>0</v>
      </c>
      <c r="T74" s="6">
        <v>19</v>
      </c>
      <c r="U74" s="7">
        <v>-7</v>
      </c>
      <c r="V74" t="s">
        <v>842</v>
      </c>
      <c r="Y74" s="7"/>
      <c r="Z74" s="6"/>
      <c r="AA74" s="6"/>
      <c r="AC74" s="6"/>
      <c r="AD74" s="6"/>
      <c r="AF74" s="6"/>
      <c r="AG74" s="6"/>
      <c r="AL74" s="6"/>
      <c r="AM74" s="6"/>
      <c r="AO74" s="4"/>
      <c r="AP74" s="6"/>
      <c r="AQ74" s="6"/>
      <c r="AR74" s="6"/>
      <c r="AS74" s="6"/>
      <c r="AT74" s="6"/>
      <c r="AU74" s="4"/>
      <c r="AV74" s="6"/>
      <c r="AW74" s="6"/>
      <c r="AX74" s="7"/>
      <c r="BI74" s="50"/>
      <c r="BK74" s="50"/>
      <c r="BM74" s="50"/>
      <c r="BO74" s="50"/>
      <c r="BQ74" s="50"/>
      <c r="BS74" s="50"/>
    </row>
    <row r="75" spans="2:71" x14ac:dyDescent="0.25">
      <c r="B75" s="3" t="s">
        <v>270</v>
      </c>
      <c r="C75" s="10" t="s">
        <v>317</v>
      </c>
      <c r="D75" s="39">
        <v>43959</v>
      </c>
      <c r="E75">
        <v>12</v>
      </c>
      <c r="F75" s="3" t="s">
        <v>821</v>
      </c>
      <c r="H75" s="6"/>
      <c r="J75" s="6"/>
      <c r="L75" s="6"/>
      <c r="N75" s="6"/>
      <c r="P75" s="6"/>
      <c r="R75" s="6"/>
      <c r="T75" s="6"/>
      <c r="V75" t="s">
        <v>842</v>
      </c>
      <c r="Z75" s="6">
        <v>57</v>
      </c>
      <c r="AA75" s="6">
        <v>35</v>
      </c>
      <c r="AB75" s="7">
        <f>Z75-AA75</f>
        <v>22</v>
      </c>
      <c r="AC75" s="6">
        <v>39</v>
      </c>
      <c r="AD75" s="6">
        <v>17</v>
      </c>
      <c r="AE75" s="7">
        <f>AC75-AD75</f>
        <v>22</v>
      </c>
      <c r="AF75" s="6"/>
      <c r="AG75" s="6"/>
      <c r="AL75" s="6"/>
      <c r="AM75" s="6"/>
      <c r="AO75" s="4" t="s">
        <v>1037</v>
      </c>
      <c r="AP75" s="6"/>
      <c r="AQ75" s="6"/>
      <c r="AR75" s="6"/>
      <c r="AS75" s="6"/>
      <c r="AT75" s="6"/>
      <c r="AU75" s="4"/>
      <c r="AV75" s="6">
        <v>44</v>
      </c>
      <c r="AW75" s="6">
        <v>37</v>
      </c>
      <c r="AX75" s="7">
        <f>AV75-AW75</f>
        <v>7</v>
      </c>
      <c r="AY75" s="4" t="s">
        <v>871</v>
      </c>
      <c r="BI75" s="50"/>
      <c r="BK75" s="50"/>
      <c r="BM75" s="50"/>
      <c r="BO75" s="50"/>
      <c r="BQ75" s="50"/>
      <c r="BS75" s="50"/>
    </row>
    <row r="76" spans="2:71" x14ac:dyDescent="0.25">
      <c r="B76" s="3" t="s">
        <v>270</v>
      </c>
      <c r="C76" s="10" t="s">
        <v>594</v>
      </c>
      <c r="D76" s="39">
        <v>43964</v>
      </c>
      <c r="F76" s="3" t="s">
        <v>821</v>
      </c>
      <c r="H76" s="6"/>
      <c r="J76" s="6"/>
      <c r="L76" s="6"/>
      <c r="N76" s="6"/>
      <c r="P76" s="6"/>
      <c r="R76" s="6"/>
      <c r="T76" s="6"/>
      <c r="V76" t="s">
        <v>842</v>
      </c>
      <c r="Z76" s="6">
        <v>50</v>
      </c>
      <c r="AA76" s="6">
        <v>43</v>
      </c>
      <c r="AB76" s="7">
        <f>Z76-AA76</f>
        <v>7</v>
      </c>
      <c r="AC76" s="6">
        <v>39</v>
      </c>
      <c r="AD76" s="6">
        <v>30</v>
      </c>
      <c r="AE76" s="7">
        <f>AC76-AD76</f>
        <v>9</v>
      </c>
      <c r="AF76" s="6"/>
      <c r="AG76" s="6"/>
      <c r="AL76" s="6"/>
      <c r="AM76" s="6"/>
      <c r="AO76" s="4" t="s">
        <v>931</v>
      </c>
      <c r="AP76" s="6"/>
      <c r="AQ76" s="6"/>
      <c r="AR76" s="6"/>
      <c r="AS76" s="6"/>
      <c r="AT76" s="6"/>
      <c r="AU76" s="4"/>
      <c r="AV76" s="6"/>
      <c r="AW76" s="6"/>
      <c r="AX76" s="7"/>
      <c r="BI76" s="50"/>
      <c r="BK76" s="50"/>
      <c r="BM76" s="50"/>
      <c r="BO76" s="50"/>
      <c r="BQ76" s="50"/>
      <c r="BS76" s="50"/>
    </row>
    <row r="77" spans="2:71" x14ac:dyDescent="0.25">
      <c r="B77" s="3" t="s">
        <v>270</v>
      </c>
      <c r="C77" s="10" t="s">
        <v>594</v>
      </c>
      <c r="D77" s="39">
        <v>43964</v>
      </c>
      <c r="E77">
        <v>17</v>
      </c>
      <c r="F77" s="3" t="s">
        <v>903</v>
      </c>
      <c r="G77" s="2" t="s">
        <v>138</v>
      </c>
      <c r="H77" s="6">
        <v>49</v>
      </c>
      <c r="I77" s="7">
        <v>0</v>
      </c>
      <c r="J77" s="6">
        <v>34</v>
      </c>
      <c r="K77" s="7">
        <v>1</v>
      </c>
      <c r="L77" s="6">
        <v>6</v>
      </c>
      <c r="M77" s="7">
        <v>0</v>
      </c>
      <c r="N77" s="6">
        <v>3</v>
      </c>
      <c r="O77" s="7">
        <v>-2</v>
      </c>
      <c r="P77" s="6">
        <v>0</v>
      </c>
      <c r="Q77" s="7">
        <v>0</v>
      </c>
      <c r="R77" s="6">
        <v>1</v>
      </c>
      <c r="S77" s="7">
        <v>0</v>
      </c>
      <c r="T77" s="6">
        <v>15</v>
      </c>
      <c r="U77" s="7">
        <v>-1</v>
      </c>
      <c r="V77" t="s">
        <v>842</v>
      </c>
      <c r="Y77" s="7"/>
      <c r="Z77" s="6">
        <v>46</v>
      </c>
      <c r="AA77" s="6">
        <v>36</v>
      </c>
      <c r="AB77" s="7">
        <f>Z77-AA77</f>
        <v>10</v>
      </c>
      <c r="AC77" s="6">
        <v>42</v>
      </c>
      <c r="AD77" s="6">
        <v>18</v>
      </c>
      <c r="AE77" s="7">
        <f>AC77-AD77</f>
        <v>24</v>
      </c>
      <c r="AF77" s="6">
        <v>15</v>
      </c>
      <c r="AG77" s="6">
        <v>19</v>
      </c>
      <c r="AH77" s="7">
        <f>AF77-AG77</f>
        <v>-4</v>
      </c>
      <c r="AI77" s="6">
        <v>20</v>
      </c>
      <c r="AJ77" s="6">
        <v>40</v>
      </c>
      <c r="AK77" s="7">
        <f>AI77-AJ77</f>
        <v>-20</v>
      </c>
      <c r="AL77" s="6"/>
      <c r="AM77" s="6"/>
      <c r="AO77" s="4" t="s">
        <v>1127</v>
      </c>
      <c r="AP77" s="6">
        <v>42</v>
      </c>
      <c r="AQ77" s="6">
        <v>28</v>
      </c>
      <c r="AR77" s="6"/>
      <c r="AS77" s="6"/>
      <c r="AT77" s="6"/>
      <c r="AU77" s="4" t="s">
        <v>1035</v>
      </c>
      <c r="AV77" s="6"/>
      <c r="AW77" s="6"/>
      <c r="AX77" s="7"/>
      <c r="BI77" s="50"/>
      <c r="BK77" s="50"/>
      <c r="BM77" s="50"/>
      <c r="BO77" s="50"/>
      <c r="BQ77" s="50"/>
      <c r="BS77" s="50"/>
    </row>
    <row r="78" spans="2:71" x14ac:dyDescent="0.25">
      <c r="B78" s="3" t="s">
        <v>270</v>
      </c>
      <c r="C78" s="10" t="s">
        <v>690</v>
      </c>
      <c r="D78" s="39">
        <v>43966</v>
      </c>
      <c r="E78">
        <v>18</v>
      </c>
      <c r="F78" s="3" t="s">
        <v>1135</v>
      </c>
      <c r="H78" s="6">
        <v>47</v>
      </c>
      <c r="I78" s="7">
        <v>-3</v>
      </c>
      <c r="J78" s="6">
        <v>35</v>
      </c>
      <c r="K78" s="7">
        <v>4</v>
      </c>
      <c r="L78" s="6">
        <v>9</v>
      </c>
      <c r="M78" s="7">
        <v>2</v>
      </c>
      <c r="N78" s="6">
        <v>3</v>
      </c>
      <c r="O78" s="7">
        <v>-2</v>
      </c>
      <c r="P78" s="6"/>
      <c r="R78" s="6"/>
      <c r="T78" s="6">
        <v>12</v>
      </c>
      <c r="U78" s="7">
        <v>-7</v>
      </c>
      <c r="V78" t="s">
        <v>842</v>
      </c>
      <c r="Y78" s="7"/>
      <c r="Z78" s="6"/>
      <c r="AA78" s="6"/>
      <c r="AC78" s="6"/>
      <c r="AD78" s="6"/>
      <c r="AF78" s="6"/>
      <c r="AG78" s="6"/>
      <c r="AL78" s="6"/>
      <c r="AM78" s="6"/>
      <c r="AO78" s="4"/>
      <c r="AP78" s="6"/>
      <c r="AQ78" s="6"/>
      <c r="AR78" s="6"/>
      <c r="AS78" s="6"/>
      <c r="AT78" s="6"/>
      <c r="AU78" s="4"/>
      <c r="AV78" s="6"/>
      <c r="AW78" s="6"/>
      <c r="AX78" s="7"/>
      <c r="BI78" s="50"/>
      <c r="BK78" s="50"/>
      <c r="BM78" s="50"/>
      <c r="BO78" s="50"/>
      <c r="BQ78" s="50"/>
      <c r="BS78" s="50"/>
    </row>
    <row r="79" spans="2:71" x14ac:dyDescent="0.25">
      <c r="B79" s="3" t="s">
        <v>270</v>
      </c>
      <c r="C79" s="10" t="s">
        <v>319</v>
      </c>
      <c r="D79" s="39">
        <v>43966</v>
      </c>
      <c r="E79">
        <v>21</v>
      </c>
      <c r="F79" s="3" t="s">
        <v>1136</v>
      </c>
      <c r="H79" s="6">
        <v>46</v>
      </c>
      <c r="I79" s="7">
        <v>-1</v>
      </c>
      <c r="J79" s="6">
        <v>33</v>
      </c>
      <c r="K79" s="7">
        <v>2</v>
      </c>
      <c r="L79" s="6">
        <v>7</v>
      </c>
      <c r="M79" s="7">
        <v>-2</v>
      </c>
      <c r="N79" s="6">
        <v>4</v>
      </c>
      <c r="O79" s="7">
        <v>0</v>
      </c>
      <c r="P79" s="6">
        <v>2</v>
      </c>
      <c r="Q79" s="7">
        <v>-1</v>
      </c>
      <c r="R79" s="6"/>
      <c r="T79" s="6">
        <v>13</v>
      </c>
      <c r="U79" s="7">
        <v>-3</v>
      </c>
      <c r="V79" t="s">
        <v>842</v>
      </c>
      <c r="W79" t="s">
        <v>988</v>
      </c>
      <c r="Y79" s="7"/>
      <c r="Z79" s="6">
        <v>46</v>
      </c>
      <c r="AA79" s="6">
        <v>31</v>
      </c>
      <c r="AB79" s="7">
        <f>Z79-AA79</f>
        <v>15</v>
      </c>
      <c r="AC79" s="6">
        <v>29</v>
      </c>
      <c r="AD79" s="6">
        <v>28</v>
      </c>
      <c r="AE79" s="7">
        <f>AC79-AD79</f>
        <v>1</v>
      </c>
      <c r="AF79" s="6"/>
      <c r="AG79" s="6"/>
      <c r="AL79" s="6"/>
      <c r="AM79" s="6"/>
      <c r="AO79" s="4" t="s">
        <v>1099</v>
      </c>
      <c r="AP79" s="6"/>
      <c r="AQ79" s="6"/>
      <c r="AR79" s="6"/>
      <c r="AS79" s="6"/>
      <c r="AT79" s="6"/>
      <c r="AU79" s="4"/>
      <c r="AV79" s="6">
        <v>40</v>
      </c>
      <c r="AW79" s="6">
        <v>32</v>
      </c>
      <c r="AX79" s="7">
        <f>AV79-AW79</f>
        <v>8</v>
      </c>
      <c r="AY79" s="4" t="s">
        <v>1099</v>
      </c>
      <c r="BI79" s="50"/>
      <c r="BK79" s="50"/>
      <c r="BM79" s="50"/>
      <c r="BO79" s="50"/>
      <c r="BQ79" s="50"/>
      <c r="BS79" s="50"/>
    </row>
    <row r="80" spans="2:71" x14ac:dyDescent="0.25">
      <c r="B80" s="3" t="s">
        <v>270</v>
      </c>
      <c r="C80" s="10" t="s">
        <v>518</v>
      </c>
      <c r="D80" s="39">
        <v>43966</v>
      </c>
      <c r="E80">
        <v>22</v>
      </c>
      <c r="F80" t="s">
        <v>1132</v>
      </c>
      <c r="H80" s="6"/>
      <c r="J80" s="6"/>
      <c r="L80" s="6"/>
      <c r="N80" s="6"/>
      <c r="P80" s="6"/>
      <c r="R80" s="6"/>
      <c r="V80" t="s">
        <v>842</v>
      </c>
      <c r="Z80" s="6">
        <v>45</v>
      </c>
      <c r="AA80" s="6">
        <v>38</v>
      </c>
      <c r="AB80" s="7">
        <f>Z80-AA80</f>
        <v>7</v>
      </c>
      <c r="AC80" s="6">
        <v>34</v>
      </c>
      <c r="AD80" s="6">
        <v>26</v>
      </c>
      <c r="AE80" s="7">
        <f>AC80-AD80</f>
        <v>8</v>
      </c>
      <c r="AF80" s="6"/>
      <c r="AG80" s="6"/>
      <c r="AL80" s="6"/>
      <c r="AM80" s="6"/>
      <c r="AO80" s="4" t="s">
        <v>1750</v>
      </c>
      <c r="AP80" s="6"/>
      <c r="AQ80" s="6"/>
      <c r="AR80" s="6"/>
      <c r="AS80" s="6"/>
      <c r="AT80" s="6"/>
      <c r="AU80" s="4"/>
      <c r="AV80" s="6"/>
      <c r="AW80" s="6"/>
      <c r="AX80" s="7"/>
      <c r="AY80" s="4"/>
      <c r="BI80" s="50"/>
      <c r="BK80" s="50"/>
      <c r="BM80" s="50"/>
      <c r="BO80" s="50"/>
      <c r="BQ80" s="50"/>
      <c r="BS80" s="50"/>
    </row>
    <row r="81" spans="2:71" x14ac:dyDescent="0.25">
      <c r="B81" s="3" t="s">
        <v>270</v>
      </c>
      <c r="C81" s="10" t="s">
        <v>538</v>
      </c>
      <c r="D81" s="39">
        <v>43967</v>
      </c>
      <c r="F81" s="3" t="s">
        <v>821</v>
      </c>
      <c r="H81" s="6"/>
      <c r="J81" s="6"/>
      <c r="L81" s="6"/>
      <c r="N81" s="6"/>
      <c r="P81" s="6"/>
      <c r="R81" s="6"/>
      <c r="V81" t="s">
        <v>842</v>
      </c>
      <c r="Z81" s="6"/>
      <c r="AA81" s="6"/>
      <c r="AC81" s="6"/>
      <c r="AD81" s="6"/>
      <c r="AF81" s="6"/>
      <c r="AG81" s="6"/>
      <c r="AL81" s="6"/>
      <c r="AM81" s="6"/>
      <c r="AO81" s="4"/>
      <c r="AP81" s="6"/>
      <c r="AQ81" s="6"/>
      <c r="AR81" s="6"/>
      <c r="AS81" s="6"/>
      <c r="AT81" s="6"/>
      <c r="AU81" s="4"/>
      <c r="AV81" s="6">
        <v>39</v>
      </c>
      <c r="AW81" s="6">
        <v>42</v>
      </c>
      <c r="AX81" s="7">
        <f>AV81-AW81</f>
        <v>-3</v>
      </c>
      <c r="AY81" s="4" t="s">
        <v>871</v>
      </c>
      <c r="BI81" s="50"/>
      <c r="BK81" s="50"/>
      <c r="BM81" s="50"/>
      <c r="BO81" s="50"/>
      <c r="BQ81" s="50"/>
      <c r="BS81" s="50"/>
    </row>
    <row r="82" spans="2:71" x14ac:dyDescent="0.25">
      <c r="B82" s="3" t="s">
        <v>270</v>
      </c>
      <c r="C82" s="10" t="s">
        <v>564</v>
      </c>
      <c r="D82" s="39">
        <v>43969</v>
      </c>
      <c r="E82">
        <v>20</v>
      </c>
      <c r="F82" s="3" t="s">
        <v>821</v>
      </c>
      <c r="G82" s="2" t="s">
        <v>224</v>
      </c>
      <c r="H82" s="6">
        <v>48</v>
      </c>
      <c r="I82" s="7">
        <v>-2</v>
      </c>
      <c r="J82" s="6">
        <v>33</v>
      </c>
      <c r="K82" s="7">
        <v>3</v>
      </c>
      <c r="L82" s="6">
        <v>6</v>
      </c>
      <c r="M82" s="7">
        <v>-1</v>
      </c>
      <c r="N82" s="6">
        <v>5</v>
      </c>
      <c r="O82" s="7">
        <v>0</v>
      </c>
      <c r="P82" s="6">
        <v>2</v>
      </c>
      <c r="Q82" s="7">
        <v>-1</v>
      </c>
      <c r="R82" s="6"/>
      <c r="T82" s="6">
        <v>15</v>
      </c>
      <c r="U82" s="7">
        <v>-5</v>
      </c>
      <c r="V82" t="s">
        <v>842</v>
      </c>
      <c r="Y82" s="7"/>
      <c r="Z82" s="6"/>
      <c r="AA82" s="6"/>
      <c r="AC82" s="6"/>
      <c r="AD82" s="6"/>
      <c r="AF82" s="6"/>
      <c r="AG82" s="6"/>
      <c r="AL82" s="6"/>
      <c r="AM82" s="6"/>
      <c r="AO82" s="4"/>
      <c r="AP82" s="6">
        <v>39</v>
      </c>
      <c r="AQ82" s="6">
        <v>27</v>
      </c>
      <c r="AR82" s="6"/>
      <c r="AS82" s="6"/>
      <c r="AT82" s="6"/>
      <c r="AU82" s="4" t="s">
        <v>876</v>
      </c>
      <c r="AV82" s="6"/>
      <c r="AW82" s="6"/>
      <c r="AX82" s="7"/>
      <c r="BI82" s="50"/>
      <c r="BK82" s="50"/>
      <c r="BM82" s="50"/>
      <c r="BO82" s="50"/>
      <c r="BQ82" s="50"/>
      <c r="BS82" s="50"/>
    </row>
    <row r="83" spans="2:71" x14ac:dyDescent="0.25">
      <c r="B83" s="3" t="s">
        <v>270</v>
      </c>
      <c r="C83" s="9" t="s">
        <v>434</v>
      </c>
      <c r="D83" s="39">
        <v>43972</v>
      </c>
      <c r="E83">
        <v>24</v>
      </c>
      <c r="F83" s="3" t="s">
        <v>903</v>
      </c>
      <c r="G83" s="2" t="s">
        <v>138</v>
      </c>
      <c r="H83" s="6">
        <v>47</v>
      </c>
      <c r="I83" s="7">
        <v>-2</v>
      </c>
      <c r="J83" s="6">
        <v>35</v>
      </c>
      <c r="K83" s="7">
        <v>1</v>
      </c>
      <c r="L83" s="6">
        <v>6</v>
      </c>
      <c r="M83" s="7">
        <v>0</v>
      </c>
      <c r="N83" s="6">
        <v>3</v>
      </c>
      <c r="O83" s="7">
        <v>0</v>
      </c>
      <c r="P83" s="6">
        <v>0</v>
      </c>
      <c r="Q83" s="7">
        <v>0</v>
      </c>
      <c r="R83" s="6">
        <v>2</v>
      </c>
      <c r="S83" s="7">
        <v>1</v>
      </c>
      <c r="T83" s="6">
        <v>12</v>
      </c>
      <c r="U83" s="7">
        <v>-3</v>
      </c>
      <c r="V83" t="s">
        <v>842</v>
      </c>
      <c r="Y83" s="7"/>
      <c r="Z83" s="6">
        <v>45</v>
      </c>
      <c r="AA83" s="6">
        <v>39</v>
      </c>
      <c r="AB83" s="7">
        <f>Z83-AA83</f>
        <v>6</v>
      </c>
      <c r="AC83" s="6">
        <v>47</v>
      </c>
      <c r="AD83" s="6">
        <v>17</v>
      </c>
      <c r="AE83" s="7">
        <f>AC83-AD83</f>
        <v>30</v>
      </c>
      <c r="AF83" s="6">
        <v>14</v>
      </c>
      <c r="AG83" s="6">
        <v>23</v>
      </c>
      <c r="AH83" s="7">
        <f>AF83-AG83</f>
        <v>-9</v>
      </c>
      <c r="AI83" s="6">
        <v>21</v>
      </c>
      <c r="AJ83" s="6">
        <v>43</v>
      </c>
      <c r="AK83" s="7">
        <f>AI83-AJ83</f>
        <v>-22</v>
      </c>
      <c r="AL83" s="6"/>
      <c r="AM83" s="6"/>
      <c r="AO83" s="4" t="s">
        <v>1127</v>
      </c>
      <c r="AP83" s="6">
        <v>39</v>
      </c>
      <c r="AQ83" s="6">
        <v>31</v>
      </c>
      <c r="AR83" s="6"/>
      <c r="AS83" s="6"/>
      <c r="AT83" s="6"/>
      <c r="AU83" s="4" t="s">
        <v>1035</v>
      </c>
      <c r="AV83" s="6"/>
      <c r="AW83" s="6"/>
      <c r="AX83" s="7"/>
      <c r="BI83" s="50"/>
      <c r="BK83" s="50"/>
      <c r="BM83" s="50"/>
      <c r="BO83" s="50"/>
      <c r="BQ83" s="50"/>
      <c r="BS83" s="50"/>
    </row>
    <row r="84" spans="2:71" x14ac:dyDescent="0.25">
      <c r="B84" s="3" t="s">
        <v>270</v>
      </c>
      <c r="C84" s="10" t="s">
        <v>348</v>
      </c>
      <c r="D84" s="39">
        <v>43973</v>
      </c>
      <c r="E84">
        <v>26</v>
      </c>
      <c r="F84" s="3" t="s">
        <v>982</v>
      </c>
      <c r="H84" s="6">
        <v>46</v>
      </c>
      <c r="I84" s="7">
        <v>-2</v>
      </c>
      <c r="J84" s="6">
        <v>33</v>
      </c>
      <c r="K84" s="7">
        <v>2</v>
      </c>
      <c r="L84" s="6">
        <v>8</v>
      </c>
      <c r="M84" s="7">
        <v>0</v>
      </c>
      <c r="N84" s="6">
        <v>4</v>
      </c>
      <c r="O84" s="7">
        <v>-1</v>
      </c>
      <c r="P84" s="6">
        <v>0</v>
      </c>
      <c r="Q84" s="7">
        <v>-1</v>
      </c>
      <c r="R84" s="6"/>
      <c r="T84" s="6">
        <v>13</v>
      </c>
      <c r="U84" s="7">
        <v>-4</v>
      </c>
      <c r="V84" t="s">
        <v>842</v>
      </c>
      <c r="W84" t="s">
        <v>988</v>
      </c>
      <c r="Y84" s="7"/>
      <c r="Z84" s="6">
        <v>51</v>
      </c>
      <c r="AA84" s="6">
        <v>34</v>
      </c>
      <c r="AB84" s="7">
        <f>Z84-AA84</f>
        <v>17</v>
      </c>
      <c r="AC84" s="6">
        <v>37</v>
      </c>
      <c r="AD84" s="6">
        <v>21</v>
      </c>
      <c r="AE84" s="7">
        <f>AC84-AD84</f>
        <v>16</v>
      </c>
      <c r="AF84" s="6"/>
      <c r="AG84" s="6"/>
      <c r="AL84" s="6"/>
      <c r="AM84" s="6"/>
      <c r="AO84" s="4" t="s">
        <v>1049</v>
      </c>
      <c r="AP84" s="6">
        <v>48</v>
      </c>
      <c r="AQ84" s="6">
        <v>31</v>
      </c>
      <c r="AR84" s="6"/>
      <c r="AS84" s="6"/>
      <c r="AT84" s="6"/>
      <c r="AU84" s="4" t="s">
        <v>1084</v>
      </c>
      <c r="AV84" s="6">
        <v>44</v>
      </c>
      <c r="AW84" s="6">
        <v>34</v>
      </c>
      <c r="AX84" s="7">
        <f>AV84-AW84</f>
        <v>10</v>
      </c>
      <c r="AY84" s="4" t="s">
        <v>1144</v>
      </c>
      <c r="BI84" s="50"/>
      <c r="BK84" s="50"/>
      <c r="BM84" s="50"/>
      <c r="BO84" s="50"/>
      <c r="BQ84" s="50"/>
      <c r="BS84" s="50"/>
    </row>
    <row r="85" spans="2:71" x14ac:dyDescent="0.25">
      <c r="B85" s="3" t="s">
        <v>270</v>
      </c>
      <c r="C85" s="10" t="s">
        <v>600</v>
      </c>
      <c r="D85" s="39">
        <v>43974</v>
      </c>
      <c r="F85" s="3" t="s">
        <v>821</v>
      </c>
      <c r="H85" s="6"/>
      <c r="J85" s="6"/>
      <c r="L85" s="6"/>
      <c r="N85" s="6"/>
      <c r="P85" s="6"/>
      <c r="R85" s="6"/>
      <c r="T85" s="6"/>
      <c r="V85" t="s">
        <v>842</v>
      </c>
      <c r="Z85" s="6"/>
      <c r="AA85" s="6"/>
      <c r="AC85" s="6"/>
      <c r="AD85" s="6"/>
      <c r="AF85" s="6"/>
      <c r="AG85" s="6"/>
      <c r="AL85" s="6"/>
      <c r="AM85" s="6"/>
      <c r="AO85" s="4"/>
      <c r="AP85" s="6"/>
      <c r="AQ85" s="6"/>
      <c r="AR85" s="6"/>
      <c r="AS85" s="6"/>
      <c r="AT85" s="6"/>
      <c r="AU85" s="4"/>
      <c r="AV85" s="6">
        <v>37</v>
      </c>
      <c r="AW85" s="6">
        <v>42</v>
      </c>
      <c r="AX85" s="7">
        <f>AV85-AW85</f>
        <v>-5</v>
      </c>
      <c r="AY85" s="4" t="s">
        <v>871</v>
      </c>
      <c r="BI85" s="50"/>
      <c r="BK85" s="50"/>
      <c r="BM85" s="50"/>
      <c r="BO85" s="50"/>
      <c r="BQ85" s="50"/>
      <c r="BS85" s="50"/>
    </row>
    <row r="86" spans="2:71" x14ac:dyDescent="0.25">
      <c r="B86" s="3" t="s">
        <v>270</v>
      </c>
      <c r="C86" s="10" t="s">
        <v>579</v>
      </c>
      <c r="D86" s="39">
        <v>43976</v>
      </c>
      <c r="E86">
        <v>27</v>
      </c>
      <c r="F86" s="3" t="s">
        <v>821</v>
      </c>
      <c r="G86" s="2" t="s">
        <v>224</v>
      </c>
      <c r="H86" s="6">
        <v>44</v>
      </c>
      <c r="I86" s="7">
        <v>-4</v>
      </c>
      <c r="J86" s="6">
        <v>38</v>
      </c>
      <c r="K86" s="7">
        <v>5</v>
      </c>
      <c r="L86" s="6">
        <v>6</v>
      </c>
      <c r="M86" s="7">
        <v>0</v>
      </c>
      <c r="N86" s="6">
        <v>4</v>
      </c>
      <c r="O86" s="7">
        <v>-1</v>
      </c>
      <c r="P86" s="6">
        <v>2</v>
      </c>
      <c r="Q86" s="7">
        <v>0</v>
      </c>
      <c r="R86" s="6"/>
      <c r="T86" s="6">
        <v>6</v>
      </c>
      <c r="U86" s="7">
        <v>-9</v>
      </c>
      <c r="V86" t="s">
        <v>842</v>
      </c>
      <c r="Y86" s="7"/>
      <c r="Z86" s="6"/>
      <c r="AA86" s="6"/>
      <c r="AC86" s="6"/>
      <c r="AD86" s="6"/>
      <c r="AF86" s="6"/>
      <c r="AG86" s="6"/>
      <c r="AL86" s="6"/>
      <c r="AM86" s="6"/>
      <c r="AO86" s="4"/>
      <c r="AP86" s="6"/>
      <c r="AQ86" s="6"/>
      <c r="AR86" s="6"/>
      <c r="AS86" s="6"/>
      <c r="AT86" s="6"/>
      <c r="AU86" s="4"/>
      <c r="AV86" s="6"/>
      <c r="AW86" s="6"/>
      <c r="AX86" s="7"/>
      <c r="BI86" s="50"/>
      <c r="BK86" s="50"/>
      <c r="BM86" s="50"/>
      <c r="BO86" s="50"/>
      <c r="BQ86" s="50"/>
      <c r="BS86" s="50"/>
    </row>
    <row r="87" spans="2:71" x14ac:dyDescent="0.25">
      <c r="B87" s="3" t="s">
        <v>270</v>
      </c>
      <c r="C87" s="10" t="s">
        <v>558</v>
      </c>
      <c r="D87" s="39">
        <v>43977</v>
      </c>
      <c r="E87">
        <v>29</v>
      </c>
      <c r="F87" s="3" t="s">
        <v>821</v>
      </c>
      <c r="G87" s="2" t="s">
        <v>40</v>
      </c>
      <c r="H87" s="6">
        <v>43</v>
      </c>
      <c r="J87" s="6">
        <v>38</v>
      </c>
      <c r="L87" s="6">
        <v>6</v>
      </c>
      <c r="N87" s="6">
        <v>4</v>
      </c>
      <c r="P87" s="6">
        <v>3</v>
      </c>
      <c r="R87" s="6"/>
      <c r="T87" s="6">
        <v>5</v>
      </c>
      <c r="V87" t="s">
        <v>842</v>
      </c>
      <c r="W87" s="3" t="s">
        <v>1145</v>
      </c>
      <c r="Y87" s="7"/>
      <c r="Z87" s="6"/>
      <c r="AA87" s="6"/>
      <c r="AC87" s="6"/>
      <c r="AD87" s="6"/>
      <c r="AF87" s="6"/>
      <c r="AG87" s="6"/>
      <c r="AL87" s="6"/>
      <c r="AM87" s="6"/>
      <c r="AO87" s="4"/>
      <c r="AP87" s="6"/>
      <c r="AQ87" s="6"/>
      <c r="AR87" s="6"/>
      <c r="AS87" s="6"/>
      <c r="AT87" s="6"/>
      <c r="AU87" s="4"/>
      <c r="AV87" s="6"/>
      <c r="AW87" s="6"/>
      <c r="AX87" s="7"/>
      <c r="BI87" s="50"/>
      <c r="BK87" s="50"/>
      <c r="BM87" s="50"/>
      <c r="BO87" s="50"/>
      <c r="BQ87" s="50"/>
      <c r="BS87" s="50"/>
    </row>
    <row r="88" spans="2:71" x14ac:dyDescent="0.25">
      <c r="B88" s="3" t="s">
        <v>270</v>
      </c>
      <c r="C88" s="10" t="s">
        <v>560</v>
      </c>
      <c r="D88" s="39">
        <v>43978</v>
      </c>
      <c r="E88">
        <v>27</v>
      </c>
      <c r="F88" s="3" t="s">
        <v>1135</v>
      </c>
      <c r="H88" s="6">
        <v>43</v>
      </c>
      <c r="I88" s="7">
        <v>-4</v>
      </c>
      <c r="J88" s="6">
        <v>37</v>
      </c>
      <c r="K88" s="7">
        <v>2</v>
      </c>
      <c r="L88" s="6">
        <v>9</v>
      </c>
      <c r="M88" s="7">
        <v>0</v>
      </c>
      <c r="N88" s="6">
        <v>3</v>
      </c>
      <c r="O88" s="7">
        <v>0</v>
      </c>
      <c r="P88" s="6"/>
      <c r="R88" s="6"/>
      <c r="T88" s="6">
        <v>6</v>
      </c>
      <c r="U88" s="7">
        <v>-6</v>
      </c>
      <c r="V88" t="s">
        <v>842</v>
      </c>
      <c r="Y88" s="7"/>
      <c r="Z88" s="6"/>
      <c r="AA88" s="6"/>
      <c r="AC88" s="6"/>
      <c r="AD88" s="6"/>
      <c r="AF88" s="6"/>
      <c r="AG88" s="6"/>
      <c r="AL88" s="6"/>
      <c r="AM88" s="6"/>
      <c r="AO88" s="4"/>
      <c r="AP88" s="6"/>
      <c r="AQ88" s="6"/>
      <c r="AR88" s="6"/>
      <c r="AS88" s="6"/>
      <c r="AT88" s="6"/>
      <c r="AU88" s="4"/>
      <c r="AV88" s="6"/>
      <c r="AW88" s="6"/>
      <c r="AX88" s="7"/>
      <c r="BI88" s="50"/>
      <c r="BK88" s="50"/>
      <c r="BM88" s="50"/>
      <c r="BO88" s="50"/>
      <c r="BQ88" s="50"/>
      <c r="BS88" s="50"/>
    </row>
    <row r="89" spans="2:71" x14ac:dyDescent="0.25">
      <c r="B89" t="s">
        <v>270</v>
      </c>
      <c r="C89" s="10" t="s">
        <v>602</v>
      </c>
      <c r="D89" s="39">
        <v>43978</v>
      </c>
      <c r="E89">
        <v>31</v>
      </c>
      <c r="F89" s="3" t="s">
        <v>1094</v>
      </c>
      <c r="G89" s="2" t="s">
        <v>124</v>
      </c>
      <c r="H89" s="6">
        <v>43</v>
      </c>
      <c r="J89" s="6">
        <v>38</v>
      </c>
      <c r="L89" s="6">
        <v>8</v>
      </c>
      <c r="N89" s="6">
        <v>4</v>
      </c>
      <c r="P89" s="6">
        <v>2</v>
      </c>
      <c r="R89" s="6">
        <v>2</v>
      </c>
      <c r="T89" s="6">
        <v>5</v>
      </c>
      <c r="V89" t="s">
        <v>842</v>
      </c>
      <c r="Y89" s="7"/>
      <c r="Z89" s="6">
        <v>54</v>
      </c>
      <c r="AA89" s="6">
        <v>44</v>
      </c>
      <c r="AB89" s="7">
        <f>Z89-AA89</f>
        <v>10</v>
      </c>
      <c r="AC89" s="6">
        <v>47</v>
      </c>
      <c r="AD89" s="6">
        <v>27</v>
      </c>
      <c r="AE89" s="7">
        <f>AC89-AD89</f>
        <v>20</v>
      </c>
      <c r="AF89" s="6"/>
      <c r="AG89" s="6"/>
      <c r="AL89" s="6"/>
      <c r="AM89" s="6"/>
      <c r="AO89" s="4" t="s">
        <v>1095</v>
      </c>
      <c r="AP89" s="6"/>
      <c r="AQ89" s="6"/>
      <c r="AR89" s="6"/>
      <c r="AS89" s="6"/>
      <c r="AT89" s="6"/>
      <c r="AU89" s="4"/>
      <c r="AV89" s="6"/>
      <c r="AW89" s="6"/>
      <c r="AX89" s="7"/>
      <c r="BI89" s="50"/>
      <c r="BK89" s="50"/>
      <c r="BM89" s="50"/>
      <c r="BO89" s="50"/>
      <c r="BQ89" s="50"/>
      <c r="BS89" s="50"/>
    </row>
    <row r="90" spans="2:71" x14ac:dyDescent="0.25">
      <c r="B90" s="3" t="s">
        <v>270</v>
      </c>
      <c r="C90" s="10" t="s">
        <v>560</v>
      </c>
      <c r="D90" s="39">
        <v>43978</v>
      </c>
      <c r="E90">
        <v>29</v>
      </c>
      <c r="F90" s="3" t="s">
        <v>1135</v>
      </c>
      <c r="G90" s="2" t="s">
        <v>134</v>
      </c>
      <c r="H90" s="6"/>
      <c r="J90" s="6"/>
      <c r="L90" s="6"/>
      <c r="N90" s="6"/>
      <c r="P90" s="6"/>
      <c r="R90" s="6"/>
      <c r="T90" s="6"/>
      <c r="V90" t="s">
        <v>842</v>
      </c>
      <c r="Z90" s="6">
        <v>41</v>
      </c>
      <c r="AA90" s="6">
        <v>40</v>
      </c>
      <c r="AB90" s="7">
        <f>Z90-AA90</f>
        <v>1</v>
      </c>
      <c r="AC90" s="6">
        <v>38</v>
      </c>
      <c r="AD90" s="6">
        <v>19</v>
      </c>
      <c r="AE90" s="7">
        <f>AC90-AD90</f>
        <v>19</v>
      </c>
      <c r="AF90" s="6"/>
      <c r="AG90" s="6"/>
      <c r="AL90" s="6"/>
      <c r="AM90" s="6"/>
      <c r="AO90" s="4" t="s">
        <v>1142</v>
      </c>
      <c r="AP90" s="6"/>
      <c r="AQ90" s="6"/>
      <c r="AR90" s="6"/>
      <c r="AS90" s="6"/>
      <c r="AT90" s="6"/>
      <c r="AU90" s="4"/>
      <c r="AV90" s="6"/>
      <c r="AW90" s="6"/>
      <c r="AX90" s="7"/>
      <c r="BI90" s="50"/>
      <c r="BK90" s="50"/>
      <c r="BM90" s="50"/>
      <c r="BO90" s="50"/>
      <c r="BQ90" s="50"/>
      <c r="BS90" s="50"/>
    </row>
    <row r="91" spans="2:71" x14ac:dyDescent="0.25">
      <c r="B91" s="3" t="s">
        <v>270</v>
      </c>
      <c r="C91" s="9" t="s">
        <v>660</v>
      </c>
      <c r="D91" s="39">
        <v>43979</v>
      </c>
      <c r="E91">
        <v>31</v>
      </c>
      <c r="F91" s="3" t="s">
        <v>903</v>
      </c>
      <c r="G91" s="2" t="s">
        <v>138</v>
      </c>
      <c r="H91" s="6">
        <v>43</v>
      </c>
      <c r="I91" s="7">
        <v>-4</v>
      </c>
      <c r="J91" s="6">
        <v>39</v>
      </c>
      <c r="K91" s="7">
        <v>4</v>
      </c>
      <c r="L91" s="6">
        <v>6</v>
      </c>
      <c r="M91" s="7">
        <v>0</v>
      </c>
      <c r="N91" s="6">
        <v>3</v>
      </c>
      <c r="O91" s="7">
        <v>0</v>
      </c>
      <c r="P91" s="6">
        <v>0</v>
      </c>
      <c r="Q91" s="7">
        <v>0</v>
      </c>
      <c r="R91" s="6">
        <v>1</v>
      </c>
      <c r="S91" s="7">
        <v>-1</v>
      </c>
      <c r="T91" s="6">
        <v>4</v>
      </c>
      <c r="U91" s="7">
        <v>-8</v>
      </c>
      <c r="V91" t="s">
        <v>842</v>
      </c>
      <c r="Y91" s="7"/>
      <c r="Z91" s="6">
        <v>37</v>
      </c>
      <c r="AA91" s="6">
        <v>42</v>
      </c>
      <c r="AB91" s="7">
        <f>Z91-AA91</f>
        <v>-5</v>
      </c>
      <c r="AC91" s="6">
        <v>44</v>
      </c>
      <c r="AD91" s="6">
        <v>19</v>
      </c>
      <c r="AE91" s="7">
        <f>AC91-AD91</f>
        <v>25</v>
      </c>
      <c r="AF91" s="6">
        <v>15</v>
      </c>
      <c r="AG91" s="6">
        <v>23</v>
      </c>
      <c r="AH91" s="7">
        <f>AF91-AG91</f>
        <v>-8</v>
      </c>
      <c r="AI91" s="6">
        <v>22</v>
      </c>
      <c r="AJ91" s="6">
        <v>42</v>
      </c>
      <c r="AK91" s="7">
        <f>AI91-AJ91</f>
        <v>-20</v>
      </c>
      <c r="AL91" s="6"/>
      <c r="AM91" s="6"/>
      <c r="AO91" s="4" t="s">
        <v>1127</v>
      </c>
      <c r="AP91" s="6">
        <v>36</v>
      </c>
      <c r="AQ91" s="6">
        <v>33</v>
      </c>
      <c r="AR91" s="6"/>
      <c r="AS91" s="6"/>
      <c r="AT91" s="6"/>
      <c r="AU91" s="4" t="s">
        <v>1035</v>
      </c>
      <c r="AV91" s="6"/>
      <c r="AW91" s="6"/>
      <c r="AX91" s="7"/>
      <c r="BI91" s="50"/>
      <c r="BK91" s="50"/>
      <c r="BM91" s="50"/>
      <c r="BO91" s="50"/>
      <c r="BQ91" s="50"/>
      <c r="BS91" s="50"/>
    </row>
    <row r="92" spans="2:71" x14ac:dyDescent="0.25">
      <c r="B92" s="3" t="s">
        <v>270</v>
      </c>
      <c r="C92" s="10" t="s">
        <v>603</v>
      </c>
      <c r="D92" s="39">
        <v>43980</v>
      </c>
      <c r="E92">
        <v>1</v>
      </c>
      <c r="F92" s="3" t="s">
        <v>821</v>
      </c>
      <c r="G92" s="2" t="s">
        <v>224</v>
      </c>
      <c r="H92" s="6">
        <v>45</v>
      </c>
      <c r="I92" s="7">
        <v>1</v>
      </c>
      <c r="J92" s="6">
        <v>35</v>
      </c>
      <c r="K92" s="7">
        <v>-3</v>
      </c>
      <c r="L92" s="6">
        <v>6</v>
      </c>
      <c r="M92" s="7">
        <v>0</v>
      </c>
      <c r="N92" s="6">
        <v>5</v>
      </c>
      <c r="O92" s="7">
        <v>1</v>
      </c>
      <c r="P92" s="6">
        <v>2</v>
      </c>
      <c r="Q92" s="7">
        <v>0</v>
      </c>
      <c r="R92" s="6"/>
      <c r="T92" s="6">
        <v>10</v>
      </c>
      <c r="U92" s="7">
        <v>4</v>
      </c>
      <c r="V92" t="s">
        <v>842</v>
      </c>
      <c r="Y92" s="7"/>
      <c r="Z92" s="6">
        <v>43</v>
      </c>
      <c r="AA92" s="6">
        <v>49</v>
      </c>
      <c r="AB92" s="7">
        <f>Z92-AA92</f>
        <v>-6</v>
      </c>
      <c r="AC92" s="6">
        <v>42</v>
      </c>
      <c r="AD92" s="6">
        <v>31</v>
      </c>
      <c r="AE92" s="7">
        <f>AC92-AD92</f>
        <v>11</v>
      </c>
      <c r="AF92" s="6"/>
      <c r="AG92" s="6"/>
      <c r="AL92" s="6"/>
      <c r="AM92" s="6"/>
      <c r="AO92" s="4" t="s">
        <v>931</v>
      </c>
      <c r="AP92" s="6">
        <v>37</v>
      </c>
      <c r="AQ92" s="6">
        <v>32</v>
      </c>
      <c r="AR92" s="6"/>
      <c r="AS92" s="6"/>
      <c r="AT92" s="6"/>
      <c r="AU92" s="4" t="s">
        <v>876</v>
      </c>
      <c r="AV92" s="6"/>
      <c r="AW92" s="6"/>
      <c r="AX92" s="7"/>
      <c r="BI92" s="50"/>
      <c r="BK92" s="50"/>
      <c r="BM92" s="50"/>
      <c r="BO92" s="50"/>
      <c r="BQ92" s="50"/>
      <c r="BS92" s="50"/>
    </row>
    <row r="93" spans="2:71" x14ac:dyDescent="0.25">
      <c r="B93" s="3" t="s">
        <v>270</v>
      </c>
      <c r="C93" s="10" t="s">
        <v>433</v>
      </c>
      <c r="D93" s="39">
        <v>43980</v>
      </c>
      <c r="E93">
        <v>5</v>
      </c>
      <c r="F93" t="s">
        <v>1132</v>
      </c>
      <c r="H93" s="6"/>
      <c r="J93" s="6"/>
      <c r="L93" s="6"/>
      <c r="N93" s="6"/>
      <c r="P93" s="6"/>
      <c r="R93" s="6"/>
      <c r="T93" s="6"/>
      <c r="V93" t="s">
        <v>842</v>
      </c>
      <c r="Z93" s="6">
        <v>39</v>
      </c>
      <c r="AA93" s="6">
        <v>43</v>
      </c>
      <c r="AB93" s="7">
        <f>Z93-AA93</f>
        <v>-4</v>
      </c>
      <c r="AC93" s="6">
        <v>36</v>
      </c>
      <c r="AD93" s="6">
        <v>26</v>
      </c>
      <c r="AE93" s="7">
        <f>AC93-AD93</f>
        <v>10</v>
      </c>
      <c r="AF93" s="6"/>
      <c r="AG93" s="6"/>
      <c r="AL93" s="6"/>
      <c r="AM93" s="6"/>
      <c r="AO93" s="4" t="s">
        <v>1750</v>
      </c>
      <c r="AP93" s="6"/>
      <c r="AQ93" s="6"/>
      <c r="AR93" s="6"/>
      <c r="AS93" s="6"/>
      <c r="AT93" s="6"/>
      <c r="AU93" s="4"/>
      <c r="AV93" s="6"/>
      <c r="AW93" s="6"/>
      <c r="AX93" s="7"/>
      <c r="BI93" s="50"/>
      <c r="BK93" s="50"/>
      <c r="BM93" s="50"/>
      <c r="BO93" s="50"/>
      <c r="BQ93" s="50"/>
      <c r="BS93" s="50"/>
    </row>
    <row r="94" spans="2:71" x14ac:dyDescent="0.25">
      <c r="B94" s="3" t="s">
        <v>263</v>
      </c>
      <c r="C94" s="10" t="s">
        <v>339</v>
      </c>
      <c r="D94" s="39">
        <v>43983</v>
      </c>
      <c r="F94" s="3" t="s">
        <v>821</v>
      </c>
      <c r="H94" s="6"/>
      <c r="J94" s="6"/>
      <c r="L94" s="6"/>
      <c r="N94" s="6"/>
      <c r="P94" s="6"/>
      <c r="R94" s="6"/>
      <c r="T94" s="6"/>
      <c r="V94" t="s">
        <v>842</v>
      </c>
      <c r="Z94" s="6"/>
      <c r="AA94" s="6"/>
      <c r="AC94" s="6"/>
      <c r="AD94" s="6"/>
      <c r="AF94" s="6"/>
      <c r="AG94" s="6"/>
      <c r="AL94" s="6"/>
      <c r="AM94" s="6"/>
      <c r="AO94" s="4"/>
      <c r="AP94" s="6"/>
      <c r="AQ94" s="6"/>
      <c r="AR94" s="6"/>
      <c r="AS94" s="6"/>
      <c r="AT94" s="6"/>
      <c r="AU94" s="4"/>
      <c r="AV94" s="6">
        <v>35</v>
      </c>
      <c r="AW94" s="6">
        <v>44</v>
      </c>
      <c r="AX94" s="7">
        <f>AV94-AW94</f>
        <v>-9</v>
      </c>
      <c r="AY94" s="4" t="s">
        <v>871</v>
      </c>
      <c r="BI94" s="50"/>
      <c r="BK94" s="50"/>
      <c r="BM94" s="50"/>
      <c r="BO94" s="50"/>
      <c r="BQ94" s="50"/>
      <c r="BS94" s="50"/>
    </row>
    <row r="95" spans="2:71" x14ac:dyDescent="0.25">
      <c r="B95" s="3" t="s">
        <v>263</v>
      </c>
      <c r="C95" s="10" t="s">
        <v>583</v>
      </c>
      <c r="D95" s="39">
        <v>43985</v>
      </c>
      <c r="E95">
        <v>4</v>
      </c>
      <c r="F95" s="3" t="s">
        <v>1135</v>
      </c>
      <c r="H95" s="6">
        <v>43</v>
      </c>
      <c r="I95" s="7">
        <v>0</v>
      </c>
      <c r="J95" s="6">
        <v>36</v>
      </c>
      <c r="K95" s="7">
        <v>-1</v>
      </c>
      <c r="L95" s="6">
        <v>9</v>
      </c>
      <c r="M95" s="7">
        <v>0</v>
      </c>
      <c r="N95" s="6">
        <v>5</v>
      </c>
      <c r="O95" s="7">
        <v>2</v>
      </c>
      <c r="P95" s="6"/>
      <c r="R95" s="6"/>
      <c r="T95" s="6">
        <v>7</v>
      </c>
      <c r="U95" s="7">
        <v>1</v>
      </c>
      <c r="V95" t="s">
        <v>842</v>
      </c>
      <c r="Y95" s="7"/>
      <c r="Z95" s="6"/>
      <c r="AA95" s="6"/>
      <c r="AC95" s="6"/>
      <c r="AD95" s="6"/>
      <c r="AF95" s="6"/>
      <c r="AG95" s="6"/>
      <c r="AL95" s="6"/>
      <c r="AM95" s="6"/>
      <c r="AO95" s="4"/>
      <c r="AP95" s="6"/>
      <c r="AQ95" s="6"/>
      <c r="AR95" s="6"/>
      <c r="AS95" s="6"/>
      <c r="AT95" s="6"/>
      <c r="AU95" s="4"/>
      <c r="AV95" s="6"/>
      <c r="AW95" s="6"/>
      <c r="AX95" s="7"/>
      <c r="BI95" s="50"/>
      <c r="BK95" s="50"/>
      <c r="BM95" s="50"/>
      <c r="BO95" s="50"/>
      <c r="BQ95" s="50"/>
      <c r="BS95" s="50"/>
    </row>
    <row r="96" spans="2:71" x14ac:dyDescent="0.25">
      <c r="B96" s="3" t="s">
        <v>263</v>
      </c>
      <c r="C96" s="10" t="s">
        <v>583</v>
      </c>
      <c r="D96" s="39">
        <v>43985</v>
      </c>
      <c r="E96">
        <v>4</v>
      </c>
      <c r="F96" s="3" t="s">
        <v>1135</v>
      </c>
      <c r="G96" s="2" t="s">
        <v>116</v>
      </c>
      <c r="H96" s="6"/>
      <c r="J96" s="6"/>
      <c r="L96" s="6"/>
      <c r="N96" s="6"/>
      <c r="P96" s="6"/>
      <c r="R96" s="6"/>
      <c r="T96" s="6"/>
      <c r="V96" t="s">
        <v>842</v>
      </c>
      <c r="Z96" s="6">
        <v>41</v>
      </c>
      <c r="AA96" s="6">
        <v>42</v>
      </c>
      <c r="AB96" s="7">
        <f>Z96-AA96</f>
        <v>-1</v>
      </c>
      <c r="AC96" s="6">
        <v>40</v>
      </c>
      <c r="AD96" s="6">
        <v>18</v>
      </c>
      <c r="AE96" s="7">
        <f>AC96-AD96</f>
        <v>22</v>
      </c>
      <c r="AF96" s="6"/>
      <c r="AG96" s="6"/>
      <c r="AL96" s="6"/>
      <c r="AM96" s="6"/>
      <c r="AO96" s="4" t="s">
        <v>1142</v>
      </c>
      <c r="AP96" s="6"/>
      <c r="AQ96" s="6"/>
      <c r="AR96" s="6"/>
      <c r="AS96" s="6"/>
      <c r="AT96" s="6"/>
      <c r="AU96" s="4"/>
      <c r="AV96" s="6"/>
      <c r="AW96" s="6"/>
      <c r="AX96" s="7"/>
      <c r="BI96" s="50"/>
      <c r="BK96" s="50"/>
      <c r="BM96" s="50"/>
      <c r="BO96" s="50"/>
      <c r="BQ96" s="50"/>
      <c r="BS96" s="50"/>
    </row>
    <row r="97" spans="2:71" x14ac:dyDescent="0.25">
      <c r="B97" s="3" t="s">
        <v>263</v>
      </c>
      <c r="C97" s="10" t="s">
        <v>583</v>
      </c>
      <c r="D97" s="39">
        <v>43985</v>
      </c>
      <c r="E97">
        <v>7</v>
      </c>
      <c r="F97" s="3" t="s">
        <v>982</v>
      </c>
      <c r="H97" s="6">
        <v>41</v>
      </c>
      <c r="I97" s="7">
        <v>-5</v>
      </c>
      <c r="J97" s="6">
        <v>39</v>
      </c>
      <c r="K97" s="7">
        <v>6</v>
      </c>
      <c r="L97" s="6">
        <v>7</v>
      </c>
      <c r="M97" s="7">
        <v>-1</v>
      </c>
      <c r="N97" s="6">
        <v>4</v>
      </c>
      <c r="O97" s="7">
        <v>0</v>
      </c>
      <c r="P97" s="6">
        <v>1</v>
      </c>
      <c r="Q97" s="7">
        <v>1</v>
      </c>
      <c r="R97" s="6"/>
      <c r="T97" s="6">
        <v>2</v>
      </c>
      <c r="U97" s="7">
        <v>-11</v>
      </c>
      <c r="V97" t="s">
        <v>842</v>
      </c>
      <c r="W97" t="s">
        <v>988</v>
      </c>
      <c r="Y97" s="7"/>
      <c r="Z97" s="6">
        <v>44</v>
      </c>
      <c r="AA97" s="6">
        <v>42</v>
      </c>
      <c r="AB97" s="7">
        <f>Z97-AA97</f>
        <v>2</v>
      </c>
      <c r="AC97" s="6">
        <v>39</v>
      </c>
      <c r="AD97" s="6">
        <v>22</v>
      </c>
      <c r="AE97" s="7">
        <f>AC97-AD97</f>
        <v>17</v>
      </c>
      <c r="AF97" s="6"/>
      <c r="AG97" s="6"/>
      <c r="AL97" s="6"/>
      <c r="AM97" s="6"/>
      <c r="AO97" s="4" t="s">
        <v>1049</v>
      </c>
      <c r="AP97" s="6">
        <v>44</v>
      </c>
      <c r="AQ97" s="6">
        <v>35</v>
      </c>
      <c r="AR97" s="6"/>
      <c r="AS97" s="6"/>
      <c r="AT97" s="6"/>
      <c r="AU97" s="4" t="s">
        <v>1084</v>
      </c>
      <c r="AV97" s="6">
        <v>39</v>
      </c>
      <c r="AW97" s="6">
        <v>40</v>
      </c>
      <c r="AX97" s="7">
        <f>AV97-AW97</f>
        <v>-1</v>
      </c>
      <c r="AY97" s="4" t="s">
        <v>1144</v>
      </c>
      <c r="BI97" s="50"/>
      <c r="BK97" s="50"/>
      <c r="BM97" s="50"/>
      <c r="BO97" s="50"/>
      <c r="BQ97" s="50"/>
      <c r="BS97" s="50"/>
    </row>
    <row r="98" spans="2:71" x14ac:dyDescent="0.25">
      <c r="B98" t="s">
        <v>263</v>
      </c>
      <c r="C98" s="10" t="s">
        <v>694</v>
      </c>
      <c r="D98" s="39">
        <v>43986</v>
      </c>
      <c r="E98">
        <v>7</v>
      </c>
      <c r="F98" s="3" t="s">
        <v>1094</v>
      </c>
      <c r="H98" s="6">
        <v>41</v>
      </c>
      <c r="I98" s="7">
        <v>-2</v>
      </c>
      <c r="J98" s="6">
        <v>38</v>
      </c>
      <c r="K98" s="7">
        <v>0</v>
      </c>
      <c r="L98" s="6">
        <v>8</v>
      </c>
      <c r="M98" s="7">
        <v>0</v>
      </c>
      <c r="N98" s="6">
        <v>4</v>
      </c>
      <c r="O98" s="7">
        <v>0</v>
      </c>
      <c r="P98" s="6">
        <v>3</v>
      </c>
      <c r="Q98" s="7">
        <v>1</v>
      </c>
      <c r="R98" s="6">
        <v>3</v>
      </c>
      <c r="S98" s="7">
        <v>1</v>
      </c>
      <c r="T98" s="6">
        <v>3</v>
      </c>
      <c r="U98" s="7">
        <v>-2</v>
      </c>
      <c r="V98" t="s">
        <v>842</v>
      </c>
      <c r="Y98" s="7"/>
      <c r="Z98" s="6"/>
      <c r="AA98" s="6"/>
      <c r="AC98" s="6"/>
      <c r="AD98" s="6"/>
      <c r="AF98" s="6"/>
      <c r="AG98" s="6"/>
      <c r="AL98" s="6"/>
      <c r="AM98" s="6"/>
      <c r="AO98" s="4"/>
      <c r="AP98" s="6"/>
      <c r="AQ98" s="6"/>
      <c r="AR98" s="6"/>
      <c r="AS98" s="6"/>
      <c r="AT98" s="6"/>
      <c r="AU98" s="4"/>
      <c r="AV98" s="6"/>
      <c r="AW98" s="6"/>
      <c r="AX98" s="7"/>
      <c r="BI98" s="50"/>
      <c r="BK98" s="50"/>
      <c r="BM98" s="50"/>
      <c r="BO98" s="50"/>
      <c r="BQ98" s="50"/>
      <c r="BS98" s="50"/>
    </row>
    <row r="99" spans="2:71" x14ac:dyDescent="0.25">
      <c r="B99" s="3" t="s">
        <v>263</v>
      </c>
      <c r="C99" s="10" t="s">
        <v>694</v>
      </c>
      <c r="D99" s="39">
        <v>43986</v>
      </c>
      <c r="E99">
        <v>7</v>
      </c>
      <c r="F99" s="3" t="s">
        <v>903</v>
      </c>
      <c r="G99" s="2" t="s">
        <v>138</v>
      </c>
      <c r="H99" s="6">
        <v>43</v>
      </c>
      <c r="I99" s="7">
        <v>0</v>
      </c>
      <c r="J99" s="6">
        <v>40</v>
      </c>
      <c r="K99" s="7">
        <v>1</v>
      </c>
      <c r="L99" s="6">
        <v>6</v>
      </c>
      <c r="M99" s="7">
        <v>0</v>
      </c>
      <c r="N99" s="6">
        <v>3</v>
      </c>
      <c r="O99" s="7">
        <v>0</v>
      </c>
      <c r="P99" s="6">
        <v>0</v>
      </c>
      <c r="Q99" s="7">
        <v>0</v>
      </c>
      <c r="R99" s="6">
        <v>2</v>
      </c>
      <c r="S99" s="7">
        <v>1</v>
      </c>
      <c r="T99" s="6">
        <v>3</v>
      </c>
      <c r="U99" s="7">
        <v>-1</v>
      </c>
      <c r="V99" t="s">
        <v>842</v>
      </c>
      <c r="Y99" s="7"/>
      <c r="Z99" s="6">
        <v>37</v>
      </c>
      <c r="AA99" s="6">
        <v>44</v>
      </c>
      <c r="AB99" s="7">
        <f t="shared" ref="AB99:AB104" si="2">Z99-AA99</f>
        <v>-7</v>
      </c>
      <c r="AC99" s="6">
        <v>45</v>
      </c>
      <c r="AD99" s="6">
        <v>17</v>
      </c>
      <c r="AE99" s="7">
        <f t="shared" ref="AE99:AE104" si="3">AC99-AD99</f>
        <v>28</v>
      </c>
      <c r="AF99" s="6">
        <v>15</v>
      </c>
      <c r="AG99" s="6">
        <v>18</v>
      </c>
      <c r="AH99" s="7">
        <f>AF99-AG99</f>
        <v>-3</v>
      </c>
      <c r="AL99" s="6"/>
      <c r="AM99" s="6"/>
      <c r="AO99" s="4" t="s">
        <v>1127</v>
      </c>
      <c r="AP99" s="6">
        <v>36</v>
      </c>
      <c r="AQ99" s="6">
        <v>35</v>
      </c>
      <c r="AR99" s="6"/>
      <c r="AS99" s="6"/>
      <c r="AT99" s="6"/>
      <c r="AU99" s="4" t="s">
        <v>1035</v>
      </c>
      <c r="AV99" s="6"/>
      <c r="AW99" s="6"/>
      <c r="AX99" s="7"/>
      <c r="BI99" s="50"/>
      <c r="BK99" s="50"/>
      <c r="BM99" s="50"/>
      <c r="BO99" s="50"/>
      <c r="BQ99" s="50"/>
      <c r="BS99" s="50"/>
    </row>
    <row r="100" spans="2:71" x14ac:dyDescent="0.25">
      <c r="B100" s="3" t="s">
        <v>263</v>
      </c>
      <c r="C100" s="10" t="s">
        <v>425</v>
      </c>
      <c r="D100" s="39">
        <v>43987</v>
      </c>
      <c r="E100">
        <v>12</v>
      </c>
      <c r="F100" t="s">
        <v>1132</v>
      </c>
      <c r="G100" s="2" t="s">
        <v>60</v>
      </c>
      <c r="H100" s="6">
        <v>43</v>
      </c>
      <c r="I100" s="7">
        <v>-9</v>
      </c>
      <c r="J100" s="6">
        <v>38</v>
      </c>
      <c r="K100" s="7">
        <v>8</v>
      </c>
      <c r="L100" s="6">
        <v>10</v>
      </c>
      <c r="M100" s="7">
        <v>1</v>
      </c>
      <c r="N100" s="6">
        <v>3</v>
      </c>
      <c r="O100" s="7">
        <v>-1</v>
      </c>
      <c r="P100" s="6">
        <v>0</v>
      </c>
      <c r="Q100" s="7">
        <v>0</v>
      </c>
      <c r="R100" s="6">
        <v>0</v>
      </c>
      <c r="S100" s="7">
        <v>0</v>
      </c>
      <c r="T100" s="6">
        <v>5</v>
      </c>
      <c r="U100" s="7">
        <v>-17</v>
      </c>
      <c r="V100" t="s">
        <v>639</v>
      </c>
      <c r="Y100" s="7"/>
      <c r="Z100" s="6">
        <v>48</v>
      </c>
      <c r="AA100" s="6">
        <v>49</v>
      </c>
      <c r="AB100" s="7">
        <f t="shared" si="2"/>
        <v>-1</v>
      </c>
      <c r="AC100" s="6">
        <v>51</v>
      </c>
      <c r="AD100" s="6">
        <v>20</v>
      </c>
      <c r="AE100" s="7">
        <f t="shared" si="3"/>
        <v>31</v>
      </c>
      <c r="AF100" s="6"/>
      <c r="AG100" s="6"/>
      <c r="AL100" s="6"/>
      <c r="AM100" s="6"/>
      <c r="AO100" s="4" t="s">
        <v>1087</v>
      </c>
      <c r="AP100" s="6">
        <v>43</v>
      </c>
      <c r="AQ100" s="6">
        <v>38</v>
      </c>
      <c r="AR100" s="6"/>
      <c r="AS100" s="6"/>
      <c r="AT100" s="6"/>
      <c r="AU100" s="4" t="s">
        <v>1088</v>
      </c>
      <c r="AV100" s="6">
        <v>40</v>
      </c>
      <c r="AW100" s="6">
        <v>51</v>
      </c>
      <c r="AX100" s="7">
        <f>AV100-AW100</f>
        <v>-11</v>
      </c>
      <c r="AY100" s="4" t="s">
        <v>937</v>
      </c>
      <c r="BI100" s="50"/>
      <c r="BK100" s="50"/>
      <c r="BM100" s="50"/>
      <c r="BO100" s="50"/>
      <c r="BQ100" s="50"/>
      <c r="BS100" s="50"/>
    </row>
    <row r="101" spans="2:71" x14ac:dyDescent="0.25">
      <c r="B101" s="3" t="s">
        <v>263</v>
      </c>
      <c r="C101" s="10" t="s">
        <v>645</v>
      </c>
      <c r="D101" s="39">
        <v>43988</v>
      </c>
      <c r="E101">
        <v>9</v>
      </c>
      <c r="F101" s="3" t="s">
        <v>821</v>
      </c>
      <c r="H101" s="6"/>
      <c r="J101" s="6"/>
      <c r="L101" s="6"/>
      <c r="N101" s="6"/>
      <c r="P101" s="6"/>
      <c r="T101" s="6"/>
      <c r="V101" t="s">
        <v>842</v>
      </c>
      <c r="Z101" s="6">
        <v>43</v>
      </c>
      <c r="AA101" s="6">
        <v>50</v>
      </c>
      <c r="AB101" s="7">
        <f t="shared" si="2"/>
        <v>-7</v>
      </c>
      <c r="AC101" s="6">
        <v>48</v>
      </c>
      <c r="AD101" s="6">
        <v>21</v>
      </c>
      <c r="AE101" s="7">
        <f t="shared" si="3"/>
        <v>27</v>
      </c>
      <c r="AF101" s="6"/>
      <c r="AG101" s="6"/>
      <c r="AL101" s="6"/>
      <c r="AM101" s="6"/>
      <c r="AO101" s="4" t="s">
        <v>1037</v>
      </c>
      <c r="AP101" s="6"/>
      <c r="AQ101" s="6"/>
      <c r="AR101" s="6"/>
      <c r="AS101" s="6"/>
      <c r="AT101" s="6"/>
      <c r="AU101" s="4"/>
      <c r="AV101" s="6">
        <v>32</v>
      </c>
      <c r="AW101" s="6">
        <v>49</v>
      </c>
      <c r="AX101" s="7">
        <f>AV101-AW101</f>
        <v>-17</v>
      </c>
      <c r="AY101" s="4" t="s">
        <v>871</v>
      </c>
      <c r="BI101" s="50"/>
      <c r="BK101" s="50"/>
      <c r="BM101" s="50"/>
      <c r="BO101" s="50"/>
      <c r="BQ101" s="50"/>
      <c r="BS101" s="50"/>
    </row>
    <row r="102" spans="2:71" x14ac:dyDescent="0.25">
      <c r="B102" s="3" t="s">
        <v>263</v>
      </c>
      <c r="C102" s="10" t="s">
        <v>669</v>
      </c>
      <c r="D102" s="39">
        <v>43991</v>
      </c>
      <c r="E102">
        <v>11</v>
      </c>
      <c r="F102" s="3" t="s">
        <v>982</v>
      </c>
      <c r="H102" s="6">
        <v>42</v>
      </c>
      <c r="I102" s="7">
        <v>1</v>
      </c>
      <c r="J102" s="6">
        <v>36</v>
      </c>
      <c r="K102" s="7">
        <v>-3</v>
      </c>
      <c r="L102" s="6">
        <v>8</v>
      </c>
      <c r="M102" s="7">
        <v>1</v>
      </c>
      <c r="N102" s="6">
        <v>4</v>
      </c>
      <c r="O102" s="7">
        <v>0</v>
      </c>
      <c r="P102" s="6">
        <v>1</v>
      </c>
      <c r="Q102" s="7">
        <v>0</v>
      </c>
      <c r="T102" s="6">
        <v>6</v>
      </c>
      <c r="U102" s="7">
        <v>4</v>
      </c>
      <c r="V102" t="s">
        <v>842</v>
      </c>
      <c r="W102" t="s">
        <v>988</v>
      </c>
      <c r="Y102" s="7"/>
      <c r="Z102" s="6">
        <v>44</v>
      </c>
      <c r="AA102" s="6">
        <v>40</v>
      </c>
      <c r="AB102" s="7">
        <f t="shared" si="2"/>
        <v>4</v>
      </c>
      <c r="AC102" s="6">
        <v>37</v>
      </c>
      <c r="AD102" s="6">
        <v>23</v>
      </c>
      <c r="AE102" s="7">
        <f t="shared" si="3"/>
        <v>14</v>
      </c>
      <c r="AF102" s="6"/>
      <c r="AG102" s="6"/>
      <c r="AL102" s="6"/>
      <c r="AM102" s="6"/>
      <c r="AO102" s="4" t="s">
        <v>1049</v>
      </c>
      <c r="AP102" s="6">
        <v>43</v>
      </c>
      <c r="AQ102" s="6">
        <v>33</v>
      </c>
      <c r="AR102" s="6"/>
      <c r="AS102" s="6"/>
      <c r="AT102" s="6"/>
      <c r="AU102" s="4" t="s">
        <v>1084</v>
      </c>
      <c r="AV102" s="6">
        <v>40</v>
      </c>
      <c r="AW102" s="6">
        <v>41</v>
      </c>
      <c r="AX102" s="7">
        <f>AV102-AW102</f>
        <v>-1</v>
      </c>
      <c r="AY102" s="4" t="s">
        <v>1144</v>
      </c>
      <c r="BI102" s="50"/>
      <c r="BK102" s="50"/>
      <c r="BM102" s="50"/>
      <c r="BO102" s="50"/>
      <c r="BQ102" s="50"/>
      <c r="BS102" s="50"/>
    </row>
    <row r="103" spans="2:71" x14ac:dyDescent="0.25">
      <c r="B103" s="3" t="s">
        <v>263</v>
      </c>
      <c r="C103" s="10" t="s">
        <v>337</v>
      </c>
      <c r="D103" s="39">
        <v>43992</v>
      </c>
      <c r="F103" s="3" t="s">
        <v>821</v>
      </c>
      <c r="H103" s="6"/>
      <c r="J103" s="6"/>
      <c r="L103" s="6"/>
      <c r="N103" s="6"/>
      <c r="P103" s="6"/>
      <c r="T103" s="6"/>
      <c r="V103" t="s">
        <v>842</v>
      </c>
      <c r="Z103" s="6">
        <v>43</v>
      </c>
      <c r="AA103" s="6">
        <v>50</v>
      </c>
      <c r="AB103" s="7">
        <f t="shared" si="2"/>
        <v>-7</v>
      </c>
      <c r="AC103" s="6">
        <v>40</v>
      </c>
      <c r="AD103" s="6">
        <v>31</v>
      </c>
      <c r="AE103" s="7">
        <f t="shared" si="3"/>
        <v>9</v>
      </c>
      <c r="AF103" s="6"/>
      <c r="AG103" s="6"/>
      <c r="AL103" s="6"/>
      <c r="AM103" s="6"/>
      <c r="AO103" s="4" t="s">
        <v>931</v>
      </c>
      <c r="AP103" s="6"/>
      <c r="AQ103" s="6"/>
      <c r="AR103" s="6"/>
      <c r="AS103" s="6"/>
      <c r="AT103" s="6"/>
      <c r="AU103" s="4"/>
      <c r="AV103" s="6"/>
      <c r="AW103" s="6"/>
      <c r="AX103" s="7"/>
      <c r="AY103" s="4"/>
      <c r="BI103" s="50"/>
      <c r="BK103" s="50"/>
      <c r="BM103" s="50"/>
      <c r="BO103" s="50"/>
      <c r="BQ103" s="50"/>
      <c r="BS103" s="50"/>
    </row>
    <row r="104" spans="2:71" x14ac:dyDescent="0.25">
      <c r="B104" s="3" t="s">
        <v>263</v>
      </c>
      <c r="C104" s="10" t="s">
        <v>580</v>
      </c>
      <c r="D104" s="39">
        <v>43993</v>
      </c>
      <c r="E104">
        <v>13</v>
      </c>
      <c r="F104" s="3" t="s">
        <v>1135</v>
      </c>
      <c r="H104" s="6">
        <v>41</v>
      </c>
      <c r="I104" s="7">
        <v>-2</v>
      </c>
      <c r="J104" s="6">
        <v>39</v>
      </c>
      <c r="K104" s="7">
        <v>3</v>
      </c>
      <c r="L104" s="6">
        <v>9</v>
      </c>
      <c r="M104" s="7">
        <v>0</v>
      </c>
      <c r="N104" s="6">
        <v>4</v>
      </c>
      <c r="O104" s="7">
        <v>-1</v>
      </c>
      <c r="P104" s="6"/>
      <c r="R104" s="6"/>
      <c r="T104" s="6">
        <v>2</v>
      </c>
      <c r="U104" s="7">
        <v>-5</v>
      </c>
      <c r="V104" t="s">
        <v>842</v>
      </c>
      <c r="Y104" s="7"/>
      <c r="Z104" s="6">
        <v>42</v>
      </c>
      <c r="AA104" s="6">
        <v>38</v>
      </c>
      <c r="AB104" s="7">
        <f t="shared" si="2"/>
        <v>4</v>
      </c>
      <c r="AC104" s="6">
        <v>41</v>
      </c>
      <c r="AD104" s="6">
        <v>19</v>
      </c>
      <c r="AE104" s="7">
        <f t="shared" si="3"/>
        <v>22</v>
      </c>
      <c r="AF104" s="6"/>
      <c r="AG104" s="6"/>
      <c r="AL104" s="6"/>
      <c r="AM104" s="6"/>
      <c r="AO104" s="4" t="s">
        <v>1142</v>
      </c>
      <c r="AP104" s="6"/>
      <c r="AQ104" s="6"/>
      <c r="AR104" s="6"/>
      <c r="AS104" s="6"/>
      <c r="AT104" s="6"/>
      <c r="AU104" s="4"/>
      <c r="AV104" s="6"/>
      <c r="AW104" s="6"/>
      <c r="AX104" s="7"/>
      <c r="AY104" s="4"/>
      <c r="BI104" s="50"/>
      <c r="BK104" s="50"/>
      <c r="BM104" s="50"/>
      <c r="BO104" s="50"/>
      <c r="BQ104" s="50"/>
      <c r="BS104" s="50"/>
    </row>
    <row r="105" spans="2:71" x14ac:dyDescent="0.25">
      <c r="B105" s="3" t="s">
        <v>263</v>
      </c>
      <c r="C105" s="10" t="s">
        <v>562</v>
      </c>
      <c r="D105" s="39">
        <v>43993</v>
      </c>
      <c r="E105">
        <v>13</v>
      </c>
      <c r="F105" s="3" t="s">
        <v>821</v>
      </c>
      <c r="G105" s="2" t="s">
        <v>224</v>
      </c>
      <c r="H105" s="6">
        <v>45</v>
      </c>
      <c r="I105" s="7">
        <v>0</v>
      </c>
      <c r="J105" s="6">
        <v>37</v>
      </c>
      <c r="K105" s="7">
        <v>2</v>
      </c>
      <c r="L105" s="6">
        <v>6</v>
      </c>
      <c r="M105" s="7">
        <v>0</v>
      </c>
      <c r="N105" s="6">
        <v>4</v>
      </c>
      <c r="O105" s="7">
        <v>-1</v>
      </c>
      <c r="P105" s="6">
        <v>2</v>
      </c>
      <c r="Q105" s="7">
        <v>0</v>
      </c>
      <c r="R105" s="6"/>
      <c r="T105" s="6">
        <v>8</v>
      </c>
      <c r="U105" s="7">
        <v>-2</v>
      </c>
      <c r="V105" t="s">
        <v>842</v>
      </c>
      <c r="Y105" s="7"/>
      <c r="Z105" s="6"/>
      <c r="AA105" s="6"/>
      <c r="AC105" s="6"/>
      <c r="AD105" s="6"/>
      <c r="AF105" s="6"/>
      <c r="AG105" s="6"/>
      <c r="AL105" s="6"/>
      <c r="AM105" s="6"/>
      <c r="AP105" s="6">
        <v>33</v>
      </c>
      <c r="AQ105" s="6">
        <v>33</v>
      </c>
      <c r="AR105" s="6"/>
      <c r="AS105" s="6"/>
      <c r="AT105" s="6"/>
      <c r="AU105" s="4" t="s">
        <v>876</v>
      </c>
      <c r="AV105" s="6"/>
      <c r="AW105" s="6"/>
      <c r="AX105" s="7"/>
      <c r="BI105" s="50"/>
      <c r="BK105" s="50"/>
      <c r="BM105" s="50"/>
      <c r="BO105" s="50"/>
      <c r="BQ105" s="50"/>
      <c r="BS105" s="50"/>
    </row>
    <row r="106" spans="2:71" x14ac:dyDescent="0.25">
      <c r="B106" s="3" t="s">
        <v>263</v>
      </c>
      <c r="C106" s="10" t="s">
        <v>562</v>
      </c>
      <c r="D106" s="39">
        <v>43993</v>
      </c>
      <c r="E106" s="5">
        <v>14</v>
      </c>
      <c r="F106" s="3" t="s">
        <v>903</v>
      </c>
      <c r="G106" s="2" t="s">
        <v>138</v>
      </c>
      <c r="H106" s="6">
        <v>44</v>
      </c>
      <c r="I106" s="7">
        <v>1</v>
      </c>
      <c r="J106" s="6">
        <v>39</v>
      </c>
      <c r="K106" s="7">
        <v>-1</v>
      </c>
      <c r="L106" s="6">
        <v>6</v>
      </c>
      <c r="M106" s="7">
        <v>0</v>
      </c>
      <c r="N106" s="6">
        <v>2</v>
      </c>
      <c r="O106" s="7">
        <v>-1</v>
      </c>
      <c r="P106" s="6"/>
      <c r="R106" s="6">
        <v>1</v>
      </c>
      <c r="S106" s="7">
        <v>-1</v>
      </c>
      <c r="T106" s="6">
        <v>5</v>
      </c>
      <c r="U106" s="7">
        <v>2</v>
      </c>
      <c r="V106" t="s">
        <v>842</v>
      </c>
      <c r="Y106" s="7"/>
      <c r="Z106" s="6">
        <v>37</v>
      </c>
      <c r="AA106" s="6">
        <v>43</v>
      </c>
      <c r="AB106" s="7">
        <f>Z106-AA106</f>
        <v>-6</v>
      </c>
      <c r="AC106" s="6">
        <v>45</v>
      </c>
      <c r="AD106" s="6">
        <v>21</v>
      </c>
      <c r="AE106" s="7">
        <f>AC106-AD106</f>
        <v>24</v>
      </c>
      <c r="AF106" s="6">
        <v>15</v>
      </c>
      <c r="AG106" s="6">
        <v>23</v>
      </c>
      <c r="AH106" s="7">
        <f>AF106-AG106</f>
        <v>-8</v>
      </c>
      <c r="AL106" s="6"/>
      <c r="AM106" s="6"/>
      <c r="AO106" s="4" t="s">
        <v>1127</v>
      </c>
      <c r="AP106" s="6">
        <v>36</v>
      </c>
      <c r="AQ106" s="6">
        <v>35</v>
      </c>
      <c r="AR106" s="6"/>
      <c r="AS106" s="6"/>
      <c r="AT106" s="6"/>
      <c r="AU106" s="4" t="s">
        <v>1035</v>
      </c>
      <c r="AV106" s="6"/>
      <c r="AW106" s="6"/>
      <c r="AX106" s="7"/>
      <c r="BI106" s="50"/>
      <c r="BK106" s="50"/>
      <c r="BM106" s="50"/>
      <c r="BO106" s="50"/>
      <c r="BQ106" s="50"/>
      <c r="BS106" s="50"/>
    </row>
    <row r="107" spans="2:71" x14ac:dyDescent="0.25">
      <c r="B107" s="3" t="s">
        <v>263</v>
      </c>
      <c r="C107" s="10" t="s">
        <v>368</v>
      </c>
      <c r="D107" s="39">
        <v>43993</v>
      </c>
      <c r="E107">
        <v>17</v>
      </c>
      <c r="F107" s="3" t="s">
        <v>1137</v>
      </c>
      <c r="H107" s="6">
        <v>43</v>
      </c>
      <c r="I107" s="7">
        <v>-8</v>
      </c>
      <c r="J107" s="6">
        <v>35</v>
      </c>
      <c r="K107" s="7">
        <v>3</v>
      </c>
      <c r="L107" s="6">
        <v>8</v>
      </c>
      <c r="M107" s="7">
        <v>1</v>
      </c>
      <c r="N107" s="6">
        <v>4</v>
      </c>
      <c r="O107" s="7">
        <v>2</v>
      </c>
      <c r="P107" s="6">
        <v>2</v>
      </c>
      <c r="Q107" s="7">
        <v>0</v>
      </c>
      <c r="R107" s="6">
        <v>1</v>
      </c>
      <c r="S107" s="7">
        <v>1</v>
      </c>
      <c r="T107" s="6">
        <v>8</v>
      </c>
      <c r="U107" s="7">
        <v>-11</v>
      </c>
      <c r="V107" t="s">
        <v>842</v>
      </c>
      <c r="Y107" s="7"/>
      <c r="Z107" s="6"/>
      <c r="AA107" s="6"/>
      <c r="AC107" s="6"/>
      <c r="AD107" s="6"/>
      <c r="AF107" s="6"/>
      <c r="AG107" s="6"/>
      <c r="AL107" s="6"/>
      <c r="AM107" s="6"/>
      <c r="AP107" s="6"/>
      <c r="AQ107" s="6"/>
      <c r="AR107" s="6"/>
      <c r="AS107" s="6"/>
      <c r="AT107" s="6"/>
      <c r="AU107" s="4"/>
      <c r="AV107" s="6"/>
      <c r="AW107" s="6"/>
      <c r="AX107" s="7"/>
      <c r="BI107" s="50"/>
      <c r="BK107" s="50"/>
      <c r="BM107" s="50"/>
      <c r="BO107" s="50"/>
      <c r="BQ107" s="50"/>
      <c r="BS107" s="50"/>
    </row>
    <row r="108" spans="2:71" x14ac:dyDescent="0.25">
      <c r="B108" s="3" t="s">
        <v>263</v>
      </c>
      <c r="C108" s="10" t="s">
        <v>555</v>
      </c>
      <c r="D108" s="39">
        <v>43994</v>
      </c>
      <c r="E108">
        <v>18</v>
      </c>
      <c r="F108" s="3" t="s">
        <v>1136</v>
      </c>
      <c r="G108" s="2" t="s">
        <v>54</v>
      </c>
      <c r="H108" s="6">
        <v>40</v>
      </c>
      <c r="I108" s="7">
        <v>-6</v>
      </c>
      <c r="J108" s="6">
        <v>36</v>
      </c>
      <c r="K108" s="7">
        <v>3</v>
      </c>
      <c r="L108" s="6">
        <v>9</v>
      </c>
      <c r="M108" s="7">
        <v>2</v>
      </c>
      <c r="N108" s="6">
        <v>3</v>
      </c>
      <c r="O108" s="7">
        <v>-1</v>
      </c>
      <c r="P108" s="6">
        <v>3</v>
      </c>
      <c r="Q108" s="7">
        <v>1</v>
      </c>
      <c r="R108" s="6"/>
      <c r="T108" s="6">
        <v>4</v>
      </c>
      <c r="U108" s="7">
        <v>-9</v>
      </c>
      <c r="V108" t="s">
        <v>842</v>
      </c>
      <c r="W108" t="s">
        <v>988</v>
      </c>
      <c r="Y108" s="7"/>
      <c r="Z108" s="6">
        <v>40</v>
      </c>
      <c r="AA108" s="6">
        <v>38</v>
      </c>
      <c r="AB108" s="7">
        <f>Z108-AA108</f>
        <v>2</v>
      </c>
      <c r="AC108" s="6">
        <v>30</v>
      </c>
      <c r="AD108" s="6">
        <v>29</v>
      </c>
      <c r="AE108" s="7">
        <f>AC108-AD108</f>
        <v>1</v>
      </c>
      <c r="AF108" s="6"/>
      <c r="AG108" s="6"/>
      <c r="AL108" s="6"/>
      <c r="AM108" s="6"/>
      <c r="AO108" s="4" t="s">
        <v>1099</v>
      </c>
      <c r="AP108" s="6">
        <v>46</v>
      </c>
      <c r="AQ108" s="6">
        <v>26</v>
      </c>
      <c r="AR108" s="6"/>
      <c r="AS108" s="6"/>
      <c r="AT108" s="6"/>
      <c r="AU108" s="4" t="s">
        <v>1146</v>
      </c>
      <c r="AV108" s="6">
        <v>37</v>
      </c>
      <c r="AW108" s="6">
        <v>36</v>
      </c>
      <c r="AX108" s="7">
        <f>AV108-AW108</f>
        <v>1</v>
      </c>
      <c r="AY108" s="4" t="s">
        <v>1099</v>
      </c>
      <c r="BI108" s="50"/>
      <c r="BK108" s="50"/>
      <c r="BM108" s="50"/>
      <c r="BO108" s="50"/>
      <c r="BQ108" s="50"/>
      <c r="BS108" s="50"/>
    </row>
    <row r="109" spans="2:71" x14ac:dyDescent="0.25">
      <c r="B109" s="3" t="s">
        <v>263</v>
      </c>
      <c r="C109" s="10" t="s">
        <v>441</v>
      </c>
      <c r="D109" s="39">
        <v>43995</v>
      </c>
      <c r="F109" s="3" t="s">
        <v>821</v>
      </c>
      <c r="H109" s="6"/>
      <c r="J109" s="6"/>
      <c r="L109" s="6"/>
      <c r="N109" s="6"/>
      <c r="P109" s="6"/>
      <c r="T109" s="6"/>
      <c r="V109" t="s">
        <v>842</v>
      </c>
      <c r="Z109" s="6"/>
      <c r="AA109" s="6"/>
      <c r="AC109" s="6"/>
      <c r="AD109" s="6"/>
      <c r="AF109" s="6"/>
      <c r="AG109" s="6"/>
      <c r="AL109" s="6"/>
      <c r="AM109" s="6"/>
      <c r="AO109" s="4"/>
      <c r="AP109" s="6"/>
      <c r="AQ109" s="6"/>
      <c r="AR109" s="6"/>
      <c r="AS109" s="6"/>
      <c r="AT109" s="6"/>
      <c r="AU109" s="4"/>
      <c r="AV109" s="6">
        <v>34</v>
      </c>
      <c r="AW109" s="6">
        <v>46</v>
      </c>
      <c r="AX109" s="7">
        <f>AV109-AW109</f>
        <v>-12</v>
      </c>
      <c r="AY109" s="4" t="s">
        <v>871</v>
      </c>
      <c r="BI109" s="50"/>
      <c r="BK109" s="50"/>
      <c r="BM109" s="50"/>
      <c r="BO109" s="50"/>
      <c r="BQ109" s="50"/>
      <c r="BS109" s="50"/>
    </row>
    <row r="110" spans="2:71" x14ac:dyDescent="0.25">
      <c r="B110" s="3" t="s">
        <v>263</v>
      </c>
      <c r="C110" s="10" t="s">
        <v>624</v>
      </c>
      <c r="D110" s="39">
        <v>43997</v>
      </c>
      <c r="F110" s="3" t="s">
        <v>821</v>
      </c>
      <c r="H110" s="6"/>
      <c r="J110" s="6"/>
      <c r="L110" s="6"/>
      <c r="N110" s="6"/>
      <c r="P110" s="6"/>
      <c r="T110" s="6"/>
      <c r="V110" t="s">
        <v>842</v>
      </c>
      <c r="Z110" s="6">
        <v>43</v>
      </c>
      <c r="AA110" s="6">
        <v>47</v>
      </c>
      <c r="AB110" s="7">
        <f>Z110-AA110</f>
        <v>-4</v>
      </c>
      <c r="AC110" s="6">
        <v>42</v>
      </c>
      <c r="AD110" s="6">
        <v>30</v>
      </c>
      <c r="AE110" s="7">
        <f>AC110-AD110</f>
        <v>12</v>
      </c>
      <c r="AF110" s="6"/>
      <c r="AG110" s="6"/>
      <c r="AL110" s="6"/>
      <c r="AM110" s="6"/>
      <c r="AO110" s="4" t="s">
        <v>931</v>
      </c>
      <c r="AP110" s="6"/>
      <c r="AQ110" s="6"/>
      <c r="AR110" s="6"/>
      <c r="AS110" s="6"/>
      <c r="AT110" s="6"/>
      <c r="AU110" s="4"/>
      <c r="AV110" s="6"/>
      <c r="AW110" s="6"/>
      <c r="AX110" s="7"/>
      <c r="AY110" s="4"/>
      <c r="BI110" s="50"/>
      <c r="BK110" s="50"/>
      <c r="BM110" s="50"/>
      <c r="BO110" s="50"/>
      <c r="BQ110" s="50"/>
      <c r="BS110" s="50"/>
    </row>
    <row r="111" spans="2:71" x14ac:dyDescent="0.25">
      <c r="B111" s="3" t="s">
        <v>263</v>
      </c>
      <c r="C111" s="10" t="s">
        <v>551</v>
      </c>
      <c r="D111" s="39">
        <v>44000</v>
      </c>
      <c r="E111">
        <v>19</v>
      </c>
      <c r="F111" s="3" t="s">
        <v>1135</v>
      </c>
      <c r="H111" s="6">
        <v>43</v>
      </c>
      <c r="I111" s="7">
        <v>2</v>
      </c>
      <c r="J111" s="6">
        <v>38</v>
      </c>
      <c r="K111" s="7">
        <v>-1</v>
      </c>
      <c r="L111" s="6">
        <v>8</v>
      </c>
      <c r="M111" s="7">
        <v>-1</v>
      </c>
      <c r="N111" s="6">
        <v>4</v>
      </c>
      <c r="O111" s="7">
        <v>0</v>
      </c>
      <c r="P111" s="6"/>
      <c r="R111" s="6"/>
      <c r="T111" s="6">
        <v>5</v>
      </c>
      <c r="U111" s="7">
        <v>3</v>
      </c>
      <c r="V111" s="3" t="s">
        <v>842</v>
      </c>
      <c r="Y111" s="7"/>
      <c r="Z111" s="6">
        <v>43</v>
      </c>
      <c r="AA111" s="6">
        <v>37</v>
      </c>
      <c r="AB111" s="7">
        <f>Z111-AA111</f>
        <v>6</v>
      </c>
      <c r="AC111" s="6">
        <v>37</v>
      </c>
      <c r="AD111" s="6">
        <v>19</v>
      </c>
      <c r="AE111" s="7">
        <f>AC111-AD111</f>
        <v>18</v>
      </c>
      <c r="AF111" s="6"/>
      <c r="AG111" s="6"/>
      <c r="AL111" s="6"/>
      <c r="AM111" s="6"/>
      <c r="AO111" s="4" t="s">
        <v>1142</v>
      </c>
      <c r="AP111" s="6">
        <v>43</v>
      </c>
      <c r="AQ111" s="6">
        <v>31</v>
      </c>
      <c r="AR111" s="6"/>
      <c r="AS111" s="6"/>
      <c r="AT111" s="6"/>
      <c r="AU111" s="4" t="s">
        <v>1147</v>
      </c>
      <c r="AV111" s="6"/>
      <c r="AW111" s="6"/>
      <c r="AX111" s="7"/>
      <c r="BI111" s="50"/>
      <c r="BK111" s="50"/>
      <c r="BM111" s="50"/>
      <c r="BO111" s="50"/>
      <c r="BQ111" s="50"/>
      <c r="BS111" s="50"/>
    </row>
    <row r="112" spans="2:71" x14ac:dyDescent="0.25">
      <c r="B112" s="3" t="s">
        <v>263</v>
      </c>
      <c r="C112" s="10" t="s">
        <v>564</v>
      </c>
      <c r="D112" s="39">
        <v>44000</v>
      </c>
      <c r="E112">
        <v>20</v>
      </c>
      <c r="F112" s="3" t="s">
        <v>903</v>
      </c>
      <c r="G112" s="2" t="s">
        <v>138</v>
      </c>
      <c r="H112" s="6">
        <v>44</v>
      </c>
      <c r="I112" s="7">
        <v>0</v>
      </c>
      <c r="J112" s="6">
        <v>40</v>
      </c>
      <c r="K112" s="7">
        <v>1</v>
      </c>
      <c r="L112" s="6">
        <v>5</v>
      </c>
      <c r="M112" s="7">
        <v>-1</v>
      </c>
      <c r="N112" s="6">
        <v>3</v>
      </c>
      <c r="O112" s="7">
        <v>1</v>
      </c>
      <c r="P112" s="6"/>
      <c r="R112" s="6">
        <v>1</v>
      </c>
      <c r="S112" s="7">
        <v>0</v>
      </c>
      <c r="T112" s="6">
        <v>4</v>
      </c>
      <c r="U112" s="7">
        <v>-1</v>
      </c>
      <c r="V112" s="3" t="s">
        <v>842</v>
      </c>
      <c r="Y112" s="7"/>
      <c r="Z112" s="6">
        <v>39</v>
      </c>
      <c r="AA112" s="6">
        <v>44</v>
      </c>
      <c r="AB112" s="7">
        <f>Z112-AA112</f>
        <v>-5</v>
      </c>
      <c r="AC112" s="6">
        <v>44</v>
      </c>
      <c r="AD112" s="6">
        <v>22</v>
      </c>
      <c r="AE112" s="7">
        <f>AC112-AD112</f>
        <v>22</v>
      </c>
      <c r="AF112" s="6">
        <v>16</v>
      </c>
      <c r="AG112" s="6">
        <v>20</v>
      </c>
      <c r="AH112" s="7">
        <f>AF112-AG112</f>
        <v>-4</v>
      </c>
      <c r="AL112" s="6"/>
      <c r="AM112" s="6"/>
      <c r="AO112" s="4" t="s">
        <v>1127</v>
      </c>
      <c r="AP112" s="6">
        <v>35</v>
      </c>
      <c r="AQ112" s="6">
        <v>34</v>
      </c>
      <c r="AR112" s="6"/>
      <c r="AS112" s="6"/>
      <c r="AT112" s="6"/>
      <c r="AU112" s="4" t="s">
        <v>1035</v>
      </c>
      <c r="AV112" s="6"/>
      <c r="AW112" s="6"/>
      <c r="AX112" s="7"/>
      <c r="BI112" s="50"/>
      <c r="BK112" s="50"/>
      <c r="BM112" s="50"/>
      <c r="BO112" s="50"/>
      <c r="BQ112" s="50"/>
      <c r="BS112" s="50"/>
    </row>
    <row r="113" spans="2:71" x14ac:dyDescent="0.25">
      <c r="B113" s="3" t="s">
        <v>263</v>
      </c>
      <c r="C113" s="9" t="s">
        <v>427</v>
      </c>
      <c r="D113" s="39">
        <v>44002</v>
      </c>
      <c r="F113" s="3" t="s">
        <v>821</v>
      </c>
      <c r="H113" s="6"/>
      <c r="J113" s="6"/>
      <c r="L113" s="6"/>
      <c r="N113" s="6"/>
      <c r="P113" s="6"/>
      <c r="R113" s="6"/>
      <c r="T113" s="6"/>
      <c r="V113" s="3" t="s">
        <v>842</v>
      </c>
      <c r="Z113" s="6"/>
      <c r="AA113" s="6"/>
      <c r="AC113" s="6"/>
      <c r="AD113" s="6"/>
      <c r="AF113" s="6"/>
      <c r="AG113" s="6"/>
      <c r="AL113" s="6"/>
      <c r="AM113" s="6"/>
      <c r="AP113" s="6"/>
      <c r="AQ113" s="6"/>
      <c r="AR113" s="6"/>
      <c r="AS113" s="6"/>
      <c r="AT113" s="6"/>
      <c r="AU113" s="4"/>
      <c r="AV113" s="6">
        <v>32</v>
      </c>
      <c r="AW113" s="6">
        <v>48</v>
      </c>
      <c r="AX113" s="7">
        <f>AV113-AW113</f>
        <v>-16</v>
      </c>
      <c r="AY113" s="4" t="s">
        <v>871</v>
      </c>
      <c r="BI113" s="50"/>
      <c r="BK113" s="50"/>
      <c r="BM113" s="50"/>
      <c r="BO113" s="50"/>
      <c r="BQ113" s="50"/>
      <c r="BS113" s="50"/>
    </row>
    <row r="114" spans="2:71" x14ac:dyDescent="0.25">
      <c r="B114" s="3" t="s">
        <v>263</v>
      </c>
      <c r="C114" s="9" t="s">
        <v>432</v>
      </c>
      <c r="D114" s="39">
        <v>44006</v>
      </c>
      <c r="E114">
        <v>26</v>
      </c>
      <c r="F114" s="3" t="s">
        <v>982</v>
      </c>
      <c r="H114" s="6">
        <v>43</v>
      </c>
      <c r="I114" s="7">
        <v>1</v>
      </c>
      <c r="J114" s="6">
        <v>36</v>
      </c>
      <c r="K114" s="7">
        <v>0</v>
      </c>
      <c r="L114" s="6">
        <v>8</v>
      </c>
      <c r="M114" s="7">
        <v>0</v>
      </c>
      <c r="N114" s="6">
        <v>4</v>
      </c>
      <c r="O114" s="7">
        <v>0</v>
      </c>
      <c r="P114" s="6">
        <v>0</v>
      </c>
      <c r="Q114" s="7">
        <v>-1</v>
      </c>
      <c r="R114" s="6"/>
      <c r="T114" s="6">
        <v>7</v>
      </c>
      <c r="U114" s="7">
        <v>1</v>
      </c>
      <c r="V114" s="3" t="s">
        <v>842</v>
      </c>
      <c r="W114" t="s">
        <v>988</v>
      </c>
      <c r="Y114" s="7"/>
      <c r="Z114" s="6">
        <v>44</v>
      </c>
      <c r="AA114" s="6">
        <v>39</v>
      </c>
      <c r="AB114" s="7">
        <f>Z114-AA114</f>
        <v>5</v>
      </c>
      <c r="AC114" s="6">
        <v>35</v>
      </c>
      <c r="AD114" s="6">
        <v>25</v>
      </c>
      <c r="AE114" s="7">
        <f>AC114-AD114</f>
        <v>10</v>
      </c>
      <c r="AF114" s="6"/>
      <c r="AG114" s="6"/>
      <c r="AL114" s="6"/>
      <c r="AM114" s="6"/>
      <c r="AO114" s="4" t="s">
        <v>1049</v>
      </c>
      <c r="AP114" s="6">
        <v>46</v>
      </c>
      <c r="AQ114" s="6">
        <v>30</v>
      </c>
      <c r="AR114" s="6"/>
      <c r="AS114" s="6"/>
      <c r="AT114" s="6"/>
      <c r="AU114" s="4" t="s">
        <v>1084</v>
      </c>
      <c r="AV114" s="6">
        <v>43</v>
      </c>
      <c r="AW114" s="6">
        <v>37</v>
      </c>
      <c r="AX114" s="7">
        <f>AV114-AW114</f>
        <v>6</v>
      </c>
      <c r="AY114" s="4" t="s">
        <v>1144</v>
      </c>
      <c r="BI114" s="50"/>
      <c r="BK114" s="50"/>
      <c r="BM114" s="50"/>
      <c r="BO114" s="50"/>
      <c r="BQ114" s="50"/>
      <c r="BS114" s="50"/>
    </row>
    <row r="115" spans="2:71" x14ac:dyDescent="0.25">
      <c r="B115" s="3" t="s">
        <v>263</v>
      </c>
      <c r="C115" s="10" t="s">
        <v>565</v>
      </c>
      <c r="D115" s="39">
        <v>44007</v>
      </c>
      <c r="E115">
        <v>27</v>
      </c>
      <c r="F115" s="3" t="s">
        <v>1135</v>
      </c>
      <c r="H115" s="6"/>
      <c r="J115" s="6"/>
      <c r="L115" s="6"/>
      <c r="N115" s="6"/>
      <c r="P115" s="6"/>
      <c r="R115" s="6"/>
      <c r="T115" s="6"/>
      <c r="V115" s="3" t="s">
        <v>842</v>
      </c>
      <c r="Z115" s="6"/>
      <c r="AA115" s="6"/>
      <c r="AC115" s="6"/>
      <c r="AD115" s="6"/>
      <c r="AF115" s="6"/>
      <c r="AG115" s="6"/>
      <c r="AL115" s="6"/>
      <c r="AM115" s="6"/>
      <c r="AO115" s="4"/>
      <c r="AP115" s="6"/>
      <c r="AQ115" s="6"/>
      <c r="AR115" s="6"/>
      <c r="AS115" s="6"/>
      <c r="AT115" s="6"/>
      <c r="AU115" s="4"/>
      <c r="AV115" s="6"/>
      <c r="AW115" s="6"/>
      <c r="AX115" s="7"/>
      <c r="AY115" s="4"/>
      <c r="BI115" s="50"/>
      <c r="BK115" s="50"/>
      <c r="BM115" s="50"/>
      <c r="BO115" s="50"/>
      <c r="BQ115" s="50"/>
      <c r="BS115" s="50"/>
    </row>
    <row r="116" spans="2:71" x14ac:dyDescent="0.25">
      <c r="B116" s="3" t="s">
        <v>263</v>
      </c>
      <c r="C116" s="10" t="s">
        <v>565</v>
      </c>
      <c r="D116" s="39">
        <v>44008</v>
      </c>
      <c r="E116">
        <v>26</v>
      </c>
      <c r="F116" s="3" t="s">
        <v>1135</v>
      </c>
      <c r="G116" s="2" t="s">
        <v>58</v>
      </c>
      <c r="H116" s="6">
        <v>44</v>
      </c>
      <c r="I116" s="7">
        <v>1</v>
      </c>
      <c r="J116" s="6">
        <v>38</v>
      </c>
      <c r="K116" s="7">
        <v>0</v>
      </c>
      <c r="L116" s="6">
        <v>7</v>
      </c>
      <c r="M116" s="7">
        <v>-1</v>
      </c>
      <c r="N116" s="6">
        <v>4</v>
      </c>
      <c r="O116" s="7">
        <v>0</v>
      </c>
      <c r="P116" s="6"/>
      <c r="R116" s="6"/>
      <c r="T116" s="6">
        <v>6</v>
      </c>
      <c r="U116" s="7">
        <v>1</v>
      </c>
      <c r="V116" s="3" t="s">
        <v>842</v>
      </c>
      <c r="Y116" s="7"/>
      <c r="Z116" s="6">
        <v>46</v>
      </c>
      <c r="AA116" s="6">
        <v>35</v>
      </c>
      <c r="AB116" s="7">
        <f>Z116-AA116</f>
        <v>11</v>
      </c>
      <c r="AC116" s="6">
        <v>41</v>
      </c>
      <c r="AD116" s="6">
        <v>18</v>
      </c>
      <c r="AE116" s="7">
        <f>AC116-AD116</f>
        <v>23</v>
      </c>
      <c r="AF116" s="6">
        <v>20</v>
      </c>
      <c r="AG116" s="6">
        <v>20</v>
      </c>
      <c r="AH116" s="7">
        <f>AF116-AG116</f>
        <v>0</v>
      </c>
      <c r="AL116" s="6">
        <v>20</v>
      </c>
      <c r="AM116" s="6">
        <v>14</v>
      </c>
      <c r="AN116" s="7">
        <f>AL116-AM116</f>
        <v>6</v>
      </c>
      <c r="AO116" s="4" t="s">
        <v>1148</v>
      </c>
      <c r="AP116" s="6">
        <v>50</v>
      </c>
      <c r="AQ116" s="6">
        <v>31</v>
      </c>
      <c r="AR116" s="6"/>
      <c r="AS116" s="6"/>
      <c r="AT116" s="6"/>
      <c r="AU116" s="4" t="s">
        <v>1147</v>
      </c>
      <c r="AV116" s="6"/>
      <c r="AW116" s="6"/>
      <c r="AX116" s="7"/>
      <c r="BI116" s="50"/>
      <c r="BK116" s="50"/>
      <c r="BM116" s="50"/>
      <c r="BO116" s="50"/>
      <c r="BQ116" s="50"/>
      <c r="BS116" s="50"/>
    </row>
    <row r="117" spans="2:71" x14ac:dyDescent="0.25">
      <c r="B117" s="3" t="s">
        <v>263</v>
      </c>
      <c r="C117" s="9" t="s">
        <v>579</v>
      </c>
      <c r="D117" s="39">
        <v>44007</v>
      </c>
      <c r="E117">
        <v>27</v>
      </c>
      <c r="F117" s="3" t="s">
        <v>903</v>
      </c>
      <c r="G117" s="2" t="s">
        <v>138</v>
      </c>
      <c r="H117" s="6">
        <v>43</v>
      </c>
      <c r="I117" s="7">
        <v>-1</v>
      </c>
      <c r="J117" s="6">
        <v>39</v>
      </c>
      <c r="K117" s="7">
        <v>-1</v>
      </c>
      <c r="L117" s="6">
        <v>6</v>
      </c>
      <c r="M117" s="7">
        <v>1</v>
      </c>
      <c r="N117" s="6">
        <v>4</v>
      </c>
      <c r="O117" s="7">
        <v>1</v>
      </c>
      <c r="P117" s="6"/>
      <c r="R117" s="6"/>
      <c r="T117" s="6">
        <v>4</v>
      </c>
      <c r="U117" s="7">
        <v>0</v>
      </c>
      <c r="V117" s="3" t="s">
        <v>842</v>
      </c>
      <c r="Y117" s="7"/>
      <c r="Z117" s="6">
        <v>37</v>
      </c>
      <c r="AA117" s="6">
        <v>43</v>
      </c>
      <c r="AB117" s="7">
        <f>Z117-AA117</f>
        <v>-6</v>
      </c>
      <c r="AC117" s="6">
        <v>46</v>
      </c>
      <c r="AD117" s="6">
        <v>19</v>
      </c>
      <c r="AE117" s="7">
        <f>AC117-AD117</f>
        <v>27</v>
      </c>
      <c r="AF117" s="6">
        <v>14</v>
      </c>
      <c r="AG117" s="6">
        <v>20</v>
      </c>
      <c r="AH117" s="7">
        <f>AF117-AG117</f>
        <v>-6</v>
      </c>
      <c r="AL117" s="6"/>
      <c r="AM117" s="6"/>
      <c r="AO117" s="4" t="s">
        <v>1127</v>
      </c>
      <c r="AP117" s="6">
        <v>35</v>
      </c>
      <c r="AQ117" s="6">
        <v>37</v>
      </c>
      <c r="AR117" s="6"/>
      <c r="AS117" s="6"/>
      <c r="AT117" s="6"/>
      <c r="AU117" s="4" t="s">
        <v>1035</v>
      </c>
      <c r="AV117" s="6"/>
      <c r="AW117" s="6"/>
      <c r="AX117" s="7"/>
      <c r="AY117" s="4"/>
      <c r="BI117" s="50"/>
      <c r="BK117" s="50"/>
      <c r="BM117" s="50"/>
      <c r="BO117" s="50"/>
      <c r="BQ117" s="50"/>
      <c r="BS117" s="50"/>
    </row>
    <row r="118" spans="2:71" x14ac:dyDescent="0.25">
      <c r="B118" s="3" t="s">
        <v>263</v>
      </c>
      <c r="C118" s="10" t="s">
        <v>681</v>
      </c>
      <c r="D118" s="39">
        <v>44008</v>
      </c>
      <c r="E118">
        <v>29</v>
      </c>
      <c r="F118" s="3" t="s">
        <v>821</v>
      </c>
      <c r="G118" s="2" t="s">
        <v>224</v>
      </c>
      <c r="H118" s="6">
        <v>45</v>
      </c>
      <c r="I118" s="7">
        <v>0</v>
      </c>
      <c r="J118" s="6">
        <v>37</v>
      </c>
      <c r="K118" s="7">
        <v>0</v>
      </c>
      <c r="L118" s="6">
        <v>5</v>
      </c>
      <c r="M118" s="7">
        <v>-1</v>
      </c>
      <c r="N118" s="6">
        <v>4</v>
      </c>
      <c r="O118" s="7">
        <v>0</v>
      </c>
      <c r="P118" s="6">
        <v>2</v>
      </c>
      <c r="Q118" s="7">
        <v>0</v>
      </c>
      <c r="R118" s="6"/>
      <c r="T118" s="6">
        <v>8</v>
      </c>
      <c r="U118" s="7">
        <v>0</v>
      </c>
      <c r="V118" s="3" t="s">
        <v>842</v>
      </c>
      <c r="Y118" s="7"/>
      <c r="Z118" s="6">
        <v>46</v>
      </c>
      <c r="AA118" s="6">
        <v>46</v>
      </c>
      <c r="AB118" s="7">
        <f>Z118-AA118</f>
        <v>0</v>
      </c>
      <c r="AC118" s="6">
        <v>44</v>
      </c>
      <c r="AD118" s="6">
        <v>30</v>
      </c>
      <c r="AE118" s="7">
        <f>AC118-AD118</f>
        <v>14</v>
      </c>
      <c r="AF118" s="6"/>
      <c r="AG118" s="6"/>
      <c r="AL118" s="6"/>
      <c r="AM118" s="6"/>
      <c r="AO118" s="4" t="s">
        <v>931</v>
      </c>
      <c r="AP118" s="6">
        <v>35</v>
      </c>
      <c r="AQ118" s="6">
        <v>34</v>
      </c>
      <c r="AR118" s="6"/>
      <c r="AS118" s="6"/>
      <c r="AT118" s="6"/>
      <c r="AU118" s="4" t="s">
        <v>876</v>
      </c>
      <c r="AV118" s="6"/>
      <c r="AW118" s="6"/>
      <c r="AX118" s="7"/>
      <c r="AY118" s="4"/>
      <c r="BI118" s="50"/>
      <c r="BK118" s="50"/>
      <c r="BM118" s="50"/>
      <c r="BO118" s="50"/>
      <c r="BQ118" s="50"/>
      <c r="BS118" s="50"/>
    </row>
    <row r="119" spans="2:71" x14ac:dyDescent="0.25">
      <c r="B119" s="3" t="s">
        <v>263</v>
      </c>
      <c r="C119" s="10" t="s">
        <v>488</v>
      </c>
      <c r="D119" s="39">
        <v>44009</v>
      </c>
      <c r="F119" s="3" t="s">
        <v>821</v>
      </c>
      <c r="H119" s="6"/>
      <c r="J119" s="6"/>
      <c r="L119" s="6"/>
      <c r="N119" s="6"/>
      <c r="P119" s="6"/>
      <c r="R119" s="6"/>
      <c r="T119" s="6"/>
      <c r="V119" s="3" t="s">
        <v>842</v>
      </c>
      <c r="Z119" s="6"/>
      <c r="AA119" s="6"/>
      <c r="AC119" s="6"/>
      <c r="AD119" s="6"/>
      <c r="AF119" s="6"/>
      <c r="AG119" s="6"/>
      <c r="AL119" s="6"/>
      <c r="AM119" s="6"/>
      <c r="AO119" s="4"/>
      <c r="AP119" s="6"/>
      <c r="AQ119" s="6"/>
      <c r="AR119" s="6"/>
      <c r="AS119" s="6"/>
      <c r="AT119" s="6"/>
      <c r="AU119" s="4"/>
      <c r="AV119" s="6">
        <v>35</v>
      </c>
      <c r="AW119" s="6">
        <v>45</v>
      </c>
      <c r="AX119" s="7">
        <f>AV119-AW119</f>
        <v>-10</v>
      </c>
      <c r="AY119" s="4" t="s">
        <v>871</v>
      </c>
      <c r="BI119" s="50"/>
      <c r="BK119" s="50"/>
      <c r="BM119" s="50"/>
      <c r="BO119" s="50"/>
      <c r="BQ119" s="50"/>
      <c r="BS119" s="50"/>
    </row>
    <row r="120" spans="2:71" x14ac:dyDescent="0.25">
      <c r="B120" s="3" t="s">
        <v>263</v>
      </c>
      <c r="C120" s="10" t="s">
        <v>603</v>
      </c>
      <c r="D120" s="39">
        <v>44011</v>
      </c>
      <c r="F120" s="3" t="s">
        <v>821</v>
      </c>
      <c r="H120" s="6"/>
      <c r="J120" s="6"/>
      <c r="L120" s="6"/>
      <c r="N120" s="6"/>
      <c r="P120" s="6"/>
      <c r="R120" s="6"/>
      <c r="T120" s="6"/>
      <c r="V120" t="s">
        <v>842</v>
      </c>
      <c r="Z120" s="6">
        <v>41</v>
      </c>
      <c r="AA120" s="6">
        <v>50</v>
      </c>
      <c r="AB120" s="7">
        <f t="shared" ref="AB120:AB129" si="4">Z120-AA120</f>
        <v>-9</v>
      </c>
      <c r="AC120" s="6">
        <v>40</v>
      </c>
      <c r="AD120" s="6">
        <v>32</v>
      </c>
      <c r="AE120" s="7">
        <f t="shared" ref="AE120:AE129" si="5">AC120-AD120</f>
        <v>8</v>
      </c>
      <c r="AF120" s="6"/>
      <c r="AG120" s="6"/>
      <c r="AL120" s="6"/>
      <c r="AM120" s="6"/>
      <c r="AO120" s="4" t="s">
        <v>931</v>
      </c>
      <c r="AP120" s="6"/>
      <c r="AQ120" s="6"/>
      <c r="AR120" s="6"/>
      <c r="AS120" s="6"/>
      <c r="AT120" s="6"/>
      <c r="AU120" s="4"/>
      <c r="AV120" s="6"/>
      <c r="AW120" s="6"/>
      <c r="AX120" s="7"/>
      <c r="AY120" s="4"/>
      <c r="BI120" s="50"/>
      <c r="BK120" s="50"/>
      <c r="BM120" s="50"/>
      <c r="BO120" s="50"/>
      <c r="BQ120" s="50"/>
      <c r="BS120" s="50"/>
    </row>
    <row r="121" spans="2:71" x14ac:dyDescent="0.25">
      <c r="B121" s="3" t="s">
        <v>265</v>
      </c>
      <c r="C121" s="10" t="s">
        <v>605</v>
      </c>
      <c r="D121" s="39">
        <v>44013</v>
      </c>
      <c r="E121">
        <v>2</v>
      </c>
      <c r="F121" s="3" t="s">
        <v>1135</v>
      </c>
      <c r="G121" s="2" t="s">
        <v>58</v>
      </c>
      <c r="H121" s="6">
        <v>42</v>
      </c>
      <c r="I121" s="7">
        <v>-2</v>
      </c>
      <c r="J121" s="6">
        <v>38</v>
      </c>
      <c r="K121" s="7">
        <v>0</v>
      </c>
      <c r="L121" s="6">
        <v>8</v>
      </c>
      <c r="M121" s="7">
        <v>1</v>
      </c>
      <c r="N121" s="6">
        <v>5</v>
      </c>
      <c r="O121" s="7">
        <v>1</v>
      </c>
      <c r="P121" s="6"/>
      <c r="R121" s="6"/>
      <c r="T121" s="6">
        <v>4</v>
      </c>
      <c r="U121" s="7">
        <v>-2</v>
      </c>
      <c r="V121" s="3" t="s">
        <v>842</v>
      </c>
      <c r="Y121" s="7"/>
      <c r="Z121" s="6">
        <v>44</v>
      </c>
      <c r="AA121" s="6">
        <v>37</v>
      </c>
      <c r="AB121" s="7">
        <f t="shared" si="4"/>
        <v>7</v>
      </c>
      <c r="AC121" s="6">
        <v>39</v>
      </c>
      <c r="AD121" s="6">
        <v>21</v>
      </c>
      <c r="AE121" s="7">
        <f t="shared" si="5"/>
        <v>18</v>
      </c>
      <c r="AF121" s="6">
        <v>16</v>
      </c>
      <c r="AG121" s="6">
        <v>19</v>
      </c>
      <c r="AH121" s="7">
        <f>AF121-AG121</f>
        <v>-3</v>
      </c>
      <c r="AL121" s="6">
        <v>19</v>
      </c>
      <c r="AM121" s="6">
        <v>14</v>
      </c>
      <c r="AN121" s="7">
        <f>AL121-AM121</f>
        <v>5</v>
      </c>
      <c r="AO121" s="4" t="s">
        <v>1148</v>
      </c>
      <c r="AP121" s="6">
        <v>49</v>
      </c>
      <c r="AQ121" s="6">
        <v>33</v>
      </c>
      <c r="AR121" s="6"/>
      <c r="AS121" s="6"/>
      <c r="AT121" s="6"/>
      <c r="AU121" s="4" t="s">
        <v>1147</v>
      </c>
      <c r="AV121" s="6"/>
      <c r="AW121" s="6"/>
      <c r="AX121" s="7"/>
      <c r="BI121" s="50"/>
      <c r="BK121" s="50"/>
      <c r="BM121" s="50"/>
      <c r="BO121" s="50"/>
      <c r="BQ121" s="50"/>
      <c r="BS121" s="50"/>
    </row>
    <row r="122" spans="2:71" x14ac:dyDescent="0.25">
      <c r="B122" s="3" t="s">
        <v>265</v>
      </c>
      <c r="C122" s="10" t="s">
        <v>315</v>
      </c>
      <c r="D122" s="39">
        <v>44013</v>
      </c>
      <c r="E122">
        <v>5</v>
      </c>
      <c r="F122" s="3" t="s">
        <v>903</v>
      </c>
      <c r="G122" s="2" t="s">
        <v>138</v>
      </c>
      <c r="H122" s="6">
        <v>41</v>
      </c>
      <c r="I122" s="7">
        <v>-2</v>
      </c>
      <c r="J122" s="6">
        <v>37</v>
      </c>
      <c r="K122" s="7">
        <v>-2</v>
      </c>
      <c r="L122" s="6">
        <v>8</v>
      </c>
      <c r="M122" s="7">
        <v>2</v>
      </c>
      <c r="N122" s="6">
        <v>4</v>
      </c>
      <c r="O122" s="7">
        <v>0</v>
      </c>
      <c r="P122" s="6">
        <v>0</v>
      </c>
      <c r="R122" s="6">
        <v>2</v>
      </c>
      <c r="T122" s="6">
        <v>4</v>
      </c>
      <c r="U122" s="7">
        <v>0</v>
      </c>
      <c r="V122" s="3" t="s">
        <v>842</v>
      </c>
      <c r="Y122" s="7"/>
      <c r="Z122" s="6">
        <v>37</v>
      </c>
      <c r="AA122" s="6">
        <v>44</v>
      </c>
      <c r="AB122" s="7">
        <f t="shared" si="4"/>
        <v>-7</v>
      </c>
      <c r="AC122" s="6">
        <v>43</v>
      </c>
      <c r="AD122" s="6">
        <v>22</v>
      </c>
      <c r="AE122" s="7">
        <f t="shared" si="5"/>
        <v>21</v>
      </c>
      <c r="AF122" s="6">
        <v>14</v>
      </c>
      <c r="AG122" s="6">
        <v>20</v>
      </c>
      <c r="AH122" s="7">
        <f>AF122-AG122</f>
        <v>-6</v>
      </c>
      <c r="AL122" s="6"/>
      <c r="AM122" s="6"/>
      <c r="AO122" s="4" t="s">
        <v>1127</v>
      </c>
      <c r="AP122" s="6">
        <v>34</v>
      </c>
      <c r="AQ122" s="6">
        <v>33</v>
      </c>
      <c r="AR122" s="6"/>
      <c r="AS122" s="6"/>
      <c r="AT122" s="6"/>
      <c r="AU122" s="4" t="s">
        <v>1035</v>
      </c>
      <c r="AV122" s="6"/>
      <c r="AW122" s="6"/>
      <c r="AX122" s="7"/>
      <c r="BI122" s="50"/>
      <c r="BK122" s="50"/>
      <c r="BM122" s="50"/>
      <c r="BO122" s="50"/>
      <c r="BQ122" s="50"/>
      <c r="BS122" s="50"/>
    </row>
    <row r="123" spans="2:71" x14ac:dyDescent="0.25">
      <c r="B123" s="3" t="s">
        <v>265</v>
      </c>
      <c r="C123" s="85" t="s">
        <v>571</v>
      </c>
      <c r="D123" s="39">
        <v>44014</v>
      </c>
      <c r="E123">
        <v>5</v>
      </c>
      <c r="F123" s="3" t="s">
        <v>1094</v>
      </c>
      <c r="G123" s="2" t="s">
        <v>1149</v>
      </c>
      <c r="H123" s="6">
        <v>41</v>
      </c>
      <c r="I123" s="7">
        <v>0</v>
      </c>
      <c r="J123" s="6">
        <v>36</v>
      </c>
      <c r="K123" s="7">
        <v>-2</v>
      </c>
      <c r="L123" s="6">
        <v>7</v>
      </c>
      <c r="M123" s="7">
        <v>-1</v>
      </c>
      <c r="N123" s="6">
        <v>5</v>
      </c>
      <c r="O123" s="7">
        <v>1</v>
      </c>
      <c r="P123" s="6">
        <v>4</v>
      </c>
      <c r="Q123" s="7">
        <v>1</v>
      </c>
      <c r="R123" s="6">
        <v>3</v>
      </c>
      <c r="S123" s="7">
        <v>0</v>
      </c>
      <c r="T123" s="6">
        <v>5</v>
      </c>
      <c r="U123" s="7">
        <v>2</v>
      </c>
      <c r="V123" s="3" t="s">
        <v>842</v>
      </c>
      <c r="Y123" s="7"/>
      <c r="Z123" s="6">
        <v>52</v>
      </c>
      <c r="AA123" s="6">
        <v>45</v>
      </c>
      <c r="AB123" s="7">
        <f t="shared" si="4"/>
        <v>7</v>
      </c>
      <c r="AC123" s="6">
        <v>50</v>
      </c>
      <c r="AD123" s="6">
        <v>31</v>
      </c>
      <c r="AE123" s="7">
        <f t="shared" si="5"/>
        <v>19</v>
      </c>
      <c r="AF123" s="6"/>
      <c r="AG123" s="6"/>
      <c r="AL123" s="6"/>
      <c r="AM123" s="6"/>
      <c r="AO123" s="4" t="s">
        <v>1095</v>
      </c>
      <c r="AP123" s="6"/>
      <c r="AQ123" s="6"/>
      <c r="AR123" s="6"/>
      <c r="AS123" s="6"/>
      <c r="AT123" s="6"/>
      <c r="AU123" s="4"/>
      <c r="AV123" s="6"/>
      <c r="AW123" s="6"/>
      <c r="AX123" s="7"/>
      <c r="BI123" s="50"/>
      <c r="BK123" s="50"/>
      <c r="BM123" s="50"/>
      <c r="BO123" s="50"/>
      <c r="BQ123" s="50"/>
      <c r="BS123" s="50"/>
    </row>
    <row r="124" spans="2:71" x14ac:dyDescent="0.25">
      <c r="B124" s="3" t="s">
        <v>265</v>
      </c>
      <c r="C124" s="10" t="s">
        <v>376</v>
      </c>
      <c r="D124" s="39">
        <v>44015</v>
      </c>
      <c r="E124">
        <v>7</v>
      </c>
      <c r="F124" s="3" t="s">
        <v>982</v>
      </c>
      <c r="H124" s="6">
        <v>44</v>
      </c>
      <c r="I124" s="7">
        <v>1</v>
      </c>
      <c r="J124" s="6">
        <v>37</v>
      </c>
      <c r="K124" s="7">
        <v>1</v>
      </c>
      <c r="L124" s="6">
        <v>7</v>
      </c>
      <c r="M124" s="7">
        <v>-1</v>
      </c>
      <c r="N124" s="6">
        <v>4</v>
      </c>
      <c r="O124" s="7">
        <v>0</v>
      </c>
      <c r="P124" s="6">
        <v>0</v>
      </c>
      <c r="Q124" s="7">
        <v>0</v>
      </c>
      <c r="R124" s="6"/>
      <c r="T124" s="6">
        <v>7</v>
      </c>
      <c r="U124" s="7">
        <v>1</v>
      </c>
      <c r="V124" s="3" t="s">
        <v>842</v>
      </c>
      <c r="W124" t="s">
        <v>988</v>
      </c>
      <c r="Y124" s="7"/>
      <c r="Z124" s="6">
        <v>43</v>
      </c>
      <c r="AA124" s="6">
        <v>47</v>
      </c>
      <c r="AB124" s="7">
        <f t="shared" si="4"/>
        <v>-4</v>
      </c>
      <c r="AC124" s="6">
        <v>35</v>
      </c>
      <c r="AD124" s="6">
        <v>31</v>
      </c>
      <c r="AE124" s="7">
        <f t="shared" si="5"/>
        <v>4</v>
      </c>
      <c r="AF124" s="6"/>
      <c r="AG124" s="6"/>
      <c r="AL124" s="6"/>
      <c r="AM124" s="6"/>
      <c r="AO124" s="4" t="s">
        <v>1049</v>
      </c>
      <c r="AP124" s="6">
        <v>41</v>
      </c>
      <c r="AQ124" s="6">
        <v>37</v>
      </c>
      <c r="AR124" s="6"/>
      <c r="AS124" s="6"/>
      <c r="AT124" s="6"/>
      <c r="AU124" s="4" t="s">
        <v>1084</v>
      </c>
      <c r="AV124" s="6">
        <v>37</v>
      </c>
      <c r="AW124" s="6">
        <v>46</v>
      </c>
      <c r="AX124" s="7">
        <f>AV124-AW124</f>
        <v>-9</v>
      </c>
      <c r="AY124" s="4" t="s">
        <v>1144</v>
      </c>
      <c r="BI124" s="50"/>
      <c r="BK124" s="50"/>
      <c r="BM124" s="50"/>
      <c r="BO124" s="50"/>
      <c r="BQ124" s="50"/>
      <c r="BS124" s="50"/>
    </row>
    <row r="125" spans="2:71" x14ac:dyDescent="0.25">
      <c r="B125" s="3" t="s">
        <v>265</v>
      </c>
      <c r="C125" s="10" t="s">
        <v>591</v>
      </c>
      <c r="D125" s="39">
        <v>44016</v>
      </c>
      <c r="F125" s="3" t="s">
        <v>821</v>
      </c>
      <c r="H125" s="6"/>
      <c r="J125" s="6"/>
      <c r="L125" s="6"/>
      <c r="N125" s="6"/>
      <c r="P125" s="6"/>
      <c r="R125" s="6"/>
      <c r="T125" s="6"/>
      <c r="V125" s="3" t="s">
        <v>842</v>
      </c>
      <c r="Z125" s="6">
        <v>44</v>
      </c>
      <c r="AA125" s="6">
        <v>50</v>
      </c>
      <c r="AB125" s="7">
        <f t="shared" si="4"/>
        <v>-6</v>
      </c>
      <c r="AC125" s="6">
        <v>47</v>
      </c>
      <c r="AD125" s="6">
        <v>23</v>
      </c>
      <c r="AE125" s="7">
        <f t="shared" si="5"/>
        <v>24</v>
      </c>
      <c r="AF125" s="6"/>
      <c r="AG125" s="6"/>
      <c r="AL125" s="6"/>
      <c r="AM125" s="6"/>
      <c r="AO125" s="4" t="s">
        <v>1037</v>
      </c>
      <c r="AP125" s="6"/>
      <c r="AQ125" s="6"/>
      <c r="AR125" s="6"/>
      <c r="AS125" s="6"/>
      <c r="AT125" s="6"/>
      <c r="AU125" s="4"/>
      <c r="AV125" s="6">
        <v>34</v>
      </c>
      <c r="AW125" s="6">
        <v>46</v>
      </c>
      <c r="AX125" s="7">
        <f>AV125-AW125</f>
        <v>-12</v>
      </c>
      <c r="AY125" s="4" t="s">
        <v>871</v>
      </c>
      <c r="BI125" s="50"/>
      <c r="BK125" s="50"/>
      <c r="BM125" s="50"/>
      <c r="BO125" s="50"/>
      <c r="BQ125" s="50"/>
      <c r="BS125" s="50"/>
    </row>
    <row r="126" spans="2:71" x14ac:dyDescent="0.25">
      <c r="B126" s="3" t="s">
        <v>265</v>
      </c>
      <c r="C126" s="10" t="s">
        <v>647</v>
      </c>
      <c r="D126" s="39">
        <v>44019</v>
      </c>
      <c r="F126" s="3" t="s">
        <v>821</v>
      </c>
      <c r="H126" s="6"/>
      <c r="J126" s="6"/>
      <c r="L126" s="6"/>
      <c r="N126" s="6"/>
      <c r="P126" s="6"/>
      <c r="R126" s="6"/>
      <c r="T126" s="6"/>
      <c r="V126" t="s">
        <v>842</v>
      </c>
      <c r="Z126" s="6">
        <v>42</v>
      </c>
      <c r="AA126" s="6">
        <v>50</v>
      </c>
      <c r="AB126" s="7">
        <f t="shared" si="4"/>
        <v>-8</v>
      </c>
      <c r="AC126" s="6">
        <v>42</v>
      </c>
      <c r="AD126" s="6">
        <v>33</v>
      </c>
      <c r="AE126" s="7">
        <f t="shared" si="5"/>
        <v>9</v>
      </c>
      <c r="AF126" s="6"/>
      <c r="AG126" s="6"/>
      <c r="AL126" s="6"/>
      <c r="AM126" s="6"/>
      <c r="AO126" s="4" t="s">
        <v>931</v>
      </c>
      <c r="AP126" s="6"/>
      <c r="AQ126" s="6"/>
      <c r="AR126" s="6"/>
      <c r="AS126" s="6"/>
      <c r="AT126" s="6"/>
      <c r="AU126" s="4"/>
      <c r="AV126" s="6"/>
      <c r="AW126" s="6"/>
      <c r="AX126" s="7"/>
      <c r="AY126" s="4"/>
      <c r="BI126" s="50"/>
      <c r="BK126" s="50"/>
      <c r="BM126" s="50"/>
      <c r="BO126" s="50"/>
      <c r="BQ126" s="50"/>
      <c r="BS126" s="50"/>
    </row>
    <row r="127" spans="2:71" x14ac:dyDescent="0.25">
      <c r="B127" s="3" t="s">
        <v>265</v>
      </c>
      <c r="C127" s="10" t="s">
        <v>377</v>
      </c>
      <c r="D127" s="39">
        <v>44020</v>
      </c>
      <c r="E127">
        <v>9</v>
      </c>
      <c r="F127" s="3" t="s">
        <v>1135</v>
      </c>
      <c r="H127" s="6">
        <v>44</v>
      </c>
      <c r="I127" s="7">
        <v>2</v>
      </c>
      <c r="J127" s="6">
        <v>39</v>
      </c>
      <c r="K127" s="7">
        <v>1</v>
      </c>
      <c r="L127" s="6">
        <v>7</v>
      </c>
      <c r="M127" s="7">
        <v>-1</v>
      </c>
      <c r="N127" s="6">
        <v>4</v>
      </c>
      <c r="O127" s="7">
        <v>-1</v>
      </c>
      <c r="P127" s="6"/>
      <c r="R127" s="6"/>
      <c r="T127" s="6">
        <v>5</v>
      </c>
      <c r="U127" s="7">
        <v>1</v>
      </c>
      <c r="V127" s="3" t="s">
        <v>842</v>
      </c>
      <c r="Y127" s="7"/>
      <c r="Z127" s="6">
        <v>43</v>
      </c>
      <c r="AA127" s="6">
        <v>38</v>
      </c>
      <c r="AB127" s="7">
        <f t="shared" si="4"/>
        <v>5</v>
      </c>
      <c r="AC127" s="6">
        <v>41</v>
      </c>
      <c r="AD127" s="6">
        <v>19</v>
      </c>
      <c r="AE127" s="7">
        <f t="shared" si="5"/>
        <v>22</v>
      </c>
      <c r="AF127" s="6">
        <v>19</v>
      </c>
      <c r="AG127" s="6">
        <v>22</v>
      </c>
      <c r="AH127" s="7">
        <f>AF127-AG127</f>
        <v>-3</v>
      </c>
      <c r="AL127" s="6">
        <v>20</v>
      </c>
      <c r="AM127" s="6">
        <v>18</v>
      </c>
      <c r="AN127" s="7">
        <f>AL127-AM127</f>
        <v>2</v>
      </c>
      <c r="AO127" s="4" t="s">
        <v>1148</v>
      </c>
      <c r="AP127" s="6">
        <v>46</v>
      </c>
      <c r="AQ127" s="6">
        <v>35</v>
      </c>
      <c r="AR127" s="6"/>
      <c r="AS127" s="6"/>
      <c r="AT127" s="6"/>
      <c r="AU127" s="4" t="s">
        <v>1147</v>
      </c>
      <c r="AV127" s="6"/>
      <c r="AW127" s="6"/>
      <c r="AX127" s="7"/>
      <c r="BI127" s="50"/>
      <c r="BK127" s="50"/>
      <c r="BM127" s="50"/>
      <c r="BO127" s="50"/>
      <c r="BQ127" s="50"/>
      <c r="BS127" s="50"/>
    </row>
    <row r="128" spans="2:71" x14ac:dyDescent="0.25">
      <c r="B128" s="3" t="s">
        <v>265</v>
      </c>
      <c r="C128" s="10" t="s">
        <v>419</v>
      </c>
      <c r="D128" s="39">
        <v>44020</v>
      </c>
      <c r="E128">
        <v>10</v>
      </c>
      <c r="F128" s="3" t="s">
        <v>821</v>
      </c>
      <c r="G128" s="2" t="s">
        <v>224</v>
      </c>
      <c r="H128" s="6">
        <v>46</v>
      </c>
      <c r="I128" s="7">
        <v>1</v>
      </c>
      <c r="J128" s="6">
        <v>36</v>
      </c>
      <c r="K128" s="7">
        <v>-1</v>
      </c>
      <c r="L128" s="6">
        <v>6</v>
      </c>
      <c r="M128" s="7">
        <v>1</v>
      </c>
      <c r="N128" s="6">
        <v>3</v>
      </c>
      <c r="O128" s="7">
        <v>-1</v>
      </c>
      <c r="P128" s="6">
        <v>2</v>
      </c>
      <c r="Q128" s="7">
        <v>0</v>
      </c>
      <c r="R128" s="6"/>
      <c r="T128" s="6">
        <v>10</v>
      </c>
      <c r="U128" s="7">
        <v>2</v>
      </c>
      <c r="V128" s="3" t="s">
        <v>842</v>
      </c>
      <c r="Y128" s="7"/>
      <c r="Z128" s="6">
        <v>41</v>
      </c>
      <c r="AA128" s="6">
        <v>50</v>
      </c>
      <c r="AB128" s="7">
        <f t="shared" si="4"/>
        <v>-9</v>
      </c>
      <c r="AC128" s="6">
        <v>40</v>
      </c>
      <c r="AD128" s="6">
        <v>33</v>
      </c>
      <c r="AE128" s="7">
        <f t="shared" si="5"/>
        <v>7</v>
      </c>
      <c r="AF128" s="6"/>
      <c r="AG128" s="6"/>
      <c r="AL128" s="6"/>
      <c r="AM128" s="6"/>
      <c r="AO128" s="4" t="s">
        <v>931</v>
      </c>
      <c r="AP128" s="6"/>
      <c r="AQ128" s="6"/>
      <c r="AR128" s="6"/>
      <c r="AS128" s="6"/>
      <c r="AT128" s="6"/>
      <c r="AU128" s="4"/>
      <c r="AV128" s="6"/>
      <c r="AW128" s="6"/>
      <c r="AX128" s="7"/>
      <c r="BI128" s="50"/>
      <c r="BK128" s="50"/>
      <c r="BM128" s="50"/>
      <c r="BO128" s="50"/>
      <c r="BQ128" s="50"/>
      <c r="BS128" s="50"/>
    </row>
    <row r="129" spans="2:71" x14ac:dyDescent="0.25">
      <c r="B129" s="3" t="s">
        <v>265</v>
      </c>
      <c r="C129" s="10" t="s">
        <v>669</v>
      </c>
      <c r="D129" s="39">
        <v>44021</v>
      </c>
      <c r="E129">
        <v>12</v>
      </c>
      <c r="F129" s="3" t="s">
        <v>903</v>
      </c>
      <c r="G129" s="2" t="s">
        <v>138</v>
      </c>
      <c r="H129" s="6">
        <v>42</v>
      </c>
      <c r="I129" s="7">
        <v>1</v>
      </c>
      <c r="J129" s="6">
        <v>38</v>
      </c>
      <c r="K129" s="7">
        <v>1</v>
      </c>
      <c r="L129" s="6">
        <v>6</v>
      </c>
      <c r="M129" s="7">
        <v>-2</v>
      </c>
      <c r="N129" s="6">
        <v>4</v>
      </c>
      <c r="O129" s="7">
        <v>0</v>
      </c>
      <c r="P129" s="6">
        <v>0</v>
      </c>
      <c r="Q129" s="7">
        <v>0</v>
      </c>
      <c r="R129" s="6">
        <v>2</v>
      </c>
      <c r="S129" s="7">
        <v>0</v>
      </c>
      <c r="T129" s="6">
        <v>4</v>
      </c>
      <c r="U129" s="7">
        <v>0</v>
      </c>
      <c r="V129" s="3" t="s">
        <v>842</v>
      </c>
      <c r="Y129" s="7"/>
      <c r="Z129" s="6">
        <v>38</v>
      </c>
      <c r="AA129" s="6">
        <v>42</v>
      </c>
      <c r="AB129" s="7">
        <f t="shared" si="4"/>
        <v>-4</v>
      </c>
      <c r="AC129" s="6">
        <v>44</v>
      </c>
      <c r="AD129" s="6">
        <v>20</v>
      </c>
      <c r="AE129" s="7">
        <f t="shared" si="5"/>
        <v>24</v>
      </c>
      <c r="AF129" s="6">
        <v>16</v>
      </c>
      <c r="AG129" s="6">
        <v>21</v>
      </c>
      <c r="AH129" s="7">
        <f>AF129-AG129</f>
        <v>-5</v>
      </c>
      <c r="AL129" s="6"/>
      <c r="AM129" s="6"/>
      <c r="AO129" s="4" t="s">
        <v>1127</v>
      </c>
      <c r="AP129" s="6">
        <v>36</v>
      </c>
      <c r="AQ129" s="6">
        <v>33</v>
      </c>
      <c r="AR129" s="6"/>
      <c r="AS129" s="6"/>
      <c r="AT129" s="6"/>
      <c r="AU129" s="4" t="s">
        <v>1035</v>
      </c>
      <c r="AV129" s="6"/>
      <c r="AW129" s="6"/>
      <c r="AX129" s="7"/>
      <c r="BI129" s="50"/>
      <c r="BK129" s="50"/>
      <c r="BM129" s="50"/>
      <c r="BO129" s="50"/>
      <c r="BQ129" s="50"/>
      <c r="BS129" s="50"/>
    </row>
    <row r="130" spans="2:71" x14ac:dyDescent="0.25">
      <c r="B130" t="s">
        <v>265</v>
      </c>
      <c r="C130" s="10" t="s">
        <v>669</v>
      </c>
      <c r="D130" s="39">
        <v>44021</v>
      </c>
      <c r="E130">
        <v>11</v>
      </c>
      <c r="F130" s="3" t="s">
        <v>1094</v>
      </c>
      <c r="H130" s="6">
        <v>44</v>
      </c>
      <c r="I130" s="7">
        <v>3</v>
      </c>
      <c r="J130" s="6">
        <v>38</v>
      </c>
      <c r="K130" s="7">
        <v>2</v>
      </c>
      <c r="L130" s="6">
        <v>7</v>
      </c>
      <c r="M130" s="7">
        <v>0</v>
      </c>
      <c r="N130" s="6">
        <v>3</v>
      </c>
      <c r="O130" s="7">
        <v>-2</v>
      </c>
      <c r="P130" s="6">
        <v>3</v>
      </c>
      <c r="Q130" s="7">
        <v>-1</v>
      </c>
      <c r="R130" s="6">
        <v>1</v>
      </c>
      <c r="S130" s="7">
        <v>-2</v>
      </c>
      <c r="T130" s="6">
        <v>6</v>
      </c>
      <c r="U130" s="7">
        <v>1</v>
      </c>
      <c r="V130" s="3" t="s">
        <v>842</v>
      </c>
      <c r="Y130" s="7"/>
      <c r="Z130" s="6"/>
      <c r="AA130" s="6"/>
      <c r="AC130" s="6"/>
      <c r="AD130" s="6"/>
      <c r="AF130" s="6"/>
      <c r="AG130" s="6"/>
      <c r="AL130" s="6"/>
      <c r="AM130" s="6"/>
      <c r="AP130" s="6"/>
      <c r="AQ130" s="6"/>
      <c r="AR130" s="6"/>
      <c r="AS130" s="6"/>
      <c r="AT130" s="6"/>
      <c r="AU130" s="4"/>
      <c r="AV130" s="6"/>
      <c r="AW130" s="6"/>
      <c r="AX130" s="7"/>
      <c r="BI130" s="50"/>
      <c r="BK130" s="50"/>
      <c r="BM130" s="50"/>
      <c r="BO130" s="50"/>
      <c r="BQ130" s="50"/>
      <c r="BS130" s="50"/>
    </row>
    <row r="131" spans="2:71" x14ac:dyDescent="0.25">
      <c r="B131" s="3" t="s">
        <v>265</v>
      </c>
      <c r="C131" s="10" t="s">
        <v>484</v>
      </c>
      <c r="D131" s="39">
        <v>44021</v>
      </c>
      <c r="E131">
        <v>16</v>
      </c>
      <c r="F131" s="3" t="s">
        <v>1137</v>
      </c>
      <c r="H131" s="6">
        <v>45</v>
      </c>
      <c r="I131" s="7">
        <v>2</v>
      </c>
      <c r="J131" s="6">
        <v>35</v>
      </c>
      <c r="K131" s="7">
        <v>0</v>
      </c>
      <c r="L131" s="6">
        <v>9</v>
      </c>
      <c r="M131" s="7">
        <v>1</v>
      </c>
      <c r="N131" s="6">
        <v>2</v>
      </c>
      <c r="O131" s="7">
        <v>-2</v>
      </c>
      <c r="P131" s="6">
        <v>2</v>
      </c>
      <c r="Q131" s="7">
        <v>0</v>
      </c>
      <c r="R131" s="6">
        <v>1</v>
      </c>
      <c r="S131" s="7">
        <v>0</v>
      </c>
      <c r="T131" s="6">
        <v>10</v>
      </c>
      <c r="U131" s="7">
        <v>2</v>
      </c>
      <c r="V131" s="3" t="s">
        <v>842</v>
      </c>
      <c r="Y131" s="7"/>
      <c r="Z131" s="6"/>
      <c r="AA131" s="6"/>
      <c r="AC131" s="6"/>
      <c r="AD131" s="6"/>
      <c r="AF131" s="6"/>
      <c r="AG131" s="6"/>
      <c r="AL131" s="6"/>
      <c r="AM131" s="6"/>
      <c r="AP131" s="6"/>
      <c r="AQ131" s="6"/>
      <c r="AR131" s="6"/>
      <c r="AS131" s="6"/>
      <c r="AT131" s="6"/>
      <c r="AU131" s="4"/>
      <c r="AV131" s="6"/>
      <c r="AW131" s="6"/>
      <c r="AX131" s="7"/>
      <c r="BI131" s="50"/>
      <c r="BK131" s="50"/>
      <c r="BM131" s="50"/>
      <c r="BO131" s="50"/>
      <c r="BQ131" s="50"/>
      <c r="BS131" s="50"/>
    </row>
    <row r="132" spans="2:71" x14ac:dyDescent="0.25">
      <c r="B132" s="3" t="s">
        <v>265</v>
      </c>
      <c r="C132" s="10" t="s">
        <v>655</v>
      </c>
      <c r="D132" s="39">
        <v>44022</v>
      </c>
      <c r="E132">
        <v>13</v>
      </c>
      <c r="F132" s="3" t="s">
        <v>982</v>
      </c>
      <c r="H132" s="6">
        <v>42</v>
      </c>
      <c r="I132" s="7">
        <v>-2</v>
      </c>
      <c r="J132" s="6">
        <v>36</v>
      </c>
      <c r="K132" s="7">
        <v>-1</v>
      </c>
      <c r="L132" s="6">
        <v>8</v>
      </c>
      <c r="M132" s="7">
        <v>1</v>
      </c>
      <c r="N132" s="6">
        <v>5</v>
      </c>
      <c r="O132" s="7">
        <v>1</v>
      </c>
      <c r="P132" s="6">
        <v>1</v>
      </c>
      <c r="Q132" s="7">
        <v>1</v>
      </c>
      <c r="R132" s="6"/>
      <c r="T132" s="6">
        <v>6</v>
      </c>
      <c r="U132" s="7">
        <v>-1</v>
      </c>
      <c r="V132" t="s">
        <v>842</v>
      </c>
      <c r="W132" t="s">
        <v>988</v>
      </c>
      <c r="Y132" s="7"/>
      <c r="Z132" s="6">
        <v>44</v>
      </c>
      <c r="AA132" s="6">
        <v>41</v>
      </c>
      <c r="AB132" s="7">
        <f>Z132-AA132</f>
        <v>3</v>
      </c>
      <c r="AC132" s="6">
        <v>36</v>
      </c>
      <c r="AD132" s="6">
        <v>29</v>
      </c>
      <c r="AE132" s="7">
        <f>AC132-AD132</f>
        <v>7</v>
      </c>
      <c r="AF132" s="6"/>
      <c r="AG132" s="6"/>
      <c r="AL132" s="6"/>
      <c r="AM132" s="6"/>
      <c r="AO132" s="4" t="s">
        <v>1049</v>
      </c>
      <c r="AP132" s="6">
        <v>44</v>
      </c>
      <c r="AQ132" s="6">
        <v>34</v>
      </c>
      <c r="AR132" s="6"/>
      <c r="AS132" s="6"/>
      <c r="AT132" s="6"/>
      <c r="AU132" s="4" t="s">
        <v>1084</v>
      </c>
      <c r="AV132" s="6">
        <v>42</v>
      </c>
      <c r="AW132" s="6">
        <v>40</v>
      </c>
      <c r="AX132" s="7">
        <f>AV132-AW132</f>
        <v>2</v>
      </c>
      <c r="AY132" s="4" t="s">
        <v>1144</v>
      </c>
      <c r="BI132" s="50"/>
      <c r="BK132" s="50"/>
      <c r="BM132" s="50"/>
      <c r="BO132" s="50"/>
      <c r="BQ132" s="50"/>
      <c r="BS132" s="50"/>
    </row>
    <row r="133" spans="2:71" x14ac:dyDescent="0.25">
      <c r="B133" s="3" t="s">
        <v>265</v>
      </c>
      <c r="C133" s="10" t="s">
        <v>468</v>
      </c>
      <c r="D133" s="39">
        <v>44022</v>
      </c>
      <c r="E133">
        <v>17</v>
      </c>
      <c r="F133" t="s">
        <v>1132</v>
      </c>
      <c r="H133" s="6"/>
      <c r="J133" s="6"/>
      <c r="L133" s="6"/>
      <c r="N133" s="6"/>
      <c r="P133" s="6"/>
      <c r="R133" s="6"/>
      <c r="T133" s="6"/>
      <c r="V133" t="s">
        <v>842</v>
      </c>
      <c r="Z133" s="6">
        <v>41</v>
      </c>
      <c r="AA133" s="6">
        <v>42</v>
      </c>
      <c r="AB133" s="7">
        <f>Z133-AA133</f>
        <v>-1</v>
      </c>
      <c r="AC133" s="6">
        <v>33</v>
      </c>
      <c r="AD133" s="6">
        <v>29</v>
      </c>
      <c r="AE133" s="7">
        <f>AC133-AD133</f>
        <v>4</v>
      </c>
      <c r="AF133" s="6"/>
      <c r="AG133" s="6"/>
      <c r="AL133" s="6"/>
      <c r="AM133" s="6"/>
      <c r="AO133" s="4" t="s">
        <v>1750</v>
      </c>
      <c r="AP133" s="6"/>
      <c r="AQ133" s="6"/>
      <c r="AR133" s="6"/>
      <c r="AS133" s="6"/>
      <c r="AT133" s="6"/>
      <c r="AU133" s="4"/>
      <c r="AV133" s="6"/>
      <c r="AW133" s="6"/>
      <c r="AX133" s="7"/>
      <c r="AY133" s="4"/>
      <c r="BI133" s="50"/>
      <c r="BK133" s="50"/>
      <c r="BM133" s="50"/>
      <c r="BO133" s="50"/>
      <c r="BQ133" s="50"/>
      <c r="BS133" s="50"/>
    </row>
    <row r="134" spans="2:71" x14ac:dyDescent="0.25">
      <c r="B134" s="3" t="s">
        <v>265</v>
      </c>
      <c r="C134" s="10" t="s">
        <v>673</v>
      </c>
      <c r="D134" s="39">
        <v>44023</v>
      </c>
      <c r="F134" s="3" t="s">
        <v>821</v>
      </c>
      <c r="H134" s="6"/>
      <c r="J134" s="6"/>
      <c r="L134" s="6"/>
      <c r="N134" s="6"/>
      <c r="P134" s="6"/>
      <c r="R134" s="6"/>
      <c r="T134" s="6"/>
      <c r="V134" s="3" t="s">
        <v>842</v>
      </c>
      <c r="Z134" s="6"/>
      <c r="AA134" s="6"/>
      <c r="AC134" s="6"/>
      <c r="AD134" s="6"/>
      <c r="AF134" s="6"/>
      <c r="AG134" s="6"/>
      <c r="AL134" s="6"/>
      <c r="AM134" s="6"/>
      <c r="AO134" s="4"/>
      <c r="AP134" s="6"/>
      <c r="AQ134" s="6"/>
      <c r="AR134" s="6"/>
      <c r="AS134" s="6"/>
      <c r="AT134" s="6"/>
      <c r="AU134" s="4"/>
      <c r="AV134" s="6">
        <v>36</v>
      </c>
      <c r="AW134" s="6">
        <v>44</v>
      </c>
      <c r="AX134" s="7">
        <f>AV134-AW134</f>
        <v>-8</v>
      </c>
      <c r="AY134" s="4" t="s">
        <v>871</v>
      </c>
      <c r="BI134" s="50"/>
      <c r="BK134" s="50"/>
      <c r="BM134" s="50"/>
      <c r="BO134" s="50"/>
      <c r="BQ134" s="50"/>
      <c r="BS134" s="50"/>
    </row>
    <row r="135" spans="2:71" x14ac:dyDescent="0.25">
      <c r="B135" s="3" t="s">
        <v>265</v>
      </c>
      <c r="C135" s="10" t="s">
        <v>690</v>
      </c>
      <c r="D135" s="39">
        <v>44027</v>
      </c>
      <c r="E135">
        <v>16</v>
      </c>
      <c r="F135" s="3" t="s">
        <v>1135</v>
      </c>
      <c r="H135" s="6">
        <v>44</v>
      </c>
      <c r="I135" s="7">
        <v>0</v>
      </c>
      <c r="J135" s="6">
        <v>37</v>
      </c>
      <c r="K135" s="7">
        <v>-2</v>
      </c>
      <c r="L135" s="6">
        <v>8</v>
      </c>
      <c r="M135" s="7">
        <v>1</v>
      </c>
      <c r="N135" s="6">
        <v>4</v>
      </c>
      <c r="O135" s="7">
        <v>0</v>
      </c>
      <c r="P135" s="6"/>
      <c r="R135" s="6"/>
      <c r="T135" s="6">
        <v>7</v>
      </c>
      <c r="U135" s="7">
        <v>2</v>
      </c>
      <c r="V135" t="s">
        <v>842</v>
      </c>
      <c r="Y135" s="7"/>
      <c r="Z135" s="6">
        <v>46</v>
      </c>
      <c r="AA135" s="6">
        <v>36</v>
      </c>
      <c r="AB135" s="7">
        <f>Z135-AA135</f>
        <v>10</v>
      </c>
      <c r="AC135" s="6">
        <v>39</v>
      </c>
      <c r="AD135" s="6">
        <v>21</v>
      </c>
      <c r="AE135" s="7">
        <f>AC135-AD135</f>
        <v>18</v>
      </c>
      <c r="AF135" s="6">
        <v>17</v>
      </c>
      <c r="AG135" s="6">
        <v>20</v>
      </c>
      <c r="AH135" s="7">
        <f>AF135-AG135</f>
        <v>-3</v>
      </c>
      <c r="AL135" s="6">
        <v>20</v>
      </c>
      <c r="AM135" s="6">
        <v>19</v>
      </c>
      <c r="AN135" s="7">
        <f>AL135-AM135</f>
        <v>1</v>
      </c>
      <c r="AO135" s="4" t="s">
        <v>1148</v>
      </c>
      <c r="AP135" s="6">
        <v>48</v>
      </c>
      <c r="AQ135" s="6">
        <v>33</v>
      </c>
      <c r="AR135" s="6"/>
      <c r="AS135" s="6"/>
      <c r="AT135" s="6"/>
      <c r="AU135" s="4" t="s">
        <v>1147</v>
      </c>
      <c r="AV135" s="6"/>
      <c r="AW135" s="6"/>
      <c r="AX135" s="7"/>
      <c r="BI135" s="50"/>
      <c r="BK135" s="50"/>
      <c r="BM135" s="50"/>
      <c r="BO135" s="50"/>
      <c r="BQ135" s="50"/>
      <c r="BS135" s="50"/>
    </row>
    <row r="136" spans="2:71" x14ac:dyDescent="0.25">
      <c r="B136" s="3" t="s">
        <v>265</v>
      </c>
      <c r="C136" s="10" t="s">
        <v>319</v>
      </c>
      <c r="D136" s="39">
        <v>44027</v>
      </c>
      <c r="E136">
        <v>19</v>
      </c>
      <c r="F136" s="3" t="s">
        <v>903</v>
      </c>
      <c r="G136" s="2" t="s">
        <v>138</v>
      </c>
      <c r="H136" s="6">
        <v>44</v>
      </c>
      <c r="I136" s="7">
        <v>2</v>
      </c>
      <c r="J136" s="6">
        <v>36</v>
      </c>
      <c r="K136" s="7">
        <v>-2</v>
      </c>
      <c r="L136" s="6">
        <v>6</v>
      </c>
      <c r="M136" s="7">
        <v>0</v>
      </c>
      <c r="N136" s="6">
        <v>4</v>
      </c>
      <c r="O136" s="7">
        <v>0</v>
      </c>
      <c r="P136" s="6"/>
      <c r="R136" s="6">
        <v>1</v>
      </c>
      <c r="S136" s="7">
        <v>-1</v>
      </c>
      <c r="T136" s="6">
        <v>8</v>
      </c>
      <c r="U136" s="7">
        <v>4</v>
      </c>
      <c r="V136" t="s">
        <v>842</v>
      </c>
      <c r="Y136" s="7"/>
      <c r="Z136" s="6">
        <v>39</v>
      </c>
      <c r="AA136" s="6">
        <v>43</v>
      </c>
      <c r="AB136" s="7">
        <f>Z136-AA136</f>
        <v>-4</v>
      </c>
      <c r="AC136" s="6">
        <v>43</v>
      </c>
      <c r="AD136" s="6">
        <v>23</v>
      </c>
      <c r="AE136" s="7">
        <f>AC136-AD136</f>
        <v>20</v>
      </c>
      <c r="AF136" s="6">
        <v>16</v>
      </c>
      <c r="AG136" s="6">
        <v>21</v>
      </c>
      <c r="AH136" s="7">
        <f>AF136-AG136</f>
        <v>-5</v>
      </c>
      <c r="AL136" s="6"/>
      <c r="AM136" s="6"/>
      <c r="AO136" s="4" t="s">
        <v>1127</v>
      </c>
      <c r="AP136" s="6">
        <v>36</v>
      </c>
      <c r="AQ136" s="6">
        <v>34</v>
      </c>
      <c r="AR136" s="6"/>
      <c r="AS136" s="6"/>
      <c r="AT136" s="6"/>
      <c r="AU136" s="4" t="s">
        <v>1035</v>
      </c>
      <c r="AV136" s="6"/>
      <c r="AW136" s="6"/>
      <c r="AX136" s="7"/>
      <c r="BI136" s="50"/>
      <c r="BK136" s="50"/>
      <c r="BM136" s="50"/>
      <c r="BO136" s="50"/>
      <c r="BQ136" s="50"/>
      <c r="BS136" s="50"/>
    </row>
    <row r="137" spans="2:71" x14ac:dyDescent="0.25">
      <c r="B137" s="3" t="s">
        <v>265</v>
      </c>
      <c r="C137" s="10" t="s">
        <v>596</v>
      </c>
      <c r="D137" s="39">
        <v>44029</v>
      </c>
      <c r="F137" s="3" t="s">
        <v>821</v>
      </c>
      <c r="H137" s="6"/>
      <c r="J137" s="6"/>
      <c r="L137" s="6"/>
      <c r="N137" s="6"/>
      <c r="P137" s="6"/>
      <c r="R137" s="6"/>
      <c r="T137" s="6"/>
      <c r="V137" t="s">
        <v>842</v>
      </c>
      <c r="Z137" s="6">
        <v>40</v>
      </c>
      <c r="AA137" s="6">
        <v>51</v>
      </c>
      <c r="AB137" s="7">
        <f>Z137-AA137</f>
        <v>-11</v>
      </c>
      <c r="AC137" s="6">
        <v>42</v>
      </c>
      <c r="AD137" s="6">
        <v>35</v>
      </c>
      <c r="AE137" s="7">
        <f>AC137-AD137</f>
        <v>7</v>
      </c>
      <c r="AF137" s="6"/>
      <c r="AG137" s="6"/>
      <c r="AL137" s="6"/>
      <c r="AM137" s="6"/>
      <c r="AO137" s="4" t="s">
        <v>931</v>
      </c>
      <c r="AP137" s="6"/>
      <c r="AQ137" s="6"/>
      <c r="AR137" s="6"/>
      <c r="AS137" s="6"/>
      <c r="AT137" s="6"/>
      <c r="AU137" s="4"/>
      <c r="AV137" s="6"/>
      <c r="AW137" s="6"/>
      <c r="AX137" s="7"/>
      <c r="BI137" s="50"/>
      <c r="BK137" s="50"/>
      <c r="BM137" s="50"/>
      <c r="BO137" s="50"/>
      <c r="BQ137" s="50"/>
      <c r="BS137" s="50"/>
    </row>
    <row r="138" spans="2:71" x14ac:dyDescent="0.25">
      <c r="B138" s="3" t="s">
        <v>265</v>
      </c>
      <c r="C138" s="10" t="s">
        <v>523</v>
      </c>
      <c r="D138" s="39">
        <v>44029</v>
      </c>
      <c r="E138">
        <v>22</v>
      </c>
      <c r="F138" s="3" t="s">
        <v>1136</v>
      </c>
      <c r="H138" s="6">
        <v>43</v>
      </c>
      <c r="I138" s="7">
        <v>3</v>
      </c>
      <c r="J138" s="6">
        <v>37</v>
      </c>
      <c r="K138" s="7">
        <v>1</v>
      </c>
      <c r="L138" s="6">
        <v>6</v>
      </c>
      <c r="M138" s="7">
        <v>-3</v>
      </c>
      <c r="N138" s="6">
        <v>2</v>
      </c>
      <c r="O138" s="7">
        <v>-1</v>
      </c>
      <c r="P138" s="6">
        <v>2</v>
      </c>
      <c r="Q138" s="7">
        <v>-1</v>
      </c>
      <c r="R138" s="6"/>
      <c r="T138" s="6">
        <v>6</v>
      </c>
      <c r="U138" s="7">
        <v>2</v>
      </c>
      <c r="V138" t="s">
        <v>842</v>
      </c>
      <c r="W138" t="s">
        <v>988</v>
      </c>
      <c r="Y138" s="7"/>
      <c r="Z138" s="6">
        <v>39</v>
      </c>
      <c r="AA138" s="6">
        <v>41</v>
      </c>
      <c r="AB138" s="7">
        <f>Z138-AA138</f>
        <v>-2</v>
      </c>
      <c r="AC138" s="6">
        <v>34</v>
      </c>
      <c r="AD138" s="6">
        <v>27</v>
      </c>
      <c r="AE138" s="7">
        <f>AC138-AD138</f>
        <v>7</v>
      </c>
      <c r="AF138" s="6"/>
      <c r="AG138" s="6"/>
      <c r="AL138" s="6"/>
      <c r="AM138" s="6"/>
      <c r="AO138" s="4" t="s">
        <v>1099</v>
      </c>
      <c r="AP138" s="6">
        <v>40</v>
      </c>
      <c r="AQ138" s="6">
        <v>31</v>
      </c>
      <c r="AR138" s="6"/>
      <c r="AS138" s="6"/>
      <c r="AT138" s="6"/>
      <c r="AU138" s="4" t="s">
        <v>1146</v>
      </c>
      <c r="AV138" s="6">
        <v>34</v>
      </c>
      <c r="AW138" s="6">
        <v>38</v>
      </c>
      <c r="AX138" s="7">
        <f>AV138-AW138</f>
        <v>-4</v>
      </c>
      <c r="AY138" s="4" t="s">
        <v>1099</v>
      </c>
      <c r="BI138" s="50"/>
      <c r="BK138" s="50"/>
      <c r="BM138" s="50"/>
      <c r="BO138" s="50"/>
      <c r="BQ138" s="50"/>
      <c r="BS138" s="50"/>
    </row>
    <row r="139" spans="2:71" x14ac:dyDescent="0.25">
      <c r="B139" s="3" t="s">
        <v>265</v>
      </c>
      <c r="C139" s="10" t="s">
        <v>437</v>
      </c>
      <c r="D139" s="39">
        <v>44030</v>
      </c>
      <c r="F139" s="3" t="s">
        <v>821</v>
      </c>
      <c r="H139" s="6"/>
      <c r="J139" s="6"/>
      <c r="L139" s="6"/>
      <c r="N139" s="6"/>
      <c r="P139" s="6"/>
      <c r="R139" s="6"/>
      <c r="T139" s="6"/>
      <c r="V139" s="3" t="s">
        <v>842</v>
      </c>
      <c r="Z139" s="6"/>
      <c r="AA139" s="6"/>
      <c r="AC139" s="6"/>
      <c r="AD139" s="6"/>
      <c r="AF139" s="6"/>
      <c r="AG139" s="6"/>
      <c r="AL139" s="6"/>
      <c r="AM139" s="6"/>
      <c r="AO139" s="4"/>
      <c r="AP139" s="6"/>
      <c r="AQ139" s="6"/>
      <c r="AR139" s="6"/>
      <c r="AS139" s="6"/>
      <c r="AT139" s="6"/>
      <c r="AU139" s="4"/>
      <c r="AV139" s="6">
        <v>32</v>
      </c>
      <c r="AW139" s="6">
        <v>45</v>
      </c>
      <c r="AX139" s="7">
        <f>AV139-AW139</f>
        <v>-13</v>
      </c>
      <c r="AY139" s="4" t="s">
        <v>871</v>
      </c>
      <c r="BI139" s="50"/>
      <c r="BK139" s="50"/>
      <c r="BM139" s="50"/>
      <c r="BO139" s="50"/>
      <c r="BQ139" s="50"/>
      <c r="BS139" s="50"/>
    </row>
    <row r="140" spans="2:71" x14ac:dyDescent="0.25">
      <c r="B140" s="3" t="s">
        <v>265</v>
      </c>
      <c r="C140" s="10" t="s">
        <v>698</v>
      </c>
      <c r="D140" s="39">
        <v>44034</v>
      </c>
      <c r="E140">
        <v>24</v>
      </c>
      <c r="F140" s="3" t="s">
        <v>1135</v>
      </c>
      <c r="H140" s="6">
        <v>44</v>
      </c>
      <c r="I140" s="7">
        <v>0</v>
      </c>
      <c r="J140" s="6">
        <v>36</v>
      </c>
      <c r="K140" s="7">
        <v>-1</v>
      </c>
      <c r="L140" s="6">
        <v>8</v>
      </c>
      <c r="M140" s="7">
        <v>0</v>
      </c>
      <c r="N140" s="6">
        <v>5</v>
      </c>
      <c r="O140" s="7">
        <v>1</v>
      </c>
      <c r="P140" s="6"/>
      <c r="R140" s="6"/>
      <c r="T140" s="6">
        <v>8</v>
      </c>
      <c r="U140" s="7">
        <v>1</v>
      </c>
      <c r="V140" t="s">
        <v>842</v>
      </c>
      <c r="Y140" s="7"/>
      <c r="Z140" s="6">
        <v>43</v>
      </c>
      <c r="AA140" s="6">
        <v>38</v>
      </c>
      <c r="AB140" s="7">
        <f>Z140-AA140</f>
        <v>5</v>
      </c>
      <c r="AC140" s="6">
        <v>37</v>
      </c>
      <c r="AD140" s="6">
        <v>23</v>
      </c>
      <c r="AE140" s="7">
        <f>AC140-AD140</f>
        <v>14</v>
      </c>
      <c r="AF140" s="6">
        <v>15</v>
      </c>
      <c r="AG140" s="6">
        <v>22</v>
      </c>
      <c r="AH140" s="7">
        <f>AF140-AG140</f>
        <v>-7</v>
      </c>
      <c r="AL140" s="6">
        <v>17</v>
      </c>
      <c r="AM140" s="6">
        <v>20</v>
      </c>
      <c r="AN140" s="7">
        <f>AL140-AM140</f>
        <v>-3</v>
      </c>
      <c r="AO140" s="4" t="s">
        <v>1148</v>
      </c>
      <c r="AP140" s="6">
        <v>45</v>
      </c>
      <c r="AQ140" s="6">
        <v>33</v>
      </c>
      <c r="AR140" s="6"/>
      <c r="AS140" s="6"/>
      <c r="AT140" s="6"/>
      <c r="AU140" s="4" t="s">
        <v>1147</v>
      </c>
      <c r="AV140" s="6"/>
      <c r="AW140" s="6"/>
      <c r="AX140" s="7"/>
      <c r="BI140" s="50"/>
      <c r="BK140" s="50"/>
      <c r="BM140" s="50"/>
      <c r="BO140" s="50"/>
      <c r="BQ140" s="50"/>
      <c r="BS140" s="50"/>
    </row>
    <row r="141" spans="2:71" x14ac:dyDescent="0.25">
      <c r="B141" s="3" t="s">
        <v>265</v>
      </c>
      <c r="C141" s="10" t="s">
        <v>675</v>
      </c>
      <c r="D141" s="39">
        <v>44034</v>
      </c>
      <c r="E141">
        <v>24</v>
      </c>
      <c r="F141" s="3" t="s">
        <v>821</v>
      </c>
      <c r="G141" s="2" t="s">
        <v>224</v>
      </c>
      <c r="H141" s="6">
        <v>44</v>
      </c>
      <c r="I141" s="7">
        <v>-2</v>
      </c>
      <c r="J141" s="6">
        <v>35</v>
      </c>
      <c r="K141" s="7">
        <v>-1</v>
      </c>
      <c r="L141" s="6">
        <v>7</v>
      </c>
      <c r="M141" s="7">
        <v>1</v>
      </c>
      <c r="N141" s="6">
        <v>4</v>
      </c>
      <c r="O141" s="7">
        <v>1</v>
      </c>
      <c r="P141" s="6">
        <v>3</v>
      </c>
      <c r="Q141" s="7">
        <v>1</v>
      </c>
      <c r="R141" s="6"/>
      <c r="T141" s="6">
        <v>9</v>
      </c>
      <c r="U141" s="7">
        <v>-1</v>
      </c>
      <c r="V141" s="3" t="s">
        <v>842</v>
      </c>
      <c r="Y141" s="7"/>
      <c r="Z141" s="6"/>
      <c r="AA141" s="6"/>
      <c r="AC141" s="6"/>
      <c r="AD141" s="6"/>
      <c r="AF141" s="6"/>
      <c r="AG141" s="6"/>
      <c r="AL141" s="6"/>
      <c r="AM141" s="6"/>
      <c r="AO141" s="4"/>
      <c r="AP141" s="6">
        <v>34</v>
      </c>
      <c r="AQ141" s="6">
        <v>33</v>
      </c>
      <c r="AR141" s="6"/>
      <c r="AS141" s="6"/>
      <c r="AT141" s="6"/>
      <c r="AU141" s="4" t="s">
        <v>876</v>
      </c>
      <c r="AV141" s="6"/>
      <c r="AW141" s="6"/>
      <c r="AX141" s="7"/>
      <c r="BI141" s="50"/>
      <c r="BK141" s="50"/>
      <c r="BM141" s="50"/>
      <c r="BO141" s="50"/>
      <c r="BQ141" s="50"/>
      <c r="BS141" s="50"/>
    </row>
    <row r="142" spans="2:71" x14ac:dyDescent="0.25">
      <c r="B142" s="3" t="s">
        <v>265</v>
      </c>
      <c r="C142" s="10" t="s">
        <v>625</v>
      </c>
      <c r="D142" s="39">
        <v>44035</v>
      </c>
      <c r="E142">
        <v>26</v>
      </c>
      <c r="F142" s="3" t="s">
        <v>903</v>
      </c>
      <c r="G142" s="2" t="s">
        <v>138</v>
      </c>
      <c r="H142" s="6">
        <v>42</v>
      </c>
      <c r="I142" s="7">
        <v>-2</v>
      </c>
      <c r="J142" s="6">
        <v>38</v>
      </c>
      <c r="K142" s="7">
        <v>2</v>
      </c>
      <c r="L142" s="6">
        <v>6</v>
      </c>
      <c r="M142" s="7">
        <v>0</v>
      </c>
      <c r="N142" s="6">
        <v>4</v>
      </c>
      <c r="O142" s="7">
        <v>0</v>
      </c>
      <c r="P142" s="6">
        <v>0</v>
      </c>
      <c r="R142" s="6">
        <v>2</v>
      </c>
      <c r="S142" s="7">
        <v>1</v>
      </c>
      <c r="T142" s="6">
        <v>4</v>
      </c>
      <c r="U142" s="7">
        <v>-4</v>
      </c>
      <c r="V142" t="s">
        <v>842</v>
      </c>
      <c r="Y142" s="7"/>
      <c r="Z142" s="6">
        <v>36</v>
      </c>
      <c r="AA142" s="6">
        <v>45</v>
      </c>
      <c r="AB142" s="7">
        <f>Z142-AA142</f>
        <v>-9</v>
      </c>
      <c r="AC142" s="6">
        <v>44</v>
      </c>
      <c r="AD142" s="6">
        <v>22</v>
      </c>
      <c r="AE142" s="7">
        <f>AC142-AD142</f>
        <v>22</v>
      </c>
      <c r="AF142" s="6">
        <v>15</v>
      </c>
      <c r="AG142" s="6">
        <v>23</v>
      </c>
      <c r="AH142" s="7">
        <f>AF142-AG142</f>
        <v>-8</v>
      </c>
      <c r="AL142" s="6"/>
      <c r="AM142" s="6"/>
      <c r="AO142" s="4" t="s">
        <v>1127</v>
      </c>
      <c r="AP142" s="6">
        <v>35</v>
      </c>
      <c r="AQ142" s="6">
        <v>33</v>
      </c>
      <c r="AR142" s="6"/>
      <c r="AS142" s="6"/>
      <c r="AT142" s="6"/>
      <c r="AU142" s="4" t="s">
        <v>1035</v>
      </c>
      <c r="AV142" s="6"/>
      <c r="AW142" s="6"/>
      <c r="AX142" s="7"/>
      <c r="BI142" s="50"/>
      <c r="BK142" s="50"/>
      <c r="BM142" s="50"/>
      <c r="BO142" s="50"/>
      <c r="BQ142" s="50"/>
      <c r="BS142" s="50"/>
    </row>
    <row r="143" spans="2:71" x14ac:dyDescent="0.25">
      <c r="B143" s="3" t="s">
        <v>265</v>
      </c>
      <c r="C143" s="10" t="s">
        <v>566</v>
      </c>
      <c r="D143" s="39">
        <v>44037</v>
      </c>
      <c r="F143" s="3" t="s">
        <v>821</v>
      </c>
      <c r="H143" s="6"/>
      <c r="J143" s="6"/>
      <c r="L143" s="6"/>
      <c r="N143" s="6"/>
      <c r="P143" s="6"/>
      <c r="R143" s="6"/>
      <c r="T143" s="6"/>
      <c r="V143" s="3" t="s">
        <v>842</v>
      </c>
      <c r="Z143" s="6"/>
      <c r="AA143" s="6"/>
      <c r="AC143" s="6"/>
      <c r="AD143" s="6"/>
      <c r="AF143" s="6"/>
      <c r="AG143" s="6"/>
      <c r="AL143" s="6"/>
      <c r="AM143" s="6"/>
      <c r="AO143" s="4"/>
      <c r="AP143" s="6"/>
      <c r="AQ143" s="6"/>
      <c r="AR143" s="6"/>
      <c r="AS143" s="6"/>
      <c r="AT143" s="6"/>
      <c r="AU143" s="4"/>
      <c r="AV143" s="6">
        <v>35</v>
      </c>
      <c r="AW143" s="6">
        <v>45</v>
      </c>
      <c r="AX143" s="7">
        <f>AV143-AW143</f>
        <v>-10</v>
      </c>
      <c r="AY143" s="4" t="s">
        <v>871</v>
      </c>
      <c r="BI143" s="50"/>
      <c r="BK143" s="50"/>
      <c r="BM143" s="50"/>
      <c r="BO143" s="50"/>
      <c r="BQ143" s="50"/>
      <c r="BS143" s="50"/>
    </row>
    <row r="144" spans="2:71" x14ac:dyDescent="0.25">
      <c r="B144" s="3" t="s">
        <v>265</v>
      </c>
      <c r="C144" s="10" t="s">
        <v>586</v>
      </c>
      <c r="D144" s="39">
        <v>44041</v>
      </c>
      <c r="E144">
        <v>31</v>
      </c>
      <c r="F144" s="3" t="s">
        <v>1135</v>
      </c>
      <c r="H144" s="6">
        <v>43</v>
      </c>
      <c r="I144" s="7">
        <v>-1</v>
      </c>
      <c r="J144" s="6">
        <v>38</v>
      </c>
      <c r="K144" s="7">
        <v>2</v>
      </c>
      <c r="L144" s="6">
        <v>7</v>
      </c>
      <c r="M144" s="7">
        <v>-1</v>
      </c>
      <c r="N144" s="6">
        <v>4</v>
      </c>
      <c r="O144" s="7">
        <v>-1</v>
      </c>
      <c r="R144" s="6"/>
      <c r="T144" s="6">
        <v>5</v>
      </c>
      <c r="U144" s="7">
        <v>-3</v>
      </c>
      <c r="V144" t="s">
        <v>842</v>
      </c>
      <c r="Y144" s="7"/>
      <c r="Z144" s="6">
        <v>45</v>
      </c>
      <c r="AA144" s="6">
        <v>34</v>
      </c>
      <c r="AB144" s="7">
        <f>Z144-AA144</f>
        <v>11</v>
      </c>
      <c r="AC144" s="6">
        <v>38</v>
      </c>
      <c r="AD144" s="6">
        <v>27</v>
      </c>
      <c r="AE144" s="7">
        <f>AC144-AD144</f>
        <v>11</v>
      </c>
      <c r="AF144" s="6">
        <v>17</v>
      </c>
      <c r="AG144" s="6">
        <v>26</v>
      </c>
      <c r="AH144" s="7">
        <f>AF144-AG144</f>
        <v>-9</v>
      </c>
      <c r="AL144" s="6">
        <v>18</v>
      </c>
      <c r="AM144" s="6">
        <v>22</v>
      </c>
      <c r="AN144" s="7">
        <f>AL144-AM144</f>
        <v>-4</v>
      </c>
      <c r="AO144" s="4" t="s">
        <v>1148</v>
      </c>
      <c r="AP144" s="6">
        <v>48</v>
      </c>
      <c r="AQ144" s="6">
        <v>32</v>
      </c>
      <c r="AR144" s="6"/>
      <c r="AS144" s="6"/>
      <c r="AT144" s="6"/>
      <c r="AU144" s="4" t="s">
        <v>1147</v>
      </c>
      <c r="AV144" s="6"/>
      <c r="AW144" s="6"/>
      <c r="AX144" s="7"/>
      <c r="BI144" s="50"/>
      <c r="BK144" s="50"/>
      <c r="BM144" s="50"/>
      <c r="BO144" s="50"/>
      <c r="BQ144" s="50"/>
      <c r="BS144" s="50"/>
    </row>
    <row r="145" spans="2:71" x14ac:dyDescent="0.25">
      <c r="B145" s="3" t="s">
        <v>265</v>
      </c>
      <c r="C145" s="10" t="s">
        <v>587</v>
      </c>
      <c r="D145" s="39">
        <v>44042</v>
      </c>
      <c r="E145">
        <v>1</v>
      </c>
      <c r="F145" s="3" t="s">
        <v>903</v>
      </c>
      <c r="G145" s="2" t="s">
        <v>138</v>
      </c>
      <c r="H145" s="6">
        <v>41</v>
      </c>
      <c r="I145" s="7">
        <v>-1</v>
      </c>
      <c r="J145" s="6">
        <v>38</v>
      </c>
      <c r="K145" s="7">
        <v>0</v>
      </c>
      <c r="L145" s="6">
        <v>6</v>
      </c>
      <c r="M145" s="7">
        <v>0</v>
      </c>
      <c r="N145" s="6">
        <v>4</v>
      </c>
      <c r="O145" s="7">
        <v>0</v>
      </c>
      <c r="P145" s="6">
        <v>0</v>
      </c>
      <c r="Q145" s="7">
        <v>0</v>
      </c>
      <c r="R145" s="6">
        <v>2</v>
      </c>
      <c r="S145" s="7">
        <v>0</v>
      </c>
      <c r="T145" s="6">
        <v>3</v>
      </c>
      <c r="U145" s="7">
        <v>-1</v>
      </c>
      <c r="V145" t="s">
        <v>842</v>
      </c>
      <c r="Y145" s="7"/>
      <c r="Z145" s="6"/>
      <c r="AA145" s="6"/>
      <c r="AC145" s="6"/>
      <c r="AD145" s="6"/>
      <c r="AF145" s="6"/>
      <c r="AG145" s="6"/>
      <c r="AL145" s="6"/>
      <c r="AM145" s="6"/>
      <c r="AP145" s="6">
        <v>35</v>
      </c>
      <c r="AQ145" s="6">
        <v>34</v>
      </c>
      <c r="AR145" s="6"/>
      <c r="AS145" s="6"/>
      <c r="AT145" s="6"/>
      <c r="AU145" s="4" t="s">
        <v>1035</v>
      </c>
      <c r="AV145" s="6"/>
      <c r="AW145" s="6"/>
      <c r="AX145" s="7"/>
      <c r="BI145" s="50"/>
      <c r="BK145" s="50"/>
      <c r="BM145" s="50"/>
      <c r="BO145" s="50"/>
      <c r="BQ145" s="50"/>
      <c r="BS145" s="50"/>
    </row>
    <row r="146" spans="2:71" x14ac:dyDescent="0.25">
      <c r="B146" s="3" t="s">
        <v>265</v>
      </c>
      <c r="C146" s="10" t="s">
        <v>587</v>
      </c>
      <c r="D146" s="39">
        <v>44042</v>
      </c>
      <c r="E146">
        <v>5</v>
      </c>
      <c r="F146" s="3" t="s">
        <v>821</v>
      </c>
      <c r="G146" s="2" t="s">
        <v>224</v>
      </c>
      <c r="H146" s="6">
        <v>43</v>
      </c>
      <c r="I146" s="7">
        <v>-1</v>
      </c>
      <c r="J146" s="6">
        <v>35</v>
      </c>
      <c r="K146" s="7">
        <v>0</v>
      </c>
      <c r="L146" s="6">
        <v>6</v>
      </c>
      <c r="M146" s="7">
        <v>-1</v>
      </c>
      <c r="N146" s="6">
        <v>5</v>
      </c>
      <c r="O146" s="7">
        <v>1</v>
      </c>
      <c r="P146" s="6">
        <v>3</v>
      </c>
      <c r="Q146" s="7">
        <v>0</v>
      </c>
      <c r="R146" s="6"/>
      <c r="T146" s="6">
        <v>8</v>
      </c>
      <c r="U146" s="7">
        <v>-1</v>
      </c>
      <c r="V146" s="3" t="s">
        <v>842</v>
      </c>
      <c r="Y146" s="7"/>
      <c r="Z146" s="6"/>
      <c r="AA146" s="6"/>
      <c r="AC146" s="6"/>
      <c r="AD146" s="6"/>
      <c r="AF146" s="6"/>
      <c r="AG146" s="6"/>
      <c r="AL146" s="6"/>
      <c r="AM146" s="6"/>
      <c r="AP146" s="6">
        <v>33</v>
      </c>
      <c r="AQ146" s="6">
        <v>31</v>
      </c>
      <c r="AR146" s="6"/>
      <c r="AS146" s="6"/>
      <c r="AT146" s="6"/>
      <c r="AU146" s="4" t="s">
        <v>876</v>
      </c>
      <c r="AV146" s="6"/>
      <c r="AW146" s="6"/>
      <c r="AX146" s="7"/>
      <c r="BI146" s="50"/>
      <c r="BK146" s="50"/>
      <c r="BM146" s="50"/>
      <c r="BO146" s="50"/>
      <c r="BQ146" s="50"/>
      <c r="BS146" s="50"/>
    </row>
    <row r="147" spans="2:71" x14ac:dyDescent="0.25">
      <c r="B147" s="3" t="s">
        <v>265</v>
      </c>
      <c r="C147" s="10" t="s">
        <v>397</v>
      </c>
      <c r="D147" s="39">
        <v>44042</v>
      </c>
      <c r="E147">
        <v>6</v>
      </c>
      <c r="F147" t="s">
        <v>1132</v>
      </c>
      <c r="G147" s="2" t="s">
        <v>60</v>
      </c>
      <c r="H147" s="6">
        <v>45</v>
      </c>
      <c r="I147" s="7">
        <v>2</v>
      </c>
      <c r="J147" s="6">
        <v>37</v>
      </c>
      <c r="K147" s="7">
        <v>-1</v>
      </c>
      <c r="L147" s="6">
        <v>6</v>
      </c>
      <c r="M147" s="7">
        <v>-4</v>
      </c>
      <c r="N147" s="6">
        <v>5</v>
      </c>
      <c r="O147" s="7">
        <v>2</v>
      </c>
      <c r="P147" s="6">
        <v>1</v>
      </c>
      <c r="Q147" s="7">
        <v>1</v>
      </c>
      <c r="R147" s="6">
        <v>0</v>
      </c>
      <c r="S147" s="7">
        <v>0</v>
      </c>
      <c r="T147" s="6">
        <v>8</v>
      </c>
      <c r="U147" s="7">
        <v>3</v>
      </c>
      <c r="V147" s="3" t="s">
        <v>639</v>
      </c>
      <c r="Y147" s="7"/>
      <c r="Z147" s="6">
        <v>47</v>
      </c>
      <c r="AA147" s="6">
        <v>48</v>
      </c>
      <c r="AB147" s="7">
        <f>Z147-AA147</f>
        <v>-1</v>
      </c>
      <c r="AC147" s="6">
        <v>48</v>
      </c>
      <c r="AD147" s="6">
        <v>26</v>
      </c>
      <c r="AE147" s="7">
        <f>AC147-AD147</f>
        <v>22</v>
      </c>
      <c r="AF147" s="6"/>
      <c r="AG147" s="6"/>
      <c r="AL147" s="6"/>
      <c r="AM147" s="6"/>
      <c r="AO147" s="4" t="s">
        <v>1087</v>
      </c>
      <c r="AP147" s="6"/>
      <c r="AQ147" s="6"/>
      <c r="AR147" s="6"/>
      <c r="AS147" s="6"/>
      <c r="AT147" s="6"/>
      <c r="AU147" s="4"/>
      <c r="AV147" s="6">
        <v>44</v>
      </c>
      <c r="AW147" s="6">
        <v>48</v>
      </c>
      <c r="AX147" s="7">
        <f>AV147-AW147</f>
        <v>-4</v>
      </c>
      <c r="AY147" s="4" t="s">
        <v>937</v>
      </c>
      <c r="BI147" s="50"/>
      <c r="BK147" s="50"/>
      <c r="BM147" s="50"/>
      <c r="BO147" s="50"/>
      <c r="BQ147" s="50"/>
      <c r="BS147" s="50"/>
    </row>
    <row r="148" spans="2:71" x14ac:dyDescent="0.25">
      <c r="B148" s="3" t="s">
        <v>265</v>
      </c>
      <c r="C148" s="10" t="s">
        <v>713</v>
      </c>
      <c r="D148" s="39">
        <v>44043</v>
      </c>
      <c r="E148">
        <v>4</v>
      </c>
      <c r="F148" s="3" t="s">
        <v>982</v>
      </c>
      <c r="H148" s="6">
        <v>44</v>
      </c>
      <c r="I148" s="7">
        <v>2</v>
      </c>
      <c r="J148" s="6">
        <v>35</v>
      </c>
      <c r="K148" s="7">
        <v>-1</v>
      </c>
      <c r="L148" s="6">
        <v>8</v>
      </c>
      <c r="M148" s="7">
        <v>0</v>
      </c>
      <c r="N148" s="6">
        <v>5</v>
      </c>
      <c r="O148" s="7">
        <v>0</v>
      </c>
      <c r="P148" s="6">
        <v>0</v>
      </c>
      <c r="Q148" s="7">
        <v>-1</v>
      </c>
      <c r="R148" s="6"/>
      <c r="T148" s="6">
        <v>9</v>
      </c>
      <c r="U148" s="7">
        <v>3</v>
      </c>
      <c r="V148" t="s">
        <v>842</v>
      </c>
      <c r="W148" t="s">
        <v>988</v>
      </c>
      <c r="Y148" s="7"/>
      <c r="Z148" s="6">
        <v>43</v>
      </c>
      <c r="AA148" s="6">
        <v>43</v>
      </c>
      <c r="AB148" s="7">
        <f>Z148-AA148</f>
        <v>0</v>
      </c>
      <c r="AC148" s="6">
        <v>37</v>
      </c>
      <c r="AD148" s="6">
        <v>28</v>
      </c>
      <c r="AE148" s="7">
        <f>AC148-AD148</f>
        <v>9</v>
      </c>
      <c r="AF148" s="6"/>
      <c r="AG148" s="6"/>
      <c r="AL148" s="6"/>
      <c r="AM148" s="6"/>
      <c r="AO148" s="4" t="s">
        <v>1049</v>
      </c>
      <c r="AP148" s="6">
        <v>42</v>
      </c>
      <c r="AQ148" s="6">
        <v>35</v>
      </c>
      <c r="AR148" s="6"/>
      <c r="AS148" s="6"/>
      <c r="AT148" s="6"/>
      <c r="AU148" s="4" t="s">
        <v>1084</v>
      </c>
      <c r="AV148" s="6">
        <v>38</v>
      </c>
      <c r="AW148" s="6">
        <v>45</v>
      </c>
      <c r="AX148" s="7">
        <f>AV148-AW148</f>
        <v>-7</v>
      </c>
      <c r="AY148" s="4" t="s">
        <v>1144</v>
      </c>
      <c r="BI148" s="50"/>
      <c r="BK148" s="50"/>
      <c r="BM148" s="50"/>
      <c r="BO148" s="50"/>
      <c r="BQ148" s="50"/>
      <c r="BS148" s="50"/>
    </row>
    <row r="149" spans="2:71" x14ac:dyDescent="0.25">
      <c r="B149" s="3" t="s">
        <v>293</v>
      </c>
      <c r="C149" s="10" t="s">
        <v>315</v>
      </c>
      <c r="D149" s="39">
        <v>44046</v>
      </c>
      <c r="F149" s="3" t="s">
        <v>821</v>
      </c>
      <c r="H149" s="6"/>
      <c r="J149" s="6"/>
      <c r="L149" s="6"/>
      <c r="N149" s="6"/>
      <c r="P149" s="6"/>
      <c r="R149" s="6"/>
      <c r="T149" s="6"/>
      <c r="V149" t="s">
        <v>842</v>
      </c>
      <c r="Z149" s="6">
        <v>44</v>
      </c>
      <c r="AA149" s="6">
        <v>50</v>
      </c>
      <c r="AB149" s="7">
        <f>Z149-AA149</f>
        <v>-6</v>
      </c>
      <c r="AC149" s="6">
        <v>48</v>
      </c>
      <c r="AD149" s="6">
        <v>21</v>
      </c>
      <c r="AE149" s="7">
        <f>AC149-AD149</f>
        <v>27</v>
      </c>
      <c r="AF149" s="6"/>
      <c r="AG149" s="6"/>
      <c r="AL149" s="6"/>
      <c r="AM149" s="6"/>
      <c r="AO149" s="4" t="s">
        <v>1037</v>
      </c>
      <c r="AP149" s="6"/>
      <c r="AQ149" s="6"/>
      <c r="AR149" s="6"/>
      <c r="AS149" s="6"/>
      <c r="AT149" s="6"/>
      <c r="AU149" s="4"/>
      <c r="AV149" s="6">
        <v>34</v>
      </c>
      <c r="AW149" s="6">
        <v>47</v>
      </c>
      <c r="AX149" s="7">
        <f>AV149-AW149</f>
        <v>-13</v>
      </c>
      <c r="AY149" s="4" t="s">
        <v>871</v>
      </c>
      <c r="BI149" s="50"/>
      <c r="BK149" s="50"/>
      <c r="BM149" s="50"/>
      <c r="BO149" s="50"/>
      <c r="BQ149" s="50"/>
      <c r="BS149" s="50"/>
    </row>
    <row r="150" spans="2:71" x14ac:dyDescent="0.25">
      <c r="B150" s="3" t="s">
        <v>293</v>
      </c>
      <c r="C150" s="10" t="s">
        <v>694</v>
      </c>
      <c r="D150" s="39">
        <v>44047</v>
      </c>
      <c r="E150">
        <v>7</v>
      </c>
      <c r="F150" s="3" t="s">
        <v>821</v>
      </c>
      <c r="G150" s="2" t="s">
        <v>224</v>
      </c>
      <c r="H150" s="6">
        <v>42</v>
      </c>
      <c r="I150" s="7">
        <v>-1</v>
      </c>
      <c r="J150" s="6">
        <v>36</v>
      </c>
      <c r="K150" s="7">
        <v>1</v>
      </c>
      <c r="L150" s="6">
        <v>8</v>
      </c>
      <c r="M150" s="7">
        <v>2</v>
      </c>
      <c r="N150" s="6">
        <v>5</v>
      </c>
      <c r="O150" s="7">
        <v>0</v>
      </c>
      <c r="P150" s="6">
        <v>2</v>
      </c>
      <c r="Q150" s="7">
        <v>-1</v>
      </c>
      <c r="R150" s="6"/>
      <c r="T150" s="6">
        <v>6</v>
      </c>
      <c r="U150" s="7">
        <v>-2</v>
      </c>
      <c r="V150" t="s">
        <v>842</v>
      </c>
      <c r="Y150" s="7"/>
      <c r="Z150" s="6"/>
      <c r="AA150" s="6"/>
      <c r="AC150" s="6"/>
      <c r="AD150" s="6"/>
      <c r="AF150" s="6"/>
      <c r="AG150" s="6"/>
      <c r="AL150" s="6"/>
      <c r="AM150" s="6"/>
      <c r="AP150" s="6">
        <v>32</v>
      </c>
      <c r="AQ150" s="6">
        <v>34</v>
      </c>
      <c r="AR150" s="6"/>
      <c r="AS150" s="6"/>
      <c r="AT150" s="6"/>
      <c r="AU150" s="4" t="s">
        <v>876</v>
      </c>
      <c r="AV150" s="6"/>
      <c r="AW150" s="6"/>
      <c r="AX150" s="7"/>
      <c r="BI150" s="50"/>
      <c r="BK150" s="50"/>
      <c r="BM150" s="50"/>
      <c r="BO150" s="50"/>
      <c r="BQ150" s="50"/>
      <c r="BS150" s="50"/>
    </row>
    <row r="151" spans="2:71" x14ac:dyDescent="0.25">
      <c r="B151" s="3" t="s">
        <v>293</v>
      </c>
      <c r="C151" s="10" t="s">
        <v>356</v>
      </c>
      <c r="D151" s="39">
        <v>44049</v>
      </c>
      <c r="E151">
        <v>12</v>
      </c>
      <c r="F151" s="3" t="s">
        <v>1137</v>
      </c>
      <c r="H151" s="6">
        <v>42</v>
      </c>
      <c r="I151" s="7">
        <v>-3</v>
      </c>
      <c r="J151" s="6">
        <v>35</v>
      </c>
      <c r="K151" s="7">
        <v>0</v>
      </c>
      <c r="L151" s="6">
        <v>8</v>
      </c>
      <c r="M151" s="7">
        <v>-1</v>
      </c>
      <c r="N151" s="6">
        <v>3</v>
      </c>
      <c r="O151" s="7">
        <v>1</v>
      </c>
      <c r="P151" s="6">
        <v>3</v>
      </c>
      <c r="Q151" s="7">
        <v>1</v>
      </c>
      <c r="R151" s="6">
        <v>1</v>
      </c>
      <c r="S151" s="7">
        <v>0</v>
      </c>
      <c r="T151" s="6">
        <v>7</v>
      </c>
      <c r="U151" s="7">
        <v>-3</v>
      </c>
      <c r="V151" t="s">
        <v>842</v>
      </c>
      <c r="Y151" s="7"/>
      <c r="Z151" s="6"/>
      <c r="AA151" s="6"/>
      <c r="AC151" s="6"/>
      <c r="AD151" s="6"/>
      <c r="AF151" s="6"/>
      <c r="AG151" s="6"/>
      <c r="AL151" s="6"/>
      <c r="AM151" s="6"/>
      <c r="AP151" s="6"/>
      <c r="AQ151" s="6"/>
      <c r="AR151" s="6"/>
      <c r="AS151" s="6"/>
      <c r="AT151" s="6"/>
      <c r="AU151" s="4"/>
      <c r="AV151" s="6"/>
      <c r="AW151" s="6"/>
      <c r="AX151" s="7"/>
      <c r="BI151" s="50"/>
      <c r="BK151" s="50"/>
      <c r="BM151" s="50"/>
      <c r="BO151" s="50"/>
      <c r="BQ151" s="50"/>
      <c r="BS151" s="50"/>
    </row>
    <row r="152" spans="2:71" x14ac:dyDescent="0.25">
      <c r="B152" s="3" t="s">
        <v>293</v>
      </c>
      <c r="C152" s="10" t="s">
        <v>317</v>
      </c>
      <c r="D152" s="39">
        <v>44051</v>
      </c>
      <c r="F152" s="3" t="s">
        <v>821</v>
      </c>
      <c r="H152" s="6"/>
      <c r="J152" s="6"/>
      <c r="L152" s="6"/>
      <c r="N152" s="6"/>
      <c r="P152" s="6"/>
      <c r="R152" s="6"/>
      <c r="T152" s="6"/>
      <c r="V152" t="s">
        <v>842</v>
      </c>
      <c r="Z152" s="6"/>
      <c r="AA152" s="6"/>
      <c r="AC152" s="6"/>
      <c r="AD152" s="6"/>
      <c r="AF152" s="6"/>
      <c r="AG152" s="6"/>
      <c r="AL152" s="6"/>
      <c r="AM152" s="6"/>
      <c r="AP152" s="6"/>
      <c r="AQ152" s="6"/>
      <c r="AR152" s="6"/>
      <c r="AS152" s="6"/>
      <c r="AT152" s="6"/>
      <c r="AU152" s="4"/>
      <c r="AV152" s="6">
        <v>30</v>
      </c>
      <c r="AW152" s="6">
        <v>48</v>
      </c>
      <c r="AX152" s="7">
        <f>AV152-AW152</f>
        <v>-18</v>
      </c>
      <c r="AY152" s="4" t="s">
        <v>871</v>
      </c>
      <c r="BI152" s="50"/>
      <c r="BK152" s="50"/>
      <c r="BM152" s="50"/>
      <c r="BO152" s="50"/>
      <c r="BQ152" s="50"/>
      <c r="BS152" s="50"/>
    </row>
    <row r="153" spans="2:71" x14ac:dyDescent="0.25">
      <c r="B153" s="3" t="s">
        <v>293</v>
      </c>
      <c r="C153" s="10" t="s">
        <v>562</v>
      </c>
      <c r="D153" s="39">
        <v>44054</v>
      </c>
      <c r="E153">
        <v>19</v>
      </c>
      <c r="F153" s="3" t="s">
        <v>821</v>
      </c>
      <c r="G153" s="2" t="s">
        <v>224</v>
      </c>
      <c r="H153" s="6">
        <v>44</v>
      </c>
      <c r="I153" s="7">
        <v>2</v>
      </c>
      <c r="J153" s="6">
        <v>35</v>
      </c>
      <c r="K153" s="7">
        <v>-1</v>
      </c>
      <c r="L153" s="6">
        <v>5</v>
      </c>
      <c r="M153" s="7">
        <v>-3</v>
      </c>
      <c r="N153" s="6">
        <v>5</v>
      </c>
      <c r="O153" s="7">
        <v>0</v>
      </c>
      <c r="P153" s="6">
        <v>3</v>
      </c>
      <c r="Q153" s="7">
        <v>1</v>
      </c>
      <c r="R153" s="6"/>
      <c r="T153" s="6">
        <v>9</v>
      </c>
      <c r="U153" s="7">
        <v>3</v>
      </c>
      <c r="V153" t="s">
        <v>842</v>
      </c>
      <c r="Y153" s="7"/>
      <c r="Z153" s="6"/>
      <c r="AA153" s="6"/>
      <c r="AC153" s="6"/>
      <c r="AD153" s="6"/>
      <c r="AF153" s="6"/>
      <c r="AG153" s="6"/>
      <c r="AL153" s="6"/>
      <c r="AM153" s="6"/>
      <c r="AP153" s="6">
        <v>32</v>
      </c>
      <c r="AQ153" s="6">
        <v>32</v>
      </c>
      <c r="AR153" s="6"/>
      <c r="AS153" s="6"/>
      <c r="AT153" s="6"/>
      <c r="AU153" s="4" t="s">
        <v>876</v>
      </c>
      <c r="AV153" s="6"/>
      <c r="AW153" s="6"/>
      <c r="AX153" s="7"/>
      <c r="AY153" s="4"/>
      <c r="BI153" s="50"/>
      <c r="BK153" s="50"/>
      <c r="BM153" s="50"/>
      <c r="BO153" s="50"/>
      <c r="BQ153" s="50"/>
      <c r="BS153" s="50"/>
    </row>
    <row r="154" spans="2:71" x14ac:dyDescent="0.25">
      <c r="B154" s="3" t="s">
        <v>293</v>
      </c>
      <c r="C154" s="10" t="s">
        <v>318</v>
      </c>
      <c r="D154" s="39">
        <v>44055</v>
      </c>
      <c r="E154">
        <v>14</v>
      </c>
      <c r="F154" s="3" t="s">
        <v>1135</v>
      </c>
      <c r="H154" s="6">
        <v>43</v>
      </c>
      <c r="I154" s="7">
        <v>0</v>
      </c>
      <c r="J154" s="6">
        <v>36</v>
      </c>
      <c r="K154" s="7">
        <v>-2</v>
      </c>
      <c r="L154" s="6">
        <v>9</v>
      </c>
      <c r="M154" s="7">
        <v>2</v>
      </c>
      <c r="N154" s="6">
        <v>4</v>
      </c>
      <c r="O154" s="7">
        <v>0</v>
      </c>
      <c r="R154" s="6"/>
      <c r="T154" s="6">
        <v>7</v>
      </c>
      <c r="U154" s="7">
        <v>2</v>
      </c>
      <c r="V154" t="s">
        <v>842</v>
      </c>
      <c r="Y154" s="7"/>
      <c r="Z154" s="6">
        <v>45</v>
      </c>
      <c r="AA154" s="6">
        <v>36</v>
      </c>
      <c r="AB154" s="7">
        <f>Z154-AA154</f>
        <v>9</v>
      </c>
      <c r="AC154" s="6">
        <v>38</v>
      </c>
      <c r="AD154" s="6">
        <v>22</v>
      </c>
      <c r="AE154" s="7">
        <f>AC154-AD154</f>
        <v>16</v>
      </c>
      <c r="AF154" s="6"/>
      <c r="AG154" s="6"/>
      <c r="AL154" s="6"/>
      <c r="AM154" s="6"/>
      <c r="AO154" s="4" t="s">
        <v>1148</v>
      </c>
      <c r="AP154" s="6">
        <v>47</v>
      </c>
      <c r="AQ154" s="6">
        <v>33</v>
      </c>
      <c r="AR154" s="6"/>
      <c r="AS154" s="6"/>
      <c r="AT154" s="6"/>
      <c r="AU154" s="4" t="s">
        <v>1147</v>
      </c>
      <c r="AV154" s="6"/>
      <c r="AW154" s="6"/>
      <c r="AX154" s="7"/>
      <c r="BI154" s="50"/>
      <c r="BK154" s="50"/>
      <c r="BM154" s="50"/>
      <c r="BO154" s="50"/>
      <c r="BQ154" s="50"/>
      <c r="BS154" s="50"/>
    </row>
    <row r="155" spans="2:71" x14ac:dyDescent="0.25">
      <c r="B155" s="3" t="s">
        <v>293</v>
      </c>
      <c r="C155" s="10" t="s">
        <v>594</v>
      </c>
      <c r="D155" s="39">
        <v>44056</v>
      </c>
      <c r="E155">
        <v>16</v>
      </c>
      <c r="F155" s="3" t="s">
        <v>903</v>
      </c>
      <c r="G155" s="2" t="s">
        <v>138</v>
      </c>
      <c r="H155" s="6">
        <v>42</v>
      </c>
      <c r="I155" s="7">
        <v>1</v>
      </c>
      <c r="J155" s="6">
        <v>39</v>
      </c>
      <c r="K155" s="7">
        <v>1</v>
      </c>
      <c r="L155" s="6">
        <v>5</v>
      </c>
      <c r="M155" s="7">
        <v>-1</v>
      </c>
      <c r="N155" s="6">
        <v>3</v>
      </c>
      <c r="O155" s="7">
        <v>-1</v>
      </c>
      <c r="P155" s="6">
        <v>0</v>
      </c>
      <c r="Q155" s="7">
        <v>0</v>
      </c>
      <c r="R155" s="6">
        <v>3</v>
      </c>
      <c r="S155" s="7">
        <v>1</v>
      </c>
      <c r="T155" s="6">
        <v>3</v>
      </c>
      <c r="U155" s="7">
        <v>0</v>
      </c>
      <c r="V155" t="s">
        <v>842</v>
      </c>
      <c r="Y155" s="7"/>
      <c r="Z155" s="6"/>
      <c r="AA155" s="6"/>
      <c r="AC155" s="6"/>
      <c r="AD155" s="6"/>
      <c r="AF155" s="6"/>
      <c r="AG155" s="6"/>
      <c r="AL155" s="6"/>
      <c r="AM155" s="6"/>
      <c r="AP155" s="6">
        <v>34</v>
      </c>
      <c r="AQ155" s="6">
        <v>33</v>
      </c>
      <c r="AR155" s="6"/>
      <c r="AS155" s="6"/>
      <c r="AT155" s="6"/>
      <c r="AU155" s="4" t="s">
        <v>1035</v>
      </c>
      <c r="AV155" s="6"/>
      <c r="AW155" s="6"/>
      <c r="AX155" s="7"/>
      <c r="BI155" s="50"/>
      <c r="BK155" s="50"/>
      <c r="BM155" s="50"/>
      <c r="BO155" s="50"/>
      <c r="BQ155" s="50"/>
      <c r="BS155" s="50"/>
    </row>
    <row r="156" spans="2:71" x14ac:dyDescent="0.25">
      <c r="B156" s="3" t="s">
        <v>293</v>
      </c>
      <c r="C156" s="10" t="s">
        <v>594</v>
      </c>
      <c r="D156" s="39">
        <v>44056</v>
      </c>
      <c r="F156" s="3" t="s">
        <v>821</v>
      </c>
      <c r="H156" s="6"/>
      <c r="J156" s="6"/>
      <c r="L156" s="6"/>
      <c r="N156" s="6"/>
      <c r="P156" s="6"/>
      <c r="R156" s="6"/>
      <c r="T156" s="6"/>
      <c r="V156" t="s">
        <v>842</v>
      </c>
      <c r="Z156" s="6">
        <v>41</v>
      </c>
      <c r="AA156" s="6">
        <v>50</v>
      </c>
      <c r="AB156" s="7">
        <f>Z156-AA156</f>
        <v>-9</v>
      </c>
      <c r="AC156" s="6">
        <v>39</v>
      </c>
      <c r="AD156" s="6">
        <v>33</v>
      </c>
      <c r="AE156" s="7">
        <f>AC156-AD156</f>
        <v>6</v>
      </c>
      <c r="AF156" s="6"/>
      <c r="AG156" s="6"/>
      <c r="AL156" s="6"/>
      <c r="AM156" s="6"/>
      <c r="AO156" s="4" t="s">
        <v>931</v>
      </c>
      <c r="AP156" s="6"/>
      <c r="AQ156" s="6"/>
      <c r="AR156" s="6"/>
      <c r="AS156" s="6"/>
      <c r="AT156" s="6"/>
      <c r="AU156" s="4"/>
      <c r="AV156" s="6"/>
      <c r="AW156" s="6"/>
      <c r="AX156" s="7"/>
      <c r="BI156" s="50"/>
      <c r="BK156" s="50"/>
      <c r="BM156" s="50"/>
      <c r="BO156" s="50"/>
      <c r="BQ156" s="50"/>
      <c r="BS156" s="50"/>
    </row>
    <row r="157" spans="2:71" x14ac:dyDescent="0.25">
      <c r="B157" s="3" t="s">
        <v>293</v>
      </c>
      <c r="C157" s="10" t="s">
        <v>514</v>
      </c>
      <c r="D157" s="39">
        <v>44057</v>
      </c>
      <c r="E157">
        <v>19</v>
      </c>
      <c r="F157" s="3" t="s">
        <v>1136</v>
      </c>
      <c r="H157" s="6">
        <v>42</v>
      </c>
      <c r="I157" s="7">
        <v>-1</v>
      </c>
      <c r="J157" s="6">
        <v>37</v>
      </c>
      <c r="K157" s="7">
        <v>0</v>
      </c>
      <c r="L157" s="6">
        <v>7</v>
      </c>
      <c r="M157" s="7">
        <v>1</v>
      </c>
      <c r="N157" s="6">
        <v>3</v>
      </c>
      <c r="O157" s="7">
        <v>1</v>
      </c>
      <c r="P157" s="6">
        <v>2</v>
      </c>
      <c r="Q157" s="7">
        <v>0</v>
      </c>
      <c r="R157" s="6"/>
      <c r="T157" s="6">
        <v>5</v>
      </c>
      <c r="U157" s="7">
        <v>-1</v>
      </c>
      <c r="V157" t="s">
        <v>842</v>
      </c>
      <c r="W157" t="s">
        <v>988</v>
      </c>
      <c r="Y157" s="7"/>
      <c r="Z157" s="6">
        <v>38</v>
      </c>
      <c r="AA157" s="6">
        <v>39</v>
      </c>
      <c r="AB157" s="7">
        <f>Z157-AA157</f>
        <v>-1</v>
      </c>
      <c r="AC157" s="6">
        <v>32</v>
      </c>
      <c r="AD157" s="6">
        <v>30</v>
      </c>
      <c r="AE157" s="7">
        <f>AC157-AD157</f>
        <v>2</v>
      </c>
      <c r="AF157" s="6"/>
      <c r="AG157" s="6"/>
      <c r="AL157" s="6"/>
      <c r="AM157" s="6"/>
      <c r="AO157" s="4" t="s">
        <v>1099</v>
      </c>
      <c r="AP157" s="6">
        <v>43</v>
      </c>
      <c r="AQ157" s="6">
        <v>30</v>
      </c>
      <c r="AR157" s="6"/>
      <c r="AS157" s="6"/>
      <c r="AT157" s="6"/>
      <c r="AU157" s="4" t="s">
        <v>1146</v>
      </c>
      <c r="AV157" s="6">
        <v>33</v>
      </c>
      <c r="AW157" s="6">
        <v>40</v>
      </c>
      <c r="AX157" s="7">
        <f>AV157-AW157</f>
        <v>-7</v>
      </c>
      <c r="AY157" s="4" t="s">
        <v>1099</v>
      </c>
      <c r="BI157" s="50"/>
      <c r="BK157" s="50"/>
      <c r="BM157" s="50"/>
      <c r="BO157" s="50"/>
      <c r="BQ157" s="50"/>
      <c r="BS157" s="50"/>
    </row>
    <row r="158" spans="2:71" x14ac:dyDescent="0.25">
      <c r="B158" s="3" t="s">
        <v>293</v>
      </c>
      <c r="C158" s="10" t="s">
        <v>319</v>
      </c>
      <c r="D158" s="39">
        <v>44058</v>
      </c>
      <c r="F158" s="3" t="s">
        <v>821</v>
      </c>
      <c r="H158" s="6"/>
      <c r="J158" s="6"/>
      <c r="L158" s="6"/>
      <c r="N158" s="6"/>
      <c r="P158" s="6"/>
      <c r="R158" s="6"/>
      <c r="T158" s="6"/>
      <c r="V158" t="s">
        <v>842</v>
      </c>
      <c r="Z158" s="6"/>
      <c r="AA158" s="6"/>
      <c r="AC158" s="6"/>
      <c r="AD158" s="6"/>
      <c r="AF158" s="6"/>
      <c r="AG158" s="6"/>
      <c r="AL158" s="6"/>
      <c r="AM158" s="6"/>
      <c r="AP158" s="6"/>
      <c r="AQ158" s="6"/>
      <c r="AR158" s="6"/>
      <c r="AS158" s="6"/>
      <c r="AT158" s="6"/>
      <c r="AU158" s="4"/>
      <c r="AV158" s="6">
        <v>29</v>
      </c>
      <c r="AW158" s="6">
        <v>49</v>
      </c>
      <c r="AX158" s="7">
        <f>AV158-AW158</f>
        <v>-20</v>
      </c>
      <c r="AY158" s="4" t="s">
        <v>871</v>
      </c>
      <c r="BI158" s="50"/>
      <c r="BK158" s="50"/>
      <c r="BM158" s="50"/>
      <c r="BO158" s="50"/>
      <c r="BQ158" s="50"/>
      <c r="BS158" s="50"/>
    </row>
    <row r="159" spans="2:71" x14ac:dyDescent="0.25">
      <c r="B159" s="3" t="s">
        <v>293</v>
      </c>
      <c r="C159" s="10" t="s">
        <v>564</v>
      </c>
      <c r="D159" s="39">
        <v>44061</v>
      </c>
      <c r="E159">
        <v>19</v>
      </c>
      <c r="F159" s="3" t="s">
        <v>821</v>
      </c>
      <c r="G159" s="2" t="s">
        <v>224</v>
      </c>
      <c r="H159" s="6">
        <v>40</v>
      </c>
      <c r="I159" s="7">
        <v>-4</v>
      </c>
      <c r="J159" s="6">
        <v>38</v>
      </c>
      <c r="K159" s="7">
        <v>3</v>
      </c>
      <c r="L159" s="6">
        <v>6</v>
      </c>
      <c r="M159" s="7">
        <v>1</v>
      </c>
      <c r="N159" s="6">
        <v>6</v>
      </c>
      <c r="O159" s="7">
        <v>1</v>
      </c>
      <c r="P159" s="6">
        <v>4</v>
      </c>
      <c r="Q159" s="7">
        <v>1</v>
      </c>
      <c r="R159" s="6"/>
      <c r="T159" s="6">
        <v>2</v>
      </c>
      <c r="U159" s="7">
        <v>-7</v>
      </c>
      <c r="V159" t="s">
        <v>842</v>
      </c>
      <c r="Y159" s="7"/>
      <c r="Z159" s="6"/>
      <c r="AA159" s="6"/>
      <c r="AC159" s="6"/>
      <c r="AD159" s="6"/>
      <c r="AF159" s="6"/>
      <c r="AG159" s="6"/>
      <c r="AL159" s="6"/>
      <c r="AM159" s="6"/>
      <c r="AP159" s="6">
        <v>31</v>
      </c>
      <c r="AQ159" s="6">
        <v>35</v>
      </c>
      <c r="AR159" s="6"/>
      <c r="AS159" s="6"/>
      <c r="AT159" s="6"/>
      <c r="AU159" s="4" t="s">
        <v>876</v>
      </c>
      <c r="AV159" s="6"/>
      <c r="AW159" s="6"/>
      <c r="AX159" s="7"/>
      <c r="BI159" s="50"/>
      <c r="BK159" s="50"/>
      <c r="BM159" s="50"/>
      <c r="BO159" s="50"/>
      <c r="BQ159" s="50"/>
      <c r="BS159" s="50"/>
    </row>
    <row r="160" spans="2:71" x14ac:dyDescent="0.25">
      <c r="B160" s="3" t="s">
        <v>293</v>
      </c>
      <c r="C160" s="10" t="s">
        <v>320</v>
      </c>
      <c r="D160" s="39">
        <v>44062</v>
      </c>
      <c r="E160">
        <v>20</v>
      </c>
      <c r="F160" s="3" t="s">
        <v>1135</v>
      </c>
      <c r="H160" s="6">
        <v>44</v>
      </c>
      <c r="I160" s="7">
        <v>1</v>
      </c>
      <c r="J160" s="6">
        <v>37</v>
      </c>
      <c r="K160" s="7">
        <v>1</v>
      </c>
      <c r="L160" s="6">
        <v>7</v>
      </c>
      <c r="M160" s="7">
        <v>-2</v>
      </c>
      <c r="N160" s="6">
        <v>5</v>
      </c>
      <c r="O160" s="7">
        <v>1</v>
      </c>
      <c r="R160" s="6"/>
      <c r="T160" s="6">
        <v>7</v>
      </c>
      <c r="U160" s="7">
        <v>0</v>
      </c>
      <c r="V160" t="s">
        <v>842</v>
      </c>
      <c r="Y160" s="7"/>
      <c r="Z160" s="6">
        <v>41</v>
      </c>
      <c r="AA160" s="6">
        <v>39</v>
      </c>
      <c r="AB160" s="7">
        <f>Z160-AA160</f>
        <v>2</v>
      </c>
      <c r="AC160" s="6">
        <v>40</v>
      </c>
      <c r="AD160" s="6">
        <v>21</v>
      </c>
      <c r="AE160" s="7">
        <f>AC160-AD160</f>
        <v>19</v>
      </c>
      <c r="AF160" s="6"/>
      <c r="AG160" s="6"/>
      <c r="AL160" s="6"/>
      <c r="AM160" s="6"/>
      <c r="AO160" s="4" t="s">
        <v>1148</v>
      </c>
      <c r="AP160" s="6">
        <v>41</v>
      </c>
      <c r="AQ160" s="6">
        <v>35</v>
      </c>
      <c r="AR160" s="6"/>
      <c r="AS160" s="6"/>
      <c r="AT160" s="6"/>
      <c r="AU160" s="4" t="s">
        <v>1147</v>
      </c>
      <c r="AV160" s="6"/>
      <c r="AW160" s="6"/>
      <c r="AX160" s="7"/>
      <c r="BI160" s="50"/>
      <c r="BK160" s="50"/>
      <c r="BM160" s="50"/>
      <c r="BO160" s="50"/>
      <c r="BQ160" s="50"/>
      <c r="BS160" s="50"/>
    </row>
    <row r="161" spans="2:71" x14ac:dyDescent="0.25">
      <c r="B161" s="3" t="s">
        <v>293</v>
      </c>
      <c r="C161" s="10" t="s">
        <v>369</v>
      </c>
      <c r="D161" s="39">
        <v>44064</v>
      </c>
      <c r="E161">
        <v>25</v>
      </c>
      <c r="F161" s="3" t="s">
        <v>982</v>
      </c>
      <c r="H161" s="6">
        <v>41</v>
      </c>
      <c r="I161" s="7">
        <v>-3</v>
      </c>
      <c r="J161" s="6">
        <v>37</v>
      </c>
      <c r="K161" s="7">
        <v>2</v>
      </c>
      <c r="L161" s="6">
        <v>9</v>
      </c>
      <c r="M161" s="7">
        <v>1</v>
      </c>
      <c r="N161" s="6">
        <v>4</v>
      </c>
      <c r="O161" s="7">
        <v>-1</v>
      </c>
      <c r="P161" s="6">
        <v>1</v>
      </c>
      <c r="Q161" s="7">
        <v>1</v>
      </c>
      <c r="R161" s="6"/>
      <c r="T161" s="6">
        <v>4</v>
      </c>
      <c r="U161" s="7">
        <v>-5</v>
      </c>
      <c r="V161" t="s">
        <v>842</v>
      </c>
      <c r="W161" t="s">
        <v>988</v>
      </c>
      <c r="Y161" s="7"/>
      <c r="Z161" s="6">
        <v>40</v>
      </c>
      <c r="AA161" s="6">
        <v>44</v>
      </c>
      <c r="AB161" s="7">
        <f>Z161-AA161</f>
        <v>-4</v>
      </c>
      <c r="AC161" s="6">
        <v>34</v>
      </c>
      <c r="AD161" s="6">
        <v>25</v>
      </c>
      <c r="AE161" s="7">
        <f>AC161-AD161</f>
        <v>9</v>
      </c>
      <c r="AF161" s="6"/>
      <c r="AG161" s="6"/>
      <c r="AL161" s="6"/>
      <c r="AM161" s="6"/>
      <c r="AO161" s="4" t="s">
        <v>1049</v>
      </c>
      <c r="AP161" s="6">
        <v>42</v>
      </c>
      <c r="AQ161" s="6">
        <v>35</v>
      </c>
      <c r="AR161" s="6"/>
      <c r="AS161" s="6"/>
      <c r="AT161" s="6"/>
      <c r="AU161" s="4" t="s">
        <v>1084</v>
      </c>
      <c r="AV161" s="6">
        <v>36</v>
      </c>
      <c r="AW161" s="6">
        <v>46</v>
      </c>
      <c r="AX161" s="7">
        <f>AV161-AW161</f>
        <v>-10</v>
      </c>
      <c r="AY161" s="4" t="s">
        <v>1144</v>
      </c>
      <c r="BI161" s="50"/>
      <c r="BK161" s="50"/>
      <c r="BM161" s="50"/>
      <c r="BO161" s="50"/>
      <c r="BQ161" s="50"/>
      <c r="BS161" s="50"/>
    </row>
    <row r="162" spans="2:71" x14ac:dyDescent="0.25">
      <c r="B162" s="3" t="s">
        <v>293</v>
      </c>
      <c r="C162" s="10" t="s">
        <v>322</v>
      </c>
      <c r="D162" s="39">
        <v>44064</v>
      </c>
      <c r="E162">
        <v>27</v>
      </c>
      <c r="F162" t="s">
        <v>1132</v>
      </c>
      <c r="H162" s="6"/>
      <c r="J162" s="6"/>
      <c r="L162" s="6"/>
      <c r="N162" s="6"/>
      <c r="P162" s="6"/>
      <c r="R162" s="6"/>
      <c r="T162" s="6"/>
      <c r="V162" t="s">
        <v>842</v>
      </c>
      <c r="Z162" s="6">
        <v>29</v>
      </c>
      <c r="AA162" s="6">
        <v>46</v>
      </c>
      <c r="AB162" s="7">
        <f>Z162-AA162</f>
        <v>-17</v>
      </c>
      <c r="AC162" s="6">
        <v>30</v>
      </c>
      <c r="AD162" s="6">
        <v>28</v>
      </c>
      <c r="AE162" s="7">
        <f>AC162-AD162</f>
        <v>2</v>
      </c>
      <c r="AF162" s="6"/>
      <c r="AG162" s="6"/>
      <c r="AL162" s="6"/>
      <c r="AM162" s="6"/>
      <c r="AO162" s="4" t="s">
        <v>1750</v>
      </c>
      <c r="AP162" s="6"/>
      <c r="AQ162" s="6"/>
      <c r="AR162" s="6"/>
      <c r="AS162" s="6"/>
      <c r="AT162" s="6"/>
      <c r="AU162" s="4"/>
      <c r="AV162" s="6"/>
      <c r="AW162" s="6"/>
      <c r="AX162" s="7"/>
      <c r="AY162" s="4"/>
      <c r="BI162" s="50"/>
      <c r="BK162" s="50"/>
      <c r="BM162" s="50"/>
      <c r="BO162" s="50"/>
      <c r="BQ162" s="50"/>
      <c r="BS162" s="50"/>
    </row>
    <row r="163" spans="2:71" x14ac:dyDescent="0.25">
      <c r="B163" s="3" t="s">
        <v>293</v>
      </c>
      <c r="C163" s="10" t="s">
        <v>688</v>
      </c>
      <c r="D163" s="39">
        <v>44065</v>
      </c>
      <c r="F163" s="3" t="s">
        <v>821</v>
      </c>
      <c r="H163" s="6"/>
      <c r="J163" s="6"/>
      <c r="L163" s="6"/>
      <c r="N163" s="6"/>
      <c r="P163" s="6"/>
      <c r="R163" s="6"/>
      <c r="T163" s="6"/>
      <c r="V163" t="s">
        <v>842</v>
      </c>
      <c r="Z163" s="6"/>
      <c r="AA163" s="6"/>
      <c r="AC163" s="6"/>
      <c r="AD163" s="6"/>
      <c r="AF163" s="6"/>
      <c r="AG163" s="6"/>
      <c r="AL163" s="6"/>
      <c r="AM163" s="6"/>
      <c r="AO163" s="4"/>
      <c r="AP163" s="6"/>
      <c r="AQ163" s="6"/>
      <c r="AR163" s="6"/>
      <c r="AS163" s="6"/>
      <c r="AT163" s="6"/>
      <c r="AU163" s="4"/>
      <c r="AV163" s="6">
        <v>30</v>
      </c>
      <c r="AW163" s="6">
        <v>49</v>
      </c>
      <c r="AX163" s="7">
        <f>AV163-AW163</f>
        <v>-19</v>
      </c>
      <c r="AY163" s="4" t="s">
        <v>871</v>
      </c>
      <c r="BI163" s="50"/>
      <c r="BK163" s="50"/>
      <c r="BM163" s="50"/>
      <c r="BO163" s="50"/>
      <c r="BQ163" s="50"/>
      <c r="BS163" s="50"/>
    </row>
    <row r="164" spans="2:71" x14ac:dyDescent="0.25">
      <c r="B164" s="3" t="s">
        <v>293</v>
      </c>
      <c r="C164" s="10" t="s">
        <v>321</v>
      </c>
      <c r="D164" s="39">
        <v>44067</v>
      </c>
      <c r="E164">
        <v>26</v>
      </c>
      <c r="F164" s="3" t="s">
        <v>1135</v>
      </c>
      <c r="H164" s="6">
        <v>42</v>
      </c>
      <c r="I164" s="7">
        <v>-2</v>
      </c>
      <c r="J164" s="6">
        <v>37</v>
      </c>
      <c r="K164" s="7">
        <v>0</v>
      </c>
      <c r="L164" s="6">
        <v>9</v>
      </c>
      <c r="M164" s="7">
        <v>2</v>
      </c>
      <c r="N164" s="6">
        <v>5</v>
      </c>
      <c r="O164" s="7">
        <v>0</v>
      </c>
      <c r="P164" s="6"/>
      <c r="R164" s="6"/>
      <c r="T164" s="6">
        <v>5</v>
      </c>
      <c r="U164" s="7">
        <v>-2</v>
      </c>
      <c r="V164" t="s">
        <v>842</v>
      </c>
      <c r="Y164" s="7"/>
      <c r="Z164" s="6">
        <v>39</v>
      </c>
      <c r="AA164" s="6">
        <v>38</v>
      </c>
      <c r="AB164" s="7">
        <f>Z164-AA164</f>
        <v>1</v>
      </c>
      <c r="AC164" s="6">
        <v>39</v>
      </c>
      <c r="AD164" s="6">
        <v>21</v>
      </c>
      <c r="AE164" s="7">
        <f>AC164-AD164</f>
        <v>18</v>
      </c>
      <c r="AF164" s="6"/>
      <c r="AG164" s="6"/>
      <c r="AL164" s="6"/>
      <c r="AM164" s="6"/>
      <c r="AO164" s="4" t="s">
        <v>1148</v>
      </c>
      <c r="AP164" s="6">
        <v>42</v>
      </c>
      <c r="AQ164" s="6">
        <v>33</v>
      </c>
      <c r="AR164" s="6"/>
      <c r="AS164" s="6"/>
      <c r="AT164" s="6"/>
      <c r="AU164" s="4" t="s">
        <v>1147</v>
      </c>
      <c r="AV164" s="6"/>
      <c r="AW164" s="6"/>
      <c r="AX164" s="7"/>
      <c r="AY164" s="4"/>
      <c r="BI164" s="50"/>
      <c r="BK164" s="50"/>
      <c r="BM164" s="50"/>
      <c r="BO164" s="50"/>
      <c r="BQ164" s="50"/>
      <c r="BS164" s="50"/>
    </row>
    <row r="165" spans="2:71" x14ac:dyDescent="0.25">
      <c r="B165" s="3" t="s">
        <v>293</v>
      </c>
      <c r="C165" s="10" t="s">
        <v>432</v>
      </c>
      <c r="D165" s="39">
        <v>44067</v>
      </c>
      <c r="E165">
        <v>26</v>
      </c>
      <c r="F165" s="3" t="s">
        <v>821</v>
      </c>
      <c r="G165" s="2" t="s">
        <v>224</v>
      </c>
      <c r="H165" s="6">
        <v>43</v>
      </c>
      <c r="I165" s="7">
        <v>3</v>
      </c>
      <c r="J165" s="6">
        <v>36</v>
      </c>
      <c r="K165" s="7">
        <v>-2</v>
      </c>
      <c r="L165" s="6">
        <v>6</v>
      </c>
      <c r="M165" s="7">
        <v>0</v>
      </c>
      <c r="N165" s="6">
        <v>4</v>
      </c>
      <c r="O165" s="7">
        <v>-2</v>
      </c>
      <c r="P165" s="6">
        <v>3</v>
      </c>
      <c r="Q165" s="7">
        <v>-1</v>
      </c>
      <c r="R165" s="6"/>
      <c r="T165" s="6">
        <v>7</v>
      </c>
      <c r="U165" s="7">
        <v>5</v>
      </c>
      <c r="V165" t="s">
        <v>842</v>
      </c>
      <c r="Y165" s="7"/>
      <c r="Z165" s="6"/>
      <c r="AA165" s="6"/>
      <c r="AC165" s="6"/>
      <c r="AD165" s="6"/>
      <c r="AF165" s="6"/>
      <c r="AG165" s="6"/>
      <c r="AL165" s="6"/>
      <c r="AM165" s="6"/>
      <c r="AP165" s="6">
        <v>30</v>
      </c>
      <c r="AQ165" s="6">
        <v>33</v>
      </c>
      <c r="AR165" s="6"/>
      <c r="AS165" s="6"/>
      <c r="AT165" s="6"/>
      <c r="AU165" s="4" t="s">
        <v>876</v>
      </c>
      <c r="AV165" s="6"/>
      <c r="AW165" s="6"/>
      <c r="AX165" s="7"/>
      <c r="BI165" s="50"/>
      <c r="BK165" s="50"/>
      <c r="BM165" s="50"/>
      <c r="BO165" s="50"/>
      <c r="BQ165" s="50"/>
      <c r="BS165" s="50"/>
    </row>
    <row r="166" spans="2:71" x14ac:dyDescent="0.25">
      <c r="B166" s="3" t="s">
        <v>293</v>
      </c>
      <c r="C166" s="10" t="s">
        <v>558</v>
      </c>
      <c r="D166" s="39">
        <v>44069</v>
      </c>
      <c r="F166" s="3" t="s">
        <v>821</v>
      </c>
      <c r="H166" s="6"/>
      <c r="J166" s="6"/>
      <c r="L166" s="6"/>
      <c r="N166" s="6"/>
      <c r="P166" s="6"/>
      <c r="R166" s="6"/>
      <c r="T166" s="6"/>
      <c r="V166" s="3" t="s">
        <v>842</v>
      </c>
      <c r="Z166" s="6">
        <v>38</v>
      </c>
      <c r="AA166" s="6">
        <v>53</v>
      </c>
      <c r="AB166" s="7">
        <f t="shared" ref="AB166:AB171" si="6">Z166-AA166</f>
        <v>-15</v>
      </c>
      <c r="AC166" s="6">
        <v>41</v>
      </c>
      <c r="AD166" s="6">
        <v>33</v>
      </c>
      <c r="AE166" s="7">
        <f t="shared" ref="AE166:AE171" si="7">AC166-AD166</f>
        <v>8</v>
      </c>
      <c r="AF166" s="6"/>
      <c r="AG166" s="6"/>
      <c r="AL166" s="6"/>
      <c r="AM166" s="6"/>
      <c r="AO166" s="4" t="s">
        <v>931</v>
      </c>
      <c r="AP166" s="6"/>
      <c r="AQ166" s="6"/>
      <c r="AR166" s="6"/>
      <c r="AS166" s="6"/>
      <c r="AT166" s="6"/>
      <c r="AU166" s="4"/>
      <c r="AV166" s="6"/>
      <c r="AW166" s="6"/>
      <c r="AX166" s="7"/>
      <c r="BI166" s="50"/>
      <c r="BK166" s="50"/>
      <c r="BM166" s="50"/>
      <c r="BO166" s="50"/>
      <c r="BQ166" s="50"/>
      <c r="BS166" s="50"/>
    </row>
    <row r="167" spans="2:71" x14ac:dyDescent="0.25">
      <c r="B167" s="3" t="s">
        <v>293</v>
      </c>
      <c r="C167" s="9" t="s">
        <v>681</v>
      </c>
      <c r="D167" s="39">
        <v>44069</v>
      </c>
      <c r="E167">
        <v>30</v>
      </c>
      <c r="F167" s="3" t="s">
        <v>903</v>
      </c>
      <c r="G167" s="2" t="s">
        <v>138</v>
      </c>
      <c r="H167" s="6">
        <v>40</v>
      </c>
      <c r="I167" s="7">
        <v>-2</v>
      </c>
      <c r="J167" s="6">
        <v>40</v>
      </c>
      <c r="K167" s="7">
        <v>1</v>
      </c>
      <c r="L167" s="6">
        <v>6</v>
      </c>
      <c r="M167" s="7">
        <v>1</v>
      </c>
      <c r="N167" s="6">
        <v>3</v>
      </c>
      <c r="O167" s="7">
        <v>0</v>
      </c>
      <c r="P167" s="6">
        <v>0</v>
      </c>
      <c r="Q167" s="7">
        <v>0</v>
      </c>
      <c r="R167" s="6">
        <v>2</v>
      </c>
      <c r="S167" s="7">
        <v>-1</v>
      </c>
      <c r="T167" s="6">
        <v>0</v>
      </c>
      <c r="U167" s="7">
        <v>-3</v>
      </c>
      <c r="V167" t="s">
        <v>842</v>
      </c>
      <c r="Y167" s="7"/>
      <c r="Z167" s="6">
        <v>36</v>
      </c>
      <c r="AA167" s="6">
        <v>44</v>
      </c>
      <c r="AB167" s="7">
        <f t="shared" si="6"/>
        <v>-8</v>
      </c>
      <c r="AC167" s="6">
        <v>38</v>
      </c>
      <c r="AD167" s="6">
        <v>24</v>
      </c>
      <c r="AE167" s="7">
        <f t="shared" si="7"/>
        <v>14</v>
      </c>
      <c r="AF167" s="6">
        <v>15</v>
      </c>
      <c r="AG167" s="6">
        <v>24</v>
      </c>
      <c r="AH167" s="7">
        <f>AF167-AG167</f>
        <v>-9</v>
      </c>
      <c r="AI167" s="6">
        <v>22</v>
      </c>
      <c r="AJ167" s="6">
        <v>43</v>
      </c>
      <c r="AK167" s="7">
        <f>AI167-AJ167</f>
        <v>-21</v>
      </c>
      <c r="AL167" s="6"/>
      <c r="AM167" s="6"/>
      <c r="AO167" s="4" t="s">
        <v>1127</v>
      </c>
      <c r="AP167" s="6">
        <v>34</v>
      </c>
      <c r="AQ167" s="6">
        <v>32</v>
      </c>
      <c r="AR167" s="6"/>
      <c r="AS167" s="6"/>
      <c r="AT167" s="6"/>
      <c r="AU167" s="4" t="s">
        <v>1035</v>
      </c>
      <c r="AV167" s="6"/>
      <c r="AW167" s="6"/>
      <c r="AX167" s="7"/>
      <c r="BI167" s="50"/>
      <c r="BK167" s="50"/>
      <c r="BM167" s="50"/>
      <c r="BO167" s="50"/>
      <c r="BQ167" s="50"/>
      <c r="BS167" s="50"/>
    </row>
    <row r="168" spans="2:71" x14ac:dyDescent="0.25">
      <c r="B168" s="3" t="s">
        <v>293</v>
      </c>
      <c r="C168" s="10" t="s">
        <v>702</v>
      </c>
      <c r="D168" s="39">
        <v>44072</v>
      </c>
      <c r="E168">
        <v>3</v>
      </c>
      <c r="F168" s="3" t="s">
        <v>821</v>
      </c>
      <c r="H168" s="6"/>
      <c r="J168" s="6"/>
      <c r="L168" s="6"/>
      <c r="N168" s="6"/>
      <c r="P168" s="6"/>
      <c r="R168" s="6"/>
      <c r="T168" s="6"/>
      <c r="V168" s="3" t="s">
        <v>842</v>
      </c>
      <c r="Z168" s="6">
        <v>39</v>
      </c>
      <c r="AA168" s="6">
        <v>54</v>
      </c>
      <c r="AB168" s="7">
        <f t="shared" si="6"/>
        <v>-15</v>
      </c>
      <c r="AC168" s="6">
        <v>42</v>
      </c>
      <c r="AD168" s="6">
        <v>26</v>
      </c>
      <c r="AE168" s="7">
        <f t="shared" si="7"/>
        <v>16</v>
      </c>
      <c r="AF168" s="6"/>
      <c r="AG168" s="6"/>
      <c r="AI168" s="6"/>
      <c r="AJ168" s="6"/>
      <c r="AL168" s="6"/>
      <c r="AM168" s="6"/>
      <c r="AO168" s="4" t="s">
        <v>1037</v>
      </c>
      <c r="AP168" s="6"/>
      <c r="AQ168" s="6"/>
      <c r="AR168" s="6"/>
      <c r="AS168" s="6"/>
      <c r="AT168" s="6"/>
      <c r="AU168" s="4"/>
      <c r="AV168" s="6">
        <v>31</v>
      </c>
      <c r="AW168" s="6">
        <v>47</v>
      </c>
      <c r="AX168" s="7">
        <f>AV168-AW168</f>
        <v>-16</v>
      </c>
      <c r="AY168" s="4" t="s">
        <v>871</v>
      </c>
      <c r="BI168" s="50"/>
      <c r="BK168" s="50"/>
      <c r="BM168" s="50"/>
      <c r="BO168" s="50"/>
      <c r="BQ168" s="50"/>
      <c r="BS168" s="50"/>
    </row>
    <row r="169" spans="2:71" x14ac:dyDescent="0.25">
      <c r="B169" s="3" t="s">
        <v>295</v>
      </c>
      <c r="C169" s="10" t="s">
        <v>339</v>
      </c>
      <c r="D169" s="39">
        <v>44075</v>
      </c>
      <c r="E169">
        <v>3</v>
      </c>
      <c r="F169" s="3" t="s">
        <v>1135</v>
      </c>
      <c r="H169" s="6">
        <v>43</v>
      </c>
      <c r="I169" s="7">
        <v>1</v>
      </c>
      <c r="J169" s="6">
        <v>37</v>
      </c>
      <c r="K169" s="7">
        <v>0</v>
      </c>
      <c r="L169" s="6">
        <v>8</v>
      </c>
      <c r="M169" s="7">
        <v>-1</v>
      </c>
      <c r="N169" s="6">
        <v>4</v>
      </c>
      <c r="O169" s="7">
        <v>-1</v>
      </c>
      <c r="P169" s="6"/>
      <c r="R169" s="6"/>
      <c r="T169" s="6">
        <v>6</v>
      </c>
      <c r="U169" s="7">
        <v>1</v>
      </c>
      <c r="V169" t="s">
        <v>842</v>
      </c>
      <c r="Y169" s="7"/>
      <c r="Z169" s="6">
        <v>42</v>
      </c>
      <c r="AA169" s="6">
        <v>39</v>
      </c>
      <c r="AB169" s="7">
        <f t="shared" si="6"/>
        <v>3</v>
      </c>
      <c r="AC169" s="6">
        <v>36</v>
      </c>
      <c r="AD169" s="6">
        <v>21</v>
      </c>
      <c r="AE169" s="7">
        <f t="shared" si="7"/>
        <v>15</v>
      </c>
      <c r="AF169" s="6"/>
      <c r="AG169" s="6"/>
      <c r="AI169" s="6"/>
      <c r="AJ169" s="6"/>
      <c r="AL169" s="6"/>
      <c r="AM169" s="6"/>
      <c r="AO169" s="4" t="s">
        <v>1148</v>
      </c>
      <c r="AP169" s="6"/>
      <c r="AQ169" s="6"/>
      <c r="AR169" s="6"/>
      <c r="AS169" s="6"/>
      <c r="AT169" s="6"/>
      <c r="AU169" s="4"/>
      <c r="AV169" s="6"/>
      <c r="AW169" s="6"/>
      <c r="AX169" s="7"/>
      <c r="BI169" s="50"/>
      <c r="BK169" s="50"/>
      <c r="BM169" s="50"/>
      <c r="BO169" s="50"/>
      <c r="BQ169" s="50"/>
      <c r="BS169" s="50"/>
    </row>
    <row r="170" spans="2:71" x14ac:dyDescent="0.25">
      <c r="B170" s="3" t="s">
        <v>295</v>
      </c>
      <c r="C170" s="10" t="s">
        <v>697</v>
      </c>
      <c r="D170" s="39">
        <v>44076</v>
      </c>
      <c r="E170">
        <v>8</v>
      </c>
      <c r="F170" s="3" t="s">
        <v>982</v>
      </c>
      <c r="H170" s="6">
        <v>40</v>
      </c>
      <c r="I170" s="7">
        <v>-1</v>
      </c>
      <c r="J170" s="6">
        <v>38</v>
      </c>
      <c r="K170" s="7">
        <v>1</v>
      </c>
      <c r="L170" s="6">
        <v>8</v>
      </c>
      <c r="M170" s="7">
        <v>-1</v>
      </c>
      <c r="N170" s="6">
        <v>4</v>
      </c>
      <c r="O170" s="7">
        <v>0</v>
      </c>
      <c r="P170" s="6">
        <v>1</v>
      </c>
      <c r="Q170" s="7">
        <v>0</v>
      </c>
      <c r="R170" s="6"/>
      <c r="T170" s="6">
        <v>2</v>
      </c>
      <c r="U170" s="7">
        <v>-2</v>
      </c>
      <c r="V170" t="s">
        <v>842</v>
      </c>
      <c r="W170" t="s">
        <v>988</v>
      </c>
      <c r="Y170" s="7"/>
      <c r="Z170" s="6">
        <v>38</v>
      </c>
      <c r="AA170" s="6">
        <v>46</v>
      </c>
      <c r="AB170" s="7">
        <f t="shared" si="6"/>
        <v>-8</v>
      </c>
      <c r="AC170" s="6">
        <v>34</v>
      </c>
      <c r="AD170" s="6">
        <v>28</v>
      </c>
      <c r="AE170" s="7">
        <f t="shared" si="7"/>
        <v>6</v>
      </c>
      <c r="AF170" s="6"/>
      <c r="AG170" s="6"/>
      <c r="AI170" s="6"/>
      <c r="AJ170" s="6"/>
      <c r="AL170" s="6"/>
      <c r="AM170" s="6"/>
      <c r="AO170" s="4" t="s">
        <v>1049</v>
      </c>
      <c r="AP170" s="6">
        <v>41</v>
      </c>
      <c r="AQ170" s="6">
        <v>36</v>
      </c>
      <c r="AR170" s="6"/>
      <c r="AS170" s="6"/>
      <c r="AT170" s="6"/>
      <c r="AU170" s="4" t="s">
        <v>1084</v>
      </c>
      <c r="AV170" s="6">
        <v>32</v>
      </c>
      <c r="AW170" s="6">
        <v>48</v>
      </c>
      <c r="AX170" s="7">
        <f>AV170-AW170</f>
        <v>-16</v>
      </c>
      <c r="AY170" s="4" t="s">
        <v>1144</v>
      </c>
      <c r="BI170" s="50"/>
      <c r="BK170" s="50"/>
      <c r="BM170" s="50"/>
      <c r="BO170" s="50"/>
      <c r="BQ170" s="50"/>
      <c r="BS170" s="50"/>
    </row>
    <row r="171" spans="2:71" x14ac:dyDescent="0.25">
      <c r="B171" s="3" t="s">
        <v>295</v>
      </c>
      <c r="C171" s="10" t="s">
        <v>589</v>
      </c>
      <c r="D171" s="39">
        <v>44077</v>
      </c>
      <c r="E171">
        <v>4</v>
      </c>
      <c r="F171" s="3" t="s">
        <v>821</v>
      </c>
      <c r="G171" s="2" t="s">
        <v>224</v>
      </c>
      <c r="H171" s="6">
        <v>43</v>
      </c>
      <c r="I171" s="7">
        <v>0</v>
      </c>
      <c r="J171" s="6">
        <v>37</v>
      </c>
      <c r="K171" s="7">
        <v>1</v>
      </c>
      <c r="L171" s="6">
        <v>6</v>
      </c>
      <c r="M171" s="7">
        <v>0</v>
      </c>
      <c r="N171" s="6">
        <v>4</v>
      </c>
      <c r="O171" s="7">
        <v>0</v>
      </c>
      <c r="P171" s="6">
        <v>3</v>
      </c>
      <c r="Q171" s="7">
        <v>0</v>
      </c>
      <c r="R171" s="6"/>
      <c r="T171" s="6">
        <v>6</v>
      </c>
      <c r="U171" s="7">
        <v>-1</v>
      </c>
      <c r="V171" t="s">
        <v>842</v>
      </c>
      <c r="Y171" s="7"/>
      <c r="Z171" s="6">
        <v>40</v>
      </c>
      <c r="AA171" s="6">
        <v>51</v>
      </c>
      <c r="AB171" s="7">
        <f t="shared" si="6"/>
        <v>-11</v>
      </c>
      <c r="AC171" s="6">
        <v>39</v>
      </c>
      <c r="AD171" s="6">
        <v>33</v>
      </c>
      <c r="AE171" s="7">
        <f t="shared" si="7"/>
        <v>6</v>
      </c>
      <c r="AF171" s="6"/>
      <c r="AG171" s="6"/>
      <c r="AI171" s="6"/>
      <c r="AJ171" s="6"/>
      <c r="AL171" s="6"/>
      <c r="AM171" s="6"/>
      <c r="AO171" s="4" t="s">
        <v>931</v>
      </c>
      <c r="AP171" s="6">
        <v>31</v>
      </c>
      <c r="AQ171" s="6">
        <v>34</v>
      </c>
      <c r="AR171" s="6"/>
      <c r="AS171" s="6"/>
      <c r="AT171" s="6"/>
      <c r="AU171" s="4" t="s">
        <v>876</v>
      </c>
      <c r="AV171" s="6"/>
      <c r="AW171" s="6"/>
      <c r="AX171" s="7"/>
      <c r="AY171" s="4"/>
      <c r="BI171" s="50"/>
      <c r="BK171" s="50"/>
      <c r="BM171" s="50"/>
      <c r="BO171" s="50"/>
      <c r="BQ171" s="50"/>
      <c r="BS171" s="50"/>
    </row>
    <row r="172" spans="2:71" x14ac:dyDescent="0.25">
      <c r="B172" s="3" t="s">
        <v>295</v>
      </c>
      <c r="C172" s="10" t="s">
        <v>346</v>
      </c>
      <c r="D172" s="39">
        <v>44078</v>
      </c>
      <c r="E172">
        <v>15</v>
      </c>
      <c r="F172" s="3" t="s">
        <v>1093</v>
      </c>
      <c r="G172" s="2" t="s">
        <v>1138</v>
      </c>
      <c r="H172" s="6">
        <v>42</v>
      </c>
      <c r="J172" s="6">
        <v>38</v>
      </c>
      <c r="L172" s="6">
        <v>6</v>
      </c>
      <c r="N172" s="6">
        <v>5</v>
      </c>
      <c r="P172" s="6">
        <v>2</v>
      </c>
      <c r="R172" s="6"/>
      <c r="T172" s="6">
        <v>4</v>
      </c>
      <c r="V172" s="3" t="s">
        <v>842</v>
      </c>
      <c r="Y172" s="7"/>
      <c r="Z172" s="6"/>
      <c r="AA172" s="6"/>
      <c r="AC172" s="6"/>
      <c r="AD172" s="6"/>
      <c r="AF172" s="6"/>
      <c r="AG172" s="6"/>
      <c r="AL172" s="6"/>
      <c r="AM172" s="6"/>
      <c r="AP172" s="6"/>
      <c r="AQ172" s="6"/>
      <c r="AR172" s="6"/>
      <c r="AS172" s="6"/>
      <c r="AT172" s="6"/>
      <c r="AU172" s="4"/>
      <c r="AV172" s="6"/>
      <c r="AW172" s="6"/>
      <c r="AX172" s="7"/>
      <c r="BI172" s="50"/>
      <c r="BK172" s="50"/>
      <c r="BM172" s="50"/>
      <c r="BO172" s="50"/>
      <c r="BQ172" s="50"/>
      <c r="BS172" s="50"/>
    </row>
    <row r="173" spans="2:71" x14ac:dyDescent="0.25">
      <c r="B173" s="3" t="s">
        <v>295</v>
      </c>
      <c r="C173" s="10" t="s">
        <v>657</v>
      </c>
      <c r="D173" s="39">
        <v>44079</v>
      </c>
      <c r="F173" s="3" t="s">
        <v>821</v>
      </c>
      <c r="H173" s="6"/>
      <c r="J173" s="6"/>
      <c r="L173" s="6"/>
      <c r="N173" s="6"/>
      <c r="R173" s="6"/>
      <c r="T173" s="6"/>
      <c r="V173" s="3" t="s">
        <v>842</v>
      </c>
      <c r="Z173" s="6"/>
      <c r="AA173" s="6"/>
      <c r="AC173" s="6"/>
      <c r="AD173" s="6"/>
      <c r="AF173" s="6"/>
      <c r="AG173" s="6"/>
      <c r="AL173" s="6"/>
      <c r="AM173" s="6"/>
      <c r="AP173" s="6"/>
      <c r="AQ173" s="6"/>
      <c r="AR173" s="6"/>
      <c r="AS173" s="6"/>
      <c r="AT173" s="6"/>
      <c r="AU173" s="4"/>
      <c r="AV173" s="6">
        <v>30</v>
      </c>
      <c r="AW173" s="6">
        <v>50</v>
      </c>
      <c r="AX173" s="7">
        <f>AV173-AW173</f>
        <v>-20</v>
      </c>
      <c r="AY173" s="4" t="s">
        <v>871</v>
      </c>
      <c r="BI173" s="50"/>
      <c r="BK173" s="50"/>
      <c r="BM173" s="50"/>
      <c r="BO173" s="50"/>
      <c r="BQ173" s="50"/>
      <c r="BS173" s="50"/>
    </row>
    <row r="174" spans="2:71" x14ac:dyDescent="0.25">
      <c r="B174" s="3" t="s">
        <v>295</v>
      </c>
      <c r="C174" s="10" t="s">
        <v>419</v>
      </c>
      <c r="D174" s="39">
        <v>44082</v>
      </c>
      <c r="E174">
        <v>9</v>
      </c>
      <c r="F174" s="3" t="s">
        <v>821</v>
      </c>
      <c r="G174" s="2" t="s">
        <v>224</v>
      </c>
      <c r="H174" s="6">
        <v>42</v>
      </c>
      <c r="I174" s="7">
        <v>-1</v>
      </c>
      <c r="J174" s="6">
        <v>37</v>
      </c>
      <c r="K174" s="7">
        <v>0</v>
      </c>
      <c r="L174" s="6">
        <v>6</v>
      </c>
      <c r="M174" s="7">
        <v>0</v>
      </c>
      <c r="N174" s="6">
        <v>4</v>
      </c>
      <c r="O174" s="7">
        <v>0</v>
      </c>
      <c r="P174" s="6">
        <v>3</v>
      </c>
      <c r="Q174" s="7">
        <v>0</v>
      </c>
      <c r="R174" s="6"/>
      <c r="T174" s="6">
        <v>5</v>
      </c>
      <c r="U174" s="7">
        <v>-1</v>
      </c>
      <c r="V174" s="3" t="s">
        <v>842</v>
      </c>
      <c r="Y174" s="7"/>
      <c r="Z174" s="6"/>
      <c r="AA174" s="6"/>
      <c r="AC174" s="6"/>
      <c r="AD174" s="6"/>
      <c r="AF174" s="6"/>
      <c r="AG174" s="6"/>
      <c r="AL174" s="6"/>
      <c r="AM174" s="6"/>
      <c r="AP174" s="6"/>
      <c r="AQ174" s="6"/>
      <c r="AR174" s="6"/>
      <c r="AS174" s="6"/>
      <c r="AT174" s="6"/>
      <c r="AU174" s="4"/>
      <c r="AV174" s="6"/>
      <c r="AW174" s="6"/>
      <c r="AX174" s="7"/>
      <c r="AY174" s="4"/>
      <c r="BI174" s="50"/>
      <c r="BK174" s="50"/>
      <c r="BM174" s="50"/>
      <c r="BO174" s="50"/>
      <c r="BQ174" s="50"/>
      <c r="BS174" s="50"/>
    </row>
    <row r="175" spans="2:71" x14ac:dyDescent="0.25">
      <c r="B175" s="3" t="s">
        <v>295</v>
      </c>
      <c r="C175" s="10" t="s">
        <v>669</v>
      </c>
      <c r="D175" s="39">
        <v>44083</v>
      </c>
      <c r="F175" s="3" t="s">
        <v>821</v>
      </c>
      <c r="H175" s="6"/>
      <c r="J175" s="6"/>
      <c r="L175" s="6"/>
      <c r="N175" s="6"/>
      <c r="P175" s="6"/>
      <c r="R175" s="6"/>
      <c r="T175" s="6"/>
      <c r="V175" s="3" t="s">
        <v>842</v>
      </c>
      <c r="Z175" s="6">
        <v>37</v>
      </c>
      <c r="AA175" s="6">
        <v>54</v>
      </c>
      <c r="AB175" s="7">
        <f>Z175-AA175</f>
        <v>-17</v>
      </c>
      <c r="AC175" s="6">
        <v>36</v>
      </c>
      <c r="AD175" s="6">
        <v>36</v>
      </c>
      <c r="AE175" s="7">
        <f>AC175-AD175</f>
        <v>0</v>
      </c>
      <c r="AF175" s="6">
        <v>8</v>
      </c>
      <c r="AG175" s="6">
        <v>26</v>
      </c>
      <c r="AH175" s="7">
        <f>AF175-AG175</f>
        <v>-18</v>
      </c>
      <c r="AL175" s="6"/>
      <c r="AM175" s="6"/>
      <c r="AO175" s="4" t="s">
        <v>931</v>
      </c>
      <c r="AP175" s="6"/>
      <c r="AQ175" s="6"/>
      <c r="AR175" s="6"/>
      <c r="AS175" s="6"/>
      <c r="AT175" s="6"/>
      <c r="AU175" s="4"/>
      <c r="AV175" s="6"/>
      <c r="AW175" s="6"/>
      <c r="AX175" s="7"/>
      <c r="AY175" s="4"/>
      <c r="BI175" s="50"/>
      <c r="BK175" s="50"/>
      <c r="BM175" s="50"/>
      <c r="BO175" s="50"/>
      <c r="BQ175" s="50"/>
      <c r="BS175" s="50"/>
    </row>
    <row r="176" spans="2:71" x14ac:dyDescent="0.25">
      <c r="B176" s="3" t="s">
        <v>295</v>
      </c>
      <c r="C176" s="10" t="s">
        <v>623</v>
      </c>
      <c r="D176" s="39">
        <v>44083</v>
      </c>
      <c r="E176">
        <v>13</v>
      </c>
      <c r="F176" s="3" t="s">
        <v>903</v>
      </c>
      <c r="G176" s="2" t="s">
        <v>138</v>
      </c>
      <c r="H176" s="6">
        <v>42</v>
      </c>
      <c r="I176" s="7">
        <v>2</v>
      </c>
      <c r="J176" s="6">
        <v>39</v>
      </c>
      <c r="K176" s="7">
        <v>-1</v>
      </c>
      <c r="L176" s="6">
        <v>6</v>
      </c>
      <c r="M176" s="7">
        <v>0</v>
      </c>
      <c r="N176" s="6">
        <v>4</v>
      </c>
      <c r="O176" s="7">
        <v>1</v>
      </c>
      <c r="P176" s="6">
        <v>0</v>
      </c>
      <c r="Q176" s="7">
        <v>0</v>
      </c>
      <c r="R176" s="6">
        <v>1</v>
      </c>
      <c r="S176" s="7">
        <v>-1</v>
      </c>
      <c r="T176" s="6">
        <v>3</v>
      </c>
      <c r="U176" s="7">
        <v>3</v>
      </c>
      <c r="V176" s="3" t="s">
        <v>842</v>
      </c>
      <c r="Y176" s="7"/>
      <c r="Z176" s="6">
        <v>38</v>
      </c>
      <c r="AA176" s="6">
        <v>44</v>
      </c>
      <c r="AB176" s="7">
        <f>Z176-AA176</f>
        <v>-6</v>
      </c>
      <c r="AC176" s="6">
        <v>42</v>
      </c>
      <c r="AD176" s="6">
        <v>21</v>
      </c>
      <c r="AE176" s="7">
        <f>AC176-AD176</f>
        <v>21</v>
      </c>
      <c r="AF176" s="6">
        <v>17</v>
      </c>
      <c r="AG176" s="6">
        <v>22</v>
      </c>
      <c r="AH176" s="7">
        <f>AF176-AG176</f>
        <v>-5</v>
      </c>
      <c r="AI176" s="6">
        <v>23</v>
      </c>
      <c r="AJ176" s="6">
        <v>43</v>
      </c>
      <c r="AK176" s="7">
        <f>AI176-AJ176</f>
        <v>-20</v>
      </c>
      <c r="AL176" s="6"/>
      <c r="AM176" s="6"/>
      <c r="AO176" s="4" t="s">
        <v>1127</v>
      </c>
      <c r="AP176" s="6">
        <v>33</v>
      </c>
      <c r="AQ176" s="6">
        <v>32</v>
      </c>
      <c r="AR176" s="6"/>
      <c r="AS176" s="6"/>
      <c r="AT176" s="6"/>
      <c r="AU176" s="4" t="s">
        <v>1035</v>
      </c>
      <c r="AV176" s="6"/>
      <c r="AW176" s="6"/>
      <c r="AX176" s="7"/>
      <c r="BI176" s="50"/>
      <c r="BK176" s="50"/>
      <c r="BM176" s="50"/>
      <c r="BO176" s="50"/>
      <c r="BQ176" s="50"/>
      <c r="BS176" s="50"/>
    </row>
    <row r="177" spans="2:71" x14ac:dyDescent="0.25">
      <c r="B177" s="3" t="s">
        <v>295</v>
      </c>
      <c r="C177" s="10" t="s">
        <v>416</v>
      </c>
      <c r="D177" s="39">
        <v>44085</v>
      </c>
      <c r="E177">
        <v>22</v>
      </c>
      <c r="F177" t="s">
        <v>1132</v>
      </c>
      <c r="G177" s="2" t="s">
        <v>60</v>
      </c>
      <c r="H177" s="6">
        <v>40</v>
      </c>
      <c r="I177" s="7">
        <v>-5</v>
      </c>
      <c r="J177" s="6">
        <v>37</v>
      </c>
      <c r="K177" s="7">
        <v>0</v>
      </c>
      <c r="L177" s="6">
        <v>8</v>
      </c>
      <c r="M177" s="7">
        <v>2</v>
      </c>
      <c r="N177" s="6">
        <v>5</v>
      </c>
      <c r="O177" s="7">
        <v>0</v>
      </c>
      <c r="P177" s="6">
        <v>0</v>
      </c>
      <c r="Q177" s="7">
        <v>-1</v>
      </c>
      <c r="R177" s="6">
        <v>1</v>
      </c>
      <c r="S177" s="7">
        <v>1</v>
      </c>
      <c r="T177" s="6">
        <v>3</v>
      </c>
      <c r="U177" s="7">
        <v>-5</v>
      </c>
      <c r="V177" s="3" t="s">
        <v>639</v>
      </c>
      <c r="Y177" s="7"/>
      <c r="Z177" s="6">
        <v>40</v>
      </c>
      <c r="AA177" s="6">
        <v>54</v>
      </c>
      <c r="AB177" s="7">
        <f>Z177-AA177</f>
        <v>-14</v>
      </c>
      <c r="AC177" s="6">
        <v>43</v>
      </c>
      <c r="AD177" s="6">
        <v>27</v>
      </c>
      <c r="AE177" s="7">
        <f>AC177-AD177</f>
        <v>16</v>
      </c>
      <c r="AF177" s="6">
        <v>17</v>
      </c>
      <c r="AG177" s="6">
        <v>25</v>
      </c>
      <c r="AH177" s="7">
        <f>AF177-AG177</f>
        <v>-8</v>
      </c>
      <c r="AI177" s="6"/>
      <c r="AJ177" s="6"/>
      <c r="AL177" s="6"/>
      <c r="AM177" s="6"/>
      <c r="AO177" s="4" t="s">
        <v>1087</v>
      </c>
      <c r="AP177" s="6"/>
      <c r="AQ177" s="6"/>
      <c r="AR177" s="6"/>
      <c r="AS177" s="6"/>
      <c r="AT177" s="6"/>
      <c r="AU177" s="4"/>
      <c r="AV177" s="6">
        <v>35</v>
      </c>
      <c r="AW177" s="6">
        <v>57</v>
      </c>
      <c r="AX177" s="7">
        <f>AV177-AW177</f>
        <v>-22</v>
      </c>
      <c r="AY177" s="4" t="s">
        <v>937</v>
      </c>
      <c r="BI177" s="50"/>
      <c r="BK177" s="50"/>
      <c r="BM177" s="50"/>
      <c r="BO177" s="50"/>
      <c r="BQ177" s="50"/>
      <c r="BS177" s="50"/>
    </row>
    <row r="178" spans="2:71" x14ac:dyDescent="0.25">
      <c r="B178" s="3" t="s">
        <v>295</v>
      </c>
      <c r="C178" s="10" t="s">
        <v>555</v>
      </c>
      <c r="D178" s="39">
        <v>44086</v>
      </c>
      <c r="F178" s="3" t="s">
        <v>821</v>
      </c>
      <c r="H178" s="6"/>
      <c r="J178" s="6"/>
      <c r="L178" s="6"/>
      <c r="N178" s="6"/>
      <c r="P178" s="6"/>
      <c r="R178" s="6"/>
      <c r="T178" s="6"/>
      <c r="V178" s="3" t="s">
        <v>842</v>
      </c>
      <c r="Z178" s="6"/>
      <c r="AA178" s="6"/>
      <c r="AC178" s="6"/>
      <c r="AD178" s="6"/>
      <c r="AF178" s="6"/>
      <c r="AG178" s="6"/>
      <c r="AI178" s="6"/>
      <c r="AJ178" s="6"/>
      <c r="AL178" s="6"/>
      <c r="AM178" s="6"/>
      <c r="AO178" s="4"/>
      <c r="AP178" s="6"/>
      <c r="AQ178" s="6"/>
      <c r="AR178" s="6"/>
      <c r="AS178" s="6"/>
      <c r="AT178" s="6"/>
      <c r="AU178" s="4"/>
      <c r="AV178" s="6">
        <v>30</v>
      </c>
      <c r="AW178" s="6">
        <v>51</v>
      </c>
      <c r="AX178" s="7">
        <f>AV178-AW178</f>
        <v>-21</v>
      </c>
      <c r="AY178" s="4" t="s">
        <v>871</v>
      </c>
      <c r="BI178" s="50"/>
      <c r="BK178" s="50"/>
      <c r="BM178" s="50"/>
      <c r="BO178" s="50"/>
      <c r="BQ178" s="50"/>
      <c r="BS178" s="50"/>
    </row>
    <row r="179" spans="2:71" x14ac:dyDescent="0.25">
      <c r="B179" s="3" t="s">
        <v>295</v>
      </c>
      <c r="C179" s="10" t="s">
        <v>624</v>
      </c>
      <c r="D179" s="39">
        <v>44089</v>
      </c>
      <c r="E179">
        <v>17</v>
      </c>
      <c r="F179" s="3" t="s">
        <v>1135</v>
      </c>
      <c r="H179" s="6">
        <v>41</v>
      </c>
      <c r="I179" s="7">
        <v>-2</v>
      </c>
      <c r="J179" s="6">
        <v>39</v>
      </c>
      <c r="K179" s="7">
        <v>2</v>
      </c>
      <c r="L179" s="6">
        <v>8</v>
      </c>
      <c r="M179" s="7">
        <v>0</v>
      </c>
      <c r="N179" s="6">
        <v>5</v>
      </c>
      <c r="O179" s="7">
        <v>1</v>
      </c>
      <c r="R179" s="6"/>
      <c r="T179" s="6">
        <v>2</v>
      </c>
      <c r="U179" s="7">
        <v>-4</v>
      </c>
      <c r="V179" s="3" t="s">
        <v>842</v>
      </c>
      <c r="Y179" s="7"/>
      <c r="Z179" s="6">
        <v>39</v>
      </c>
      <c r="AA179" s="6">
        <v>42</v>
      </c>
      <c r="AB179" s="7">
        <f>Z179-AA179</f>
        <v>-3</v>
      </c>
      <c r="AC179" s="6">
        <v>38</v>
      </c>
      <c r="AD179" s="6">
        <v>23</v>
      </c>
      <c r="AE179" s="7">
        <f>AC179-AD179</f>
        <v>15</v>
      </c>
      <c r="AF179" s="6"/>
      <c r="AG179" s="6"/>
      <c r="AL179" s="6"/>
      <c r="AM179" s="6"/>
      <c r="AO179" s="4" t="s">
        <v>1148</v>
      </c>
      <c r="AP179" s="6">
        <v>43</v>
      </c>
      <c r="AQ179" s="6">
        <v>35</v>
      </c>
      <c r="AR179" s="6"/>
      <c r="AS179" s="6"/>
      <c r="AT179" s="6"/>
      <c r="AU179" s="4" t="s">
        <v>1147</v>
      </c>
      <c r="AV179" s="6"/>
      <c r="AW179" s="6"/>
      <c r="AX179" s="7"/>
      <c r="BI179" s="50"/>
      <c r="BK179" s="50"/>
      <c r="BM179" s="50"/>
      <c r="BO179" s="50"/>
      <c r="BQ179" s="50"/>
      <c r="BS179" s="50"/>
    </row>
    <row r="180" spans="2:71" x14ac:dyDescent="0.25">
      <c r="B180" s="3" t="s">
        <v>295</v>
      </c>
      <c r="C180" s="10" t="s">
        <v>624</v>
      </c>
      <c r="D180" s="39">
        <v>44089</v>
      </c>
      <c r="E180">
        <v>22</v>
      </c>
      <c r="F180" s="3" t="s">
        <v>982</v>
      </c>
      <c r="H180" s="6">
        <v>40</v>
      </c>
      <c r="I180" s="7">
        <v>0</v>
      </c>
      <c r="J180" s="6">
        <v>38</v>
      </c>
      <c r="K180" s="7">
        <v>0</v>
      </c>
      <c r="L180" s="6">
        <v>7</v>
      </c>
      <c r="M180" s="7">
        <v>-1</v>
      </c>
      <c r="N180" s="6">
        <v>4</v>
      </c>
      <c r="O180" s="7">
        <v>0</v>
      </c>
      <c r="P180" s="6">
        <v>1</v>
      </c>
      <c r="Q180" s="7">
        <v>0</v>
      </c>
      <c r="R180" s="6"/>
      <c r="T180" s="6">
        <v>2</v>
      </c>
      <c r="U180" s="7">
        <v>0</v>
      </c>
      <c r="V180" s="3" t="s">
        <v>842</v>
      </c>
      <c r="W180" t="s">
        <v>988</v>
      </c>
      <c r="Y180" s="7"/>
      <c r="Z180" s="6">
        <v>35</v>
      </c>
      <c r="AA180" s="6">
        <v>49</v>
      </c>
      <c r="AB180" s="7">
        <f>Z180-AA180</f>
        <v>-14</v>
      </c>
      <c r="AC180" s="6">
        <v>36</v>
      </c>
      <c r="AD180" s="6">
        <v>26</v>
      </c>
      <c r="AE180" s="7">
        <f>AC180-AD180</f>
        <v>10</v>
      </c>
      <c r="AF180" s="6"/>
      <c r="AG180" s="6"/>
      <c r="AL180" s="6"/>
      <c r="AM180" s="6"/>
      <c r="AO180" s="4" t="s">
        <v>1049</v>
      </c>
      <c r="AP180" s="6">
        <v>39</v>
      </c>
      <c r="AQ180" s="6">
        <v>39</v>
      </c>
      <c r="AR180" s="6"/>
      <c r="AS180" s="6"/>
      <c r="AT180" s="6"/>
      <c r="AU180" s="4" t="s">
        <v>1084</v>
      </c>
      <c r="AV180" s="6">
        <v>31</v>
      </c>
      <c r="AW180" s="6">
        <v>51</v>
      </c>
      <c r="AX180" s="7">
        <f>AV180-AW180</f>
        <v>-20</v>
      </c>
      <c r="AY180" s="4" t="s">
        <v>1144</v>
      </c>
      <c r="BI180" s="50"/>
      <c r="BK180" s="50"/>
      <c r="BM180" s="50"/>
      <c r="BO180" s="50"/>
      <c r="BQ180" s="50"/>
      <c r="BS180" s="50"/>
    </row>
    <row r="181" spans="2:71" x14ac:dyDescent="0.25">
      <c r="B181" s="3" t="s">
        <v>295</v>
      </c>
      <c r="C181" s="10" t="s">
        <v>640</v>
      </c>
      <c r="D181" s="39">
        <v>44090</v>
      </c>
      <c r="E181">
        <v>19</v>
      </c>
      <c r="F181" s="3" t="s">
        <v>821</v>
      </c>
      <c r="G181" s="2" t="s">
        <v>224</v>
      </c>
      <c r="H181" s="6">
        <v>40</v>
      </c>
      <c r="I181" s="7">
        <v>-2</v>
      </c>
      <c r="J181" s="6">
        <v>40</v>
      </c>
      <c r="K181" s="7">
        <v>3</v>
      </c>
      <c r="L181" s="6">
        <v>6</v>
      </c>
      <c r="M181" s="7">
        <v>0</v>
      </c>
      <c r="N181" s="6">
        <v>5</v>
      </c>
      <c r="O181" s="7">
        <v>1</v>
      </c>
      <c r="P181" s="6">
        <v>3</v>
      </c>
      <c r="Q181" s="7">
        <v>0</v>
      </c>
      <c r="R181" s="6"/>
      <c r="T181" s="6">
        <v>0</v>
      </c>
      <c r="U181" s="7">
        <v>-5</v>
      </c>
      <c r="V181" s="3" t="s">
        <v>842</v>
      </c>
      <c r="Y181" s="7"/>
      <c r="Z181" s="6"/>
      <c r="AA181" s="6"/>
      <c r="AC181" s="6"/>
      <c r="AD181" s="6"/>
      <c r="AF181" s="6"/>
      <c r="AG181" s="6"/>
      <c r="AL181" s="6"/>
      <c r="AM181" s="6"/>
      <c r="AP181" s="6">
        <v>30</v>
      </c>
      <c r="AQ181" s="6">
        <v>35</v>
      </c>
      <c r="AR181" s="6"/>
      <c r="AS181" s="6"/>
      <c r="AT181" s="6"/>
      <c r="AU181" s="4" t="s">
        <v>876</v>
      </c>
      <c r="AV181" s="6"/>
      <c r="AW181" s="6"/>
      <c r="AX181" s="7"/>
      <c r="BI181" s="50"/>
      <c r="BK181" s="50"/>
      <c r="BM181" s="50"/>
      <c r="BO181" s="50"/>
      <c r="BQ181" s="50"/>
      <c r="BS181" s="50"/>
    </row>
    <row r="182" spans="2:71" x14ac:dyDescent="0.25">
      <c r="B182" s="3" t="s">
        <v>295</v>
      </c>
      <c r="C182" s="10" t="s">
        <v>301</v>
      </c>
      <c r="D182" s="39">
        <v>44091</v>
      </c>
      <c r="E182">
        <v>23</v>
      </c>
      <c r="F182" s="3" t="s">
        <v>1137</v>
      </c>
      <c r="H182" s="6">
        <v>40</v>
      </c>
      <c r="I182" s="7">
        <v>-2</v>
      </c>
      <c r="J182" s="6">
        <v>38</v>
      </c>
      <c r="K182" s="7">
        <v>3</v>
      </c>
      <c r="L182" s="6">
        <v>9</v>
      </c>
      <c r="M182" s="7">
        <v>1</v>
      </c>
      <c r="N182" s="6">
        <v>4</v>
      </c>
      <c r="O182" s="7">
        <v>1</v>
      </c>
      <c r="P182" s="6">
        <v>3</v>
      </c>
      <c r="Q182" s="7">
        <v>0</v>
      </c>
      <c r="R182" s="6">
        <v>2</v>
      </c>
      <c r="S182" s="7">
        <v>1</v>
      </c>
      <c r="T182" s="6">
        <v>2</v>
      </c>
      <c r="U182" s="7">
        <v>-5</v>
      </c>
      <c r="V182" s="3" t="s">
        <v>842</v>
      </c>
      <c r="Y182" s="7"/>
      <c r="Z182" s="6"/>
      <c r="AA182" s="6"/>
      <c r="AC182" s="6"/>
      <c r="AD182" s="6"/>
      <c r="AF182" s="6"/>
      <c r="AG182" s="6"/>
      <c r="AL182" s="6"/>
      <c r="AM182" s="6"/>
      <c r="AP182" s="6"/>
      <c r="AQ182" s="6"/>
      <c r="AR182" s="6"/>
      <c r="AS182" s="6"/>
      <c r="AT182" s="6"/>
      <c r="AU182" s="4"/>
      <c r="AV182" s="6"/>
      <c r="AW182" s="6"/>
      <c r="AX182" s="7"/>
      <c r="BI182" s="50"/>
      <c r="BK182" s="50"/>
      <c r="BM182" s="50"/>
      <c r="BO182" s="50"/>
      <c r="BQ182" s="50"/>
      <c r="BS182" s="50"/>
    </row>
    <row r="183" spans="2:71" x14ac:dyDescent="0.25">
      <c r="B183" s="3" t="s">
        <v>295</v>
      </c>
      <c r="C183" s="10" t="s">
        <v>437</v>
      </c>
      <c r="D183" s="39">
        <v>44092</v>
      </c>
      <c r="E183">
        <v>22</v>
      </c>
      <c r="F183" s="3" t="s">
        <v>1136</v>
      </c>
      <c r="H183" s="6">
        <v>40</v>
      </c>
      <c r="I183" s="7">
        <v>-2</v>
      </c>
      <c r="J183" s="6">
        <v>37</v>
      </c>
      <c r="K183" s="7">
        <v>0</v>
      </c>
      <c r="L183" s="6">
        <v>8</v>
      </c>
      <c r="M183" s="7">
        <v>1</v>
      </c>
      <c r="N183" s="6">
        <v>3</v>
      </c>
      <c r="O183" s="7">
        <v>0</v>
      </c>
      <c r="P183" s="6">
        <v>3</v>
      </c>
      <c r="Q183" s="7">
        <v>1</v>
      </c>
      <c r="R183" s="6"/>
      <c r="T183" s="6">
        <v>3</v>
      </c>
      <c r="U183" s="7">
        <v>-2</v>
      </c>
      <c r="V183" s="3" t="s">
        <v>842</v>
      </c>
      <c r="W183" t="s">
        <v>988</v>
      </c>
      <c r="Y183" s="7"/>
      <c r="Z183" s="6">
        <v>37</v>
      </c>
      <c r="AA183" s="6">
        <v>45</v>
      </c>
      <c r="AB183" s="7">
        <f>Z183-AA183</f>
        <v>-8</v>
      </c>
      <c r="AC183" s="6">
        <v>34</v>
      </c>
      <c r="AD183" s="6">
        <v>31</v>
      </c>
      <c r="AE183" s="7">
        <v>3</v>
      </c>
      <c r="AF183" s="6"/>
      <c r="AG183" s="6"/>
      <c r="AL183" s="6"/>
      <c r="AM183" s="6"/>
      <c r="AO183" s="4" t="s">
        <v>1099</v>
      </c>
      <c r="AP183" s="6">
        <v>41</v>
      </c>
      <c r="AQ183" s="6">
        <v>35</v>
      </c>
      <c r="AR183" s="6"/>
      <c r="AS183" s="6"/>
      <c r="AT183" s="6"/>
      <c r="AU183" s="4" t="s">
        <v>1146</v>
      </c>
      <c r="AV183" s="6">
        <v>33</v>
      </c>
      <c r="AW183" s="6">
        <v>45</v>
      </c>
      <c r="AX183" s="7">
        <f>AV183-AW183</f>
        <v>-12</v>
      </c>
      <c r="AY183" s="4" t="s">
        <v>1099</v>
      </c>
      <c r="BI183" s="50"/>
      <c r="BK183" s="50"/>
      <c r="BM183" s="50"/>
      <c r="BO183" s="50"/>
      <c r="BQ183" s="50"/>
      <c r="BS183" s="50"/>
    </row>
    <row r="184" spans="2:71" x14ac:dyDescent="0.25">
      <c r="B184" s="3" t="s">
        <v>295</v>
      </c>
      <c r="C184" s="10" t="s">
        <v>597</v>
      </c>
      <c r="D184" s="39">
        <v>44093</v>
      </c>
      <c r="F184" s="3" t="s">
        <v>821</v>
      </c>
      <c r="H184" s="6"/>
      <c r="J184" s="6"/>
      <c r="L184" s="6"/>
      <c r="N184" s="6"/>
      <c r="P184" s="6"/>
      <c r="R184" s="6"/>
      <c r="T184" s="6"/>
      <c r="V184" s="3" t="s">
        <v>842</v>
      </c>
      <c r="Z184" s="6"/>
      <c r="AA184" s="6"/>
      <c r="AC184" s="6"/>
      <c r="AD184" s="6"/>
      <c r="AF184" s="6"/>
      <c r="AG184" s="6"/>
      <c r="AL184" s="6"/>
      <c r="AM184" s="6"/>
      <c r="AO184" s="4"/>
      <c r="AP184" s="6"/>
      <c r="AQ184" s="6"/>
      <c r="AR184" s="6"/>
      <c r="AS184" s="6"/>
      <c r="AT184" s="6"/>
      <c r="AU184" s="4"/>
      <c r="AV184" s="6">
        <v>27</v>
      </c>
      <c r="AW184" s="6">
        <v>52</v>
      </c>
      <c r="AX184" s="7">
        <f>AV184-AW184</f>
        <v>-25</v>
      </c>
      <c r="AY184" s="4" t="s">
        <v>871</v>
      </c>
      <c r="BI184" s="50"/>
      <c r="BK184" s="50"/>
      <c r="BM184" s="50"/>
      <c r="BO184" s="50"/>
      <c r="BQ184" s="50"/>
      <c r="BS184" s="50"/>
    </row>
    <row r="185" spans="2:71" x14ac:dyDescent="0.25">
      <c r="B185" s="3" t="s">
        <v>295</v>
      </c>
      <c r="C185" s="10" t="s">
        <v>675</v>
      </c>
      <c r="D185" s="39">
        <v>44096</v>
      </c>
      <c r="E185">
        <v>24</v>
      </c>
      <c r="F185" s="3" t="s">
        <v>1135</v>
      </c>
      <c r="H185" s="6">
        <v>40</v>
      </c>
      <c r="I185" s="7">
        <v>-1</v>
      </c>
      <c r="J185" s="6">
        <v>40</v>
      </c>
      <c r="K185" s="7">
        <v>1</v>
      </c>
      <c r="L185" s="6">
        <v>7</v>
      </c>
      <c r="M185" s="7">
        <v>-1</v>
      </c>
      <c r="N185" s="6">
        <v>5</v>
      </c>
      <c r="O185" s="7">
        <v>0</v>
      </c>
      <c r="R185" s="6"/>
      <c r="T185" s="6">
        <v>0</v>
      </c>
      <c r="U185" s="7">
        <v>-2</v>
      </c>
      <c r="V185" s="3" t="s">
        <v>842</v>
      </c>
      <c r="Y185" s="7"/>
      <c r="Z185" s="6">
        <v>37</v>
      </c>
      <c r="AA185" s="6">
        <v>44</v>
      </c>
      <c r="AB185" s="7">
        <f>Z185-AA185</f>
        <v>-7</v>
      </c>
      <c r="AC185" s="6">
        <v>38</v>
      </c>
      <c r="AD185" s="6">
        <v>23</v>
      </c>
      <c r="AE185" s="7">
        <f>AC185-AD185</f>
        <v>15</v>
      </c>
      <c r="AF185" s="6">
        <v>13</v>
      </c>
      <c r="AG185" s="6">
        <v>22</v>
      </c>
      <c r="AH185" s="7">
        <f>AF185-AG185</f>
        <v>-9</v>
      </c>
      <c r="AL185" s="6">
        <v>16</v>
      </c>
      <c r="AM185" s="6">
        <v>19</v>
      </c>
      <c r="AN185" s="7">
        <f>AL185-AM185</f>
        <v>-3</v>
      </c>
      <c r="AO185" s="4" t="s">
        <v>1148</v>
      </c>
      <c r="AP185" s="6">
        <v>42</v>
      </c>
      <c r="AQ185" s="6">
        <v>36</v>
      </c>
      <c r="AR185" s="6"/>
      <c r="AS185" s="6"/>
      <c r="AT185" s="6"/>
      <c r="AU185" s="4" t="s">
        <v>1147</v>
      </c>
      <c r="AV185" s="6"/>
      <c r="AW185" s="6"/>
      <c r="AX185" s="7"/>
      <c r="BI185" s="50"/>
      <c r="BK185" s="50"/>
      <c r="BM185" s="50"/>
      <c r="BO185" s="50"/>
      <c r="BQ185" s="50"/>
      <c r="BS185" s="50"/>
    </row>
    <row r="186" spans="2:71" x14ac:dyDescent="0.25">
      <c r="B186" s="3" t="s">
        <v>295</v>
      </c>
      <c r="C186" s="10" t="s">
        <v>675</v>
      </c>
      <c r="D186" s="39">
        <v>44096</v>
      </c>
      <c r="F186" s="3" t="s">
        <v>821</v>
      </c>
      <c r="H186" s="6"/>
      <c r="J186" s="6"/>
      <c r="L186" s="6"/>
      <c r="N186" s="6"/>
      <c r="R186" s="6"/>
      <c r="T186" s="6"/>
      <c r="V186" s="3" t="s">
        <v>842</v>
      </c>
      <c r="Z186" s="6">
        <v>36</v>
      </c>
      <c r="AA186" s="6">
        <v>54</v>
      </c>
      <c r="AB186" s="7">
        <f>Z186-AA186</f>
        <v>-18</v>
      </c>
      <c r="AC186" s="6">
        <v>41</v>
      </c>
      <c r="AD186" s="6">
        <v>36</v>
      </c>
      <c r="AE186" s="7">
        <f>AC186-AD186</f>
        <v>5</v>
      </c>
      <c r="AF186" s="6"/>
      <c r="AG186" s="6"/>
      <c r="AL186" s="6"/>
      <c r="AM186" s="6"/>
      <c r="AO186" s="4" t="s">
        <v>931</v>
      </c>
      <c r="AP186" s="6"/>
      <c r="AQ186" s="6"/>
      <c r="AR186" s="6"/>
      <c r="AS186" s="6"/>
      <c r="AT186" s="6"/>
      <c r="AU186" s="4"/>
      <c r="AV186" s="6"/>
      <c r="AW186" s="6"/>
      <c r="AX186" s="7"/>
      <c r="BI186" s="50"/>
      <c r="BK186" s="50"/>
      <c r="BM186" s="50"/>
      <c r="BO186" s="50"/>
      <c r="BQ186" s="50"/>
      <c r="BS186" s="50"/>
    </row>
    <row r="187" spans="2:71" x14ac:dyDescent="0.25">
      <c r="B187" s="3" t="s">
        <v>295</v>
      </c>
      <c r="C187" s="10" t="s">
        <v>625</v>
      </c>
      <c r="D187" s="39">
        <v>44097</v>
      </c>
      <c r="E187">
        <v>28</v>
      </c>
      <c r="F187" s="3" t="s">
        <v>821</v>
      </c>
      <c r="G187" s="2" t="s">
        <v>224</v>
      </c>
      <c r="H187" s="6">
        <v>41</v>
      </c>
      <c r="I187" s="7">
        <v>1</v>
      </c>
      <c r="J187" s="6">
        <v>38</v>
      </c>
      <c r="K187" s="7">
        <v>-2</v>
      </c>
      <c r="L187" s="6">
        <v>6</v>
      </c>
      <c r="M187" s="7">
        <v>0</v>
      </c>
      <c r="N187" s="6">
        <v>5</v>
      </c>
      <c r="O187" s="7">
        <v>0</v>
      </c>
      <c r="P187" s="6">
        <v>3</v>
      </c>
      <c r="Q187" s="7">
        <v>0</v>
      </c>
      <c r="R187" s="6"/>
      <c r="T187" s="6">
        <v>3</v>
      </c>
      <c r="U187" s="7">
        <v>3</v>
      </c>
      <c r="V187" s="3" t="s">
        <v>842</v>
      </c>
      <c r="Y187" s="7"/>
      <c r="Z187" s="6"/>
      <c r="AA187" s="6"/>
      <c r="AC187" s="6"/>
      <c r="AD187" s="6"/>
      <c r="AF187" s="6"/>
      <c r="AG187" s="6"/>
      <c r="AL187" s="6"/>
      <c r="AM187" s="6"/>
      <c r="AO187" s="4"/>
      <c r="AP187" s="6">
        <v>30</v>
      </c>
      <c r="AQ187" s="6">
        <v>37</v>
      </c>
      <c r="AR187" s="6"/>
      <c r="AS187" s="6"/>
      <c r="AT187" s="6"/>
      <c r="AU187" s="4" t="s">
        <v>876</v>
      </c>
      <c r="AV187" s="6"/>
      <c r="AW187" s="6"/>
      <c r="AX187" s="7"/>
      <c r="BI187" s="50"/>
      <c r="BK187" s="50"/>
      <c r="BM187" s="50"/>
      <c r="BO187" s="50"/>
      <c r="BQ187" s="50"/>
      <c r="BS187" s="50"/>
    </row>
    <row r="188" spans="2:71" x14ac:dyDescent="0.25">
      <c r="B188" s="3" t="s">
        <v>295</v>
      </c>
      <c r="C188" s="10" t="s">
        <v>600</v>
      </c>
      <c r="D188" s="39">
        <v>44097</v>
      </c>
      <c r="E188">
        <v>27</v>
      </c>
      <c r="F188" s="3" t="s">
        <v>903</v>
      </c>
      <c r="G188" s="2" t="s">
        <v>138</v>
      </c>
      <c r="H188" s="6">
        <v>39</v>
      </c>
      <c r="I188" s="7">
        <v>-3</v>
      </c>
      <c r="J188" s="6">
        <v>42</v>
      </c>
      <c r="K188" s="7">
        <v>3</v>
      </c>
      <c r="L188" s="6">
        <v>5</v>
      </c>
      <c r="M188" s="7">
        <v>-1</v>
      </c>
      <c r="N188" s="6">
        <v>4</v>
      </c>
      <c r="O188" s="7">
        <v>0</v>
      </c>
      <c r="R188" s="6">
        <v>1</v>
      </c>
      <c r="S188" s="7">
        <v>0</v>
      </c>
      <c r="T188" s="6">
        <v>-3</v>
      </c>
      <c r="U188" s="7">
        <v>-6</v>
      </c>
      <c r="V188" s="3" t="s">
        <v>842</v>
      </c>
      <c r="Y188" s="7"/>
      <c r="Z188" s="6">
        <v>35</v>
      </c>
      <c r="AA188" s="6">
        <v>47</v>
      </c>
      <c r="AB188" s="7">
        <f>Z188-AA188</f>
        <v>-12</v>
      </c>
      <c r="AC188" s="6">
        <v>40</v>
      </c>
      <c r="AD188" s="6">
        <v>21</v>
      </c>
      <c r="AE188" s="7">
        <f>AC188-AD188</f>
        <v>19</v>
      </c>
      <c r="AF188" s="6">
        <v>14</v>
      </c>
      <c r="AG188" s="6">
        <v>23</v>
      </c>
      <c r="AH188" s="7">
        <f>AF188-AG188</f>
        <v>-9</v>
      </c>
      <c r="AI188" s="6">
        <v>22</v>
      </c>
      <c r="AJ188" s="6">
        <v>44</v>
      </c>
      <c r="AK188" s="7">
        <f>AI188-AJ188</f>
        <v>-22</v>
      </c>
      <c r="AL188" s="6"/>
      <c r="AM188" s="6"/>
      <c r="AO188" s="4" t="s">
        <v>1127</v>
      </c>
      <c r="AP188" s="6">
        <v>32</v>
      </c>
      <c r="AQ188" s="6">
        <v>36</v>
      </c>
      <c r="AR188" s="6"/>
      <c r="AS188" s="6"/>
      <c r="AT188" s="6"/>
      <c r="AU188" s="4" t="s">
        <v>1035</v>
      </c>
      <c r="AV188" s="6"/>
      <c r="AW188" s="6"/>
      <c r="AX188" s="7"/>
      <c r="BI188" s="50"/>
      <c r="BK188" s="50"/>
      <c r="BM188" s="50"/>
      <c r="BO188" s="50"/>
      <c r="BQ188" s="50"/>
      <c r="BS188" s="50"/>
    </row>
    <row r="189" spans="2:71" x14ac:dyDescent="0.25">
      <c r="B189" t="s">
        <v>295</v>
      </c>
      <c r="C189" s="10" t="s">
        <v>432</v>
      </c>
      <c r="D189" s="39">
        <v>44098</v>
      </c>
      <c r="E189">
        <v>27</v>
      </c>
      <c r="F189" s="3" t="s">
        <v>1094</v>
      </c>
      <c r="G189" s="2" t="s">
        <v>124</v>
      </c>
      <c r="H189" s="6">
        <v>42</v>
      </c>
      <c r="I189" s="7">
        <v>-2</v>
      </c>
      <c r="J189" s="6">
        <v>38</v>
      </c>
      <c r="K189" s="7">
        <v>0</v>
      </c>
      <c r="L189" s="6">
        <v>6</v>
      </c>
      <c r="M189" s="7">
        <v>-1</v>
      </c>
      <c r="N189" s="6">
        <v>4</v>
      </c>
      <c r="O189" s="7">
        <v>1</v>
      </c>
      <c r="P189" s="6">
        <v>3</v>
      </c>
      <c r="Q189" s="7">
        <v>0</v>
      </c>
      <c r="R189" s="6">
        <v>2</v>
      </c>
      <c r="S189" s="7">
        <v>1</v>
      </c>
      <c r="T189" s="6">
        <v>4</v>
      </c>
      <c r="U189" s="7">
        <v>-2</v>
      </c>
      <c r="V189" s="3" t="s">
        <v>842</v>
      </c>
      <c r="Y189" s="7"/>
      <c r="Z189" s="6">
        <v>44</v>
      </c>
      <c r="AA189" s="6">
        <v>54</v>
      </c>
      <c r="AB189" s="7">
        <f>Z189-AA189</f>
        <v>-10</v>
      </c>
      <c r="AC189" s="6">
        <v>49</v>
      </c>
      <c r="AD189" s="6">
        <v>30</v>
      </c>
      <c r="AE189" s="7">
        <f>AC189-AD189</f>
        <v>19</v>
      </c>
      <c r="AF189" s="6"/>
      <c r="AG189" s="6"/>
      <c r="AL189" s="6"/>
      <c r="AM189" s="6"/>
      <c r="AO189" s="4" t="s">
        <v>1095</v>
      </c>
      <c r="AP189" s="6"/>
      <c r="AQ189" s="6"/>
      <c r="AR189" s="6"/>
      <c r="AS189" s="6"/>
      <c r="AT189" s="6"/>
      <c r="AU189" s="4"/>
      <c r="AV189" s="6"/>
      <c r="AW189" s="6"/>
      <c r="AX189" s="7"/>
      <c r="BI189" s="50"/>
      <c r="BK189" s="50"/>
      <c r="BM189" s="50"/>
      <c r="BO189" s="50"/>
      <c r="BQ189" s="50"/>
      <c r="BS189" s="50"/>
    </row>
    <row r="190" spans="2:71" x14ac:dyDescent="0.25">
      <c r="B190" s="3" t="s">
        <v>295</v>
      </c>
      <c r="C190" s="10" t="s">
        <v>371</v>
      </c>
      <c r="D190" s="39">
        <v>44099</v>
      </c>
      <c r="E190">
        <v>30</v>
      </c>
      <c r="F190" s="3" t="s">
        <v>1136</v>
      </c>
      <c r="H190" s="6">
        <v>41</v>
      </c>
      <c r="I190" s="7">
        <v>1</v>
      </c>
      <c r="J190" s="6">
        <v>38</v>
      </c>
      <c r="K190" s="7">
        <v>1</v>
      </c>
      <c r="L190" s="6">
        <v>8</v>
      </c>
      <c r="M190" s="7">
        <v>0</v>
      </c>
      <c r="N190" s="6">
        <v>3</v>
      </c>
      <c r="O190" s="7">
        <v>0</v>
      </c>
      <c r="P190" s="6">
        <v>2</v>
      </c>
      <c r="Q190" s="7">
        <v>-1</v>
      </c>
      <c r="R190" s="6"/>
      <c r="T190" s="6">
        <v>3</v>
      </c>
      <c r="U190" s="7">
        <v>0</v>
      </c>
      <c r="V190" s="3" t="s">
        <v>842</v>
      </c>
      <c r="W190" t="s">
        <v>988</v>
      </c>
      <c r="Y190" s="7"/>
      <c r="Z190" s="6"/>
      <c r="AA190" s="6"/>
      <c r="AC190" s="6"/>
      <c r="AD190" s="6"/>
      <c r="AF190" s="6"/>
      <c r="AG190" s="6"/>
      <c r="AL190" s="6"/>
      <c r="AM190" s="6"/>
      <c r="AO190" s="4"/>
      <c r="AP190" s="6"/>
      <c r="AQ190" s="6"/>
      <c r="AR190" s="6"/>
      <c r="AS190" s="6"/>
      <c r="AT190" s="6"/>
      <c r="AU190" s="4"/>
      <c r="AV190" s="6"/>
      <c r="AW190" s="6"/>
      <c r="AX190" s="7"/>
      <c r="BI190" s="50"/>
      <c r="BK190" s="50"/>
      <c r="BM190" s="50"/>
      <c r="BO190" s="50"/>
      <c r="BQ190" s="50"/>
      <c r="BS190" s="50"/>
    </row>
    <row r="191" spans="2:71" x14ac:dyDescent="0.25">
      <c r="B191" s="3" t="s">
        <v>295</v>
      </c>
      <c r="C191" s="10" t="s">
        <v>681</v>
      </c>
      <c r="D191" s="39">
        <v>44100</v>
      </c>
      <c r="F191" s="3" t="s">
        <v>821</v>
      </c>
      <c r="H191" s="6"/>
      <c r="J191" s="6"/>
      <c r="L191" s="6"/>
      <c r="N191" s="6"/>
      <c r="P191" s="6"/>
      <c r="R191" s="6"/>
      <c r="T191" s="6"/>
      <c r="V191" s="3" t="s">
        <v>842</v>
      </c>
      <c r="Z191" s="6">
        <v>35</v>
      </c>
      <c r="AA191" s="6">
        <v>57</v>
      </c>
      <c r="AB191" s="7">
        <f>Z191-AA191</f>
        <v>-22</v>
      </c>
      <c r="AC191" s="6">
        <v>46</v>
      </c>
      <c r="AD191" s="6">
        <v>26</v>
      </c>
      <c r="AE191" s="7">
        <f>AC191-AD191</f>
        <v>20</v>
      </c>
      <c r="AF191" s="6"/>
      <c r="AG191" s="6"/>
      <c r="AL191" s="6"/>
      <c r="AM191" s="6"/>
      <c r="AO191" s="4" t="s">
        <v>1037</v>
      </c>
      <c r="AP191" s="6"/>
      <c r="AQ191" s="6"/>
      <c r="AR191" s="6"/>
      <c r="AS191" s="6"/>
      <c r="AT191" s="6"/>
      <c r="AU191" s="4"/>
      <c r="AV191" s="6">
        <v>29</v>
      </c>
      <c r="AW191" s="6">
        <v>51</v>
      </c>
      <c r="AX191" s="7">
        <f>AV191-AW191</f>
        <v>-22</v>
      </c>
      <c r="AY191" s="4" t="s">
        <v>871</v>
      </c>
      <c r="BI191" s="50"/>
      <c r="BK191" s="50"/>
      <c r="BM191" s="50"/>
      <c r="BO191" s="50"/>
      <c r="BQ191" s="50"/>
      <c r="BS191" s="50"/>
    </row>
    <row r="192" spans="2:71" x14ac:dyDescent="0.25">
      <c r="B192" s="3" t="s">
        <v>295</v>
      </c>
      <c r="C192" s="10" t="s">
        <v>603</v>
      </c>
      <c r="D192" s="39">
        <v>44103</v>
      </c>
      <c r="E192">
        <v>1</v>
      </c>
      <c r="F192" s="3" t="s">
        <v>821</v>
      </c>
      <c r="G192" s="2" t="s">
        <v>224</v>
      </c>
      <c r="H192" s="6">
        <v>39</v>
      </c>
      <c r="I192" s="7">
        <v>-2</v>
      </c>
      <c r="J192" s="6">
        <v>39</v>
      </c>
      <c r="K192" s="7">
        <v>1</v>
      </c>
      <c r="L192" s="6">
        <v>6</v>
      </c>
      <c r="M192" s="7">
        <v>0</v>
      </c>
      <c r="N192" s="6">
        <v>5</v>
      </c>
      <c r="O192" s="7">
        <v>0</v>
      </c>
      <c r="P192" s="6">
        <v>4</v>
      </c>
      <c r="Q192" s="7">
        <v>1</v>
      </c>
      <c r="R192" s="6"/>
      <c r="T192" s="6">
        <v>0</v>
      </c>
      <c r="U192" s="7">
        <v>-3</v>
      </c>
      <c r="V192" s="3" t="s">
        <v>842</v>
      </c>
      <c r="Y192" s="7"/>
      <c r="Z192" s="6">
        <v>34</v>
      </c>
      <c r="AA192" s="6">
        <v>55</v>
      </c>
      <c r="AB192" s="7">
        <f>Z192-AA192</f>
        <v>-21</v>
      </c>
      <c r="AC192" s="6">
        <v>43</v>
      </c>
      <c r="AD192" s="6">
        <v>31</v>
      </c>
      <c r="AE192" s="7">
        <f>AC192-AD192</f>
        <v>12</v>
      </c>
      <c r="AF192" s="6"/>
      <c r="AG192" s="6"/>
      <c r="AL192" s="6"/>
      <c r="AM192" s="6"/>
      <c r="AO192" s="4" t="s">
        <v>931</v>
      </c>
      <c r="AP192" s="6">
        <v>27</v>
      </c>
      <c r="AQ192" s="6">
        <v>36</v>
      </c>
      <c r="AR192" s="6"/>
      <c r="AS192" s="6"/>
      <c r="AT192" s="6"/>
      <c r="AU192" s="4" t="s">
        <v>876</v>
      </c>
      <c r="AV192" s="6"/>
      <c r="AW192" s="6"/>
      <c r="AX192" s="7"/>
      <c r="BI192" s="50"/>
      <c r="BK192" s="50"/>
      <c r="BM192" s="50"/>
      <c r="BO192" s="50"/>
      <c r="BQ192" s="50"/>
      <c r="BS192" s="50"/>
    </row>
    <row r="193" spans="2:71" x14ac:dyDescent="0.25">
      <c r="B193" s="3" t="s">
        <v>295</v>
      </c>
      <c r="C193" s="10" t="s">
        <v>582</v>
      </c>
      <c r="D193" s="39">
        <v>44104</v>
      </c>
      <c r="E193">
        <v>3</v>
      </c>
      <c r="F193" s="3" t="s">
        <v>1135</v>
      </c>
      <c r="H193" s="6">
        <v>39</v>
      </c>
      <c r="I193" s="7">
        <v>-1</v>
      </c>
      <c r="J193" s="6">
        <v>39</v>
      </c>
      <c r="K193" s="7">
        <v>-1</v>
      </c>
      <c r="L193" s="6">
        <v>8</v>
      </c>
      <c r="M193" s="7">
        <v>1</v>
      </c>
      <c r="N193" s="6">
        <v>5</v>
      </c>
      <c r="O193" s="7">
        <v>0</v>
      </c>
      <c r="P193" s="6"/>
      <c r="R193" s="6"/>
      <c r="T193" s="6">
        <v>0</v>
      </c>
      <c r="U193" s="7">
        <v>0</v>
      </c>
      <c r="V193" s="3" t="s">
        <v>842</v>
      </c>
      <c r="Y193" s="7"/>
      <c r="Z193" s="6">
        <v>35</v>
      </c>
      <c r="AA193" s="6">
        <v>46</v>
      </c>
      <c r="AB193" s="7">
        <f>Z193-AA193</f>
        <v>-11</v>
      </c>
      <c r="AC193" s="6">
        <v>38</v>
      </c>
      <c r="AD193" s="6">
        <v>22</v>
      </c>
      <c r="AE193" s="7">
        <f>AC193-AD193</f>
        <v>16</v>
      </c>
      <c r="AF193" s="6"/>
      <c r="AG193" s="6"/>
      <c r="AL193" s="6"/>
      <c r="AM193" s="6"/>
      <c r="AO193" s="4" t="s">
        <v>1148</v>
      </c>
      <c r="AP193" s="6">
        <v>41</v>
      </c>
      <c r="AQ193" s="6">
        <v>36</v>
      </c>
      <c r="AR193" s="6"/>
      <c r="AS193" s="6"/>
      <c r="AT193" s="6"/>
      <c r="AU193" s="4" t="s">
        <v>1147</v>
      </c>
      <c r="AV193" s="6"/>
      <c r="AW193" s="6"/>
      <c r="AX193" s="7"/>
      <c r="BI193" s="50"/>
      <c r="BK193" s="50"/>
      <c r="BM193" s="50"/>
      <c r="BO193" s="50"/>
      <c r="BQ193" s="50"/>
      <c r="BS193" s="50"/>
    </row>
    <row r="194" spans="2:71" x14ac:dyDescent="0.25">
      <c r="B194" s="3" t="s">
        <v>297</v>
      </c>
      <c r="C194" s="10" t="s">
        <v>697</v>
      </c>
      <c r="D194" s="39">
        <v>44106</v>
      </c>
      <c r="E194">
        <v>6</v>
      </c>
      <c r="F194" s="3" t="s">
        <v>1136</v>
      </c>
      <c r="H194" s="6">
        <v>42</v>
      </c>
      <c r="I194" s="7">
        <v>1</v>
      </c>
      <c r="J194" s="6">
        <v>39</v>
      </c>
      <c r="K194" s="7">
        <v>1</v>
      </c>
      <c r="L194" s="6">
        <v>7</v>
      </c>
      <c r="M194" s="7">
        <v>-1</v>
      </c>
      <c r="N194" s="6">
        <v>3</v>
      </c>
      <c r="O194" s="7">
        <v>0</v>
      </c>
      <c r="P194" s="6">
        <v>2</v>
      </c>
      <c r="Q194" s="7">
        <v>0</v>
      </c>
      <c r="R194" s="6"/>
      <c r="T194" s="6">
        <v>3</v>
      </c>
      <c r="U194" s="7">
        <v>0</v>
      </c>
      <c r="V194" s="3" t="s">
        <v>842</v>
      </c>
      <c r="W194" t="s">
        <v>988</v>
      </c>
      <c r="Y194" s="7"/>
      <c r="Z194" s="6"/>
      <c r="AA194" s="6"/>
      <c r="AC194" s="6"/>
      <c r="AD194" s="6"/>
      <c r="AF194" s="6"/>
      <c r="AG194" s="6"/>
      <c r="AL194" s="6"/>
      <c r="AM194" s="6"/>
      <c r="AO194" s="4"/>
      <c r="AP194" s="6"/>
      <c r="AQ194" s="6"/>
      <c r="AR194" s="6"/>
      <c r="AS194" s="6"/>
      <c r="AT194" s="6"/>
      <c r="AU194" s="4"/>
      <c r="AV194" s="6"/>
      <c r="AW194" s="6"/>
      <c r="AX194" s="7"/>
      <c r="BI194" s="50"/>
      <c r="BK194" s="50"/>
      <c r="BM194" s="50"/>
      <c r="BO194" s="50"/>
      <c r="BQ194" s="50"/>
      <c r="BS194" s="50"/>
    </row>
    <row r="195" spans="2:71" x14ac:dyDescent="0.25">
      <c r="B195" s="3" t="s">
        <v>297</v>
      </c>
      <c r="C195" s="10" t="s">
        <v>378</v>
      </c>
      <c r="D195" s="39">
        <v>44106</v>
      </c>
      <c r="E195">
        <v>7</v>
      </c>
      <c r="F195" t="s">
        <v>1132</v>
      </c>
      <c r="H195" s="6"/>
      <c r="J195" s="6"/>
      <c r="L195" s="6"/>
      <c r="N195" s="6"/>
      <c r="P195" s="6"/>
      <c r="R195" s="6"/>
      <c r="T195" s="6"/>
      <c r="V195" s="3" t="s">
        <v>842</v>
      </c>
      <c r="Z195" s="6">
        <v>27</v>
      </c>
      <c r="AA195" s="6">
        <v>48</v>
      </c>
      <c r="AB195" s="7">
        <f>Z195-AA195</f>
        <v>-21</v>
      </c>
      <c r="AC195" s="6">
        <v>29</v>
      </c>
      <c r="AD195" s="6">
        <v>30</v>
      </c>
      <c r="AE195" s="7">
        <f>AC195-AD195</f>
        <v>-1</v>
      </c>
      <c r="AF195" s="6"/>
      <c r="AG195" s="6"/>
      <c r="AL195" s="6"/>
      <c r="AM195" s="6"/>
      <c r="AO195" s="4" t="s">
        <v>1750</v>
      </c>
      <c r="AP195" s="6"/>
      <c r="AQ195" s="6"/>
      <c r="AR195" s="6"/>
      <c r="AS195" s="6"/>
      <c r="AT195" s="6"/>
      <c r="AU195" s="4"/>
      <c r="AV195" s="6"/>
      <c r="AW195" s="6"/>
      <c r="AX195" s="7"/>
      <c r="BI195" s="50"/>
      <c r="BK195" s="50"/>
      <c r="BM195" s="50"/>
      <c r="BO195" s="50"/>
      <c r="BQ195" s="50"/>
      <c r="BS195" s="50"/>
    </row>
    <row r="196" spans="2:71" x14ac:dyDescent="0.25">
      <c r="B196" s="3" t="s">
        <v>297</v>
      </c>
      <c r="C196" s="10" t="s">
        <v>584</v>
      </c>
      <c r="D196" s="39">
        <v>44107</v>
      </c>
      <c r="F196" s="3" t="s">
        <v>821</v>
      </c>
      <c r="H196" s="6"/>
      <c r="J196" s="6"/>
      <c r="L196" s="6"/>
      <c r="N196" s="6"/>
      <c r="P196" s="6"/>
      <c r="R196" s="6"/>
      <c r="T196" s="6"/>
      <c r="V196" s="3" t="s">
        <v>842</v>
      </c>
      <c r="Z196" s="6"/>
      <c r="AA196" s="6"/>
      <c r="AC196" s="6"/>
      <c r="AD196" s="6"/>
      <c r="AF196" s="6"/>
      <c r="AG196" s="6"/>
      <c r="AL196" s="6"/>
      <c r="AM196" s="6"/>
      <c r="AO196" s="4"/>
      <c r="AP196" s="6"/>
      <c r="AQ196" s="6"/>
      <c r="AR196" s="6"/>
      <c r="AS196" s="6"/>
      <c r="AT196" s="6"/>
      <c r="AU196" s="4"/>
      <c r="AV196" s="6">
        <v>27</v>
      </c>
      <c r="AW196" s="6">
        <v>55</v>
      </c>
      <c r="AX196" s="7">
        <f>AV196-AW196</f>
        <v>-28</v>
      </c>
      <c r="AY196" s="4" t="s">
        <v>871</v>
      </c>
      <c r="BI196" s="50"/>
      <c r="BK196" s="50"/>
      <c r="BM196" s="50"/>
      <c r="BO196" s="50"/>
      <c r="BQ196" s="50"/>
      <c r="BS196" s="50"/>
    </row>
    <row r="197" spans="2:71" x14ac:dyDescent="0.25">
      <c r="B197" s="3" t="s">
        <v>297</v>
      </c>
      <c r="C197" s="10" t="s">
        <v>572</v>
      </c>
      <c r="D197" s="39">
        <v>44109</v>
      </c>
      <c r="E197">
        <v>12</v>
      </c>
      <c r="F197" s="3" t="s">
        <v>982</v>
      </c>
      <c r="H197" s="6">
        <v>41</v>
      </c>
      <c r="I197" s="7">
        <v>1</v>
      </c>
      <c r="J197" s="6">
        <v>37</v>
      </c>
      <c r="K197" s="7">
        <v>-1</v>
      </c>
      <c r="L197" s="6">
        <v>7</v>
      </c>
      <c r="M197" s="7">
        <v>0</v>
      </c>
      <c r="N197" s="6">
        <v>4</v>
      </c>
      <c r="O197" s="7">
        <v>0</v>
      </c>
      <c r="P197" s="6">
        <v>1</v>
      </c>
      <c r="Q197" s="7">
        <v>0</v>
      </c>
      <c r="R197" s="6"/>
      <c r="T197" s="6">
        <v>4</v>
      </c>
      <c r="U197" s="7">
        <v>2</v>
      </c>
      <c r="V197" s="3" t="s">
        <v>842</v>
      </c>
      <c r="W197" t="s">
        <v>988</v>
      </c>
      <c r="Y197" s="7"/>
      <c r="Z197" s="6">
        <v>36</v>
      </c>
      <c r="AA197" s="6">
        <v>50</v>
      </c>
      <c r="AB197" s="7">
        <f>Z197-AA197</f>
        <v>-14</v>
      </c>
      <c r="AC197" s="6">
        <v>37</v>
      </c>
      <c r="AD197" s="6">
        <v>32</v>
      </c>
      <c r="AE197" s="7">
        <f>AC197-AD197</f>
        <v>5</v>
      </c>
      <c r="AF197" s="6"/>
      <c r="AG197" s="6"/>
      <c r="AL197" s="6"/>
      <c r="AM197" s="6"/>
      <c r="AO197" s="4" t="s">
        <v>1049</v>
      </c>
      <c r="AP197" s="6">
        <v>37</v>
      </c>
      <c r="AQ197" s="6">
        <v>38</v>
      </c>
      <c r="AR197" s="6"/>
      <c r="AS197" s="6"/>
      <c r="AT197" s="6"/>
      <c r="AU197" s="4" t="s">
        <v>1084</v>
      </c>
      <c r="AV197" s="6">
        <v>31</v>
      </c>
      <c r="AW197" s="6">
        <v>51</v>
      </c>
      <c r="AX197" s="7">
        <f>AV197-AW197</f>
        <v>-20</v>
      </c>
      <c r="AY197" s="4" t="s">
        <v>1144</v>
      </c>
      <c r="BI197" s="50"/>
      <c r="BK197" s="50"/>
      <c r="BM197" s="50"/>
      <c r="BO197" s="50"/>
      <c r="BQ197" s="50"/>
      <c r="BS197" s="50"/>
    </row>
    <row r="198" spans="2:71" x14ac:dyDescent="0.25">
      <c r="B198" s="3" t="s">
        <v>297</v>
      </c>
      <c r="C198" s="10" t="s">
        <v>593</v>
      </c>
      <c r="D198" s="39">
        <v>44110</v>
      </c>
      <c r="E198">
        <v>9</v>
      </c>
      <c r="F198" s="3" t="s">
        <v>821</v>
      </c>
      <c r="G198" s="2" t="s">
        <v>224</v>
      </c>
      <c r="H198" s="6">
        <v>41</v>
      </c>
      <c r="I198" s="7">
        <v>2</v>
      </c>
      <c r="J198" s="6">
        <v>38</v>
      </c>
      <c r="K198" s="7">
        <v>-1</v>
      </c>
      <c r="L198" s="6">
        <v>5</v>
      </c>
      <c r="M198" s="7">
        <v>-1</v>
      </c>
      <c r="N198" s="6">
        <v>6</v>
      </c>
      <c r="O198" s="7">
        <v>1</v>
      </c>
      <c r="P198" s="6">
        <v>3</v>
      </c>
      <c r="Q198" s="7">
        <v>-1</v>
      </c>
      <c r="R198" s="6"/>
      <c r="T198" s="6">
        <v>3</v>
      </c>
      <c r="U198" s="7">
        <v>3</v>
      </c>
      <c r="V198" s="3" t="s">
        <v>842</v>
      </c>
      <c r="Y198" s="7"/>
      <c r="Z198" s="6"/>
      <c r="AA198" s="6"/>
      <c r="AC198" s="6"/>
      <c r="AD198" s="6"/>
      <c r="AF198" s="6"/>
      <c r="AG198" s="6"/>
      <c r="AL198" s="6"/>
      <c r="AM198" s="6"/>
      <c r="AO198" s="4"/>
      <c r="AP198" s="6">
        <v>29</v>
      </c>
      <c r="AQ198" s="6">
        <v>33</v>
      </c>
      <c r="AR198" s="6"/>
      <c r="AS198" s="6"/>
      <c r="AT198" s="6"/>
      <c r="AU198" s="4" t="s">
        <v>876</v>
      </c>
      <c r="AV198" s="6"/>
      <c r="AW198" s="6"/>
      <c r="AX198" s="7"/>
      <c r="BI198" s="50"/>
      <c r="BK198" s="50"/>
      <c r="BM198" s="50"/>
      <c r="BO198" s="50"/>
      <c r="BQ198" s="50"/>
      <c r="BS198" s="50"/>
    </row>
    <row r="199" spans="2:71" x14ac:dyDescent="0.25">
      <c r="B199" s="3" t="s">
        <v>297</v>
      </c>
      <c r="C199" s="10" t="s">
        <v>593</v>
      </c>
      <c r="D199" s="39">
        <v>44110</v>
      </c>
      <c r="E199">
        <v>9</v>
      </c>
      <c r="F199" s="3" t="s">
        <v>1135</v>
      </c>
      <c r="H199" s="6">
        <v>41</v>
      </c>
      <c r="I199" s="7">
        <v>2</v>
      </c>
      <c r="J199" s="6">
        <v>39</v>
      </c>
      <c r="K199" s="7">
        <v>0</v>
      </c>
      <c r="L199" s="6">
        <v>8</v>
      </c>
      <c r="M199" s="7">
        <v>0</v>
      </c>
      <c r="N199" s="6">
        <v>4</v>
      </c>
      <c r="O199" s="7">
        <v>-1</v>
      </c>
      <c r="R199" s="6"/>
      <c r="T199" s="6">
        <v>2</v>
      </c>
      <c r="U199" s="7">
        <v>2</v>
      </c>
      <c r="V199" s="3" t="s">
        <v>842</v>
      </c>
      <c r="Y199" s="7"/>
      <c r="Z199" s="6">
        <v>37</v>
      </c>
      <c r="AA199" s="6">
        <v>44</v>
      </c>
      <c r="AB199" s="7">
        <f>Z199-AA199</f>
        <v>-7</v>
      </c>
      <c r="AC199" s="6">
        <v>36</v>
      </c>
      <c r="AD199" s="6">
        <v>23</v>
      </c>
      <c r="AE199" s="7">
        <f>AC199-AD199</f>
        <v>13</v>
      </c>
      <c r="AF199" s="6">
        <v>14</v>
      </c>
      <c r="AG199" s="6">
        <v>20</v>
      </c>
      <c r="AH199" s="7">
        <f>AF199-AG199</f>
        <v>-6</v>
      </c>
      <c r="AL199" s="6">
        <v>16</v>
      </c>
      <c r="AM199" s="6">
        <v>17</v>
      </c>
      <c r="AN199" s="7">
        <f>AL199-AM199</f>
        <v>-1</v>
      </c>
      <c r="AO199" s="4" t="s">
        <v>1148</v>
      </c>
      <c r="AP199" s="6">
        <v>42</v>
      </c>
      <c r="AQ199" s="6">
        <v>35</v>
      </c>
      <c r="AR199" s="6"/>
      <c r="AS199" s="6"/>
      <c r="AT199" s="6"/>
      <c r="AU199" s="4" t="s">
        <v>1147</v>
      </c>
      <c r="AV199" s="6"/>
      <c r="AW199" s="6"/>
      <c r="AX199" s="7"/>
      <c r="BI199" s="50"/>
      <c r="BK199" s="50"/>
      <c r="BM199" s="50"/>
      <c r="BO199" s="50"/>
      <c r="BQ199" s="50"/>
      <c r="BS199" s="50"/>
    </row>
    <row r="200" spans="2:71" x14ac:dyDescent="0.25">
      <c r="B200" s="3" t="s">
        <v>297</v>
      </c>
      <c r="C200" s="10" t="s">
        <v>419</v>
      </c>
      <c r="D200" s="39">
        <v>44112</v>
      </c>
      <c r="E200">
        <v>11</v>
      </c>
      <c r="F200" s="3" t="s">
        <v>903</v>
      </c>
      <c r="G200" s="2" t="s">
        <v>138</v>
      </c>
      <c r="H200" s="6">
        <v>40</v>
      </c>
      <c r="I200" s="7">
        <v>1</v>
      </c>
      <c r="J200" s="6">
        <v>40</v>
      </c>
      <c r="K200" s="7">
        <v>-2</v>
      </c>
      <c r="L200" s="6">
        <v>6</v>
      </c>
      <c r="M200" s="7">
        <v>1</v>
      </c>
      <c r="N200" s="6">
        <v>3</v>
      </c>
      <c r="O200" s="7">
        <v>-1</v>
      </c>
      <c r="R200" s="6">
        <v>3</v>
      </c>
      <c r="S200" s="7">
        <v>2</v>
      </c>
      <c r="T200" s="6">
        <v>0</v>
      </c>
      <c r="U200" s="7">
        <v>3</v>
      </c>
      <c r="V200" s="3" t="s">
        <v>842</v>
      </c>
      <c r="Y200" s="7"/>
      <c r="Z200" s="6">
        <v>34</v>
      </c>
      <c r="AA200" s="6">
        <v>46</v>
      </c>
      <c r="AB200" s="7">
        <f>Z200-AA200</f>
        <v>-12</v>
      </c>
      <c r="AC200" s="6">
        <v>40</v>
      </c>
      <c r="AD200" s="6">
        <v>24</v>
      </c>
      <c r="AE200" s="7">
        <f>AC200-AD200</f>
        <v>16</v>
      </c>
      <c r="AF200" s="6">
        <v>13</v>
      </c>
      <c r="AG200" s="6">
        <v>21</v>
      </c>
      <c r="AH200" s="7">
        <f>AF200-AG200</f>
        <v>-8</v>
      </c>
      <c r="AI200" s="6">
        <v>18</v>
      </c>
      <c r="AJ200" s="6">
        <v>43</v>
      </c>
      <c r="AK200" s="7">
        <f>AI200-AJ200</f>
        <v>-25</v>
      </c>
      <c r="AL200" s="6"/>
      <c r="AM200" s="6"/>
      <c r="AO200" s="4" t="s">
        <v>1127</v>
      </c>
      <c r="AP200" s="6">
        <v>32</v>
      </c>
      <c r="AQ200" s="6">
        <v>33</v>
      </c>
      <c r="AR200" s="6"/>
      <c r="AS200" s="6"/>
      <c r="AT200" s="6"/>
      <c r="AU200" s="4" t="s">
        <v>1035</v>
      </c>
      <c r="AV200" s="6"/>
      <c r="AW200" s="6"/>
      <c r="AX200" s="7"/>
      <c r="BI200" s="50"/>
      <c r="BK200" s="50"/>
      <c r="BM200" s="50"/>
      <c r="BO200" s="50"/>
      <c r="BQ200" s="50"/>
      <c r="BS200" s="50"/>
    </row>
    <row r="201" spans="2:71" x14ac:dyDescent="0.25">
      <c r="B201" s="3" t="s">
        <v>297</v>
      </c>
      <c r="C201" s="10" t="s">
        <v>400</v>
      </c>
      <c r="D201" s="39">
        <v>44113</v>
      </c>
      <c r="E201">
        <v>14</v>
      </c>
      <c r="F201" s="3" t="s">
        <v>1136</v>
      </c>
      <c r="H201" s="6">
        <v>39</v>
      </c>
      <c r="I201" s="7">
        <v>-3</v>
      </c>
      <c r="J201" s="6">
        <v>39</v>
      </c>
      <c r="K201" s="7">
        <v>0</v>
      </c>
      <c r="L201" s="6">
        <v>7</v>
      </c>
      <c r="M201" s="7">
        <v>0</v>
      </c>
      <c r="N201" s="6">
        <v>4</v>
      </c>
      <c r="O201" s="7">
        <v>1</v>
      </c>
      <c r="P201" s="6">
        <v>3</v>
      </c>
      <c r="Q201" s="7">
        <v>1</v>
      </c>
      <c r="R201" s="6"/>
      <c r="T201" s="6">
        <v>0</v>
      </c>
      <c r="U201" s="7">
        <v>-3</v>
      </c>
      <c r="V201" s="3" t="s">
        <v>842</v>
      </c>
      <c r="W201" t="s">
        <v>988</v>
      </c>
      <c r="Y201" s="7"/>
      <c r="Z201" s="6"/>
      <c r="AA201" s="6"/>
      <c r="AC201" s="6"/>
      <c r="AD201" s="6"/>
      <c r="AF201" s="6"/>
      <c r="AG201" s="6"/>
      <c r="AL201" s="6"/>
      <c r="AM201" s="6"/>
      <c r="AP201" s="6"/>
      <c r="AQ201" s="6"/>
      <c r="AR201" s="6"/>
      <c r="AS201" s="6"/>
      <c r="AT201" s="6"/>
      <c r="AU201" s="4"/>
      <c r="AV201" s="6"/>
      <c r="AW201" s="6"/>
      <c r="AX201" s="7"/>
      <c r="BI201" s="50"/>
      <c r="BK201" s="50"/>
      <c r="BM201" s="50"/>
      <c r="BO201" s="50"/>
      <c r="BQ201" s="50"/>
      <c r="BS201" s="50"/>
    </row>
    <row r="202" spans="2:71" x14ac:dyDescent="0.25">
      <c r="B202" s="3" t="s">
        <v>297</v>
      </c>
      <c r="C202" s="10" t="s">
        <v>503</v>
      </c>
      <c r="D202" s="39">
        <v>44113</v>
      </c>
      <c r="E202">
        <v>21</v>
      </c>
      <c r="F202" s="3" t="s">
        <v>1093</v>
      </c>
      <c r="G202" s="2" t="s">
        <v>104</v>
      </c>
      <c r="H202" s="6">
        <v>41</v>
      </c>
      <c r="I202" s="7">
        <v>-1</v>
      </c>
      <c r="J202" s="6">
        <v>38</v>
      </c>
      <c r="K202" s="7">
        <v>0</v>
      </c>
      <c r="L202" s="6">
        <v>5</v>
      </c>
      <c r="M202" s="7">
        <v>-1</v>
      </c>
      <c r="N202" s="6">
        <v>6</v>
      </c>
      <c r="O202" s="7">
        <v>1</v>
      </c>
      <c r="P202" s="6">
        <v>4</v>
      </c>
      <c r="Q202" s="7">
        <v>2</v>
      </c>
      <c r="R202" s="6"/>
      <c r="T202" s="6">
        <v>3</v>
      </c>
      <c r="U202" s="7">
        <v>-1</v>
      </c>
      <c r="V202" s="3" t="s">
        <v>842</v>
      </c>
      <c r="Y202" s="7"/>
      <c r="Z202" s="6"/>
      <c r="AA202" s="6"/>
      <c r="AC202" s="6"/>
      <c r="AD202" s="6"/>
      <c r="AF202" s="6"/>
      <c r="AG202" s="6"/>
      <c r="AL202" s="6"/>
      <c r="AM202" s="6"/>
      <c r="AP202" s="6"/>
      <c r="AQ202" s="6"/>
      <c r="AR202" s="6"/>
      <c r="AS202" s="6"/>
      <c r="AT202" s="6"/>
      <c r="AU202" s="4"/>
      <c r="AV202" s="6"/>
      <c r="AW202" s="6"/>
      <c r="AX202" s="7"/>
      <c r="BI202" s="50"/>
      <c r="BK202" s="50"/>
      <c r="BM202" s="50"/>
      <c r="BO202" s="50"/>
      <c r="BQ202" s="50"/>
      <c r="BS202" s="50"/>
    </row>
    <row r="203" spans="2:71" x14ac:dyDescent="0.25">
      <c r="B203" s="3" t="s">
        <v>297</v>
      </c>
      <c r="C203" s="10" t="s">
        <v>655</v>
      </c>
      <c r="D203" s="40">
        <v>44114</v>
      </c>
      <c r="F203" s="3" t="s">
        <v>821</v>
      </c>
      <c r="H203" s="6"/>
      <c r="J203" s="6"/>
      <c r="L203" s="6"/>
      <c r="N203" s="6"/>
      <c r="P203" s="6"/>
      <c r="R203" s="6"/>
      <c r="T203" s="6"/>
      <c r="V203" s="3" t="s">
        <v>842</v>
      </c>
      <c r="Z203" s="6"/>
      <c r="AA203" s="6"/>
      <c r="AC203" s="6"/>
      <c r="AD203" s="6"/>
      <c r="AF203" s="6"/>
      <c r="AG203" s="6"/>
      <c r="AL203" s="6"/>
      <c r="AM203" s="6"/>
      <c r="AP203" s="6"/>
      <c r="AQ203" s="6"/>
      <c r="AR203" s="6"/>
      <c r="AS203" s="6"/>
      <c r="AT203" s="6"/>
      <c r="AU203" s="4"/>
      <c r="AV203" s="6">
        <v>28</v>
      </c>
      <c r="AW203" s="6">
        <v>53</v>
      </c>
      <c r="AX203" s="7">
        <f>AV203-AW203</f>
        <v>-25</v>
      </c>
      <c r="AY203" s="4" t="s">
        <v>871</v>
      </c>
      <c r="BI203" s="50"/>
      <c r="BK203" s="50"/>
      <c r="BM203" s="50"/>
      <c r="BO203" s="50"/>
      <c r="BQ203" s="50"/>
      <c r="BS203" s="50"/>
    </row>
    <row r="204" spans="2:71" x14ac:dyDescent="0.25">
      <c r="B204" s="3" t="s">
        <v>297</v>
      </c>
      <c r="C204" s="10" t="s">
        <v>340</v>
      </c>
      <c r="D204" s="40">
        <v>44116</v>
      </c>
      <c r="F204" s="3" t="s">
        <v>821</v>
      </c>
      <c r="H204" s="6"/>
      <c r="J204" s="6"/>
      <c r="L204" s="6"/>
      <c r="N204" s="6"/>
      <c r="P204" s="6"/>
      <c r="R204" s="6"/>
      <c r="T204" s="6"/>
      <c r="V204" s="3" t="s">
        <v>842</v>
      </c>
      <c r="Z204" s="6">
        <v>35</v>
      </c>
      <c r="AA204" s="6">
        <v>58</v>
      </c>
      <c r="AB204" s="7">
        <f>Z204-AA204</f>
        <v>-23</v>
      </c>
      <c r="AC204" s="6">
        <v>40</v>
      </c>
      <c r="AD204" s="6">
        <v>38</v>
      </c>
      <c r="AE204" s="7">
        <f>AC204-AD204</f>
        <v>2</v>
      </c>
      <c r="AF204" s="6"/>
      <c r="AG204" s="6"/>
      <c r="AL204" s="6"/>
      <c r="AM204" s="6"/>
      <c r="AO204" s="4" t="s">
        <v>931</v>
      </c>
      <c r="AP204" s="6"/>
      <c r="AQ204" s="6"/>
      <c r="AR204" s="6"/>
      <c r="AS204" s="6"/>
      <c r="AT204" s="6"/>
      <c r="AU204" s="4"/>
      <c r="AV204" s="6"/>
      <c r="AW204" s="6"/>
      <c r="AX204" s="7"/>
      <c r="AY204" s="4"/>
      <c r="BI204" s="50"/>
      <c r="BK204" s="50"/>
      <c r="BM204" s="50"/>
      <c r="BO204" s="50"/>
      <c r="BQ204" s="50"/>
      <c r="BS204" s="50"/>
    </row>
    <row r="205" spans="2:71" x14ac:dyDescent="0.25">
      <c r="B205" s="3" t="s">
        <v>297</v>
      </c>
      <c r="C205" s="10" t="s">
        <v>692</v>
      </c>
      <c r="D205" s="39">
        <v>44118</v>
      </c>
      <c r="E205">
        <v>16</v>
      </c>
      <c r="F205" s="3" t="s">
        <v>821</v>
      </c>
      <c r="G205" s="2" t="s">
        <v>224</v>
      </c>
      <c r="H205" s="6">
        <v>39</v>
      </c>
      <c r="I205" s="7">
        <v>-2</v>
      </c>
      <c r="J205" s="6">
        <v>38</v>
      </c>
      <c r="K205" s="7">
        <v>0</v>
      </c>
      <c r="L205" s="6">
        <v>6</v>
      </c>
      <c r="M205" s="7">
        <v>1</v>
      </c>
      <c r="N205" s="6">
        <v>6</v>
      </c>
      <c r="O205" s="7">
        <v>0</v>
      </c>
      <c r="P205" s="6">
        <v>5</v>
      </c>
      <c r="Q205" s="7">
        <v>2</v>
      </c>
      <c r="R205" s="6"/>
      <c r="T205" s="6">
        <v>1</v>
      </c>
      <c r="U205" s="7">
        <v>-2</v>
      </c>
      <c r="V205" s="3" t="s">
        <v>842</v>
      </c>
      <c r="Y205" s="7"/>
      <c r="Z205" s="6"/>
      <c r="AA205" s="6"/>
      <c r="AC205" s="6"/>
      <c r="AD205" s="6"/>
      <c r="AF205" s="6"/>
      <c r="AG205" s="6"/>
      <c r="AL205" s="6"/>
      <c r="AM205" s="6"/>
      <c r="AP205" s="6">
        <v>29</v>
      </c>
      <c r="AQ205" s="6">
        <v>35</v>
      </c>
      <c r="AR205" s="6"/>
      <c r="AS205" s="6"/>
      <c r="AT205" s="6"/>
      <c r="AU205" s="4" t="s">
        <v>876</v>
      </c>
      <c r="AV205" s="6"/>
      <c r="AW205" s="6"/>
      <c r="AX205" s="7"/>
      <c r="BI205" s="50"/>
      <c r="BK205" s="50"/>
      <c r="BM205" s="50"/>
      <c r="BO205" s="50"/>
      <c r="BQ205" s="50"/>
      <c r="BS205" s="50"/>
    </row>
    <row r="206" spans="2:71" x14ac:dyDescent="0.25">
      <c r="B206" s="3" t="s">
        <v>297</v>
      </c>
      <c r="C206" s="85" t="s">
        <v>538</v>
      </c>
      <c r="D206" s="39">
        <v>44120</v>
      </c>
      <c r="F206" s="3" t="s">
        <v>821</v>
      </c>
      <c r="H206" s="6"/>
      <c r="J206" s="6"/>
      <c r="L206" s="6"/>
      <c r="N206" s="6"/>
      <c r="P206" s="6"/>
      <c r="R206" s="6"/>
      <c r="T206" s="6"/>
      <c r="V206" s="3" t="s">
        <v>842</v>
      </c>
      <c r="Z206" s="6"/>
      <c r="AA206" s="6"/>
      <c r="AC206" s="6"/>
      <c r="AD206" s="6"/>
      <c r="AF206" s="6"/>
      <c r="AG206" s="6"/>
      <c r="AL206" s="6"/>
      <c r="AM206" s="6"/>
      <c r="AP206" s="6"/>
      <c r="AQ206" s="6"/>
      <c r="AR206" s="6"/>
      <c r="AS206" s="6"/>
      <c r="AT206" s="6"/>
      <c r="AU206" s="4"/>
      <c r="AV206" s="6">
        <v>27</v>
      </c>
      <c r="AW206" s="6">
        <v>54</v>
      </c>
      <c r="AX206" s="7">
        <f>AV206-AW206</f>
        <v>-27</v>
      </c>
      <c r="AY206" s="4" t="s">
        <v>871</v>
      </c>
      <c r="BI206" s="50"/>
      <c r="BK206" s="50"/>
      <c r="BM206" s="50"/>
      <c r="BO206" s="50"/>
      <c r="BQ206" s="50"/>
      <c r="BS206" s="50"/>
    </row>
    <row r="207" spans="2:71" x14ac:dyDescent="0.25">
      <c r="B207" s="3" t="s">
        <v>297</v>
      </c>
      <c r="C207" s="10" t="s">
        <v>538</v>
      </c>
      <c r="D207" s="39">
        <v>44120</v>
      </c>
      <c r="E207">
        <v>21</v>
      </c>
      <c r="F207" s="3" t="s">
        <v>1136</v>
      </c>
      <c r="H207" s="6">
        <v>42</v>
      </c>
      <c r="I207" s="7">
        <v>3</v>
      </c>
      <c r="J207" s="6">
        <v>36</v>
      </c>
      <c r="K207" s="7">
        <v>-3</v>
      </c>
      <c r="L207" s="6">
        <v>8</v>
      </c>
      <c r="M207" s="7">
        <v>1</v>
      </c>
      <c r="N207" s="6">
        <v>3</v>
      </c>
      <c r="O207" s="7">
        <v>-1</v>
      </c>
      <c r="P207" s="6">
        <v>2</v>
      </c>
      <c r="Q207" s="7">
        <v>-1</v>
      </c>
      <c r="R207" s="6"/>
      <c r="T207" s="6">
        <v>6</v>
      </c>
      <c r="U207" s="7">
        <v>6</v>
      </c>
      <c r="V207" s="3" t="s">
        <v>842</v>
      </c>
      <c r="W207" t="s">
        <v>988</v>
      </c>
      <c r="Y207" s="7"/>
      <c r="Z207" s="6">
        <v>34</v>
      </c>
      <c r="AA207" s="6">
        <v>43</v>
      </c>
      <c r="AB207" s="7">
        <f t="shared" ref="AB207:AB213" si="8">Z207-AA207</f>
        <v>-9</v>
      </c>
      <c r="AC207" s="6">
        <v>31</v>
      </c>
      <c r="AD207" s="6">
        <v>32</v>
      </c>
      <c r="AE207" s="7">
        <f t="shared" ref="AE207:AE213" si="9">AC207-AD207</f>
        <v>-1</v>
      </c>
      <c r="AF207" s="6"/>
      <c r="AG207" s="6"/>
      <c r="AL207" s="6"/>
      <c r="AM207" s="6"/>
      <c r="AO207" s="4" t="s">
        <v>1099</v>
      </c>
      <c r="AP207" s="6">
        <v>40</v>
      </c>
      <c r="AQ207" s="6">
        <v>31</v>
      </c>
      <c r="AR207" s="6"/>
      <c r="AS207" s="6"/>
      <c r="AT207" s="6"/>
      <c r="AU207" s="4" t="s">
        <v>1146</v>
      </c>
      <c r="AV207" s="6">
        <v>32</v>
      </c>
      <c r="AW207" s="6">
        <v>43</v>
      </c>
      <c r="AX207" s="7">
        <f>AV207-AW207</f>
        <v>-11</v>
      </c>
      <c r="AY207" s="4" t="s">
        <v>1099</v>
      </c>
      <c r="BI207" s="50"/>
      <c r="BK207" s="50"/>
      <c r="BM207" s="50"/>
      <c r="BO207" s="50"/>
      <c r="BQ207" s="50"/>
      <c r="BS207" s="50"/>
    </row>
    <row r="208" spans="2:71" x14ac:dyDescent="0.25">
      <c r="B208" s="3" t="s">
        <v>297</v>
      </c>
      <c r="C208" s="10" t="s">
        <v>641</v>
      </c>
      <c r="D208" s="39">
        <v>44123</v>
      </c>
      <c r="F208" s="3" t="s">
        <v>821</v>
      </c>
      <c r="H208" s="6"/>
      <c r="J208" s="6"/>
      <c r="L208" s="6"/>
      <c r="N208" s="6"/>
      <c r="R208" s="6"/>
      <c r="T208" s="6"/>
      <c r="V208" s="3" t="s">
        <v>842</v>
      </c>
      <c r="Z208" s="6">
        <v>36</v>
      </c>
      <c r="AA208" s="6">
        <v>56</v>
      </c>
      <c r="AB208" s="7">
        <f t="shared" si="8"/>
        <v>-20</v>
      </c>
      <c r="AC208" s="6">
        <v>39</v>
      </c>
      <c r="AD208" s="6">
        <v>38</v>
      </c>
      <c r="AE208" s="7">
        <f t="shared" si="9"/>
        <v>1</v>
      </c>
      <c r="AF208" s="6"/>
      <c r="AG208" s="6"/>
      <c r="AL208" s="6"/>
      <c r="AM208" s="6"/>
      <c r="AO208" s="4" t="s">
        <v>931</v>
      </c>
      <c r="AP208" s="6"/>
      <c r="AQ208" s="6"/>
      <c r="AR208" s="6"/>
      <c r="AS208" s="6"/>
      <c r="AT208" s="6"/>
      <c r="AU208" s="4"/>
      <c r="AV208" s="6"/>
      <c r="AW208" s="6"/>
      <c r="AX208" s="7"/>
      <c r="AY208" s="4"/>
      <c r="BI208" s="50"/>
      <c r="BK208" s="50"/>
      <c r="BM208" s="50"/>
      <c r="BO208" s="50"/>
      <c r="BQ208" s="50"/>
      <c r="BS208" s="50"/>
    </row>
    <row r="209" spans="2:71" x14ac:dyDescent="0.25">
      <c r="B209" s="3" t="s">
        <v>297</v>
      </c>
      <c r="C209" s="10" t="s">
        <v>369</v>
      </c>
      <c r="D209" s="39">
        <v>44125</v>
      </c>
      <c r="E209">
        <v>21</v>
      </c>
      <c r="F209" s="3" t="s">
        <v>1135</v>
      </c>
      <c r="H209" s="6">
        <v>40</v>
      </c>
      <c r="I209" s="7">
        <v>-1</v>
      </c>
      <c r="J209" s="6">
        <v>40</v>
      </c>
      <c r="K209" s="7">
        <v>1</v>
      </c>
      <c r="L209" s="6">
        <v>7</v>
      </c>
      <c r="M209" s="7">
        <v>-1</v>
      </c>
      <c r="N209" s="6">
        <v>4</v>
      </c>
      <c r="O209" s="7">
        <v>0</v>
      </c>
      <c r="R209" s="6"/>
      <c r="T209" s="6">
        <v>0</v>
      </c>
      <c r="U209" s="7">
        <v>-2</v>
      </c>
      <c r="V209" s="3" t="s">
        <v>842</v>
      </c>
      <c r="Y209" s="7"/>
      <c r="Z209" s="6">
        <v>35</v>
      </c>
      <c r="AA209" s="6">
        <v>45</v>
      </c>
      <c r="AB209" s="7">
        <f t="shared" si="8"/>
        <v>-10</v>
      </c>
      <c r="AC209" s="6">
        <v>35</v>
      </c>
      <c r="AD209" s="6">
        <v>26</v>
      </c>
      <c r="AE209" s="7">
        <f t="shared" si="9"/>
        <v>9</v>
      </c>
      <c r="AF209" s="6">
        <v>12</v>
      </c>
      <c r="AG209" s="6">
        <v>21</v>
      </c>
      <c r="AH209" s="7">
        <f>AF209-AG209</f>
        <v>-9</v>
      </c>
      <c r="AL209" s="6">
        <v>15</v>
      </c>
      <c r="AM209" s="6">
        <v>18</v>
      </c>
      <c r="AN209" s="7">
        <f>AL209-AM209</f>
        <v>-3</v>
      </c>
      <c r="AO209" s="4" t="s">
        <v>1148</v>
      </c>
      <c r="AP209" s="6">
        <v>39</v>
      </c>
      <c r="AQ209" s="6">
        <v>34</v>
      </c>
      <c r="AR209" s="6"/>
      <c r="AS209" s="6"/>
      <c r="AT209" s="6"/>
      <c r="AU209" s="4" t="s">
        <v>1147</v>
      </c>
      <c r="AV209" s="6"/>
      <c r="AW209" s="6"/>
      <c r="AX209" s="7"/>
      <c r="BI209" s="50"/>
      <c r="BK209" s="50"/>
      <c r="BM209" s="50"/>
      <c r="BO209" s="50"/>
      <c r="BQ209" s="50"/>
      <c r="BS209" s="50"/>
    </row>
    <row r="210" spans="2:71" x14ac:dyDescent="0.25">
      <c r="B210" s="3" t="s">
        <v>297</v>
      </c>
      <c r="C210" s="10" t="s">
        <v>434</v>
      </c>
      <c r="D210" s="39">
        <v>44125</v>
      </c>
      <c r="E210">
        <v>26</v>
      </c>
      <c r="F210" s="3" t="s">
        <v>821</v>
      </c>
      <c r="G210" s="2" t="s">
        <v>224</v>
      </c>
      <c r="H210" s="6">
        <v>40</v>
      </c>
      <c r="I210" s="7">
        <v>1</v>
      </c>
      <c r="J210" s="6">
        <v>39</v>
      </c>
      <c r="K210" s="7">
        <v>1</v>
      </c>
      <c r="L210" s="6">
        <v>7</v>
      </c>
      <c r="M210" s="7">
        <v>1</v>
      </c>
      <c r="N210" s="6">
        <v>5</v>
      </c>
      <c r="O210" s="7">
        <v>-1</v>
      </c>
      <c r="P210" s="6">
        <v>3</v>
      </c>
      <c r="Q210" s="7">
        <v>-2</v>
      </c>
      <c r="R210" s="6"/>
      <c r="T210" s="6">
        <v>1</v>
      </c>
      <c r="U210" s="7">
        <v>0</v>
      </c>
      <c r="V210" s="3" t="s">
        <v>842</v>
      </c>
      <c r="Y210" s="7"/>
      <c r="Z210" s="6">
        <v>36</v>
      </c>
      <c r="AA210" s="6">
        <v>55</v>
      </c>
      <c r="AB210" s="7">
        <f t="shared" si="8"/>
        <v>-19</v>
      </c>
      <c r="AC210" s="6">
        <v>41</v>
      </c>
      <c r="AD210" s="6">
        <v>36</v>
      </c>
      <c r="AE210" s="7">
        <f t="shared" si="9"/>
        <v>5</v>
      </c>
      <c r="AF210" s="6"/>
      <c r="AG210" s="6"/>
      <c r="AL210" s="6"/>
      <c r="AM210" s="6"/>
      <c r="AO210" s="4" t="s">
        <v>931</v>
      </c>
      <c r="AP210" s="6">
        <v>29</v>
      </c>
      <c r="AQ210" s="6">
        <v>35</v>
      </c>
      <c r="AR210" s="6"/>
      <c r="AS210" s="6"/>
      <c r="AT210" s="6"/>
      <c r="AU210" s="4" t="s">
        <v>876</v>
      </c>
      <c r="AV210" s="6"/>
      <c r="AW210" s="6"/>
      <c r="AX210" s="7"/>
      <c r="BI210" s="50"/>
      <c r="BK210" s="50"/>
      <c r="BM210" s="50"/>
      <c r="BO210" s="50"/>
      <c r="BQ210" s="50"/>
      <c r="BS210" s="50"/>
    </row>
    <row r="211" spans="2:71" x14ac:dyDescent="0.25">
      <c r="B211" s="3" t="s">
        <v>297</v>
      </c>
      <c r="C211" s="10" t="s">
        <v>675</v>
      </c>
      <c r="D211" s="39">
        <v>44126</v>
      </c>
      <c r="E211">
        <v>25</v>
      </c>
      <c r="F211" s="3" t="s">
        <v>903</v>
      </c>
      <c r="G211" s="2" t="s">
        <v>138</v>
      </c>
      <c r="H211" s="6">
        <v>38</v>
      </c>
      <c r="I211" s="7">
        <v>-2</v>
      </c>
      <c r="J211" s="6">
        <v>40</v>
      </c>
      <c r="K211" s="7">
        <v>0</v>
      </c>
      <c r="L211" s="6">
        <v>6</v>
      </c>
      <c r="M211" s="7">
        <v>0</v>
      </c>
      <c r="N211" s="6">
        <v>5</v>
      </c>
      <c r="O211" s="7">
        <v>2</v>
      </c>
      <c r="R211" s="6">
        <v>2</v>
      </c>
      <c r="S211" s="7">
        <v>-1</v>
      </c>
      <c r="T211" s="6">
        <v>-2</v>
      </c>
      <c r="U211" s="7">
        <v>-2</v>
      </c>
      <c r="V211" s="3" t="s">
        <v>842</v>
      </c>
      <c r="Y211" s="7"/>
      <c r="Z211" s="6">
        <v>33</v>
      </c>
      <c r="AA211" s="6">
        <v>47</v>
      </c>
      <c r="AB211" s="7">
        <f t="shared" si="8"/>
        <v>-14</v>
      </c>
      <c r="AC211" s="6">
        <v>39</v>
      </c>
      <c r="AD211" s="6">
        <v>25</v>
      </c>
      <c r="AE211" s="7">
        <f t="shared" si="9"/>
        <v>14</v>
      </c>
      <c r="AF211" s="6">
        <v>16</v>
      </c>
      <c r="AG211" s="6">
        <v>22</v>
      </c>
      <c r="AH211" s="7">
        <f>AF211-AG211</f>
        <v>-6</v>
      </c>
      <c r="AI211" s="6">
        <v>19</v>
      </c>
      <c r="AJ211" s="6">
        <v>42</v>
      </c>
      <c r="AK211" s="7">
        <f>AI211-AJ211</f>
        <v>-23</v>
      </c>
      <c r="AL211" s="6"/>
      <c r="AM211" s="6"/>
      <c r="AO211" s="4" t="s">
        <v>1127</v>
      </c>
      <c r="AP211" s="6">
        <v>30</v>
      </c>
      <c r="AQ211" s="6">
        <v>31</v>
      </c>
      <c r="AR211" s="6"/>
      <c r="AS211" s="6"/>
      <c r="AT211" s="6"/>
      <c r="AU211" s="4" t="s">
        <v>1035</v>
      </c>
      <c r="AV211" s="6"/>
      <c r="AW211" s="6"/>
      <c r="AX211" s="7"/>
      <c r="BI211" s="50"/>
      <c r="BK211" s="50"/>
      <c r="BM211" s="50"/>
      <c r="BO211" s="50"/>
      <c r="BQ211" s="50"/>
      <c r="BS211" s="50"/>
    </row>
    <row r="212" spans="2:71" x14ac:dyDescent="0.25">
      <c r="B212" t="s">
        <v>297</v>
      </c>
      <c r="C212" s="10" t="s">
        <v>688</v>
      </c>
      <c r="D212" s="39">
        <v>44126</v>
      </c>
      <c r="E212">
        <v>25</v>
      </c>
      <c r="F212" s="3" t="s">
        <v>1094</v>
      </c>
      <c r="G212" s="2" t="s">
        <v>124</v>
      </c>
      <c r="H212" s="6">
        <v>42</v>
      </c>
      <c r="I212" s="7">
        <v>0</v>
      </c>
      <c r="J212" s="6">
        <v>39</v>
      </c>
      <c r="K212" s="7">
        <v>1</v>
      </c>
      <c r="L212" s="6">
        <v>7</v>
      </c>
      <c r="M212" s="7">
        <v>1</v>
      </c>
      <c r="N212" s="6">
        <v>3</v>
      </c>
      <c r="O212" s="7">
        <v>-1</v>
      </c>
      <c r="P212" s="6">
        <v>3</v>
      </c>
      <c r="Q212" s="7">
        <v>0</v>
      </c>
      <c r="R212" s="6">
        <v>2</v>
      </c>
      <c r="S212" s="7">
        <v>0</v>
      </c>
      <c r="T212" s="6">
        <v>3</v>
      </c>
      <c r="U212" s="7">
        <v>-1</v>
      </c>
      <c r="V212" s="3" t="s">
        <v>842</v>
      </c>
      <c r="Y212" s="7"/>
      <c r="Z212" s="6">
        <v>44</v>
      </c>
      <c r="AA212" s="6">
        <v>51</v>
      </c>
      <c r="AB212" s="7">
        <f t="shared" si="8"/>
        <v>-7</v>
      </c>
      <c r="AC212" s="6">
        <v>48</v>
      </c>
      <c r="AD212" s="6">
        <v>35</v>
      </c>
      <c r="AE212" s="7">
        <f t="shared" si="9"/>
        <v>13</v>
      </c>
      <c r="AF212" s="6"/>
      <c r="AG212" s="6"/>
      <c r="AL212" s="6"/>
      <c r="AM212" s="6"/>
      <c r="AO212" s="4" t="s">
        <v>1095</v>
      </c>
      <c r="AP212" s="6"/>
      <c r="AQ212" s="6"/>
      <c r="AR212" s="6"/>
      <c r="AS212" s="6"/>
      <c r="AT212" s="6"/>
      <c r="AU212" s="4"/>
      <c r="AV212" s="6"/>
      <c r="AW212" s="6"/>
      <c r="AX212" s="7"/>
      <c r="BI212" s="50"/>
      <c r="BK212" s="50"/>
      <c r="BM212" s="50"/>
      <c r="BO212" s="50"/>
      <c r="BQ212" s="50"/>
      <c r="BS212" s="50"/>
    </row>
    <row r="213" spans="2:71" x14ac:dyDescent="0.25">
      <c r="B213" s="3" t="s">
        <v>297</v>
      </c>
      <c r="C213" s="10" t="s">
        <v>464</v>
      </c>
      <c r="D213" s="39">
        <v>44126</v>
      </c>
      <c r="E213">
        <v>30</v>
      </c>
      <c r="F213" t="s">
        <v>1132</v>
      </c>
      <c r="G213" s="2" t="s">
        <v>60</v>
      </c>
      <c r="H213" s="6">
        <v>37</v>
      </c>
      <c r="I213" s="7">
        <v>-3</v>
      </c>
      <c r="J213" s="6">
        <v>42</v>
      </c>
      <c r="K213" s="7">
        <v>5</v>
      </c>
      <c r="L213" s="6">
        <v>8</v>
      </c>
      <c r="M213" s="7">
        <v>0</v>
      </c>
      <c r="N213" s="6">
        <v>5</v>
      </c>
      <c r="O213" s="7">
        <v>0</v>
      </c>
      <c r="P213" s="6">
        <v>1</v>
      </c>
      <c r="Q213" s="7">
        <v>1</v>
      </c>
      <c r="R213" s="6">
        <v>0</v>
      </c>
      <c r="S213" s="7">
        <v>-1</v>
      </c>
      <c r="T213" s="6">
        <v>-5</v>
      </c>
      <c r="U213" s="7">
        <v>-8</v>
      </c>
      <c r="V213" s="3" t="s">
        <v>639</v>
      </c>
      <c r="Y213" s="7"/>
      <c r="Z213" s="6">
        <v>33</v>
      </c>
      <c r="AA213" s="6">
        <v>59</v>
      </c>
      <c r="AB213" s="7">
        <f t="shared" si="8"/>
        <v>-26</v>
      </c>
      <c r="AC213" s="6">
        <v>45</v>
      </c>
      <c r="AD213" s="6">
        <v>30</v>
      </c>
      <c r="AE213" s="7">
        <f t="shared" si="9"/>
        <v>15</v>
      </c>
      <c r="AF213" s="6">
        <v>20</v>
      </c>
      <c r="AG213" s="6">
        <v>25</v>
      </c>
      <c r="AH213" s="7">
        <f>AF213-AG213</f>
        <v>-5</v>
      </c>
      <c r="AL213" s="6"/>
      <c r="AM213" s="6"/>
      <c r="AO213" s="4" t="s">
        <v>1087</v>
      </c>
      <c r="AP213" s="6"/>
      <c r="AQ213" s="6"/>
      <c r="AR213" s="6"/>
      <c r="AS213" s="6"/>
      <c r="AT213" s="6"/>
      <c r="AU213" s="4"/>
      <c r="AV213" s="6">
        <v>30</v>
      </c>
      <c r="AW213" s="6">
        <v>61</v>
      </c>
      <c r="AX213" s="7">
        <f>AV213-AW213</f>
        <v>-31</v>
      </c>
      <c r="AY213" s="4" t="s">
        <v>937</v>
      </c>
      <c r="BI213" s="50"/>
      <c r="BK213" s="50"/>
      <c r="BM213" s="50"/>
      <c r="BO213" s="50"/>
      <c r="BQ213" s="50"/>
      <c r="BS213" s="50"/>
    </row>
    <row r="214" spans="2:71" x14ac:dyDescent="0.25">
      <c r="B214" s="3" t="s">
        <v>297</v>
      </c>
      <c r="C214" s="10" t="s">
        <v>527</v>
      </c>
      <c r="D214" s="39">
        <v>44127</v>
      </c>
      <c r="E214">
        <v>28</v>
      </c>
      <c r="F214" s="3" t="s">
        <v>1136</v>
      </c>
      <c r="H214" s="6">
        <v>42</v>
      </c>
      <c r="I214" s="7">
        <v>0</v>
      </c>
      <c r="J214" s="6">
        <v>39</v>
      </c>
      <c r="K214" s="7">
        <v>3</v>
      </c>
      <c r="L214" s="6">
        <v>7</v>
      </c>
      <c r="M214" s="7">
        <v>-1</v>
      </c>
      <c r="N214" s="6">
        <v>3</v>
      </c>
      <c r="O214" s="7">
        <v>0</v>
      </c>
      <c r="P214" s="6">
        <v>2</v>
      </c>
      <c r="Q214" s="7">
        <v>0</v>
      </c>
      <c r="R214" s="6"/>
      <c r="T214" s="6">
        <v>3</v>
      </c>
      <c r="U214" s="7">
        <v>-3</v>
      </c>
      <c r="V214" s="3" t="s">
        <v>842</v>
      </c>
      <c r="W214" t="s">
        <v>988</v>
      </c>
      <c r="Y214" s="7"/>
      <c r="Z214" s="6"/>
      <c r="AA214" s="6"/>
      <c r="AC214" s="6"/>
      <c r="AD214" s="6"/>
      <c r="AF214" s="6"/>
      <c r="AG214" s="6"/>
      <c r="AL214" s="6"/>
      <c r="AM214" s="6"/>
      <c r="AO214" s="4"/>
      <c r="AP214" s="6"/>
      <c r="AQ214" s="6"/>
      <c r="AR214" s="6"/>
      <c r="AS214" s="6"/>
      <c r="AT214" s="6"/>
      <c r="AU214" s="4"/>
      <c r="AV214" s="6"/>
      <c r="AW214" s="6"/>
      <c r="AX214" s="7"/>
      <c r="BI214" s="50"/>
      <c r="BK214" s="50"/>
      <c r="BM214" s="50"/>
      <c r="BO214" s="50"/>
      <c r="BQ214" s="50"/>
      <c r="BS214" s="50"/>
    </row>
    <row r="215" spans="2:71" x14ac:dyDescent="0.25">
      <c r="B215" s="3" t="s">
        <v>297</v>
      </c>
      <c r="C215" s="10" t="s">
        <v>601</v>
      </c>
      <c r="D215" s="39">
        <v>44128</v>
      </c>
      <c r="E215">
        <v>27</v>
      </c>
      <c r="F215" s="3" t="s">
        <v>821</v>
      </c>
      <c r="H215" s="6"/>
      <c r="J215" s="6"/>
      <c r="L215" s="6"/>
      <c r="N215" s="6"/>
      <c r="P215" s="6"/>
      <c r="R215" s="6"/>
      <c r="T215" s="6"/>
      <c r="V215" s="3" t="s">
        <v>842</v>
      </c>
      <c r="Z215" s="6">
        <v>34</v>
      </c>
      <c r="AA215" s="6">
        <v>59</v>
      </c>
      <c r="AB215" s="7">
        <f>Z215-AA215</f>
        <v>-25</v>
      </c>
      <c r="AC215" s="6">
        <v>44</v>
      </c>
      <c r="AD215" s="6">
        <v>31</v>
      </c>
      <c r="AE215" s="7">
        <f>AC215-AD215</f>
        <v>13</v>
      </c>
      <c r="AF215" s="6"/>
      <c r="AG215" s="6"/>
      <c r="AL215" s="6"/>
      <c r="AM215" s="6"/>
      <c r="AO215" s="4" t="s">
        <v>1037</v>
      </c>
      <c r="AP215" s="6"/>
      <c r="AQ215" s="6"/>
      <c r="AR215" s="6"/>
      <c r="AS215" s="6"/>
      <c r="AT215" s="6"/>
      <c r="AU215" s="4"/>
      <c r="AV215" s="6">
        <v>27</v>
      </c>
      <c r="AW215" s="6">
        <v>56</v>
      </c>
      <c r="AX215" s="7">
        <f>AV215-AW215</f>
        <v>-29</v>
      </c>
      <c r="AY215" s="4" t="s">
        <v>871</v>
      </c>
      <c r="BI215" s="50"/>
      <c r="BK215" s="50"/>
      <c r="BM215" s="50"/>
      <c r="BO215" s="50"/>
      <c r="BQ215" s="50"/>
      <c r="BS215" s="50"/>
    </row>
    <row r="216" spans="2:71" x14ac:dyDescent="0.25">
      <c r="B216" s="3" t="s">
        <v>297</v>
      </c>
      <c r="C216" s="10" t="s">
        <v>314</v>
      </c>
      <c r="D216" s="39">
        <v>44132</v>
      </c>
      <c r="E216">
        <v>30</v>
      </c>
      <c r="F216" s="3" t="s">
        <v>1135</v>
      </c>
      <c r="H216" s="6">
        <v>39</v>
      </c>
      <c r="I216" s="7">
        <v>-1</v>
      </c>
      <c r="J216" s="6">
        <v>41</v>
      </c>
      <c r="K216" s="7">
        <v>1</v>
      </c>
      <c r="L216" s="6">
        <v>7</v>
      </c>
      <c r="M216" s="7">
        <v>0</v>
      </c>
      <c r="N216" s="6">
        <v>4</v>
      </c>
      <c r="O216" s="7">
        <v>0</v>
      </c>
      <c r="T216" s="6">
        <v>-2</v>
      </c>
      <c r="U216" s="7">
        <v>-2</v>
      </c>
      <c r="V216" s="3" t="s">
        <v>842</v>
      </c>
      <c r="Y216" s="7"/>
      <c r="Z216" s="6">
        <v>35</v>
      </c>
      <c r="AA216" s="6">
        <v>42</v>
      </c>
      <c r="AB216" s="7">
        <f>Z216-AA216</f>
        <v>-7</v>
      </c>
      <c r="AC216" s="6">
        <v>35</v>
      </c>
      <c r="AD216" s="6">
        <v>26</v>
      </c>
      <c r="AE216" s="7">
        <f>AC216-AD216</f>
        <v>9</v>
      </c>
      <c r="AF216" s="6">
        <v>14</v>
      </c>
      <c r="AG216" s="6">
        <v>22</v>
      </c>
      <c r="AH216" s="7">
        <f>AF216-AG216</f>
        <v>-8</v>
      </c>
      <c r="AL216" s="6">
        <v>17</v>
      </c>
      <c r="AM216" s="6">
        <v>19</v>
      </c>
      <c r="AN216" s="7">
        <f>AL216-AM216</f>
        <v>-2</v>
      </c>
      <c r="AO216" s="4" t="s">
        <v>1148</v>
      </c>
      <c r="AP216" s="6">
        <v>39</v>
      </c>
      <c r="AQ216" s="6">
        <v>34</v>
      </c>
      <c r="AR216" s="6"/>
      <c r="AS216" s="6"/>
      <c r="AT216" s="6"/>
      <c r="AU216" s="4" t="s">
        <v>1147</v>
      </c>
      <c r="AV216" s="6"/>
      <c r="AW216" s="6"/>
      <c r="AX216" s="7"/>
      <c r="BI216" s="50"/>
      <c r="BK216" s="50"/>
      <c r="BM216" s="50"/>
      <c r="BO216" s="50"/>
      <c r="BQ216" s="50"/>
      <c r="BS216" s="50"/>
    </row>
    <row r="217" spans="2:71" x14ac:dyDescent="0.25">
      <c r="B217" s="3" t="s">
        <v>297</v>
      </c>
      <c r="C217" s="10" t="s">
        <v>660</v>
      </c>
      <c r="D217" s="39">
        <v>44132</v>
      </c>
      <c r="E217">
        <v>5</v>
      </c>
      <c r="F217" s="3" t="s">
        <v>821</v>
      </c>
      <c r="G217" s="2" t="s">
        <v>224</v>
      </c>
      <c r="H217" s="6">
        <v>38</v>
      </c>
      <c r="I217" s="7">
        <v>-2</v>
      </c>
      <c r="J217" s="6">
        <v>38</v>
      </c>
      <c r="K217" s="7">
        <v>-1</v>
      </c>
      <c r="L217" s="6">
        <v>6</v>
      </c>
      <c r="M217" s="7">
        <v>-1</v>
      </c>
      <c r="N217" s="6">
        <v>5</v>
      </c>
      <c r="O217" s="7">
        <v>0</v>
      </c>
      <c r="P217" s="6">
        <v>4</v>
      </c>
      <c r="Q217" s="7">
        <v>1</v>
      </c>
      <c r="T217" s="6">
        <v>0</v>
      </c>
      <c r="U217" s="7">
        <v>-1</v>
      </c>
      <c r="V217" s="3" t="s">
        <v>842</v>
      </c>
      <c r="Y217" s="7"/>
      <c r="Z217" s="6"/>
      <c r="AA217" s="6"/>
      <c r="AC217" s="6"/>
      <c r="AD217" s="6"/>
      <c r="AF217" s="6"/>
      <c r="AG217" s="6"/>
      <c r="AL217" s="6"/>
      <c r="AM217" s="6"/>
      <c r="AO217" s="4"/>
      <c r="AP217" s="6">
        <v>29</v>
      </c>
      <c r="AQ217" s="6">
        <v>34</v>
      </c>
      <c r="AR217" s="6"/>
      <c r="AS217" s="6"/>
      <c r="AT217" s="6"/>
      <c r="AU217" s="4" t="s">
        <v>876</v>
      </c>
      <c r="AV217" s="6"/>
      <c r="AW217" s="6"/>
      <c r="AX217" s="7"/>
      <c r="BI217" s="50"/>
      <c r="BK217" s="50"/>
      <c r="BM217" s="50"/>
      <c r="BO217" s="50"/>
      <c r="BQ217" s="50"/>
      <c r="BS217" s="50"/>
    </row>
    <row r="218" spans="2:71" x14ac:dyDescent="0.25">
      <c r="B218" s="3" t="s">
        <v>297</v>
      </c>
      <c r="C218" s="10" t="s">
        <v>603</v>
      </c>
      <c r="D218" s="39">
        <v>44133</v>
      </c>
      <c r="E218">
        <v>30</v>
      </c>
      <c r="F218" s="3" t="s">
        <v>821</v>
      </c>
      <c r="H218" s="6"/>
      <c r="J218" s="6"/>
      <c r="L218" s="6"/>
      <c r="N218" s="6"/>
      <c r="T218" s="6"/>
      <c r="V218" s="3" t="s">
        <v>842</v>
      </c>
      <c r="Z218" s="6">
        <v>35</v>
      </c>
      <c r="AA218" s="6">
        <v>57</v>
      </c>
      <c r="AB218" s="7">
        <f>Z218-AA218</f>
        <v>-22</v>
      </c>
      <c r="AC218" s="6">
        <v>38</v>
      </c>
      <c r="AD218" s="6">
        <v>40</v>
      </c>
      <c r="AE218" s="7">
        <f>AC218-AD218</f>
        <v>-2</v>
      </c>
      <c r="AF218" s="6"/>
      <c r="AG218" s="6"/>
      <c r="AL218" s="6"/>
      <c r="AM218" s="6"/>
      <c r="AO218" s="4" t="s">
        <v>931</v>
      </c>
      <c r="AP218" s="6"/>
      <c r="AQ218" s="6"/>
      <c r="AR218" s="6"/>
      <c r="AS218" s="6"/>
      <c r="AT218" s="6"/>
      <c r="AU218" s="4"/>
      <c r="AV218" s="6"/>
      <c r="AW218" s="6"/>
      <c r="AX218" s="7"/>
      <c r="BI218" s="50"/>
      <c r="BK218" s="50"/>
      <c r="BM218" s="50"/>
      <c r="BO218" s="50"/>
      <c r="BQ218" s="50"/>
      <c r="BS218" s="50"/>
    </row>
    <row r="219" spans="2:71" x14ac:dyDescent="0.25">
      <c r="B219" s="3" t="s">
        <v>297</v>
      </c>
      <c r="C219" s="10" t="s">
        <v>668</v>
      </c>
      <c r="D219" s="39">
        <v>44134</v>
      </c>
      <c r="E219">
        <v>3</v>
      </c>
      <c r="F219" s="3" t="s">
        <v>1136</v>
      </c>
      <c r="H219" s="6">
        <v>40</v>
      </c>
      <c r="I219" s="7">
        <v>-2</v>
      </c>
      <c r="J219" s="6">
        <v>40</v>
      </c>
      <c r="K219" s="7">
        <v>1</v>
      </c>
      <c r="L219" s="6">
        <v>7</v>
      </c>
      <c r="M219" s="7">
        <v>0</v>
      </c>
      <c r="N219" s="6">
        <v>4</v>
      </c>
      <c r="O219" s="7">
        <v>1</v>
      </c>
      <c r="P219" s="6">
        <v>2</v>
      </c>
      <c r="Q219" s="7">
        <v>0</v>
      </c>
      <c r="T219" s="6">
        <v>0</v>
      </c>
      <c r="U219" s="7">
        <v>-3</v>
      </c>
      <c r="V219" s="3" t="s">
        <v>842</v>
      </c>
      <c r="W219" t="s">
        <v>988</v>
      </c>
      <c r="Y219" s="7"/>
      <c r="Z219" s="6"/>
      <c r="AA219" s="6"/>
      <c r="AC219" s="6"/>
      <c r="AD219" s="6"/>
      <c r="AF219" s="6"/>
      <c r="AG219" s="6"/>
      <c r="AL219" s="6"/>
      <c r="AM219" s="6"/>
      <c r="AO219" s="4"/>
      <c r="AP219" s="6"/>
      <c r="AQ219" s="6"/>
      <c r="AR219" s="6"/>
      <c r="AS219" s="6"/>
      <c r="AT219" s="6"/>
      <c r="AU219" s="4"/>
      <c r="AV219" s="6"/>
      <c r="AW219" s="6"/>
      <c r="AX219" s="7"/>
      <c r="BI219" s="50"/>
      <c r="BK219" s="50"/>
      <c r="BM219" s="50"/>
      <c r="BO219" s="50"/>
      <c r="BQ219" s="50"/>
      <c r="BS219" s="50"/>
    </row>
    <row r="220" spans="2:71" x14ac:dyDescent="0.25">
      <c r="B220" s="3" t="s">
        <v>297</v>
      </c>
      <c r="C220" s="10" t="s">
        <v>644</v>
      </c>
      <c r="D220" s="39">
        <v>44135</v>
      </c>
      <c r="F220" s="3" t="s">
        <v>821</v>
      </c>
      <c r="H220" s="6"/>
      <c r="J220" s="6"/>
      <c r="L220" s="6"/>
      <c r="N220" s="6"/>
      <c r="P220" s="6"/>
      <c r="T220" s="6"/>
      <c r="V220" s="3" t="s">
        <v>842</v>
      </c>
      <c r="Z220" s="6"/>
      <c r="AA220" s="6"/>
      <c r="AC220" s="6"/>
      <c r="AD220" s="6"/>
      <c r="AF220" s="6"/>
      <c r="AG220" s="6"/>
      <c r="AL220" s="6"/>
      <c r="AM220" s="6"/>
      <c r="AO220" s="4"/>
      <c r="AP220" s="6"/>
      <c r="AQ220" s="6"/>
      <c r="AR220" s="6"/>
      <c r="AS220" s="6"/>
      <c r="AT220" s="6"/>
      <c r="AU220" s="4"/>
      <c r="AV220" s="6">
        <v>26</v>
      </c>
      <c r="AW220" s="6">
        <v>56</v>
      </c>
      <c r="AX220" s="7">
        <f>AV220-AW220</f>
        <v>-30</v>
      </c>
      <c r="AY220" s="4" t="s">
        <v>871</v>
      </c>
      <c r="BI220" s="50"/>
      <c r="BK220" s="50"/>
      <c r="BM220" s="50"/>
      <c r="BO220" s="50"/>
      <c r="BQ220" s="50"/>
      <c r="BS220" s="50"/>
    </row>
    <row r="221" spans="2:71" x14ac:dyDescent="0.25">
      <c r="B221" s="3" t="s">
        <v>296</v>
      </c>
      <c r="C221" s="10" t="s">
        <v>589</v>
      </c>
      <c r="D221" s="39">
        <v>44138</v>
      </c>
      <c r="F221" s="3" t="s">
        <v>821</v>
      </c>
      <c r="H221" s="6"/>
      <c r="J221" s="6"/>
      <c r="L221" s="6"/>
      <c r="N221" s="6"/>
      <c r="P221" s="6"/>
      <c r="T221" s="6"/>
      <c r="V221" s="3" t="s">
        <v>842</v>
      </c>
      <c r="Z221" s="6">
        <v>36</v>
      </c>
      <c r="AA221" s="6">
        <v>55</v>
      </c>
      <c r="AB221" s="7">
        <f>Z221-AA221</f>
        <v>-19</v>
      </c>
      <c r="AC221" s="6">
        <v>40</v>
      </c>
      <c r="AD221" s="6">
        <v>39</v>
      </c>
      <c r="AE221" s="7">
        <f>AC221-AD221</f>
        <v>1</v>
      </c>
      <c r="AF221" s="6">
        <v>9</v>
      </c>
      <c r="AG221" s="6">
        <v>28</v>
      </c>
      <c r="AH221" s="7">
        <f>AF221-AG221</f>
        <v>-19</v>
      </c>
      <c r="AL221" s="6"/>
      <c r="AM221" s="6"/>
      <c r="AO221" s="4" t="s">
        <v>931</v>
      </c>
      <c r="AP221" s="6"/>
      <c r="AQ221" s="6"/>
      <c r="AR221" s="6"/>
      <c r="AS221" s="6"/>
      <c r="AT221" s="6"/>
      <c r="AU221" s="4"/>
      <c r="AV221" s="6"/>
      <c r="AW221" s="6"/>
      <c r="AX221" s="7"/>
      <c r="AY221" s="4"/>
      <c r="BI221" s="50"/>
      <c r="BK221" s="50"/>
      <c r="BM221" s="50"/>
      <c r="BO221" s="50"/>
      <c r="BQ221" s="50"/>
      <c r="BS221" s="50"/>
    </row>
    <row r="222" spans="2:71" x14ac:dyDescent="0.25">
      <c r="B222" s="3" t="s">
        <v>296</v>
      </c>
      <c r="C222" s="10" t="s">
        <v>694</v>
      </c>
      <c r="D222" s="39">
        <v>44139</v>
      </c>
      <c r="E222">
        <v>6</v>
      </c>
      <c r="F222" s="3" t="s">
        <v>821</v>
      </c>
      <c r="G222" s="2" t="s">
        <v>224</v>
      </c>
      <c r="H222" s="6">
        <v>35</v>
      </c>
      <c r="I222" s="7">
        <v>-3</v>
      </c>
      <c r="J222" s="6">
        <v>40</v>
      </c>
      <c r="K222" s="7">
        <v>2</v>
      </c>
      <c r="L222" s="6">
        <v>7</v>
      </c>
      <c r="M222" s="7">
        <v>1</v>
      </c>
      <c r="N222" s="6">
        <v>4</v>
      </c>
      <c r="O222" s="7">
        <v>-1</v>
      </c>
      <c r="P222" s="6">
        <v>6</v>
      </c>
      <c r="Q222" s="7">
        <v>2</v>
      </c>
      <c r="T222" s="6">
        <v>-5</v>
      </c>
      <c r="U222" s="7">
        <v>-5</v>
      </c>
      <c r="V222" s="3" t="s">
        <v>842</v>
      </c>
      <c r="Y222" s="7"/>
      <c r="Z222" s="6"/>
      <c r="AA222" s="6"/>
      <c r="AC222" s="6"/>
      <c r="AD222" s="6"/>
      <c r="AF222" s="6"/>
      <c r="AG222" s="6"/>
      <c r="AL222" s="6"/>
      <c r="AM222" s="6"/>
      <c r="AO222" s="4"/>
      <c r="AP222" s="6">
        <v>26</v>
      </c>
      <c r="AQ222" s="6">
        <v>36</v>
      </c>
      <c r="AR222" s="6"/>
      <c r="AS222" s="6"/>
      <c r="AT222" s="6"/>
      <c r="AU222" s="4" t="s">
        <v>876</v>
      </c>
      <c r="AV222" s="6"/>
      <c r="AW222" s="6"/>
      <c r="AX222" s="7"/>
      <c r="BI222" s="50"/>
      <c r="BK222" s="50"/>
      <c r="BM222" s="50"/>
      <c r="BO222" s="50"/>
      <c r="BQ222" s="50"/>
      <c r="BS222" s="50"/>
    </row>
    <row r="223" spans="2:71" x14ac:dyDescent="0.25">
      <c r="B223" s="3" t="s">
        <v>296</v>
      </c>
      <c r="C223" s="10" t="s">
        <v>572</v>
      </c>
      <c r="D223" s="39">
        <v>44140</v>
      </c>
      <c r="E223">
        <v>6</v>
      </c>
      <c r="F223" s="3" t="s">
        <v>982</v>
      </c>
      <c r="H223" s="6">
        <v>39</v>
      </c>
      <c r="I223" s="7">
        <v>-2</v>
      </c>
      <c r="J223" s="6">
        <v>37</v>
      </c>
      <c r="K223" s="7">
        <v>0</v>
      </c>
      <c r="L223" s="6">
        <v>9</v>
      </c>
      <c r="M223" s="7">
        <v>2</v>
      </c>
      <c r="N223" s="6">
        <v>4</v>
      </c>
      <c r="O223" s="7">
        <v>0</v>
      </c>
      <c r="P223" s="6">
        <v>2</v>
      </c>
      <c r="Q223" s="7">
        <v>1</v>
      </c>
      <c r="T223" s="6">
        <v>2</v>
      </c>
      <c r="U223" s="7">
        <v>-2</v>
      </c>
      <c r="V223" s="3" t="s">
        <v>842</v>
      </c>
      <c r="W223" t="s">
        <v>988</v>
      </c>
      <c r="Y223" s="7"/>
      <c r="Z223" s="6">
        <v>38</v>
      </c>
      <c r="AA223" s="6">
        <v>44</v>
      </c>
      <c r="AB223" s="7">
        <f>Z223-AA223</f>
        <v>-6</v>
      </c>
      <c r="AC223" s="6">
        <v>35</v>
      </c>
      <c r="AD223" s="6">
        <v>30</v>
      </c>
      <c r="AE223" s="7">
        <f>AC223-AD223</f>
        <v>5</v>
      </c>
      <c r="AF223" s="6"/>
      <c r="AG223" s="6"/>
      <c r="AL223" s="6"/>
      <c r="AM223" s="6"/>
      <c r="AO223" s="4" t="s">
        <v>1049</v>
      </c>
      <c r="AP223" s="6">
        <v>40</v>
      </c>
      <c r="AQ223" s="6">
        <v>33</v>
      </c>
      <c r="AR223" s="6"/>
      <c r="AS223" s="6"/>
      <c r="AT223" s="6"/>
      <c r="AU223" s="4" t="s">
        <v>1084</v>
      </c>
      <c r="AV223" s="6">
        <v>33</v>
      </c>
      <c r="AW223" s="6">
        <v>46</v>
      </c>
      <c r="AX223" s="7">
        <f>AV223-AW223</f>
        <v>-13</v>
      </c>
      <c r="AY223" s="4" t="s">
        <v>1144</v>
      </c>
      <c r="BI223" s="50"/>
      <c r="BK223" s="50"/>
      <c r="BM223" s="50"/>
      <c r="BO223" s="50"/>
      <c r="BQ223" s="50"/>
      <c r="BS223" s="50"/>
    </row>
    <row r="224" spans="2:71" x14ac:dyDescent="0.25">
      <c r="B224" s="3" t="s">
        <v>296</v>
      </c>
      <c r="C224" s="10" t="s">
        <v>572</v>
      </c>
      <c r="D224" s="39">
        <v>44140</v>
      </c>
      <c r="E224">
        <v>8</v>
      </c>
      <c r="F224" s="3" t="s">
        <v>903</v>
      </c>
      <c r="G224" s="2" t="s">
        <v>138</v>
      </c>
      <c r="H224" s="6">
        <v>38</v>
      </c>
      <c r="I224" s="7">
        <v>0</v>
      </c>
      <c r="J224" s="6">
        <v>42</v>
      </c>
      <c r="K224" s="7">
        <v>2</v>
      </c>
      <c r="L224" s="6">
        <v>7</v>
      </c>
      <c r="M224" s="7">
        <v>1</v>
      </c>
      <c r="N224" s="6">
        <v>3</v>
      </c>
      <c r="O224" s="7">
        <v>-2</v>
      </c>
      <c r="R224" s="6">
        <v>2</v>
      </c>
      <c r="S224" s="7">
        <v>0</v>
      </c>
      <c r="T224" s="6">
        <v>-4</v>
      </c>
      <c r="U224" s="7">
        <v>-2</v>
      </c>
      <c r="V224" s="3" t="s">
        <v>842</v>
      </c>
      <c r="Y224" s="7"/>
      <c r="Z224" s="6">
        <v>34</v>
      </c>
      <c r="AA224" s="6">
        <v>48</v>
      </c>
      <c r="AB224" s="7">
        <f>Z224-AA224</f>
        <v>-14</v>
      </c>
      <c r="AC224" s="6">
        <v>41</v>
      </c>
      <c r="AD224" s="6">
        <v>21</v>
      </c>
      <c r="AE224" s="7">
        <f>AC224-AD224</f>
        <v>20</v>
      </c>
      <c r="AF224" s="6">
        <v>17</v>
      </c>
      <c r="AG224" s="6">
        <v>23</v>
      </c>
      <c r="AH224" s="7">
        <f>AF224-AG224</f>
        <v>-6</v>
      </c>
      <c r="AI224" s="6">
        <v>18</v>
      </c>
      <c r="AJ224" s="6">
        <v>48</v>
      </c>
      <c r="AK224" s="7">
        <f>AI224-AJ224</f>
        <v>-30</v>
      </c>
      <c r="AL224" s="6"/>
      <c r="AM224" s="6"/>
      <c r="AO224" s="4" t="s">
        <v>1127</v>
      </c>
      <c r="AP224" s="6">
        <v>31</v>
      </c>
      <c r="AQ224" s="6">
        <v>33</v>
      </c>
      <c r="AR224" s="6"/>
      <c r="AS224" s="6"/>
      <c r="AT224" s="6"/>
      <c r="AU224" s="4" t="s">
        <v>1035</v>
      </c>
      <c r="AV224" s="6"/>
      <c r="AW224" s="6"/>
      <c r="AX224" s="7"/>
      <c r="BI224" s="50"/>
      <c r="BK224" s="50"/>
      <c r="BM224" s="50"/>
      <c r="BO224" s="50"/>
      <c r="BQ224" s="50"/>
      <c r="BS224" s="50"/>
    </row>
    <row r="225" spans="2:71" x14ac:dyDescent="0.25">
      <c r="B225" s="3" t="s">
        <v>296</v>
      </c>
      <c r="C225" s="10" t="s">
        <v>483</v>
      </c>
      <c r="D225" s="39">
        <v>44140</v>
      </c>
      <c r="E225">
        <v>11</v>
      </c>
      <c r="F225" s="3" t="s">
        <v>1137</v>
      </c>
      <c r="H225" s="6">
        <v>40</v>
      </c>
      <c r="I225" s="7">
        <v>0</v>
      </c>
      <c r="J225" s="6">
        <v>36</v>
      </c>
      <c r="K225" s="7">
        <v>-2</v>
      </c>
      <c r="L225" s="6">
        <v>8</v>
      </c>
      <c r="M225" s="7">
        <v>-1</v>
      </c>
      <c r="N225" s="6">
        <v>5</v>
      </c>
      <c r="O225" s="7">
        <v>1</v>
      </c>
      <c r="P225" s="6">
        <v>3</v>
      </c>
      <c r="Q225" s="7">
        <v>0</v>
      </c>
      <c r="R225" s="6">
        <v>1</v>
      </c>
      <c r="S225" s="7">
        <v>-1</v>
      </c>
      <c r="T225" s="6">
        <v>4</v>
      </c>
      <c r="U225" s="7">
        <v>2</v>
      </c>
      <c r="V225" s="3" t="s">
        <v>842</v>
      </c>
      <c r="Y225" s="7"/>
      <c r="Z225" s="6"/>
      <c r="AA225" s="6"/>
      <c r="AC225" s="6"/>
      <c r="AD225" s="6"/>
      <c r="AF225" s="6"/>
      <c r="AG225" s="6"/>
      <c r="AI225" s="6"/>
      <c r="AJ225" s="6"/>
      <c r="AL225" s="6"/>
      <c r="AM225" s="6"/>
      <c r="AO225" s="4"/>
      <c r="AP225" s="6"/>
      <c r="AQ225" s="6"/>
      <c r="AR225" s="6"/>
      <c r="AS225" s="6"/>
      <c r="AT225" s="6"/>
      <c r="AU225" s="4"/>
      <c r="AV225" s="6"/>
      <c r="AW225" s="6"/>
      <c r="AX225" s="7"/>
      <c r="BI225" s="50"/>
      <c r="BK225" s="50"/>
      <c r="BM225" s="50"/>
      <c r="BO225" s="50"/>
      <c r="BQ225" s="50"/>
      <c r="BS225" s="50"/>
    </row>
    <row r="226" spans="2:71" x14ac:dyDescent="0.25">
      <c r="B226" s="3" t="s">
        <v>296</v>
      </c>
      <c r="C226" s="10" t="s">
        <v>450</v>
      </c>
      <c r="D226" s="39">
        <v>44141</v>
      </c>
      <c r="E226">
        <v>11</v>
      </c>
      <c r="F226" s="3" t="s">
        <v>1136</v>
      </c>
      <c r="H226" s="6">
        <v>40</v>
      </c>
      <c r="I226" s="7">
        <v>0</v>
      </c>
      <c r="J226" s="6">
        <v>36</v>
      </c>
      <c r="K226" s="7">
        <v>-4</v>
      </c>
      <c r="L226" s="6">
        <v>8</v>
      </c>
      <c r="M226" s="7">
        <v>1</v>
      </c>
      <c r="N226" s="6">
        <v>5</v>
      </c>
      <c r="O226" s="7">
        <v>1</v>
      </c>
      <c r="P226" s="6">
        <v>2</v>
      </c>
      <c r="Q226" s="7">
        <v>0</v>
      </c>
      <c r="T226" s="6">
        <v>4</v>
      </c>
      <c r="U226" s="7">
        <v>4</v>
      </c>
      <c r="V226" s="3" t="s">
        <v>842</v>
      </c>
      <c r="W226" t="s">
        <v>988</v>
      </c>
      <c r="Y226" s="7"/>
      <c r="Z226" s="6"/>
      <c r="AA226" s="6"/>
      <c r="AC226" s="6"/>
      <c r="AD226" s="6"/>
      <c r="AF226" s="6"/>
      <c r="AG226" s="6"/>
      <c r="AL226" s="6"/>
      <c r="AM226" s="6"/>
      <c r="AP226" s="6"/>
      <c r="AQ226" s="6"/>
      <c r="AR226" s="6"/>
      <c r="AS226" s="6"/>
      <c r="AT226" s="6"/>
      <c r="AU226" s="4"/>
      <c r="AV226" s="6"/>
      <c r="AW226" s="6"/>
      <c r="AX226" s="7"/>
      <c r="BI226" s="50"/>
      <c r="BK226" s="50"/>
      <c r="BM226" s="50"/>
      <c r="BO226" s="50"/>
      <c r="BQ226" s="50"/>
      <c r="BS226" s="50"/>
    </row>
    <row r="227" spans="2:71" x14ac:dyDescent="0.25">
      <c r="B227" s="3" t="s">
        <v>296</v>
      </c>
      <c r="C227" s="10" t="s">
        <v>450</v>
      </c>
      <c r="D227" s="39">
        <v>44141</v>
      </c>
      <c r="E227">
        <v>12</v>
      </c>
      <c r="F227" t="s">
        <v>1132</v>
      </c>
      <c r="H227" s="6"/>
      <c r="J227" s="6"/>
      <c r="L227" s="6"/>
      <c r="N227" s="6"/>
      <c r="T227" s="6"/>
      <c r="V227" s="3" t="s">
        <v>842</v>
      </c>
      <c r="Z227" s="6">
        <v>30</v>
      </c>
      <c r="AA227" s="6">
        <v>49</v>
      </c>
      <c r="AB227" s="7">
        <f>Z227-AA227</f>
        <v>-19</v>
      </c>
      <c r="AC227" s="6">
        <v>32</v>
      </c>
      <c r="AD227" s="6">
        <v>29</v>
      </c>
      <c r="AE227" s="7">
        <f>AC227-AD227</f>
        <v>3</v>
      </c>
      <c r="AF227" s="6"/>
      <c r="AG227" s="6"/>
      <c r="AL227" s="6"/>
      <c r="AM227" s="6"/>
      <c r="AO227" s="4" t="s">
        <v>1750</v>
      </c>
      <c r="AP227" s="6"/>
      <c r="AQ227" s="6"/>
      <c r="AR227" s="6"/>
      <c r="AS227" s="6"/>
      <c r="AT227" s="6"/>
      <c r="AU227" s="4"/>
      <c r="AV227" s="6"/>
      <c r="AW227" s="6"/>
      <c r="AX227" s="7"/>
      <c r="BI227" s="50"/>
      <c r="BK227" s="50"/>
      <c r="BM227" s="50"/>
      <c r="BO227" s="50"/>
      <c r="BQ227" s="50"/>
      <c r="BS227" s="50"/>
    </row>
    <row r="228" spans="2:71" x14ac:dyDescent="0.25">
      <c r="B228" s="3" t="s">
        <v>296</v>
      </c>
      <c r="C228" s="10" t="s">
        <v>506</v>
      </c>
      <c r="D228" s="39">
        <v>44142</v>
      </c>
      <c r="F228" s="3" t="s">
        <v>821</v>
      </c>
      <c r="H228" s="6"/>
      <c r="J228" s="6"/>
      <c r="L228" s="6"/>
      <c r="N228" s="6"/>
      <c r="T228" s="6"/>
      <c r="V228" s="3" t="s">
        <v>842</v>
      </c>
      <c r="Z228" s="6"/>
      <c r="AA228" s="6"/>
      <c r="AC228" s="6"/>
      <c r="AD228" s="6"/>
      <c r="AF228" s="6"/>
      <c r="AG228" s="6"/>
      <c r="AL228" s="6"/>
      <c r="AM228" s="6"/>
      <c r="AO228" s="4"/>
      <c r="AP228" s="6"/>
      <c r="AQ228" s="6"/>
      <c r="AR228" s="6"/>
      <c r="AS228" s="6"/>
      <c r="AT228" s="6"/>
      <c r="AU228" s="4"/>
      <c r="AV228" s="6">
        <v>28</v>
      </c>
      <c r="AW228" s="6">
        <v>53</v>
      </c>
      <c r="AX228" s="7">
        <f>AV228-AW228</f>
        <v>-25</v>
      </c>
      <c r="AY228" s="4" t="s">
        <v>871</v>
      </c>
      <c r="BI228" s="50"/>
      <c r="BK228" s="50"/>
      <c r="BM228" s="50"/>
      <c r="BO228" s="50"/>
      <c r="BQ228" s="50"/>
      <c r="BS228" s="50"/>
    </row>
    <row r="229" spans="2:71" x14ac:dyDescent="0.25">
      <c r="B229" s="3" t="s">
        <v>296</v>
      </c>
      <c r="C229" s="10" t="s">
        <v>580</v>
      </c>
      <c r="D229" s="39">
        <v>44146</v>
      </c>
      <c r="E229">
        <v>12</v>
      </c>
      <c r="F229" s="3" t="s">
        <v>1135</v>
      </c>
      <c r="H229" s="6">
        <v>40</v>
      </c>
      <c r="I229" s="7">
        <v>1</v>
      </c>
      <c r="J229" s="6">
        <v>40</v>
      </c>
      <c r="K229" s="7">
        <v>-1</v>
      </c>
      <c r="L229" s="6">
        <v>7</v>
      </c>
      <c r="M229" s="7">
        <v>0</v>
      </c>
      <c r="N229" s="6">
        <v>5</v>
      </c>
      <c r="O229" s="7">
        <v>1</v>
      </c>
      <c r="T229" s="6">
        <v>0</v>
      </c>
      <c r="U229" s="7">
        <v>2</v>
      </c>
      <c r="V229" s="3" t="s">
        <v>842</v>
      </c>
      <c r="Y229" s="7"/>
      <c r="Z229" s="6">
        <v>37</v>
      </c>
      <c r="AA229" s="6">
        <v>44</v>
      </c>
      <c r="AB229" s="7">
        <f>Z229-AA229</f>
        <v>-7</v>
      </c>
      <c r="AC229" s="6">
        <v>38</v>
      </c>
      <c r="AD229" s="6">
        <v>24</v>
      </c>
      <c r="AE229" s="7">
        <f>AC229-AD229</f>
        <v>14</v>
      </c>
      <c r="AF229" s="6">
        <v>13</v>
      </c>
      <c r="AG229" s="6">
        <v>22</v>
      </c>
      <c r="AH229" s="7">
        <f>AF229-AG229</f>
        <v>-9</v>
      </c>
      <c r="AL229" s="6">
        <v>17</v>
      </c>
      <c r="AM229" s="6">
        <v>17</v>
      </c>
      <c r="AN229" s="7">
        <f>AL229-AM229</f>
        <v>0</v>
      </c>
      <c r="AO229" s="4" t="s">
        <v>1148</v>
      </c>
      <c r="AP229" s="6">
        <v>40</v>
      </c>
      <c r="AQ229" s="6">
        <v>36</v>
      </c>
      <c r="AR229" s="6"/>
      <c r="AS229" s="6"/>
      <c r="AT229" s="6"/>
      <c r="AU229" s="4" t="s">
        <v>1147</v>
      </c>
      <c r="AV229" s="6"/>
      <c r="AW229" s="6"/>
      <c r="AX229" s="7"/>
      <c r="BI229" s="50"/>
      <c r="BK229" s="50"/>
      <c r="BM229" s="50"/>
      <c r="BO229" s="50"/>
      <c r="BQ229" s="50"/>
      <c r="BS229" s="50"/>
    </row>
    <row r="230" spans="2:71" x14ac:dyDescent="0.25">
      <c r="B230" s="3" t="s">
        <v>296</v>
      </c>
      <c r="C230" s="10" t="s">
        <v>562</v>
      </c>
      <c r="D230" s="39">
        <v>44146</v>
      </c>
      <c r="E230">
        <v>16</v>
      </c>
      <c r="F230" s="3" t="s">
        <v>821</v>
      </c>
      <c r="G230" s="2" t="s">
        <v>224</v>
      </c>
      <c r="H230" s="6">
        <v>38</v>
      </c>
      <c r="I230" s="7">
        <v>3</v>
      </c>
      <c r="J230" s="6">
        <v>40</v>
      </c>
      <c r="K230" s="7">
        <v>0</v>
      </c>
      <c r="L230" s="6">
        <v>5</v>
      </c>
      <c r="M230" s="7">
        <v>-2</v>
      </c>
      <c r="N230" s="6">
        <v>5</v>
      </c>
      <c r="O230" s="7">
        <v>1</v>
      </c>
      <c r="P230" s="6">
        <v>4</v>
      </c>
      <c r="Q230" s="7">
        <v>-2</v>
      </c>
      <c r="T230" s="6">
        <v>-2</v>
      </c>
      <c r="U230" s="7">
        <v>3</v>
      </c>
      <c r="V230" s="3" t="s">
        <v>842</v>
      </c>
      <c r="Y230" s="7"/>
      <c r="Z230" s="6"/>
      <c r="AA230" s="6"/>
      <c r="AC230" s="6"/>
      <c r="AD230" s="6"/>
      <c r="AF230" s="6"/>
      <c r="AG230" s="6"/>
      <c r="AL230" s="6"/>
      <c r="AM230" s="6"/>
      <c r="AO230" s="4"/>
      <c r="AP230" s="6">
        <v>28</v>
      </c>
      <c r="AQ230" s="6">
        <v>34</v>
      </c>
      <c r="AR230" s="6"/>
      <c r="AS230" s="6"/>
      <c r="AT230" s="6"/>
      <c r="AU230" s="4" t="s">
        <v>876</v>
      </c>
      <c r="AV230" s="6"/>
      <c r="AW230" s="6"/>
      <c r="AX230" s="7"/>
      <c r="BI230" s="50"/>
      <c r="BK230" s="50"/>
      <c r="BM230" s="50"/>
      <c r="BO230" s="50"/>
      <c r="BQ230" s="50"/>
      <c r="BS230" s="50"/>
    </row>
    <row r="231" spans="2:71" x14ac:dyDescent="0.25">
      <c r="B231" s="3" t="s">
        <v>296</v>
      </c>
      <c r="C231" s="10" t="s">
        <v>441</v>
      </c>
      <c r="D231" s="39">
        <v>44148</v>
      </c>
      <c r="E231">
        <v>19</v>
      </c>
      <c r="F231" s="3" t="s">
        <v>1136</v>
      </c>
      <c r="H231" s="6">
        <v>41</v>
      </c>
      <c r="I231" s="7">
        <v>1</v>
      </c>
      <c r="J231" s="6">
        <v>38</v>
      </c>
      <c r="K231" s="7">
        <v>2</v>
      </c>
      <c r="L231" s="6">
        <v>5</v>
      </c>
      <c r="M231" s="7">
        <v>-3</v>
      </c>
      <c r="N231" s="6">
        <v>4</v>
      </c>
      <c r="O231" s="7">
        <v>-1</v>
      </c>
      <c r="P231" s="6">
        <v>2</v>
      </c>
      <c r="Q231" s="7">
        <v>0</v>
      </c>
      <c r="T231" s="6">
        <v>3</v>
      </c>
      <c r="U231" s="7">
        <v>-1</v>
      </c>
      <c r="V231" s="3" t="s">
        <v>842</v>
      </c>
      <c r="W231" t="s">
        <v>988</v>
      </c>
      <c r="Y231" s="7"/>
      <c r="Z231" s="6">
        <v>36</v>
      </c>
      <c r="AA231" s="6">
        <v>41</v>
      </c>
      <c r="AB231" s="7">
        <f>Z231-AA231</f>
        <v>-5</v>
      </c>
      <c r="AC231" s="6">
        <v>30</v>
      </c>
      <c r="AD231" s="6">
        <v>31</v>
      </c>
      <c r="AE231" s="7">
        <f>AC231-AD231</f>
        <v>-1</v>
      </c>
      <c r="AF231" s="6">
        <v>14</v>
      </c>
      <c r="AG231" s="6">
        <v>22</v>
      </c>
      <c r="AH231" s="7">
        <f>AF231-AG231</f>
        <v>-8</v>
      </c>
      <c r="AL231" s="6"/>
      <c r="AM231" s="6"/>
      <c r="AO231" s="4" t="s">
        <v>1099</v>
      </c>
      <c r="AP231" s="6">
        <v>41</v>
      </c>
      <c r="AQ231" s="6">
        <v>31</v>
      </c>
      <c r="AR231" s="6"/>
      <c r="AS231" s="6"/>
      <c r="AT231" s="6"/>
      <c r="AU231" s="4" t="s">
        <v>1146</v>
      </c>
      <c r="AV231" s="6">
        <v>31</v>
      </c>
      <c r="AW231" s="6">
        <v>41</v>
      </c>
      <c r="AX231" s="7">
        <f>AV231-AW231</f>
        <v>-10</v>
      </c>
      <c r="AY231" s="4" t="s">
        <v>1099</v>
      </c>
      <c r="BI231" s="50"/>
      <c r="BK231" s="50"/>
      <c r="BM231" s="50"/>
      <c r="BO231" s="50"/>
      <c r="BQ231" s="50"/>
      <c r="BS231" s="50"/>
    </row>
    <row r="232" spans="2:71" x14ac:dyDescent="0.25">
      <c r="B232" s="3" t="s">
        <v>296</v>
      </c>
      <c r="C232" s="10" t="s">
        <v>513</v>
      </c>
      <c r="D232" s="39">
        <v>44148</v>
      </c>
      <c r="F232" s="3" t="s">
        <v>821</v>
      </c>
      <c r="H232" s="6"/>
      <c r="J232" s="6"/>
      <c r="L232" s="6"/>
      <c r="N232" s="6"/>
      <c r="P232" s="6"/>
      <c r="T232" s="6"/>
      <c r="V232" s="3" t="s">
        <v>842</v>
      </c>
      <c r="Z232" s="6">
        <v>36</v>
      </c>
      <c r="AA232" s="6">
        <v>57</v>
      </c>
      <c r="AB232" s="7">
        <f t="shared" ref="AB232:AB240" si="10">Z232-AA232</f>
        <v>-21</v>
      </c>
      <c r="AC232" s="6">
        <v>39</v>
      </c>
      <c r="AD232" s="6">
        <v>40</v>
      </c>
      <c r="AE232" s="7">
        <f t="shared" ref="AE232:AE240" si="11">AC232-AD232</f>
        <v>-1</v>
      </c>
      <c r="AF232" s="6"/>
      <c r="AG232" s="6"/>
      <c r="AL232" s="6"/>
      <c r="AM232" s="6"/>
      <c r="AO232" s="4" t="s">
        <v>931</v>
      </c>
      <c r="AP232" s="6"/>
      <c r="AQ232" s="6"/>
      <c r="AR232" s="6"/>
      <c r="AS232" s="6"/>
      <c r="AT232" s="6"/>
      <c r="AU232" s="4"/>
      <c r="AV232" s="6"/>
      <c r="AW232" s="6"/>
      <c r="AX232" s="7"/>
      <c r="AY232" s="4"/>
      <c r="BI232" s="50"/>
      <c r="BK232" s="50"/>
      <c r="BM232" s="50"/>
      <c r="BO232" s="50"/>
      <c r="BQ232" s="50"/>
      <c r="BS232" s="50"/>
    </row>
    <row r="233" spans="2:71" x14ac:dyDescent="0.25">
      <c r="B233" s="3" t="s">
        <v>296</v>
      </c>
      <c r="C233" s="10" t="s">
        <v>692</v>
      </c>
      <c r="D233" s="39">
        <v>44149</v>
      </c>
      <c r="F233" s="3" t="s">
        <v>821</v>
      </c>
      <c r="H233" s="6"/>
      <c r="J233" s="6"/>
      <c r="L233" s="6"/>
      <c r="N233" s="6"/>
      <c r="P233" s="6"/>
      <c r="T233" s="6"/>
      <c r="V233" s="3" t="s">
        <v>842</v>
      </c>
      <c r="Z233" s="6"/>
      <c r="AA233" s="6"/>
      <c r="AC233" s="6"/>
      <c r="AD233" s="6"/>
      <c r="AF233" s="6"/>
      <c r="AG233" s="6"/>
      <c r="AL233" s="6"/>
      <c r="AM233" s="6"/>
      <c r="AO233" s="4"/>
      <c r="AP233" s="6"/>
      <c r="AQ233" s="6"/>
      <c r="AR233" s="6"/>
      <c r="AS233" s="6"/>
      <c r="AT233" s="6"/>
      <c r="AU233" s="4"/>
      <c r="AV233" s="6">
        <v>28</v>
      </c>
      <c r="AW233" s="6">
        <v>49</v>
      </c>
      <c r="AX233" s="7">
        <f>AV233-AW233</f>
        <v>-21</v>
      </c>
      <c r="AY233" s="4" t="s">
        <v>871</v>
      </c>
      <c r="BI233" s="50"/>
      <c r="BK233" s="50"/>
      <c r="BM233" s="50"/>
      <c r="BO233" s="50"/>
      <c r="BQ233" s="50"/>
      <c r="BS233" s="50"/>
    </row>
    <row r="234" spans="2:71" x14ac:dyDescent="0.25">
      <c r="B234" s="3" t="s">
        <v>296</v>
      </c>
      <c r="C234" s="10" t="s">
        <v>596</v>
      </c>
      <c r="D234" s="39">
        <v>44152</v>
      </c>
      <c r="E234">
        <v>23</v>
      </c>
      <c r="F234" s="3" t="s">
        <v>821</v>
      </c>
      <c r="G234" s="2" t="s">
        <v>224</v>
      </c>
      <c r="H234" s="6">
        <v>38</v>
      </c>
      <c r="I234" s="7">
        <v>0</v>
      </c>
      <c r="J234" s="6">
        <v>37</v>
      </c>
      <c r="K234" s="7">
        <v>-3</v>
      </c>
      <c r="L234" s="6">
        <v>7</v>
      </c>
      <c r="M234" s="7">
        <v>2</v>
      </c>
      <c r="N234" s="6">
        <v>6</v>
      </c>
      <c r="O234" s="7">
        <v>1</v>
      </c>
      <c r="P234" s="6">
        <v>4</v>
      </c>
      <c r="Q234" s="7">
        <v>0</v>
      </c>
      <c r="T234" s="6">
        <v>1</v>
      </c>
      <c r="U234" s="7">
        <v>3</v>
      </c>
      <c r="V234" s="3" t="s">
        <v>842</v>
      </c>
      <c r="Y234" s="7"/>
      <c r="Z234" s="6"/>
      <c r="AA234" s="6"/>
      <c r="AC234" s="6"/>
      <c r="AD234" s="6"/>
      <c r="AF234" s="6"/>
      <c r="AG234" s="6"/>
      <c r="AL234" s="6"/>
      <c r="AM234" s="6"/>
      <c r="AO234" s="4"/>
      <c r="AP234" s="6">
        <v>29</v>
      </c>
      <c r="AQ234" s="6">
        <v>34</v>
      </c>
      <c r="AR234" s="6"/>
      <c r="AS234" s="6"/>
      <c r="AT234" s="6"/>
      <c r="AU234" s="4" t="s">
        <v>876</v>
      </c>
      <c r="AV234" s="6"/>
      <c r="AW234" s="6"/>
      <c r="AX234" s="7"/>
      <c r="AY234" s="4"/>
      <c r="BI234" s="50"/>
      <c r="BK234" s="50"/>
      <c r="BM234" s="50"/>
      <c r="BO234" s="50"/>
      <c r="BQ234" s="50"/>
      <c r="BS234" s="50"/>
    </row>
    <row r="235" spans="2:71" x14ac:dyDescent="0.25">
      <c r="B235" s="3" t="s">
        <v>296</v>
      </c>
      <c r="C235" s="10" t="s">
        <v>564</v>
      </c>
      <c r="D235" s="39">
        <v>44153</v>
      </c>
      <c r="F235" s="3" t="s">
        <v>821</v>
      </c>
      <c r="H235" s="6"/>
      <c r="J235" s="6"/>
      <c r="L235" s="6"/>
      <c r="N235" s="6"/>
      <c r="P235" s="6"/>
      <c r="T235" s="6"/>
      <c r="V235" s="3" t="s">
        <v>842</v>
      </c>
      <c r="Z235" s="6">
        <v>36</v>
      </c>
      <c r="AA235" s="6">
        <v>56</v>
      </c>
      <c r="AB235" s="7">
        <f t="shared" si="10"/>
        <v>-20</v>
      </c>
      <c r="AC235" s="6">
        <v>39</v>
      </c>
      <c r="AD235" s="6">
        <v>39</v>
      </c>
      <c r="AE235" s="7">
        <f t="shared" si="11"/>
        <v>0</v>
      </c>
      <c r="AF235" s="6"/>
      <c r="AG235" s="6"/>
      <c r="AL235" s="6"/>
      <c r="AM235" s="6"/>
      <c r="AO235" s="4" t="s">
        <v>931</v>
      </c>
      <c r="AP235" s="6"/>
      <c r="AQ235" s="6"/>
      <c r="AR235" s="6"/>
      <c r="AS235" s="6"/>
      <c r="AT235" s="6"/>
      <c r="AU235" s="4"/>
      <c r="AV235" s="6"/>
      <c r="AW235" s="6"/>
      <c r="AX235" s="7"/>
      <c r="AY235" s="4"/>
      <c r="BI235" s="50"/>
      <c r="BK235" s="50"/>
      <c r="BM235" s="50"/>
      <c r="BO235" s="50"/>
      <c r="BQ235" s="50"/>
      <c r="BS235" s="50"/>
    </row>
    <row r="236" spans="2:71" x14ac:dyDescent="0.25">
      <c r="B236" s="3" t="s">
        <v>296</v>
      </c>
      <c r="C236" s="10" t="s">
        <v>320</v>
      </c>
      <c r="D236" s="39">
        <v>44154</v>
      </c>
      <c r="E236">
        <v>20</v>
      </c>
      <c r="F236" s="3" t="s">
        <v>1135</v>
      </c>
      <c r="H236" s="6">
        <v>40</v>
      </c>
      <c r="I236" s="7">
        <v>0</v>
      </c>
      <c r="J236" s="6">
        <v>39</v>
      </c>
      <c r="K236" s="7">
        <v>-1</v>
      </c>
      <c r="L236" s="6">
        <v>8</v>
      </c>
      <c r="M236" s="7">
        <v>1</v>
      </c>
      <c r="N236" s="6">
        <v>4</v>
      </c>
      <c r="O236" s="7">
        <v>-1</v>
      </c>
      <c r="P236" s="6"/>
      <c r="T236" s="6">
        <v>1</v>
      </c>
      <c r="U236" s="7">
        <v>1</v>
      </c>
      <c r="V236" s="3" t="s">
        <v>842</v>
      </c>
      <c r="Y236" s="7"/>
      <c r="Z236" s="6">
        <v>36</v>
      </c>
      <c r="AA236" s="6">
        <v>44</v>
      </c>
      <c r="AB236" s="7">
        <f t="shared" si="10"/>
        <v>-8</v>
      </c>
      <c r="AC236" s="6">
        <v>36</v>
      </c>
      <c r="AD236" s="6">
        <v>23</v>
      </c>
      <c r="AE236" s="7">
        <f t="shared" si="11"/>
        <v>13</v>
      </c>
      <c r="AF236" s="6">
        <v>14</v>
      </c>
      <c r="AG236" s="6">
        <v>20</v>
      </c>
      <c r="AH236" s="7">
        <f>AF236-AG236</f>
        <v>-6</v>
      </c>
      <c r="AL236" s="6">
        <v>16</v>
      </c>
      <c r="AM236" s="6">
        <v>18</v>
      </c>
      <c r="AN236" s="7">
        <f>AL236-AM236</f>
        <v>-2</v>
      </c>
      <c r="AO236" s="4" t="s">
        <v>1148</v>
      </c>
      <c r="AP236" s="6">
        <v>39</v>
      </c>
      <c r="AQ236" s="6">
        <v>34</v>
      </c>
      <c r="AR236" s="6"/>
      <c r="AS236" s="6"/>
      <c r="AT236" s="6"/>
      <c r="AU236" s="4" t="s">
        <v>1147</v>
      </c>
      <c r="AV236" s="6"/>
      <c r="AW236" s="6"/>
      <c r="AX236" s="7"/>
      <c r="BI236" s="50"/>
      <c r="BK236" s="50"/>
      <c r="BM236" s="50"/>
      <c r="BO236" s="50"/>
      <c r="BQ236" s="50"/>
      <c r="BS236" s="50"/>
    </row>
    <row r="237" spans="2:71" x14ac:dyDescent="0.25">
      <c r="B237" s="3" t="s">
        <v>296</v>
      </c>
      <c r="C237" s="10" t="s">
        <v>641</v>
      </c>
      <c r="D237" s="39">
        <v>44154</v>
      </c>
      <c r="E237">
        <v>22</v>
      </c>
      <c r="F237" s="3" t="s">
        <v>903</v>
      </c>
      <c r="G237" s="2" t="s">
        <v>138</v>
      </c>
      <c r="H237" s="6">
        <v>41</v>
      </c>
      <c r="I237" s="7">
        <v>3</v>
      </c>
      <c r="J237" s="6">
        <v>38</v>
      </c>
      <c r="K237" s="7">
        <v>-4</v>
      </c>
      <c r="L237" s="6">
        <v>6</v>
      </c>
      <c r="M237" s="7">
        <v>-1</v>
      </c>
      <c r="N237" s="6">
        <v>4</v>
      </c>
      <c r="O237" s="7">
        <v>1</v>
      </c>
      <c r="R237" s="6">
        <v>2</v>
      </c>
      <c r="S237" s="7">
        <v>0</v>
      </c>
      <c r="T237" s="6">
        <v>3</v>
      </c>
      <c r="U237" s="7">
        <v>7</v>
      </c>
      <c r="V237" s="3" t="s">
        <v>842</v>
      </c>
      <c r="Y237" s="7"/>
      <c r="Z237" s="6">
        <v>35</v>
      </c>
      <c r="AA237" s="6">
        <v>47</v>
      </c>
      <c r="AB237" s="7">
        <f t="shared" si="10"/>
        <v>-12</v>
      </c>
      <c r="AC237" s="6">
        <v>36</v>
      </c>
      <c r="AD237" s="6">
        <v>25</v>
      </c>
      <c r="AE237" s="7">
        <f t="shared" si="11"/>
        <v>11</v>
      </c>
      <c r="AF237" s="6">
        <v>15</v>
      </c>
      <c r="AG237" s="6">
        <v>22</v>
      </c>
      <c r="AH237" s="7">
        <f>AF237-AG237</f>
        <v>-7</v>
      </c>
      <c r="AI237" s="6">
        <v>19</v>
      </c>
      <c r="AJ237" s="6">
        <v>46</v>
      </c>
      <c r="AK237" s="7">
        <f>AI237-AJ237</f>
        <v>-27</v>
      </c>
      <c r="AL237" s="6"/>
      <c r="AM237" s="6"/>
      <c r="AO237" s="4" t="s">
        <v>1127</v>
      </c>
      <c r="AP237" s="6">
        <v>31</v>
      </c>
      <c r="AQ237" s="6">
        <v>30</v>
      </c>
      <c r="AR237" s="6"/>
      <c r="AS237" s="6"/>
      <c r="AT237" s="6"/>
      <c r="AU237" s="4" t="s">
        <v>1035</v>
      </c>
      <c r="AV237" s="6"/>
      <c r="AW237" s="6"/>
      <c r="AX237" s="7"/>
      <c r="BI237" s="50"/>
      <c r="BK237" s="50"/>
      <c r="BM237" s="50"/>
      <c r="BO237" s="50"/>
      <c r="BQ237" s="50"/>
      <c r="BS237" s="50"/>
    </row>
    <row r="238" spans="2:71" x14ac:dyDescent="0.25">
      <c r="B238" s="3" t="s">
        <v>296</v>
      </c>
      <c r="C238" s="10" t="s">
        <v>427</v>
      </c>
      <c r="D238" s="39">
        <v>44155</v>
      </c>
      <c r="E238">
        <v>25</v>
      </c>
      <c r="F238" s="3" t="s">
        <v>1136</v>
      </c>
      <c r="H238" s="6">
        <v>39</v>
      </c>
      <c r="I238" s="7">
        <v>-2</v>
      </c>
      <c r="J238" s="6">
        <v>37</v>
      </c>
      <c r="K238" s="7">
        <v>-1</v>
      </c>
      <c r="L238" s="6">
        <v>7</v>
      </c>
      <c r="M238" s="7">
        <v>2</v>
      </c>
      <c r="N238" s="6">
        <v>4</v>
      </c>
      <c r="O238" s="7">
        <v>0</v>
      </c>
      <c r="P238" s="6">
        <v>3</v>
      </c>
      <c r="Q238" s="7">
        <v>1</v>
      </c>
      <c r="R238" s="6"/>
      <c r="T238" s="6">
        <v>2</v>
      </c>
      <c r="U238" s="7">
        <v>-1</v>
      </c>
      <c r="V238" s="3" t="s">
        <v>842</v>
      </c>
      <c r="W238" t="s">
        <v>988</v>
      </c>
      <c r="Y238" s="7"/>
      <c r="Z238" s="6"/>
      <c r="AA238" s="6"/>
      <c r="AC238" s="6"/>
      <c r="AD238" s="6"/>
      <c r="AF238" s="6"/>
      <c r="AG238" s="6"/>
      <c r="AI238" s="6"/>
      <c r="AJ238" s="6"/>
      <c r="AL238" s="6"/>
      <c r="AM238" s="6"/>
      <c r="AO238" s="4"/>
      <c r="AP238" s="6"/>
      <c r="AQ238" s="6"/>
      <c r="AR238" s="6"/>
      <c r="AS238" s="6"/>
      <c r="AT238" s="6"/>
      <c r="AU238" s="4"/>
      <c r="AV238" s="6"/>
      <c r="AW238" s="6"/>
      <c r="AX238" s="7"/>
      <c r="BI238" s="50"/>
      <c r="BK238" s="50"/>
      <c r="BM238" s="50"/>
      <c r="BO238" s="50"/>
      <c r="BQ238" s="50"/>
      <c r="BS238" s="50"/>
    </row>
    <row r="239" spans="2:71" x14ac:dyDescent="0.25">
      <c r="B239" s="3" t="s">
        <v>296</v>
      </c>
      <c r="C239" s="10" t="s">
        <v>1150</v>
      </c>
      <c r="D239" s="39">
        <v>44155</v>
      </c>
      <c r="E239">
        <v>28</v>
      </c>
      <c r="F239" s="3" t="s">
        <v>1093</v>
      </c>
      <c r="H239" s="6">
        <v>39</v>
      </c>
      <c r="I239" s="7">
        <v>-2</v>
      </c>
      <c r="J239" s="6">
        <v>37</v>
      </c>
      <c r="K239" s="7">
        <v>-1</v>
      </c>
      <c r="L239" s="6">
        <v>7</v>
      </c>
      <c r="M239" s="7">
        <v>2</v>
      </c>
      <c r="N239" s="6">
        <v>5</v>
      </c>
      <c r="O239" s="7">
        <v>-1</v>
      </c>
      <c r="P239" s="6">
        <v>4</v>
      </c>
      <c r="Q239" s="7">
        <v>0</v>
      </c>
      <c r="R239" s="6"/>
      <c r="T239" s="6">
        <v>2</v>
      </c>
      <c r="U239" s="7">
        <v>-1</v>
      </c>
      <c r="V239" s="3" t="s">
        <v>842</v>
      </c>
      <c r="Y239" s="7"/>
      <c r="Z239" s="6"/>
      <c r="AA239" s="6"/>
      <c r="AC239" s="6"/>
      <c r="AD239" s="6"/>
      <c r="AF239" s="6"/>
      <c r="AG239" s="6"/>
      <c r="AI239" s="6"/>
      <c r="AJ239" s="6"/>
      <c r="AL239" s="6"/>
      <c r="AM239" s="6"/>
      <c r="AO239" s="4"/>
      <c r="AP239" s="6"/>
      <c r="AQ239" s="6"/>
      <c r="AR239" s="6"/>
      <c r="AS239" s="6"/>
      <c r="AT239" s="6"/>
      <c r="AU239" s="4"/>
      <c r="AV239" s="6"/>
      <c r="AW239" s="6"/>
      <c r="AX239" s="7"/>
      <c r="BI239" s="50"/>
      <c r="BK239" s="50"/>
      <c r="BM239" s="50"/>
      <c r="BO239" s="50"/>
      <c r="BQ239" s="50"/>
      <c r="BS239" s="50"/>
    </row>
    <row r="240" spans="2:71" x14ac:dyDescent="0.25">
      <c r="B240" s="3" t="s">
        <v>296</v>
      </c>
      <c r="C240" s="10" t="s">
        <v>599</v>
      </c>
      <c r="D240" s="39">
        <v>44156</v>
      </c>
      <c r="E240">
        <v>24</v>
      </c>
      <c r="F240" s="3" t="s">
        <v>821</v>
      </c>
      <c r="H240" s="6"/>
      <c r="J240" s="6"/>
      <c r="L240" s="6"/>
      <c r="N240" s="6"/>
      <c r="R240" s="6"/>
      <c r="T240" s="6"/>
      <c r="V240" s="3" t="s">
        <v>842</v>
      </c>
      <c r="Z240" s="6">
        <v>34</v>
      </c>
      <c r="AA240" s="6">
        <v>58</v>
      </c>
      <c r="AB240" s="7">
        <f t="shared" si="10"/>
        <v>-24</v>
      </c>
      <c r="AC240" s="6">
        <v>45</v>
      </c>
      <c r="AD240" s="6">
        <v>29</v>
      </c>
      <c r="AE240" s="7">
        <f t="shared" si="11"/>
        <v>16</v>
      </c>
      <c r="AF240" s="6"/>
      <c r="AG240" s="6"/>
      <c r="AI240" s="6"/>
      <c r="AJ240" s="6"/>
      <c r="AL240" s="6"/>
      <c r="AM240" s="6"/>
      <c r="AO240" s="4" t="s">
        <v>1037</v>
      </c>
      <c r="AP240" s="6"/>
      <c r="AQ240" s="6"/>
      <c r="AR240" s="6"/>
      <c r="AS240" s="6"/>
      <c r="AT240" s="6"/>
      <c r="AU240" s="4"/>
      <c r="AV240" s="6">
        <v>27</v>
      </c>
      <c r="AW240" s="6">
        <v>52</v>
      </c>
      <c r="AX240" s="7">
        <f>AV240-AW240</f>
        <v>-25</v>
      </c>
      <c r="AY240" s="4" t="s">
        <v>871</v>
      </c>
      <c r="BI240" s="50"/>
      <c r="BK240" s="50"/>
      <c r="BM240" s="50"/>
      <c r="BO240" s="50"/>
      <c r="BQ240" s="50"/>
      <c r="BS240" s="50"/>
    </row>
    <row r="241" spans="1:71" x14ac:dyDescent="0.25">
      <c r="B241" s="3" t="s">
        <v>296</v>
      </c>
      <c r="C241" s="10" t="s">
        <v>558</v>
      </c>
      <c r="D241" s="39">
        <v>44161</v>
      </c>
      <c r="E241">
        <v>28</v>
      </c>
      <c r="F241" s="3" t="s">
        <v>821</v>
      </c>
      <c r="G241" s="2" t="s">
        <v>224</v>
      </c>
      <c r="H241" s="6">
        <v>37</v>
      </c>
      <c r="I241" s="7">
        <v>-1</v>
      </c>
      <c r="J241" s="6">
        <v>40</v>
      </c>
      <c r="K241" s="7">
        <v>3</v>
      </c>
      <c r="L241" s="6">
        <v>5</v>
      </c>
      <c r="M241" s="7">
        <v>-2</v>
      </c>
      <c r="N241" s="6">
        <v>5</v>
      </c>
      <c r="O241" s="7">
        <v>-1</v>
      </c>
      <c r="P241" s="6">
        <v>5</v>
      </c>
      <c r="Q241" s="7">
        <v>1</v>
      </c>
      <c r="R241" s="6"/>
      <c r="T241" s="6">
        <v>-3</v>
      </c>
      <c r="U241" s="7">
        <v>-4</v>
      </c>
      <c r="V241" s="3" t="s">
        <v>842</v>
      </c>
      <c r="Y241" s="7"/>
      <c r="Z241" s="6"/>
      <c r="AA241" s="6"/>
      <c r="AC241" s="6"/>
      <c r="AD241" s="6"/>
      <c r="AF241" s="6"/>
      <c r="AG241" s="6"/>
      <c r="AI241" s="6"/>
      <c r="AJ241" s="6"/>
      <c r="AL241" s="6"/>
      <c r="AM241" s="6"/>
      <c r="AO241" s="4"/>
      <c r="AP241" s="6">
        <v>29</v>
      </c>
      <c r="AQ241" s="6">
        <v>34</v>
      </c>
      <c r="AR241" s="6"/>
      <c r="AS241" s="6"/>
      <c r="AT241" s="6"/>
      <c r="AU241" s="4" t="s">
        <v>876</v>
      </c>
      <c r="AV241" s="6"/>
      <c r="AW241" s="6"/>
      <c r="AX241" s="7"/>
      <c r="BI241" s="50"/>
      <c r="BK241" s="50"/>
      <c r="BM241" s="50"/>
      <c r="BO241" s="50"/>
      <c r="BQ241" s="50"/>
      <c r="BS241" s="50"/>
    </row>
    <row r="242" spans="1:71" x14ac:dyDescent="0.25">
      <c r="A242" s="3"/>
      <c r="B242" s="3" t="s">
        <v>296</v>
      </c>
      <c r="C242" s="85" t="s">
        <v>681</v>
      </c>
      <c r="D242" s="39">
        <v>44161</v>
      </c>
      <c r="E242">
        <v>29</v>
      </c>
      <c r="F242" s="3" t="s">
        <v>1094</v>
      </c>
      <c r="G242" s="2" t="s">
        <v>124</v>
      </c>
      <c r="H242" s="6">
        <v>37</v>
      </c>
      <c r="I242" s="7">
        <v>-5</v>
      </c>
      <c r="J242" s="6">
        <v>38</v>
      </c>
      <c r="K242" s="7">
        <v>-1</v>
      </c>
      <c r="L242" s="6">
        <v>9</v>
      </c>
      <c r="M242" s="7">
        <v>2</v>
      </c>
      <c r="N242" s="6">
        <v>4</v>
      </c>
      <c r="O242" s="7">
        <v>1</v>
      </c>
      <c r="P242" s="6">
        <v>3</v>
      </c>
      <c r="Q242" s="7">
        <v>0</v>
      </c>
      <c r="R242" s="6">
        <v>4</v>
      </c>
      <c r="S242" s="7">
        <v>2</v>
      </c>
      <c r="T242" s="6">
        <v>-1</v>
      </c>
      <c r="U242" s="7">
        <v>-4</v>
      </c>
      <c r="V242" s="3" t="s">
        <v>842</v>
      </c>
      <c r="Y242" s="7"/>
      <c r="Z242" s="6">
        <v>43</v>
      </c>
      <c r="AA242" s="6">
        <v>51</v>
      </c>
      <c r="AB242" s="7">
        <f>Z242-AA242</f>
        <v>-8</v>
      </c>
      <c r="AC242" s="6">
        <v>44</v>
      </c>
      <c r="AD242" s="6">
        <v>37</v>
      </c>
      <c r="AE242" s="7">
        <f>AC242-AD242</f>
        <v>7</v>
      </c>
      <c r="AF242" s="6"/>
      <c r="AG242" s="6"/>
      <c r="AI242" s="6"/>
      <c r="AJ242" s="6"/>
      <c r="AL242" s="6"/>
      <c r="AM242" s="6"/>
      <c r="AO242" s="4" t="s">
        <v>1095</v>
      </c>
      <c r="AP242" s="6"/>
      <c r="AQ242" s="6"/>
      <c r="AR242" s="6"/>
      <c r="AS242" s="6"/>
      <c r="AT242" s="6"/>
      <c r="AU242" s="4"/>
      <c r="AV242" s="6"/>
      <c r="AW242" s="6"/>
      <c r="AX242" s="7"/>
      <c r="BI242" s="50"/>
      <c r="BK242" s="50"/>
      <c r="BM242" s="50"/>
      <c r="BO242" s="50"/>
      <c r="BQ242" s="50"/>
      <c r="BS242" s="50"/>
    </row>
    <row r="243" spans="1:71" x14ac:dyDescent="0.25">
      <c r="B243" s="3" t="s">
        <v>296</v>
      </c>
      <c r="C243" s="85" t="s">
        <v>1763</v>
      </c>
      <c r="D243" s="39">
        <v>44162</v>
      </c>
      <c r="E243">
        <v>13</v>
      </c>
      <c r="F243" s="3" t="s">
        <v>903</v>
      </c>
      <c r="G243" s="2" t="s">
        <v>138</v>
      </c>
      <c r="H243" s="6">
        <v>40</v>
      </c>
      <c r="I243" s="7">
        <v>-1</v>
      </c>
      <c r="J243" s="6">
        <v>38</v>
      </c>
      <c r="K243" s="7">
        <v>0</v>
      </c>
      <c r="L243" s="6">
        <v>6</v>
      </c>
      <c r="M243" s="7">
        <v>0</v>
      </c>
      <c r="N243" s="6">
        <v>4</v>
      </c>
      <c r="O243" s="7">
        <v>0</v>
      </c>
      <c r="P243" s="6">
        <v>0</v>
      </c>
      <c r="R243" s="6">
        <v>2</v>
      </c>
      <c r="S243" s="7">
        <v>0</v>
      </c>
      <c r="T243" s="6">
        <v>2</v>
      </c>
      <c r="U243" s="7">
        <v>-1</v>
      </c>
      <c r="V243" s="3" t="s">
        <v>842</v>
      </c>
      <c r="Y243" s="7"/>
      <c r="Z243" s="6">
        <v>38</v>
      </c>
      <c r="AA243" s="6">
        <v>42</v>
      </c>
      <c r="AB243" s="7">
        <f>Z243-AA243</f>
        <v>-4</v>
      </c>
      <c r="AC243" s="6">
        <v>39</v>
      </c>
      <c r="AD243" s="6">
        <v>22</v>
      </c>
      <c r="AE243" s="7">
        <f>AC243-AD243</f>
        <v>17</v>
      </c>
      <c r="AF243" s="6"/>
      <c r="AG243" s="6"/>
      <c r="AI243" s="6"/>
      <c r="AJ243" s="6"/>
      <c r="AL243" s="6"/>
      <c r="AM243" s="6"/>
      <c r="AO243" s="4"/>
      <c r="AP243" s="6">
        <v>32</v>
      </c>
      <c r="AQ243" s="6">
        <v>30</v>
      </c>
      <c r="AR243" s="6"/>
      <c r="AS243" s="6"/>
      <c r="AT243" s="6"/>
      <c r="AU243" s="4" t="s">
        <v>1035</v>
      </c>
      <c r="AV243" s="6"/>
      <c r="AW243" s="6"/>
      <c r="AX243" s="7"/>
      <c r="BI243" s="50"/>
      <c r="BK243" s="50"/>
      <c r="BM243" s="50"/>
      <c r="BO243" s="50"/>
      <c r="BQ243" s="50"/>
      <c r="BS243" s="50"/>
    </row>
    <row r="244" spans="1:71" x14ac:dyDescent="0.25">
      <c r="B244" s="3" t="s">
        <v>296</v>
      </c>
      <c r="C244" s="10" t="s">
        <v>488</v>
      </c>
      <c r="D244" s="39">
        <v>44162</v>
      </c>
      <c r="E244">
        <v>2</v>
      </c>
      <c r="F244" s="3" t="s">
        <v>1136</v>
      </c>
      <c r="H244" s="6">
        <v>39</v>
      </c>
      <c r="I244" s="7">
        <v>0</v>
      </c>
      <c r="J244" s="6">
        <v>38</v>
      </c>
      <c r="K244" s="7">
        <v>1</v>
      </c>
      <c r="L244" s="6">
        <v>8</v>
      </c>
      <c r="M244" s="7">
        <v>1</v>
      </c>
      <c r="N244" s="6">
        <v>3</v>
      </c>
      <c r="O244" s="7">
        <v>-1</v>
      </c>
      <c r="P244" s="6">
        <v>2</v>
      </c>
      <c r="Q244" s="7">
        <v>-1</v>
      </c>
      <c r="R244" s="6"/>
      <c r="T244" s="6">
        <v>1</v>
      </c>
      <c r="U244" s="7">
        <v>-1</v>
      </c>
      <c r="V244" s="3" t="s">
        <v>842</v>
      </c>
      <c r="W244" t="s">
        <v>988</v>
      </c>
      <c r="Y244" s="7"/>
      <c r="Z244" s="6"/>
      <c r="AA244" s="6"/>
      <c r="AC244" s="6"/>
      <c r="AD244" s="6"/>
      <c r="AF244" s="6"/>
      <c r="AG244" s="6"/>
      <c r="AI244" s="6"/>
      <c r="AJ244" s="6"/>
      <c r="AL244" s="6"/>
      <c r="AM244" s="6"/>
      <c r="AO244" s="4"/>
      <c r="AP244" s="6"/>
      <c r="AQ244" s="6"/>
      <c r="AR244" s="6"/>
      <c r="AS244" s="6"/>
      <c r="AT244" s="6"/>
      <c r="AU244" s="4"/>
      <c r="AV244" s="6"/>
      <c r="AW244" s="6"/>
      <c r="AX244" s="7"/>
      <c r="BI244" s="50"/>
      <c r="BK244" s="50"/>
      <c r="BM244" s="50"/>
      <c r="BO244" s="50"/>
      <c r="BQ244" s="50"/>
      <c r="BS244" s="50"/>
    </row>
    <row r="245" spans="1:71" x14ac:dyDescent="0.25">
      <c r="B245" s="3" t="s">
        <v>296</v>
      </c>
      <c r="C245" s="10" t="s">
        <v>677</v>
      </c>
      <c r="D245" s="39">
        <v>44163</v>
      </c>
      <c r="F245" s="3" t="s">
        <v>821</v>
      </c>
      <c r="H245" s="6"/>
      <c r="J245" s="6"/>
      <c r="L245" s="6"/>
      <c r="N245" s="6"/>
      <c r="P245" s="6"/>
      <c r="R245" s="6"/>
      <c r="T245" s="6"/>
      <c r="V245" s="3" t="s">
        <v>842</v>
      </c>
      <c r="Z245" s="6"/>
      <c r="AA245" s="6"/>
      <c r="AC245" s="6"/>
      <c r="AD245" s="6"/>
      <c r="AF245" s="6"/>
      <c r="AG245" s="6"/>
      <c r="AI245" s="6"/>
      <c r="AJ245" s="6"/>
      <c r="AL245" s="6"/>
      <c r="AM245" s="6"/>
      <c r="AO245" s="4"/>
      <c r="AP245" s="6"/>
      <c r="AQ245" s="6"/>
      <c r="AR245" s="6"/>
      <c r="AS245" s="6"/>
      <c r="AT245" s="6"/>
      <c r="AU245" s="4"/>
      <c r="AV245" s="6">
        <v>28</v>
      </c>
      <c r="AW245" s="6">
        <v>52</v>
      </c>
      <c r="AX245" s="7">
        <f>AV245-AW245</f>
        <v>-24</v>
      </c>
      <c r="AY245" s="4" t="s">
        <v>871</v>
      </c>
      <c r="BI245" s="50"/>
      <c r="BK245" s="50"/>
      <c r="BM245" s="50"/>
      <c r="BO245" s="50"/>
      <c r="BQ245" s="50"/>
      <c r="BS245" s="50"/>
    </row>
    <row r="246" spans="1:71" x14ac:dyDescent="0.25">
      <c r="B246" s="3" t="s">
        <v>266</v>
      </c>
      <c r="C246" s="10" t="s">
        <v>570</v>
      </c>
      <c r="D246" s="39">
        <v>44167</v>
      </c>
      <c r="E246">
        <v>4</v>
      </c>
      <c r="F246" s="3" t="s">
        <v>1135</v>
      </c>
      <c r="H246" s="6">
        <v>40</v>
      </c>
      <c r="I246" s="7">
        <v>0</v>
      </c>
      <c r="J246" s="6">
        <v>37</v>
      </c>
      <c r="K246" s="7">
        <v>-2</v>
      </c>
      <c r="L246" s="6">
        <v>9</v>
      </c>
      <c r="M246" s="7">
        <v>1</v>
      </c>
      <c r="N246" s="6">
        <v>6</v>
      </c>
      <c r="O246" s="7">
        <v>2</v>
      </c>
      <c r="T246" s="6">
        <v>3</v>
      </c>
      <c r="U246" s="7">
        <v>2</v>
      </c>
      <c r="V246" s="3" t="s">
        <v>842</v>
      </c>
      <c r="Y246" s="7"/>
      <c r="Z246" s="6">
        <v>39</v>
      </c>
      <c r="AA246" s="6">
        <v>40</v>
      </c>
      <c r="AB246" s="7">
        <f>Z246-AA246</f>
        <v>-1</v>
      </c>
      <c r="AC246" s="6">
        <v>34</v>
      </c>
      <c r="AD246" s="6">
        <v>25</v>
      </c>
      <c r="AE246" s="7">
        <f>AC246-AD246</f>
        <v>9</v>
      </c>
      <c r="AF246" s="6">
        <v>17</v>
      </c>
      <c r="AG246" s="6">
        <v>20</v>
      </c>
      <c r="AH246" s="7">
        <f>AF246-AG246</f>
        <v>-3</v>
      </c>
      <c r="AL246" s="6">
        <v>17</v>
      </c>
      <c r="AM246" s="6">
        <v>16</v>
      </c>
      <c r="AN246" s="7">
        <f>AL246-AM246</f>
        <v>1</v>
      </c>
      <c r="AO246" s="4" t="s">
        <v>1148</v>
      </c>
      <c r="AP246" s="6">
        <v>43</v>
      </c>
      <c r="AQ246" s="6">
        <v>32</v>
      </c>
      <c r="AR246" s="6"/>
      <c r="AS246" s="6"/>
      <c r="AT246" s="6"/>
      <c r="AU246" s="4" t="s">
        <v>1147</v>
      </c>
      <c r="AV246" s="6"/>
      <c r="AW246" s="6"/>
      <c r="AX246" s="7"/>
      <c r="BI246" s="50"/>
      <c r="BK246" s="50"/>
      <c r="BM246" s="50"/>
      <c r="BO246" s="50"/>
      <c r="BQ246" s="50"/>
      <c r="BS246" s="50"/>
    </row>
    <row r="247" spans="1:71" x14ac:dyDescent="0.25">
      <c r="B247" s="3" t="s">
        <v>266</v>
      </c>
      <c r="C247" s="10" t="s">
        <v>571</v>
      </c>
      <c r="D247" s="39">
        <v>44167</v>
      </c>
      <c r="E247">
        <v>9</v>
      </c>
      <c r="F247" s="3" t="s">
        <v>821</v>
      </c>
      <c r="G247" s="2" t="s">
        <v>224</v>
      </c>
      <c r="H247" s="6">
        <v>38</v>
      </c>
      <c r="I247" s="7">
        <v>1</v>
      </c>
      <c r="J247" s="6">
        <v>38</v>
      </c>
      <c r="K247" s="7">
        <v>-2</v>
      </c>
      <c r="L247" s="6">
        <v>6</v>
      </c>
      <c r="M247" s="7">
        <v>1</v>
      </c>
      <c r="N247" s="6">
        <v>5</v>
      </c>
      <c r="O247" s="7">
        <v>0</v>
      </c>
      <c r="P247" s="6">
        <v>3</v>
      </c>
      <c r="Q247" s="7">
        <v>-2</v>
      </c>
      <c r="T247" s="6">
        <v>0</v>
      </c>
      <c r="U247" s="7">
        <v>3</v>
      </c>
      <c r="V247" s="3" t="s">
        <v>842</v>
      </c>
      <c r="Y247" s="7"/>
      <c r="Z247" s="6">
        <v>35</v>
      </c>
      <c r="AA247" s="6">
        <v>54</v>
      </c>
      <c r="AB247" s="7">
        <f>Z247-AA247</f>
        <v>-19</v>
      </c>
      <c r="AC247" s="6">
        <v>40</v>
      </c>
      <c r="AD247" s="6">
        <v>37</v>
      </c>
      <c r="AE247" s="7">
        <f>AC247-AD247</f>
        <v>3</v>
      </c>
      <c r="AF247" s="6"/>
      <c r="AG247" s="6"/>
      <c r="AL247" s="6"/>
      <c r="AM247" s="6"/>
      <c r="AO247" s="4" t="s">
        <v>931</v>
      </c>
      <c r="AP247" s="6">
        <v>29</v>
      </c>
      <c r="AQ247" s="6">
        <v>33</v>
      </c>
      <c r="AR247" s="6"/>
      <c r="AS247" s="6"/>
      <c r="AT247" s="6"/>
      <c r="AU247" s="4" t="s">
        <v>876</v>
      </c>
      <c r="AV247" s="6"/>
      <c r="AW247" s="6"/>
      <c r="AX247" s="7"/>
      <c r="BI247" s="50"/>
      <c r="BK247" s="50"/>
      <c r="BM247" s="50"/>
      <c r="BO247" s="50"/>
      <c r="BQ247" s="50"/>
      <c r="BS247" s="50"/>
    </row>
    <row r="248" spans="1:71" x14ac:dyDescent="0.25">
      <c r="B248" s="3" t="s">
        <v>266</v>
      </c>
      <c r="C248" s="10" t="s">
        <v>399</v>
      </c>
      <c r="D248" s="39">
        <v>44167</v>
      </c>
      <c r="E248">
        <v>11</v>
      </c>
      <c r="F248" s="3" t="s">
        <v>982</v>
      </c>
      <c r="H248" s="6"/>
      <c r="J248" s="6"/>
      <c r="L248" s="6"/>
      <c r="N248" s="6"/>
      <c r="P248" s="6"/>
      <c r="T248" s="6"/>
      <c r="V248" s="3" t="s">
        <v>842</v>
      </c>
      <c r="W248" t="s">
        <v>988</v>
      </c>
      <c r="Z248" s="6">
        <v>39</v>
      </c>
      <c r="AA248" s="6">
        <v>45</v>
      </c>
      <c r="AB248" s="7">
        <f>Z248-AA248</f>
        <v>-6</v>
      </c>
      <c r="AC248" s="6">
        <v>36</v>
      </c>
      <c r="AD248" s="6">
        <v>27</v>
      </c>
      <c r="AE248" s="7">
        <f>AC248-AD248</f>
        <v>9</v>
      </c>
      <c r="AF248" s="6"/>
      <c r="AG248" s="6"/>
      <c r="AL248" s="6"/>
      <c r="AM248" s="6"/>
      <c r="AO248" s="4" t="s">
        <v>1049</v>
      </c>
      <c r="AP248" s="6">
        <v>39</v>
      </c>
      <c r="AQ248" s="6">
        <v>36</v>
      </c>
      <c r="AR248" s="6"/>
      <c r="AS248" s="6"/>
      <c r="AT248" s="6"/>
      <c r="AU248" s="4" t="s">
        <v>1084</v>
      </c>
      <c r="AV248" s="6">
        <v>35</v>
      </c>
      <c r="AW248" s="6">
        <v>45</v>
      </c>
      <c r="AX248" s="7">
        <f>AV248-AW248</f>
        <v>-10</v>
      </c>
      <c r="AY248" s="4" t="s">
        <v>1144</v>
      </c>
      <c r="BI248" s="50"/>
      <c r="BK248" s="50"/>
      <c r="BM248" s="50"/>
      <c r="BO248" s="50"/>
      <c r="BQ248" s="50"/>
      <c r="BS248" s="50"/>
    </row>
    <row r="249" spans="1:71" x14ac:dyDescent="0.25">
      <c r="B249" s="3" t="s">
        <v>266</v>
      </c>
      <c r="C249" s="10" t="s">
        <v>589</v>
      </c>
      <c r="D249" s="39">
        <v>44168</v>
      </c>
      <c r="E249">
        <v>6</v>
      </c>
      <c r="F249" s="3" t="s">
        <v>903</v>
      </c>
      <c r="G249" s="2" t="s">
        <v>138</v>
      </c>
      <c r="H249" s="6">
        <v>38</v>
      </c>
      <c r="I249" s="7">
        <v>-2</v>
      </c>
      <c r="J249" s="6">
        <v>40</v>
      </c>
      <c r="K249" s="7">
        <v>2</v>
      </c>
      <c r="L249" s="6">
        <v>6</v>
      </c>
      <c r="M249" s="7">
        <v>0</v>
      </c>
      <c r="N249" s="6">
        <v>3</v>
      </c>
      <c r="O249" s="7">
        <v>-1</v>
      </c>
      <c r="P249" s="6">
        <v>0</v>
      </c>
      <c r="Q249" s="7">
        <v>0</v>
      </c>
      <c r="R249" s="6">
        <v>3</v>
      </c>
      <c r="S249" s="7">
        <v>1</v>
      </c>
      <c r="T249" s="6">
        <v>-2</v>
      </c>
      <c r="U249" s="7">
        <v>-4</v>
      </c>
      <c r="V249" s="3" t="s">
        <v>842</v>
      </c>
      <c r="Y249" s="7"/>
      <c r="Z249" s="6">
        <v>36</v>
      </c>
      <c r="AA249" s="6">
        <v>44</v>
      </c>
      <c r="AB249" s="7">
        <f>Z249-AA249</f>
        <v>-8</v>
      </c>
      <c r="AC249" s="6">
        <v>35</v>
      </c>
      <c r="AD249" s="6">
        <v>26</v>
      </c>
      <c r="AE249" s="7">
        <f>AC249-AD249</f>
        <v>9</v>
      </c>
      <c r="AF249" s="6">
        <v>15</v>
      </c>
      <c r="AG249" s="6">
        <v>25</v>
      </c>
      <c r="AH249" s="7">
        <f>AF249-AG249</f>
        <v>-10</v>
      </c>
      <c r="AI249" s="6">
        <v>19</v>
      </c>
      <c r="AJ249" s="6">
        <v>45</v>
      </c>
      <c r="AK249" s="7">
        <f>AI249-AJ249</f>
        <v>-26</v>
      </c>
      <c r="AL249" s="6"/>
      <c r="AM249" s="6"/>
      <c r="AO249" s="4" t="s">
        <v>1127</v>
      </c>
      <c r="AP249" s="6">
        <v>32</v>
      </c>
      <c r="AQ249" s="6">
        <v>30</v>
      </c>
      <c r="AR249" s="6"/>
      <c r="AS249" s="6"/>
      <c r="AT249" s="6"/>
      <c r="AU249" s="4" t="s">
        <v>1035</v>
      </c>
      <c r="AV249" s="6"/>
      <c r="AW249" s="6"/>
      <c r="AX249" s="7"/>
      <c r="BI249" s="50"/>
      <c r="BK249" s="50"/>
      <c r="BM249" s="50"/>
      <c r="BO249" s="50"/>
      <c r="BQ249" s="50"/>
      <c r="BS249" s="50"/>
    </row>
    <row r="250" spans="1:71" x14ac:dyDescent="0.25">
      <c r="B250" s="3" t="s">
        <v>266</v>
      </c>
      <c r="C250" s="10" t="s">
        <v>614</v>
      </c>
      <c r="D250" s="39">
        <v>44169</v>
      </c>
      <c r="E250">
        <v>11</v>
      </c>
      <c r="F250" s="3" t="s">
        <v>982</v>
      </c>
      <c r="H250" s="6">
        <v>39</v>
      </c>
      <c r="I250" s="7">
        <v>0</v>
      </c>
      <c r="J250" s="6">
        <v>37</v>
      </c>
      <c r="K250" s="7">
        <v>0</v>
      </c>
      <c r="L250" s="6">
        <v>8</v>
      </c>
      <c r="M250" s="7">
        <v>-1</v>
      </c>
      <c r="N250" s="6">
        <v>5</v>
      </c>
      <c r="O250" s="7">
        <v>1</v>
      </c>
      <c r="P250" s="6">
        <v>1</v>
      </c>
      <c r="Q250" s="7">
        <v>-1</v>
      </c>
      <c r="R250" s="6"/>
      <c r="T250" s="6">
        <v>2</v>
      </c>
      <c r="U250" s="7">
        <v>0</v>
      </c>
      <c r="V250" s="3" t="s">
        <v>842</v>
      </c>
      <c r="W250" t="s">
        <v>988</v>
      </c>
      <c r="Y250" s="7"/>
      <c r="Z250" s="6"/>
      <c r="AA250" s="6"/>
      <c r="AC250" s="6"/>
      <c r="AD250" s="6"/>
      <c r="AF250" s="6"/>
      <c r="AG250" s="6"/>
      <c r="AI250" s="6"/>
      <c r="AJ250" s="6"/>
      <c r="AL250" s="6"/>
      <c r="AM250" s="6"/>
      <c r="AO250" s="4"/>
      <c r="AP250" s="6"/>
      <c r="AQ250" s="6"/>
      <c r="AR250" s="6"/>
      <c r="AS250" s="6"/>
      <c r="AT250" s="6"/>
      <c r="AU250" s="4"/>
      <c r="AV250" s="6"/>
      <c r="AW250" s="6"/>
      <c r="AX250" s="7"/>
      <c r="BI250" s="50"/>
      <c r="BK250" s="50"/>
      <c r="BM250" s="50"/>
      <c r="BO250" s="50"/>
      <c r="BQ250" s="50"/>
      <c r="BS250" s="50"/>
    </row>
    <row r="251" spans="1:71" x14ac:dyDescent="0.25">
      <c r="B251" s="3" t="s">
        <v>266</v>
      </c>
      <c r="C251" s="10" t="s">
        <v>614</v>
      </c>
      <c r="D251" s="39">
        <v>44169</v>
      </c>
      <c r="E251">
        <v>14</v>
      </c>
      <c r="F251" t="s">
        <v>1132</v>
      </c>
      <c r="G251" s="2" t="s">
        <v>60</v>
      </c>
      <c r="H251" s="6">
        <v>41</v>
      </c>
      <c r="I251" s="7">
        <v>4</v>
      </c>
      <c r="J251" s="6">
        <v>41</v>
      </c>
      <c r="K251" s="7">
        <v>-1</v>
      </c>
      <c r="L251" s="6">
        <v>6</v>
      </c>
      <c r="M251" s="7">
        <v>-2</v>
      </c>
      <c r="N251" s="6">
        <v>5</v>
      </c>
      <c r="O251" s="7">
        <v>0</v>
      </c>
      <c r="P251" s="6">
        <v>0</v>
      </c>
      <c r="Q251" s="7">
        <v>-1</v>
      </c>
      <c r="R251" s="6">
        <v>0</v>
      </c>
      <c r="S251" s="7">
        <v>0</v>
      </c>
      <c r="T251" s="6">
        <v>0</v>
      </c>
      <c r="U251" s="7">
        <v>5</v>
      </c>
      <c r="V251" s="3" t="s">
        <v>639</v>
      </c>
      <c r="Y251" s="7"/>
      <c r="Z251" s="6">
        <v>42</v>
      </c>
      <c r="AA251" s="6">
        <v>50</v>
      </c>
      <c r="AB251" s="7">
        <f>Z251-AA251</f>
        <v>-8</v>
      </c>
      <c r="AC251" s="6">
        <v>38</v>
      </c>
      <c r="AD251" s="6">
        <v>33</v>
      </c>
      <c r="AE251" s="7">
        <f>AC251-AD251</f>
        <v>5</v>
      </c>
      <c r="AF251" s="6">
        <v>15</v>
      </c>
      <c r="AG251" s="6">
        <v>29</v>
      </c>
      <c r="AH251" s="7">
        <f>AF251-AG251</f>
        <v>-14</v>
      </c>
      <c r="AI251" s="6"/>
      <c r="AJ251" s="6"/>
      <c r="AL251" s="6"/>
      <c r="AM251" s="6"/>
      <c r="AO251" s="4" t="s">
        <v>1087</v>
      </c>
      <c r="AP251" s="6"/>
      <c r="AQ251" s="6"/>
      <c r="AR251" s="6"/>
      <c r="AS251" s="6"/>
      <c r="AT251" s="6"/>
      <c r="AU251" s="4"/>
      <c r="AV251" s="6">
        <v>37</v>
      </c>
      <c r="AW251" s="6">
        <v>53</v>
      </c>
      <c r="AX251" s="7">
        <f>AV251-AW251</f>
        <v>-16</v>
      </c>
      <c r="AY251" s="4" t="s">
        <v>937</v>
      </c>
      <c r="BI251" s="50"/>
      <c r="BK251" s="50"/>
      <c r="BM251" s="50"/>
      <c r="BO251" s="50"/>
      <c r="BQ251" s="50"/>
      <c r="BS251" s="50"/>
    </row>
    <row r="252" spans="1:71" x14ac:dyDescent="0.25">
      <c r="B252" s="3" t="s">
        <v>266</v>
      </c>
      <c r="C252" s="10" t="s">
        <v>1151</v>
      </c>
      <c r="D252" s="39">
        <v>44169</v>
      </c>
      <c r="E252">
        <v>2</v>
      </c>
      <c r="F252" s="3" t="s">
        <v>1121</v>
      </c>
      <c r="G252" s="2" t="s">
        <v>224</v>
      </c>
      <c r="H252" s="6">
        <v>36</v>
      </c>
      <c r="J252" s="6">
        <v>38</v>
      </c>
      <c r="L252" s="6">
        <v>9</v>
      </c>
      <c r="N252" s="6">
        <v>7</v>
      </c>
      <c r="P252" s="6">
        <v>4</v>
      </c>
      <c r="R252" s="6"/>
      <c r="T252" s="6">
        <v>-2</v>
      </c>
      <c r="V252" s="3" t="s">
        <v>842</v>
      </c>
      <c r="X252" t="s">
        <v>1152</v>
      </c>
      <c r="Y252" s="7"/>
      <c r="Z252" s="6"/>
      <c r="AA252" s="6"/>
      <c r="AC252" s="6"/>
      <c r="AD252" s="6"/>
      <c r="AF252" s="6"/>
      <c r="AG252" s="6"/>
      <c r="AI252" s="6"/>
      <c r="AJ252" s="6"/>
      <c r="AL252" s="6"/>
      <c r="AM252" s="6"/>
      <c r="AO252" s="4"/>
      <c r="AP252" s="6"/>
      <c r="AQ252" s="6"/>
      <c r="AR252" s="6"/>
      <c r="AS252" s="6"/>
      <c r="AT252" s="6"/>
      <c r="AU252" s="4"/>
      <c r="AV252" s="6"/>
      <c r="AW252" s="6"/>
      <c r="AX252" s="7"/>
      <c r="AY252" s="4"/>
      <c r="BF252">
        <v>284</v>
      </c>
      <c r="BH252">
        <v>282</v>
      </c>
      <c r="BI252" s="50"/>
      <c r="BJ252">
        <v>2</v>
      </c>
      <c r="BK252" s="50"/>
      <c r="BL252">
        <v>1</v>
      </c>
      <c r="BM252" s="50"/>
      <c r="BN252">
        <v>0</v>
      </c>
      <c r="BO252" s="50"/>
      <c r="BP252">
        <v>57</v>
      </c>
      <c r="BQ252" s="50"/>
      <c r="BR252">
        <v>5</v>
      </c>
      <c r="BS252" s="50"/>
    </row>
    <row r="253" spans="1:71" x14ac:dyDescent="0.25">
      <c r="B253" s="3" t="s">
        <v>266</v>
      </c>
      <c r="C253" s="10" t="s">
        <v>657</v>
      </c>
      <c r="D253" s="39">
        <v>44170</v>
      </c>
      <c r="F253" s="3" t="s">
        <v>821</v>
      </c>
      <c r="H253" s="6"/>
      <c r="J253" s="6"/>
      <c r="L253" s="6"/>
      <c r="N253" s="6"/>
      <c r="P253" s="6"/>
      <c r="R253" s="6"/>
      <c r="T253" s="6"/>
      <c r="V253" s="3" t="s">
        <v>842</v>
      </c>
      <c r="Z253" s="6"/>
      <c r="AA253" s="6"/>
      <c r="AC253" s="6"/>
      <c r="AD253" s="6"/>
      <c r="AF253" s="6"/>
      <c r="AG253" s="6"/>
      <c r="AI253" s="6"/>
      <c r="AJ253" s="6"/>
      <c r="AL253" s="6"/>
      <c r="AM253" s="6"/>
      <c r="AO253" s="4"/>
      <c r="AP253" s="6"/>
      <c r="AQ253" s="6"/>
      <c r="AR253" s="6"/>
      <c r="AS253" s="6"/>
      <c r="AT253" s="6"/>
      <c r="AU253" s="4"/>
      <c r="AV253" s="6">
        <v>27</v>
      </c>
      <c r="AW253" s="6">
        <v>53</v>
      </c>
      <c r="AX253" s="7">
        <f>AV253-AW253</f>
        <v>-26</v>
      </c>
      <c r="AY253" s="4" t="s">
        <v>871</v>
      </c>
      <c r="BI253" s="50"/>
      <c r="BK253" s="50"/>
      <c r="BM253" s="50"/>
      <c r="BO253" s="50"/>
      <c r="BQ253" s="50"/>
      <c r="BS253" s="50"/>
    </row>
    <row r="254" spans="1:71" x14ac:dyDescent="0.25">
      <c r="B254" s="3" t="s">
        <v>266</v>
      </c>
      <c r="C254" s="10" t="s">
        <v>419</v>
      </c>
      <c r="D254" s="39">
        <v>44173</v>
      </c>
      <c r="E254">
        <v>11</v>
      </c>
      <c r="F254" s="3" t="s">
        <v>821</v>
      </c>
      <c r="G254" s="2" t="s">
        <v>224</v>
      </c>
      <c r="H254" s="6">
        <v>37</v>
      </c>
      <c r="I254" s="7">
        <v>-1</v>
      </c>
      <c r="J254" s="6">
        <v>37</v>
      </c>
      <c r="K254" s="7">
        <v>-1</v>
      </c>
      <c r="L254" s="6">
        <v>8</v>
      </c>
      <c r="M254" s="7">
        <v>2</v>
      </c>
      <c r="N254" s="6">
        <v>6</v>
      </c>
      <c r="O254" s="7">
        <v>1</v>
      </c>
      <c r="P254" s="6">
        <v>5</v>
      </c>
      <c r="Q254" s="7">
        <v>2</v>
      </c>
      <c r="T254" s="6">
        <v>0</v>
      </c>
      <c r="U254" s="7">
        <v>0</v>
      </c>
      <c r="V254" s="3" t="s">
        <v>842</v>
      </c>
      <c r="Y254" s="7"/>
      <c r="Z254" s="6"/>
      <c r="AA254" s="6"/>
      <c r="AC254" s="6"/>
      <c r="AD254" s="6"/>
      <c r="AF254" s="6"/>
      <c r="AG254" s="6"/>
      <c r="AL254" s="6"/>
      <c r="AM254" s="6"/>
      <c r="AP254" s="6">
        <v>29</v>
      </c>
      <c r="AQ254" s="6">
        <v>33</v>
      </c>
      <c r="AR254" s="6"/>
      <c r="AS254" s="6"/>
      <c r="AT254" s="6"/>
      <c r="AU254" s="4" t="s">
        <v>876</v>
      </c>
      <c r="AV254" s="6"/>
      <c r="AW254" s="6"/>
      <c r="AX254" s="7"/>
      <c r="BI254" s="50"/>
      <c r="BK254" s="50"/>
      <c r="BM254" s="50"/>
      <c r="BO254" s="50"/>
      <c r="BQ254" s="50"/>
      <c r="BS254" s="50"/>
    </row>
    <row r="255" spans="1:71" x14ac:dyDescent="0.25">
      <c r="B255" s="3" t="s">
        <v>266</v>
      </c>
      <c r="C255" s="10" t="s">
        <v>355</v>
      </c>
      <c r="D255" s="39">
        <v>44177</v>
      </c>
      <c r="E255">
        <v>20</v>
      </c>
      <c r="F255" s="3" t="s">
        <v>1137</v>
      </c>
      <c r="H255" s="6">
        <v>38</v>
      </c>
      <c r="I255" s="7">
        <v>-2</v>
      </c>
      <c r="J255" s="6">
        <v>37</v>
      </c>
      <c r="K255" s="7">
        <v>1</v>
      </c>
      <c r="L255" s="6">
        <v>10</v>
      </c>
      <c r="M255" s="7">
        <v>2</v>
      </c>
      <c r="N255" s="6">
        <v>5</v>
      </c>
      <c r="O255" s="7">
        <v>0</v>
      </c>
      <c r="P255" s="6">
        <v>3</v>
      </c>
      <c r="Q255" s="7">
        <v>0</v>
      </c>
      <c r="R255" s="6">
        <v>1</v>
      </c>
      <c r="S255" s="7">
        <v>0</v>
      </c>
      <c r="T255" s="6">
        <v>1</v>
      </c>
      <c r="U255" s="7">
        <v>-3</v>
      </c>
      <c r="V255" s="3" t="s">
        <v>842</v>
      </c>
      <c r="Y255" s="7"/>
      <c r="Z255" s="6"/>
      <c r="AA255" s="6"/>
      <c r="AC255" s="6"/>
      <c r="AD255" s="6"/>
      <c r="AF255" s="6"/>
      <c r="AG255" s="6"/>
      <c r="AL255" s="6"/>
      <c r="AM255" s="6"/>
      <c r="AP255" s="6"/>
      <c r="AQ255" s="6"/>
      <c r="AR255" s="6"/>
      <c r="AS255" s="6"/>
      <c r="AT255" s="6"/>
      <c r="AU255" s="4"/>
      <c r="AV255" s="6"/>
      <c r="AW255" s="6"/>
      <c r="AX255" s="7"/>
      <c r="BI255" s="50"/>
      <c r="BK255" s="50"/>
      <c r="BM255" s="50"/>
      <c r="BO255" s="50"/>
      <c r="BQ255" s="50"/>
      <c r="BS255" s="50"/>
    </row>
    <row r="256" spans="1:71" x14ac:dyDescent="0.25">
      <c r="B256" s="3" t="s">
        <v>266</v>
      </c>
      <c r="C256" s="10" t="s">
        <v>673</v>
      </c>
      <c r="D256" s="39">
        <v>44176</v>
      </c>
      <c r="E256">
        <v>17</v>
      </c>
      <c r="F256" s="3" t="s">
        <v>1136</v>
      </c>
      <c r="H256" s="6">
        <v>38</v>
      </c>
      <c r="I256" s="7">
        <v>-1</v>
      </c>
      <c r="J256" s="6">
        <v>37</v>
      </c>
      <c r="K256" s="7">
        <v>-1</v>
      </c>
      <c r="L256" s="6">
        <v>8</v>
      </c>
      <c r="M256" s="7">
        <v>0</v>
      </c>
      <c r="N256" s="6">
        <v>5</v>
      </c>
      <c r="O256" s="7">
        <v>2</v>
      </c>
      <c r="P256" s="6">
        <v>4</v>
      </c>
      <c r="Q256" s="7">
        <v>2</v>
      </c>
      <c r="T256" s="6">
        <v>1</v>
      </c>
      <c r="U256" s="7">
        <v>0</v>
      </c>
      <c r="V256" t="s">
        <v>842</v>
      </c>
      <c r="W256" t="s">
        <v>988</v>
      </c>
      <c r="Y256" s="7"/>
      <c r="Z256" s="6">
        <v>36</v>
      </c>
      <c r="AA256" s="6">
        <v>42</v>
      </c>
      <c r="AB256" s="7">
        <f>Z256-AA256</f>
        <v>-6</v>
      </c>
      <c r="AC256" s="6">
        <v>31</v>
      </c>
      <c r="AD256" s="6">
        <v>32</v>
      </c>
      <c r="AE256" s="7">
        <f>AC256-AD256</f>
        <v>-1</v>
      </c>
      <c r="AF256" s="6">
        <v>16</v>
      </c>
      <c r="AG256" s="6">
        <v>23</v>
      </c>
      <c r="AH256" s="7">
        <f>AF256-AG256</f>
        <v>-7</v>
      </c>
      <c r="AL256" s="6"/>
      <c r="AM256" s="6"/>
      <c r="AO256" s="4" t="s">
        <v>1099</v>
      </c>
      <c r="AP256" s="6">
        <v>39</v>
      </c>
      <c r="AQ256" s="6">
        <v>31</v>
      </c>
      <c r="AR256" s="6"/>
      <c r="AS256" s="6"/>
      <c r="AT256" s="6"/>
      <c r="AU256" s="4" t="s">
        <v>1146</v>
      </c>
      <c r="AV256" s="6">
        <v>33</v>
      </c>
      <c r="AW256" s="6">
        <v>41</v>
      </c>
      <c r="AX256" s="7">
        <f>AV256-AW256</f>
        <v>-8</v>
      </c>
      <c r="AY256" s="4" t="s">
        <v>1099</v>
      </c>
      <c r="BI256" s="50"/>
      <c r="BK256" s="50"/>
      <c r="BM256" s="50"/>
      <c r="BO256" s="50"/>
      <c r="BQ256" s="50"/>
      <c r="BS256" s="50"/>
    </row>
    <row r="257" spans="1:71" x14ac:dyDescent="0.25">
      <c r="B257" s="3" t="s">
        <v>266</v>
      </c>
      <c r="C257" s="10" t="s">
        <v>555</v>
      </c>
      <c r="D257" s="39">
        <v>44177</v>
      </c>
      <c r="F257" s="3" t="s">
        <v>821</v>
      </c>
      <c r="H257" s="6"/>
      <c r="J257" s="6"/>
      <c r="L257" s="6"/>
      <c r="N257" s="6"/>
      <c r="P257" s="6"/>
      <c r="T257" s="6"/>
      <c r="V257" t="s">
        <v>842</v>
      </c>
      <c r="Z257" s="6"/>
      <c r="AA257" s="6"/>
      <c r="AC257" s="6"/>
      <c r="AD257" s="6"/>
      <c r="AF257" s="6"/>
      <c r="AG257" s="6"/>
      <c r="AL257" s="6"/>
      <c r="AM257" s="6"/>
      <c r="AO257" s="4"/>
      <c r="AP257" s="6"/>
      <c r="AQ257" s="6"/>
      <c r="AR257" s="6"/>
      <c r="AS257" s="6"/>
      <c r="AT257" s="6"/>
      <c r="AU257" s="4"/>
      <c r="AV257" s="6">
        <v>28</v>
      </c>
      <c r="AW257" s="6">
        <v>50</v>
      </c>
      <c r="AX257" s="7">
        <f>AV257-AW257</f>
        <v>-22</v>
      </c>
      <c r="AY257" s="4" t="s">
        <v>871</v>
      </c>
      <c r="BI257" s="50"/>
      <c r="BK257" s="50"/>
      <c r="BM257" s="50"/>
      <c r="BO257" s="50"/>
      <c r="BQ257" s="50"/>
      <c r="BS257" s="50"/>
    </row>
    <row r="258" spans="1:71" x14ac:dyDescent="0.25">
      <c r="B258" s="3" t="s">
        <v>266</v>
      </c>
      <c r="C258" s="10" t="s">
        <v>624</v>
      </c>
      <c r="D258" s="39">
        <v>44180</v>
      </c>
      <c r="E258">
        <v>22</v>
      </c>
      <c r="F258" s="3" t="s">
        <v>821</v>
      </c>
      <c r="G258" s="2" t="s">
        <v>224</v>
      </c>
      <c r="H258" s="6">
        <v>39</v>
      </c>
      <c r="I258" s="7">
        <v>2</v>
      </c>
      <c r="J258" s="6">
        <v>37</v>
      </c>
      <c r="K258" s="7">
        <v>0</v>
      </c>
      <c r="L258" s="6">
        <v>6</v>
      </c>
      <c r="M258" s="7">
        <v>-2</v>
      </c>
      <c r="N258" s="6">
        <v>6</v>
      </c>
      <c r="O258" s="7">
        <v>0</v>
      </c>
      <c r="P258" s="6">
        <v>4</v>
      </c>
      <c r="Q258" s="7">
        <v>-1</v>
      </c>
      <c r="T258" s="6">
        <v>2</v>
      </c>
      <c r="U258" s="7">
        <v>2</v>
      </c>
      <c r="V258" t="s">
        <v>842</v>
      </c>
      <c r="Y258" s="7"/>
      <c r="Z258" s="6"/>
      <c r="AA258" s="6"/>
      <c r="AC258" s="6"/>
      <c r="AD258" s="6"/>
      <c r="AF258" s="6"/>
      <c r="AG258" s="6"/>
      <c r="AL258" s="6"/>
      <c r="AM258" s="6"/>
      <c r="AO258" s="4"/>
      <c r="AP258" s="6">
        <v>30</v>
      </c>
      <c r="AQ258" s="6">
        <v>35</v>
      </c>
      <c r="AR258" s="6"/>
      <c r="AS258" s="6"/>
      <c r="AT258" s="6"/>
      <c r="AU258" s="4" t="s">
        <v>876</v>
      </c>
      <c r="AV258" s="6"/>
      <c r="AW258" s="6"/>
      <c r="AX258" s="7"/>
      <c r="AY258" s="4"/>
      <c r="BI258" s="50"/>
      <c r="BK258" s="50"/>
      <c r="BM258" s="50"/>
      <c r="BO258" s="50"/>
      <c r="BQ258" s="50"/>
      <c r="BS258" s="50"/>
    </row>
    <row r="259" spans="1:71" x14ac:dyDescent="0.25">
      <c r="B259" s="3" t="s">
        <v>266</v>
      </c>
      <c r="C259" s="10" t="s">
        <v>640</v>
      </c>
      <c r="D259" s="39">
        <v>44181</v>
      </c>
      <c r="E259">
        <v>20</v>
      </c>
      <c r="F259" s="3" t="s">
        <v>903</v>
      </c>
      <c r="G259" s="2" t="s">
        <v>138</v>
      </c>
      <c r="H259" s="6">
        <v>39</v>
      </c>
      <c r="I259" s="7">
        <v>1</v>
      </c>
      <c r="J259" s="6">
        <v>39</v>
      </c>
      <c r="K259" s="7">
        <v>-1</v>
      </c>
      <c r="L259" s="6">
        <v>6</v>
      </c>
      <c r="M259" s="7">
        <v>0</v>
      </c>
      <c r="N259" s="6">
        <v>4</v>
      </c>
      <c r="O259" s="7">
        <v>1</v>
      </c>
      <c r="P259" s="6">
        <v>0</v>
      </c>
      <c r="Q259" s="7">
        <v>0</v>
      </c>
      <c r="R259" s="6">
        <v>3</v>
      </c>
      <c r="S259" s="7">
        <v>0</v>
      </c>
      <c r="T259" s="6">
        <v>0</v>
      </c>
      <c r="U259" s="7">
        <v>2</v>
      </c>
      <c r="V259" t="s">
        <v>842</v>
      </c>
      <c r="Y259" s="7"/>
      <c r="Z259" s="6">
        <v>38</v>
      </c>
      <c r="AA259" s="6">
        <v>44</v>
      </c>
      <c r="AB259" s="7">
        <f>Z259-AA259</f>
        <v>-6</v>
      </c>
      <c r="AC259" s="6">
        <v>37</v>
      </c>
      <c r="AD259" s="6">
        <v>25</v>
      </c>
      <c r="AE259" s="7">
        <f>AC259-AD259</f>
        <v>12</v>
      </c>
      <c r="AF259" s="6">
        <v>17</v>
      </c>
      <c r="AG259" s="6">
        <v>24</v>
      </c>
      <c r="AH259" s="7">
        <f>AF259-AG259</f>
        <v>-7</v>
      </c>
      <c r="AI259" s="6">
        <v>21</v>
      </c>
      <c r="AJ259" s="6">
        <v>43</v>
      </c>
      <c r="AK259" s="7">
        <f>AI259-AJ259</f>
        <v>-22</v>
      </c>
      <c r="AL259" s="6"/>
      <c r="AM259" s="6"/>
      <c r="AO259" s="4" t="s">
        <v>1127</v>
      </c>
      <c r="AP259" s="6">
        <v>33</v>
      </c>
      <c r="AQ259" s="6">
        <v>31</v>
      </c>
      <c r="AR259" s="6"/>
      <c r="AS259" s="6"/>
      <c r="AT259" s="6"/>
      <c r="AU259" s="4" t="s">
        <v>1035</v>
      </c>
      <c r="AV259" s="6"/>
      <c r="AW259" s="6"/>
      <c r="AX259" s="7"/>
      <c r="BI259" s="50"/>
      <c r="BK259" s="50"/>
      <c r="BM259" s="50"/>
      <c r="BO259" s="50"/>
      <c r="BQ259" s="50"/>
      <c r="BS259" s="50"/>
    </row>
    <row r="260" spans="1:71" x14ac:dyDescent="0.25">
      <c r="B260" s="3" t="s">
        <v>266</v>
      </c>
      <c r="C260" s="10" t="s">
        <v>596</v>
      </c>
      <c r="D260" s="39">
        <v>44182</v>
      </c>
      <c r="F260" s="3" t="s">
        <v>821</v>
      </c>
      <c r="H260" s="6"/>
      <c r="J260" s="6"/>
      <c r="L260" s="6"/>
      <c r="N260" s="6"/>
      <c r="P260" s="6"/>
      <c r="R260" s="6"/>
      <c r="T260" s="6"/>
      <c r="V260" t="s">
        <v>842</v>
      </c>
      <c r="Z260" s="6">
        <v>35</v>
      </c>
      <c r="AA260" s="6">
        <v>56</v>
      </c>
      <c r="AB260" s="7">
        <f>Z260-AA260</f>
        <v>-21</v>
      </c>
      <c r="AC260" s="6">
        <v>38</v>
      </c>
      <c r="AD260" s="6">
        <v>40</v>
      </c>
      <c r="AE260" s="7">
        <f>AC260-AD260</f>
        <v>-2</v>
      </c>
      <c r="AF260" s="6"/>
      <c r="AG260" s="6"/>
      <c r="AI260" s="6"/>
      <c r="AJ260" s="6"/>
      <c r="AL260" s="6"/>
      <c r="AM260" s="6"/>
      <c r="AO260" s="4" t="s">
        <v>931</v>
      </c>
      <c r="AP260" s="6"/>
      <c r="AQ260" s="6"/>
      <c r="AR260" s="6"/>
      <c r="AS260" s="6"/>
      <c r="AT260" s="6"/>
      <c r="AU260" s="4"/>
      <c r="AV260" s="6"/>
      <c r="AW260" s="6"/>
      <c r="AX260" s="7"/>
      <c r="BI260" s="50"/>
      <c r="BK260" s="50"/>
      <c r="BM260" s="50"/>
      <c r="BO260" s="50"/>
      <c r="BQ260" s="50"/>
      <c r="BS260" s="50"/>
    </row>
    <row r="261" spans="1:71" x14ac:dyDescent="0.25">
      <c r="B261" s="3" t="s">
        <v>266</v>
      </c>
      <c r="C261" s="10" t="s">
        <v>437</v>
      </c>
      <c r="D261" s="39">
        <v>44183</v>
      </c>
      <c r="F261" s="3" t="s">
        <v>821</v>
      </c>
      <c r="H261" s="6"/>
      <c r="J261" s="6"/>
      <c r="L261" s="6"/>
      <c r="N261" s="6"/>
      <c r="P261" s="6"/>
      <c r="T261" s="6"/>
      <c r="V261" t="s">
        <v>842</v>
      </c>
      <c r="Z261" s="6">
        <v>37</v>
      </c>
      <c r="AA261" s="6">
        <v>56</v>
      </c>
      <c r="AB261" s="7">
        <f>Z261-AA261</f>
        <v>-19</v>
      </c>
      <c r="AC261" s="6">
        <v>40</v>
      </c>
      <c r="AD261" s="6">
        <v>35</v>
      </c>
      <c r="AE261" s="7">
        <f>AC261-AD261</f>
        <v>5</v>
      </c>
      <c r="AF261" s="6"/>
      <c r="AG261" s="6"/>
      <c r="AI261" s="6"/>
      <c r="AJ261" s="6"/>
      <c r="AL261" s="6"/>
      <c r="AM261" s="6"/>
      <c r="AO261" s="4" t="s">
        <v>1037</v>
      </c>
      <c r="AP261" s="6"/>
      <c r="AQ261" s="6"/>
      <c r="AR261" s="6"/>
      <c r="AS261" s="6"/>
      <c r="AT261" s="6"/>
      <c r="AU261" s="4"/>
      <c r="AV261" s="6">
        <v>27</v>
      </c>
      <c r="AW261" s="6">
        <v>53</v>
      </c>
      <c r="AX261" s="7">
        <f>AV261-AW261</f>
        <v>-26</v>
      </c>
      <c r="AY261" s="4" t="s">
        <v>871</v>
      </c>
      <c r="BI261" s="50"/>
      <c r="BK261" s="50"/>
      <c r="BM261" s="50"/>
      <c r="BO261" s="50"/>
      <c r="BQ261" s="50"/>
      <c r="BS261" s="50"/>
    </row>
    <row r="262" spans="1:71" x14ac:dyDescent="0.25">
      <c r="B262" s="3" t="s">
        <v>266</v>
      </c>
      <c r="C262" s="10" t="s">
        <v>461</v>
      </c>
      <c r="D262" s="39">
        <v>44183</v>
      </c>
      <c r="E262">
        <v>1</v>
      </c>
      <c r="F262" s="3" t="s">
        <v>1136</v>
      </c>
      <c r="G262" s="2" t="s">
        <v>42</v>
      </c>
      <c r="H262" s="6">
        <v>41</v>
      </c>
      <c r="I262" s="7">
        <v>3</v>
      </c>
      <c r="J262" s="6">
        <v>39</v>
      </c>
      <c r="K262" s="7">
        <v>2</v>
      </c>
      <c r="L262" s="6">
        <v>8</v>
      </c>
      <c r="M262" s="7">
        <v>0</v>
      </c>
      <c r="N262" s="6">
        <v>4</v>
      </c>
      <c r="O262" s="7">
        <v>-1</v>
      </c>
      <c r="P262" s="6">
        <v>2</v>
      </c>
      <c r="Q262" s="7">
        <v>-2</v>
      </c>
      <c r="R262" s="6"/>
      <c r="T262" s="6">
        <v>2</v>
      </c>
      <c r="U262" s="7">
        <v>1</v>
      </c>
      <c r="V262" t="s">
        <v>842</v>
      </c>
      <c r="W262" t="s">
        <v>988</v>
      </c>
      <c r="Y262" s="7"/>
      <c r="Z262" s="6"/>
      <c r="AA262" s="6"/>
      <c r="AC262" s="6"/>
      <c r="AD262" s="6"/>
      <c r="AF262" s="6"/>
      <c r="AG262" s="6"/>
      <c r="AI262" s="6"/>
      <c r="AJ262" s="6"/>
      <c r="AL262" s="6"/>
      <c r="AM262" s="6"/>
      <c r="AO262" s="4"/>
      <c r="AP262" s="6"/>
      <c r="AQ262" s="6"/>
      <c r="AR262" s="6"/>
      <c r="AS262" s="6"/>
      <c r="AT262" s="6"/>
      <c r="AU262" s="4"/>
      <c r="AV262" s="6"/>
      <c r="AW262" s="6"/>
      <c r="AX262" s="7"/>
      <c r="BI262" s="50"/>
      <c r="BK262" s="50"/>
      <c r="BM262" s="50"/>
      <c r="BO262" s="50"/>
      <c r="BQ262" s="50"/>
      <c r="BS262" s="50"/>
    </row>
    <row r="263" spans="1:71" x14ac:dyDescent="0.25">
      <c r="B263" s="3" t="s">
        <v>266</v>
      </c>
      <c r="C263" s="10" t="s">
        <v>434</v>
      </c>
      <c r="D263" s="39">
        <v>44186</v>
      </c>
      <c r="E263">
        <v>23</v>
      </c>
      <c r="F263" s="3" t="s">
        <v>821</v>
      </c>
      <c r="G263" s="2" t="s">
        <v>224</v>
      </c>
      <c r="H263" s="6">
        <v>37</v>
      </c>
      <c r="I263" s="7">
        <v>-2</v>
      </c>
      <c r="J263" s="6">
        <v>41</v>
      </c>
      <c r="K263" s="7">
        <v>4</v>
      </c>
      <c r="L263" s="6">
        <v>5</v>
      </c>
      <c r="M263" s="7">
        <v>-1</v>
      </c>
      <c r="N263" s="6">
        <v>5</v>
      </c>
      <c r="O263" s="7">
        <v>-1</v>
      </c>
      <c r="P263" s="6">
        <v>4</v>
      </c>
      <c r="Q263" s="7">
        <v>0</v>
      </c>
      <c r="T263" s="6">
        <v>-4</v>
      </c>
      <c r="U263" s="7">
        <v>-6</v>
      </c>
      <c r="V263" t="s">
        <v>842</v>
      </c>
      <c r="Y263" s="7"/>
      <c r="Z263" s="6"/>
      <c r="AA263" s="6"/>
      <c r="AC263" s="6"/>
      <c r="AD263" s="6"/>
      <c r="AF263" s="6"/>
      <c r="AG263" s="6"/>
      <c r="AL263" s="6"/>
      <c r="AM263" s="6"/>
      <c r="AP263" s="6"/>
      <c r="AQ263" s="6"/>
      <c r="AR263" s="6"/>
      <c r="AS263" s="6"/>
      <c r="AT263" s="6"/>
      <c r="AU263" s="4"/>
      <c r="AV263" s="6"/>
      <c r="AW263" s="6"/>
      <c r="AX263" s="7"/>
      <c r="BI263" s="50"/>
      <c r="BK263" s="50"/>
      <c r="BM263" s="50"/>
      <c r="BO263" s="50"/>
      <c r="BQ263" s="50"/>
      <c r="BS263" s="50"/>
    </row>
    <row r="264" spans="1:71" x14ac:dyDescent="0.25">
      <c r="B264" s="3" t="s">
        <v>266</v>
      </c>
      <c r="C264" s="10" t="s">
        <v>698</v>
      </c>
      <c r="D264" s="39">
        <v>44187</v>
      </c>
      <c r="E264">
        <v>24</v>
      </c>
      <c r="F264" s="3" t="s">
        <v>982</v>
      </c>
      <c r="H264" s="6">
        <v>39</v>
      </c>
      <c r="I264" s="7">
        <v>0</v>
      </c>
      <c r="J264" s="6">
        <v>38</v>
      </c>
      <c r="K264" s="7">
        <v>1</v>
      </c>
      <c r="L264" s="6">
        <v>8</v>
      </c>
      <c r="M264" s="7">
        <v>0</v>
      </c>
      <c r="N264" s="6">
        <v>4</v>
      </c>
      <c r="O264" s="7">
        <v>-1</v>
      </c>
      <c r="P264" s="6">
        <v>1</v>
      </c>
      <c r="Q264" s="7">
        <v>0</v>
      </c>
      <c r="T264" s="6">
        <v>1</v>
      </c>
      <c r="U264" s="7">
        <v>-1</v>
      </c>
      <c r="V264" t="s">
        <v>842</v>
      </c>
      <c r="W264" t="s">
        <v>988</v>
      </c>
      <c r="Y264" s="7"/>
      <c r="Z264" s="6"/>
      <c r="AA264" s="6"/>
      <c r="AC264" s="6"/>
      <c r="AD264" s="6"/>
      <c r="AF264" s="6"/>
      <c r="AG264" s="6"/>
      <c r="AL264" s="6"/>
      <c r="AM264" s="6"/>
      <c r="AP264" s="6"/>
      <c r="AQ264" s="6"/>
      <c r="AR264" s="6"/>
      <c r="AS264" s="6"/>
      <c r="AT264" s="6"/>
      <c r="AU264" s="4"/>
      <c r="AV264" s="6"/>
      <c r="AW264" s="6"/>
      <c r="AX264" s="7"/>
      <c r="BI264" s="50"/>
      <c r="BK264" s="50"/>
      <c r="BM264" s="50"/>
      <c r="BO264" s="50"/>
      <c r="BQ264" s="50"/>
      <c r="BS264" s="50"/>
    </row>
    <row r="265" spans="1:71" x14ac:dyDescent="0.25">
      <c r="B265" s="3" t="s">
        <v>266</v>
      </c>
      <c r="C265" s="10" t="s">
        <v>681</v>
      </c>
      <c r="D265" s="39">
        <v>44191</v>
      </c>
      <c r="F265" s="3" t="s">
        <v>821</v>
      </c>
      <c r="H265" s="6"/>
      <c r="J265" s="6"/>
      <c r="L265" s="6"/>
      <c r="N265" s="6"/>
      <c r="P265" s="6"/>
      <c r="T265" s="6"/>
      <c r="V265" t="s">
        <v>842</v>
      </c>
      <c r="Z265" s="6"/>
      <c r="AA265" s="6"/>
      <c r="AC265" s="6"/>
      <c r="AD265" s="6"/>
      <c r="AF265" s="6"/>
      <c r="AG265" s="6"/>
      <c r="AL265" s="6"/>
      <c r="AM265" s="6"/>
      <c r="AP265" s="6"/>
      <c r="AQ265" s="6"/>
      <c r="AR265" s="6"/>
      <c r="AS265" s="6"/>
      <c r="AT265" s="6"/>
      <c r="AU265" s="4"/>
      <c r="AV265" s="6">
        <v>31</v>
      </c>
      <c r="AW265" s="6">
        <v>48</v>
      </c>
      <c r="AX265" s="7">
        <f>AV265-AW265</f>
        <v>-17</v>
      </c>
      <c r="AY265" s="4" t="s">
        <v>871</v>
      </c>
      <c r="BI265" s="50"/>
      <c r="BK265" s="50"/>
      <c r="BM265" s="50"/>
      <c r="BO265" s="50"/>
      <c r="BQ265" s="50"/>
      <c r="BS265" s="50"/>
    </row>
    <row r="266" spans="1:71" x14ac:dyDescent="0.25">
      <c r="B266" s="3" t="s">
        <v>266</v>
      </c>
      <c r="C266" s="10" t="s">
        <v>679</v>
      </c>
      <c r="D266" s="39">
        <v>44191</v>
      </c>
      <c r="E266">
        <v>4</v>
      </c>
      <c r="F266" s="3" t="s">
        <v>1094</v>
      </c>
      <c r="G266" s="2" t="s">
        <v>122</v>
      </c>
      <c r="H266" s="6">
        <v>43</v>
      </c>
      <c r="I266" s="7">
        <v>6</v>
      </c>
      <c r="J266" s="6">
        <v>38</v>
      </c>
      <c r="K266" s="7">
        <v>0</v>
      </c>
      <c r="L266" s="6">
        <v>4</v>
      </c>
      <c r="M266" s="7">
        <v>-5</v>
      </c>
      <c r="N266" s="6">
        <v>5</v>
      </c>
      <c r="O266" s="7">
        <v>1</v>
      </c>
      <c r="P266" s="6">
        <v>3</v>
      </c>
      <c r="Q266" s="7">
        <v>0</v>
      </c>
      <c r="R266" s="6">
        <v>2</v>
      </c>
      <c r="S266" s="7">
        <v>-2</v>
      </c>
      <c r="T266" s="6">
        <v>5</v>
      </c>
      <c r="U266" s="7">
        <v>6</v>
      </c>
      <c r="V266" t="s">
        <v>842</v>
      </c>
      <c r="Y266" s="7"/>
      <c r="Z266" s="6">
        <v>46</v>
      </c>
      <c r="AA266" s="6">
        <v>49</v>
      </c>
      <c r="AB266" s="7">
        <f>Z266-AA266</f>
        <v>-3</v>
      </c>
      <c r="AC266" s="6">
        <v>41</v>
      </c>
      <c r="AD266" s="6">
        <v>36</v>
      </c>
      <c r="AE266" s="7">
        <f>AC266-AD266</f>
        <v>5</v>
      </c>
      <c r="AF266" s="6"/>
      <c r="AG266" s="6"/>
      <c r="AL266" s="6"/>
      <c r="AM266" s="6"/>
      <c r="AO266" s="4" t="s">
        <v>1095</v>
      </c>
      <c r="AP266" s="6"/>
      <c r="AQ266" s="6"/>
      <c r="AR266" s="6"/>
      <c r="AS266" s="6"/>
      <c r="AT266" s="6"/>
      <c r="AU266" s="4"/>
      <c r="AV266" s="6"/>
      <c r="AW266" s="6"/>
      <c r="AX266" s="7"/>
      <c r="AY266" s="4"/>
      <c r="BI266" s="50"/>
      <c r="BK266" s="50"/>
      <c r="BM266" s="50"/>
      <c r="BO266" s="50"/>
      <c r="BQ266" s="50"/>
      <c r="BS266" s="50"/>
    </row>
    <row r="267" spans="1:71" x14ac:dyDescent="0.25">
      <c r="A267" s="1">
        <v>2021</v>
      </c>
      <c r="B267" s="3" t="s">
        <v>267</v>
      </c>
      <c r="C267" s="10" t="s">
        <v>697</v>
      </c>
      <c r="D267" s="39">
        <v>44198</v>
      </c>
      <c r="F267" s="3" t="s">
        <v>821</v>
      </c>
      <c r="H267" s="6"/>
      <c r="J267" s="6"/>
      <c r="L267" s="6"/>
      <c r="N267" s="6"/>
      <c r="P267" s="6"/>
      <c r="T267" s="6"/>
      <c r="V267" t="s">
        <v>842</v>
      </c>
      <c r="Z267" s="6"/>
      <c r="AA267" s="6"/>
      <c r="AC267" s="6"/>
      <c r="AD267" s="6"/>
      <c r="AF267" s="6"/>
      <c r="AG267" s="6"/>
      <c r="AL267" s="6"/>
      <c r="AM267" s="6"/>
      <c r="AO267" s="4"/>
      <c r="AP267" s="6"/>
      <c r="AQ267" s="6"/>
      <c r="AR267" s="6"/>
      <c r="AS267" s="6"/>
      <c r="AT267" s="6"/>
      <c r="AU267" s="4"/>
      <c r="AV267" s="6">
        <v>32</v>
      </c>
      <c r="AW267" s="6">
        <v>49</v>
      </c>
      <c r="AX267" s="7">
        <f>AV267-AW267</f>
        <v>-17</v>
      </c>
      <c r="AY267" s="4" t="s">
        <v>871</v>
      </c>
      <c r="BI267" s="50"/>
      <c r="BK267" s="50"/>
      <c r="BM267" s="50"/>
      <c r="BO267" s="50"/>
      <c r="BQ267" s="50"/>
      <c r="BS267" s="50"/>
    </row>
    <row r="268" spans="1:71" x14ac:dyDescent="0.25">
      <c r="B268" s="3" t="s">
        <v>267</v>
      </c>
      <c r="C268" s="10" t="s">
        <v>593</v>
      </c>
      <c r="D268" s="39">
        <v>44202</v>
      </c>
      <c r="E268">
        <v>10</v>
      </c>
      <c r="F268" s="3" t="s">
        <v>903</v>
      </c>
      <c r="G268" s="2" t="s">
        <v>138</v>
      </c>
      <c r="H268" s="6">
        <v>39</v>
      </c>
      <c r="I268" s="7">
        <v>0</v>
      </c>
      <c r="J268" s="6">
        <v>40</v>
      </c>
      <c r="K268" s="7">
        <v>1</v>
      </c>
      <c r="L268" s="6">
        <v>6</v>
      </c>
      <c r="M268" s="7">
        <v>0</v>
      </c>
      <c r="N268" s="6">
        <v>4</v>
      </c>
      <c r="O268" s="7">
        <v>0</v>
      </c>
      <c r="P268" s="6">
        <v>0</v>
      </c>
      <c r="Q268" s="7">
        <v>0</v>
      </c>
      <c r="R268" s="6">
        <v>2</v>
      </c>
      <c r="S268" s="7">
        <v>-1</v>
      </c>
      <c r="T268" s="6">
        <v>-1</v>
      </c>
      <c r="U268" s="7">
        <v>-1</v>
      </c>
      <c r="V268" s="3" t="s">
        <v>842</v>
      </c>
      <c r="Y268" s="7"/>
      <c r="Z268" s="6">
        <v>38</v>
      </c>
      <c r="AA268" s="6">
        <v>44</v>
      </c>
      <c r="AB268" s="7">
        <f>Z268-AA268</f>
        <v>-6</v>
      </c>
      <c r="AC268" s="6">
        <v>40</v>
      </c>
      <c r="AD268" s="6">
        <v>25</v>
      </c>
      <c r="AE268" s="7">
        <f>AC268-AD268</f>
        <v>15</v>
      </c>
      <c r="AF268" s="6">
        <v>17</v>
      </c>
      <c r="AG268" s="6">
        <v>25</v>
      </c>
      <c r="AH268" s="7">
        <f>AF268-AG268</f>
        <v>-8</v>
      </c>
      <c r="AI268" s="6">
        <v>21</v>
      </c>
      <c r="AJ268" s="6">
        <v>44</v>
      </c>
      <c r="AK268" s="7">
        <f>AI268-AJ268</f>
        <v>-23</v>
      </c>
      <c r="AL268" s="6"/>
      <c r="AM268" s="6"/>
      <c r="AO268" s="4" t="s">
        <v>1127</v>
      </c>
      <c r="AP268" s="6">
        <v>32</v>
      </c>
      <c r="AQ268" s="6">
        <v>32</v>
      </c>
      <c r="AR268" s="6"/>
      <c r="AS268" s="6"/>
      <c r="AT268" s="6"/>
      <c r="AU268" s="4" t="s">
        <v>1035</v>
      </c>
      <c r="AV268" s="6"/>
      <c r="AW268" s="6"/>
      <c r="AX268" s="7"/>
      <c r="AY268" s="4"/>
      <c r="BI268" s="50"/>
      <c r="BK268" s="50"/>
      <c r="BM268" s="50"/>
      <c r="BO268" s="50"/>
      <c r="BQ268" s="50"/>
      <c r="BS268" s="50"/>
    </row>
    <row r="269" spans="1:71" x14ac:dyDescent="0.25">
      <c r="B269" s="3" t="s">
        <v>267</v>
      </c>
      <c r="C269" s="10" t="s">
        <v>694</v>
      </c>
      <c r="D269" s="39">
        <v>44200</v>
      </c>
      <c r="E269">
        <v>9</v>
      </c>
      <c r="F269" s="3" t="s">
        <v>821</v>
      </c>
      <c r="G269" s="2" t="s">
        <v>224</v>
      </c>
      <c r="H269" s="6">
        <v>39</v>
      </c>
      <c r="I269" s="7">
        <v>2</v>
      </c>
      <c r="J269" s="6">
        <v>39</v>
      </c>
      <c r="K269" s="7">
        <v>-2</v>
      </c>
      <c r="L269" s="6">
        <v>6</v>
      </c>
      <c r="M269" s="7">
        <v>1</v>
      </c>
      <c r="N269" s="6">
        <v>6</v>
      </c>
      <c r="O269" s="7">
        <v>1</v>
      </c>
      <c r="P269" s="6">
        <v>3</v>
      </c>
      <c r="Q269" s="7">
        <v>-1</v>
      </c>
      <c r="T269" s="6">
        <v>0</v>
      </c>
      <c r="U269" s="7">
        <v>4</v>
      </c>
      <c r="V269" t="s">
        <v>842</v>
      </c>
      <c r="Y269" s="7"/>
      <c r="Z269" s="6">
        <v>37</v>
      </c>
      <c r="AA269" s="6">
        <v>54</v>
      </c>
      <c r="AB269" s="7">
        <f>Z269-AA269</f>
        <v>-17</v>
      </c>
      <c r="AC269" s="6">
        <v>42</v>
      </c>
      <c r="AD269" s="6">
        <v>39</v>
      </c>
      <c r="AE269" s="7">
        <f>AC269-AD269</f>
        <v>3</v>
      </c>
      <c r="AF269" s="6"/>
      <c r="AG269" s="6"/>
      <c r="AL269" s="6"/>
      <c r="AM269" s="6"/>
      <c r="AO269" s="4" t="s">
        <v>931</v>
      </c>
      <c r="AP269" s="6">
        <v>30</v>
      </c>
      <c r="AQ269" s="6">
        <v>35</v>
      </c>
      <c r="AR269" s="6"/>
      <c r="AS269" s="6"/>
      <c r="AT269" s="6"/>
      <c r="AU269" s="4" t="s">
        <v>876</v>
      </c>
      <c r="AV269" s="6"/>
      <c r="AW269" s="6"/>
      <c r="AX269" s="7"/>
      <c r="AY269" s="4"/>
      <c r="BI269" s="50"/>
      <c r="BK269" s="50"/>
      <c r="BM269" s="50"/>
      <c r="BO269" s="50"/>
      <c r="BQ269" s="50"/>
      <c r="BS269" s="50"/>
    </row>
    <row r="270" spans="1:71" x14ac:dyDescent="0.25">
      <c r="B270" s="3" t="s">
        <v>267</v>
      </c>
      <c r="C270" s="10" t="s">
        <v>317</v>
      </c>
      <c r="D270" s="39">
        <v>44204</v>
      </c>
      <c r="E270">
        <v>12</v>
      </c>
      <c r="F270" s="3" t="s">
        <v>1136</v>
      </c>
      <c r="H270" s="6">
        <v>40</v>
      </c>
      <c r="I270" s="7">
        <v>-1</v>
      </c>
      <c r="J270" s="6">
        <v>37</v>
      </c>
      <c r="K270" s="7">
        <v>-2</v>
      </c>
      <c r="L270" s="6">
        <v>8</v>
      </c>
      <c r="M270" s="7">
        <v>0</v>
      </c>
      <c r="N270" s="6">
        <v>4</v>
      </c>
      <c r="O270" s="7">
        <v>0</v>
      </c>
      <c r="P270" s="6">
        <v>2</v>
      </c>
      <c r="T270" s="6">
        <v>3</v>
      </c>
      <c r="U270" s="7">
        <v>1</v>
      </c>
      <c r="V270" t="s">
        <v>842</v>
      </c>
      <c r="W270" t="s">
        <v>988</v>
      </c>
      <c r="Y270" s="7"/>
      <c r="Z270" s="6"/>
      <c r="AA270" s="6"/>
      <c r="AC270" s="6"/>
      <c r="AD270" s="6"/>
      <c r="AF270" s="6"/>
      <c r="AG270" s="6"/>
      <c r="AL270" s="6"/>
      <c r="AM270" s="6"/>
      <c r="AP270" s="6"/>
      <c r="AQ270" s="6"/>
      <c r="AR270" s="6"/>
      <c r="AS270" s="6"/>
      <c r="AT270" s="6"/>
      <c r="AU270" s="4"/>
      <c r="AV270" s="6"/>
      <c r="AW270" s="6"/>
      <c r="AX270" s="7"/>
      <c r="BI270" s="50"/>
      <c r="BK270" s="50"/>
      <c r="BM270" s="50"/>
      <c r="BO270" s="50"/>
      <c r="BQ270" s="50"/>
      <c r="BS270" s="50"/>
    </row>
    <row r="271" spans="1:71" x14ac:dyDescent="0.25">
      <c r="B271" s="3" t="s">
        <v>267</v>
      </c>
      <c r="C271" s="10" t="s">
        <v>544</v>
      </c>
      <c r="D271" s="39">
        <v>44204</v>
      </c>
      <c r="E271">
        <v>14</v>
      </c>
      <c r="F271" t="s">
        <v>1132</v>
      </c>
      <c r="H271" s="6"/>
      <c r="J271" s="6"/>
      <c r="L271" s="6"/>
      <c r="N271" s="6"/>
      <c r="T271" s="6"/>
      <c r="V271" t="s">
        <v>842</v>
      </c>
      <c r="Z271" s="6">
        <v>31</v>
      </c>
      <c r="AA271" s="6">
        <v>49</v>
      </c>
      <c r="AB271" s="7">
        <f>Z271-AA271</f>
        <v>-18</v>
      </c>
      <c r="AC271" s="6">
        <v>29</v>
      </c>
      <c r="AD271" s="6">
        <v>30</v>
      </c>
      <c r="AE271" s="7">
        <f>AC271-AD271</f>
        <v>-1</v>
      </c>
      <c r="AF271" s="6"/>
      <c r="AG271" s="6"/>
      <c r="AL271" s="6"/>
      <c r="AM271" s="6"/>
      <c r="AO271" s="4" t="s">
        <v>1750</v>
      </c>
      <c r="AP271" s="6"/>
      <c r="AQ271" s="6"/>
      <c r="AR271" s="6"/>
      <c r="AS271" s="6"/>
      <c r="AT271" s="6"/>
      <c r="AU271" s="4"/>
      <c r="AV271" s="6"/>
      <c r="AW271" s="6"/>
      <c r="AX271" s="7"/>
      <c r="BI271" s="50"/>
      <c r="BK271" s="50"/>
      <c r="BM271" s="50"/>
      <c r="BO271" s="50"/>
      <c r="BQ271" s="50"/>
      <c r="BS271" s="50"/>
    </row>
    <row r="272" spans="1:71" x14ac:dyDescent="0.25">
      <c r="B272" s="3" t="s">
        <v>267</v>
      </c>
      <c r="C272" s="10" t="s">
        <v>623</v>
      </c>
      <c r="D272" s="39">
        <v>44205</v>
      </c>
      <c r="F272" s="3" t="s">
        <v>821</v>
      </c>
      <c r="H272" s="6"/>
      <c r="J272" s="6"/>
      <c r="L272" s="6"/>
      <c r="N272" s="6"/>
      <c r="T272" s="6"/>
      <c r="V272" t="s">
        <v>842</v>
      </c>
      <c r="Z272" s="6"/>
      <c r="AA272" s="6"/>
      <c r="AC272" s="6"/>
      <c r="AD272" s="6"/>
      <c r="AF272" s="6"/>
      <c r="AG272" s="6"/>
      <c r="AL272" s="6"/>
      <c r="AM272" s="6"/>
      <c r="AO272" s="4"/>
      <c r="AP272" s="6"/>
      <c r="AQ272" s="6"/>
      <c r="AR272" s="6"/>
      <c r="AS272" s="6"/>
      <c r="AT272" s="6"/>
      <c r="AU272" s="4"/>
      <c r="AV272" s="6">
        <v>31</v>
      </c>
      <c r="AW272" s="6">
        <v>50</v>
      </c>
      <c r="AX272" s="7">
        <f>AV272-AW272</f>
        <v>-19</v>
      </c>
      <c r="AY272" s="4" t="s">
        <v>871</v>
      </c>
      <c r="BI272" s="50"/>
      <c r="BK272" s="50"/>
      <c r="BM272" s="50"/>
      <c r="BO272" s="50"/>
      <c r="BQ272" s="50"/>
      <c r="BS272" s="50"/>
    </row>
    <row r="273" spans="2:71" x14ac:dyDescent="0.25">
      <c r="B273" t="s">
        <v>267</v>
      </c>
      <c r="C273" s="10" t="s">
        <v>580</v>
      </c>
      <c r="D273" s="39">
        <v>44207</v>
      </c>
      <c r="E273">
        <v>12</v>
      </c>
      <c r="F273" s="3" t="s">
        <v>1135</v>
      </c>
      <c r="H273" s="6">
        <v>41</v>
      </c>
      <c r="I273" s="7">
        <v>1</v>
      </c>
      <c r="J273" s="6">
        <v>37</v>
      </c>
      <c r="K273" s="7">
        <v>0</v>
      </c>
      <c r="L273" s="6">
        <v>8</v>
      </c>
      <c r="M273" s="7">
        <v>-1</v>
      </c>
      <c r="N273" s="6">
        <v>5</v>
      </c>
      <c r="O273" s="7">
        <v>-1</v>
      </c>
      <c r="P273" s="6">
        <v>2</v>
      </c>
      <c r="T273" s="6">
        <v>4</v>
      </c>
      <c r="U273" s="7">
        <v>1</v>
      </c>
      <c r="V273" t="s">
        <v>842</v>
      </c>
      <c r="Y273" s="7"/>
      <c r="Z273" s="6">
        <v>38</v>
      </c>
      <c r="AA273" s="6">
        <v>42</v>
      </c>
      <c r="AB273" s="7">
        <f t="shared" ref="AB273:AB279" si="12">Z273-AA273</f>
        <v>-4</v>
      </c>
      <c r="AC273" s="6">
        <v>33</v>
      </c>
      <c r="AD273" s="6">
        <v>24</v>
      </c>
      <c r="AE273" s="7">
        <f t="shared" ref="AE273:AE279" si="13">AC273-AD273</f>
        <v>9</v>
      </c>
      <c r="AF273" s="6">
        <v>14</v>
      </c>
      <c r="AG273" s="6">
        <v>21</v>
      </c>
      <c r="AH273" s="7">
        <f t="shared" ref="AH273:AH279" si="14">AF273-AG273</f>
        <v>-7</v>
      </c>
      <c r="AL273" s="6">
        <v>16</v>
      </c>
      <c r="AM273" s="6">
        <v>18</v>
      </c>
      <c r="AN273" s="7">
        <f>AL273-AM273</f>
        <v>-2</v>
      </c>
      <c r="AO273" s="4" t="s">
        <v>1148</v>
      </c>
      <c r="AP273" s="6">
        <v>40</v>
      </c>
      <c r="AQ273" s="6">
        <v>34</v>
      </c>
      <c r="AR273" s="6"/>
      <c r="AS273" s="6"/>
      <c r="AT273" s="6"/>
      <c r="AU273" s="4" t="s">
        <v>1147</v>
      </c>
      <c r="AV273" s="6"/>
      <c r="AW273" s="6"/>
      <c r="AX273" s="7"/>
      <c r="BI273" s="50"/>
      <c r="BK273" s="50"/>
      <c r="BM273" s="50"/>
      <c r="BO273" s="50"/>
      <c r="BQ273" s="50"/>
      <c r="BS273" s="50"/>
    </row>
    <row r="274" spans="2:71" x14ac:dyDescent="0.25">
      <c r="B274" s="3" t="s">
        <v>267</v>
      </c>
      <c r="C274" s="10" t="s">
        <v>340</v>
      </c>
      <c r="D274" s="39">
        <v>44208</v>
      </c>
      <c r="E274">
        <v>17</v>
      </c>
      <c r="F274" s="3" t="s">
        <v>982</v>
      </c>
      <c r="H274" s="6">
        <v>40</v>
      </c>
      <c r="I274" s="7">
        <v>1</v>
      </c>
      <c r="J274" s="6">
        <v>38</v>
      </c>
      <c r="K274" s="7">
        <v>0</v>
      </c>
      <c r="L274" s="6">
        <v>7</v>
      </c>
      <c r="M274" s="7">
        <v>-1</v>
      </c>
      <c r="N274" s="6">
        <v>5</v>
      </c>
      <c r="O274" s="7">
        <v>1</v>
      </c>
      <c r="P274" s="6">
        <v>0</v>
      </c>
      <c r="Q274" s="7">
        <v>-1</v>
      </c>
      <c r="T274" s="6">
        <v>2</v>
      </c>
      <c r="U274" s="7">
        <v>1</v>
      </c>
      <c r="V274" t="s">
        <v>842</v>
      </c>
      <c r="W274" t="s">
        <v>988</v>
      </c>
      <c r="Y274" s="7"/>
      <c r="Z274" s="6">
        <v>36</v>
      </c>
      <c r="AA274" s="6">
        <v>50</v>
      </c>
      <c r="AB274" s="7">
        <f t="shared" si="12"/>
        <v>-14</v>
      </c>
      <c r="AC274" s="6">
        <v>38</v>
      </c>
      <c r="AD274" s="6">
        <v>31</v>
      </c>
      <c r="AE274" s="7">
        <f t="shared" si="13"/>
        <v>7</v>
      </c>
      <c r="AF274" s="6"/>
      <c r="AG274" s="6"/>
      <c r="AL274" s="6"/>
      <c r="AM274" s="6"/>
      <c r="AO274" s="4" t="s">
        <v>1049</v>
      </c>
      <c r="AP274" s="6">
        <v>39</v>
      </c>
      <c r="AQ274" s="6">
        <v>37</v>
      </c>
      <c r="AR274" s="6"/>
      <c r="AS274" s="6"/>
      <c r="AT274" s="6"/>
      <c r="AU274" s="4" t="s">
        <v>1084</v>
      </c>
      <c r="AV274" s="6">
        <v>31</v>
      </c>
      <c r="AW274" s="6">
        <v>50</v>
      </c>
      <c r="AX274" s="7">
        <f>AV274-AW274</f>
        <v>-19</v>
      </c>
      <c r="AY274" s="4" t="s">
        <v>1144</v>
      </c>
      <c r="BI274" s="50"/>
      <c r="BK274" s="50"/>
      <c r="BM274" s="50"/>
      <c r="BO274" s="50"/>
      <c r="BQ274" s="50"/>
      <c r="BS274" s="50"/>
    </row>
    <row r="275" spans="2:71" x14ac:dyDescent="0.25">
      <c r="B275" s="3" t="s">
        <v>267</v>
      </c>
      <c r="C275" s="10" t="s">
        <v>594</v>
      </c>
      <c r="D275" s="39">
        <v>44209</v>
      </c>
      <c r="E275">
        <v>19</v>
      </c>
      <c r="F275" s="3" t="s">
        <v>821</v>
      </c>
      <c r="G275" s="2" t="s">
        <v>224</v>
      </c>
      <c r="H275" s="6">
        <v>38</v>
      </c>
      <c r="I275" s="7">
        <v>-1</v>
      </c>
      <c r="J275" s="6">
        <v>39</v>
      </c>
      <c r="K275" s="7">
        <v>0</v>
      </c>
      <c r="L275" s="6">
        <v>5</v>
      </c>
      <c r="M275" s="7">
        <v>-1</v>
      </c>
      <c r="N275" s="6">
        <v>6</v>
      </c>
      <c r="O275" s="7">
        <v>0</v>
      </c>
      <c r="P275" s="6">
        <v>3</v>
      </c>
      <c r="Q275" s="7">
        <v>0</v>
      </c>
      <c r="T275" s="6">
        <v>-1</v>
      </c>
      <c r="U275" s="7">
        <v>-1</v>
      </c>
      <c r="V275" t="s">
        <v>842</v>
      </c>
      <c r="Y275" s="7"/>
      <c r="Z275" s="6"/>
      <c r="AA275" s="6"/>
      <c r="AC275" s="6"/>
      <c r="AD275" s="6"/>
      <c r="AF275" s="6"/>
      <c r="AG275" s="6"/>
      <c r="AL275" s="6"/>
      <c r="AM275" s="6"/>
      <c r="AO275" s="4"/>
      <c r="AP275" s="6">
        <v>29</v>
      </c>
      <c r="AQ275" s="6">
        <v>34</v>
      </c>
      <c r="AR275" s="6"/>
      <c r="AS275" s="6"/>
      <c r="AT275" s="6"/>
      <c r="AU275" s="4" t="s">
        <v>876</v>
      </c>
      <c r="AV275" s="6"/>
      <c r="AW275" s="6"/>
      <c r="AX275" s="7"/>
      <c r="AY275" s="4"/>
      <c r="BI275" s="50"/>
      <c r="BK275" s="50"/>
      <c r="BM275" s="50"/>
      <c r="BO275" s="50"/>
      <c r="BQ275" s="50"/>
      <c r="BS275" s="50"/>
    </row>
    <row r="276" spans="2:71" x14ac:dyDescent="0.25">
      <c r="B276" t="s">
        <v>267</v>
      </c>
      <c r="C276" s="10" t="s">
        <v>692</v>
      </c>
      <c r="D276" s="39">
        <v>44210</v>
      </c>
      <c r="E276">
        <v>17</v>
      </c>
      <c r="F276" s="3" t="s">
        <v>903</v>
      </c>
      <c r="G276" s="2" t="s">
        <v>138</v>
      </c>
      <c r="H276" s="6">
        <v>37</v>
      </c>
      <c r="I276" s="7">
        <v>-2</v>
      </c>
      <c r="J276" s="6">
        <v>41</v>
      </c>
      <c r="K276" s="7">
        <v>1</v>
      </c>
      <c r="L276" s="6">
        <v>6</v>
      </c>
      <c r="M276" s="7">
        <v>0</v>
      </c>
      <c r="N276" s="6">
        <v>4</v>
      </c>
      <c r="O276" s="7">
        <v>0</v>
      </c>
      <c r="R276" s="6">
        <v>1</v>
      </c>
      <c r="S276" s="7">
        <v>-1</v>
      </c>
      <c r="T276" s="6">
        <v>-4</v>
      </c>
      <c r="U276" s="7">
        <v>-3</v>
      </c>
      <c r="V276" t="s">
        <v>842</v>
      </c>
      <c r="Y276" s="7"/>
      <c r="Z276" s="6">
        <v>34</v>
      </c>
      <c r="AA276" s="6">
        <v>49</v>
      </c>
      <c r="AB276" s="7">
        <f t="shared" si="12"/>
        <v>-15</v>
      </c>
      <c r="AC276" s="6">
        <v>37</v>
      </c>
      <c r="AD276" s="6">
        <v>27</v>
      </c>
      <c r="AE276" s="7">
        <f t="shared" si="13"/>
        <v>10</v>
      </c>
      <c r="AF276" s="6">
        <v>14</v>
      </c>
      <c r="AG276" s="6">
        <v>25</v>
      </c>
      <c r="AH276" s="7">
        <f t="shared" si="14"/>
        <v>-11</v>
      </c>
      <c r="AL276" s="6"/>
      <c r="AM276" s="6"/>
      <c r="AO276" s="4" t="s">
        <v>1127</v>
      </c>
      <c r="AP276" s="6">
        <v>29</v>
      </c>
      <c r="AQ276" s="6">
        <v>32</v>
      </c>
      <c r="AR276" s="6"/>
      <c r="AS276" s="6"/>
      <c r="AT276" s="6"/>
      <c r="AU276" s="4" t="s">
        <v>1035</v>
      </c>
      <c r="AV276" s="6"/>
      <c r="AW276" s="6"/>
      <c r="AX276" s="7"/>
      <c r="BI276" s="50"/>
      <c r="BK276" s="50"/>
      <c r="BM276" s="50"/>
      <c r="BO276" s="50"/>
      <c r="BQ276" s="50"/>
      <c r="BS276" s="50"/>
    </row>
    <row r="277" spans="2:71" x14ac:dyDescent="0.25">
      <c r="B277" s="3" t="s">
        <v>267</v>
      </c>
      <c r="C277" s="10" t="s">
        <v>319</v>
      </c>
      <c r="D277" s="39">
        <v>44211</v>
      </c>
      <c r="E277">
        <v>22</v>
      </c>
      <c r="F277" s="3" t="s">
        <v>1136</v>
      </c>
      <c r="H277" s="6">
        <v>39</v>
      </c>
      <c r="I277" s="7">
        <v>-1</v>
      </c>
      <c r="J277" s="6">
        <v>37</v>
      </c>
      <c r="K277" s="7">
        <v>0</v>
      </c>
      <c r="L277" s="6">
        <v>7</v>
      </c>
      <c r="M277" s="7">
        <v>-1</v>
      </c>
      <c r="N277" s="6">
        <v>3</v>
      </c>
      <c r="O277" s="7">
        <v>-1</v>
      </c>
      <c r="P277" s="6">
        <v>2</v>
      </c>
      <c r="Q277" s="7">
        <v>0</v>
      </c>
      <c r="R277" s="6"/>
      <c r="T277" s="6">
        <v>2</v>
      </c>
      <c r="U277" s="7">
        <v>-1</v>
      </c>
      <c r="V277" t="s">
        <v>842</v>
      </c>
      <c r="W277" t="s">
        <v>988</v>
      </c>
      <c r="Y277" s="7"/>
      <c r="Z277" s="6">
        <v>34</v>
      </c>
      <c r="AA277" s="6">
        <v>43</v>
      </c>
      <c r="AB277" s="7">
        <f>Z277-AA277</f>
        <v>-9</v>
      </c>
      <c r="AC277" s="6">
        <v>30</v>
      </c>
      <c r="AD277" s="6">
        <v>32</v>
      </c>
      <c r="AE277" s="7">
        <f>AC277-AD277</f>
        <v>-2</v>
      </c>
      <c r="AF277" s="6">
        <v>15</v>
      </c>
      <c r="AG277" s="6">
        <v>22</v>
      </c>
      <c r="AH277" s="7">
        <f>AF277-AG277</f>
        <v>-7</v>
      </c>
      <c r="AL277" s="6"/>
      <c r="AM277" s="6"/>
      <c r="AO277" s="4" t="s">
        <v>1099</v>
      </c>
      <c r="AP277" s="6">
        <v>38</v>
      </c>
      <c r="AQ277" s="6">
        <v>31</v>
      </c>
      <c r="AR277" s="6"/>
      <c r="AS277" s="6"/>
      <c r="AT277" s="6"/>
      <c r="AU277" s="4" t="s">
        <v>1146</v>
      </c>
      <c r="AV277" s="6">
        <v>32</v>
      </c>
      <c r="AW277" s="6">
        <v>43</v>
      </c>
      <c r="AX277" s="7">
        <f>AV277-AW277</f>
        <v>-11</v>
      </c>
      <c r="AY277" s="4" t="s">
        <v>1099</v>
      </c>
      <c r="BI277" s="50"/>
      <c r="BK277" s="50"/>
      <c r="BM277" s="50"/>
      <c r="BO277" s="50"/>
      <c r="BQ277" s="50"/>
      <c r="BS277" s="50"/>
    </row>
    <row r="278" spans="2:71" x14ac:dyDescent="0.25">
      <c r="B278" s="3" t="s">
        <v>267</v>
      </c>
      <c r="C278" s="10" t="s">
        <v>538</v>
      </c>
      <c r="D278" s="39">
        <v>44212</v>
      </c>
      <c r="F278" s="3" t="s">
        <v>821</v>
      </c>
      <c r="H278" s="6"/>
      <c r="J278" s="6"/>
      <c r="L278" s="6"/>
      <c r="N278" s="6"/>
      <c r="P278" s="6"/>
      <c r="R278" s="6"/>
      <c r="T278" s="6"/>
      <c r="V278" s="3" t="s">
        <v>842</v>
      </c>
      <c r="Z278" s="6">
        <v>39</v>
      </c>
      <c r="AA278" s="6">
        <v>55</v>
      </c>
      <c r="AB278" s="7">
        <f>Z278-AA278</f>
        <v>-16</v>
      </c>
      <c r="AC278" s="6">
        <v>39</v>
      </c>
      <c r="AD278" s="6">
        <v>37</v>
      </c>
      <c r="AE278" s="7">
        <f>AC278-AD278</f>
        <v>2</v>
      </c>
      <c r="AF278" s="6"/>
      <c r="AG278" s="6"/>
      <c r="AI278" s="6"/>
      <c r="AJ278" s="6"/>
      <c r="AL278" s="6"/>
      <c r="AM278" s="6"/>
      <c r="AO278" s="4" t="s">
        <v>1037</v>
      </c>
      <c r="AP278" s="6"/>
      <c r="AQ278" s="6"/>
      <c r="AR278" s="6"/>
      <c r="AS278" s="6"/>
      <c r="AT278" s="6"/>
      <c r="AU278" s="4"/>
      <c r="AV278" s="6">
        <v>29</v>
      </c>
      <c r="AW278" s="6">
        <v>52</v>
      </c>
      <c r="AX278" s="7">
        <f>AV278-AW278</f>
        <v>-23</v>
      </c>
      <c r="AY278" s="4" t="s">
        <v>871</v>
      </c>
      <c r="BI278" s="50"/>
      <c r="BK278" s="50"/>
      <c r="BM278" s="50"/>
      <c r="BO278" s="50"/>
      <c r="BQ278" s="50"/>
      <c r="BS278" s="50"/>
    </row>
    <row r="279" spans="2:71" x14ac:dyDescent="0.25">
      <c r="B279" t="s">
        <v>267</v>
      </c>
      <c r="C279" s="10" t="s">
        <v>551</v>
      </c>
      <c r="D279" s="39">
        <v>44214</v>
      </c>
      <c r="E279">
        <v>19</v>
      </c>
      <c r="F279" s="3" t="s">
        <v>1135</v>
      </c>
      <c r="H279" s="6">
        <v>40</v>
      </c>
      <c r="I279" s="7">
        <v>-1</v>
      </c>
      <c r="J279" s="6">
        <v>38</v>
      </c>
      <c r="K279" s="7">
        <v>1</v>
      </c>
      <c r="L279" s="6">
        <v>8</v>
      </c>
      <c r="M279" s="7">
        <v>0</v>
      </c>
      <c r="N279" s="6">
        <v>5</v>
      </c>
      <c r="O279" s="7">
        <v>0</v>
      </c>
      <c r="P279" s="6">
        <v>2</v>
      </c>
      <c r="Q279" s="7">
        <v>0</v>
      </c>
      <c r="T279" s="6">
        <v>2</v>
      </c>
      <c r="U279" s="7">
        <v>-2</v>
      </c>
      <c r="V279" t="s">
        <v>842</v>
      </c>
      <c r="Y279" s="7"/>
      <c r="Z279" s="6">
        <v>38</v>
      </c>
      <c r="AA279" s="6">
        <v>40</v>
      </c>
      <c r="AB279" s="7">
        <f t="shared" si="12"/>
        <v>-2</v>
      </c>
      <c r="AC279" s="6">
        <v>33</v>
      </c>
      <c r="AD279" s="6">
        <v>25</v>
      </c>
      <c r="AE279" s="7">
        <f t="shared" si="13"/>
        <v>8</v>
      </c>
      <c r="AF279" s="6">
        <v>13</v>
      </c>
      <c r="AG279" s="6">
        <v>20</v>
      </c>
      <c r="AH279" s="7">
        <f t="shared" si="14"/>
        <v>-7</v>
      </c>
      <c r="AL279" s="6">
        <v>15</v>
      </c>
      <c r="AM279" s="6">
        <v>17</v>
      </c>
      <c r="AN279" s="7">
        <f>AL279-AM279</f>
        <v>-2</v>
      </c>
      <c r="AO279" s="4" t="s">
        <v>1148</v>
      </c>
      <c r="AP279" s="6">
        <v>42</v>
      </c>
      <c r="AQ279" s="6">
        <v>34</v>
      </c>
      <c r="AR279" s="6"/>
      <c r="AS279" s="6"/>
      <c r="AT279" s="6"/>
      <c r="AU279" s="4" t="s">
        <v>1147</v>
      </c>
      <c r="AV279" s="6"/>
      <c r="AW279" s="6"/>
      <c r="AX279" s="7"/>
      <c r="BI279" s="50"/>
      <c r="BK279" s="50"/>
      <c r="BM279" s="50"/>
      <c r="BO279" s="50"/>
      <c r="BQ279" s="50"/>
      <c r="BS279" s="50"/>
    </row>
    <row r="280" spans="2:71" x14ac:dyDescent="0.25">
      <c r="B280" t="s">
        <v>267</v>
      </c>
      <c r="C280" s="10" t="s">
        <v>434</v>
      </c>
      <c r="D280" s="39">
        <v>44217</v>
      </c>
      <c r="E280">
        <v>23</v>
      </c>
      <c r="F280" s="3" t="s">
        <v>821</v>
      </c>
      <c r="G280" s="2" t="s">
        <v>224</v>
      </c>
      <c r="H280" s="6">
        <v>39</v>
      </c>
      <c r="I280" s="7">
        <v>1</v>
      </c>
      <c r="J280" s="6">
        <v>38</v>
      </c>
      <c r="K280" s="7">
        <v>-1</v>
      </c>
      <c r="L280" s="6">
        <v>5</v>
      </c>
      <c r="M280" s="7">
        <v>0</v>
      </c>
      <c r="N280" s="6">
        <v>6</v>
      </c>
      <c r="O280" s="7">
        <v>0</v>
      </c>
      <c r="P280" s="6">
        <v>4</v>
      </c>
      <c r="Q280" s="7">
        <v>1</v>
      </c>
      <c r="T280" s="6">
        <v>1</v>
      </c>
      <c r="U280" s="7">
        <v>2</v>
      </c>
      <c r="V280" t="s">
        <v>842</v>
      </c>
      <c r="Y280" s="7"/>
      <c r="Z280" s="6"/>
      <c r="AA280" s="6"/>
      <c r="AC280" s="6"/>
      <c r="AD280" s="6"/>
      <c r="AF280" s="6"/>
      <c r="AG280" s="6"/>
      <c r="AL280" s="6"/>
      <c r="AM280" s="6"/>
      <c r="AP280" s="6">
        <v>31</v>
      </c>
      <c r="AQ280" s="6">
        <v>33</v>
      </c>
      <c r="AR280" s="6"/>
      <c r="AS280" s="6"/>
      <c r="AT280" s="6"/>
      <c r="AU280" s="4" t="s">
        <v>876</v>
      </c>
      <c r="AV280" s="6"/>
      <c r="AW280" s="6"/>
      <c r="AX280" s="7"/>
      <c r="BI280" s="50"/>
      <c r="BK280" s="50"/>
      <c r="BM280" s="50"/>
      <c r="BO280" s="50"/>
      <c r="BQ280" s="50"/>
      <c r="BS280" s="50"/>
    </row>
    <row r="281" spans="2:71" x14ac:dyDescent="0.25">
      <c r="B281" s="3" t="s">
        <v>267</v>
      </c>
      <c r="C281" s="10" t="s">
        <v>599</v>
      </c>
      <c r="D281" s="39">
        <v>44217</v>
      </c>
      <c r="E281">
        <v>24</v>
      </c>
      <c r="F281" s="3" t="s">
        <v>1094</v>
      </c>
      <c r="G281" s="2" t="s">
        <v>124</v>
      </c>
      <c r="H281" s="6">
        <v>41</v>
      </c>
      <c r="I281" s="7">
        <v>-2</v>
      </c>
      <c r="J281" s="6">
        <v>39</v>
      </c>
      <c r="K281" s="7">
        <v>1</v>
      </c>
      <c r="L281" s="6">
        <v>7</v>
      </c>
      <c r="M281" s="7">
        <v>3</v>
      </c>
      <c r="N281" s="6">
        <v>3</v>
      </c>
      <c r="O281" s="7">
        <v>-2</v>
      </c>
      <c r="P281" s="6">
        <v>2</v>
      </c>
      <c r="Q281" s="7">
        <v>-1</v>
      </c>
      <c r="R281" s="6">
        <v>3</v>
      </c>
      <c r="S281" s="7">
        <v>1</v>
      </c>
      <c r="T281" s="6">
        <v>2</v>
      </c>
      <c r="U281" s="7">
        <v>-3</v>
      </c>
      <c r="V281" t="s">
        <v>842</v>
      </c>
      <c r="Y281" s="7"/>
      <c r="Z281" s="6">
        <v>48</v>
      </c>
      <c r="AA281" s="6">
        <v>47</v>
      </c>
      <c r="AB281" s="7">
        <f>Z281-AA281</f>
        <v>1</v>
      </c>
      <c r="AC281" s="6">
        <v>50</v>
      </c>
      <c r="AD281" s="6">
        <v>36</v>
      </c>
      <c r="AE281" s="7">
        <f>AC281-AD281</f>
        <v>14</v>
      </c>
      <c r="AF281" s="6"/>
      <c r="AG281" s="6"/>
      <c r="AL281" s="6"/>
      <c r="AM281" s="6"/>
      <c r="AO281" s="4" t="s">
        <v>1095</v>
      </c>
      <c r="AP281" s="6"/>
      <c r="AQ281" s="6"/>
      <c r="AR281" s="6"/>
      <c r="AS281" s="6"/>
      <c r="AT281" s="6"/>
      <c r="AU281" s="4"/>
      <c r="AV281" s="6"/>
      <c r="AW281" s="6"/>
      <c r="AX281" s="7"/>
      <c r="BI281" s="50"/>
      <c r="BK281" s="50"/>
      <c r="BM281" s="50"/>
      <c r="BO281" s="50"/>
      <c r="BQ281" s="50"/>
      <c r="BS281" s="50"/>
    </row>
    <row r="282" spans="2:71" x14ac:dyDescent="0.25">
      <c r="B282" s="3" t="s">
        <v>267</v>
      </c>
      <c r="C282" s="10" t="s">
        <v>485</v>
      </c>
      <c r="D282" s="39">
        <v>44217</v>
      </c>
      <c r="E282">
        <v>29</v>
      </c>
      <c r="F282" s="3" t="s">
        <v>1137</v>
      </c>
      <c r="H282" s="6">
        <v>40</v>
      </c>
      <c r="I282" s="7">
        <v>2</v>
      </c>
      <c r="J282" s="6">
        <v>37</v>
      </c>
      <c r="K282" s="7">
        <v>0</v>
      </c>
      <c r="L282" s="6">
        <v>10</v>
      </c>
      <c r="M282" s="7">
        <v>0</v>
      </c>
      <c r="N282" s="6">
        <v>5</v>
      </c>
      <c r="O282" s="7">
        <v>0</v>
      </c>
      <c r="P282" s="6">
        <v>2</v>
      </c>
      <c r="Q282" s="7">
        <v>-1</v>
      </c>
      <c r="R282" s="6">
        <v>1</v>
      </c>
      <c r="S282" s="7">
        <v>0</v>
      </c>
      <c r="T282" s="6">
        <v>3</v>
      </c>
      <c r="U282" s="7">
        <v>2</v>
      </c>
      <c r="V282" t="s">
        <v>842</v>
      </c>
      <c r="Y282" s="7"/>
      <c r="Z282" s="6"/>
      <c r="AA282" s="6"/>
      <c r="AC282" s="6"/>
      <c r="AD282" s="6"/>
      <c r="AF282" s="6"/>
      <c r="AG282" s="6"/>
      <c r="AL282" s="6"/>
      <c r="AM282" s="6"/>
      <c r="AO282" s="4"/>
      <c r="AP282" s="6"/>
      <c r="AQ282" s="6"/>
      <c r="AR282" s="6"/>
      <c r="AS282" s="6"/>
      <c r="AT282" s="6"/>
      <c r="AU282" s="4"/>
      <c r="AV282" s="6"/>
      <c r="AW282" s="6"/>
      <c r="AX282" s="7"/>
      <c r="BI282" s="50"/>
      <c r="BK282" s="50"/>
      <c r="BM282" s="50"/>
      <c r="BO282" s="50"/>
      <c r="BQ282" s="50"/>
      <c r="BS282" s="50"/>
    </row>
    <row r="283" spans="2:71" x14ac:dyDescent="0.25">
      <c r="B283" s="3" t="s">
        <v>267</v>
      </c>
      <c r="C283" s="10" t="s">
        <v>688</v>
      </c>
      <c r="D283" s="39">
        <v>44218</v>
      </c>
      <c r="E283">
        <v>29</v>
      </c>
      <c r="F283" s="3" t="s">
        <v>1136</v>
      </c>
      <c r="H283" s="6">
        <v>40</v>
      </c>
      <c r="I283" s="7">
        <v>1</v>
      </c>
      <c r="J283" s="6">
        <v>37</v>
      </c>
      <c r="K283" s="7">
        <v>0</v>
      </c>
      <c r="L283" s="6">
        <v>8</v>
      </c>
      <c r="M283" s="7">
        <v>1</v>
      </c>
      <c r="N283" s="6">
        <v>3</v>
      </c>
      <c r="O283" s="7">
        <v>0</v>
      </c>
      <c r="P283" s="6">
        <v>2</v>
      </c>
      <c r="Q283" s="7">
        <v>0</v>
      </c>
      <c r="T283" s="6">
        <v>3</v>
      </c>
      <c r="U283" s="7">
        <v>1</v>
      </c>
      <c r="V283" t="s">
        <v>842</v>
      </c>
      <c r="W283" t="s">
        <v>988</v>
      </c>
      <c r="Y283" s="7"/>
      <c r="Z283" s="6"/>
      <c r="AA283" s="6"/>
      <c r="AC283" s="6"/>
      <c r="AD283" s="6"/>
      <c r="AF283" s="6"/>
      <c r="AG283" s="6"/>
      <c r="AL283" s="6"/>
      <c r="AM283" s="6"/>
      <c r="AO283" s="4"/>
      <c r="AP283" s="6"/>
      <c r="AQ283" s="6"/>
      <c r="AR283" s="6"/>
      <c r="AS283" s="6"/>
      <c r="AT283" s="6"/>
      <c r="AU283" s="4"/>
      <c r="AV283" s="6"/>
      <c r="AW283" s="6"/>
      <c r="AX283" s="7"/>
      <c r="BI283" s="50"/>
      <c r="BK283" s="50"/>
      <c r="BM283" s="50"/>
      <c r="BO283" s="50"/>
      <c r="BQ283" s="50"/>
      <c r="BS283" s="50"/>
    </row>
    <row r="284" spans="2:71" x14ac:dyDescent="0.25">
      <c r="B284" s="3" t="s">
        <v>267</v>
      </c>
      <c r="C284" s="85" t="s">
        <v>338</v>
      </c>
      <c r="D284" s="39">
        <v>44218</v>
      </c>
      <c r="F284" s="3" t="s">
        <v>1094</v>
      </c>
      <c r="H284" s="6"/>
      <c r="J284" s="6"/>
      <c r="L284" s="6"/>
      <c r="N284" s="6"/>
      <c r="P284" s="6"/>
      <c r="T284" s="6"/>
      <c r="V284" t="s">
        <v>842</v>
      </c>
      <c r="Y284" s="7"/>
      <c r="Z284" s="6">
        <v>46</v>
      </c>
      <c r="AA284" s="6">
        <v>49</v>
      </c>
      <c r="AB284" s="7">
        <f>Z284-AA284</f>
        <v>-3</v>
      </c>
      <c r="AC284" s="6">
        <v>49</v>
      </c>
      <c r="AD284" s="6">
        <v>33</v>
      </c>
      <c r="AE284" s="7">
        <f>AC284-AD284</f>
        <v>16</v>
      </c>
      <c r="AF284" s="6"/>
      <c r="AG284" s="6"/>
      <c r="AL284" s="6"/>
      <c r="AM284" s="6"/>
      <c r="AO284" s="4" t="s">
        <v>1095</v>
      </c>
      <c r="AP284" s="6"/>
      <c r="AQ284" s="6"/>
      <c r="AR284" s="6"/>
      <c r="AS284" s="6"/>
      <c r="AT284" s="6"/>
      <c r="AU284" s="4"/>
      <c r="AV284" s="6"/>
      <c r="AW284" s="6"/>
      <c r="AX284" s="7"/>
      <c r="BI284" s="50"/>
      <c r="BK284" s="50"/>
      <c r="BM284" s="50"/>
      <c r="BO284" s="50"/>
      <c r="BQ284" s="50"/>
      <c r="BS284" s="50"/>
    </row>
    <row r="285" spans="2:71" x14ac:dyDescent="0.25">
      <c r="B285" t="s">
        <v>267</v>
      </c>
      <c r="C285" s="10" t="s">
        <v>600</v>
      </c>
      <c r="D285" s="39">
        <v>44219</v>
      </c>
      <c r="F285" s="3" t="s">
        <v>821</v>
      </c>
      <c r="H285" s="6"/>
      <c r="J285" s="6"/>
      <c r="L285" s="6"/>
      <c r="N285" s="6"/>
      <c r="P285" s="6"/>
      <c r="T285" s="6"/>
      <c r="V285" s="3" t="s">
        <v>842</v>
      </c>
      <c r="Z285" s="6"/>
      <c r="AA285" s="6"/>
      <c r="AC285" s="6"/>
      <c r="AD285" s="6"/>
      <c r="AF285" s="6"/>
      <c r="AG285" s="6"/>
      <c r="AL285" s="6"/>
      <c r="AM285" s="6"/>
      <c r="AO285" s="4"/>
      <c r="AP285" s="6"/>
      <c r="AQ285" s="6"/>
      <c r="AR285" s="6"/>
      <c r="AS285" s="6"/>
      <c r="AT285" s="6"/>
      <c r="AU285" s="4"/>
      <c r="AV285" s="6">
        <v>30</v>
      </c>
      <c r="AW285" s="6">
        <v>50</v>
      </c>
      <c r="AX285" s="7">
        <f>AV285-AW285</f>
        <v>-20</v>
      </c>
      <c r="AY285" s="4" t="s">
        <v>871</v>
      </c>
      <c r="BI285" s="50"/>
      <c r="BK285" s="50"/>
      <c r="BM285" s="50"/>
      <c r="BO285" s="50"/>
      <c r="BQ285" s="50"/>
      <c r="BS285" s="50"/>
    </row>
    <row r="286" spans="2:71" x14ac:dyDescent="0.25">
      <c r="B286" t="s">
        <v>267</v>
      </c>
      <c r="C286" s="10" t="s">
        <v>565</v>
      </c>
      <c r="D286" s="39">
        <v>44221</v>
      </c>
      <c r="E286">
        <v>25</v>
      </c>
      <c r="F286" s="3" t="s">
        <v>1135</v>
      </c>
      <c r="H286" s="6">
        <v>42</v>
      </c>
      <c r="I286" s="7">
        <v>2</v>
      </c>
      <c r="J286" s="6">
        <v>37</v>
      </c>
      <c r="K286" s="7">
        <v>-1</v>
      </c>
      <c r="L286" s="6">
        <v>8</v>
      </c>
      <c r="M286" s="7">
        <v>0</v>
      </c>
      <c r="N286" s="6">
        <v>4</v>
      </c>
      <c r="O286" s="7">
        <v>-1</v>
      </c>
      <c r="P286" s="6">
        <v>3</v>
      </c>
      <c r="Q286" s="7">
        <v>1</v>
      </c>
      <c r="T286" s="6">
        <v>5</v>
      </c>
      <c r="U286" s="7">
        <v>3</v>
      </c>
      <c r="V286" t="s">
        <v>842</v>
      </c>
      <c r="Y286" s="7"/>
      <c r="Z286" s="6">
        <v>40</v>
      </c>
      <c r="AA286" s="6">
        <v>38</v>
      </c>
      <c r="AB286" s="7">
        <f>Z286-AA286</f>
        <v>2</v>
      </c>
      <c r="AC286" s="6">
        <v>33</v>
      </c>
      <c r="AD286" s="6">
        <v>24</v>
      </c>
      <c r="AE286" s="7">
        <f>AC286-AD286</f>
        <v>9</v>
      </c>
      <c r="AF286" s="6">
        <v>13</v>
      </c>
      <c r="AG286" s="6">
        <v>22</v>
      </c>
      <c r="AH286" s="7">
        <f>AF286-AG286</f>
        <v>-9</v>
      </c>
      <c r="AL286" s="6">
        <v>14</v>
      </c>
      <c r="AM286" s="6">
        <v>18</v>
      </c>
      <c r="AN286" s="7">
        <f>AL286-AM286</f>
        <v>-4</v>
      </c>
      <c r="AO286" s="4" t="s">
        <v>1148</v>
      </c>
      <c r="AP286" s="6">
        <v>43</v>
      </c>
      <c r="AQ286" s="6">
        <v>31</v>
      </c>
      <c r="AR286" s="6"/>
      <c r="AS286" s="6"/>
      <c r="AT286" s="6"/>
      <c r="AU286" s="4" t="s">
        <v>1147</v>
      </c>
      <c r="AV286" s="6"/>
      <c r="AW286" s="6"/>
      <c r="AX286" s="7"/>
      <c r="BI286" s="50"/>
      <c r="BK286" s="50"/>
      <c r="BM286" s="50"/>
      <c r="BO286" s="50"/>
      <c r="BQ286" s="50"/>
      <c r="BS286" s="50"/>
    </row>
    <row r="287" spans="2:71" x14ac:dyDescent="0.25">
      <c r="B287" t="s">
        <v>267</v>
      </c>
      <c r="C287" s="10" t="s">
        <v>659</v>
      </c>
      <c r="D287" s="39">
        <v>44221</v>
      </c>
      <c r="E287">
        <v>3</v>
      </c>
      <c r="F287" s="3" t="s">
        <v>1093</v>
      </c>
      <c r="G287" s="2" t="s">
        <v>104</v>
      </c>
      <c r="H287" s="6">
        <v>43</v>
      </c>
      <c r="I287" s="7">
        <v>4</v>
      </c>
      <c r="J287" s="6">
        <v>37</v>
      </c>
      <c r="K287" s="7">
        <v>0</v>
      </c>
      <c r="L287" s="6">
        <v>5</v>
      </c>
      <c r="M287" s="7">
        <v>-2</v>
      </c>
      <c r="N287" s="6">
        <v>5</v>
      </c>
      <c r="O287" s="7">
        <v>0</v>
      </c>
      <c r="P287" s="6">
        <v>3</v>
      </c>
      <c r="Q287" s="7">
        <v>-1</v>
      </c>
      <c r="T287" s="6">
        <v>6</v>
      </c>
      <c r="U287" s="7">
        <v>4</v>
      </c>
      <c r="V287" t="s">
        <v>842</v>
      </c>
      <c r="Y287" s="7"/>
      <c r="Z287" s="6"/>
      <c r="AA287" s="6"/>
      <c r="AC287" s="6"/>
      <c r="AD287" s="6"/>
      <c r="AF287" s="6"/>
      <c r="AG287" s="6"/>
      <c r="AL287" s="6"/>
      <c r="AM287" s="6"/>
      <c r="AO287" s="4"/>
      <c r="AP287" s="6"/>
      <c r="AQ287" s="6"/>
      <c r="AR287" s="6"/>
      <c r="AS287" s="6"/>
      <c r="AT287" s="6"/>
      <c r="AU287" s="4"/>
      <c r="AV287" s="6"/>
      <c r="AW287" s="6"/>
      <c r="AX287" s="7"/>
      <c r="BI287" s="50"/>
      <c r="BK287" s="50"/>
      <c r="BM287" s="50"/>
      <c r="BO287" s="50"/>
      <c r="BQ287" s="50"/>
      <c r="BS287" s="50"/>
    </row>
    <row r="288" spans="2:71" x14ac:dyDescent="0.25">
      <c r="B288" t="s">
        <v>267</v>
      </c>
      <c r="C288" s="10" t="s">
        <v>558</v>
      </c>
      <c r="D288" s="39">
        <v>44222</v>
      </c>
      <c r="E288">
        <v>28</v>
      </c>
      <c r="F288" s="3" t="s">
        <v>821</v>
      </c>
      <c r="G288" s="2" t="s">
        <v>224</v>
      </c>
      <c r="H288" s="6">
        <v>37</v>
      </c>
      <c r="I288" s="7">
        <v>-2</v>
      </c>
      <c r="J288" s="6">
        <v>41</v>
      </c>
      <c r="K288" s="7">
        <v>3</v>
      </c>
      <c r="L288" s="6">
        <v>6</v>
      </c>
      <c r="M288" s="7">
        <v>1</v>
      </c>
      <c r="N288" s="6">
        <v>4</v>
      </c>
      <c r="O288" s="7">
        <v>-2</v>
      </c>
      <c r="P288" s="6">
        <v>3</v>
      </c>
      <c r="Q288" s="7">
        <v>-1</v>
      </c>
      <c r="T288" s="6">
        <v>-4</v>
      </c>
      <c r="U288" s="7">
        <v>-5</v>
      </c>
      <c r="V288" t="s">
        <v>842</v>
      </c>
      <c r="Y288" s="7"/>
      <c r="Z288" s="6">
        <v>38</v>
      </c>
      <c r="AA288" s="6">
        <v>53</v>
      </c>
      <c r="AB288" s="7">
        <f>Z288-AA288</f>
        <v>-15</v>
      </c>
      <c r="AC288" s="6">
        <v>40</v>
      </c>
      <c r="AD288" s="6">
        <v>37</v>
      </c>
      <c r="AE288" s="7">
        <f>AC288-AD288</f>
        <v>3</v>
      </c>
      <c r="AF288" s="6"/>
      <c r="AG288" s="6"/>
      <c r="AL288" s="6"/>
      <c r="AM288" s="6"/>
      <c r="AO288" s="4" t="s">
        <v>931</v>
      </c>
      <c r="AP288" s="6">
        <v>29</v>
      </c>
      <c r="AQ288" s="6">
        <v>34</v>
      </c>
      <c r="AR288" s="6"/>
      <c r="AS288" s="6"/>
      <c r="AT288" s="6"/>
      <c r="AU288" s="4" t="s">
        <v>876</v>
      </c>
      <c r="AV288" s="6"/>
      <c r="AW288" s="6"/>
      <c r="AX288" s="7"/>
      <c r="BI288" s="50"/>
      <c r="BK288" s="50"/>
      <c r="BM288" s="50"/>
      <c r="BO288" s="50"/>
      <c r="BQ288" s="50"/>
      <c r="BS288" s="50"/>
    </row>
    <row r="289" spans="2:71" x14ac:dyDescent="0.25">
      <c r="B289" t="s">
        <v>267</v>
      </c>
      <c r="C289" s="10" t="s">
        <v>660</v>
      </c>
      <c r="D289" s="39">
        <v>44224</v>
      </c>
      <c r="E289">
        <v>31</v>
      </c>
      <c r="F289" s="3" t="s">
        <v>903</v>
      </c>
      <c r="G289" s="2" t="s">
        <v>138</v>
      </c>
      <c r="H289" s="6">
        <v>41</v>
      </c>
      <c r="I289" s="7">
        <v>4</v>
      </c>
      <c r="J289" s="6">
        <v>38</v>
      </c>
      <c r="K289" s="7">
        <v>-3</v>
      </c>
      <c r="L289" s="6">
        <v>7</v>
      </c>
      <c r="M289" s="7">
        <v>1</v>
      </c>
      <c r="N289" s="6">
        <v>4</v>
      </c>
      <c r="O289" s="7">
        <v>0</v>
      </c>
      <c r="P289" s="6">
        <v>1</v>
      </c>
      <c r="R289" s="6">
        <v>2</v>
      </c>
      <c r="S289" s="7">
        <v>1</v>
      </c>
      <c r="T289" s="6">
        <v>3</v>
      </c>
      <c r="U289" s="7">
        <v>7</v>
      </c>
      <c r="V289" t="s">
        <v>842</v>
      </c>
      <c r="Y289" s="7"/>
      <c r="Z289" s="6">
        <v>38</v>
      </c>
      <c r="AA289" s="6">
        <v>46</v>
      </c>
      <c r="AB289" s="7">
        <f>Z289-AA289</f>
        <v>-8</v>
      </c>
      <c r="AC289" s="6">
        <v>36</v>
      </c>
      <c r="AD289" s="6">
        <v>27</v>
      </c>
      <c r="AE289" s="7">
        <f>AC289-AD289</f>
        <v>9</v>
      </c>
      <c r="AF289" s="6">
        <v>15</v>
      </c>
      <c r="AG289" s="6">
        <v>27</v>
      </c>
      <c r="AH289" s="7">
        <f>AF289-AG289</f>
        <v>-12</v>
      </c>
      <c r="AL289" s="6"/>
      <c r="AM289" s="6"/>
      <c r="AO289" s="4" t="s">
        <v>1127</v>
      </c>
      <c r="AP289" s="6">
        <v>33</v>
      </c>
      <c r="AQ289" s="6">
        <v>29</v>
      </c>
      <c r="AR289" s="6"/>
      <c r="AS289" s="6"/>
      <c r="AT289" s="6"/>
      <c r="AU289" s="4" t="s">
        <v>1035</v>
      </c>
      <c r="AV289" s="6"/>
      <c r="AW289" s="6"/>
      <c r="AX289" s="7"/>
      <c r="BI289" s="50"/>
      <c r="BK289" s="50"/>
      <c r="BM289" s="50"/>
      <c r="BO289" s="50"/>
      <c r="BQ289" s="50"/>
      <c r="BS289" s="50"/>
    </row>
    <row r="290" spans="2:71" x14ac:dyDescent="0.25">
      <c r="B290" s="3" t="s">
        <v>267</v>
      </c>
      <c r="C290" s="10" t="s">
        <v>702</v>
      </c>
      <c r="D290" s="39">
        <v>44225</v>
      </c>
      <c r="E290">
        <v>3</v>
      </c>
      <c r="F290" s="3" t="s">
        <v>1136</v>
      </c>
      <c r="H290" s="6">
        <v>41</v>
      </c>
      <c r="I290" s="7">
        <v>1</v>
      </c>
      <c r="J290" s="6">
        <v>38</v>
      </c>
      <c r="K290" s="7">
        <v>1</v>
      </c>
      <c r="L290" s="6">
        <v>6</v>
      </c>
      <c r="M290" s="7">
        <v>-2</v>
      </c>
      <c r="N290" s="6">
        <v>3</v>
      </c>
      <c r="O290" s="7">
        <v>0</v>
      </c>
      <c r="P290" s="6">
        <v>2</v>
      </c>
      <c r="Q290" s="7">
        <v>0</v>
      </c>
      <c r="R290" s="6"/>
      <c r="T290" s="6">
        <v>3</v>
      </c>
      <c r="U290" s="7">
        <v>0</v>
      </c>
      <c r="V290" t="s">
        <v>842</v>
      </c>
      <c r="W290" t="s">
        <v>988</v>
      </c>
      <c r="Y290" s="7"/>
      <c r="Z290" s="6"/>
      <c r="AA290" s="6"/>
      <c r="AC290" s="6"/>
      <c r="AD290" s="6"/>
      <c r="AF290" s="6"/>
      <c r="AG290" s="6"/>
      <c r="AL290" s="6"/>
      <c r="AM290" s="6"/>
      <c r="AO290" s="4"/>
      <c r="AP290" s="6"/>
      <c r="AQ290" s="6"/>
      <c r="AR290" s="6"/>
      <c r="AS290" s="6"/>
      <c r="AT290" s="6"/>
      <c r="AU290" s="4"/>
      <c r="AV290" s="6"/>
      <c r="AW290" s="6"/>
      <c r="AX290" s="7"/>
      <c r="BI290" s="50"/>
      <c r="BK290" s="50"/>
      <c r="BM290" s="50"/>
      <c r="BO290" s="50"/>
      <c r="BQ290" s="50"/>
      <c r="BS290" s="50"/>
    </row>
    <row r="291" spans="2:71" x14ac:dyDescent="0.25">
      <c r="B291" s="3" t="s">
        <v>267</v>
      </c>
      <c r="C291" s="10" t="s">
        <v>408</v>
      </c>
      <c r="D291" s="39">
        <v>44225</v>
      </c>
      <c r="E291">
        <v>8</v>
      </c>
      <c r="F291" t="s">
        <v>1132</v>
      </c>
      <c r="G291" s="2" t="s">
        <v>60</v>
      </c>
      <c r="H291" s="6">
        <v>42</v>
      </c>
      <c r="I291" s="7">
        <v>1</v>
      </c>
      <c r="J291" s="6">
        <v>38</v>
      </c>
      <c r="K291" s="7">
        <v>-3</v>
      </c>
      <c r="L291" s="6">
        <v>7</v>
      </c>
      <c r="M291" s="7">
        <v>1</v>
      </c>
      <c r="N291" s="6">
        <v>8</v>
      </c>
      <c r="O291" s="7">
        <v>3</v>
      </c>
      <c r="P291" s="6">
        <v>0</v>
      </c>
      <c r="Q291" s="7">
        <v>0</v>
      </c>
      <c r="R291" s="6">
        <v>0</v>
      </c>
      <c r="S291" s="7">
        <v>0</v>
      </c>
      <c r="T291" s="6">
        <v>4</v>
      </c>
      <c r="U291" s="7">
        <v>4</v>
      </c>
      <c r="V291" s="3" t="s">
        <v>639</v>
      </c>
      <c r="Y291" s="7"/>
      <c r="Z291" s="6">
        <v>42</v>
      </c>
      <c r="AA291" s="6">
        <v>51</v>
      </c>
      <c r="AB291" s="7">
        <f>Z291-AA291</f>
        <v>-9</v>
      </c>
      <c r="AC291" s="6">
        <v>40</v>
      </c>
      <c r="AD291" s="6">
        <v>35</v>
      </c>
      <c r="AE291" s="7">
        <f>AC291-AD291</f>
        <v>5</v>
      </c>
      <c r="AF291" s="6">
        <v>14</v>
      </c>
      <c r="AG291" s="6">
        <v>40</v>
      </c>
      <c r="AH291" s="7">
        <f>AF291-AG291</f>
        <v>-26</v>
      </c>
      <c r="AL291" s="6"/>
      <c r="AM291" s="6"/>
      <c r="AO291" s="4" t="s">
        <v>1087</v>
      </c>
      <c r="AP291" s="6"/>
      <c r="AQ291" s="6"/>
      <c r="AR291" s="6"/>
      <c r="AS291" s="6"/>
      <c r="AT291" s="6"/>
      <c r="AU291" s="4"/>
      <c r="AV291" s="6">
        <v>41</v>
      </c>
      <c r="AW291" s="6">
        <v>51</v>
      </c>
      <c r="AX291" s="7">
        <f>AV291-AW291</f>
        <v>-10</v>
      </c>
      <c r="AY291" s="4" t="s">
        <v>937</v>
      </c>
      <c r="BI291" s="50"/>
      <c r="BK291" s="50"/>
      <c r="BM291" s="50"/>
      <c r="BO291" s="50"/>
      <c r="BQ291" s="50"/>
      <c r="BS291" s="50"/>
    </row>
    <row r="292" spans="2:71" x14ac:dyDescent="0.25">
      <c r="B292" s="3" t="s">
        <v>267</v>
      </c>
      <c r="C292" s="10" t="s">
        <v>582</v>
      </c>
      <c r="D292" s="39">
        <v>44226</v>
      </c>
      <c r="F292" s="3" t="s">
        <v>821</v>
      </c>
      <c r="H292" s="6"/>
      <c r="J292" s="6"/>
      <c r="L292" s="6"/>
      <c r="N292" s="6"/>
      <c r="P292" s="6"/>
      <c r="R292" s="6"/>
      <c r="T292" s="6"/>
      <c r="V292" t="s">
        <v>842</v>
      </c>
      <c r="Z292" s="6"/>
      <c r="AA292" s="6"/>
      <c r="AC292" s="6"/>
      <c r="AD292" s="6"/>
      <c r="AF292" s="6"/>
      <c r="AG292" s="6"/>
      <c r="AL292" s="6"/>
      <c r="AM292" s="6"/>
      <c r="AO292" s="4"/>
      <c r="AP292" s="6"/>
      <c r="AQ292" s="6"/>
      <c r="AR292" s="6"/>
      <c r="AS292" s="6"/>
      <c r="AT292" s="6"/>
      <c r="AU292" s="4"/>
      <c r="AV292" s="6">
        <v>32</v>
      </c>
      <c r="AW292" s="6">
        <v>49</v>
      </c>
      <c r="AX292" s="7">
        <f>AV292-AW292</f>
        <v>-17</v>
      </c>
      <c r="AY292" s="4" t="s">
        <v>871</v>
      </c>
      <c r="BI292" s="50"/>
      <c r="BK292" s="50"/>
      <c r="BM292" s="50"/>
      <c r="BO292" s="50"/>
      <c r="BQ292" s="50"/>
      <c r="BS292" s="50"/>
    </row>
    <row r="293" spans="2:71" x14ac:dyDescent="0.25">
      <c r="B293" t="s">
        <v>268</v>
      </c>
      <c r="C293" s="10" t="s">
        <v>605</v>
      </c>
      <c r="D293" s="39">
        <v>44228</v>
      </c>
      <c r="E293">
        <v>2</v>
      </c>
      <c r="F293" s="3" t="s">
        <v>1135</v>
      </c>
      <c r="H293" s="6">
        <v>40</v>
      </c>
      <c r="I293" s="7">
        <v>-2</v>
      </c>
      <c r="J293" s="6">
        <v>38</v>
      </c>
      <c r="K293" s="7">
        <v>1</v>
      </c>
      <c r="L293" s="6">
        <v>8</v>
      </c>
      <c r="M293" s="7">
        <v>0</v>
      </c>
      <c r="N293" s="6">
        <v>4</v>
      </c>
      <c r="O293" s="7">
        <v>0</v>
      </c>
      <c r="P293" s="6">
        <v>3</v>
      </c>
      <c r="Q293" s="7">
        <v>0</v>
      </c>
      <c r="R293" s="6"/>
      <c r="T293" s="6">
        <v>2</v>
      </c>
      <c r="U293" s="7">
        <v>-3</v>
      </c>
      <c r="V293" t="s">
        <v>842</v>
      </c>
      <c r="Y293" s="7"/>
      <c r="Z293" s="6">
        <v>39</v>
      </c>
      <c r="AA293" s="6">
        <v>40</v>
      </c>
      <c r="AB293" s="7">
        <f>Z293-AA293</f>
        <v>-1</v>
      </c>
      <c r="AC293" s="6">
        <v>33</v>
      </c>
      <c r="AD293" s="6">
        <v>26</v>
      </c>
      <c r="AE293" s="7">
        <f>AC293-AD293</f>
        <v>7</v>
      </c>
      <c r="AF293" s="6">
        <v>13</v>
      </c>
      <c r="AG293" s="6">
        <v>20</v>
      </c>
      <c r="AH293" s="7">
        <f>AF293-AG293</f>
        <v>-7</v>
      </c>
      <c r="AL293" s="6">
        <v>15</v>
      </c>
      <c r="AM293" s="6">
        <v>17</v>
      </c>
      <c r="AN293" s="7">
        <f>AL293-AM293</f>
        <v>-2</v>
      </c>
      <c r="AO293" s="4" t="s">
        <v>1148</v>
      </c>
      <c r="AP293" s="6">
        <v>42</v>
      </c>
      <c r="AQ293" s="6">
        <v>32</v>
      </c>
      <c r="AR293" s="6"/>
      <c r="AS293" s="6"/>
      <c r="AT293" s="6"/>
      <c r="AU293" s="4" t="s">
        <v>1147</v>
      </c>
      <c r="AV293" s="6"/>
      <c r="AW293" s="6"/>
      <c r="AX293" s="7"/>
      <c r="BI293" s="50"/>
      <c r="BK293" s="50"/>
      <c r="BM293" s="50"/>
      <c r="BO293" s="50"/>
      <c r="BQ293" s="50"/>
      <c r="BS293" s="50"/>
    </row>
    <row r="294" spans="2:71" x14ac:dyDescent="0.25">
      <c r="B294" s="3" t="s">
        <v>268</v>
      </c>
      <c r="C294" s="85" t="s">
        <v>570</v>
      </c>
      <c r="D294" s="39">
        <v>44229</v>
      </c>
      <c r="E294">
        <v>8</v>
      </c>
      <c r="F294" s="3" t="s">
        <v>1153</v>
      </c>
      <c r="H294" s="6">
        <v>39</v>
      </c>
      <c r="J294" s="6">
        <v>38</v>
      </c>
      <c r="L294" s="6">
        <v>7</v>
      </c>
      <c r="N294" s="6">
        <v>6</v>
      </c>
      <c r="P294" s="6">
        <v>3</v>
      </c>
      <c r="R294" s="6"/>
      <c r="T294" s="6">
        <f>H294-J294</f>
        <v>1</v>
      </c>
      <c r="V294" s="3" t="s">
        <v>842</v>
      </c>
      <c r="X294" s="3" t="s">
        <v>1152</v>
      </c>
      <c r="Y294" s="7"/>
      <c r="Z294" s="6"/>
      <c r="AA294" s="6"/>
      <c r="AC294" s="6"/>
      <c r="AD294" s="6"/>
      <c r="AF294" s="6"/>
      <c r="AG294" s="6"/>
      <c r="AL294" s="6"/>
      <c r="AM294" s="6"/>
      <c r="AO294" s="4"/>
      <c r="AP294" s="6"/>
      <c r="AQ294" s="6"/>
      <c r="AR294" s="6"/>
      <c r="AS294" s="6"/>
      <c r="AT294" s="6"/>
      <c r="AU294" s="4"/>
      <c r="AV294" s="6"/>
      <c r="AW294" s="6"/>
      <c r="AX294" s="7"/>
      <c r="BF294">
        <v>309</v>
      </c>
      <c r="BH294">
        <v>260</v>
      </c>
      <c r="BI294" s="50"/>
      <c r="BJ294">
        <v>0</v>
      </c>
      <c r="BK294" s="50"/>
      <c r="BL294">
        <v>1</v>
      </c>
      <c r="BM294" s="50"/>
      <c r="BN294">
        <v>0</v>
      </c>
      <c r="BO294" s="50"/>
      <c r="BP294">
        <v>58</v>
      </c>
      <c r="BQ294" s="50"/>
      <c r="BR294">
        <v>4</v>
      </c>
      <c r="BS294" s="50"/>
    </row>
    <row r="295" spans="2:71" x14ac:dyDescent="0.25">
      <c r="B295" t="s">
        <v>268</v>
      </c>
      <c r="C295" s="10" t="s">
        <v>571</v>
      </c>
      <c r="D295" s="39">
        <v>44229</v>
      </c>
      <c r="E295">
        <v>8</v>
      </c>
      <c r="F295" s="3" t="s">
        <v>821</v>
      </c>
      <c r="G295" s="2" t="s">
        <v>224</v>
      </c>
      <c r="H295" s="6">
        <v>41</v>
      </c>
      <c r="I295" s="7">
        <v>4</v>
      </c>
      <c r="J295" s="6">
        <v>37</v>
      </c>
      <c r="K295" s="7">
        <v>-4</v>
      </c>
      <c r="L295" s="6">
        <v>6</v>
      </c>
      <c r="M295" s="7">
        <v>0</v>
      </c>
      <c r="N295" s="6">
        <v>6</v>
      </c>
      <c r="O295" s="7">
        <v>2</v>
      </c>
      <c r="P295" s="6">
        <v>3</v>
      </c>
      <c r="Q295" s="7">
        <v>0</v>
      </c>
      <c r="R295" s="6"/>
      <c r="T295" s="6">
        <v>4</v>
      </c>
      <c r="U295" s="7">
        <v>8</v>
      </c>
      <c r="V295" t="s">
        <v>842</v>
      </c>
      <c r="Y295" s="7"/>
      <c r="Z295" s="6"/>
      <c r="AA295" s="6"/>
      <c r="AC295" s="6"/>
      <c r="AD295" s="6"/>
      <c r="AF295" s="6"/>
      <c r="AG295" s="6"/>
      <c r="AL295" s="6"/>
      <c r="AM295" s="6"/>
      <c r="AO295" s="4"/>
      <c r="AP295" s="6">
        <v>33</v>
      </c>
      <c r="AQ295" s="6">
        <v>33</v>
      </c>
      <c r="AR295" s="6"/>
      <c r="AS295" s="6"/>
      <c r="AT295" s="6"/>
      <c r="AU295" s="4" t="s">
        <v>876</v>
      </c>
      <c r="AV295" s="6"/>
      <c r="AW295" s="6"/>
      <c r="AX295" s="7"/>
      <c r="BI295" s="50"/>
      <c r="BK295" s="50"/>
      <c r="BM295" s="50"/>
      <c r="BO295" s="50"/>
      <c r="BQ295" s="50"/>
      <c r="BS295" s="50"/>
    </row>
    <row r="296" spans="2:71" x14ac:dyDescent="0.25">
      <c r="B296" s="3" t="s">
        <v>268</v>
      </c>
      <c r="C296" s="10" t="s">
        <v>572</v>
      </c>
      <c r="D296" s="39">
        <v>44232</v>
      </c>
      <c r="E296">
        <v>12</v>
      </c>
      <c r="F296" s="3" t="s">
        <v>982</v>
      </c>
      <c r="H296" s="6">
        <v>39</v>
      </c>
      <c r="I296" s="7">
        <v>-1</v>
      </c>
      <c r="J296" s="6">
        <v>33</v>
      </c>
      <c r="K296" s="7">
        <v>-5</v>
      </c>
      <c r="L296" s="6">
        <v>9</v>
      </c>
      <c r="M296" s="7">
        <v>2</v>
      </c>
      <c r="N296" s="6">
        <v>7</v>
      </c>
      <c r="O296" s="7">
        <v>2</v>
      </c>
      <c r="P296" s="6"/>
      <c r="R296" s="6"/>
      <c r="T296" s="6">
        <v>6</v>
      </c>
      <c r="U296" s="7">
        <v>4</v>
      </c>
      <c r="V296" t="s">
        <v>842</v>
      </c>
      <c r="W296" t="s">
        <v>988</v>
      </c>
      <c r="Y296" s="7"/>
      <c r="Z296" s="6">
        <v>40</v>
      </c>
      <c r="AA296" s="6">
        <v>43</v>
      </c>
      <c r="AB296" s="7">
        <f>Z296-AA296</f>
        <v>-3</v>
      </c>
      <c r="AC296" s="6">
        <v>35</v>
      </c>
      <c r="AD296" s="6">
        <v>32</v>
      </c>
      <c r="AE296" s="7">
        <f>AC296-AD296</f>
        <v>3</v>
      </c>
      <c r="AF296" s="6"/>
      <c r="AG296" s="6"/>
      <c r="AL296" s="6"/>
      <c r="AM296" s="6"/>
      <c r="AO296" s="4" t="s">
        <v>1049</v>
      </c>
      <c r="AP296" s="6">
        <v>40</v>
      </c>
      <c r="AQ296" s="6">
        <v>34</v>
      </c>
      <c r="AR296" s="6"/>
      <c r="AS296" s="6"/>
      <c r="AT296" s="6"/>
      <c r="AU296" s="4" t="s">
        <v>1084</v>
      </c>
      <c r="AV296" s="6">
        <v>38</v>
      </c>
      <c r="AW296" s="6">
        <v>45</v>
      </c>
      <c r="AX296" s="7">
        <f>AV296-AW296</f>
        <v>-7</v>
      </c>
      <c r="AY296" s="4" t="s">
        <v>1144</v>
      </c>
      <c r="BI296" s="50"/>
      <c r="BK296" s="50"/>
      <c r="BM296" s="50"/>
      <c r="BO296" s="50"/>
      <c r="BQ296" s="50"/>
      <c r="BS296" s="50"/>
    </row>
    <row r="297" spans="2:71" x14ac:dyDescent="0.25">
      <c r="B297" s="3" t="s">
        <v>268</v>
      </c>
      <c r="C297" s="10" t="s">
        <v>657</v>
      </c>
      <c r="D297" s="39">
        <v>44232</v>
      </c>
      <c r="E297">
        <v>11</v>
      </c>
      <c r="F297" s="3" t="s">
        <v>1136</v>
      </c>
      <c r="H297" s="6">
        <v>41</v>
      </c>
      <c r="I297" s="7">
        <v>0</v>
      </c>
      <c r="J297" s="6">
        <v>37</v>
      </c>
      <c r="K297" s="7">
        <v>-1</v>
      </c>
      <c r="L297" s="6">
        <v>8</v>
      </c>
      <c r="M297" s="7">
        <v>2</v>
      </c>
      <c r="N297" s="6">
        <v>4</v>
      </c>
      <c r="O297" s="7">
        <v>1</v>
      </c>
      <c r="P297" s="6">
        <v>2</v>
      </c>
      <c r="Q297" s="7">
        <v>0</v>
      </c>
      <c r="R297" s="6"/>
      <c r="T297" s="6">
        <v>4</v>
      </c>
      <c r="U297" s="7">
        <v>1</v>
      </c>
      <c r="V297" t="s">
        <v>842</v>
      </c>
      <c r="W297" t="s">
        <v>988</v>
      </c>
      <c r="Y297" s="7"/>
      <c r="Z297" s="6"/>
      <c r="AA297" s="6"/>
      <c r="AC297" s="6"/>
      <c r="AD297" s="6"/>
      <c r="AF297" s="6"/>
      <c r="AG297" s="6"/>
      <c r="AL297" s="6"/>
      <c r="AM297" s="6"/>
      <c r="AO297" s="4"/>
      <c r="AP297" s="6"/>
      <c r="AQ297" s="6"/>
      <c r="AR297" s="6"/>
      <c r="AS297" s="6"/>
      <c r="AT297" s="6"/>
      <c r="AU297" s="4"/>
      <c r="AV297" s="6"/>
      <c r="AW297" s="6"/>
      <c r="AX297" s="7"/>
      <c r="BI297" s="50"/>
      <c r="BK297" s="50"/>
      <c r="BM297" s="50"/>
      <c r="BO297" s="50"/>
      <c r="BQ297" s="50"/>
      <c r="BS297" s="50"/>
    </row>
    <row r="298" spans="2:71" x14ac:dyDescent="0.25">
      <c r="B298" s="3" t="s">
        <v>268</v>
      </c>
      <c r="C298" s="10" t="s">
        <v>645</v>
      </c>
      <c r="D298" s="39">
        <v>44233</v>
      </c>
      <c r="F298" s="3" t="s">
        <v>821</v>
      </c>
      <c r="H298" s="6"/>
      <c r="J298" s="6"/>
      <c r="L298" s="6"/>
      <c r="N298" s="6"/>
      <c r="P298" s="6"/>
      <c r="R298" s="6"/>
      <c r="T298" s="6"/>
      <c r="V298" t="s">
        <v>842</v>
      </c>
      <c r="Z298" s="6"/>
      <c r="AA298" s="6"/>
      <c r="AC298" s="6"/>
      <c r="AD298" s="6"/>
      <c r="AF298" s="6"/>
      <c r="AG298" s="6"/>
      <c r="AL298" s="6"/>
      <c r="AM298" s="6"/>
      <c r="AO298" s="4"/>
      <c r="AP298" s="6"/>
      <c r="AQ298" s="6"/>
      <c r="AR298" s="6"/>
      <c r="AS298" s="6"/>
      <c r="AT298" s="6"/>
      <c r="AU298" s="4"/>
      <c r="AV298" s="6">
        <v>33</v>
      </c>
      <c r="AW298" s="6">
        <v>48</v>
      </c>
      <c r="AX298" s="7">
        <f>AV298-AW298</f>
        <v>-15</v>
      </c>
      <c r="AY298" s="4" t="s">
        <v>871</v>
      </c>
      <c r="BI298" s="50"/>
      <c r="BK298" s="50"/>
      <c r="BM298" s="50"/>
      <c r="BO298" s="50"/>
      <c r="BQ298" s="50"/>
      <c r="BS298" s="50"/>
    </row>
    <row r="299" spans="2:71" x14ac:dyDescent="0.25">
      <c r="B299" t="s">
        <v>268</v>
      </c>
      <c r="C299" s="10" t="s">
        <v>377</v>
      </c>
      <c r="D299" s="39">
        <v>44235</v>
      </c>
      <c r="E299">
        <v>9</v>
      </c>
      <c r="F299" s="3" t="s">
        <v>1135</v>
      </c>
      <c r="H299" s="6">
        <v>43</v>
      </c>
      <c r="I299" s="7">
        <v>3</v>
      </c>
      <c r="J299" s="6">
        <v>38</v>
      </c>
      <c r="K299" s="7">
        <v>0</v>
      </c>
      <c r="L299" s="6">
        <v>7</v>
      </c>
      <c r="M299" s="7">
        <v>-1</v>
      </c>
      <c r="N299" s="6">
        <v>4</v>
      </c>
      <c r="O299" s="7">
        <v>0</v>
      </c>
      <c r="P299" s="6">
        <v>2</v>
      </c>
      <c r="Q299" s="7">
        <v>-1</v>
      </c>
      <c r="R299" s="6"/>
      <c r="T299" s="6">
        <v>5</v>
      </c>
      <c r="U299" s="7">
        <v>3</v>
      </c>
      <c r="V299" t="s">
        <v>842</v>
      </c>
      <c r="X299" s="7"/>
      <c r="Y299" s="7"/>
      <c r="Z299" s="6">
        <v>42</v>
      </c>
      <c r="AA299" s="6">
        <v>39</v>
      </c>
      <c r="AB299" s="7">
        <f>Z299-AA299</f>
        <v>3</v>
      </c>
      <c r="AC299" s="6">
        <v>34</v>
      </c>
      <c r="AD299" s="6">
        <v>26</v>
      </c>
      <c r="AE299" s="7">
        <f>AC299-AD299</f>
        <v>8</v>
      </c>
      <c r="AF299" s="6">
        <v>13</v>
      </c>
      <c r="AG299" s="6">
        <v>20</v>
      </c>
      <c r="AH299" s="7">
        <f>AF299-AG299</f>
        <v>-7</v>
      </c>
      <c r="AL299" s="6">
        <v>17</v>
      </c>
      <c r="AM299" s="6">
        <v>17</v>
      </c>
      <c r="AN299" s="7">
        <f>AL299-AM299</f>
        <v>0</v>
      </c>
      <c r="AO299" s="4" t="s">
        <v>1148</v>
      </c>
      <c r="AP299" s="6">
        <v>45</v>
      </c>
      <c r="AQ299" s="6">
        <v>33</v>
      </c>
      <c r="AR299" s="6"/>
      <c r="AS299" s="6"/>
      <c r="AT299" s="6"/>
      <c r="AU299" s="4" t="s">
        <v>1147</v>
      </c>
      <c r="AV299" s="6"/>
      <c r="AW299" s="6"/>
      <c r="AX299" s="7"/>
      <c r="BI299" s="50"/>
      <c r="BK299" s="50"/>
      <c r="BM299" s="50"/>
      <c r="BO299" s="50"/>
      <c r="BQ299" s="50"/>
      <c r="BS299" s="50"/>
    </row>
    <row r="300" spans="2:71" x14ac:dyDescent="0.25">
      <c r="B300" t="s">
        <v>268</v>
      </c>
      <c r="C300" s="10" t="s">
        <v>419</v>
      </c>
      <c r="D300" s="39">
        <v>44235</v>
      </c>
      <c r="F300" s="3" t="s">
        <v>821</v>
      </c>
      <c r="H300" s="6"/>
      <c r="J300" s="6"/>
      <c r="L300" s="6"/>
      <c r="N300" s="6"/>
      <c r="P300" s="6"/>
      <c r="R300" s="6"/>
      <c r="T300" s="6"/>
      <c r="V300" t="s">
        <v>842</v>
      </c>
      <c r="X300" s="7"/>
      <c r="Z300" s="6">
        <v>38</v>
      </c>
      <c r="AA300" s="6">
        <v>53</v>
      </c>
      <c r="AB300" s="7">
        <f>Z300-AA300</f>
        <v>-15</v>
      </c>
      <c r="AC300" s="6">
        <v>37</v>
      </c>
      <c r="AD300" s="6">
        <v>43</v>
      </c>
      <c r="AE300" s="7">
        <f>AC300-AD300</f>
        <v>-6</v>
      </c>
      <c r="AF300" s="6"/>
      <c r="AG300" s="6"/>
      <c r="AL300" s="6"/>
      <c r="AM300" s="6"/>
      <c r="AO300" s="4" t="s">
        <v>931</v>
      </c>
      <c r="AP300" s="6"/>
      <c r="AQ300" s="6"/>
      <c r="AR300" s="6"/>
      <c r="AS300" s="6"/>
      <c r="AT300" s="6"/>
      <c r="AU300" s="4"/>
      <c r="AV300" s="6"/>
      <c r="AW300" s="6"/>
      <c r="AX300" s="7"/>
      <c r="BI300" s="50"/>
      <c r="BK300" s="50"/>
      <c r="BM300" s="50"/>
      <c r="BO300" s="50"/>
      <c r="BQ300" s="50"/>
      <c r="BS300" s="50"/>
    </row>
    <row r="301" spans="2:71" x14ac:dyDescent="0.25">
      <c r="B301" t="s">
        <v>268</v>
      </c>
      <c r="C301" s="10" t="s">
        <v>669</v>
      </c>
      <c r="D301" s="39">
        <v>44236</v>
      </c>
      <c r="E301">
        <v>11</v>
      </c>
      <c r="F301" s="3" t="s">
        <v>821</v>
      </c>
      <c r="G301" s="2" t="s">
        <v>224</v>
      </c>
      <c r="H301" s="6">
        <v>41</v>
      </c>
      <c r="I301" s="7">
        <v>0</v>
      </c>
      <c r="J301" s="6">
        <v>36</v>
      </c>
      <c r="K301" s="7">
        <v>-1</v>
      </c>
      <c r="L301" s="6">
        <v>6</v>
      </c>
      <c r="M301" s="7">
        <v>0</v>
      </c>
      <c r="N301" s="6">
        <v>7</v>
      </c>
      <c r="O301" s="7">
        <v>1</v>
      </c>
      <c r="P301" s="6">
        <v>3</v>
      </c>
      <c r="Q301" s="7">
        <v>0</v>
      </c>
      <c r="R301" s="6"/>
      <c r="T301" s="6">
        <v>5</v>
      </c>
      <c r="U301" s="7">
        <v>1</v>
      </c>
      <c r="V301" t="s">
        <v>842</v>
      </c>
      <c r="X301" s="7"/>
      <c r="Y301" s="7"/>
      <c r="Z301" s="6"/>
      <c r="AA301" s="6"/>
      <c r="AC301" s="6"/>
      <c r="AD301" s="6"/>
      <c r="AF301" s="6"/>
      <c r="AG301" s="6"/>
      <c r="AL301" s="6"/>
      <c r="AM301" s="6"/>
      <c r="AO301" s="4"/>
      <c r="AP301" s="6">
        <v>33</v>
      </c>
      <c r="AQ301" s="6">
        <v>31</v>
      </c>
      <c r="AR301" s="6"/>
      <c r="AS301" s="6"/>
      <c r="AT301" s="6"/>
      <c r="AU301" s="4" t="s">
        <v>876</v>
      </c>
      <c r="AV301" s="6"/>
      <c r="AW301" s="6"/>
      <c r="AX301" s="7"/>
      <c r="BI301" s="50"/>
      <c r="BK301" s="50"/>
      <c r="BM301" s="50"/>
      <c r="BO301" s="50"/>
      <c r="BQ301" s="50"/>
      <c r="BS301" s="50"/>
    </row>
    <row r="302" spans="2:71" x14ac:dyDescent="0.25">
      <c r="B302" t="s">
        <v>268</v>
      </c>
      <c r="C302" s="10" t="s">
        <v>562</v>
      </c>
      <c r="D302" s="39">
        <v>44238</v>
      </c>
      <c r="E302">
        <v>14</v>
      </c>
      <c r="F302" s="3" t="s">
        <v>903</v>
      </c>
      <c r="G302" s="2" t="s">
        <v>138</v>
      </c>
      <c r="H302" s="6">
        <v>42</v>
      </c>
      <c r="I302" s="7">
        <v>1</v>
      </c>
      <c r="J302" s="6">
        <v>37</v>
      </c>
      <c r="K302" s="7">
        <v>-1</v>
      </c>
      <c r="L302" s="6">
        <v>6</v>
      </c>
      <c r="M302" s="7">
        <v>-1</v>
      </c>
      <c r="N302" s="6">
        <v>5</v>
      </c>
      <c r="O302" s="7">
        <v>1</v>
      </c>
      <c r="P302" s="6">
        <v>0</v>
      </c>
      <c r="Q302" s="7">
        <v>-1</v>
      </c>
      <c r="R302" s="6">
        <v>1</v>
      </c>
      <c r="S302" s="7">
        <v>-1</v>
      </c>
      <c r="T302" s="6">
        <v>5</v>
      </c>
      <c r="U302" s="7">
        <v>2</v>
      </c>
      <c r="V302" t="s">
        <v>842</v>
      </c>
      <c r="X302" s="7"/>
      <c r="Y302" s="7"/>
      <c r="Z302" s="6">
        <v>38</v>
      </c>
      <c r="AA302" s="6">
        <v>44</v>
      </c>
      <c r="AB302" s="7">
        <f>Z302-AA302</f>
        <v>-6</v>
      </c>
      <c r="AC302" s="6">
        <v>32</v>
      </c>
      <c r="AD302" s="6">
        <v>30</v>
      </c>
      <c r="AE302" s="7">
        <f>AC302-AD302</f>
        <v>2</v>
      </c>
      <c r="AF302" s="6">
        <v>12</v>
      </c>
      <c r="AG302" s="6">
        <v>26</v>
      </c>
      <c r="AH302" s="7">
        <f>AF302-AG302</f>
        <v>-14</v>
      </c>
      <c r="AL302" s="6"/>
      <c r="AM302" s="6"/>
      <c r="AO302" s="4" t="s">
        <v>1127</v>
      </c>
      <c r="AP302" s="6">
        <v>32</v>
      </c>
      <c r="AQ302" s="6">
        <v>27</v>
      </c>
      <c r="AR302" s="6"/>
      <c r="AS302" s="6"/>
      <c r="AT302" s="6"/>
      <c r="AU302" s="4" t="s">
        <v>1035</v>
      </c>
      <c r="AV302" s="6"/>
      <c r="AW302" s="6"/>
      <c r="AX302" s="7"/>
      <c r="BI302" s="50"/>
      <c r="BK302" s="50"/>
      <c r="BM302" s="50"/>
      <c r="BO302" s="50"/>
      <c r="BQ302" s="50"/>
      <c r="BS302" s="50"/>
    </row>
    <row r="303" spans="2:71" x14ac:dyDescent="0.25">
      <c r="B303" s="3" t="s">
        <v>268</v>
      </c>
      <c r="C303" s="10" t="s">
        <v>555</v>
      </c>
      <c r="D303" s="39">
        <v>44239</v>
      </c>
      <c r="E303">
        <v>18</v>
      </c>
      <c r="F303" s="3" t="s">
        <v>1136</v>
      </c>
      <c r="H303" s="6">
        <v>42</v>
      </c>
      <c r="I303" s="7">
        <v>1</v>
      </c>
      <c r="J303" s="6">
        <v>37</v>
      </c>
      <c r="K303" s="7">
        <v>0</v>
      </c>
      <c r="L303" s="6">
        <v>7</v>
      </c>
      <c r="M303" s="7">
        <v>-1</v>
      </c>
      <c r="N303" s="6">
        <v>3</v>
      </c>
      <c r="O303" s="7">
        <v>-1</v>
      </c>
      <c r="P303" s="6">
        <v>2</v>
      </c>
      <c r="Q303" s="7">
        <v>0</v>
      </c>
      <c r="R303" s="6"/>
      <c r="T303" s="6">
        <v>5</v>
      </c>
      <c r="U303" s="7">
        <v>1</v>
      </c>
      <c r="V303" t="s">
        <v>842</v>
      </c>
      <c r="W303" t="s">
        <v>988</v>
      </c>
      <c r="X303" s="7"/>
      <c r="Y303" s="7"/>
      <c r="Z303" s="6">
        <v>37</v>
      </c>
      <c r="AA303" s="6">
        <v>39</v>
      </c>
      <c r="AB303" s="7">
        <f>Z303-AA303</f>
        <v>-2</v>
      </c>
      <c r="AC303" s="6">
        <v>29</v>
      </c>
      <c r="AD303" s="6">
        <v>33</v>
      </c>
      <c r="AE303" s="7">
        <f>AC303-AD303</f>
        <v>-4</v>
      </c>
      <c r="AF303" s="6">
        <v>18</v>
      </c>
      <c r="AG303" s="6">
        <v>24</v>
      </c>
      <c r="AH303" s="7">
        <f>AF303-AG303</f>
        <v>-6</v>
      </c>
      <c r="AL303" s="6"/>
      <c r="AM303" s="6"/>
      <c r="AO303" s="4" t="s">
        <v>1099</v>
      </c>
      <c r="AP303" s="6">
        <v>43</v>
      </c>
      <c r="AQ303" s="6">
        <v>27</v>
      </c>
      <c r="AR303" s="6"/>
      <c r="AS303" s="6"/>
      <c r="AT303" s="6"/>
      <c r="AU303" s="4" t="s">
        <v>1146</v>
      </c>
      <c r="AV303" s="6">
        <v>35</v>
      </c>
      <c r="AW303" s="6">
        <v>37</v>
      </c>
      <c r="AX303" s="7">
        <f>AV303-AW303</f>
        <v>-2</v>
      </c>
      <c r="AY303" s="4" t="s">
        <v>1099</v>
      </c>
      <c r="BI303" s="50"/>
      <c r="BK303" s="50"/>
      <c r="BM303" s="50"/>
      <c r="BO303" s="50"/>
      <c r="BQ303" s="50"/>
      <c r="BS303" s="50"/>
    </row>
    <row r="304" spans="2:71" x14ac:dyDescent="0.25">
      <c r="B304" s="3" t="s">
        <v>268</v>
      </c>
      <c r="C304" s="10" t="s">
        <v>441</v>
      </c>
      <c r="D304" s="39">
        <v>44240</v>
      </c>
      <c r="F304" s="3" t="s">
        <v>821</v>
      </c>
      <c r="H304" s="6"/>
      <c r="J304" s="6"/>
      <c r="L304" s="6"/>
      <c r="N304" s="6"/>
      <c r="P304" s="6"/>
      <c r="R304" s="6"/>
      <c r="T304" s="6"/>
      <c r="V304" s="3" t="s">
        <v>842</v>
      </c>
      <c r="X304" s="7"/>
      <c r="Z304" s="6">
        <v>41</v>
      </c>
      <c r="AA304" s="6">
        <v>52</v>
      </c>
      <c r="AB304" s="7">
        <f>Z304-AA304</f>
        <v>-11</v>
      </c>
      <c r="AC304" s="6">
        <v>35</v>
      </c>
      <c r="AD304" s="6">
        <v>41</v>
      </c>
      <c r="AE304" s="7">
        <f>AC304-AD304</f>
        <v>-6</v>
      </c>
      <c r="AF304" s="6"/>
      <c r="AG304" s="6"/>
      <c r="AI304" s="6"/>
      <c r="AJ304" s="6"/>
      <c r="AL304" s="6"/>
      <c r="AM304" s="6"/>
      <c r="AO304" s="4" t="s">
        <v>1037</v>
      </c>
      <c r="AP304" s="6"/>
      <c r="AQ304" s="6"/>
      <c r="AR304" s="6"/>
      <c r="AS304" s="6"/>
      <c r="AT304" s="6"/>
      <c r="AU304" s="4"/>
      <c r="AV304" s="6">
        <v>30</v>
      </c>
      <c r="AW304" s="6">
        <v>49</v>
      </c>
      <c r="AX304" s="7">
        <f>AV304-AW304</f>
        <v>-19</v>
      </c>
      <c r="AY304" s="4" t="s">
        <v>871</v>
      </c>
      <c r="BI304" s="50"/>
      <c r="BK304" s="50"/>
      <c r="BM304" s="50"/>
      <c r="BO304" s="50"/>
      <c r="BQ304" s="50"/>
      <c r="BS304" s="50"/>
    </row>
    <row r="305" spans="2:71" x14ac:dyDescent="0.25">
      <c r="B305" t="s">
        <v>268</v>
      </c>
      <c r="C305" s="10" t="s">
        <v>690</v>
      </c>
      <c r="D305" s="39">
        <v>44242</v>
      </c>
      <c r="E305">
        <v>15</v>
      </c>
      <c r="F305" s="3" t="s">
        <v>1135</v>
      </c>
      <c r="H305" s="6">
        <v>41</v>
      </c>
      <c r="I305" s="7">
        <v>-2</v>
      </c>
      <c r="J305" s="6">
        <v>39</v>
      </c>
      <c r="K305" s="7">
        <v>1</v>
      </c>
      <c r="L305" s="6">
        <v>8</v>
      </c>
      <c r="M305" s="7">
        <v>1</v>
      </c>
      <c r="N305" s="6">
        <v>5</v>
      </c>
      <c r="O305" s="7">
        <v>1</v>
      </c>
      <c r="P305" s="6">
        <v>2</v>
      </c>
      <c r="Q305" s="7">
        <v>0</v>
      </c>
      <c r="R305" s="6"/>
      <c r="T305" s="6">
        <v>2</v>
      </c>
      <c r="U305" s="7">
        <v>-3</v>
      </c>
      <c r="V305" t="s">
        <v>842</v>
      </c>
      <c r="X305" s="7"/>
      <c r="Y305" s="7"/>
      <c r="Z305" s="6">
        <v>39</v>
      </c>
      <c r="AA305" s="6">
        <v>37</v>
      </c>
      <c r="AB305" s="7">
        <f>Z305-AA305</f>
        <v>2</v>
      </c>
      <c r="AC305" s="6">
        <v>30</v>
      </c>
      <c r="AD305" s="6">
        <v>23</v>
      </c>
      <c r="AE305" s="7">
        <f>AC305-AD305</f>
        <v>7</v>
      </c>
      <c r="AF305" s="6">
        <v>11</v>
      </c>
      <c r="AG305" s="6">
        <v>18</v>
      </c>
      <c r="AH305" s="7">
        <f>AF305-AG305</f>
        <v>-7</v>
      </c>
      <c r="AL305" s="6">
        <v>14</v>
      </c>
      <c r="AM305" s="6">
        <v>15</v>
      </c>
      <c r="AN305" s="7">
        <f>AL305-AM305</f>
        <v>-1</v>
      </c>
      <c r="AO305" s="4" t="s">
        <v>1148</v>
      </c>
      <c r="AP305" s="6">
        <v>43</v>
      </c>
      <c r="AQ305" s="6">
        <v>32</v>
      </c>
      <c r="AR305" s="6"/>
      <c r="AS305" s="6"/>
      <c r="AT305" s="6"/>
      <c r="AU305" s="4" t="s">
        <v>1147</v>
      </c>
      <c r="AV305" s="6"/>
      <c r="AW305" s="6"/>
      <c r="AX305" s="7"/>
      <c r="BI305" s="50"/>
      <c r="BK305" s="50"/>
      <c r="BM305" s="50"/>
      <c r="BO305" s="50"/>
      <c r="BQ305" s="50"/>
      <c r="BS305" s="50"/>
    </row>
    <row r="306" spans="2:71" x14ac:dyDescent="0.25">
      <c r="B306" t="s">
        <v>268</v>
      </c>
      <c r="C306" s="10" t="s">
        <v>596</v>
      </c>
      <c r="D306" s="39">
        <v>44244</v>
      </c>
      <c r="E306">
        <v>22</v>
      </c>
      <c r="F306" s="3" t="s">
        <v>821</v>
      </c>
      <c r="G306" s="2" t="s">
        <v>224</v>
      </c>
      <c r="H306" s="6">
        <v>40</v>
      </c>
      <c r="I306" s="7">
        <v>-1</v>
      </c>
      <c r="J306" s="6">
        <v>37</v>
      </c>
      <c r="K306" s="7">
        <v>1</v>
      </c>
      <c r="L306" s="6">
        <v>7</v>
      </c>
      <c r="M306" s="7">
        <v>1</v>
      </c>
      <c r="N306" s="6">
        <v>6</v>
      </c>
      <c r="O306" s="7">
        <v>-1</v>
      </c>
      <c r="P306" s="6">
        <v>3</v>
      </c>
      <c r="Q306" s="7">
        <v>0</v>
      </c>
      <c r="R306" s="6"/>
      <c r="T306" s="6">
        <v>3</v>
      </c>
      <c r="U306" s="7">
        <v>-2</v>
      </c>
      <c r="V306" t="s">
        <v>842</v>
      </c>
      <c r="X306" s="7"/>
      <c r="Y306" s="7"/>
      <c r="Z306" s="6"/>
      <c r="AA306" s="6"/>
      <c r="AC306" s="6"/>
      <c r="AD306" s="6"/>
      <c r="AF306" s="6"/>
      <c r="AG306" s="6"/>
      <c r="AL306" s="6"/>
      <c r="AM306" s="6"/>
      <c r="AO306" s="4"/>
      <c r="AP306" s="6">
        <v>34</v>
      </c>
      <c r="AQ306" s="6">
        <v>30</v>
      </c>
      <c r="AR306" s="6"/>
      <c r="AS306" s="6"/>
      <c r="AT306" s="6"/>
      <c r="AU306" s="4" t="s">
        <v>876</v>
      </c>
      <c r="AV306" s="6"/>
      <c r="AW306" s="6"/>
      <c r="AX306" s="7"/>
      <c r="BI306" s="50"/>
      <c r="BK306" s="50"/>
      <c r="BM306" s="50"/>
      <c r="BO306" s="50"/>
      <c r="BQ306" s="50"/>
      <c r="BS306" s="50"/>
    </row>
    <row r="307" spans="2:71" x14ac:dyDescent="0.25">
      <c r="B307" s="3" t="s">
        <v>268</v>
      </c>
      <c r="C307" s="10" t="s">
        <v>516</v>
      </c>
      <c r="D307" s="39">
        <v>44245</v>
      </c>
      <c r="E307">
        <v>25</v>
      </c>
      <c r="F307" s="3" t="s">
        <v>1137</v>
      </c>
      <c r="H307" s="6">
        <v>40</v>
      </c>
      <c r="I307" s="7">
        <v>0</v>
      </c>
      <c r="J307" s="6">
        <v>33</v>
      </c>
      <c r="K307" s="7">
        <v>-4</v>
      </c>
      <c r="L307" s="6">
        <v>11</v>
      </c>
      <c r="M307" s="7">
        <v>1</v>
      </c>
      <c r="N307" s="6">
        <v>6</v>
      </c>
      <c r="O307" s="7">
        <v>1</v>
      </c>
      <c r="P307" s="6">
        <v>3</v>
      </c>
      <c r="Q307" s="7">
        <v>1</v>
      </c>
      <c r="R307" s="6">
        <v>2</v>
      </c>
      <c r="S307" s="7">
        <v>1</v>
      </c>
      <c r="T307" s="6">
        <v>7</v>
      </c>
      <c r="U307" s="7">
        <v>4</v>
      </c>
      <c r="V307" t="s">
        <v>842</v>
      </c>
      <c r="X307" s="7"/>
      <c r="Y307" s="7"/>
      <c r="Z307" s="6"/>
      <c r="AA307" s="6"/>
      <c r="AC307" s="6"/>
      <c r="AD307" s="6"/>
      <c r="AF307" s="6"/>
      <c r="AG307" s="6"/>
      <c r="AL307" s="6"/>
      <c r="AM307" s="6"/>
      <c r="AO307" s="4"/>
      <c r="AP307" s="6"/>
      <c r="AQ307" s="6"/>
      <c r="AR307" s="6"/>
      <c r="AS307" s="6"/>
      <c r="AT307" s="6"/>
      <c r="AU307" s="4"/>
      <c r="AV307" s="6"/>
      <c r="AW307" s="6"/>
      <c r="AX307" s="7"/>
      <c r="BI307" s="50"/>
      <c r="BK307" s="50"/>
      <c r="BM307" s="50"/>
      <c r="BO307" s="50"/>
      <c r="BQ307" s="50"/>
      <c r="BS307" s="50"/>
    </row>
    <row r="308" spans="2:71" x14ac:dyDescent="0.25">
      <c r="B308" s="3" t="s">
        <v>268</v>
      </c>
      <c r="C308" s="85" t="s">
        <v>452</v>
      </c>
      <c r="D308" s="39">
        <v>44246</v>
      </c>
      <c r="E308">
        <v>24</v>
      </c>
      <c r="F308" s="3" t="s">
        <v>1136</v>
      </c>
      <c r="H308" s="6">
        <v>40</v>
      </c>
      <c r="I308" s="7">
        <v>-2</v>
      </c>
      <c r="J308" s="6">
        <v>38</v>
      </c>
      <c r="K308" s="7">
        <v>1</v>
      </c>
      <c r="L308" s="6">
        <v>7</v>
      </c>
      <c r="M308" s="7">
        <v>0</v>
      </c>
      <c r="N308" s="6">
        <v>3</v>
      </c>
      <c r="O308" s="7">
        <v>0</v>
      </c>
      <c r="P308" s="6">
        <v>3</v>
      </c>
      <c r="Q308" s="7">
        <v>1</v>
      </c>
      <c r="R308" s="6"/>
      <c r="T308" s="6">
        <v>2</v>
      </c>
      <c r="U308" s="7">
        <v>-3</v>
      </c>
      <c r="V308" s="3" t="s">
        <v>842</v>
      </c>
      <c r="W308" s="3" t="s">
        <v>988</v>
      </c>
      <c r="X308" s="7"/>
      <c r="Y308" s="7"/>
      <c r="Z308" s="6"/>
      <c r="AA308" s="6"/>
      <c r="AC308" s="6"/>
      <c r="AD308" s="6"/>
      <c r="AF308" s="6"/>
      <c r="AG308" s="6"/>
      <c r="AL308" s="6"/>
      <c r="AM308" s="6"/>
      <c r="AO308" s="4"/>
      <c r="AP308" s="6"/>
      <c r="AQ308" s="6"/>
      <c r="AR308" s="6"/>
      <c r="AS308" s="6"/>
      <c r="AT308" s="6"/>
      <c r="AU308" s="4"/>
      <c r="AV308" s="6"/>
      <c r="AW308" s="6"/>
      <c r="AX308" s="7"/>
      <c r="BI308" s="50"/>
      <c r="BK308" s="50"/>
      <c r="BM308" s="50"/>
      <c r="BO308" s="50"/>
      <c r="BQ308" s="50"/>
      <c r="BS308" s="50"/>
    </row>
    <row r="309" spans="2:71" x14ac:dyDescent="0.25">
      <c r="B309" s="3" t="s">
        <v>268</v>
      </c>
      <c r="C309" s="85" t="s">
        <v>452</v>
      </c>
      <c r="D309" s="39">
        <v>44246</v>
      </c>
      <c r="E309">
        <v>4</v>
      </c>
      <c r="F309" t="s">
        <v>1132</v>
      </c>
      <c r="H309" s="6"/>
      <c r="J309" s="6"/>
      <c r="L309" s="6"/>
      <c r="N309" s="6"/>
      <c r="P309" s="6"/>
      <c r="R309" s="6"/>
      <c r="T309" s="6"/>
      <c r="V309" s="3" t="s">
        <v>842</v>
      </c>
      <c r="W309" s="3"/>
      <c r="X309" s="7"/>
      <c r="Z309" s="6">
        <v>35</v>
      </c>
      <c r="AA309" s="6">
        <v>42</v>
      </c>
      <c r="AB309" s="7">
        <f>Z309-AA309</f>
        <v>-7</v>
      </c>
      <c r="AC309" s="6">
        <v>28</v>
      </c>
      <c r="AD309" s="6">
        <v>34</v>
      </c>
      <c r="AE309" s="7">
        <f>AC309-AD309</f>
        <v>-6</v>
      </c>
      <c r="AF309" s="6"/>
      <c r="AG309" s="6"/>
      <c r="AL309" s="6"/>
      <c r="AM309" s="6"/>
      <c r="AO309" s="4" t="s">
        <v>1750</v>
      </c>
      <c r="AP309" s="6"/>
      <c r="AQ309" s="6"/>
      <c r="AR309" s="6"/>
      <c r="AS309" s="6"/>
      <c r="AT309" s="6"/>
      <c r="AU309" s="4"/>
      <c r="AV309" s="6"/>
      <c r="AW309" s="6"/>
      <c r="AX309" s="7"/>
      <c r="BI309" s="50"/>
      <c r="BK309" s="50"/>
      <c r="BM309" s="50"/>
      <c r="BO309" s="50"/>
      <c r="BQ309" s="50"/>
      <c r="BS309" s="50"/>
    </row>
    <row r="310" spans="2:71" x14ac:dyDescent="0.25">
      <c r="B310" s="3" t="s">
        <v>268</v>
      </c>
      <c r="C310" s="85" t="s">
        <v>452</v>
      </c>
      <c r="D310" s="39">
        <v>44246</v>
      </c>
      <c r="E310">
        <v>4</v>
      </c>
      <c r="F310" t="s">
        <v>1132</v>
      </c>
      <c r="H310" s="6"/>
      <c r="J310" s="6"/>
      <c r="L310" s="6"/>
      <c r="N310" s="6"/>
      <c r="P310" s="6"/>
      <c r="R310" s="6"/>
      <c r="T310" s="6"/>
      <c r="V310" s="3" t="s">
        <v>842</v>
      </c>
      <c r="W310" s="3"/>
      <c r="X310" s="7"/>
      <c r="Z310" s="6">
        <v>37</v>
      </c>
      <c r="AA310" s="6">
        <v>41</v>
      </c>
      <c r="AB310" s="7">
        <f>Z310-AA310</f>
        <v>-4</v>
      </c>
      <c r="AC310" s="6"/>
      <c r="AD310" s="6"/>
      <c r="AF310" s="6"/>
      <c r="AG310" s="6"/>
      <c r="AL310" s="6"/>
      <c r="AM310" s="6"/>
      <c r="AO310" s="4" t="s">
        <v>1154</v>
      </c>
      <c r="AP310" s="6"/>
      <c r="AQ310" s="6"/>
      <c r="AR310" s="6"/>
      <c r="AS310" s="6"/>
      <c r="AT310" s="6"/>
      <c r="AU310" s="4"/>
      <c r="AV310" s="6"/>
      <c r="AW310" s="6"/>
      <c r="AX310" s="7"/>
      <c r="BI310" s="50"/>
      <c r="BK310" s="50"/>
      <c r="BM310" s="50"/>
      <c r="BO310" s="50"/>
      <c r="BQ310" s="50"/>
      <c r="BS310" s="50"/>
    </row>
    <row r="311" spans="2:71" x14ac:dyDescent="0.25">
      <c r="B311" s="3" t="s">
        <v>268</v>
      </c>
      <c r="C311" s="85" t="s">
        <v>452</v>
      </c>
      <c r="D311" s="39">
        <v>44246</v>
      </c>
      <c r="F311" s="3" t="s">
        <v>821</v>
      </c>
      <c r="H311" s="6"/>
      <c r="J311" s="6"/>
      <c r="L311" s="6"/>
      <c r="N311" s="6"/>
      <c r="P311" s="6"/>
      <c r="R311" s="6"/>
      <c r="T311" s="6"/>
      <c r="V311" s="3" t="s">
        <v>842</v>
      </c>
      <c r="W311" s="3"/>
      <c r="X311" s="7"/>
      <c r="Z311" s="6">
        <v>40</v>
      </c>
      <c r="AA311" s="6">
        <v>52</v>
      </c>
      <c r="AB311" s="7">
        <f>Z311-AA311</f>
        <v>-12</v>
      </c>
      <c r="AC311" s="6">
        <v>34</v>
      </c>
      <c r="AD311" s="6">
        <v>44</v>
      </c>
      <c r="AE311" s="7">
        <f>AC311-AD311</f>
        <v>-10</v>
      </c>
      <c r="AF311" s="6"/>
      <c r="AG311" s="6"/>
      <c r="AL311" s="6"/>
      <c r="AM311" s="6"/>
      <c r="AO311" s="4" t="s">
        <v>931</v>
      </c>
      <c r="AP311" s="6"/>
      <c r="AQ311" s="6"/>
      <c r="AR311" s="6"/>
      <c r="AS311" s="6"/>
      <c r="AT311" s="6"/>
      <c r="AU311" s="4"/>
      <c r="AV311" s="6"/>
      <c r="AW311" s="6"/>
      <c r="AX311" s="7"/>
      <c r="BI311" s="50"/>
      <c r="BK311" s="50"/>
      <c r="BM311" s="50"/>
      <c r="BO311" s="50"/>
      <c r="BQ311" s="50"/>
      <c r="BS311" s="50"/>
    </row>
    <row r="312" spans="2:71" x14ac:dyDescent="0.25">
      <c r="B312" s="3" t="s">
        <v>268</v>
      </c>
      <c r="C312" s="85" t="s">
        <v>427</v>
      </c>
      <c r="D312" s="39">
        <v>44247</v>
      </c>
      <c r="F312" s="3" t="s">
        <v>821</v>
      </c>
      <c r="H312" s="6"/>
      <c r="J312" s="6"/>
      <c r="L312" s="6"/>
      <c r="N312" s="6"/>
      <c r="P312" s="6"/>
      <c r="R312" s="6"/>
      <c r="T312" s="6"/>
      <c r="V312" s="3" t="s">
        <v>842</v>
      </c>
      <c r="W312" s="3"/>
      <c r="X312" s="7"/>
      <c r="Z312" s="6"/>
      <c r="AA312" s="6"/>
      <c r="AC312" s="6"/>
      <c r="AD312" s="6"/>
      <c r="AF312" s="6"/>
      <c r="AG312" s="6"/>
      <c r="AL312" s="6"/>
      <c r="AM312" s="6"/>
      <c r="AO312" s="4"/>
      <c r="AP312" s="6"/>
      <c r="AQ312" s="6"/>
      <c r="AR312" s="6"/>
      <c r="AS312" s="6"/>
      <c r="AT312" s="6"/>
      <c r="AU312" s="4"/>
      <c r="AV312" s="6">
        <v>35</v>
      </c>
      <c r="AW312" s="6">
        <v>47</v>
      </c>
      <c r="AX312" s="7">
        <f>AV312-AW312</f>
        <v>-12</v>
      </c>
      <c r="AY312" s="4" t="s">
        <v>871</v>
      </c>
      <c r="BI312" s="50"/>
      <c r="BK312" s="50"/>
      <c r="BM312" s="50"/>
      <c r="BO312" s="50"/>
      <c r="BQ312" s="50"/>
      <c r="BS312" s="50"/>
    </row>
    <row r="313" spans="2:71" x14ac:dyDescent="0.25">
      <c r="B313" s="3" t="s">
        <v>268</v>
      </c>
      <c r="C313" s="10" t="s">
        <v>698</v>
      </c>
      <c r="D313" s="39">
        <v>44249</v>
      </c>
      <c r="E313">
        <v>23</v>
      </c>
      <c r="F313" s="3" t="s">
        <v>1135</v>
      </c>
      <c r="H313" s="6">
        <v>43</v>
      </c>
      <c r="I313" s="7">
        <v>2</v>
      </c>
      <c r="J313" s="6">
        <v>37</v>
      </c>
      <c r="K313" s="7">
        <v>-2</v>
      </c>
      <c r="L313" s="6">
        <v>7</v>
      </c>
      <c r="M313" s="7">
        <v>-1</v>
      </c>
      <c r="N313" s="6">
        <v>5</v>
      </c>
      <c r="O313" s="7">
        <v>0</v>
      </c>
      <c r="P313" s="6">
        <v>3</v>
      </c>
      <c r="Q313" s="7">
        <v>1</v>
      </c>
      <c r="R313" s="6"/>
      <c r="T313" s="6">
        <v>6</v>
      </c>
      <c r="U313" s="7">
        <v>4</v>
      </c>
      <c r="V313" t="s">
        <v>842</v>
      </c>
      <c r="X313" s="7"/>
      <c r="Y313" s="7"/>
      <c r="Z313" s="6">
        <v>42</v>
      </c>
      <c r="AA313" s="6">
        <v>39</v>
      </c>
      <c r="AB313" s="7">
        <f>Z313-AA313</f>
        <v>3</v>
      </c>
      <c r="AC313" s="6">
        <v>30</v>
      </c>
      <c r="AD313" s="6">
        <v>30</v>
      </c>
      <c r="AE313" s="7">
        <f>AC313-AD313</f>
        <v>0</v>
      </c>
      <c r="AF313" s="6">
        <v>12</v>
      </c>
      <c r="AG313" s="6">
        <v>22</v>
      </c>
      <c r="AH313" s="7">
        <f>AF313-AG313</f>
        <v>-10</v>
      </c>
      <c r="AL313" s="6">
        <v>15</v>
      </c>
      <c r="AM313" s="6">
        <v>19</v>
      </c>
      <c r="AN313" s="7">
        <f>AL313-AM313</f>
        <v>-4</v>
      </c>
      <c r="AO313" s="4" t="s">
        <v>1148</v>
      </c>
      <c r="AP313" s="6">
        <v>47</v>
      </c>
      <c r="AQ313" s="6">
        <v>33</v>
      </c>
      <c r="AR313" s="6"/>
      <c r="AS313" s="6"/>
      <c r="AT313" s="6"/>
      <c r="AU313" s="4" t="s">
        <v>1147</v>
      </c>
      <c r="AV313" s="6"/>
      <c r="AW313" s="6"/>
      <c r="AX313" s="7"/>
      <c r="BI313" s="50"/>
      <c r="BK313" s="50"/>
      <c r="BM313" s="50"/>
      <c r="BO313" s="50"/>
      <c r="BQ313" s="50"/>
      <c r="BS313" s="50"/>
    </row>
    <row r="314" spans="2:71" x14ac:dyDescent="0.25">
      <c r="B314" s="3" t="s">
        <v>268</v>
      </c>
      <c r="C314" s="10" t="s">
        <v>600</v>
      </c>
      <c r="D314" s="39">
        <v>44250</v>
      </c>
      <c r="E314">
        <v>1</v>
      </c>
      <c r="F314" s="3" t="s">
        <v>982</v>
      </c>
      <c r="H314" s="6">
        <v>42</v>
      </c>
      <c r="I314" s="7">
        <v>3</v>
      </c>
      <c r="J314" s="6">
        <v>34</v>
      </c>
      <c r="K314" s="7">
        <v>1</v>
      </c>
      <c r="L314" s="6">
        <v>7</v>
      </c>
      <c r="M314" s="7">
        <v>-2</v>
      </c>
      <c r="N314" s="6">
        <v>6</v>
      </c>
      <c r="O314" s="7">
        <v>-1</v>
      </c>
      <c r="P314" s="6">
        <v>1</v>
      </c>
      <c r="R314" s="6"/>
      <c r="T314" s="6">
        <v>8</v>
      </c>
      <c r="U314" s="7">
        <v>2</v>
      </c>
      <c r="V314" t="s">
        <v>842</v>
      </c>
      <c r="W314" t="s">
        <v>988</v>
      </c>
      <c r="X314" s="7"/>
      <c r="Y314" s="7"/>
      <c r="Z314" s="6">
        <v>40</v>
      </c>
      <c r="AA314" s="6">
        <v>41</v>
      </c>
      <c r="AB314" s="7">
        <f>Z314-AA314</f>
        <v>-1</v>
      </c>
      <c r="AC314" s="6">
        <v>32</v>
      </c>
      <c r="AD314" s="6">
        <v>34</v>
      </c>
      <c r="AE314" s="7">
        <f>AC314-AD314</f>
        <v>-2</v>
      </c>
      <c r="AF314" s="6"/>
      <c r="AG314" s="6"/>
      <c r="AL314" s="6"/>
      <c r="AM314" s="6"/>
      <c r="AO314" s="4" t="s">
        <v>1049</v>
      </c>
      <c r="AP314" s="6">
        <v>43</v>
      </c>
      <c r="AQ314" s="6">
        <v>32</v>
      </c>
      <c r="AR314" s="6"/>
      <c r="AS314" s="6"/>
      <c r="AT314" s="6"/>
      <c r="AU314" s="4" t="s">
        <v>1084</v>
      </c>
      <c r="AV314" s="6">
        <v>37</v>
      </c>
      <c r="AW314" s="6">
        <v>42</v>
      </c>
      <c r="AX314" s="7">
        <f>AV314-AW314</f>
        <v>-5</v>
      </c>
      <c r="AY314" s="4" t="s">
        <v>1144</v>
      </c>
      <c r="BI314" s="50"/>
      <c r="BK314" s="50"/>
      <c r="BM314" s="50"/>
      <c r="BO314" s="50"/>
      <c r="BQ314" s="50"/>
      <c r="BS314" s="50"/>
    </row>
    <row r="315" spans="2:71" x14ac:dyDescent="0.25">
      <c r="B315" t="s">
        <v>268</v>
      </c>
      <c r="C315" s="10" t="s">
        <v>601</v>
      </c>
      <c r="D315" s="39">
        <v>44251</v>
      </c>
      <c r="E315">
        <v>27</v>
      </c>
      <c r="F315" s="3" t="s">
        <v>903</v>
      </c>
      <c r="G315" s="2" t="s">
        <v>138</v>
      </c>
      <c r="H315" s="6">
        <v>43</v>
      </c>
      <c r="I315" s="7">
        <v>1</v>
      </c>
      <c r="J315" s="6">
        <v>36</v>
      </c>
      <c r="K315" s="7">
        <v>-1</v>
      </c>
      <c r="L315" s="6">
        <v>7</v>
      </c>
      <c r="M315" s="7">
        <v>1</v>
      </c>
      <c r="N315" s="6">
        <v>4</v>
      </c>
      <c r="O315" s="7">
        <v>-1</v>
      </c>
      <c r="P315" s="6">
        <v>1</v>
      </c>
      <c r="Q315" s="7">
        <v>1</v>
      </c>
      <c r="R315" s="6">
        <v>0</v>
      </c>
      <c r="S315" s="7">
        <v>-1</v>
      </c>
      <c r="T315" s="6">
        <v>7</v>
      </c>
      <c r="U315" s="7">
        <v>2</v>
      </c>
      <c r="V315" t="s">
        <v>842</v>
      </c>
      <c r="X315" s="7"/>
      <c r="Y315" s="7"/>
      <c r="Z315" s="6">
        <v>39</v>
      </c>
      <c r="AA315" s="6">
        <v>41</v>
      </c>
      <c r="AB315" s="7">
        <f>Z315-AA315</f>
        <v>-2</v>
      </c>
      <c r="AC315" s="6">
        <v>33</v>
      </c>
      <c r="AD315" s="6">
        <v>28</v>
      </c>
      <c r="AE315" s="7">
        <f>AC315-AD315</f>
        <v>5</v>
      </c>
      <c r="AF315" s="6"/>
      <c r="AG315" s="6"/>
      <c r="AL315" s="6"/>
      <c r="AM315" s="6"/>
      <c r="AO315" s="4" t="s">
        <v>1127</v>
      </c>
      <c r="AP315" s="6">
        <v>33</v>
      </c>
      <c r="AQ315" s="6">
        <v>25</v>
      </c>
      <c r="AR315" s="6"/>
      <c r="AS315" s="6"/>
      <c r="AT315" s="6"/>
      <c r="AU315" s="4" t="s">
        <v>1035</v>
      </c>
      <c r="AV315" s="6"/>
      <c r="AW315" s="6"/>
      <c r="AX315" s="7"/>
      <c r="BI315" s="50"/>
      <c r="BK315" s="50"/>
      <c r="BM315" s="50"/>
      <c r="BO315" s="50"/>
      <c r="BQ315" s="50"/>
      <c r="BS315" s="50"/>
    </row>
    <row r="316" spans="2:71" x14ac:dyDescent="0.25">
      <c r="B316" s="3" t="s">
        <v>268</v>
      </c>
      <c r="C316" s="10" t="s">
        <v>601</v>
      </c>
      <c r="D316" s="39">
        <v>44251</v>
      </c>
      <c r="E316">
        <v>27</v>
      </c>
      <c r="F316" s="3" t="s">
        <v>1094</v>
      </c>
      <c r="G316" s="2" t="s">
        <v>124</v>
      </c>
      <c r="H316" s="6">
        <v>42</v>
      </c>
      <c r="I316" s="7">
        <v>1</v>
      </c>
      <c r="J316" s="6">
        <v>38</v>
      </c>
      <c r="K316" s="7">
        <v>-1</v>
      </c>
      <c r="L316" s="6">
        <v>6</v>
      </c>
      <c r="M316" s="7">
        <v>-1</v>
      </c>
      <c r="N316" s="6">
        <v>4</v>
      </c>
      <c r="O316" s="7">
        <v>1</v>
      </c>
      <c r="P316" s="6">
        <v>3</v>
      </c>
      <c r="Q316" s="7">
        <v>1</v>
      </c>
      <c r="R316" s="6">
        <v>3</v>
      </c>
      <c r="S316" s="7">
        <v>0</v>
      </c>
      <c r="T316" s="6">
        <v>4</v>
      </c>
      <c r="U316" s="7">
        <v>2</v>
      </c>
      <c r="V316" t="s">
        <v>842</v>
      </c>
      <c r="X316" s="7"/>
      <c r="Y316" s="7"/>
      <c r="Z316" s="6">
        <v>54</v>
      </c>
      <c r="AA316" s="6">
        <v>44</v>
      </c>
      <c r="AB316" s="7">
        <f>Z316-AA316</f>
        <v>10</v>
      </c>
      <c r="AC316" s="6">
        <v>41</v>
      </c>
      <c r="AD316" s="6">
        <v>41</v>
      </c>
      <c r="AE316" s="7">
        <f>AC316-AD316</f>
        <v>0</v>
      </c>
      <c r="AF316" s="6"/>
      <c r="AG316" s="6"/>
      <c r="AL316" s="6"/>
      <c r="AM316" s="6"/>
      <c r="AO316" s="4" t="s">
        <v>1095</v>
      </c>
      <c r="AP316" s="6"/>
      <c r="AQ316" s="6"/>
      <c r="AR316" s="6"/>
      <c r="AS316" s="6"/>
      <c r="AT316" s="6"/>
      <c r="AU316" s="4"/>
      <c r="AV316" s="6"/>
      <c r="AW316" s="6"/>
      <c r="AX316" s="7"/>
      <c r="BI316" s="50"/>
      <c r="BK316" s="50"/>
      <c r="BM316" s="50"/>
      <c r="BO316" s="50"/>
      <c r="BQ316" s="50"/>
      <c r="BS316" s="50"/>
    </row>
    <row r="317" spans="2:71" x14ac:dyDescent="0.25">
      <c r="B317" s="3" t="s">
        <v>268</v>
      </c>
      <c r="C317" s="10" t="s">
        <v>579</v>
      </c>
      <c r="D317" s="39">
        <v>44251</v>
      </c>
      <c r="E317">
        <v>26</v>
      </c>
      <c r="F317" s="3" t="s">
        <v>821</v>
      </c>
      <c r="G317" s="2" t="s">
        <v>224</v>
      </c>
      <c r="H317" s="6">
        <v>41</v>
      </c>
      <c r="I317" s="7">
        <v>1</v>
      </c>
      <c r="J317" s="6">
        <v>36</v>
      </c>
      <c r="K317" s="7">
        <v>-1</v>
      </c>
      <c r="L317" s="6">
        <v>5</v>
      </c>
      <c r="M317" s="7">
        <v>-2</v>
      </c>
      <c r="N317" s="6">
        <v>7</v>
      </c>
      <c r="O317" s="7">
        <v>1</v>
      </c>
      <c r="P317" s="6">
        <v>3</v>
      </c>
      <c r="Q317" s="7">
        <v>0</v>
      </c>
      <c r="R317" s="6"/>
      <c r="T317" s="6">
        <v>5</v>
      </c>
      <c r="U317" s="7">
        <v>2</v>
      </c>
      <c r="V317" t="s">
        <v>842</v>
      </c>
      <c r="X317" s="7"/>
      <c r="Y317" s="7"/>
      <c r="Z317" s="6"/>
      <c r="AA317" s="6"/>
      <c r="AC317" s="6"/>
      <c r="AD317" s="6"/>
      <c r="AF317" s="6"/>
      <c r="AG317" s="6"/>
      <c r="AL317" s="6"/>
      <c r="AM317" s="6"/>
      <c r="AO317" s="4"/>
      <c r="AP317" s="6">
        <v>35</v>
      </c>
      <c r="AQ317" s="6">
        <v>31</v>
      </c>
      <c r="AR317" s="6"/>
      <c r="AS317" s="6"/>
      <c r="AT317" s="6"/>
      <c r="AU317" s="4" t="s">
        <v>876</v>
      </c>
      <c r="AV317" s="6"/>
      <c r="AW317" s="6"/>
      <c r="AX317" s="7"/>
      <c r="BI317" s="50"/>
      <c r="BK317" s="50"/>
      <c r="BM317" s="50"/>
      <c r="BO317" s="50"/>
      <c r="BQ317" s="50"/>
      <c r="BS317" s="50"/>
    </row>
    <row r="318" spans="2:71" x14ac:dyDescent="0.25">
      <c r="B318" s="3" t="s">
        <v>268</v>
      </c>
      <c r="C318" s="10" t="s">
        <v>681</v>
      </c>
      <c r="D318" s="39">
        <v>44253</v>
      </c>
      <c r="E318">
        <v>2</v>
      </c>
      <c r="F318" s="3" t="s">
        <v>1136</v>
      </c>
      <c r="H318" s="6">
        <v>43</v>
      </c>
      <c r="I318" s="7">
        <v>3</v>
      </c>
      <c r="J318" s="6">
        <v>36</v>
      </c>
      <c r="K318" s="7">
        <v>-2</v>
      </c>
      <c r="L318" s="6">
        <v>7</v>
      </c>
      <c r="M318" s="7">
        <v>0</v>
      </c>
      <c r="N318" s="6">
        <v>3</v>
      </c>
      <c r="O318" s="7">
        <v>0</v>
      </c>
      <c r="P318" s="6">
        <v>3</v>
      </c>
      <c r="Q318" s="7">
        <v>0</v>
      </c>
      <c r="R318" s="6"/>
      <c r="T318" s="6">
        <v>7</v>
      </c>
      <c r="U318" s="7">
        <v>5</v>
      </c>
      <c r="V318" t="s">
        <v>842</v>
      </c>
      <c r="W318" t="s">
        <v>988</v>
      </c>
      <c r="X318" s="7"/>
      <c r="Y318" s="7"/>
      <c r="Z318" s="6"/>
      <c r="AA318" s="6"/>
      <c r="AC318" s="6"/>
      <c r="AD318" s="6"/>
      <c r="AF318" s="6"/>
      <c r="AG318" s="6"/>
      <c r="AL318" s="6"/>
      <c r="AM318" s="6"/>
      <c r="AO318" s="4"/>
      <c r="AP318" s="6"/>
      <c r="AQ318" s="6"/>
      <c r="AR318" s="6"/>
      <c r="AS318" s="6"/>
      <c r="AT318" s="6"/>
      <c r="AU318" s="4"/>
      <c r="AV318" s="6"/>
      <c r="AW318" s="6"/>
      <c r="AX318" s="7"/>
      <c r="BI318" s="50"/>
      <c r="BK318" s="50"/>
      <c r="BM318" s="50"/>
      <c r="BO318" s="50"/>
      <c r="BQ318" s="50"/>
      <c r="BS318" s="50"/>
    </row>
    <row r="319" spans="2:71" x14ac:dyDescent="0.25">
      <c r="B319" s="3" t="s">
        <v>268</v>
      </c>
      <c r="C319" s="10" t="s">
        <v>466</v>
      </c>
      <c r="D319" s="39">
        <v>44254</v>
      </c>
      <c r="F319" s="3" t="s">
        <v>821</v>
      </c>
      <c r="H319" s="6"/>
      <c r="J319" s="6"/>
      <c r="L319" s="6"/>
      <c r="N319" s="6"/>
      <c r="P319" s="6"/>
      <c r="R319" s="6"/>
      <c r="T319" s="6"/>
      <c r="V319" t="s">
        <v>842</v>
      </c>
      <c r="X319" s="7"/>
      <c r="Z319" s="6"/>
      <c r="AA319" s="6"/>
      <c r="AC319" s="6"/>
      <c r="AD319" s="6"/>
      <c r="AF319" s="6"/>
      <c r="AG319" s="6"/>
      <c r="AL319" s="6"/>
      <c r="AM319" s="6"/>
      <c r="AO319" s="4"/>
      <c r="AP319" s="6"/>
      <c r="AQ319" s="6"/>
      <c r="AR319" s="6"/>
      <c r="AS319" s="6"/>
      <c r="AT319" s="6"/>
      <c r="AU319" s="4"/>
      <c r="AV319" s="6">
        <v>36</v>
      </c>
      <c r="AW319" s="6">
        <v>43</v>
      </c>
      <c r="AX319" s="7">
        <f>AV319-AW319</f>
        <v>-7</v>
      </c>
      <c r="AY319" s="4" t="s">
        <v>871</v>
      </c>
      <c r="BI319" s="50"/>
      <c r="BK319" s="50"/>
      <c r="BM319" s="50"/>
      <c r="BO319" s="50"/>
      <c r="BQ319" s="50"/>
      <c r="BS319" s="50"/>
    </row>
    <row r="320" spans="2:71" x14ac:dyDescent="0.25">
      <c r="B320" s="3" t="s">
        <v>294</v>
      </c>
      <c r="C320" s="10" t="s">
        <v>605</v>
      </c>
      <c r="D320" s="39">
        <v>44256</v>
      </c>
      <c r="E320">
        <v>2</v>
      </c>
      <c r="F320" s="3" t="s">
        <v>1135</v>
      </c>
      <c r="H320" s="6">
        <v>44</v>
      </c>
      <c r="I320" s="7">
        <v>0</v>
      </c>
      <c r="J320" s="6">
        <v>38</v>
      </c>
      <c r="K320" s="7">
        <v>0</v>
      </c>
      <c r="L320" s="6">
        <v>7</v>
      </c>
      <c r="M320" s="7">
        <v>0</v>
      </c>
      <c r="N320" s="6">
        <v>3</v>
      </c>
      <c r="O320" s="7">
        <v>-2</v>
      </c>
      <c r="P320" s="6">
        <v>2</v>
      </c>
      <c r="Q320" s="7">
        <v>-1</v>
      </c>
      <c r="R320" s="6"/>
      <c r="T320" s="6">
        <v>6</v>
      </c>
      <c r="U320" s="7">
        <v>0</v>
      </c>
      <c r="V320" t="s">
        <v>842</v>
      </c>
      <c r="X320" s="7"/>
      <c r="Y320" s="7"/>
      <c r="Z320" s="6">
        <v>44</v>
      </c>
      <c r="AA320" s="6">
        <v>36</v>
      </c>
      <c r="AB320" s="7">
        <f>Z320-AA320</f>
        <v>8</v>
      </c>
      <c r="AC320" s="6">
        <v>31</v>
      </c>
      <c r="AD320" s="6">
        <v>27</v>
      </c>
      <c r="AE320" s="7">
        <f>AC320-AD320</f>
        <v>4</v>
      </c>
      <c r="AF320" s="6">
        <v>13</v>
      </c>
      <c r="AG320" s="6">
        <v>19</v>
      </c>
      <c r="AH320" s="7">
        <f>AF320-AG320</f>
        <v>-6</v>
      </c>
      <c r="AL320" s="6">
        <v>15</v>
      </c>
      <c r="AM320" s="6">
        <v>16</v>
      </c>
      <c r="AN320" s="7">
        <f>AL320-AM320</f>
        <v>-1</v>
      </c>
      <c r="AO320" s="4" t="s">
        <v>1148</v>
      </c>
      <c r="AP320" s="6">
        <v>48</v>
      </c>
      <c r="AQ320" s="6">
        <v>30</v>
      </c>
      <c r="AR320" s="6"/>
      <c r="AS320" s="6"/>
      <c r="AT320" s="6"/>
      <c r="AU320" s="4" t="s">
        <v>1147</v>
      </c>
      <c r="AV320" s="6"/>
      <c r="AW320" s="6"/>
      <c r="AX320" s="7"/>
      <c r="BI320" s="50"/>
      <c r="BK320" s="50"/>
      <c r="BM320" s="50"/>
      <c r="BO320" s="50"/>
      <c r="BQ320" s="50"/>
      <c r="BS320" s="50"/>
    </row>
    <row r="321" spans="2:71" x14ac:dyDescent="0.25">
      <c r="B321" s="3" t="s">
        <v>294</v>
      </c>
      <c r="C321" s="10" t="s">
        <v>589</v>
      </c>
      <c r="D321" s="39">
        <v>44258</v>
      </c>
      <c r="E321">
        <v>4</v>
      </c>
      <c r="F321" s="3" t="s">
        <v>821</v>
      </c>
      <c r="G321" s="2" t="s">
        <v>224</v>
      </c>
      <c r="H321" s="6">
        <v>45</v>
      </c>
      <c r="I321" s="7">
        <v>4</v>
      </c>
      <c r="J321" s="6">
        <v>32</v>
      </c>
      <c r="K321" s="7">
        <v>-4</v>
      </c>
      <c r="L321" s="6">
        <v>6</v>
      </c>
      <c r="M321" s="7">
        <v>1</v>
      </c>
      <c r="N321" s="6">
        <v>7</v>
      </c>
      <c r="O321" s="7">
        <v>0</v>
      </c>
      <c r="P321" s="6">
        <v>3</v>
      </c>
      <c r="Q321" s="7">
        <v>0</v>
      </c>
      <c r="R321" s="6"/>
      <c r="T321" s="6">
        <v>13</v>
      </c>
      <c r="U321" s="7">
        <v>8</v>
      </c>
      <c r="V321" t="s">
        <v>842</v>
      </c>
      <c r="X321" s="7"/>
      <c r="Y321" s="7"/>
      <c r="Z321" s="6"/>
      <c r="AA321" s="6"/>
      <c r="AC321" s="6"/>
      <c r="AD321" s="6"/>
      <c r="AF321" s="6"/>
      <c r="AG321" s="6"/>
      <c r="AL321" s="6"/>
      <c r="AM321" s="6"/>
      <c r="AO321" s="4"/>
      <c r="AP321" s="6">
        <v>36</v>
      </c>
      <c r="AQ321" s="6">
        <v>28</v>
      </c>
      <c r="AR321" s="6"/>
      <c r="AS321" s="6"/>
      <c r="AT321" s="6"/>
      <c r="AU321" s="4" t="s">
        <v>876</v>
      </c>
      <c r="AV321" s="6"/>
      <c r="AW321" s="6"/>
      <c r="AX321" s="7"/>
      <c r="BI321" s="50"/>
      <c r="BK321" s="50"/>
      <c r="BM321" s="50"/>
      <c r="BO321" s="50"/>
      <c r="BQ321" s="50"/>
      <c r="BS321" s="50"/>
    </row>
    <row r="322" spans="2:71" x14ac:dyDescent="0.25">
      <c r="B322" s="3" t="s">
        <v>294</v>
      </c>
      <c r="C322" s="10" t="s">
        <v>657</v>
      </c>
      <c r="D322" s="39">
        <v>44260</v>
      </c>
      <c r="E322">
        <v>10</v>
      </c>
      <c r="F322" s="3" t="s">
        <v>1136</v>
      </c>
      <c r="H322" s="6">
        <v>42</v>
      </c>
      <c r="I322" s="7">
        <v>-1</v>
      </c>
      <c r="J322" s="6">
        <v>36</v>
      </c>
      <c r="K322" s="7">
        <v>0</v>
      </c>
      <c r="L322" s="6">
        <v>8</v>
      </c>
      <c r="M322" s="7">
        <v>1</v>
      </c>
      <c r="N322" s="6">
        <v>4</v>
      </c>
      <c r="O322" s="7">
        <v>1</v>
      </c>
      <c r="P322" s="6">
        <v>3</v>
      </c>
      <c r="Q322" s="7">
        <v>0</v>
      </c>
      <c r="R322" s="6"/>
      <c r="T322" s="6">
        <v>6</v>
      </c>
      <c r="U322" s="7">
        <v>-1</v>
      </c>
      <c r="V322" t="s">
        <v>842</v>
      </c>
      <c r="W322" t="s">
        <v>988</v>
      </c>
      <c r="X322" s="7"/>
      <c r="Y322" s="7"/>
      <c r="Z322" s="6"/>
      <c r="AA322" s="6"/>
      <c r="AC322" s="6"/>
      <c r="AD322" s="6"/>
      <c r="AF322" s="6"/>
      <c r="AG322" s="6"/>
      <c r="AL322" s="6"/>
      <c r="AM322" s="6"/>
      <c r="AO322" s="4"/>
      <c r="AP322" s="6"/>
      <c r="AQ322" s="6"/>
      <c r="AR322" s="6"/>
      <c r="AS322" s="6"/>
      <c r="AT322" s="6"/>
      <c r="AU322" s="4"/>
      <c r="AV322" s="6"/>
      <c r="AW322" s="6"/>
      <c r="AX322" s="7"/>
      <c r="BI322" s="50"/>
      <c r="BK322" s="50"/>
      <c r="BM322" s="50"/>
      <c r="BO322" s="50"/>
      <c r="BQ322" s="50"/>
      <c r="BS322" s="50"/>
    </row>
    <row r="323" spans="2:71" x14ac:dyDescent="0.25">
      <c r="B323" s="3" t="s">
        <v>294</v>
      </c>
      <c r="C323" s="10" t="s">
        <v>631</v>
      </c>
      <c r="D323" s="39">
        <v>44260</v>
      </c>
      <c r="E323">
        <v>15</v>
      </c>
      <c r="F323" t="s">
        <v>1132</v>
      </c>
      <c r="G323" s="2" t="s">
        <v>60</v>
      </c>
      <c r="H323" s="6">
        <v>45</v>
      </c>
      <c r="I323" s="7">
        <v>3</v>
      </c>
      <c r="J323" s="6">
        <v>38</v>
      </c>
      <c r="K323" s="7">
        <v>0</v>
      </c>
      <c r="L323" s="6">
        <v>6</v>
      </c>
      <c r="M323" s="7">
        <v>-1</v>
      </c>
      <c r="N323" s="6">
        <v>5</v>
      </c>
      <c r="O323" s="7">
        <v>-3</v>
      </c>
      <c r="P323" s="6">
        <v>1</v>
      </c>
      <c r="R323" s="6">
        <v>0</v>
      </c>
      <c r="S323" s="7">
        <v>0</v>
      </c>
      <c r="T323" s="6">
        <v>7</v>
      </c>
      <c r="U323" s="7">
        <v>3</v>
      </c>
      <c r="V323" s="3" t="s">
        <v>639</v>
      </c>
      <c r="X323" s="7"/>
      <c r="Y323" s="7"/>
      <c r="Z323" s="6">
        <v>44</v>
      </c>
      <c r="AA323" s="6">
        <v>51</v>
      </c>
      <c r="AB323" s="7">
        <f>Z323-AA323</f>
        <v>-7</v>
      </c>
      <c r="AC323" s="6">
        <v>33</v>
      </c>
      <c r="AD323" s="6">
        <v>42</v>
      </c>
      <c r="AE323" s="7">
        <f>AC323-AD323</f>
        <v>-9</v>
      </c>
      <c r="AF323" s="6">
        <v>15</v>
      </c>
      <c r="AG323" s="6">
        <v>28</v>
      </c>
      <c r="AH323" s="7">
        <f>AF323-AG323</f>
        <v>-13</v>
      </c>
      <c r="AL323" s="6"/>
      <c r="AM323" s="6"/>
      <c r="AO323" s="4" t="s">
        <v>1087</v>
      </c>
      <c r="AP323" s="6">
        <v>47</v>
      </c>
      <c r="AQ323" s="6">
        <v>37</v>
      </c>
      <c r="AR323" s="6"/>
      <c r="AS323" s="6"/>
      <c r="AT323" s="6"/>
      <c r="AU323" s="4" t="s">
        <v>1088</v>
      </c>
      <c r="AV323" s="6">
        <v>42</v>
      </c>
      <c r="AW323" s="6">
        <v>49</v>
      </c>
      <c r="AX323" s="7">
        <f>AV323-AW323</f>
        <v>-7</v>
      </c>
      <c r="AY323" s="4" t="s">
        <v>937</v>
      </c>
      <c r="BI323" s="50"/>
      <c r="BK323" s="50"/>
      <c r="BM323" s="50"/>
      <c r="BO323" s="50"/>
      <c r="BQ323" s="50"/>
      <c r="BS323" s="50"/>
    </row>
    <row r="324" spans="2:71" x14ac:dyDescent="0.25">
      <c r="B324" s="3" t="s">
        <v>294</v>
      </c>
      <c r="C324" s="10" t="s">
        <v>645</v>
      </c>
      <c r="D324" s="39">
        <v>44261</v>
      </c>
      <c r="F324" s="3" t="s">
        <v>821</v>
      </c>
      <c r="H324" s="6"/>
      <c r="J324" s="6"/>
      <c r="L324" s="6"/>
      <c r="N324" s="6"/>
      <c r="P324" s="6"/>
      <c r="R324" s="6"/>
      <c r="T324" s="6"/>
      <c r="V324" t="s">
        <v>842</v>
      </c>
      <c r="X324" s="7"/>
      <c r="Z324" s="6"/>
      <c r="AA324" s="6"/>
      <c r="AC324" s="6"/>
      <c r="AD324" s="6"/>
      <c r="AF324" s="6"/>
      <c r="AG324" s="6"/>
      <c r="AL324" s="6"/>
      <c r="AM324" s="6"/>
      <c r="AO324" s="4"/>
      <c r="AP324" s="6"/>
      <c r="AQ324" s="6"/>
      <c r="AR324" s="6"/>
      <c r="AS324" s="6"/>
      <c r="AT324" s="6"/>
      <c r="AU324" s="4"/>
      <c r="AV324" s="6">
        <v>35</v>
      </c>
      <c r="AW324" s="6">
        <v>44</v>
      </c>
      <c r="AX324" s="7">
        <f>AV324-AW324</f>
        <v>-9</v>
      </c>
      <c r="AY324" s="4" t="s">
        <v>871</v>
      </c>
      <c r="BI324" s="50"/>
      <c r="BK324" s="50"/>
      <c r="BM324" s="50"/>
      <c r="BO324" s="50"/>
      <c r="BQ324" s="50"/>
      <c r="BS324" s="50"/>
    </row>
    <row r="325" spans="2:71" x14ac:dyDescent="0.25">
      <c r="B325" s="3" t="s">
        <v>294</v>
      </c>
      <c r="C325" s="10" t="s">
        <v>377</v>
      </c>
      <c r="D325" s="39">
        <v>44263</v>
      </c>
      <c r="E325">
        <v>9</v>
      </c>
      <c r="F325" s="3" t="s">
        <v>1135</v>
      </c>
      <c r="H325" s="6">
        <v>45</v>
      </c>
      <c r="I325" s="7">
        <v>1</v>
      </c>
      <c r="J325" s="6">
        <v>36</v>
      </c>
      <c r="K325" s="7">
        <v>-2</v>
      </c>
      <c r="L325" s="6">
        <v>7</v>
      </c>
      <c r="M325" s="7">
        <v>0</v>
      </c>
      <c r="N325" s="6">
        <v>4</v>
      </c>
      <c r="O325" s="7">
        <v>1</v>
      </c>
      <c r="P325" s="6">
        <v>3</v>
      </c>
      <c r="Q325" s="7">
        <v>1</v>
      </c>
      <c r="R325" s="6"/>
      <c r="T325" s="6">
        <v>9</v>
      </c>
      <c r="U325" s="7">
        <v>3</v>
      </c>
      <c r="V325" t="s">
        <v>842</v>
      </c>
      <c r="X325" s="7"/>
      <c r="Y325" s="7"/>
      <c r="Z325" s="6">
        <v>45</v>
      </c>
      <c r="AA325" s="6">
        <v>31</v>
      </c>
      <c r="AB325" s="7">
        <f>Z325-AA325</f>
        <v>14</v>
      </c>
      <c r="AC325" s="6">
        <v>30</v>
      </c>
      <c r="AD325" s="6">
        <v>25</v>
      </c>
      <c r="AE325" s="7">
        <f>AC325-AD325</f>
        <v>5</v>
      </c>
      <c r="AF325" s="6">
        <v>14</v>
      </c>
      <c r="AG325" s="6">
        <v>19</v>
      </c>
      <c r="AH325" s="7">
        <f>AF325-AG325</f>
        <v>-5</v>
      </c>
      <c r="AL325" s="6">
        <v>17</v>
      </c>
      <c r="AM325" s="6">
        <v>17</v>
      </c>
      <c r="AN325" s="7">
        <f>AL325-AM325</f>
        <v>0</v>
      </c>
      <c r="AO325" s="4" t="s">
        <v>1148</v>
      </c>
      <c r="AP325" s="6">
        <v>50</v>
      </c>
      <c r="AQ325" s="6">
        <v>27</v>
      </c>
      <c r="AR325" s="6"/>
      <c r="AS325" s="6"/>
      <c r="AT325" s="6"/>
      <c r="AU325" s="4" t="s">
        <v>1147</v>
      </c>
      <c r="AV325" s="6"/>
      <c r="AW325" s="6"/>
      <c r="AX325" s="7"/>
      <c r="BI325" s="50"/>
      <c r="BK325" s="50"/>
      <c r="BM325" s="50"/>
      <c r="BO325" s="50"/>
      <c r="BQ325" s="50"/>
      <c r="BS325" s="50"/>
    </row>
    <row r="326" spans="2:71" x14ac:dyDescent="0.25">
      <c r="B326" s="3" t="s">
        <v>294</v>
      </c>
      <c r="C326" s="10" t="s">
        <v>419</v>
      </c>
      <c r="D326" s="39">
        <v>44263</v>
      </c>
      <c r="F326" s="3" t="s">
        <v>821</v>
      </c>
      <c r="H326" s="6"/>
      <c r="J326" s="6"/>
      <c r="L326" s="6"/>
      <c r="N326" s="6"/>
      <c r="P326" s="6"/>
      <c r="R326" s="6"/>
      <c r="T326" s="6"/>
      <c r="V326" t="s">
        <v>842</v>
      </c>
      <c r="X326" s="7"/>
      <c r="Z326" s="6">
        <v>41</v>
      </c>
      <c r="AA326" s="6">
        <v>52</v>
      </c>
      <c r="AB326" s="7">
        <f>Z326-AA326</f>
        <v>-11</v>
      </c>
      <c r="AC326" s="6">
        <v>31</v>
      </c>
      <c r="AD326" s="6">
        <v>49</v>
      </c>
      <c r="AE326" s="7">
        <f>AC326-AD326</f>
        <v>-18</v>
      </c>
      <c r="AF326" s="6"/>
      <c r="AG326" s="6"/>
      <c r="AL326" s="6"/>
      <c r="AM326" s="6"/>
      <c r="AO326" s="4" t="s">
        <v>931</v>
      </c>
      <c r="AP326" s="6"/>
      <c r="AQ326" s="6"/>
      <c r="AR326" s="6"/>
      <c r="AS326" s="6"/>
      <c r="AT326" s="6"/>
      <c r="AU326" s="4"/>
      <c r="AV326" s="6"/>
      <c r="AW326" s="6"/>
      <c r="AX326" s="7"/>
      <c r="BI326" s="50"/>
      <c r="BK326" s="50"/>
      <c r="BM326" s="50"/>
      <c r="BO326" s="50"/>
      <c r="BQ326" s="50"/>
      <c r="BS326" s="50"/>
    </row>
    <row r="327" spans="2:71" x14ac:dyDescent="0.25">
      <c r="B327" s="3" t="s">
        <v>294</v>
      </c>
      <c r="C327" s="10" t="s">
        <v>669</v>
      </c>
      <c r="D327" s="39">
        <v>44264</v>
      </c>
      <c r="E327">
        <v>14</v>
      </c>
      <c r="F327" s="3" t="s">
        <v>982</v>
      </c>
      <c r="G327" s="20" t="s">
        <v>184</v>
      </c>
      <c r="H327" s="6">
        <v>43</v>
      </c>
      <c r="I327" s="7">
        <v>1</v>
      </c>
      <c r="J327" s="6">
        <v>33</v>
      </c>
      <c r="K327" s="7">
        <v>-1</v>
      </c>
      <c r="L327" s="6">
        <v>9</v>
      </c>
      <c r="M327" s="7">
        <v>2</v>
      </c>
      <c r="N327" s="6">
        <v>5</v>
      </c>
      <c r="O327" s="7">
        <v>-1</v>
      </c>
      <c r="P327" s="6">
        <v>1</v>
      </c>
      <c r="Q327" s="7">
        <v>0</v>
      </c>
      <c r="R327" s="6"/>
      <c r="T327" s="6">
        <v>10</v>
      </c>
      <c r="U327" s="7">
        <v>2</v>
      </c>
      <c r="V327" t="s">
        <v>842</v>
      </c>
      <c r="W327" t="s">
        <v>988</v>
      </c>
      <c r="X327" s="7"/>
      <c r="Y327" s="7"/>
      <c r="Z327" s="6">
        <v>44</v>
      </c>
      <c r="AA327" s="6">
        <v>43</v>
      </c>
      <c r="AB327" s="7">
        <f>Z327-AA327</f>
        <v>1</v>
      </c>
      <c r="AC327" s="6">
        <v>32</v>
      </c>
      <c r="AD327" s="6">
        <v>35</v>
      </c>
      <c r="AE327" s="7">
        <f>AC327-AD327</f>
        <v>-3</v>
      </c>
      <c r="AF327" s="6"/>
      <c r="AG327" s="6"/>
      <c r="AL327" s="6"/>
      <c r="AM327" s="6"/>
      <c r="AO327" s="4" t="s">
        <v>1049</v>
      </c>
      <c r="AP327" s="6">
        <v>45</v>
      </c>
      <c r="AQ327" s="6">
        <v>31</v>
      </c>
      <c r="AR327" s="6"/>
      <c r="AS327" s="6"/>
      <c r="AT327" s="6"/>
      <c r="AU327" s="4" t="s">
        <v>1084</v>
      </c>
      <c r="AV327" s="6">
        <v>40</v>
      </c>
      <c r="AW327" s="6">
        <v>42</v>
      </c>
      <c r="AX327" s="7">
        <f>AV327-AW327</f>
        <v>-2</v>
      </c>
      <c r="AY327" s="4" t="s">
        <v>1144</v>
      </c>
      <c r="BI327" s="50"/>
      <c r="BK327" s="50"/>
      <c r="BM327" s="50"/>
      <c r="BO327" s="50"/>
      <c r="BQ327" s="50"/>
      <c r="BS327" s="50"/>
    </row>
    <row r="328" spans="2:71" x14ac:dyDescent="0.25">
      <c r="B328" s="3" t="s">
        <v>294</v>
      </c>
      <c r="C328" s="10" t="s">
        <v>669</v>
      </c>
      <c r="D328" s="39">
        <v>44264</v>
      </c>
      <c r="E328">
        <v>17</v>
      </c>
      <c r="F328" s="3" t="s">
        <v>821</v>
      </c>
      <c r="G328" s="20" t="s">
        <v>224</v>
      </c>
      <c r="H328" s="6">
        <v>42</v>
      </c>
      <c r="I328" s="7">
        <v>-3</v>
      </c>
      <c r="J328" s="6">
        <v>33</v>
      </c>
      <c r="K328" s="7">
        <v>1</v>
      </c>
      <c r="L328" s="6">
        <v>7</v>
      </c>
      <c r="M328" s="7">
        <v>1</v>
      </c>
      <c r="N328" s="6">
        <v>6</v>
      </c>
      <c r="O328" s="7">
        <v>-1</v>
      </c>
      <c r="P328" s="6">
        <v>3</v>
      </c>
      <c r="Q328" s="7">
        <v>0</v>
      </c>
      <c r="R328" s="6"/>
      <c r="T328" s="6">
        <v>9</v>
      </c>
      <c r="U328" s="7">
        <v>4</v>
      </c>
      <c r="V328" t="s">
        <v>842</v>
      </c>
      <c r="X328" s="7"/>
      <c r="Y328" s="7"/>
      <c r="Z328" s="6"/>
      <c r="AA328" s="6"/>
      <c r="AC328" s="6"/>
      <c r="AD328" s="6"/>
      <c r="AF328" s="6"/>
      <c r="AG328" s="6"/>
      <c r="AL328" s="6"/>
      <c r="AM328" s="6"/>
      <c r="AO328" s="4"/>
      <c r="AP328" s="6">
        <v>34</v>
      </c>
      <c r="AQ328" s="6">
        <v>29</v>
      </c>
      <c r="AR328" s="6"/>
      <c r="AS328" s="6"/>
      <c r="AT328" s="6"/>
      <c r="AU328" s="4" t="s">
        <v>876</v>
      </c>
      <c r="AV328" s="6"/>
      <c r="AW328" s="6"/>
      <c r="AX328" s="7"/>
      <c r="AY328" s="4"/>
      <c r="BI328" s="50"/>
      <c r="BK328" s="50"/>
      <c r="BM328" s="50"/>
      <c r="BO328" s="50"/>
      <c r="BQ328" s="50"/>
      <c r="BS328" s="50"/>
    </row>
    <row r="329" spans="2:71" x14ac:dyDescent="0.25">
      <c r="B329" s="3" t="s">
        <v>294</v>
      </c>
      <c r="C329" s="10" t="s">
        <v>562</v>
      </c>
      <c r="D329" s="39">
        <v>44266</v>
      </c>
      <c r="E329">
        <v>14</v>
      </c>
      <c r="F329" s="3" t="s">
        <v>903</v>
      </c>
      <c r="G329" s="2" t="s">
        <v>138</v>
      </c>
      <c r="H329" s="6">
        <v>43</v>
      </c>
      <c r="I329" s="7">
        <v>0</v>
      </c>
      <c r="J329" s="6">
        <v>37</v>
      </c>
      <c r="K329" s="7">
        <v>1</v>
      </c>
      <c r="L329" s="6">
        <v>6</v>
      </c>
      <c r="M329" s="7">
        <v>-1</v>
      </c>
      <c r="N329" s="6">
        <v>4</v>
      </c>
      <c r="O329" s="7">
        <v>0</v>
      </c>
      <c r="P329" s="6">
        <v>0</v>
      </c>
      <c r="Q329" s="7">
        <v>-1</v>
      </c>
      <c r="R329" s="6">
        <v>1</v>
      </c>
      <c r="S329" s="7">
        <v>1</v>
      </c>
      <c r="T329" s="6">
        <v>6</v>
      </c>
      <c r="U329" s="7">
        <v>-1</v>
      </c>
      <c r="V329" t="s">
        <v>842</v>
      </c>
      <c r="X329" s="7"/>
      <c r="Y329" s="7"/>
      <c r="Z329" s="6">
        <v>45</v>
      </c>
      <c r="AA329" s="6">
        <v>38</v>
      </c>
      <c r="AB329" s="7">
        <f>Z329-AA329</f>
        <v>7</v>
      </c>
      <c r="AC329" s="6">
        <v>34</v>
      </c>
      <c r="AD329" s="6">
        <v>29</v>
      </c>
      <c r="AE329" s="7">
        <f>AC329-AD329</f>
        <v>5</v>
      </c>
      <c r="AF329" s="6"/>
      <c r="AG329" s="6"/>
      <c r="AL329" s="6"/>
      <c r="AM329" s="6"/>
      <c r="AO329" s="4" t="s">
        <v>1127</v>
      </c>
      <c r="AP329" s="6">
        <v>37</v>
      </c>
      <c r="AQ329" s="6">
        <v>25</v>
      </c>
      <c r="AR329" s="6"/>
      <c r="AS329" s="6"/>
      <c r="AT329" s="6"/>
      <c r="AU329" s="4" t="s">
        <v>1035</v>
      </c>
      <c r="AV329" s="6"/>
      <c r="AW329" s="6"/>
      <c r="AX329" s="7"/>
      <c r="BI329" s="50"/>
      <c r="BK329" s="50"/>
      <c r="BM329" s="50"/>
      <c r="BO329" s="50"/>
      <c r="BQ329" s="50"/>
      <c r="BS329" s="50"/>
    </row>
    <row r="330" spans="2:71" x14ac:dyDescent="0.25">
      <c r="B330" s="3" t="s">
        <v>294</v>
      </c>
      <c r="C330" s="10" t="s">
        <v>555</v>
      </c>
      <c r="D330" s="39">
        <v>44267</v>
      </c>
      <c r="E330">
        <v>17</v>
      </c>
      <c r="F330" s="3" t="s">
        <v>1136</v>
      </c>
      <c r="H330" s="6">
        <v>39</v>
      </c>
      <c r="I330" s="7">
        <v>-3</v>
      </c>
      <c r="J330" s="6">
        <v>37</v>
      </c>
      <c r="K330" s="7">
        <v>1</v>
      </c>
      <c r="L330" s="6">
        <v>8</v>
      </c>
      <c r="M330" s="7">
        <v>0</v>
      </c>
      <c r="N330" s="6">
        <v>4</v>
      </c>
      <c r="O330" s="7">
        <v>0</v>
      </c>
      <c r="P330" s="6">
        <v>3</v>
      </c>
      <c r="Q330" s="7">
        <v>0</v>
      </c>
      <c r="R330" s="6"/>
      <c r="T330" s="6">
        <v>2</v>
      </c>
      <c r="U330" s="7">
        <v>-4</v>
      </c>
      <c r="V330" t="s">
        <v>842</v>
      </c>
      <c r="W330" t="s">
        <v>988</v>
      </c>
      <c r="X330" s="7"/>
      <c r="Y330" s="7"/>
      <c r="Z330" s="6">
        <v>40</v>
      </c>
      <c r="AA330" s="6">
        <v>37</v>
      </c>
      <c r="AB330" s="7">
        <f>Z330-AA330</f>
        <v>3</v>
      </c>
      <c r="AC330" s="6">
        <v>27</v>
      </c>
      <c r="AD330" s="6">
        <v>34</v>
      </c>
      <c r="AE330" s="7">
        <f>AC330-AD330</f>
        <v>-7</v>
      </c>
      <c r="AF330" s="6">
        <v>16</v>
      </c>
      <c r="AG330" s="6">
        <v>23</v>
      </c>
      <c r="AH330" s="7">
        <f>AF330-AG330</f>
        <v>-7</v>
      </c>
      <c r="AL330" s="6"/>
      <c r="AM330" s="6"/>
      <c r="AO330" s="4" t="s">
        <v>1099</v>
      </c>
      <c r="AP330" s="6">
        <v>44</v>
      </c>
      <c r="AQ330" s="6">
        <v>27</v>
      </c>
      <c r="AR330" s="6"/>
      <c r="AS330" s="6"/>
      <c r="AT330" s="6"/>
      <c r="AU330" s="4" t="s">
        <v>1146</v>
      </c>
      <c r="AV330" s="6">
        <v>35</v>
      </c>
      <c r="AW330" s="6">
        <v>36</v>
      </c>
      <c r="AX330" s="7">
        <f>AV330-AW330</f>
        <v>-1</v>
      </c>
      <c r="AY330" s="4" t="s">
        <v>1099</v>
      </c>
      <c r="BI330" s="50"/>
      <c r="BK330" s="50"/>
      <c r="BM330" s="50"/>
      <c r="BO330" s="50"/>
      <c r="BQ330" s="50"/>
      <c r="BS330" s="50"/>
    </row>
    <row r="331" spans="2:71" x14ac:dyDescent="0.25">
      <c r="B331" t="s">
        <v>294</v>
      </c>
      <c r="C331" s="10" t="s">
        <v>342</v>
      </c>
      <c r="D331" s="39">
        <v>44267</v>
      </c>
      <c r="E331">
        <v>20</v>
      </c>
      <c r="F331" s="3" t="s">
        <v>1093</v>
      </c>
      <c r="H331" s="6">
        <v>42</v>
      </c>
      <c r="I331" s="7">
        <v>-1</v>
      </c>
      <c r="J331" s="6">
        <v>37</v>
      </c>
      <c r="K331" s="7">
        <v>0</v>
      </c>
      <c r="L331" s="6">
        <v>7</v>
      </c>
      <c r="M331" s="7">
        <v>2</v>
      </c>
      <c r="N331" s="6">
        <v>5</v>
      </c>
      <c r="O331" s="7">
        <v>0</v>
      </c>
      <c r="P331" s="6">
        <v>2</v>
      </c>
      <c r="Q331" s="7">
        <v>-1</v>
      </c>
      <c r="R331" s="6"/>
      <c r="T331" s="6">
        <v>5</v>
      </c>
      <c r="U331" s="7">
        <v>-1</v>
      </c>
      <c r="V331" t="s">
        <v>842</v>
      </c>
      <c r="X331" s="7"/>
      <c r="Y331" s="7"/>
      <c r="Z331" s="6"/>
      <c r="AA331" s="6"/>
      <c r="AC331" s="6"/>
      <c r="AD331" s="6"/>
      <c r="AF331" s="6"/>
      <c r="AG331" s="6"/>
      <c r="AL331" s="6"/>
      <c r="AM331" s="6"/>
      <c r="AO331" s="4"/>
      <c r="AP331" s="6"/>
      <c r="AQ331" s="6"/>
      <c r="AR331" s="6"/>
      <c r="AS331" s="6"/>
      <c r="AT331" s="6"/>
      <c r="AU331" s="4"/>
      <c r="AV331" s="6"/>
      <c r="AW331" s="6"/>
      <c r="AX331" s="7"/>
      <c r="AY331" s="4"/>
      <c r="BI331" s="50"/>
      <c r="BK331" s="50"/>
      <c r="BM331" s="50"/>
      <c r="BO331" s="50"/>
      <c r="BQ331" s="50"/>
      <c r="BS331" s="50"/>
    </row>
    <row r="332" spans="2:71" x14ac:dyDescent="0.25">
      <c r="B332" s="3" t="s">
        <v>294</v>
      </c>
      <c r="C332" s="85" t="s">
        <v>441</v>
      </c>
      <c r="D332" s="39">
        <v>44268</v>
      </c>
      <c r="F332" s="3" t="s">
        <v>821</v>
      </c>
      <c r="H332" s="6"/>
      <c r="J332" s="6"/>
      <c r="L332" s="6"/>
      <c r="N332" s="6"/>
      <c r="P332" s="6"/>
      <c r="R332" s="6"/>
      <c r="T332" s="6"/>
      <c r="V332" s="3" t="s">
        <v>842</v>
      </c>
      <c r="X332" s="7"/>
      <c r="Z332" s="6">
        <v>45</v>
      </c>
      <c r="AA332" s="6">
        <v>48</v>
      </c>
      <c r="AB332" s="7">
        <f>Z332-AA332</f>
        <v>-3</v>
      </c>
      <c r="AC332" s="6">
        <v>32</v>
      </c>
      <c r="AD332" s="6">
        <v>45</v>
      </c>
      <c r="AE332" s="7">
        <f>AC332-AD332</f>
        <v>-13</v>
      </c>
      <c r="AF332" s="6"/>
      <c r="AG332" s="6"/>
      <c r="AI332" s="6"/>
      <c r="AJ332" s="6"/>
      <c r="AL332" s="6"/>
      <c r="AM332" s="6"/>
      <c r="AO332" s="4" t="s">
        <v>1037</v>
      </c>
      <c r="AP332" s="6"/>
      <c r="AQ332" s="6"/>
      <c r="AR332" s="6"/>
      <c r="AS332" s="6"/>
      <c r="AT332" s="6"/>
      <c r="AU332" s="4"/>
      <c r="AV332" s="6">
        <v>37</v>
      </c>
      <c r="AW332" s="6">
        <v>44</v>
      </c>
      <c r="AX332" s="7">
        <f>AV332-AW332</f>
        <v>-7</v>
      </c>
      <c r="AY332" s="4" t="s">
        <v>871</v>
      </c>
      <c r="BI332" s="50"/>
      <c r="BK332" s="50"/>
      <c r="BM332" s="50"/>
      <c r="BO332" s="50"/>
      <c r="BQ332" s="50"/>
      <c r="BS332" s="50"/>
    </row>
    <row r="333" spans="2:71" x14ac:dyDescent="0.25">
      <c r="B333" s="3" t="s">
        <v>294</v>
      </c>
      <c r="C333" s="10" t="s">
        <v>690</v>
      </c>
      <c r="D333" s="39">
        <v>44270</v>
      </c>
      <c r="E333">
        <v>16</v>
      </c>
      <c r="F333" s="3" t="s">
        <v>1135</v>
      </c>
      <c r="H333" s="6">
        <v>43</v>
      </c>
      <c r="I333" s="7">
        <v>-2</v>
      </c>
      <c r="J333" s="6">
        <v>36</v>
      </c>
      <c r="K333" s="7">
        <v>0</v>
      </c>
      <c r="L333" s="6">
        <v>7</v>
      </c>
      <c r="M333" s="7">
        <v>0</v>
      </c>
      <c r="N333" s="6">
        <v>5</v>
      </c>
      <c r="O333" s="7">
        <v>1</v>
      </c>
      <c r="P333" s="6">
        <v>3</v>
      </c>
      <c r="Q333" s="7">
        <v>0</v>
      </c>
      <c r="R333" s="6"/>
      <c r="T333" s="6">
        <v>7</v>
      </c>
      <c r="U333" s="7">
        <v>-2</v>
      </c>
      <c r="V333" t="s">
        <v>842</v>
      </c>
      <c r="X333" s="7"/>
      <c r="Y333" s="7"/>
      <c r="Z333" s="6">
        <v>44</v>
      </c>
      <c r="AA333" s="6">
        <v>31</v>
      </c>
      <c r="AB333" s="7">
        <f>Z333-AA333</f>
        <v>13</v>
      </c>
      <c r="AC333" s="6">
        <v>32</v>
      </c>
      <c r="AD333" s="6">
        <v>25</v>
      </c>
      <c r="AE333" s="7">
        <f>AC333-AD333</f>
        <v>7</v>
      </c>
      <c r="AF333" s="6">
        <v>17</v>
      </c>
      <c r="AG333" s="6">
        <v>20</v>
      </c>
      <c r="AH333" s="7">
        <f>AF333-AG333</f>
        <v>-3</v>
      </c>
      <c r="AL333" s="6">
        <v>18</v>
      </c>
      <c r="AM333" s="6">
        <v>19</v>
      </c>
      <c r="AN333" s="7">
        <f>AL333-AM333</f>
        <v>-1</v>
      </c>
      <c r="AO333" s="4" t="s">
        <v>1148</v>
      </c>
      <c r="AP333" s="6">
        <v>48</v>
      </c>
      <c r="AQ333" s="6">
        <v>28</v>
      </c>
      <c r="AR333" s="6"/>
      <c r="AS333" s="6"/>
      <c r="AT333" s="6"/>
      <c r="AU333" s="4" t="s">
        <v>1147</v>
      </c>
      <c r="AV333" s="6"/>
      <c r="AW333" s="6"/>
      <c r="AX333" s="7"/>
      <c r="BI333" s="50"/>
      <c r="BK333" s="50"/>
      <c r="BM333" s="50"/>
      <c r="BO333" s="50"/>
      <c r="BQ333" s="50"/>
      <c r="BS333" s="50"/>
    </row>
    <row r="334" spans="2:71" x14ac:dyDescent="0.25">
      <c r="B334" s="3" t="s">
        <v>294</v>
      </c>
      <c r="C334" s="85" t="s">
        <v>463</v>
      </c>
      <c r="D334" s="39">
        <v>44271</v>
      </c>
      <c r="E334">
        <v>23</v>
      </c>
      <c r="F334" s="3" t="s">
        <v>1019</v>
      </c>
      <c r="G334" s="2" t="s">
        <v>96</v>
      </c>
      <c r="H334" s="6">
        <v>39</v>
      </c>
      <c r="J334" s="6">
        <v>37</v>
      </c>
      <c r="L334" s="6">
        <v>9</v>
      </c>
      <c r="N334" s="6">
        <v>6</v>
      </c>
      <c r="P334" s="6">
        <v>3</v>
      </c>
      <c r="R334" s="6"/>
      <c r="T334" s="6">
        <v>2</v>
      </c>
      <c r="V334" t="s">
        <v>842</v>
      </c>
      <c r="X334" s="7"/>
      <c r="Y334" s="7"/>
      <c r="Z334" s="6">
        <v>38</v>
      </c>
      <c r="AA334" s="6">
        <v>44</v>
      </c>
      <c r="AB334" s="7">
        <f>Z334-AA334</f>
        <v>-6</v>
      </c>
      <c r="AC334" s="6">
        <v>29</v>
      </c>
      <c r="AD334" s="6">
        <v>27</v>
      </c>
      <c r="AE334" s="7">
        <f>AC334-AD334</f>
        <v>2</v>
      </c>
      <c r="AF334" s="6">
        <v>10</v>
      </c>
      <c r="AG334" s="6">
        <v>17</v>
      </c>
      <c r="AH334" s="7">
        <f>AF334-AG334</f>
        <v>-7</v>
      </c>
      <c r="AL334" s="6"/>
      <c r="AM334" s="6"/>
      <c r="AO334" s="4" t="s">
        <v>1087</v>
      </c>
      <c r="AP334" s="6">
        <v>35</v>
      </c>
      <c r="AQ334" s="6">
        <v>28</v>
      </c>
      <c r="AR334" s="6"/>
      <c r="AS334" s="6"/>
      <c r="AT334" s="6"/>
      <c r="AU334" s="4" t="s">
        <v>1155</v>
      </c>
      <c r="AV334" s="6"/>
      <c r="AW334" s="6"/>
      <c r="AX334" s="7"/>
      <c r="BI334" s="50"/>
      <c r="BK334" s="50"/>
      <c r="BM334" s="50"/>
      <c r="BO334" s="50"/>
      <c r="BQ334" s="50"/>
      <c r="BS334" s="50"/>
    </row>
    <row r="335" spans="2:71" x14ac:dyDescent="0.25">
      <c r="B335" s="3" t="s">
        <v>294</v>
      </c>
      <c r="C335" s="10" t="s">
        <v>564</v>
      </c>
      <c r="D335" s="39">
        <v>44273</v>
      </c>
      <c r="E335">
        <v>24</v>
      </c>
      <c r="F335" s="3" t="s">
        <v>821</v>
      </c>
      <c r="G335" s="2" t="s">
        <v>224</v>
      </c>
      <c r="H335" s="6">
        <v>43</v>
      </c>
      <c r="I335" s="7">
        <v>1</v>
      </c>
      <c r="J335" s="6">
        <v>34</v>
      </c>
      <c r="K335" s="7">
        <v>1</v>
      </c>
      <c r="L335" s="6">
        <v>5</v>
      </c>
      <c r="M335" s="7">
        <v>-2</v>
      </c>
      <c r="N335" s="6">
        <v>7</v>
      </c>
      <c r="O335" s="7">
        <v>1</v>
      </c>
      <c r="P335" s="6">
        <v>3</v>
      </c>
      <c r="Q335" s="7">
        <v>0</v>
      </c>
      <c r="R335" s="6"/>
      <c r="T335" s="6">
        <v>9</v>
      </c>
      <c r="U335" s="7">
        <v>0</v>
      </c>
      <c r="V335" t="s">
        <v>842</v>
      </c>
      <c r="X335" s="7"/>
      <c r="Y335" s="7"/>
      <c r="Z335" s="6"/>
      <c r="AA335" s="6"/>
      <c r="AC335" s="6"/>
      <c r="AD335" s="6"/>
      <c r="AF335" s="6"/>
      <c r="AG335" s="6"/>
      <c r="AL335" s="6"/>
      <c r="AM335" s="6"/>
      <c r="AO335" s="4"/>
      <c r="AP335" s="6">
        <v>35</v>
      </c>
      <c r="AQ335" s="6">
        <v>29</v>
      </c>
      <c r="AR335" s="6"/>
      <c r="AS335" s="6"/>
      <c r="AT335" s="6"/>
      <c r="AU335" s="4" t="s">
        <v>876</v>
      </c>
      <c r="AV335" s="6"/>
      <c r="AW335" s="6"/>
      <c r="AX335" s="7"/>
      <c r="BI335" s="50"/>
      <c r="BK335" s="50"/>
      <c r="BM335" s="50"/>
      <c r="BO335" s="50"/>
      <c r="BQ335" s="50"/>
      <c r="BS335" s="50"/>
    </row>
    <row r="336" spans="2:71" x14ac:dyDescent="0.25">
      <c r="B336" s="3" t="s">
        <v>294</v>
      </c>
      <c r="C336" s="85" t="s">
        <v>597</v>
      </c>
      <c r="D336" s="39">
        <v>44274</v>
      </c>
      <c r="E336">
        <v>26</v>
      </c>
      <c r="F336" s="3" t="s">
        <v>1136</v>
      </c>
      <c r="H336" s="6">
        <v>42</v>
      </c>
      <c r="I336" s="7">
        <v>3</v>
      </c>
      <c r="J336" s="6">
        <v>38</v>
      </c>
      <c r="K336" s="7">
        <v>1</v>
      </c>
      <c r="L336" s="6">
        <v>6</v>
      </c>
      <c r="M336" s="7">
        <v>-2</v>
      </c>
      <c r="N336" s="6">
        <v>3</v>
      </c>
      <c r="O336" s="7">
        <v>-1</v>
      </c>
      <c r="P336" s="6">
        <v>2</v>
      </c>
      <c r="Q336" s="7">
        <v>-1</v>
      </c>
      <c r="R336" s="6"/>
      <c r="T336" s="6">
        <v>4</v>
      </c>
      <c r="U336" s="7">
        <v>2</v>
      </c>
      <c r="V336" t="s">
        <v>842</v>
      </c>
      <c r="W336" t="s">
        <v>988</v>
      </c>
      <c r="X336" s="7"/>
      <c r="Y336" s="7"/>
      <c r="Z336" s="6"/>
      <c r="AA336" s="6"/>
      <c r="AC336" s="6"/>
      <c r="AD336" s="6"/>
      <c r="AF336" s="6"/>
      <c r="AG336" s="6"/>
      <c r="AL336" s="6"/>
      <c r="AM336" s="6"/>
      <c r="AO336" s="4"/>
      <c r="AP336" s="6"/>
      <c r="AQ336" s="6"/>
      <c r="AR336" s="6"/>
      <c r="AS336" s="6"/>
      <c r="AT336" s="6"/>
      <c r="AU336" s="4"/>
      <c r="AV336" s="6"/>
      <c r="AW336" s="6"/>
      <c r="AX336" s="7"/>
      <c r="BI336" s="50"/>
      <c r="BK336" s="50"/>
      <c r="BM336" s="50"/>
      <c r="BO336" s="50"/>
      <c r="BQ336" s="50"/>
      <c r="BS336" s="50"/>
    </row>
    <row r="337" spans="2:71" x14ac:dyDescent="0.25">
      <c r="B337" s="3" t="s">
        <v>294</v>
      </c>
      <c r="C337" s="85" t="s">
        <v>427</v>
      </c>
      <c r="D337" s="39">
        <v>44275</v>
      </c>
      <c r="F337" s="3" t="s">
        <v>821</v>
      </c>
      <c r="H337" s="6"/>
      <c r="J337" s="6"/>
      <c r="L337" s="6"/>
      <c r="N337" s="6"/>
      <c r="P337" s="6"/>
      <c r="R337" s="6"/>
      <c r="T337" s="6"/>
      <c r="V337" t="s">
        <v>842</v>
      </c>
      <c r="X337" s="7"/>
      <c r="Z337" s="6"/>
      <c r="AA337" s="6"/>
      <c r="AC337" s="6"/>
      <c r="AD337" s="6"/>
      <c r="AF337" s="6"/>
      <c r="AG337" s="6"/>
      <c r="AL337" s="6"/>
      <c r="AM337" s="6"/>
      <c r="AO337" s="4"/>
      <c r="AP337" s="6"/>
      <c r="AQ337" s="6"/>
      <c r="AR337" s="6"/>
      <c r="AS337" s="6"/>
      <c r="AT337" s="6"/>
      <c r="AU337" s="4"/>
      <c r="AV337" s="6">
        <v>37</v>
      </c>
      <c r="AW337" s="6">
        <v>42</v>
      </c>
      <c r="AX337" s="7">
        <f>AV337-AW337</f>
        <v>-5</v>
      </c>
      <c r="AY337" s="4" t="s">
        <v>871</v>
      </c>
      <c r="BI337" s="50"/>
      <c r="BK337" s="50"/>
      <c r="BM337" s="50"/>
      <c r="BO337" s="50"/>
      <c r="BQ337" s="50"/>
      <c r="BS337" s="50"/>
    </row>
    <row r="338" spans="2:71" x14ac:dyDescent="0.25">
      <c r="B338" s="3" t="s">
        <v>294</v>
      </c>
      <c r="C338" s="10" t="s">
        <v>698</v>
      </c>
      <c r="D338" s="39">
        <v>44277</v>
      </c>
      <c r="E338">
        <v>22</v>
      </c>
      <c r="F338" s="3" t="s">
        <v>1135</v>
      </c>
      <c r="H338" s="6">
        <v>42</v>
      </c>
      <c r="I338" s="7">
        <v>-1</v>
      </c>
      <c r="J338" s="6">
        <v>36</v>
      </c>
      <c r="K338" s="7">
        <v>0</v>
      </c>
      <c r="L338" s="6">
        <v>9</v>
      </c>
      <c r="M338" s="7">
        <v>2</v>
      </c>
      <c r="N338" s="6">
        <v>6</v>
      </c>
      <c r="O338" s="7">
        <v>1</v>
      </c>
      <c r="P338" s="6">
        <v>2</v>
      </c>
      <c r="Q338" s="7">
        <v>-1</v>
      </c>
      <c r="R338" s="6"/>
      <c r="T338" s="6">
        <v>6</v>
      </c>
      <c r="U338" s="7">
        <v>-1</v>
      </c>
      <c r="V338" t="s">
        <v>842</v>
      </c>
      <c r="X338" s="7"/>
      <c r="Y338" s="7"/>
      <c r="Z338" s="6">
        <v>47</v>
      </c>
      <c r="AA338" s="6">
        <v>29</v>
      </c>
      <c r="AB338" s="7">
        <f>Z338-AA338</f>
        <v>18</v>
      </c>
      <c r="AC338" s="6">
        <v>32</v>
      </c>
      <c r="AD338" s="6">
        <v>23</v>
      </c>
      <c r="AE338" s="7">
        <f>AC338-AD338</f>
        <v>9</v>
      </c>
      <c r="AF338" s="6"/>
      <c r="AG338" s="6"/>
      <c r="AL338" s="6"/>
      <c r="AM338" s="6"/>
      <c r="AO338" s="4" t="s">
        <v>1148</v>
      </c>
      <c r="AP338" s="6">
        <v>50</v>
      </c>
      <c r="AQ338" s="6">
        <v>26</v>
      </c>
      <c r="AR338" s="6"/>
      <c r="AS338" s="6"/>
      <c r="AT338" s="6"/>
      <c r="AU338" s="4" t="s">
        <v>1147</v>
      </c>
      <c r="AV338" s="6"/>
      <c r="AW338" s="6"/>
      <c r="AX338" s="7"/>
      <c r="BI338" s="50"/>
      <c r="BK338" s="50"/>
      <c r="BM338" s="50"/>
      <c r="BO338" s="50"/>
      <c r="BQ338" s="50"/>
      <c r="BS338" s="50"/>
    </row>
    <row r="339" spans="2:71" x14ac:dyDescent="0.25">
      <c r="B339" s="3" t="s">
        <v>294</v>
      </c>
      <c r="C339" s="10" t="s">
        <v>579</v>
      </c>
      <c r="D339" s="39">
        <v>44280</v>
      </c>
      <c r="E339">
        <v>28</v>
      </c>
      <c r="F339" s="3" t="s">
        <v>903</v>
      </c>
      <c r="G339" s="2" t="s">
        <v>138</v>
      </c>
      <c r="H339" s="6">
        <v>41</v>
      </c>
      <c r="I339" s="7">
        <v>-2</v>
      </c>
      <c r="J339" s="6">
        <v>37</v>
      </c>
      <c r="K339" s="7">
        <v>0</v>
      </c>
      <c r="L339" s="6">
        <v>6</v>
      </c>
      <c r="M339" s="7">
        <v>0</v>
      </c>
      <c r="N339" s="6">
        <v>5</v>
      </c>
      <c r="O339" s="7">
        <v>1</v>
      </c>
      <c r="P339" s="6">
        <v>1</v>
      </c>
      <c r="Q339" s="7">
        <v>1</v>
      </c>
      <c r="R339" s="6">
        <v>2</v>
      </c>
      <c r="S339" s="7">
        <v>1</v>
      </c>
      <c r="T339" s="6">
        <v>4</v>
      </c>
      <c r="U339" s="7">
        <v>-2</v>
      </c>
      <c r="V339" t="s">
        <v>842</v>
      </c>
      <c r="X339" s="7"/>
      <c r="Y339" s="7"/>
      <c r="Z339" s="6">
        <v>42</v>
      </c>
      <c r="AA339" s="6">
        <v>41</v>
      </c>
      <c r="AB339" s="7">
        <f>Z339-AA339</f>
        <v>1</v>
      </c>
      <c r="AC339" s="6">
        <v>30</v>
      </c>
      <c r="AD339" s="6">
        <v>35</v>
      </c>
      <c r="AE339" s="7">
        <f>AC339-AD339</f>
        <v>-5</v>
      </c>
      <c r="AF339" s="6"/>
      <c r="AG339" s="6"/>
      <c r="AL339" s="6"/>
      <c r="AM339" s="6"/>
      <c r="AO339" s="4" t="s">
        <v>1127</v>
      </c>
      <c r="AP339" s="6">
        <v>33</v>
      </c>
      <c r="AQ339" s="6">
        <v>27</v>
      </c>
      <c r="AR339" s="6"/>
      <c r="AS339" s="6"/>
      <c r="AT339" s="6"/>
      <c r="AU339" s="4" t="s">
        <v>1035</v>
      </c>
      <c r="AV339" s="6"/>
      <c r="AW339" s="6"/>
      <c r="AX339" s="7"/>
      <c r="BI339" s="50"/>
      <c r="BK339" s="50"/>
      <c r="BM339" s="50"/>
      <c r="BO339" s="50"/>
      <c r="BQ339" s="50"/>
      <c r="BS339" s="50"/>
    </row>
    <row r="340" spans="2:71" x14ac:dyDescent="0.25">
      <c r="B340" s="3" t="s">
        <v>294</v>
      </c>
      <c r="C340" s="10" t="s">
        <v>579</v>
      </c>
      <c r="D340" s="39">
        <v>44280</v>
      </c>
      <c r="E340">
        <v>30</v>
      </c>
      <c r="F340" s="3" t="s">
        <v>821</v>
      </c>
      <c r="G340" s="2" t="s">
        <v>224</v>
      </c>
      <c r="H340" s="6">
        <v>42</v>
      </c>
      <c r="I340" s="7">
        <v>-1</v>
      </c>
      <c r="J340" s="6">
        <v>32</v>
      </c>
      <c r="K340" s="7">
        <v>-2</v>
      </c>
      <c r="L340" s="6">
        <v>8</v>
      </c>
      <c r="M340" s="7">
        <v>3</v>
      </c>
      <c r="N340" s="6">
        <v>7</v>
      </c>
      <c r="O340" s="7">
        <v>0</v>
      </c>
      <c r="P340" s="6">
        <v>3</v>
      </c>
      <c r="Q340" s="7">
        <v>0</v>
      </c>
      <c r="R340" s="6"/>
      <c r="T340" s="6">
        <v>10</v>
      </c>
      <c r="U340" s="7">
        <v>1</v>
      </c>
      <c r="V340" t="s">
        <v>842</v>
      </c>
      <c r="X340" s="7"/>
      <c r="Y340" s="7"/>
      <c r="Z340" s="6"/>
      <c r="AA340" s="6"/>
      <c r="AC340" s="6"/>
      <c r="AD340" s="6"/>
      <c r="AF340" s="6"/>
      <c r="AG340" s="6"/>
      <c r="AL340" s="6"/>
      <c r="AM340" s="6"/>
      <c r="AO340" s="4"/>
      <c r="AP340" s="6">
        <v>37</v>
      </c>
      <c r="AQ340" s="6">
        <v>27</v>
      </c>
      <c r="AR340" s="6"/>
      <c r="AS340" s="6"/>
      <c r="AT340" s="6"/>
      <c r="AU340" s="4" t="s">
        <v>876</v>
      </c>
      <c r="AV340" s="6"/>
      <c r="AW340" s="6"/>
      <c r="AX340" s="7"/>
      <c r="BI340" s="50"/>
      <c r="BK340" s="50"/>
      <c r="BM340" s="50"/>
      <c r="BO340" s="50"/>
      <c r="BQ340" s="50"/>
      <c r="BS340" s="50"/>
    </row>
    <row r="341" spans="2:71" x14ac:dyDescent="0.25">
      <c r="B341" s="3" t="s">
        <v>294</v>
      </c>
      <c r="C341" s="10" t="s">
        <v>566</v>
      </c>
      <c r="D341" s="39">
        <v>44280</v>
      </c>
      <c r="E341">
        <v>28</v>
      </c>
      <c r="F341" s="3" t="s">
        <v>1094</v>
      </c>
      <c r="G341" s="2" t="s">
        <v>124</v>
      </c>
      <c r="H341" s="6">
        <v>44</v>
      </c>
      <c r="I341" s="7">
        <v>2</v>
      </c>
      <c r="J341" s="6">
        <v>36</v>
      </c>
      <c r="K341" s="7">
        <v>-2</v>
      </c>
      <c r="L341" s="6">
        <v>6</v>
      </c>
      <c r="M341" s="7">
        <v>0</v>
      </c>
      <c r="N341" s="6">
        <v>4</v>
      </c>
      <c r="O341" s="7">
        <v>0</v>
      </c>
      <c r="P341" s="6">
        <v>3</v>
      </c>
      <c r="Q341" s="7">
        <v>0</v>
      </c>
      <c r="R341" s="6">
        <v>4</v>
      </c>
      <c r="S341" s="7">
        <v>1</v>
      </c>
      <c r="T341" s="6">
        <v>8</v>
      </c>
      <c r="U341" s="7">
        <v>4</v>
      </c>
      <c r="V341" t="s">
        <v>842</v>
      </c>
      <c r="X341" s="7"/>
      <c r="Y341" s="7"/>
      <c r="Z341" s="6">
        <v>52</v>
      </c>
      <c r="AA341" s="6">
        <v>44</v>
      </c>
      <c r="AB341" s="7">
        <f>Z341-AA341</f>
        <v>8</v>
      </c>
      <c r="AC341" s="6">
        <v>44</v>
      </c>
      <c r="AD341" s="6">
        <v>41</v>
      </c>
      <c r="AE341" s="7">
        <f>AC341-AD341</f>
        <v>3</v>
      </c>
      <c r="AF341" s="6"/>
      <c r="AG341" s="6"/>
      <c r="AL341" s="6"/>
      <c r="AM341" s="6"/>
      <c r="AO341" s="4" t="s">
        <v>1095</v>
      </c>
      <c r="AP341" s="6"/>
      <c r="AQ341" s="6"/>
      <c r="AR341" s="6"/>
      <c r="AS341" s="6"/>
      <c r="AT341" s="6"/>
      <c r="AU341" s="4"/>
      <c r="AV341" s="6"/>
      <c r="AW341" s="6"/>
      <c r="AX341" s="7"/>
      <c r="BI341" s="50"/>
      <c r="BK341" s="50"/>
      <c r="BM341" s="50"/>
      <c r="BO341" s="50"/>
      <c r="BQ341" s="50"/>
      <c r="BS341" s="50"/>
    </row>
    <row r="342" spans="2:71" x14ac:dyDescent="0.25">
      <c r="B342" s="3" t="s">
        <v>294</v>
      </c>
      <c r="C342" s="10" t="s">
        <v>479</v>
      </c>
      <c r="D342" s="39">
        <v>44280</v>
      </c>
      <c r="E342">
        <v>1</v>
      </c>
      <c r="F342" s="3" t="s">
        <v>1137</v>
      </c>
      <c r="H342" s="6">
        <v>42</v>
      </c>
      <c r="I342" s="7">
        <v>2</v>
      </c>
      <c r="J342" s="6">
        <v>34</v>
      </c>
      <c r="K342" s="7">
        <v>1</v>
      </c>
      <c r="L342" s="6">
        <v>9</v>
      </c>
      <c r="M342" s="7">
        <v>-2</v>
      </c>
      <c r="N342" s="6">
        <v>4</v>
      </c>
      <c r="O342" s="7">
        <v>-2</v>
      </c>
      <c r="P342" s="6">
        <v>2</v>
      </c>
      <c r="Q342" s="7">
        <v>-1</v>
      </c>
      <c r="R342" s="6">
        <v>1</v>
      </c>
      <c r="S342" s="7">
        <v>-1</v>
      </c>
      <c r="T342" s="6">
        <v>8</v>
      </c>
      <c r="U342" s="7">
        <v>1</v>
      </c>
      <c r="V342" t="s">
        <v>842</v>
      </c>
      <c r="X342" s="7"/>
      <c r="Y342" s="7"/>
      <c r="Z342" s="6"/>
      <c r="AA342" s="6"/>
      <c r="AC342" s="6"/>
      <c r="AD342" s="6"/>
      <c r="AF342" s="6"/>
      <c r="AG342" s="6"/>
      <c r="AL342" s="6"/>
      <c r="AM342" s="6"/>
      <c r="AO342" s="4"/>
      <c r="AP342" s="6"/>
      <c r="AQ342" s="6"/>
      <c r="AR342" s="6"/>
      <c r="AS342" s="6"/>
      <c r="AT342" s="6"/>
      <c r="AU342" s="4"/>
      <c r="AV342" s="6"/>
      <c r="AW342" s="6"/>
      <c r="AX342" s="7"/>
      <c r="BI342" s="50"/>
      <c r="BK342" s="50"/>
      <c r="BM342" s="50"/>
      <c r="BO342" s="50"/>
      <c r="BQ342" s="50"/>
      <c r="BS342" s="50"/>
    </row>
    <row r="343" spans="2:71" x14ac:dyDescent="0.25">
      <c r="B343" s="3" t="s">
        <v>294</v>
      </c>
      <c r="C343" s="10" t="s">
        <v>567</v>
      </c>
      <c r="D343" s="39">
        <v>44281</v>
      </c>
      <c r="E343">
        <v>1</v>
      </c>
      <c r="F343" t="s">
        <v>1132</v>
      </c>
      <c r="H343" s="6"/>
      <c r="J343" s="6"/>
      <c r="L343" s="6"/>
      <c r="N343" s="6"/>
      <c r="P343" s="6"/>
      <c r="R343" s="6"/>
      <c r="T343" s="6"/>
      <c r="V343" t="s">
        <v>842</v>
      </c>
      <c r="X343" s="7"/>
      <c r="Z343" s="6">
        <v>38</v>
      </c>
      <c r="AA343" s="6">
        <v>40</v>
      </c>
      <c r="AB343" s="7">
        <f>Z343-AA343</f>
        <v>-2</v>
      </c>
      <c r="AC343" s="6">
        <v>26</v>
      </c>
      <c r="AD343" s="6">
        <v>37</v>
      </c>
      <c r="AE343" s="7">
        <f>AC343-AD343</f>
        <v>-11</v>
      </c>
      <c r="AF343" s="6"/>
      <c r="AG343" s="6"/>
      <c r="AL343" s="6"/>
      <c r="AM343" s="6"/>
      <c r="AO343" s="4" t="s">
        <v>1750</v>
      </c>
      <c r="AP343" s="6"/>
      <c r="AQ343" s="6"/>
      <c r="AR343" s="6"/>
      <c r="AS343" s="6"/>
      <c r="AT343" s="6"/>
      <c r="AU343" s="4"/>
      <c r="AV343" s="6"/>
      <c r="AW343" s="6"/>
      <c r="AX343" s="7"/>
      <c r="BI343" s="50"/>
      <c r="BK343" s="50"/>
      <c r="BM343" s="50"/>
      <c r="BO343" s="50"/>
      <c r="BQ343" s="50"/>
      <c r="BS343" s="50"/>
    </row>
    <row r="344" spans="2:71" x14ac:dyDescent="0.25">
      <c r="B344" s="3" t="s">
        <v>294</v>
      </c>
      <c r="C344" s="85" t="s">
        <v>488</v>
      </c>
      <c r="D344" s="39">
        <v>44282</v>
      </c>
      <c r="F344" s="3" t="s">
        <v>821</v>
      </c>
      <c r="H344" s="6"/>
      <c r="J344" s="6"/>
      <c r="L344" s="6"/>
      <c r="N344" s="6"/>
      <c r="P344" s="6"/>
      <c r="R344" s="6"/>
      <c r="T344" s="6"/>
      <c r="V344" t="s">
        <v>842</v>
      </c>
      <c r="X344" s="7"/>
      <c r="Z344" s="6"/>
      <c r="AA344" s="6"/>
      <c r="AC344" s="6"/>
      <c r="AD344" s="6"/>
      <c r="AF344" s="6"/>
      <c r="AG344" s="6"/>
      <c r="AL344" s="6"/>
      <c r="AM344" s="6"/>
      <c r="AO344" s="4"/>
      <c r="AP344" s="6"/>
      <c r="AQ344" s="6"/>
      <c r="AR344" s="6"/>
      <c r="AS344" s="6"/>
      <c r="AT344" s="6"/>
      <c r="AU344" s="4"/>
      <c r="AV344" s="6">
        <v>35</v>
      </c>
      <c r="AW344" s="6">
        <v>44</v>
      </c>
      <c r="AX344" s="7">
        <f>AV344-AW344</f>
        <v>-9</v>
      </c>
      <c r="AY344" s="4" t="s">
        <v>871</v>
      </c>
      <c r="BI344" s="50"/>
      <c r="BK344" s="50"/>
      <c r="BM344" s="50"/>
      <c r="BO344" s="50"/>
      <c r="BQ344" s="50"/>
      <c r="BS344" s="50"/>
    </row>
    <row r="345" spans="2:71" x14ac:dyDescent="0.25">
      <c r="B345" s="3" t="s">
        <v>294</v>
      </c>
      <c r="C345" s="10" t="s">
        <v>586</v>
      </c>
      <c r="D345" s="39">
        <v>44284</v>
      </c>
      <c r="E345">
        <v>29</v>
      </c>
      <c r="F345" s="3" t="s">
        <v>1135</v>
      </c>
      <c r="H345" s="6">
        <v>44</v>
      </c>
      <c r="I345" s="7">
        <v>2</v>
      </c>
      <c r="J345" s="6">
        <v>36</v>
      </c>
      <c r="K345" s="7">
        <v>0</v>
      </c>
      <c r="L345" s="6">
        <v>7</v>
      </c>
      <c r="M345" s="7">
        <v>-2</v>
      </c>
      <c r="N345" s="6">
        <v>4</v>
      </c>
      <c r="O345" s="7">
        <v>-2</v>
      </c>
      <c r="P345" s="6">
        <v>2</v>
      </c>
      <c r="Q345" s="7">
        <v>0</v>
      </c>
      <c r="R345" s="6"/>
      <c r="T345" s="6">
        <v>8</v>
      </c>
      <c r="U345" s="7">
        <v>2</v>
      </c>
      <c r="V345" s="3" t="s">
        <v>842</v>
      </c>
      <c r="X345" s="7"/>
      <c r="Y345" s="7"/>
      <c r="Z345" s="6">
        <v>45</v>
      </c>
      <c r="AA345" s="6">
        <v>34</v>
      </c>
      <c r="AB345" s="7">
        <f>Z345-AA345</f>
        <v>11</v>
      </c>
      <c r="AC345" s="6">
        <v>30</v>
      </c>
      <c r="AD345" s="6">
        <v>28</v>
      </c>
      <c r="AE345" s="7">
        <f>AC345-AD345</f>
        <v>2</v>
      </c>
      <c r="AF345" s="6">
        <v>15</v>
      </c>
      <c r="AG345" s="6">
        <v>19</v>
      </c>
      <c r="AH345" s="7">
        <f>AF345-AG345</f>
        <v>-4</v>
      </c>
      <c r="AL345" s="6">
        <v>17</v>
      </c>
      <c r="AM345" s="6">
        <v>18</v>
      </c>
      <c r="AN345" s="7">
        <f>AL345-AM345</f>
        <v>-1</v>
      </c>
      <c r="AO345" s="4" t="s">
        <v>1148</v>
      </c>
      <c r="AP345" s="6">
        <v>47</v>
      </c>
      <c r="AQ345" s="6">
        <v>28</v>
      </c>
      <c r="AR345" s="6"/>
      <c r="AS345" s="6"/>
      <c r="AT345" s="6"/>
      <c r="AU345" s="4" t="s">
        <v>1147</v>
      </c>
      <c r="AV345" s="6"/>
      <c r="AW345" s="6"/>
      <c r="AX345" s="7"/>
      <c r="BI345" s="50"/>
      <c r="BK345" s="50"/>
      <c r="BM345" s="50"/>
      <c r="BO345" s="50"/>
      <c r="BQ345" s="50"/>
      <c r="BS345" s="50"/>
    </row>
    <row r="346" spans="2:71" x14ac:dyDescent="0.25">
      <c r="B346" s="3" t="s">
        <v>294</v>
      </c>
      <c r="C346" s="10" t="s">
        <v>643</v>
      </c>
      <c r="D346" s="39">
        <v>44286</v>
      </c>
      <c r="E346">
        <v>7</v>
      </c>
      <c r="F346" s="3" t="s">
        <v>821</v>
      </c>
      <c r="G346" s="2" t="s">
        <v>224</v>
      </c>
      <c r="H346" s="6">
        <v>42</v>
      </c>
      <c r="I346" s="7">
        <v>0</v>
      </c>
      <c r="J346" s="6">
        <v>34</v>
      </c>
      <c r="K346" s="7">
        <v>2</v>
      </c>
      <c r="L346" s="6">
        <v>7</v>
      </c>
      <c r="M346" s="7">
        <v>-1</v>
      </c>
      <c r="N346" s="6">
        <v>6</v>
      </c>
      <c r="O346" s="7">
        <v>-1</v>
      </c>
      <c r="P346" s="6">
        <v>3</v>
      </c>
      <c r="Q346" s="7">
        <v>0</v>
      </c>
      <c r="R346" s="6"/>
      <c r="T346" s="6">
        <v>8</v>
      </c>
      <c r="U346" s="7">
        <v>-2</v>
      </c>
      <c r="V346" s="3" t="s">
        <v>842</v>
      </c>
      <c r="X346" s="7"/>
      <c r="Y346" s="7"/>
      <c r="Z346" s="6">
        <v>46</v>
      </c>
      <c r="AA346" s="6">
        <v>47</v>
      </c>
      <c r="AB346" s="7">
        <f>Z346-AA346</f>
        <v>-1</v>
      </c>
      <c r="AC346" s="6">
        <v>35</v>
      </c>
      <c r="AD346" s="6">
        <v>46</v>
      </c>
      <c r="AE346" s="7">
        <f>AC346-AD346</f>
        <v>-11</v>
      </c>
      <c r="AF346" s="6"/>
      <c r="AG346" s="6"/>
      <c r="AL346" s="6"/>
      <c r="AM346" s="6"/>
      <c r="AO346" s="4" t="s">
        <v>931</v>
      </c>
      <c r="AP346" s="6">
        <v>35</v>
      </c>
      <c r="AQ346" s="6">
        <v>29</v>
      </c>
      <c r="AR346" s="6"/>
      <c r="AS346" s="6"/>
      <c r="AT346" s="6"/>
      <c r="AU346" s="4" t="s">
        <v>876</v>
      </c>
      <c r="AV346" s="6"/>
      <c r="AW346" s="6"/>
      <c r="AX346" s="7"/>
      <c r="BI346" s="50"/>
      <c r="BK346" s="50"/>
      <c r="BM346" s="50"/>
      <c r="BO346" s="50"/>
      <c r="BQ346" s="50"/>
      <c r="BS346" s="50"/>
    </row>
    <row r="347" spans="2:71" x14ac:dyDescent="0.25">
      <c r="B347" s="3" t="s">
        <v>269</v>
      </c>
      <c r="C347" s="10" t="s">
        <v>697</v>
      </c>
      <c r="D347" s="39">
        <v>44288</v>
      </c>
      <c r="E347">
        <v>6</v>
      </c>
      <c r="F347" s="3" t="s">
        <v>1136</v>
      </c>
      <c r="H347" s="6">
        <v>42</v>
      </c>
      <c r="I347" s="7">
        <v>0</v>
      </c>
      <c r="J347" s="6">
        <v>35</v>
      </c>
      <c r="K347" s="7">
        <v>-3</v>
      </c>
      <c r="L347" s="6">
        <v>8</v>
      </c>
      <c r="M347" s="7">
        <v>2</v>
      </c>
      <c r="N347" s="6">
        <v>3</v>
      </c>
      <c r="O347" s="7">
        <v>0</v>
      </c>
      <c r="P347" s="6">
        <v>2</v>
      </c>
      <c r="Q347" s="7">
        <v>0</v>
      </c>
      <c r="R347" s="6"/>
      <c r="T347" s="6">
        <v>7</v>
      </c>
      <c r="U347" s="7">
        <v>3</v>
      </c>
      <c r="V347" t="s">
        <v>842</v>
      </c>
      <c r="W347" t="s">
        <v>988</v>
      </c>
      <c r="X347" s="7"/>
      <c r="Y347" s="7"/>
      <c r="Z347" s="6"/>
      <c r="AA347" s="6"/>
      <c r="AC347" s="6"/>
      <c r="AD347" s="6"/>
      <c r="AF347" s="6"/>
      <c r="AG347" s="6"/>
      <c r="AL347" s="6"/>
      <c r="AM347" s="6"/>
      <c r="AO347" s="4"/>
      <c r="AP347" s="6"/>
      <c r="AQ347" s="6"/>
      <c r="AR347" s="6"/>
      <c r="AS347" s="6"/>
      <c r="AT347" s="6"/>
      <c r="AU347" s="4"/>
      <c r="AV347" s="6"/>
      <c r="AW347" s="6"/>
      <c r="AX347" s="7"/>
      <c r="BI347" s="50"/>
      <c r="BK347" s="50"/>
      <c r="BM347" s="50"/>
      <c r="BO347" s="50"/>
      <c r="BQ347" s="50"/>
      <c r="BS347" s="50"/>
    </row>
    <row r="348" spans="2:71" x14ac:dyDescent="0.25">
      <c r="B348" s="3" t="s">
        <v>269</v>
      </c>
      <c r="C348" s="85" t="s">
        <v>584</v>
      </c>
      <c r="D348" s="39">
        <v>44289</v>
      </c>
      <c r="F348" s="3" t="s">
        <v>821</v>
      </c>
      <c r="H348" s="6"/>
      <c r="J348" s="6"/>
      <c r="L348" s="6"/>
      <c r="N348" s="6"/>
      <c r="P348" s="6"/>
      <c r="R348" s="6"/>
      <c r="T348" s="6"/>
      <c r="V348" s="3" t="s">
        <v>842</v>
      </c>
      <c r="X348" s="7"/>
      <c r="Z348" s="6"/>
      <c r="AA348" s="6"/>
      <c r="AC348" s="6"/>
      <c r="AD348" s="6"/>
      <c r="AF348" s="6"/>
      <c r="AG348" s="6"/>
      <c r="AL348" s="6"/>
      <c r="AM348" s="6"/>
      <c r="AO348" s="4"/>
      <c r="AP348" s="6"/>
      <c r="AQ348" s="6"/>
      <c r="AR348" s="6"/>
      <c r="AS348" s="6"/>
      <c r="AT348" s="6"/>
      <c r="AU348" s="4"/>
      <c r="AV348" s="6">
        <v>36</v>
      </c>
      <c r="AW348" s="6">
        <v>42</v>
      </c>
      <c r="AX348" s="7">
        <f>AV348-AW348</f>
        <v>-6</v>
      </c>
      <c r="AY348" s="4" t="s">
        <v>871</v>
      </c>
      <c r="BI348" s="50"/>
      <c r="BK348" s="50"/>
      <c r="BM348" s="50"/>
      <c r="BO348" s="50"/>
      <c r="BQ348" s="50"/>
      <c r="BS348" s="50"/>
    </row>
    <row r="349" spans="2:71" x14ac:dyDescent="0.25">
      <c r="B349" s="3" t="s">
        <v>269</v>
      </c>
      <c r="C349" s="10" t="s">
        <v>316</v>
      </c>
      <c r="D349" s="39">
        <v>44291</v>
      </c>
      <c r="E349">
        <v>5</v>
      </c>
      <c r="F349" s="3" t="s">
        <v>1135</v>
      </c>
      <c r="H349" s="6">
        <v>44</v>
      </c>
      <c r="I349" s="7">
        <v>0</v>
      </c>
      <c r="J349" s="6">
        <v>34</v>
      </c>
      <c r="K349" s="7">
        <v>-2</v>
      </c>
      <c r="L349" s="6">
        <v>9</v>
      </c>
      <c r="M349" s="7">
        <v>2</v>
      </c>
      <c r="N349" s="6">
        <v>5</v>
      </c>
      <c r="O349" s="7">
        <v>1</v>
      </c>
      <c r="P349" s="6">
        <v>2</v>
      </c>
      <c r="Q349" s="7">
        <v>0</v>
      </c>
      <c r="R349" s="6"/>
      <c r="T349" s="6">
        <v>10</v>
      </c>
      <c r="U349" s="7">
        <v>2</v>
      </c>
      <c r="V349" s="3" t="s">
        <v>842</v>
      </c>
      <c r="X349" s="7"/>
      <c r="Y349" s="7"/>
      <c r="Z349" s="6">
        <v>47</v>
      </c>
      <c r="AA349" s="6">
        <v>32</v>
      </c>
      <c r="AB349" s="7">
        <f>Z349-AA349</f>
        <v>15</v>
      </c>
      <c r="AC349" s="6">
        <v>29</v>
      </c>
      <c r="AD349" s="6">
        <v>27</v>
      </c>
      <c r="AE349" s="7">
        <f>AC349-AD349</f>
        <v>2</v>
      </c>
      <c r="AF349" s="6">
        <v>17</v>
      </c>
      <c r="AG349" s="6">
        <v>22</v>
      </c>
      <c r="AH349" s="7">
        <f>AF349-AG349</f>
        <v>-5</v>
      </c>
      <c r="AL349" s="6">
        <v>19</v>
      </c>
      <c r="AM349" s="6">
        <v>19</v>
      </c>
      <c r="AN349" s="7">
        <f>AL349-AM349</f>
        <v>0</v>
      </c>
      <c r="AO349" s="4" t="s">
        <v>1148</v>
      </c>
      <c r="AP349" s="6">
        <v>48</v>
      </c>
      <c r="AQ349" s="6">
        <v>28</v>
      </c>
      <c r="AR349" s="6"/>
      <c r="AS349" s="6"/>
      <c r="AT349" s="6"/>
      <c r="AU349" s="4" t="s">
        <v>1147</v>
      </c>
      <c r="AV349" s="6"/>
      <c r="AW349" s="6"/>
      <c r="AX349" s="7"/>
      <c r="BI349" s="50"/>
      <c r="BK349" s="50"/>
      <c r="BM349" s="50"/>
      <c r="BO349" s="50"/>
      <c r="BQ349" s="50"/>
      <c r="BS349" s="50"/>
    </row>
    <row r="350" spans="2:71" x14ac:dyDescent="0.25">
      <c r="B350" s="3" t="s">
        <v>269</v>
      </c>
      <c r="C350" s="10" t="s">
        <v>647</v>
      </c>
      <c r="D350" s="39">
        <v>44293</v>
      </c>
      <c r="E350">
        <v>12</v>
      </c>
      <c r="F350" s="3" t="s">
        <v>821</v>
      </c>
      <c r="G350" s="2" t="s">
        <v>224</v>
      </c>
      <c r="H350" s="6">
        <v>41</v>
      </c>
      <c r="I350" s="7">
        <v>-1</v>
      </c>
      <c r="J350" s="6">
        <v>34</v>
      </c>
      <c r="K350" s="7">
        <v>0</v>
      </c>
      <c r="L350" s="6">
        <v>6</v>
      </c>
      <c r="M350" s="7">
        <v>0</v>
      </c>
      <c r="N350" s="6">
        <v>6</v>
      </c>
      <c r="O350" s="7">
        <v>0</v>
      </c>
      <c r="P350" s="6">
        <v>3</v>
      </c>
      <c r="Q350" s="7">
        <v>0</v>
      </c>
      <c r="R350" s="6"/>
      <c r="T350" s="6">
        <v>7</v>
      </c>
      <c r="U350" s="7">
        <v>-1</v>
      </c>
      <c r="V350" s="3" t="s">
        <v>842</v>
      </c>
      <c r="X350" s="7"/>
      <c r="Y350" s="7"/>
      <c r="Z350" s="6">
        <v>40</v>
      </c>
      <c r="AA350" s="6">
        <v>51</v>
      </c>
      <c r="AB350" s="7">
        <f>Z350-AA350</f>
        <v>-11</v>
      </c>
      <c r="AC350" s="6">
        <v>36</v>
      </c>
      <c r="AD350" s="6">
        <v>43</v>
      </c>
      <c r="AE350" s="7">
        <f>AC350-AD350</f>
        <v>-7</v>
      </c>
      <c r="AF350" s="6"/>
      <c r="AG350" s="6"/>
      <c r="AL350" s="6"/>
      <c r="AM350" s="6"/>
      <c r="AO350" s="4" t="s">
        <v>931</v>
      </c>
      <c r="AP350" s="6">
        <v>35</v>
      </c>
      <c r="AQ350" s="6">
        <v>29</v>
      </c>
      <c r="AR350" s="6"/>
      <c r="AS350" s="6"/>
      <c r="AT350" s="6"/>
      <c r="AU350" s="4" t="s">
        <v>876</v>
      </c>
      <c r="AV350" s="6"/>
      <c r="AW350" s="6"/>
      <c r="AX350" s="7"/>
      <c r="BI350" s="50"/>
      <c r="BK350" s="50"/>
      <c r="BM350" s="50"/>
      <c r="BO350" s="50"/>
      <c r="BQ350" s="50"/>
      <c r="BS350" s="50"/>
    </row>
    <row r="351" spans="2:71" x14ac:dyDescent="0.25">
      <c r="B351" s="3" t="s">
        <v>269</v>
      </c>
      <c r="C351" s="10" t="s">
        <v>419</v>
      </c>
      <c r="D351" s="39">
        <v>44294</v>
      </c>
      <c r="E351">
        <v>11</v>
      </c>
      <c r="F351" s="3" t="s">
        <v>903</v>
      </c>
      <c r="G351" s="2" t="s">
        <v>138</v>
      </c>
      <c r="H351" s="6">
        <v>45</v>
      </c>
      <c r="I351" s="7">
        <v>4</v>
      </c>
      <c r="J351" s="6">
        <v>36</v>
      </c>
      <c r="K351" s="7">
        <v>-1</v>
      </c>
      <c r="L351" s="6">
        <v>6</v>
      </c>
      <c r="M351" s="7">
        <v>0</v>
      </c>
      <c r="N351" s="6">
        <v>4</v>
      </c>
      <c r="O351" s="7">
        <v>-1</v>
      </c>
      <c r="P351" s="6">
        <v>0</v>
      </c>
      <c r="Q351" s="7">
        <v>-1</v>
      </c>
      <c r="R351" s="6">
        <v>1</v>
      </c>
      <c r="S351" s="7">
        <v>-1</v>
      </c>
      <c r="T351" s="6">
        <v>9</v>
      </c>
      <c r="U351" s="7">
        <v>5</v>
      </c>
      <c r="V351" s="3" t="s">
        <v>842</v>
      </c>
      <c r="X351" s="7"/>
      <c r="Y351" s="7"/>
      <c r="Z351" s="6">
        <v>41</v>
      </c>
      <c r="AA351" s="6">
        <v>38</v>
      </c>
      <c r="AB351" s="7">
        <f>Z351-AA351</f>
        <v>3</v>
      </c>
      <c r="AC351" s="6">
        <v>32</v>
      </c>
      <c r="AD351" s="6">
        <v>30</v>
      </c>
      <c r="AE351" s="7">
        <f>AC351-AD351</f>
        <v>2</v>
      </c>
      <c r="AF351" s="6">
        <v>16</v>
      </c>
      <c r="AG351" s="6">
        <v>23</v>
      </c>
      <c r="AH351" s="7">
        <f>AF351-AG351</f>
        <v>-7</v>
      </c>
      <c r="AL351" s="6"/>
      <c r="AM351" s="6"/>
      <c r="AO351" s="4" t="s">
        <v>1127</v>
      </c>
      <c r="AP351" s="6">
        <v>38</v>
      </c>
      <c r="AQ351" s="6">
        <v>25</v>
      </c>
      <c r="AR351" s="6"/>
      <c r="AS351" s="6"/>
      <c r="AT351" s="6"/>
      <c r="AU351" s="4" t="s">
        <v>1035</v>
      </c>
      <c r="AV351" s="6"/>
      <c r="AW351" s="6"/>
      <c r="AX351" s="7"/>
      <c r="BI351" s="50"/>
      <c r="BK351" s="50"/>
      <c r="BM351" s="50"/>
      <c r="BO351" s="50"/>
      <c r="BQ351" s="50"/>
      <c r="BS351" s="50"/>
    </row>
    <row r="352" spans="2:71" x14ac:dyDescent="0.25">
      <c r="B352" s="3" t="s">
        <v>269</v>
      </c>
      <c r="C352" s="10" t="s">
        <v>317</v>
      </c>
      <c r="D352" s="39">
        <v>44294</v>
      </c>
      <c r="E352">
        <v>11</v>
      </c>
      <c r="F352" s="3" t="s">
        <v>1094</v>
      </c>
      <c r="G352" s="2" t="s">
        <v>124</v>
      </c>
      <c r="H352" s="6">
        <v>45</v>
      </c>
      <c r="I352" s="7">
        <v>1</v>
      </c>
      <c r="J352" s="6">
        <v>36</v>
      </c>
      <c r="K352" s="7">
        <v>0</v>
      </c>
      <c r="L352" s="6">
        <v>6</v>
      </c>
      <c r="M352" s="7">
        <v>0</v>
      </c>
      <c r="N352" s="6">
        <v>4</v>
      </c>
      <c r="O352" s="7">
        <v>0</v>
      </c>
      <c r="P352" s="6">
        <v>4</v>
      </c>
      <c r="Q352" s="7">
        <v>1</v>
      </c>
      <c r="R352" s="6">
        <v>2</v>
      </c>
      <c r="S352" s="7">
        <v>-2</v>
      </c>
      <c r="T352" s="6">
        <v>9</v>
      </c>
      <c r="U352" s="7">
        <v>1</v>
      </c>
      <c r="V352" s="3" t="s">
        <v>842</v>
      </c>
      <c r="X352" s="7"/>
      <c r="Y352" s="7"/>
      <c r="Z352" s="6">
        <v>56</v>
      </c>
      <c r="AA352" s="6">
        <v>40</v>
      </c>
      <c r="AB352" s="7">
        <f>Z352-AA352</f>
        <v>16</v>
      </c>
      <c r="AC352" s="6">
        <v>44</v>
      </c>
      <c r="AD352" s="6">
        <v>39</v>
      </c>
      <c r="AE352" s="7">
        <f>AC352-AD352</f>
        <v>5</v>
      </c>
      <c r="AF352" s="6"/>
      <c r="AG352" s="6"/>
      <c r="AL352" s="6"/>
      <c r="AM352" s="6"/>
      <c r="AO352" s="4" t="s">
        <v>1095</v>
      </c>
      <c r="AP352" s="6"/>
      <c r="AQ352" s="6"/>
      <c r="AR352" s="6"/>
      <c r="AS352" s="6"/>
      <c r="AT352" s="6"/>
      <c r="AU352" s="4"/>
      <c r="AV352" s="6"/>
      <c r="AW352" s="6"/>
      <c r="AX352" s="7"/>
      <c r="BI352" s="50"/>
      <c r="BK352" s="50"/>
      <c r="BM352" s="50"/>
      <c r="BO352" s="50"/>
      <c r="BQ352" s="50"/>
      <c r="BS352" s="50"/>
    </row>
    <row r="353" spans="2:71" x14ac:dyDescent="0.25">
      <c r="B353" s="3" t="s">
        <v>269</v>
      </c>
      <c r="C353" s="10" t="s">
        <v>317</v>
      </c>
      <c r="D353" s="39">
        <v>44294</v>
      </c>
      <c r="E353">
        <v>16</v>
      </c>
      <c r="F353" s="3" t="s">
        <v>982</v>
      </c>
      <c r="H353" s="6">
        <v>43</v>
      </c>
      <c r="I353" s="7">
        <v>0</v>
      </c>
      <c r="J353" s="6">
        <v>35</v>
      </c>
      <c r="K353" s="7">
        <v>2</v>
      </c>
      <c r="L353" s="6">
        <v>8</v>
      </c>
      <c r="M353" s="7">
        <v>-1</v>
      </c>
      <c r="N353" s="6">
        <v>4</v>
      </c>
      <c r="O353" s="7">
        <v>-1</v>
      </c>
      <c r="P353" s="6"/>
      <c r="R353" s="6"/>
      <c r="T353" s="6">
        <v>8</v>
      </c>
      <c r="U353" s="7">
        <v>-2</v>
      </c>
      <c r="V353" t="s">
        <v>842</v>
      </c>
      <c r="W353" t="s">
        <v>988</v>
      </c>
      <c r="X353" s="7"/>
      <c r="Y353" s="7"/>
      <c r="Z353" s="6">
        <v>42</v>
      </c>
      <c r="AA353" s="6">
        <v>41</v>
      </c>
      <c r="AB353" s="7">
        <f>Z353-AA353</f>
        <v>1</v>
      </c>
      <c r="AC353" s="6">
        <v>33</v>
      </c>
      <c r="AD353" s="6">
        <v>37</v>
      </c>
      <c r="AE353" s="7">
        <f>AC353-AD353</f>
        <v>-4</v>
      </c>
      <c r="AF353" s="6"/>
      <c r="AG353" s="6"/>
      <c r="AL353" s="6"/>
      <c r="AM353" s="6"/>
      <c r="AO353" s="4" t="s">
        <v>1049</v>
      </c>
      <c r="AP353" s="6">
        <v>46</v>
      </c>
      <c r="AQ353" s="6">
        <v>32</v>
      </c>
      <c r="AR353" s="6"/>
      <c r="AS353" s="6"/>
      <c r="AT353" s="6"/>
      <c r="AU353" s="4" t="s">
        <v>1084</v>
      </c>
      <c r="AV353" s="6">
        <v>43</v>
      </c>
      <c r="AW353" s="6">
        <v>40</v>
      </c>
      <c r="AX353" s="7">
        <f>AV353-AW353</f>
        <v>3</v>
      </c>
      <c r="AY353" s="4" t="s">
        <v>1144</v>
      </c>
      <c r="BI353" s="50"/>
      <c r="BK353" s="50"/>
      <c r="BM353" s="50"/>
      <c r="BO353" s="50"/>
      <c r="BQ353" s="50"/>
      <c r="BS353" s="50"/>
    </row>
    <row r="354" spans="2:71" x14ac:dyDescent="0.25">
      <c r="B354" s="3" t="s">
        <v>269</v>
      </c>
      <c r="C354" s="10" t="s">
        <v>623</v>
      </c>
      <c r="D354" s="39">
        <v>44295</v>
      </c>
      <c r="E354">
        <v>14</v>
      </c>
      <c r="F354" s="3" t="s">
        <v>1136</v>
      </c>
      <c r="H354" s="6">
        <v>42</v>
      </c>
      <c r="I354" s="7">
        <v>0</v>
      </c>
      <c r="J354" s="6">
        <v>35</v>
      </c>
      <c r="K354" s="7">
        <v>0</v>
      </c>
      <c r="L354" s="6">
        <v>7</v>
      </c>
      <c r="M354" s="7">
        <v>-1</v>
      </c>
      <c r="N354" s="6">
        <v>4</v>
      </c>
      <c r="O354" s="7">
        <v>1</v>
      </c>
      <c r="P354" s="6">
        <v>2</v>
      </c>
      <c r="Q354" s="7">
        <v>0</v>
      </c>
      <c r="R354" s="6"/>
      <c r="T354" s="6">
        <v>7</v>
      </c>
      <c r="U354" s="7">
        <v>0</v>
      </c>
      <c r="V354" s="3" t="s">
        <v>842</v>
      </c>
      <c r="W354" t="s">
        <v>988</v>
      </c>
      <c r="X354" s="7"/>
      <c r="Y354" s="7"/>
      <c r="Z354" s="6"/>
      <c r="AA354" s="6"/>
      <c r="AC354" s="6"/>
      <c r="AD354" s="6"/>
      <c r="AF354" s="6"/>
      <c r="AG354" s="6"/>
      <c r="AL354" s="6"/>
      <c r="AM354" s="6"/>
      <c r="AO354" s="4"/>
      <c r="AP354" s="6"/>
      <c r="AQ354" s="6"/>
      <c r="AR354" s="6"/>
      <c r="AS354" s="6"/>
      <c r="AT354" s="6"/>
      <c r="AU354" s="4"/>
      <c r="AV354" s="6"/>
      <c r="AW354" s="6"/>
      <c r="AX354" s="7"/>
      <c r="BI354" s="50"/>
      <c r="BK354" s="50"/>
      <c r="BM354" s="50"/>
      <c r="BO354" s="50"/>
      <c r="BQ354" s="50"/>
      <c r="BS354" s="50"/>
    </row>
    <row r="355" spans="2:71" x14ac:dyDescent="0.25">
      <c r="B355" s="3" t="s">
        <v>269</v>
      </c>
      <c r="C355" s="10" t="s">
        <v>655</v>
      </c>
      <c r="D355" s="39">
        <v>44296</v>
      </c>
      <c r="F355" s="3" t="s">
        <v>821</v>
      </c>
      <c r="H355" s="6"/>
      <c r="J355" s="6"/>
      <c r="L355" s="6"/>
      <c r="N355" s="6"/>
      <c r="P355" s="6"/>
      <c r="R355" s="6"/>
      <c r="T355" s="6"/>
      <c r="V355" s="3" t="s">
        <v>842</v>
      </c>
      <c r="X355" s="7"/>
      <c r="Z355" s="6">
        <v>46</v>
      </c>
      <c r="AA355" s="6">
        <v>47</v>
      </c>
      <c r="AB355" s="7">
        <f>Z355-AA355</f>
        <v>-1</v>
      </c>
      <c r="AC355" s="6">
        <v>26</v>
      </c>
      <c r="AD355" s="6">
        <v>50</v>
      </c>
      <c r="AE355" s="7">
        <f>AC355-AD355</f>
        <v>-24</v>
      </c>
      <c r="AF355" s="6"/>
      <c r="AG355" s="6"/>
      <c r="AL355" s="6"/>
      <c r="AM355" s="6"/>
      <c r="AO355" s="4" t="s">
        <v>1037</v>
      </c>
      <c r="AP355" s="6"/>
      <c r="AQ355" s="6"/>
      <c r="AR355" s="6"/>
      <c r="AS355" s="6"/>
      <c r="AT355" s="6"/>
      <c r="AU355" s="4"/>
      <c r="AV355" s="6">
        <v>38</v>
      </c>
      <c r="AW355" s="6">
        <v>40</v>
      </c>
      <c r="AX355" s="7">
        <f>AV355-AW355</f>
        <v>-2</v>
      </c>
      <c r="AY355" s="4" t="s">
        <v>871</v>
      </c>
      <c r="BI355" s="50"/>
      <c r="BK355" s="50"/>
      <c r="BM355" s="50"/>
      <c r="BO355" s="50"/>
      <c r="BQ355" s="50"/>
      <c r="BS355" s="50"/>
    </row>
    <row r="356" spans="2:71" x14ac:dyDescent="0.25">
      <c r="B356" s="3" t="s">
        <v>269</v>
      </c>
      <c r="C356" s="10" t="s">
        <v>318</v>
      </c>
      <c r="D356" s="39">
        <v>44298</v>
      </c>
      <c r="E356" s="5">
        <v>12</v>
      </c>
      <c r="F356" s="3" t="s">
        <v>1135</v>
      </c>
      <c r="H356" s="6">
        <v>43</v>
      </c>
      <c r="I356" s="7">
        <v>-1</v>
      </c>
      <c r="J356" s="6">
        <v>36</v>
      </c>
      <c r="K356" s="7">
        <v>2</v>
      </c>
      <c r="L356" s="6">
        <v>7</v>
      </c>
      <c r="M356" s="7">
        <v>-2</v>
      </c>
      <c r="N356" s="6">
        <v>5</v>
      </c>
      <c r="O356" s="7">
        <v>0</v>
      </c>
      <c r="P356" s="6">
        <v>3</v>
      </c>
      <c r="Q356" s="7">
        <v>1</v>
      </c>
      <c r="R356" s="6"/>
      <c r="T356" s="6">
        <v>7</v>
      </c>
      <c r="U356" s="7">
        <v>-3</v>
      </c>
      <c r="V356" s="3" t="s">
        <v>842</v>
      </c>
      <c r="X356" s="7"/>
      <c r="Y356" s="7"/>
      <c r="Z356" s="6">
        <v>43</v>
      </c>
      <c r="AA356" s="6">
        <v>34</v>
      </c>
      <c r="AB356" s="7">
        <f>Z356-AA356</f>
        <v>9</v>
      </c>
      <c r="AC356" s="6">
        <v>29</v>
      </c>
      <c r="AD356" s="6">
        <v>27</v>
      </c>
      <c r="AE356" s="7">
        <f>AC356-AD356</f>
        <v>2</v>
      </c>
      <c r="AF356" s="6"/>
      <c r="AG356" s="6"/>
      <c r="AL356" s="6"/>
      <c r="AM356" s="6"/>
      <c r="AO356" s="4" t="s">
        <v>1148</v>
      </c>
      <c r="AP356" s="6">
        <v>47</v>
      </c>
      <c r="AQ356" s="6">
        <v>28</v>
      </c>
      <c r="AR356" s="6"/>
      <c r="AS356" s="6"/>
      <c r="AT356" s="6"/>
      <c r="AU356" s="4" t="s">
        <v>1147</v>
      </c>
      <c r="AV356" s="6"/>
      <c r="AW356" s="6"/>
      <c r="AX356" s="7"/>
      <c r="BI356" s="50"/>
      <c r="BK356" s="50"/>
      <c r="BM356" s="50"/>
      <c r="BO356" s="50"/>
      <c r="BQ356" s="50"/>
      <c r="BS356" s="50"/>
    </row>
    <row r="357" spans="2:71" x14ac:dyDescent="0.25">
      <c r="B357" s="3" t="s">
        <v>269</v>
      </c>
      <c r="C357" s="10" t="s">
        <v>594</v>
      </c>
      <c r="D357" s="39">
        <v>44298</v>
      </c>
      <c r="E357" s="5">
        <v>16</v>
      </c>
      <c r="F357" s="3" t="s">
        <v>821</v>
      </c>
      <c r="G357" s="2" t="s">
        <v>224</v>
      </c>
      <c r="H357" s="6">
        <v>43</v>
      </c>
      <c r="I357" s="7">
        <v>2</v>
      </c>
      <c r="J357" s="6">
        <v>29</v>
      </c>
      <c r="K357" s="7">
        <v>-5</v>
      </c>
      <c r="L357" s="6">
        <v>8</v>
      </c>
      <c r="M357" s="7">
        <v>2</v>
      </c>
      <c r="N357" s="6">
        <v>8</v>
      </c>
      <c r="O357" s="7">
        <v>2</v>
      </c>
      <c r="P357" s="6">
        <v>3</v>
      </c>
      <c r="Q357" s="7">
        <v>0</v>
      </c>
      <c r="R357" s="6"/>
      <c r="T357" s="6">
        <v>14</v>
      </c>
      <c r="U357" s="7">
        <v>7</v>
      </c>
      <c r="V357" s="3" t="s">
        <v>842</v>
      </c>
      <c r="X357" s="7"/>
      <c r="Y357" s="7"/>
      <c r="Z357" s="6"/>
      <c r="AA357" s="6"/>
      <c r="AC357" s="6"/>
      <c r="AD357" s="6"/>
      <c r="AF357" s="6"/>
      <c r="AG357" s="6"/>
      <c r="AL357" s="6"/>
      <c r="AM357" s="6"/>
      <c r="AO357" s="4"/>
      <c r="AP357" s="6">
        <v>34</v>
      </c>
      <c r="AQ357" s="6">
        <v>26</v>
      </c>
      <c r="AR357" s="6"/>
      <c r="AS357" s="6"/>
      <c r="AT357" s="6"/>
      <c r="AU357" s="4" t="s">
        <v>876</v>
      </c>
      <c r="AV357" s="6"/>
      <c r="AW357" s="6"/>
      <c r="AX357" s="7"/>
      <c r="BI357" s="50"/>
      <c r="BK357" s="50"/>
      <c r="BM357" s="50"/>
      <c r="BO357" s="50"/>
      <c r="BQ357" s="50"/>
      <c r="BS357" s="50"/>
    </row>
    <row r="358" spans="2:71" x14ac:dyDescent="0.25">
      <c r="B358" s="3" t="s">
        <v>269</v>
      </c>
      <c r="C358" s="10" t="s">
        <v>455</v>
      </c>
      <c r="D358" s="39">
        <v>44301</v>
      </c>
      <c r="E358" s="5">
        <v>22</v>
      </c>
      <c r="F358" s="3" t="s">
        <v>982</v>
      </c>
      <c r="H358" s="6">
        <v>40</v>
      </c>
      <c r="I358" s="7">
        <v>-3</v>
      </c>
      <c r="J358" s="6">
        <v>34</v>
      </c>
      <c r="K358" s="7">
        <v>-1</v>
      </c>
      <c r="L358" s="6">
        <v>9</v>
      </c>
      <c r="M358" s="7">
        <v>1</v>
      </c>
      <c r="N358" s="6">
        <v>7</v>
      </c>
      <c r="O358" s="7">
        <v>3</v>
      </c>
      <c r="P358" s="6"/>
      <c r="R358" s="6"/>
      <c r="T358" s="6">
        <v>6</v>
      </c>
      <c r="U358" s="7">
        <v>-2</v>
      </c>
      <c r="V358" t="s">
        <v>842</v>
      </c>
      <c r="W358" t="s">
        <v>988</v>
      </c>
      <c r="X358" s="7"/>
      <c r="Y358" s="7"/>
      <c r="Z358" s="6">
        <v>42</v>
      </c>
      <c r="AA358" s="6">
        <v>43</v>
      </c>
      <c r="AB358" s="7">
        <f>Z358-AA358</f>
        <v>-1</v>
      </c>
      <c r="AC358" s="6">
        <v>34</v>
      </c>
      <c r="AD358" s="6">
        <v>36</v>
      </c>
      <c r="AE358" s="7">
        <f>AC358-AD358</f>
        <v>-2</v>
      </c>
      <c r="AF358" s="6"/>
      <c r="AG358" s="6"/>
      <c r="AL358" s="6"/>
      <c r="AM358" s="6"/>
      <c r="AO358" s="4" t="s">
        <v>1049</v>
      </c>
      <c r="AP358" s="6">
        <v>43</v>
      </c>
      <c r="AQ358" s="6">
        <v>34</v>
      </c>
      <c r="AR358" s="6"/>
      <c r="AS358" s="6"/>
      <c r="AT358" s="6"/>
      <c r="AU358" s="4" t="s">
        <v>1084</v>
      </c>
      <c r="AV358" s="6">
        <v>38</v>
      </c>
      <c r="AW358" s="6">
        <v>44</v>
      </c>
      <c r="AX358" s="7">
        <f>AV358-AW358</f>
        <v>-6</v>
      </c>
      <c r="AY358" s="4" t="s">
        <v>1144</v>
      </c>
      <c r="BI358" s="50"/>
      <c r="BK358" s="50"/>
      <c r="BM358" s="50"/>
      <c r="BO358" s="50"/>
      <c r="BQ358" s="50"/>
      <c r="BS358" s="50"/>
    </row>
    <row r="359" spans="2:71" x14ac:dyDescent="0.25">
      <c r="B359" s="3" t="s">
        <v>269</v>
      </c>
      <c r="C359" s="10" t="s">
        <v>538</v>
      </c>
      <c r="D359" s="39">
        <v>44302</v>
      </c>
      <c r="E359" s="5">
        <v>20</v>
      </c>
      <c r="F359" s="3" t="s">
        <v>1136</v>
      </c>
      <c r="H359" s="6">
        <v>43</v>
      </c>
      <c r="I359" s="7">
        <v>1</v>
      </c>
      <c r="J359" s="6">
        <v>34</v>
      </c>
      <c r="K359" s="7">
        <v>-1</v>
      </c>
      <c r="L359" s="6">
        <v>7</v>
      </c>
      <c r="M359" s="7">
        <v>0</v>
      </c>
      <c r="N359" s="6">
        <v>4</v>
      </c>
      <c r="O359" s="7">
        <v>0</v>
      </c>
      <c r="P359" s="6">
        <v>1</v>
      </c>
      <c r="Q359" s="7">
        <v>-1</v>
      </c>
      <c r="R359" s="6"/>
      <c r="T359" s="6">
        <v>9</v>
      </c>
      <c r="U359" s="7">
        <v>2</v>
      </c>
      <c r="V359" s="3" t="s">
        <v>842</v>
      </c>
      <c r="W359" s="3" t="s">
        <v>988</v>
      </c>
      <c r="X359" s="7"/>
      <c r="Y359" s="7"/>
      <c r="Z359" s="6">
        <v>40</v>
      </c>
      <c r="AA359" s="6">
        <v>38</v>
      </c>
      <c r="AB359" s="7">
        <f>Z359-AA359</f>
        <v>2</v>
      </c>
      <c r="AC359" s="6">
        <v>29</v>
      </c>
      <c r="AD359" s="6">
        <v>35</v>
      </c>
      <c r="AE359" s="7">
        <f>AC359-AD359</f>
        <v>-6</v>
      </c>
      <c r="AF359" s="6">
        <v>15</v>
      </c>
      <c r="AG359" s="6">
        <v>23</v>
      </c>
      <c r="AH359" s="7">
        <f>AF359-AG359</f>
        <v>-8</v>
      </c>
      <c r="AL359" s="6"/>
      <c r="AM359" s="6"/>
      <c r="AO359" s="4" t="s">
        <v>1099</v>
      </c>
      <c r="AP359" s="6">
        <v>44</v>
      </c>
      <c r="AQ359" s="6">
        <v>30</v>
      </c>
      <c r="AR359" s="6"/>
      <c r="AS359" s="6"/>
      <c r="AT359" s="6"/>
      <c r="AU359" s="4" t="s">
        <v>1146</v>
      </c>
      <c r="AV359" s="6">
        <v>37</v>
      </c>
      <c r="AW359" s="6">
        <v>38</v>
      </c>
      <c r="AX359" s="7">
        <f>AV359-AW359</f>
        <v>-1</v>
      </c>
      <c r="AY359" s="4" t="s">
        <v>1099</v>
      </c>
      <c r="BI359" s="50"/>
      <c r="BK359" s="50"/>
      <c r="BM359" s="50"/>
      <c r="BO359" s="50"/>
      <c r="BQ359" s="50"/>
      <c r="BS359" s="50"/>
    </row>
    <row r="360" spans="2:71" x14ac:dyDescent="0.25">
      <c r="B360" s="3" t="s">
        <v>269</v>
      </c>
      <c r="C360" s="10" t="s">
        <v>835</v>
      </c>
      <c r="D360" s="39">
        <v>44302</v>
      </c>
      <c r="E360" s="5">
        <v>26</v>
      </c>
      <c r="F360" t="s">
        <v>1132</v>
      </c>
      <c r="G360" s="2" t="s">
        <v>60</v>
      </c>
      <c r="H360" s="6">
        <v>40</v>
      </c>
      <c r="I360" s="7">
        <v>-5</v>
      </c>
      <c r="J360" s="6">
        <v>37</v>
      </c>
      <c r="K360" s="7">
        <v>-1</v>
      </c>
      <c r="L360" s="6">
        <v>8</v>
      </c>
      <c r="M360" s="7">
        <v>2</v>
      </c>
      <c r="N360" s="6">
        <v>5</v>
      </c>
      <c r="O360" s="7">
        <v>0</v>
      </c>
      <c r="P360" s="6">
        <v>2</v>
      </c>
      <c r="Q360" s="7">
        <v>1</v>
      </c>
      <c r="R360" s="6">
        <v>1</v>
      </c>
      <c r="S360" s="7">
        <v>1</v>
      </c>
      <c r="T360" s="6">
        <v>3</v>
      </c>
      <c r="U360" s="7">
        <v>-4</v>
      </c>
      <c r="V360" s="3" t="s">
        <v>639</v>
      </c>
      <c r="W360" s="3"/>
      <c r="X360" s="7"/>
      <c r="Y360" s="7"/>
      <c r="Z360" s="6">
        <v>44</v>
      </c>
      <c r="AA360" s="6">
        <v>50</v>
      </c>
      <c r="AB360" s="7">
        <f>Z360-AA360</f>
        <v>-6</v>
      </c>
      <c r="AC360" s="6">
        <v>36</v>
      </c>
      <c r="AD360" s="6">
        <v>46</v>
      </c>
      <c r="AE360" s="7">
        <f>AC360-AD360</f>
        <v>-10</v>
      </c>
      <c r="AF360" s="6">
        <v>18</v>
      </c>
      <c r="AG360" s="6">
        <v>38</v>
      </c>
      <c r="AH360" s="7">
        <f>AF360-AG360</f>
        <v>-20</v>
      </c>
      <c r="AL360" s="6"/>
      <c r="AM360" s="6"/>
      <c r="AO360" s="4" t="s">
        <v>1087</v>
      </c>
      <c r="AP360" s="6"/>
      <c r="AQ360" s="6"/>
      <c r="AR360" s="6"/>
      <c r="AS360" s="6"/>
      <c r="AT360" s="6"/>
      <c r="AU360" s="4"/>
      <c r="AV360" s="6">
        <v>44</v>
      </c>
      <c r="AW360" s="6">
        <v>51</v>
      </c>
      <c r="AX360" s="7">
        <f>AV360-AW360</f>
        <v>-7</v>
      </c>
      <c r="AY360" s="4" t="s">
        <v>937</v>
      </c>
      <c r="BI360" s="50"/>
      <c r="BK360" s="50"/>
      <c r="BM360" s="50"/>
      <c r="BO360" s="50"/>
      <c r="BQ360" s="50"/>
      <c r="BS360" s="50"/>
    </row>
    <row r="361" spans="2:71" x14ac:dyDescent="0.25">
      <c r="B361" s="3" t="s">
        <v>269</v>
      </c>
      <c r="C361" s="10" t="s">
        <v>523</v>
      </c>
      <c r="D361" s="39">
        <v>44303</v>
      </c>
      <c r="E361" s="5"/>
      <c r="F361" s="3" t="s">
        <v>821</v>
      </c>
      <c r="H361" s="6"/>
      <c r="J361" s="6"/>
      <c r="L361" s="6"/>
      <c r="N361" s="6"/>
      <c r="P361" s="6"/>
      <c r="R361" s="6"/>
      <c r="T361" s="6"/>
      <c r="V361" s="3" t="s">
        <v>842</v>
      </c>
      <c r="W361" s="3"/>
      <c r="X361" s="7"/>
      <c r="Z361" s="6"/>
      <c r="AA361" s="6"/>
      <c r="AC361" s="6"/>
      <c r="AD361" s="6"/>
      <c r="AF361" s="6"/>
      <c r="AG361" s="6"/>
      <c r="AL361" s="6"/>
      <c r="AM361" s="6"/>
      <c r="AO361" s="4"/>
      <c r="AP361" s="6"/>
      <c r="AQ361" s="6"/>
      <c r="AR361" s="6"/>
      <c r="AS361" s="6"/>
      <c r="AT361" s="6"/>
      <c r="AU361" s="4"/>
      <c r="AV361" s="6">
        <v>37</v>
      </c>
      <c r="AW361" s="6">
        <v>43</v>
      </c>
      <c r="AX361" s="7">
        <f>AV361-AW361</f>
        <v>-6</v>
      </c>
      <c r="AY361" s="4" t="s">
        <v>871</v>
      </c>
      <c r="BI361" s="50"/>
      <c r="BK361" s="50"/>
      <c r="BM361" s="50"/>
      <c r="BO361" s="50"/>
      <c r="BQ361" s="50"/>
      <c r="BS361" s="50"/>
    </row>
    <row r="362" spans="2:71" x14ac:dyDescent="0.25">
      <c r="B362" s="3" t="s">
        <v>269</v>
      </c>
      <c r="C362" s="10" t="s">
        <v>320</v>
      </c>
      <c r="D362" s="39">
        <v>44305</v>
      </c>
      <c r="E362">
        <v>19</v>
      </c>
      <c r="F362" s="3" t="s">
        <v>1135</v>
      </c>
      <c r="H362" s="6">
        <v>44</v>
      </c>
      <c r="I362" s="7">
        <v>1</v>
      </c>
      <c r="J362" s="6">
        <v>34</v>
      </c>
      <c r="K362" s="7">
        <v>-2</v>
      </c>
      <c r="L362" s="6">
        <v>10</v>
      </c>
      <c r="M362" s="7">
        <v>3</v>
      </c>
      <c r="N362" s="6">
        <v>4</v>
      </c>
      <c r="O362" s="7">
        <v>-1</v>
      </c>
      <c r="P362" s="6">
        <v>3</v>
      </c>
      <c r="Q362" s="7">
        <v>0</v>
      </c>
      <c r="R362" s="6"/>
      <c r="T362" s="6">
        <v>10</v>
      </c>
      <c r="U362" s="7">
        <v>3</v>
      </c>
      <c r="V362" s="3" t="s">
        <v>842</v>
      </c>
      <c r="X362" s="7"/>
      <c r="Y362" s="7"/>
      <c r="Z362" s="6">
        <v>47</v>
      </c>
      <c r="AA362" s="6">
        <v>32</v>
      </c>
      <c r="AB362" s="7">
        <f>Z362-AA362</f>
        <v>15</v>
      </c>
      <c r="AC362" s="6">
        <v>30</v>
      </c>
      <c r="AD362" s="6">
        <v>28</v>
      </c>
      <c r="AE362" s="7">
        <f>AC362-AD362</f>
        <v>2</v>
      </c>
      <c r="AF362" s="6"/>
      <c r="AG362" s="6"/>
      <c r="AL362" s="6"/>
      <c r="AM362" s="6"/>
      <c r="AO362" s="4" t="s">
        <v>1148</v>
      </c>
      <c r="AP362" s="6">
        <v>47</v>
      </c>
      <c r="AQ362" s="6">
        <v>28</v>
      </c>
      <c r="AR362" s="6"/>
      <c r="AS362" s="6"/>
      <c r="AT362" s="6"/>
      <c r="AU362" s="4" t="s">
        <v>1147</v>
      </c>
      <c r="AV362" s="6"/>
      <c r="AW362" s="6"/>
      <c r="AX362" s="7"/>
      <c r="BI362" s="50"/>
      <c r="BK362" s="50"/>
      <c r="BM362" s="50"/>
      <c r="BO362" s="50"/>
      <c r="BQ362" s="50"/>
      <c r="BS362" s="50"/>
    </row>
    <row r="363" spans="2:71" x14ac:dyDescent="0.25">
      <c r="B363" s="3" t="s">
        <v>269</v>
      </c>
      <c r="C363" s="10" t="s">
        <v>434</v>
      </c>
      <c r="D363" s="39">
        <v>44307</v>
      </c>
      <c r="E363">
        <v>23</v>
      </c>
      <c r="F363" s="3" t="s">
        <v>821</v>
      </c>
      <c r="G363" s="2" t="s">
        <v>224</v>
      </c>
      <c r="H363" s="6">
        <v>44</v>
      </c>
      <c r="I363" s="7">
        <v>1</v>
      </c>
      <c r="J363" s="6">
        <v>34</v>
      </c>
      <c r="K363" s="7">
        <v>5</v>
      </c>
      <c r="L363" s="6">
        <v>5</v>
      </c>
      <c r="M363" s="7">
        <v>-3</v>
      </c>
      <c r="N363" s="6">
        <v>7</v>
      </c>
      <c r="O363" s="7">
        <v>-1</v>
      </c>
      <c r="P363" s="6">
        <v>2</v>
      </c>
      <c r="Q363" s="7">
        <v>-1</v>
      </c>
      <c r="R363" s="6"/>
      <c r="T363" s="6">
        <v>10</v>
      </c>
      <c r="U363" s="7">
        <v>-4</v>
      </c>
      <c r="V363" s="3" t="s">
        <v>842</v>
      </c>
      <c r="X363" s="7"/>
      <c r="Y363" s="7"/>
      <c r="Z363" s="6"/>
      <c r="AA363" s="6"/>
      <c r="AC363" s="6"/>
      <c r="AD363" s="6"/>
      <c r="AF363" s="6"/>
      <c r="AG363" s="6"/>
      <c r="AL363" s="6"/>
      <c r="AM363" s="6"/>
      <c r="AO363" s="4"/>
      <c r="AP363" s="6"/>
      <c r="AQ363" s="6"/>
      <c r="AR363" s="6"/>
      <c r="AS363" s="6"/>
      <c r="AT363" s="6"/>
      <c r="AU363" s="4"/>
      <c r="AV363" s="6"/>
      <c r="AW363" s="6"/>
      <c r="AX363" s="7"/>
      <c r="BI363" s="50"/>
      <c r="BK363" s="50"/>
      <c r="BM363" s="50"/>
      <c r="BO363" s="50"/>
      <c r="BQ363" s="50"/>
      <c r="BS363" s="50"/>
    </row>
    <row r="364" spans="2:71" x14ac:dyDescent="0.25">
      <c r="B364" s="3" t="s">
        <v>269</v>
      </c>
      <c r="C364" s="10" t="s">
        <v>599</v>
      </c>
      <c r="D364" s="39">
        <v>44307</v>
      </c>
      <c r="E364">
        <v>25</v>
      </c>
      <c r="F364" s="3" t="s">
        <v>903</v>
      </c>
      <c r="G364" s="2" t="s">
        <v>138</v>
      </c>
      <c r="H364" s="6">
        <v>44</v>
      </c>
      <c r="I364" s="7">
        <v>-1</v>
      </c>
      <c r="J364" s="6">
        <v>33</v>
      </c>
      <c r="K364" s="7">
        <v>-3</v>
      </c>
      <c r="L364" s="6">
        <v>7</v>
      </c>
      <c r="M364" s="7">
        <v>1</v>
      </c>
      <c r="N364" s="6">
        <v>5</v>
      </c>
      <c r="O364" s="7">
        <v>1</v>
      </c>
      <c r="P364" s="6">
        <v>0</v>
      </c>
      <c r="Q364" s="7">
        <v>0</v>
      </c>
      <c r="R364" s="6">
        <v>2</v>
      </c>
      <c r="S364" s="7">
        <v>1</v>
      </c>
      <c r="T364" s="6">
        <v>11</v>
      </c>
      <c r="U364" s="7">
        <v>2</v>
      </c>
      <c r="V364" s="3" t="s">
        <v>842</v>
      </c>
      <c r="X364" s="7"/>
      <c r="Y364" s="7"/>
      <c r="Z364" s="6">
        <v>41</v>
      </c>
      <c r="AA364" s="6">
        <v>40</v>
      </c>
      <c r="AB364" s="7">
        <f>Z364-AA364</f>
        <v>1</v>
      </c>
      <c r="AC364" s="6">
        <v>33</v>
      </c>
      <c r="AD364" s="6">
        <v>32</v>
      </c>
      <c r="AE364" s="7">
        <f>AC364-AD364</f>
        <v>1</v>
      </c>
      <c r="AF364" s="6">
        <v>17</v>
      </c>
      <c r="AG364" s="6">
        <v>21</v>
      </c>
      <c r="AH364" s="7">
        <f>AF364-AG364</f>
        <v>-4</v>
      </c>
      <c r="AL364" s="6"/>
      <c r="AM364" s="6"/>
      <c r="AO364" s="4" t="s">
        <v>1127</v>
      </c>
      <c r="AP364" s="6">
        <v>35</v>
      </c>
      <c r="AQ364" s="6">
        <v>25</v>
      </c>
      <c r="AR364" s="6"/>
      <c r="AS364" s="6"/>
      <c r="AT364" s="6"/>
      <c r="AU364" s="4" t="s">
        <v>1035</v>
      </c>
      <c r="AV364" s="6"/>
      <c r="AW364" s="6"/>
      <c r="AX364" s="7"/>
      <c r="BI364" s="50"/>
      <c r="BK364" s="50"/>
      <c r="BM364" s="50"/>
      <c r="BO364" s="50"/>
      <c r="BQ364" s="50"/>
      <c r="BS364" s="50"/>
    </row>
    <row r="365" spans="2:71" x14ac:dyDescent="0.25">
      <c r="B365" s="3" t="s">
        <v>269</v>
      </c>
      <c r="C365" s="10" t="s">
        <v>348</v>
      </c>
      <c r="D365" s="39">
        <v>44308</v>
      </c>
      <c r="F365" s="3" t="s">
        <v>1019</v>
      </c>
      <c r="G365" s="2" t="s">
        <v>96</v>
      </c>
      <c r="H365" s="6">
        <v>39</v>
      </c>
      <c r="I365" s="7">
        <v>0</v>
      </c>
      <c r="J365" s="6">
        <v>35</v>
      </c>
      <c r="K365" s="7">
        <v>-2</v>
      </c>
      <c r="L365" s="6">
        <v>9</v>
      </c>
      <c r="M365" s="7">
        <v>0</v>
      </c>
      <c r="N365" s="6">
        <v>6</v>
      </c>
      <c r="O365" s="7">
        <v>0</v>
      </c>
      <c r="P365" s="6">
        <v>3</v>
      </c>
      <c r="Q365" s="7">
        <v>0</v>
      </c>
      <c r="R365" s="6"/>
      <c r="T365" s="6">
        <v>4</v>
      </c>
      <c r="U365" s="7">
        <v>2</v>
      </c>
      <c r="V365" t="s">
        <v>842</v>
      </c>
      <c r="X365" s="7"/>
      <c r="Y365" s="7"/>
      <c r="Z365" s="6">
        <v>41</v>
      </c>
      <c r="AA365" s="6">
        <v>38</v>
      </c>
      <c r="AB365" s="7">
        <f>Z365-AA365</f>
        <v>3</v>
      </c>
      <c r="AC365" s="6">
        <v>23</v>
      </c>
      <c r="AD365" s="6">
        <v>32</v>
      </c>
      <c r="AE365" s="7">
        <f>AC365-AD365</f>
        <v>-9</v>
      </c>
      <c r="AF365" s="6">
        <v>11</v>
      </c>
      <c r="AG365" s="6">
        <v>19</v>
      </c>
      <c r="AH365" s="7">
        <f>AF365-AG365</f>
        <v>-8</v>
      </c>
      <c r="AL365" s="6"/>
      <c r="AM365" s="6"/>
      <c r="AO365" s="4" t="s">
        <v>1087</v>
      </c>
      <c r="AP365" s="6">
        <v>40</v>
      </c>
      <c r="AQ365" s="6">
        <v>24</v>
      </c>
      <c r="AR365" s="6"/>
      <c r="AS365" s="6"/>
      <c r="AT365" s="6"/>
      <c r="AU365" s="4" t="s">
        <v>1155</v>
      </c>
      <c r="AV365" s="6"/>
      <c r="AW365" s="6"/>
      <c r="AX365" s="7"/>
      <c r="BI365" s="50"/>
      <c r="BK365" s="50"/>
      <c r="BM365" s="50"/>
      <c r="BO365" s="50"/>
      <c r="BQ365" s="50"/>
      <c r="BS365" s="50"/>
    </row>
    <row r="366" spans="2:71" x14ac:dyDescent="0.25">
      <c r="B366" s="3" t="s">
        <v>269</v>
      </c>
      <c r="C366" s="10" t="s">
        <v>348</v>
      </c>
      <c r="D366" s="39">
        <v>44308</v>
      </c>
      <c r="E366">
        <v>28</v>
      </c>
      <c r="F366" s="3" t="s">
        <v>1137</v>
      </c>
      <c r="H366" s="6">
        <v>41</v>
      </c>
      <c r="I366" s="7">
        <v>-1</v>
      </c>
      <c r="J366" s="6">
        <v>33</v>
      </c>
      <c r="K366" s="7">
        <v>-1</v>
      </c>
      <c r="L366" s="6">
        <v>10</v>
      </c>
      <c r="M366" s="7">
        <v>1</v>
      </c>
      <c r="N366" s="6">
        <v>7</v>
      </c>
      <c r="O366" s="7">
        <v>3</v>
      </c>
      <c r="P366" s="6">
        <v>3</v>
      </c>
      <c r="Q366" s="7">
        <v>1</v>
      </c>
      <c r="R366" s="6">
        <v>1</v>
      </c>
      <c r="S366" s="7">
        <v>0</v>
      </c>
      <c r="T366" s="6">
        <v>8</v>
      </c>
      <c r="U366" s="7">
        <v>0</v>
      </c>
      <c r="V366" t="s">
        <v>842</v>
      </c>
      <c r="X366" s="7"/>
      <c r="Y366" s="7"/>
      <c r="Z366" s="6"/>
      <c r="AA366" s="6"/>
      <c r="AC366" s="6"/>
      <c r="AD366" s="6"/>
      <c r="AF366" s="6"/>
      <c r="AG366" s="6"/>
      <c r="AL366" s="6"/>
      <c r="AM366" s="6"/>
      <c r="AO366" s="4"/>
      <c r="AP366" s="6"/>
      <c r="AQ366" s="6"/>
      <c r="AR366" s="6"/>
      <c r="AS366" s="6"/>
      <c r="AT366" s="6"/>
      <c r="AU366" s="4"/>
      <c r="AV366" s="6"/>
      <c r="AW366" s="6"/>
      <c r="AX366" s="7"/>
      <c r="BI366" s="50"/>
      <c r="BK366" s="50"/>
      <c r="BM366" s="50"/>
      <c r="BO366" s="50"/>
      <c r="BQ366" s="50"/>
      <c r="BS366" s="50"/>
    </row>
    <row r="367" spans="2:71" x14ac:dyDescent="0.25">
      <c r="B367" s="3" t="s">
        <v>269</v>
      </c>
      <c r="C367" s="10" t="s">
        <v>600</v>
      </c>
      <c r="D367" s="39">
        <v>44309</v>
      </c>
      <c r="E367">
        <v>28</v>
      </c>
      <c r="F367" s="3" t="s">
        <v>1136</v>
      </c>
      <c r="H367" s="6">
        <v>42</v>
      </c>
      <c r="I367" s="7">
        <v>-1</v>
      </c>
      <c r="J367" s="6">
        <v>35</v>
      </c>
      <c r="K367" s="7">
        <v>1</v>
      </c>
      <c r="L367" s="6">
        <v>8</v>
      </c>
      <c r="M367" s="7">
        <v>1</v>
      </c>
      <c r="N367" s="6">
        <v>3</v>
      </c>
      <c r="O367" s="7">
        <v>-1</v>
      </c>
      <c r="P367" s="6">
        <v>2</v>
      </c>
      <c r="Q367" s="7">
        <v>1</v>
      </c>
      <c r="R367" s="6"/>
      <c r="T367" s="6">
        <v>7</v>
      </c>
      <c r="U367" s="7">
        <v>-2</v>
      </c>
      <c r="V367" s="3" t="s">
        <v>842</v>
      </c>
      <c r="W367" s="3" t="s">
        <v>988</v>
      </c>
      <c r="X367" s="7"/>
      <c r="Y367" s="7"/>
      <c r="Z367" s="6"/>
      <c r="AA367" s="6"/>
      <c r="AC367" s="6"/>
      <c r="AD367" s="6"/>
      <c r="AF367" s="6"/>
      <c r="AG367" s="6"/>
      <c r="AL367" s="6"/>
      <c r="AM367" s="6"/>
      <c r="AO367" s="4"/>
      <c r="AP367" s="6"/>
      <c r="AQ367" s="6"/>
      <c r="AR367" s="6"/>
      <c r="AS367" s="6"/>
      <c r="AT367" s="6"/>
      <c r="AU367" s="4"/>
      <c r="AV367" s="6"/>
      <c r="AW367" s="6"/>
      <c r="AX367" s="7"/>
      <c r="BI367" s="50"/>
      <c r="BK367" s="50"/>
      <c r="BM367" s="50"/>
      <c r="BO367" s="50"/>
      <c r="BQ367" s="50"/>
      <c r="BS367" s="50"/>
    </row>
    <row r="368" spans="2:71" x14ac:dyDescent="0.25">
      <c r="B368" s="3" t="s">
        <v>269</v>
      </c>
      <c r="C368" s="10" t="s">
        <v>601</v>
      </c>
      <c r="D368" s="39">
        <v>44310</v>
      </c>
      <c r="F368" s="3" t="s">
        <v>821</v>
      </c>
      <c r="H368" s="6"/>
      <c r="J368" s="6"/>
      <c r="L368" s="6"/>
      <c r="N368" s="6"/>
      <c r="P368" s="6"/>
      <c r="R368" s="6"/>
      <c r="T368" s="6"/>
      <c r="V368" s="3" t="s">
        <v>842</v>
      </c>
      <c r="W368" s="3"/>
      <c r="X368" s="7"/>
      <c r="Z368" s="6"/>
      <c r="AA368" s="6"/>
      <c r="AC368" s="6"/>
      <c r="AD368" s="6"/>
      <c r="AF368" s="6"/>
      <c r="AG368" s="6"/>
      <c r="AL368" s="6"/>
      <c r="AM368" s="6"/>
      <c r="AO368" s="4"/>
      <c r="AP368" s="6"/>
      <c r="AQ368" s="6"/>
      <c r="AR368" s="6"/>
      <c r="AS368" s="6"/>
      <c r="AT368" s="6"/>
      <c r="AU368" s="4"/>
      <c r="AV368" s="6">
        <v>36</v>
      </c>
      <c r="AW368" s="6">
        <v>43</v>
      </c>
      <c r="AX368" s="7">
        <f>AV368-AW368</f>
        <v>-7</v>
      </c>
      <c r="AY368" s="4" t="s">
        <v>871</v>
      </c>
      <c r="BI368" s="50"/>
      <c r="BK368" s="50"/>
      <c r="BM368" s="50"/>
      <c r="BO368" s="50"/>
      <c r="BQ368" s="50"/>
      <c r="BS368" s="50"/>
    </row>
    <row r="369" spans="2:71" x14ac:dyDescent="0.25">
      <c r="B369" s="3" t="s">
        <v>269</v>
      </c>
      <c r="C369" s="10" t="s">
        <v>323</v>
      </c>
      <c r="D369" s="39">
        <v>44312</v>
      </c>
      <c r="E369">
        <v>26</v>
      </c>
      <c r="F369" s="3" t="s">
        <v>1135</v>
      </c>
      <c r="H369" s="6">
        <v>44</v>
      </c>
      <c r="I369" s="7">
        <v>0</v>
      </c>
      <c r="J369" s="6">
        <v>34</v>
      </c>
      <c r="K369" s="7">
        <v>0</v>
      </c>
      <c r="L369" s="6">
        <v>8</v>
      </c>
      <c r="M369" s="7">
        <v>-2</v>
      </c>
      <c r="N369" s="6">
        <v>4</v>
      </c>
      <c r="O369" s="7">
        <v>0</v>
      </c>
      <c r="P369" s="6">
        <v>3</v>
      </c>
      <c r="Q369" s="7">
        <v>0</v>
      </c>
      <c r="R369" s="6"/>
      <c r="T369" s="6">
        <v>10</v>
      </c>
      <c r="U369" s="7">
        <v>0</v>
      </c>
      <c r="V369" s="3" t="s">
        <v>842</v>
      </c>
      <c r="X369" s="7"/>
      <c r="Y369" s="7"/>
      <c r="Z369" s="6">
        <v>44</v>
      </c>
      <c r="AA369" s="6">
        <v>35</v>
      </c>
      <c r="AB369" s="7">
        <f>Z369-AA369</f>
        <v>9</v>
      </c>
      <c r="AC369" s="6">
        <v>31</v>
      </c>
      <c r="AD369" s="6">
        <v>32</v>
      </c>
      <c r="AE369" s="7">
        <f>AC369-AD369</f>
        <v>-1</v>
      </c>
      <c r="AF369" s="6"/>
      <c r="AG369" s="6"/>
      <c r="AL369" s="6"/>
      <c r="AM369" s="6"/>
      <c r="AO369" s="4" t="s">
        <v>1148</v>
      </c>
      <c r="AP369" s="6">
        <v>46</v>
      </c>
      <c r="AQ369" s="6">
        <v>29</v>
      </c>
      <c r="AR369" s="6"/>
      <c r="AS369" s="6"/>
      <c r="AT369" s="6"/>
      <c r="AU369" s="4" t="s">
        <v>1147</v>
      </c>
      <c r="AV369" s="6"/>
      <c r="AW369" s="6"/>
      <c r="AX369" s="7"/>
      <c r="BI369" s="50"/>
      <c r="BK369" s="50"/>
      <c r="BM369" s="50"/>
      <c r="BO369" s="50"/>
      <c r="BQ369" s="50"/>
      <c r="BS369" s="50"/>
    </row>
    <row r="370" spans="2:71" x14ac:dyDescent="0.25">
      <c r="B370" s="3" t="s">
        <v>269</v>
      </c>
      <c r="C370" s="10" t="s">
        <v>602</v>
      </c>
      <c r="D370" s="39">
        <v>44313</v>
      </c>
      <c r="E370">
        <v>29</v>
      </c>
      <c r="F370" s="3" t="s">
        <v>821</v>
      </c>
      <c r="G370" s="2" t="s">
        <v>224</v>
      </c>
      <c r="H370" s="6">
        <v>44</v>
      </c>
      <c r="I370" s="7">
        <v>0</v>
      </c>
      <c r="J370" s="6">
        <v>33</v>
      </c>
      <c r="K370" s="7">
        <v>-1</v>
      </c>
      <c r="L370" s="6">
        <v>7</v>
      </c>
      <c r="M370" s="7">
        <v>2</v>
      </c>
      <c r="N370" s="6">
        <v>7</v>
      </c>
      <c r="O370" s="7">
        <v>0</v>
      </c>
      <c r="P370" s="6">
        <v>3</v>
      </c>
      <c r="Q370" s="7">
        <v>1</v>
      </c>
      <c r="R370" s="6"/>
      <c r="T370" s="6">
        <v>11</v>
      </c>
      <c r="U370" s="7">
        <v>1</v>
      </c>
      <c r="V370" s="3" t="s">
        <v>842</v>
      </c>
      <c r="X370" s="7"/>
      <c r="Y370" s="7"/>
      <c r="Z370" s="6">
        <v>41</v>
      </c>
      <c r="AA370" s="6">
        <v>52</v>
      </c>
      <c r="AB370" s="7">
        <f>Z370-AA370</f>
        <v>-11</v>
      </c>
      <c r="AC370" s="6">
        <v>30</v>
      </c>
      <c r="AD370" s="6">
        <v>49</v>
      </c>
      <c r="AE370" s="7">
        <f>AC370-AD370</f>
        <v>-19</v>
      </c>
      <c r="AF370" s="6"/>
      <c r="AG370" s="6"/>
      <c r="AI370" s="6"/>
      <c r="AJ370" s="6"/>
      <c r="AL370" s="6"/>
      <c r="AM370" s="6"/>
      <c r="AO370" s="4" t="s">
        <v>931</v>
      </c>
      <c r="AP370" s="6"/>
      <c r="AQ370" s="6"/>
      <c r="AR370" s="6"/>
      <c r="AS370" s="6"/>
      <c r="AT370" s="6"/>
      <c r="AU370" s="4"/>
      <c r="AV370" s="6"/>
      <c r="AW370" s="6"/>
      <c r="AX370" s="7"/>
      <c r="BI370" s="50"/>
      <c r="BK370" s="50"/>
      <c r="BM370" s="50"/>
      <c r="BO370" s="50"/>
      <c r="BQ370" s="50"/>
      <c r="BS370" s="50"/>
    </row>
    <row r="371" spans="2:71" x14ac:dyDescent="0.25">
      <c r="B371" s="3" t="s">
        <v>269</v>
      </c>
      <c r="C371" s="10" t="s">
        <v>488</v>
      </c>
      <c r="D371" s="39">
        <v>44313</v>
      </c>
      <c r="E371">
        <v>1</v>
      </c>
      <c r="F371" s="3" t="s">
        <v>982</v>
      </c>
      <c r="G371" s="2" t="s">
        <v>46</v>
      </c>
      <c r="H371" s="6">
        <v>39</v>
      </c>
      <c r="I371" s="7">
        <v>-1</v>
      </c>
      <c r="J371" s="6">
        <v>38</v>
      </c>
      <c r="K371" s="7">
        <v>4</v>
      </c>
      <c r="L371" s="6">
        <v>9</v>
      </c>
      <c r="M371" s="7">
        <v>0</v>
      </c>
      <c r="N371" s="6">
        <v>6</v>
      </c>
      <c r="O371" s="7">
        <v>-1</v>
      </c>
      <c r="P371" s="6"/>
      <c r="R371" s="6"/>
      <c r="T371" s="6">
        <v>1</v>
      </c>
      <c r="U371" s="7">
        <v>-5</v>
      </c>
      <c r="V371" t="s">
        <v>842</v>
      </c>
      <c r="W371" t="s">
        <v>988</v>
      </c>
      <c r="X371" s="7"/>
      <c r="Y371" s="7"/>
      <c r="Z371" s="6">
        <v>39</v>
      </c>
      <c r="AA371" s="6">
        <v>46</v>
      </c>
      <c r="AB371" s="7">
        <f>Z371-AA371</f>
        <v>-7</v>
      </c>
      <c r="AC371" s="6">
        <v>33</v>
      </c>
      <c r="AD371" s="6">
        <v>37</v>
      </c>
      <c r="AE371" s="7">
        <f>AC371-AD371</f>
        <v>-4</v>
      </c>
      <c r="AF371" s="6"/>
      <c r="AG371" s="6"/>
      <c r="AL371" s="6"/>
      <c r="AM371" s="6"/>
      <c r="AO371" s="4" t="s">
        <v>1049</v>
      </c>
      <c r="AP371" s="6">
        <v>41</v>
      </c>
      <c r="AQ371" s="6">
        <v>33</v>
      </c>
      <c r="AR371" s="6"/>
      <c r="AS371" s="6"/>
      <c r="AT371" s="6"/>
      <c r="AU371" s="4" t="s">
        <v>1084</v>
      </c>
      <c r="AV371" s="6">
        <v>39</v>
      </c>
      <c r="AW371" s="6">
        <v>42</v>
      </c>
      <c r="AX371" s="7">
        <f>AV371-AW371</f>
        <v>-3</v>
      </c>
      <c r="AY371" s="4" t="s">
        <v>1144</v>
      </c>
      <c r="BI371" s="50"/>
      <c r="BK371" s="50"/>
      <c r="BM371" s="50"/>
      <c r="BO371" s="50"/>
      <c r="BQ371" s="50"/>
      <c r="BS371" s="50"/>
    </row>
    <row r="372" spans="2:71" x14ac:dyDescent="0.25">
      <c r="B372" s="3" t="s">
        <v>269</v>
      </c>
      <c r="C372" s="10" t="s">
        <v>660</v>
      </c>
      <c r="D372" s="39">
        <v>44314</v>
      </c>
      <c r="E372">
        <v>29</v>
      </c>
      <c r="F372" s="3" t="s">
        <v>1093</v>
      </c>
      <c r="H372" s="6">
        <v>43</v>
      </c>
      <c r="I372" s="7">
        <v>1</v>
      </c>
      <c r="J372" s="6">
        <v>34</v>
      </c>
      <c r="K372" s="7">
        <v>-3</v>
      </c>
      <c r="L372" s="6">
        <v>5</v>
      </c>
      <c r="M372" s="7">
        <v>-2</v>
      </c>
      <c r="N372" s="6">
        <v>7</v>
      </c>
      <c r="O372" s="7">
        <v>2</v>
      </c>
      <c r="P372" s="6">
        <v>2</v>
      </c>
      <c r="Q372" s="7">
        <v>0</v>
      </c>
      <c r="R372" s="6"/>
      <c r="T372" s="6">
        <v>9</v>
      </c>
      <c r="U372" s="7">
        <v>4</v>
      </c>
      <c r="V372" s="3" t="s">
        <v>842</v>
      </c>
      <c r="X372" s="7"/>
      <c r="Y372" s="7"/>
      <c r="Z372" s="6"/>
      <c r="AA372" s="6"/>
      <c r="AC372" s="6"/>
      <c r="AD372" s="6"/>
      <c r="AF372" s="6"/>
      <c r="AG372" s="6"/>
      <c r="AL372" s="6"/>
      <c r="AM372" s="6"/>
      <c r="AO372" s="4"/>
      <c r="AP372" s="6"/>
      <c r="AQ372" s="6"/>
      <c r="AR372" s="6"/>
      <c r="AS372" s="6"/>
      <c r="AT372" s="6"/>
      <c r="AU372" s="4"/>
      <c r="AV372" s="6"/>
      <c r="AW372" s="6"/>
      <c r="AX372" s="7"/>
      <c r="BI372" s="50"/>
      <c r="BK372" s="50"/>
      <c r="BM372" s="50"/>
      <c r="BO372" s="50"/>
      <c r="BQ372" s="50"/>
      <c r="BS372" s="50"/>
    </row>
    <row r="373" spans="2:71" x14ac:dyDescent="0.25">
      <c r="B373" s="3" t="s">
        <v>269</v>
      </c>
      <c r="C373" s="10" t="s">
        <v>677</v>
      </c>
      <c r="D373" s="39">
        <v>44314</v>
      </c>
      <c r="E373">
        <v>2</v>
      </c>
      <c r="F373" s="3" t="s">
        <v>903</v>
      </c>
      <c r="G373" s="2" t="s">
        <v>138</v>
      </c>
      <c r="H373" s="6">
        <v>42</v>
      </c>
      <c r="I373" s="7">
        <v>-2</v>
      </c>
      <c r="J373" s="6">
        <v>37</v>
      </c>
      <c r="K373" s="7">
        <v>4</v>
      </c>
      <c r="L373" s="6">
        <v>7</v>
      </c>
      <c r="M373" s="7">
        <v>0</v>
      </c>
      <c r="N373" s="6">
        <v>4</v>
      </c>
      <c r="O373" s="7">
        <v>-1</v>
      </c>
      <c r="P373" s="6">
        <v>0</v>
      </c>
      <c r="Q373" s="7">
        <v>0</v>
      </c>
      <c r="R373" s="6">
        <v>2</v>
      </c>
      <c r="S373" s="7">
        <v>0</v>
      </c>
      <c r="T373" s="6">
        <v>5</v>
      </c>
      <c r="U373" s="7">
        <v>-6</v>
      </c>
      <c r="V373" s="3" t="s">
        <v>842</v>
      </c>
      <c r="X373" s="7"/>
      <c r="Y373" s="7"/>
      <c r="Z373" s="6">
        <v>37</v>
      </c>
      <c r="AA373" s="6">
        <v>43</v>
      </c>
      <c r="AB373" s="7">
        <f>Z373-AA373</f>
        <v>-6</v>
      </c>
      <c r="AC373" s="6">
        <v>38</v>
      </c>
      <c r="AD373" s="6">
        <v>30</v>
      </c>
      <c r="AE373" s="7">
        <f>AC373-AD373</f>
        <v>8</v>
      </c>
      <c r="AF373" s="6">
        <v>18</v>
      </c>
      <c r="AG373" s="6">
        <v>19</v>
      </c>
      <c r="AH373" s="7">
        <f>AF373-AG373</f>
        <v>-1</v>
      </c>
      <c r="AL373" s="6"/>
      <c r="AM373" s="6"/>
      <c r="AO373" s="4" t="s">
        <v>1127</v>
      </c>
      <c r="AP373" s="6">
        <v>32</v>
      </c>
      <c r="AQ373" s="6">
        <v>29</v>
      </c>
      <c r="AR373" s="6"/>
      <c r="AS373" s="6"/>
      <c r="AT373" s="6"/>
      <c r="AU373" s="4" t="s">
        <v>1035</v>
      </c>
      <c r="AV373" s="6"/>
      <c r="AW373" s="6"/>
      <c r="AX373" s="7"/>
      <c r="BI373" s="50"/>
      <c r="BK373" s="50"/>
      <c r="BM373" s="50"/>
      <c r="BO373" s="50"/>
      <c r="BQ373" s="50"/>
      <c r="BS373" s="50"/>
    </row>
    <row r="374" spans="2:71" x14ac:dyDescent="0.25">
      <c r="B374" s="3" t="s">
        <v>269</v>
      </c>
      <c r="C374" s="10" t="s">
        <v>603</v>
      </c>
      <c r="D374" s="39">
        <v>44315</v>
      </c>
      <c r="E374">
        <v>1</v>
      </c>
      <c r="F374" s="3" t="s">
        <v>1121</v>
      </c>
      <c r="G374" s="2" t="s">
        <v>192</v>
      </c>
      <c r="H374" s="6">
        <v>40</v>
      </c>
      <c r="J374" s="6">
        <v>39</v>
      </c>
      <c r="L374" s="6">
        <v>6</v>
      </c>
      <c r="N374" s="6">
        <v>4</v>
      </c>
      <c r="P374" s="6">
        <v>3</v>
      </c>
      <c r="R374" s="6"/>
      <c r="T374" s="6">
        <v>1</v>
      </c>
      <c r="V374" s="3" t="s">
        <v>842</v>
      </c>
      <c r="X374" s="7"/>
      <c r="Y374" s="7"/>
      <c r="Z374" s="6"/>
      <c r="AA374" s="6"/>
      <c r="AC374" s="6"/>
      <c r="AD374" s="6"/>
      <c r="AF374" s="6"/>
      <c r="AG374" s="6"/>
      <c r="AL374" s="6"/>
      <c r="AM374" s="6"/>
      <c r="AO374" s="4"/>
      <c r="AP374" s="6"/>
      <c r="AQ374" s="6"/>
      <c r="AR374" s="6"/>
      <c r="AS374" s="6"/>
      <c r="AT374" s="6"/>
      <c r="AU374" s="4"/>
      <c r="AV374" s="6"/>
      <c r="AW374" s="6"/>
      <c r="AX374" s="7"/>
      <c r="BI374" s="50"/>
      <c r="BK374" s="50"/>
      <c r="BM374" s="50"/>
      <c r="BO374" s="50"/>
      <c r="BQ374" s="50"/>
      <c r="BS374" s="50"/>
    </row>
    <row r="375" spans="2:71" x14ac:dyDescent="0.25">
      <c r="B375" s="3" t="s">
        <v>269</v>
      </c>
      <c r="C375" s="10" t="s">
        <v>668</v>
      </c>
      <c r="D375" s="39">
        <v>44316</v>
      </c>
      <c r="E375">
        <v>4</v>
      </c>
      <c r="F375" s="3" t="s">
        <v>1136</v>
      </c>
      <c r="H375" s="6">
        <v>40</v>
      </c>
      <c r="I375" s="7">
        <v>-2</v>
      </c>
      <c r="J375" s="6">
        <v>36</v>
      </c>
      <c r="K375" s="7">
        <v>1</v>
      </c>
      <c r="L375" s="6">
        <v>8</v>
      </c>
      <c r="M375" s="7">
        <v>0</v>
      </c>
      <c r="N375" s="6">
        <v>4</v>
      </c>
      <c r="O375" s="7">
        <v>1</v>
      </c>
      <c r="P375" s="6">
        <v>2</v>
      </c>
      <c r="Q375" s="7">
        <v>0</v>
      </c>
      <c r="R375" s="6"/>
      <c r="T375" s="6">
        <v>4</v>
      </c>
      <c r="U375" s="7">
        <v>-3</v>
      </c>
      <c r="V375" s="3" t="s">
        <v>842</v>
      </c>
      <c r="W375" s="3" t="s">
        <v>988</v>
      </c>
      <c r="X375" s="7"/>
      <c r="Y375" s="7"/>
      <c r="Z375" s="6"/>
      <c r="AA375" s="6"/>
      <c r="AC375" s="6"/>
      <c r="AD375" s="6"/>
      <c r="AF375" s="6"/>
      <c r="AG375" s="6"/>
      <c r="AL375" s="6"/>
      <c r="AM375" s="6"/>
      <c r="AO375" s="4"/>
      <c r="AP375" s="6"/>
      <c r="AQ375" s="6"/>
      <c r="AR375" s="6"/>
      <c r="AS375" s="6"/>
      <c r="AT375" s="6"/>
      <c r="AU375" s="4"/>
      <c r="AV375" s="6"/>
      <c r="AW375" s="6"/>
      <c r="AX375" s="7"/>
      <c r="BI375" s="50"/>
      <c r="BK375" s="50"/>
      <c r="BM375" s="50"/>
      <c r="BO375" s="50"/>
      <c r="BQ375" s="50"/>
      <c r="BS375" s="50"/>
    </row>
    <row r="376" spans="2:71" x14ac:dyDescent="0.25">
      <c r="B376" s="3" t="s">
        <v>270</v>
      </c>
      <c r="C376" s="10" t="s">
        <v>315</v>
      </c>
      <c r="D376" s="39">
        <v>44317</v>
      </c>
      <c r="F376" s="3" t="s">
        <v>821</v>
      </c>
      <c r="H376" s="6"/>
      <c r="J376" s="6"/>
      <c r="L376" s="6"/>
      <c r="N376" s="6"/>
      <c r="P376" s="6"/>
      <c r="R376" s="6"/>
      <c r="T376" s="6"/>
      <c r="V376" s="3" t="s">
        <v>842</v>
      </c>
      <c r="X376" s="7"/>
      <c r="Z376" s="6"/>
      <c r="AA376" s="6"/>
      <c r="AC376" s="6"/>
      <c r="AD376" s="6"/>
      <c r="AF376" s="6"/>
      <c r="AG376" s="6"/>
      <c r="AL376" s="6"/>
      <c r="AM376" s="6"/>
      <c r="AO376" s="4"/>
      <c r="AP376" s="6"/>
      <c r="AQ376" s="6"/>
      <c r="AR376" s="6"/>
      <c r="AS376" s="6"/>
      <c r="AT376" s="6"/>
      <c r="AU376" s="4"/>
      <c r="AV376" s="6">
        <v>38</v>
      </c>
      <c r="AW376" s="6">
        <v>42</v>
      </c>
      <c r="AX376" s="7">
        <f>AV376-AW376</f>
        <v>-4</v>
      </c>
      <c r="AY376" s="4" t="s">
        <v>871</v>
      </c>
      <c r="BI376" s="50"/>
      <c r="BK376" s="50"/>
      <c r="BM376" s="50"/>
      <c r="BO376" s="50"/>
      <c r="BQ376" s="50"/>
      <c r="BS376" s="50"/>
    </row>
    <row r="377" spans="2:71" x14ac:dyDescent="0.25">
      <c r="B377" s="3" t="s">
        <v>270</v>
      </c>
      <c r="C377" s="10" t="s">
        <v>583</v>
      </c>
      <c r="D377" s="39">
        <v>44319</v>
      </c>
      <c r="E377">
        <v>3</v>
      </c>
      <c r="F377" s="3" t="s">
        <v>1135</v>
      </c>
      <c r="H377" s="6">
        <v>40</v>
      </c>
      <c r="I377" s="7">
        <v>-4</v>
      </c>
      <c r="J377" s="6">
        <v>38</v>
      </c>
      <c r="K377" s="7">
        <v>4</v>
      </c>
      <c r="L377" s="6">
        <v>7</v>
      </c>
      <c r="M377" s="7">
        <v>-1</v>
      </c>
      <c r="N377" s="6">
        <v>5</v>
      </c>
      <c r="O377" s="7">
        <v>1</v>
      </c>
      <c r="P377" s="6">
        <v>3</v>
      </c>
      <c r="Q377" s="7">
        <v>0</v>
      </c>
      <c r="R377" s="6"/>
      <c r="T377" s="6">
        <v>2</v>
      </c>
      <c r="U377" s="7">
        <v>-8</v>
      </c>
      <c r="V377" s="3" t="s">
        <v>842</v>
      </c>
      <c r="X377" s="7"/>
      <c r="Y377" s="7"/>
      <c r="Z377" s="6">
        <v>42</v>
      </c>
      <c r="AA377" s="6">
        <v>36</v>
      </c>
      <c r="AB377" s="7">
        <f>Z377-AA377</f>
        <v>6</v>
      </c>
      <c r="AC377" s="6">
        <v>30</v>
      </c>
      <c r="AD377" s="6">
        <v>31</v>
      </c>
      <c r="AE377" s="7">
        <f>AC377-AD377</f>
        <v>-1</v>
      </c>
      <c r="AF377" s="6">
        <v>13</v>
      </c>
      <c r="AG377" s="6">
        <v>22</v>
      </c>
      <c r="AH377" s="7">
        <f>AF377-AG377</f>
        <v>-9</v>
      </c>
      <c r="AL377" s="6">
        <v>17</v>
      </c>
      <c r="AM377" s="6">
        <v>20</v>
      </c>
      <c r="AN377" s="7">
        <f>AL377-AM377</f>
        <v>-3</v>
      </c>
      <c r="AO377" s="4" t="s">
        <v>1148</v>
      </c>
      <c r="AP377" s="6">
        <v>45</v>
      </c>
      <c r="AQ377" s="6">
        <v>30</v>
      </c>
      <c r="AR377" s="6"/>
      <c r="AS377" s="6"/>
      <c r="AT377" s="6"/>
      <c r="AU377" s="4" t="s">
        <v>1147</v>
      </c>
      <c r="AV377" s="6"/>
      <c r="AW377" s="6"/>
      <c r="AX377" s="7"/>
      <c r="BI377" s="50"/>
      <c r="BK377" s="50"/>
      <c r="BM377" s="50"/>
      <c r="BO377" s="50"/>
      <c r="BQ377" s="50"/>
      <c r="BS377" s="50"/>
    </row>
    <row r="378" spans="2:71" x14ac:dyDescent="0.25">
      <c r="B378" s="3" t="s">
        <v>270</v>
      </c>
      <c r="C378" s="10" t="s">
        <v>694</v>
      </c>
      <c r="D378" s="39">
        <v>44320</v>
      </c>
      <c r="E378">
        <v>5</v>
      </c>
      <c r="F378" s="3" t="s">
        <v>1017</v>
      </c>
      <c r="H378" s="6">
        <v>45</v>
      </c>
      <c r="J378" s="6">
        <v>36</v>
      </c>
      <c r="L378" s="6">
        <v>6</v>
      </c>
      <c r="N378" s="6">
        <v>5</v>
      </c>
      <c r="P378" s="6"/>
      <c r="R378" s="6"/>
      <c r="T378" s="6">
        <v>9</v>
      </c>
      <c r="V378" s="3" t="s">
        <v>842</v>
      </c>
      <c r="X378" s="7"/>
      <c r="Y378" s="7"/>
      <c r="Z378" s="6">
        <v>41</v>
      </c>
      <c r="AA378" s="6">
        <v>39</v>
      </c>
      <c r="AB378" s="7">
        <f>Z378-AA378</f>
        <v>2</v>
      </c>
      <c r="AC378" s="6">
        <v>29</v>
      </c>
      <c r="AD378" s="6">
        <v>36</v>
      </c>
      <c r="AE378" s="7">
        <f>AC378-AD378</f>
        <v>-7</v>
      </c>
      <c r="AF378" s="6">
        <v>12</v>
      </c>
      <c r="AG378" s="6">
        <v>30</v>
      </c>
      <c r="AH378" s="7">
        <f>AF378-AG378</f>
        <v>-18</v>
      </c>
      <c r="AL378" s="6"/>
      <c r="AM378" s="6"/>
      <c r="AO378" s="4" t="s">
        <v>1083</v>
      </c>
      <c r="AP378" s="6"/>
      <c r="AQ378" s="6"/>
      <c r="AR378" s="6"/>
      <c r="AS378" s="6"/>
      <c r="AT378" s="6"/>
      <c r="AU378" s="4"/>
      <c r="AV378" s="6"/>
      <c r="AW378" s="6"/>
      <c r="AX378" s="7"/>
      <c r="BI378" s="50"/>
      <c r="BK378" s="50"/>
      <c r="BM378" s="50"/>
      <c r="BO378" s="50"/>
      <c r="BQ378" s="50"/>
      <c r="BS378" s="50"/>
    </row>
    <row r="379" spans="2:71" x14ac:dyDescent="0.25">
      <c r="B379" s="3" t="s">
        <v>270</v>
      </c>
      <c r="C379" s="10" t="s">
        <v>694</v>
      </c>
      <c r="D379" s="39">
        <v>44320</v>
      </c>
      <c r="E379">
        <v>6</v>
      </c>
      <c r="F379" s="3" t="s">
        <v>821</v>
      </c>
      <c r="G379" s="2" t="s">
        <v>224</v>
      </c>
      <c r="H379" s="6">
        <v>43</v>
      </c>
      <c r="I379" s="7">
        <v>-1</v>
      </c>
      <c r="J379" s="6">
        <v>33</v>
      </c>
      <c r="K379" s="7">
        <v>0</v>
      </c>
      <c r="L379" s="6">
        <v>7</v>
      </c>
      <c r="M379" s="7">
        <v>0</v>
      </c>
      <c r="N379" s="6">
        <v>6</v>
      </c>
      <c r="O379" s="7">
        <v>-1</v>
      </c>
      <c r="P379" s="6">
        <v>3</v>
      </c>
      <c r="Q379" s="7">
        <v>0</v>
      </c>
      <c r="R379" s="6"/>
      <c r="T379" s="6">
        <v>10</v>
      </c>
      <c r="U379" s="7">
        <v>-1</v>
      </c>
      <c r="V379" s="3" t="s">
        <v>842</v>
      </c>
      <c r="X379" s="7"/>
      <c r="Y379" s="7"/>
      <c r="Z379" s="6">
        <v>40</v>
      </c>
      <c r="AA379" s="6">
        <v>52</v>
      </c>
      <c r="AB379" s="7">
        <f>Z379-AA379</f>
        <v>-12</v>
      </c>
      <c r="AC379" s="6">
        <v>31</v>
      </c>
      <c r="AD379" s="6">
        <v>50</v>
      </c>
      <c r="AE379" s="7">
        <f>AC379-AD379</f>
        <v>-19</v>
      </c>
      <c r="AF379" s="6"/>
      <c r="AG379" s="6"/>
      <c r="AL379" s="6"/>
      <c r="AM379" s="6"/>
      <c r="AO379" s="4" t="s">
        <v>931</v>
      </c>
      <c r="AP379" s="6"/>
      <c r="AQ379" s="6"/>
      <c r="AR379" s="6"/>
      <c r="AS379" s="6"/>
      <c r="AT379" s="6"/>
      <c r="AU379" s="4"/>
      <c r="AV379" s="6"/>
      <c r="AW379" s="6"/>
      <c r="AX379" s="7"/>
      <c r="BI379" s="50"/>
      <c r="BK379" s="50"/>
      <c r="BM379" s="50"/>
      <c r="BO379" s="50"/>
      <c r="BQ379" s="50"/>
      <c r="BS379" s="50"/>
    </row>
    <row r="380" spans="2:71" x14ac:dyDescent="0.25">
      <c r="B380" s="3" t="s">
        <v>270</v>
      </c>
      <c r="C380" s="10" t="s">
        <v>506</v>
      </c>
      <c r="D380" s="39">
        <v>44323</v>
      </c>
      <c r="E380">
        <v>11</v>
      </c>
      <c r="F380" s="3" t="s">
        <v>1136</v>
      </c>
      <c r="H380" s="6">
        <v>42</v>
      </c>
      <c r="I380" s="7">
        <v>2</v>
      </c>
      <c r="J380" s="6">
        <v>34</v>
      </c>
      <c r="K380" s="7">
        <v>-2</v>
      </c>
      <c r="L380" s="6">
        <v>8</v>
      </c>
      <c r="M380" s="7">
        <v>0</v>
      </c>
      <c r="N380" s="6">
        <v>4</v>
      </c>
      <c r="O380" s="7">
        <v>0</v>
      </c>
      <c r="P380" s="6">
        <v>2</v>
      </c>
      <c r="Q380" s="7">
        <v>0</v>
      </c>
      <c r="R380" s="6"/>
      <c r="T380" s="6">
        <v>8</v>
      </c>
      <c r="U380" s="7">
        <v>4</v>
      </c>
      <c r="V380" s="3" t="s">
        <v>842</v>
      </c>
      <c r="W380" s="3" t="s">
        <v>988</v>
      </c>
      <c r="X380" s="7"/>
      <c r="Y380" s="7"/>
      <c r="Z380" s="6"/>
      <c r="AA380" s="6"/>
      <c r="AC380" s="6"/>
      <c r="AD380" s="6"/>
      <c r="AF380" s="6"/>
      <c r="AG380" s="6"/>
      <c r="AL380" s="6"/>
      <c r="AM380" s="6"/>
      <c r="AO380" s="4"/>
      <c r="AP380" s="6"/>
      <c r="AQ380" s="6"/>
      <c r="AR380" s="6"/>
      <c r="AS380" s="6"/>
      <c r="AT380" s="6"/>
      <c r="AU380" s="4"/>
      <c r="AV380" s="6"/>
      <c r="AW380" s="6"/>
      <c r="AX380" s="7"/>
      <c r="BI380" s="50"/>
      <c r="BK380" s="50"/>
      <c r="BM380" s="50"/>
      <c r="BO380" s="50"/>
      <c r="BQ380" s="50"/>
      <c r="BS380" s="50"/>
    </row>
    <row r="381" spans="2:71" x14ac:dyDescent="0.25">
      <c r="B381" s="3" t="s">
        <v>270</v>
      </c>
      <c r="C381" s="10" t="s">
        <v>511</v>
      </c>
      <c r="D381" s="39">
        <v>44323</v>
      </c>
      <c r="E381">
        <v>13</v>
      </c>
      <c r="F381" t="s">
        <v>1132</v>
      </c>
      <c r="H381" s="6"/>
      <c r="J381" s="6"/>
      <c r="L381" s="6"/>
      <c r="N381" s="6"/>
      <c r="P381" s="6"/>
      <c r="R381" s="6"/>
      <c r="T381" s="6"/>
      <c r="V381" s="3" t="s">
        <v>842</v>
      </c>
      <c r="X381" s="7"/>
      <c r="Z381" s="6">
        <v>40</v>
      </c>
      <c r="AA381" s="6">
        <v>40</v>
      </c>
      <c r="AB381" s="7">
        <f>Z381-AA381</f>
        <v>0</v>
      </c>
      <c r="AC381" s="6">
        <v>21</v>
      </c>
      <c r="AD381" s="6">
        <v>43</v>
      </c>
      <c r="AE381" s="7">
        <f>AC381-AD381</f>
        <v>-22</v>
      </c>
      <c r="AF381" s="6"/>
      <c r="AG381" s="6"/>
      <c r="AL381" s="6"/>
      <c r="AM381" s="6"/>
      <c r="AO381" s="4" t="s">
        <v>1750</v>
      </c>
      <c r="AP381" s="6"/>
      <c r="AQ381" s="6"/>
      <c r="AR381" s="6"/>
      <c r="AS381" s="6"/>
      <c r="AT381" s="6"/>
      <c r="AU381" s="4"/>
      <c r="AV381" s="6"/>
      <c r="AW381" s="6"/>
      <c r="AX381" s="7"/>
      <c r="BI381" s="50"/>
      <c r="BK381" s="50"/>
      <c r="BM381" s="50"/>
      <c r="BO381" s="50"/>
      <c r="BQ381" s="50"/>
      <c r="BS381" s="50"/>
    </row>
    <row r="382" spans="2:71" x14ac:dyDescent="0.25">
      <c r="B382" s="3" t="s">
        <v>270</v>
      </c>
      <c r="C382" s="10" t="s">
        <v>317</v>
      </c>
      <c r="D382" s="39">
        <v>44324</v>
      </c>
      <c r="F382" s="3" t="s">
        <v>821</v>
      </c>
      <c r="H382" s="6"/>
      <c r="J382" s="6"/>
      <c r="L382" s="6"/>
      <c r="N382" s="6"/>
      <c r="P382" s="6"/>
      <c r="R382" s="6"/>
      <c r="T382" s="6"/>
      <c r="V382" s="3" t="s">
        <v>842</v>
      </c>
      <c r="X382" s="7"/>
      <c r="Z382" s="6">
        <v>48</v>
      </c>
      <c r="AA382" s="6">
        <v>47</v>
      </c>
      <c r="AB382" s="7">
        <f>Z382-AA382</f>
        <v>1</v>
      </c>
      <c r="AC382" s="6">
        <v>17</v>
      </c>
      <c r="AD382" s="6">
        <v>65</v>
      </c>
      <c r="AE382" s="7">
        <f>AC382-AD382</f>
        <v>-48</v>
      </c>
      <c r="AF382" s="6"/>
      <c r="AG382" s="6"/>
      <c r="AI382" s="6"/>
      <c r="AJ382" s="6"/>
      <c r="AL382" s="6"/>
      <c r="AM382" s="6"/>
      <c r="AO382" s="4" t="s">
        <v>1037</v>
      </c>
      <c r="AP382" s="6"/>
      <c r="AQ382" s="6"/>
      <c r="AR382" s="6"/>
      <c r="AS382" s="6"/>
      <c r="AT382" s="6"/>
      <c r="AU382" s="4"/>
      <c r="AV382" s="6">
        <v>40</v>
      </c>
      <c r="AW382" s="6">
        <v>39</v>
      </c>
      <c r="AX382" s="7">
        <f>AV382-AW382</f>
        <v>1</v>
      </c>
      <c r="AY382" s="4" t="s">
        <v>871</v>
      </c>
      <c r="BI382" s="50"/>
      <c r="BK382" s="50"/>
      <c r="BM382" s="50"/>
      <c r="BO382" s="50"/>
      <c r="BQ382" s="50"/>
      <c r="BS382" s="50"/>
    </row>
    <row r="383" spans="2:71" x14ac:dyDescent="0.25">
      <c r="B383" s="3" t="s">
        <v>270</v>
      </c>
      <c r="C383" s="10" t="s">
        <v>637</v>
      </c>
      <c r="D383" s="39">
        <v>44326</v>
      </c>
      <c r="E383">
        <v>10</v>
      </c>
      <c r="F383" s="3" t="s">
        <v>1135</v>
      </c>
      <c r="H383" s="6">
        <v>45</v>
      </c>
      <c r="I383" s="7">
        <v>5</v>
      </c>
      <c r="J383" s="6">
        <v>34</v>
      </c>
      <c r="K383" s="7">
        <v>-4</v>
      </c>
      <c r="L383" s="6">
        <v>8</v>
      </c>
      <c r="M383" s="7">
        <v>1</v>
      </c>
      <c r="N383" s="6">
        <v>5</v>
      </c>
      <c r="O383" s="7">
        <v>0</v>
      </c>
      <c r="P383" s="6">
        <v>2</v>
      </c>
      <c r="Q383" s="7">
        <v>-1</v>
      </c>
      <c r="R383" s="6"/>
      <c r="T383" s="6">
        <v>11</v>
      </c>
      <c r="U383" s="7">
        <v>9</v>
      </c>
      <c r="V383" s="3" t="s">
        <v>842</v>
      </c>
      <c r="X383" s="7"/>
      <c r="Y383" s="7"/>
      <c r="Z383" s="6">
        <v>48</v>
      </c>
      <c r="AA383" s="6">
        <v>31</v>
      </c>
      <c r="AB383" s="7">
        <f>Z383-AA383</f>
        <v>17</v>
      </c>
      <c r="AC383" s="6">
        <v>26</v>
      </c>
      <c r="AD383" s="6">
        <v>33</v>
      </c>
      <c r="AE383" s="7">
        <f>AC383-AD383</f>
        <v>-7</v>
      </c>
      <c r="AF383" s="6"/>
      <c r="AG383" s="6"/>
      <c r="AL383" s="6"/>
      <c r="AM383" s="6"/>
      <c r="AO383" s="4" t="s">
        <v>1148</v>
      </c>
      <c r="AP383" s="6">
        <v>50</v>
      </c>
      <c r="AQ383" s="6">
        <v>26</v>
      </c>
      <c r="AR383" s="6"/>
      <c r="AS383" s="6"/>
      <c r="AT383" s="6"/>
      <c r="AU383" s="4" t="s">
        <v>1147</v>
      </c>
      <c r="AV383" s="6"/>
      <c r="AW383" s="6"/>
      <c r="AX383" s="7"/>
      <c r="BI383" s="50"/>
      <c r="BK383" s="50"/>
      <c r="BM383" s="50"/>
      <c r="BO383" s="50"/>
      <c r="BQ383" s="50"/>
      <c r="BS383" s="50"/>
    </row>
    <row r="384" spans="2:71" x14ac:dyDescent="0.25">
      <c r="B384" s="3" t="s">
        <v>270</v>
      </c>
      <c r="C384" s="10" t="s">
        <v>562</v>
      </c>
      <c r="D384" s="39">
        <v>44327</v>
      </c>
      <c r="E384">
        <v>14</v>
      </c>
      <c r="F384" s="3" t="s">
        <v>821</v>
      </c>
      <c r="G384" s="2" t="s">
        <v>224</v>
      </c>
      <c r="H384" s="6">
        <v>45</v>
      </c>
      <c r="I384" s="7">
        <v>2</v>
      </c>
      <c r="J384" s="6">
        <v>30</v>
      </c>
      <c r="K384" s="7">
        <v>-3</v>
      </c>
      <c r="L384" s="6">
        <v>7</v>
      </c>
      <c r="M384" s="7">
        <v>0</v>
      </c>
      <c r="N384" s="6">
        <v>8</v>
      </c>
      <c r="O384" s="7">
        <v>2</v>
      </c>
      <c r="P384" s="6">
        <v>2</v>
      </c>
      <c r="Q384" s="7">
        <v>-1</v>
      </c>
      <c r="R384" s="6"/>
      <c r="T384" s="6">
        <v>15</v>
      </c>
      <c r="U384" s="7">
        <v>5</v>
      </c>
      <c r="V384" s="3" t="s">
        <v>842</v>
      </c>
      <c r="X384" s="7"/>
      <c r="Y384" s="7"/>
      <c r="Z384" s="6"/>
      <c r="AA384" s="6"/>
      <c r="AC384" s="6"/>
      <c r="AD384" s="6"/>
      <c r="AF384" s="6"/>
      <c r="AG384" s="6"/>
      <c r="AL384" s="6"/>
      <c r="AM384" s="6"/>
      <c r="AO384" s="4"/>
      <c r="AP384" s="6"/>
      <c r="AQ384" s="6"/>
      <c r="AR384" s="6"/>
      <c r="AS384" s="6"/>
      <c r="AT384" s="6"/>
      <c r="AU384" s="4"/>
      <c r="AV384" s="6"/>
      <c r="AW384" s="6"/>
      <c r="AX384" s="7"/>
      <c r="BI384" s="50"/>
      <c r="BK384" s="50"/>
      <c r="BM384" s="50"/>
      <c r="BO384" s="50"/>
      <c r="BQ384" s="50"/>
      <c r="BS384" s="50"/>
    </row>
    <row r="385" spans="2:71" x14ac:dyDescent="0.25">
      <c r="B385" s="3" t="s">
        <v>270</v>
      </c>
      <c r="C385" s="10" t="s">
        <v>594</v>
      </c>
      <c r="D385" s="39">
        <v>44329</v>
      </c>
      <c r="E385">
        <v>16</v>
      </c>
      <c r="F385" s="3" t="s">
        <v>903</v>
      </c>
      <c r="G385" s="2" t="s">
        <v>138</v>
      </c>
      <c r="H385" s="6">
        <v>44</v>
      </c>
      <c r="I385" s="7">
        <v>2</v>
      </c>
      <c r="J385" s="6">
        <v>31</v>
      </c>
      <c r="K385" s="7">
        <v>-6</v>
      </c>
      <c r="L385" s="6">
        <v>8</v>
      </c>
      <c r="M385" s="7">
        <v>1</v>
      </c>
      <c r="N385" s="6">
        <v>7</v>
      </c>
      <c r="O385" s="7">
        <v>3</v>
      </c>
      <c r="P385" s="6">
        <v>0</v>
      </c>
      <c r="Q385" s="7">
        <v>0</v>
      </c>
      <c r="R385" s="6">
        <v>2</v>
      </c>
      <c r="S385" s="7">
        <v>0</v>
      </c>
      <c r="T385" s="6">
        <v>13</v>
      </c>
      <c r="U385" s="7">
        <v>8</v>
      </c>
      <c r="V385" s="3" t="s">
        <v>842</v>
      </c>
      <c r="X385" s="7"/>
      <c r="Y385" s="7"/>
      <c r="Z385" s="6">
        <v>43</v>
      </c>
      <c r="AA385" s="6">
        <v>37</v>
      </c>
      <c r="AB385" s="7">
        <f>Z385-AA385</f>
        <v>6</v>
      </c>
      <c r="AC385" s="6">
        <v>28</v>
      </c>
      <c r="AD385" s="6">
        <v>39</v>
      </c>
      <c r="AE385" s="7">
        <f>AC385-AD385</f>
        <v>-11</v>
      </c>
      <c r="AF385" s="6"/>
      <c r="AG385" s="6"/>
      <c r="AL385" s="6"/>
      <c r="AM385" s="6"/>
      <c r="AO385" s="4" t="s">
        <v>1127</v>
      </c>
      <c r="AP385" s="6">
        <v>40</v>
      </c>
      <c r="AQ385" s="6">
        <v>23</v>
      </c>
      <c r="AR385" s="6"/>
      <c r="AS385" s="6"/>
      <c r="AT385" s="6"/>
      <c r="AU385" s="4" t="s">
        <v>1035</v>
      </c>
      <c r="AV385" s="6"/>
      <c r="AW385" s="6"/>
      <c r="AX385" s="7"/>
      <c r="BI385" s="50"/>
      <c r="BK385" s="50"/>
      <c r="BM385" s="50"/>
      <c r="BO385" s="50"/>
      <c r="BQ385" s="50"/>
      <c r="BS385" s="50"/>
    </row>
    <row r="386" spans="2:71" x14ac:dyDescent="0.25">
      <c r="B386" s="3" t="s">
        <v>270</v>
      </c>
      <c r="C386" s="10" t="s">
        <v>441</v>
      </c>
      <c r="D386" s="39">
        <v>44329</v>
      </c>
      <c r="E386">
        <v>16</v>
      </c>
      <c r="F386" s="3" t="s">
        <v>1153</v>
      </c>
      <c r="G386" s="20" t="s">
        <v>194</v>
      </c>
      <c r="H386" s="6">
        <v>43</v>
      </c>
      <c r="J386" s="6">
        <v>30</v>
      </c>
      <c r="L386" s="6">
        <v>11</v>
      </c>
      <c r="N386" s="6">
        <v>9</v>
      </c>
      <c r="P386" s="6">
        <v>2</v>
      </c>
      <c r="R386" s="6"/>
      <c r="T386" s="6">
        <v>13</v>
      </c>
      <c r="V386" s="3" t="s">
        <v>842</v>
      </c>
      <c r="X386" t="s">
        <v>1152</v>
      </c>
      <c r="Y386" s="7"/>
      <c r="Z386" s="6"/>
      <c r="AA386" s="6"/>
      <c r="AC386" s="6"/>
      <c r="AD386" s="6"/>
      <c r="AF386" s="6"/>
      <c r="AG386" s="6"/>
      <c r="AL386" s="6"/>
      <c r="AM386" s="6"/>
      <c r="AO386" s="4"/>
      <c r="AP386" s="6"/>
      <c r="AQ386" s="6"/>
      <c r="AR386" s="6"/>
      <c r="AS386" s="6"/>
      <c r="AT386" s="6"/>
      <c r="AU386" s="4"/>
      <c r="AV386" s="6"/>
      <c r="AW386" s="6"/>
      <c r="AX386" s="7"/>
      <c r="BF386">
        <v>386</v>
      </c>
      <c r="BG386" s="50">
        <f>BF386-BF294</f>
        <v>77</v>
      </c>
      <c r="BH386">
        <v>172</v>
      </c>
      <c r="BI386" s="50">
        <f>BH386-BH294</f>
        <v>-88</v>
      </c>
      <c r="BJ386">
        <v>9</v>
      </c>
      <c r="BK386" s="50">
        <f>BJ386-BJ294</f>
        <v>9</v>
      </c>
      <c r="BL386">
        <v>2</v>
      </c>
      <c r="BM386" s="50">
        <f>BL386-BL294</f>
        <v>1</v>
      </c>
      <c r="BN386">
        <v>0</v>
      </c>
      <c r="BO386" s="50">
        <f>BN386-BN294</f>
        <v>0</v>
      </c>
      <c r="BP386">
        <v>58</v>
      </c>
      <c r="BQ386" s="50">
        <f>BP386-BP294</f>
        <v>0</v>
      </c>
      <c r="BR386">
        <v>5</v>
      </c>
      <c r="BS386" s="50">
        <f>BR386-BR294</f>
        <v>1</v>
      </c>
    </row>
    <row r="387" spans="2:71" x14ac:dyDescent="0.25">
      <c r="B387" s="3" t="s">
        <v>270</v>
      </c>
      <c r="C387" s="10" t="s">
        <v>514</v>
      </c>
      <c r="D387" s="39">
        <v>44330</v>
      </c>
      <c r="E387">
        <v>17</v>
      </c>
      <c r="F387" s="3" t="s">
        <v>1136</v>
      </c>
      <c r="G387" s="20"/>
      <c r="H387" s="6">
        <v>43</v>
      </c>
      <c r="I387" s="7">
        <v>1</v>
      </c>
      <c r="J387" s="6">
        <v>32</v>
      </c>
      <c r="K387" s="7">
        <v>-2</v>
      </c>
      <c r="L387" s="6">
        <v>8</v>
      </c>
      <c r="M387" s="7">
        <v>0</v>
      </c>
      <c r="N387" s="6">
        <v>5</v>
      </c>
      <c r="O387" s="7">
        <v>1</v>
      </c>
      <c r="P387" s="6">
        <v>2</v>
      </c>
      <c r="Q387" s="7">
        <v>0</v>
      </c>
      <c r="R387" s="6"/>
      <c r="T387" s="6">
        <v>11</v>
      </c>
      <c r="U387" s="7">
        <v>3</v>
      </c>
      <c r="V387" s="3" t="s">
        <v>842</v>
      </c>
      <c r="W387" s="3" t="s">
        <v>988</v>
      </c>
      <c r="X387" s="7"/>
      <c r="Y387" s="7"/>
      <c r="Z387" s="6">
        <v>41</v>
      </c>
      <c r="AA387" s="6">
        <v>35</v>
      </c>
      <c r="AB387" s="7">
        <f>Z387-AA387</f>
        <v>6</v>
      </c>
      <c r="AC387" s="6">
        <v>22</v>
      </c>
      <c r="AD387" s="6">
        <v>40</v>
      </c>
      <c r="AE387" s="7">
        <f>AC387-AD387</f>
        <v>-18</v>
      </c>
      <c r="AF387" s="6">
        <v>16</v>
      </c>
      <c r="AG387" s="6">
        <v>25</v>
      </c>
      <c r="AH387" s="7">
        <f>AF387-AG387</f>
        <v>-9</v>
      </c>
      <c r="AL387" s="6"/>
      <c r="AM387" s="6"/>
      <c r="AO387" s="4" t="s">
        <v>1099</v>
      </c>
      <c r="AP387" s="6">
        <v>48</v>
      </c>
      <c r="AQ387" s="6">
        <v>24</v>
      </c>
      <c r="AR387" s="6"/>
      <c r="AS387" s="6"/>
      <c r="AT387" s="6"/>
      <c r="AU387" s="4" t="s">
        <v>1146</v>
      </c>
      <c r="AV387" s="6">
        <v>38</v>
      </c>
      <c r="AW387" s="6">
        <v>34</v>
      </c>
      <c r="AX387" s="7">
        <f>AV387-AW387</f>
        <v>4</v>
      </c>
      <c r="AY387" s="4" t="s">
        <v>1099</v>
      </c>
      <c r="BI387" s="50"/>
      <c r="BK387" s="50"/>
      <c r="BM387" s="50"/>
      <c r="BO387" s="50"/>
      <c r="BQ387" s="50"/>
      <c r="BS387" s="50"/>
    </row>
    <row r="388" spans="2:71" x14ac:dyDescent="0.25">
      <c r="B388" s="3" t="s">
        <v>270</v>
      </c>
      <c r="C388" s="10" t="s">
        <v>319</v>
      </c>
      <c r="D388" s="39">
        <v>44331</v>
      </c>
      <c r="F388" s="3" t="s">
        <v>821</v>
      </c>
      <c r="G388" s="20"/>
      <c r="H388" s="6"/>
      <c r="J388" s="6"/>
      <c r="L388" s="6"/>
      <c r="N388" s="6"/>
      <c r="P388" s="6"/>
      <c r="R388" s="6"/>
      <c r="T388" s="6"/>
      <c r="V388" s="3" t="s">
        <v>842</v>
      </c>
      <c r="W388" s="3"/>
      <c r="X388" s="7"/>
      <c r="Z388" s="6"/>
      <c r="AA388" s="6"/>
      <c r="AC388" s="6"/>
      <c r="AD388" s="6"/>
      <c r="AF388" s="6"/>
      <c r="AG388" s="6"/>
      <c r="AL388" s="6"/>
      <c r="AM388" s="6"/>
      <c r="AO388" s="4"/>
      <c r="AP388" s="6"/>
      <c r="AQ388" s="6"/>
      <c r="AR388" s="6"/>
      <c r="AS388" s="6"/>
      <c r="AT388" s="6"/>
      <c r="AU388" s="4"/>
      <c r="AV388" s="6">
        <v>39</v>
      </c>
      <c r="AW388" s="6">
        <v>40</v>
      </c>
      <c r="AX388" s="7">
        <f>AV388-AW388</f>
        <v>-1</v>
      </c>
      <c r="AY388" s="4" t="s">
        <v>871</v>
      </c>
      <c r="BI388" s="50"/>
      <c r="BK388" s="50"/>
      <c r="BM388" s="50"/>
      <c r="BO388" s="50"/>
      <c r="BQ388" s="50"/>
      <c r="BS388" s="50"/>
    </row>
    <row r="389" spans="2:71" x14ac:dyDescent="0.25">
      <c r="B389" s="3" t="s">
        <v>270</v>
      </c>
      <c r="C389" s="10" t="s">
        <v>595</v>
      </c>
      <c r="D389" s="39">
        <v>44333</v>
      </c>
      <c r="E389">
        <v>17</v>
      </c>
      <c r="F389" s="3" t="s">
        <v>1135</v>
      </c>
      <c r="H389" s="6">
        <v>42</v>
      </c>
      <c r="I389" s="7">
        <v>-3</v>
      </c>
      <c r="J389" s="6">
        <v>33</v>
      </c>
      <c r="K389" s="7">
        <v>-1</v>
      </c>
      <c r="L389" s="6">
        <v>10</v>
      </c>
      <c r="M389" s="7">
        <v>2</v>
      </c>
      <c r="N389" s="6">
        <v>6</v>
      </c>
      <c r="O389" s="7">
        <v>1</v>
      </c>
      <c r="P389" s="6">
        <v>2</v>
      </c>
      <c r="Q389" s="7">
        <v>0</v>
      </c>
      <c r="R389" s="6"/>
      <c r="T389" s="6">
        <v>9</v>
      </c>
      <c r="U389" s="7">
        <v>-2</v>
      </c>
      <c r="V389" s="3" t="s">
        <v>842</v>
      </c>
      <c r="X389" s="7"/>
      <c r="Y389" s="7"/>
      <c r="Z389" s="6">
        <v>44</v>
      </c>
      <c r="AA389" s="6">
        <v>34</v>
      </c>
      <c r="AB389" s="7">
        <f>Z389-AA389</f>
        <v>10</v>
      </c>
      <c r="AC389" s="6">
        <v>23</v>
      </c>
      <c r="AD389" s="6">
        <v>35</v>
      </c>
      <c r="AE389" s="7">
        <f>AC389-AD389</f>
        <v>-12</v>
      </c>
      <c r="AF389" s="6"/>
      <c r="AG389" s="6"/>
      <c r="AL389" s="6"/>
      <c r="AM389" s="6"/>
      <c r="AO389" s="4" t="s">
        <v>1148</v>
      </c>
      <c r="AP389" s="6">
        <v>50</v>
      </c>
      <c r="AQ389" s="6">
        <v>24</v>
      </c>
      <c r="AR389" s="6"/>
      <c r="AS389" s="6"/>
      <c r="AT389" s="6"/>
      <c r="AU389" s="4" t="s">
        <v>1147</v>
      </c>
      <c r="AV389" s="6"/>
      <c r="AW389" s="6"/>
      <c r="AX389" s="7"/>
      <c r="BI389" s="50"/>
      <c r="BK389" s="50"/>
      <c r="BM389" s="50"/>
      <c r="BO389" s="50"/>
      <c r="BQ389" s="50"/>
      <c r="BS389" s="50"/>
    </row>
    <row r="390" spans="2:71" x14ac:dyDescent="0.25">
      <c r="B390" s="3" t="s">
        <v>270</v>
      </c>
      <c r="C390" s="10" t="s">
        <v>641</v>
      </c>
      <c r="D390" s="39">
        <v>44335</v>
      </c>
      <c r="E390">
        <v>21</v>
      </c>
      <c r="F390" s="3" t="s">
        <v>821</v>
      </c>
      <c r="G390" s="2" t="s">
        <v>224</v>
      </c>
      <c r="H390" s="6">
        <v>46</v>
      </c>
      <c r="I390" s="7">
        <v>1</v>
      </c>
      <c r="J390" s="6">
        <v>28</v>
      </c>
      <c r="K390" s="7">
        <v>-2</v>
      </c>
      <c r="L390" s="6">
        <v>8</v>
      </c>
      <c r="M390" s="7">
        <v>1</v>
      </c>
      <c r="N390" s="6">
        <v>8</v>
      </c>
      <c r="O390" s="7">
        <v>0</v>
      </c>
      <c r="P390" s="6">
        <v>2</v>
      </c>
      <c r="Q390" s="7">
        <v>0</v>
      </c>
      <c r="R390" s="6"/>
      <c r="T390" s="6">
        <v>18</v>
      </c>
      <c r="U390" s="7">
        <v>3</v>
      </c>
      <c r="V390" s="3" t="s">
        <v>842</v>
      </c>
      <c r="X390" s="7"/>
      <c r="Y390" s="7"/>
      <c r="Z390" s="6"/>
      <c r="AA390" s="6"/>
      <c r="AC390" s="6"/>
      <c r="AD390" s="6"/>
      <c r="AF390" s="6"/>
      <c r="AG390" s="6"/>
      <c r="AL390" s="6"/>
      <c r="AM390" s="6"/>
      <c r="AO390" s="4"/>
      <c r="AP390" s="6">
        <v>40</v>
      </c>
      <c r="AQ390" s="6">
        <v>24</v>
      </c>
      <c r="AR390" s="6"/>
      <c r="AS390" s="6"/>
      <c r="AT390" s="6"/>
      <c r="AU390" s="4" t="s">
        <v>876</v>
      </c>
      <c r="AV390" s="6"/>
      <c r="AW390" s="6"/>
      <c r="AX390" s="7"/>
      <c r="BI390" s="50"/>
      <c r="BK390" s="50"/>
      <c r="BM390" s="50"/>
      <c r="BO390" s="50"/>
      <c r="BQ390" s="50"/>
      <c r="BS390" s="50"/>
    </row>
    <row r="391" spans="2:71" x14ac:dyDescent="0.25">
      <c r="B391" s="3" t="s">
        <v>270</v>
      </c>
      <c r="C391" s="10" t="s">
        <v>599</v>
      </c>
      <c r="D391" s="39">
        <v>44337</v>
      </c>
      <c r="E391">
        <v>27</v>
      </c>
      <c r="F391" s="3" t="s">
        <v>1136</v>
      </c>
      <c r="H391" s="6">
        <v>43</v>
      </c>
      <c r="I391" s="7">
        <v>0</v>
      </c>
      <c r="J391" s="6">
        <v>34</v>
      </c>
      <c r="K391" s="7">
        <v>2</v>
      </c>
      <c r="L391" s="6">
        <v>9</v>
      </c>
      <c r="M391" s="7">
        <v>1</v>
      </c>
      <c r="N391" s="6">
        <v>4</v>
      </c>
      <c r="O391" s="7">
        <v>-1</v>
      </c>
      <c r="P391" s="6">
        <v>2</v>
      </c>
      <c r="Q391" s="7">
        <v>0</v>
      </c>
      <c r="R391" s="6"/>
      <c r="T391" s="6">
        <v>9</v>
      </c>
      <c r="U391" s="7">
        <v>-2</v>
      </c>
      <c r="V391" s="3" t="s">
        <v>842</v>
      </c>
      <c r="W391" s="3" t="s">
        <v>988</v>
      </c>
      <c r="X391" s="7"/>
      <c r="Y391" s="7"/>
      <c r="Z391" s="6"/>
      <c r="AA391" s="6"/>
      <c r="AC391" s="6"/>
      <c r="AD391" s="6"/>
      <c r="AF391" s="6"/>
      <c r="AG391" s="6"/>
      <c r="AL391" s="6"/>
      <c r="AM391" s="6"/>
      <c r="AO391" s="4"/>
      <c r="AP391" s="6"/>
      <c r="AQ391" s="6"/>
      <c r="AR391" s="6"/>
      <c r="AS391" s="6"/>
      <c r="AT391" s="6"/>
      <c r="AU391" s="4"/>
      <c r="AV391" s="6"/>
      <c r="AW391" s="6"/>
      <c r="AX391" s="7"/>
      <c r="BI391" s="50"/>
      <c r="BK391" s="50"/>
      <c r="BM391" s="50"/>
      <c r="BO391" s="50"/>
      <c r="BQ391" s="50"/>
      <c r="BS391" s="50"/>
    </row>
    <row r="392" spans="2:71" x14ac:dyDescent="0.25">
      <c r="B392" s="3" t="s">
        <v>270</v>
      </c>
      <c r="C392" s="10" t="s">
        <v>688</v>
      </c>
      <c r="D392" s="39">
        <v>44338</v>
      </c>
      <c r="F392" s="3" t="s">
        <v>821</v>
      </c>
      <c r="H392" s="6"/>
      <c r="J392" s="6"/>
      <c r="L392" s="6"/>
      <c r="N392" s="6"/>
      <c r="P392" s="6"/>
      <c r="R392" s="6"/>
      <c r="T392" s="6"/>
      <c r="V392" s="3" t="s">
        <v>842</v>
      </c>
      <c r="X392" s="7"/>
      <c r="Z392" s="6"/>
      <c r="AA392" s="6"/>
      <c r="AC392" s="6"/>
      <c r="AD392" s="6"/>
      <c r="AF392" s="6"/>
      <c r="AG392" s="6"/>
      <c r="AL392" s="6"/>
      <c r="AM392" s="6"/>
      <c r="AO392" s="4"/>
      <c r="AP392" s="6"/>
      <c r="AQ392" s="6"/>
      <c r="AR392" s="6"/>
      <c r="AS392" s="6"/>
      <c r="AT392" s="6"/>
      <c r="AU392" s="4"/>
      <c r="AV392" s="6">
        <v>38</v>
      </c>
      <c r="AW392" s="6">
        <v>44</v>
      </c>
      <c r="AX392" s="7">
        <f>AV392-AW392</f>
        <v>-6</v>
      </c>
      <c r="AY392" s="4" t="s">
        <v>871</v>
      </c>
      <c r="BI392" s="50"/>
      <c r="BK392" s="50"/>
      <c r="BM392" s="50"/>
      <c r="BO392" s="50"/>
      <c r="BQ392" s="50"/>
      <c r="BS392" s="50"/>
    </row>
    <row r="393" spans="2:71" x14ac:dyDescent="0.25">
      <c r="B393" s="3" t="s">
        <v>270</v>
      </c>
      <c r="C393" s="10" t="s">
        <v>321</v>
      </c>
      <c r="D393" s="39">
        <v>44340</v>
      </c>
      <c r="E393">
        <v>24</v>
      </c>
      <c r="F393" s="3" t="s">
        <v>1135</v>
      </c>
      <c r="H393" s="6">
        <v>43</v>
      </c>
      <c r="I393" s="7">
        <v>1</v>
      </c>
      <c r="J393" s="6">
        <v>33</v>
      </c>
      <c r="K393" s="7">
        <v>0</v>
      </c>
      <c r="L393" s="6">
        <v>10</v>
      </c>
      <c r="M393" s="7">
        <v>0</v>
      </c>
      <c r="N393" s="6">
        <v>5</v>
      </c>
      <c r="O393" s="7">
        <v>-1</v>
      </c>
      <c r="P393" s="6">
        <v>3</v>
      </c>
      <c r="Q393" s="7">
        <v>1</v>
      </c>
      <c r="R393" s="6"/>
      <c r="T393" s="6">
        <v>10</v>
      </c>
      <c r="U393" s="7">
        <v>1</v>
      </c>
      <c r="V393" s="3" t="s">
        <v>842</v>
      </c>
      <c r="X393" s="7"/>
      <c r="Y393" s="7"/>
      <c r="Z393" s="6">
        <v>44</v>
      </c>
      <c r="AA393" s="6">
        <v>36</v>
      </c>
      <c r="AB393" s="7">
        <f t="shared" ref="AB393:AB398" si="15">Z393-AA393</f>
        <v>8</v>
      </c>
      <c r="AC393" s="6">
        <v>24</v>
      </c>
      <c r="AD393" s="6">
        <v>35</v>
      </c>
      <c r="AE393" s="7">
        <f t="shared" ref="AE393:AE398" si="16">AC393-AD393</f>
        <v>-11</v>
      </c>
      <c r="AF393" s="6"/>
      <c r="AG393" s="6"/>
      <c r="AL393" s="6"/>
      <c r="AM393" s="6"/>
      <c r="AO393" s="4" t="s">
        <v>1148</v>
      </c>
      <c r="AP393" s="6">
        <v>47</v>
      </c>
      <c r="AQ393" s="6">
        <v>26</v>
      </c>
      <c r="AR393" s="6"/>
      <c r="AS393" s="6"/>
      <c r="AT393" s="6"/>
      <c r="AU393" s="4" t="s">
        <v>1147</v>
      </c>
      <c r="AV393" s="6"/>
      <c r="AW393" s="6"/>
      <c r="AX393" s="7"/>
      <c r="BI393" s="50"/>
      <c r="BK393" s="50"/>
      <c r="BM393" s="50"/>
      <c r="BO393" s="50"/>
      <c r="BQ393" s="50"/>
      <c r="BS393" s="50"/>
    </row>
    <row r="394" spans="2:71" x14ac:dyDescent="0.25">
      <c r="B394" s="3" t="s">
        <v>270</v>
      </c>
      <c r="C394" s="10" t="s">
        <v>579</v>
      </c>
      <c r="D394" s="39">
        <v>44341</v>
      </c>
      <c r="E394">
        <v>27</v>
      </c>
      <c r="F394" s="3" t="s">
        <v>982</v>
      </c>
      <c r="H394" s="6">
        <v>44</v>
      </c>
      <c r="I394" s="7">
        <v>5</v>
      </c>
      <c r="J394" s="6">
        <v>33</v>
      </c>
      <c r="K394" s="7">
        <v>-5</v>
      </c>
      <c r="L394" s="6">
        <v>8</v>
      </c>
      <c r="M394" s="7">
        <v>-1</v>
      </c>
      <c r="N394" s="6">
        <v>6</v>
      </c>
      <c r="O394" s="7">
        <v>0</v>
      </c>
      <c r="P394" s="6"/>
      <c r="R394" s="6"/>
      <c r="T394" s="6">
        <v>11</v>
      </c>
      <c r="U394" s="7">
        <v>10</v>
      </c>
      <c r="V394" s="3" t="s">
        <v>842</v>
      </c>
      <c r="W394" t="s">
        <v>988</v>
      </c>
      <c r="X394" s="7"/>
      <c r="Y394" s="7"/>
      <c r="Z394" s="6">
        <v>42</v>
      </c>
      <c r="AA394" s="6">
        <v>38</v>
      </c>
      <c r="AB394" s="7">
        <f t="shared" si="15"/>
        <v>4</v>
      </c>
      <c r="AC394" s="6">
        <v>27</v>
      </c>
      <c r="AD394" s="6">
        <v>38</v>
      </c>
      <c r="AE394" s="7">
        <f t="shared" si="16"/>
        <v>-11</v>
      </c>
      <c r="AF394" s="6"/>
      <c r="AG394" s="6"/>
      <c r="AL394" s="6"/>
      <c r="AM394" s="6"/>
      <c r="AO394" s="4" t="s">
        <v>1049</v>
      </c>
      <c r="AP394" s="6">
        <v>45</v>
      </c>
      <c r="AQ394" s="6">
        <v>28</v>
      </c>
      <c r="AR394" s="6"/>
      <c r="AS394" s="6"/>
      <c r="AT394" s="6"/>
      <c r="AU394" s="4" t="s">
        <v>1084</v>
      </c>
      <c r="AV394" s="6">
        <v>41</v>
      </c>
      <c r="AW394" s="6">
        <v>35</v>
      </c>
      <c r="AX394" s="7">
        <f>AV394-AW394</f>
        <v>6</v>
      </c>
      <c r="AY394" s="4" t="s">
        <v>1144</v>
      </c>
      <c r="BI394" s="50"/>
      <c r="BK394" s="50"/>
      <c r="BM394" s="50"/>
      <c r="BO394" s="50"/>
      <c r="BQ394" s="50"/>
      <c r="BS394" s="50"/>
    </row>
    <row r="395" spans="2:71" x14ac:dyDescent="0.25">
      <c r="B395" s="3" t="s">
        <v>270</v>
      </c>
      <c r="C395" s="10" t="s">
        <v>602</v>
      </c>
      <c r="D395" s="39">
        <v>44343</v>
      </c>
      <c r="E395">
        <v>28</v>
      </c>
      <c r="F395" s="3" t="s">
        <v>1093</v>
      </c>
      <c r="H395" s="6">
        <v>44</v>
      </c>
      <c r="I395" s="7">
        <v>1</v>
      </c>
      <c r="J395" s="6">
        <v>32</v>
      </c>
      <c r="K395" s="7">
        <v>-2</v>
      </c>
      <c r="L395" s="6">
        <v>7</v>
      </c>
      <c r="M395" s="7">
        <v>2</v>
      </c>
      <c r="N395" s="6">
        <v>8</v>
      </c>
      <c r="O395" s="7">
        <v>1</v>
      </c>
      <c r="P395" s="6">
        <v>2</v>
      </c>
      <c r="Q395" s="7">
        <v>0</v>
      </c>
      <c r="R395" s="6"/>
      <c r="T395" s="6">
        <v>12</v>
      </c>
      <c r="U395" s="7">
        <v>3</v>
      </c>
      <c r="V395" s="3" t="s">
        <v>842</v>
      </c>
      <c r="X395" s="7"/>
      <c r="Y395" s="7"/>
      <c r="Z395" s="6">
        <v>42</v>
      </c>
      <c r="AA395" s="6">
        <v>45</v>
      </c>
      <c r="AB395" s="7">
        <f t="shared" si="15"/>
        <v>-3</v>
      </c>
      <c r="AC395" s="6">
        <v>23</v>
      </c>
      <c r="AD395" s="6">
        <v>48</v>
      </c>
      <c r="AE395" s="7">
        <f t="shared" si="16"/>
        <v>-25</v>
      </c>
      <c r="AF395" s="6"/>
      <c r="AG395" s="6"/>
      <c r="AL395" s="6"/>
      <c r="AM395" s="6"/>
      <c r="AO395" s="4" t="s">
        <v>1156</v>
      </c>
      <c r="AP395" s="6"/>
      <c r="AQ395" s="6"/>
      <c r="AR395" s="6"/>
      <c r="AS395" s="6"/>
      <c r="AT395" s="6"/>
      <c r="AU395" s="4"/>
      <c r="AV395" s="6"/>
      <c r="AW395" s="6"/>
      <c r="AX395" s="7"/>
      <c r="AY395" s="4"/>
      <c r="BI395" s="50"/>
      <c r="BK395" s="50"/>
      <c r="BM395" s="50"/>
      <c r="BO395" s="50"/>
      <c r="BQ395" s="50"/>
      <c r="BS395" s="50"/>
    </row>
    <row r="396" spans="2:71" x14ac:dyDescent="0.25">
      <c r="B396" s="3" t="s">
        <v>270</v>
      </c>
      <c r="C396" s="10" t="s">
        <v>602</v>
      </c>
      <c r="D396" s="39">
        <v>44343</v>
      </c>
      <c r="E396">
        <v>29</v>
      </c>
      <c r="F396" s="3" t="s">
        <v>982</v>
      </c>
      <c r="G396" s="2" t="s">
        <v>46</v>
      </c>
      <c r="H396" s="6">
        <v>43</v>
      </c>
      <c r="I396" s="7">
        <v>-1</v>
      </c>
      <c r="J396" s="6">
        <v>33</v>
      </c>
      <c r="K396" s="7">
        <v>0</v>
      </c>
      <c r="L396" s="6">
        <v>10</v>
      </c>
      <c r="M396" s="7">
        <v>2</v>
      </c>
      <c r="N396" s="6">
        <v>5</v>
      </c>
      <c r="O396" s="7">
        <v>-1</v>
      </c>
      <c r="P396" s="6"/>
      <c r="R396" s="6"/>
      <c r="T396" s="6">
        <v>10</v>
      </c>
      <c r="U396" s="7">
        <v>-1</v>
      </c>
      <c r="V396" s="3" t="s">
        <v>842</v>
      </c>
      <c r="W396" t="s">
        <v>988</v>
      </c>
      <c r="X396" s="7"/>
      <c r="Y396" s="7"/>
      <c r="Z396" s="6">
        <v>42</v>
      </c>
      <c r="AA396" s="6">
        <v>41</v>
      </c>
      <c r="AB396" s="7">
        <f t="shared" si="15"/>
        <v>1</v>
      </c>
      <c r="AC396" s="6">
        <v>26</v>
      </c>
      <c r="AD396" s="6">
        <v>40</v>
      </c>
      <c r="AE396" s="7">
        <f t="shared" si="16"/>
        <v>-14</v>
      </c>
      <c r="AF396" s="6"/>
      <c r="AG396" s="6"/>
      <c r="AL396" s="6"/>
      <c r="AM396" s="6"/>
      <c r="AO396" s="4" t="s">
        <v>1049</v>
      </c>
      <c r="AP396" s="6">
        <v>45</v>
      </c>
      <c r="AQ396" s="6">
        <v>29</v>
      </c>
      <c r="AR396" s="6"/>
      <c r="AS396" s="6"/>
      <c r="AT396" s="6"/>
      <c r="AU396" s="4" t="s">
        <v>1084</v>
      </c>
      <c r="AV396" s="6">
        <v>40</v>
      </c>
      <c r="AW396" s="6">
        <v>38</v>
      </c>
      <c r="AX396" s="7">
        <f>AV396-AW396</f>
        <v>2</v>
      </c>
      <c r="AY396" s="4" t="s">
        <v>1144</v>
      </c>
      <c r="BI396" s="50"/>
      <c r="BK396" s="50"/>
      <c r="BM396" s="50"/>
      <c r="BO396" s="50"/>
      <c r="BQ396" s="50"/>
      <c r="BS396" s="50"/>
    </row>
    <row r="397" spans="2:71" x14ac:dyDescent="0.25">
      <c r="B397" s="3" t="s">
        <v>270</v>
      </c>
      <c r="C397" s="10" t="s">
        <v>602</v>
      </c>
      <c r="D397" s="39">
        <v>44343</v>
      </c>
      <c r="E397">
        <v>29</v>
      </c>
      <c r="F397" s="3" t="s">
        <v>821</v>
      </c>
      <c r="G397" s="2" t="s">
        <v>224</v>
      </c>
      <c r="H397" s="6">
        <v>43</v>
      </c>
      <c r="I397" s="7">
        <v>-3</v>
      </c>
      <c r="J397" s="6">
        <v>29</v>
      </c>
      <c r="K397" s="7">
        <v>1</v>
      </c>
      <c r="L397" s="6">
        <v>8</v>
      </c>
      <c r="M397" s="7">
        <v>0</v>
      </c>
      <c r="N397" s="6">
        <v>8</v>
      </c>
      <c r="O397" s="7">
        <v>0</v>
      </c>
      <c r="P397" s="6">
        <v>3</v>
      </c>
      <c r="Q397" s="7">
        <v>1</v>
      </c>
      <c r="R397" s="6"/>
      <c r="T397" s="6">
        <v>14</v>
      </c>
      <c r="U397" s="7">
        <v>-4</v>
      </c>
      <c r="V397" s="3" t="s">
        <v>842</v>
      </c>
      <c r="X397" s="7"/>
      <c r="Y397" s="7"/>
      <c r="Z397" s="6">
        <v>42</v>
      </c>
      <c r="AA397" s="6">
        <v>50</v>
      </c>
      <c r="AB397" s="7">
        <f t="shared" si="15"/>
        <v>-8</v>
      </c>
      <c r="AC397" s="6">
        <v>28</v>
      </c>
      <c r="AD397" s="6">
        <v>50</v>
      </c>
      <c r="AE397" s="7">
        <f t="shared" si="16"/>
        <v>-22</v>
      </c>
      <c r="AF397" s="6"/>
      <c r="AG397" s="6"/>
      <c r="AL397" s="6"/>
      <c r="AM397" s="6"/>
      <c r="AO397" s="4" t="s">
        <v>931</v>
      </c>
      <c r="AP397" s="6">
        <v>37</v>
      </c>
      <c r="AQ397" s="6">
        <v>25</v>
      </c>
      <c r="AR397" s="6"/>
      <c r="AS397" s="6"/>
      <c r="AT397" s="6"/>
      <c r="AU397" s="4" t="s">
        <v>876</v>
      </c>
      <c r="AV397" s="6"/>
      <c r="AW397" s="6"/>
      <c r="AX397" s="7"/>
      <c r="AY397" s="4"/>
      <c r="BI397" s="50"/>
      <c r="BK397" s="50"/>
      <c r="BM397" s="50"/>
      <c r="BO397" s="50"/>
      <c r="BQ397" s="50"/>
      <c r="BS397" s="50"/>
    </row>
    <row r="398" spans="2:71" x14ac:dyDescent="0.25">
      <c r="B398" s="3" t="s">
        <v>270</v>
      </c>
      <c r="C398" s="10" t="s">
        <v>602</v>
      </c>
      <c r="D398" s="39">
        <v>44343</v>
      </c>
      <c r="E398">
        <v>30</v>
      </c>
      <c r="F398" s="3" t="s">
        <v>903</v>
      </c>
      <c r="G398" s="2" t="s">
        <v>138</v>
      </c>
      <c r="H398" s="6">
        <v>42</v>
      </c>
      <c r="I398" s="7">
        <v>-2</v>
      </c>
      <c r="J398" s="6">
        <v>36</v>
      </c>
      <c r="K398" s="7">
        <v>5</v>
      </c>
      <c r="L398" s="6">
        <v>6</v>
      </c>
      <c r="M398" s="7">
        <v>-2</v>
      </c>
      <c r="N398" s="6">
        <v>5</v>
      </c>
      <c r="O398" s="7">
        <v>-2</v>
      </c>
      <c r="P398" s="6">
        <v>1</v>
      </c>
      <c r="Q398" s="7">
        <v>1</v>
      </c>
      <c r="R398" s="6">
        <v>1</v>
      </c>
      <c r="S398" s="7">
        <v>-1</v>
      </c>
      <c r="T398" s="6">
        <v>6</v>
      </c>
      <c r="U398" s="7">
        <v>-7</v>
      </c>
      <c r="V398" s="3" t="s">
        <v>842</v>
      </c>
      <c r="X398" s="7"/>
      <c r="Y398" s="7"/>
      <c r="Z398" s="6">
        <v>38</v>
      </c>
      <c r="AA398" s="6">
        <v>43</v>
      </c>
      <c r="AB398" s="7">
        <f t="shared" si="15"/>
        <v>-5</v>
      </c>
      <c r="AC398" s="6">
        <v>29</v>
      </c>
      <c r="AD398" s="6">
        <v>38</v>
      </c>
      <c r="AE398" s="7">
        <f t="shared" si="16"/>
        <v>-9</v>
      </c>
      <c r="AF398" s="6"/>
      <c r="AG398" s="6"/>
      <c r="AL398" s="6"/>
      <c r="AM398" s="6"/>
      <c r="AO398" s="4" t="s">
        <v>1127</v>
      </c>
      <c r="AP398" s="6">
        <v>33</v>
      </c>
      <c r="AQ398" s="6">
        <v>27</v>
      </c>
      <c r="AR398" s="6"/>
      <c r="AS398" s="6"/>
      <c r="AT398" s="6"/>
      <c r="AU398" s="4" t="s">
        <v>1035</v>
      </c>
      <c r="AV398" s="6"/>
      <c r="AW398" s="6"/>
      <c r="AX398" s="7"/>
      <c r="AY398" s="4"/>
      <c r="BI398" s="50"/>
      <c r="BK398" s="50"/>
      <c r="BM398" s="50"/>
      <c r="BO398" s="50"/>
      <c r="BQ398" s="50"/>
      <c r="BS398" s="50"/>
    </row>
    <row r="399" spans="2:71" x14ac:dyDescent="0.25">
      <c r="B399" s="3" t="s">
        <v>270</v>
      </c>
      <c r="C399" s="10" t="s">
        <v>677</v>
      </c>
      <c r="D399" s="39">
        <v>44344</v>
      </c>
      <c r="E399">
        <v>3</v>
      </c>
      <c r="F399" s="3" t="s">
        <v>1136</v>
      </c>
      <c r="H399" s="6">
        <v>42</v>
      </c>
      <c r="I399" s="7">
        <v>-1</v>
      </c>
      <c r="J399" s="6">
        <v>32</v>
      </c>
      <c r="K399" s="7">
        <v>-2</v>
      </c>
      <c r="L399" s="6">
        <v>9</v>
      </c>
      <c r="M399" s="7">
        <v>0</v>
      </c>
      <c r="N399" s="6">
        <v>5</v>
      </c>
      <c r="O399" s="7">
        <v>1</v>
      </c>
      <c r="P399" s="6">
        <v>2</v>
      </c>
      <c r="Q399" s="7">
        <v>0</v>
      </c>
      <c r="R399" s="6"/>
      <c r="T399" s="6">
        <v>10</v>
      </c>
      <c r="U399" s="7">
        <v>1</v>
      </c>
      <c r="V399" s="3" t="s">
        <v>842</v>
      </c>
      <c r="W399" t="s">
        <v>988</v>
      </c>
      <c r="X399" s="7"/>
      <c r="Y399" s="7"/>
      <c r="Z399" s="6"/>
      <c r="AA399" s="6"/>
      <c r="AC399" s="6"/>
      <c r="AD399" s="6"/>
      <c r="AF399" s="6"/>
      <c r="AG399" s="6"/>
      <c r="AL399" s="6"/>
      <c r="AM399" s="6"/>
      <c r="AO399" s="4"/>
      <c r="AP399" s="6"/>
      <c r="AQ399" s="6"/>
      <c r="AR399" s="6"/>
      <c r="AS399" s="6"/>
      <c r="AT399" s="6"/>
      <c r="AU399" s="4"/>
      <c r="AV399" s="6"/>
      <c r="AW399" s="6"/>
      <c r="AX399" s="7"/>
      <c r="AY399" s="4"/>
      <c r="BI399" s="50"/>
      <c r="BK399" s="50"/>
      <c r="BM399" s="50"/>
      <c r="BO399" s="50"/>
      <c r="BQ399" s="50"/>
      <c r="BS399" s="50"/>
    </row>
    <row r="400" spans="2:71" x14ac:dyDescent="0.25">
      <c r="B400" s="3" t="s">
        <v>270</v>
      </c>
      <c r="C400" s="10" t="s">
        <v>569</v>
      </c>
      <c r="D400" s="39">
        <v>44344</v>
      </c>
      <c r="E400">
        <v>7</v>
      </c>
      <c r="F400" t="s">
        <v>1132</v>
      </c>
      <c r="G400" s="2" t="s">
        <v>60</v>
      </c>
      <c r="H400" s="6">
        <v>44</v>
      </c>
      <c r="I400" s="7">
        <v>4</v>
      </c>
      <c r="J400" s="6">
        <v>35</v>
      </c>
      <c r="K400" s="7">
        <v>-2</v>
      </c>
      <c r="L400" s="6">
        <v>6</v>
      </c>
      <c r="M400" s="7">
        <v>-2</v>
      </c>
      <c r="N400" s="6">
        <v>7</v>
      </c>
      <c r="O400" s="7">
        <v>2</v>
      </c>
      <c r="P400" s="6">
        <v>0</v>
      </c>
      <c r="Q400" s="7">
        <v>-2</v>
      </c>
      <c r="R400" s="6">
        <v>0</v>
      </c>
      <c r="S400" s="7">
        <v>-1</v>
      </c>
      <c r="T400" s="6">
        <v>9</v>
      </c>
      <c r="U400" s="7">
        <v>6</v>
      </c>
      <c r="V400" s="3" t="s">
        <v>639</v>
      </c>
      <c r="X400" s="7"/>
      <c r="Y400" s="7"/>
      <c r="Z400" s="6">
        <v>44</v>
      </c>
      <c r="AA400" s="6">
        <v>47</v>
      </c>
      <c r="AB400" s="7">
        <f>Z400-AA400</f>
        <v>-3</v>
      </c>
      <c r="AC400" s="6">
        <v>22</v>
      </c>
      <c r="AD400" s="6">
        <v>51</v>
      </c>
      <c r="AE400" s="7">
        <f>AC400-AD400</f>
        <v>-29</v>
      </c>
      <c r="AF400" s="6">
        <v>16</v>
      </c>
      <c r="AG400" s="6">
        <v>29</v>
      </c>
      <c r="AH400" s="7">
        <f>AF400-AG400</f>
        <v>-13</v>
      </c>
      <c r="AL400" s="6"/>
      <c r="AM400" s="6"/>
      <c r="AO400" s="4" t="s">
        <v>1087</v>
      </c>
      <c r="AP400" s="6"/>
      <c r="AQ400" s="6"/>
      <c r="AR400" s="6"/>
      <c r="AS400" s="6"/>
      <c r="AT400" s="6"/>
      <c r="AU400" s="4"/>
      <c r="AV400" s="6">
        <v>44</v>
      </c>
      <c r="AW400" s="6">
        <v>48</v>
      </c>
      <c r="AX400" s="7">
        <f>AV400-AW400</f>
        <v>-4</v>
      </c>
      <c r="AY400" s="4" t="s">
        <v>937</v>
      </c>
      <c r="BI400" s="50"/>
      <c r="BK400" s="50"/>
      <c r="BM400" s="50"/>
      <c r="BO400" s="50"/>
      <c r="BQ400" s="50"/>
      <c r="BS400" s="50"/>
    </row>
    <row r="401" spans="2:71" x14ac:dyDescent="0.25">
      <c r="B401" s="3" t="s">
        <v>270</v>
      </c>
      <c r="C401" s="10" t="s">
        <v>702</v>
      </c>
      <c r="D401" s="39">
        <v>44345</v>
      </c>
      <c r="F401" s="3" t="s">
        <v>821</v>
      </c>
      <c r="H401" s="6"/>
      <c r="J401" s="6"/>
      <c r="L401" s="6"/>
      <c r="N401" s="6"/>
      <c r="P401" s="6"/>
      <c r="R401" s="6"/>
      <c r="T401" s="6"/>
      <c r="V401" s="3" t="s">
        <v>842</v>
      </c>
      <c r="X401" s="7"/>
      <c r="Z401" s="6"/>
      <c r="AA401" s="6"/>
      <c r="AC401" s="6"/>
      <c r="AD401" s="6"/>
      <c r="AF401" s="6"/>
      <c r="AG401" s="6"/>
      <c r="AL401" s="6"/>
      <c r="AM401" s="6"/>
      <c r="AO401" s="4"/>
      <c r="AP401" s="6"/>
      <c r="AQ401" s="6"/>
      <c r="AR401" s="6"/>
      <c r="AS401" s="6"/>
      <c r="AT401" s="6"/>
      <c r="AU401" s="4"/>
      <c r="AV401" s="6">
        <v>36</v>
      </c>
      <c r="AW401" s="6">
        <v>45</v>
      </c>
      <c r="AX401" s="7">
        <f>AV401-AW401</f>
        <v>-9</v>
      </c>
      <c r="AY401" s="4" t="s">
        <v>871</v>
      </c>
      <c r="BI401" s="50"/>
      <c r="BK401" s="50"/>
      <c r="BM401" s="50"/>
      <c r="BO401" s="50"/>
      <c r="BQ401" s="50"/>
      <c r="BS401" s="50"/>
    </row>
    <row r="402" spans="2:71" x14ac:dyDescent="0.25">
      <c r="B402" s="3" t="s">
        <v>270</v>
      </c>
      <c r="C402" s="10" t="s">
        <v>312</v>
      </c>
      <c r="D402" s="39">
        <v>44347</v>
      </c>
      <c r="E402">
        <v>31</v>
      </c>
      <c r="F402" s="3" t="s">
        <v>1135</v>
      </c>
      <c r="H402" s="6">
        <v>45</v>
      </c>
      <c r="I402" s="7">
        <v>2</v>
      </c>
      <c r="J402" s="6">
        <v>34</v>
      </c>
      <c r="K402" s="7">
        <v>1</v>
      </c>
      <c r="L402" s="6">
        <v>8</v>
      </c>
      <c r="M402" s="7">
        <v>-2</v>
      </c>
      <c r="N402" s="6">
        <v>5</v>
      </c>
      <c r="O402" s="7">
        <v>0</v>
      </c>
      <c r="P402" s="6">
        <v>3</v>
      </c>
      <c r="Q402" s="7">
        <v>0</v>
      </c>
      <c r="R402" s="6"/>
      <c r="T402" s="6">
        <v>11</v>
      </c>
      <c r="U402" s="7">
        <v>1</v>
      </c>
      <c r="V402" s="3" t="s">
        <v>842</v>
      </c>
      <c r="X402" s="7"/>
      <c r="Y402" s="7"/>
      <c r="Z402" s="6">
        <v>43</v>
      </c>
      <c r="AA402" s="6">
        <v>36</v>
      </c>
      <c r="AB402" s="7">
        <f>Z402-AA402</f>
        <v>7</v>
      </c>
      <c r="AC402" s="6">
        <v>27</v>
      </c>
      <c r="AD402" s="6">
        <v>37</v>
      </c>
      <c r="AE402" s="7">
        <f>AC402-AD402</f>
        <v>-10</v>
      </c>
      <c r="AF402" s="6">
        <v>14</v>
      </c>
      <c r="AG402" s="6">
        <v>21</v>
      </c>
      <c r="AH402" s="7">
        <f>AF402-AG402</f>
        <v>-7</v>
      </c>
      <c r="AL402" s="6">
        <v>19</v>
      </c>
      <c r="AM402" s="6">
        <v>19</v>
      </c>
      <c r="AN402" s="7">
        <f>AL402-AM402</f>
        <v>0</v>
      </c>
      <c r="AO402" s="4" t="s">
        <v>1148</v>
      </c>
      <c r="AP402" s="6">
        <v>48</v>
      </c>
      <c r="AQ402" s="6">
        <v>25</v>
      </c>
      <c r="AR402" s="6"/>
      <c r="AS402" s="6"/>
      <c r="AT402" s="6"/>
      <c r="AU402" s="4" t="s">
        <v>1147</v>
      </c>
      <c r="AV402" s="6"/>
      <c r="AW402" s="6"/>
      <c r="AX402" s="7"/>
      <c r="AY402" s="4"/>
      <c r="BI402" s="50"/>
      <c r="BK402" s="50"/>
      <c r="BM402" s="50"/>
      <c r="BO402" s="50"/>
      <c r="BQ402" s="50"/>
      <c r="BS402" s="50"/>
    </row>
    <row r="403" spans="2:71" x14ac:dyDescent="0.25">
      <c r="B403" s="3" t="s">
        <v>272</v>
      </c>
      <c r="C403" s="10" t="s">
        <v>339</v>
      </c>
      <c r="D403" s="39">
        <v>44348</v>
      </c>
      <c r="E403">
        <v>4</v>
      </c>
      <c r="F403" s="3" t="s">
        <v>982</v>
      </c>
      <c r="H403" s="6">
        <v>41</v>
      </c>
      <c r="I403" s="7">
        <v>-2</v>
      </c>
      <c r="J403" s="6">
        <v>33</v>
      </c>
      <c r="K403" s="7">
        <v>0</v>
      </c>
      <c r="L403" s="6">
        <v>9</v>
      </c>
      <c r="M403" s="7">
        <v>-1</v>
      </c>
      <c r="N403" s="6">
        <v>6</v>
      </c>
      <c r="O403" s="7">
        <v>1</v>
      </c>
      <c r="P403" s="6"/>
      <c r="R403" s="6"/>
      <c r="T403" s="6">
        <v>8</v>
      </c>
      <c r="U403" s="7">
        <v>-2</v>
      </c>
      <c r="V403" s="3" t="s">
        <v>842</v>
      </c>
      <c r="W403" t="s">
        <v>988</v>
      </c>
      <c r="X403" s="7"/>
      <c r="Y403" s="7"/>
      <c r="Z403" s="6"/>
      <c r="AA403" s="6"/>
      <c r="AC403" s="6"/>
      <c r="AD403" s="6"/>
      <c r="AF403" s="6"/>
      <c r="AG403" s="6"/>
      <c r="AL403" s="6"/>
      <c r="AM403" s="6"/>
      <c r="AO403" s="4"/>
      <c r="AP403" s="6"/>
      <c r="AQ403" s="6"/>
      <c r="AR403" s="6"/>
      <c r="AS403" s="6"/>
      <c r="AT403" s="6"/>
      <c r="AU403" s="4"/>
      <c r="AV403" s="6"/>
      <c r="AW403" s="6"/>
      <c r="AX403" s="7"/>
      <c r="AY403" s="4"/>
      <c r="BI403" s="50"/>
      <c r="BK403" s="50"/>
      <c r="BM403" s="50"/>
      <c r="BO403" s="50"/>
      <c r="BQ403" s="50"/>
      <c r="BS403" s="50"/>
    </row>
    <row r="404" spans="2:71" x14ac:dyDescent="0.25">
      <c r="B404" s="3" t="s">
        <v>272</v>
      </c>
      <c r="C404" s="10" t="s">
        <v>571</v>
      </c>
      <c r="D404" s="39">
        <v>44349</v>
      </c>
      <c r="E404">
        <v>4</v>
      </c>
      <c r="F404" s="3" t="s">
        <v>821</v>
      </c>
      <c r="G404" s="2" t="s">
        <v>224</v>
      </c>
      <c r="H404" s="6">
        <v>46</v>
      </c>
      <c r="I404" s="7">
        <v>3</v>
      </c>
      <c r="J404" s="6">
        <v>30</v>
      </c>
      <c r="K404" s="7">
        <v>1</v>
      </c>
      <c r="L404" s="6">
        <v>6</v>
      </c>
      <c r="M404" s="7">
        <v>-2</v>
      </c>
      <c r="N404" s="6">
        <v>9</v>
      </c>
      <c r="O404" s="7">
        <v>1</v>
      </c>
      <c r="P404" s="6">
        <v>2</v>
      </c>
      <c r="Q404" s="7">
        <v>1</v>
      </c>
      <c r="R404" s="6"/>
      <c r="T404" s="6">
        <v>16</v>
      </c>
      <c r="U404" s="7">
        <v>2</v>
      </c>
      <c r="V404" s="3" t="s">
        <v>842</v>
      </c>
      <c r="X404" s="7"/>
      <c r="Y404" s="7"/>
      <c r="Z404" s="6"/>
      <c r="AA404" s="6"/>
      <c r="AC404" s="6"/>
      <c r="AD404" s="6"/>
      <c r="AF404" s="6"/>
      <c r="AG404" s="6"/>
      <c r="AL404" s="6"/>
      <c r="AM404" s="6"/>
      <c r="AO404" s="4"/>
      <c r="AP404" s="6"/>
      <c r="AQ404" s="6"/>
      <c r="AR404" s="6"/>
      <c r="AS404" s="6"/>
      <c r="AT404" s="6"/>
      <c r="AU404" s="4"/>
      <c r="AV404" s="6"/>
      <c r="AW404" s="6"/>
      <c r="AX404" s="7"/>
      <c r="AY404" s="4"/>
      <c r="BI404" s="50"/>
      <c r="BK404" s="50"/>
      <c r="BM404" s="50"/>
      <c r="BO404" s="50"/>
      <c r="BQ404" s="50"/>
      <c r="BS404" s="50"/>
    </row>
    <row r="405" spans="2:71" x14ac:dyDescent="0.25">
      <c r="B405" s="3" t="s">
        <v>263</v>
      </c>
      <c r="C405" s="10" t="s">
        <v>351</v>
      </c>
      <c r="D405" s="39">
        <v>44350</v>
      </c>
      <c r="E405">
        <v>10</v>
      </c>
      <c r="F405" s="3" t="s">
        <v>1137</v>
      </c>
      <c r="H405" s="6">
        <v>45</v>
      </c>
      <c r="I405" s="7">
        <v>4</v>
      </c>
      <c r="J405" s="6">
        <v>32</v>
      </c>
      <c r="K405" s="7">
        <v>-1</v>
      </c>
      <c r="L405" s="6">
        <v>8</v>
      </c>
      <c r="M405" s="7">
        <v>-2</v>
      </c>
      <c r="N405" s="6">
        <v>6</v>
      </c>
      <c r="O405" s="7">
        <v>-1</v>
      </c>
      <c r="P405" s="6">
        <v>2</v>
      </c>
      <c r="Q405" s="7">
        <v>-1</v>
      </c>
      <c r="R405" s="6">
        <v>1</v>
      </c>
      <c r="S405" s="7">
        <v>0</v>
      </c>
      <c r="T405" s="6">
        <v>13</v>
      </c>
      <c r="U405" s="7">
        <v>5</v>
      </c>
      <c r="V405" s="3" t="s">
        <v>842</v>
      </c>
      <c r="X405" s="7"/>
      <c r="Y405" s="7"/>
      <c r="Z405" s="6"/>
      <c r="AA405" s="6"/>
      <c r="AC405" s="6"/>
      <c r="AD405" s="6"/>
      <c r="AF405" s="6"/>
      <c r="AG405" s="6"/>
      <c r="AL405" s="6"/>
      <c r="AM405" s="6"/>
      <c r="AO405" s="4"/>
      <c r="AP405" s="6"/>
      <c r="AQ405" s="6"/>
      <c r="AR405" s="6"/>
      <c r="AS405" s="6"/>
      <c r="AT405" s="6"/>
      <c r="AU405" s="4"/>
      <c r="AV405" s="6"/>
      <c r="AW405" s="6"/>
      <c r="AX405" s="7"/>
      <c r="AY405" s="4"/>
      <c r="BI405" s="50"/>
      <c r="BK405" s="50"/>
      <c r="BM405" s="50"/>
      <c r="BO405" s="50"/>
      <c r="BQ405" s="50"/>
      <c r="BS405" s="50"/>
    </row>
    <row r="406" spans="2:71" x14ac:dyDescent="0.25">
      <c r="B406" s="3" t="s">
        <v>263</v>
      </c>
      <c r="C406" s="10" t="s">
        <v>591</v>
      </c>
      <c r="D406" s="39">
        <v>44351</v>
      </c>
      <c r="E406">
        <v>9</v>
      </c>
      <c r="F406" s="3" t="s">
        <v>1136</v>
      </c>
      <c r="H406" s="6">
        <v>44</v>
      </c>
      <c r="I406" s="7">
        <v>2</v>
      </c>
      <c r="J406" s="6">
        <v>32</v>
      </c>
      <c r="K406" s="7">
        <v>0</v>
      </c>
      <c r="L406" s="6">
        <v>8</v>
      </c>
      <c r="M406" s="7">
        <v>-1</v>
      </c>
      <c r="N406" s="6">
        <v>5</v>
      </c>
      <c r="O406" s="7">
        <v>0</v>
      </c>
      <c r="P406" s="6">
        <v>2</v>
      </c>
      <c r="Q406" s="7">
        <v>0</v>
      </c>
      <c r="R406" s="6"/>
      <c r="T406" s="6">
        <v>12</v>
      </c>
      <c r="U406" s="7">
        <v>2</v>
      </c>
      <c r="V406" s="3" t="s">
        <v>842</v>
      </c>
      <c r="W406" t="s">
        <v>988</v>
      </c>
      <c r="X406" s="7"/>
      <c r="Y406" s="7"/>
      <c r="Z406" s="6"/>
      <c r="AA406" s="6"/>
      <c r="AC406" s="6"/>
      <c r="AD406" s="6"/>
      <c r="AF406" s="6"/>
      <c r="AG406" s="6"/>
      <c r="AL406" s="6"/>
      <c r="AM406" s="6"/>
      <c r="AO406" s="4"/>
      <c r="AP406" s="6"/>
      <c r="AQ406" s="6"/>
      <c r="AR406" s="6"/>
      <c r="AS406" s="6"/>
      <c r="AT406" s="6"/>
      <c r="AU406" s="4"/>
      <c r="AV406" s="6"/>
      <c r="AW406" s="6"/>
      <c r="AX406" s="7"/>
      <c r="AY406" s="4"/>
      <c r="BI406" s="50"/>
      <c r="BK406" s="50"/>
      <c r="BM406" s="50"/>
      <c r="BO406" s="50"/>
      <c r="BQ406" s="50"/>
      <c r="BS406" s="50"/>
    </row>
    <row r="407" spans="2:71" x14ac:dyDescent="0.25">
      <c r="B407" s="3" t="s">
        <v>263</v>
      </c>
      <c r="C407" s="10" t="s">
        <v>657</v>
      </c>
      <c r="D407" s="39">
        <v>44352</v>
      </c>
      <c r="F407" s="3" t="s">
        <v>821</v>
      </c>
      <c r="H407" s="6"/>
      <c r="J407" s="6"/>
      <c r="L407" s="6"/>
      <c r="N407" s="6"/>
      <c r="P407" s="6"/>
      <c r="R407" s="6"/>
      <c r="T407" s="6"/>
      <c r="V407" s="3" t="s">
        <v>842</v>
      </c>
      <c r="X407" s="7"/>
      <c r="Z407" s="6">
        <v>44</v>
      </c>
      <c r="AA407" s="6">
        <v>48</v>
      </c>
      <c r="AB407" s="7">
        <f>Z407-AA407</f>
        <v>-4</v>
      </c>
      <c r="AC407" s="6">
        <v>17</v>
      </c>
      <c r="AD407" s="6">
        <v>61</v>
      </c>
      <c r="AE407" s="7">
        <f>AC407-AD407</f>
        <v>-44</v>
      </c>
      <c r="AF407" s="6"/>
      <c r="AG407" s="6"/>
      <c r="AL407" s="6"/>
      <c r="AM407" s="6"/>
      <c r="AO407" s="4" t="s">
        <v>1037</v>
      </c>
      <c r="AP407" s="6"/>
      <c r="AQ407" s="6"/>
      <c r="AR407" s="6"/>
      <c r="AS407" s="6"/>
      <c r="AT407" s="6"/>
      <c r="AU407" s="4"/>
      <c r="AV407" s="6">
        <v>37</v>
      </c>
      <c r="AW407" s="6">
        <v>43</v>
      </c>
      <c r="AX407" s="7">
        <f>AV407-AW407</f>
        <v>-6</v>
      </c>
      <c r="AY407" s="4" t="s">
        <v>871</v>
      </c>
      <c r="BI407" s="50"/>
      <c r="BK407" s="50"/>
      <c r="BM407" s="50"/>
      <c r="BO407" s="50"/>
      <c r="BQ407" s="50"/>
      <c r="BS407" s="50"/>
    </row>
    <row r="408" spans="2:71" x14ac:dyDescent="0.25">
      <c r="B408" s="3" t="s">
        <v>263</v>
      </c>
      <c r="C408" s="10" t="s">
        <v>553</v>
      </c>
      <c r="D408" s="39">
        <v>44354</v>
      </c>
      <c r="E408">
        <v>7</v>
      </c>
      <c r="F408" s="3" t="s">
        <v>1135</v>
      </c>
      <c r="H408" s="6">
        <v>43</v>
      </c>
      <c r="I408" s="7">
        <v>-2</v>
      </c>
      <c r="J408" s="6">
        <v>36</v>
      </c>
      <c r="K408" s="7">
        <v>2</v>
      </c>
      <c r="L408" s="6">
        <v>7</v>
      </c>
      <c r="M408" s="7">
        <v>-1</v>
      </c>
      <c r="N408" s="6">
        <v>5</v>
      </c>
      <c r="O408" s="7">
        <v>0</v>
      </c>
      <c r="P408" s="6">
        <v>1</v>
      </c>
      <c r="Q408" s="7">
        <v>-2</v>
      </c>
      <c r="R408" s="6"/>
      <c r="T408" s="6">
        <v>7</v>
      </c>
      <c r="U408" s="7">
        <v>-4</v>
      </c>
      <c r="V408" s="3" t="s">
        <v>842</v>
      </c>
      <c r="X408" s="7"/>
      <c r="Y408" s="7"/>
      <c r="Z408" s="6">
        <v>43</v>
      </c>
      <c r="AA408" s="6">
        <v>34</v>
      </c>
      <c r="AB408" s="7">
        <f>Z408-AA408</f>
        <v>9</v>
      </c>
      <c r="AC408" s="6">
        <v>26</v>
      </c>
      <c r="AD408" s="6">
        <v>34</v>
      </c>
      <c r="AE408" s="7">
        <f>AC408-AD408</f>
        <v>-8</v>
      </c>
      <c r="AF408" s="6"/>
      <c r="AG408" s="6"/>
      <c r="AL408" s="6"/>
      <c r="AM408" s="6"/>
      <c r="AO408" s="4" t="s">
        <v>1148</v>
      </c>
      <c r="AP408" s="6">
        <v>48</v>
      </c>
      <c r="AQ408" s="6">
        <v>25</v>
      </c>
      <c r="AR408" s="6"/>
      <c r="AS408" s="6"/>
      <c r="AT408" s="6"/>
      <c r="AU408" s="4" t="s">
        <v>1147</v>
      </c>
      <c r="AV408" s="6"/>
      <c r="AW408" s="6"/>
      <c r="AX408" s="7"/>
      <c r="AY408" s="4"/>
      <c r="BI408" s="50"/>
      <c r="BK408" s="50"/>
      <c r="BM408" s="50"/>
      <c r="BO408" s="50"/>
      <c r="BQ408" s="50"/>
      <c r="BS408" s="50"/>
    </row>
    <row r="409" spans="2:71" x14ac:dyDescent="0.25">
      <c r="B409" s="3" t="s">
        <v>263</v>
      </c>
      <c r="C409" s="10" t="s">
        <v>422</v>
      </c>
      <c r="D409" s="39">
        <v>44354</v>
      </c>
      <c r="E409">
        <v>17</v>
      </c>
      <c r="F409" s="3" t="s">
        <v>1093</v>
      </c>
      <c r="G409" s="2" t="s">
        <v>104</v>
      </c>
      <c r="H409" s="6">
        <v>45</v>
      </c>
      <c r="I409" s="7">
        <v>1</v>
      </c>
      <c r="J409" s="6">
        <v>34</v>
      </c>
      <c r="K409" s="7">
        <v>2</v>
      </c>
      <c r="L409" s="6">
        <v>5</v>
      </c>
      <c r="M409" s="7">
        <v>-2</v>
      </c>
      <c r="N409" s="6">
        <v>7</v>
      </c>
      <c r="O409" s="7">
        <v>-1</v>
      </c>
      <c r="P409" s="6">
        <v>3</v>
      </c>
      <c r="Q409" s="7">
        <v>1</v>
      </c>
      <c r="R409" s="6"/>
      <c r="T409" s="6">
        <v>11</v>
      </c>
      <c r="U409" s="7">
        <v>-1</v>
      </c>
      <c r="V409" s="3" t="s">
        <v>842</v>
      </c>
      <c r="X409" s="7"/>
      <c r="Y409" s="7"/>
      <c r="Z409" s="6"/>
      <c r="AA409" s="6"/>
      <c r="AC409" s="6"/>
      <c r="AD409" s="6"/>
      <c r="AF409" s="6"/>
      <c r="AG409" s="6"/>
      <c r="AL409" s="6"/>
      <c r="AM409" s="6"/>
      <c r="AO409" s="4"/>
      <c r="AP409" s="6"/>
      <c r="AQ409" s="6"/>
      <c r="AR409" s="6"/>
      <c r="AS409" s="6"/>
      <c r="AT409" s="6"/>
      <c r="AU409" s="4"/>
      <c r="AV409" s="6"/>
      <c r="AW409" s="6"/>
      <c r="AX409" s="7"/>
      <c r="AY409" s="4"/>
      <c r="BI409" s="50"/>
      <c r="BK409" s="50"/>
      <c r="BM409" s="50"/>
      <c r="BO409" s="50"/>
      <c r="BQ409" s="50"/>
      <c r="BS409" s="50"/>
    </row>
    <row r="410" spans="2:71" x14ac:dyDescent="0.25">
      <c r="B410" s="3" t="s">
        <v>272</v>
      </c>
      <c r="C410" s="10" t="s">
        <v>669</v>
      </c>
      <c r="D410" s="39">
        <v>44356</v>
      </c>
      <c r="E410">
        <v>11</v>
      </c>
      <c r="F410" s="3" t="s">
        <v>821</v>
      </c>
      <c r="G410" s="2" t="s">
        <v>224</v>
      </c>
      <c r="H410" s="6">
        <v>44</v>
      </c>
      <c r="I410" s="7">
        <v>-2</v>
      </c>
      <c r="J410" s="6">
        <v>31</v>
      </c>
      <c r="K410" s="7">
        <v>1</v>
      </c>
      <c r="L410" s="6">
        <v>7</v>
      </c>
      <c r="M410" s="7">
        <v>1</v>
      </c>
      <c r="N410" s="6">
        <v>9</v>
      </c>
      <c r="O410" s="7">
        <v>0</v>
      </c>
      <c r="P410" s="6">
        <v>2</v>
      </c>
      <c r="Q410" s="7">
        <v>0</v>
      </c>
      <c r="R410" s="6"/>
      <c r="T410" s="6">
        <v>13</v>
      </c>
      <c r="U410" s="7">
        <v>-3</v>
      </c>
      <c r="V410" s="3" t="s">
        <v>842</v>
      </c>
      <c r="X410" s="7"/>
      <c r="Y410" s="7"/>
      <c r="Z410" s="6"/>
      <c r="AA410" s="6"/>
      <c r="AC410" s="6"/>
      <c r="AD410" s="6"/>
      <c r="AF410" s="6"/>
      <c r="AG410" s="6"/>
      <c r="AL410" s="6"/>
      <c r="AM410" s="6"/>
      <c r="AO410" s="4"/>
      <c r="AP410" s="6">
        <v>35</v>
      </c>
      <c r="AQ410" s="6">
        <v>26</v>
      </c>
      <c r="AR410" s="6"/>
      <c r="AS410" s="6"/>
      <c r="AT410" s="6"/>
      <c r="AU410" s="4" t="s">
        <v>876</v>
      </c>
      <c r="AV410" s="6"/>
      <c r="AW410" s="6"/>
      <c r="AX410" s="7"/>
      <c r="AY410" s="4"/>
      <c r="BI410" s="50"/>
      <c r="BK410" s="50"/>
      <c r="BM410" s="50"/>
      <c r="BO410" s="50"/>
      <c r="BQ410" s="50"/>
      <c r="BS410" s="50"/>
    </row>
    <row r="411" spans="2:71" x14ac:dyDescent="0.25">
      <c r="B411" s="3" t="s">
        <v>272</v>
      </c>
      <c r="C411" s="10" t="s">
        <v>669</v>
      </c>
      <c r="D411" s="39">
        <v>44356</v>
      </c>
      <c r="E411">
        <v>15</v>
      </c>
      <c r="F411" s="3" t="s">
        <v>982</v>
      </c>
      <c r="H411" s="6">
        <v>42</v>
      </c>
      <c r="I411" s="7">
        <v>1</v>
      </c>
      <c r="J411" s="6">
        <v>35</v>
      </c>
      <c r="K411" s="7">
        <v>2</v>
      </c>
      <c r="L411" s="6">
        <v>9</v>
      </c>
      <c r="M411" s="7">
        <v>0</v>
      </c>
      <c r="N411" s="6">
        <v>5</v>
      </c>
      <c r="O411" s="7">
        <v>-1</v>
      </c>
      <c r="P411" s="6"/>
      <c r="R411" s="6"/>
      <c r="T411" s="6">
        <v>7</v>
      </c>
      <c r="U411" s="7">
        <v>-1</v>
      </c>
      <c r="V411" s="3" t="s">
        <v>842</v>
      </c>
      <c r="W411" t="s">
        <v>988</v>
      </c>
      <c r="X411" s="7"/>
      <c r="Y411" s="7"/>
      <c r="Z411" s="6">
        <v>42</v>
      </c>
      <c r="AA411" s="6">
        <v>40</v>
      </c>
      <c r="AB411" s="7">
        <f>Z411-AA411</f>
        <v>2</v>
      </c>
      <c r="AC411" s="6">
        <v>28</v>
      </c>
      <c r="AD411" s="6">
        <v>37</v>
      </c>
      <c r="AE411" s="7">
        <f>AC411-AD411</f>
        <v>-9</v>
      </c>
      <c r="AF411" s="6"/>
      <c r="AG411" s="6"/>
      <c r="AL411" s="6"/>
      <c r="AM411" s="6"/>
      <c r="AO411" s="4" t="s">
        <v>1049</v>
      </c>
      <c r="AP411" s="6">
        <v>46</v>
      </c>
      <c r="AQ411" s="6">
        <v>28</v>
      </c>
      <c r="AR411" s="6"/>
      <c r="AS411" s="6"/>
      <c r="AT411" s="6"/>
      <c r="AU411" s="4" t="s">
        <v>1084</v>
      </c>
      <c r="AV411" s="6">
        <v>41</v>
      </c>
      <c r="AW411" s="6">
        <v>37</v>
      </c>
      <c r="AX411" s="7">
        <f>AV411-AW411</f>
        <v>4</v>
      </c>
      <c r="AY411" s="4" t="s">
        <v>1144</v>
      </c>
      <c r="BI411" s="50"/>
      <c r="BK411" s="50"/>
      <c r="BM411" s="50"/>
      <c r="BO411" s="50"/>
      <c r="BQ411" s="50"/>
      <c r="BS411" s="50"/>
    </row>
    <row r="412" spans="2:71" x14ac:dyDescent="0.25">
      <c r="B412" s="3" t="s">
        <v>263</v>
      </c>
      <c r="C412" s="10" t="s">
        <v>337</v>
      </c>
      <c r="D412" s="39">
        <v>44357</v>
      </c>
      <c r="E412">
        <v>13</v>
      </c>
      <c r="F412" s="3" t="s">
        <v>903</v>
      </c>
      <c r="G412" s="2" t="s">
        <v>138</v>
      </c>
      <c r="H412" s="6">
        <v>43</v>
      </c>
      <c r="I412" s="7">
        <v>1</v>
      </c>
      <c r="J412" s="6">
        <v>34</v>
      </c>
      <c r="K412" s="7">
        <v>-2</v>
      </c>
      <c r="L412" s="6">
        <v>6</v>
      </c>
      <c r="M412" s="7">
        <v>0</v>
      </c>
      <c r="N412" s="6">
        <v>7</v>
      </c>
      <c r="O412" s="7">
        <v>2</v>
      </c>
      <c r="P412" s="6"/>
      <c r="R412" s="6"/>
      <c r="T412" s="6">
        <v>9</v>
      </c>
      <c r="U412" s="7">
        <v>3</v>
      </c>
      <c r="V412" s="3" t="s">
        <v>842</v>
      </c>
      <c r="X412" s="7"/>
      <c r="Y412" s="7"/>
      <c r="Z412" s="6">
        <v>41</v>
      </c>
      <c r="AA412" s="6">
        <v>43</v>
      </c>
      <c r="AB412" s="7">
        <f>Z412-AA412</f>
        <v>-2</v>
      </c>
      <c r="AC412" s="6">
        <v>28</v>
      </c>
      <c r="AD412" s="6">
        <v>38</v>
      </c>
      <c r="AE412" s="7">
        <f>AC412-AD412</f>
        <v>-10</v>
      </c>
      <c r="AF412" s="6"/>
      <c r="AG412" s="6"/>
      <c r="AL412" s="6"/>
      <c r="AM412" s="6"/>
      <c r="AO412" s="4" t="s">
        <v>1127</v>
      </c>
      <c r="AP412" s="6">
        <v>37</v>
      </c>
      <c r="AQ412" s="6">
        <v>24</v>
      </c>
      <c r="AR412" s="6"/>
      <c r="AS412" s="6"/>
      <c r="AT412" s="6"/>
      <c r="AU412" s="4" t="s">
        <v>1035</v>
      </c>
      <c r="AV412" s="6"/>
      <c r="AW412" s="6"/>
      <c r="AX412" s="7"/>
      <c r="AY412" s="4"/>
      <c r="BI412" s="50"/>
      <c r="BK412" s="50"/>
      <c r="BM412" s="50"/>
      <c r="BO412" s="50"/>
      <c r="BQ412" s="50"/>
      <c r="BS412" s="50"/>
    </row>
    <row r="413" spans="2:71" x14ac:dyDescent="0.25">
      <c r="B413" s="3" t="s">
        <v>263</v>
      </c>
      <c r="C413" s="85" t="s">
        <v>655</v>
      </c>
      <c r="D413" s="39">
        <v>44357</v>
      </c>
      <c r="E413">
        <v>13</v>
      </c>
      <c r="F413" s="3" t="s">
        <v>1094</v>
      </c>
      <c r="G413" s="2" t="s">
        <v>1149</v>
      </c>
      <c r="H413" s="6">
        <v>46</v>
      </c>
      <c r="I413" s="7">
        <v>1</v>
      </c>
      <c r="J413" s="6">
        <v>34</v>
      </c>
      <c r="K413" s="7">
        <v>-2</v>
      </c>
      <c r="L413" s="6">
        <v>7</v>
      </c>
      <c r="M413" s="7">
        <v>1</v>
      </c>
      <c r="N413" s="6">
        <v>5</v>
      </c>
      <c r="O413" s="7">
        <v>1</v>
      </c>
      <c r="P413" s="6">
        <v>2</v>
      </c>
      <c r="Q413" s="7">
        <v>-2</v>
      </c>
      <c r="R413" s="6">
        <v>3</v>
      </c>
      <c r="S413" s="7">
        <v>1</v>
      </c>
      <c r="T413" s="6">
        <v>12</v>
      </c>
      <c r="U413" s="7">
        <v>3</v>
      </c>
      <c r="V413" s="3" t="s">
        <v>842</v>
      </c>
      <c r="X413" s="7"/>
      <c r="Y413" s="7"/>
      <c r="Z413" s="6">
        <v>51</v>
      </c>
      <c r="AA413" s="6">
        <v>45</v>
      </c>
      <c r="AB413" s="7">
        <f>Z413-AA413</f>
        <v>6</v>
      </c>
      <c r="AC413" s="6">
        <v>38</v>
      </c>
      <c r="AD413" s="6">
        <v>46</v>
      </c>
      <c r="AE413" s="7">
        <f>AC413-AD413</f>
        <v>-8</v>
      </c>
      <c r="AF413" s="6"/>
      <c r="AG413" s="6"/>
      <c r="AL413" s="6"/>
      <c r="AM413" s="6"/>
      <c r="AO413" s="4" t="s">
        <v>1095</v>
      </c>
      <c r="AP413" s="6"/>
      <c r="AQ413" s="6"/>
      <c r="AR413" s="6"/>
      <c r="AS413" s="6"/>
      <c r="AT413" s="6"/>
      <c r="AU413" s="4"/>
      <c r="AV413" s="6"/>
      <c r="AW413" s="6"/>
      <c r="AX413" s="7"/>
      <c r="AY413" s="4"/>
      <c r="BI413" s="50"/>
      <c r="BK413" s="50"/>
      <c r="BM413" s="50"/>
      <c r="BO413" s="50"/>
      <c r="BQ413" s="50"/>
      <c r="BS413" s="50"/>
    </row>
    <row r="414" spans="2:71" x14ac:dyDescent="0.25">
      <c r="B414" s="3" t="s">
        <v>263</v>
      </c>
      <c r="C414" s="10" t="s">
        <v>673</v>
      </c>
      <c r="D414" s="39">
        <v>44358</v>
      </c>
      <c r="E414">
        <v>16</v>
      </c>
      <c r="F414" s="3" t="s">
        <v>1136</v>
      </c>
      <c r="H414" s="6">
        <v>41</v>
      </c>
      <c r="I414" s="7">
        <v>-3</v>
      </c>
      <c r="J414" s="6">
        <v>34</v>
      </c>
      <c r="K414" s="7">
        <v>2</v>
      </c>
      <c r="L414" s="6">
        <v>8</v>
      </c>
      <c r="M414" s="7">
        <v>0</v>
      </c>
      <c r="N414" s="6">
        <v>6</v>
      </c>
      <c r="O414" s="7">
        <v>1</v>
      </c>
      <c r="P414" s="6">
        <v>2</v>
      </c>
      <c r="Q414" s="7">
        <v>0</v>
      </c>
      <c r="R414" s="6"/>
      <c r="T414" s="6">
        <v>7</v>
      </c>
      <c r="U414" s="7">
        <v>-5</v>
      </c>
      <c r="V414" s="3" t="s">
        <v>842</v>
      </c>
      <c r="W414" t="s">
        <v>988</v>
      </c>
      <c r="X414" s="7"/>
      <c r="Y414" s="7"/>
      <c r="Z414" s="6">
        <v>38</v>
      </c>
      <c r="AA414" s="6">
        <v>40</v>
      </c>
      <c r="AB414" s="7">
        <f>Z414-AA414</f>
        <v>-2</v>
      </c>
      <c r="AC414" s="6">
        <v>29</v>
      </c>
      <c r="AD414" s="6">
        <v>37</v>
      </c>
      <c r="AE414" s="7">
        <f>AC414-AD414</f>
        <v>-8</v>
      </c>
      <c r="AF414" s="6">
        <v>17</v>
      </c>
      <c r="AG414" s="6">
        <v>23</v>
      </c>
      <c r="AH414" s="7">
        <f>AF414-AG414</f>
        <v>-6</v>
      </c>
      <c r="AL414" s="6"/>
      <c r="AM414" s="6"/>
      <c r="AO414" s="4" t="s">
        <v>1099</v>
      </c>
      <c r="AP414" s="6">
        <v>44</v>
      </c>
      <c r="AQ414" s="6">
        <v>28</v>
      </c>
      <c r="AR414" s="6"/>
      <c r="AS414" s="6"/>
      <c r="AT414" s="6"/>
      <c r="AU414" s="4" t="s">
        <v>1146</v>
      </c>
      <c r="AV414" s="6">
        <v>38</v>
      </c>
      <c r="AW414" s="6">
        <v>37</v>
      </c>
      <c r="AX414" s="7">
        <f>AV414-AW414</f>
        <v>1</v>
      </c>
      <c r="AY414" s="4" t="s">
        <v>1099</v>
      </c>
      <c r="BI414" s="50"/>
      <c r="BK414" s="50"/>
      <c r="BM414" s="50"/>
      <c r="BO414" s="50"/>
      <c r="BQ414" s="50"/>
      <c r="BS414" s="50"/>
    </row>
    <row r="415" spans="2:71" x14ac:dyDescent="0.25">
      <c r="B415" s="3" t="s">
        <v>272</v>
      </c>
      <c r="C415" s="10" t="s">
        <v>368</v>
      </c>
      <c r="D415" s="39">
        <v>44358</v>
      </c>
      <c r="E415">
        <v>23</v>
      </c>
      <c r="F415" s="3" t="s">
        <v>982</v>
      </c>
      <c r="H415" s="6">
        <v>41</v>
      </c>
      <c r="I415" s="7">
        <v>-1</v>
      </c>
      <c r="J415" s="6">
        <v>33</v>
      </c>
      <c r="K415" s="7">
        <v>-2</v>
      </c>
      <c r="L415" s="6">
        <v>8</v>
      </c>
      <c r="M415" s="7">
        <v>-1</v>
      </c>
      <c r="N415" s="6">
        <v>7</v>
      </c>
      <c r="O415" s="7">
        <v>2</v>
      </c>
      <c r="P415" s="6"/>
      <c r="R415" s="6"/>
      <c r="T415" s="6">
        <v>8</v>
      </c>
      <c r="U415" s="7">
        <v>1</v>
      </c>
      <c r="V415" s="3" t="s">
        <v>842</v>
      </c>
      <c r="W415" t="s">
        <v>988</v>
      </c>
      <c r="X415" s="7"/>
      <c r="Y415" s="7"/>
      <c r="Z415" s="6"/>
      <c r="AA415" s="6"/>
      <c r="AC415" s="6"/>
      <c r="AD415" s="6"/>
      <c r="AF415" s="6"/>
      <c r="AG415" s="6"/>
      <c r="AL415" s="6"/>
      <c r="AM415" s="6"/>
      <c r="AO415" s="4"/>
      <c r="AP415" s="6"/>
      <c r="AQ415" s="6"/>
      <c r="AR415" s="6"/>
      <c r="AS415" s="6"/>
      <c r="AT415" s="6"/>
      <c r="AU415" s="4"/>
      <c r="AV415" s="6"/>
      <c r="AW415" s="6"/>
      <c r="AX415" s="7"/>
      <c r="AY415" s="4"/>
      <c r="BI415" s="50"/>
      <c r="BK415" s="50"/>
      <c r="BM415" s="50"/>
      <c r="BO415" s="50"/>
      <c r="BQ415" s="50"/>
      <c r="BS415" s="50"/>
    </row>
    <row r="416" spans="2:71" x14ac:dyDescent="0.25">
      <c r="B416" s="3" t="s">
        <v>263</v>
      </c>
      <c r="C416" s="10" t="s">
        <v>555</v>
      </c>
      <c r="D416" s="39">
        <v>44359</v>
      </c>
      <c r="F416" s="3" t="s">
        <v>821</v>
      </c>
      <c r="H416" s="6"/>
      <c r="J416" s="6"/>
      <c r="L416" s="6"/>
      <c r="N416" s="6"/>
      <c r="P416" s="6"/>
      <c r="R416" s="6"/>
      <c r="T416" s="6"/>
      <c r="V416" s="3" t="s">
        <v>842</v>
      </c>
      <c r="X416" s="7"/>
      <c r="Z416" s="6"/>
      <c r="AA416" s="6"/>
      <c r="AC416" s="6"/>
      <c r="AD416" s="6"/>
      <c r="AF416" s="6"/>
      <c r="AG416" s="6"/>
      <c r="AL416" s="6"/>
      <c r="AM416" s="6"/>
      <c r="AO416" s="4"/>
      <c r="AP416" s="6"/>
      <c r="AQ416" s="6"/>
      <c r="AR416" s="6"/>
      <c r="AS416" s="6"/>
      <c r="AT416" s="6"/>
      <c r="AU416" s="4"/>
      <c r="AV416" s="6">
        <v>36</v>
      </c>
      <c r="AW416" s="6">
        <v>46</v>
      </c>
      <c r="AX416" s="7">
        <f>AV416-AW416</f>
        <v>-10</v>
      </c>
      <c r="AY416" s="4" t="s">
        <v>871</v>
      </c>
      <c r="BI416" s="50"/>
      <c r="BK416" s="50"/>
      <c r="BM416" s="50"/>
      <c r="BO416" s="50"/>
      <c r="BQ416" s="50"/>
      <c r="BS416" s="50"/>
    </row>
    <row r="417" spans="2:71" x14ac:dyDescent="0.25">
      <c r="B417" s="3" t="s">
        <v>263</v>
      </c>
      <c r="C417" s="10" t="s">
        <v>550</v>
      </c>
      <c r="D417" s="39">
        <v>44360</v>
      </c>
      <c r="E417">
        <v>14</v>
      </c>
      <c r="F417" s="3" t="s">
        <v>1135</v>
      </c>
      <c r="H417" s="6">
        <v>44</v>
      </c>
      <c r="I417" s="7">
        <v>1</v>
      </c>
      <c r="J417" s="6">
        <v>34</v>
      </c>
      <c r="K417" s="7">
        <v>-2</v>
      </c>
      <c r="L417" s="6">
        <v>9</v>
      </c>
      <c r="M417" s="7">
        <v>2</v>
      </c>
      <c r="N417" s="6">
        <v>5</v>
      </c>
      <c r="O417" s="7">
        <v>0</v>
      </c>
      <c r="P417" s="6">
        <v>2</v>
      </c>
      <c r="Q417" s="7">
        <v>1</v>
      </c>
      <c r="R417" s="6"/>
      <c r="T417" s="6">
        <v>10</v>
      </c>
      <c r="U417" s="7">
        <v>3</v>
      </c>
      <c r="V417" s="3" t="s">
        <v>842</v>
      </c>
      <c r="X417" s="7"/>
      <c r="Y417" s="7"/>
      <c r="Z417" s="6">
        <v>43</v>
      </c>
      <c r="AA417" s="6">
        <v>36</v>
      </c>
      <c r="AB417" s="7">
        <f>Z417-AA417</f>
        <v>7</v>
      </c>
      <c r="AC417" s="6">
        <v>25</v>
      </c>
      <c r="AD417" s="6">
        <v>31</v>
      </c>
      <c r="AE417" s="7">
        <f>AC417-AD417</f>
        <v>-6</v>
      </c>
      <c r="AF417" s="6"/>
      <c r="AG417" s="6"/>
      <c r="AL417" s="6"/>
      <c r="AM417" s="6"/>
      <c r="AO417" s="4" t="s">
        <v>1148</v>
      </c>
      <c r="AP417" s="6">
        <v>47</v>
      </c>
      <c r="AQ417" s="6">
        <v>28</v>
      </c>
      <c r="AR417" s="6"/>
      <c r="AS417" s="6"/>
      <c r="AT417" s="6"/>
      <c r="AU417" s="4" t="s">
        <v>1147</v>
      </c>
      <c r="AV417" s="6"/>
      <c r="AW417" s="6"/>
      <c r="AX417" s="7"/>
      <c r="AY417" s="4"/>
      <c r="BI417" s="50"/>
      <c r="BK417" s="50"/>
      <c r="BM417" s="50"/>
      <c r="BO417" s="50"/>
      <c r="BQ417" s="50"/>
      <c r="BS417" s="50"/>
    </row>
    <row r="418" spans="2:71" x14ac:dyDescent="0.25">
      <c r="B418" s="3" t="s">
        <v>263</v>
      </c>
      <c r="C418" s="10" t="s">
        <v>640</v>
      </c>
      <c r="D418" s="39">
        <v>44363</v>
      </c>
      <c r="E418">
        <v>21</v>
      </c>
      <c r="F418" s="3" t="s">
        <v>821</v>
      </c>
      <c r="G418" s="2" t="s">
        <v>224</v>
      </c>
      <c r="H418" s="6">
        <v>45</v>
      </c>
      <c r="I418" s="7">
        <v>1</v>
      </c>
      <c r="J418" s="6">
        <v>31</v>
      </c>
      <c r="K418" s="7">
        <v>0</v>
      </c>
      <c r="L418" s="6">
        <v>6</v>
      </c>
      <c r="M418" s="7">
        <v>-1</v>
      </c>
      <c r="N418" s="6">
        <v>7</v>
      </c>
      <c r="O418" s="7">
        <v>-2</v>
      </c>
      <c r="P418" s="6">
        <v>4</v>
      </c>
      <c r="Q418" s="7">
        <v>2</v>
      </c>
      <c r="R418" s="6"/>
      <c r="T418" s="6">
        <v>14</v>
      </c>
      <c r="U418" s="7">
        <v>1</v>
      </c>
      <c r="V418" s="3" t="s">
        <v>842</v>
      </c>
      <c r="X418" s="7"/>
      <c r="Y418" s="7"/>
      <c r="Z418" s="6"/>
      <c r="AA418" s="6"/>
      <c r="AC418" s="6"/>
      <c r="AD418" s="6"/>
      <c r="AF418" s="6"/>
      <c r="AG418" s="6"/>
      <c r="AL418" s="6"/>
      <c r="AM418" s="6"/>
      <c r="AO418" s="4"/>
      <c r="AP418" s="6">
        <v>36</v>
      </c>
      <c r="AQ418" s="6">
        <v>26</v>
      </c>
      <c r="AR418" s="6"/>
      <c r="AS418" s="6"/>
      <c r="AT418" s="6"/>
      <c r="AU418" s="4" t="s">
        <v>876</v>
      </c>
      <c r="AV418" s="6"/>
      <c r="AW418" s="6"/>
      <c r="AX418" s="7"/>
      <c r="AY418" s="4"/>
      <c r="BI418" s="50"/>
      <c r="BK418" s="50"/>
      <c r="BM418" s="50"/>
      <c r="BO418" s="50"/>
      <c r="BQ418" s="50"/>
      <c r="BS418" s="50"/>
    </row>
    <row r="419" spans="2:71" x14ac:dyDescent="0.25">
      <c r="B419" s="3" t="s">
        <v>263</v>
      </c>
      <c r="C419" s="10" t="s">
        <v>300</v>
      </c>
      <c r="D419" s="39">
        <v>44364</v>
      </c>
      <c r="E419">
        <v>22</v>
      </c>
      <c r="F419" s="3" t="s">
        <v>1094</v>
      </c>
      <c r="H419" s="6">
        <v>41</v>
      </c>
      <c r="I419" s="7">
        <v>-5</v>
      </c>
      <c r="J419" s="6">
        <v>35</v>
      </c>
      <c r="K419" s="7">
        <v>1</v>
      </c>
      <c r="L419" s="6">
        <v>10</v>
      </c>
      <c r="M419" s="7">
        <v>3</v>
      </c>
      <c r="N419" s="6">
        <v>5</v>
      </c>
      <c r="O419" s="7">
        <v>0</v>
      </c>
      <c r="P419" s="6">
        <v>2</v>
      </c>
      <c r="Q419" s="7">
        <v>0</v>
      </c>
      <c r="R419" s="6">
        <v>3</v>
      </c>
      <c r="S419" s="7">
        <v>0</v>
      </c>
      <c r="T419" s="6">
        <v>6</v>
      </c>
      <c r="U419" s="7">
        <v>-6</v>
      </c>
      <c r="V419" s="3" t="s">
        <v>842</v>
      </c>
      <c r="X419" s="7"/>
      <c r="Y419" s="7"/>
      <c r="Z419" s="6"/>
      <c r="AA419" s="6"/>
      <c r="AC419" s="6"/>
      <c r="AD419" s="6"/>
      <c r="AF419" s="6"/>
      <c r="AG419" s="6"/>
      <c r="AL419" s="6"/>
      <c r="AM419" s="6"/>
      <c r="AO419" s="4"/>
      <c r="AP419" s="6"/>
      <c r="AQ419" s="6"/>
      <c r="AR419" s="6"/>
      <c r="AS419" s="6"/>
      <c r="AT419" s="6"/>
      <c r="AU419" s="4"/>
      <c r="AV419" s="6"/>
      <c r="AW419" s="6"/>
      <c r="AX419" s="7"/>
      <c r="AY419" s="4"/>
      <c r="BI419" s="50"/>
      <c r="BK419" s="50"/>
      <c r="BM419" s="50"/>
      <c r="BO419" s="50"/>
      <c r="BQ419" s="50"/>
      <c r="BS419" s="50"/>
    </row>
    <row r="420" spans="2:71" x14ac:dyDescent="0.25">
      <c r="B420" s="3" t="s">
        <v>263</v>
      </c>
      <c r="C420" s="10" t="s">
        <v>437</v>
      </c>
      <c r="D420" s="39">
        <v>44365</v>
      </c>
      <c r="E420">
        <v>22</v>
      </c>
      <c r="F420" s="3" t="s">
        <v>1136</v>
      </c>
      <c r="H420" s="6">
        <v>44</v>
      </c>
      <c r="I420" s="7">
        <v>3</v>
      </c>
      <c r="J420" s="6">
        <v>30</v>
      </c>
      <c r="K420" s="7">
        <v>-4</v>
      </c>
      <c r="L420" s="6">
        <v>10</v>
      </c>
      <c r="M420" s="7">
        <v>2</v>
      </c>
      <c r="N420" s="6">
        <v>5</v>
      </c>
      <c r="O420" s="7">
        <v>-1</v>
      </c>
      <c r="P420" s="6">
        <v>1</v>
      </c>
      <c r="Q420" s="7">
        <v>-1</v>
      </c>
      <c r="R420" s="6"/>
      <c r="T420" s="6">
        <v>14</v>
      </c>
      <c r="U420" s="7">
        <v>7</v>
      </c>
      <c r="V420" s="3" t="s">
        <v>842</v>
      </c>
      <c r="W420" t="s">
        <v>988</v>
      </c>
      <c r="X420" s="7"/>
      <c r="Y420" s="7"/>
      <c r="Z420" s="6"/>
      <c r="AA420" s="6"/>
      <c r="AC420" s="6"/>
      <c r="AD420" s="6"/>
      <c r="AF420" s="6"/>
      <c r="AG420" s="6"/>
      <c r="AL420" s="6"/>
      <c r="AM420" s="6"/>
      <c r="AO420" s="4"/>
      <c r="AP420" s="6"/>
      <c r="AQ420" s="6"/>
      <c r="AR420" s="6"/>
      <c r="AS420" s="6"/>
      <c r="AT420" s="6"/>
      <c r="AU420" s="4"/>
      <c r="AV420" s="6"/>
      <c r="AW420" s="6"/>
      <c r="AX420" s="7"/>
      <c r="AY420" s="4"/>
      <c r="BI420" s="50"/>
      <c r="BK420" s="50"/>
      <c r="BM420" s="50"/>
      <c r="BO420" s="50"/>
      <c r="BQ420" s="50"/>
      <c r="BS420" s="50"/>
    </row>
    <row r="421" spans="2:71" x14ac:dyDescent="0.25">
      <c r="B421" s="3" t="s">
        <v>263</v>
      </c>
      <c r="C421" s="10" t="s">
        <v>437</v>
      </c>
      <c r="D421" s="39">
        <v>44365</v>
      </c>
      <c r="F421" s="3" t="s">
        <v>821</v>
      </c>
      <c r="H421" s="6"/>
      <c r="J421" s="6"/>
      <c r="L421" s="6"/>
      <c r="N421" s="6"/>
      <c r="P421" s="6"/>
      <c r="R421" s="6"/>
      <c r="T421" s="6"/>
      <c r="V421" s="3" t="s">
        <v>842</v>
      </c>
      <c r="X421" s="7"/>
      <c r="Z421" s="6">
        <v>38</v>
      </c>
      <c r="AA421" s="6">
        <v>55</v>
      </c>
      <c r="AB421" s="7">
        <f>Z421-AA421</f>
        <v>-17</v>
      </c>
      <c r="AC421" s="6">
        <v>26</v>
      </c>
      <c r="AD421" s="6">
        <v>55</v>
      </c>
      <c r="AE421" s="7">
        <f>AC421-AD421</f>
        <v>-29</v>
      </c>
      <c r="AF421" s="6">
        <v>12</v>
      </c>
      <c r="AG421" s="6">
        <v>29</v>
      </c>
      <c r="AH421" s="7">
        <f>AF421-AG421</f>
        <v>-17</v>
      </c>
      <c r="AL421" s="6"/>
      <c r="AM421" s="6"/>
      <c r="AO421" s="4" t="s">
        <v>931</v>
      </c>
      <c r="AP421" s="6"/>
      <c r="AQ421" s="6"/>
      <c r="AR421" s="6"/>
      <c r="AS421" s="6"/>
      <c r="AT421" s="6"/>
      <c r="AU421" s="4"/>
      <c r="AV421" s="6"/>
      <c r="AW421" s="6"/>
      <c r="AX421" s="7"/>
      <c r="AY421" s="4"/>
      <c r="BI421" s="50"/>
      <c r="BK421" s="50"/>
      <c r="BM421" s="50"/>
      <c r="BO421" s="50"/>
      <c r="BQ421" s="50"/>
      <c r="BS421" s="50"/>
    </row>
    <row r="422" spans="2:71" x14ac:dyDescent="0.25">
      <c r="B422" s="3" t="s">
        <v>263</v>
      </c>
      <c r="C422" s="85" t="s">
        <v>1157</v>
      </c>
      <c r="D422" s="39">
        <v>44365</v>
      </c>
      <c r="F422" s="3" t="s">
        <v>1017</v>
      </c>
      <c r="G422" s="2" t="s">
        <v>192</v>
      </c>
      <c r="H422" s="6">
        <v>44</v>
      </c>
      <c r="I422" s="7">
        <v>-1</v>
      </c>
      <c r="J422" s="6">
        <v>33</v>
      </c>
      <c r="K422" s="7">
        <v>-3</v>
      </c>
      <c r="L422" s="6">
        <v>10</v>
      </c>
      <c r="M422" s="7">
        <v>4</v>
      </c>
      <c r="N422" s="6">
        <v>5</v>
      </c>
      <c r="O422" s="7">
        <v>0</v>
      </c>
      <c r="P422" s="6"/>
      <c r="R422" s="6"/>
      <c r="T422" s="6">
        <v>11</v>
      </c>
      <c r="U422" s="7">
        <v>2</v>
      </c>
      <c r="V422" s="3" t="s">
        <v>842</v>
      </c>
      <c r="X422" s="7"/>
      <c r="Y422" s="7"/>
      <c r="Z422" s="6">
        <v>36</v>
      </c>
      <c r="AA422" s="6">
        <v>41</v>
      </c>
      <c r="AB422" s="7">
        <f>Z422-AA422</f>
        <v>-5</v>
      </c>
      <c r="AC422" s="6">
        <v>20</v>
      </c>
      <c r="AD422" s="6">
        <v>40</v>
      </c>
      <c r="AE422" s="7">
        <f>AC422-AD422</f>
        <v>-20</v>
      </c>
      <c r="AF422" s="6">
        <v>14</v>
      </c>
      <c r="AG422" s="6">
        <v>20</v>
      </c>
      <c r="AH422" s="7">
        <f>AF422-AG422</f>
        <v>-6</v>
      </c>
      <c r="AL422" s="6"/>
      <c r="AM422" s="6"/>
      <c r="AO422" s="4" t="s">
        <v>1083</v>
      </c>
      <c r="AP422" s="6"/>
      <c r="AQ422" s="6"/>
      <c r="AR422" s="6"/>
      <c r="AS422" s="6"/>
      <c r="AT422" s="6"/>
      <c r="AU422" s="4"/>
      <c r="AV422" s="6"/>
      <c r="AW422" s="6"/>
      <c r="AX422" s="7"/>
      <c r="AY422" s="4"/>
      <c r="BI422" s="50"/>
      <c r="BK422" s="50"/>
      <c r="BM422" s="50"/>
      <c r="BO422" s="50"/>
      <c r="BQ422" s="50"/>
      <c r="BS422" s="50"/>
    </row>
    <row r="423" spans="2:71" x14ac:dyDescent="0.25">
      <c r="B423" s="3" t="s">
        <v>263</v>
      </c>
      <c r="C423" s="10" t="s">
        <v>597</v>
      </c>
      <c r="D423" s="39">
        <v>44366</v>
      </c>
      <c r="F423" s="3" t="s">
        <v>821</v>
      </c>
      <c r="H423" s="6"/>
      <c r="J423" s="6"/>
      <c r="L423" s="6"/>
      <c r="N423" s="6"/>
      <c r="P423" s="6"/>
      <c r="R423" s="6"/>
      <c r="T423" s="6"/>
      <c r="V423" s="3" t="s">
        <v>842</v>
      </c>
      <c r="X423" s="7"/>
      <c r="Z423" s="6"/>
      <c r="AA423" s="6"/>
      <c r="AC423" s="6"/>
      <c r="AD423" s="6"/>
      <c r="AF423" s="6"/>
      <c r="AG423" s="6"/>
      <c r="AL423" s="6"/>
      <c r="AM423" s="6"/>
      <c r="AO423" s="4"/>
      <c r="AP423" s="6"/>
      <c r="AQ423" s="6"/>
      <c r="AR423" s="6"/>
      <c r="AS423" s="6"/>
      <c r="AT423" s="6"/>
      <c r="AU423" s="4"/>
      <c r="AV423" s="6">
        <v>33</v>
      </c>
      <c r="AW423" s="6">
        <v>48</v>
      </c>
      <c r="AX423" s="7">
        <f>AV423-AW423</f>
        <v>-15</v>
      </c>
      <c r="AY423" s="4" t="s">
        <v>871</v>
      </c>
      <c r="BI423" s="50"/>
      <c r="BK423" s="50"/>
      <c r="BM423" s="50"/>
      <c r="BO423" s="50"/>
      <c r="BQ423" s="50"/>
      <c r="BS423" s="50"/>
    </row>
    <row r="424" spans="2:71" x14ac:dyDescent="0.25">
      <c r="B424" s="3" t="s">
        <v>263</v>
      </c>
      <c r="C424" s="10" t="s">
        <v>369</v>
      </c>
      <c r="D424" s="39">
        <v>44368</v>
      </c>
      <c r="E424" s="28" t="s">
        <v>369</v>
      </c>
      <c r="F424" s="3" t="s">
        <v>1135</v>
      </c>
      <c r="H424" s="6">
        <v>44</v>
      </c>
      <c r="I424" s="7">
        <v>0</v>
      </c>
      <c r="J424" s="6">
        <v>33</v>
      </c>
      <c r="K424" s="7">
        <v>-1</v>
      </c>
      <c r="L424" s="6">
        <v>10</v>
      </c>
      <c r="M424" s="7">
        <v>1</v>
      </c>
      <c r="N424" s="6">
        <v>4</v>
      </c>
      <c r="O424" s="7">
        <v>-1</v>
      </c>
      <c r="P424" s="6">
        <v>3</v>
      </c>
      <c r="Q424" s="7">
        <v>1</v>
      </c>
      <c r="R424" s="6"/>
      <c r="T424" s="6">
        <v>11</v>
      </c>
      <c r="U424" s="7">
        <v>1</v>
      </c>
      <c r="V424" s="3" t="s">
        <v>842</v>
      </c>
      <c r="X424" s="7"/>
      <c r="Y424" s="7"/>
      <c r="Z424" s="6">
        <v>41</v>
      </c>
      <c r="AA424" s="6">
        <v>38</v>
      </c>
      <c r="AB424" s="7">
        <f>Z424-AA424</f>
        <v>3</v>
      </c>
      <c r="AC424" s="6">
        <v>25</v>
      </c>
      <c r="AD424" s="6">
        <v>37</v>
      </c>
      <c r="AE424" s="7">
        <f>AC424-AD424</f>
        <v>-12</v>
      </c>
      <c r="AF424" s="6"/>
      <c r="AG424" s="6"/>
      <c r="AL424" s="6"/>
      <c r="AM424" s="6"/>
      <c r="AO424" s="4" t="s">
        <v>1148</v>
      </c>
      <c r="AP424" s="6">
        <v>46</v>
      </c>
      <c r="AQ424" s="6">
        <v>26</v>
      </c>
      <c r="AR424" s="6"/>
      <c r="AS424" s="6"/>
      <c r="AT424" s="6"/>
      <c r="AU424" s="4" t="s">
        <v>1147</v>
      </c>
      <c r="AV424" s="6"/>
      <c r="AW424" s="6"/>
      <c r="AX424" s="7"/>
      <c r="AY424" s="4"/>
      <c r="BI424" s="50"/>
      <c r="BK424" s="50"/>
      <c r="BM424" s="50"/>
      <c r="BO424" s="50"/>
      <c r="BQ424" s="50"/>
      <c r="BS424" s="50"/>
    </row>
    <row r="425" spans="2:71" x14ac:dyDescent="0.25">
      <c r="B425" s="3" t="s">
        <v>263</v>
      </c>
      <c r="C425" s="10" t="s">
        <v>625</v>
      </c>
      <c r="D425" s="39">
        <v>44370</v>
      </c>
      <c r="E425" s="28">
        <v>25</v>
      </c>
      <c r="F425" s="3" t="s">
        <v>821</v>
      </c>
      <c r="G425" s="2" t="s">
        <v>224</v>
      </c>
      <c r="H425" s="6">
        <v>42</v>
      </c>
      <c r="I425" s="7">
        <v>-3</v>
      </c>
      <c r="J425" s="6">
        <v>30</v>
      </c>
      <c r="K425" s="7">
        <v>-1</v>
      </c>
      <c r="L425" s="6">
        <v>9</v>
      </c>
      <c r="M425" s="7">
        <v>3</v>
      </c>
      <c r="N425" s="6">
        <v>7</v>
      </c>
      <c r="O425" s="7">
        <v>0</v>
      </c>
      <c r="P425" s="6">
        <v>4</v>
      </c>
      <c r="Q425" s="7">
        <v>0</v>
      </c>
      <c r="R425" s="6"/>
      <c r="T425" s="6">
        <v>12</v>
      </c>
      <c r="U425" s="7">
        <v>-2</v>
      </c>
      <c r="V425" s="3" t="s">
        <v>842</v>
      </c>
      <c r="X425" s="7"/>
      <c r="Y425" s="7"/>
      <c r="Z425" s="6">
        <v>39</v>
      </c>
      <c r="AA425" s="6">
        <v>54</v>
      </c>
      <c r="AB425" s="7">
        <f>Z425-AA425</f>
        <v>-15</v>
      </c>
      <c r="AC425" s="6"/>
      <c r="AD425" s="6"/>
      <c r="AF425" s="6"/>
      <c r="AG425" s="6"/>
      <c r="AL425" s="6"/>
      <c r="AM425" s="6"/>
      <c r="AO425" s="4" t="s">
        <v>931</v>
      </c>
      <c r="AP425" s="6"/>
      <c r="AQ425" s="6"/>
      <c r="AR425" s="6"/>
      <c r="AS425" s="6"/>
      <c r="AT425" s="6"/>
      <c r="AU425" s="4"/>
      <c r="AV425" s="6"/>
      <c r="AW425" s="6"/>
      <c r="AX425" s="7"/>
      <c r="AY425" s="4"/>
      <c r="BI425" s="50"/>
      <c r="BK425" s="50"/>
      <c r="BM425" s="50"/>
      <c r="BO425" s="50"/>
      <c r="BQ425" s="50"/>
      <c r="BS425" s="50"/>
    </row>
    <row r="426" spans="2:71" x14ac:dyDescent="0.25">
      <c r="B426" s="3" t="s">
        <v>263</v>
      </c>
      <c r="C426" s="10" t="s">
        <v>600</v>
      </c>
      <c r="D426" s="39">
        <v>44370</v>
      </c>
      <c r="E426" s="28">
        <v>27</v>
      </c>
      <c r="F426" s="3" t="s">
        <v>903</v>
      </c>
      <c r="G426" s="2" t="s">
        <v>138</v>
      </c>
      <c r="H426" s="6">
        <v>43</v>
      </c>
      <c r="I426" s="7">
        <v>0</v>
      </c>
      <c r="J426" s="6">
        <v>35</v>
      </c>
      <c r="K426" s="7">
        <v>1</v>
      </c>
      <c r="L426" s="6">
        <v>7</v>
      </c>
      <c r="M426" s="7">
        <v>1</v>
      </c>
      <c r="N426" s="6">
        <v>5</v>
      </c>
      <c r="O426" s="7">
        <v>-2</v>
      </c>
      <c r="P426" s="6"/>
      <c r="R426" s="6"/>
      <c r="T426" s="6">
        <v>8</v>
      </c>
      <c r="U426" s="7">
        <v>-1</v>
      </c>
      <c r="V426" s="3" t="s">
        <v>842</v>
      </c>
      <c r="X426" s="7"/>
      <c r="Y426" s="7"/>
      <c r="Z426" s="6">
        <v>40</v>
      </c>
      <c r="AA426" s="6">
        <v>44</v>
      </c>
      <c r="AB426" s="7">
        <f>Z426-AA426</f>
        <v>-4</v>
      </c>
      <c r="AC426" s="6">
        <v>31</v>
      </c>
      <c r="AD426" s="6">
        <v>39</v>
      </c>
      <c r="AE426" s="7">
        <f>AC426-AD426</f>
        <v>-8</v>
      </c>
      <c r="AF426" s="6">
        <v>22</v>
      </c>
      <c r="AG426" s="6">
        <v>21</v>
      </c>
      <c r="AH426" s="7">
        <f>AF426-AG426</f>
        <v>1</v>
      </c>
      <c r="AL426" s="6"/>
      <c r="AM426" s="6"/>
      <c r="AO426" s="4" t="s">
        <v>1127</v>
      </c>
      <c r="AP426" s="6">
        <v>35</v>
      </c>
      <c r="AQ426" s="6">
        <v>26</v>
      </c>
      <c r="AR426" s="6"/>
      <c r="AS426" s="6"/>
      <c r="AT426" s="6"/>
      <c r="AU426" s="4" t="s">
        <v>1035</v>
      </c>
      <c r="AV426" s="6"/>
      <c r="AW426" s="6"/>
      <c r="AX426" s="7"/>
      <c r="AY426" s="4"/>
      <c r="BI426" s="50"/>
      <c r="BK426" s="50"/>
      <c r="BM426" s="50"/>
      <c r="BO426" s="50"/>
      <c r="BQ426" s="50"/>
      <c r="BS426" s="50"/>
    </row>
    <row r="427" spans="2:71" x14ac:dyDescent="0.25">
      <c r="B427" s="3" t="s">
        <v>263</v>
      </c>
      <c r="C427" s="10" t="s">
        <v>579</v>
      </c>
      <c r="D427" s="39">
        <v>44372</v>
      </c>
      <c r="E427" s="28">
        <v>1</v>
      </c>
      <c r="F427" s="3" t="s">
        <v>982</v>
      </c>
      <c r="H427" s="6">
        <v>41</v>
      </c>
      <c r="I427" s="7">
        <v>0</v>
      </c>
      <c r="J427" s="6">
        <v>35</v>
      </c>
      <c r="K427" s="7">
        <v>2</v>
      </c>
      <c r="L427" s="6">
        <v>10</v>
      </c>
      <c r="M427" s="7">
        <v>2</v>
      </c>
      <c r="N427" s="6">
        <v>5</v>
      </c>
      <c r="O427" s="7">
        <v>-2</v>
      </c>
      <c r="P427" s="6"/>
      <c r="R427" s="6"/>
      <c r="T427" s="6">
        <v>6</v>
      </c>
      <c r="U427" s="7">
        <v>-2</v>
      </c>
      <c r="V427" s="3" t="s">
        <v>842</v>
      </c>
      <c r="W427" t="s">
        <v>988</v>
      </c>
      <c r="X427" s="7"/>
      <c r="Y427" s="7"/>
      <c r="Z427" s="6">
        <v>40</v>
      </c>
      <c r="AA427" s="6">
        <v>40</v>
      </c>
      <c r="AB427" s="7">
        <f>Z427-AA427</f>
        <v>0</v>
      </c>
      <c r="AC427" s="6">
        <v>28</v>
      </c>
      <c r="AD427" s="6">
        <v>37</v>
      </c>
      <c r="AE427" s="7">
        <v>-8</v>
      </c>
      <c r="AF427" s="6"/>
      <c r="AG427" s="6"/>
      <c r="AL427" s="6"/>
      <c r="AM427" s="6"/>
      <c r="AO427" s="4" t="s">
        <v>1049</v>
      </c>
      <c r="AP427" s="6">
        <v>45</v>
      </c>
      <c r="AQ427" s="6">
        <v>28</v>
      </c>
      <c r="AR427" s="6"/>
      <c r="AS427" s="6"/>
      <c r="AT427" s="6"/>
      <c r="AU427" s="4" t="s">
        <v>1084</v>
      </c>
      <c r="AV427" s="6">
        <v>37</v>
      </c>
      <c r="AW427" s="6">
        <v>39</v>
      </c>
      <c r="AX427" s="7">
        <f>AV427-AW427</f>
        <v>-2</v>
      </c>
      <c r="AY427" s="4" t="s">
        <v>1144</v>
      </c>
      <c r="BI427" s="50"/>
      <c r="BK427" s="50"/>
      <c r="BM427" s="50"/>
      <c r="BO427" s="50"/>
      <c r="BQ427" s="50"/>
      <c r="BS427" s="50"/>
    </row>
    <row r="428" spans="2:71" x14ac:dyDescent="0.25">
      <c r="B428" s="3" t="s">
        <v>263</v>
      </c>
      <c r="C428" s="10" t="s">
        <v>566</v>
      </c>
      <c r="D428" s="39">
        <v>44372</v>
      </c>
      <c r="E428" s="28">
        <v>29</v>
      </c>
      <c r="F428" s="3" t="s">
        <v>1136</v>
      </c>
      <c r="H428" s="6">
        <v>42</v>
      </c>
      <c r="I428" s="7">
        <v>-2</v>
      </c>
      <c r="J428" s="6">
        <v>33</v>
      </c>
      <c r="K428" s="7">
        <v>3</v>
      </c>
      <c r="L428" s="6">
        <v>9</v>
      </c>
      <c r="M428" s="7">
        <v>-1</v>
      </c>
      <c r="N428" s="6">
        <v>5</v>
      </c>
      <c r="O428" s="7">
        <v>0</v>
      </c>
      <c r="P428" s="6">
        <v>2</v>
      </c>
      <c r="Q428" s="7">
        <v>1</v>
      </c>
      <c r="R428" s="6"/>
      <c r="T428" s="6">
        <v>9</v>
      </c>
      <c r="U428" s="7">
        <v>-5</v>
      </c>
      <c r="V428" s="3" t="s">
        <v>842</v>
      </c>
      <c r="W428" t="s">
        <v>988</v>
      </c>
      <c r="X428" s="7"/>
      <c r="Y428" s="7"/>
      <c r="Z428" s="6"/>
      <c r="AA428" s="6"/>
      <c r="AC428" s="6"/>
      <c r="AD428" s="6"/>
      <c r="AF428" s="6"/>
      <c r="AG428" s="6"/>
      <c r="AL428" s="6"/>
      <c r="AM428" s="6"/>
      <c r="AO428" s="4"/>
      <c r="AP428" s="6"/>
      <c r="AQ428" s="6"/>
      <c r="AR428" s="6"/>
      <c r="AS428" s="6"/>
      <c r="AT428" s="6"/>
      <c r="AU428" s="4"/>
      <c r="AV428" s="6"/>
      <c r="AW428" s="6"/>
      <c r="AX428" s="7"/>
      <c r="AY428" s="4"/>
      <c r="BI428" s="50"/>
      <c r="BK428" s="50"/>
      <c r="BM428" s="50"/>
      <c r="BO428" s="50"/>
      <c r="BQ428" s="50"/>
      <c r="BS428" s="50"/>
    </row>
    <row r="429" spans="2:71" x14ac:dyDescent="0.25">
      <c r="B429" s="3" t="s">
        <v>263</v>
      </c>
      <c r="C429" s="10" t="s">
        <v>371</v>
      </c>
      <c r="D429" s="39">
        <v>44372</v>
      </c>
      <c r="E429" s="28">
        <v>1</v>
      </c>
      <c r="F429" t="s">
        <v>1132</v>
      </c>
      <c r="H429" s="6"/>
      <c r="J429" s="6"/>
      <c r="L429" s="6"/>
      <c r="N429" s="6"/>
      <c r="P429" s="6"/>
      <c r="R429" s="6"/>
      <c r="T429" s="6"/>
      <c r="V429" s="3" t="s">
        <v>842</v>
      </c>
      <c r="X429" s="7"/>
      <c r="Z429" s="6">
        <v>33</v>
      </c>
      <c r="AA429" s="6">
        <v>47</v>
      </c>
      <c r="AB429" s="7">
        <f>Z429-AA429</f>
        <v>-14</v>
      </c>
      <c r="AC429" s="6">
        <v>20</v>
      </c>
      <c r="AD429" s="6">
        <v>45</v>
      </c>
      <c r="AE429" s="7">
        <f>AC429-AD429</f>
        <v>-25</v>
      </c>
      <c r="AF429" s="6"/>
      <c r="AG429" s="6"/>
      <c r="AL429" s="6"/>
      <c r="AM429" s="6"/>
      <c r="AO429" s="4" t="s">
        <v>1750</v>
      </c>
      <c r="AP429" s="6"/>
      <c r="AQ429" s="6"/>
      <c r="AR429" s="6"/>
      <c r="AS429" s="6"/>
      <c r="AT429" s="6"/>
      <c r="AU429" s="4"/>
      <c r="AV429" s="6">
        <v>31</v>
      </c>
      <c r="AW429" s="6">
        <v>44</v>
      </c>
      <c r="AX429" s="7">
        <f>AV429-AW429</f>
        <v>-13</v>
      </c>
      <c r="AY429" s="4" t="s">
        <v>1158</v>
      </c>
      <c r="BI429" s="50"/>
      <c r="BK429" s="50"/>
      <c r="BM429" s="50"/>
      <c r="BO429" s="50"/>
      <c r="BQ429" s="50"/>
      <c r="BS429" s="50"/>
    </row>
    <row r="430" spans="2:71" x14ac:dyDescent="0.25">
      <c r="B430" s="3" t="s">
        <v>263</v>
      </c>
      <c r="C430" s="10" t="s">
        <v>681</v>
      </c>
      <c r="D430" s="39">
        <v>44373</v>
      </c>
      <c r="E430" s="28"/>
      <c r="F430" s="3" t="s">
        <v>821</v>
      </c>
      <c r="H430" s="6"/>
      <c r="J430" s="6"/>
      <c r="L430" s="6"/>
      <c r="N430" s="6"/>
      <c r="P430" s="6"/>
      <c r="R430" s="6"/>
      <c r="T430" s="6"/>
      <c r="V430" s="3" t="s">
        <v>842</v>
      </c>
      <c r="X430" s="7"/>
      <c r="Z430" s="6"/>
      <c r="AA430" s="6"/>
      <c r="AC430" s="6"/>
      <c r="AD430" s="6"/>
      <c r="AF430" s="6"/>
      <c r="AG430" s="6"/>
      <c r="AL430" s="6"/>
      <c r="AM430" s="6"/>
      <c r="AO430" s="4"/>
      <c r="AP430" s="6"/>
      <c r="AQ430" s="6"/>
      <c r="AR430" s="6"/>
      <c r="AS430" s="6"/>
      <c r="AT430" s="6"/>
      <c r="AU430" s="4"/>
      <c r="AV430" s="6">
        <v>32</v>
      </c>
      <c r="AW430" s="6">
        <v>47</v>
      </c>
      <c r="AX430" s="7">
        <f>AV430-AW430</f>
        <v>-15</v>
      </c>
      <c r="AY430" s="4" t="s">
        <v>871</v>
      </c>
      <c r="BI430" s="50"/>
      <c r="BK430" s="50"/>
      <c r="BM430" s="50"/>
      <c r="BO430" s="50"/>
      <c r="BQ430" s="50"/>
      <c r="BS430" s="50"/>
    </row>
    <row r="431" spans="2:71" x14ac:dyDescent="0.25">
      <c r="B431" s="3" t="s">
        <v>263</v>
      </c>
      <c r="C431" s="10" t="s">
        <v>314</v>
      </c>
      <c r="D431" s="39">
        <v>44375</v>
      </c>
      <c r="E431" s="28">
        <v>28</v>
      </c>
      <c r="F431" s="3" t="s">
        <v>1135</v>
      </c>
      <c r="H431" s="6">
        <v>41</v>
      </c>
      <c r="I431" s="7">
        <v>-3</v>
      </c>
      <c r="J431" s="6">
        <v>34</v>
      </c>
      <c r="K431" s="7">
        <v>1</v>
      </c>
      <c r="L431" s="6">
        <v>9</v>
      </c>
      <c r="M431" s="7">
        <v>-1</v>
      </c>
      <c r="N431" s="6">
        <v>5</v>
      </c>
      <c r="O431" s="7">
        <v>1</v>
      </c>
      <c r="P431" s="6">
        <v>3</v>
      </c>
      <c r="Q431" s="7">
        <v>0</v>
      </c>
      <c r="R431" s="6"/>
      <c r="T431" s="6">
        <v>7</v>
      </c>
      <c r="U431" s="7">
        <v>-4</v>
      </c>
      <c r="V431" s="3" t="s">
        <v>842</v>
      </c>
      <c r="X431" s="7"/>
      <c r="Y431" s="7"/>
      <c r="Z431" s="6">
        <v>38</v>
      </c>
      <c r="AA431" s="6">
        <v>40</v>
      </c>
      <c r="AB431" s="7">
        <f>Z431-AA431</f>
        <v>-2</v>
      </c>
      <c r="AC431" s="6">
        <v>28</v>
      </c>
      <c r="AD431" s="6">
        <v>35</v>
      </c>
      <c r="AE431" s="7">
        <f>AC431-AD431</f>
        <v>-7</v>
      </c>
      <c r="AF431" s="6"/>
      <c r="AG431" s="6"/>
      <c r="AL431" s="6"/>
      <c r="AM431" s="6"/>
      <c r="AO431" s="4" t="s">
        <v>1148</v>
      </c>
      <c r="AP431" s="6">
        <v>42</v>
      </c>
      <c r="AQ431" s="6">
        <v>31</v>
      </c>
      <c r="AR431" s="6"/>
      <c r="AS431" s="6"/>
      <c r="AT431" s="6"/>
      <c r="AU431" s="4" t="s">
        <v>1147</v>
      </c>
      <c r="AV431" s="6"/>
      <c r="AW431" s="6"/>
      <c r="AX431" s="7"/>
      <c r="AY431" s="4"/>
      <c r="BI431" s="50"/>
      <c r="BK431" s="50"/>
      <c r="BM431" s="50"/>
      <c r="BO431" s="50"/>
      <c r="BQ431" s="50"/>
      <c r="BS431" s="50"/>
    </row>
    <row r="432" spans="2:71" x14ac:dyDescent="0.25">
      <c r="B432" s="3" t="s">
        <v>263</v>
      </c>
      <c r="C432" s="10" t="s">
        <v>603</v>
      </c>
      <c r="D432" s="39">
        <v>44376</v>
      </c>
      <c r="E432" s="28">
        <v>5</v>
      </c>
      <c r="F432" s="3" t="s">
        <v>821</v>
      </c>
      <c r="G432" s="2" t="s">
        <v>224</v>
      </c>
      <c r="H432" s="6">
        <v>42</v>
      </c>
      <c r="I432" s="7">
        <v>0</v>
      </c>
      <c r="J432" s="6">
        <v>31</v>
      </c>
      <c r="K432" s="7">
        <v>1</v>
      </c>
      <c r="L432" s="6">
        <v>10</v>
      </c>
      <c r="M432" s="7">
        <v>1</v>
      </c>
      <c r="N432" s="6">
        <v>6</v>
      </c>
      <c r="O432" s="7">
        <v>-1</v>
      </c>
      <c r="P432" s="6">
        <v>3</v>
      </c>
      <c r="Q432" s="7">
        <v>-1</v>
      </c>
      <c r="R432" s="6"/>
      <c r="T432" s="6">
        <v>11</v>
      </c>
      <c r="U432" s="7">
        <v>-1</v>
      </c>
      <c r="V432" s="3" t="s">
        <v>842</v>
      </c>
      <c r="X432" s="7"/>
      <c r="Y432" s="7"/>
      <c r="Z432" s="6"/>
      <c r="AA432" s="6"/>
      <c r="AC432" s="6"/>
      <c r="AD432" s="6"/>
      <c r="AF432" s="6"/>
      <c r="AG432" s="6"/>
      <c r="AL432" s="6"/>
      <c r="AM432" s="6"/>
      <c r="AO432" s="4"/>
      <c r="AP432" s="6">
        <v>33</v>
      </c>
      <c r="AQ432" s="6">
        <v>27</v>
      </c>
      <c r="AR432" s="6"/>
      <c r="AS432" s="6"/>
      <c r="AT432" s="6"/>
      <c r="AU432" s="4" t="s">
        <v>876</v>
      </c>
      <c r="AV432" s="6"/>
      <c r="AW432" s="6"/>
      <c r="AX432" s="7"/>
      <c r="AY432" s="4"/>
      <c r="BI432" s="50"/>
      <c r="BK432" s="50"/>
      <c r="BM432" s="50"/>
      <c r="BO432" s="50"/>
      <c r="BQ432" s="50"/>
      <c r="BS432" s="50"/>
    </row>
    <row r="433" spans="2:71" x14ac:dyDescent="0.25">
      <c r="B433" s="3" t="s">
        <v>265</v>
      </c>
      <c r="C433" s="10" t="s">
        <v>697</v>
      </c>
      <c r="D433" s="39">
        <v>44379</v>
      </c>
      <c r="E433" s="28">
        <v>6</v>
      </c>
      <c r="F433" s="3" t="s">
        <v>1136</v>
      </c>
      <c r="H433" s="6">
        <v>41</v>
      </c>
      <c r="I433" s="7">
        <v>-1</v>
      </c>
      <c r="J433" s="6">
        <v>35</v>
      </c>
      <c r="K433" s="7">
        <v>2</v>
      </c>
      <c r="L433" s="6">
        <v>8</v>
      </c>
      <c r="M433" s="7">
        <v>-1</v>
      </c>
      <c r="N433" s="6">
        <v>4</v>
      </c>
      <c r="O433" s="7">
        <v>-1</v>
      </c>
      <c r="P433" s="6">
        <v>3</v>
      </c>
      <c r="Q433" s="7">
        <v>1</v>
      </c>
      <c r="R433" s="6"/>
      <c r="T433" s="6">
        <v>6</v>
      </c>
      <c r="U433" s="7">
        <v>-3</v>
      </c>
      <c r="V433" s="3" t="s">
        <v>842</v>
      </c>
      <c r="W433" t="s">
        <v>988</v>
      </c>
      <c r="X433" s="7"/>
      <c r="Y433" s="7"/>
      <c r="Z433" s="6"/>
      <c r="AA433" s="6"/>
      <c r="AC433" s="6"/>
      <c r="AD433" s="6"/>
      <c r="AF433" s="6"/>
      <c r="AG433" s="6"/>
      <c r="AL433" s="6"/>
      <c r="AM433" s="6"/>
      <c r="AO433" s="4"/>
      <c r="AP433" s="6"/>
      <c r="AQ433" s="6"/>
      <c r="AR433" s="6"/>
      <c r="AS433" s="6"/>
      <c r="AT433" s="6"/>
      <c r="AU433" s="4"/>
      <c r="AV433" s="6"/>
      <c r="AW433" s="6"/>
      <c r="AX433" s="7"/>
      <c r="AY433" s="4"/>
      <c r="BI433" s="50"/>
      <c r="BK433" s="50"/>
      <c r="BM433" s="50"/>
      <c r="BO433" s="50"/>
      <c r="BQ433" s="50"/>
      <c r="BS433" s="50"/>
    </row>
    <row r="434" spans="2:71" x14ac:dyDescent="0.25">
      <c r="B434" s="3" t="s">
        <v>265</v>
      </c>
      <c r="C434" s="10" t="s">
        <v>818</v>
      </c>
      <c r="D434" s="39">
        <v>44379</v>
      </c>
      <c r="E434" s="28">
        <v>14</v>
      </c>
      <c r="F434" t="s">
        <v>1132</v>
      </c>
      <c r="G434" s="2" t="s">
        <v>60</v>
      </c>
      <c r="H434" s="6">
        <v>40</v>
      </c>
      <c r="I434" s="7">
        <v>-4</v>
      </c>
      <c r="J434" s="6">
        <v>31</v>
      </c>
      <c r="K434" s="7">
        <v>-4</v>
      </c>
      <c r="L434" s="6">
        <v>13</v>
      </c>
      <c r="M434" s="7">
        <v>7</v>
      </c>
      <c r="N434" s="6">
        <v>6</v>
      </c>
      <c r="O434" s="7">
        <v>-1</v>
      </c>
      <c r="P434" s="6">
        <v>0</v>
      </c>
      <c r="Q434" s="7">
        <v>0</v>
      </c>
      <c r="R434" s="6">
        <v>1</v>
      </c>
      <c r="S434" s="7">
        <v>1</v>
      </c>
      <c r="T434" s="6">
        <v>9</v>
      </c>
      <c r="U434" s="7">
        <v>0</v>
      </c>
      <c r="V434" s="3" t="s">
        <v>639</v>
      </c>
      <c r="X434" s="7"/>
      <c r="Y434" s="7"/>
      <c r="Z434" s="6">
        <v>38</v>
      </c>
      <c r="AA434" s="6">
        <v>54</v>
      </c>
      <c r="AB434" s="7">
        <f>Z434-AA434</f>
        <v>-16</v>
      </c>
      <c r="AC434" s="6">
        <v>27</v>
      </c>
      <c r="AD434" s="6">
        <v>50</v>
      </c>
      <c r="AE434" s="7">
        <f>AC434-AD434</f>
        <v>-23</v>
      </c>
      <c r="AF434" s="6">
        <v>21</v>
      </c>
      <c r="AG434" s="6">
        <v>31</v>
      </c>
      <c r="AH434" s="7">
        <f>AF434-AG434</f>
        <v>-10</v>
      </c>
      <c r="AL434" s="6"/>
      <c r="AM434" s="6"/>
      <c r="AO434" s="4" t="s">
        <v>1087</v>
      </c>
      <c r="AP434" s="6"/>
      <c r="AQ434" s="6"/>
      <c r="AR434" s="6"/>
      <c r="AS434" s="6"/>
      <c r="AT434" s="6"/>
      <c r="AU434" s="4"/>
      <c r="AV434" s="6">
        <v>35</v>
      </c>
      <c r="AW434" s="6">
        <v>55</v>
      </c>
      <c r="AX434" s="7">
        <f>AV434-AW434</f>
        <v>-20</v>
      </c>
      <c r="AY434" s="4" t="s">
        <v>937</v>
      </c>
      <c r="BI434" s="50"/>
      <c r="BK434" s="50"/>
      <c r="BM434" s="50"/>
      <c r="BO434" s="50"/>
      <c r="BQ434" s="50"/>
      <c r="BS434" s="50"/>
    </row>
    <row r="435" spans="2:71" x14ac:dyDescent="0.25">
      <c r="B435" s="3" t="s">
        <v>265</v>
      </c>
      <c r="C435" s="10" t="s">
        <v>584</v>
      </c>
      <c r="D435" s="39">
        <v>44380</v>
      </c>
      <c r="E435" s="28"/>
      <c r="F435" s="3" t="s">
        <v>821</v>
      </c>
      <c r="H435" s="6"/>
      <c r="J435" s="6"/>
      <c r="L435" s="6"/>
      <c r="N435" s="6"/>
      <c r="P435" s="6"/>
      <c r="R435" s="6"/>
      <c r="T435" s="6"/>
      <c r="V435" s="3" t="s">
        <v>842</v>
      </c>
      <c r="X435" s="7"/>
      <c r="Z435" s="6">
        <v>39</v>
      </c>
      <c r="AA435" s="6">
        <v>54</v>
      </c>
      <c r="AB435" s="7">
        <f>Z435-AA435</f>
        <v>-15</v>
      </c>
      <c r="AC435" s="6">
        <v>21</v>
      </c>
      <c r="AD435" s="6">
        <v>59</v>
      </c>
      <c r="AE435" s="7">
        <f>AC435-AD435</f>
        <v>-38</v>
      </c>
      <c r="AF435" s="6"/>
      <c r="AG435" s="6"/>
      <c r="AL435" s="6"/>
      <c r="AM435" s="6"/>
      <c r="AO435" s="4" t="s">
        <v>1037</v>
      </c>
      <c r="AP435" s="6"/>
      <c r="AQ435" s="6"/>
      <c r="AR435" s="6"/>
      <c r="AS435" s="6"/>
      <c r="AT435" s="6"/>
      <c r="AU435" s="4"/>
      <c r="AV435" s="6">
        <v>32</v>
      </c>
      <c r="AW435" s="6">
        <v>49</v>
      </c>
      <c r="AX435" s="7">
        <f>AV435-AW435</f>
        <v>-17</v>
      </c>
      <c r="AY435" s="4" t="s">
        <v>871</v>
      </c>
      <c r="BI435" s="50"/>
      <c r="BK435" s="50"/>
      <c r="BM435" s="50"/>
      <c r="BO435" s="50"/>
      <c r="BQ435" s="50"/>
      <c r="BS435" s="50"/>
    </row>
    <row r="436" spans="2:71" x14ac:dyDescent="0.25">
      <c r="B436" s="3" t="s">
        <v>265</v>
      </c>
      <c r="C436" s="10" t="s">
        <v>316</v>
      </c>
      <c r="D436" s="39">
        <v>44382</v>
      </c>
      <c r="E436" s="28">
        <v>5</v>
      </c>
      <c r="F436" s="3" t="s">
        <v>1135</v>
      </c>
      <c r="H436" s="6">
        <v>43</v>
      </c>
      <c r="I436" s="7">
        <v>2</v>
      </c>
      <c r="J436" s="6">
        <v>34</v>
      </c>
      <c r="K436" s="7">
        <v>0</v>
      </c>
      <c r="L436" s="6">
        <v>8</v>
      </c>
      <c r="M436" s="7">
        <v>-1</v>
      </c>
      <c r="N436" s="6">
        <v>6</v>
      </c>
      <c r="O436" s="7">
        <v>1</v>
      </c>
      <c r="P436" s="6">
        <v>4</v>
      </c>
      <c r="Q436" s="7">
        <v>1</v>
      </c>
      <c r="R436" s="6"/>
      <c r="T436" s="6">
        <v>9</v>
      </c>
      <c r="U436" s="7">
        <v>2</v>
      </c>
      <c r="V436" s="3" t="s">
        <v>842</v>
      </c>
      <c r="X436" s="7"/>
      <c r="Y436" s="7"/>
      <c r="Z436" s="6">
        <v>39</v>
      </c>
      <c r="AA436" s="6">
        <v>37</v>
      </c>
      <c r="AB436" s="7">
        <f>Z436-AA436</f>
        <v>2</v>
      </c>
      <c r="AC436" s="6">
        <v>24</v>
      </c>
      <c r="AD436" s="6">
        <v>34</v>
      </c>
      <c r="AE436" s="7">
        <f>AC436-AD436</f>
        <v>-10</v>
      </c>
      <c r="AF436" s="6"/>
      <c r="AG436" s="6"/>
      <c r="AL436" s="6"/>
      <c r="AM436" s="6"/>
      <c r="AO436" s="4" t="s">
        <v>1148</v>
      </c>
      <c r="AP436" s="6">
        <v>44</v>
      </c>
      <c r="AQ436" s="6">
        <v>29</v>
      </c>
      <c r="AR436" s="6"/>
      <c r="AS436" s="6"/>
      <c r="AT436" s="6"/>
      <c r="AU436" s="4" t="s">
        <v>1147</v>
      </c>
      <c r="AV436" s="6"/>
      <c r="AW436" s="6"/>
      <c r="AX436" s="7"/>
      <c r="AY436" s="4"/>
      <c r="BI436" s="50"/>
      <c r="BK436" s="50"/>
      <c r="BM436" s="50"/>
      <c r="BO436" s="50"/>
      <c r="BQ436" s="50"/>
      <c r="BS436" s="50"/>
    </row>
    <row r="437" spans="2:71" x14ac:dyDescent="0.25">
      <c r="B437" s="3" t="s">
        <v>265</v>
      </c>
      <c r="C437" s="10" t="s">
        <v>412</v>
      </c>
      <c r="D437" s="39">
        <v>44382</v>
      </c>
      <c r="E437" s="28">
        <v>13</v>
      </c>
      <c r="F437" s="3" t="s">
        <v>982</v>
      </c>
      <c r="H437" s="6">
        <v>43</v>
      </c>
      <c r="I437" s="7">
        <v>2</v>
      </c>
      <c r="J437" s="6">
        <v>32</v>
      </c>
      <c r="K437" s="7">
        <v>-3</v>
      </c>
      <c r="L437" s="6">
        <v>9</v>
      </c>
      <c r="M437" s="7">
        <v>-1</v>
      </c>
      <c r="N437" s="6">
        <v>6</v>
      </c>
      <c r="O437" s="7">
        <v>1</v>
      </c>
      <c r="P437" s="6"/>
      <c r="R437" s="6"/>
      <c r="T437" s="6">
        <v>11</v>
      </c>
      <c r="U437" s="7">
        <v>5</v>
      </c>
      <c r="V437" s="3" t="s">
        <v>842</v>
      </c>
      <c r="W437" t="s">
        <v>988</v>
      </c>
      <c r="X437" s="7"/>
      <c r="Y437" s="7"/>
      <c r="Z437" s="6">
        <v>39</v>
      </c>
      <c r="AA437" s="6">
        <v>42</v>
      </c>
      <c r="AB437" s="7">
        <f>Z437-AA437</f>
        <v>-3</v>
      </c>
      <c r="AC437" s="6">
        <v>28</v>
      </c>
      <c r="AD437" s="6">
        <v>39</v>
      </c>
      <c r="AE437" s="7">
        <v>-12</v>
      </c>
      <c r="AF437" s="6"/>
      <c r="AG437" s="6"/>
      <c r="AL437" s="6"/>
      <c r="AM437" s="6"/>
      <c r="AO437" s="4" t="s">
        <v>1049</v>
      </c>
      <c r="AP437" s="6">
        <v>45</v>
      </c>
      <c r="AQ437" s="6">
        <v>28</v>
      </c>
      <c r="AR437" s="6"/>
      <c r="AS437" s="6"/>
      <c r="AT437" s="6"/>
      <c r="AU437" s="4" t="s">
        <v>1084</v>
      </c>
      <c r="AV437" s="6">
        <v>38</v>
      </c>
      <c r="AW437" s="6">
        <v>41</v>
      </c>
      <c r="AX437" s="7">
        <v>-3</v>
      </c>
      <c r="AY437" s="4" t="s">
        <v>1144</v>
      </c>
      <c r="BI437" s="50"/>
      <c r="BK437" s="50"/>
      <c r="BM437" s="50"/>
      <c r="BO437" s="50"/>
      <c r="BQ437" s="50"/>
      <c r="BS437" s="50"/>
    </row>
    <row r="438" spans="2:71" x14ac:dyDescent="0.25">
      <c r="B438" s="3" t="s">
        <v>265</v>
      </c>
      <c r="C438" s="10" t="s">
        <v>647</v>
      </c>
      <c r="D438" s="39">
        <v>44384</v>
      </c>
      <c r="E438" s="28">
        <v>13</v>
      </c>
      <c r="F438" s="3" t="s">
        <v>821</v>
      </c>
      <c r="G438" s="2" t="s">
        <v>224</v>
      </c>
      <c r="H438" s="6">
        <v>42</v>
      </c>
      <c r="I438" s="7">
        <v>0</v>
      </c>
      <c r="J438" s="6">
        <v>30</v>
      </c>
      <c r="K438" s="7">
        <v>-1</v>
      </c>
      <c r="L438" s="6">
        <v>9</v>
      </c>
      <c r="M438" s="7">
        <v>-1</v>
      </c>
      <c r="N438" s="6">
        <v>7</v>
      </c>
      <c r="O438" s="7">
        <v>1</v>
      </c>
      <c r="P438" s="6">
        <v>2</v>
      </c>
      <c r="Q438" s="7">
        <v>-1</v>
      </c>
      <c r="R438" s="6"/>
      <c r="T438" s="6">
        <v>12</v>
      </c>
      <c r="U438" s="7">
        <v>1</v>
      </c>
      <c r="V438" s="3" t="s">
        <v>842</v>
      </c>
      <c r="X438" s="7"/>
      <c r="Y438" s="7"/>
      <c r="Z438" s="6"/>
      <c r="AA438" s="6"/>
      <c r="AC438" s="6"/>
      <c r="AD438" s="6"/>
      <c r="AF438" s="6"/>
      <c r="AG438" s="6"/>
      <c r="AL438" s="6"/>
      <c r="AM438" s="6"/>
      <c r="AO438" s="4"/>
      <c r="AP438" s="6">
        <v>33</v>
      </c>
      <c r="AQ438" s="6">
        <v>25</v>
      </c>
      <c r="AR438" s="6"/>
      <c r="AS438" s="6"/>
      <c r="AT438" s="6"/>
      <c r="AU438" s="4" t="s">
        <v>876</v>
      </c>
      <c r="AV438" s="6"/>
      <c r="AW438" s="6"/>
      <c r="AX438" s="7"/>
      <c r="AY438" s="4"/>
      <c r="BI438" s="50"/>
      <c r="BK438" s="50"/>
      <c r="BM438" s="50"/>
      <c r="BO438" s="50"/>
      <c r="BQ438" s="50"/>
      <c r="BS438" s="50"/>
    </row>
    <row r="439" spans="2:71" x14ac:dyDescent="0.25">
      <c r="B439" s="3" t="s">
        <v>265</v>
      </c>
      <c r="C439" s="10" t="s">
        <v>365</v>
      </c>
      <c r="D439" s="39">
        <v>44384</v>
      </c>
      <c r="E439" s="28">
        <v>15</v>
      </c>
      <c r="F439" s="3" t="s">
        <v>1137</v>
      </c>
      <c r="H439" s="6">
        <v>44</v>
      </c>
      <c r="I439" s="7">
        <v>-1</v>
      </c>
      <c r="J439" s="6">
        <v>31</v>
      </c>
      <c r="K439" s="7">
        <v>1</v>
      </c>
      <c r="L439" s="6">
        <v>12</v>
      </c>
      <c r="M439" s="7">
        <v>4</v>
      </c>
      <c r="N439" s="6">
        <v>4</v>
      </c>
      <c r="O439" s="7">
        <v>-2</v>
      </c>
      <c r="P439" s="6">
        <v>1</v>
      </c>
      <c r="Q439" s="7">
        <v>-1</v>
      </c>
      <c r="R439" s="6">
        <v>0</v>
      </c>
      <c r="S439" s="7">
        <v>-1</v>
      </c>
      <c r="T439" s="6">
        <v>13</v>
      </c>
      <c r="U439" s="7">
        <v>0</v>
      </c>
      <c r="V439" s="3" t="s">
        <v>842</v>
      </c>
      <c r="X439" s="7"/>
      <c r="Y439" s="7"/>
      <c r="Z439" s="6"/>
      <c r="AA439" s="6"/>
      <c r="AC439" s="6"/>
      <c r="AD439" s="6"/>
      <c r="AF439" s="6"/>
      <c r="AG439" s="6"/>
      <c r="AL439" s="6"/>
      <c r="AM439" s="6"/>
      <c r="AO439" s="4"/>
      <c r="AP439" s="6"/>
      <c r="AQ439" s="6"/>
      <c r="AR439" s="6"/>
      <c r="AS439" s="6"/>
      <c r="AT439" s="6"/>
      <c r="AU439" s="4"/>
      <c r="AV439" s="6"/>
      <c r="AW439" s="6"/>
      <c r="AX439" s="7"/>
      <c r="AY439" s="4"/>
      <c r="BI439" s="50"/>
      <c r="BK439" s="50"/>
      <c r="BM439" s="50"/>
      <c r="BO439" s="50"/>
      <c r="BQ439" s="50"/>
      <c r="BS439" s="50"/>
    </row>
    <row r="440" spans="2:71" x14ac:dyDescent="0.25">
      <c r="B440" s="3" t="s">
        <v>265</v>
      </c>
      <c r="C440" s="10" t="s">
        <v>419</v>
      </c>
      <c r="D440" s="39">
        <v>44385</v>
      </c>
      <c r="E440" s="28">
        <v>11</v>
      </c>
      <c r="F440" s="3" t="s">
        <v>903</v>
      </c>
      <c r="G440" s="2" t="s">
        <v>138</v>
      </c>
      <c r="H440" s="6">
        <v>43</v>
      </c>
      <c r="I440" s="7">
        <v>0</v>
      </c>
      <c r="J440" s="6">
        <v>35</v>
      </c>
      <c r="K440" s="7">
        <v>0</v>
      </c>
      <c r="L440" s="6">
        <v>6</v>
      </c>
      <c r="M440" s="7">
        <v>-1</v>
      </c>
      <c r="N440" s="6">
        <v>6</v>
      </c>
      <c r="O440" s="7">
        <v>1</v>
      </c>
      <c r="P440" s="6"/>
      <c r="R440" s="6"/>
      <c r="T440" s="6">
        <v>8</v>
      </c>
      <c r="U440" s="7">
        <v>0</v>
      </c>
      <c r="V440" s="3" t="s">
        <v>842</v>
      </c>
      <c r="X440" s="7"/>
      <c r="Y440" s="7"/>
      <c r="Z440" s="6">
        <v>37</v>
      </c>
      <c r="AA440" s="6">
        <v>45</v>
      </c>
      <c r="AB440" s="7">
        <f>Z440-AA440</f>
        <v>-8</v>
      </c>
      <c r="AC440" s="6">
        <v>29</v>
      </c>
      <c r="AD440" s="6">
        <v>36</v>
      </c>
      <c r="AE440" s="7">
        <f>AC440-AD440</f>
        <v>-7</v>
      </c>
      <c r="AF440" s="6"/>
      <c r="AG440" s="6"/>
      <c r="AL440" s="6"/>
      <c r="AM440" s="6"/>
      <c r="AO440" s="4" t="s">
        <v>1127</v>
      </c>
      <c r="AP440" s="6">
        <v>33</v>
      </c>
      <c r="AQ440" s="6">
        <v>24</v>
      </c>
      <c r="AR440" s="6"/>
      <c r="AS440" s="6"/>
      <c r="AT440" s="6"/>
      <c r="AU440" s="4" t="s">
        <v>1035</v>
      </c>
      <c r="AV440" s="6"/>
      <c r="AW440" s="6"/>
      <c r="AX440" s="7"/>
      <c r="AY440" s="4"/>
      <c r="BI440" s="50"/>
      <c r="BK440" s="50"/>
      <c r="BM440" s="50"/>
      <c r="BO440" s="50"/>
      <c r="BQ440" s="50"/>
      <c r="BS440" s="50"/>
    </row>
    <row r="441" spans="2:71" x14ac:dyDescent="0.25">
      <c r="B441" s="3" t="s">
        <v>265</v>
      </c>
      <c r="C441" s="10" t="s">
        <v>623</v>
      </c>
      <c r="D441" s="39">
        <v>44386</v>
      </c>
      <c r="E441" s="28">
        <v>14</v>
      </c>
      <c r="F441" s="3" t="s">
        <v>1136</v>
      </c>
      <c r="H441" s="6">
        <v>40</v>
      </c>
      <c r="I441" s="7">
        <v>-1</v>
      </c>
      <c r="J441" s="6">
        <v>35</v>
      </c>
      <c r="K441" s="7">
        <v>0</v>
      </c>
      <c r="L441" s="6">
        <v>9</v>
      </c>
      <c r="M441" s="7">
        <v>1</v>
      </c>
      <c r="N441" s="6">
        <v>6</v>
      </c>
      <c r="O441" s="7">
        <v>2</v>
      </c>
      <c r="P441" s="6">
        <v>2</v>
      </c>
      <c r="Q441" s="7">
        <v>-1</v>
      </c>
      <c r="R441" s="6"/>
      <c r="T441" s="6">
        <v>5</v>
      </c>
      <c r="U441" s="7">
        <v>-1</v>
      </c>
      <c r="V441" s="3" t="s">
        <v>842</v>
      </c>
      <c r="W441" t="s">
        <v>988</v>
      </c>
      <c r="X441" s="7"/>
      <c r="Y441" s="7"/>
      <c r="Z441" s="6"/>
      <c r="AA441" s="6"/>
      <c r="AC441" s="6"/>
      <c r="AD441" s="6"/>
      <c r="AF441" s="6"/>
      <c r="AG441" s="6"/>
      <c r="AL441" s="6"/>
      <c r="AM441" s="6"/>
      <c r="AO441" s="4"/>
      <c r="AP441" s="6"/>
      <c r="AQ441" s="6"/>
      <c r="AR441" s="6"/>
      <c r="AS441" s="6"/>
      <c r="AT441" s="6"/>
      <c r="AU441" s="4"/>
      <c r="AV441" s="6"/>
      <c r="AW441" s="6"/>
      <c r="AX441" s="7"/>
      <c r="AY441" s="4"/>
      <c r="BI441" s="50"/>
      <c r="BK441" s="50"/>
      <c r="BM441" s="50"/>
      <c r="BO441" s="50"/>
      <c r="BQ441" s="50"/>
      <c r="BS441" s="50"/>
    </row>
    <row r="442" spans="2:71" x14ac:dyDescent="0.25">
      <c r="B442" s="3" t="s">
        <v>265</v>
      </c>
      <c r="C442" s="10" t="s">
        <v>655</v>
      </c>
      <c r="D442" s="39">
        <v>44387</v>
      </c>
      <c r="E442" s="28"/>
      <c r="F442" s="3" t="s">
        <v>821</v>
      </c>
      <c r="H442" s="6"/>
      <c r="J442" s="6"/>
      <c r="L442" s="6"/>
      <c r="N442" s="6"/>
      <c r="P442" s="6"/>
      <c r="R442" s="6"/>
      <c r="T442" s="6"/>
      <c r="V442" s="3" t="s">
        <v>842</v>
      </c>
      <c r="X442" s="7"/>
      <c r="Z442" s="6"/>
      <c r="AA442" s="6"/>
      <c r="AC442" s="6"/>
      <c r="AD442" s="6"/>
      <c r="AF442" s="6"/>
      <c r="AG442" s="6"/>
      <c r="AL442" s="6"/>
      <c r="AM442" s="6"/>
      <c r="AO442" s="4"/>
      <c r="AP442" s="6"/>
      <c r="AQ442" s="6"/>
      <c r="AR442" s="6"/>
      <c r="AS442" s="6"/>
      <c r="AT442" s="6"/>
      <c r="AU442" s="4"/>
      <c r="AV442" s="6">
        <v>33</v>
      </c>
      <c r="AW442" s="6">
        <v>48</v>
      </c>
      <c r="AX442" s="7">
        <f>AV442-AW442</f>
        <v>-15</v>
      </c>
      <c r="AY442" s="4" t="s">
        <v>871</v>
      </c>
      <c r="BI442" s="50"/>
      <c r="BK442" s="50"/>
      <c r="BM442" s="50"/>
      <c r="BO442" s="50"/>
      <c r="BQ442" s="50"/>
      <c r="BS442" s="50"/>
    </row>
    <row r="443" spans="2:71" x14ac:dyDescent="0.25">
      <c r="B443" s="3" t="s">
        <v>265</v>
      </c>
      <c r="C443" s="10" t="s">
        <v>318</v>
      </c>
      <c r="D443" s="39">
        <v>44389</v>
      </c>
      <c r="E443" s="28">
        <v>12</v>
      </c>
      <c r="F443" s="3" t="s">
        <v>1135</v>
      </c>
      <c r="H443" s="6">
        <v>41</v>
      </c>
      <c r="I443" s="7">
        <v>-2</v>
      </c>
      <c r="J443" s="6">
        <v>33</v>
      </c>
      <c r="K443" s="7">
        <v>-1</v>
      </c>
      <c r="L443" s="6">
        <v>12</v>
      </c>
      <c r="M443" s="7">
        <v>4</v>
      </c>
      <c r="N443" s="6">
        <v>6</v>
      </c>
      <c r="O443" s="7">
        <v>0</v>
      </c>
      <c r="P443" s="6">
        <v>3</v>
      </c>
      <c r="Q443" s="7">
        <v>-1</v>
      </c>
      <c r="R443" s="6"/>
      <c r="T443" s="6">
        <v>8</v>
      </c>
      <c r="U443" s="7">
        <v>-1</v>
      </c>
      <c r="V443" s="3" t="s">
        <v>842</v>
      </c>
      <c r="X443" s="7"/>
      <c r="Y443" s="7"/>
      <c r="Z443" s="6">
        <v>39</v>
      </c>
      <c r="AA443" s="6">
        <v>39</v>
      </c>
      <c r="AB443" s="7">
        <f>Z443-AA443</f>
        <v>0</v>
      </c>
      <c r="AC443" s="6">
        <v>24</v>
      </c>
      <c r="AD443" s="6">
        <v>35</v>
      </c>
      <c r="AE443" s="7">
        <f>AC443-AD443</f>
        <v>-11</v>
      </c>
      <c r="AF443" s="6"/>
      <c r="AG443" s="6"/>
      <c r="AL443" s="6"/>
      <c r="AM443" s="6"/>
      <c r="AO443" s="4" t="s">
        <v>1148</v>
      </c>
      <c r="AP443" s="6">
        <v>43</v>
      </c>
      <c r="AQ443" s="6">
        <v>29</v>
      </c>
      <c r="AR443" s="6"/>
      <c r="AS443" s="6"/>
      <c r="AT443" s="6"/>
      <c r="AU443" s="4" t="s">
        <v>1147</v>
      </c>
      <c r="AV443" s="6"/>
      <c r="AW443" s="6"/>
      <c r="AX443" s="7"/>
      <c r="AY443" s="4"/>
      <c r="BI443" s="50"/>
      <c r="BK443" s="50"/>
      <c r="BM443" s="50"/>
      <c r="BO443" s="50"/>
      <c r="BQ443" s="50"/>
      <c r="BS443" s="50"/>
    </row>
    <row r="444" spans="2:71" x14ac:dyDescent="0.25">
      <c r="B444" s="3" t="s">
        <v>265</v>
      </c>
      <c r="C444" s="10" t="s">
        <v>624</v>
      </c>
      <c r="D444" s="39">
        <v>44392</v>
      </c>
      <c r="E444" s="28">
        <v>19</v>
      </c>
      <c r="F444" s="3" t="s">
        <v>821</v>
      </c>
      <c r="G444" s="2" t="s">
        <v>224</v>
      </c>
      <c r="H444" s="6">
        <v>44</v>
      </c>
      <c r="I444" s="7">
        <v>2</v>
      </c>
      <c r="J444" s="6">
        <v>31</v>
      </c>
      <c r="K444" s="7">
        <v>1</v>
      </c>
      <c r="L444" s="6">
        <v>8</v>
      </c>
      <c r="M444" s="7">
        <v>-1</v>
      </c>
      <c r="N444" s="6">
        <v>6</v>
      </c>
      <c r="O444" s="7">
        <v>-1</v>
      </c>
      <c r="P444" s="6">
        <v>3</v>
      </c>
      <c r="Q444" s="7">
        <v>1</v>
      </c>
      <c r="R444" s="6"/>
      <c r="T444" s="6">
        <v>13</v>
      </c>
      <c r="U444" s="7">
        <v>1</v>
      </c>
      <c r="V444" s="3" t="s">
        <v>842</v>
      </c>
      <c r="X444" s="7"/>
      <c r="Y444" s="7"/>
      <c r="Z444" s="6"/>
      <c r="AA444" s="6"/>
      <c r="AC444" s="6"/>
      <c r="AD444" s="6"/>
      <c r="AF444" s="6"/>
      <c r="AG444" s="6"/>
      <c r="AL444" s="6"/>
      <c r="AM444" s="6"/>
      <c r="AO444" s="4"/>
      <c r="AP444" s="6">
        <v>37</v>
      </c>
      <c r="AQ444" s="6">
        <v>27</v>
      </c>
      <c r="AR444" s="6"/>
      <c r="AS444" s="6"/>
      <c r="AT444" s="6"/>
      <c r="AU444" s="4" t="s">
        <v>876</v>
      </c>
      <c r="AV444" s="6"/>
      <c r="AW444" s="6"/>
      <c r="AX444" s="7"/>
      <c r="AY444" s="4"/>
      <c r="BI444" s="50"/>
      <c r="BK444" s="50"/>
      <c r="BM444" s="50"/>
      <c r="BO444" s="50"/>
      <c r="BQ444" s="50"/>
      <c r="BS444" s="50"/>
    </row>
    <row r="445" spans="2:71" x14ac:dyDescent="0.25">
      <c r="B445" s="3" t="s">
        <v>265</v>
      </c>
      <c r="C445" s="10" t="s">
        <v>538</v>
      </c>
      <c r="D445" s="39">
        <v>44393</v>
      </c>
      <c r="E445" s="28">
        <v>22</v>
      </c>
      <c r="F445" s="3" t="s">
        <v>1136</v>
      </c>
      <c r="H445" s="6">
        <v>41</v>
      </c>
      <c r="I445" s="7">
        <v>1</v>
      </c>
      <c r="J445" s="6">
        <v>34</v>
      </c>
      <c r="K445" s="7">
        <v>-1</v>
      </c>
      <c r="L445" s="6">
        <v>8</v>
      </c>
      <c r="M445" s="7">
        <v>-1</v>
      </c>
      <c r="N445" s="6">
        <v>5</v>
      </c>
      <c r="O445" s="7">
        <v>-1</v>
      </c>
      <c r="P445" s="6">
        <v>2</v>
      </c>
      <c r="Q445" s="7">
        <v>0</v>
      </c>
      <c r="R445" s="6"/>
      <c r="T445" s="6">
        <v>7</v>
      </c>
      <c r="U445" s="7">
        <v>2</v>
      </c>
      <c r="V445" s="3" t="s">
        <v>842</v>
      </c>
      <c r="W445" t="s">
        <v>988</v>
      </c>
      <c r="X445" s="7"/>
      <c r="Y445" s="7"/>
      <c r="Z445" s="6">
        <v>37</v>
      </c>
      <c r="AA445" s="6">
        <v>41</v>
      </c>
      <c r="AB445" s="7">
        <f>Z445-AA445</f>
        <v>-4</v>
      </c>
      <c r="AC445" s="6">
        <v>26</v>
      </c>
      <c r="AD445" s="6">
        <v>37</v>
      </c>
      <c r="AE445" s="7">
        <f>AC445-AD445</f>
        <v>-11</v>
      </c>
      <c r="AF445" s="6">
        <v>18</v>
      </c>
      <c r="AG445" s="6">
        <v>21</v>
      </c>
      <c r="AH445" s="7">
        <f>AF445-AG445</f>
        <v>-3</v>
      </c>
      <c r="AL445" s="6"/>
      <c r="AM445" s="6"/>
      <c r="AO445" s="4" t="s">
        <v>1099</v>
      </c>
      <c r="AP445" s="6">
        <v>43</v>
      </c>
      <c r="AQ445" s="6">
        <v>28</v>
      </c>
      <c r="AR445" s="6"/>
      <c r="AS445" s="6"/>
      <c r="AT445" s="6"/>
      <c r="AU445" s="4" t="s">
        <v>1146</v>
      </c>
      <c r="AV445" s="6">
        <v>34</v>
      </c>
      <c r="AW445" s="6">
        <v>41</v>
      </c>
      <c r="AX445" s="7">
        <f>AV445-AW445</f>
        <v>-7</v>
      </c>
      <c r="AY445" s="4" t="s">
        <v>1099</v>
      </c>
      <c r="BI445" s="50"/>
      <c r="BK445" s="50"/>
      <c r="BM445" s="50"/>
      <c r="BO445" s="50"/>
      <c r="BQ445" s="50"/>
      <c r="BS445" s="50"/>
    </row>
    <row r="446" spans="2:71" x14ac:dyDescent="0.25">
      <c r="B446" s="3" t="s">
        <v>265</v>
      </c>
      <c r="C446" s="85" t="s">
        <v>523</v>
      </c>
      <c r="D446" s="39">
        <v>44394</v>
      </c>
      <c r="E446" s="28"/>
      <c r="F446" s="3" t="s">
        <v>821</v>
      </c>
      <c r="H446" s="6"/>
      <c r="J446" s="6"/>
      <c r="L446" s="6"/>
      <c r="N446" s="6"/>
      <c r="P446" s="6"/>
      <c r="R446" s="6"/>
      <c r="T446" s="6"/>
      <c r="V446" s="3" t="s">
        <v>842</v>
      </c>
      <c r="X446" s="7"/>
      <c r="Z446" s="6"/>
      <c r="AA446" s="6"/>
      <c r="AC446" s="6"/>
      <c r="AD446" s="6"/>
      <c r="AF446" s="6"/>
      <c r="AG446" s="6"/>
      <c r="AL446" s="6"/>
      <c r="AM446" s="6"/>
      <c r="AO446" s="4"/>
      <c r="AP446" s="6"/>
      <c r="AQ446" s="6"/>
      <c r="AR446" s="6"/>
      <c r="AS446" s="6"/>
      <c r="AT446" s="6"/>
      <c r="AU446" s="4"/>
      <c r="AV446" s="6">
        <v>31</v>
      </c>
      <c r="AW446" s="6">
        <v>49</v>
      </c>
      <c r="AX446" s="7">
        <f>AV446-AW446</f>
        <v>-18</v>
      </c>
      <c r="AY446" s="4" t="s">
        <v>871</v>
      </c>
      <c r="BI446" s="50"/>
      <c r="BK446" s="50"/>
      <c r="BM446" s="50"/>
      <c r="BO446" s="50"/>
      <c r="BQ446" s="50"/>
      <c r="BS446" s="50"/>
    </row>
    <row r="447" spans="2:71" x14ac:dyDescent="0.25">
      <c r="B447" s="3" t="s">
        <v>265</v>
      </c>
      <c r="C447" s="10" t="s">
        <v>320</v>
      </c>
      <c r="D447" s="39">
        <v>44396</v>
      </c>
      <c r="E447" s="28">
        <v>19</v>
      </c>
      <c r="F447" s="3" t="s">
        <v>1135</v>
      </c>
      <c r="H447" s="6">
        <v>42</v>
      </c>
      <c r="I447" s="7">
        <v>1</v>
      </c>
      <c r="J447" s="6">
        <v>33</v>
      </c>
      <c r="K447" s="7">
        <v>0</v>
      </c>
      <c r="L447" s="6">
        <v>10</v>
      </c>
      <c r="M447" s="7">
        <v>-2</v>
      </c>
      <c r="N447" s="6">
        <v>5</v>
      </c>
      <c r="O447" s="7">
        <v>-1</v>
      </c>
      <c r="P447" s="6">
        <v>3</v>
      </c>
      <c r="Q447" s="7">
        <v>0</v>
      </c>
      <c r="R447" s="6"/>
      <c r="T447" s="6">
        <v>9</v>
      </c>
      <c r="U447" s="7">
        <v>1</v>
      </c>
      <c r="V447" s="3" t="s">
        <v>842</v>
      </c>
      <c r="X447" s="7"/>
      <c r="Y447" s="7"/>
      <c r="Z447" s="6">
        <v>40</v>
      </c>
      <c r="AA447" s="6">
        <v>41</v>
      </c>
      <c r="AB447" s="7">
        <f>Z447-AA447</f>
        <v>-1</v>
      </c>
      <c r="AC447" s="6">
        <v>26</v>
      </c>
      <c r="AD447" s="6">
        <v>39</v>
      </c>
      <c r="AE447" s="7">
        <f>AC447-AD447</f>
        <v>-13</v>
      </c>
      <c r="AF447" s="6"/>
      <c r="AG447" s="6"/>
      <c r="AL447" s="6"/>
      <c r="AM447" s="6"/>
      <c r="AO447" s="4" t="s">
        <v>1148</v>
      </c>
      <c r="AP447" s="6">
        <v>44</v>
      </c>
      <c r="AQ447" s="6">
        <v>30</v>
      </c>
      <c r="AR447" s="6"/>
      <c r="AS447" s="6"/>
      <c r="AT447" s="6"/>
      <c r="AU447" s="4" t="s">
        <v>1147</v>
      </c>
      <c r="AV447" s="6"/>
      <c r="AW447" s="6"/>
      <c r="AX447" s="7"/>
      <c r="AY447" s="4"/>
      <c r="BI447" s="50"/>
      <c r="BK447" s="50"/>
      <c r="BM447" s="50"/>
      <c r="BO447" s="50"/>
      <c r="BQ447" s="50"/>
      <c r="BS447" s="50"/>
    </row>
    <row r="448" spans="2:71" x14ac:dyDescent="0.25">
      <c r="B448" s="3" t="s">
        <v>265</v>
      </c>
      <c r="C448" s="10" t="s">
        <v>641</v>
      </c>
      <c r="D448" s="39">
        <v>44396</v>
      </c>
      <c r="E448" s="28">
        <v>20</v>
      </c>
      <c r="F448" s="3" t="s">
        <v>982</v>
      </c>
      <c r="H448" s="6">
        <v>39</v>
      </c>
      <c r="I448" s="7">
        <v>-4</v>
      </c>
      <c r="J448" s="6">
        <v>35</v>
      </c>
      <c r="K448" s="7">
        <v>3</v>
      </c>
      <c r="L448" s="6">
        <v>11</v>
      </c>
      <c r="M448" s="7">
        <v>2</v>
      </c>
      <c r="N448" s="6">
        <v>5</v>
      </c>
      <c r="O448" s="7">
        <v>-1</v>
      </c>
      <c r="P448" s="6"/>
      <c r="R448" s="6"/>
      <c r="T448" s="6">
        <v>4</v>
      </c>
      <c r="U448" s="7">
        <v>-7</v>
      </c>
      <c r="V448" s="3" t="s">
        <v>842</v>
      </c>
      <c r="W448" t="s">
        <v>988</v>
      </c>
      <c r="X448" s="7"/>
      <c r="Y448" s="7"/>
      <c r="Z448" s="6">
        <v>35</v>
      </c>
      <c r="AA448" s="6">
        <v>47</v>
      </c>
      <c r="AB448" s="7">
        <v>-13</v>
      </c>
      <c r="AC448" s="6">
        <v>27</v>
      </c>
      <c r="AD448" s="6">
        <v>41</v>
      </c>
      <c r="AE448" s="7">
        <f>AC448-AD448</f>
        <v>-14</v>
      </c>
      <c r="AF448" s="6"/>
      <c r="AG448" s="6"/>
      <c r="AL448" s="6"/>
      <c r="AM448" s="6"/>
      <c r="AO448" s="4" t="s">
        <v>1049</v>
      </c>
      <c r="AP448" s="6">
        <v>41</v>
      </c>
      <c r="AQ448" s="6">
        <v>33</v>
      </c>
      <c r="AR448" s="6"/>
      <c r="AS448" s="6"/>
      <c r="AT448" s="6"/>
      <c r="AU448" s="4" t="s">
        <v>1084</v>
      </c>
      <c r="AV448" s="6">
        <v>33</v>
      </c>
      <c r="AW448" s="6">
        <v>44</v>
      </c>
      <c r="AX448" s="7">
        <v>-12</v>
      </c>
      <c r="AY448" s="4" t="s">
        <v>1144</v>
      </c>
      <c r="BI448" s="50"/>
      <c r="BK448" s="50"/>
      <c r="BM448" s="50"/>
      <c r="BO448" s="50"/>
      <c r="BQ448" s="50"/>
      <c r="BS448" s="50"/>
    </row>
    <row r="449" spans="2:71" x14ac:dyDescent="0.25">
      <c r="B449" s="3" t="s">
        <v>265</v>
      </c>
      <c r="C449" s="10" t="s">
        <v>598</v>
      </c>
      <c r="D449" s="39">
        <v>44397</v>
      </c>
      <c r="E449" s="28">
        <v>24</v>
      </c>
      <c r="F449" s="3" t="s">
        <v>821</v>
      </c>
      <c r="G449" s="2" t="s">
        <v>224</v>
      </c>
      <c r="H449" s="6">
        <v>38</v>
      </c>
      <c r="I449" s="7">
        <v>-6</v>
      </c>
      <c r="J449" s="6">
        <v>34</v>
      </c>
      <c r="K449" s="7">
        <v>3</v>
      </c>
      <c r="L449" s="6">
        <v>9</v>
      </c>
      <c r="M449" s="7">
        <v>1</v>
      </c>
      <c r="N449" s="6">
        <v>8</v>
      </c>
      <c r="O449" s="7">
        <v>2</v>
      </c>
      <c r="P449" s="6">
        <v>3</v>
      </c>
      <c r="Q449" s="7">
        <v>0</v>
      </c>
      <c r="R449" s="6"/>
      <c r="T449" s="6">
        <v>4</v>
      </c>
      <c r="U449" s="7">
        <v>-9</v>
      </c>
      <c r="V449" s="3" t="s">
        <v>842</v>
      </c>
      <c r="X449" s="7"/>
      <c r="Y449" s="7"/>
      <c r="Z449" s="6"/>
      <c r="AA449" s="6"/>
      <c r="AC449" s="6"/>
      <c r="AD449" s="6"/>
      <c r="AF449" s="6"/>
      <c r="AG449" s="6"/>
      <c r="AL449" s="6"/>
      <c r="AM449" s="6"/>
      <c r="AO449" s="4"/>
      <c r="AP449" s="6"/>
      <c r="AQ449" s="6"/>
      <c r="AR449" s="6"/>
      <c r="AS449" s="6"/>
      <c r="AT449" s="6"/>
      <c r="AU449" s="4"/>
      <c r="AV449" s="6"/>
      <c r="AW449" s="6"/>
      <c r="AX449" s="7"/>
      <c r="AY449" s="4"/>
      <c r="BI449" s="50"/>
      <c r="BK449" s="50"/>
      <c r="BM449" s="50"/>
      <c r="BO449" s="50"/>
      <c r="BQ449" s="50"/>
      <c r="BS449" s="50"/>
    </row>
    <row r="450" spans="2:71" x14ac:dyDescent="0.25">
      <c r="B450" s="3" t="s">
        <v>265</v>
      </c>
      <c r="C450" s="10" t="s">
        <v>675</v>
      </c>
      <c r="D450" s="39">
        <v>44399</v>
      </c>
      <c r="E450" s="28">
        <v>25</v>
      </c>
      <c r="F450" s="3" t="s">
        <v>903</v>
      </c>
      <c r="G450" s="2" t="s">
        <v>138</v>
      </c>
      <c r="H450" s="6">
        <v>43</v>
      </c>
      <c r="I450" s="7">
        <v>0</v>
      </c>
      <c r="J450" s="6">
        <v>35</v>
      </c>
      <c r="K450" s="7">
        <v>0</v>
      </c>
      <c r="L450" s="6">
        <v>8</v>
      </c>
      <c r="M450" s="7">
        <v>2</v>
      </c>
      <c r="N450" s="6">
        <v>5</v>
      </c>
      <c r="O450" s="7">
        <v>-1</v>
      </c>
      <c r="P450" s="6"/>
      <c r="R450" s="6"/>
      <c r="T450" s="6">
        <v>8</v>
      </c>
      <c r="U450" s="7">
        <v>0</v>
      </c>
      <c r="V450" s="3" t="s">
        <v>842</v>
      </c>
      <c r="X450" s="7"/>
      <c r="Y450" s="7"/>
      <c r="Z450" s="6">
        <v>34</v>
      </c>
      <c r="AA450" s="6">
        <v>47</v>
      </c>
      <c r="AB450" s="7">
        <f>Z450-AA450</f>
        <v>-13</v>
      </c>
      <c r="AC450" s="6">
        <v>30</v>
      </c>
      <c r="AD450" s="6">
        <v>36</v>
      </c>
      <c r="AE450" s="7">
        <f>AC450-AD450</f>
        <v>-6</v>
      </c>
      <c r="AF450" s="6"/>
      <c r="AG450" s="6"/>
      <c r="AL450" s="6"/>
      <c r="AM450" s="6"/>
      <c r="AO450" s="4" t="s">
        <v>1127</v>
      </c>
      <c r="AP450" s="6">
        <v>30</v>
      </c>
      <c r="AQ450" s="6">
        <v>26</v>
      </c>
      <c r="AR450" s="6"/>
      <c r="AS450" s="6"/>
      <c r="AT450" s="6"/>
      <c r="AU450" s="4" t="s">
        <v>1035</v>
      </c>
      <c r="AV450" s="6"/>
      <c r="AW450" s="6"/>
      <c r="AX450" s="7"/>
      <c r="AY450" s="4"/>
      <c r="BI450" s="50"/>
      <c r="BK450" s="50"/>
      <c r="BM450" s="50"/>
      <c r="BO450" s="50"/>
      <c r="BQ450" s="50"/>
      <c r="BS450" s="50"/>
    </row>
    <row r="451" spans="2:71" x14ac:dyDescent="0.25">
      <c r="B451" s="3" t="s">
        <v>265</v>
      </c>
      <c r="C451" s="10" t="s">
        <v>628</v>
      </c>
      <c r="D451" s="39">
        <v>44400</v>
      </c>
      <c r="E451" s="28">
        <v>26</v>
      </c>
      <c r="F451" s="3" t="s">
        <v>982</v>
      </c>
      <c r="H451" s="6">
        <v>39</v>
      </c>
      <c r="I451" s="7">
        <v>0</v>
      </c>
      <c r="J451" s="6">
        <v>37</v>
      </c>
      <c r="K451" s="7">
        <v>2</v>
      </c>
      <c r="L451" s="6">
        <v>10</v>
      </c>
      <c r="M451" s="7">
        <v>-1</v>
      </c>
      <c r="N451" s="6">
        <v>5</v>
      </c>
      <c r="O451" s="7">
        <v>0</v>
      </c>
      <c r="P451" s="6"/>
      <c r="R451" s="6"/>
      <c r="T451" s="6">
        <v>2</v>
      </c>
      <c r="U451" s="7">
        <v>-2</v>
      </c>
      <c r="V451" s="3" t="s">
        <v>842</v>
      </c>
      <c r="W451" t="s">
        <v>988</v>
      </c>
      <c r="X451" s="7"/>
      <c r="Y451" s="7"/>
      <c r="Z451" s="6">
        <v>37</v>
      </c>
      <c r="AA451" s="6">
        <v>47</v>
      </c>
      <c r="AB451" s="7">
        <v>-10</v>
      </c>
      <c r="AC451" s="6">
        <v>33</v>
      </c>
      <c r="AD451" s="6">
        <v>35</v>
      </c>
      <c r="AE451" s="7">
        <f>AC451-AD451</f>
        <v>-2</v>
      </c>
      <c r="AF451" s="6"/>
      <c r="AG451" s="6"/>
      <c r="AL451" s="6"/>
      <c r="AM451" s="6"/>
      <c r="AO451" s="4" t="s">
        <v>1049</v>
      </c>
      <c r="AP451" s="6">
        <v>40</v>
      </c>
      <c r="AQ451" s="6">
        <v>33</v>
      </c>
      <c r="AR451" s="6"/>
      <c r="AS451" s="6"/>
      <c r="AT451" s="6"/>
      <c r="AU451" s="4" t="s">
        <v>1084</v>
      </c>
      <c r="AV451" s="6">
        <v>36</v>
      </c>
      <c r="AW451" s="6">
        <v>45</v>
      </c>
      <c r="AX451" s="7">
        <v>-9</v>
      </c>
      <c r="AY451" s="4" t="s">
        <v>1144</v>
      </c>
      <c r="BI451" s="50"/>
      <c r="BK451" s="50"/>
      <c r="BM451" s="50"/>
      <c r="BO451" s="50"/>
      <c r="BQ451" s="50"/>
      <c r="BS451" s="50"/>
    </row>
    <row r="452" spans="2:71" x14ac:dyDescent="0.25">
      <c r="B452" s="3" t="s">
        <v>265</v>
      </c>
      <c r="C452" s="10" t="s">
        <v>600</v>
      </c>
      <c r="D452" s="39">
        <v>44400</v>
      </c>
      <c r="E452" s="28">
        <v>28</v>
      </c>
      <c r="F452" s="3" t="s">
        <v>1136</v>
      </c>
      <c r="H452" s="6">
        <v>40</v>
      </c>
      <c r="I452" s="7">
        <v>-1</v>
      </c>
      <c r="J452" s="6">
        <v>34</v>
      </c>
      <c r="K452" s="7">
        <v>0</v>
      </c>
      <c r="L452" s="6">
        <v>10</v>
      </c>
      <c r="M452" s="7">
        <v>2</v>
      </c>
      <c r="N452" s="6">
        <v>4</v>
      </c>
      <c r="O452" s="7">
        <v>-1</v>
      </c>
      <c r="P452" s="6">
        <v>2</v>
      </c>
      <c r="Q452" s="7">
        <v>0</v>
      </c>
      <c r="R452" s="6"/>
      <c r="T452" s="6">
        <v>6</v>
      </c>
      <c r="U452" s="7">
        <v>-1</v>
      </c>
      <c r="V452" s="3" t="s">
        <v>842</v>
      </c>
      <c r="W452" t="s">
        <v>988</v>
      </c>
      <c r="X452" s="7"/>
      <c r="Y452" s="7"/>
      <c r="Z452" s="6"/>
      <c r="AA452" s="6"/>
      <c r="AC452" s="6"/>
      <c r="AD452" s="6"/>
      <c r="AF452" s="6"/>
      <c r="AG452" s="6"/>
      <c r="AL452" s="6"/>
      <c r="AM452" s="6"/>
      <c r="AO452" s="4"/>
      <c r="AP452" s="6"/>
      <c r="AQ452" s="6"/>
      <c r="AR452" s="6"/>
      <c r="AS452" s="6"/>
      <c r="AT452" s="6"/>
      <c r="AU452" s="4"/>
      <c r="AV452" s="6"/>
      <c r="AW452" s="6"/>
      <c r="AX452" s="7"/>
      <c r="AY452" s="4"/>
      <c r="BI452" s="50"/>
      <c r="BK452" s="50"/>
      <c r="BM452" s="50"/>
      <c r="BO452" s="50"/>
      <c r="BQ452" s="50"/>
      <c r="BS452" s="50"/>
    </row>
    <row r="453" spans="2:71" x14ac:dyDescent="0.25">
      <c r="B453" s="3" t="s">
        <v>265</v>
      </c>
      <c r="C453" s="10" t="s">
        <v>527</v>
      </c>
      <c r="D453" s="39">
        <v>44400</v>
      </c>
      <c r="E453" s="28">
        <v>26</v>
      </c>
      <c r="F453" s="3" t="s">
        <v>1094</v>
      </c>
      <c r="H453" s="6">
        <v>42</v>
      </c>
      <c r="I453" s="7">
        <v>1</v>
      </c>
      <c r="J453" s="6">
        <v>37</v>
      </c>
      <c r="K453" s="7">
        <v>2</v>
      </c>
      <c r="L453" s="6">
        <v>6</v>
      </c>
      <c r="M453" s="7">
        <v>-4</v>
      </c>
      <c r="N453" s="6">
        <v>6</v>
      </c>
      <c r="O453" s="7">
        <v>1</v>
      </c>
      <c r="P453" s="6">
        <v>2</v>
      </c>
      <c r="Q453" s="7">
        <v>0</v>
      </c>
      <c r="R453" s="6">
        <v>3</v>
      </c>
      <c r="S453" s="7">
        <v>0</v>
      </c>
      <c r="T453" s="6">
        <v>5</v>
      </c>
      <c r="U453" s="7">
        <v>-1</v>
      </c>
      <c r="V453" s="3" t="s">
        <v>842</v>
      </c>
      <c r="X453" s="7"/>
      <c r="Y453" s="7"/>
      <c r="Z453" s="6"/>
      <c r="AA453" s="6"/>
      <c r="AC453" s="6"/>
      <c r="AD453" s="6"/>
      <c r="AF453" s="6"/>
      <c r="AG453" s="6"/>
      <c r="AL453" s="6"/>
      <c r="AM453" s="6"/>
      <c r="AO453" s="4"/>
      <c r="AP453" s="6"/>
      <c r="AQ453" s="6"/>
      <c r="AR453" s="6"/>
      <c r="AS453" s="6"/>
      <c r="AT453" s="6"/>
      <c r="AU453" s="4"/>
      <c r="AV453" s="6"/>
      <c r="AW453" s="6"/>
      <c r="AX453" s="7"/>
      <c r="AY453" s="4"/>
      <c r="BI453" s="50"/>
      <c r="BK453" s="50"/>
      <c r="BM453" s="50"/>
      <c r="BO453" s="50"/>
      <c r="BQ453" s="50"/>
      <c r="BS453" s="50"/>
    </row>
    <row r="454" spans="2:71" x14ac:dyDescent="0.25">
      <c r="B454" s="3" t="s">
        <v>265</v>
      </c>
      <c r="C454" s="10" t="s">
        <v>527</v>
      </c>
      <c r="D454" s="39">
        <v>44400</v>
      </c>
      <c r="E454" s="28">
        <v>4</v>
      </c>
      <c r="F454" t="s">
        <v>1132</v>
      </c>
      <c r="H454" s="6"/>
      <c r="J454" s="6"/>
      <c r="L454" s="6"/>
      <c r="N454" s="6"/>
      <c r="P454" s="6"/>
      <c r="R454" s="6"/>
      <c r="T454" s="6"/>
      <c r="V454" s="3" t="s">
        <v>842</v>
      </c>
      <c r="X454" s="7"/>
      <c r="Z454" s="6">
        <v>27</v>
      </c>
      <c r="AA454" s="6">
        <v>47</v>
      </c>
      <c r="AB454" s="7">
        <f>Z454-AA454</f>
        <v>-20</v>
      </c>
      <c r="AC454" s="6">
        <v>23</v>
      </c>
      <c r="AD454" s="6">
        <v>38</v>
      </c>
      <c r="AE454" s="7">
        <f>AC454-AD454</f>
        <v>-15</v>
      </c>
      <c r="AF454" s="6"/>
      <c r="AG454" s="6"/>
      <c r="AL454" s="6"/>
      <c r="AM454" s="6"/>
      <c r="AO454" s="4" t="s">
        <v>1750</v>
      </c>
      <c r="AP454" s="6"/>
      <c r="AQ454" s="6"/>
      <c r="AR454" s="6"/>
      <c r="AS454" s="6"/>
      <c r="AT454" s="6"/>
      <c r="AU454" s="4"/>
      <c r="AV454" s="6">
        <v>27</v>
      </c>
      <c r="AW454" s="6">
        <v>45</v>
      </c>
      <c r="AX454" s="7">
        <f>AV454-AW454</f>
        <v>-18</v>
      </c>
      <c r="AY454" s="4" t="s">
        <v>1158</v>
      </c>
      <c r="BI454" s="50"/>
      <c r="BK454" s="50"/>
      <c r="BM454" s="50"/>
      <c r="BO454" s="50"/>
      <c r="BQ454" s="50"/>
      <c r="BS454" s="50"/>
    </row>
    <row r="455" spans="2:71" x14ac:dyDescent="0.25">
      <c r="B455" s="3" t="s">
        <v>265</v>
      </c>
      <c r="C455" s="85" t="s">
        <v>601</v>
      </c>
      <c r="D455" s="39">
        <v>44401</v>
      </c>
      <c r="E455" s="28"/>
      <c r="F455" s="3" t="s">
        <v>821</v>
      </c>
      <c r="H455" s="6"/>
      <c r="J455" s="6"/>
      <c r="L455" s="6"/>
      <c r="N455" s="6"/>
      <c r="P455" s="6"/>
      <c r="R455" s="6"/>
      <c r="T455" s="6"/>
      <c r="V455" s="3" t="s">
        <v>842</v>
      </c>
      <c r="X455" s="7"/>
      <c r="Z455" s="6"/>
      <c r="AA455" s="6"/>
      <c r="AC455" s="6"/>
      <c r="AD455" s="6"/>
      <c r="AF455" s="6"/>
      <c r="AG455" s="6"/>
      <c r="AL455" s="6"/>
      <c r="AM455" s="6"/>
      <c r="AO455" s="4"/>
      <c r="AP455" s="6"/>
      <c r="AQ455" s="6"/>
      <c r="AR455" s="6"/>
      <c r="AS455" s="6"/>
      <c r="AT455" s="6"/>
      <c r="AU455" s="4"/>
      <c r="AV455" s="6">
        <v>29</v>
      </c>
      <c r="AW455" s="6">
        <v>51</v>
      </c>
      <c r="AX455" s="7">
        <f>AV455-AW455</f>
        <v>-22</v>
      </c>
      <c r="AY455" s="4" t="s">
        <v>871</v>
      </c>
      <c r="BI455" s="50"/>
      <c r="BK455" s="50"/>
      <c r="BM455" s="50"/>
      <c r="BO455" s="50"/>
      <c r="BQ455" s="50"/>
      <c r="BS455" s="50"/>
    </row>
    <row r="456" spans="2:71" x14ac:dyDescent="0.25">
      <c r="B456" s="3" t="s">
        <v>265</v>
      </c>
      <c r="C456" s="10" t="s">
        <v>565</v>
      </c>
      <c r="D456" s="39">
        <v>44402</v>
      </c>
      <c r="E456" s="28">
        <v>26</v>
      </c>
      <c r="F456" s="3" t="s">
        <v>1135</v>
      </c>
      <c r="H456" s="6">
        <v>40</v>
      </c>
      <c r="I456" s="7">
        <v>-2</v>
      </c>
      <c r="J456" s="6">
        <v>36</v>
      </c>
      <c r="K456" s="7">
        <v>3</v>
      </c>
      <c r="L456" s="6">
        <v>9</v>
      </c>
      <c r="M456" s="7">
        <v>-1</v>
      </c>
      <c r="N456" s="6">
        <v>6</v>
      </c>
      <c r="O456" s="7">
        <v>1</v>
      </c>
      <c r="P456" s="6">
        <v>4</v>
      </c>
      <c r="Q456" s="7">
        <v>1</v>
      </c>
      <c r="R456" s="6"/>
      <c r="T456" s="6">
        <v>4</v>
      </c>
      <c r="U456" s="7">
        <v>-5</v>
      </c>
      <c r="V456" s="3" t="s">
        <v>842</v>
      </c>
      <c r="X456" s="7"/>
      <c r="Y456" s="7"/>
      <c r="Z456" s="6">
        <v>32</v>
      </c>
      <c r="AA456" s="6">
        <v>47</v>
      </c>
      <c r="AB456" s="7">
        <f>Z456-AA456</f>
        <v>-15</v>
      </c>
      <c r="AC456" s="6">
        <v>25</v>
      </c>
      <c r="AD456" s="6">
        <v>40</v>
      </c>
      <c r="AE456" s="7">
        <f>AC456-AD456</f>
        <v>-15</v>
      </c>
      <c r="AF456" s="6"/>
      <c r="AG456" s="6"/>
      <c r="AL456" s="6"/>
      <c r="AM456" s="6"/>
      <c r="AO456" s="4" t="s">
        <v>1148</v>
      </c>
      <c r="AP456" s="6">
        <v>40</v>
      </c>
      <c r="AQ456" s="6">
        <v>30</v>
      </c>
      <c r="AR456" s="6"/>
      <c r="AS456" s="6"/>
      <c r="AT456" s="6"/>
      <c r="AU456" s="4" t="s">
        <v>1147</v>
      </c>
      <c r="AV456" s="6"/>
      <c r="AW456" s="6"/>
      <c r="AX456" s="7"/>
      <c r="AY456" s="4"/>
      <c r="BI456" s="50"/>
      <c r="BK456" s="50"/>
      <c r="BM456" s="50"/>
      <c r="BO456" s="50"/>
      <c r="BQ456" s="50"/>
      <c r="BS456" s="50"/>
    </row>
    <row r="457" spans="2:71" x14ac:dyDescent="0.25">
      <c r="B457" s="3" t="s">
        <v>265</v>
      </c>
      <c r="C457" s="10" t="s">
        <v>660</v>
      </c>
      <c r="D457" s="39">
        <v>44405</v>
      </c>
      <c r="E457" s="28">
        <v>30</v>
      </c>
      <c r="F457" s="3" t="s">
        <v>821</v>
      </c>
      <c r="G457" s="2" t="s">
        <v>224</v>
      </c>
      <c r="H457" s="6">
        <v>39</v>
      </c>
      <c r="I457" s="7">
        <v>1</v>
      </c>
      <c r="J457" s="6">
        <v>34</v>
      </c>
      <c r="K457" s="7">
        <v>0</v>
      </c>
      <c r="L457" s="6">
        <v>8</v>
      </c>
      <c r="M457" s="7">
        <v>-1</v>
      </c>
      <c r="N457" s="6">
        <v>9</v>
      </c>
      <c r="O457" s="7">
        <v>1</v>
      </c>
      <c r="P457" s="6">
        <v>3</v>
      </c>
      <c r="Q457" s="7">
        <v>0</v>
      </c>
      <c r="R457" s="6"/>
      <c r="T457" s="6">
        <v>5</v>
      </c>
      <c r="U457" s="7">
        <v>1</v>
      </c>
      <c r="V457" s="3" t="s">
        <v>842</v>
      </c>
      <c r="X457" s="7"/>
      <c r="Y457" s="7"/>
      <c r="Z457" s="6">
        <v>36</v>
      </c>
      <c r="AA457" s="6">
        <v>55</v>
      </c>
      <c r="AB457" s="7">
        <f>Z457-AA457</f>
        <v>-19</v>
      </c>
      <c r="AC457" s="6">
        <v>23</v>
      </c>
      <c r="AD457" s="6">
        <v>53</v>
      </c>
      <c r="AE457" s="7">
        <f>AC457-AD457</f>
        <v>-30</v>
      </c>
      <c r="AF457" s="6"/>
      <c r="AG457" s="6"/>
      <c r="AL457" s="6"/>
      <c r="AM457" s="6"/>
      <c r="AO457" s="4" t="s">
        <v>931</v>
      </c>
      <c r="AP457" s="6">
        <v>33</v>
      </c>
      <c r="AQ457" s="6">
        <v>28</v>
      </c>
      <c r="AR457" s="6"/>
      <c r="AS457" s="6"/>
      <c r="AT457" s="6"/>
      <c r="AU457" s="4" t="s">
        <v>876</v>
      </c>
      <c r="AV457" s="6"/>
      <c r="AW457" s="6"/>
      <c r="AX457" s="7"/>
      <c r="AY457" s="4"/>
      <c r="BI457" s="50"/>
      <c r="BK457" s="50"/>
      <c r="BM457" s="50"/>
      <c r="BO457" s="50"/>
      <c r="BQ457" s="50"/>
      <c r="BS457" s="50"/>
    </row>
    <row r="458" spans="2:71" x14ac:dyDescent="0.25">
      <c r="B458" s="3" t="s">
        <v>265</v>
      </c>
      <c r="C458" s="10" t="s">
        <v>582</v>
      </c>
      <c r="D458" s="39">
        <v>44407</v>
      </c>
      <c r="E458" s="28">
        <v>3</v>
      </c>
      <c r="F458" s="3" t="s">
        <v>1136</v>
      </c>
      <c r="H458" s="6">
        <v>40</v>
      </c>
      <c r="I458" s="7">
        <v>0</v>
      </c>
      <c r="J458" s="6">
        <v>34</v>
      </c>
      <c r="K458" s="7">
        <v>0</v>
      </c>
      <c r="L458" s="6">
        <v>10</v>
      </c>
      <c r="M458" s="7">
        <v>0</v>
      </c>
      <c r="N458" s="6">
        <v>6</v>
      </c>
      <c r="O458" s="7">
        <v>2</v>
      </c>
      <c r="P458" s="6">
        <v>1</v>
      </c>
      <c r="Q458" s="7">
        <v>-1</v>
      </c>
      <c r="R458" s="6"/>
      <c r="T458" s="6">
        <v>6</v>
      </c>
      <c r="U458" s="7">
        <v>0</v>
      </c>
      <c r="V458" s="3" t="s">
        <v>842</v>
      </c>
      <c r="W458" t="s">
        <v>988</v>
      </c>
      <c r="X458" s="7"/>
      <c r="Y458" s="7"/>
      <c r="Z458" s="6"/>
      <c r="AA458" s="6"/>
      <c r="AC458" s="6"/>
      <c r="AD458" s="6"/>
      <c r="AF458" s="6"/>
      <c r="AG458" s="6"/>
      <c r="AL458" s="6"/>
      <c r="AM458" s="6"/>
      <c r="AO458" s="4"/>
      <c r="AP458" s="6"/>
      <c r="AQ458" s="6"/>
      <c r="AR458" s="6"/>
      <c r="AS458" s="6"/>
      <c r="AT458" s="6"/>
      <c r="AU458" s="4"/>
      <c r="AV458" s="6"/>
      <c r="AW458" s="6"/>
      <c r="AX458" s="7"/>
      <c r="AY458" s="4"/>
      <c r="BI458" s="50"/>
      <c r="BK458" s="50"/>
      <c r="BM458" s="50"/>
      <c r="BO458" s="50"/>
      <c r="BQ458" s="50"/>
      <c r="BS458" s="50"/>
    </row>
    <row r="459" spans="2:71" x14ac:dyDescent="0.25">
      <c r="B459" s="3" t="s">
        <v>265</v>
      </c>
      <c r="C459" s="10" t="s">
        <v>1159</v>
      </c>
      <c r="D459" s="39">
        <v>44407</v>
      </c>
      <c r="E459" s="28">
        <v>12</v>
      </c>
      <c r="F459" t="s">
        <v>1132</v>
      </c>
      <c r="G459" s="2" t="s">
        <v>60</v>
      </c>
      <c r="H459" s="6">
        <v>41</v>
      </c>
      <c r="I459" s="7">
        <v>1</v>
      </c>
      <c r="J459" s="6">
        <v>30</v>
      </c>
      <c r="K459" s="7">
        <v>-1</v>
      </c>
      <c r="L459" s="6">
        <v>13</v>
      </c>
      <c r="M459" s="7">
        <v>0</v>
      </c>
      <c r="N459" s="6">
        <v>8</v>
      </c>
      <c r="O459" s="7">
        <v>2</v>
      </c>
      <c r="P459" s="6">
        <v>0</v>
      </c>
      <c r="Q459" s="7">
        <v>0</v>
      </c>
      <c r="R459" s="6">
        <v>1</v>
      </c>
      <c r="S459" s="7">
        <v>0</v>
      </c>
      <c r="T459" s="6">
        <v>11</v>
      </c>
      <c r="U459" s="7">
        <v>2</v>
      </c>
      <c r="V459" s="3" t="s">
        <v>639</v>
      </c>
      <c r="X459" s="7"/>
      <c r="Y459" s="7"/>
      <c r="Z459" s="6">
        <v>41</v>
      </c>
      <c r="AA459" s="6">
        <v>52</v>
      </c>
      <c r="AB459" s="7">
        <f>Z459-AA459</f>
        <v>-11</v>
      </c>
      <c r="AC459" s="6">
        <v>27</v>
      </c>
      <c r="AD459" s="6">
        <v>53</v>
      </c>
      <c r="AE459" s="7">
        <f>AC459-AD459</f>
        <v>-26</v>
      </c>
      <c r="AF459" s="6">
        <v>21</v>
      </c>
      <c r="AG459" s="6">
        <v>32</v>
      </c>
      <c r="AH459" s="7">
        <f>AF459-AG459</f>
        <v>-11</v>
      </c>
      <c r="AL459" s="6"/>
      <c r="AM459" s="6"/>
      <c r="AO459" s="4" t="s">
        <v>1087</v>
      </c>
      <c r="AP459" s="6"/>
      <c r="AQ459" s="6"/>
      <c r="AR459" s="6"/>
      <c r="AS459" s="6"/>
      <c r="AT459" s="6"/>
      <c r="AU459" s="4"/>
      <c r="AV459" s="6">
        <v>39</v>
      </c>
      <c r="AW459" s="6">
        <v>51</v>
      </c>
      <c r="AX459" s="7">
        <f>AV459-AW459</f>
        <v>-12</v>
      </c>
      <c r="AY459" s="4" t="s">
        <v>937</v>
      </c>
      <c r="BI459" s="50"/>
      <c r="BK459" s="50"/>
      <c r="BM459" s="50"/>
      <c r="BO459" s="50"/>
      <c r="BQ459" s="50"/>
      <c r="BS459" s="50"/>
    </row>
    <row r="460" spans="2:71" x14ac:dyDescent="0.25">
      <c r="B460" s="3" t="s">
        <v>265</v>
      </c>
      <c r="C460" s="10" t="s">
        <v>644</v>
      </c>
      <c r="D460" s="39">
        <v>44408</v>
      </c>
      <c r="E460" s="28">
        <v>3</v>
      </c>
      <c r="F460" s="3" t="s">
        <v>821</v>
      </c>
      <c r="H460" s="6"/>
      <c r="J460" s="6"/>
      <c r="L460" s="6"/>
      <c r="N460" s="6"/>
      <c r="P460" s="6"/>
      <c r="R460" s="6"/>
      <c r="T460" s="6"/>
      <c r="V460" s="3" t="s">
        <v>842</v>
      </c>
      <c r="X460" s="7"/>
      <c r="Z460" s="6">
        <v>38</v>
      </c>
      <c r="AA460" s="6">
        <v>55</v>
      </c>
      <c r="AB460" s="7">
        <f>Z460-AA460</f>
        <v>-17</v>
      </c>
      <c r="AC460" s="6">
        <v>22</v>
      </c>
      <c r="AD460" s="6">
        <v>59</v>
      </c>
      <c r="AE460" s="7">
        <f>AC460-AD460</f>
        <v>-37</v>
      </c>
      <c r="AF460" s="6"/>
      <c r="AG460" s="6"/>
      <c r="AL460" s="6"/>
      <c r="AM460" s="6"/>
      <c r="AO460" s="4" t="s">
        <v>1037</v>
      </c>
      <c r="AP460" s="6"/>
      <c r="AQ460" s="6"/>
      <c r="AR460" s="6"/>
      <c r="AS460" s="6"/>
      <c r="AT460" s="6"/>
      <c r="AU460" s="4"/>
      <c r="AV460" s="6">
        <v>31</v>
      </c>
      <c r="AW460" s="6">
        <v>49</v>
      </c>
      <c r="AX460" s="7">
        <f>AV460-AW460</f>
        <v>-18</v>
      </c>
      <c r="AY460" s="4" t="s">
        <v>871</v>
      </c>
      <c r="BI460" s="50"/>
      <c r="BK460" s="50"/>
      <c r="BM460" s="50"/>
      <c r="BO460" s="50"/>
      <c r="BQ460" s="50"/>
      <c r="BS460" s="50"/>
    </row>
    <row r="461" spans="2:71" x14ac:dyDescent="0.25">
      <c r="B461" s="3" t="s">
        <v>293</v>
      </c>
      <c r="C461" s="10" t="s">
        <v>570</v>
      </c>
      <c r="D461" s="39">
        <v>44410</v>
      </c>
      <c r="E461" s="28">
        <v>2</v>
      </c>
      <c r="F461" s="3" t="s">
        <v>1135</v>
      </c>
      <c r="H461" s="6">
        <v>41</v>
      </c>
      <c r="I461" s="7">
        <v>1</v>
      </c>
      <c r="J461" s="6">
        <v>34</v>
      </c>
      <c r="K461" s="7">
        <v>-2</v>
      </c>
      <c r="L461" s="6">
        <v>11</v>
      </c>
      <c r="M461" s="7">
        <v>2</v>
      </c>
      <c r="N461" s="6">
        <v>6</v>
      </c>
      <c r="O461" s="7">
        <v>0</v>
      </c>
      <c r="P461" s="6">
        <v>3</v>
      </c>
      <c r="Q461" s="7">
        <v>-1</v>
      </c>
      <c r="R461" s="6"/>
      <c r="T461" s="6">
        <v>7</v>
      </c>
      <c r="U461" s="7">
        <v>3</v>
      </c>
      <c r="V461" s="3" t="s">
        <v>842</v>
      </c>
      <c r="X461" s="7"/>
      <c r="Y461" s="7"/>
      <c r="Z461" s="6">
        <v>39</v>
      </c>
      <c r="AA461" s="6">
        <v>41</v>
      </c>
      <c r="AB461" s="7">
        <f>Z461-AA461</f>
        <v>-2</v>
      </c>
      <c r="AC461" s="6">
        <v>25</v>
      </c>
      <c r="AD461" s="6">
        <v>40</v>
      </c>
      <c r="AE461" s="7">
        <f>AC461-AD461</f>
        <v>-15</v>
      </c>
      <c r="AF461" s="6"/>
      <c r="AG461" s="6"/>
      <c r="AL461" s="6"/>
      <c r="AM461" s="6"/>
      <c r="AO461" s="4" t="s">
        <v>1148</v>
      </c>
      <c r="AP461" s="6">
        <v>44</v>
      </c>
      <c r="AQ461" s="6">
        <v>28</v>
      </c>
      <c r="AR461" s="6"/>
      <c r="AS461" s="6"/>
      <c r="AT461" s="6"/>
      <c r="AU461" s="4" t="s">
        <v>1147</v>
      </c>
      <c r="AV461" s="6"/>
      <c r="AW461" s="6"/>
      <c r="AX461" s="7"/>
      <c r="AY461" s="4"/>
      <c r="BI461" s="50"/>
      <c r="BK461" s="50"/>
      <c r="BM461" s="50"/>
      <c r="BO461" s="50"/>
      <c r="BQ461" s="50"/>
      <c r="BS461" s="50"/>
    </row>
    <row r="462" spans="2:71" x14ac:dyDescent="0.25">
      <c r="B462" s="3" t="s">
        <v>293</v>
      </c>
      <c r="C462" s="10" t="s">
        <v>572</v>
      </c>
      <c r="D462" s="39">
        <v>44413</v>
      </c>
      <c r="E462" s="28">
        <v>8</v>
      </c>
      <c r="F462" s="3" t="s">
        <v>903</v>
      </c>
      <c r="G462" s="2" t="s">
        <v>138</v>
      </c>
      <c r="H462" s="6">
        <v>42</v>
      </c>
      <c r="I462" s="7">
        <v>-1</v>
      </c>
      <c r="J462" s="6">
        <v>35</v>
      </c>
      <c r="K462" s="7">
        <v>0</v>
      </c>
      <c r="L462" s="6">
        <v>7</v>
      </c>
      <c r="M462" s="7">
        <v>-1</v>
      </c>
      <c r="N462" s="6">
        <v>5</v>
      </c>
      <c r="O462" s="7">
        <v>0</v>
      </c>
      <c r="P462" s="6"/>
      <c r="R462" s="6"/>
      <c r="T462" s="6">
        <v>7</v>
      </c>
      <c r="U462" s="7">
        <v>-1</v>
      </c>
      <c r="V462" s="3" t="s">
        <v>842</v>
      </c>
      <c r="X462" s="7"/>
      <c r="Y462" s="7"/>
      <c r="Z462" s="6">
        <v>34</v>
      </c>
      <c r="AA462" s="6">
        <v>49</v>
      </c>
      <c r="AB462" s="7">
        <f>Z462-AA462</f>
        <v>-15</v>
      </c>
      <c r="AC462" s="6">
        <v>28</v>
      </c>
      <c r="AD462" s="6">
        <v>39</v>
      </c>
      <c r="AE462" s="7">
        <f>AC462-AD462</f>
        <v>-11</v>
      </c>
      <c r="AF462" s="6"/>
      <c r="AG462" s="6"/>
      <c r="AL462" s="6"/>
      <c r="AM462" s="6"/>
      <c r="AO462" s="4" t="s">
        <v>1127</v>
      </c>
      <c r="AP462" s="6">
        <v>31</v>
      </c>
      <c r="AQ462" s="6">
        <v>25</v>
      </c>
      <c r="AR462" s="6"/>
      <c r="AS462" s="6"/>
      <c r="AT462" s="6"/>
      <c r="AU462" s="4" t="s">
        <v>1035</v>
      </c>
      <c r="AV462" s="6"/>
      <c r="AW462" s="6"/>
      <c r="AX462" s="7"/>
      <c r="AY462" s="4"/>
      <c r="BI462" s="50"/>
      <c r="BK462" s="50"/>
      <c r="BM462" s="50"/>
      <c r="BO462" s="50"/>
      <c r="BQ462" s="50"/>
      <c r="BS462" s="50"/>
    </row>
    <row r="463" spans="2:71" x14ac:dyDescent="0.25">
      <c r="B463" s="3" t="s">
        <v>293</v>
      </c>
      <c r="C463" s="10" t="s">
        <v>572</v>
      </c>
      <c r="D463" s="39">
        <v>44413</v>
      </c>
      <c r="E463" s="28">
        <v>11</v>
      </c>
      <c r="F463" s="3" t="s">
        <v>821</v>
      </c>
      <c r="G463" s="2" t="s">
        <v>224</v>
      </c>
      <c r="H463" s="6">
        <v>41</v>
      </c>
      <c r="I463" s="7">
        <v>2</v>
      </c>
      <c r="J463" s="6">
        <v>33</v>
      </c>
      <c r="K463" s="7">
        <v>-1</v>
      </c>
      <c r="L463" s="6">
        <v>8</v>
      </c>
      <c r="M463" s="7">
        <v>0</v>
      </c>
      <c r="N463" s="6">
        <v>7</v>
      </c>
      <c r="O463" s="7">
        <v>-2</v>
      </c>
      <c r="P463" s="6">
        <v>3</v>
      </c>
      <c r="Q463" s="7">
        <v>0</v>
      </c>
      <c r="R463" s="6"/>
      <c r="T463" s="6">
        <v>8</v>
      </c>
      <c r="U463" s="7">
        <v>3</v>
      </c>
      <c r="V463" s="3" t="s">
        <v>842</v>
      </c>
      <c r="X463" s="7"/>
      <c r="Y463" s="7"/>
      <c r="Z463" s="6"/>
      <c r="AA463" s="6"/>
      <c r="AC463" s="6"/>
      <c r="AD463" s="6"/>
      <c r="AF463" s="6"/>
      <c r="AG463" s="6"/>
      <c r="AL463" s="6"/>
      <c r="AM463" s="6"/>
      <c r="AO463" s="4"/>
      <c r="AP463" s="6">
        <v>31</v>
      </c>
      <c r="AQ463" s="6">
        <v>27</v>
      </c>
      <c r="AR463" s="6"/>
      <c r="AS463" s="6"/>
      <c r="AT463" s="6"/>
      <c r="AU463" s="4" t="s">
        <v>876</v>
      </c>
      <c r="AV463" s="6"/>
      <c r="AW463" s="6"/>
      <c r="AX463" s="7"/>
      <c r="AY463" s="4"/>
      <c r="BI463" s="50"/>
      <c r="BK463" s="50"/>
      <c r="BM463" s="50"/>
      <c r="BO463" s="50"/>
      <c r="BQ463" s="50"/>
      <c r="BS463" s="50"/>
    </row>
    <row r="464" spans="2:71" x14ac:dyDescent="0.25">
      <c r="B464" s="3" t="s">
        <v>293</v>
      </c>
      <c r="C464" s="10" t="s">
        <v>645</v>
      </c>
      <c r="D464" s="39">
        <v>44414</v>
      </c>
      <c r="E464" s="28">
        <v>12</v>
      </c>
      <c r="F464" s="3" t="s">
        <v>1136</v>
      </c>
      <c r="H464" s="6">
        <v>41</v>
      </c>
      <c r="I464" s="7">
        <v>1</v>
      </c>
      <c r="J464" s="6">
        <v>33</v>
      </c>
      <c r="K464" s="7">
        <v>-1</v>
      </c>
      <c r="L464" s="6">
        <v>10</v>
      </c>
      <c r="M464" s="7">
        <v>0</v>
      </c>
      <c r="N464" s="6">
        <v>4</v>
      </c>
      <c r="O464" s="7">
        <v>-2</v>
      </c>
      <c r="P464" s="6">
        <v>2</v>
      </c>
      <c r="Q464" s="7">
        <v>1</v>
      </c>
      <c r="R464" s="6"/>
      <c r="T464" s="6">
        <v>8</v>
      </c>
      <c r="U464" s="7">
        <v>2</v>
      </c>
      <c r="V464" s="3" t="s">
        <v>842</v>
      </c>
      <c r="W464" t="s">
        <v>988</v>
      </c>
      <c r="X464" s="7"/>
      <c r="Y464" s="7"/>
      <c r="Z464" s="6"/>
      <c r="AA464" s="6"/>
      <c r="AC464" s="6"/>
      <c r="AD464" s="6"/>
      <c r="AF464" s="6"/>
      <c r="AG464" s="6"/>
      <c r="AL464" s="6"/>
      <c r="AM464" s="6"/>
      <c r="AO464" s="4"/>
      <c r="AP464" s="6"/>
      <c r="AQ464" s="6"/>
      <c r="AR464" s="6"/>
      <c r="AS464" s="6"/>
      <c r="AT464" s="6"/>
      <c r="AU464" s="4"/>
      <c r="AV464" s="6"/>
      <c r="AW464" s="6"/>
      <c r="AX464" s="7"/>
      <c r="AY464" s="4"/>
      <c r="BI464" s="50"/>
      <c r="BK464" s="50"/>
      <c r="BM464" s="50"/>
      <c r="BO464" s="50"/>
      <c r="BQ464" s="50"/>
      <c r="BS464" s="50"/>
    </row>
    <row r="465" spans="2:71" x14ac:dyDescent="0.25">
      <c r="B465" s="3" t="s">
        <v>293</v>
      </c>
      <c r="C465" s="10" t="s">
        <v>506</v>
      </c>
      <c r="D465" s="39">
        <v>44415</v>
      </c>
      <c r="E465" s="28"/>
      <c r="F465" s="3" t="s">
        <v>821</v>
      </c>
      <c r="H465" s="6"/>
      <c r="J465" s="6"/>
      <c r="L465" s="6"/>
      <c r="N465" s="6"/>
      <c r="P465" s="6"/>
      <c r="R465" s="6"/>
      <c r="T465" s="6"/>
      <c r="V465" s="3" t="s">
        <v>842</v>
      </c>
      <c r="X465" s="7"/>
      <c r="Z465" s="6"/>
      <c r="AA465" s="6"/>
      <c r="AC465" s="6"/>
      <c r="AD465" s="6"/>
      <c r="AF465" s="6"/>
      <c r="AG465" s="6"/>
      <c r="AL465" s="6"/>
      <c r="AM465" s="6"/>
      <c r="AO465" s="4"/>
      <c r="AP465" s="6"/>
      <c r="AQ465" s="6"/>
      <c r="AR465" s="6"/>
      <c r="AS465" s="6"/>
      <c r="AT465" s="6"/>
      <c r="AU465" s="4"/>
      <c r="AV465" s="6">
        <v>31</v>
      </c>
      <c r="AW465" s="6">
        <v>47</v>
      </c>
      <c r="AX465" s="7">
        <f>AV465-AW465</f>
        <v>-16</v>
      </c>
      <c r="AY465" s="4" t="s">
        <v>871</v>
      </c>
      <c r="BI465" s="50"/>
      <c r="BK465" s="50"/>
      <c r="BM465" s="50"/>
      <c r="BO465" s="50"/>
      <c r="BQ465" s="50"/>
      <c r="BS465" s="50"/>
    </row>
    <row r="466" spans="2:71" x14ac:dyDescent="0.25">
      <c r="B466" s="3" t="s">
        <v>293</v>
      </c>
      <c r="C466" s="10" t="s">
        <v>574</v>
      </c>
      <c r="D466" s="39">
        <v>44417</v>
      </c>
      <c r="E466" s="28">
        <v>9</v>
      </c>
      <c r="F466" s="3" t="s">
        <v>1135</v>
      </c>
      <c r="H466" s="6">
        <v>40</v>
      </c>
      <c r="I466" s="7">
        <v>-1</v>
      </c>
      <c r="J466" s="6">
        <v>37</v>
      </c>
      <c r="K466" s="7">
        <v>3</v>
      </c>
      <c r="L466" s="6">
        <v>9</v>
      </c>
      <c r="M466" s="7">
        <v>-2</v>
      </c>
      <c r="N466" s="6">
        <v>6</v>
      </c>
      <c r="O466" s="7">
        <v>0</v>
      </c>
      <c r="P466" s="6">
        <v>3</v>
      </c>
      <c r="Q466" s="7">
        <v>0</v>
      </c>
      <c r="R466" s="6"/>
      <c r="T466" s="6">
        <v>3</v>
      </c>
      <c r="U466" s="7">
        <v>-4</v>
      </c>
      <c r="V466" s="3" t="s">
        <v>842</v>
      </c>
      <c r="X466" s="7"/>
      <c r="Y466" s="7"/>
      <c r="Z466" s="6">
        <v>35</v>
      </c>
      <c r="AA466" s="6">
        <v>46</v>
      </c>
      <c r="AB466" s="7">
        <f>Z466-AA466</f>
        <v>-11</v>
      </c>
      <c r="AC466" s="6">
        <v>24</v>
      </c>
      <c r="AD466" s="6">
        <v>37</v>
      </c>
      <c r="AE466" s="7">
        <f>AC466-AD466</f>
        <v>-13</v>
      </c>
      <c r="AF466" s="6"/>
      <c r="AG466" s="6"/>
      <c r="AL466" s="6"/>
      <c r="AM466" s="6"/>
      <c r="AO466" s="4" t="s">
        <v>1148</v>
      </c>
      <c r="AP466" s="6">
        <v>43</v>
      </c>
      <c r="AQ466" s="6">
        <v>32</v>
      </c>
      <c r="AR466" s="6"/>
      <c r="AS466" s="6"/>
      <c r="AT466" s="6"/>
      <c r="AU466" s="4" t="s">
        <v>1147</v>
      </c>
      <c r="AV466" s="6"/>
      <c r="AW466" s="6"/>
      <c r="AX466" s="7"/>
      <c r="AY466" s="4"/>
      <c r="BI466" s="50"/>
      <c r="BK466" s="50"/>
      <c r="BM466" s="50"/>
      <c r="BO466" s="50"/>
      <c r="BQ466" s="50"/>
      <c r="BS466" s="50"/>
    </row>
    <row r="467" spans="2:71" x14ac:dyDescent="0.25">
      <c r="B467" s="3" t="s">
        <v>293</v>
      </c>
      <c r="C467" s="10" t="s">
        <v>562</v>
      </c>
      <c r="D467" s="39">
        <v>44419</v>
      </c>
      <c r="E467" s="28">
        <v>13</v>
      </c>
      <c r="F467" s="3" t="s">
        <v>821</v>
      </c>
      <c r="G467" s="2" t="s">
        <v>224</v>
      </c>
      <c r="H467" s="6">
        <v>40</v>
      </c>
      <c r="I467" s="7">
        <v>-1</v>
      </c>
      <c r="J467" s="6">
        <v>32</v>
      </c>
      <c r="K467" s="7">
        <v>-1</v>
      </c>
      <c r="L467" s="6">
        <v>9</v>
      </c>
      <c r="M467" s="7">
        <v>1</v>
      </c>
      <c r="N467" s="6">
        <v>7</v>
      </c>
      <c r="O467" s="7">
        <v>0</v>
      </c>
      <c r="P467" s="6">
        <v>2</v>
      </c>
      <c r="Q467" s="7">
        <v>-1</v>
      </c>
      <c r="R467" s="6"/>
      <c r="T467" s="6">
        <v>8</v>
      </c>
      <c r="U467" s="7">
        <v>0</v>
      </c>
      <c r="V467" s="3" t="s">
        <v>842</v>
      </c>
      <c r="X467" s="7"/>
      <c r="Y467" s="7"/>
      <c r="Z467" s="6"/>
      <c r="AA467" s="6"/>
      <c r="AC467" s="6"/>
      <c r="AD467" s="6"/>
      <c r="AF467" s="6"/>
      <c r="AG467" s="6"/>
      <c r="AL467" s="6"/>
      <c r="AM467" s="6"/>
      <c r="AO467" s="4"/>
      <c r="AP467" s="6">
        <v>30</v>
      </c>
      <c r="AQ467" s="6">
        <v>28</v>
      </c>
      <c r="AR467" s="6"/>
      <c r="AS467" s="6"/>
      <c r="AT467" s="6"/>
      <c r="AU467" s="4" t="s">
        <v>876</v>
      </c>
      <c r="AV467" s="6"/>
      <c r="AW467" s="6"/>
      <c r="AX467" s="7"/>
      <c r="AY467" s="4"/>
      <c r="BI467" s="50"/>
      <c r="BK467" s="50"/>
      <c r="BM467" s="50"/>
      <c r="BO467" s="50"/>
      <c r="BQ467" s="50"/>
      <c r="BS467" s="50"/>
    </row>
    <row r="468" spans="2:71" x14ac:dyDescent="0.25">
      <c r="B468" s="3" t="s">
        <v>293</v>
      </c>
      <c r="C468" s="10" t="s">
        <v>441</v>
      </c>
      <c r="D468" s="39">
        <v>44421</v>
      </c>
      <c r="E468" s="28">
        <v>19</v>
      </c>
      <c r="F468" s="3" t="s">
        <v>1136</v>
      </c>
      <c r="H468" s="6">
        <v>41</v>
      </c>
      <c r="I468" s="7">
        <v>0</v>
      </c>
      <c r="J468" s="6">
        <v>34</v>
      </c>
      <c r="K468" s="7">
        <v>1</v>
      </c>
      <c r="L468" s="6">
        <v>9</v>
      </c>
      <c r="M468" s="7">
        <v>-1</v>
      </c>
      <c r="N468" s="6">
        <v>4</v>
      </c>
      <c r="O468" s="7">
        <v>0</v>
      </c>
      <c r="P468" s="6">
        <v>2</v>
      </c>
      <c r="Q468" s="7">
        <v>0</v>
      </c>
      <c r="R468" s="6"/>
      <c r="T468" s="6">
        <v>7</v>
      </c>
      <c r="U468" s="7">
        <v>-1</v>
      </c>
      <c r="V468" s="3" t="s">
        <v>842</v>
      </c>
      <c r="W468" t="s">
        <v>988</v>
      </c>
      <c r="X468" s="7"/>
      <c r="Y468" s="7"/>
      <c r="Z468" s="6">
        <v>35</v>
      </c>
      <c r="AA468" s="6">
        <v>42</v>
      </c>
      <c r="AB468" s="7">
        <f>Z468-AA468</f>
        <v>-7</v>
      </c>
      <c r="AC468" s="6">
        <v>26</v>
      </c>
      <c r="AD468" s="6">
        <v>36</v>
      </c>
      <c r="AE468" s="7">
        <f>AC468-AD468</f>
        <v>-10</v>
      </c>
      <c r="AF468" s="6">
        <v>16</v>
      </c>
      <c r="AG468" s="6">
        <v>23</v>
      </c>
      <c r="AH468" s="7">
        <f>AF468-AG468</f>
        <v>-7</v>
      </c>
      <c r="AL468" s="6"/>
      <c r="AM468" s="6"/>
      <c r="AO468" s="4" t="s">
        <v>1099</v>
      </c>
      <c r="AP468" s="6">
        <v>40</v>
      </c>
      <c r="AQ468" s="6">
        <v>28</v>
      </c>
      <c r="AR468" s="6"/>
      <c r="AS468" s="6"/>
      <c r="AT468" s="6"/>
      <c r="AU468" s="4" t="s">
        <v>1146</v>
      </c>
      <c r="AV468" s="6">
        <v>31</v>
      </c>
      <c r="AW468" s="6">
        <v>41</v>
      </c>
      <c r="AX468" s="7">
        <f>AV468-AW468</f>
        <v>-10</v>
      </c>
      <c r="AY468" s="4" t="s">
        <v>1099</v>
      </c>
      <c r="BI468" s="50"/>
      <c r="BK468" s="50"/>
      <c r="BM468" s="50"/>
      <c r="BO468" s="50"/>
      <c r="BQ468" s="50"/>
      <c r="BS468" s="50"/>
    </row>
    <row r="469" spans="2:71" x14ac:dyDescent="0.25">
      <c r="B469" s="3" t="s">
        <v>293</v>
      </c>
      <c r="C469" s="10" t="s">
        <v>514</v>
      </c>
      <c r="D469" s="39">
        <v>44422</v>
      </c>
      <c r="E469" s="28"/>
      <c r="F469" s="3" t="s">
        <v>821</v>
      </c>
      <c r="H469" s="6"/>
      <c r="J469" s="6"/>
      <c r="L469" s="6"/>
      <c r="N469" s="6"/>
      <c r="P469" s="6"/>
      <c r="R469" s="6"/>
      <c r="T469" s="6"/>
      <c r="V469" s="3" t="s">
        <v>842</v>
      </c>
      <c r="X469" s="7"/>
      <c r="Z469" s="6"/>
      <c r="AA469" s="6"/>
      <c r="AC469" s="6"/>
      <c r="AD469" s="6"/>
      <c r="AF469" s="6"/>
      <c r="AG469" s="6"/>
      <c r="AL469" s="6"/>
      <c r="AM469" s="6"/>
      <c r="AO469" s="4"/>
      <c r="AP469" s="6"/>
      <c r="AQ469" s="6"/>
      <c r="AR469" s="6"/>
      <c r="AS469" s="6"/>
      <c r="AT469" s="6"/>
      <c r="AU469" s="4"/>
      <c r="AV469" s="6">
        <v>29</v>
      </c>
      <c r="AW469" s="6">
        <v>47</v>
      </c>
      <c r="AX469" s="7">
        <f>AV469-AW469</f>
        <v>-18</v>
      </c>
      <c r="AY469" s="4" t="s">
        <v>871</v>
      </c>
      <c r="BI469" s="50"/>
      <c r="BK469" s="50"/>
      <c r="BM469" s="50"/>
      <c r="BO469" s="50"/>
      <c r="BQ469" s="50"/>
      <c r="BS469" s="50"/>
    </row>
    <row r="470" spans="2:71" x14ac:dyDescent="0.25">
      <c r="B470" s="3" t="s">
        <v>293</v>
      </c>
      <c r="C470" s="10" t="s">
        <v>627</v>
      </c>
      <c r="D470" s="39">
        <v>44424</v>
      </c>
      <c r="E470" s="28">
        <v>16</v>
      </c>
      <c r="F470" s="3" t="s">
        <v>1135</v>
      </c>
      <c r="H470" s="6">
        <v>40</v>
      </c>
      <c r="I470" s="7">
        <v>0</v>
      </c>
      <c r="J470" s="6">
        <v>36</v>
      </c>
      <c r="K470" s="7">
        <v>-1</v>
      </c>
      <c r="L470" s="6">
        <v>10</v>
      </c>
      <c r="M470" s="7">
        <v>1</v>
      </c>
      <c r="N470" s="6">
        <v>5</v>
      </c>
      <c r="O470" s="7">
        <v>-1</v>
      </c>
      <c r="P470" s="6">
        <v>3</v>
      </c>
      <c r="Q470" s="7">
        <v>0</v>
      </c>
      <c r="R470" s="6"/>
      <c r="T470" s="6">
        <v>4</v>
      </c>
      <c r="U470" s="7">
        <v>1</v>
      </c>
      <c r="V470" s="3" t="s">
        <v>842</v>
      </c>
      <c r="X470" s="7"/>
      <c r="Y470" s="7"/>
      <c r="Z470" s="6">
        <v>35</v>
      </c>
      <c r="AA470" s="6">
        <v>44</v>
      </c>
      <c r="AB470" s="7">
        <f>Z470-AA470</f>
        <v>-9</v>
      </c>
      <c r="AC470" s="6">
        <v>24</v>
      </c>
      <c r="AD470" s="6">
        <v>38</v>
      </c>
      <c r="AE470" s="7">
        <f>AC470-AD470</f>
        <v>-14</v>
      </c>
      <c r="AF470" s="6"/>
      <c r="AG470" s="6"/>
      <c r="AL470" s="6"/>
      <c r="AM470" s="6"/>
      <c r="AO470" s="4" t="s">
        <v>1148</v>
      </c>
      <c r="AP470" s="6">
        <v>41</v>
      </c>
      <c r="AQ470" s="6">
        <v>29</v>
      </c>
      <c r="AR470" s="6"/>
      <c r="AS470" s="6"/>
      <c r="AT470" s="6"/>
      <c r="AU470" s="4" t="s">
        <v>1147</v>
      </c>
      <c r="AV470" s="6"/>
      <c r="AW470" s="6"/>
      <c r="AX470" s="7"/>
      <c r="AY470" s="4"/>
      <c r="BI470" s="50"/>
      <c r="BK470" s="50"/>
      <c r="BM470" s="50"/>
      <c r="BO470" s="50"/>
      <c r="BQ470" s="50"/>
      <c r="BS470" s="50"/>
    </row>
    <row r="471" spans="2:71" x14ac:dyDescent="0.25">
      <c r="B471" s="3" t="s">
        <v>293</v>
      </c>
      <c r="C471" s="10" t="s">
        <v>596</v>
      </c>
      <c r="D471" s="39">
        <v>44425</v>
      </c>
      <c r="E471" s="28">
        <v>20</v>
      </c>
      <c r="F471" s="3" t="s">
        <v>821</v>
      </c>
      <c r="G471" s="2" t="s">
        <v>224</v>
      </c>
      <c r="H471" s="6">
        <v>40</v>
      </c>
      <c r="I471" s="7">
        <v>0</v>
      </c>
      <c r="J471" s="6">
        <v>32</v>
      </c>
      <c r="K471" s="7">
        <v>0</v>
      </c>
      <c r="L471" s="6">
        <v>9</v>
      </c>
      <c r="M471" s="7">
        <v>0</v>
      </c>
      <c r="N471" s="6">
        <v>8</v>
      </c>
      <c r="O471" s="7">
        <v>1</v>
      </c>
      <c r="P471" s="6">
        <v>3</v>
      </c>
      <c r="Q471" s="7">
        <v>1</v>
      </c>
      <c r="R471" s="6"/>
      <c r="T471" s="6">
        <v>8</v>
      </c>
      <c r="U471" s="7">
        <v>0</v>
      </c>
      <c r="V471" s="3" t="s">
        <v>842</v>
      </c>
      <c r="X471" s="7"/>
      <c r="Y471" s="7"/>
      <c r="Z471" s="6">
        <v>34</v>
      </c>
      <c r="AA471" s="6">
        <v>59</v>
      </c>
      <c r="AB471" s="7">
        <f>Z471-AA471</f>
        <v>-25</v>
      </c>
      <c r="AC471" s="6">
        <v>26</v>
      </c>
      <c r="AD471" s="6">
        <v>56</v>
      </c>
      <c r="AE471" s="7">
        <f>AC471-AD471</f>
        <v>-30</v>
      </c>
      <c r="AF471" s="6"/>
      <c r="AG471" s="6"/>
      <c r="AL471" s="6"/>
      <c r="AM471" s="6"/>
      <c r="AO471" s="4" t="s">
        <v>931</v>
      </c>
      <c r="AP471" s="6"/>
      <c r="AQ471" s="6"/>
      <c r="AR471" s="6"/>
      <c r="AS471" s="6"/>
      <c r="AT471" s="6"/>
      <c r="AU471" s="4"/>
      <c r="AV471" s="6"/>
      <c r="AW471" s="6"/>
      <c r="AX471" s="7"/>
      <c r="AY471" s="4"/>
      <c r="BI471" s="50"/>
      <c r="BK471" s="50"/>
      <c r="BM471" s="50"/>
      <c r="BO471" s="50"/>
      <c r="BQ471" s="50"/>
      <c r="BS471" s="50"/>
    </row>
    <row r="472" spans="2:71" x14ac:dyDescent="0.25">
      <c r="B472" s="3" t="s">
        <v>293</v>
      </c>
      <c r="C472" s="10" t="s">
        <v>641</v>
      </c>
      <c r="D472" s="39">
        <v>44427</v>
      </c>
      <c r="E472" s="28">
        <v>22</v>
      </c>
      <c r="F472" s="3" t="s">
        <v>903</v>
      </c>
      <c r="G472" s="2" t="s">
        <v>138</v>
      </c>
      <c r="H472" s="6">
        <v>39</v>
      </c>
      <c r="I472" s="7">
        <v>-3</v>
      </c>
      <c r="J472" s="6">
        <v>36</v>
      </c>
      <c r="K472" s="7">
        <v>1</v>
      </c>
      <c r="L472" s="6">
        <v>8</v>
      </c>
      <c r="M472" s="7">
        <v>1</v>
      </c>
      <c r="N472" s="6">
        <v>6</v>
      </c>
      <c r="O472" s="7">
        <v>1</v>
      </c>
      <c r="P472" s="6"/>
      <c r="R472" s="6"/>
      <c r="T472" s="6">
        <v>3</v>
      </c>
      <c r="U472" s="7">
        <v>-4</v>
      </c>
      <c r="V472" s="3" t="s">
        <v>842</v>
      </c>
      <c r="X472" s="7"/>
      <c r="Y472" s="7"/>
      <c r="Z472" s="6">
        <v>33</v>
      </c>
      <c r="AA472" s="6">
        <v>46</v>
      </c>
      <c r="AB472" s="7">
        <f>Z472-AA472</f>
        <v>-13</v>
      </c>
      <c r="AC472" s="6">
        <v>31</v>
      </c>
      <c r="AD472" s="6">
        <v>37</v>
      </c>
      <c r="AE472" s="7">
        <f>AC472-AD472</f>
        <v>-6</v>
      </c>
      <c r="AF472" s="6">
        <v>17</v>
      </c>
      <c r="AG472" s="6">
        <v>23</v>
      </c>
      <c r="AH472" s="7">
        <f>AF472-AG472</f>
        <v>-6</v>
      </c>
      <c r="AL472" s="6"/>
      <c r="AM472" s="6"/>
      <c r="AO472" s="4" t="s">
        <v>1127</v>
      </c>
      <c r="AP472" s="6">
        <v>31</v>
      </c>
      <c r="AQ472" s="6">
        <v>26</v>
      </c>
      <c r="AR472" s="6"/>
      <c r="AS472" s="6"/>
      <c r="AT472" s="6"/>
      <c r="AU472" s="4" t="s">
        <v>1035</v>
      </c>
      <c r="AV472" s="6"/>
      <c r="AW472" s="6"/>
      <c r="AX472" s="7"/>
      <c r="AY472" s="4"/>
      <c r="BI472" s="50"/>
      <c r="BK472" s="50"/>
      <c r="BM472" s="50"/>
      <c r="BO472" s="50"/>
      <c r="BQ472" s="50"/>
      <c r="BS472" s="50"/>
    </row>
    <row r="473" spans="2:71" x14ac:dyDescent="0.25">
      <c r="B473" s="3" t="s">
        <v>293</v>
      </c>
      <c r="C473" s="10" t="s">
        <v>307</v>
      </c>
      <c r="D473" s="39">
        <v>44427</v>
      </c>
      <c r="E473" s="28">
        <v>26</v>
      </c>
      <c r="F473" s="3" t="s">
        <v>1137</v>
      </c>
      <c r="H473" s="6">
        <v>37</v>
      </c>
      <c r="I473" s="7">
        <v>-7</v>
      </c>
      <c r="J473" s="6">
        <v>34</v>
      </c>
      <c r="K473" s="7">
        <v>3</v>
      </c>
      <c r="L473" s="6">
        <v>14</v>
      </c>
      <c r="M473" s="7">
        <v>2</v>
      </c>
      <c r="N473" s="6">
        <v>5</v>
      </c>
      <c r="O473" s="7">
        <v>1</v>
      </c>
      <c r="P473" s="6">
        <v>2</v>
      </c>
      <c r="Q473" s="7">
        <v>1</v>
      </c>
      <c r="R473" s="6">
        <v>2</v>
      </c>
      <c r="S473" s="7">
        <v>2</v>
      </c>
      <c r="T473" s="6">
        <v>3</v>
      </c>
      <c r="U473" s="7">
        <v>-10</v>
      </c>
      <c r="V473" s="3" t="s">
        <v>842</v>
      </c>
      <c r="X473" s="7"/>
      <c r="Y473" s="7"/>
      <c r="Z473" s="6"/>
      <c r="AA473" s="6"/>
      <c r="AC473" s="6"/>
      <c r="AD473" s="6"/>
      <c r="AF473" s="6"/>
      <c r="AG473" s="6"/>
      <c r="AL473" s="6"/>
      <c r="AM473" s="6"/>
      <c r="AO473" s="4"/>
      <c r="AP473" s="6"/>
      <c r="AQ473" s="6"/>
      <c r="AR473" s="6"/>
      <c r="AS473" s="6"/>
      <c r="AT473" s="6"/>
      <c r="AU473" s="4"/>
      <c r="AV473" s="6"/>
      <c r="AW473" s="6"/>
      <c r="AX473" s="7"/>
      <c r="AY473" s="4"/>
      <c r="BI473" s="50"/>
      <c r="BK473" s="50"/>
      <c r="BM473" s="50"/>
      <c r="BO473" s="50"/>
      <c r="BQ473" s="50"/>
      <c r="BS473" s="50"/>
    </row>
    <row r="474" spans="2:71" x14ac:dyDescent="0.25">
      <c r="B474" s="3" t="s">
        <v>293</v>
      </c>
      <c r="C474" s="10" t="s">
        <v>307</v>
      </c>
      <c r="D474" s="39">
        <v>44427</v>
      </c>
      <c r="E474" s="77">
        <v>44461</v>
      </c>
      <c r="F474" s="3" t="s">
        <v>903</v>
      </c>
      <c r="G474" s="2" t="s">
        <v>154</v>
      </c>
      <c r="H474" s="6">
        <v>39</v>
      </c>
      <c r="J474" s="6">
        <v>35</v>
      </c>
      <c r="L474" s="6">
        <v>9</v>
      </c>
      <c r="N474" s="6">
        <v>6</v>
      </c>
      <c r="P474" s="6"/>
      <c r="R474" s="6"/>
      <c r="T474" s="6">
        <v>4</v>
      </c>
      <c r="V474" s="3" t="s">
        <v>842</v>
      </c>
      <c r="W474" s="7" t="s">
        <v>1160</v>
      </c>
      <c r="Y474" s="7"/>
      <c r="Z474" s="6">
        <v>39</v>
      </c>
      <c r="AA474" s="6">
        <v>56</v>
      </c>
      <c r="AB474" s="7">
        <f>Z474-AA474</f>
        <v>-17</v>
      </c>
      <c r="AC474" s="6">
        <v>33</v>
      </c>
      <c r="AD474" s="6">
        <v>54</v>
      </c>
      <c r="AE474" s="7">
        <f>AC474-AD474</f>
        <v>-21</v>
      </c>
      <c r="AF474" s="6"/>
      <c r="AG474" s="6"/>
      <c r="AL474" s="6"/>
      <c r="AM474" s="6"/>
      <c r="AO474" s="4" t="s">
        <v>1161</v>
      </c>
      <c r="AP474" s="6"/>
      <c r="AQ474" s="6"/>
      <c r="AR474" s="6"/>
      <c r="AS474" s="6"/>
      <c r="AT474" s="6"/>
      <c r="AU474" s="4"/>
      <c r="AV474" s="6"/>
      <c r="AW474" s="6"/>
      <c r="AX474" s="7"/>
      <c r="AY474" s="4"/>
      <c r="BI474" s="50"/>
      <c r="BK474" s="50"/>
      <c r="BM474" s="50"/>
      <c r="BO474" s="50"/>
      <c r="BQ474" s="50"/>
      <c r="BS474" s="50"/>
    </row>
    <row r="475" spans="2:71" x14ac:dyDescent="0.25">
      <c r="B475" s="3" t="s">
        <v>293</v>
      </c>
      <c r="C475" s="10" t="s">
        <v>427</v>
      </c>
      <c r="D475" s="39">
        <v>44428</v>
      </c>
      <c r="E475" s="28">
        <v>26</v>
      </c>
      <c r="F475" s="3" t="s">
        <v>1136</v>
      </c>
      <c r="H475" s="6">
        <v>41</v>
      </c>
      <c r="I475" s="7">
        <v>0</v>
      </c>
      <c r="J475" s="6">
        <v>34</v>
      </c>
      <c r="K475" s="7">
        <v>0</v>
      </c>
      <c r="L475" s="6">
        <v>9</v>
      </c>
      <c r="M475" s="7">
        <v>0</v>
      </c>
      <c r="N475" s="6">
        <v>4</v>
      </c>
      <c r="O475" s="7">
        <v>0</v>
      </c>
      <c r="P475" s="6">
        <v>2</v>
      </c>
      <c r="Q475" s="7">
        <v>0</v>
      </c>
      <c r="R475" s="6"/>
      <c r="T475" s="6">
        <v>7</v>
      </c>
      <c r="U475" s="7">
        <v>0</v>
      </c>
      <c r="V475" s="3" t="s">
        <v>842</v>
      </c>
      <c r="W475" t="s">
        <v>988</v>
      </c>
      <c r="X475" s="7"/>
      <c r="Y475" s="7"/>
      <c r="Z475" s="6"/>
      <c r="AA475" s="6"/>
      <c r="AC475" s="6"/>
      <c r="AD475" s="6"/>
      <c r="AF475" s="6"/>
      <c r="AG475" s="6"/>
      <c r="AL475" s="6"/>
      <c r="AM475" s="6"/>
      <c r="AO475" s="4"/>
      <c r="AP475" s="6"/>
      <c r="AQ475" s="6"/>
      <c r="AR475" s="6"/>
      <c r="AS475" s="6"/>
      <c r="AT475" s="6"/>
      <c r="AU475" s="4"/>
      <c r="AV475" s="6"/>
      <c r="AW475" s="6"/>
      <c r="AX475" s="7"/>
      <c r="AY475" s="4"/>
      <c r="BI475" s="50"/>
      <c r="BK475" s="50"/>
      <c r="BM475" s="50"/>
      <c r="BO475" s="50"/>
      <c r="BQ475" s="50"/>
      <c r="BS475" s="50"/>
    </row>
    <row r="476" spans="2:71" x14ac:dyDescent="0.25">
      <c r="B476" s="3" t="s">
        <v>293</v>
      </c>
      <c r="C476" s="10" t="s">
        <v>599</v>
      </c>
      <c r="D476" s="39">
        <v>44429</v>
      </c>
      <c r="E476" s="28"/>
      <c r="F476" s="3" t="s">
        <v>821</v>
      </c>
      <c r="H476" s="6"/>
      <c r="J476" s="6"/>
      <c r="L476" s="6"/>
      <c r="N476" s="6"/>
      <c r="P476" s="6"/>
      <c r="R476" s="6"/>
      <c r="T476" s="6"/>
      <c r="V476" s="3" t="s">
        <v>842</v>
      </c>
      <c r="X476" s="7"/>
      <c r="Z476" s="6"/>
      <c r="AA476" s="6"/>
      <c r="AC476" s="6"/>
      <c r="AD476" s="6"/>
      <c r="AF476" s="6"/>
      <c r="AG476" s="6"/>
      <c r="AL476" s="6"/>
      <c r="AM476" s="6"/>
      <c r="AO476" s="4"/>
      <c r="AP476" s="6"/>
      <c r="AQ476" s="6"/>
      <c r="AR476" s="6"/>
      <c r="AS476" s="6"/>
      <c r="AT476" s="6"/>
      <c r="AU476" s="4"/>
      <c r="AV476" s="6">
        <v>27</v>
      </c>
      <c r="AW476" s="6">
        <v>50</v>
      </c>
      <c r="AX476" s="7">
        <f>AV476-AW476</f>
        <v>-23</v>
      </c>
      <c r="AY476" s="4" t="s">
        <v>871</v>
      </c>
      <c r="BI476" s="50"/>
      <c r="BK476" s="50"/>
      <c r="BM476" s="50"/>
      <c r="BO476" s="50"/>
      <c r="BQ476" s="50"/>
      <c r="BS476" s="50"/>
    </row>
    <row r="477" spans="2:71" x14ac:dyDescent="0.25">
      <c r="B477" s="3" t="s">
        <v>293</v>
      </c>
      <c r="C477" s="10" t="s">
        <v>628</v>
      </c>
      <c r="D477" s="39">
        <v>44431</v>
      </c>
      <c r="E477" s="28">
        <v>23</v>
      </c>
      <c r="F477" s="3" t="s">
        <v>1135</v>
      </c>
      <c r="H477" s="6">
        <v>43</v>
      </c>
      <c r="I477" s="7">
        <v>3</v>
      </c>
      <c r="J477" s="6">
        <v>33</v>
      </c>
      <c r="K477" s="7">
        <v>-3</v>
      </c>
      <c r="L477" s="6">
        <v>10</v>
      </c>
      <c r="M477" s="7">
        <v>0</v>
      </c>
      <c r="N477" s="6">
        <v>6</v>
      </c>
      <c r="O477" s="7">
        <v>1</v>
      </c>
      <c r="P477" s="6">
        <v>3</v>
      </c>
      <c r="Q477" s="7">
        <v>0</v>
      </c>
      <c r="R477" s="6"/>
      <c r="T477" s="6">
        <v>10</v>
      </c>
      <c r="U477" s="7">
        <v>6</v>
      </c>
      <c r="V477" s="3" t="s">
        <v>842</v>
      </c>
      <c r="X477" s="7"/>
      <c r="Y477" s="7"/>
      <c r="Z477" s="6">
        <v>39</v>
      </c>
      <c r="AA477" s="6">
        <v>45</v>
      </c>
      <c r="AB477" s="7">
        <f>Z477-AA477</f>
        <v>-6</v>
      </c>
      <c r="AC477" s="6">
        <v>23</v>
      </c>
      <c r="AD477" s="6">
        <v>41</v>
      </c>
      <c r="AE477" s="7">
        <f>AC477-AD477</f>
        <v>-18</v>
      </c>
      <c r="AF477" s="6"/>
      <c r="AG477" s="6"/>
      <c r="AL477" s="6"/>
      <c r="AM477" s="6"/>
      <c r="AO477" s="4" t="s">
        <v>1148</v>
      </c>
      <c r="AP477" s="6">
        <v>41</v>
      </c>
      <c r="AQ477" s="6">
        <v>30</v>
      </c>
      <c r="AR477" s="6"/>
      <c r="AS477" s="6"/>
      <c r="AT477" s="6"/>
      <c r="AU477" s="4" t="s">
        <v>1147</v>
      </c>
      <c r="AV477" s="6"/>
      <c r="AW477" s="6"/>
      <c r="AX477" s="7"/>
      <c r="AY477" s="4"/>
      <c r="BI477" s="50"/>
      <c r="BK477" s="50"/>
      <c r="BM477" s="50"/>
      <c r="BO477" s="50"/>
      <c r="BQ477" s="50"/>
      <c r="BS477" s="50"/>
    </row>
    <row r="478" spans="2:71" x14ac:dyDescent="0.25">
      <c r="B478" s="3" t="s">
        <v>293</v>
      </c>
      <c r="C478" s="10" t="s">
        <v>579</v>
      </c>
      <c r="D478" s="39">
        <v>44433</v>
      </c>
      <c r="E478" s="28">
        <v>2</v>
      </c>
      <c r="F478" s="3" t="s">
        <v>821</v>
      </c>
      <c r="G478" s="2" t="s">
        <v>224</v>
      </c>
      <c r="H478" s="6">
        <v>39</v>
      </c>
      <c r="I478" s="7">
        <v>-1</v>
      </c>
      <c r="J478" s="6">
        <v>31</v>
      </c>
      <c r="K478" s="7">
        <v>-1</v>
      </c>
      <c r="L478" s="6">
        <v>8</v>
      </c>
      <c r="M478" s="7">
        <v>-1</v>
      </c>
      <c r="N478" s="6">
        <v>9</v>
      </c>
      <c r="O478" s="7">
        <v>1</v>
      </c>
      <c r="P478" s="6">
        <v>4</v>
      </c>
      <c r="Q478" s="7">
        <v>1</v>
      </c>
      <c r="R478" s="6"/>
      <c r="T478" s="6">
        <v>8</v>
      </c>
      <c r="U478" s="7">
        <v>0</v>
      </c>
      <c r="V478" s="3" t="s">
        <v>842</v>
      </c>
      <c r="X478" s="7"/>
      <c r="Y478" s="7"/>
      <c r="Z478" s="6"/>
      <c r="AA478" s="6"/>
      <c r="AC478" s="6"/>
      <c r="AD478" s="6"/>
      <c r="AF478" s="6"/>
      <c r="AG478" s="6"/>
      <c r="AL478" s="6"/>
      <c r="AM478" s="6"/>
      <c r="AO478" s="4"/>
      <c r="AP478" s="6">
        <v>32</v>
      </c>
      <c r="AQ478" s="6">
        <v>27</v>
      </c>
      <c r="AR478" s="6"/>
      <c r="AS478" s="6"/>
      <c r="AT478" s="6"/>
      <c r="AU478" s="4" t="s">
        <v>876</v>
      </c>
      <c r="AV478" s="6"/>
      <c r="AW478" s="6"/>
      <c r="AX478" s="7"/>
      <c r="AY478" s="4"/>
      <c r="BI478" s="50"/>
      <c r="BK478" s="50"/>
      <c r="BM478" s="50"/>
      <c r="BO478" s="50"/>
      <c r="BQ478" s="50"/>
      <c r="BS478" s="50"/>
    </row>
    <row r="479" spans="2:71" x14ac:dyDescent="0.25">
      <c r="B479" s="3" t="s">
        <v>293</v>
      </c>
      <c r="C479" s="10" t="s">
        <v>488</v>
      </c>
      <c r="D479" s="39">
        <v>44435</v>
      </c>
      <c r="E479" s="28">
        <v>2</v>
      </c>
      <c r="F479" s="3" t="s">
        <v>1136</v>
      </c>
      <c r="H479" s="6">
        <v>40</v>
      </c>
      <c r="I479" s="7">
        <v>-1</v>
      </c>
      <c r="J479" s="6">
        <v>34</v>
      </c>
      <c r="K479" s="7">
        <v>0</v>
      </c>
      <c r="L479" s="6">
        <v>10</v>
      </c>
      <c r="M479" s="7">
        <v>1</v>
      </c>
      <c r="N479" s="6">
        <v>5</v>
      </c>
      <c r="O479" s="7">
        <v>1</v>
      </c>
      <c r="P479" s="6">
        <v>2</v>
      </c>
      <c r="Q479" s="7">
        <v>0</v>
      </c>
      <c r="R479" s="6"/>
      <c r="T479" s="6">
        <v>6</v>
      </c>
      <c r="U479" s="7">
        <v>0</v>
      </c>
      <c r="V479" s="3" t="s">
        <v>842</v>
      </c>
      <c r="W479" t="s">
        <v>988</v>
      </c>
      <c r="X479" s="7"/>
      <c r="Y479" s="7"/>
      <c r="Z479" s="6"/>
      <c r="AA479" s="6"/>
      <c r="AC479" s="6"/>
      <c r="AD479" s="6"/>
      <c r="AF479" s="6"/>
      <c r="AG479" s="6"/>
      <c r="AL479" s="6"/>
      <c r="AM479" s="6"/>
      <c r="AO479" s="4"/>
      <c r="AP479" s="6"/>
      <c r="AQ479" s="6"/>
      <c r="AR479" s="6"/>
      <c r="AS479" s="6"/>
      <c r="AT479" s="6"/>
      <c r="AU479" s="4"/>
      <c r="AV479" s="6"/>
      <c r="AW479" s="6"/>
      <c r="AX479" s="7"/>
      <c r="AY479" s="4"/>
      <c r="BI479" s="50"/>
      <c r="BK479" s="50"/>
      <c r="BM479" s="50"/>
      <c r="BO479" s="50"/>
      <c r="BQ479" s="50"/>
      <c r="BS479" s="50"/>
    </row>
    <row r="480" spans="2:71" x14ac:dyDescent="0.25">
      <c r="B480" s="3" t="s">
        <v>293</v>
      </c>
      <c r="C480" s="10" t="s">
        <v>488</v>
      </c>
      <c r="D480" s="39">
        <v>44435</v>
      </c>
      <c r="E480" s="28"/>
      <c r="F480" s="3" t="s">
        <v>821</v>
      </c>
      <c r="H480" s="6"/>
      <c r="J480" s="6"/>
      <c r="L480" s="6"/>
      <c r="N480" s="6"/>
      <c r="P480" s="6"/>
      <c r="R480" s="6"/>
      <c r="T480" s="6"/>
      <c r="V480" s="3" t="s">
        <v>842</v>
      </c>
      <c r="X480" s="7"/>
      <c r="Z480" s="6">
        <v>35</v>
      </c>
      <c r="AA480" s="6">
        <v>58</v>
      </c>
      <c r="AB480" s="7">
        <f>Z480-AA480</f>
        <v>-23</v>
      </c>
      <c r="AC480" s="6">
        <v>20</v>
      </c>
      <c r="AD480" s="6">
        <v>59</v>
      </c>
      <c r="AE480" s="7">
        <f>AC480-AD480</f>
        <v>-39</v>
      </c>
      <c r="AF480" s="6"/>
      <c r="AG480" s="6"/>
      <c r="AL480" s="6"/>
      <c r="AM480" s="6"/>
      <c r="AO480" s="4" t="s">
        <v>1037</v>
      </c>
      <c r="AP480" s="6"/>
      <c r="AQ480" s="6"/>
      <c r="AR480" s="6"/>
      <c r="AS480" s="6"/>
      <c r="AT480" s="6"/>
      <c r="AU480" s="4"/>
      <c r="AV480" s="6">
        <v>27</v>
      </c>
      <c r="AW480" s="6">
        <v>50</v>
      </c>
      <c r="AX480" s="7">
        <f>AV480-AW480</f>
        <v>-23</v>
      </c>
      <c r="AY480" s="4" t="s">
        <v>871</v>
      </c>
      <c r="BI480" s="50"/>
      <c r="BK480" s="50"/>
      <c r="BM480" s="50"/>
      <c r="BO480" s="50"/>
      <c r="BQ480" s="50"/>
      <c r="BS480" s="50"/>
    </row>
    <row r="481" spans="1:71" x14ac:dyDescent="0.25">
      <c r="B481" s="3" t="s">
        <v>293</v>
      </c>
      <c r="C481" s="10" t="s">
        <v>586</v>
      </c>
      <c r="D481" s="39">
        <v>44437</v>
      </c>
      <c r="E481" s="28">
        <v>30</v>
      </c>
      <c r="F481" s="3" t="s">
        <v>1135</v>
      </c>
      <c r="H481" s="6">
        <v>41</v>
      </c>
      <c r="I481" s="7">
        <v>-2</v>
      </c>
      <c r="J481" s="6">
        <v>33</v>
      </c>
      <c r="K481" s="7">
        <v>0</v>
      </c>
      <c r="L481" s="6">
        <v>9</v>
      </c>
      <c r="M481" s="7">
        <v>-1</v>
      </c>
      <c r="N481" s="6">
        <v>5</v>
      </c>
      <c r="O481" s="7">
        <v>-1</v>
      </c>
      <c r="P481" s="6">
        <v>4</v>
      </c>
      <c r="Q481" s="7">
        <v>1</v>
      </c>
      <c r="R481" s="6"/>
      <c r="T481" s="6">
        <v>8</v>
      </c>
      <c r="U481" s="7">
        <v>-2</v>
      </c>
      <c r="V481" s="3" t="s">
        <v>842</v>
      </c>
      <c r="X481" s="7"/>
      <c r="Y481" s="7"/>
      <c r="Z481" s="6">
        <v>38</v>
      </c>
      <c r="AA481" s="6">
        <v>40</v>
      </c>
      <c r="AB481" s="7">
        <f>Z481-AA481</f>
        <v>-2</v>
      </c>
      <c r="AC481" s="6">
        <v>23</v>
      </c>
      <c r="AD481" s="6">
        <v>40</v>
      </c>
      <c r="AE481" s="7">
        <f>AC481-AD481</f>
        <v>-17</v>
      </c>
      <c r="AF481" s="6"/>
      <c r="AG481" s="6"/>
      <c r="AL481" s="6"/>
      <c r="AM481" s="6"/>
      <c r="AO481" s="4" t="s">
        <v>1148</v>
      </c>
      <c r="AP481" s="6">
        <v>45</v>
      </c>
      <c r="AQ481" s="6">
        <v>27</v>
      </c>
      <c r="AR481" s="6"/>
      <c r="AS481" s="6"/>
      <c r="AT481" s="6"/>
      <c r="AU481" s="4" t="s">
        <v>1147</v>
      </c>
      <c r="AV481" s="6"/>
      <c r="AW481" s="6"/>
      <c r="AX481" s="7"/>
      <c r="AY481" s="4"/>
      <c r="BI481" s="50"/>
      <c r="BK481" s="50"/>
      <c r="BM481" s="50"/>
      <c r="BO481" s="50"/>
      <c r="BQ481" s="50"/>
      <c r="BS481" s="50"/>
    </row>
    <row r="482" spans="1:71" x14ac:dyDescent="0.25">
      <c r="A482" s="3"/>
      <c r="B482" s="3" t="s">
        <v>293</v>
      </c>
      <c r="C482" s="52" t="s">
        <v>1162</v>
      </c>
      <c r="D482" s="39"/>
      <c r="E482" s="28"/>
      <c r="F482" s="3" t="s">
        <v>1163</v>
      </c>
      <c r="H482" s="6">
        <v>38.299999999999997</v>
      </c>
      <c r="J482" s="6">
        <v>33.299999999999997</v>
      </c>
      <c r="L482" s="6">
        <v>8.9</v>
      </c>
      <c r="N482" s="6">
        <v>6.6</v>
      </c>
      <c r="P482" s="6">
        <v>2.9</v>
      </c>
      <c r="R482" s="6"/>
      <c r="T482" s="6">
        <f>H482-J482</f>
        <v>5</v>
      </c>
      <c r="U482" s="7">
        <v>-1</v>
      </c>
      <c r="V482" s="3" t="s">
        <v>842</v>
      </c>
      <c r="W482" s="3"/>
      <c r="X482" t="s">
        <v>1152</v>
      </c>
      <c r="Y482" s="7"/>
      <c r="Z482" s="6"/>
      <c r="AA482" s="6"/>
      <c r="AC482" s="6"/>
      <c r="AD482" s="6"/>
      <c r="AF482" s="6"/>
      <c r="AG482" s="6"/>
      <c r="AL482" s="6"/>
      <c r="AM482" s="6"/>
      <c r="AO482" s="4"/>
      <c r="AP482" s="6"/>
      <c r="AQ482" s="6"/>
      <c r="AR482" s="6"/>
      <c r="AS482" s="6"/>
      <c r="AT482" s="6"/>
      <c r="AU482" s="4"/>
      <c r="AV482" s="6"/>
      <c r="AW482" s="6"/>
      <c r="AX482" s="7"/>
      <c r="AY482" s="4"/>
      <c r="BF482">
        <v>335</v>
      </c>
      <c r="BH482">
        <v>236</v>
      </c>
      <c r="BI482" s="50"/>
      <c r="BJ482">
        <v>5</v>
      </c>
      <c r="BK482" s="50"/>
      <c r="BL482">
        <v>1</v>
      </c>
      <c r="BM482" s="50"/>
      <c r="BO482" s="50"/>
      <c r="BP482">
        <v>52</v>
      </c>
      <c r="BQ482" s="50"/>
      <c r="BS482" s="50"/>
    </row>
    <row r="483" spans="1:71" x14ac:dyDescent="0.25">
      <c r="B483" s="3" t="s">
        <v>295</v>
      </c>
      <c r="C483" s="10" t="s">
        <v>571</v>
      </c>
      <c r="D483" s="39">
        <v>44441</v>
      </c>
      <c r="E483" s="28">
        <v>5</v>
      </c>
      <c r="F483" s="3" t="s">
        <v>903</v>
      </c>
      <c r="G483" s="2" t="s">
        <v>138</v>
      </c>
      <c r="H483" s="6">
        <v>40</v>
      </c>
      <c r="I483" s="7">
        <v>1</v>
      </c>
      <c r="J483" s="6">
        <v>35</v>
      </c>
      <c r="K483" s="7">
        <v>-1</v>
      </c>
      <c r="L483" s="6">
        <v>7</v>
      </c>
      <c r="M483" s="7">
        <v>-1</v>
      </c>
      <c r="N483" s="6">
        <v>6</v>
      </c>
      <c r="O483" s="7">
        <v>0</v>
      </c>
      <c r="P483" s="6"/>
      <c r="R483" s="6"/>
      <c r="T483" s="6">
        <v>5</v>
      </c>
      <c r="U483" s="7">
        <v>2</v>
      </c>
      <c r="V483" s="3" t="s">
        <v>842</v>
      </c>
      <c r="X483" s="7"/>
      <c r="Y483" s="7"/>
      <c r="Z483" s="6">
        <v>35</v>
      </c>
      <c r="AA483" s="6">
        <v>45</v>
      </c>
      <c r="AB483" s="7">
        <f>Z483-AA483</f>
        <v>-10</v>
      </c>
      <c r="AC483" s="6">
        <v>29</v>
      </c>
      <c r="AD483" s="6">
        <v>37</v>
      </c>
      <c r="AE483" s="7">
        <f>AC483-AD483</f>
        <v>-8</v>
      </c>
      <c r="AF483" s="6"/>
      <c r="AG483" s="6"/>
      <c r="AL483" s="6"/>
      <c r="AM483" s="6"/>
      <c r="AO483" s="4" t="s">
        <v>1127</v>
      </c>
      <c r="AP483" s="6">
        <v>32</v>
      </c>
      <c r="AQ483" s="6">
        <v>24</v>
      </c>
      <c r="AR483" s="6"/>
      <c r="AS483" s="6"/>
      <c r="AT483" s="6"/>
      <c r="AU483" s="4" t="s">
        <v>1035</v>
      </c>
      <c r="AV483" s="6"/>
      <c r="AW483" s="6"/>
      <c r="AX483" s="7"/>
      <c r="AY483" s="4"/>
      <c r="BI483" s="50"/>
      <c r="BK483" s="50"/>
      <c r="BM483" s="50"/>
      <c r="BO483" s="50"/>
      <c r="BQ483" s="50"/>
      <c r="BS483" s="50"/>
    </row>
    <row r="484" spans="1:71" x14ac:dyDescent="0.25">
      <c r="B484" s="3" t="s">
        <v>295</v>
      </c>
      <c r="C484" s="10" t="s">
        <v>571</v>
      </c>
      <c r="D484" s="39">
        <v>44441</v>
      </c>
      <c r="E484" s="28">
        <v>5</v>
      </c>
      <c r="F484" s="3" t="s">
        <v>1094</v>
      </c>
      <c r="G484" s="2" t="s">
        <v>198</v>
      </c>
      <c r="H484" s="6">
        <v>41</v>
      </c>
      <c r="I484" s="7">
        <v>-1</v>
      </c>
      <c r="J484" s="6">
        <v>33</v>
      </c>
      <c r="K484" s="7">
        <v>-4</v>
      </c>
      <c r="L484" s="6">
        <v>9</v>
      </c>
      <c r="M484" s="7">
        <v>3</v>
      </c>
      <c r="N484" s="6">
        <v>7</v>
      </c>
      <c r="O484" s="7">
        <v>1</v>
      </c>
      <c r="P484" s="6">
        <v>3</v>
      </c>
      <c r="Q484" s="7">
        <v>1</v>
      </c>
      <c r="R484" s="6">
        <v>3</v>
      </c>
      <c r="S484" s="7">
        <v>0</v>
      </c>
      <c r="T484" s="6">
        <v>8</v>
      </c>
      <c r="U484" s="7">
        <v>3</v>
      </c>
      <c r="V484" s="3" t="s">
        <v>842</v>
      </c>
      <c r="X484" s="7"/>
      <c r="Y484" s="7"/>
      <c r="Z484" s="6">
        <v>47</v>
      </c>
      <c r="AA484" s="6">
        <v>49</v>
      </c>
      <c r="AB484" s="7">
        <f>Z484-AA484</f>
        <v>-2</v>
      </c>
      <c r="AC484" s="6">
        <v>36</v>
      </c>
      <c r="AD484" s="6">
        <v>49</v>
      </c>
      <c r="AE484" s="7">
        <f>AC484-AD484</f>
        <v>-13</v>
      </c>
      <c r="AF484" s="6"/>
      <c r="AG484" s="6"/>
      <c r="AL484" s="6"/>
      <c r="AM484" s="6"/>
      <c r="AO484" s="4" t="s">
        <v>1095</v>
      </c>
      <c r="AP484" s="6"/>
      <c r="AQ484" s="6"/>
      <c r="AR484" s="6"/>
      <c r="AS484" s="6"/>
      <c r="AT484" s="6"/>
      <c r="AU484" s="4"/>
      <c r="AV484" s="6"/>
      <c r="AW484" s="6"/>
      <c r="AX484" s="7"/>
      <c r="AY484" s="4"/>
      <c r="BI484" s="50"/>
      <c r="BK484" s="50"/>
      <c r="BM484" s="50"/>
      <c r="BO484" s="50"/>
      <c r="BQ484" s="50"/>
      <c r="BS484" s="50"/>
    </row>
    <row r="485" spans="1:71" x14ac:dyDescent="0.25">
      <c r="B485" s="3" t="s">
        <v>295</v>
      </c>
      <c r="C485" s="10" t="s">
        <v>571</v>
      </c>
      <c r="D485" s="39">
        <v>44441</v>
      </c>
      <c r="E485" s="28">
        <v>6</v>
      </c>
      <c r="F485" s="3" t="s">
        <v>821</v>
      </c>
      <c r="G485" s="2" t="s">
        <v>224</v>
      </c>
      <c r="H485" s="6">
        <v>38</v>
      </c>
      <c r="I485" s="7">
        <v>-1</v>
      </c>
      <c r="J485" s="6">
        <v>34</v>
      </c>
      <c r="K485" s="7">
        <v>3</v>
      </c>
      <c r="L485" s="6">
        <v>8</v>
      </c>
      <c r="M485" s="7">
        <v>0</v>
      </c>
      <c r="N485" s="6">
        <v>10</v>
      </c>
      <c r="O485" s="7">
        <v>1</v>
      </c>
      <c r="P485" s="6">
        <v>3</v>
      </c>
      <c r="Q485" s="7">
        <v>-1</v>
      </c>
      <c r="R485" s="6"/>
      <c r="T485" s="6">
        <v>4</v>
      </c>
      <c r="U485" s="7">
        <v>-4</v>
      </c>
      <c r="V485" s="3" t="s">
        <v>842</v>
      </c>
      <c r="X485" s="7"/>
      <c r="Y485" s="7"/>
      <c r="Z485" s="6">
        <v>36</v>
      </c>
      <c r="AA485" s="6">
        <v>55</v>
      </c>
      <c r="AB485" s="7">
        <f>Z485-AA485</f>
        <v>-19</v>
      </c>
      <c r="AC485" s="6">
        <v>29</v>
      </c>
      <c r="AD485" s="6">
        <v>52</v>
      </c>
      <c r="AE485" s="7">
        <f>AC485-AD485</f>
        <v>-23</v>
      </c>
      <c r="AF485" s="6"/>
      <c r="AG485" s="6"/>
      <c r="AL485" s="6"/>
      <c r="AM485" s="6"/>
      <c r="AO485" s="4" t="s">
        <v>931</v>
      </c>
      <c r="AP485" s="6">
        <v>32</v>
      </c>
      <c r="AQ485" s="6">
        <v>27</v>
      </c>
      <c r="AR485" s="6"/>
      <c r="AS485" s="6"/>
      <c r="AT485" s="6"/>
      <c r="AU485" s="4" t="s">
        <v>876</v>
      </c>
      <c r="AV485" s="6"/>
      <c r="AW485" s="6"/>
      <c r="AX485" s="7"/>
      <c r="AY485" s="4"/>
      <c r="BI485" s="50"/>
      <c r="BK485" s="50"/>
      <c r="BM485" s="50"/>
      <c r="BO485" s="50"/>
      <c r="BQ485" s="50"/>
      <c r="BS485" s="50"/>
    </row>
    <row r="486" spans="1:71" x14ac:dyDescent="0.25">
      <c r="B486" s="3" t="s">
        <v>295</v>
      </c>
      <c r="C486" s="10" t="s">
        <v>701</v>
      </c>
      <c r="D486" s="39">
        <v>44441</v>
      </c>
      <c r="E486" s="77">
        <v>44484</v>
      </c>
      <c r="F486" s="3" t="s">
        <v>821</v>
      </c>
      <c r="G486" s="2" t="s">
        <v>224</v>
      </c>
      <c r="H486" s="6">
        <v>38</v>
      </c>
      <c r="J486" s="6">
        <v>33</v>
      </c>
      <c r="L486" s="6">
        <v>9</v>
      </c>
      <c r="N486" s="6">
        <v>8</v>
      </c>
      <c r="P486" s="6">
        <v>4</v>
      </c>
      <c r="R486" s="6"/>
      <c r="T486" s="6">
        <v>5</v>
      </c>
      <c r="V486" s="3" t="s">
        <v>842</v>
      </c>
      <c r="X486" s="7"/>
      <c r="Y486" s="7"/>
      <c r="Z486" s="6"/>
      <c r="AA486" s="6"/>
      <c r="AC486" s="6"/>
      <c r="AD486" s="6"/>
      <c r="AF486" s="6"/>
      <c r="AG486" s="6"/>
      <c r="AL486" s="6"/>
      <c r="AM486" s="6"/>
      <c r="AO486" s="4"/>
      <c r="AP486" s="6"/>
      <c r="AQ486" s="6"/>
      <c r="AR486" s="6"/>
      <c r="AS486" s="6"/>
      <c r="AT486" s="6"/>
      <c r="AU486" s="4"/>
      <c r="AV486" s="6"/>
      <c r="AW486" s="6"/>
      <c r="AX486" s="7"/>
      <c r="AY486" s="4"/>
      <c r="BI486" s="50"/>
      <c r="BK486" s="50"/>
      <c r="BM486" s="50"/>
      <c r="BO486" s="50"/>
      <c r="BQ486" s="50"/>
      <c r="BS486" s="50"/>
    </row>
    <row r="487" spans="1:71" x14ac:dyDescent="0.25">
      <c r="B487" s="3" t="s">
        <v>295</v>
      </c>
      <c r="C487" s="10" t="s">
        <v>584</v>
      </c>
      <c r="D487" s="39">
        <v>44442</v>
      </c>
      <c r="E487" s="28">
        <v>10</v>
      </c>
      <c r="F487" s="3" t="s">
        <v>1136</v>
      </c>
      <c r="H487" s="6">
        <v>40</v>
      </c>
      <c r="I487" s="7">
        <v>0</v>
      </c>
      <c r="J487" s="6">
        <v>36</v>
      </c>
      <c r="K487" s="7">
        <v>2</v>
      </c>
      <c r="L487" s="6">
        <v>9</v>
      </c>
      <c r="M487" s="7">
        <v>-1</v>
      </c>
      <c r="N487" s="6">
        <v>4</v>
      </c>
      <c r="O487" s="7">
        <v>-1</v>
      </c>
      <c r="P487" s="6">
        <v>3</v>
      </c>
      <c r="Q487" s="7">
        <v>1</v>
      </c>
      <c r="R487" s="6"/>
      <c r="T487" s="6">
        <v>4</v>
      </c>
      <c r="U487" s="7">
        <v>-2</v>
      </c>
      <c r="V487" s="3" t="s">
        <v>842</v>
      </c>
      <c r="W487" t="s">
        <v>988</v>
      </c>
      <c r="X487" s="7"/>
      <c r="Y487" s="7"/>
      <c r="Z487" s="6"/>
      <c r="AA487" s="6"/>
      <c r="AC487" s="6"/>
      <c r="AD487" s="6"/>
      <c r="AF487" s="6"/>
      <c r="AG487" s="6"/>
      <c r="AL487" s="6"/>
      <c r="AM487" s="6"/>
      <c r="AO487" s="4"/>
      <c r="AP487" s="6"/>
      <c r="AQ487" s="6"/>
      <c r="AR487" s="6"/>
      <c r="AS487" s="6"/>
      <c r="AT487" s="6"/>
      <c r="AU487" s="4"/>
      <c r="AV487" s="6"/>
      <c r="AW487" s="6"/>
      <c r="AX487" s="7"/>
      <c r="AY487" s="4"/>
      <c r="BI487" s="50"/>
      <c r="BK487" s="50"/>
      <c r="BM487" s="50"/>
      <c r="BO487" s="50"/>
      <c r="BQ487" s="50"/>
      <c r="BS487" s="50"/>
    </row>
    <row r="488" spans="1:71" x14ac:dyDescent="0.25">
      <c r="B488" s="3" t="s">
        <v>295</v>
      </c>
      <c r="C488" s="10" t="s">
        <v>376</v>
      </c>
      <c r="D488" s="39">
        <v>44442</v>
      </c>
      <c r="E488" s="28">
        <v>10</v>
      </c>
      <c r="F488" t="s">
        <v>1132</v>
      </c>
      <c r="H488" s="6"/>
      <c r="J488" s="6"/>
      <c r="L488" s="6"/>
      <c r="N488" s="6"/>
      <c r="P488" s="6"/>
      <c r="R488" s="6"/>
      <c r="T488" s="6"/>
      <c r="V488" s="3" t="s">
        <v>842</v>
      </c>
      <c r="X488" s="7"/>
      <c r="Z488" s="6">
        <v>28</v>
      </c>
      <c r="AA488" s="6">
        <v>46</v>
      </c>
      <c r="AB488" s="7">
        <f>Z488-AA488</f>
        <v>-18</v>
      </c>
      <c r="AC488" s="6">
        <v>20</v>
      </c>
      <c r="AD488" s="6">
        <v>44</v>
      </c>
      <c r="AE488" s="7">
        <f>AC488-AD488</f>
        <v>-24</v>
      </c>
      <c r="AF488" s="6"/>
      <c r="AG488" s="6"/>
      <c r="AL488" s="6"/>
      <c r="AM488" s="6"/>
      <c r="AO488" s="4" t="s">
        <v>1750</v>
      </c>
      <c r="AP488" s="6"/>
      <c r="AQ488" s="6"/>
      <c r="AR488" s="6"/>
      <c r="AS488" s="6"/>
      <c r="AT488" s="6"/>
      <c r="AU488" s="4"/>
      <c r="AV488" s="6"/>
      <c r="AW488" s="6"/>
      <c r="AX488" s="7"/>
      <c r="AY488" s="4"/>
      <c r="BI488" s="50"/>
      <c r="BK488" s="50"/>
      <c r="BM488" s="50"/>
      <c r="BO488" s="50"/>
      <c r="BQ488" s="50"/>
      <c r="BS488" s="50"/>
    </row>
    <row r="489" spans="1:71" x14ac:dyDescent="0.25">
      <c r="B489" s="3" t="s">
        <v>295</v>
      </c>
      <c r="C489" s="85" t="s">
        <v>591</v>
      </c>
      <c r="D489" s="39">
        <v>44443</v>
      </c>
      <c r="E489" s="28"/>
      <c r="F489" s="3" t="s">
        <v>821</v>
      </c>
      <c r="H489" s="6"/>
      <c r="J489" s="6"/>
      <c r="L489" s="6"/>
      <c r="N489" s="6"/>
      <c r="P489" s="6"/>
      <c r="R489" s="6"/>
      <c r="T489" s="6"/>
      <c r="V489" s="3" t="s">
        <v>842</v>
      </c>
      <c r="X489" s="7"/>
      <c r="Z489" s="6"/>
      <c r="AA489" s="6"/>
      <c r="AC489" s="6"/>
      <c r="AD489" s="6"/>
      <c r="AF489" s="6"/>
      <c r="AG489" s="6"/>
      <c r="AL489" s="6"/>
      <c r="AM489" s="6"/>
      <c r="AO489" s="4"/>
      <c r="AP489" s="6"/>
      <c r="AQ489" s="6"/>
      <c r="AR489" s="6"/>
      <c r="AS489" s="6"/>
      <c r="AT489" s="6"/>
      <c r="AU489" s="4"/>
      <c r="AV489" s="6">
        <v>27</v>
      </c>
      <c r="AW489" s="6">
        <v>49</v>
      </c>
      <c r="AX489" s="7">
        <f>AV489-AW489</f>
        <v>-22</v>
      </c>
      <c r="AY489" s="4" t="s">
        <v>871</v>
      </c>
      <c r="BI489" s="50"/>
      <c r="BK489" s="50"/>
      <c r="BM489" s="50"/>
      <c r="BO489" s="50"/>
      <c r="BQ489" s="50"/>
      <c r="BS489" s="50"/>
    </row>
    <row r="490" spans="1:71" x14ac:dyDescent="0.25">
      <c r="B490" s="3" t="s">
        <v>295</v>
      </c>
      <c r="C490" s="85" t="s">
        <v>346</v>
      </c>
      <c r="D490" s="39">
        <v>44443</v>
      </c>
      <c r="E490" s="28"/>
      <c r="F490" s="3" t="s">
        <v>1164</v>
      </c>
      <c r="G490" s="2" t="s">
        <v>21</v>
      </c>
      <c r="H490" s="6">
        <v>34</v>
      </c>
      <c r="J490" s="6">
        <v>39</v>
      </c>
      <c r="L490" s="6">
        <v>9</v>
      </c>
      <c r="N490" s="6">
        <v>6</v>
      </c>
      <c r="P490" s="6">
        <v>3</v>
      </c>
      <c r="R490" s="6"/>
      <c r="T490" s="6">
        <v>-5</v>
      </c>
      <c r="V490" s="3" t="s">
        <v>842</v>
      </c>
      <c r="W490" s="3"/>
      <c r="X490" s="7"/>
      <c r="Y490" s="7"/>
      <c r="Z490" s="6"/>
      <c r="AA490" s="6"/>
      <c r="AC490" s="6"/>
      <c r="AD490" s="6"/>
      <c r="AF490" s="6"/>
      <c r="AG490" s="6"/>
      <c r="AL490" s="6"/>
      <c r="AM490" s="6"/>
      <c r="AO490" s="4"/>
      <c r="AP490" s="6"/>
      <c r="AQ490" s="6"/>
      <c r="AR490" s="6"/>
      <c r="AS490" s="6"/>
      <c r="AT490" s="6"/>
      <c r="AU490" s="4"/>
      <c r="AV490" s="6"/>
      <c r="AW490" s="6"/>
      <c r="AX490" s="7"/>
      <c r="AY490" s="4"/>
      <c r="BI490" s="50"/>
      <c r="BK490" s="50"/>
      <c r="BM490" s="50"/>
      <c r="BO490" s="50"/>
      <c r="BQ490" s="50"/>
      <c r="BS490" s="50"/>
    </row>
    <row r="491" spans="1:71" x14ac:dyDescent="0.25">
      <c r="B491" s="3" t="s">
        <v>295</v>
      </c>
      <c r="C491" s="10" t="s">
        <v>636</v>
      </c>
      <c r="D491" s="39">
        <v>44445</v>
      </c>
      <c r="E491" s="28">
        <v>6</v>
      </c>
      <c r="F491" s="3" t="s">
        <v>1135</v>
      </c>
      <c r="H491" s="6">
        <v>41</v>
      </c>
      <c r="I491" s="7">
        <v>0</v>
      </c>
      <c r="J491" s="6">
        <v>32</v>
      </c>
      <c r="K491" s="7">
        <v>-1</v>
      </c>
      <c r="L491" s="6">
        <v>11</v>
      </c>
      <c r="M491" s="7">
        <v>2</v>
      </c>
      <c r="N491" s="6">
        <v>6</v>
      </c>
      <c r="O491" s="7">
        <v>1</v>
      </c>
      <c r="P491" s="6">
        <v>4</v>
      </c>
      <c r="Q491" s="7">
        <v>0</v>
      </c>
      <c r="R491" s="6"/>
      <c r="T491" s="6">
        <v>9</v>
      </c>
      <c r="U491" s="7">
        <v>1</v>
      </c>
      <c r="V491" s="3" t="s">
        <v>842</v>
      </c>
      <c r="X491" s="7"/>
      <c r="Y491" s="7"/>
      <c r="Z491" s="6">
        <v>37</v>
      </c>
      <c r="AA491" s="6">
        <v>41</v>
      </c>
      <c r="AB491" s="7">
        <f>Z491-AA491</f>
        <v>-4</v>
      </c>
      <c r="AC491" s="6">
        <v>27</v>
      </c>
      <c r="AD491" s="6">
        <v>37</v>
      </c>
      <c r="AE491" s="7">
        <f>AC491-AD491</f>
        <v>-10</v>
      </c>
      <c r="AF491" s="6"/>
      <c r="AG491" s="6"/>
      <c r="AL491" s="6"/>
      <c r="AM491" s="6"/>
      <c r="AO491" s="4" t="s">
        <v>1148</v>
      </c>
      <c r="AP491" s="6">
        <v>42</v>
      </c>
      <c r="AQ491" s="6">
        <v>30</v>
      </c>
      <c r="AR491" s="6"/>
      <c r="AS491" s="6"/>
      <c r="AT491" s="6"/>
      <c r="AU491" s="4" t="s">
        <v>1147</v>
      </c>
      <c r="AV491" s="6"/>
      <c r="AW491" s="6"/>
      <c r="AX491" s="7"/>
      <c r="AY491" s="4"/>
      <c r="BI491" s="50"/>
      <c r="BK491" s="50"/>
      <c r="BM491" s="50"/>
      <c r="BO491" s="50"/>
      <c r="BQ491" s="50"/>
      <c r="BS491" s="50"/>
    </row>
    <row r="492" spans="1:71" x14ac:dyDescent="0.25">
      <c r="B492" s="3" t="s">
        <v>295</v>
      </c>
      <c r="C492" s="10" t="s">
        <v>645</v>
      </c>
      <c r="D492" s="39">
        <v>44445</v>
      </c>
      <c r="E492" s="28">
        <v>11</v>
      </c>
      <c r="F492" s="3" t="s">
        <v>1153</v>
      </c>
      <c r="G492" s="2" t="s">
        <v>54</v>
      </c>
      <c r="H492" s="6">
        <v>37</v>
      </c>
      <c r="J492" s="6">
        <v>33</v>
      </c>
      <c r="L492" s="6">
        <v>12</v>
      </c>
      <c r="N492" s="6">
        <v>8</v>
      </c>
      <c r="P492" s="6">
        <v>4</v>
      </c>
      <c r="R492" s="6"/>
      <c r="T492" s="6">
        <v>4</v>
      </c>
      <c r="V492" s="3" t="s">
        <v>842</v>
      </c>
      <c r="X492" t="s">
        <v>1152</v>
      </c>
      <c r="Y492" s="7"/>
      <c r="Z492" s="6"/>
      <c r="AA492" s="6"/>
      <c r="AC492" s="6"/>
      <c r="AD492" s="6"/>
      <c r="AF492" s="6"/>
      <c r="AG492" s="6"/>
      <c r="AL492" s="6"/>
      <c r="AM492" s="6"/>
      <c r="AO492" s="4"/>
      <c r="AP492" s="6"/>
      <c r="AQ492" s="6"/>
      <c r="AR492" s="6"/>
      <c r="AS492" s="6"/>
      <c r="AT492" s="6"/>
      <c r="AU492" s="4"/>
      <c r="AV492" s="6"/>
      <c r="AW492" s="6"/>
      <c r="AX492" s="7"/>
      <c r="AY492" s="4"/>
      <c r="BF492">
        <v>311</v>
      </c>
      <c r="BG492" s="50">
        <f>BF492-BF386</f>
        <v>-75</v>
      </c>
      <c r="BH492">
        <v>244</v>
      </c>
      <c r="BI492" s="50">
        <f>BH492-BH386</f>
        <v>72</v>
      </c>
      <c r="BJ492">
        <v>12</v>
      </c>
      <c r="BK492" s="50">
        <f>BJ492-BJ386</f>
        <v>3</v>
      </c>
      <c r="BL492">
        <v>1</v>
      </c>
      <c r="BM492" s="50">
        <f>BL492-BL386</f>
        <v>-1</v>
      </c>
      <c r="BN492">
        <v>0</v>
      </c>
      <c r="BO492" s="50">
        <f>BN492-BN386</f>
        <v>0</v>
      </c>
      <c r="BP492">
        <v>59</v>
      </c>
      <c r="BQ492" s="50">
        <f>BP492-BP386</f>
        <v>1</v>
      </c>
      <c r="BR492">
        <v>5</v>
      </c>
      <c r="BS492" s="50">
        <f>BR492-BR386</f>
        <v>0</v>
      </c>
    </row>
    <row r="493" spans="1:71" x14ac:dyDescent="0.25">
      <c r="B493" s="3" t="s">
        <v>295</v>
      </c>
      <c r="C493" s="10" t="s">
        <v>419</v>
      </c>
      <c r="D493" s="39">
        <v>44447</v>
      </c>
      <c r="E493" s="28">
        <v>10</v>
      </c>
      <c r="F493" s="3" t="s">
        <v>821</v>
      </c>
      <c r="G493" s="2" t="s">
        <v>224</v>
      </c>
      <c r="H493" s="6">
        <v>33</v>
      </c>
      <c r="I493" s="7">
        <v>-5</v>
      </c>
      <c r="J493" s="6">
        <v>35</v>
      </c>
      <c r="K493" s="7">
        <v>1</v>
      </c>
      <c r="L493" s="6">
        <v>10</v>
      </c>
      <c r="M493" s="7">
        <v>2</v>
      </c>
      <c r="N493" s="6">
        <v>9</v>
      </c>
      <c r="O493" s="7">
        <v>-1</v>
      </c>
      <c r="P493" s="6">
        <v>5</v>
      </c>
      <c r="Q493" s="7">
        <v>2</v>
      </c>
      <c r="R493" s="6"/>
      <c r="T493" s="6">
        <v>-2</v>
      </c>
      <c r="U493" s="7">
        <v>-6</v>
      </c>
      <c r="V493" s="3" t="s">
        <v>842</v>
      </c>
      <c r="X493" s="7"/>
      <c r="Y493" s="7"/>
      <c r="Z493" s="6"/>
      <c r="AA493" s="6"/>
      <c r="AC493" s="6"/>
      <c r="AD493" s="6"/>
      <c r="AF493" s="6"/>
      <c r="AG493" s="6"/>
      <c r="AL493" s="6"/>
      <c r="AM493" s="6"/>
      <c r="AO493" s="4"/>
      <c r="AP493" s="6"/>
      <c r="AQ493" s="6"/>
      <c r="AR493" s="6"/>
      <c r="AS493" s="6"/>
      <c r="AT493" s="6"/>
      <c r="AU493" s="4"/>
      <c r="AV493" s="6"/>
      <c r="AW493" s="6"/>
      <c r="AX493" s="7"/>
      <c r="AY493" s="4"/>
      <c r="BI493" s="50"/>
      <c r="BK493" s="50"/>
      <c r="BM493" s="50"/>
      <c r="BO493" s="50"/>
      <c r="BQ493" s="50"/>
      <c r="BS493" s="50"/>
    </row>
    <row r="494" spans="1:71" x14ac:dyDescent="0.25">
      <c r="B494" s="3" t="s">
        <v>295</v>
      </c>
      <c r="C494" s="10" t="s">
        <v>623</v>
      </c>
      <c r="D494" s="39">
        <v>44448</v>
      </c>
      <c r="E494" s="28">
        <v>12</v>
      </c>
      <c r="F494" s="3" t="s">
        <v>903</v>
      </c>
      <c r="G494" s="2" t="s">
        <v>138</v>
      </c>
      <c r="H494" s="6">
        <v>38</v>
      </c>
      <c r="I494" s="7">
        <v>-2</v>
      </c>
      <c r="J494" s="6">
        <v>38</v>
      </c>
      <c r="K494" s="7">
        <v>3</v>
      </c>
      <c r="L494" s="6">
        <v>8</v>
      </c>
      <c r="M494" s="7">
        <v>1</v>
      </c>
      <c r="N494" s="6">
        <v>6</v>
      </c>
      <c r="O494" s="7">
        <v>0</v>
      </c>
      <c r="P494" s="6"/>
      <c r="R494" s="6"/>
      <c r="T494" s="6">
        <v>0</v>
      </c>
      <c r="U494" s="7">
        <v>-5</v>
      </c>
      <c r="V494" s="3" t="s">
        <v>842</v>
      </c>
      <c r="X494" s="7"/>
      <c r="Y494" s="7"/>
      <c r="Z494" s="6">
        <v>32</v>
      </c>
      <c r="AA494" s="6">
        <v>49</v>
      </c>
      <c r="AB494" s="7">
        <f>Z494-AA494</f>
        <v>-17</v>
      </c>
      <c r="AC494" s="6">
        <v>29</v>
      </c>
      <c r="AD494" s="6">
        <v>37</v>
      </c>
      <c r="AE494" s="7">
        <f>AC494-AD494</f>
        <v>-8</v>
      </c>
      <c r="AF494" s="6"/>
      <c r="AG494" s="6"/>
      <c r="AL494" s="6"/>
      <c r="AM494" s="6"/>
      <c r="AO494" s="4" t="s">
        <v>1127</v>
      </c>
      <c r="AP494" s="6">
        <v>32</v>
      </c>
      <c r="AQ494" s="6">
        <v>26</v>
      </c>
      <c r="AR494" s="6"/>
      <c r="AS494" s="6"/>
      <c r="AT494" s="6"/>
      <c r="AU494" s="4" t="s">
        <v>1035</v>
      </c>
      <c r="AV494" s="6"/>
      <c r="AW494" s="6"/>
      <c r="AX494" s="7"/>
      <c r="AY494" s="4"/>
      <c r="BI494" s="50"/>
      <c r="BK494" s="50"/>
      <c r="BM494" s="50"/>
      <c r="BO494" s="50"/>
      <c r="BQ494" s="50"/>
      <c r="BS494" s="50"/>
    </row>
    <row r="495" spans="1:71" x14ac:dyDescent="0.25">
      <c r="B495" s="3" t="s">
        <v>295</v>
      </c>
      <c r="C495" s="10" t="s">
        <v>414</v>
      </c>
      <c r="D495" s="39">
        <v>44448</v>
      </c>
      <c r="E495" s="28">
        <v>17</v>
      </c>
      <c r="F495" s="3" t="s">
        <v>1017</v>
      </c>
      <c r="H495" s="6">
        <v>41</v>
      </c>
      <c r="I495" s="7">
        <v>-3</v>
      </c>
      <c r="J495" s="6">
        <v>36</v>
      </c>
      <c r="K495" s="7">
        <v>3</v>
      </c>
      <c r="L495" s="6">
        <v>10</v>
      </c>
      <c r="M495" s="7">
        <v>0</v>
      </c>
      <c r="N495" s="6">
        <v>5</v>
      </c>
      <c r="O495" s="7">
        <v>0</v>
      </c>
      <c r="P495" s="6"/>
      <c r="R495" s="6"/>
      <c r="T495" s="6">
        <v>5</v>
      </c>
      <c r="U495" s="7">
        <v>-6</v>
      </c>
      <c r="V495" s="3" t="s">
        <v>842</v>
      </c>
      <c r="X495" s="7"/>
      <c r="Y495" s="7"/>
      <c r="Z495" s="6">
        <v>33</v>
      </c>
      <c r="AA495" s="6">
        <v>42</v>
      </c>
      <c r="AB495" s="7">
        <f>Z495-AA495</f>
        <v>-9</v>
      </c>
      <c r="AC495" s="6">
        <v>23</v>
      </c>
      <c r="AD495" s="6">
        <v>39</v>
      </c>
      <c r="AE495" s="7">
        <f>AC495-AD495</f>
        <v>-16</v>
      </c>
      <c r="AF495" s="6">
        <v>14</v>
      </c>
      <c r="AG495" s="6">
        <v>24</v>
      </c>
      <c r="AH495" s="7">
        <f>AF495-AG495</f>
        <v>-10</v>
      </c>
      <c r="AL495" s="6"/>
      <c r="AM495" s="6"/>
      <c r="AO495" s="4" t="s">
        <v>1165</v>
      </c>
      <c r="AP495" s="6"/>
      <c r="AQ495" s="6"/>
      <c r="AR495" s="6"/>
      <c r="AS495" s="6"/>
      <c r="AT495" s="6"/>
      <c r="AU495" s="4"/>
      <c r="AV495" s="6"/>
      <c r="AW495" s="6"/>
      <c r="AX495" s="7"/>
      <c r="AY495" s="4"/>
      <c r="BI495" s="50"/>
      <c r="BK495" s="50"/>
      <c r="BM495" s="50"/>
      <c r="BO495" s="50"/>
      <c r="BQ495" s="50"/>
      <c r="BS495" s="50"/>
    </row>
    <row r="496" spans="1:71" x14ac:dyDescent="0.25">
      <c r="B496" s="3" t="s">
        <v>295</v>
      </c>
      <c r="C496" s="10" t="s">
        <v>655</v>
      </c>
      <c r="D496" s="39">
        <v>44449</v>
      </c>
      <c r="E496" s="28">
        <v>15</v>
      </c>
      <c r="F496" s="3" t="s">
        <v>1136</v>
      </c>
      <c r="H496" s="6">
        <v>39</v>
      </c>
      <c r="I496" s="7">
        <v>-1</v>
      </c>
      <c r="J496" s="6">
        <v>35</v>
      </c>
      <c r="K496" s="7">
        <v>-1</v>
      </c>
      <c r="L496" s="6">
        <v>9</v>
      </c>
      <c r="M496" s="7">
        <v>0</v>
      </c>
      <c r="N496" s="6">
        <v>6</v>
      </c>
      <c r="O496" s="7">
        <v>2</v>
      </c>
      <c r="P496" s="6">
        <v>3</v>
      </c>
      <c r="Q496" s="7">
        <v>0</v>
      </c>
      <c r="R496" s="6"/>
      <c r="T496" s="6">
        <v>4</v>
      </c>
      <c r="U496" s="7">
        <v>0</v>
      </c>
      <c r="V496" s="3" t="s">
        <v>842</v>
      </c>
      <c r="W496" t="s">
        <v>988</v>
      </c>
      <c r="X496" s="7"/>
      <c r="Y496" s="7"/>
      <c r="Z496" s="6"/>
      <c r="AA496" s="6"/>
      <c r="AC496" s="6"/>
      <c r="AD496" s="6"/>
      <c r="AF496" s="6"/>
      <c r="AG496" s="6"/>
      <c r="AL496" s="6"/>
      <c r="AM496" s="6"/>
      <c r="AO496" s="4"/>
      <c r="AP496" s="6"/>
      <c r="AQ496" s="6"/>
      <c r="AR496" s="6"/>
      <c r="AS496" s="6"/>
      <c r="AT496" s="6"/>
      <c r="AU496" s="4"/>
      <c r="AV496" s="6"/>
      <c r="AW496" s="6"/>
      <c r="AX496" s="7"/>
      <c r="AY496" s="4"/>
      <c r="BI496" s="50"/>
      <c r="BK496" s="50"/>
      <c r="BM496" s="50"/>
      <c r="BO496" s="50"/>
      <c r="BQ496" s="50"/>
      <c r="BS496" s="50"/>
    </row>
    <row r="497" spans="2:71" x14ac:dyDescent="0.25">
      <c r="B497" s="3" t="s">
        <v>295</v>
      </c>
      <c r="C497" s="10" t="s">
        <v>355</v>
      </c>
      <c r="D497" s="39">
        <v>44449</v>
      </c>
      <c r="E497" s="28">
        <v>17</v>
      </c>
      <c r="F497" s="3" t="s">
        <v>982</v>
      </c>
      <c r="H497" s="6">
        <v>40</v>
      </c>
      <c r="I497" s="7">
        <v>1</v>
      </c>
      <c r="J497" s="6">
        <v>36</v>
      </c>
      <c r="K497" s="7">
        <v>-1</v>
      </c>
      <c r="L497" s="6">
        <v>9</v>
      </c>
      <c r="M497" s="7">
        <v>-1</v>
      </c>
      <c r="N497" s="6">
        <v>5</v>
      </c>
      <c r="O497" s="7">
        <v>0</v>
      </c>
      <c r="P497" s="6"/>
      <c r="R497" s="6"/>
      <c r="T497" s="6">
        <v>4</v>
      </c>
      <c r="U497" s="7">
        <v>2</v>
      </c>
      <c r="V497" s="3" t="s">
        <v>842</v>
      </c>
      <c r="W497" t="s">
        <v>988</v>
      </c>
      <c r="X497" s="7"/>
      <c r="Y497" s="7"/>
      <c r="Z497" s="6">
        <v>38</v>
      </c>
      <c r="AA497" s="6">
        <v>44</v>
      </c>
      <c r="AB497" s="7">
        <f>Z497-AA497</f>
        <v>-6</v>
      </c>
      <c r="AC497" s="6">
        <v>29</v>
      </c>
      <c r="AD497" s="6">
        <v>38</v>
      </c>
      <c r="AE497" s="7">
        <f>AC497-AD497</f>
        <v>-9</v>
      </c>
      <c r="AF497" s="6"/>
      <c r="AG497" s="6"/>
      <c r="AL497" s="6"/>
      <c r="AM497" s="6"/>
      <c r="AO497" s="4" t="s">
        <v>1049</v>
      </c>
      <c r="AP497" s="6">
        <v>43</v>
      </c>
      <c r="AQ497" s="6">
        <v>32</v>
      </c>
      <c r="AR497" s="6"/>
      <c r="AS497" s="6"/>
      <c r="AT497" s="6"/>
      <c r="AU497" s="4" t="s">
        <v>1084</v>
      </c>
      <c r="AV497" s="6">
        <v>37</v>
      </c>
      <c r="AW497" s="6">
        <v>41</v>
      </c>
      <c r="AX497" s="7">
        <v>-5</v>
      </c>
      <c r="AY497" s="4" t="s">
        <v>1144</v>
      </c>
      <c r="BI497" s="50"/>
      <c r="BK497" s="50"/>
      <c r="BM497" s="50"/>
      <c r="BO497" s="50"/>
      <c r="BQ497" s="50"/>
      <c r="BS497" s="50"/>
    </row>
    <row r="498" spans="2:71" x14ac:dyDescent="0.25">
      <c r="B498" s="3" t="s">
        <v>295</v>
      </c>
      <c r="C498" s="10" t="s">
        <v>562</v>
      </c>
      <c r="D498" s="39">
        <v>44450</v>
      </c>
      <c r="E498" s="28"/>
      <c r="F498" s="3" t="s">
        <v>821</v>
      </c>
      <c r="H498" s="6"/>
      <c r="J498" s="6"/>
      <c r="L498" s="6"/>
      <c r="N498" s="6"/>
      <c r="P498" s="6"/>
      <c r="R498" s="6"/>
      <c r="T498" s="6"/>
      <c r="V498" s="3" t="s">
        <v>842</v>
      </c>
      <c r="X498" s="7"/>
      <c r="Z498" s="6"/>
      <c r="AA498" s="6"/>
      <c r="AC498" s="6"/>
      <c r="AD498" s="6"/>
      <c r="AF498" s="6"/>
      <c r="AG498" s="6"/>
      <c r="AL498" s="6"/>
      <c r="AM498" s="6"/>
      <c r="AO498" s="4"/>
      <c r="AP498" s="6"/>
      <c r="AQ498" s="6"/>
      <c r="AR498" s="6"/>
      <c r="AS498" s="6"/>
      <c r="AT498" s="6"/>
      <c r="AU498" s="4"/>
      <c r="AV498" s="6">
        <v>26</v>
      </c>
      <c r="AW498" s="6">
        <v>53</v>
      </c>
      <c r="AX498" s="7">
        <f>AV498-AW498</f>
        <v>-27</v>
      </c>
      <c r="AY498" s="4" t="s">
        <v>871</v>
      </c>
      <c r="BI498" s="50"/>
      <c r="BK498" s="50"/>
      <c r="BM498" s="50"/>
      <c r="BO498" s="50"/>
      <c r="BQ498" s="50"/>
      <c r="BS498" s="50"/>
    </row>
    <row r="499" spans="2:71" x14ac:dyDescent="0.25">
      <c r="B499" s="3" t="s">
        <v>295</v>
      </c>
      <c r="C499" s="10" t="s">
        <v>550</v>
      </c>
      <c r="D499" s="39">
        <v>44452</v>
      </c>
      <c r="E499" s="28">
        <v>13</v>
      </c>
      <c r="F499" s="3" t="s">
        <v>1135</v>
      </c>
      <c r="H499" s="6">
        <v>39</v>
      </c>
      <c r="I499" s="7">
        <v>-2</v>
      </c>
      <c r="J499" s="6">
        <v>35</v>
      </c>
      <c r="K499" s="7">
        <v>3</v>
      </c>
      <c r="L499" s="6">
        <v>9</v>
      </c>
      <c r="M499" s="7">
        <v>-2</v>
      </c>
      <c r="N499" s="6">
        <v>6</v>
      </c>
      <c r="O499" s="7">
        <v>0</v>
      </c>
      <c r="P499" s="6">
        <v>5</v>
      </c>
      <c r="Q499" s="7">
        <v>1</v>
      </c>
      <c r="R499" s="6"/>
      <c r="T499" s="6">
        <v>4</v>
      </c>
      <c r="U499" s="7">
        <v>-5</v>
      </c>
      <c r="V499" s="3" t="s">
        <v>842</v>
      </c>
      <c r="X499" s="7"/>
      <c r="Y499" s="7"/>
      <c r="Z499" s="6">
        <v>38</v>
      </c>
      <c r="AA499" s="6">
        <v>42</v>
      </c>
      <c r="AB499" s="7">
        <f>Z499-AA499</f>
        <v>-4</v>
      </c>
      <c r="AC499" s="6">
        <v>24</v>
      </c>
      <c r="AD499" s="6">
        <v>42</v>
      </c>
      <c r="AE499" s="7">
        <f>AC499-AD499</f>
        <v>-18</v>
      </c>
      <c r="AF499" s="6"/>
      <c r="AG499" s="6"/>
      <c r="AL499" s="6"/>
      <c r="AM499" s="6"/>
      <c r="AO499" s="4" t="s">
        <v>1148</v>
      </c>
      <c r="AP499" s="6">
        <v>44</v>
      </c>
      <c r="AQ499" s="6">
        <v>27</v>
      </c>
      <c r="AR499" s="6"/>
      <c r="AS499" s="6"/>
      <c r="AT499" s="6"/>
      <c r="AU499" s="4" t="s">
        <v>1147</v>
      </c>
      <c r="AV499" s="6"/>
      <c r="AW499" s="6"/>
      <c r="AX499" s="7"/>
      <c r="AY499" s="4"/>
      <c r="BI499" s="50"/>
      <c r="BK499" s="50"/>
      <c r="BM499" s="50"/>
      <c r="BO499" s="50"/>
      <c r="BQ499" s="50"/>
      <c r="BS499" s="50"/>
    </row>
    <row r="500" spans="2:71" x14ac:dyDescent="0.25">
      <c r="B500" s="3" t="s">
        <v>295</v>
      </c>
      <c r="C500" s="10" t="s">
        <v>624</v>
      </c>
      <c r="D500" s="39">
        <v>44454</v>
      </c>
      <c r="E500" s="28">
        <v>17</v>
      </c>
      <c r="F500" s="3" t="s">
        <v>821</v>
      </c>
      <c r="G500" s="2" t="s">
        <v>224</v>
      </c>
      <c r="H500" s="6">
        <v>39</v>
      </c>
      <c r="I500" s="7">
        <v>6</v>
      </c>
      <c r="J500" s="6">
        <v>35</v>
      </c>
      <c r="K500" s="7">
        <v>0</v>
      </c>
      <c r="L500" s="6">
        <v>7</v>
      </c>
      <c r="M500" s="7">
        <v>-3</v>
      </c>
      <c r="N500" s="6">
        <v>7</v>
      </c>
      <c r="O500" s="7">
        <v>-2</v>
      </c>
      <c r="P500" s="6">
        <v>3</v>
      </c>
      <c r="Q500" s="7">
        <v>-2</v>
      </c>
      <c r="R500" s="6"/>
      <c r="T500" s="6">
        <v>4</v>
      </c>
      <c r="U500" s="7">
        <v>6</v>
      </c>
      <c r="V500" s="3" t="s">
        <v>842</v>
      </c>
      <c r="X500" s="7"/>
      <c r="Y500" s="7"/>
      <c r="Z500" s="6"/>
      <c r="AA500" s="6"/>
      <c r="AC500" s="6"/>
      <c r="AD500" s="6"/>
      <c r="AF500" s="6"/>
      <c r="AG500" s="6"/>
      <c r="AL500" s="6"/>
      <c r="AM500" s="6"/>
      <c r="AO500" s="4"/>
      <c r="AP500" s="6">
        <v>31</v>
      </c>
      <c r="AQ500" s="6">
        <v>26</v>
      </c>
      <c r="AR500" s="6"/>
      <c r="AS500" s="6"/>
      <c r="AT500" s="6"/>
      <c r="AU500" s="4" t="s">
        <v>876</v>
      </c>
      <c r="AV500" s="6">
        <v>24</v>
      </c>
      <c r="AW500" s="6">
        <v>50</v>
      </c>
      <c r="AX500" s="7">
        <f>AV500-AW500</f>
        <v>-26</v>
      </c>
      <c r="AY500" s="4" t="s">
        <v>871</v>
      </c>
      <c r="BI500" s="50"/>
      <c r="BK500" s="50"/>
      <c r="BM500" s="50"/>
      <c r="BO500" s="50"/>
      <c r="BQ500" s="50"/>
      <c r="BS500" s="50"/>
    </row>
    <row r="501" spans="2:71" x14ac:dyDescent="0.25">
      <c r="B501" s="3" t="s">
        <v>295</v>
      </c>
      <c r="C501" s="10" t="s">
        <v>640</v>
      </c>
      <c r="D501" s="39">
        <v>44455</v>
      </c>
      <c r="E501" s="28">
        <v>19</v>
      </c>
      <c r="F501" s="3" t="s">
        <v>903</v>
      </c>
      <c r="G501" s="2" t="s">
        <v>138</v>
      </c>
      <c r="H501" s="6">
        <v>40</v>
      </c>
      <c r="I501" s="7">
        <v>2</v>
      </c>
      <c r="J501" s="6">
        <v>37</v>
      </c>
      <c r="K501" s="7">
        <v>-1</v>
      </c>
      <c r="L501" s="6">
        <v>7</v>
      </c>
      <c r="M501" s="7">
        <v>-1</v>
      </c>
      <c r="N501" s="6">
        <v>6</v>
      </c>
      <c r="O501" s="7">
        <v>0</v>
      </c>
      <c r="P501" s="6"/>
      <c r="R501" s="6"/>
      <c r="T501" s="6">
        <v>3</v>
      </c>
      <c r="U501" s="7">
        <v>3</v>
      </c>
      <c r="V501" s="3" t="s">
        <v>842</v>
      </c>
      <c r="X501" s="7"/>
      <c r="Y501" s="7"/>
      <c r="Z501" s="6">
        <v>35</v>
      </c>
      <c r="AA501" s="6">
        <v>48</v>
      </c>
      <c r="AB501" s="7">
        <f>Z501-AA501</f>
        <v>-13</v>
      </c>
      <c r="AC501" s="6">
        <v>30</v>
      </c>
      <c r="AD501" s="6">
        <v>36</v>
      </c>
      <c r="AE501" s="7">
        <f>AC501-AD501</f>
        <v>-6</v>
      </c>
      <c r="AF501" s="6"/>
      <c r="AG501" s="6"/>
      <c r="AL501" s="6"/>
      <c r="AM501" s="6"/>
      <c r="AO501" s="4" t="s">
        <v>1127</v>
      </c>
      <c r="AP501" s="6">
        <v>32</v>
      </c>
      <c r="AQ501" s="6">
        <v>25</v>
      </c>
      <c r="AR501" s="6"/>
      <c r="AS501" s="6"/>
      <c r="AT501" s="6"/>
      <c r="AU501" s="4" t="s">
        <v>1035</v>
      </c>
      <c r="AV501" s="6"/>
      <c r="AW501" s="6"/>
      <c r="AX501" s="7"/>
      <c r="AY501" s="4"/>
      <c r="BI501" s="50"/>
      <c r="BK501" s="50"/>
      <c r="BM501" s="50"/>
      <c r="BO501" s="50"/>
      <c r="BQ501" s="50"/>
      <c r="BS501" s="50"/>
    </row>
    <row r="502" spans="2:71" x14ac:dyDescent="0.25">
      <c r="B502" s="3" t="s">
        <v>295</v>
      </c>
      <c r="C502" s="10" t="s">
        <v>640</v>
      </c>
      <c r="D502" s="39">
        <v>44455</v>
      </c>
      <c r="E502" s="28"/>
      <c r="F502" s="3" t="s">
        <v>821</v>
      </c>
      <c r="H502" s="6"/>
      <c r="J502" s="6"/>
      <c r="L502" s="6"/>
      <c r="N502" s="6"/>
      <c r="P502" s="6"/>
      <c r="R502" s="6"/>
      <c r="T502" s="6"/>
      <c r="V502" s="3" t="s">
        <v>842</v>
      </c>
      <c r="X502" s="7"/>
      <c r="Z502" s="6">
        <v>34</v>
      </c>
      <c r="AA502" s="6">
        <v>57</v>
      </c>
      <c r="AB502" s="7">
        <f>Z502-AA502</f>
        <v>-23</v>
      </c>
      <c r="AC502" s="6">
        <v>26</v>
      </c>
      <c r="AD502" s="6">
        <v>55</v>
      </c>
      <c r="AE502" s="7">
        <f>AC502-AD502</f>
        <v>-29</v>
      </c>
      <c r="AF502" s="6"/>
      <c r="AG502" s="6"/>
      <c r="AL502" s="6"/>
      <c r="AM502" s="6"/>
      <c r="AO502" s="4" t="s">
        <v>931</v>
      </c>
      <c r="AP502" s="6"/>
      <c r="AQ502" s="6"/>
      <c r="AR502" s="6"/>
      <c r="AS502" s="6"/>
      <c r="AT502" s="6"/>
      <c r="AU502" s="4"/>
      <c r="AV502" s="6"/>
      <c r="AW502" s="6"/>
      <c r="AX502" s="7"/>
      <c r="AY502" s="4"/>
      <c r="BI502" s="50"/>
      <c r="BK502" s="50"/>
      <c r="BM502" s="50"/>
      <c r="BO502" s="50"/>
      <c r="BQ502" s="50"/>
      <c r="BS502" s="50"/>
    </row>
    <row r="503" spans="2:71" x14ac:dyDescent="0.25">
      <c r="B503" s="3" t="s">
        <v>295</v>
      </c>
      <c r="C503" s="10" t="s">
        <v>523</v>
      </c>
      <c r="D503" s="39">
        <v>44456</v>
      </c>
      <c r="E503" s="28">
        <v>22</v>
      </c>
      <c r="F503" s="3" t="s">
        <v>1136</v>
      </c>
      <c r="H503" s="6">
        <v>40</v>
      </c>
      <c r="I503" s="7">
        <v>1</v>
      </c>
      <c r="J503" s="6">
        <v>35</v>
      </c>
      <c r="K503" s="7">
        <v>0</v>
      </c>
      <c r="L503" s="6">
        <v>9</v>
      </c>
      <c r="M503" s="7">
        <v>0</v>
      </c>
      <c r="N503" s="6">
        <v>5</v>
      </c>
      <c r="O503" s="7">
        <v>-1</v>
      </c>
      <c r="P503" s="6">
        <v>2</v>
      </c>
      <c r="Q503" s="7">
        <v>-1</v>
      </c>
      <c r="R503" s="6"/>
      <c r="T503" s="6">
        <v>5</v>
      </c>
      <c r="U503" s="7">
        <v>1</v>
      </c>
      <c r="V503" s="3" t="s">
        <v>842</v>
      </c>
      <c r="W503" t="s">
        <v>988</v>
      </c>
      <c r="X503" s="7"/>
      <c r="Y503" s="7"/>
      <c r="Z503" s="6">
        <v>36</v>
      </c>
      <c r="AA503" s="6">
        <v>44</v>
      </c>
      <c r="AB503" s="7">
        <v>-7</v>
      </c>
      <c r="AC503" s="6">
        <v>30</v>
      </c>
      <c r="AD503" s="6">
        <v>38</v>
      </c>
      <c r="AE503" s="7">
        <f>AC503-AD503</f>
        <v>-8</v>
      </c>
      <c r="AF503" s="6">
        <v>30</v>
      </c>
      <c r="AG503" s="6">
        <v>29</v>
      </c>
      <c r="AH503" s="7">
        <f>AF503-AG503</f>
        <v>1</v>
      </c>
      <c r="AL503" s="6"/>
      <c r="AM503" s="6"/>
      <c r="AO503" s="4" t="s">
        <v>1099</v>
      </c>
      <c r="AP503" s="6">
        <v>44</v>
      </c>
      <c r="AQ503" s="6">
        <v>31</v>
      </c>
      <c r="AR503" s="6"/>
      <c r="AS503" s="6"/>
      <c r="AT503" s="6"/>
      <c r="AU503" s="4" t="s">
        <v>1146</v>
      </c>
      <c r="AV503" s="6">
        <v>33</v>
      </c>
      <c r="AW503" s="6">
        <v>43</v>
      </c>
      <c r="AX503" s="7">
        <f>AV503-AW503</f>
        <v>-10</v>
      </c>
      <c r="AY503" s="4" t="s">
        <v>1099</v>
      </c>
      <c r="BI503" s="50"/>
      <c r="BK503" s="50"/>
      <c r="BM503" s="50"/>
      <c r="BO503" s="50"/>
      <c r="BQ503" s="50"/>
      <c r="BS503" s="50"/>
    </row>
    <row r="504" spans="2:71" x14ac:dyDescent="0.25">
      <c r="B504" s="3" t="s">
        <v>295</v>
      </c>
      <c r="C504" s="10" t="s">
        <v>349</v>
      </c>
      <c r="D504" s="39">
        <v>44456</v>
      </c>
      <c r="E504" s="28">
        <v>27</v>
      </c>
      <c r="F504" t="s">
        <v>1132</v>
      </c>
      <c r="G504" s="2" t="s">
        <v>60</v>
      </c>
      <c r="H504" s="6">
        <v>39</v>
      </c>
      <c r="I504" s="7">
        <v>-2</v>
      </c>
      <c r="J504" s="6">
        <v>36</v>
      </c>
      <c r="K504" s="7">
        <v>6</v>
      </c>
      <c r="L504" s="6">
        <v>9</v>
      </c>
      <c r="M504" s="7">
        <v>-4</v>
      </c>
      <c r="N504" s="6">
        <v>6</v>
      </c>
      <c r="O504" s="7">
        <v>-2</v>
      </c>
      <c r="P504" s="6">
        <v>0</v>
      </c>
      <c r="Q504" s="7">
        <v>0</v>
      </c>
      <c r="R504" s="6">
        <v>0</v>
      </c>
      <c r="S504" s="7">
        <v>-1</v>
      </c>
      <c r="T504" s="6">
        <v>3</v>
      </c>
      <c r="U504" s="7">
        <v>-8</v>
      </c>
      <c r="V504" s="3" t="s">
        <v>639</v>
      </c>
      <c r="X504" s="7"/>
      <c r="Y504" s="7"/>
      <c r="Z504" s="6">
        <v>39</v>
      </c>
      <c r="AA504" s="6">
        <v>51</v>
      </c>
      <c r="AB504" s="7">
        <f>Z504-AA504</f>
        <v>-12</v>
      </c>
      <c r="AC504" s="6">
        <v>25</v>
      </c>
      <c r="AD504" s="6">
        <v>50</v>
      </c>
      <c r="AE504" s="7">
        <f>AC504-AD504</f>
        <v>-25</v>
      </c>
      <c r="AF504" s="6">
        <v>19</v>
      </c>
      <c r="AG504" s="6">
        <v>33</v>
      </c>
      <c r="AH504" s="7">
        <f>AF504-AG504</f>
        <v>-14</v>
      </c>
      <c r="AL504" s="6"/>
      <c r="AM504" s="6"/>
      <c r="AO504" s="4" t="s">
        <v>1087</v>
      </c>
      <c r="AP504" s="6">
        <v>38</v>
      </c>
      <c r="AQ504" s="6">
        <v>38</v>
      </c>
      <c r="AR504" s="6"/>
      <c r="AS504" s="6"/>
      <c r="AT504" s="6"/>
      <c r="AU504" s="4" t="s">
        <v>1088</v>
      </c>
      <c r="AV504" s="6">
        <v>35</v>
      </c>
      <c r="AW504" s="6">
        <v>51</v>
      </c>
      <c r="AX504" s="7">
        <f>AV504-AW504</f>
        <v>-16</v>
      </c>
      <c r="AY504" s="4" t="s">
        <v>937</v>
      </c>
      <c r="BI504" s="50"/>
      <c r="BK504" s="50"/>
      <c r="BM504" s="50"/>
      <c r="BO504" s="50"/>
      <c r="BQ504" s="50"/>
      <c r="BS504" s="50"/>
    </row>
    <row r="505" spans="2:71" x14ac:dyDescent="0.25">
      <c r="B505" s="3" t="s">
        <v>295</v>
      </c>
      <c r="C505" s="10" t="s">
        <v>564</v>
      </c>
      <c r="D505" s="39">
        <v>44457</v>
      </c>
      <c r="E505" s="28"/>
      <c r="F505" s="3" t="s">
        <v>821</v>
      </c>
      <c r="H505" s="6"/>
      <c r="J505" s="6"/>
      <c r="L505" s="6"/>
      <c r="N505" s="6"/>
      <c r="P505" s="6"/>
      <c r="R505" s="6"/>
      <c r="T505" s="6"/>
      <c r="V505" s="3" t="s">
        <v>842</v>
      </c>
      <c r="X505" s="7"/>
      <c r="Z505" s="6"/>
      <c r="AA505" s="6"/>
      <c r="AC505" s="6"/>
      <c r="AD505" s="6"/>
      <c r="AF505" s="6"/>
      <c r="AG505" s="6"/>
      <c r="AL505" s="6"/>
      <c r="AM505" s="6"/>
      <c r="AO505" s="4"/>
      <c r="AP505" s="6"/>
      <c r="AQ505" s="6"/>
      <c r="AR505" s="6"/>
      <c r="AS505" s="6"/>
      <c r="AT505" s="6"/>
      <c r="AU505" s="4"/>
      <c r="AV505" s="6">
        <v>29</v>
      </c>
      <c r="AW505" s="6">
        <v>49</v>
      </c>
      <c r="AX505" s="7">
        <f>AV505-AW505</f>
        <v>-20</v>
      </c>
      <c r="AY505" s="4" t="s">
        <v>871</v>
      </c>
      <c r="BI505" s="50"/>
      <c r="BK505" s="50"/>
      <c r="BM505" s="50"/>
      <c r="BO505" s="50"/>
      <c r="BQ505" s="50"/>
      <c r="BS505" s="50"/>
    </row>
    <row r="506" spans="2:71" x14ac:dyDescent="0.25">
      <c r="B506" s="3" t="s">
        <v>295</v>
      </c>
      <c r="C506" s="10" t="s">
        <v>642</v>
      </c>
      <c r="D506" s="39">
        <v>44459</v>
      </c>
      <c r="E506" s="28">
        <v>20</v>
      </c>
      <c r="F506" s="3" t="s">
        <v>1135</v>
      </c>
      <c r="H506" s="6">
        <v>41</v>
      </c>
      <c r="I506" s="7">
        <v>2</v>
      </c>
      <c r="J506" s="6">
        <v>35</v>
      </c>
      <c r="K506" s="7">
        <v>0</v>
      </c>
      <c r="L506" s="6">
        <v>8</v>
      </c>
      <c r="M506" s="7">
        <v>-1</v>
      </c>
      <c r="N506" s="6">
        <v>7</v>
      </c>
      <c r="O506" s="7">
        <v>1</v>
      </c>
      <c r="P506" s="6">
        <v>3</v>
      </c>
      <c r="Q506" s="7">
        <v>-2</v>
      </c>
      <c r="R506" s="6"/>
      <c r="T506" s="6">
        <v>6</v>
      </c>
      <c r="U506" s="7">
        <v>2</v>
      </c>
      <c r="V506" s="3" t="s">
        <v>842</v>
      </c>
      <c r="X506" s="7"/>
      <c r="Y506" s="7"/>
      <c r="Z506" s="6">
        <v>37</v>
      </c>
      <c r="AA506" s="6">
        <v>42</v>
      </c>
      <c r="AB506" s="7">
        <f>Z506-AA506</f>
        <v>-5</v>
      </c>
      <c r="AC506" s="6">
        <v>23</v>
      </c>
      <c r="AD506" s="6">
        <v>39</v>
      </c>
      <c r="AE506" s="7">
        <f>AC506-AD506</f>
        <v>-16</v>
      </c>
      <c r="AF506" s="6"/>
      <c r="AG506" s="6"/>
      <c r="AL506" s="6"/>
      <c r="AM506" s="6"/>
      <c r="AO506" s="4" t="s">
        <v>1148</v>
      </c>
      <c r="AP506" s="6">
        <v>42</v>
      </c>
      <c r="AQ506" s="6">
        <v>31</v>
      </c>
      <c r="AR506" s="6"/>
      <c r="AS506" s="6"/>
      <c r="AT506" s="6"/>
      <c r="AU506" s="4" t="s">
        <v>1147</v>
      </c>
      <c r="AV506" s="6"/>
      <c r="AW506" s="6"/>
      <c r="AX506" s="7"/>
      <c r="AY506" s="4"/>
      <c r="BI506" s="50"/>
      <c r="BK506" s="50"/>
      <c r="BM506" s="50"/>
      <c r="BO506" s="50"/>
      <c r="BQ506" s="50"/>
      <c r="BS506" s="50"/>
    </row>
    <row r="507" spans="2:71" x14ac:dyDescent="0.25">
      <c r="B507" s="3" t="s">
        <v>295</v>
      </c>
      <c r="C507" s="10" t="s">
        <v>434</v>
      </c>
      <c r="D507" s="39">
        <v>44460</v>
      </c>
      <c r="E507" s="28">
        <v>22</v>
      </c>
      <c r="F507" s="3" t="s">
        <v>982</v>
      </c>
      <c r="H507" s="6">
        <v>40</v>
      </c>
      <c r="I507" s="7">
        <v>0</v>
      </c>
      <c r="J507" s="6">
        <v>35</v>
      </c>
      <c r="K507" s="7">
        <v>-1</v>
      </c>
      <c r="L507" s="6">
        <v>8</v>
      </c>
      <c r="M507" s="7">
        <v>-1</v>
      </c>
      <c r="N507" s="6">
        <v>4</v>
      </c>
      <c r="O507" s="7">
        <v>-1</v>
      </c>
      <c r="P507" s="6"/>
      <c r="R507" s="6"/>
      <c r="T507" s="6">
        <v>5</v>
      </c>
      <c r="U507" s="7">
        <v>1</v>
      </c>
      <c r="V507" s="3" t="s">
        <v>842</v>
      </c>
      <c r="W507" t="s">
        <v>988</v>
      </c>
      <c r="X507" s="7"/>
      <c r="Y507" s="7"/>
      <c r="Z507" s="6">
        <v>39</v>
      </c>
      <c r="AA507" s="6">
        <v>44</v>
      </c>
      <c r="AB507" s="7">
        <f>Z507-AA507</f>
        <v>-5</v>
      </c>
      <c r="AC507" s="6">
        <v>30</v>
      </c>
      <c r="AD507" s="6">
        <v>42</v>
      </c>
      <c r="AE507" s="7">
        <f>AC507-AD507</f>
        <v>-12</v>
      </c>
      <c r="AF507" s="6"/>
      <c r="AG507" s="6"/>
      <c r="AL507" s="6"/>
      <c r="AM507" s="6"/>
      <c r="AO507" s="4" t="s">
        <v>1049</v>
      </c>
      <c r="AP507" s="6">
        <v>43</v>
      </c>
      <c r="AQ507" s="6">
        <v>30</v>
      </c>
      <c r="AR507" s="6"/>
      <c r="AS507" s="6"/>
      <c r="AT507" s="6"/>
      <c r="AU507" s="4" t="s">
        <v>1084</v>
      </c>
      <c r="AV507" s="6">
        <v>35</v>
      </c>
      <c r="AW507" s="6">
        <v>45</v>
      </c>
      <c r="AX507" s="7">
        <f>AV507-AW507</f>
        <v>-10</v>
      </c>
      <c r="AY507" s="4" t="s">
        <v>1144</v>
      </c>
      <c r="BI507" s="50"/>
      <c r="BK507" s="50"/>
      <c r="BM507" s="50"/>
      <c r="BO507" s="50"/>
      <c r="BQ507" s="50"/>
      <c r="BS507" s="50"/>
    </row>
    <row r="508" spans="2:71" x14ac:dyDescent="0.25">
      <c r="B508" s="3" t="s">
        <v>295</v>
      </c>
      <c r="C508" s="10" t="s">
        <v>675</v>
      </c>
      <c r="D508" s="39">
        <v>44461</v>
      </c>
      <c r="E508" s="28">
        <v>24</v>
      </c>
      <c r="F508" s="3" t="s">
        <v>821</v>
      </c>
      <c r="G508" s="2" t="s">
        <v>224</v>
      </c>
      <c r="H508" s="6">
        <v>39</v>
      </c>
      <c r="I508" s="7">
        <v>0</v>
      </c>
      <c r="J508" s="6">
        <v>32</v>
      </c>
      <c r="K508" s="7">
        <v>-3</v>
      </c>
      <c r="L508" s="6">
        <v>10</v>
      </c>
      <c r="M508" s="7">
        <v>3</v>
      </c>
      <c r="N508" s="6">
        <v>9</v>
      </c>
      <c r="O508" s="7">
        <v>2</v>
      </c>
      <c r="P508" s="6">
        <v>3</v>
      </c>
      <c r="Q508" s="7">
        <v>0</v>
      </c>
      <c r="R508" s="6"/>
      <c r="T508" s="6">
        <v>7</v>
      </c>
      <c r="U508" s="7">
        <v>3</v>
      </c>
      <c r="V508" s="3" t="s">
        <v>842</v>
      </c>
      <c r="X508" s="7"/>
      <c r="Y508" s="7"/>
      <c r="Z508" s="6"/>
      <c r="AA508" s="6"/>
      <c r="AC508" s="6"/>
      <c r="AD508" s="6"/>
      <c r="AF508" s="6"/>
      <c r="AG508" s="6"/>
      <c r="AL508" s="6"/>
      <c r="AM508" s="6"/>
      <c r="AO508" s="4"/>
      <c r="AP508" s="6"/>
      <c r="AQ508" s="6"/>
      <c r="AR508" s="6"/>
      <c r="AS508" s="6"/>
      <c r="AT508" s="6"/>
      <c r="AU508" s="4"/>
      <c r="AV508" s="6"/>
      <c r="AW508" s="6"/>
      <c r="AX508" s="7"/>
      <c r="AY508" s="4"/>
      <c r="BI508" s="50"/>
      <c r="BK508" s="50"/>
      <c r="BM508" s="50"/>
      <c r="BO508" s="50"/>
      <c r="BQ508" s="50"/>
      <c r="BS508" s="50"/>
    </row>
    <row r="509" spans="2:71" x14ac:dyDescent="0.25">
      <c r="B509" s="3" t="s">
        <v>295</v>
      </c>
      <c r="C509" s="10" t="s">
        <v>364</v>
      </c>
      <c r="D509" s="39">
        <v>44462</v>
      </c>
      <c r="E509" s="28">
        <v>30</v>
      </c>
      <c r="F509" s="3" t="s">
        <v>1137</v>
      </c>
      <c r="H509" s="6">
        <v>43</v>
      </c>
      <c r="I509" s="7">
        <v>6</v>
      </c>
      <c r="J509" s="6">
        <v>30</v>
      </c>
      <c r="K509" s="7">
        <v>-4</v>
      </c>
      <c r="L509" s="6">
        <v>11</v>
      </c>
      <c r="M509" s="7">
        <v>-3</v>
      </c>
      <c r="N509" s="6">
        <v>6</v>
      </c>
      <c r="O509" s="7">
        <v>1</v>
      </c>
      <c r="P509" s="6">
        <v>1</v>
      </c>
      <c r="Q509" s="7">
        <v>-1</v>
      </c>
      <c r="R509" s="6">
        <v>1</v>
      </c>
      <c r="S509" s="7">
        <v>-1</v>
      </c>
      <c r="T509" s="6">
        <v>13</v>
      </c>
      <c r="U509" s="7">
        <v>10</v>
      </c>
      <c r="V509" s="3" t="s">
        <v>842</v>
      </c>
      <c r="X509" s="7"/>
      <c r="Y509" s="7"/>
      <c r="Z509" s="6"/>
      <c r="AA509" s="6"/>
      <c r="AC509" s="6"/>
      <c r="AD509" s="6"/>
      <c r="AF509" s="6"/>
      <c r="AG509" s="6"/>
      <c r="AL509" s="6"/>
      <c r="AM509" s="6"/>
      <c r="AO509" s="4"/>
      <c r="AP509" s="6"/>
      <c r="AQ509" s="6"/>
      <c r="AR509" s="6"/>
      <c r="AS509" s="6"/>
      <c r="AT509" s="6"/>
      <c r="AU509" s="4"/>
      <c r="AV509" s="6"/>
      <c r="AW509" s="6"/>
      <c r="AX509" s="7"/>
      <c r="AY509" s="4"/>
      <c r="BI509" s="50"/>
      <c r="BK509" s="50"/>
      <c r="BM509" s="50"/>
      <c r="BO509" s="50"/>
      <c r="BQ509" s="50"/>
      <c r="BS509" s="50"/>
    </row>
    <row r="510" spans="2:71" x14ac:dyDescent="0.25">
      <c r="B510" s="3" t="s">
        <v>295</v>
      </c>
      <c r="C510" s="10" t="s">
        <v>601</v>
      </c>
      <c r="D510" s="39">
        <v>44463</v>
      </c>
      <c r="E510" s="28"/>
      <c r="F510" s="3" t="s">
        <v>821</v>
      </c>
      <c r="H510" s="6"/>
      <c r="J510" s="6"/>
      <c r="L510" s="6"/>
      <c r="N510" s="6"/>
      <c r="P510" s="6"/>
      <c r="R510" s="6"/>
      <c r="T510" s="6"/>
      <c r="V510" s="3" t="s">
        <v>842</v>
      </c>
      <c r="X510" s="7"/>
      <c r="Z510" s="6">
        <v>32</v>
      </c>
      <c r="AA510" s="6">
        <v>59</v>
      </c>
      <c r="AB510" s="7">
        <f>Z510-AA510</f>
        <v>-27</v>
      </c>
      <c r="AC510" s="6">
        <v>27</v>
      </c>
      <c r="AD510" s="6">
        <v>53</v>
      </c>
      <c r="AE510" s="7">
        <f>AC510-AD510</f>
        <v>-26</v>
      </c>
      <c r="AF510" s="6"/>
      <c r="AG510" s="6"/>
      <c r="AL510" s="6"/>
      <c r="AM510" s="6"/>
      <c r="AO510" s="4" t="s">
        <v>931</v>
      </c>
      <c r="AP510" s="6"/>
      <c r="AQ510" s="6"/>
      <c r="AR510" s="6"/>
      <c r="AS510" s="6"/>
      <c r="AT510" s="6"/>
      <c r="AU510" s="4"/>
      <c r="AV510" s="6"/>
      <c r="AW510" s="6"/>
      <c r="AX510" s="7"/>
      <c r="AY510" s="4"/>
      <c r="BI510" s="50"/>
      <c r="BK510" s="50"/>
      <c r="BM510" s="50"/>
      <c r="BO510" s="50"/>
      <c r="BQ510" s="50"/>
      <c r="BS510" s="50"/>
    </row>
    <row r="511" spans="2:71" x14ac:dyDescent="0.25">
      <c r="B511" s="3" t="s">
        <v>295</v>
      </c>
      <c r="C511" s="10" t="s">
        <v>601</v>
      </c>
      <c r="D511" s="39">
        <v>44463</v>
      </c>
      <c r="E511" s="28"/>
      <c r="F511" s="3" t="s">
        <v>821</v>
      </c>
      <c r="H511" s="6"/>
      <c r="J511" s="6"/>
      <c r="L511" s="6"/>
      <c r="N511" s="6"/>
      <c r="P511" s="6"/>
      <c r="R511" s="6"/>
      <c r="T511" s="6"/>
      <c r="V511" s="3" t="s">
        <v>842</v>
      </c>
      <c r="X511" s="7"/>
      <c r="Z511" s="6">
        <v>35</v>
      </c>
      <c r="AA511" s="6">
        <v>59</v>
      </c>
      <c r="AB511" s="7">
        <f>Z511-AA511</f>
        <v>-24</v>
      </c>
      <c r="AC511" s="6">
        <v>18</v>
      </c>
      <c r="AD511" s="6">
        <v>62</v>
      </c>
      <c r="AE511" s="7">
        <f>AC511-AD511</f>
        <v>-44</v>
      </c>
      <c r="AF511" s="6"/>
      <c r="AG511" s="6"/>
      <c r="AL511" s="6"/>
      <c r="AM511" s="6"/>
      <c r="AO511" s="4" t="s">
        <v>1037</v>
      </c>
      <c r="AP511" s="6"/>
      <c r="AQ511" s="6"/>
      <c r="AR511" s="6"/>
      <c r="AS511" s="6"/>
      <c r="AT511" s="6"/>
      <c r="AU511" s="4"/>
      <c r="AV511" s="6">
        <v>26</v>
      </c>
      <c r="AW511" s="6">
        <v>54</v>
      </c>
      <c r="AX511" s="7">
        <f>AV511-AW511</f>
        <v>-28</v>
      </c>
      <c r="AY511" s="4" t="s">
        <v>871</v>
      </c>
      <c r="BI511" s="50"/>
      <c r="BK511" s="50"/>
      <c r="BM511" s="50"/>
      <c r="BO511" s="50"/>
      <c r="BQ511" s="50"/>
      <c r="BS511" s="50"/>
    </row>
    <row r="512" spans="2:71" x14ac:dyDescent="0.25">
      <c r="B512" s="3" t="s">
        <v>295</v>
      </c>
      <c r="C512" s="10" t="s">
        <v>560</v>
      </c>
      <c r="D512" s="39">
        <v>44466</v>
      </c>
      <c r="E512" s="28">
        <v>29</v>
      </c>
      <c r="F512" s="3" t="s">
        <v>1135</v>
      </c>
      <c r="H512" s="6">
        <v>41</v>
      </c>
      <c r="I512" s="7">
        <v>0</v>
      </c>
      <c r="J512" s="6">
        <v>35</v>
      </c>
      <c r="K512" s="7">
        <v>0</v>
      </c>
      <c r="L512" s="6">
        <v>10</v>
      </c>
      <c r="M512" s="7">
        <v>2</v>
      </c>
      <c r="N512" s="6">
        <v>5</v>
      </c>
      <c r="O512" s="7">
        <v>-2</v>
      </c>
      <c r="P512" s="6">
        <v>3</v>
      </c>
      <c r="Q512" s="7">
        <v>0</v>
      </c>
      <c r="R512" s="6"/>
      <c r="T512" s="6">
        <v>6</v>
      </c>
      <c r="U512" s="7">
        <v>0</v>
      </c>
      <c r="V512" s="3" t="s">
        <v>842</v>
      </c>
      <c r="X512" s="7"/>
      <c r="Y512" s="7"/>
      <c r="Z512" s="6">
        <v>36</v>
      </c>
      <c r="AA512" s="6">
        <v>42</v>
      </c>
      <c r="AB512" s="7">
        <f>Z512-AA512</f>
        <v>-6</v>
      </c>
      <c r="AC512" s="6">
        <v>24</v>
      </c>
      <c r="AD512" s="6">
        <v>37</v>
      </c>
      <c r="AE512" s="7">
        <f>AC512-AD512</f>
        <v>-13</v>
      </c>
      <c r="AF512" s="6"/>
      <c r="AG512" s="6"/>
      <c r="AL512" s="6"/>
      <c r="AM512" s="6"/>
      <c r="AO512" s="4" t="s">
        <v>1148</v>
      </c>
      <c r="AP512" s="6">
        <v>41</v>
      </c>
      <c r="AQ512" s="6">
        <v>31</v>
      </c>
      <c r="AR512" s="6"/>
      <c r="AS512" s="6"/>
      <c r="AT512" s="6"/>
      <c r="AU512" s="4" t="s">
        <v>1147</v>
      </c>
      <c r="AV512" s="6"/>
      <c r="AW512" s="6"/>
      <c r="AX512" s="7"/>
      <c r="AY512" s="4"/>
      <c r="BI512" s="50"/>
      <c r="BK512" s="50"/>
      <c r="BM512" s="50"/>
      <c r="BO512" s="50"/>
      <c r="BQ512" s="50"/>
      <c r="BS512" s="50"/>
    </row>
    <row r="513" spans="2:71" x14ac:dyDescent="0.25">
      <c r="B513" s="3" t="s">
        <v>295</v>
      </c>
      <c r="C513" s="10" t="s">
        <v>602</v>
      </c>
      <c r="D513" s="39">
        <v>44468</v>
      </c>
      <c r="E513" s="28"/>
      <c r="F513" s="3" t="s">
        <v>821</v>
      </c>
      <c r="H513" s="6"/>
      <c r="J513" s="6"/>
      <c r="L513" s="6"/>
      <c r="N513" s="6"/>
      <c r="P513" s="6"/>
      <c r="R513" s="6"/>
      <c r="T513" s="6"/>
      <c r="V513" s="3" t="s">
        <v>842</v>
      </c>
      <c r="X513" s="7"/>
      <c r="Z513" s="6"/>
      <c r="AA513" s="6"/>
      <c r="AC513" s="6">
        <v>29</v>
      </c>
      <c r="AD513" s="6">
        <v>49</v>
      </c>
      <c r="AE513" s="7">
        <f>AC513-AD513</f>
        <v>-20</v>
      </c>
      <c r="AF513" s="6"/>
      <c r="AG513" s="6"/>
      <c r="AL513" s="6"/>
      <c r="AM513" s="6"/>
      <c r="AO513" s="4" t="s">
        <v>931</v>
      </c>
      <c r="AP513" s="6"/>
      <c r="AQ513" s="6"/>
      <c r="AR513" s="6"/>
      <c r="AS513" s="6"/>
      <c r="AT513" s="6"/>
      <c r="AU513" s="4"/>
      <c r="AV513" s="6"/>
      <c r="AW513" s="6"/>
      <c r="AX513" s="7"/>
      <c r="AY513" s="4"/>
      <c r="BI513" s="50"/>
      <c r="BK513" s="50"/>
      <c r="BM513" s="50"/>
      <c r="BO513" s="50"/>
      <c r="BQ513" s="50"/>
      <c r="BS513" s="50"/>
    </row>
    <row r="514" spans="2:71" x14ac:dyDescent="0.25">
      <c r="B514" s="3" t="s">
        <v>295</v>
      </c>
      <c r="C514" s="10" t="s">
        <v>660</v>
      </c>
      <c r="D514" s="39">
        <v>44467</v>
      </c>
      <c r="E514" s="28">
        <v>30</v>
      </c>
      <c r="F514" s="3" t="s">
        <v>821</v>
      </c>
      <c r="G514" s="2" t="s">
        <v>224</v>
      </c>
      <c r="H514" s="6">
        <v>39</v>
      </c>
      <c r="I514" s="7">
        <v>0</v>
      </c>
      <c r="J514" s="6">
        <v>31</v>
      </c>
      <c r="K514" s="7">
        <v>-1</v>
      </c>
      <c r="L514" s="6">
        <v>8</v>
      </c>
      <c r="M514" s="7">
        <v>-2</v>
      </c>
      <c r="N514" s="6">
        <v>9</v>
      </c>
      <c r="O514" s="7">
        <v>0</v>
      </c>
      <c r="P514" s="6">
        <v>4</v>
      </c>
      <c r="Q514" s="7">
        <v>1</v>
      </c>
      <c r="R514" s="6"/>
      <c r="T514" s="6">
        <v>8</v>
      </c>
      <c r="U514" s="7">
        <v>1</v>
      </c>
      <c r="V514" s="3" t="s">
        <v>842</v>
      </c>
      <c r="X514" s="7"/>
      <c r="Y514" s="7"/>
      <c r="Z514" s="6"/>
      <c r="AA514" s="6"/>
      <c r="AC514" s="6"/>
      <c r="AD514" s="6"/>
      <c r="AF514" s="6"/>
      <c r="AG514" s="6"/>
      <c r="AL514" s="6"/>
      <c r="AM514" s="6"/>
      <c r="AO514" s="4"/>
      <c r="AP514" s="6"/>
      <c r="AQ514" s="6"/>
      <c r="AR514" s="6"/>
      <c r="AS514" s="6"/>
      <c r="AT514" s="6"/>
      <c r="AU514" s="4"/>
      <c r="AV514" s="6"/>
      <c r="AW514" s="6"/>
      <c r="AX514" s="7"/>
      <c r="AY514" s="4"/>
      <c r="BI514" s="50"/>
      <c r="BK514" s="50"/>
      <c r="BM514" s="50"/>
      <c r="BO514" s="50"/>
      <c r="BQ514" s="50"/>
      <c r="BS514" s="50"/>
    </row>
    <row r="515" spans="2:71" x14ac:dyDescent="0.25">
      <c r="B515" s="3" t="s">
        <v>295</v>
      </c>
      <c r="C515" s="10" t="s">
        <v>586</v>
      </c>
      <c r="D515" s="39">
        <v>44468</v>
      </c>
      <c r="E515" s="28">
        <v>30</v>
      </c>
      <c r="F515" s="3" t="s">
        <v>982</v>
      </c>
      <c r="H515" s="6">
        <v>41</v>
      </c>
      <c r="I515" s="7">
        <v>1</v>
      </c>
      <c r="J515" s="6">
        <v>36</v>
      </c>
      <c r="K515" s="7">
        <v>1</v>
      </c>
      <c r="L515" s="6">
        <v>8</v>
      </c>
      <c r="M515" s="7">
        <v>0</v>
      </c>
      <c r="N515" s="6">
        <v>5</v>
      </c>
      <c r="O515" s="7">
        <v>1</v>
      </c>
      <c r="P515" s="6"/>
      <c r="R515" s="6"/>
      <c r="T515" s="6">
        <v>5</v>
      </c>
      <c r="U515" s="7">
        <v>0</v>
      </c>
      <c r="V515" s="3" t="s">
        <v>842</v>
      </c>
      <c r="W515" t="s">
        <v>988</v>
      </c>
      <c r="X515" s="7"/>
      <c r="Y515" s="7"/>
      <c r="Z515" s="6">
        <v>35</v>
      </c>
      <c r="AA515" s="6">
        <v>47</v>
      </c>
      <c r="AB515" s="7">
        <f>Z515-AA515</f>
        <v>-12</v>
      </c>
      <c r="AC515" s="6">
        <v>28</v>
      </c>
      <c r="AD515" s="6">
        <v>40</v>
      </c>
      <c r="AE515" s="7">
        <f>AC515-AD515</f>
        <v>-12</v>
      </c>
      <c r="AF515" s="6"/>
      <c r="AG515" s="6"/>
      <c r="AL515" s="6"/>
      <c r="AM515" s="6"/>
      <c r="AO515" s="4" t="s">
        <v>1049</v>
      </c>
      <c r="AP515" s="6">
        <v>40</v>
      </c>
      <c r="AQ515" s="6">
        <v>31</v>
      </c>
      <c r="AR515" s="6"/>
      <c r="AS515" s="6"/>
      <c r="AT515" s="6"/>
      <c r="AU515" s="4" t="s">
        <v>1084</v>
      </c>
      <c r="AV515" s="6">
        <v>32</v>
      </c>
      <c r="AW515" s="6">
        <v>45</v>
      </c>
      <c r="AX515" s="7">
        <v>-12</v>
      </c>
      <c r="AY515" s="4" t="s">
        <v>1144</v>
      </c>
      <c r="BI515" s="50"/>
      <c r="BK515" s="50"/>
      <c r="BM515" s="50"/>
      <c r="BO515" s="50"/>
      <c r="BQ515" s="50"/>
      <c r="BS515" s="50"/>
    </row>
    <row r="516" spans="2:71" x14ac:dyDescent="0.25">
      <c r="B516" s="3" t="s">
        <v>295</v>
      </c>
      <c r="C516" s="10" t="s">
        <v>604</v>
      </c>
      <c r="D516" s="39">
        <v>44468</v>
      </c>
      <c r="E516" s="28">
        <v>2</v>
      </c>
      <c r="F516" s="3" t="s">
        <v>903</v>
      </c>
      <c r="G516" s="2" t="s">
        <v>138</v>
      </c>
      <c r="H516" s="6">
        <v>39</v>
      </c>
      <c r="I516" s="7">
        <v>-1</v>
      </c>
      <c r="J516" s="6">
        <v>35</v>
      </c>
      <c r="K516" s="7">
        <v>-2</v>
      </c>
      <c r="L516" s="6">
        <v>8</v>
      </c>
      <c r="M516" s="7">
        <v>1</v>
      </c>
      <c r="N516" s="6">
        <v>6</v>
      </c>
      <c r="O516" s="7">
        <v>0</v>
      </c>
      <c r="P516" s="6"/>
      <c r="R516" s="6"/>
      <c r="T516" s="6">
        <v>4</v>
      </c>
      <c r="U516" s="7">
        <v>1</v>
      </c>
      <c r="V516" s="3" t="s">
        <v>842</v>
      </c>
      <c r="X516" s="7"/>
      <c r="Y516" s="7"/>
      <c r="Z516" s="6">
        <v>33</v>
      </c>
      <c r="AA516" s="6">
        <v>49</v>
      </c>
      <c r="AB516" s="7">
        <f>Z516-AA516</f>
        <v>-16</v>
      </c>
      <c r="AC516" s="6">
        <v>32</v>
      </c>
      <c r="AD516" s="6">
        <v>37</v>
      </c>
      <c r="AE516" s="7">
        <f>AC516-AD516</f>
        <v>-5</v>
      </c>
      <c r="AF516" s="6"/>
      <c r="AG516" s="6"/>
      <c r="AL516" s="6"/>
      <c r="AM516" s="6"/>
      <c r="AO516" s="4" t="s">
        <v>1127</v>
      </c>
      <c r="AP516" s="6">
        <v>32</v>
      </c>
      <c r="AQ516" s="6">
        <v>26</v>
      </c>
      <c r="AR516" s="6"/>
      <c r="AS516" s="6"/>
      <c r="AT516" s="6"/>
      <c r="AU516" s="4" t="s">
        <v>1035</v>
      </c>
      <c r="AV516" s="6"/>
      <c r="AW516" s="6"/>
      <c r="AX516" s="7"/>
      <c r="AY516" s="4"/>
      <c r="BI516" s="50"/>
      <c r="BK516" s="50"/>
      <c r="BM516" s="50"/>
      <c r="BO516" s="50"/>
      <c r="BQ516" s="50"/>
      <c r="BS516" s="50"/>
    </row>
    <row r="517" spans="2:71" x14ac:dyDescent="0.25">
      <c r="B517" s="3" t="s">
        <v>295</v>
      </c>
      <c r="C517" s="52" t="s">
        <v>1162</v>
      </c>
      <c r="D517" s="39"/>
      <c r="E517" s="28"/>
      <c r="F517" s="3" t="s">
        <v>1163</v>
      </c>
      <c r="H517" s="6">
        <v>36.700000000000003</v>
      </c>
      <c r="I517" s="7">
        <f>H517-H482</f>
        <v>-1.5999999999999943</v>
      </c>
      <c r="J517" s="6">
        <v>34.299999999999997</v>
      </c>
      <c r="K517" s="7">
        <f>J517-J482</f>
        <v>1</v>
      </c>
      <c r="L517" s="6">
        <v>9.1999999999999993</v>
      </c>
      <c r="M517" s="7">
        <f>L517-L482</f>
        <v>0.29999999999999893</v>
      </c>
      <c r="N517" s="6">
        <v>6.6</v>
      </c>
      <c r="O517" s="7">
        <f>N517-N482</f>
        <v>0</v>
      </c>
      <c r="P517" s="6">
        <v>3.2</v>
      </c>
      <c r="Q517" s="7">
        <f>P517-P482</f>
        <v>0.30000000000000027</v>
      </c>
      <c r="R517" s="6"/>
      <c r="T517" s="6">
        <f>H517-J517</f>
        <v>2.4000000000000057</v>
      </c>
      <c r="U517" s="7">
        <f>T517-T482</f>
        <v>-2.5999999999999943</v>
      </c>
      <c r="V517" s="3" t="s">
        <v>842</v>
      </c>
      <c r="W517" s="3"/>
      <c r="X517" t="s">
        <v>1152</v>
      </c>
      <c r="Y517" s="7"/>
      <c r="Z517" s="6"/>
      <c r="AA517" s="6"/>
      <c r="AC517" s="6"/>
      <c r="AD517" s="6"/>
      <c r="AF517" s="6"/>
      <c r="AG517" s="6"/>
      <c r="AL517" s="6"/>
      <c r="AM517" s="6"/>
      <c r="AO517" s="4"/>
      <c r="AP517" s="6"/>
      <c r="AQ517" s="6"/>
      <c r="AR517" s="6"/>
      <c r="AS517" s="6"/>
      <c r="AT517" s="6"/>
      <c r="AU517" s="4"/>
      <c r="AV517" s="6"/>
      <c r="AW517" s="6"/>
      <c r="AX517" s="7"/>
      <c r="AY517" s="4"/>
      <c r="BF517">
        <v>315</v>
      </c>
      <c r="BG517" s="50">
        <f>BF517-BF482</f>
        <v>-20</v>
      </c>
      <c r="BH517">
        <v>249</v>
      </c>
      <c r="BI517" s="50">
        <f>BH517-BH482</f>
        <v>13</v>
      </c>
      <c r="BJ517">
        <v>14</v>
      </c>
      <c r="BK517" s="50">
        <f>BJ517-BJ482</f>
        <v>9</v>
      </c>
      <c r="BL517">
        <v>1</v>
      </c>
      <c r="BM517" s="50">
        <f>BL517-BL482</f>
        <v>0</v>
      </c>
      <c r="BO517" s="50"/>
      <c r="BP517">
        <v>50</v>
      </c>
      <c r="BQ517" s="50">
        <f>BP517-BP482</f>
        <v>-2</v>
      </c>
      <c r="BS517" s="50"/>
    </row>
    <row r="518" spans="2:71" x14ac:dyDescent="0.25">
      <c r="B518" t="s">
        <v>297</v>
      </c>
      <c r="C518" s="10" t="s">
        <v>315</v>
      </c>
      <c r="D518" s="39">
        <v>44470</v>
      </c>
      <c r="E518" s="28">
        <v>6</v>
      </c>
      <c r="F518" s="3" t="s">
        <v>1136</v>
      </c>
      <c r="H518" s="6">
        <v>40</v>
      </c>
      <c r="I518" s="7">
        <v>0</v>
      </c>
      <c r="J518" s="6">
        <v>35</v>
      </c>
      <c r="K518" s="7">
        <v>0</v>
      </c>
      <c r="L518" s="6">
        <v>9</v>
      </c>
      <c r="M518" s="7">
        <v>0</v>
      </c>
      <c r="N518" s="6">
        <v>4</v>
      </c>
      <c r="O518" s="7">
        <v>-1</v>
      </c>
      <c r="P518" s="6">
        <v>3</v>
      </c>
      <c r="Q518" s="7">
        <v>1</v>
      </c>
      <c r="R518" s="6"/>
      <c r="T518" s="6">
        <v>5</v>
      </c>
      <c r="U518" s="7">
        <v>0</v>
      </c>
      <c r="V518" s="3" t="s">
        <v>842</v>
      </c>
      <c r="W518" t="s">
        <v>988</v>
      </c>
      <c r="X518" s="7"/>
      <c r="Y518" s="7"/>
      <c r="Z518" s="6"/>
      <c r="AA518" s="6"/>
      <c r="AC518" s="6"/>
      <c r="AD518" s="6"/>
      <c r="AF518" s="6"/>
      <c r="AG518" s="6"/>
      <c r="AL518" s="6"/>
      <c r="AM518" s="6"/>
      <c r="AO518" s="4"/>
      <c r="AP518" s="6"/>
      <c r="AQ518" s="6"/>
      <c r="AR518" s="6"/>
      <c r="AS518" s="6"/>
      <c r="AT518" s="6"/>
      <c r="AU518" s="4"/>
      <c r="AV518" s="6"/>
      <c r="AW518" s="6"/>
      <c r="AX518" s="7"/>
      <c r="AY518" s="4"/>
      <c r="BI518" s="50"/>
      <c r="BK518" s="50"/>
      <c r="BM518" s="50"/>
      <c r="BO518" s="50"/>
      <c r="BQ518" s="50"/>
      <c r="BS518" s="50"/>
    </row>
    <row r="519" spans="2:71" x14ac:dyDescent="0.25">
      <c r="B519" s="3" t="s">
        <v>297</v>
      </c>
      <c r="C519" s="10" t="s">
        <v>697</v>
      </c>
      <c r="D519" s="39">
        <v>44471</v>
      </c>
      <c r="E519" s="28"/>
      <c r="F519" s="3" t="s">
        <v>821</v>
      </c>
      <c r="H519" s="6"/>
      <c r="J519" s="6"/>
      <c r="L519" s="6"/>
      <c r="N519" s="6"/>
      <c r="P519" s="6"/>
      <c r="R519" s="6"/>
      <c r="T519" s="6"/>
      <c r="V519" s="3" t="s">
        <v>842</v>
      </c>
      <c r="X519" s="7"/>
      <c r="Z519" s="6"/>
      <c r="AA519" s="6"/>
      <c r="AC519" s="6"/>
      <c r="AD519" s="6"/>
      <c r="AF519" s="6"/>
      <c r="AG519" s="6"/>
      <c r="AL519" s="6"/>
      <c r="AM519" s="6"/>
      <c r="AO519" s="4"/>
      <c r="AP519" s="6"/>
      <c r="AQ519" s="6"/>
      <c r="AR519" s="6"/>
      <c r="AS519" s="6"/>
      <c r="AT519" s="6"/>
      <c r="AU519" s="4"/>
      <c r="AV519" s="6">
        <v>25</v>
      </c>
      <c r="AW519" s="6">
        <v>53</v>
      </c>
      <c r="AX519" s="7">
        <f>AV519-AW519</f>
        <v>-28</v>
      </c>
      <c r="AY519" s="4" t="s">
        <v>871</v>
      </c>
      <c r="BI519" s="50"/>
      <c r="BK519" s="50"/>
      <c r="BM519" s="50"/>
      <c r="BO519" s="50"/>
      <c r="BQ519" s="50"/>
      <c r="BS519" s="50"/>
    </row>
    <row r="520" spans="2:71" x14ac:dyDescent="0.25">
      <c r="B520" s="3" t="s">
        <v>297</v>
      </c>
      <c r="C520" s="10" t="s">
        <v>366</v>
      </c>
      <c r="D520" s="39">
        <v>44473</v>
      </c>
      <c r="E520" s="28">
        <v>4</v>
      </c>
      <c r="F520" s="3" t="s">
        <v>1135</v>
      </c>
      <c r="H520" s="6">
        <v>40</v>
      </c>
      <c r="I520" s="7">
        <v>-1</v>
      </c>
      <c r="J520" s="6">
        <v>37</v>
      </c>
      <c r="K520" s="7">
        <v>2</v>
      </c>
      <c r="L520" s="6">
        <v>10</v>
      </c>
      <c r="M520" s="7">
        <v>0</v>
      </c>
      <c r="N520" s="6">
        <v>4</v>
      </c>
      <c r="O520" s="7">
        <v>-1</v>
      </c>
      <c r="P520" s="6">
        <v>3</v>
      </c>
      <c r="Q520" s="7">
        <v>0</v>
      </c>
      <c r="R520" s="6"/>
      <c r="T520" s="6">
        <v>3</v>
      </c>
      <c r="U520" s="7">
        <v>-3</v>
      </c>
      <c r="V520" s="3" t="s">
        <v>842</v>
      </c>
      <c r="X520" s="7"/>
      <c r="Y520" s="7"/>
      <c r="Z520" s="6">
        <v>36</v>
      </c>
      <c r="AA520" s="6">
        <v>42</v>
      </c>
      <c r="AB520" s="7">
        <f>Z520-AA520</f>
        <v>-6</v>
      </c>
      <c r="AC520" s="6">
        <v>25</v>
      </c>
      <c r="AD520" s="6">
        <v>36</v>
      </c>
      <c r="AE520" s="7">
        <f>AC520-AD520</f>
        <v>-11</v>
      </c>
      <c r="AF520" s="6"/>
      <c r="AG520" s="6"/>
      <c r="AL520" s="6"/>
      <c r="AM520" s="6"/>
      <c r="AO520" s="4" t="s">
        <v>1148</v>
      </c>
      <c r="AP520" s="6">
        <v>42</v>
      </c>
      <c r="AQ520" s="6">
        <v>32</v>
      </c>
      <c r="AR520" s="6"/>
      <c r="AS520" s="6"/>
      <c r="AT520" s="6"/>
      <c r="AU520" s="4" t="s">
        <v>1147</v>
      </c>
      <c r="AV520" s="6"/>
      <c r="AW520" s="6"/>
      <c r="AX520" s="7"/>
      <c r="AY520" s="4"/>
      <c r="BI520" s="50"/>
      <c r="BK520" s="50"/>
      <c r="BM520" s="50"/>
      <c r="BO520" s="50"/>
      <c r="BQ520" s="50"/>
      <c r="BS520" s="50"/>
    </row>
    <row r="521" spans="2:71" x14ac:dyDescent="0.25">
      <c r="B521" s="3" t="s">
        <v>297</v>
      </c>
      <c r="C521" s="85" t="s">
        <v>694</v>
      </c>
      <c r="D521" s="39">
        <v>44473</v>
      </c>
      <c r="E521" s="28"/>
      <c r="F521" s="3" t="s">
        <v>1164</v>
      </c>
      <c r="G521" s="2" t="s">
        <v>21</v>
      </c>
      <c r="H521" s="6">
        <v>34</v>
      </c>
      <c r="I521" s="7">
        <v>0</v>
      </c>
      <c r="J521" s="6">
        <v>39</v>
      </c>
      <c r="K521" s="7">
        <v>0</v>
      </c>
      <c r="L521" s="6">
        <v>7</v>
      </c>
      <c r="M521" s="7">
        <v>-2</v>
      </c>
      <c r="N521" s="6">
        <v>8</v>
      </c>
      <c r="O521" s="7">
        <v>2</v>
      </c>
      <c r="P521" s="6">
        <v>4</v>
      </c>
      <c r="Q521" s="7">
        <v>1</v>
      </c>
      <c r="R521" s="6"/>
      <c r="T521" s="6">
        <v>-5</v>
      </c>
      <c r="U521" s="7">
        <v>0</v>
      </c>
      <c r="V521" s="3" t="s">
        <v>842</v>
      </c>
      <c r="W521" s="3"/>
      <c r="X521" s="7"/>
      <c r="Y521" s="7"/>
      <c r="Z521" s="6"/>
      <c r="AA521" s="6"/>
      <c r="AC521" s="6"/>
      <c r="AD521" s="6"/>
      <c r="AF521" s="6"/>
      <c r="AG521" s="6"/>
      <c r="AL521" s="6"/>
      <c r="AM521" s="6"/>
      <c r="AO521" s="4"/>
      <c r="AP521" s="6"/>
      <c r="AQ521" s="6"/>
      <c r="AR521" s="6"/>
      <c r="AS521" s="6"/>
      <c r="AT521" s="6"/>
      <c r="AU521" s="4"/>
      <c r="AV521" s="6"/>
      <c r="AW521" s="6"/>
      <c r="AX521" s="7"/>
      <c r="AY521" s="4"/>
      <c r="BI521" s="50"/>
      <c r="BK521" s="50"/>
      <c r="BM521" s="50"/>
      <c r="BO521" s="50"/>
      <c r="BQ521" s="50"/>
      <c r="BS521" s="50"/>
    </row>
    <row r="522" spans="2:71" x14ac:dyDescent="0.25">
      <c r="B522" s="3" t="s">
        <v>297</v>
      </c>
      <c r="C522" s="10" t="s">
        <v>572</v>
      </c>
      <c r="D522" s="39">
        <v>44474</v>
      </c>
      <c r="E522" s="28">
        <v>7</v>
      </c>
      <c r="F522" s="3" t="s">
        <v>821</v>
      </c>
      <c r="G522" s="2" t="s">
        <v>224</v>
      </c>
      <c r="H522" s="6">
        <v>39</v>
      </c>
      <c r="I522" s="7">
        <v>0</v>
      </c>
      <c r="J522" s="6">
        <v>31</v>
      </c>
      <c r="K522" s="7">
        <v>0</v>
      </c>
      <c r="L522" s="6">
        <v>9</v>
      </c>
      <c r="M522" s="7">
        <v>1</v>
      </c>
      <c r="N522" s="6">
        <v>9</v>
      </c>
      <c r="O522" s="7">
        <v>0</v>
      </c>
      <c r="P522" s="6">
        <v>4</v>
      </c>
      <c r="Q522" s="7">
        <v>0</v>
      </c>
      <c r="R522" s="6"/>
      <c r="T522" s="6">
        <v>8</v>
      </c>
      <c r="U522" s="7">
        <v>0</v>
      </c>
      <c r="V522" s="3" t="s">
        <v>842</v>
      </c>
      <c r="X522" s="7"/>
      <c r="Y522" s="7"/>
      <c r="Z522" s="6"/>
      <c r="AA522" s="6"/>
      <c r="AC522" s="6"/>
      <c r="AD522" s="6"/>
      <c r="AF522" s="6"/>
      <c r="AG522" s="6"/>
      <c r="AL522" s="6"/>
      <c r="AM522" s="6"/>
      <c r="AO522" s="4"/>
      <c r="AP522" s="6"/>
      <c r="AQ522" s="6"/>
      <c r="AR522" s="6"/>
      <c r="AS522" s="6"/>
      <c r="AT522" s="6"/>
      <c r="AU522" s="4"/>
      <c r="AV522" s="6"/>
      <c r="AW522" s="6"/>
      <c r="AX522" s="7"/>
      <c r="AY522" s="4"/>
      <c r="BI522" s="50"/>
      <c r="BK522" s="50"/>
      <c r="BM522" s="50"/>
      <c r="BO522" s="50"/>
      <c r="BQ522" s="50"/>
      <c r="BS522" s="50"/>
    </row>
    <row r="523" spans="2:71" x14ac:dyDescent="0.25">
      <c r="B523" s="3" t="s">
        <v>297</v>
      </c>
      <c r="C523" s="10" t="s">
        <v>593</v>
      </c>
      <c r="D523" s="39">
        <v>44475</v>
      </c>
      <c r="E523" s="28">
        <v>11</v>
      </c>
      <c r="F523" s="3" t="s">
        <v>982</v>
      </c>
      <c r="G523" s="2" t="s">
        <v>46</v>
      </c>
      <c r="H523" s="6">
        <v>39</v>
      </c>
      <c r="I523" s="7">
        <v>-2</v>
      </c>
      <c r="J523" s="6">
        <v>35</v>
      </c>
      <c r="K523" s="7">
        <v>-1</v>
      </c>
      <c r="L523" s="6">
        <v>9</v>
      </c>
      <c r="M523" s="7">
        <v>1</v>
      </c>
      <c r="N523" s="6">
        <v>5</v>
      </c>
      <c r="O523" s="7">
        <v>0</v>
      </c>
      <c r="P523" s="6"/>
      <c r="R523" s="6"/>
      <c r="T523" s="6">
        <v>4</v>
      </c>
      <c r="U523" s="7">
        <v>-1</v>
      </c>
      <c r="V523" s="3" t="s">
        <v>842</v>
      </c>
      <c r="W523" t="s">
        <v>988</v>
      </c>
      <c r="X523" s="7"/>
      <c r="Y523" s="7"/>
      <c r="Z523" s="6">
        <v>38</v>
      </c>
      <c r="AA523" s="6">
        <v>42</v>
      </c>
      <c r="AB523" s="7">
        <f>Z523-AA523</f>
        <v>-4</v>
      </c>
      <c r="AC523" s="6">
        <v>31</v>
      </c>
      <c r="AD523" s="6">
        <v>38</v>
      </c>
      <c r="AE523" s="7">
        <f>AC523-AD523</f>
        <v>-7</v>
      </c>
      <c r="AF523" s="6"/>
      <c r="AG523" s="6"/>
      <c r="AL523" s="6"/>
      <c r="AM523" s="6"/>
      <c r="AO523" s="4" t="s">
        <v>1049</v>
      </c>
      <c r="AP523" s="6">
        <v>44</v>
      </c>
      <c r="AQ523" s="6">
        <v>32</v>
      </c>
      <c r="AR523" s="6"/>
      <c r="AS523" s="6"/>
      <c r="AT523" s="6"/>
      <c r="AU523" s="4" t="s">
        <v>1084</v>
      </c>
      <c r="AV523" s="6">
        <v>37</v>
      </c>
      <c r="AW523" s="6">
        <v>42</v>
      </c>
      <c r="AX523" s="7">
        <f>AV523-AW523</f>
        <v>-5</v>
      </c>
      <c r="AY523" s="4" t="s">
        <v>1144</v>
      </c>
      <c r="BI523" s="50"/>
      <c r="BK523" s="50"/>
      <c r="BM523" s="50"/>
      <c r="BO523" s="50"/>
      <c r="BQ523" s="50"/>
      <c r="BS523" s="50"/>
    </row>
    <row r="524" spans="2:71" x14ac:dyDescent="0.25">
      <c r="B524" t="s">
        <v>297</v>
      </c>
      <c r="C524" s="10" t="s">
        <v>317</v>
      </c>
      <c r="D524" s="39">
        <v>44477</v>
      </c>
      <c r="E524" s="28">
        <v>14</v>
      </c>
      <c r="F524" s="3" t="s">
        <v>1136</v>
      </c>
      <c r="H524" s="6">
        <v>40</v>
      </c>
      <c r="I524" s="7">
        <v>0</v>
      </c>
      <c r="J524" s="6">
        <v>35</v>
      </c>
      <c r="K524" s="7">
        <v>0</v>
      </c>
      <c r="L524" s="6">
        <v>8</v>
      </c>
      <c r="M524" s="7">
        <v>-1</v>
      </c>
      <c r="N524" s="6">
        <v>5</v>
      </c>
      <c r="O524" s="7">
        <v>1</v>
      </c>
      <c r="P524" s="6">
        <v>2</v>
      </c>
      <c r="Q524" s="7">
        <v>-1</v>
      </c>
      <c r="R524" s="6"/>
      <c r="T524" s="6">
        <v>5</v>
      </c>
      <c r="U524" s="7">
        <v>0</v>
      </c>
      <c r="V524" s="3" t="s">
        <v>842</v>
      </c>
      <c r="W524" t="s">
        <v>988</v>
      </c>
      <c r="X524" s="7"/>
      <c r="Y524" s="7"/>
      <c r="Z524" s="6"/>
      <c r="AA524" s="6"/>
      <c r="AC524" s="6"/>
      <c r="AD524" s="6"/>
      <c r="AF524" s="6"/>
      <c r="AG524" s="6"/>
      <c r="AL524" s="6"/>
      <c r="AM524" s="6"/>
      <c r="AO524" s="4"/>
      <c r="AP524" s="6"/>
      <c r="AQ524" s="6"/>
      <c r="AR524" s="6"/>
      <c r="AS524" s="6"/>
      <c r="AT524" s="6"/>
      <c r="AU524" s="4"/>
      <c r="AV524" s="6"/>
      <c r="AW524" s="6"/>
      <c r="AX524" s="7"/>
      <c r="AY524" s="4"/>
      <c r="BI524" s="50"/>
      <c r="BK524" s="50"/>
      <c r="BM524" s="50"/>
      <c r="BO524" s="50"/>
      <c r="BQ524" s="50"/>
      <c r="BS524" s="50"/>
    </row>
    <row r="525" spans="2:71" x14ac:dyDescent="0.25">
      <c r="B525" t="s">
        <v>297</v>
      </c>
      <c r="C525" s="10" t="s">
        <v>480</v>
      </c>
      <c r="D525" s="39">
        <v>44477</v>
      </c>
      <c r="E525" s="28">
        <v>20</v>
      </c>
      <c r="F525" t="s">
        <v>1132</v>
      </c>
      <c r="H525" s="6"/>
      <c r="J525" s="6"/>
      <c r="L525" s="6"/>
      <c r="N525" s="6"/>
      <c r="P525" s="6"/>
      <c r="R525" s="6"/>
      <c r="T525" s="6"/>
      <c r="V525" s="3" t="s">
        <v>842</v>
      </c>
      <c r="X525" s="7"/>
      <c r="Z525" s="6">
        <v>26</v>
      </c>
      <c r="AA525" s="6">
        <v>49</v>
      </c>
      <c r="AB525" s="7">
        <f>Z525-AA525</f>
        <v>-23</v>
      </c>
      <c r="AC525" s="6">
        <v>19</v>
      </c>
      <c r="AD525" s="6">
        <v>42</v>
      </c>
      <c r="AE525" s="7">
        <f>AC525-AD525</f>
        <v>-23</v>
      </c>
      <c r="AF525" s="6"/>
      <c r="AG525" s="6"/>
      <c r="AL525" s="6"/>
      <c r="AM525" s="6"/>
      <c r="AO525" s="4" t="s">
        <v>1750</v>
      </c>
      <c r="AP525" s="6"/>
      <c r="AQ525" s="6"/>
      <c r="AR525" s="6"/>
      <c r="AS525" s="6"/>
      <c r="AT525" s="6"/>
      <c r="AU525" s="4"/>
      <c r="AV525" s="6"/>
      <c r="AW525" s="6"/>
      <c r="AX525" s="7"/>
      <c r="AY525" s="4"/>
      <c r="BI525" s="50"/>
      <c r="BK525" s="50"/>
      <c r="BM525" s="50"/>
      <c r="BO525" s="50"/>
      <c r="BQ525" s="50"/>
      <c r="BS525" s="50"/>
    </row>
    <row r="526" spans="2:71" x14ac:dyDescent="0.25">
      <c r="B526" t="s">
        <v>297</v>
      </c>
      <c r="C526" s="10" t="s">
        <v>623</v>
      </c>
      <c r="D526" s="39">
        <v>44478</v>
      </c>
      <c r="E526" s="28"/>
      <c r="F526" s="3" t="s">
        <v>821</v>
      </c>
      <c r="H526" s="6"/>
      <c r="J526" s="6"/>
      <c r="L526" s="6"/>
      <c r="N526" s="6"/>
      <c r="P526" s="6"/>
      <c r="R526" s="6"/>
      <c r="T526" s="6"/>
      <c r="V526" s="3" t="s">
        <v>842</v>
      </c>
      <c r="X526" s="7"/>
      <c r="Z526" s="6"/>
      <c r="AA526" s="6"/>
      <c r="AC526" s="6"/>
      <c r="AD526" s="6"/>
      <c r="AF526" s="6"/>
      <c r="AG526" s="6"/>
      <c r="AL526" s="6"/>
      <c r="AM526" s="6"/>
      <c r="AO526" s="4"/>
      <c r="AP526" s="6"/>
      <c r="AQ526" s="6"/>
      <c r="AR526" s="6"/>
      <c r="AS526" s="6"/>
      <c r="AT526" s="6"/>
      <c r="AU526" s="4"/>
      <c r="AV526" s="6">
        <v>28</v>
      </c>
      <c r="AW526" s="6">
        <v>52</v>
      </c>
      <c r="AX526" s="7">
        <f>AV526-AW526</f>
        <v>-24</v>
      </c>
      <c r="AY526" s="4" t="s">
        <v>871</v>
      </c>
      <c r="BI526" s="50"/>
      <c r="BK526" s="50"/>
      <c r="BM526" s="50"/>
      <c r="BO526" s="50"/>
      <c r="BQ526" s="50"/>
      <c r="BS526" s="50"/>
    </row>
    <row r="527" spans="2:71" x14ac:dyDescent="0.25">
      <c r="B527" s="3" t="s">
        <v>297</v>
      </c>
      <c r="C527" s="10" t="s">
        <v>580</v>
      </c>
      <c r="D527" s="39">
        <v>44480</v>
      </c>
      <c r="E527" s="28">
        <v>11</v>
      </c>
      <c r="F527" s="3" t="s">
        <v>1135</v>
      </c>
      <c r="H527" s="6">
        <v>40</v>
      </c>
      <c r="I527" s="7">
        <v>0</v>
      </c>
      <c r="J527" s="6">
        <v>36</v>
      </c>
      <c r="K527" s="7">
        <v>-1</v>
      </c>
      <c r="L527" s="6">
        <v>9</v>
      </c>
      <c r="M527" s="7">
        <v>-1</v>
      </c>
      <c r="N527" s="6">
        <v>6</v>
      </c>
      <c r="O527" s="7">
        <v>2</v>
      </c>
      <c r="P527" s="6">
        <v>4</v>
      </c>
      <c r="Q527" s="7">
        <v>1</v>
      </c>
      <c r="R527" s="6"/>
      <c r="T527" s="6">
        <v>4</v>
      </c>
      <c r="U527" s="7">
        <v>1</v>
      </c>
      <c r="V527" s="3" t="s">
        <v>842</v>
      </c>
      <c r="X527" s="7"/>
      <c r="Y527" s="7"/>
      <c r="Z527" s="6">
        <v>36</v>
      </c>
      <c r="AA527" s="6">
        <v>42</v>
      </c>
      <c r="AB527" s="7">
        <f>Z527-AA527</f>
        <v>-6</v>
      </c>
      <c r="AC527" s="6">
        <v>26</v>
      </c>
      <c r="AD527" s="6">
        <v>37</v>
      </c>
      <c r="AE527" s="7">
        <f>AC527-AD527</f>
        <v>-11</v>
      </c>
      <c r="AF527" s="6"/>
      <c r="AG527" s="6"/>
      <c r="AL527" s="6"/>
      <c r="AM527" s="6"/>
      <c r="AO527" s="4" t="s">
        <v>1148</v>
      </c>
      <c r="AP527" s="6">
        <v>42</v>
      </c>
      <c r="AQ527" s="6">
        <v>31</v>
      </c>
      <c r="AR527" s="6"/>
      <c r="AS527" s="6"/>
      <c r="AT527" s="6"/>
      <c r="AU527" s="4" t="s">
        <v>1147</v>
      </c>
      <c r="AV527" s="6"/>
      <c r="AW527" s="6"/>
      <c r="AX527" s="7"/>
      <c r="AY527" s="4"/>
      <c r="BI527" s="50"/>
      <c r="BK527" s="50"/>
      <c r="BM527" s="50"/>
      <c r="BO527" s="50"/>
      <c r="BQ527" s="50"/>
      <c r="BS527" s="50"/>
    </row>
    <row r="528" spans="2:71" x14ac:dyDescent="0.25">
      <c r="B528" s="3" t="s">
        <v>297</v>
      </c>
      <c r="C528" s="85" t="s">
        <v>562</v>
      </c>
      <c r="D528" s="39">
        <v>44480</v>
      </c>
      <c r="E528" s="28"/>
      <c r="F528" s="3" t="s">
        <v>1164</v>
      </c>
      <c r="G528" s="2" t="s">
        <v>21</v>
      </c>
      <c r="H528" s="6">
        <v>37</v>
      </c>
      <c r="I528" s="7">
        <v>3</v>
      </c>
      <c r="J528" s="6">
        <v>34</v>
      </c>
      <c r="K528" s="7">
        <v>-5</v>
      </c>
      <c r="L528" s="6">
        <v>7</v>
      </c>
      <c r="M528" s="7">
        <v>0</v>
      </c>
      <c r="N528" s="6">
        <v>8</v>
      </c>
      <c r="O528" s="7">
        <v>0</v>
      </c>
      <c r="P528" s="6">
        <v>4</v>
      </c>
      <c r="Q528" s="7">
        <v>0</v>
      </c>
      <c r="R528" s="6"/>
      <c r="T528" s="6">
        <v>3</v>
      </c>
      <c r="U528" s="7">
        <v>8</v>
      </c>
      <c r="V528" s="3" t="s">
        <v>842</v>
      </c>
      <c r="W528" s="3"/>
      <c r="X528" s="7"/>
      <c r="Y528" s="7"/>
      <c r="Z528" s="6"/>
      <c r="AA528" s="6"/>
      <c r="AC528" s="6"/>
      <c r="AD528" s="6"/>
      <c r="AF528" s="6"/>
      <c r="AG528" s="6"/>
      <c r="AL528" s="6"/>
      <c r="AM528" s="6"/>
      <c r="AO528" s="4"/>
      <c r="AP528" s="6"/>
      <c r="AQ528" s="6"/>
      <c r="AR528" s="6"/>
      <c r="AS528" s="6"/>
      <c r="AT528" s="6"/>
      <c r="AU528" s="4"/>
      <c r="AV528" s="6"/>
      <c r="AW528" s="6"/>
      <c r="AX528" s="7"/>
      <c r="AY528" s="4"/>
      <c r="BI528" s="50"/>
      <c r="BK528" s="50"/>
      <c r="BM528" s="50"/>
      <c r="BO528" s="50"/>
      <c r="BQ528" s="50"/>
      <c r="BS528" s="50"/>
    </row>
    <row r="529" spans="2:71" x14ac:dyDescent="0.25">
      <c r="B529" s="3" t="s">
        <v>297</v>
      </c>
      <c r="C529" s="10" t="s">
        <v>416</v>
      </c>
      <c r="D529" s="39">
        <v>44480</v>
      </c>
      <c r="E529" s="28">
        <v>18</v>
      </c>
      <c r="F529" s="3" t="s">
        <v>1093</v>
      </c>
      <c r="H529" s="6">
        <v>40</v>
      </c>
      <c r="J529" s="6">
        <v>32</v>
      </c>
      <c r="L529" s="6">
        <v>6</v>
      </c>
      <c r="N529" s="6">
        <v>9</v>
      </c>
      <c r="P529" s="6">
        <v>3</v>
      </c>
      <c r="R529" s="6"/>
      <c r="T529" s="6">
        <v>8</v>
      </c>
      <c r="V529" s="3" t="s">
        <v>842</v>
      </c>
      <c r="X529" s="7"/>
      <c r="Y529" s="7"/>
      <c r="Z529" s="6"/>
      <c r="AA529" s="6"/>
      <c r="AC529" s="6"/>
      <c r="AD529" s="6"/>
      <c r="AF529" s="6"/>
      <c r="AG529" s="6"/>
      <c r="AL529" s="6"/>
      <c r="AM529" s="6"/>
      <c r="AO529" s="4"/>
      <c r="AP529" s="6"/>
      <c r="AQ529" s="6"/>
      <c r="AR529" s="6"/>
      <c r="AS529" s="6"/>
      <c r="AT529" s="6"/>
      <c r="AU529" s="4"/>
      <c r="AV529" s="6"/>
      <c r="AW529" s="6"/>
      <c r="AX529" s="7"/>
      <c r="AY529" s="4"/>
      <c r="BI529" s="50"/>
      <c r="BK529" s="50"/>
      <c r="BM529" s="50"/>
      <c r="BO529" s="50"/>
      <c r="BQ529" s="50"/>
      <c r="BS529" s="50"/>
    </row>
    <row r="530" spans="2:71" x14ac:dyDescent="0.25">
      <c r="B530" s="3" t="s">
        <v>297</v>
      </c>
      <c r="C530" s="10" t="s">
        <v>340</v>
      </c>
      <c r="D530" s="39">
        <v>44481</v>
      </c>
      <c r="E530" s="28">
        <v>14</v>
      </c>
      <c r="F530" s="3" t="s">
        <v>821</v>
      </c>
      <c r="G530" s="2" t="s">
        <v>224</v>
      </c>
      <c r="H530" s="6">
        <v>41</v>
      </c>
      <c r="I530" s="7">
        <v>2</v>
      </c>
      <c r="J530" s="6">
        <v>31</v>
      </c>
      <c r="K530" s="7">
        <v>0</v>
      </c>
      <c r="L530" s="6">
        <v>9</v>
      </c>
      <c r="M530" s="7">
        <v>0</v>
      </c>
      <c r="N530" s="6">
        <v>8</v>
      </c>
      <c r="O530" s="7">
        <v>-1</v>
      </c>
      <c r="P530" s="6">
        <v>4</v>
      </c>
      <c r="Q530" s="7">
        <v>0</v>
      </c>
      <c r="R530" s="6"/>
      <c r="T530" s="6">
        <v>10</v>
      </c>
      <c r="U530" s="7">
        <v>2</v>
      </c>
      <c r="V530" s="3" t="s">
        <v>842</v>
      </c>
      <c r="X530" s="7"/>
      <c r="Y530" s="7"/>
      <c r="Z530" s="6"/>
      <c r="AA530" s="6"/>
      <c r="AC530" s="6"/>
      <c r="AD530" s="6"/>
      <c r="AF530" s="6"/>
      <c r="AG530" s="6"/>
      <c r="AL530" s="6"/>
      <c r="AM530" s="6"/>
      <c r="AO530" s="4"/>
      <c r="AP530" s="6">
        <v>31</v>
      </c>
      <c r="AQ530" s="6">
        <v>25</v>
      </c>
      <c r="AR530" s="6"/>
      <c r="AS530" s="6"/>
      <c r="AT530" s="6"/>
      <c r="AU530" s="4" t="s">
        <v>876</v>
      </c>
      <c r="AV530" s="6">
        <v>26</v>
      </c>
      <c r="AW530" s="6">
        <v>51</v>
      </c>
      <c r="AX530" s="7">
        <f>AV530-AW530</f>
        <v>-25</v>
      </c>
      <c r="AY530" s="4" t="s">
        <v>871</v>
      </c>
      <c r="BI530" s="50"/>
      <c r="BK530" s="50"/>
      <c r="BM530" s="50"/>
      <c r="BO530" s="50"/>
      <c r="BQ530" s="50"/>
      <c r="BS530" s="50"/>
    </row>
    <row r="531" spans="2:71" x14ac:dyDescent="0.25">
      <c r="B531" s="3" t="s">
        <v>297</v>
      </c>
      <c r="C531" s="10" t="s">
        <v>441</v>
      </c>
      <c r="D531" s="39">
        <v>44482</v>
      </c>
      <c r="E531" s="28">
        <v>17</v>
      </c>
      <c r="F531" s="3" t="s">
        <v>903</v>
      </c>
      <c r="G531" s="2" t="s">
        <v>138</v>
      </c>
      <c r="H531" s="6">
        <v>41</v>
      </c>
      <c r="I531" s="7">
        <v>2</v>
      </c>
      <c r="J531" s="6">
        <v>37</v>
      </c>
      <c r="K531" s="7">
        <v>2</v>
      </c>
      <c r="L531" s="6">
        <v>7</v>
      </c>
      <c r="M531" s="7">
        <v>-1</v>
      </c>
      <c r="N531" s="6">
        <v>5</v>
      </c>
      <c r="O531" s="7">
        <v>-1</v>
      </c>
      <c r="P531" s="6"/>
      <c r="R531" s="6"/>
      <c r="T531" s="6">
        <v>4</v>
      </c>
      <c r="U531" s="7">
        <v>0</v>
      </c>
      <c r="V531" s="3" t="s">
        <v>842</v>
      </c>
      <c r="X531" s="7"/>
      <c r="Y531" s="7"/>
      <c r="Z531" s="6">
        <v>32</v>
      </c>
      <c r="AA531" s="6">
        <v>50</v>
      </c>
      <c r="AB531" s="7">
        <f>Z531-AA531</f>
        <v>-18</v>
      </c>
      <c r="AC531" s="6">
        <v>30</v>
      </c>
      <c r="AD531" s="6">
        <v>38</v>
      </c>
      <c r="AE531" s="7">
        <f>AC531-AD531</f>
        <v>-8</v>
      </c>
      <c r="AF531" s="6">
        <v>17</v>
      </c>
      <c r="AG531" s="6">
        <v>24</v>
      </c>
      <c r="AH531" s="7">
        <f>AF531-AG531</f>
        <v>-7</v>
      </c>
      <c r="AL531" s="6"/>
      <c r="AM531" s="6"/>
      <c r="AO531" s="4" t="s">
        <v>1127</v>
      </c>
      <c r="AP531" s="6">
        <v>32</v>
      </c>
      <c r="AQ531" s="6">
        <v>26</v>
      </c>
      <c r="AR531" s="6"/>
      <c r="AS531" s="6"/>
      <c r="AT531" s="6"/>
      <c r="AU531" s="4" t="s">
        <v>1035</v>
      </c>
      <c r="AV531" s="6"/>
      <c r="AW531" s="6"/>
      <c r="AX531" s="7"/>
      <c r="AY531" s="4"/>
      <c r="BI531" s="50"/>
      <c r="BK531" s="50"/>
      <c r="BM531" s="50"/>
      <c r="BO531" s="50"/>
      <c r="BQ531" s="50"/>
      <c r="BS531" s="50"/>
    </row>
    <row r="532" spans="2:71" x14ac:dyDescent="0.25">
      <c r="B532" s="3" t="s">
        <v>297</v>
      </c>
      <c r="C532" s="10" t="s">
        <v>441</v>
      </c>
      <c r="D532" s="39">
        <v>44482</v>
      </c>
      <c r="E532" s="28">
        <v>17</v>
      </c>
      <c r="F532" s="3" t="s">
        <v>1094</v>
      </c>
      <c r="G532" s="2" t="s">
        <v>124</v>
      </c>
      <c r="H532" s="6">
        <v>38</v>
      </c>
      <c r="I532" s="7">
        <v>-3</v>
      </c>
      <c r="J532" s="6">
        <v>37</v>
      </c>
      <c r="K532" s="7">
        <v>4</v>
      </c>
      <c r="L532" s="6">
        <v>9</v>
      </c>
      <c r="M532" s="7">
        <v>0</v>
      </c>
      <c r="N532" s="6">
        <v>6</v>
      </c>
      <c r="O532" s="7">
        <v>-1</v>
      </c>
      <c r="P532" s="6">
        <v>2</v>
      </c>
      <c r="Q532" s="7">
        <v>-1</v>
      </c>
      <c r="R532" s="6">
        <v>2</v>
      </c>
      <c r="S532" s="7">
        <v>-1</v>
      </c>
      <c r="T532" s="6">
        <v>1</v>
      </c>
      <c r="U532" s="7">
        <v>-7</v>
      </c>
      <c r="V532" s="3" t="s">
        <v>842</v>
      </c>
      <c r="X532" s="7"/>
      <c r="Y532" s="7"/>
      <c r="Z532" s="6">
        <v>43</v>
      </c>
      <c r="AA532" s="6">
        <v>52</v>
      </c>
      <c r="AB532" s="7">
        <f>Z532-AA532</f>
        <v>-9</v>
      </c>
      <c r="AC532" s="6">
        <v>36</v>
      </c>
      <c r="AD532" s="6">
        <v>47</v>
      </c>
      <c r="AE532" s="7">
        <f>AC532-AD532</f>
        <v>-11</v>
      </c>
      <c r="AF532" s="6"/>
      <c r="AG532" s="6"/>
      <c r="AL532" s="6"/>
      <c r="AM532" s="6"/>
      <c r="AO532" s="4" t="s">
        <v>1095</v>
      </c>
      <c r="AP532" s="6">
        <v>42</v>
      </c>
      <c r="AQ532" s="6">
        <v>33</v>
      </c>
      <c r="AR532" s="4" t="s">
        <v>1112</v>
      </c>
      <c r="AS532" s="4"/>
      <c r="AT532" s="6"/>
      <c r="AU532" s="4"/>
      <c r="AV532" s="6"/>
      <c r="AW532" s="6"/>
      <c r="AX532" s="7"/>
      <c r="AY532" s="4"/>
      <c r="BI532" s="50"/>
      <c r="BK532" s="50"/>
      <c r="BM532" s="50"/>
      <c r="BO532" s="50"/>
      <c r="BQ532" s="50"/>
      <c r="BS532" s="50"/>
    </row>
    <row r="533" spans="2:71" x14ac:dyDescent="0.25">
      <c r="B533" s="3" t="s">
        <v>297</v>
      </c>
      <c r="C533" s="10" t="s">
        <v>552</v>
      </c>
      <c r="D533" s="39">
        <v>44483</v>
      </c>
      <c r="E533" s="28">
        <v>21</v>
      </c>
      <c r="F533" s="3" t="s">
        <v>1137</v>
      </c>
      <c r="H533" s="6">
        <v>39</v>
      </c>
      <c r="I533" s="7">
        <v>-4</v>
      </c>
      <c r="J533" s="6">
        <v>34</v>
      </c>
      <c r="K533" s="7">
        <v>4</v>
      </c>
      <c r="L533" s="6">
        <v>8</v>
      </c>
      <c r="M533" s="7">
        <v>-3</v>
      </c>
      <c r="N533" s="6">
        <v>8</v>
      </c>
      <c r="O533" s="7">
        <v>2</v>
      </c>
      <c r="P533" s="6">
        <v>2</v>
      </c>
      <c r="Q533" s="7">
        <v>1</v>
      </c>
      <c r="R533" s="6">
        <v>1</v>
      </c>
      <c r="S533" s="7">
        <v>0</v>
      </c>
      <c r="T533" s="6">
        <v>5</v>
      </c>
      <c r="U533" s="7">
        <v>-8</v>
      </c>
      <c r="V533" s="3" t="s">
        <v>842</v>
      </c>
      <c r="X533" s="7"/>
      <c r="Y533" s="7"/>
      <c r="Z533" s="6"/>
      <c r="AA533" s="6"/>
      <c r="AC533" s="6"/>
      <c r="AD533" s="6"/>
      <c r="AF533" s="6"/>
      <c r="AG533" s="6"/>
      <c r="AL533" s="6"/>
      <c r="AM533" s="6"/>
      <c r="AO533" s="4"/>
      <c r="AP533" s="6"/>
      <c r="AQ533" s="6"/>
      <c r="AR533" s="4"/>
      <c r="AS533" s="4"/>
      <c r="AT533" s="6"/>
      <c r="AU533" s="4"/>
      <c r="AV533" s="6"/>
      <c r="AW533" s="6"/>
      <c r="AX533" s="7"/>
      <c r="AY533" s="4"/>
      <c r="BI533" s="50"/>
      <c r="BK533" s="50"/>
      <c r="BM533" s="50"/>
      <c r="BO533" s="50"/>
      <c r="BQ533" s="50"/>
      <c r="BS533" s="50"/>
    </row>
    <row r="534" spans="2:71" x14ac:dyDescent="0.25">
      <c r="B534" s="3" t="s">
        <v>297</v>
      </c>
      <c r="C534" s="85" t="s">
        <v>538</v>
      </c>
      <c r="D534" s="39">
        <v>44485</v>
      </c>
      <c r="E534" s="28"/>
      <c r="F534" s="3" t="s">
        <v>821</v>
      </c>
      <c r="H534" s="6"/>
      <c r="J534" s="6"/>
      <c r="L534" s="6"/>
      <c r="N534" s="6"/>
      <c r="P534" s="6"/>
      <c r="R534" s="6"/>
      <c r="T534" s="6"/>
      <c r="V534" s="3" t="s">
        <v>842</v>
      </c>
      <c r="X534" s="7"/>
      <c r="Z534" s="6"/>
      <c r="AA534" s="6"/>
      <c r="AC534" s="6"/>
      <c r="AD534" s="6"/>
      <c r="AF534" s="6"/>
      <c r="AG534" s="6"/>
      <c r="AL534" s="6"/>
      <c r="AM534" s="6"/>
      <c r="AO534" s="4"/>
      <c r="AP534" s="6"/>
      <c r="AQ534" s="6"/>
      <c r="AR534" s="4"/>
      <c r="AS534" s="4"/>
      <c r="AT534" s="6"/>
      <c r="AU534" s="4"/>
      <c r="AV534" s="6">
        <v>26</v>
      </c>
      <c r="AW534" s="6">
        <v>52</v>
      </c>
      <c r="AX534" s="7">
        <f>AV534-AW534</f>
        <v>-26</v>
      </c>
      <c r="AY534" s="4" t="s">
        <v>871</v>
      </c>
      <c r="BI534" s="50"/>
      <c r="BK534" s="50"/>
      <c r="BM534" s="50"/>
      <c r="BO534" s="50"/>
      <c r="BQ534" s="50"/>
      <c r="BS534" s="50"/>
    </row>
    <row r="535" spans="2:71" x14ac:dyDescent="0.25">
      <c r="B535" s="3" t="s">
        <v>297</v>
      </c>
      <c r="C535" s="10" t="s">
        <v>319</v>
      </c>
      <c r="D535" s="39">
        <v>44484</v>
      </c>
      <c r="E535" s="28">
        <v>21</v>
      </c>
      <c r="F535" s="3" t="s">
        <v>1136</v>
      </c>
      <c r="H535" s="6">
        <v>40</v>
      </c>
      <c r="I535" s="7">
        <v>0</v>
      </c>
      <c r="J535" s="6">
        <v>35</v>
      </c>
      <c r="K535" s="7">
        <v>0</v>
      </c>
      <c r="L535" s="6">
        <v>8</v>
      </c>
      <c r="M535" s="7">
        <v>0</v>
      </c>
      <c r="N535" s="6">
        <v>5</v>
      </c>
      <c r="O535" s="7">
        <v>0</v>
      </c>
      <c r="P535" s="6">
        <v>3</v>
      </c>
      <c r="Q535" s="7">
        <v>1</v>
      </c>
      <c r="R535" s="6"/>
      <c r="T535" s="6">
        <v>5</v>
      </c>
      <c r="U535" s="7">
        <v>0</v>
      </c>
      <c r="V535" s="3" t="s">
        <v>842</v>
      </c>
      <c r="W535" t="s">
        <v>988</v>
      </c>
      <c r="X535" s="7"/>
      <c r="Y535" s="7"/>
      <c r="Z535" s="6">
        <v>36</v>
      </c>
      <c r="AA535" s="6">
        <v>45</v>
      </c>
      <c r="AB535" s="7">
        <f>Z535-AA535</f>
        <v>-9</v>
      </c>
      <c r="AC535" s="6">
        <v>31</v>
      </c>
      <c r="AD535" s="6">
        <v>37</v>
      </c>
      <c r="AE535" s="7">
        <f>AC535-AD535</f>
        <v>-6</v>
      </c>
      <c r="AF535" s="6">
        <v>16</v>
      </c>
      <c r="AG535" s="6">
        <v>25</v>
      </c>
      <c r="AH535" s="7">
        <f>AF535-AG535</f>
        <v>-9</v>
      </c>
      <c r="AL535" s="6"/>
      <c r="AM535" s="6"/>
      <c r="AO535" s="4" t="s">
        <v>1099</v>
      </c>
      <c r="AP535" s="6">
        <v>39</v>
      </c>
      <c r="AQ535" s="6">
        <v>32</v>
      </c>
      <c r="AR535" s="4"/>
      <c r="AS535" s="4"/>
      <c r="AT535" s="6"/>
      <c r="AU535" s="4" t="s">
        <v>1146</v>
      </c>
      <c r="AV535" s="6">
        <v>32</v>
      </c>
      <c r="AW535" s="6">
        <v>44</v>
      </c>
      <c r="AX535" s="7">
        <f>AV535-AW535</f>
        <v>-12</v>
      </c>
      <c r="AY535" s="4" t="s">
        <v>1099</v>
      </c>
      <c r="BI535" s="50"/>
      <c r="BK535" s="50"/>
      <c r="BM535" s="50"/>
      <c r="BO535" s="50"/>
      <c r="BQ535" s="50"/>
      <c r="BS535" s="50"/>
    </row>
    <row r="536" spans="2:71" x14ac:dyDescent="0.25">
      <c r="B536" s="3" t="s">
        <v>297</v>
      </c>
      <c r="C536" s="89">
        <v>18</v>
      </c>
      <c r="D536" s="39">
        <v>44487</v>
      </c>
      <c r="E536" s="28">
        <v>18</v>
      </c>
      <c r="F536" s="3" t="s">
        <v>1135</v>
      </c>
      <c r="H536" s="6">
        <v>40</v>
      </c>
      <c r="I536" s="7">
        <v>0</v>
      </c>
      <c r="J536" s="6">
        <v>37</v>
      </c>
      <c r="K536" s="7">
        <v>1</v>
      </c>
      <c r="L536" s="6">
        <v>9</v>
      </c>
      <c r="M536" s="7">
        <v>0</v>
      </c>
      <c r="N536" s="6">
        <v>5</v>
      </c>
      <c r="O536" s="7">
        <v>-1</v>
      </c>
      <c r="P536" s="6">
        <v>3</v>
      </c>
      <c r="Q536" s="7">
        <v>-1</v>
      </c>
      <c r="R536" s="6"/>
      <c r="T536" s="6">
        <v>3</v>
      </c>
      <c r="U536" s="7">
        <v>-1</v>
      </c>
      <c r="V536" s="3" t="s">
        <v>842</v>
      </c>
      <c r="X536" s="7"/>
      <c r="Y536" s="7"/>
      <c r="Z536" s="6">
        <v>39</v>
      </c>
      <c r="AA536" s="6">
        <v>41</v>
      </c>
      <c r="AB536" s="7">
        <f>Z536-AA536</f>
        <v>-2</v>
      </c>
      <c r="AC536" s="6">
        <v>25</v>
      </c>
      <c r="AD536" s="6">
        <v>35</v>
      </c>
      <c r="AE536" s="7">
        <f>AC536-AD536</f>
        <v>-10</v>
      </c>
      <c r="AF536" s="6"/>
      <c r="AG536" s="6"/>
      <c r="AL536" s="6"/>
      <c r="AM536" s="6"/>
      <c r="AO536" s="4" t="s">
        <v>1148</v>
      </c>
      <c r="AP536" s="6">
        <v>43</v>
      </c>
      <c r="AQ536" s="6">
        <v>32</v>
      </c>
      <c r="AR536" s="6"/>
      <c r="AS536" s="6"/>
      <c r="AT536" s="6"/>
      <c r="AU536" s="4" t="s">
        <v>1147</v>
      </c>
      <c r="AV536" s="6"/>
      <c r="AW536" s="6"/>
      <c r="AX536" s="7"/>
      <c r="AY536" s="4"/>
      <c r="BI536" s="50"/>
      <c r="BK536" s="50"/>
      <c r="BM536" s="50"/>
      <c r="BO536" s="50"/>
      <c r="BQ536" s="50"/>
      <c r="BS536" s="50"/>
    </row>
    <row r="537" spans="2:71" x14ac:dyDescent="0.25">
      <c r="B537" s="3" t="s">
        <v>297</v>
      </c>
      <c r="C537" s="10" t="s">
        <v>598</v>
      </c>
      <c r="D537" s="39">
        <v>44489</v>
      </c>
      <c r="E537" s="28">
        <v>22</v>
      </c>
      <c r="F537" s="3" t="s">
        <v>821</v>
      </c>
      <c r="G537" s="2" t="s">
        <v>224</v>
      </c>
      <c r="H537" s="6">
        <v>37</v>
      </c>
      <c r="I537" s="7">
        <v>-4</v>
      </c>
      <c r="J537" s="6">
        <v>33</v>
      </c>
      <c r="K537" s="7">
        <v>2</v>
      </c>
      <c r="L537" s="6">
        <v>9</v>
      </c>
      <c r="M537" s="7">
        <v>0</v>
      </c>
      <c r="N537" s="6">
        <v>10</v>
      </c>
      <c r="O537" s="7">
        <v>2</v>
      </c>
      <c r="P537" s="6">
        <v>4</v>
      </c>
      <c r="Q537" s="7">
        <v>0</v>
      </c>
      <c r="R537" s="6"/>
      <c r="T537" s="6">
        <v>4</v>
      </c>
      <c r="U537" s="7">
        <v>-6</v>
      </c>
      <c r="V537" s="3" t="s">
        <v>842</v>
      </c>
      <c r="X537" s="7"/>
      <c r="Y537" s="7"/>
      <c r="Z537" s="6">
        <v>31</v>
      </c>
      <c r="AA537" s="6">
        <v>61</v>
      </c>
      <c r="AB537" s="7">
        <f>Z537-AA537</f>
        <v>-30</v>
      </c>
      <c r="AC537" s="6">
        <v>28</v>
      </c>
      <c r="AD537" s="6">
        <v>55</v>
      </c>
      <c r="AE537" s="7">
        <f>AC537-AD537</f>
        <v>-27</v>
      </c>
      <c r="AF537" s="6"/>
      <c r="AG537" s="6"/>
      <c r="AL537" s="6"/>
      <c r="AM537" s="6"/>
      <c r="AO537" s="4" t="s">
        <v>931</v>
      </c>
      <c r="AP537" s="6"/>
      <c r="AQ537" s="6"/>
      <c r="AR537" s="6"/>
      <c r="AS537" s="6"/>
      <c r="AT537" s="6"/>
      <c r="AU537" s="4"/>
      <c r="AV537" s="6"/>
      <c r="AW537" s="6"/>
      <c r="AX537" s="7"/>
      <c r="AY537" s="4"/>
      <c r="BI537" s="50"/>
      <c r="BK537" s="50"/>
      <c r="BM537" s="50"/>
      <c r="BO537" s="50"/>
      <c r="BQ537" s="50"/>
      <c r="BS537" s="50"/>
    </row>
    <row r="538" spans="2:71" x14ac:dyDescent="0.25">
      <c r="B538" s="3" t="s">
        <v>297</v>
      </c>
      <c r="C538" s="10" t="s">
        <v>688</v>
      </c>
      <c r="D538" s="39">
        <v>44491</v>
      </c>
      <c r="E538" s="28">
        <v>27</v>
      </c>
      <c r="F538" s="3" t="s">
        <v>1136</v>
      </c>
      <c r="H538" s="6">
        <v>37</v>
      </c>
      <c r="I538" s="7">
        <v>-3</v>
      </c>
      <c r="J538" s="6">
        <v>35</v>
      </c>
      <c r="K538" s="7">
        <v>0</v>
      </c>
      <c r="L538" s="6">
        <v>8</v>
      </c>
      <c r="M538" s="7">
        <v>0</v>
      </c>
      <c r="N538" s="6">
        <v>7</v>
      </c>
      <c r="O538" s="7">
        <v>2</v>
      </c>
      <c r="P538" s="6">
        <v>4</v>
      </c>
      <c r="Q538" s="7">
        <v>1</v>
      </c>
      <c r="R538" s="6"/>
      <c r="T538" s="6">
        <v>2</v>
      </c>
      <c r="U538" s="7">
        <v>-3</v>
      </c>
      <c r="V538" s="3" t="s">
        <v>842</v>
      </c>
      <c r="W538" t="s">
        <v>988</v>
      </c>
      <c r="X538" s="7"/>
      <c r="Y538" s="7"/>
      <c r="Z538" s="6"/>
      <c r="AA538" s="6"/>
      <c r="AC538" s="6"/>
      <c r="AD538" s="6"/>
      <c r="AF538" s="6"/>
      <c r="AG538" s="6"/>
      <c r="AL538" s="6"/>
      <c r="AM538" s="6"/>
      <c r="AO538" s="4"/>
      <c r="AP538" s="6"/>
      <c r="AQ538" s="6"/>
      <c r="AR538" s="6"/>
      <c r="AS538" s="6"/>
      <c r="AT538" s="6"/>
      <c r="AU538" s="4"/>
      <c r="AV538" s="6"/>
      <c r="AW538" s="6"/>
      <c r="AX538" s="7"/>
      <c r="AY538" s="4"/>
      <c r="BI538" s="50"/>
      <c r="BK538" s="50"/>
      <c r="BM538" s="50"/>
      <c r="BO538" s="50"/>
      <c r="BQ538" s="50"/>
      <c r="BS538" s="50"/>
    </row>
    <row r="539" spans="2:71" x14ac:dyDescent="0.25">
      <c r="B539" s="3" t="s">
        <v>297</v>
      </c>
      <c r="C539" s="10" t="s">
        <v>600</v>
      </c>
      <c r="D539" s="39">
        <v>44492</v>
      </c>
      <c r="E539" s="28">
        <v>25</v>
      </c>
      <c r="F539" s="3" t="s">
        <v>821</v>
      </c>
      <c r="H539" s="6"/>
      <c r="J539" s="6"/>
      <c r="L539" s="6"/>
      <c r="N539" s="6"/>
      <c r="P539" s="6"/>
      <c r="R539" s="6"/>
      <c r="T539" s="6"/>
      <c r="V539" s="3" t="s">
        <v>842</v>
      </c>
      <c r="X539" s="7"/>
      <c r="Z539" s="6">
        <v>32</v>
      </c>
      <c r="AA539" s="6">
        <v>60</v>
      </c>
      <c r="AB539" s="7">
        <f>Z539-AA539</f>
        <v>-28</v>
      </c>
      <c r="AC539" s="6">
        <v>20</v>
      </c>
      <c r="AD539" s="6">
        <v>60</v>
      </c>
      <c r="AE539" s="7">
        <f>AC539-AD539</f>
        <v>-40</v>
      </c>
      <c r="AF539" s="6"/>
      <c r="AG539" s="6"/>
      <c r="AL539" s="6"/>
      <c r="AM539" s="6"/>
      <c r="AO539" s="4" t="s">
        <v>1037</v>
      </c>
      <c r="AP539" s="6"/>
      <c r="AQ539" s="6"/>
      <c r="AR539" s="6"/>
      <c r="AS539" s="6"/>
      <c r="AT539" s="6"/>
      <c r="AU539" s="4"/>
      <c r="AV539" s="6">
        <v>25</v>
      </c>
      <c r="AW539" s="6">
        <v>54</v>
      </c>
      <c r="AX539" s="7">
        <f>AV539-AW539</f>
        <v>-29</v>
      </c>
      <c r="AY539" s="4" t="s">
        <v>871</v>
      </c>
      <c r="BI539" s="50"/>
      <c r="BK539" s="50"/>
      <c r="BM539" s="50"/>
      <c r="BO539" s="50"/>
      <c r="BQ539" s="50"/>
      <c r="BS539" s="50"/>
    </row>
    <row r="540" spans="2:71" x14ac:dyDescent="0.25">
      <c r="B540" s="3" t="s">
        <v>297</v>
      </c>
      <c r="C540" s="10" t="s">
        <v>565</v>
      </c>
      <c r="D540" s="39">
        <v>44494</v>
      </c>
      <c r="E540" s="28">
        <v>25</v>
      </c>
      <c r="F540" s="3" t="s">
        <v>1135</v>
      </c>
      <c r="H540" s="6">
        <v>39</v>
      </c>
      <c r="I540" s="7">
        <v>-1</v>
      </c>
      <c r="J540" s="6">
        <v>36</v>
      </c>
      <c r="K540" s="7">
        <v>-1</v>
      </c>
      <c r="L540" s="6">
        <v>10</v>
      </c>
      <c r="M540" s="7">
        <v>1</v>
      </c>
      <c r="N540" s="6">
        <v>6</v>
      </c>
      <c r="O540" s="7">
        <v>1</v>
      </c>
      <c r="P540" s="6">
        <v>4</v>
      </c>
      <c r="Q540" s="7">
        <v>1</v>
      </c>
      <c r="R540" s="6"/>
      <c r="T540" s="6">
        <v>3</v>
      </c>
      <c r="U540" s="7">
        <v>0</v>
      </c>
      <c r="V540" s="3" t="s">
        <v>842</v>
      </c>
      <c r="X540" s="7"/>
      <c r="Y540" s="7"/>
      <c r="Z540" s="6">
        <v>37</v>
      </c>
      <c r="AA540" s="6">
        <v>40</v>
      </c>
      <c r="AB540" s="7">
        <f>Z540-AA540</f>
        <v>-3</v>
      </c>
      <c r="AC540" s="6">
        <v>26</v>
      </c>
      <c r="AD540" s="6">
        <v>36</v>
      </c>
      <c r="AE540" s="7">
        <f>AC540-AD540</f>
        <v>-10</v>
      </c>
      <c r="AF540" s="6"/>
      <c r="AG540" s="6"/>
      <c r="AL540" s="6"/>
      <c r="AM540" s="6"/>
      <c r="AO540" s="4" t="s">
        <v>1148</v>
      </c>
      <c r="AP540" s="6">
        <v>43</v>
      </c>
      <c r="AQ540" s="6">
        <v>30</v>
      </c>
      <c r="AR540" s="6"/>
      <c r="AS540" s="6"/>
      <c r="AT540" s="6"/>
      <c r="AU540" s="4" t="s">
        <v>1147</v>
      </c>
      <c r="AV540" s="6"/>
      <c r="AW540" s="6"/>
      <c r="AX540" s="7"/>
      <c r="AY540" s="4"/>
      <c r="BI540" s="50"/>
      <c r="BK540" s="50"/>
      <c r="BM540" s="50"/>
      <c r="BO540" s="50"/>
      <c r="BQ540" s="50"/>
      <c r="BS540" s="50"/>
    </row>
    <row r="541" spans="2:71" x14ac:dyDescent="0.25">
      <c r="B541" s="3" t="s">
        <v>297</v>
      </c>
      <c r="C541" s="10" t="s">
        <v>602</v>
      </c>
      <c r="D541" s="39">
        <v>44496</v>
      </c>
      <c r="E541" s="28">
        <v>29</v>
      </c>
      <c r="F541" s="3" t="s">
        <v>821</v>
      </c>
      <c r="G541" s="2" t="s">
        <v>224</v>
      </c>
      <c r="H541" s="6">
        <v>39</v>
      </c>
      <c r="I541" s="7">
        <v>2</v>
      </c>
      <c r="J541" s="6">
        <v>33</v>
      </c>
      <c r="K541" s="7">
        <v>0</v>
      </c>
      <c r="L541" s="6">
        <v>8</v>
      </c>
      <c r="M541" s="7">
        <v>-1</v>
      </c>
      <c r="N541" s="6">
        <v>10</v>
      </c>
      <c r="O541" s="7">
        <v>0</v>
      </c>
      <c r="P541" s="6">
        <v>3</v>
      </c>
      <c r="Q541" s="7">
        <v>-1</v>
      </c>
      <c r="R541" s="6"/>
      <c r="T541" s="6">
        <v>6</v>
      </c>
      <c r="U541" s="7">
        <v>2</v>
      </c>
      <c r="V541" s="3" t="s">
        <v>842</v>
      </c>
      <c r="X541" s="7"/>
      <c r="Y541" s="7"/>
      <c r="Z541" s="6"/>
      <c r="AA541" s="6"/>
      <c r="AC541" s="6"/>
      <c r="AD541" s="6"/>
      <c r="AF541" s="6"/>
      <c r="AG541" s="6"/>
      <c r="AL541" s="6"/>
      <c r="AM541" s="6"/>
      <c r="AO541" s="4"/>
      <c r="AP541" s="6"/>
      <c r="AQ541" s="6"/>
      <c r="AR541" s="6"/>
      <c r="AS541" s="6"/>
      <c r="AT541" s="6"/>
      <c r="AU541" s="4"/>
      <c r="AV541" s="6"/>
      <c r="AW541" s="6"/>
      <c r="AX541" s="7"/>
      <c r="AY541" s="4"/>
      <c r="BI541" s="50"/>
      <c r="BK541" s="50"/>
      <c r="BM541" s="50"/>
      <c r="BO541" s="50"/>
      <c r="BQ541" s="50"/>
      <c r="BS541" s="50"/>
    </row>
    <row r="542" spans="2:71" x14ac:dyDescent="0.25">
      <c r="B542" s="3" t="s">
        <v>297</v>
      </c>
      <c r="C542" s="10" t="s">
        <v>488</v>
      </c>
      <c r="D542" s="39">
        <v>44496</v>
      </c>
      <c r="E542" s="28">
        <v>30</v>
      </c>
      <c r="F542" s="3" t="s">
        <v>903</v>
      </c>
      <c r="G542" s="2" t="s">
        <v>138</v>
      </c>
      <c r="H542" s="6">
        <v>40</v>
      </c>
      <c r="I542" s="7">
        <v>-1</v>
      </c>
      <c r="J542" s="6">
        <v>35</v>
      </c>
      <c r="K542" s="7">
        <v>-2</v>
      </c>
      <c r="L542" s="6">
        <v>8</v>
      </c>
      <c r="M542" s="7">
        <v>1</v>
      </c>
      <c r="N542" s="6">
        <v>7</v>
      </c>
      <c r="O542" s="7">
        <v>2</v>
      </c>
      <c r="P542" s="6"/>
      <c r="R542" s="6"/>
      <c r="T542" s="6">
        <v>5</v>
      </c>
      <c r="U542" s="7">
        <v>1</v>
      </c>
      <c r="V542" s="3" t="s">
        <v>842</v>
      </c>
      <c r="X542" s="7"/>
      <c r="Y542" s="7"/>
      <c r="Z542" s="6">
        <v>32</v>
      </c>
      <c r="AA542" s="6">
        <v>48</v>
      </c>
      <c r="AB542" s="7">
        <f>Z542-AA542</f>
        <v>-16</v>
      </c>
      <c r="AC542" s="6">
        <v>27</v>
      </c>
      <c r="AD542" s="6">
        <v>36</v>
      </c>
      <c r="AE542" s="7">
        <f>AC542-AD542</f>
        <v>-9</v>
      </c>
      <c r="AF542" s="6">
        <v>16</v>
      </c>
      <c r="AG542" s="6">
        <v>23</v>
      </c>
      <c r="AH542" s="7">
        <f>AF542-AG542</f>
        <v>-7</v>
      </c>
      <c r="AL542" s="6"/>
      <c r="AM542" s="6"/>
      <c r="AO542" s="4" t="s">
        <v>1127</v>
      </c>
      <c r="AP542" s="6">
        <v>33</v>
      </c>
      <c r="AQ542" s="6">
        <v>22</v>
      </c>
      <c r="AR542" s="6"/>
      <c r="AS542" s="6"/>
      <c r="AT542" s="6"/>
      <c r="AU542" s="4" t="s">
        <v>1035</v>
      </c>
      <c r="AV542" s="6"/>
      <c r="AW542" s="6"/>
      <c r="AX542" s="7"/>
      <c r="AY542" s="4"/>
      <c r="BI542" s="50"/>
      <c r="BK542" s="50"/>
      <c r="BM542" s="50"/>
      <c r="BO542" s="50"/>
      <c r="BQ542" s="50"/>
      <c r="BS542" s="50"/>
    </row>
    <row r="543" spans="2:71" x14ac:dyDescent="0.25">
      <c r="B543" s="3" t="s">
        <v>297</v>
      </c>
      <c r="C543" s="10" t="s">
        <v>702</v>
      </c>
      <c r="D543" s="39">
        <v>44498</v>
      </c>
      <c r="E543" s="28">
        <v>4</v>
      </c>
      <c r="F543" s="3" t="s">
        <v>1136</v>
      </c>
      <c r="H543" s="6">
        <v>40</v>
      </c>
      <c r="I543" s="7">
        <v>3</v>
      </c>
      <c r="J543" s="6">
        <v>35</v>
      </c>
      <c r="K543" s="7">
        <v>0</v>
      </c>
      <c r="L543" s="6">
        <v>9</v>
      </c>
      <c r="M543" s="7">
        <v>1</v>
      </c>
      <c r="N543" s="6">
        <v>4</v>
      </c>
      <c r="O543" s="7">
        <v>-3</v>
      </c>
      <c r="P543" s="6">
        <v>3</v>
      </c>
      <c r="Q543" s="7">
        <v>-1</v>
      </c>
      <c r="R543" s="6"/>
      <c r="T543" s="6">
        <v>5</v>
      </c>
      <c r="U543" s="7">
        <v>3</v>
      </c>
      <c r="V543" s="3" t="s">
        <v>842</v>
      </c>
      <c r="W543" t="s">
        <v>988</v>
      </c>
      <c r="X543" s="7"/>
      <c r="Y543" s="7"/>
      <c r="Z543" s="6"/>
      <c r="AA543" s="6"/>
      <c r="AC543" s="6"/>
      <c r="AD543" s="6"/>
      <c r="AF543" s="6"/>
      <c r="AG543" s="6"/>
      <c r="AL543" s="6"/>
      <c r="AM543" s="6"/>
      <c r="AO543" s="4"/>
      <c r="AP543" s="6"/>
      <c r="AQ543" s="6"/>
      <c r="AR543" s="6"/>
      <c r="AS543" s="6"/>
      <c r="AT543" s="6"/>
      <c r="AU543" s="4"/>
      <c r="AV543" s="6"/>
      <c r="AW543" s="6"/>
      <c r="AX543" s="7"/>
      <c r="AY543" s="4"/>
      <c r="BI543" s="50"/>
      <c r="BK543" s="50"/>
      <c r="BM543" s="50"/>
      <c r="BO543" s="50"/>
      <c r="BQ543" s="50"/>
      <c r="BS543" s="50"/>
    </row>
    <row r="544" spans="2:71" x14ac:dyDescent="0.25">
      <c r="B544" t="s">
        <v>297</v>
      </c>
      <c r="C544" s="10" t="s">
        <v>408</v>
      </c>
      <c r="D544" s="39">
        <v>44498</v>
      </c>
      <c r="E544" s="28">
        <v>8</v>
      </c>
      <c r="F544" t="s">
        <v>1132</v>
      </c>
      <c r="G544" s="2" t="s">
        <v>60</v>
      </c>
      <c r="H544" s="6">
        <v>35</v>
      </c>
      <c r="I544" s="7">
        <v>-4</v>
      </c>
      <c r="J544" s="6">
        <v>36</v>
      </c>
      <c r="K544" s="7">
        <v>0</v>
      </c>
      <c r="L544" s="6">
        <v>9</v>
      </c>
      <c r="M544" s="7">
        <v>0</v>
      </c>
      <c r="N544" s="6">
        <v>11</v>
      </c>
      <c r="O544" s="7">
        <v>5</v>
      </c>
      <c r="P544" s="6">
        <v>0</v>
      </c>
      <c r="Q544" s="7">
        <v>0</v>
      </c>
      <c r="R544" s="6">
        <v>0</v>
      </c>
      <c r="S544" s="7">
        <v>0</v>
      </c>
      <c r="T544" s="6">
        <v>1</v>
      </c>
      <c r="U544" s="7">
        <v>-4</v>
      </c>
      <c r="V544" s="3" t="s">
        <v>639</v>
      </c>
      <c r="X544" s="7"/>
      <c r="Y544" s="7"/>
      <c r="Z544" s="6">
        <v>34</v>
      </c>
      <c r="AA544" s="6">
        <v>61</v>
      </c>
      <c r="AB544" s="7">
        <f>Z544-AA544</f>
        <v>-27</v>
      </c>
      <c r="AC544" s="6">
        <v>29</v>
      </c>
      <c r="AD544" s="6">
        <v>50</v>
      </c>
      <c r="AE544" s="7">
        <f>AC544-AD544</f>
        <v>-21</v>
      </c>
      <c r="AF544" s="6">
        <v>20</v>
      </c>
      <c r="AG544" s="6">
        <v>37</v>
      </c>
      <c r="AH544" s="7">
        <f>AF544-AG544</f>
        <v>-17</v>
      </c>
      <c r="AL544" s="6"/>
      <c r="AM544" s="6"/>
      <c r="AO544" s="4" t="s">
        <v>1087</v>
      </c>
      <c r="AP544" s="6"/>
      <c r="AQ544" s="6"/>
      <c r="AR544" s="6"/>
      <c r="AS544" s="6"/>
      <c r="AT544" s="6"/>
      <c r="AU544" s="4"/>
      <c r="AV544" s="6">
        <v>29</v>
      </c>
      <c r="AW544" s="6">
        <v>62</v>
      </c>
      <c r="AX544" s="7">
        <f>AV544-AW544</f>
        <v>-33</v>
      </c>
      <c r="AY544" s="4" t="s">
        <v>937</v>
      </c>
      <c r="BI544" s="50"/>
      <c r="BK544" s="50"/>
      <c r="BM544" s="50"/>
      <c r="BO544" s="50"/>
      <c r="BQ544" s="50"/>
      <c r="BS544" s="50"/>
    </row>
    <row r="545" spans="2:71" x14ac:dyDescent="0.25">
      <c r="B545" s="3" t="s">
        <v>297</v>
      </c>
      <c r="C545" s="10" t="s">
        <v>582</v>
      </c>
      <c r="D545" s="39">
        <v>44499</v>
      </c>
      <c r="E545" s="28">
        <v>1</v>
      </c>
      <c r="F545" s="3" t="s">
        <v>821</v>
      </c>
      <c r="H545" s="6"/>
      <c r="J545" s="6"/>
      <c r="L545" s="6"/>
      <c r="N545" s="6"/>
      <c r="P545" s="6"/>
      <c r="R545" s="6"/>
      <c r="T545" s="6"/>
      <c r="V545" s="3" t="s">
        <v>842</v>
      </c>
      <c r="X545" s="7"/>
      <c r="Z545" s="6"/>
      <c r="AA545" s="6"/>
      <c r="AC545" s="6"/>
      <c r="AD545" s="6"/>
      <c r="AF545" s="6"/>
      <c r="AG545" s="6"/>
      <c r="AL545" s="6"/>
      <c r="AM545" s="6"/>
      <c r="AO545" s="4"/>
      <c r="AP545" s="6"/>
      <c r="AQ545" s="6"/>
      <c r="AR545" s="6"/>
      <c r="AS545" s="6"/>
      <c r="AT545" s="6"/>
      <c r="AU545" s="4"/>
      <c r="AV545" s="6">
        <v>26</v>
      </c>
      <c r="AW545" s="6">
        <v>51</v>
      </c>
      <c r="AX545" s="7">
        <f>AV545-AW545</f>
        <v>-25</v>
      </c>
      <c r="AY545" s="4" t="s">
        <v>871</v>
      </c>
      <c r="BI545" s="50"/>
      <c r="BK545" s="50"/>
      <c r="BM545" s="50"/>
      <c r="BO545" s="50"/>
      <c r="BQ545" s="50"/>
      <c r="BS545" s="50"/>
    </row>
    <row r="546" spans="2:71" x14ac:dyDescent="0.25">
      <c r="B546" s="3" t="s">
        <v>296</v>
      </c>
      <c r="C546" s="10" t="s">
        <v>605</v>
      </c>
      <c r="D546" s="39">
        <v>44501</v>
      </c>
      <c r="E546" s="28">
        <v>1</v>
      </c>
      <c r="F546" s="3" t="s">
        <v>1135</v>
      </c>
      <c r="H546" s="6">
        <v>40</v>
      </c>
      <c r="I546" s="7">
        <v>1</v>
      </c>
      <c r="J546" s="6">
        <v>35</v>
      </c>
      <c r="K546" s="7">
        <v>-1</v>
      </c>
      <c r="L546" s="6">
        <v>10</v>
      </c>
      <c r="M546" s="7">
        <v>0</v>
      </c>
      <c r="N546" s="6">
        <v>6</v>
      </c>
      <c r="O546" s="7">
        <v>0</v>
      </c>
      <c r="P546" s="6">
        <v>3</v>
      </c>
      <c r="Q546" s="7">
        <v>-1</v>
      </c>
      <c r="R546" s="6"/>
      <c r="T546" s="6">
        <v>5</v>
      </c>
      <c r="U546" s="7">
        <v>2</v>
      </c>
      <c r="V546" s="3" t="s">
        <v>842</v>
      </c>
      <c r="X546" s="7"/>
      <c r="Y546" s="7"/>
      <c r="Z546" s="6">
        <v>37</v>
      </c>
      <c r="AA546" s="6">
        <v>43</v>
      </c>
      <c r="AB546" s="7">
        <f>Z546-AA546</f>
        <v>-6</v>
      </c>
      <c r="AC546" s="6">
        <v>27</v>
      </c>
      <c r="AD546" s="6">
        <v>35</v>
      </c>
      <c r="AE546" s="7">
        <f>AC546-AD546</f>
        <v>-8</v>
      </c>
      <c r="AF546" s="6"/>
      <c r="AG546" s="6"/>
      <c r="AL546" s="6"/>
      <c r="AM546" s="6"/>
      <c r="AO546" s="4" t="s">
        <v>1148</v>
      </c>
      <c r="AP546" s="6">
        <v>41</v>
      </c>
      <c r="AQ546" s="6">
        <v>32</v>
      </c>
      <c r="AR546" s="6"/>
      <c r="AS546" s="6"/>
      <c r="AT546" s="6"/>
      <c r="AU546" s="4" t="s">
        <v>1147</v>
      </c>
      <c r="AV546" s="6"/>
      <c r="AW546" s="6"/>
      <c r="AX546" s="7"/>
      <c r="AY546" s="4"/>
      <c r="BI546" s="50"/>
      <c r="BK546" s="50"/>
      <c r="BM546" s="50"/>
      <c r="BO546" s="50"/>
      <c r="BQ546" s="50"/>
      <c r="BS546" s="50"/>
    </row>
    <row r="547" spans="2:71" x14ac:dyDescent="0.25">
      <c r="B547" s="3" t="s">
        <v>296</v>
      </c>
      <c r="C547" s="10" t="s">
        <v>589</v>
      </c>
      <c r="D547" s="39">
        <v>44503</v>
      </c>
      <c r="E547" s="28">
        <v>5</v>
      </c>
      <c r="F547" s="3" t="s">
        <v>821</v>
      </c>
      <c r="G547" s="2" t="s">
        <v>224</v>
      </c>
      <c r="H547" s="6">
        <v>36</v>
      </c>
      <c r="I547" s="7">
        <v>-3</v>
      </c>
      <c r="J547" s="6">
        <v>35</v>
      </c>
      <c r="K547" s="7">
        <v>2</v>
      </c>
      <c r="L547" s="6">
        <v>8</v>
      </c>
      <c r="M547" s="7">
        <v>0</v>
      </c>
      <c r="N547" s="6">
        <v>9</v>
      </c>
      <c r="O547" s="7">
        <v>-1</v>
      </c>
      <c r="P547" s="6">
        <v>5</v>
      </c>
      <c r="Q547" s="7">
        <v>2</v>
      </c>
      <c r="R547" s="6"/>
      <c r="T547" s="6">
        <v>1</v>
      </c>
      <c r="U547" s="7">
        <v>-5</v>
      </c>
      <c r="V547" s="3" t="s">
        <v>842</v>
      </c>
      <c r="X547" s="7"/>
      <c r="Y547" s="7"/>
      <c r="Z547" s="6"/>
      <c r="AA547" s="6"/>
      <c r="AC547" s="6"/>
      <c r="AD547" s="6"/>
      <c r="AF547" s="6"/>
      <c r="AG547" s="6"/>
      <c r="AL547" s="6"/>
      <c r="AM547" s="6"/>
      <c r="AO547" s="4"/>
      <c r="AP547" s="6"/>
      <c r="AQ547" s="6"/>
      <c r="AR547" s="6"/>
      <c r="AS547" s="6"/>
      <c r="AT547" s="6"/>
      <c r="AU547" s="4"/>
      <c r="AV547" s="6"/>
      <c r="AW547" s="6"/>
      <c r="AX547" s="7"/>
      <c r="AY547" s="4"/>
      <c r="BI547" s="50"/>
      <c r="BK547" s="50"/>
      <c r="BM547" s="50"/>
      <c r="BO547" s="50"/>
      <c r="BQ547" s="50"/>
      <c r="BS547" s="50"/>
    </row>
    <row r="548" spans="2:71" x14ac:dyDescent="0.25">
      <c r="B548" s="3" t="s">
        <v>296</v>
      </c>
      <c r="C548" s="10" t="s">
        <v>584</v>
      </c>
      <c r="D548" s="39">
        <v>44503</v>
      </c>
      <c r="E548" s="28">
        <v>7</v>
      </c>
      <c r="F548" s="3" t="s">
        <v>1094</v>
      </c>
      <c r="H548" s="6">
        <v>40</v>
      </c>
      <c r="I548" s="7">
        <v>2</v>
      </c>
      <c r="J548" s="6">
        <v>37</v>
      </c>
      <c r="K548" s="7">
        <v>0</v>
      </c>
      <c r="L548" s="6">
        <v>8</v>
      </c>
      <c r="M548" s="7">
        <v>-1</v>
      </c>
      <c r="N548" s="6">
        <v>6</v>
      </c>
      <c r="O548" s="7">
        <v>0</v>
      </c>
      <c r="P548" s="6">
        <v>2</v>
      </c>
      <c r="Q548" s="7">
        <v>0</v>
      </c>
      <c r="R548" s="6">
        <v>2</v>
      </c>
      <c r="S548" s="7">
        <v>0</v>
      </c>
      <c r="T548" s="6">
        <v>3</v>
      </c>
      <c r="U548" s="7">
        <v>2</v>
      </c>
      <c r="V548" s="3" t="s">
        <v>842</v>
      </c>
      <c r="X548" s="7"/>
      <c r="Y548" s="7"/>
      <c r="Z548" s="6"/>
      <c r="AA548" s="6"/>
      <c r="AC548" s="6"/>
      <c r="AD548" s="6"/>
      <c r="AF548" s="6"/>
      <c r="AG548" s="6"/>
      <c r="AL548" s="6"/>
      <c r="AM548" s="6"/>
      <c r="AO548" s="4"/>
      <c r="AP548" s="6"/>
      <c r="AQ548" s="6"/>
      <c r="AR548" s="6"/>
      <c r="AS548" s="6"/>
      <c r="AT548" s="6"/>
      <c r="AU548" s="4"/>
      <c r="AV548" s="6"/>
      <c r="AW548" s="6"/>
      <c r="AX548" s="7"/>
      <c r="AY548" s="4"/>
      <c r="BI548" s="50"/>
      <c r="BK548" s="50"/>
      <c r="BM548" s="50"/>
      <c r="BO548" s="50"/>
      <c r="BQ548" s="50"/>
      <c r="BS548" s="50"/>
    </row>
    <row r="549" spans="2:71" x14ac:dyDescent="0.25">
      <c r="B549" s="3" t="s">
        <v>296</v>
      </c>
      <c r="C549" s="85" t="s">
        <v>366</v>
      </c>
      <c r="D549" s="39">
        <v>44504</v>
      </c>
      <c r="E549" s="28"/>
      <c r="F549" s="3" t="s">
        <v>1164</v>
      </c>
      <c r="G549" s="2" t="s">
        <v>21</v>
      </c>
      <c r="H549" s="6">
        <v>35</v>
      </c>
      <c r="I549" s="7">
        <v>-2</v>
      </c>
      <c r="J549" s="6">
        <v>41</v>
      </c>
      <c r="K549" s="7">
        <v>7</v>
      </c>
      <c r="L549" s="6">
        <v>5</v>
      </c>
      <c r="M549" s="7">
        <v>-2</v>
      </c>
      <c r="N549" s="6">
        <v>7</v>
      </c>
      <c r="O549" s="7">
        <v>-1</v>
      </c>
      <c r="P549" s="6">
        <v>5</v>
      </c>
      <c r="Q549" s="7">
        <v>1</v>
      </c>
      <c r="R549" s="6"/>
      <c r="T549" s="6">
        <v>-6</v>
      </c>
      <c r="U549" s="7">
        <v>-9</v>
      </c>
      <c r="V549" s="3" t="s">
        <v>842</v>
      </c>
      <c r="W549" s="3"/>
      <c r="X549" s="7"/>
      <c r="Y549" s="7"/>
      <c r="Z549" s="6"/>
      <c r="AA549" s="6"/>
      <c r="AC549" s="6"/>
      <c r="AD549" s="6"/>
      <c r="AF549" s="6"/>
      <c r="AG549" s="6"/>
      <c r="AL549" s="6"/>
      <c r="AM549" s="6"/>
      <c r="AO549" s="4"/>
      <c r="AP549" s="6"/>
      <c r="AQ549" s="6"/>
      <c r="AR549" s="6"/>
      <c r="AS549" s="6"/>
      <c r="AT549" s="6"/>
      <c r="AU549" s="4"/>
      <c r="AV549" s="6"/>
      <c r="AW549" s="6"/>
      <c r="AX549" s="7"/>
      <c r="AY549" s="4"/>
      <c r="BI549" s="50"/>
      <c r="BK549" s="50"/>
      <c r="BM549" s="50"/>
      <c r="BO549" s="50"/>
      <c r="BQ549" s="50"/>
      <c r="BS549" s="50"/>
    </row>
    <row r="550" spans="2:71" x14ac:dyDescent="0.25">
      <c r="B550" s="3" t="s">
        <v>296</v>
      </c>
      <c r="C550" s="10" t="s">
        <v>572</v>
      </c>
      <c r="D550" s="39">
        <v>44505</v>
      </c>
      <c r="E550" s="28">
        <v>7</v>
      </c>
      <c r="F550" s="3" t="s">
        <v>903</v>
      </c>
      <c r="G550" s="2" t="s">
        <v>138</v>
      </c>
      <c r="H550" s="6">
        <v>37</v>
      </c>
      <c r="I550" s="7">
        <v>-3</v>
      </c>
      <c r="J550" s="6">
        <v>36</v>
      </c>
      <c r="K550" s="7">
        <v>1</v>
      </c>
      <c r="L550" s="6">
        <v>9</v>
      </c>
      <c r="M550" s="7">
        <v>1</v>
      </c>
      <c r="N550" s="6">
        <v>6</v>
      </c>
      <c r="O550" s="7">
        <v>-1</v>
      </c>
      <c r="P550" s="6"/>
      <c r="R550" s="6"/>
      <c r="T550" s="6">
        <v>1</v>
      </c>
      <c r="U550" s="7">
        <v>-4</v>
      </c>
      <c r="V550" s="3" t="s">
        <v>842</v>
      </c>
      <c r="X550" s="7"/>
      <c r="Y550" s="7"/>
      <c r="Z550" s="6">
        <v>30</v>
      </c>
      <c r="AA550" s="6">
        <v>50</v>
      </c>
      <c r="AB550" s="7">
        <f>Z550-AA550</f>
        <v>-20</v>
      </c>
      <c r="AC550" s="6">
        <v>29</v>
      </c>
      <c r="AD550" s="6">
        <v>37</v>
      </c>
      <c r="AE550" s="7">
        <f>AC550-AD550</f>
        <v>-8</v>
      </c>
      <c r="AF550" s="6">
        <v>17</v>
      </c>
      <c r="AG550" s="6">
        <v>23</v>
      </c>
      <c r="AH550" s="7">
        <f>AF550-AG550</f>
        <v>-6</v>
      </c>
      <c r="AL550" s="6"/>
      <c r="AM550" s="6"/>
      <c r="AO550" s="4" t="s">
        <v>1127</v>
      </c>
      <c r="AP550" s="6">
        <v>28</v>
      </c>
      <c r="AQ550" s="6">
        <v>26</v>
      </c>
      <c r="AR550" s="6"/>
      <c r="AS550" s="6"/>
      <c r="AT550" s="6"/>
      <c r="AU550" s="4" t="s">
        <v>1035</v>
      </c>
      <c r="AV550" s="6"/>
      <c r="AW550" s="6"/>
      <c r="AX550" s="7"/>
      <c r="AY550" s="4"/>
      <c r="BI550" s="50"/>
      <c r="BK550" s="50"/>
      <c r="BM550" s="50"/>
      <c r="BO550" s="50"/>
      <c r="BQ550" s="50"/>
      <c r="BS550" s="50"/>
    </row>
    <row r="551" spans="2:71" x14ac:dyDescent="0.25">
      <c r="B551" s="3" t="s">
        <v>296</v>
      </c>
      <c r="C551" s="10" t="s">
        <v>657</v>
      </c>
      <c r="D551" s="39">
        <v>44505</v>
      </c>
      <c r="E551" s="28">
        <v>9</v>
      </c>
      <c r="F551" s="3" t="s">
        <v>1136</v>
      </c>
      <c r="H551" s="6">
        <v>38</v>
      </c>
      <c r="I551" s="7">
        <v>-2</v>
      </c>
      <c r="J551" s="6">
        <v>35</v>
      </c>
      <c r="K551" s="7">
        <v>0</v>
      </c>
      <c r="L551" s="6">
        <v>10</v>
      </c>
      <c r="M551" s="7">
        <v>1</v>
      </c>
      <c r="N551" s="6">
        <v>4</v>
      </c>
      <c r="O551" s="7">
        <v>0</v>
      </c>
      <c r="P551" s="6">
        <v>3</v>
      </c>
      <c r="Q551" s="7">
        <v>0</v>
      </c>
      <c r="R551" s="6"/>
      <c r="T551" s="6">
        <v>3</v>
      </c>
      <c r="U551" s="7">
        <v>-2</v>
      </c>
      <c r="V551" s="3" t="s">
        <v>842</v>
      </c>
      <c r="W551" t="s">
        <v>988</v>
      </c>
      <c r="X551" s="7"/>
      <c r="Y551" s="7"/>
      <c r="Z551" s="6"/>
      <c r="AA551" s="6"/>
      <c r="AC551" s="6"/>
      <c r="AD551" s="6"/>
      <c r="AF551" s="6"/>
      <c r="AG551" s="6"/>
      <c r="AL551" s="6"/>
      <c r="AM551" s="6"/>
      <c r="AO551" s="4"/>
      <c r="AP551" s="6"/>
      <c r="AQ551" s="6"/>
      <c r="AR551" s="6"/>
      <c r="AS551" s="6"/>
      <c r="AT551" s="6"/>
      <c r="AU551" s="4"/>
      <c r="AV551" s="6"/>
      <c r="AW551" s="6"/>
      <c r="AX551" s="7"/>
      <c r="AY551" s="4"/>
      <c r="BI551" s="50"/>
      <c r="BK551" s="50"/>
      <c r="BM551" s="50"/>
      <c r="BO551" s="50"/>
      <c r="BQ551" s="50"/>
      <c r="BS551" s="50"/>
    </row>
    <row r="552" spans="2:71" x14ac:dyDescent="0.25">
      <c r="B552" s="3" t="s">
        <v>296</v>
      </c>
      <c r="C552" s="10" t="s">
        <v>474</v>
      </c>
      <c r="D552" s="39">
        <v>44505</v>
      </c>
      <c r="E552" s="28">
        <v>27</v>
      </c>
      <c r="F552" s="3" t="s">
        <v>1153</v>
      </c>
      <c r="G552" s="2" t="s">
        <v>54</v>
      </c>
      <c r="H552" s="6">
        <v>36</v>
      </c>
      <c r="I552" s="7">
        <v>-1</v>
      </c>
      <c r="J552" s="6">
        <v>35</v>
      </c>
      <c r="K552" s="7">
        <v>2</v>
      </c>
      <c r="L552" s="6">
        <v>11</v>
      </c>
      <c r="M552" s="7">
        <v>-1</v>
      </c>
      <c r="N552" s="6">
        <v>8</v>
      </c>
      <c r="O552" s="7">
        <v>0</v>
      </c>
      <c r="P552" s="6">
        <v>2</v>
      </c>
      <c r="Q552" s="7">
        <v>-2</v>
      </c>
      <c r="R552" s="6"/>
      <c r="T552" s="6">
        <v>1</v>
      </c>
      <c r="U552" s="7">
        <v>-3</v>
      </c>
      <c r="V552" s="3" t="s">
        <v>842</v>
      </c>
      <c r="X552" t="s">
        <v>1152</v>
      </c>
      <c r="Y552" s="7"/>
      <c r="Z552" s="6"/>
      <c r="AA552" s="6"/>
      <c r="AC552" s="6"/>
      <c r="AD552" s="6"/>
      <c r="AF552" s="6"/>
      <c r="AG552" s="6"/>
      <c r="AL552" s="6"/>
      <c r="AM552" s="6"/>
      <c r="AO552" s="4"/>
      <c r="AP552" s="6"/>
      <c r="AQ552" s="6"/>
      <c r="AR552" s="6"/>
      <c r="AS552" s="6"/>
      <c r="AT552" s="6"/>
      <c r="AU552" s="4"/>
      <c r="AV552" s="6"/>
      <c r="AW552" s="6"/>
      <c r="AX552" s="7"/>
      <c r="AY552" s="4"/>
      <c r="BF552">
        <v>301</v>
      </c>
      <c r="BG552" s="50">
        <f>BF552-BF492</f>
        <v>-10</v>
      </c>
      <c r="BH552">
        <v>257</v>
      </c>
      <c r="BI552" s="50">
        <f>BH552-BH492</f>
        <v>13</v>
      </c>
      <c r="BJ552">
        <v>10</v>
      </c>
      <c r="BK552" s="50">
        <f>BJ552-BJ492</f>
        <v>-2</v>
      </c>
      <c r="BL552">
        <v>1</v>
      </c>
      <c r="BM552" s="50">
        <f>BL552-BL492</f>
        <v>0</v>
      </c>
      <c r="BN552">
        <v>0</v>
      </c>
      <c r="BO552" s="50">
        <f>BN552-BN492</f>
        <v>0</v>
      </c>
      <c r="BP552">
        <v>58</v>
      </c>
      <c r="BQ552" s="50">
        <f>BP552-BP492</f>
        <v>-1</v>
      </c>
      <c r="BR552">
        <v>5</v>
      </c>
      <c r="BS552" s="50">
        <f>BR552-BR492</f>
        <v>0</v>
      </c>
    </row>
    <row r="553" spans="2:71" x14ac:dyDescent="0.25">
      <c r="B553" s="3" t="s">
        <v>296</v>
      </c>
      <c r="C553" s="10" t="s">
        <v>645</v>
      </c>
      <c r="D553" s="39">
        <v>44506</v>
      </c>
      <c r="E553" s="28"/>
      <c r="F553" s="3" t="s">
        <v>821</v>
      </c>
      <c r="H553" s="6"/>
      <c r="J553" s="6"/>
      <c r="L553" s="6"/>
      <c r="N553" s="6"/>
      <c r="P553" s="6"/>
      <c r="R553" s="6"/>
      <c r="T553" s="6"/>
      <c r="V553" s="3" t="s">
        <v>842</v>
      </c>
      <c r="X553" s="7"/>
      <c r="Z553" s="6"/>
      <c r="AA553" s="6"/>
      <c r="AC553" s="6"/>
      <c r="AD553" s="6"/>
      <c r="AF553" s="6"/>
      <c r="AG553" s="6"/>
      <c r="AL553" s="6"/>
      <c r="AM553" s="6"/>
      <c r="AO553" s="4"/>
      <c r="AP553" s="6"/>
      <c r="AQ553" s="6"/>
      <c r="AR553" s="6"/>
      <c r="AS553" s="6"/>
      <c r="AT553" s="6"/>
      <c r="AU553" s="4"/>
      <c r="AV553" s="6">
        <v>23</v>
      </c>
      <c r="AW553" s="6">
        <v>55</v>
      </c>
      <c r="AX553" s="7">
        <f>AV553-AW553</f>
        <v>-32</v>
      </c>
      <c r="AY553" s="4" t="s">
        <v>871</v>
      </c>
      <c r="BI553" s="50"/>
      <c r="BK553" s="50"/>
      <c r="BM553" s="50"/>
      <c r="BO553" s="50"/>
      <c r="BQ553" s="50"/>
      <c r="BS553" s="50"/>
    </row>
    <row r="554" spans="2:71" x14ac:dyDescent="0.25">
      <c r="B554" s="3" t="s">
        <v>296</v>
      </c>
      <c r="C554" s="10" t="s">
        <v>377</v>
      </c>
      <c r="D554" s="39">
        <v>44508</v>
      </c>
      <c r="E554" s="28">
        <v>8</v>
      </c>
      <c r="F554" s="3" t="s">
        <v>1135</v>
      </c>
      <c r="H554" s="6">
        <v>37</v>
      </c>
      <c r="I554" s="7">
        <v>-3</v>
      </c>
      <c r="J554" s="6">
        <v>36</v>
      </c>
      <c r="K554" s="7">
        <v>1</v>
      </c>
      <c r="L554" s="6">
        <v>10</v>
      </c>
      <c r="M554" s="7">
        <v>0</v>
      </c>
      <c r="N554" s="6">
        <v>6</v>
      </c>
      <c r="O554" s="7">
        <v>0</v>
      </c>
      <c r="P554" s="6">
        <v>5</v>
      </c>
      <c r="Q554" s="7">
        <v>2</v>
      </c>
      <c r="R554" s="6"/>
      <c r="T554" s="6">
        <v>1</v>
      </c>
      <c r="U554" s="7">
        <v>-4</v>
      </c>
      <c r="V554" s="3" t="s">
        <v>842</v>
      </c>
      <c r="X554" s="7"/>
      <c r="Y554" s="7"/>
      <c r="Z554" s="6">
        <v>36</v>
      </c>
      <c r="AA554" s="6">
        <v>42</v>
      </c>
      <c r="AB554" s="7">
        <f>Z554-AA554</f>
        <v>-6</v>
      </c>
      <c r="AC554" s="6">
        <v>25</v>
      </c>
      <c r="AD554" s="6">
        <v>34</v>
      </c>
      <c r="AE554" s="7">
        <f>AC554-AD554</f>
        <v>-9</v>
      </c>
      <c r="AF554" s="6"/>
      <c r="AG554" s="6"/>
      <c r="AL554" s="6"/>
      <c r="AM554" s="6"/>
      <c r="AO554" s="4" t="s">
        <v>1148</v>
      </c>
      <c r="AP554" s="6">
        <v>42</v>
      </c>
      <c r="AQ554" s="6">
        <v>32</v>
      </c>
      <c r="AR554" s="6"/>
      <c r="AS554" s="6"/>
      <c r="AT554" s="6"/>
      <c r="AU554" s="4" t="s">
        <v>1147</v>
      </c>
      <c r="AV554" s="6"/>
      <c r="AW554" s="6"/>
      <c r="AX554" s="7"/>
      <c r="AY554" s="4"/>
      <c r="BI554" s="50"/>
      <c r="BK554" s="50"/>
      <c r="BM554" s="50"/>
      <c r="BO554" s="50"/>
      <c r="BQ554" s="50"/>
      <c r="BS554" s="50"/>
    </row>
    <row r="555" spans="2:71" x14ac:dyDescent="0.25">
      <c r="B555" s="3" t="s">
        <v>296</v>
      </c>
      <c r="C555" s="10" t="s">
        <v>377</v>
      </c>
      <c r="D555" s="39">
        <v>44508</v>
      </c>
      <c r="E555" s="28"/>
      <c r="F555" s="3" t="s">
        <v>1164</v>
      </c>
      <c r="G555" s="2" t="s">
        <v>21</v>
      </c>
      <c r="H555" s="6">
        <v>30</v>
      </c>
      <c r="I555" s="7">
        <v>-5</v>
      </c>
      <c r="J555" s="6">
        <v>42</v>
      </c>
      <c r="K555" s="7">
        <v>1</v>
      </c>
      <c r="L555" s="6">
        <v>6</v>
      </c>
      <c r="M555" s="7">
        <v>1</v>
      </c>
      <c r="N555" s="6">
        <v>8</v>
      </c>
      <c r="O555" s="7">
        <v>1</v>
      </c>
      <c r="P555" s="6">
        <v>5</v>
      </c>
      <c r="Q555" s="7">
        <v>0</v>
      </c>
      <c r="R555" s="6"/>
      <c r="T555" s="6">
        <v>-12</v>
      </c>
      <c r="U555" s="7">
        <v>-6</v>
      </c>
      <c r="V555" s="3" t="s">
        <v>842</v>
      </c>
      <c r="W555" s="3"/>
      <c r="X555" s="7"/>
      <c r="Y555" s="7"/>
      <c r="Z555" s="6"/>
      <c r="AA555" s="6"/>
      <c r="AC555" s="6"/>
      <c r="AD555" s="6"/>
      <c r="AF555" s="6"/>
      <c r="AG555" s="6"/>
      <c r="AL555" s="6"/>
      <c r="AM555" s="6"/>
      <c r="AO555" s="4"/>
      <c r="AP555" s="6"/>
      <c r="AQ555" s="6"/>
      <c r="AR555" s="6"/>
      <c r="AS555" s="6"/>
      <c r="AT555" s="6"/>
      <c r="AU555" s="4"/>
      <c r="AV555" s="6"/>
      <c r="AW555" s="6"/>
      <c r="AX555" s="7"/>
      <c r="AY555" s="4"/>
      <c r="BI555" s="50"/>
      <c r="BK555" s="50"/>
      <c r="BM555" s="50"/>
      <c r="BO555" s="50"/>
      <c r="BQ555" s="50"/>
      <c r="BS555" s="50"/>
    </row>
    <row r="556" spans="2:71" x14ac:dyDescent="0.25">
      <c r="B556" s="3" t="s">
        <v>296</v>
      </c>
      <c r="C556" s="10" t="s">
        <v>637</v>
      </c>
      <c r="D556" s="39">
        <v>44510</v>
      </c>
      <c r="E556" s="28">
        <v>11</v>
      </c>
      <c r="F556" s="3" t="s">
        <v>1135</v>
      </c>
      <c r="H556" s="6">
        <v>36</v>
      </c>
      <c r="I556" s="7">
        <v>-1</v>
      </c>
      <c r="J556" s="6">
        <v>38</v>
      </c>
      <c r="K556" s="7">
        <v>2</v>
      </c>
      <c r="L556" s="6">
        <v>10</v>
      </c>
      <c r="M556" s="7">
        <v>0</v>
      </c>
      <c r="N556" s="6">
        <v>6</v>
      </c>
      <c r="O556" s="7">
        <v>0</v>
      </c>
      <c r="P556" s="6">
        <v>3</v>
      </c>
      <c r="Q556" s="7">
        <v>-2</v>
      </c>
      <c r="R556" s="6"/>
      <c r="T556" s="6">
        <v>-2</v>
      </c>
      <c r="U556" s="7">
        <v>-3</v>
      </c>
      <c r="V556" s="3" t="s">
        <v>842</v>
      </c>
      <c r="X556" s="7"/>
      <c r="Y556" s="7"/>
      <c r="Z556" s="6"/>
      <c r="AA556" s="6"/>
      <c r="AC556" s="6"/>
      <c r="AD556" s="6"/>
      <c r="AF556" s="6"/>
      <c r="AG556" s="6"/>
      <c r="AL556" s="6"/>
      <c r="AM556" s="6"/>
      <c r="AO556" s="4"/>
      <c r="AP556" s="6"/>
      <c r="AQ556" s="6"/>
      <c r="AR556" s="6"/>
      <c r="AS556" s="6"/>
      <c r="AT556" s="6"/>
      <c r="AU556" s="4"/>
      <c r="AV556" s="6"/>
      <c r="AW556" s="6"/>
      <c r="AX556" s="7"/>
      <c r="AY556" s="4"/>
      <c r="BI556" s="50"/>
      <c r="BK556" s="50"/>
      <c r="BM556" s="50"/>
      <c r="BO556" s="50"/>
      <c r="BQ556" s="50"/>
      <c r="BS556" s="50"/>
    </row>
    <row r="557" spans="2:71" x14ac:dyDescent="0.25">
      <c r="B557" s="3" t="s">
        <v>296</v>
      </c>
      <c r="C557" s="10" t="s">
        <v>337</v>
      </c>
      <c r="D557" s="39">
        <v>44510</v>
      </c>
      <c r="E557" s="28">
        <v>12</v>
      </c>
      <c r="F557" s="3" t="s">
        <v>821</v>
      </c>
      <c r="G557" s="2" t="s">
        <v>224</v>
      </c>
      <c r="H557" s="6">
        <v>35</v>
      </c>
      <c r="I557" s="7">
        <v>-1</v>
      </c>
      <c r="J557" s="6">
        <v>35</v>
      </c>
      <c r="K557" s="7">
        <v>0</v>
      </c>
      <c r="L557" s="6">
        <v>8</v>
      </c>
      <c r="M557" s="7">
        <v>0</v>
      </c>
      <c r="N557" s="6">
        <v>10</v>
      </c>
      <c r="O557" s="7">
        <v>1</v>
      </c>
      <c r="P557" s="6">
        <v>4</v>
      </c>
      <c r="Q557" s="7">
        <v>-1</v>
      </c>
      <c r="R557" s="6"/>
      <c r="T557" s="6">
        <v>0</v>
      </c>
      <c r="U557" s="7">
        <v>-1</v>
      </c>
      <c r="V557" s="3" t="s">
        <v>842</v>
      </c>
      <c r="X557" s="7"/>
      <c r="Y557" s="7"/>
      <c r="Z557" s="6">
        <v>30</v>
      </c>
      <c r="AA557" s="6">
        <v>60</v>
      </c>
      <c r="AB557" s="7">
        <f>Z557-AA557</f>
        <v>-30</v>
      </c>
      <c r="AC557" s="6">
        <v>31</v>
      </c>
      <c r="AD557" s="6">
        <v>50</v>
      </c>
      <c r="AE557" s="7">
        <f>AC557-AD557</f>
        <v>-19</v>
      </c>
      <c r="AF557" s="6"/>
      <c r="AG557" s="6"/>
      <c r="AL557" s="6"/>
      <c r="AM557" s="6"/>
      <c r="AO557" s="4" t="s">
        <v>931</v>
      </c>
      <c r="AP557" s="6">
        <v>27</v>
      </c>
      <c r="AQ557" s="6">
        <v>29</v>
      </c>
      <c r="AR557" s="6"/>
      <c r="AS557" s="6"/>
      <c r="AT557" s="6"/>
      <c r="AU557" s="4" t="s">
        <v>876</v>
      </c>
      <c r="AV557" s="6"/>
      <c r="AW557" s="6"/>
      <c r="AX557" s="7"/>
      <c r="AY557" s="4"/>
      <c r="BI557" s="50"/>
      <c r="BK557" s="50"/>
      <c r="BM557" s="50"/>
      <c r="BO557" s="50"/>
      <c r="BQ557" s="50"/>
      <c r="BS557" s="50"/>
    </row>
    <row r="558" spans="2:71" x14ac:dyDescent="0.25">
      <c r="B558" s="3" t="s">
        <v>296</v>
      </c>
      <c r="C558" s="10" t="s">
        <v>655</v>
      </c>
      <c r="D558" s="39">
        <v>44510</v>
      </c>
      <c r="E558" s="28">
        <v>14</v>
      </c>
      <c r="F558" s="3" t="s">
        <v>903</v>
      </c>
      <c r="G558" s="2" t="s">
        <v>138</v>
      </c>
      <c r="H558" s="6">
        <v>36</v>
      </c>
      <c r="I558" s="7">
        <v>-1</v>
      </c>
      <c r="J558" s="6">
        <v>37</v>
      </c>
      <c r="K558" s="7">
        <v>1</v>
      </c>
      <c r="L558" s="6">
        <v>9</v>
      </c>
      <c r="M558" s="7">
        <v>0</v>
      </c>
      <c r="N558" s="6">
        <v>7</v>
      </c>
      <c r="O558" s="7">
        <v>1</v>
      </c>
      <c r="P558" s="6"/>
      <c r="R558" s="6"/>
      <c r="T558" s="6">
        <v>-1</v>
      </c>
      <c r="U558" s="7">
        <v>-2</v>
      </c>
      <c r="V558" s="3" t="s">
        <v>842</v>
      </c>
      <c r="X558" s="7"/>
      <c r="Y558" s="7"/>
      <c r="Z558" s="6">
        <v>30</v>
      </c>
      <c r="AA558" s="6">
        <v>51</v>
      </c>
      <c r="AB558" s="7">
        <f>Z558-AA558</f>
        <v>-21</v>
      </c>
      <c r="AC558" s="6">
        <v>30</v>
      </c>
      <c r="AD558" s="6">
        <v>36</v>
      </c>
      <c r="AE558" s="7">
        <f>AC558-AD558</f>
        <v>-6</v>
      </c>
      <c r="AF558" s="6"/>
      <c r="AG558" s="6"/>
      <c r="AL558" s="6"/>
      <c r="AM558" s="6"/>
      <c r="AO558" s="4" t="s">
        <v>1127</v>
      </c>
      <c r="AP558" s="6">
        <v>26</v>
      </c>
      <c r="AQ558" s="6">
        <v>25</v>
      </c>
      <c r="AR558" s="6"/>
      <c r="AS558" s="6"/>
      <c r="AT558" s="6"/>
      <c r="AU558" s="4" t="s">
        <v>1035</v>
      </c>
      <c r="AV558" s="6"/>
      <c r="AW558" s="6"/>
      <c r="AX558" s="7"/>
      <c r="AY558" s="4"/>
      <c r="BI558" s="50"/>
      <c r="BK558" s="50"/>
      <c r="BM558" s="50"/>
      <c r="BO558" s="50"/>
      <c r="BQ558" s="50"/>
      <c r="BS558" s="50"/>
    </row>
    <row r="559" spans="2:71" x14ac:dyDescent="0.25">
      <c r="B559" s="3" t="s">
        <v>296</v>
      </c>
      <c r="C559" s="10" t="s">
        <v>1091</v>
      </c>
      <c r="D559" s="39">
        <v>44510</v>
      </c>
      <c r="E559" s="28">
        <v>19</v>
      </c>
      <c r="F559" s="3" t="s">
        <v>1017</v>
      </c>
      <c r="H559" s="6">
        <v>38</v>
      </c>
      <c r="I559" s="7">
        <v>-3</v>
      </c>
      <c r="J559" s="6">
        <v>39</v>
      </c>
      <c r="K559" s="7">
        <v>3</v>
      </c>
      <c r="L559" s="6">
        <v>9</v>
      </c>
      <c r="M559" s="7">
        <v>-1</v>
      </c>
      <c r="N559" s="6">
        <v>6</v>
      </c>
      <c r="O559" s="7">
        <v>1</v>
      </c>
      <c r="P559" s="6"/>
      <c r="R559" s="6"/>
      <c r="T559" s="6">
        <v>-1</v>
      </c>
      <c r="U559" s="7">
        <v>-6</v>
      </c>
      <c r="V559" s="3" t="s">
        <v>842</v>
      </c>
      <c r="X559" s="7"/>
      <c r="Y559" s="7"/>
      <c r="Z559" s="6">
        <v>28</v>
      </c>
      <c r="AA559" s="6">
        <v>48</v>
      </c>
      <c r="AB559" s="7">
        <f>Z559-AA559</f>
        <v>-20</v>
      </c>
      <c r="AC559" s="6">
        <v>25</v>
      </c>
      <c r="AD559" s="6">
        <v>36</v>
      </c>
      <c r="AE559" s="7">
        <f>AC559-AD559</f>
        <v>-11</v>
      </c>
      <c r="AF559" s="6">
        <v>14</v>
      </c>
      <c r="AG559" s="6">
        <v>24</v>
      </c>
      <c r="AH559" s="7">
        <f>AF559-AG559</f>
        <v>-10</v>
      </c>
      <c r="AL559" s="6"/>
      <c r="AM559" s="6"/>
      <c r="AO559" s="4" t="s">
        <v>1165</v>
      </c>
      <c r="AP559" s="6"/>
      <c r="AQ559" s="6"/>
      <c r="AR559" s="6"/>
      <c r="AS559" s="6"/>
      <c r="AT559" s="6"/>
      <c r="AU559" s="4"/>
      <c r="AV559" s="6"/>
      <c r="AW559" s="6"/>
      <c r="AX559" s="7"/>
      <c r="AY559" s="4"/>
      <c r="BI559" s="50"/>
      <c r="BK559" s="50"/>
      <c r="BM559" s="50"/>
      <c r="BO559" s="50"/>
      <c r="BQ559" s="50"/>
      <c r="BS559" s="50"/>
    </row>
    <row r="560" spans="2:71" x14ac:dyDescent="0.25">
      <c r="B560" s="3" t="s">
        <v>296</v>
      </c>
      <c r="C560" s="10" t="s">
        <v>562</v>
      </c>
      <c r="D560" s="39">
        <v>44511</v>
      </c>
      <c r="E560" s="28">
        <v>13</v>
      </c>
      <c r="F560" s="3" t="s">
        <v>1136</v>
      </c>
      <c r="G560" s="2" t="s">
        <v>46</v>
      </c>
      <c r="H560" s="6">
        <v>34</v>
      </c>
      <c r="I560" s="7">
        <v>-4</v>
      </c>
      <c r="J560" s="6">
        <v>40</v>
      </c>
      <c r="K560" s="7">
        <v>5</v>
      </c>
      <c r="L560" s="6">
        <v>10</v>
      </c>
      <c r="M560" s="7">
        <v>0</v>
      </c>
      <c r="N560" s="6">
        <v>5</v>
      </c>
      <c r="O560" s="7">
        <v>1</v>
      </c>
      <c r="P560" s="6">
        <v>3</v>
      </c>
      <c r="Q560" s="7">
        <v>0</v>
      </c>
      <c r="R560" s="6"/>
      <c r="T560" s="6">
        <v>-6</v>
      </c>
      <c r="U560" s="7">
        <v>-9</v>
      </c>
      <c r="V560" s="3" t="s">
        <v>842</v>
      </c>
      <c r="W560" t="s">
        <v>988</v>
      </c>
      <c r="X560" s="7"/>
      <c r="Y560" s="7"/>
      <c r="Z560" s="6"/>
      <c r="AA560" s="6"/>
      <c r="AC560" s="6"/>
      <c r="AD560" s="6"/>
      <c r="AF560" s="6"/>
      <c r="AG560" s="6"/>
      <c r="AL560" s="6"/>
      <c r="AM560" s="6"/>
      <c r="AO560" s="4"/>
      <c r="AP560" s="6"/>
      <c r="AQ560" s="6"/>
      <c r="AR560" s="6"/>
      <c r="AS560" s="6"/>
      <c r="AT560" s="6"/>
      <c r="AU560" s="4"/>
      <c r="AV560" s="6"/>
      <c r="AW560" s="6"/>
      <c r="AX560" s="7"/>
      <c r="AY560" s="4"/>
      <c r="BI560" s="50"/>
      <c r="BK560" s="50"/>
      <c r="BM560" s="50"/>
      <c r="BO560" s="50"/>
      <c r="BQ560" s="50"/>
      <c r="BS560" s="50"/>
    </row>
    <row r="561" spans="2:71" x14ac:dyDescent="0.25">
      <c r="B561" s="3" t="s">
        <v>296</v>
      </c>
      <c r="C561" s="10" t="s">
        <v>368</v>
      </c>
      <c r="D561" s="39">
        <v>44511</v>
      </c>
      <c r="E561" s="28">
        <v>17</v>
      </c>
      <c r="F561" s="3" t="s">
        <v>982</v>
      </c>
      <c r="G561" s="2" t="s">
        <v>252</v>
      </c>
      <c r="H561" s="6">
        <v>37</v>
      </c>
      <c r="J561" s="6">
        <v>37</v>
      </c>
      <c r="L561" s="6">
        <v>10</v>
      </c>
      <c r="N561" s="6">
        <v>4</v>
      </c>
      <c r="P561" s="6">
        <v>2</v>
      </c>
      <c r="R561" s="6"/>
      <c r="T561" s="6">
        <v>0</v>
      </c>
      <c r="U561" s="7">
        <v>-4</v>
      </c>
      <c r="V561" s="3" t="s">
        <v>842</v>
      </c>
      <c r="X561" s="7" t="s">
        <v>1152</v>
      </c>
      <c r="Y561" s="7"/>
      <c r="Z561" s="6"/>
      <c r="AA561" s="6"/>
      <c r="AC561" s="6"/>
      <c r="AD561" s="6"/>
      <c r="AF561" s="6"/>
      <c r="AG561" s="6"/>
      <c r="AL561" s="6"/>
      <c r="AM561" s="6"/>
      <c r="AO561" s="4"/>
      <c r="AP561" s="6"/>
      <c r="AQ561" s="6"/>
      <c r="AR561" s="6"/>
      <c r="AS561" s="6"/>
      <c r="AT561" s="6"/>
      <c r="AU561" s="4"/>
      <c r="AV561" s="6"/>
      <c r="AW561" s="6"/>
      <c r="AX561" s="7"/>
      <c r="AY561" s="4"/>
      <c r="BI561" s="50"/>
      <c r="BK561" s="50"/>
      <c r="BM561" s="50"/>
      <c r="BO561" s="50"/>
      <c r="BQ561" s="50"/>
      <c r="BS561" s="50"/>
    </row>
    <row r="562" spans="2:71" x14ac:dyDescent="0.25">
      <c r="B562" s="3" t="s">
        <v>296</v>
      </c>
      <c r="C562" s="10" t="s">
        <v>441</v>
      </c>
      <c r="D562" s="39">
        <v>44513</v>
      </c>
      <c r="E562" s="28"/>
      <c r="F562" s="3" t="s">
        <v>821</v>
      </c>
      <c r="H562" s="6"/>
      <c r="J562" s="6"/>
      <c r="L562" s="6"/>
      <c r="N562" s="6"/>
      <c r="P562" s="6"/>
      <c r="R562" s="6"/>
      <c r="T562" s="6"/>
      <c r="V562" s="3" t="s">
        <v>842</v>
      </c>
      <c r="X562" s="7"/>
      <c r="Z562" s="6"/>
      <c r="AA562" s="6"/>
      <c r="AC562" s="6"/>
      <c r="AD562" s="6"/>
      <c r="AF562" s="6"/>
      <c r="AG562" s="6"/>
      <c r="AL562" s="6"/>
      <c r="AM562" s="6"/>
      <c r="AO562" s="4"/>
      <c r="AP562" s="6"/>
      <c r="AQ562" s="6"/>
      <c r="AR562" s="6"/>
      <c r="AS562" s="6"/>
      <c r="AT562" s="6"/>
      <c r="AU562" s="4"/>
      <c r="AV562" s="6">
        <v>23</v>
      </c>
      <c r="AW562" s="6">
        <v>55</v>
      </c>
      <c r="AX562" s="7">
        <f>AV562-AW562</f>
        <v>-32</v>
      </c>
      <c r="AY562" s="4" t="s">
        <v>871</v>
      </c>
      <c r="BI562" s="50"/>
      <c r="BK562" s="50"/>
      <c r="BM562" s="50"/>
      <c r="BO562" s="50"/>
      <c r="BQ562" s="50"/>
      <c r="BS562" s="50"/>
    </row>
    <row r="563" spans="2:71" x14ac:dyDescent="0.25">
      <c r="B563" s="3" t="s">
        <v>296</v>
      </c>
      <c r="C563" s="10" t="s">
        <v>690</v>
      </c>
      <c r="D563" s="39">
        <v>44515</v>
      </c>
      <c r="E563" s="28">
        <v>15</v>
      </c>
      <c r="F563" s="3" t="s">
        <v>1135</v>
      </c>
      <c r="H563" s="6">
        <v>36</v>
      </c>
      <c r="I563" s="7">
        <v>0</v>
      </c>
      <c r="J563" s="6">
        <v>37</v>
      </c>
      <c r="K563" s="7">
        <v>-1</v>
      </c>
      <c r="L563" s="6">
        <v>10</v>
      </c>
      <c r="M563" s="7">
        <v>0</v>
      </c>
      <c r="N563" s="6">
        <v>5</v>
      </c>
      <c r="O563" s="7">
        <v>-1</v>
      </c>
      <c r="P563" s="6">
        <v>4</v>
      </c>
      <c r="Q563" s="7">
        <v>1</v>
      </c>
      <c r="R563" s="6"/>
      <c r="T563" s="6">
        <v>-1</v>
      </c>
      <c r="U563" s="7">
        <v>1</v>
      </c>
      <c r="V563" s="3" t="s">
        <v>842</v>
      </c>
      <c r="X563" s="7"/>
      <c r="Y563" s="7"/>
      <c r="Z563" s="6">
        <v>35</v>
      </c>
      <c r="AA563" s="6">
        <v>45</v>
      </c>
      <c r="AB563" s="7">
        <f>Z563-AA563</f>
        <v>-10</v>
      </c>
      <c r="AC563" s="6">
        <v>26</v>
      </c>
      <c r="AD563" s="6">
        <v>35</v>
      </c>
      <c r="AE563" s="7">
        <f>AC563-AD563</f>
        <v>-9</v>
      </c>
      <c r="AF563" s="6"/>
      <c r="AG563" s="6"/>
      <c r="AL563" s="6"/>
      <c r="AM563" s="6"/>
      <c r="AO563" s="4" t="s">
        <v>1148</v>
      </c>
      <c r="AP563" s="6">
        <v>40</v>
      </c>
      <c r="AQ563" s="6">
        <v>31</v>
      </c>
      <c r="AR563" s="6"/>
      <c r="AS563" s="6"/>
      <c r="AT563" s="6"/>
      <c r="AU563" s="4" t="s">
        <v>1147</v>
      </c>
      <c r="AV563" s="6"/>
      <c r="AW563" s="6"/>
      <c r="AX563" s="7"/>
      <c r="AY563" s="4"/>
      <c r="BI563" s="50"/>
      <c r="BK563" s="50"/>
      <c r="BM563" s="50"/>
      <c r="BO563" s="50"/>
      <c r="BQ563" s="50"/>
      <c r="BS563" s="50"/>
    </row>
    <row r="564" spans="2:71" x14ac:dyDescent="0.25">
      <c r="B564" s="3" t="s">
        <v>296</v>
      </c>
      <c r="C564" s="10" t="s">
        <v>640</v>
      </c>
      <c r="D564" s="39">
        <v>44516</v>
      </c>
      <c r="E564" s="77" t="s">
        <v>1166</v>
      </c>
      <c r="F564" s="3" t="s">
        <v>821</v>
      </c>
      <c r="H564" s="6"/>
      <c r="J564" s="6"/>
      <c r="L564" s="6"/>
      <c r="N564" s="6"/>
      <c r="P564" s="6"/>
      <c r="R564" s="6"/>
      <c r="T564" s="6"/>
      <c r="V564" s="3" t="s">
        <v>842</v>
      </c>
      <c r="X564" s="7"/>
      <c r="Z564" s="6"/>
      <c r="AA564" s="6"/>
      <c r="AC564" s="6"/>
      <c r="AD564" s="6"/>
      <c r="AF564" s="6"/>
      <c r="AG564" s="6"/>
      <c r="AL564" s="6"/>
      <c r="AM564" s="6"/>
      <c r="AO564" s="4"/>
      <c r="AP564" s="6"/>
      <c r="AQ564" s="6"/>
      <c r="AR564" s="6"/>
      <c r="AS564" s="6"/>
      <c r="AT564" s="6"/>
      <c r="AU564" s="4"/>
      <c r="AV564" s="6">
        <v>23</v>
      </c>
      <c r="AW564" s="6">
        <v>54</v>
      </c>
      <c r="AX564" s="7">
        <f>AV564-AW564</f>
        <v>-31</v>
      </c>
      <c r="AY564" s="4" t="s">
        <v>871</v>
      </c>
      <c r="BI564" s="50"/>
      <c r="BK564" s="50"/>
      <c r="BM564" s="50"/>
      <c r="BO564" s="50"/>
      <c r="BQ564" s="50"/>
      <c r="BS564" s="50"/>
    </row>
    <row r="565" spans="2:71" x14ac:dyDescent="0.25">
      <c r="B565" s="3" t="s">
        <v>296</v>
      </c>
      <c r="C565" s="10" t="s">
        <v>596</v>
      </c>
      <c r="D565" s="39">
        <v>44517</v>
      </c>
      <c r="E565" s="28">
        <v>19</v>
      </c>
      <c r="F565" s="3" t="s">
        <v>821</v>
      </c>
      <c r="G565" s="2" t="s">
        <v>224</v>
      </c>
      <c r="H565" s="6">
        <v>36</v>
      </c>
      <c r="I565" s="7">
        <v>1</v>
      </c>
      <c r="J565" s="6">
        <v>34</v>
      </c>
      <c r="K565" s="7">
        <v>-1</v>
      </c>
      <c r="L565" s="6">
        <v>7</v>
      </c>
      <c r="M565" s="7">
        <v>-1</v>
      </c>
      <c r="N565" s="6">
        <v>10</v>
      </c>
      <c r="O565" s="7">
        <v>0</v>
      </c>
      <c r="P565" s="6">
        <v>5</v>
      </c>
      <c r="Q565" s="7">
        <v>1</v>
      </c>
      <c r="R565" s="6"/>
      <c r="T565" s="6">
        <v>2</v>
      </c>
      <c r="U565" s="7">
        <v>2</v>
      </c>
      <c r="V565" s="3" t="s">
        <v>842</v>
      </c>
      <c r="X565" s="7"/>
      <c r="Y565" s="7"/>
      <c r="Z565" s="6">
        <v>30</v>
      </c>
      <c r="AA565" s="6">
        <v>61</v>
      </c>
      <c r="AB565" s="7">
        <f>Z565-AA565</f>
        <v>-31</v>
      </c>
      <c r="AC565" s="6">
        <v>31</v>
      </c>
      <c r="AD565" s="6">
        <v>51</v>
      </c>
      <c r="AE565" s="7">
        <f>AC565-AD565</f>
        <v>-20</v>
      </c>
      <c r="AF565" s="6"/>
      <c r="AG565" s="6"/>
      <c r="AL565" s="6"/>
      <c r="AM565" s="6"/>
      <c r="AO565" s="4" t="s">
        <v>931</v>
      </c>
      <c r="AP565" s="6">
        <v>28</v>
      </c>
      <c r="AQ565" s="6">
        <v>30</v>
      </c>
      <c r="AR565" s="6"/>
      <c r="AS565" s="6"/>
      <c r="AT565" s="6"/>
      <c r="AU565" s="4" t="s">
        <v>876</v>
      </c>
      <c r="AV565" s="6"/>
      <c r="AW565" s="6"/>
      <c r="AX565" s="7"/>
      <c r="AY565" s="4"/>
      <c r="BI565" s="50"/>
      <c r="BK565" s="50"/>
      <c r="BM565" s="50"/>
      <c r="BO565" s="50"/>
      <c r="BQ565" s="50"/>
      <c r="BS565" s="50"/>
    </row>
    <row r="566" spans="2:71" x14ac:dyDescent="0.25">
      <c r="B566" s="3" t="s">
        <v>296</v>
      </c>
      <c r="C566" s="10" t="s">
        <v>516</v>
      </c>
      <c r="D566" s="39">
        <v>44518</v>
      </c>
      <c r="E566" s="28">
        <v>25</v>
      </c>
      <c r="F566" s="3" t="s">
        <v>1137</v>
      </c>
      <c r="H566" s="6">
        <v>39</v>
      </c>
      <c r="I566" s="7">
        <v>0</v>
      </c>
      <c r="J566" s="6">
        <v>36</v>
      </c>
      <c r="K566" s="7">
        <v>2</v>
      </c>
      <c r="L566" s="6">
        <v>10</v>
      </c>
      <c r="M566" s="7">
        <v>2</v>
      </c>
      <c r="N566" s="6">
        <v>5</v>
      </c>
      <c r="O566" s="7">
        <v>-3</v>
      </c>
      <c r="P566" s="6">
        <v>2</v>
      </c>
      <c r="Q566" s="7">
        <v>0</v>
      </c>
      <c r="R566" s="6">
        <v>2</v>
      </c>
      <c r="S566" s="7">
        <v>1</v>
      </c>
      <c r="T566" s="6">
        <v>3</v>
      </c>
      <c r="U566" s="7">
        <v>-2</v>
      </c>
      <c r="V566" s="3" t="s">
        <v>842</v>
      </c>
      <c r="X566" s="7"/>
      <c r="Y566" s="7"/>
      <c r="Z566" s="6"/>
      <c r="AA566" s="6"/>
      <c r="AC566" s="6"/>
      <c r="AD566" s="6"/>
      <c r="AF566" s="6"/>
      <c r="AG566" s="6"/>
      <c r="AL566" s="6"/>
      <c r="AM566" s="6"/>
      <c r="AO566" s="4"/>
      <c r="AP566" s="6"/>
      <c r="AQ566" s="6"/>
      <c r="AR566" s="6"/>
      <c r="AS566" s="6"/>
      <c r="AT566" s="6"/>
      <c r="AU566" s="4"/>
      <c r="AV566" s="6"/>
      <c r="AW566" s="6"/>
      <c r="AX566" s="7"/>
      <c r="AY566" s="4"/>
      <c r="BI566" s="50"/>
      <c r="BK566" s="50"/>
      <c r="BM566" s="50"/>
      <c r="BO566" s="50"/>
      <c r="BQ566" s="50"/>
      <c r="BS566" s="50"/>
    </row>
    <row r="567" spans="2:71" x14ac:dyDescent="0.25">
      <c r="B567" s="3" t="s">
        <v>296</v>
      </c>
      <c r="C567" s="10" t="s">
        <v>597</v>
      </c>
      <c r="D567" s="39">
        <v>44519</v>
      </c>
      <c r="E567" s="28">
        <v>24</v>
      </c>
      <c r="F567" s="3" t="s">
        <v>1136</v>
      </c>
      <c r="H567" s="6">
        <v>36</v>
      </c>
      <c r="I567" s="7">
        <v>2</v>
      </c>
      <c r="J567" s="6">
        <v>38</v>
      </c>
      <c r="K567" s="7">
        <v>-2</v>
      </c>
      <c r="L567" s="6">
        <v>10</v>
      </c>
      <c r="M567" s="7">
        <v>0</v>
      </c>
      <c r="N567" s="6">
        <v>5</v>
      </c>
      <c r="O567" s="7">
        <v>0</v>
      </c>
      <c r="P567" s="6">
        <v>3</v>
      </c>
      <c r="Q567" s="7">
        <v>0</v>
      </c>
      <c r="R567" s="6"/>
      <c r="T567" s="6">
        <v>-2</v>
      </c>
      <c r="U567" s="7">
        <v>4</v>
      </c>
      <c r="V567" s="3" t="s">
        <v>842</v>
      </c>
      <c r="W567" t="s">
        <v>988</v>
      </c>
      <c r="X567" s="7"/>
      <c r="Y567" s="7"/>
      <c r="Z567" s="6">
        <v>32</v>
      </c>
      <c r="AA567" s="6">
        <v>47</v>
      </c>
      <c r="AB567" s="7">
        <v>-14</v>
      </c>
      <c r="AC567" s="6">
        <v>27</v>
      </c>
      <c r="AD567" s="6">
        <v>36</v>
      </c>
      <c r="AE567" s="7">
        <f>AC567-AD567</f>
        <v>-9</v>
      </c>
      <c r="AF567" s="6">
        <v>15</v>
      </c>
      <c r="AG567" s="6">
        <v>23</v>
      </c>
      <c r="AH567" s="7">
        <f>AF567-AG567</f>
        <v>-8</v>
      </c>
      <c r="AL567" s="6"/>
      <c r="AM567" s="6"/>
      <c r="AO567" s="4" t="s">
        <v>1099</v>
      </c>
      <c r="AP567" s="6">
        <v>39</v>
      </c>
      <c r="AQ567" s="6">
        <v>30</v>
      </c>
      <c r="AR567" s="6"/>
      <c r="AS567" s="6"/>
      <c r="AT567" s="6"/>
      <c r="AU567" s="4" t="s">
        <v>1146</v>
      </c>
      <c r="AV567" s="6">
        <v>29</v>
      </c>
      <c r="AW567" s="6">
        <v>45</v>
      </c>
      <c r="AX567" s="7">
        <f>AV567-AW567</f>
        <v>-16</v>
      </c>
      <c r="AY567" s="4" t="s">
        <v>1099</v>
      </c>
      <c r="BI567" s="50"/>
      <c r="BK567" s="50"/>
      <c r="BM567" s="50"/>
      <c r="BO567" s="50"/>
      <c r="BQ567" s="50"/>
      <c r="BS567" s="50"/>
    </row>
    <row r="568" spans="2:71" x14ac:dyDescent="0.25">
      <c r="B568" s="3" t="s">
        <v>296</v>
      </c>
      <c r="C568" s="10" t="s">
        <v>307</v>
      </c>
      <c r="D568" s="39">
        <v>44519</v>
      </c>
      <c r="E568" s="28">
        <v>29</v>
      </c>
      <c r="F568" t="s">
        <v>1132</v>
      </c>
      <c r="H568" s="6"/>
      <c r="J568" s="6"/>
      <c r="L568" s="6"/>
      <c r="N568" s="6"/>
      <c r="P568" s="6"/>
      <c r="R568" s="6"/>
      <c r="T568" s="6"/>
      <c r="V568" s="3" t="s">
        <v>842</v>
      </c>
      <c r="X568" s="7"/>
      <c r="Z568" s="6">
        <v>24</v>
      </c>
      <c r="AA568" s="6">
        <v>51</v>
      </c>
      <c r="AB568" s="7">
        <f>Z568-AA568</f>
        <v>-27</v>
      </c>
      <c r="AC568" s="6">
        <v>23</v>
      </c>
      <c r="AD568" s="6">
        <v>44</v>
      </c>
      <c r="AE568" s="7">
        <f>AC568-AD568</f>
        <v>-21</v>
      </c>
      <c r="AF568" s="6"/>
      <c r="AG568" s="6"/>
      <c r="AL568" s="6"/>
      <c r="AM568" s="6"/>
      <c r="AO568" s="4" t="s">
        <v>1750</v>
      </c>
      <c r="AP568" s="6"/>
      <c r="AQ568" s="6"/>
      <c r="AR568" s="6"/>
      <c r="AS568" s="6"/>
      <c r="AT568" s="6"/>
      <c r="AU568" s="4"/>
      <c r="AV568" s="6"/>
      <c r="AW568" s="6"/>
      <c r="AX568" s="7"/>
      <c r="AY568" s="4"/>
      <c r="BI568" s="50"/>
      <c r="BK568" s="50"/>
      <c r="BM568" s="50"/>
      <c r="BO568" s="50"/>
      <c r="BQ568" s="50"/>
      <c r="BS568" s="50"/>
    </row>
    <row r="569" spans="2:71" x14ac:dyDescent="0.25">
      <c r="B569" s="3" t="s">
        <v>296</v>
      </c>
      <c r="C569" s="10" t="s">
        <v>427</v>
      </c>
      <c r="D569" s="39">
        <v>44520</v>
      </c>
      <c r="E569" s="28"/>
      <c r="F569" s="3" t="s">
        <v>821</v>
      </c>
      <c r="H569" s="6"/>
      <c r="J569" s="6"/>
      <c r="L569" s="6"/>
      <c r="N569" s="6"/>
      <c r="P569" s="6"/>
      <c r="R569" s="6"/>
      <c r="T569" s="6"/>
      <c r="V569" s="3" t="s">
        <v>842</v>
      </c>
      <c r="X569" s="7"/>
      <c r="Z569" s="6">
        <v>29</v>
      </c>
      <c r="AA569" s="6">
        <v>64</v>
      </c>
      <c r="AB569" s="7">
        <f>Z569-AA569</f>
        <v>-35</v>
      </c>
      <c r="AC569" s="6">
        <v>24</v>
      </c>
      <c r="AD569" s="6">
        <v>56</v>
      </c>
      <c r="AE569" s="7">
        <f>AC569-AD569</f>
        <v>-32</v>
      </c>
      <c r="AF569" s="6"/>
      <c r="AG569" s="6"/>
      <c r="AL569" s="6"/>
      <c r="AM569" s="6"/>
      <c r="AO569" s="4" t="s">
        <v>1037</v>
      </c>
      <c r="AP569" s="6"/>
      <c r="AQ569" s="6"/>
      <c r="AR569" s="6"/>
      <c r="AS569" s="6"/>
      <c r="AT569" s="6"/>
      <c r="AU569" s="4"/>
      <c r="AV569" s="6">
        <v>22</v>
      </c>
      <c r="AW569" s="6">
        <v>56</v>
      </c>
      <c r="AX569" s="7">
        <f>AV569-AW569</f>
        <v>-34</v>
      </c>
      <c r="AY569" s="4" t="s">
        <v>871</v>
      </c>
      <c r="BI569" s="50"/>
      <c r="BK569" s="50"/>
      <c r="BM569" s="50"/>
      <c r="BO569" s="50"/>
      <c r="BQ569" s="50"/>
      <c r="BS569" s="50"/>
    </row>
    <row r="570" spans="2:71" x14ac:dyDescent="0.25">
      <c r="B570" s="3" t="s">
        <v>296</v>
      </c>
      <c r="C570" s="10" t="s">
        <v>369</v>
      </c>
      <c r="D570" s="39">
        <v>44521</v>
      </c>
      <c r="E570" s="28" t="s">
        <v>698</v>
      </c>
      <c r="F570" s="3" t="s">
        <v>1135</v>
      </c>
      <c r="H570" s="6">
        <v>37</v>
      </c>
      <c r="I570" s="7">
        <v>1</v>
      </c>
      <c r="J570" s="6">
        <v>37</v>
      </c>
      <c r="K570" s="7">
        <v>0</v>
      </c>
      <c r="L570" s="6">
        <v>9</v>
      </c>
      <c r="M570" s="7">
        <v>-1</v>
      </c>
      <c r="N570" s="6">
        <v>6</v>
      </c>
      <c r="O570" s="7">
        <v>1</v>
      </c>
      <c r="P570" s="6">
        <v>4</v>
      </c>
      <c r="Q570" s="7">
        <v>0</v>
      </c>
      <c r="R570" s="6"/>
      <c r="T570" s="6">
        <v>0</v>
      </c>
      <c r="U570" s="7">
        <v>1</v>
      </c>
      <c r="V570" s="3" t="s">
        <v>842</v>
      </c>
      <c r="X570" s="7"/>
      <c r="Y570" s="7"/>
      <c r="Z570" s="6">
        <v>36</v>
      </c>
      <c r="AA570" s="6">
        <v>44</v>
      </c>
      <c r="AB570" s="7">
        <f>Z570-AA570</f>
        <v>-8</v>
      </c>
      <c r="AC570" s="6">
        <v>28</v>
      </c>
      <c r="AD570" s="6">
        <v>33</v>
      </c>
      <c r="AE570" s="7">
        <f>AC570-AD570</f>
        <v>-5</v>
      </c>
      <c r="AF570" s="6"/>
      <c r="AG570" s="6"/>
      <c r="AL570" s="6"/>
      <c r="AM570" s="6"/>
      <c r="AO570" s="4" t="s">
        <v>1148</v>
      </c>
      <c r="AP570" s="6">
        <v>41</v>
      </c>
      <c r="AQ570" s="6">
        <v>32</v>
      </c>
      <c r="AR570" s="6"/>
      <c r="AS570" s="6"/>
      <c r="AT570" s="6"/>
      <c r="AU570" s="4" t="s">
        <v>1147</v>
      </c>
      <c r="AV570" s="6"/>
      <c r="AW570" s="6"/>
      <c r="AX570" s="7"/>
      <c r="AY570" s="4"/>
      <c r="BI570" s="50"/>
      <c r="BK570" s="50"/>
      <c r="BM570" s="50"/>
      <c r="BO570" s="50"/>
      <c r="BQ570" s="50"/>
      <c r="BS570" s="50"/>
    </row>
    <row r="571" spans="2:71" x14ac:dyDescent="0.25">
      <c r="B571" s="3" t="s">
        <v>296</v>
      </c>
      <c r="C571" s="10" t="s">
        <v>432</v>
      </c>
      <c r="D571" s="39">
        <v>44524</v>
      </c>
      <c r="E571" s="28">
        <v>26</v>
      </c>
      <c r="F571" s="3" t="s">
        <v>821</v>
      </c>
      <c r="G571" s="2" t="s">
        <v>224</v>
      </c>
      <c r="H571" s="6">
        <v>36</v>
      </c>
      <c r="I571" s="7">
        <v>0</v>
      </c>
      <c r="J571" s="6">
        <v>35</v>
      </c>
      <c r="K571" s="7">
        <v>1</v>
      </c>
      <c r="L571" s="6">
        <v>7</v>
      </c>
      <c r="M571" s="7">
        <v>0</v>
      </c>
      <c r="N571" s="6">
        <v>8</v>
      </c>
      <c r="O571" s="7">
        <v>-2</v>
      </c>
      <c r="P571" s="6">
        <v>6</v>
      </c>
      <c r="Q571" s="7">
        <v>1</v>
      </c>
      <c r="R571" s="6"/>
      <c r="T571" s="6">
        <v>1</v>
      </c>
      <c r="U571" s="7">
        <v>-1</v>
      </c>
      <c r="V571" s="3" t="s">
        <v>842</v>
      </c>
      <c r="X571" s="7"/>
      <c r="Y571" s="7"/>
      <c r="Z571" s="6"/>
      <c r="AA571" s="6"/>
      <c r="AC571" s="6"/>
      <c r="AD571" s="6"/>
      <c r="AF571" s="6"/>
      <c r="AG571" s="6"/>
      <c r="AL571" s="6"/>
      <c r="AM571" s="6"/>
      <c r="AO571" s="4"/>
      <c r="AP571" s="6">
        <v>27</v>
      </c>
      <c r="AQ571" s="6">
        <v>28</v>
      </c>
      <c r="AR571" s="6"/>
      <c r="AS571" s="6"/>
      <c r="AT571" s="6"/>
      <c r="AU571" s="4" t="s">
        <v>876</v>
      </c>
      <c r="AV571" s="6"/>
      <c r="AW571" s="6"/>
      <c r="AX571" s="7"/>
      <c r="AY571" s="4"/>
      <c r="BI571" s="50"/>
      <c r="BK571" s="50"/>
      <c r="BM571" s="50"/>
      <c r="BO571" s="50"/>
      <c r="BQ571" s="50"/>
      <c r="BS571" s="50"/>
    </row>
    <row r="572" spans="2:71" x14ac:dyDescent="0.25">
      <c r="B572" s="3" t="s">
        <v>296</v>
      </c>
      <c r="C572" s="10" t="s">
        <v>601</v>
      </c>
      <c r="D572" s="39">
        <v>44524</v>
      </c>
      <c r="E572" s="28">
        <v>28</v>
      </c>
      <c r="F572" s="3" t="s">
        <v>903</v>
      </c>
      <c r="G572" s="2" t="s">
        <v>138</v>
      </c>
      <c r="H572" s="6">
        <v>36</v>
      </c>
      <c r="I572" s="7">
        <v>0</v>
      </c>
      <c r="J572" s="6">
        <v>38</v>
      </c>
      <c r="K572" s="7">
        <v>1</v>
      </c>
      <c r="L572" s="6">
        <v>8</v>
      </c>
      <c r="M572" s="7">
        <v>-1</v>
      </c>
      <c r="N572" s="6">
        <v>6</v>
      </c>
      <c r="O572" s="7">
        <v>-1</v>
      </c>
      <c r="P572" s="6"/>
      <c r="R572" s="6"/>
      <c r="T572" s="6">
        <v>-2</v>
      </c>
      <c r="U572" s="7">
        <v>-1</v>
      </c>
      <c r="V572" s="3" t="s">
        <v>842</v>
      </c>
      <c r="X572" s="7"/>
      <c r="Y572" s="7"/>
      <c r="Z572" s="6">
        <v>31</v>
      </c>
      <c r="AA572" s="6">
        <v>48</v>
      </c>
      <c r="AB572" s="7">
        <f>Z572-AA572</f>
        <v>-17</v>
      </c>
      <c r="AC572" s="6">
        <v>32</v>
      </c>
      <c r="AD572" s="6">
        <v>31</v>
      </c>
      <c r="AE572" s="7">
        <f>AC572-AD572</f>
        <v>1</v>
      </c>
      <c r="AF572" s="6"/>
      <c r="AG572" s="6"/>
      <c r="AL572" s="6"/>
      <c r="AM572" s="6"/>
      <c r="AO572" s="4" t="s">
        <v>1127</v>
      </c>
      <c r="AP572" s="6">
        <v>29</v>
      </c>
      <c r="AQ572" s="6">
        <v>27</v>
      </c>
      <c r="AR572" s="6"/>
      <c r="AS572" s="6"/>
      <c r="AT572" s="6"/>
      <c r="AU572" s="4" t="s">
        <v>1035</v>
      </c>
      <c r="AV572" s="6"/>
      <c r="AW572" s="6"/>
      <c r="AX572" s="7"/>
      <c r="AY572" s="4"/>
      <c r="BI572" s="50"/>
      <c r="BK572" s="50"/>
      <c r="BM572" s="50"/>
      <c r="BO572" s="50"/>
      <c r="BQ572" s="50"/>
      <c r="BS572" s="50"/>
    </row>
    <row r="573" spans="2:71" x14ac:dyDescent="0.25">
      <c r="B573" s="3" t="s">
        <v>296</v>
      </c>
      <c r="C573" s="10" t="s">
        <v>681</v>
      </c>
      <c r="D573" s="39">
        <v>44526</v>
      </c>
      <c r="E573" s="28">
        <v>30</v>
      </c>
      <c r="F573" s="3" t="s">
        <v>1136</v>
      </c>
      <c r="H573" s="6">
        <v>37</v>
      </c>
      <c r="I573" s="7">
        <v>1</v>
      </c>
      <c r="J573" s="6">
        <v>37</v>
      </c>
      <c r="K573" s="7">
        <v>-1</v>
      </c>
      <c r="L573" s="6">
        <v>8</v>
      </c>
      <c r="M573" s="7">
        <v>-2</v>
      </c>
      <c r="N573" s="6">
        <v>5</v>
      </c>
      <c r="O573" s="7">
        <v>0</v>
      </c>
      <c r="P573" s="6">
        <v>4</v>
      </c>
      <c r="Q573" s="7">
        <v>1</v>
      </c>
      <c r="R573" s="6"/>
      <c r="T573" s="6">
        <v>0</v>
      </c>
      <c r="U573" s="7">
        <v>2</v>
      </c>
      <c r="V573" s="3" t="s">
        <v>842</v>
      </c>
      <c r="W573" t="s">
        <v>988</v>
      </c>
      <c r="X573" s="7"/>
      <c r="Y573" s="7"/>
      <c r="Z573" s="6"/>
      <c r="AA573" s="6"/>
      <c r="AC573" s="6"/>
      <c r="AD573" s="6"/>
      <c r="AF573" s="6"/>
      <c r="AG573" s="6"/>
      <c r="AL573" s="6"/>
      <c r="AM573" s="6"/>
      <c r="AO573" s="4"/>
      <c r="AP573" s="6"/>
      <c r="AQ573" s="6"/>
      <c r="AR573" s="6"/>
      <c r="AS573" s="6"/>
      <c r="AT573" s="6"/>
      <c r="AU573" s="4"/>
      <c r="AV573" s="6"/>
      <c r="AW573" s="6"/>
      <c r="AX573" s="7"/>
      <c r="AY573" s="4"/>
      <c r="BI573" s="50"/>
      <c r="BK573" s="50"/>
      <c r="BM573" s="50"/>
      <c r="BO573" s="50"/>
      <c r="BQ573" s="50"/>
      <c r="BS573" s="50"/>
    </row>
    <row r="574" spans="2:71" x14ac:dyDescent="0.25">
      <c r="B574" s="3" t="s">
        <v>296</v>
      </c>
      <c r="C574" s="10" t="s">
        <v>488</v>
      </c>
      <c r="D574" s="39">
        <v>44527</v>
      </c>
      <c r="E574" s="28"/>
      <c r="F574" s="3" t="s">
        <v>821</v>
      </c>
      <c r="H574" s="6"/>
      <c r="J574" s="6"/>
      <c r="L574" s="6"/>
      <c r="N574" s="6"/>
      <c r="P574" s="6"/>
      <c r="R574" s="6"/>
      <c r="T574" s="6"/>
      <c r="V574" s="3" t="s">
        <v>842</v>
      </c>
      <c r="X574" s="7"/>
      <c r="Z574" s="6"/>
      <c r="AA574" s="6"/>
      <c r="AC574" s="6"/>
      <c r="AD574" s="6"/>
      <c r="AF574" s="6"/>
      <c r="AG574" s="6"/>
      <c r="AL574" s="6"/>
      <c r="AM574" s="6"/>
      <c r="AO574" s="4"/>
      <c r="AP574" s="6"/>
      <c r="AQ574" s="6"/>
      <c r="AR574" s="6"/>
      <c r="AS574" s="6"/>
      <c r="AT574" s="6"/>
      <c r="AU574" s="4"/>
      <c r="AV574" s="6">
        <v>25</v>
      </c>
      <c r="AW574" s="6">
        <v>54</v>
      </c>
      <c r="AX574" s="7">
        <f>AV574-AW574</f>
        <v>-29</v>
      </c>
      <c r="AY574" s="4" t="s">
        <v>871</v>
      </c>
      <c r="BI574" s="50"/>
      <c r="BK574" s="50"/>
      <c r="BM574" s="50"/>
      <c r="BO574" s="50"/>
      <c r="BQ574" s="50"/>
      <c r="BS574" s="50"/>
    </row>
    <row r="575" spans="2:71" x14ac:dyDescent="0.25">
      <c r="B575" s="3" t="s">
        <v>296</v>
      </c>
      <c r="C575" s="10" t="s">
        <v>586</v>
      </c>
      <c r="D575" s="39">
        <v>44529</v>
      </c>
      <c r="E575" s="28">
        <v>29</v>
      </c>
      <c r="F575" s="3" t="s">
        <v>1135</v>
      </c>
      <c r="H575" s="6">
        <v>38</v>
      </c>
      <c r="I575" s="7">
        <v>1</v>
      </c>
      <c r="J575" s="6">
        <v>36</v>
      </c>
      <c r="K575" s="7">
        <v>-1</v>
      </c>
      <c r="L575" s="6">
        <v>10</v>
      </c>
      <c r="M575" s="7">
        <v>1</v>
      </c>
      <c r="N575" s="6">
        <v>6</v>
      </c>
      <c r="O575" s="7">
        <v>0</v>
      </c>
      <c r="P575" s="6">
        <v>4</v>
      </c>
      <c r="Q575" s="7">
        <v>0</v>
      </c>
      <c r="R575" s="6"/>
      <c r="T575" s="6">
        <v>2</v>
      </c>
      <c r="U575" s="7">
        <v>2</v>
      </c>
      <c r="V575" s="3" t="s">
        <v>842</v>
      </c>
      <c r="X575" s="7"/>
      <c r="Y575" s="7"/>
      <c r="Z575" s="6">
        <v>36</v>
      </c>
      <c r="AA575" s="6">
        <v>48</v>
      </c>
      <c r="AB575" s="7">
        <f>Z575-AA575</f>
        <v>-12</v>
      </c>
      <c r="AC575" s="6">
        <v>29</v>
      </c>
      <c r="AD575" s="6">
        <v>39</v>
      </c>
      <c r="AE575" s="7">
        <f>AC575-AD575</f>
        <v>-10</v>
      </c>
      <c r="AF575" s="6"/>
      <c r="AG575" s="6"/>
      <c r="AL575" s="6"/>
      <c r="AM575" s="6"/>
      <c r="AO575" s="4" t="s">
        <v>1148</v>
      </c>
      <c r="AP575" s="6">
        <v>41</v>
      </c>
      <c r="AQ575" s="6">
        <v>35</v>
      </c>
      <c r="AR575" s="6"/>
      <c r="AS575" s="6"/>
      <c r="AT575" s="6"/>
      <c r="AU575" s="4" t="s">
        <v>1147</v>
      </c>
      <c r="AV575" s="6"/>
      <c r="AW575" s="6"/>
      <c r="AX575" s="7"/>
      <c r="AY575" s="4"/>
      <c r="BI575" s="50"/>
      <c r="BK575" s="50"/>
      <c r="BM575" s="50"/>
      <c r="BO575" s="50"/>
      <c r="BQ575" s="50"/>
      <c r="BS575" s="50"/>
    </row>
    <row r="576" spans="2:71" x14ac:dyDescent="0.25">
      <c r="B576" s="3" t="s">
        <v>296</v>
      </c>
      <c r="C576" s="10" t="s">
        <v>604</v>
      </c>
      <c r="D576" s="39">
        <v>44529</v>
      </c>
      <c r="E576" s="28">
        <v>6</v>
      </c>
      <c r="F576" s="3" t="s">
        <v>1153</v>
      </c>
      <c r="G576" s="2" t="s">
        <v>54</v>
      </c>
      <c r="H576" s="6">
        <v>36</v>
      </c>
      <c r="I576" s="7">
        <v>0</v>
      </c>
      <c r="J576" s="6">
        <v>35</v>
      </c>
      <c r="K576" s="7">
        <v>0</v>
      </c>
      <c r="L576" s="6">
        <v>11</v>
      </c>
      <c r="M576" s="7">
        <v>0</v>
      </c>
      <c r="N576" s="6">
        <v>8</v>
      </c>
      <c r="O576" s="7">
        <v>0</v>
      </c>
      <c r="P576" s="6">
        <v>3</v>
      </c>
      <c r="Q576" s="7">
        <v>1</v>
      </c>
      <c r="R576" s="6"/>
      <c r="T576" s="6">
        <v>1</v>
      </c>
      <c r="U576" s="7">
        <v>0</v>
      </c>
      <c r="V576" s="3" t="s">
        <v>842</v>
      </c>
      <c r="X576" t="s">
        <v>1152</v>
      </c>
      <c r="Y576" s="7"/>
      <c r="Z576" s="6"/>
      <c r="AA576" s="6"/>
      <c r="AC576" s="6"/>
      <c r="AD576" s="6"/>
      <c r="AF576" s="6"/>
      <c r="AG576" s="6"/>
      <c r="AL576" s="6"/>
      <c r="AM576" s="6"/>
      <c r="AO576" s="4"/>
      <c r="AP576" s="6"/>
      <c r="AQ576" s="6"/>
      <c r="AR576" s="6"/>
      <c r="AS576" s="6"/>
      <c r="AT576" s="6"/>
      <c r="AU576" s="4"/>
      <c r="AV576" s="6"/>
      <c r="AW576" s="6"/>
      <c r="AX576" s="7"/>
      <c r="AY576" s="4"/>
      <c r="BF576">
        <v>288</v>
      </c>
      <c r="BG576" s="50">
        <f>BF576-BF552</f>
        <v>-13</v>
      </c>
      <c r="BH576">
        <v>271</v>
      </c>
      <c r="BI576" s="50">
        <f>BH576-BH552</f>
        <v>14</v>
      </c>
      <c r="BJ576">
        <v>8</v>
      </c>
      <c r="BK576" s="50">
        <f>BJ576-BJ552</f>
        <v>-2</v>
      </c>
      <c r="BL576">
        <v>1</v>
      </c>
      <c r="BM576" s="50">
        <f>BL576-BL552</f>
        <v>0</v>
      </c>
      <c r="BN576">
        <v>0</v>
      </c>
      <c r="BO576" s="50">
        <f>BN576-BN552</f>
        <v>0</v>
      </c>
      <c r="BP576">
        <v>59</v>
      </c>
      <c r="BQ576" s="50">
        <f>BP576-BP552</f>
        <v>1</v>
      </c>
      <c r="BR576">
        <v>5</v>
      </c>
      <c r="BS576" s="50">
        <f>BR576-BR552</f>
        <v>0</v>
      </c>
    </row>
    <row r="577" spans="2:71" x14ac:dyDescent="0.25">
      <c r="B577" s="3" t="s">
        <v>296</v>
      </c>
      <c r="C577" s="10" t="s">
        <v>582</v>
      </c>
      <c r="D577" s="39">
        <v>44530</v>
      </c>
      <c r="E577" s="28"/>
      <c r="F577" s="3" t="s">
        <v>821</v>
      </c>
      <c r="H577" s="6"/>
      <c r="J577" s="6"/>
      <c r="L577" s="6"/>
      <c r="N577" s="6"/>
      <c r="P577" s="6"/>
      <c r="R577" s="6"/>
      <c r="T577" s="6"/>
      <c r="V577" s="3" t="s">
        <v>842</v>
      </c>
      <c r="X577" s="7"/>
      <c r="Z577" s="6"/>
      <c r="AA577" s="6"/>
      <c r="AC577" s="6">
        <v>31</v>
      </c>
      <c r="AD577" s="6">
        <v>44</v>
      </c>
      <c r="AE577" s="7">
        <f>AC577-AD577</f>
        <v>-13</v>
      </c>
      <c r="AF577" s="6"/>
      <c r="AG577" s="6"/>
      <c r="AL577" s="6"/>
      <c r="AM577" s="6"/>
      <c r="AO577" s="4" t="s">
        <v>931</v>
      </c>
      <c r="AP577" s="6"/>
      <c r="AQ577" s="6"/>
      <c r="AR577" s="6"/>
      <c r="AS577" s="6"/>
      <c r="AT577" s="6"/>
      <c r="AU577" s="4"/>
      <c r="AV577" s="6"/>
      <c r="AW577" s="6"/>
      <c r="AX577" s="7"/>
      <c r="AY577" s="4"/>
      <c r="BI577" s="50"/>
      <c r="BK577" s="50"/>
      <c r="BM577" s="50"/>
      <c r="BO577" s="50"/>
      <c r="BQ577" s="50"/>
      <c r="BS577" s="50"/>
    </row>
    <row r="578" spans="2:71" x14ac:dyDescent="0.25">
      <c r="B578" s="3" t="s">
        <v>296</v>
      </c>
      <c r="C578" s="10" t="s">
        <v>582</v>
      </c>
      <c r="D578" s="39">
        <v>44530</v>
      </c>
      <c r="E578" s="28">
        <v>7</v>
      </c>
      <c r="F578" s="3" t="s">
        <v>982</v>
      </c>
      <c r="H578" s="6">
        <v>36</v>
      </c>
      <c r="I578" s="7">
        <v>-3</v>
      </c>
      <c r="J578" s="6">
        <v>39</v>
      </c>
      <c r="K578" s="7">
        <v>4</v>
      </c>
      <c r="L578" s="6">
        <v>9</v>
      </c>
      <c r="M578" s="7">
        <v>0</v>
      </c>
      <c r="N578" s="6">
        <v>3</v>
      </c>
      <c r="O578" s="7">
        <v>-2</v>
      </c>
      <c r="P578" s="6">
        <v>3</v>
      </c>
      <c r="Q578" s="7">
        <v>1</v>
      </c>
      <c r="R578" s="6"/>
      <c r="T578" s="6">
        <v>-3</v>
      </c>
      <c r="U578" s="7">
        <v>-3</v>
      </c>
      <c r="V578" s="3" t="s">
        <v>842</v>
      </c>
      <c r="W578" s="3" t="s">
        <v>988</v>
      </c>
      <c r="X578" s="7"/>
      <c r="Y578" s="7"/>
      <c r="Z578" s="6"/>
      <c r="AA578" s="6"/>
      <c r="AC578" s="6"/>
      <c r="AD578" s="6"/>
      <c r="AF578" s="6"/>
      <c r="AG578" s="6"/>
      <c r="AL578" s="6"/>
      <c r="AM578" s="6"/>
      <c r="AO578" s="4"/>
      <c r="AP578" s="6"/>
      <c r="AQ578" s="6"/>
      <c r="AR578" s="6"/>
      <c r="AS578" s="6"/>
      <c r="AT578" s="6"/>
      <c r="AU578" s="4"/>
      <c r="AV578" s="6"/>
      <c r="AW578" s="6"/>
      <c r="AX578" s="7"/>
      <c r="AY578" s="4"/>
      <c r="BI578" s="50"/>
      <c r="BK578" s="50"/>
      <c r="BM578" s="50"/>
      <c r="BO578" s="50"/>
      <c r="BQ578" s="50"/>
      <c r="BS578" s="50"/>
    </row>
    <row r="579" spans="2:71" x14ac:dyDescent="0.25">
      <c r="B579" s="3" t="s">
        <v>296</v>
      </c>
      <c r="C579" s="52" t="s">
        <v>1162</v>
      </c>
      <c r="D579" s="39"/>
      <c r="E579" s="28"/>
      <c r="F579" s="3" t="s">
        <v>1163</v>
      </c>
      <c r="H579" s="6">
        <v>34.200000000000003</v>
      </c>
      <c r="I579" s="7">
        <f>H579-H517</f>
        <v>-2.5</v>
      </c>
      <c r="J579" s="6">
        <v>35.200000000000003</v>
      </c>
      <c r="K579" s="7">
        <v>-2.5</v>
      </c>
      <c r="L579" s="6">
        <v>9.1999999999999993</v>
      </c>
      <c r="M579" s="7">
        <f>L579-L517</f>
        <v>0</v>
      </c>
      <c r="N579" s="6">
        <v>7</v>
      </c>
      <c r="O579" s="7">
        <f>N579-N517</f>
        <v>0.40000000000000036</v>
      </c>
      <c r="P579" s="6">
        <v>3.6</v>
      </c>
      <c r="Q579" s="7">
        <f>P579-P517</f>
        <v>0.39999999999999991</v>
      </c>
      <c r="R579" s="6"/>
      <c r="T579" s="6">
        <f>H579-J579</f>
        <v>-1</v>
      </c>
      <c r="U579" s="7">
        <f>T579-T517</f>
        <v>-3.4000000000000057</v>
      </c>
      <c r="V579" s="3" t="s">
        <v>842</v>
      </c>
      <c r="W579" s="3"/>
      <c r="X579" t="s">
        <v>1152</v>
      </c>
      <c r="Y579" s="7"/>
      <c r="Z579" s="6"/>
      <c r="AA579" s="6"/>
      <c r="AC579" s="6"/>
      <c r="AD579" s="6"/>
      <c r="AF579" s="6"/>
      <c r="AG579" s="6"/>
      <c r="AL579" s="6"/>
      <c r="AM579" s="6"/>
      <c r="AO579" s="4"/>
      <c r="AP579" s="6"/>
      <c r="AQ579" s="6"/>
      <c r="AR579" s="6"/>
      <c r="AS579" s="6"/>
      <c r="AT579" s="6"/>
      <c r="AU579" s="4"/>
      <c r="AV579" s="6"/>
      <c r="AW579" s="6"/>
      <c r="AX579" s="7"/>
      <c r="AY579" s="4"/>
      <c r="BF579">
        <v>305</v>
      </c>
      <c r="BG579" s="50">
        <f>BF579-BF517</f>
        <v>-10</v>
      </c>
      <c r="BH579">
        <v>270</v>
      </c>
      <c r="BI579" s="50">
        <f>BH579-BH517</f>
        <v>21</v>
      </c>
      <c r="BJ579">
        <v>5</v>
      </c>
      <c r="BK579" s="50">
        <f>BJ579-BJ517</f>
        <v>-9</v>
      </c>
      <c r="BL579">
        <v>1</v>
      </c>
      <c r="BM579" s="50">
        <f>BL579-BL517</f>
        <v>0</v>
      </c>
      <c r="BO579" s="50"/>
      <c r="BP579">
        <v>49</v>
      </c>
      <c r="BQ579" s="50">
        <f>BP579-BP517</f>
        <v>-1</v>
      </c>
      <c r="BS579" s="50"/>
    </row>
    <row r="580" spans="2:71" x14ac:dyDescent="0.25">
      <c r="B580" s="3" t="s">
        <v>266</v>
      </c>
      <c r="C580" s="10" t="s">
        <v>339</v>
      </c>
      <c r="D580" s="39">
        <v>44531</v>
      </c>
      <c r="E580" s="28">
        <v>3</v>
      </c>
      <c r="F580" s="3" t="s">
        <v>821</v>
      </c>
      <c r="G580" s="2" t="s">
        <v>224</v>
      </c>
      <c r="H580" s="6">
        <v>36</v>
      </c>
      <c r="I580" s="7">
        <v>0</v>
      </c>
      <c r="J580" s="6">
        <v>33</v>
      </c>
      <c r="K580" s="7">
        <v>-3.3000000000000043</v>
      </c>
      <c r="L580" s="6">
        <v>9</v>
      </c>
      <c r="M580" s="7">
        <v>2</v>
      </c>
      <c r="N580" s="6">
        <v>9</v>
      </c>
      <c r="O580" s="7">
        <v>1</v>
      </c>
      <c r="P580" s="6">
        <v>6</v>
      </c>
      <c r="Q580" s="7">
        <v>0</v>
      </c>
      <c r="R580" s="6"/>
      <c r="T580" s="6">
        <v>3</v>
      </c>
      <c r="U580" s="7">
        <v>2</v>
      </c>
      <c r="V580" s="3" t="s">
        <v>842</v>
      </c>
      <c r="X580" s="7"/>
      <c r="Y580" s="7"/>
      <c r="Z580" s="6"/>
      <c r="AA580" s="6"/>
      <c r="AC580" s="6"/>
      <c r="AD580" s="6"/>
      <c r="AF580" s="6"/>
      <c r="AG580" s="6"/>
      <c r="AL580" s="6"/>
      <c r="AM580" s="6"/>
      <c r="AO580" s="4"/>
      <c r="AP580" s="6">
        <v>27</v>
      </c>
      <c r="AQ580" s="6">
        <v>31</v>
      </c>
      <c r="AR580" s="6"/>
      <c r="AS580" s="6"/>
      <c r="AT580" s="6"/>
      <c r="AU580" s="4" t="s">
        <v>876</v>
      </c>
      <c r="AV580" s="6"/>
      <c r="AW580" s="6"/>
      <c r="AX580" s="7"/>
      <c r="AY580" s="4"/>
      <c r="BI580" s="50"/>
      <c r="BK580" s="50"/>
      <c r="BM580" s="50"/>
      <c r="BO580" s="50"/>
      <c r="BQ580" s="50"/>
      <c r="BS580" s="50"/>
    </row>
    <row r="581" spans="2:71" x14ac:dyDescent="0.25">
      <c r="B581" s="3" t="s">
        <v>266</v>
      </c>
      <c r="C581" s="10" t="s">
        <v>736</v>
      </c>
      <c r="D581" s="39">
        <v>44531</v>
      </c>
      <c r="E581" s="28">
        <v>25</v>
      </c>
      <c r="F581" s="3" t="s">
        <v>1121</v>
      </c>
      <c r="G581" s="2" t="s">
        <v>224</v>
      </c>
      <c r="H581" s="6">
        <v>32</v>
      </c>
      <c r="J581" s="6">
        <v>40</v>
      </c>
      <c r="K581" s="7">
        <v>-0.39999999999999858</v>
      </c>
      <c r="L581" s="6">
        <v>10</v>
      </c>
      <c r="N581" s="6">
        <v>7</v>
      </c>
      <c r="P581" s="6"/>
      <c r="R581" s="6"/>
      <c r="T581" s="6">
        <f>H581-J581</f>
        <v>-8</v>
      </c>
      <c r="V581" s="3" t="s">
        <v>842</v>
      </c>
      <c r="X581" t="s">
        <v>1152</v>
      </c>
      <c r="Y581" s="7"/>
      <c r="Z581" s="6"/>
      <c r="AA581" s="6"/>
      <c r="AC581" s="6"/>
      <c r="AD581" s="6"/>
      <c r="AF581" s="6"/>
      <c r="AG581" s="6"/>
      <c r="AL581" s="6"/>
      <c r="AM581" s="6"/>
      <c r="AO581" s="4"/>
      <c r="AP581" s="6"/>
      <c r="AQ581" s="6"/>
      <c r="AR581" s="6"/>
      <c r="AS581" s="6"/>
      <c r="AT581" s="6"/>
      <c r="AU581" s="4"/>
      <c r="AV581" s="6"/>
      <c r="AW581" s="6"/>
      <c r="AX581" s="7"/>
      <c r="AY581" s="4"/>
      <c r="BF581">
        <v>237</v>
      </c>
      <c r="BG581" s="50">
        <f>BF581-BF252</f>
        <v>-47</v>
      </c>
      <c r="BH581">
        <v>338</v>
      </c>
      <c r="BI581" s="50">
        <f>BH581-BH252</f>
        <v>56</v>
      </c>
      <c r="BJ581">
        <v>11</v>
      </c>
      <c r="BK581" s="50">
        <f>BJ581-BJ252</f>
        <v>9</v>
      </c>
      <c r="BL581">
        <v>1</v>
      </c>
      <c r="BM581" s="50">
        <f>BL581-BL252</f>
        <v>0</v>
      </c>
      <c r="BN581">
        <v>0</v>
      </c>
      <c r="BO581" s="50">
        <f>BN581-BN252</f>
        <v>0</v>
      </c>
      <c r="BP581">
        <v>48</v>
      </c>
      <c r="BQ581" s="50">
        <f>BP581-BP252</f>
        <v>-9</v>
      </c>
      <c r="BR581">
        <v>1</v>
      </c>
      <c r="BS581" s="50">
        <f>BR581-BR252</f>
        <v>-4</v>
      </c>
    </row>
    <row r="582" spans="2:71" x14ac:dyDescent="0.25">
      <c r="B582" s="3" t="s">
        <v>266</v>
      </c>
      <c r="C582" s="10" t="s">
        <v>571</v>
      </c>
      <c r="D582" s="39">
        <v>44532</v>
      </c>
      <c r="E582" s="28" t="s">
        <v>1166</v>
      </c>
      <c r="F582" s="3" t="s">
        <v>821</v>
      </c>
      <c r="H582" s="6"/>
      <c r="J582" s="6"/>
      <c r="K582" s="7">
        <v>1</v>
      </c>
      <c r="L582" s="6"/>
      <c r="N582" s="6"/>
      <c r="P582" s="6"/>
      <c r="R582" s="6"/>
      <c r="T582" s="6"/>
      <c r="V582" s="3" t="s">
        <v>842</v>
      </c>
      <c r="X582" s="7"/>
      <c r="Z582" s="6"/>
      <c r="AA582" s="6"/>
      <c r="AC582" s="6"/>
      <c r="AD582" s="6"/>
      <c r="AF582" s="6"/>
      <c r="AG582" s="6"/>
      <c r="AL582" s="6"/>
      <c r="AM582" s="6"/>
      <c r="AO582" s="4"/>
      <c r="AP582" s="6"/>
      <c r="AQ582" s="6"/>
      <c r="AR582" s="4"/>
      <c r="AS582" s="4"/>
      <c r="AT582" s="6"/>
      <c r="AU582" s="4"/>
      <c r="AV582" s="6">
        <v>22</v>
      </c>
      <c r="AW582" s="6">
        <v>55</v>
      </c>
      <c r="AX582" s="7">
        <f>AV582-AW582</f>
        <v>-33</v>
      </c>
      <c r="AY582" s="4" t="s">
        <v>871</v>
      </c>
      <c r="BI582" s="50"/>
      <c r="BK582" s="50"/>
      <c r="BM582" s="50"/>
      <c r="BO582" s="50"/>
      <c r="BQ582" s="50"/>
      <c r="BS582" s="50"/>
    </row>
    <row r="583" spans="2:71" x14ac:dyDescent="0.25">
      <c r="B583" s="3" t="s">
        <v>266</v>
      </c>
      <c r="C583" s="10" t="s">
        <v>697</v>
      </c>
      <c r="D583" s="39">
        <v>44532</v>
      </c>
      <c r="E583" s="28">
        <v>5</v>
      </c>
      <c r="F583" s="3" t="s">
        <v>1094</v>
      </c>
      <c r="G583" s="2" t="s">
        <v>198</v>
      </c>
      <c r="H583" s="6">
        <v>37</v>
      </c>
      <c r="I583" s="7">
        <v>-3</v>
      </c>
      <c r="J583" s="6">
        <v>38</v>
      </c>
      <c r="K583" s="7">
        <v>1.3999999999999986</v>
      </c>
      <c r="L583" s="6">
        <v>10</v>
      </c>
      <c r="M583" s="7">
        <v>2</v>
      </c>
      <c r="N583" s="6">
        <v>5</v>
      </c>
      <c r="O583" s="7">
        <v>-1</v>
      </c>
      <c r="P583" s="6">
        <v>2</v>
      </c>
      <c r="Q583" s="7">
        <v>0</v>
      </c>
      <c r="R583" s="6">
        <v>2</v>
      </c>
      <c r="S583" s="7">
        <v>0</v>
      </c>
      <c r="T583" s="6">
        <v>-1</v>
      </c>
      <c r="U583" s="7">
        <v>-4</v>
      </c>
      <c r="V583" s="3" t="s">
        <v>842</v>
      </c>
      <c r="X583" s="7"/>
      <c r="Y583" s="7"/>
      <c r="Z583" s="6">
        <v>41</v>
      </c>
      <c r="AA583" s="6">
        <v>52</v>
      </c>
      <c r="AB583" s="7">
        <f>Z583-AA583</f>
        <v>-11</v>
      </c>
      <c r="AC583" s="6">
        <v>39</v>
      </c>
      <c r="AD583" s="6">
        <v>42</v>
      </c>
      <c r="AE583" s="7">
        <f>AC583-AD583</f>
        <v>-3</v>
      </c>
      <c r="AF583" s="6"/>
      <c r="AG583" s="6"/>
      <c r="AL583" s="6"/>
      <c r="AM583" s="6"/>
      <c r="AO583" s="4" t="s">
        <v>1095</v>
      </c>
      <c r="AP583" s="6">
        <v>41</v>
      </c>
      <c r="AQ583" s="6">
        <v>33</v>
      </c>
      <c r="AR583" s="4" t="s">
        <v>1112</v>
      </c>
      <c r="AS583" s="4"/>
      <c r="AT583" s="6"/>
      <c r="AU583" s="4"/>
      <c r="AV583" s="6"/>
      <c r="AW583" s="6"/>
      <c r="AX583" s="7"/>
      <c r="AY583" s="4"/>
      <c r="BI583" s="50"/>
      <c r="BK583" s="50"/>
      <c r="BM583" s="50"/>
      <c r="BO583" s="50"/>
      <c r="BQ583" s="50"/>
      <c r="BS583" s="50"/>
    </row>
    <row r="584" spans="2:71" x14ac:dyDescent="0.25">
      <c r="B584" s="3" t="s">
        <v>266</v>
      </c>
      <c r="C584" s="10" t="s">
        <v>584</v>
      </c>
      <c r="D584" s="39">
        <v>44533</v>
      </c>
      <c r="E584" s="28">
        <v>7</v>
      </c>
      <c r="F584" s="3" t="s">
        <v>1136</v>
      </c>
      <c r="H584" s="6">
        <v>38</v>
      </c>
      <c r="I584" s="7">
        <v>1</v>
      </c>
      <c r="J584" s="6">
        <v>37</v>
      </c>
      <c r="K584" s="7">
        <v>-2.0999999999999979</v>
      </c>
      <c r="L584" s="6">
        <v>9</v>
      </c>
      <c r="M584" s="7">
        <v>1</v>
      </c>
      <c r="N584" s="6">
        <v>5</v>
      </c>
      <c r="O584" s="7">
        <v>0</v>
      </c>
      <c r="P584" s="6">
        <v>2</v>
      </c>
      <c r="Q584" s="7">
        <v>-2</v>
      </c>
      <c r="R584" s="6"/>
      <c r="T584" s="6">
        <v>1</v>
      </c>
      <c r="U584" s="7">
        <v>1</v>
      </c>
      <c r="V584" s="3" t="s">
        <v>842</v>
      </c>
      <c r="W584" t="s">
        <v>988</v>
      </c>
      <c r="X584" s="7"/>
      <c r="Y584" s="7"/>
      <c r="Z584" s="6"/>
      <c r="AA584" s="6"/>
      <c r="AC584" s="6"/>
      <c r="AD584" s="6"/>
      <c r="AF584" s="6"/>
      <c r="AG584" s="6"/>
      <c r="AL584" s="6"/>
      <c r="AM584" s="6"/>
      <c r="AO584" s="4"/>
      <c r="AP584" s="6"/>
      <c r="AQ584" s="6"/>
      <c r="AR584" s="4"/>
      <c r="AS584" s="4"/>
      <c r="AT584" s="6"/>
      <c r="AU584" s="4"/>
      <c r="AV584" s="6"/>
      <c r="AW584" s="6"/>
      <c r="AX584" s="7"/>
      <c r="AY584" s="4"/>
      <c r="BI584" s="50"/>
      <c r="BK584" s="50"/>
      <c r="BM584" s="50"/>
      <c r="BO584" s="50"/>
      <c r="BQ584" s="50"/>
      <c r="BS584" s="50"/>
    </row>
    <row r="585" spans="2:71" x14ac:dyDescent="0.25">
      <c r="B585" s="3" t="s">
        <v>266</v>
      </c>
      <c r="C585" s="10" t="s">
        <v>305</v>
      </c>
      <c r="D585" s="39">
        <v>44533</v>
      </c>
      <c r="E585" s="28">
        <v>13</v>
      </c>
      <c r="F585" t="s">
        <v>1132</v>
      </c>
      <c r="G585" s="2" t="s">
        <v>60</v>
      </c>
      <c r="H585" s="6">
        <v>34</v>
      </c>
      <c r="I585" s="7">
        <v>-1</v>
      </c>
      <c r="J585" s="6">
        <v>39</v>
      </c>
      <c r="K585" s="7">
        <v>-0.60000000000000142</v>
      </c>
      <c r="L585" s="6">
        <v>11</v>
      </c>
      <c r="M585" s="7">
        <v>2</v>
      </c>
      <c r="N585" s="6">
        <v>7</v>
      </c>
      <c r="O585" s="7">
        <v>-4</v>
      </c>
      <c r="P585" s="6">
        <v>1</v>
      </c>
      <c r="Q585" s="7">
        <v>1</v>
      </c>
      <c r="R585" s="6">
        <v>0</v>
      </c>
      <c r="S585" s="7">
        <v>0</v>
      </c>
      <c r="T585" s="6">
        <v>-5</v>
      </c>
      <c r="U585" s="7">
        <v>-6</v>
      </c>
      <c r="V585" s="3" t="s">
        <v>639</v>
      </c>
      <c r="X585" s="7"/>
      <c r="Y585" s="7"/>
      <c r="Z585" s="6">
        <v>28</v>
      </c>
      <c r="AA585" s="6">
        <v>65</v>
      </c>
      <c r="AB585" s="7">
        <f>Z585-AA585</f>
        <v>-37</v>
      </c>
      <c r="AC585" s="6">
        <v>28</v>
      </c>
      <c r="AD585" s="6">
        <v>49</v>
      </c>
      <c r="AE585" s="7">
        <f>AC585-AD585</f>
        <v>-21</v>
      </c>
      <c r="AF585" s="6">
        <v>19</v>
      </c>
      <c r="AG585" s="6">
        <v>33</v>
      </c>
      <c r="AH585" s="7">
        <f>AF585-AG585</f>
        <v>-14</v>
      </c>
      <c r="AL585" s="6"/>
      <c r="AM585" s="6"/>
      <c r="AO585" s="4" t="s">
        <v>1087</v>
      </c>
      <c r="AP585" s="6">
        <v>31</v>
      </c>
      <c r="AQ585" s="6">
        <v>44</v>
      </c>
      <c r="AR585" s="4"/>
      <c r="AS585" s="4"/>
      <c r="AT585" s="6"/>
      <c r="AU585" s="4" t="s">
        <v>1088</v>
      </c>
      <c r="AV585" s="6">
        <v>25</v>
      </c>
      <c r="AW585" s="6">
        <v>65</v>
      </c>
      <c r="AX585" s="7">
        <f>AV585-AW585</f>
        <v>-40</v>
      </c>
      <c r="AY585" s="4" t="s">
        <v>937</v>
      </c>
      <c r="BI585" s="50"/>
      <c r="BK585" s="50"/>
      <c r="BM585" s="50"/>
      <c r="BO585" s="50"/>
      <c r="BQ585" s="50"/>
      <c r="BS585" s="50"/>
    </row>
    <row r="586" spans="2:71" x14ac:dyDescent="0.25">
      <c r="B586" s="3" t="s">
        <v>266</v>
      </c>
      <c r="C586" s="85" t="s">
        <v>591</v>
      </c>
      <c r="D586" s="39">
        <v>44534</v>
      </c>
      <c r="E586" s="28"/>
      <c r="F586" s="3" t="s">
        <v>821</v>
      </c>
      <c r="H586" s="6"/>
      <c r="J586" s="6"/>
      <c r="K586" s="7">
        <v>0.69999999999999929</v>
      </c>
      <c r="L586" s="6"/>
      <c r="N586" s="6"/>
      <c r="P586" s="6"/>
      <c r="R586" s="6"/>
      <c r="T586" s="6"/>
      <c r="V586" s="3" t="s">
        <v>842</v>
      </c>
      <c r="X586" s="7"/>
      <c r="Z586" s="6"/>
      <c r="AA586" s="6"/>
      <c r="AC586" s="6"/>
      <c r="AD586" s="6"/>
      <c r="AF586" s="6"/>
      <c r="AG586" s="6"/>
      <c r="AL586" s="6"/>
      <c r="AM586" s="6"/>
      <c r="AO586" s="4"/>
      <c r="AP586" s="6"/>
      <c r="AQ586" s="6"/>
      <c r="AR586" s="4"/>
      <c r="AS586" s="4"/>
      <c r="AT586" s="6"/>
      <c r="AU586" s="4"/>
      <c r="AV586" s="6">
        <v>26</v>
      </c>
      <c r="AW586" s="6">
        <v>53</v>
      </c>
      <c r="AX586" s="7">
        <f>AV586-AW586</f>
        <v>-27</v>
      </c>
      <c r="AY586" s="4" t="s">
        <v>871</v>
      </c>
      <c r="BI586" s="50"/>
      <c r="BK586" s="50"/>
      <c r="BM586" s="50"/>
      <c r="BO586" s="50"/>
      <c r="BQ586" s="50"/>
      <c r="BS586" s="50"/>
    </row>
    <row r="587" spans="2:71" x14ac:dyDescent="0.25">
      <c r="B587" s="3" t="s">
        <v>266</v>
      </c>
      <c r="C587" s="10" t="s">
        <v>636</v>
      </c>
      <c r="D587" s="39">
        <v>44536</v>
      </c>
      <c r="E587" s="28">
        <v>6</v>
      </c>
      <c r="F587" s="3" t="s">
        <v>1135</v>
      </c>
      <c r="H587" s="6">
        <v>38</v>
      </c>
      <c r="I587" s="7">
        <v>0</v>
      </c>
      <c r="J587" s="6">
        <v>36</v>
      </c>
      <c r="K587" s="7">
        <v>-0.5</v>
      </c>
      <c r="L587" s="6">
        <v>9</v>
      </c>
      <c r="M587" s="7">
        <v>-1</v>
      </c>
      <c r="N587" s="6">
        <v>6</v>
      </c>
      <c r="O587" s="7">
        <v>0</v>
      </c>
      <c r="P587" s="6">
        <v>4</v>
      </c>
      <c r="Q587" s="7">
        <v>0</v>
      </c>
      <c r="R587" s="6"/>
      <c r="T587" s="6">
        <v>2</v>
      </c>
      <c r="U587" s="7">
        <v>0</v>
      </c>
      <c r="V587" s="3" t="s">
        <v>842</v>
      </c>
      <c r="X587" s="7"/>
      <c r="Y587" s="7"/>
      <c r="Z587" s="6">
        <v>36</v>
      </c>
      <c r="AA587" s="6">
        <v>46</v>
      </c>
      <c r="AB587" s="7">
        <f>Z587-AA587</f>
        <v>-10</v>
      </c>
      <c r="AC587" s="6">
        <v>26</v>
      </c>
      <c r="AD587" s="6">
        <v>36</v>
      </c>
      <c r="AE587" s="7">
        <f>AC587-AD587</f>
        <v>-10</v>
      </c>
      <c r="AF587" s="6"/>
      <c r="AG587" s="6"/>
      <c r="AL587" s="6"/>
      <c r="AM587" s="6"/>
      <c r="AO587" s="4" t="s">
        <v>1148</v>
      </c>
      <c r="AP587" s="6">
        <v>41</v>
      </c>
      <c r="AQ587" s="6">
        <v>32</v>
      </c>
      <c r="AR587" s="6"/>
      <c r="AS587" s="6"/>
      <c r="AT587" s="6"/>
      <c r="AU587" s="4" t="s">
        <v>1147</v>
      </c>
      <c r="AV587" s="6"/>
      <c r="AW587" s="6"/>
      <c r="AX587" s="7"/>
      <c r="AY587" s="4"/>
      <c r="BI587" s="50"/>
      <c r="BK587" s="50"/>
      <c r="BM587" s="50"/>
      <c r="BO587" s="50"/>
      <c r="BQ587" s="50"/>
      <c r="BS587" s="50"/>
    </row>
    <row r="588" spans="2:71" x14ac:dyDescent="0.25">
      <c r="B588" s="3" t="s">
        <v>266</v>
      </c>
      <c r="C588" s="10" t="s">
        <v>377</v>
      </c>
      <c r="D588" s="39">
        <v>44538</v>
      </c>
      <c r="E588" s="28">
        <v>8</v>
      </c>
      <c r="F588" s="3" t="s">
        <v>1135</v>
      </c>
      <c r="H588" s="6">
        <v>34</v>
      </c>
      <c r="I588" s="7">
        <v>-4</v>
      </c>
      <c r="J588" s="6">
        <v>38</v>
      </c>
      <c r="K588" s="7">
        <v>0.10000000000000142</v>
      </c>
      <c r="L588" s="6">
        <v>11</v>
      </c>
      <c r="M588" s="7">
        <v>2</v>
      </c>
      <c r="N588" s="6">
        <v>6</v>
      </c>
      <c r="O588" s="7">
        <v>0</v>
      </c>
      <c r="P588" s="6">
        <v>5</v>
      </c>
      <c r="Q588" s="7">
        <v>1</v>
      </c>
      <c r="R588" s="6"/>
      <c r="T588" s="6">
        <v>-4</v>
      </c>
      <c r="U588" s="7">
        <v>-6</v>
      </c>
      <c r="V588" s="3" t="s">
        <v>842</v>
      </c>
      <c r="X588" s="7"/>
      <c r="Y588" s="7"/>
      <c r="Z588" s="6"/>
      <c r="AA588" s="6"/>
      <c r="AC588" s="6"/>
      <c r="AD588" s="6"/>
      <c r="AF588" s="6"/>
      <c r="AG588" s="6"/>
      <c r="AL588" s="6"/>
      <c r="AM588" s="6"/>
      <c r="AO588" s="4"/>
      <c r="AP588" s="6"/>
      <c r="AQ588" s="6"/>
      <c r="AR588" s="6"/>
      <c r="AS588" s="6"/>
      <c r="AT588" s="6"/>
      <c r="AU588" s="4"/>
      <c r="AV588" s="6"/>
      <c r="AW588" s="6"/>
      <c r="AX588" s="7"/>
      <c r="AY588" s="4"/>
      <c r="BI588" s="50"/>
      <c r="BK588" s="50"/>
      <c r="BM588" s="50"/>
      <c r="BO588" s="50"/>
      <c r="BQ588" s="50"/>
      <c r="BS588" s="50"/>
    </row>
    <row r="589" spans="2:71" x14ac:dyDescent="0.25">
      <c r="B589" s="3" t="s">
        <v>266</v>
      </c>
      <c r="C589" s="10" t="s">
        <v>419</v>
      </c>
      <c r="D589" s="39">
        <v>44538</v>
      </c>
      <c r="E589" s="28">
        <v>9</v>
      </c>
      <c r="F589" s="3" t="s">
        <v>821</v>
      </c>
      <c r="G589" s="2" t="s">
        <v>224</v>
      </c>
      <c r="H589" s="6">
        <v>33</v>
      </c>
      <c r="I589" s="7">
        <v>-3</v>
      </c>
      <c r="J589" s="6">
        <v>37</v>
      </c>
      <c r="K589" s="7">
        <v>-2.6999999999999993</v>
      </c>
      <c r="L589" s="6">
        <v>9</v>
      </c>
      <c r="M589" s="7">
        <v>0</v>
      </c>
      <c r="N589" s="6">
        <v>7</v>
      </c>
      <c r="O589" s="7">
        <v>-2</v>
      </c>
      <c r="P589" s="6">
        <v>6</v>
      </c>
      <c r="Q589" s="7">
        <v>0</v>
      </c>
      <c r="R589" s="6"/>
      <c r="T589" s="6">
        <f>H589-J589</f>
        <v>-4</v>
      </c>
      <c r="U589" s="7">
        <v>-7</v>
      </c>
      <c r="V589" s="3" t="s">
        <v>842</v>
      </c>
      <c r="X589" s="7"/>
      <c r="Y589" s="7"/>
      <c r="Z589" s="6">
        <v>24</v>
      </c>
      <c r="AA589" s="6">
        <v>66</v>
      </c>
      <c r="AB589" s="7">
        <f>Z589-AA589</f>
        <v>-42</v>
      </c>
      <c r="AC589" s="6">
        <v>34</v>
      </c>
      <c r="AD589" s="6">
        <v>48</v>
      </c>
      <c r="AE589" s="7">
        <f>AC589-AD589</f>
        <v>-14</v>
      </c>
      <c r="AF589" s="6"/>
      <c r="AG589" s="6"/>
      <c r="AL589" s="6"/>
      <c r="AM589" s="6"/>
      <c r="AO589" s="4" t="s">
        <v>931</v>
      </c>
      <c r="AP589" s="6"/>
      <c r="AQ589" s="6"/>
      <c r="AR589" s="6"/>
      <c r="AS589" s="6"/>
      <c r="AT589" s="6"/>
      <c r="AU589" s="4"/>
      <c r="AV589" s="6"/>
      <c r="AW589" s="6"/>
      <c r="AX589" s="7"/>
      <c r="AY589" s="4"/>
      <c r="BI589" s="50"/>
      <c r="BK589" s="50"/>
      <c r="BM589" s="50"/>
      <c r="BO589" s="50"/>
      <c r="BQ589" s="50"/>
      <c r="BS589" s="50"/>
    </row>
    <row r="590" spans="2:71" x14ac:dyDescent="0.25">
      <c r="B590" s="3" t="s">
        <v>266</v>
      </c>
      <c r="C590" s="10" t="s">
        <v>419</v>
      </c>
      <c r="D590" s="39">
        <v>44538</v>
      </c>
      <c r="E590" s="28">
        <v>10</v>
      </c>
      <c r="F590" s="3" t="s">
        <v>982</v>
      </c>
      <c r="G590" s="2" t="s">
        <v>122</v>
      </c>
      <c r="H590" s="6">
        <v>34</v>
      </c>
      <c r="I590" s="7">
        <v>-2</v>
      </c>
      <c r="J590" s="6">
        <v>40</v>
      </c>
      <c r="K590" s="7">
        <v>-2.1999999999999993</v>
      </c>
      <c r="L590" s="6">
        <v>10</v>
      </c>
      <c r="M590" s="7">
        <v>1</v>
      </c>
      <c r="N590" s="6">
        <v>4</v>
      </c>
      <c r="O590" s="7">
        <v>1</v>
      </c>
      <c r="P590" s="6">
        <v>3</v>
      </c>
      <c r="Q590" s="7">
        <v>1</v>
      </c>
      <c r="R590" s="6">
        <v>1</v>
      </c>
      <c r="T590" s="6">
        <v>-6</v>
      </c>
      <c r="U590" s="7">
        <v>-3</v>
      </c>
      <c r="V590" s="3" t="s">
        <v>842</v>
      </c>
      <c r="W590" t="s">
        <v>988</v>
      </c>
      <c r="X590" s="7"/>
      <c r="Y590" s="7"/>
      <c r="Z590" s="6">
        <v>30</v>
      </c>
      <c r="AA590" s="6">
        <v>53</v>
      </c>
      <c r="AB590" s="7">
        <f>Z590-AA590</f>
        <v>-23</v>
      </c>
      <c r="AC590" s="6">
        <v>33</v>
      </c>
      <c r="AD590" s="6">
        <v>35</v>
      </c>
      <c r="AE590" s="7">
        <f>AC590-AD590</f>
        <v>-2</v>
      </c>
      <c r="AF590" s="6"/>
      <c r="AG590" s="6"/>
      <c r="AL590" s="6"/>
      <c r="AM590" s="6"/>
      <c r="AO590" s="4" t="s">
        <v>1049</v>
      </c>
      <c r="AP590" s="6"/>
      <c r="AQ590" s="6"/>
      <c r="AR590" s="6"/>
      <c r="AS590" s="6"/>
      <c r="AT590" s="6"/>
      <c r="AU590" s="4"/>
      <c r="AV590" s="6">
        <v>28</v>
      </c>
      <c r="AW590" s="6">
        <v>49</v>
      </c>
      <c r="AX590" s="7">
        <f>AV590-AW590</f>
        <v>-21</v>
      </c>
      <c r="AY590" s="4" t="s">
        <v>1144</v>
      </c>
      <c r="BI590" s="50"/>
      <c r="BK590" s="50"/>
      <c r="BM590" s="50"/>
      <c r="BO590" s="50"/>
      <c r="BQ590" s="50"/>
      <c r="BS590" s="50"/>
    </row>
    <row r="591" spans="2:71" x14ac:dyDescent="0.25">
      <c r="B591" s="3" t="s">
        <v>266</v>
      </c>
      <c r="C591" s="10" t="s">
        <v>317</v>
      </c>
      <c r="D591" s="39">
        <v>44538</v>
      </c>
      <c r="E591" s="28">
        <v>12</v>
      </c>
      <c r="F591" s="3" t="s">
        <v>903</v>
      </c>
      <c r="G591" s="2" t="s">
        <v>138</v>
      </c>
      <c r="H591" s="6">
        <v>32</v>
      </c>
      <c r="I591" s="7">
        <v>-4</v>
      </c>
      <c r="J591" s="6">
        <v>41</v>
      </c>
      <c r="K591" s="7">
        <v>2.0999999999999979</v>
      </c>
      <c r="L591" s="6">
        <v>9</v>
      </c>
      <c r="M591" s="7">
        <v>1</v>
      </c>
      <c r="N591" s="6">
        <v>5</v>
      </c>
      <c r="O591" s="7">
        <v>-1</v>
      </c>
      <c r="P591" s="6"/>
      <c r="R591" s="6"/>
      <c r="T591" s="6">
        <v>-9</v>
      </c>
      <c r="U591" s="7">
        <v>-7</v>
      </c>
      <c r="V591" s="3" t="s">
        <v>842</v>
      </c>
      <c r="X591" s="7"/>
      <c r="Y591" s="7"/>
      <c r="Z591" s="6">
        <v>24</v>
      </c>
      <c r="AA591" s="6">
        <v>59</v>
      </c>
      <c r="AB591" s="7">
        <f>Z591-AA591</f>
        <v>-35</v>
      </c>
      <c r="AC591" s="6">
        <v>33</v>
      </c>
      <c r="AD591" s="6">
        <v>35</v>
      </c>
      <c r="AE591" s="7">
        <f>AC591-AD591</f>
        <v>-2</v>
      </c>
      <c r="AF591" s="6">
        <v>19</v>
      </c>
      <c r="AG591" s="6">
        <v>22</v>
      </c>
      <c r="AH591" s="7">
        <f>AF591-AG591</f>
        <v>-3</v>
      </c>
      <c r="AL591" s="6"/>
      <c r="AM591" s="6"/>
      <c r="AO591" s="4" t="s">
        <v>1127</v>
      </c>
      <c r="AP591" s="6">
        <v>22</v>
      </c>
      <c r="AQ591" s="6">
        <v>29</v>
      </c>
      <c r="AR591" s="6"/>
      <c r="AS591" s="6"/>
      <c r="AT591" s="6"/>
      <c r="AU591" s="4" t="s">
        <v>1035</v>
      </c>
      <c r="AV591" s="6"/>
      <c r="AW591" s="6"/>
      <c r="AX591" s="7"/>
      <c r="AY591" s="4"/>
      <c r="BI591" s="50"/>
      <c r="BK591" s="50"/>
      <c r="BM591" s="50"/>
      <c r="BO591" s="50"/>
      <c r="BQ591" s="50"/>
      <c r="BS591" s="50"/>
    </row>
    <row r="592" spans="2:71" x14ac:dyDescent="0.25">
      <c r="B592" s="3" t="s">
        <v>266</v>
      </c>
      <c r="C592" s="85" t="s">
        <v>522</v>
      </c>
      <c r="D592" s="39">
        <v>44538</v>
      </c>
      <c r="E592" s="28">
        <v>19</v>
      </c>
      <c r="F592" s="3" t="s">
        <v>821</v>
      </c>
      <c r="G592" s="2" t="s">
        <v>66</v>
      </c>
      <c r="H592" s="6">
        <v>31</v>
      </c>
      <c r="I592" s="7">
        <v>-2</v>
      </c>
      <c r="J592" s="6">
        <v>38</v>
      </c>
      <c r="K592" s="7">
        <v>1</v>
      </c>
      <c r="L592" s="6">
        <v>8</v>
      </c>
      <c r="M592" s="7">
        <v>-1</v>
      </c>
      <c r="N592" s="6">
        <v>8</v>
      </c>
      <c r="O592" s="7">
        <v>1</v>
      </c>
      <c r="P592" s="6">
        <v>6</v>
      </c>
      <c r="Q592" s="7">
        <v>0</v>
      </c>
      <c r="R592" s="6"/>
      <c r="T592" s="6">
        <f>H592-J592</f>
        <v>-7</v>
      </c>
      <c r="U592" s="7">
        <v>-3</v>
      </c>
      <c r="V592" s="3" t="s">
        <v>842</v>
      </c>
      <c r="X592" s="7"/>
      <c r="Y592" s="7"/>
      <c r="Z592" s="6"/>
      <c r="AA592" s="6"/>
      <c r="AC592" s="6"/>
      <c r="AD592" s="6"/>
      <c r="AF592" s="6"/>
      <c r="AG592" s="6"/>
      <c r="AL592" s="6"/>
      <c r="AM592" s="6"/>
      <c r="AO592" s="4"/>
      <c r="AP592" s="6"/>
      <c r="AQ592" s="6"/>
      <c r="AR592" s="6"/>
      <c r="AS592" s="6"/>
      <c r="AT592" s="6"/>
      <c r="AU592" s="4"/>
      <c r="AV592" s="6"/>
      <c r="AW592" s="6"/>
      <c r="AX592" s="7"/>
      <c r="AY592" s="4"/>
      <c r="BI592" s="50"/>
      <c r="BK592" s="50"/>
      <c r="BM592" s="50"/>
      <c r="BO592" s="50"/>
      <c r="BQ592" s="50"/>
      <c r="BS592" s="50"/>
    </row>
    <row r="593" spans="2:71" x14ac:dyDescent="0.25">
      <c r="B593" s="3" t="s">
        <v>266</v>
      </c>
      <c r="C593" s="85" t="s">
        <v>574</v>
      </c>
      <c r="D593" s="39">
        <v>44539</v>
      </c>
      <c r="E593" s="28">
        <v>10</v>
      </c>
      <c r="F593" s="3" t="s">
        <v>1121</v>
      </c>
      <c r="G593" s="2" t="s">
        <v>218</v>
      </c>
      <c r="H593" s="6">
        <v>33</v>
      </c>
      <c r="J593" s="6">
        <v>41</v>
      </c>
      <c r="K593" s="7">
        <v>1.4000000000000021</v>
      </c>
      <c r="L593" s="6">
        <v>7</v>
      </c>
      <c r="N593" s="6">
        <v>6</v>
      </c>
      <c r="P593" s="6">
        <v>6</v>
      </c>
      <c r="R593" s="6"/>
      <c r="T593" s="6">
        <v>-8</v>
      </c>
      <c r="V593" s="3" t="s">
        <v>842</v>
      </c>
      <c r="X593" s="7"/>
      <c r="Y593" s="7"/>
      <c r="Z593" s="6">
        <v>22</v>
      </c>
      <c r="AA593" s="6">
        <v>62</v>
      </c>
      <c r="AB593" s="7">
        <f>Z593-AA593</f>
        <v>-40</v>
      </c>
      <c r="AC593" s="6">
        <v>26</v>
      </c>
      <c r="AD593" s="6">
        <v>38</v>
      </c>
      <c r="AE593" s="7">
        <f>AC593-AD593</f>
        <v>-12</v>
      </c>
      <c r="AF593" s="6"/>
      <c r="AG593" s="6"/>
      <c r="AL593" s="6"/>
      <c r="AM593" s="6"/>
      <c r="AO593" s="4" t="s">
        <v>1167</v>
      </c>
      <c r="AP593" s="6">
        <v>34</v>
      </c>
      <c r="AQ593" s="6">
        <v>33</v>
      </c>
      <c r="AR593" s="6"/>
      <c r="AS593" s="6"/>
      <c r="AT593" s="6"/>
      <c r="AU593" s="4" t="s">
        <v>1168</v>
      </c>
      <c r="AV593" s="6"/>
      <c r="AW593" s="6"/>
      <c r="AX593" s="7"/>
      <c r="AY593" s="4"/>
      <c r="BI593" s="50"/>
      <c r="BK593" s="50"/>
      <c r="BM593" s="50"/>
      <c r="BO593" s="50"/>
      <c r="BQ593" s="50"/>
      <c r="BS593" s="50"/>
    </row>
    <row r="594" spans="2:71" x14ac:dyDescent="0.25">
      <c r="B594" s="3" t="s">
        <v>266</v>
      </c>
      <c r="C594" s="85" t="s">
        <v>669</v>
      </c>
      <c r="D594" s="39">
        <v>44539</v>
      </c>
      <c r="E594" s="28">
        <v>11</v>
      </c>
      <c r="F594" s="3" t="s">
        <v>1136</v>
      </c>
      <c r="G594" s="2" t="s">
        <v>46</v>
      </c>
      <c r="H594" s="6">
        <v>33</v>
      </c>
      <c r="I594" s="7">
        <v>-5</v>
      </c>
      <c r="J594" s="6">
        <v>39</v>
      </c>
      <c r="K594" s="7">
        <v>-2.3000000000000007</v>
      </c>
      <c r="L594" s="6">
        <v>9</v>
      </c>
      <c r="M594" s="7">
        <v>0</v>
      </c>
      <c r="N594" s="6">
        <v>4</v>
      </c>
      <c r="O594" s="7">
        <v>-1</v>
      </c>
      <c r="P594" s="6">
        <v>4</v>
      </c>
      <c r="Q594" s="7">
        <v>2</v>
      </c>
      <c r="R594" s="6"/>
      <c r="T594" s="6">
        <v>-6</v>
      </c>
      <c r="U594" s="7">
        <v>-7</v>
      </c>
      <c r="V594" s="3" t="s">
        <v>842</v>
      </c>
      <c r="W594" t="s">
        <v>988</v>
      </c>
      <c r="X594" s="7"/>
      <c r="Y594" s="7"/>
      <c r="Z594" s="6"/>
      <c r="AA594" s="6"/>
      <c r="AC594" s="6"/>
      <c r="AD594" s="6"/>
      <c r="AF594" s="6"/>
      <c r="AG594" s="6"/>
      <c r="AL594" s="6"/>
      <c r="AM594" s="6"/>
      <c r="AO594" s="4"/>
      <c r="AP594" s="6"/>
      <c r="AQ594" s="6"/>
      <c r="AR594" s="6"/>
      <c r="AS594" s="6"/>
      <c r="AT594" s="6"/>
      <c r="AU594" s="4"/>
      <c r="AV594" s="6"/>
      <c r="AW594" s="6"/>
      <c r="AX594" s="7"/>
      <c r="AY594" s="4"/>
      <c r="BI594" s="50"/>
      <c r="BK594" s="50"/>
      <c r="BM594" s="50"/>
      <c r="BO594" s="50"/>
      <c r="BQ594" s="50"/>
      <c r="BS594" s="50"/>
    </row>
    <row r="595" spans="2:71" x14ac:dyDescent="0.25">
      <c r="B595" s="3" t="s">
        <v>266</v>
      </c>
      <c r="C595" s="85" t="s">
        <v>669</v>
      </c>
      <c r="D595" s="39">
        <v>44539</v>
      </c>
      <c r="E595" s="28">
        <v>11</v>
      </c>
      <c r="F595" s="3" t="s">
        <v>821</v>
      </c>
      <c r="G595" s="2" t="s">
        <v>224</v>
      </c>
      <c r="H595" s="6">
        <v>32</v>
      </c>
      <c r="I595" s="7">
        <v>1</v>
      </c>
      <c r="J595" s="6">
        <v>40</v>
      </c>
      <c r="K595" s="7">
        <v>2</v>
      </c>
      <c r="L595" s="6">
        <v>8</v>
      </c>
      <c r="M595" s="7">
        <v>0</v>
      </c>
      <c r="N595" s="6">
        <v>7</v>
      </c>
      <c r="O595" s="7">
        <v>-1</v>
      </c>
      <c r="P595" s="6">
        <v>7</v>
      </c>
      <c r="Q595" s="7">
        <v>1</v>
      </c>
      <c r="R595" s="6"/>
      <c r="T595" s="6">
        <f>H595-J595</f>
        <v>-8</v>
      </c>
      <c r="U595" s="7">
        <v>-1</v>
      </c>
      <c r="V595" s="3" t="s">
        <v>842</v>
      </c>
      <c r="X595" s="7"/>
      <c r="Y595" s="7"/>
      <c r="Z595" s="6"/>
      <c r="AA595" s="6"/>
      <c r="AC595" s="6"/>
      <c r="AD595" s="6"/>
      <c r="AF595" s="6"/>
      <c r="AG595" s="6"/>
      <c r="AL595" s="6"/>
      <c r="AM595" s="6"/>
      <c r="AO595" s="4"/>
      <c r="AP595" s="6"/>
      <c r="AQ595" s="6"/>
      <c r="AR595" s="6"/>
      <c r="AS595" s="6"/>
      <c r="AT595" s="6"/>
      <c r="AU595" s="4"/>
      <c r="AV595" s="6"/>
      <c r="AW595" s="6"/>
      <c r="AX595" s="7"/>
      <c r="AY595" s="4"/>
      <c r="BI595" s="50"/>
      <c r="BK595" s="50"/>
      <c r="BM595" s="50"/>
      <c r="BO595" s="50"/>
      <c r="BQ595" s="50"/>
      <c r="BS595" s="50"/>
    </row>
    <row r="596" spans="2:71" x14ac:dyDescent="0.25">
      <c r="B596" s="3" t="s">
        <v>266</v>
      </c>
      <c r="C596" s="85" t="s">
        <v>484</v>
      </c>
      <c r="D596" s="39">
        <v>44539</v>
      </c>
      <c r="E596" s="28">
        <v>16</v>
      </c>
      <c r="F596" s="3" t="s">
        <v>1137</v>
      </c>
      <c r="H596" s="6">
        <v>34</v>
      </c>
      <c r="I596" s="7">
        <v>-5</v>
      </c>
      <c r="J596" s="6">
        <v>38</v>
      </c>
      <c r="K596" s="7">
        <v>2.6000000000000014</v>
      </c>
      <c r="L596" s="6">
        <v>11</v>
      </c>
      <c r="M596" s="7">
        <v>1</v>
      </c>
      <c r="N596" s="6">
        <v>7</v>
      </c>
      <c r="O596" s="7">
        <v>2</v>
      </c>
      <c r="P596" s="6">
        <v>3</v>
      </c>
      <c r="Q596" s="7">
        <v>1</v>
      </c>
      <c r="R596" s="6">
        <v>2</v>
      </c>
      <c r="S596" s="7">
        <v>0</v>
      </c>
      <c r="T596" s="6">
        <v>-4</v>
      </c>
      <c r="U596" s="7">
        <v>-7</v>
      </c>
      <c r="V596" s="3" t="s">
        <v>842</v>
      </c>
      <c r="X596" s="7"/>
      <c r="Y596" s="7"/>
      <c r="Z596" s="6"/>
      <c r="AA596" s="6"/>
      <c r="AC596" s="6"/>
      <c r="AD596" s="6"/>
      <c r="AF596" s="6"/>
      <c r="AG596" s="6"/>
      <c r="AL596" s="6"/>
      <c r="AM596" s="6"/>
      <c r="AO596" s="4"/>
      <c r="AP596" s="6"/>
      <c r="AQ596" s="6"/>
      <c r="AR596" s="6"/>
      <c r="AS596" s="6"/>
      <c r="AT596" s="6"/>
      <c r="AU596" s="4"/>
      <c r="AV596" s="6"/>
      <c r="AW596" s="6"/>
      <c r="AX596" s="7"/>
      <c r="AY596" s="4"/>
      <c r="BI596" s="50"/>
      <c r="BK596" s="50"/>
      <c r="BM596" s="50"/>
      <c r="BO596" s="50"/>
      <c r="BQ596" s="50"/>
      <c r="BS596" s="50"/>
    </row>
    <row r="597" spans="2:71" x14ac:dyDescent="0.25">
      <c r="B597" s="3" t="s">
        <v>266</v>
      </c>
      <c r="C597" s="10" t="s">
        <v>337</v>
      </c>
      <c r="D597" s="39">
        <v>44540</v>
      </c>
      <c r="E597" s="28">
        <v>13</v>
      </c>
      <c r="F597" s="3" t="s">
        <v>982</v>
      </c>
      <c r="G597" s="2" t="s">
        <v>104</v>
      </c>
      <c r="H597" s="6">
        <v>32</v>
      </c>
      <c r="I597" s="7">
        <v>-2</v>
      </c>
      <c r="J597" s="6">
        <v>39</v>
      </c>
      <c r="K597" s="7">
        <v>-2.1999999999999993</v>
      </c>
      <c r="L597" s="6">
        <v>9</v>
      </c>
      <c r="M597" s="7">
        <v>-1</v>
      </c>
      <c r="N597" s="6">
        <v>5</v>
      </c>
      <c r="O597" s="7">
        <v>1</v>
      </c>
      <c r="P597" s="6">
        <v>4</v>
      </c>
      <c r="Q597" s="7">
        <v>1</v>
      </c>
      <c r="R597" s="6">
        <v>1</v>
      </c>
      <c r="S597" s="7">
        <v>0</v>
      </c>
      <c r="T597" s="6">
        <v>-7</v>
      </c>
      <c r="U597" s="7">
        <v>-1</v>
      </c>
      <c r="V597" s="3" t="s">
        <v>842</v>
      </c>
      <c r="W597" t="s">
        <v>988</v>
      </c>
      <c r="X597" s="7"/>
      <c r="Y597" s="7"/>
      <c r="Z597" s="6">
        <v>27</v>
      </c>
      <c r="AA597" s="6">
        <v>56</v>
      </c>
      <c r="AB597" s="7">
        <f>Z597-AA597</f>
        <v>-29</v>
      </c>
      <c r="AC597" s="6">
        <v>34</v>
      </c>
      <c r="AD597" s="6">
        <v>36</v>
      </c>
      <c r="AE597" s="7">
        <f>AC597-AD597</f>
        <v>-2</v>
      </c>
      <c r="AF597" s="6"/>
      <c r="AG597" s="6"/>
      <c r="AL597" s="6"/>
      <c r="AM597" s="6"/>
      <c r="AO597" s="4" t="s">
        <v>1049</v>
      </c>
      <c r="AP597" s="6">
        <v>30</v>
      </c>
      <c r="AQ597" s="6">
        <v>39</v>
      </c>
      <c r="AR597" s="6"/>
      <c r="AS597" s="6"/>
      <c r="AT597" s="6"/>
      <c r="AU597" s="4" t="s">
        <v>1084</v>
      </c>
      <c r="AV597" s="6">
        <v>25</v>
      </c>
      <c r="AW597" s="6">
        <v>55</v>
      </c>
      <c r="AX597" s="7">
        <v>-31</v>
      </c>
      <c r="AY597" s="4" t="s">
        <v>1144</v>
      </c>
      <c r="BI597" s="50"/>
      <c r="BK597" s="50"/>
      <c r="BM597" s="50"/>
      <c r="BO597" s="50"/>
      <c r="BQ597" s="50"/>
      <c r="BS597" s="50"/>
    </row>
    <row r="598" spans="2:71" x14ac:dyDescent="0.25">
      <c r="B598" s="3" t="s">
        <v>266</v>
      </c>
      <c r="C598" s="10" t="s">
        <v>673</v>
      </c>
      <c r="D598" s="39">
        <v>44541</v>
      </c>
      <c r="E598" s="28"/>
      <c r="F598" s="3" t="s">
        <v>821</v>
      </c>
      <c r="H598" s="6"/>
      <c r="J598" s="6"/>
      <c r="K598" s="7">
        <v>1.0999999999999979</v>
      </c>
      <c r="L598" s="6"/>
      <c r="N598" s="6"/>
      <c r="P598" s="6"/>
      <c r="R598" s="6"/>
      <c r="T598" s="6"/>
      <c r="V598" s="3" t="s">
        <v>842</v>
      </c>
      <c r="X598" s="7"/>
      <c r="Z598" s="6"/>
      <c r="AA598" s="6"/>
      <c r="AC598" s="6"/>
      <c r="AD598" s="6"/>
      <c r="AF598" s="6"/>
      <c r="AG598" s="6"/>
      <c r="AL598" s="6"/>
      <c r="AM598" s="6"/>
      <c r="AO598" s="4"/>
      <c r="AP598" s="6"/>
      <c r="AQ598" s="6"/>
      <c r="AR598" s="6"/>
      <c r="AS598" s="6"/>
      <c r="AT598" s="6"/>
      <c r="AU598" s="4"/>
      <c r="AV598" s="6">
        <v>20</v>
      </c>
      <c r="AW598" s="6">
        <v>63</v>
      </c>
      <c r="AX598" s="7">
        <f>AV598-AW598</f>
        <v>-43</v>
      </c>
      <c r="AY598" s="4" t="s">
        <v>871</v>
      </c>
      <c r="BI598" s="50"/>
      <c r="BK598" s="50"/>
      <c r="BM598" s="50"/>
      <c r="BO598" s="50"/>
      <c r="BQ598" s="50"/>
      <c r="BS598" s="50"/>
    </row>
    <row r="599" spans="2:71" x14ac:dyDescent="0.25">
      <c r="B599" s="3" t="s">
        <v>266</v>
      </c>
      <c r="C599" s="10" t="s">
        <v>550</v>
      </c>
      <c r="D599" s="39">
        <v>44543</v>
      </c>
      <c r="E599" s="28">
        <v>13</v>
      </c>
      <c r="F599" s="3" t="s">
        <v>1135</v>
      </c>
      <c r="H599" s="6">
        <v>32</v>
      </c>
      <c r="I599" s="7">
        <v>-2</v>
      </c>
      <c r="J599" s="6">
        <v>37</v>
      </c>
      <c r="K599" s="7">
        <v>-3.8000000000000007</v>
      </c>
      <c r="L599" s="6">
        <v>11</v>
      </c>
      <c r="M599" s="7">
        <v>0</v>
      </c>
      <c r="N599" s="6">
        <v>7</v>
      </c>
      <c r="O599" s="7">
        <v>1</v>
      </c>
      <c r="P599" s="6">
        <v>7</v>
      </c>
      <c r="Q599" s="7">
        <v>2</v>
      </c>
      <c r="R599" s="6"/>
      <c r="T599" s="6">
        <v>-5</v>
      </c>
      <c r="U599" s="7">
        <v>-1</v>
      </c>
      <c r="V599" s="3" t="s">
        <v>842</v>
      </c>
      <c r="X599" s="7"/>
      <c r="Y599" s="7"/>
      <c r="Z599" s="6">
        <v>29</v>
      </c>
      <c r="AA599" s="6">
        <v>51</v>
      </c>
      <c r="AB599" s="7">
        <f>Z599-AA599</f>
        <v>-22</v>
      </c>
      <c r="AC599" s="6">
        <v>27</v>
      </c>
      <c r="AD599" s="6">
        <v>35</v>
      </c>
      <c r="AE599" s="7">
        <f>AC599-AD599</f>
        <v>-8</v>
      </c>
      <c r="AF599" s="6"/>
      <c r="AG599" s="6"/>
      <c r="AL599" s="6"/>
      <c r="AM599" s="6"/>
      <c r="AO599" s="4" t="s">
        <v>1148</v>
      </c>
      <c r="AP599" s="6">
        <v>34</v>
      </c>
      <c r="AQ599" s="6">
        <v>35</v>
      </c>
      <c r="AR599" s="6"/>
      <c r="AS599" s="6"/>
      <c r="AT599" s="6"/>
      <c r="AU599" s="4" t="s">
        <v>1147</v>
      </c>
      <c r="AV599" s="6"/>
      <c r="AW599" s="6"/>
      <c r="AX599" s="7"/>
      <c r="AY599" s="4"/>
      <c r="BI599" s="50"/>
      <c r="BK599" s="50"/>
      <c r="BM599" s="50"/>
      <c r="BO599" s="50"/>
      <c r="BQ599" s="50"/>
      <c r="BS599" s="50"/>
    </row>
    <row r="600" spans="2:71" x14ac:dyDescent="0.25">
      <c r="B600" s="3" t="s">
        <v>266</v>
      </c>
      <c r="C600" s="10" t="s">
        <v>594</v>
      </c>
      <c r="D600" s="39">
        <v>44543</v>
      </c>
      <c r="E600" s="28"/>
      <c r="F600" s="3" t="s">
        <v>982</v>
      </c>
      <c r="G600" s="2" t="s">
        <v>252</v>
      </c>
      <c r="H600" s="6">
        <v>34</v>
      </c>
      <c r="I600" s="7">
        <v>2</v>
      </c>
      <c r="J600" s="6">
        <v>40</v>
      </c>
      <c r="K600" s="7">
        <v>0.60000000000000142</v>
      </c>
      <c r="L600" s="6">
        <v>8</v>
      </c>
      <c r="M600" s="7">
        <v>-1</v>
      </c>
      <c r="N600" s="6">
        <v>4</v>
      </c>
      <c r="O600" s="7">
        <v>-1</v>
      </c>
      <c r="P600" s="6">
        <v>3</v>
      </c>
      <c r="Q600" s="7">
        <v>-1</v>
      </c>
      <c r="R600" s="6">
        <v>1</v>
      </c>
      <c r="S600" s="7">
        <v>0</v>
      </c>
      <c r="T600" s="6">
        <v>-6</v>
      </c>
      <c r="U600" s="7">
        <v>1</v>
      </c>
      <c r="V600" s="3" t="s">
        <v>842</v>
      </c>
      <c r="W600" t="s">
        <v>988</v>
      </c>
      <c r="X600" s="7"/>
      <c r="Y600" s="7"/>
      <c r="Z600" s="6"/>
      <c r="AA600" s="6"/>
      <c r="AC600" s="6"/>
      <c r="AD600" s="6"/>
      <c r="AF600" s="6"/>
      <c r="AG600" s="6"/>
      <c r="AL600" s="6"/>
      <c r="AM600" s="6"/>
      <c r="AO600" s="4"/>
      <c r="AP600" s="6"/>
      <c r="AQ600" s="6"/>
      <c r="AR600" s="6"/>
      <c r="AS600" s="6"/>
      <c r="AT600" s="6"/>
      <c r="AU600" s="4"/>
      <c r="AV600" s="6"/>
      <c r="AW600" s="6"/>
      <c r="AX600" s="7"/>
      <c r="AY600" s="4"/>
      <c r="BI600" s="50"/>
      <c r="BK600" s="50"/>
      <c r="BM600" s="50"/>
      <c r="BO600" s="50"/>
      <c r="BQ600" s="50"/>
      <c r="BS600" s="50"/>
    </row>
    <row r="601" spans="2:71" x14ac:dyDescent="0.25">
      <c r="B601" s="3" t="s">
        <v>266</v>
      </c>
      <c r="C601" s="10" t="s">
        <v>594</v>
      </c>
      <c r="D601" s="39">
        <v>44543</v>
      </c>
      <c r="E601" s="28">
        <v>27</v>
      </c>
      <c r="F601" s="3" t="s">
        <v>982</v>
      </c>
      <c r="G601" s="2" t="s">
        <v>252</v>
      </c>
      <c r="H601" s="6">
        <v>35</v>
      </c>
      <c r="I601" s="7">
        <v>-2</v>
      </c>
      <c r="J601" s="6">
        <v>41</v>
      </c>
      <c r="K601" s="7">
        <v>1.3000000000000007</v>
      </c>
      <c r="L601" s="6">
        <v>9</v>
      </c>
      <c r="M601" s="7">
        <v>-1</v>
      </c>
      <c r="N601" s="6">
        <v>5</v>
      </c>
      <c r="O601" s="7">
        <v>1</v>
      </c>
      <c r="P601" s="6"/>
      <c r="R601" s="6"/>
      <c r="T601" s="6">
        <v>-6</v>
      </c>
      <c r="U601" s="7">
        <v>-6</v>
      </c>
      <c r="V601" s="3" t="s">
        <v>842</v>
      </c>
      <c r="X601" s="7" t="s">
        <v>1152</v>
      </c>
      <c r="Y601" s="7"/>
      <c r="Z601" s="6"/>
      <c r="AA601" s="6"/>
      <c r="AC601" s="6"/>
      <c r="AD601" s="6"/>
      <c r="AF601" s="6"/>
      <c r="AG601" s="6"/>
      <c r="AL601" s="6"/>
      <c r="AM601" s="6"/>
      <c r="AO601" s="4"/>
      <c r="AP601" s="6"/>
      <c r="AQ601" s="6"/>
      <c r="AR601" s="6"/>
      <c r="AS601" s="6"/>
      <c r="AT601" s="6"/>
      <c r="AU601" s="4"/>
      <c r="AV601" s="6"/>
      <c r="AW601" s="6"/>
      <c r="AX601" s="7"/>
      <c r="AY601" s="4"/>
      <c r="BI601" s="50"/>
      <c r="BK601" s="50"/>
      <c r="BM601" s="50"/>
      <c r="BO601" s="50"/>
      <c r="BQ601" s="50"/>
      <c r="BS601" s="50"/>
    </row>
    <row r="602" spans="2:71" x14ac:dyDescent="0.25">
      <c r="B602" s="3" t="s">
        <v>266</v>
      </c>
      <c r="C602" s="10" t="s">
        <v>692</v>
      </c>
      <c r="D602" s="39">
        <v>44544</v>
      </c>
      <c r="E602" s="28">
        <v>16</v>
      </c>
      <c r="F602" s="3" t="s">
        <v>821</v>
      </c>
      <c r="G602" s="2" t="s">
        <v>224</v>
      </c>
      <c r="H602" s="6">
        <v>32</v>
      </c>
      <c r="I602" s="7">
        <v>0</v>
      </c>
      <c r="J602" s="6">
        <v>37</v>
      </c>
      <c r="K602" s="7">
        <v>-3</v>
      </c>
      <c r="L602" s="6">
        <v>10</v>
      </c>
      <c r="M602" s="7">
        <v>2</v>
      </c>
      <c r="N602" s="6">
        <v>7</v>
      </c>
      <c r="O602" s="7">
        <v>0</v>
      </c>
      <c r="P602" s="6">
        <v>6</v>
      </c>
      <c r="Q602" s="7">
        <v>-1</v>
      </c>
      <c r="R602" s="6"/>
      <c r="T602" s="6">
        <v>-5</v>
      </c>
      <c r="U602" s="7">
        <v>3</v>
      </c>
      <c r="V602" s="3" t="s">
        <v>842</v>
      </c>
      <c r="X602" s="7"/>
      <c r="Y602" s="7"/>
      <c r="Z602" s="6"/>
      <c r="AA602" s="6"/>
      <c r="AC602" s="6"/>
      <c r="AD602" s="6"/>
      <c r="AF602" s="6"/>
      <c r="AG602" s="6"/>
      <c r="AL602" s="6"/>
      <c r="AM602" s="6"/>
      <c r="AO602" s="4"/>
      <c r="AP602" s="6">
        <v>23</v>
      </c>
      <c r="AQ602" s="6">
        <v>33</v>
      </c>
      <c r="AR602" s="6"/>
      <c r="AS602" s="6"/>
      <c r="AT602" s="6"/>
      <c r="AU602" s="4" t="s">
        <v>876</v>
      </c>
      <c r="AV602" s="6"/>
      <c r="AW602" s="6"/>
      <c r="AX602" s="7"/>
      <c r="AY602" s="4"/>
      <c r="BI602" s="50"/>
      <c r="BK602" s="50"/>
      <c r="BM602" s="50"/>
      <c r="BO602" s="50"/>
      <c r="BQ602" s="50"/>
      <c r="BS602" s="50"/>
    </row>
    <row r="603" spans="2:71" x14ac:dyDescent="0.25">
      <c r="B603" s="3" t="s">
        <v>266</v>
      </c>
      <c r="C603" s="10" t="s">
        <v>692</v>
      </c>
      <c r="D603" s="39">
        <v>44544</v>
      </c>
      <c r="E603" s="28">
        <v>17</v>
      </c>
      <c r="F603" s="3" t="s">
        <v>1153</v>
      </c>
      <c r="G603" s="2" t="s">
        <v>54</v>
      </c>
      <c r="H603" s="6">
        <v>30</v>
      </c>
      <c r="I603" s="7">
        <v>-6</v>
      </c>
      <c r="J603" s="6">
        <v>38</v>
      </c>
      <c r="K603" s="7">
        <v>3</v>
      </c>
      <c r="L603" s="6">
        <v>10</v>
      </c>
      <c r="M603" s="7">
        <v>-1</v>
      </c>
      <c r="N603" s="6">
        <v>10</v>
      </c>
      <c r="O603" s="7">
        <v>2</v>
      </c>
      <c r="P603" s="6">
        <v>7</v>
      </c>
      <c r="Q603" s="7">
        <v>4</v>
      </c>
      <c r="R603" s="6"/>
      <c r="T603" s="6">
        <v>-8</v>
      </c>
      <c r="U603" s="7">
        <v>-9</v>
      </c>
      <c r="V603" s="3" t="s">
        <v>842</v>
      </c>
      <c r="X603" t="s">
        <v>1152</v>
      </c>
      <c r="Y603" s="7"/>
      <c r="Z603" s="6"/>
      <c r="AA603" s="6"/>
      <c r="AC603" s="6"/>
      <c r="AD603" s="6"/>
      <c r="AF603" s="6"/>
      <c r="AG603" s="6"/>
      <c r="AL603" s="6"/>
      <c r="AM603" s="6"/>
      <c r="AO603" s="4"/>
      <c r="AP603" s="6"/>
      <c r="AQ603" s="6"/>
      <c r="AR603" s="6"/>
      <c r="AS603" s="6"/>
      <c r="AT603" s="6"/>
      <c r="AU603" s="4"/>
      <c r="AV603" s="6"/>
      <c r="AW603" s="6"/>
      <c r="AX603" s="7"/>
      <c r="AY603" s="4"/>
      <c r="BF603">
        <v>249</v>
      </c>
      <c r="BG603" s="50">
        <f>BF603-BF576</f>
        <v>-39</v>
      </c>
      <c r="BH603">
        <v>311</v>
      </c>
      <c r="BI603" s="50">
        <f>BH603-BH576</f>
        <v>40</v>
      </c>
      <c r="BJ603">
        <v>8</v>
      </c>
      <c r="BK603" s="50">
        <f>BJ603-BJ576</f>
        <v>0</v>
      </c>
      <c r="BL603">
        <v>1</v>
      </c>
      <c r="BM603" s="50">
        <f>BL603-BL576</f>
        <v>0</v>
      </c>
      <c r="BN603">
        <v>0</v>
      </c>
      <c r="BO603" s="50">
        <f>BN603-BN576</f>
        <v>0</v>
      </c>
      <c r="BP603">
        <v>59</v>
      </c>
      <c r="BQ603" s="50">
        <f>BP603-BP576</f>
        <v>0</v>
      </c>
      <c r="BR603">
        <v>5</v>
      </c>
      <c r="BS603" s="50">
        <f>BR603-BR576</f>
        <v>0</v>
      </c>
    </row>
    <row r="604" spans="2:71" x14ac:dyDescent="0.25">
      <c r="B604" s="3" t="s">
        <v>266</v>
      </c>
      <c r="C604" s="85" t="s">
        <v>627</v>
      </c>
      <c r="D604" s="39">
        <v>44546</v>
      </c>
      <c r="E604" s="28">
        <v>17</v>
      </c>
      <c r="F604" s="3" t="s">
        <v>1136</v>
      </c>
      <c r="G604" s="2" t="s">
        <v>42</v>
      </c>
      <c r="H604" s="6">
        <v>34</v>
      </c>
      <c r="I604" s="7">
        <v>1</v>
      </c>
      <c r="J604" s="6">
        <v>38</v>
      </c>
      <c r="K604" s="7">
        <v>-1</v>
      </c>
      <c r="L604" s="6">
        <v>10</v>
      </c>
      <c r="M604" s="7">
        <v>1</v>
      </c>
      <c r="N604" s="6">
        <v>4</v>
      </c>
      <c r="O604" s="7">
        <v>0</v>
      </c>
      <c r="P604" s="6">
        <v>4</v>
      </c>
      <c r="Q604" s="7">
        <v>0</v>
      </c>
      <c r="R604" s="6"/>
      <c r="T604" s="6">
        <v>-4</v>
      </c>
      <c r="U604" s="7">
        <v>2</v>
      </c>
      <c r="V604" s="3" t="s">
        <v>842</v>
      </c>
      <c r="W604" t="s">
        <v>988</v>
      </c>
      <c r="X604" s="7"/>
      <c r="Y604" s="7"/>
      <c r="Z604" s="6"/>
      <c r="AA604" s="6"/>
      <c r="AC604" s="6"/>
      <c r="AD604" s="6"/>
      <c r="AF604" s="6"/>
      <c r="AG604" s="6"/>
      <c r="AL604" s="6"/>
      <c r="AM604" s="6"/>
      <c r="AO604" s="4"/>
      <c r="AP604" s="6"/>
      <c r="AQ604" s="6"/>
      <c r="AR604" s="6"/>
      <c r="AS604" s="6"/>
      <c r="AT604" s="6"/>
      <c r="AU604" s="4"/>
      <c r="AV604" s="6"/>
      <c r="AW604" s="6"/>
      <c r="AX604" s="7"/>
      <c r="AY604" s="4"/>
      <c r="BI604" s="50"/>
      <c r="BK604" s="50"/>
      <c r="BM604" s="50"/>
      <c r="BO604" s="50"/>
      <c r="BQ604" s="50"/>
      <c r="BS604" s="50"/>
    </row>
    <row r="605" spans="2:71" x14ac:dyDescent="0.25">
      <c r="B605" s="3" t="s">
        <v>266</v>
      </c>
      <c r="C605" s="10" t="s">
        <v>523</v>
      </c>
      <c r="D605" s="39">
        <v>44547</v>
      </c>
      <c r="E605" s="28">
        <v>22</v>
      </c>
      <c r="F605" s="3" t="s">
        <v>1136</v>
      </c>
      <c r="H605" s="6">
        <v>32</v>
      </c>
      <c r="I605" s="7">
        <v>-2</v>
      </c>
      <c r="J605" s="6">
        <v>37</v>
      </c>
      <c r="K605" s="7">
        <v>-1</v>
      </c>
      <c r="L605" s="6">
        <v>13</v>
      </c>
      <c r="M605" s="7">
        <v>3</v>
      </c>
      <c r="N605" s="6">
        <v>5</v>
      </c>
      <c r="O605" s="7">
        <v>1</v>
      </c>
      <c r="P605" s="6">
        <v>4</v>
      </c>
      <c r="Q605" s="7">
        <v>0</v>
      </c>
      <c r="R605" s="6"/>
      <c r="T605" s="6">
        <v>-5</v>
      </c>
      <c r="U605" s="7">
        <v>-1</v>
      </c>
      <c r="V605" s="3" t="s">
        <v>842</v>
      </c>
      <c r="W605" t="s">
        <v>988</v>
      </c>
      <c r="X605" s="7"/>
      <c r="Y605" s="7"/>
      <c r="Z605" s="6">
        <v>26</v>
      </c>
      <c r="AA605" s="6">
        <v>53</v>
      </c>
      <c r="AB605" s="7">
        <f>Z605-AA605</f>
        <v>-27</v>
      </c>
      <c r="AC605" s="6">
        <v>30</v>
      </c>
      <c r="AD605" s="6">
        <v>34</v>
      </c>
      <c r="AE605" s="7">
        <f>AC605-AD605</f>
        <v>-4</v>
      </c>
      <c r="AF605" s="6">
        <v>25</v>
      </c>
      <c r="AG605" s="6">
        <v>32</v>
      </c>
      <c r="AH605" s="7">
        <f>AF605-AG605</f>
        <v>-7</v>
      </c>
      <c r="AL605" s="6"/>
      <c r="AM605" s="6"/>
      <c r="AO605" s="4" t="s">
        <v>1099</v>
      </c>
      <c r="AP605" s="6">
        <v>31</v>
      </c>
      <c r="AQ605" s="6">
        <v>33</v>
      </c>
      <c r="AR605" s="6"/>
      <c r="AS605" s="6"/>
      <c r="AT605" s="6"/>
      <c r="AU605" s="4" t="s">
        <v>1146</v>
      </c>
      <c r="AV605" s="6">
        <v>25</v>
      </c>
      <c r="AW605" s="6">
        <v>51</v>
      </c>
      <c r="AX605" s="7">
        <v>-27</v>
      </c>
      <c r="AY605" s="4" t="s">
        <v>1099</v>
      </c>
      <c r="BI605" s="50"/>
      <c r="BK605" s="50"/>
      <c r="BM605" s="50"/>
      <c r="BO605" s="50"/>
      <c r="BQ605" s="50"/>
      <c r="BS605" s="50"/>
    </row>
    <row r="606" spans="2:71" x14ac:dyDescent="0.25">
      <c r="B606" s="3" t="s">
        <v>266</v>
      </c>
      <c r="C606" s="10" t="s">
        <v>994</v>
      </c>
      <c r="D606" s="39">
        <v>44547</v>
      </c>
      <c r="E606" s="77"/>
      <c r="F606" s="3" t="s">
        <v>1169</v>
      </c>
      <c r="H606" s="6">
        <v>32</v>
      </c>
      <c r="J606" s="6">
        <v>37</v>
      </c>
      <c r="L606" s="6">
        <v>11</v>
      </c>
      <c r="N606" s="6">
        <v>4</v>
      </c>
      <c r="P606" s="6"/>
      <c r="R606" s="6"/>
      <c r="T606" s="6">
        <v>-5</v>
      </c>
      <c r="V606" s="3" t="s">
        <v>1170</v>
      </c>
      <c r="W606" t="s">
        <v>988</v>
      </c>
      <c r="X606" s="7"/>
      <c r="Y606" s="7"/>
      <c r="Z606" s="6"/>
      <c r="AA606" s="6"/>
      <c r="AC606" s="6"/>
      <c r="AD606" s="6"/>
      <c r="AF606" s="6"/>
      <c r="AG606" s="6"/>
      <c r="AL606" s="6"/>
      <c r="AM606" s="6"/>
      <c r="AO606" s="4"/>
      <c r="AP606" s="6"/>
      <c r="AQ606" s="6"/>
      <c r="AR606" s="4"/>
      <c r="AS606" s="4"/>
      <c r="AT606" s="6"/>
      <c r="AU606" s="4"/>
      <c r="AV606" s="6"/>
      <c r="AW606" s="6"/>
      <c r="AX606" s="7"/>
      <c r="AY606" s="4"/>
      <c r="BI606" s="50"/>
      <c r="BK606" s="50"/>
      <c r="BM606" s="50"/>
      <c r="BO606" s="50"/>
      <c r="BQ606" s="50"/>
      <c r="BS606" s="50"/>
    </row>
    <row r="607" spans="2:71" x14ac:dyDescent="0.25">
      <c r="B607" s="3" t="s">
        <v>266</v>
      </c>
      <c r="C607" s="10" t="s">
        <v>437</v>
      </c>
      <c r="D607" s="39">
        <v>44548</v>
      </c>
      <c r="E607" s="28"/>
      <c r="F607" s="3" t="s">
        <v>821</v>
      </c>
      <c r="H607" s="6"/>
      <c r="J607" s="6"/>
      <c r="L607" s="6"/>
      <c r="N607" s="6"/>
      <c r="P607" s="6"/>
      <c r="R607" s="6"/>
      <c r="T607" s="6"/>
      <c r="V607" s="3" t="s">
        <v>842</v>
      </c>
      <c r="X607" s="7"/>
      <c r="Z607" s="6">
        <v>23</v>
      </c>
      <c r="AA607" s="6">
        <v>71</v>
      </c>
      <c r="AB607" s="7">
        <f t="shared" ref="AB607:AB612" si="17">Z607-AA607</f>
        <v>-48</v>
      </c>
      <c r="AC607" s="6">
        <v>28</v>
      </c>
      <c r="AD607" s="6">
        <v>51</v>
      </c>
      <c r="AE607" s="7">
        <f t="shared" ref="AE607:AE612" si="18">AC607-AD607</f>
        <v>-23</v>
      </c>
      <c r="AF607" s="6"/>
      <c r="AG607" s="6"/>
      <c r="AL607" s="6"/>
      <c r="AM607" s="6"/>
      <c r="AO607" s="4" t="s">
        <v>1037</v>
      </c>
      <c r="AP607" s="6"/>
      <c r="AQ607" s="6"/>
      <c r="AR607" s="6"/>
      <c r="AS607" s="6"/>
      <c r="AT607" s="6"/>
      <c r="AU607" s="4"/>
      <c r="AV607" s="6">
        <v>22</v>
      </c>
      <c r="AW607" s="6">
        <v>60</v>
      </c>
      <c r="AX607" s="7">
        <f>AV607-AW607</f>
        <v>-38</v>
      </c>
      <c r="AY607" s="4" t="s">
        <v>871</v>
      </c>
      <c r="BI607" s="50"/>
      <c r="BK607" s="50"/>
      <c r="BM607" s="50"/>
      <c r="BO607" s="50"/>
      <c r="BQ607" s="50"/>
      <c r="BS607" s="50"/>
    </row>
    <row r="608" spans="2:71" x14ac:dyDescent="0.25">
      <c r="B608" s="3" t="s">
        <v>266</v>
      </c>
      <c r="C608" s="10" t="s">
        <v>641</v>
      </c>
      <c r="D608" s="39">
        <v>44549</v>
      </c>
      <c r="E608" s="28">
        <v>22</v>
      </c>
      <c r="F608" s="3" t="s">
        <v>821</v>
      </c>
      <c r="G608" s="2" t="s">
        <v>224</v>
      </c>
      <c r="H608" s="6">
        <v>30</v>
      </c>
      <c r="I608" s="7">
        <v>-2</v>
      </c>
      <c r="J608" s="6">
        <v>36</v>
      </c>
      <c r="K608" s="7">
        <v>-1</v>
      </c>
      <c r="L608" s="6">
        <v>12</v>
      </c>
      <c r="M608" s="7">
        <v>2</v>
      </c>
      <c r="N608" s="6">
        <v>8</v>
      </c>
      <c r="O608" s="7">
        <v>1</v>
      </c>
      <c r="P608" s="6">
        <v>5</v>
      </c>
      <c r="Q608" s="7">
        <v>-1</v>
      </c>
      <c r="R608" s="6"/>
      <c r="T608" s="6">
        <v>-6</v>
      </c>
      <c r="U608" s="7">
        <v>-1</v>
      </c>
      <c r="V608" s="3" t="s">
        <v>842</v>
      </c>
      <c r="X608" s="7"/>
      <c r="Y608" s="7"/>
      <c r="Z608" s="6">
        <v>22</v>
      </c>
      <c r="AA608" s="6">
        <v>68</v>
      </c>
      <c r="AB608" s="7">
        <f t="shared" si="17"/>
        <v>-46</v>
      </c>
      <c r="AC608" s="6">
        <v>33</v>
      </c>
      <c r="AD608" s="6">
        <v>48</v>
      </c>
      <c r="AE608" s="7">
        <f t="shared" si="18"/>
        <v>-15</v>
      </c>
      <c r="AF608" s="6"/>
      <c r="AG608" s="6"/>
      <c r="AL608" s="6"/>
      <c r="AM608" s="6"/>
      <c r="AO608" s="4" t="s">
        <v>931</v>
      </c>
      <c r="AP608" s="6">
        <v>22</v>
      </c>
      <c r="AQ608" s="6">
        <v>34</v>
      </c>
      <c r="AR608" s="6"/>
      <c r="AS608" s="6"/>
      <c r="AT608" s="6"/>
      <c r="AU608" s="4" t="s">
        <v>876</v>
      </c>
      <c r="AV608" s="6"/>
      <c r="AW608" s="6"/>
      <c r="AX608" s="7"/>
      <c r="AY608" s="4"/>
      <c r="BI608" s="50"/>
      <c r="BK608" s="50"/>
      <c r="BM608" s="50"/>
      <c r="BO608" s="50"/>
      <c r="BQ608" s="50"/>
      <c r="BS608" s="50"/>
    </row>
    <row r="609" spans="1:71" x14ac:dyDescent="0.25">
      <c r="B609" s="3" t="s">
        <v>266</v>
      </c>
      <c r="C609" s="10" t="s">
        <v>642</v>
      </c>
      <c r="D609" s="39">
        <v>44550</v>
      </c>
      <c r="E609" s="28">
        <v>20</v>
      </c>
      <c r="F609" s="3" t="s">
        <v>1135</v>
      </c>
      <c r="H609" s="6">
        <v>31</v>
      </c>
      <c r="I609" s="7">
        <v>-1</v>
      </c>
      <c r="J609" s="6">
        <v>39</v>
      </c>
      <c r="K609" s="7">
        <v>2</v>
      </c>
      <c r="L609" s="6">
        <v>13</v>
      </c>
      <c r="M609" s="7">
        <v>2</v>
      </c>
      <c r="N609" s="6">
        <v>6</v>
      </c>
      <c r="O609" s="7">
        <v>-1</v>
      </c>
      <c r="P609" s="6">
        <v>5</v>
      </c>
      <c r="Q609" s="7">
        <v>-2</v>
      </c>
      <c r="R609" s="6"/>
      <c r="T609" s="6">
        <v>-8</v>
      </c>
      <c r="U609" s="7">
        <v>-3</v>
      </c>
      <c r="V609" s="3" t="s">
        <v>842</v>
      </c>
      <c r="X609" s="7"/>
      <c r="Y609" s="7"/>
      <c r="Z609" s="6">
        <v>26</v>
      </c>
      <c r="AA609" s="6">
        <v>55</v>
      </c>
      <c r="AB609" s="7">
        <f t="shared" si="17"/>
        <v>-29</v>
      </c>
      <c r="AC609" s="6">
        <v>27</v>
      </c>
      <c r="AD609" s="6">
        <v>35</v>
      </c>
      <c r="AE609" s="7">
        <f t="shared" si="18"/>
        <v>-8</v>
      </c>
      <c r="AF609" s="6"/>
      <c r="AG609" s="6"/>
      <c r="AL609" s="6"/>
      <c r="AM609" s="6"/>
      <c r="AO609" s="4" t="s">
        <v>1148</v>
      </c>
      <c r="AP609" s="6">
        <v>34</v>
      </c>
      <c r="AQ609" s="6">
        <v>35</v>
      </c>
      <c r="AR609" s="6"/>
      <c r="AS609" s="6"/>
      <c r="AT609" s="6"/>
      <c r="AU609" s="4" t="s">
        <v>1147</v>
      </c>
      <c r="AV609" s="6"/>
      <c r="AW609" s="6"/>
      <c r="AX609" s="7"/>
      <c r="AY609" s="4"/>
      <c r="BI609" s="50"/>
      <c r="BK609" s="50"/>
      <c r="BM609" s="50"/>
      <c r="BO609" s="50"/>
      <c r="BQ609" s="50"/>
      <c r="BS609" s="50"/>
    </row>
    <row r="610" spans="1:71" x14ac:dyDescent="0.25">
      <c r="B610" s="3" t="s">
        <v>266</v>
      </c>
      <c r="C610" s="10" t="s">
        <v>598</v>
      </c>
      <c r="D610" s="39">
        <v>44550</v>
      </c>
      <c r="E610" s="28">
        <v>22</v>
      </c>
      <c r="F610" s="3" t="s">
        <v>1121</v>
      </c>
      <c r="H610" s="6">
        <v>34</v>
      </c>
      <c r="I610" s="7">
        <v>1</v>
      </c>
      <c r="J610" s="6">
        <v>41</v>
      </c>
      <c r="K610" s="7">
        <v>0</v>
      </c>
      <c r="L610" s="6">
        <v>9</v>
      </c>
      <c r="M610" s="7">
        <v>2</v>
      </c>
      <c r="N610" s="6">
        <v>4</v>
      </c>
      <c r="O610" s="7">
        <v>-2</v>
      </c>
      <c r="P610" s="6">
        <v>3</v>
      </c>
      <c r="Q610" s="7">
        <v>-3</v>
      </c>
      <c r="R610" s="6"/>
      <c r="T610" s="6">
        <v>-7</v>
      </c>
      <c r="U610" s="7">
        <v>1</v>
      </c>
      <c r="V610" s="3" t="s">
        <v>842</v>
      </c>
      <c r="X610" s="7"/>
      <c r="Y610" s="7"/>
      <c r="Z610" s="6">
        <v>25</v>
      </c>
      <c r="AA610" s="6">
        <v>56</v>
      </c>
      <c r="AB610" s="7">
        <f t="shared" si="17"/>
        <v>-31</v>
      </c>
      <c r="AC610" s="6">
        <v>34</v>
      </c>
      <c r="AD610" s="6">
        <v>26</v>
      </c>
      <c r="AE610" s="7">
        <f t="shared" si="18"/>
        <v>8</v>
      </c>
      <c r="AF610" s="6"/>
      <c r="AG610" s="6"/>
      <c r="AL610" s="6"/>
      <c r="AM610" s="6"/>
      <c r="AO610" s="4" t="s">
        <v>1167</v>
      </c>
      <c r="AP610" s="6">
        <v>34</v>
      </c>
      <c r="AQ610" s="6">
        <v>38</v>
      </c>
      <c r="AR610" s="6"/>
      <c r="AS610" s="6"/>
      <c r="AT610" s="6"/>
      <c r="AU610" s="4" t="s">
        <v>1168</v>
      </c>
      <c r="AV610" s="6"/>
      <c r="AW610" s="6"/>
      <c r="AX610" s="7"/>
      <c r="AY610" s="4"/>
      <c r="BI610" s="50"/>
      <c r="BK610" s="50"/>
      <c r="BM610" s="50"/>
      <c r="BO610" s="50"/>
      <c r="BQ610" s="50"/>
      <c r="BS610" s="50"/>
    </row>
    <row r="611" spans="1:71" x14ac:dyDescent="0.25">
      <c r="B611" s="3" t="s">
        <v>266</v>
      </c>
      <c r="C611" s="10" t="s">
        <v>599</v>
      </c>
      <c r="D611" s="39">
        <v>44551</v>
      </c>
      <c r="E611" s="28">
        <v>26</v>
      </c>
      <c r="F611" s="3" t="s">
        <v>903</v>
      </c>
      <c r="G611" s="2" t="s">
        <v>138</v>
      </c>
      <c r="H611" s="6">
        <v>32</v>
      </c>
      <c r="I611" s="7">
        <v>0</v>
      </c>
      <c r="J611" s="6">
        <v>39</v>
      </c>
      <c r="K611" s="7">
        <v>-2</v>
      </c>
      <c r="L611" s="6">
        <v>11</v>
      </c>
      <c r="M611" s="7">
        <v>2</v>
      </c>
      <c r="N611" s="6">
        <v>6</v>
      </c>
      <c r="O611" s="7">
        <v>1</v>
      </c>
      <c r="P611" s="6"/>
      <c r="R611" s="6"/>
      <c r="T611" s="6">
        <v>-7</v>
      </c>
      <c r="U611" s="7">
        <v>2</v>
      </c>
      <c r="V611" s="3" t="s">
        <v>842</v>
      </c>
      <c r="X611" s="7"/>
      <c r="Y611" s="7"/>
      <c r="Z611" s="6">
        <v>24</v>
      </c>
      <c r="AA611" s="6">
        <v>55</v>
      </c>
      <c r="AB611" s="7">
        <f t="shared" si="17"/>
        <v>-31</v>
      </c>
      <c r="AC611" s="6">
        <v>35</v>
      </c>
      <c r="AD611" s="6">
        <v>31</v>
      </c>
      <c r="AE611" s="7">
        <f t="shared" si="18"/>
        <v>4</v>
      </c>
      <c r="AF611" s="6">
        <v>22</v>
      </c>
      <c r="AG611" s="6">
        <v>21</v>
      </c>
      <c r="AH611" s="7">
        <f>AF611-AG611</f>
        <v>1</v>
      </c>
      <c r="AL611" s="6"/>
      <c r="AM611" s="6"/>
      <c r="AO611" s="4" t="s">
        <v>1127</v>
      </c>
      <c r="AP611" s="6">
        <v>24</v>
      </c>
      <c r="AQ611" s="6">
        <v>30</v>
      </c>
      <c r="AR611" s="6"/>
      <c r="AS611" s="6"/>
      <c r="AT611" s="6"/>
      <c r="AU611" s="4" t="s">
        <v>1035</v>
      </c>
      <c r="AV611" s="6"/>
      <c r="AW611" s="6"/>
      <c r="AX611" s="7"/>
      <c r="AY611" s="4"/>
      <c r="BI611" s="50"/>
      <c r="BK611" s="50"/>
      <c r="BM611" s="50"/>
      <c r="BO611" s="50"/>
      <c r="BQ611" s="50"/>
      <c r="BS611" s="50"/>
    </row>
    <row r="612" spans="1:71" x14ac:dyDescent="0.25">
      <c r="B612" s="3" t="s">
        <v>266</v>
      </c>
      <c r="C612" s="10" t="s">
        <v>799</v>
      </c>
      <c r="D612" s="39">
        <v>44553</v>
      </c>
      <c r="E612" s="28">
        <v>2</v>
      </c>
      <c r="F612" s="3" t="s">
        <v>1094</v>
      </c>
      <c r="G612" s="2" t="s">
        <v>124</v>
      </c>
      <c r="H612" s="6">
        <v>35</v>
      </c>
      <c r="I612" s="7">
        <v>-2</v>
      </c>
      <c r="J612" s="6">
        <v>40</v>
      </c>
      <c r="K612" s="7">
        <v>2</v>
      </c>
      <c r="L612" s="6">
        <v>10</v>
      </c>
      <c r="M612" s="7">
        <v>0</v>
      </c>
      <c r="N612" s="6">
        <v>4</v>
      </c>
      <c r="O612" s="7">
        <v>-1</v>
      </c>
      <c r="P612" s="6">
        <v>3</v>
      </c>
      <c r="Q612" s="7">
        <v>1</v>
      </c>
      <c r="R612" s="6">
        <v>1</v>
      </c>
      <c r="S612" s="7">
        <v>-1</v>
      </c>
      <c r="T612" s="6">
        <v>-5</v>
      </c>
      <c r="U612" s="7">
        <v>-4</v>
      </c>
      <c r="V612" s="3" t="s">
        <v>842</v>
      </c>
      <c r="X612" s="7"/>
      <c r="Y612" s="7"/>
      <c r="Z612" s="6">
        <v>37</v>
      </c>
      <c r="AA612" s="6">
        <v>59</v>
      </c>
      <c r="AB612" s="7">
        <f t="shared" si="17"/>
        <v>-22</v>
      </c>
      <c r="AC612" s="6">
        <v>41</v>
      </c>
      <c r="AD612" s="6">
        <v>42</v>
      </c>
      <c r="AE612" s="7">
        <f t="shared" si="18"/>
        <v>-1</v>
      </c>
      <c r="AF612" s="6"/>
      <c r="AG612" s="6"/>
      <c r="AL612" s="6"/>
      <c r="AM612" s="6"/>
      <c r="AO612" s="4" t="s">
        <v>1095</v>
      </c>
      <c r="AP612" s="6">
        <v>36</v>
      </c>
      <c r="AQ612" s="6">
        <v>34</v>
      </c>
      <c r="AR612" s="4"/>
      <c r="AS612" s="4"/>
      <c r="AT612" s="6"/>
      <c r="AU612" s="4" t="s">
        <v>1112</v>
      </c>
      <c r="AV612" s="6"/>
      <c r="AW612" s="6"/>
      <c r="AX612" s="7"/>
      <c r="AY612" s="4"/>
      <c r="BI612" s="50"/>
      <c r="BK612" s="50"/>
      <c r="BM612" s="50"/>
      <c r="BO612" s="50"/>
      <c r="BQ612" s="50"/>
      <c r="BS612" s="50"/>
    </row>
    <row r="613" spans="1:71" x14ac:dyDescent="0.25">
      <c r="B613" s="3" t="s">
        <v>266</v>
      </c>
      <c r="C613" s="10" t="s">
        <v>566</v>
      </c>
      <c r="D613" s="39">
        <v>44555</v>
      </c>
      <c r="E613" s="28" t="s">
        <v>1171</v>
      </c>
      <c r="F613" s="3" t="s">
        <v>821</v>
      </c>
      <c r="H613" s="6"/>
      <c r="J613" s="6"/>
      <c r="L613" s="6"/>
      <c r="N613" s="6"/>
      <c r="P613" s="6"/>
      <c r="R613" s="6"/>
      <c r="T613" s="6"/>
      <c r="V613" s="3" t="s">
        <v>842</v>
      </c>
      <c r="X613" s="7"/>
      <c r="Z613" s="6"/>
      <c r="AA613" s="6"/>
      <c r="AC613" s="6"/>
      <c r="AD613" s="6"/>
      <c r="AF613" s="6"/>
      <c r="AG613" s="6"/>
      <c r="AL613" s="6"/>
      <c r="AM613" s="6"/>
      <c r="AO613" s="4"/>
      <c r="AP613" s="6"/>
      <c r="AQ613" s="6"/>
      <c r="AR613" s="4"/>
      <c r="AS613" s="4"/>
      <c r="AT613" s="6"/>
      <c r="AU613" s="4"/>
      <c r="AV613" s="6">
        <v>24</v>
      </c>
      <c r="AW613" s="6">
        <v>57</v>
      </c>
      <c r="AX613" s="7">
        <f>AV613-AW613</f>
        <v>-33</v>
      </c>
      <c r="AY613" s="4" t="s">
        <v>871</v>
      </c>
      <c r="BI613" s="50"/>
      <c r="BK613" s="50"/>
      <c r="BM613" s="50"/>
      <c r="BO613" s="50"/>
      <c r="BQ613" s="50"/>
      <c r="BS613" s="50"/>
    </row>
    <row r="614" spans="1:71" x14ac:dyDescent="0.25">
      <c r="B614" s="3" t="s">
        <v>266</v>
      </c>
      <c r="C614" s="52" t="s">
        <v>1162</v>
      </c>
      <c r="D614" s="39"/>
      <c r="E614" s="28"/>
      <c r="F614" s="3" t="s">
        <v>1163</v>
      </c>
      <c r="H614" s="6">
        <v>30.9</v>
      </c>
      <c r="I614" s="7">
        <f>H614-H579</f>
        <v>-3.3000000000000043</v>
      </c>
      <c r="J614" s="6">
        <v>36.299999999999997</v>
      </c>
      <c r="K614" s="7">
        <f>J614-J579</f>
        <v>1.0999999999999943</v>
      </c>
      <c r="L614" s="6">
        <v>10.8</v>
      </c>
      <c r="M614" s="7">
        <f>L614-L579</f>
        <v>1.6000000000000014</v>
      </c>
      <c r="N614" s="6">
        <v>7.1</v>
      </c>
      <c r="O614" s="7">
        <f>N614-N579</f>
        <v>9.9999999999999645E-2</v>
      </c>
      <c r="P614" s="6">
        <v>5.2</v>
      </c>
      <c r="Q614" s="7">
        <f>P614-P579</f>
        <v>1.6</v>
      </c>
      <c r="R614" s="6"/>
      <c r="T614" s="6">
        <f>H614-J614</f>
        <v>-5.3999999999999986</v>
      </c>
      <c r="U614" s="7">
        <f>T614-T579</f>
        <v>-4.3999999999999986</v>
      </c>
      <c r="V614" s="3" t="s">
        <v>842</v>
      </c>
      <c r="W614" s="3"/>
      <c r="X614" t="s">
        <v>1152</v>
      </c>
      <c r="Z614" s="6"/>
      <c r="AA614" s="6"/>
      <c r="AC614" s="6"/>
      <c r="AD614" s="6"/>
      <c r="AF614" s="6"/>
      <c r="AG614" s="6"/>
      <c r="AL614" s="6"/>
      <c r="AM614" s="6"/>
      <c r="AO614" s="4"/>
      <c r="AP614" s="6"/>
      <c r="AQ614" s="6"/>
      <c r="AR614" s="4"/>
      <c r="AS614" s="4"/>
      <c r="AT614" s="6"/>
      <c r="AU614" s="4"/>
      <c r="AV614" s="6"/>
      <c r="AW614" s="6"/>
      <c r="AX614" s="7"/>
      <c r="AY614" s="4"/>
      <c r="BI614" s="50"/>
      <c r="BK614" s="50"/>
      <c r="BM614" s="50"/>
      <c r="BO614" s="50"/>
      <c r="BQ614" s="50"/>
      <c r="BS614" s="50"/>
    </row>
    <row r="615" spans="1:71" x14ac:dyDescent="0.25">
      <c r="A615" s="1">
        <v>2022</v>
      </c>
      <c r="B615" s="3" t="s">
        <v>267</v>
      </c>
      <c r="C615" s="10" t="s">
        <v>315</v>
      </c>
      <c r="D615" s="39">
        <v>44562</v>
      </c>
      <c r="E615" s="28" t="s">
        <v>1171</v>
      </c>
      <c r="F615" s="3" t="s">
        <v>821</v>
      </c>
      <c r="H615" s="6"/>
      <c r="J615" s="6"/>
      <c r="L615" s="6"/>
      <c r="N615" s="6"/>
      <c r="P615" s="6"/>
      <c r="R615" s="6"/>
      <c r="T615" s="6"/>
      <c r="V615" s="3" t="s">
        <v>842</v>
      </c>
      <c r="X615" s="7"/>
      <c r="Z615" s="6"/>
      <c r="AA615" s="6"/>
      <c r="AC615" s="6"/>
      <c r="AD615" s="6"/>
      <c r="AF615" s="6"/>
      <c r="AG615" s="6"/>
      <c r="AL615" s="6"/>
      <c r="AM615" s="6"/>
      <c r="AO615" s="4"/>
      <c r="AP615" s="6"/>
      <c r="AQ615" s="6"/>
      <c r="AR615" s="6"/>
      <c r="AS615" s="6"/>
      <c r="AT615" s="6"/>
      <c r="AU615" s="4"/>
      <c r="AV615" s="6">
        <v>24</v>
      </c>
      <c r="AW615" s="6">
        <v>56</v>
      </c>
      <c r="AX615" s="7">
        <f>AV615-AW615</f>
        <v>-32</v>
      </c>
      <c r="AY615" s="4" t="s">
        <v>871</v>
      </c>
      <c r="BI615" s="50"/>
      <c r="BK615" s="50"/>
      <c r="BM615" s="50"/>
      <c r="BO615" s="50"/>
      <c r="BQ615" s="50"/>
      <c r="BS615" s="50"/>
    </row>
    <row r="616" spans="1:71" x14ac:dyDescent="0.25">
      <c r="B616" s="3" t="s">
        <v>267</v>
      </c>
      <c r="C616" s="10" t="s">
        <v>583</v>
      </c>
      <c r="D616" s="39">
        <v>44564</v>
      </c>
      <c r="E616" s="28">
        <v>3</v>
      </c>
      <c r="F616" s="3" t="s">
        <v>1135</v>
      </c>
      <c r="H616" s="6">
        <v>35</v>
      </c>
      <c r="I616" s="7">
        <v>4</v>
      </c>
      <c r="J616" s="6">
        <v>38</v>
      </c>
      <c r="K616" s="7">
        <v>-1</v>
      </c>
      <c r="L616" s="6">
        <v>10</v>
      </c>
      <c r="M616" s="7">
        <v>-3</v>
      </c>
      <c r="N616" s="6">
        <v>5</v>
      </c>
      <c r="O616" s="7">
        <v>-1</v>
      </c>
      <c r="P616" s="6">
        <v>4</v>
      </c>
      <c r="Q616" s="7">
        <v>-1</v>
      </c>
      <c r="R616" s="6"/>
      <c r="T616" s="6">
        <v>-3</v>
      </c>
      <c r="U616" s="7">
        <v>5</v>
      </c>
      <c r="V616" s="3" t="s">
        <v>842</v>
      </c>
      <c r="X616" s="7"/>
      <c r="Y616" s="7"/>
      <c r="Z616" s="6">
        <v>31</v>
      </c>
      <c r="AA616" s="6">
        <v>49</v>
      </c>
      <c r="AB616" s="7">
        <f>Z616-AA616</f>
        <v>-18</v>
      </c>
      <c r="AC616" s="6">
        <v>25</v>
      </c>
      <c r="AD616" s="6">
        <v>32</v>
      </c>
      <c r="AE616" s="7">
        <f>AC616-AD616</f>
        <v>-7</v>
      </c>
      <c r="AF616" s="6"/>
      <c r="AG616" s="6"/>
      <c r="AL616" s="6"/>
      <c r="AM616" s="6"/>
      <c r="AO616" s="4" t="s">
        <v>1148</v>
      </c>
      <c r="AP616" s="6">
        <v>37</v>
      </c>
      <c r="AQ616" s="6">
        <v>35</v>
      </c>
      <c r="AR616" s="6"/>
      <c r="AS616" s="6"/>
      <c r="AT616" s="6"/>
      <c r="AU616" s="4" t="s">
        <v>1147</v>
      </c>
      <c r="AV616" s="6"/>
      <c r="AW616" s="6"/>
      <c r="AX616" s="7"/>
      <c r="AY616" s="4"/>
      <c r="BI616" s="50"/>
      <c r="BK616" s="50"/>
      <c r="BM616" s="50"/>
      <c r="BO616" s="50"/>
      <c r="BQ616" s="50"/>
      <c r="BS616" s="50"/>
    </row>
    <row r="617" spans="1:71" x14ac:dyDescent="0.25">
      <c r="B617" s="3" t="s">
        <v>267</v>
      </c>
      <c r="C617" s="10" t="s">
        <v>657</v>
      </c>
      <c r="D617" s="39">
        <v>44566</v>
      </c>
      <c r="E617" s="28">
        <v>9</v>
      </c>
      <c r="F617" s="3" t="s">
        <v>903</v>
      </c>
      <c r="G617" s="2" t="s">
        <v>138</v>
      </c>
      <c r="H617" s="6">
        <v>34</v>
      </c>
      <c r="I617" s="7">
        <v>2</v>
      </c>
      <c r="J617" s="6">
        <v>39</v>
      </c>
      <c r="K617" s="7">
        <v>0</v>
      </c>
      <c r="L617" s="6">
        <v>11</v>
      </c>
      <c r="M617" s="7">
        <v>0</v>
      </c>
      <c r="N617" s="6">
        <v>5</v>
      </c>
      <c r="O617" s="7">
        <v>-1</v>
      </c>
      <c r="P617" s="6"/>
      <c r="R617" s="6"/>
      <c r="T617" s="6">
        <v>-5</v>
      </c>
      <c r="U617" s="7">
        <v>2</v>
      </c>
      <c r="V617" s="3" t="s">
        <v>842</v>
      </c>
      <c r="X617" s="7"/>
      <c r="Y617" s="7"/>
      <c r="Z617" s="6">
        <v>30</v>
      </c>
      <c r="AA617" s="6">
        <v>54</v>
      </c>
      <c r="AB617" s="7">
        <f>Z617-AA617</f>
        <v>-24</v>
      </c>
      <c r="AC617" s="6">
        <v>34</v>
      </c>
      <c r="AD617" s="6">
        <v>31</v>
      </c>
      <c r="AE617" s="7">
        <f>AC617-AD617</f>
        <v>3</v>
      </c>
      <c r="AF617" s="7"/>
      <c r="AG617" s="6"/>
      <c r="AL617" s="6"/>
      <c r="AM617" s="6"/>
      <c r="AO617" s="4" t="s">
        <v>1127</v>
      </c>
      <c r="AP617" s="6">
        <v>27</v>
      </c>
      <c r="AQ617" s="6">
        <v>30</v>
      </c>
      <c r="AR617" s="6"/>
      <c r="AS617" s="6"/>
      <c r="AT617" s="6"/>
      <c r="AU617" s="4" t="s">
        <v>1035</v>
      </c>
      <c r="AV617" s="6"/>
      <c r="AW617" s="6"/>
      <c r="AX617" s="7"/>
      <c r="AY617" s="4"/>
      <c r="BI617" s="50"/>
      <c r="BK617" s="50"/>
      <c r="BM617" s="50"/>
      <c r="BO617" s="50"/>
      <c r="BQ617" s="50"/>
      <c r="BS617" s="50"/>
    </row>
    <row r="618" spans="1:71" x14ac:dyDescent="0.25">
      <c r="B618" s="3" t="s">
        <v>267</v>
      </c>
      <c r="C618" s="10" t="s">
        <v>593</v>
      </c>
      <c r="D618" s="39">
        <v>44567</v>
      </c>
      <c r="E618" s="28">
        <v>10</v>
      </c>
      <c r="F618" s="3" t="s">
        <v>821</v>
      </c>
      <c r="G618" s="2" t="s">
        <v>224</v>
      </c>
      <c r="H618" s="6">
        <v>33</v>
      </c>
      <c r="I618" s="7">
        <v>3</v>
      </c>
      <c r="J618" s="6">
        <v>37</v>
      </c>
      <c r="K618" s="7">
        <v>1</v>
      </c>
      <c r="L618" s="6">
        <v>10</v>
      </c>
      <c r="M618" s="7">
        <v>-2</v>
      </c>
      <c r="N618" s="6">
        <v>6</v>
      </c>
      <c r="O618" s="7">
        <v>-2</v>
      </c>
      <c r="P618" s="6">
        <v>5</v>
      </c>
      <c r="Q618" s="7">
        <v>0</v>
      </c>
      <c r="R618" s="6"/>
      <c r="T618" s="6">
        <v>-4</v>
      </c>
      <c r="U618" s="7">
        <v>2</v>
      </c>
      <c r="V618" s="3" t="s">
        <v>842</v>
      </c>
      <c r="X618" s="7"/>
      <c r="Y618" s="7"/>
      <c r="Z618" s="6">
        <v>27</v>
      </c>
      <c r="AA618" s="6">
        <v>66</v>
      </c>
      <c r="AB618" s="7">
        <f>Z618-AA618</f>
        <v>-39</v>
      </c>
      <c r="AC618" s="6">
        <v>30</v>
      </c>
      <c r="AD618" s="6">
        <v>54</v>
      </c>
      <c r="AE618" s="7">
        <f>AC618-AD618</f>
        <v>-24</v>
      </c>
      <c r="AF618" s="7"/>
      <c r="AG618" s="6"/>
      <c r="AL618" s="6"/>
      <c r="AM618" s="6"/>
      <c r="AO618" s="4" t="s">
        <v>931</v>
      </c>
      <c r="AP618" s="6">
        <v>28</v>
      </c>
      <c r="AQ618" s="6">
        <v>33</v>
      </c>
      <c r="AR618" s="6"/>
      <c r="AS618" s="6"/>
      <c r="AT618" s="6"/>
      <c r="AU618" s="4" t="s">
        <v>876</v>
      </c>
      <c r="AV618" s="6"/>
      <c r="AW618" s="6"/>
      <c r="AX618" s="7"/>
      <c r="AY618" s="4"/>
      <c r="BI618" s="50"/>
      <c r="BK618" s="50"/>
      <c r="BM618" s="50"/>
      <c r="BO618" s="50"/>
      <c r="BQ618" s="50"/>
      <c r="BS618" s="50"/>
    </row>
    <row r="619" spans="1:71" x14ac:dyDescent="0.25">
      <c r="B619" s="3" t="s">
        <v>267</v>
      </c>
      <c r="C619" s="10" t="s">
        <v>506</v>
      </c>
      <c r="D619" s="39">
        <v>44568</v>
      </c>
      <c r="E619" s="28">
        <v>11</v>
      </c>
      <c r="F619" s="3" t="s">
        <v>1136</v>
      </c>
      <c r="H619" s="6">
        <v>33</v>
      </c>
      <c r="I619" s="7">
        <v>1</v>
      </c>
      <c r="J619" s="6">
        <v>37</v>
      </c>
      <c r="K619" s="7">
        <v>0</v>
      </c>
      <c r="L619" s="6">
        <v>11</v>
      </c>
      <c r="M619" s="7">
        <v>-2</v>
      </c>
      <c r="N619" s="6">
        <v>5</v>
      </c>
      <c r="O619" s="7">
        <v>0</v>
      </c>
      <c r="P619" s="6">
        <v>4</v>
      </c>
      <c r="Q619" s="7">
        <v>0</v>
      </c>
      <c r="R619" s="6"/>
      <c r="T619" s="6">
        <v>-4</v>
      </c>
      <c r="U619" s="7">
        <v>1</v>
      </c>
      <c r="V619" s="3" t="s">
        <v>842</v>
      </c>
      <c r="W619" t="s">
        <v>988</v>
      </c>
      <c r="X619" s="7"/>
      <c r="Y619" s="7"/>
      <c r="Z619" s="6"/>
      <c r="AA619" s="6"/>
      <c r="AC619" s="6"/>
      <c r="AD619" s="6"/>
      <c r="AF619" s="7"/>
      <c r="AG619" s="6"/>
      <c r="AL619" s="6"/>
      <c r="AM619" s="6"/>
      <c r="AO619" s="4"/>
      <c r="AP619" s="6"/>
      <c r="AQ619" s="6"/>
      <c r="AR619" s="6"/>
      <c r="AS619" s="6"/>
      <c r="AT619" s="6"/>
      <c r="AU619" s="4"/>
      <c r="AV619" s="6"/>
      <c r="AW619" s="6"/>
      <c r="AX619" s="7"/>
      <c r="AY619" s="4"/>
      <c r="BI619" s="50"/>
      <c r="BK619" s="50"/>
      <c r="BM619" s="50"/>
      <c r="BO619" s="50"/>
      <c r="BQ619" s="50"/>
      <c r="BS619" s="50"/>
    </row>
    <row r="620" spans="1:71" x14ac:dyDescent="0.25">
      <c r="B620" s="3" t="s">
        <v>267</v>
      </c>
      <c r="C620" s="10" t="s">
        <v>511</v>
      </c>
      <c r="D620" s="39">
        <v>44568</v>
      </c>
      <c r="E620" s="28">
        <v>12</v>
      </c>
      <c r="F620" t="s">
        <v>1132</v>
      </c>
      <c r="H620" s="6"/>
      <c r="J620" s="6"/>
      <c r="L620" s="6"/>
      <c r="N620" s="6"/>
      <c r="P620" s="6"/>
      <c r="R620" s="6"/>
      <c r="T620" s="6"/>
      <c r="V620" s="3" t="s">
        <v>842</v>
      </c>
      <c r="X620" s="7"/>
      <c r="Z620" s="6">
        <v>20</v>
      </c>
      <c r="AA620" s="6">
        <v>56</v>
      </c>
      <c r="AB620" s="7">
        <f>Z620-AA620</f>
        <v>-36</v>
      </c>
      <c r="AC620" s="6">
        <v>22</v>
      </c>
      <c r="AD620" s="6">
        <v>40</v>
      </c>
      <c r="AE620" s="7">
        <f>AC620-AD620</f>
        <v>-18</v>
      </c>
      <c r="AF620" s="7"/>
      <c r="AG620" s="6"/>
      <c r="AL620" s="6"/>
      <c r="AM620" s="6"/>
      <c r="AO620" s="4" t="s">
        <v>1750</v>
      </c>
      <c r="AP620" s="6"/>
      <c r="AQ620" s="6"/>
      <c r="AR620" s="6"/>
      <c r="AS620" s="6"/>
      <c r="AT620" s="6"/>
      <c r="AU620" s="4"/>
      <c r="AV620" s="6"/>
      <c r="AW620" s="6"/>
      <c r="AX620" s="7"/>
      <c r="AY620" s="4"/>
      <c r="BI620" s="50"/>
      <c r="BK620" s="50"/>
      <c r="BM620" s="50"/>
      <c r="BO620" s="50"/>
      <c r="BQ620" s="50"/>
      <c r="BS620" s="50"/>
    </row>
    <row r="621" spans="1:71" x14ac:dyDescent="0.25">
      <c r="B621" s="3" t="s">
        <v>267</v>
      </c>
      <c r="C621" s="10" t="s">
        <v>317</v>
      </c>
      <c r="D621" s="39">
        <v>44569</v>
      </c>
      <c r="E621" s="28">
        <v>11</v>
      </c>
      <c r="F621" s="3" t="s">
        <v>821</v>
      </c>
      <c r="H621" s="6"/>
      <c r="J621" s="6"/>
      <c r="L621" s="6"/>
      <c r="N621" s="6"/>
      <c r="P621" s="6"/>
      <c r="R621" s="6"/>
      <c r="T621" s="6"/>
      <c r="V621" s="3" t="s">
        <v>842</v>
      </c>
      <c r="X621" s="7"/>
      <c r="Z621" s="6"/>
      <c r="AA621" s="6"/>
      <c r="AC621" s="6"/>
      <c r="AD621" s="6"/>
      <c r="AF621" s="7"/>
      <c r="AG621" s="6"/>
      <c r="AL621" s="6"/>
      <c r="AM621" s="6"/>
      <c r="AO621" s="4"/>
      <c r="AP621" s="6"/>
      <c r="AQ621" s="6"/>
      <c r="AR621" s="6"/>
      <c r="AS621" s="6"/>
      <c r="AT621" s="6"/>
      <c r="AU621" s="4"/>
      <c r="AV621" s="6">
        <v>23</v>
      </c>
      <c r="AW621" s="6">
        <v>56</v>
      </c>
      <c r="AX621" s="7">
        <f>AV621-AW621</f>
        <v>-33</v>
      </c>
      <c r="AY621" s="4" t="s">
        <v>871</v>
      </c>
      <c r="BI621" s="50"/>
      <c r="BK621" s="50"/>
      <c r="BM621" s="50"/>
      <c r="BO621" s="50"/>
      <c r="BQ621" s="50"/>
      <c r="BS621" s="50"/>
    </row>
    <row r="622" spans="1:71" x14ac:dyDescent="0.25">
      <c r="B622" s="3" t="s">
        <v>267</v>
      </c>
      <c r="C622" s="10" t="s">
        <v>637</v>
      </c>
      <c r="D622" s="39">
        <v>44571</v>
      </c>
      <c r="E622" s="28">
        <v>10</v>
      </c>
      <c r="F622" s="3" t="s">
        <v>1135</v>
      </c>
      <c r="H622" s="6">
        <v>35</v>
      </c>
      <c r="I622" s="7">
        <v>0</v>
      </c>
      <c r="J622" s="6">
        <v>39</v>
      </c>
      <c r="K622" s="7">
        <v>1</v>
      </c>
      <c r="L622" s="6">
        <v>12</v>
      </c>
      <c r="M622" s="7">
        <v>2</v>
      </c>
      <c r="N622" s="6">
        <v>5</v>
      </c>
      <c r="O622" s="7">
        <v>0</v>
      </c>
      <c r="P622" s="6">
        <v>4</v>
      </c>
      <c r="Q622" s="7">
        <v>0</v>
      </c>
      <c r="R622" s="6"/>
      <c r="T622" s="6">
        <v>-4</v>
      </c>
      <c r="U622" s="7">
        <v>-1</v>
      </c>
      <c r="V622" s="3" t="s">
        <v>842</v>
      </c>
      <c r="X622" s="7"/>
      <c r="Y622" s="7"/>
      <c r="Z622" s="6">
        <v>31</v>
      </c>
      <c r="AA622" s="6">
        <v>50</v>
      </c>
      <c r="AB622" s="7">
        <f>Z622-AA622</f>
        <v>-19</v>
      </c>
      <c r="AC622" s="6">
        <v>30</v>
      </c>
      <c r="AD622" s="6">
        <v>33</v>
      </c>
      <c r="AE622" s="7">
        <f>AC622-AD622</f>
        <v>-3</v>
      </c>
      <c r="AF622" s="6"/>
      <c r="AG622" s="6"/>
      <c r="AL622" s="6"/>
      <c r="AM622" s="6"/>
      <c r="AO622" s="4" t="s">
        <v>1148</v>
      </c>
      <c r="AP622" s="6">
        <v>36</v>
      </c>
      <c r="AQ622" s="6">
        <v>37</v>
      </c>
      <c r="AR622" s="6"/>
      <c r="AS622" s="6"/>
      <c r="AT622" s="6"/>
      <c r="AU622" s="4" t="s">
        <v>1147</v>
      </c>
      <c r="AV622" s="6"/>
      <c r="AW622" s="6"/>
      <c r="AX622" s="7"/>
      <c r="AY622" s="4"/>
      <c r="BI622" s="50"/>
      <c r="BK622" s="50"/>
      <c r="BM622" s="50"/>
      <c r="BO622" s="50"/>
      <c r="BQ622" s="50"/>
      <c r="BS622" s="50"/>
    </row>
    <row r="623" spans="1:71" x14ac:dyDescent="0.25">
      <c r="B623" s="3" t="s">
        <v>267</v>
      </c>
      <c r="C623" s="10" t="s">
        <v>562</v>
      </c>
      <c r="D623" s="39">
        <v>44572</v>
      </c>
      <c r="E623" s="28">
        <v>13</v>
      </c>
      <c r="F623" s="3" t="s">
        <v>821</v>
      </c>
      <c r="G623" s="2" t="s">
        <v>224</v>
      </c>
      <c r="H623" s="6">
        <v>28</v>
      </c>
      <c r="I623" s="7">
        <v>-5</v>
      </c>
      <c r="J623" s="6">
        <v>38</v>
      </c>
      <c r="K623" s="7">
        <v>1</v>
      </c>
      <c r="L623" s="6">
        <v>13</v>
      </c>
      <c r="M623" s="7">
        <v>3</v>
      </c>
      <c r="N623" s="6">
        <v>7</v>
      </c>
      <c r="O623" s="7">
        <v>1</v>
      </c>
      <c r="P623" s="6">
        <v>4</v>
      </c>
      <c r="Q623" s="7">
        <v>-1</v>
      </c>
      <c r="R623" s="6"/>
      <c r="T623" s="6">
        <v>-10</v>
      </c>
      <c r="U623" s="7">
        <v>-6</v>
      </c>
      <c r="V623" s="3" t="s">
        <v>842</v>
      </c>
      <c r="X623" s="7"/>
      <c r="Y623" s="7"/>
      <c r="Z623" s="6">
        <v>20</v>
      </c>
      <c r="AA623" s="6">
        <v>72</v>
      </c>
      <c r="AB623" s="7">
        <f>Z623-AA623</f>
        <v>-52</v>
      </c>
      <c r="AC623" s="6">
        <v>33</v>
      </c>
      <c r="AD623" s="6">
        <v>52</v>
      </c>
      <c r="AE623" s="6">
        <f>AC623-AD623</f>
        <v>-19</v>
      </c>
      <c r="AF623" s="6"/>
      <c r="AG623" s="6"/>
      <c r="AL623" s="6"/>
      <c r="AM623" s="6"/>
      <c r="AO623" s="4" t="s">
        <v>931</v>
      </c>
      <c r="AP623" s="6">
        <v>23</v>
      </c>
      <c r="AQ623" s="6">
        <v>35</v>
      </c>
      <c r="AR623" s="6"/>
      <c r="AS623" s="6"/>
      <c r="AT623" s="6"/>
      <c r="AU623" s="4" t="s">
        <v>876</v>
      </c>
      <c r="AV623" s="6"/>
      <c r="AW623" s="6"/>
      <c r="AX623" s="7"/>
      <c r="AY623" s="4"/>
      <c r="BI623" s="50"/>
      <c r="BK623" s="50"/>
      <c r="BM623" s="50"/>
      <c r="BO623" s="50"/>
      <c r="BQ623" s="50"/>
      <c r="BS623" s="50"/>
    </row>
    <row r="624" spans="1:71" x14ac:dyDescent="0.25">
      <c r="B624" s="3" t="s">
        <v>267</v>
      </c>
      <c r="C624" s="10" t="s">
        <v>1172</v>
      </c>
      <c r="D624" s="39">
        <v>44572</v>
      </c>
      <c r="E624" s="77">
        <v>44619</v>
      </c>
      <c r="F624" s="3" t="s">
        <v>1173</v>
      </c>
      <c r="G624" s="2" t="s">
        <v>192</v>
      </c>
      <c r="H624" s="6">
        <v>31</v>
      </c>
      <c r="J624" s="6">
        <v>45</v>
      </c>
      <c r="L624" s="6">
        <v>11</v>
      </c>
      <c r="N624" s="6">
        <v>8</v>
      </c>
      <c r="P624" s="6"/>
      <c r="R624" s="6"/>
      <c r="T624" s="6">
        <v>-14</v>
      </c>
      <c r="V624" s="3" t="s">
        <v>842</v>
      </c>
      <c r="X624" s="7" t="s">
        <v>1152</v>
      </c>
      <c r="Y624" s="7"/>
      <c r="Z624" s="6"/>
      <c r="AA624" s="6"/>
      <c r="AC624" s="6"/>
      <c r="AD624" s="6"/>
      <c r="AF624" s="6"/>
      <c r="AG624" s="6"/>
      <c r="AL624" s="6"/>
      <c r="AM624" s="6"/>
      <c r="AO624" s="4"/>
      <c r="AP624" s="6"/>
      <c r="AQ624" s="6"/>
      <c r="AR624" s="6"/>
      <c r="AS624" s="6"/>
      <c r="AT624" s="6"/>
      <c r="AU624" s="4"/>
      <c r="AV624" s="6"/>
      <c r="AW624" s="6"/>
      <c r="AX624" s="7"/>
      <c r="AY624" s="4"/>
      <c r="BF624">
        <v>201</v>
      </c>
      <c r="BH624">
        <v>352</v>
      </c>
      <c r="BI624" s="50"/>
      <c r="BJ624">
        <v>16</v>
      </c>
      <c r="BK624" s="50"/>
      <c r="BL624">
        <v>1</v>
      </c>
      <c r="BM624" s="50"/>
      <c r="BN624">
        <v>0</v>
      </c>
      <c r="BO624" s="50"/>
      <c r="BP624">
        <v>58</v>
      </c>
      <c r="BQ624" s="50"/>
      <c r="BR624">
        <v>4</v>
      </c>
      <c r="BS624" s="50"/>
    </row>
    <row r="625" spans="2:71" x14ac:dyDescent="0.25">
      <c r="B625" s="3" t="s">
        <v>267</v>
      </c>
      <c r="C625" s="10" t="s">
        <v>340</v>
      </c>
      <c r="D625" s="39">
        <v>44573</v>
      </c>
      <c r="E625" s="28">
        <v>13</v>
      </c>
      <c r="F625" s="3" t="s">
        <v>1121</v>
      </c>
      <c r="H625" s="6">
        <v>33</v>
      </c>
      <c r="I625" s="7">
        <v>-1</v>
      </c>
      <c r="J625" s="6">
        <v>42</v>
      </c>
      <c r="K625" s="7">
        <v>1</v>
      </c>
      <c r="L625" s="6">
        <v>11</v>
      </c>
      <c r="M625" s="7">
        <v>2</v>
      </c>
      <c r="N625" s="6">
        <v>4</v>
      </c>
      <c r="O625" s="7">
        <v>0</v>
      </c>
      <c r="P625" s="6">
        <v>3</v>
      </c>
      <c r="Q625" s="7">
        <v>0</v>
      </c>
      <c r="R625" s="6"/>
      <c r="T625" s="6">
        <v>-9</v>
      </c>
      <c r="U625" s="7">
        <v>-2</v>
      </c>
      <c r="V625" s="3" t="s">
        <v>842</v>
      </c>
      <c r="X625" s="7"/>
      <c r="Y625" s="7"/>
      <c r="Z625" s="6">
        <v>20</v>
      </c>
      <c r="AA625" s="6">
        <v>65</v>
      </c>
      <c r="AB625" s="7">
        <f>Z625-AA625</f>
        <v>-45</v>
      </c>
      <c r="AC625" s="6">
        <v>35</v>
      </c>
      <c r="AD625" s="6">
        <v>29</v>
      </c>
      <c r="AE625" s="7">
        <f>AC625-AD625</f>
        <v>6</v>
      </c>
      <c r="AF625" s="6"/>
      <c r="AG625" s="6"/>
      <c r="AL625" s="6"/>
      <c r="AM625" s="6"/>
      <c r="AO625" s="4" t="s">
        <v>1167</v>
      </c>
      <c r="AP625" s="6">
        <v>30</v>
      </c>
      <c r="AQ625" s="6">
        <v>40</v>
      </c>
      <c r="AR625" s="6"/>
      <c r="AS625" s="6"/>
      <c r="AT625" s="6"/>
      <c r="AU625" s="4" t="s">
        <v>1168</v>
      </c>
      <c r="AV625" s="6"/>
      <c r="AW625" s="6"/>
      <c r="AX625" s="7"/>
      <c r="AY625" s="4"/>
      <c r="BI625" s="50"/>
      <c r="BK625" s="50"/>
      <c r="BM625" s="50"/>
      <c r="BO625" s="50"/>
      <c r="BQ625" s="50"/>
      <c r="BS625" s="50"/>
    </row>
    <row r="626" spans="2:71" x14ac:dyDescent="0.25">
      <c r="B626" s="3" t="s">
        <v>267</v>
      </c>
      <c r="C626" s="10" t="s">
        <v>340</v>
      </c>
      <c r="D626" s="39">
        <v>44573</v>
      </c>
      <c r="E626" s="28">
        <v>14</v>
      </c>
      <c r="F626" s="3" t="s">
        <v>821</v>
      </c>
      <c r="G626" s="2" t="s">
        <v>224</v>
      </c>
      <c r="H626" s="6">
        <v>29</v>
      </c>
      <c r="I626" s="7">
        <v>1</v>
      </c>
      <c r="J626" s="6">
        <v>40</v>
      </c>
      <c r="K626" s="7">
        <v>2</v>
      </c>
      <c r="L626" s="6">
        <v>11</v>
      </c>
      <c r="M626" s="7">
        <v>-2</v>
      </c>
      <c r="N626" s="6">
        <v>6</v>
      </c>
      <c r="O626" s="7">
        <v>1</v>
      </c>
      <c r="P626" s="6">
        <v>6</v>
      </c>
      <c r="Q626" s="7">
        <v>2</v>
      </c>
      <c r="R626" s="6"/>
      <c r="T626" s="6">
        <v>-11</v>
      </c>
      <c r="U626" s="7">
        <v>-1</v>
      </c>
      <c r="V626" s="3" t="s">
        <v>842</v>
      </c>
      <c r="X626" s="7"/>
      <c r="Y626" s="7"/>
      <c r="Z626" s="6"/>
      <c r="AA626" s="6"/>
      <c r="AC626" s="6"/>
      <c r="AD626" s="6"/>
      <c r="AF626" s="6"/>
      <c r="AG626" s="6"/>
      <c r="AL626" s="6"/>
      <c r="AM626" s="6"/>
      <c r="AO626" s="4"/>
      <c r="AP626" s="6">
        <v>22</v>
      </c>
      <c r="AQ626" s="6">
        <v>35</v>
      </c>
      <c r="AR626" s="6"/>
      <c r="AS626" s="6"/>
      <c r="AT626" s="6"/>
      <c r="AU626" s="4" t="s">
        <v>876</v>
      </c>
      <c r="AV626" s="6"/>
      <c r="AW626" s="6"/>
      <c r="AX626" s="7"/>
      <c r="AY626" s="4"/>
      <c r="BI626" s="50"/>
      <c r="BK626" s="50"/>
      <c r="BM626" s="50"/>
      <c r="BO626" s="50"/>
      <c r="BQ626" s="50"/>
      <c r="BS626" s="50"/>
    </row>
    <row r="627" spans="2:71" x14ac:dyDescent="0.25">
      <c r="B627" s="3" t="s">
        <v>267</v>
      </c>
      <c r="C627" s="10" t="s">
        <v>555</v>
      </c>
      <c r="D627" s="39">
        <v>44573</v>
      </c>
      <c r="E627" s="28">
        <v>16</v>
      </c>
      <c r="F627" s="3" t="s">
        <v>903</v>
      </c>
      <c r="G627" s="2" t="s">
        <v>138</v>
      </c>
      <c r="H627" s="6">
        <v>31</v>
      </c>
      <c r="I627" s="7">
        <v>-3</v>
      </c>
      <c r="J627" s="6">
        <v>41</v>
      </c>
      <c r="K627" s="7">
        <v>2</v>
      </c>
      <c r="L627" s="6">
        <v>9</v>
      </c>
      <c r="M627" s="7">
        <v>-2</v>
      </c>
      <c r="N627" s="6">
        <v>6</v>
      </c>
      <c r="O627" s="7">
        <v>1</v>
      </c>
      <c r="P627" s="6"/>
      <c r="R627" s="6"/>
      <c r="T627" s="6">
        <v>-10</v>
      </c>
      <c r="U627" s="7">
        <v>-5</v>
      </c>
      <c r="V627" s="3" t="s">
        <v>842</v>
      </c>
      <c r="X627" s="7"/>
      <c r="Y627" s="7"/>
      <c r="Z627" s="6">
        <v>22</v>
      </c>
      <c r="AA627" s="6">
        <v>64</v>
      </c>
      <c r="AB627" s="7">
        <f>Z627-AA627</f>
        <v>-42</v>
      </c>
      <c r="AC627" s="6">
        <v>36</v>
      </c>
      <c r="AD627" s="6">
        <v>32</v>
      </c>
      <c r="AE627" s="7">
        <f>AC627-AD627</f>
        <v>4</v>
      </c>
      <c r="AF627" s="6"/>
      <c r="AG627" s="6"/>
      <c r="AL627" s="6"/>
      <c r="AM627" s="6"/>
      <c r="AO627" s="4" t="s">
        <v>1127</v>
      </c>
      <c r="AP627" s="6">
        <v>21</v>
      </c>
      <c r="AQ627" s="6">
        <v>30</v>
      </c>
      <c r="AR627" s="6"/>
      <c r="AS627" s="6"/>
      <c r="AT627" s="6"/>
      <c r="AU627" s="4" t="s">
        <v>1035</v>
      </c>
      <c r="AV627" s="6"/>
      <c r="AW627" s="6"/>
      <c r="AX627" s="7"/>
      <c r="AY627" s="4"/>
      <c r="BI627" s="50"/>
      <c r="BK627" s="50"/>
      <c r="BM627" s="50"/>
      <c r="BO627" s="50"/>
      <c r="BQ627" s="50"/>
      <c r="BS627" s="50"/>
    </row>
    <row r="628" spans="2:71" x14ac:dyDescent="0.25">
      <c r="B628" s="3" t="s">
        <v>267</v>
      </c>
      <c r="C628" s="10" t="s">
        <v>342</v>
      </c>
      <c r="D628" s="39">
        <v>44573</v>
      </c>
      <c r="E628" s="28">
        <v>17</v>
      </c>
      <c r="F628" s="3" t="s">
        <v>1094</v>
      </c>
      <c r="H628" s="6">
        <v>32</v>
      </c>
      <c r="I628" s="7">
        <v>-3</v>
      </c>
      <c r="J628" s="6">
        <v>41</v>
      </c>
      <c r="K628" s="7">
        <v>1</v>
      </c>
      <c r="L628" s="6">
        <v>11</v>
      </c>
      <c r="M628" s="7">
        <v>1</v>
      </c>
      <c r="N628" s="6">
        <v>5</v>
      </c>
      <c r="O628" s="7">
        <v>1</v>
      </c>
      <c r="P628" s="6">
        <v>2</v>
      </c>
      <c r="Q628" s="7">
        <v>-1</v>
      </c>
      <c r="R628" s="6">
        <v>2</v>
      </c>
      <c r="S628" s="7">
        <v>1</v>
      </c>
      <c r="T628" s="6">
        <v>-9</v>
      </c>
      <c r="U628" s="7">
        <v>-4</v>
      </c>
      <c r="V628" s="3" t="s">
        <v>842</v>
      </c>
      <c r="X628" s="7"/>
      <c r="Y628" s="7"/>
      <c r="Z628" s="6"/>
      <c r="AA628" s="6"/>
      <c r="AC628" s="6"/>
      <c r="AD628" s="6"/>
      <c r="AF628" s="6"/>
      <c r="AG628" s="6"/>
      <c r="AL628" s="6"/>
      <c r="AM628" s="6"/>
      <c r="AO628" s="4"/>
      <c r="AP628" s="6"/>
      <c r="AQ628" s="6"/>
      <c r="AR628" s="6"/>
      <c r="AS628" s="6"/>
      <c r="AT628" s="6"/>
      <c r="AU628" s="4"/>
      <c r="AV628" s="6"/>
      <c r="AW628" s="6"/>
      <c r="AX628" s="7"/>
      <c r="AY628" s="4"/>
      <c r="BI628" s="50"/>
      <c r="BK628" s="50"/>
      <c r="BM628" s="50"/>
      <c r="BO628" s="50"/>
      <c r="BQ628" s="50"/>
      <c r="BS628" s="50"/>
    </row>
    <row r="629" spans="2:71" x14ac:dyDescent="0.25">
      <c r="B629" s="3" t="s">
        <v>267</v>
      </c>
      <c r="C629" s="10" t="s">
        <v>550</v>
      </c>
      <c r="D629" s="39">
        <v>44574</v>
      </c>
      <c r="E629" s="28">
        <v>14</v>
      </c>
      <c r="F629" s="3" t="s">
        <v>1153</v>
      </c>
      <c r="H629" s="6">
        <v>27</v>
      </c>
      <c r="I629" s="7">
        <v>-3</v>
      </c>
      <c r="J629" s="6">
        <v>41</v>
      </c>
      <c r="K629" s="7">
        <v>3</v>
      </c>
      <c r="L629" s="6">
        <v>11</v>
      </c>
      <c r="M629" s="7">
        <v>1</v>
      </c>
      <c r="N629" s="6">
        <v>8</v>
      </c>
      <c r="O629" s="7">
        <v>-2</v>
      </c>
      <c r="P629" s="6">
        <v>5</v>
      </c>
      <c r="Q629" s="7">
        <v>-2</v>
      </c>
      <c r="R629" s="6"/>
      <c r="T629" s="6">
        <v>-14</v>
      </c>
      <c r="U629" s="7">
        <v>-6</v>
      </c>
      <c r="V629" s="3" t="s">
        <v>842</v>
      </c>
      <c r="Y629" s="7"/>
      <c r="Z629" s="6"/>
      <c r="AA629" s="6"/>
      <c r="AC629" s="6"/>
      <c r="AD629" s="6"/>
      <c r="AF629" s="6"/>
      <c r="AG629" s="6"/>
      <c r="AL629" s="6"/>
      <c r="AM629" s="6"/>
      <c r="AO629" s="4"/>
      <c r="AP629" s="6"/>
      <c r="AQ629" s="6"/>
      <c r="AR629" s="6"/>
      <c r="AS629" s="6"/>
      <c r="AT629" s="6"/>
      <c r="AU629" s="4"/>
      <c r="AV629" s="6"/>
      <c r="AW629" s="6"/>
      <c r="AX629" s="7"/>
      <c r="AY629" s="4"/>
      <c r="BI629" s="50"/>
      <c r="BK629" s="50"/>
      <c r="BM629" s="50"/>
      <c r="BO629" s="50"/>
      <c r="BQ629" s="50"/>
      <c r="BS629" s="50"/>
    </row>
    <row r="630" spans="2:71" x14ac:dyDescent="0.25">
      <c r="B630" s="3" t="s">
        <v>267</v>
      </c>
      <c r="C630" s="10" t="s">
        <v>594</v>
      </c>
      <c r="D630" s="39">
        <v>44574</v>
      </c>
      <c r="E630" s="28">
        <v>14</v>
      </c>
      <c r="F630" s="3" t="s">
        <v>1136</v>
      </c>
      <c r="H630" s="6">
        <v>32</v>
      </c>
      <c r="I630" s="7">
        <v>-1</v>
      </c>
      <c r="J630" s="6">
        <v>42</v>
      </c>
      <c r="K630" s="7">
        <v>5</v>
      </c>
      <c r="L630" s="6">
        <v>11</v>
      </c>
      <c r="M630" s="7">
        <v>0</v>
      </c>
      <c r="N630" s="6">
        <v>4</v>
      </c>
      <c r="O630" s="7">
        <v>-1</v>
      </c>
      <c r="P630" s="6">
        <v>2</v>
      </c>
      <c r="Q630" s="7">
        <v>-2</v>
      </c>
      <c r="R630" s="6"/>
      <c r="T630" s="6">
        <v>-10</v>
      </c>
      <c r="U630" s="7">
        <v>-6</v>
      </c>
      <c r="V630" s="3" t="s">
        <v>842</v>
      </c>
      <c r="W630" t="s">
        <v>988</v>
      </c>
      <c r="X630" s="7"/>
      <c r="Y630" s="7"/>
      <c r="Z630" s="6"/>
      <c r="AA630" s="6"/>
      <c r="AC630" s="6"/>
      <c r="AD630" s="6"/>
      <c r="AF630" s="6"/>
      <c r="AG630" s="6"/>
      <c r="AL630" s="6"/>
      <c r="AM630" s="6"/>
      <c r="AO630" s="4"/>
      <c r="AP630" s="6"/>
      <c r="AQ630" s="6"/>
      <c r="AR630" s="6"/>
      <c r="AS630" s="6"/>
      <c r="AT630" s="6"/>
      <c r="AU630" s="4"/>
      <c r="AV630" s="6"/>
      <c r="AW630" s="6"/>
      <c r="AX630" s="7"/>
      <c r="AY630" s="4"/>
      <c r="BI630" s="50"/>
      <c r="BK630" s="50"/>
      <c r="BM630" s="50"/>
      <c r="BO630" s="50"/>
      <c r="BQ630" s="50"/>
      <c r="BS630" s="50"/>
    </row>
    <row r="631" spans="2:71" x14ac:dyDescent="0.25">
      <c r="B631" s="3" t="s">
        <v>267</v>
      </c>
      <c r="C631" s="10" t="s">
        <v>594</v>
      </c>
      <c r="D631" s="39">
        <v>44574</v>
      </c>
      <c r="E631" s="28">
        <v>18</v>
      </c>
      <c r="F631" s="3" t="s">
        <v>821</v>
      </c>
      <c r="G631" s="2" t="s">
        <v>224</v>
      </c>
      <c r="H631" s="6">
        <v>31</v>
      </c>
      <c r="I631" s="7">
        <v>2</v>
      </c>
      <c r="J631" s="6">
        <v>39</v>
      </c>
      <c r="K631" s="7">
        <v>-1</v>
      </c>
      <c r="L631" s="6">
        <v>11</v>
      </c>
      <c r="M631" s="7">
        <v>0</v>
      </c>
      <c r="N631" s="6">
        <v>6</v>
      </c>
      <c r="O631" s="7">
        <v>0</v>
      </c>
      <c r="P631" s="6">
        <v>5</v>
      </c>
      <c r="Q631" s="7">
        <v>-1</v>
      </c>
      <c r="R631" s="6"/>
      <c r="T631" s="6">
        <v>-8</v>
      </c>
      <c r="U631" s="7">
        <v>3</v>
      </c>
      <c r="V631" s="3" t="s">
        <v>842</v>
      </c>
      <c r="X631" s="7"/>
      <c r="Y631" s="7"/>
      <c r="Z631" s="6"/>
      <c r="AA631" s="6"/>
      <c r="AC631" s="6"/>
      <c r="AD631" s="6"/>
      <c r="AF631" s="6"/>
      <c r="AG631" s="6"/>
      <c r="AL631" s="6"/>
      <c r="AM631" s="6"/>
      <c r="AO631" s="4"/>
      <c r="AP631" s="6"/>
      <c r="AQ631" s="6"/>
      <c r="AR631" s="6"/>
      <c r="AS631" s="6"/>
      <c r="AT631" s="6"/>
      <c r="AU631" s="4"/>
      <c r="AV631" s="6"/>
      <c r="AW631" s="6"/>
      <c r="AX631" s="7"/>
      <c r="AY631" s="4"/>
      <c r="BI631" s="50"/>
      <c r="BK631" s="50"/>
      <c r="BM631" s="50"/>
      <c r="BO631" s="50"/>
      <c r="BQ631" s="50"/>
      <c r="BS631" s="50"/>
    </row>
    <row r="632" spans="2:71" x14ac:dyDescent="0.25">
      <c r="B632" s="3" t="s">
        <v>267</v>
      </c>
      <c r="C632" s="10" t="s">
        <v>514</v>
      </c>
      <c r="D632" s="39">
        <v>44575</v>
      </c>
      <c r="E632" s="28">
        <v>19</v>
      </c>
      <c r="F632" s="3" t="s">
        <v>1136</v>
      </c>
      <c r="H632" s="6">
        <v>32</v>
      </c>
      <c r="I632" s="7">
        <v>0</v>
      </c>
      <c r="J632" s="6">
        <v>41</v>
      </c>
      <c r="K632" s="7">
        <v>-1</v>
      </c>
      <c r="L632" s="6">
        <v>11</v>
      </c>
      <c r="M632" s="7">
        <v>0</v>
      </c>
      <c r="N632" s="6">
        <v>4</v>
      </c>
      <c r="O632" s="7">
        <v>0</v>
      </c>
      <c r="P632" s="6">
        <v>3</v>
      </c>
      <c r="Q632" s="7">
        <v>1</v>
      </c>
      <c r="R632" s="6"/>
      <c r="T632" s="6">
        <v>-9</v>
      </c>
      <c r="U632" s="7">
        <v>1</v>
      </c>
      <c r="V632" s="3" t="s">
        <v>842</v>
      </c>
      <c r="W632" t="s">
        <v>988</v>
      </c>
      <c r="X632" s="7"/>
      <c r="Y632" s="7"/>
      <c r="Z632" s="6">
        <v>23</v>
      </c>
      <c r="AA632" s="6">
        <v>60</v>
      </c>
      <c r="AB632" s="7">
        <f>Z632-AA632</f>
        <v>-37</v>
      </c>
      <c r="AC632" s="6">
        <v>30</v>
      </c>
      <c r="AD632" s="6">
        <v>35</v>
      </c>
      <c r="AE632" s="7">
        <v>-4</v>
      </c>
      <c r="AF632" s="6">
        <v>16</v>
      </c>
      <c r="AG632" s="6">
        <v>23</v>
      </c>
      <c r="AH632" s="7">
        <f>AF632-AG632</f>
        <v>-7</v>
      </c>
      <c r="AL632" s="6"/>
      <c r="AM632" s="6"/>
      <c r="AO632" s="4" t="s">
        <v>1099</v>
      </c>
      <c r="AP632" s="6">
        <v>28</v>
      </c>
      <c r="AQ632" s="6">
        <v>36</v>
      </c>
      <c r="AR632" s="6"/>
      <c r="AS632" s="6"/>
      <c r="AT632" s="6"/>
      <c r="AU632" s="4" t="s">
        <v>1146</v>
      </c>
      <c r="AV632" s="6">
        <v>23</v>
      </c>
      <c r="AW632" s="6">
        <v>56</v>
      </c>
      <c r="AX632" s="7">
        <f>AV632-AW632</f>
        <v>-33</v>
      </c>
      <c r="AY632" s="4" t="s">
        <v>1099</v>
      </c>
      <c r="BI632" s="50"/>
      <c r="BK632" s="50"/>
      <c r="BM632" s="50"/>
      <c r="BO632" s="50"/>
      <c r="BQ632" s="50"/>
      <c r="BS632" s="50"/>
    </row>
    <row r="633" spans="2:71" x14ac:dyDescent="0.25">
      <c r="B633" s="3" t="s">
        <v>267</v>
      </c>
      <c r="C633" s="10" t="s">
        <v>519</v>
      </c>
      <c r="D633" s="39">
        <v>44575</v>
      </c>
      <c r="E633" s="28">
        <v>21</v>
      </c>
      <c r="F633" s="3" t="s">
        <v>982</v>
      </c>
      <c r="G633" s="2" t="s">
        <v>252</v>
      </c>
      <c r="H633" s="6">
        <v>33</v>
      </c>
      <c r="I633" s="7">
        <v>-1</v>
      </c>
      <c r="J633" s="6">
        <v>43</v>
      </c>
      <c r="K633" s="7">
        <v>3</v>
      </c>
      <c r="L633" s="6">
        <v>10</v>
      </c>
      <c r="M633" s="7">
        <v>2</v>
      </c>
      <c r="N633" s="6">
        <v>3</v>
      </c>
      <c r="O633" s="7">
        <v>-1</v>
      </c>
      <c r="P633" s="6">
        <v>2</v>
      </c>
      <c r="Q633" s="7">
        <v>-1</v>
      </c>
      <c r="R633" s="6">
        <v>1</v>
      </c>
      <c r="S633" s="7">
        <v>0</v>
      </c>
      <c r="T633" s="6">
        <v>-10</v>
      </c>
      <c r="U633" s="7">
        <v>-4</v>
      </c>
      <c r="V633" s="3" t="s">
        <v>842</v>
      </c>
      <c r="W633" t="s">
        <v>988</v>
      </c>
      <c r="X633" s="7"/>
      <c r="Y633" s="7"/>
      <c r="Z633" s="6"/>
      <c r="AA633" s="6"/>
      <c r="AC633" s="6"/>
      <c r="AD633" s="6"/>
      <c r="AF633" s="6"/>
      <c r="AG633" s="6"/>
      <c r="AL633" s="6"/>
      <c r="AM633" s="6"/>
      <c r="AO633" s="4"/>
      <c r="AP633" s="6"/>
      <c r="AQ633" s="6"/>
      <c r="AR633" s="6"/>
      <c r="AS633" s="6"/>
      <c r="AT633" s="6"/>
      <c r="AU633" s="4"/>
      <c r="AV633" s="6"/>
      <c r="AW633" s="6"/>
      <c r="AX633" s="7"/>
      <c r="AY633" s="4"/>
      <c r="BI633" s="50"/>
      <c r="BK633" s="50"/>
      <c r="BM633" s="50"/>
      <c r="BO633" s="50"/>
      <c r="BQ633" s="50"/>
      <c r="BS633" s="50"/>
    </row>
    <row r="634" spans="2:71" x14ac:dyDescent="0.25">
      <c r="B634" s="3" t="s">
        <v>267</v>
      </c>
      <c r="C634" s="10" t="s">
        <v>552</v>
      </c>
      <c r="D634" s="39">
        <v>44575</v>
      </c>
      <c r="E634" s="28">
        <v>20</v>
      </c>
      <c r="F634" t="s">
        <v>1132</v>
      </c>
      <c r="H634" s="6"/>
      <c r="J634" s="6"/>
      <c r="L634" s="6"/>
      <c r="N634" s="6"/>
      <c r="P634" s="6"/>
      <c r="R634" s="6"/>
      <c r="T634" s="6"/>
      <c r="V634" s="3" t="s">
        <v>842</v>
      </c>
      <c r="X634" s="7"/>
      <c r="Z634" s="6">
        <v>22</v>
      </c>
      <c r="AA634" s="6">
        <v>61</v>
      </c>
      <c r="AB634" s="7">
        <f>Z634-AA634</f>
        <v>-39</v>
      </c>
      <c r="AC634" s="6">
        <v>29</v>
      </c>
      <c r="AD634" s="6">
        <v>43</v>
      </c>
      <c r="AE634" s="7">
        <f>AC634-AD634</f>
        <v>-14</v>
      </c>
      <c r="AF634" s="6"/>
      <c r="AG634" s="6"/>
      <c r="AL634" s="6"/>
      <c r="AM634" s="6"/>
      <c r="AO634" s="4" t="s">
        <v>1750</v>
      </c>
      <c r="AP634" s="6"/>
      <c r="AQ634" s="6"/>
      <c r="AR634" s="6"/>
      <c r="AS634" s="6"/>
      <c r="AT634" s="6"/>
      <c r="AU634" s="4"/>
      <c r="AV634" s="6"/>
      <c r="AW634" s="6"/>
      <c r="AX634" s="7"/>
      <c r="AY634" s="4"/>
      <c r="BI634" s="50"/>
      <c r="BK634" s="50"/>
      <c r="BM634" s="50"/>
      <c r="BO634" s="50"/>
      <c r="BQ634" s="50"/>
      <c r="BS634" s="50"/>
    </row>
    <row r="635" spans="2:71" x14ac:dyDescent="0.25">
      <c r="B635" s="3" t="s">
        <v>267</v>
      </c>
      <c r="C635" s="10" t="s">
        <v>319</v>
      </c>
      <c r="D635" s="39">
        <v>44576</v>
      </c>
      <c r="E635" s="28">
        <v>17</v>
      </c>
      <c r="F635" s="3" t="s">
        <v>821</v>
      </c>
      <c r="H635" s="6"/>
      <c r="J635" s="6"/>
      <c r="L635" s="6"/>
      <c r="N635" s="6"/>
      <c r="P635" s="6"/>
      <c r="R635" s="6"/>
      <c r="T635" s="6"/>
      <c r="V635" s="3" t="s">
        <v>842</v>
      </c>
      <c r="X635" s="7"/>
      <c r="Z635" s="6">
        <v>22</v>
      </c>
      <c r="AA635" s="6">
        <v>73</v>
      </c>
      <c r="AB635" s="7">
        <f>Z635-AA635</f>
        <v>-51</v>
      </c>
      <c r="AC635" s="6">
        <v>29</v>
      </c>
      <c r="AD635" s="6">
        <v>52</v>
      </c>
      <c r="AE635" s="7">
        <f>AC635-AD635</f>
        <v>-23</v>
      </c>
      <c r="AF635" s="6"/>
      <c r="AG635" s="6"/>
      <c r="AL635" s="6"/>
      <c r="AM635" s="6"/>
      <c r="AO635" s="4" t="s">
        <v>1037</v>
      </c>
      <c r="AP635" s="6"/>
      <c r="AQ635" s="6"/>
      <c r="AR635" s="6"/>
      <c r="AS635" s="6"/>
      <c r="AT635" s="6"/>
      <c r="AU635" s="4"/>
      <c r="AV635" s="6">
        <v>20</v>
      </c>
      <c r="AW635" s="6">
        <v>63</v>
      </c>
      <c r="AX635" s="7">
        <f>AV635-AW635</f>
        <v>-43</v>
      </c>
      <c r="AY635" s="4" t="s">
        <v>871</v>
      </c>
      <c r="BI635" s="50"/>
      <c r="BK635" s="50"/>
      <c r="BM635" s="50"/>
      <c r="BO635" s="50"/>
      <c r="BQ635" s="50"/>
      <c r="BS635" s="50"/>
    </row>
    <row r="636" spans="2:71" x14ac:dyDescent="0.25">
      <c r="B636" s="3" t="s">
        <v>267</v>
      </c>
      <c r="C636" s="10" t="s">
        <v>595</v>
      </c>
      <c r="D636" s="39">
        <v>44578</v>
      </c>
      <c r="E636" s="28">
        <v>17</v>
      </c>
      <c r="F636" s="3" t="s">
        <v>1135</v>
      </c>
      <c r="H636" s="6">
        <v>30</v>
      </c>
      <c r="I636" s="7">
        <v>-5</v>
      </c>
      <c r="J636" s="6">
        <v>43</v>
      </c>
      <c r="K636" s="7">
        <v>4</v>
      </c>
      <c r="L636" s="6">
        <v>9</v>
      </c>
      <c r="M636" s="7">
        <v>-3</v>
      </c>
      <c r="N636" s="6">
        <v>7</v>
      </c>
      <c r="O636" s="7">
        <v>2</v>
      </c>
      <c r="P636" s="6">
        <v>4</v>
      </c>
      <c r="Q636" s="7">
        <v>0</v>
      </c>
      <c r="R636" s="6"/>
      <c r="T636" s="6">
        <v>-13</v>
      </c>
      <c r="U636" s="7">
        <v>-9</v>
      </c>
      <c r="V636" s="3" t="s">
        <v>842</v>
      </c>
      <c r="X636" s="7"/>
      <c r="Y636" s="7"/>
      <c r="Z636" s="6">
        <v>25</v>
      </c>
      <c r="AA636" s="6">
        <v>56</v>
      </c>
      <c r="AB636" s="7">
        <f>Z636-AA636</f>
        <v>-31</v>
      </c>
      <c r="AC636" s="6">
        <v>30</v>
      </c>
      <c r="AD636" s="6">
        <v>30</v>
      </c>
      <c r="AE636" s="7">
        <f>AC636-AD636</f>
        <v>0</v>
      </c>
      <c r="AF636" s="6"/>
      <c r="AG636" s="6"/>
      <c r="AL636" s="6"/>
      <c r="AM636" s="6"/>
      <c r="AO636" s="4" t="s">
        <v>1148</v>
      </c>
      <c r="AP636" s="6">
        <v>29</v>
      </c>
      <c r="AQ636" s="6">
        <v>42</v>
      </c>
      <c r="AR636" s="6"/>
      <c r="AS636" s="6"/>
      <c r="AT636" s="6"/>
      <c r="AU636" s="4" t="s">
        <v>1147</v>
      </c>
      <c r="AV636" s="6"/>
      <c r="AW636" s="6"/>
      <c r="AX636" s="7"/>
      <c r="AY636" s="4"/>
      <c r="BI636" s="50"/>
      <c r="BK636" s="50"/>
      <c r="BM636" s="50"/>
      <c r="BO636" s="50"/>
      <c r="BQ636" s="50"/>
      <c r="BS636" s="50"/>
    </row>
    <row r="637" spans="2:71" x14ac:dyDescent="0.25">
      <c r="B637" s="3" t="s">
        <v>267</v>
      </c>
      <c r="C637" s="10" t="s">
        <v>596</v>
      </c>
      <c r="D637" s="39">
        <v>44578</v>
      </c>
      <c r="E637" s="28"/>
      <c r="F637" s="3" t="s">
        <v>821</v>
      </c>
      <c r="H637" s="6"/>
      <c r="J637" s="6"/>
      <c r="L637" s="6"/>
      <c r="N637" s="6"/>
      <c r="P637" s="6"/>
      <c r="R637" s="6"/>
      <c r="T637" s="6"/>
      <c r="V637" s="3" t="s">
        <v>842</v>
      </c>
      <c r="X637" s="7"/>
      <c r="Z637" s="6"/>
      <c r="AA637" s="6"/>
      <c r="AC637" s="6"/>
      <c r="AD637" s="6"/>
      <c r="AF637" s="6"/>
      <c r="AG637" s="6"/>
      <c r="AL637" s="6"/>
      <c r="AM637" s="6"/>
      <c r="AO637" s="4"/>
      <c r="AP637" s="6"/>
      <c r="AQ637" s="6"/>
      <c r="AR637" s="6"/>
      <c r="AS637" s="6"/>
      <c r="AT637" s="6"/>
      <c r="AU637" s="4"/>
      <c r="AV637" s="6">
        <v>20</v>
      </c>
      <c r="AW637" s="6">
        <v>61</v>
      </c>
      <c r="AX637" s="7">
        <f>AV637-AW637</f>
        <v>-41</v>
      </c>
      <c r="AY637" s="4" t="s">
        <v>871</v>
      </c>
      <c r="BI637" s="50"/>
      <c r="BK637" s="50"/>
      <c r="BM637" s="50"/>
      <c r="BO637" s="50"/>
      <c r="BQ637" s="50"/>
      <c r="BS637" s="50"/>
    </row>
    <row r="638" spans="2:71" x14ac:dyDescent="0.25">
      <c r="B638" s="3" t="s">
        <v>267</v>
      </c>
      <c r="C638" s="10" t="s">
        <v>345</v>
      </c>
      <c r="D638" s="39">
        <v>44580</v>
      </c>
      <c r="E638" s="28">
        <v>27</v>
      </c>
      <c r="F638" t="s">
        <v>1132</v>
      </c>
      <c r="G638" s="2" t="s">
        <v>60</v>
      </c>
      <c r="H638" s="6">
        <v>31</v>
      </c>
      <c r="I638" s="7">
        <v>-3</v>
      </c>
      <c r="J638" s="6">
        <v>40</v>
      </c>
      <c r="K638" s="7">
        <v>1</v>
      </c>
      <c r="L638" s="6">
        <v>13</v>
      </c>
      <c r="M638" s="7">
        <v>2</v>
      </c>
      <c r="N638" s="6">
        <v>9</v>
      </c>
      <c r="O638" s="7">
        <v>2</v>
      </c>
      <c r="P638" s="6">
        <v>0</v>
      </c>
      <c r="Q638" s="7">
        <v>-1</v>
      </c>
      <c r="R638" s="6">
        <v>1</v>
      </c>
      <c r="S638" s="7">
        <v>1</v>
      </c>
      <c r="T638" s="6">
        <v>-9</v>
      </c>
      <c r="U638" s="7">
        <v>-4</v>
      </c>
      <c r="V638" s="3" t="s">
        <v>639</v>
      </c>
      <c r="X638" s="7"/>
      <c r="Y638" s="7"/>
      <c r="Z638" s="6">
        <v>24</v>
      </c>
      <c r="AA638" s="6">
        <v>70</v>
      </c>
      <c r="AB638" s="7">
        <f>Z638-AA638</f>
        <v>-46</v>
      </c>
      <c r="AC638" s="6">
        <v>33</v>
      </c>
      <c r="AD638" s="6">
        <v>48</v>
      </c>
      <c r="AE638" s="7">
        <f>AC638-AD638</f>
        <v>-15</v>
      </c>
      <c r="AF638" s="6">
        <v>27</v>
      </c>
      <c r="AG638" s="6">
        <v>28</v>
      </c>
      <c r="AH638" s="7">
        <f>AF638-AG638</f>
        <v>-1</v>
      </c>
      <c r="AL638" s="6"/>
      <c r="AM638" s="6"/>
      <c r="AO638" s="4" t="s">
        <v>1087</v>
      </c>
      <c r="AP638" s="6">
        <v>31</v>
      </c>
      <c r="AQ638" s="6">
        <v>49</v>
      </c>
      <c r="AR638" s="6"/>
      <c r="AS638" s="6"/>
      <c r="AT638" s="6"/>
      <c r="AU638" s="4" t="s">
        <v>1088</v>
      </c>
      <c r="AV638" s="6">
        <v>25</v>
      </c>
      <c r="AW638" s="6">
        <v>67</v>
      </c>
      <c r="AX638" s="7">
        <f>AV638-AW638</f>
        <v>-42</v>
      </c>
      <c r="AY638" s="4" t="s">
        <v>937</v>
      </c>
      <c r="BI638" s="50"/>
      <c r="BK638" s="50"/>
      <c r="BM638" s="50"/>
      <c r="BO638" s="50"/>
      <c r="BQ638" s="50"/>
      <c r="BS638" s="50"/>
    </row>
    <row r="639" spans="2:71" x14ac:dyDescent="0.25">
      <c r="B639" s="3" t="s">
        <v>267</v>
      </c>
      <c r="C639" s="85" t="s">
        <v>642</v>
      </c>
      <c r="D639" s="39">
        <v>44581</v>
      </c>
      <c r="E639" s="28"/>
      <c r="F639" s="3" t="s">
        <v>1164</v>
      </c>
      <c r="G639" s="2" t="s">
        <v>21</v>
      </c>
      <c r="H639" s="6">
        <v>27</v>
      </c>
      <c r="I639" s="7">
        <v>-3</v>
      </c>
      <c r="J639" s="6">
        <v>45</v>
      </c>
      <c r="K639" s="7">
        <v>3</v>
      </c>
      <c r="L639" s="6">
        <v>8</v>
      </c>
      <c r="M639" s="7">
        <v>2</v>
      </c>
      <c r="N639" s="6">
        <v>7</v>
      </c>
      <c r="O639" s="7">
        <v>-1</v>
      </c>
      <c r="P639" s="6">
        <v>4</v>
      </c>
      <c r="Q639" s="7">
        <v>-1</v>
      </c>
      <c r="R639" s="6"/>
      <c r="T639" s="6">
        <v>-18</v>
      </c>
      <c r="U639" s="7">
        <v>-6</v>
      </c>
      <c r="V639" s="3" t="s">
        <v>842</v>
      </c>
      <c r="X639" s="7"/>
      <c r="Y639" s="7"/>
      <c r="Z639" s="6"/>
      <c r="AA639" s="6"/>
      <c r="AC639" s="6"/>
      <c r="AD639" s="6"/>
      <c r="AF639" s="6"/>
      <c r="AG639" s="6"/>
      <c r="AL639" s="6"/>
      <c r="AM639" s="6"/>
      <c r="AO639" s="4"/>
      <c r="AP639" s="6"/>
      <c r="AQ639" s="6"/>
      <c r="AR639" s="6"/>
      <c r="AS639" s="6"/>
      <c r="AT639" s="6"/>
      <c r="AU639" s="4"/>
      <c r="AV639" s="6"/>
      <c r="AW639" s="6"/>
      <c r="AX639" s="7"/>
      <c r="AY639" s="4"/>
      <c r="BI639" s="50"/>
      <c r="BK639" s="50"/>
      <c r="BM639" s="50"/>
      <c r="BO639" s="50"/>
      <c r="BQ639" s="50"/>
      <c r="BS639" s="50"/>
    </row>
    <row r="640" spans="2:71" x14ac:dyDescent="0.25">
      <c r="B640" s="3" t="s">
        <v>267</v>
      </c>
      <c r="C640" s="10" t="s">
        <v>598</v>
      </c>
      <c r="D640" s="39">
        <v>44581</v>
      </c>
      <c r="E640" s="28">
        <v>24</v>
      </c>
      <c r="F640" s="3" t="s">
        <v>821</v>
      </c>
      <c r="G640" s="2" t="s">
        <v>224</v>
      </c>
      <c r="H640" s="6">
        <v>32</v>
      </c>
      <c r="I640" s="7">
        <v>1</v>
      </c>
      <c r="J640" s="6">
        <v>39</v>
      </c>
      <c r="K640" s="7">
        <v>0</v>
      </c>
      <c r="L640" s="6">
        <v>8</v>
      </c>
      <c r="M640" s="7">
        <v>-3</v>
      </c>
      <c r="N640" s="6">
        <v>8</v>
      </c>
      <c r="O640" s="7">
        <v>2</v>
      </c>
      <c r="P640" s="6">
        <v>4</v>
      </c>
      <c r="Q640" s="7">
        <v>-1</v>
      </c>
      <c r="R640" s="6"/>
      <c r="T640" s="6">
        <v>-7</v>
      </c>
      <c r="U640" s="7">
        <v>1</v>
      </c>
      <c r="V640" s="3" t="s">
        <v>842</v>
      </c>
      <c r="X640" s="7"/>
      <c r="Y640" s="7"/>
      <c r="Z640" s="6"/>
      <c r="AA640" s="6"/>
      <c r="AC640" s="6"/>
      <c r="AD640" s="6"/>
      <c r="AF640" s="6"/>
      <c r="AG640" s="6"/>
      <c r="AL640" s="6"/>
      <c r="AM640" s="6"/>
      <c r="AO640" s="4"/>
      <c r="AP640" s="6">
        <v>25</v>
      </c>
      <c r="AQ640" s="6">
        <v>35</v>
      </c>
      <c r="AR640" s="6"/>
      <c r="AS640" s="6"/>
      <c r="AT640" s="6"/>
      <c r="AU640" s="4" t="s">
        <v>876</v>
      </c>
      <c r="AV640" s="6"/>
      <c r="AW640" s="6"/>
      <c r="AX640" s="7"/>
      <c r="AY640" s="4"/>
      <c r="BI640" s="50"/>
      <c r="BK640" s="50"/>
      <c r="BM640" s="50"/>
      <c r="BO640" s="50"/>
      <c r="BQ640" s="50"/>
      <c r="BS640" s="50"/>
    </row>
    <row r="641" spans="2:71" x14ac:dyDescent="0.25">
      <c r="B641" s="3" t="s">
        <v>267</v>
      </c>
      <c r="C641" s="10" t="s">
        <v>481</v>
      </c>
      <c r="D641" s="39">
        <v>44581</v>
      </c>
      <c r="E641" s="28">
        <v>27</v>
      </c>
      <c r="F641" s="3" t="s">
        <v>1137</v>
      </c>
      <c r="H641" s="6">
        <v>34</v>
      </c>
      <c r="I641" s="7">
        <v>0</v>
      </c>
      <c r="J641" s="6">
        <v>38</v>
      </c>
      <c r="K641" s="7">
        <v>0</v>
      </c>
      <c r="L641" s="6">
        <v>11</v>
      </c>
      <c r="M641" s="7">
        <v>0</v>
      </c>
      <c r="N641" s="6">
        <v>7</v>
      </c>
      <c r="O641" s="7">
        <v>0</v>
      </c>
      <c r="P641" s="6">
        <v>2</v>
      </c>
      <c r="Q641" s="7">
        <v>-1</v>
      </c>
      <c r="R641" s="6">
        <v>1</v>
      </c>
      <c r="S641" s="7">
        <v>-1</v>
      </c>
      <c r="T641" s="6">
        <v>-4</v>
      </c>
      <c r="U641" s="7">
        <v>0</v>
      </c>
      <c r="V641" s="3" t="s">
        <v>842</v>
      </c>
      <c r="X641" s="7"/>
      <c r="Y641" s="7"/>
      <c r="Z641" s="6"/>
      <c r="AA641" s="6"/>
      <c r="AC641" s="6"/>
      <c r="AD641" s="6"/>
      <c r="AF641" s="6"/>
      <c r="AG641" s="6"/>
      <c r="AL641" s="6"/>
      <c r="AM641" s="6"/>
      <c r="AO641" s="4"/>
      <c r="AP641" s="6"/>
      <c r="AQ641" s="6"/>
      <c r="AR641" s="6"/>
      <c r="AS641" s="6"/>
      <c r="AT641" s="6"/>
      <c r="AU641" s="4"/>
      <c r="AV641" s="6"/>
      <c r="AW641" s="6"/>
      <c r="AX641" s="7"/>
      <c r="AY641" s="4"/>
      <c r="BI641" s="50"/>
      <c r="BK641" s="50"/>
      <c r="BM641" s="50"/>
      <c r="BO641" s="50"/>
      <c r="BQ641" s="50"/>
      <c r="BS641" s="50"/>
    </row>
    <row r="642" spans="2:71" x14ac:dyDescent="0.25">
      <c r="B642" s="3" t="s">
        <v>267</v>
      </c>
      <c r="C642" s="10" t="s">
        <v>599</v>
      </c>
      <c r="D642" s="39">
        <v>44582</v>
      </c>
      <c r="E642" s="28">
        <v>25</v>
      </c>
      <c r="F642" s="3" t="s">
        <v>1136</v>
      </c>
      <c r="H642" s="6">
        <v>32</v>
      </c>
      <c r="I642" s="7">
        <v>0</v>
      </c>
      <c r="J642" s="6">
        <v>40</v>
      </c>
      <c r="K642" s="7">
        <v>-1</v>
      </c>
      <c r="L642" s="6">
        <v>11</v>
      </c>
      <c r="M642" s="7">
        <v>0</v>
      </c>
      <c r="N642" s="6">
        <v>4</v>
      </c>
      <c r="O642" s="7">
        <v>0</v>
      </c>
      <c r="P642" s="6">
        <v>3</v>
      </c>
      <c r="Q642" s="7">
        <v>0</v>
      </c>
      <c r="R642" s="6"/>
      <c r="T642" s="6">
        <v>-8</v>
      </c>
      <c r="U642" s="7">
        <v>1</v>
      </c>
      <c r="V642" s="3" t="s">
        <v>842</v>
      </c>
      <c r="W642" t="s">
        <v>988</v>
      </c>
      <c r="X642" s="7"/>
      <c r="Y642" s="7"/>
      <c r="Z642" s="6"/>
      <c r="AA642" s="6"/>
      <c r="AC642" s="6"/>
      <c r="AD642" s="6"/>
      <c r="AF642" s="6"/>
      <c r="AG642" s="6"/>
      <c r="AL642" s="6"/>
      <c r="AM642" s="6"/>
      <c r="AO642" s="4"/>
      <c r="AP642" s="6"/>
      <c r="AQ642" s="6"/>
      <c r="AR642" s="6"/>
      <c r="AS642" s="6"/>
      <c r="AT642" s="6"/>
      <c r="AU642" s="4"/>
      <c r="AV642" s="6"/>
      <c r="AW642" s="6"/>
      <c r="AX642" s="7"/>
      <c r="AY642" s="4"/>
      <c r="BI642" s="50"/>
      <c r="BK642" s="50"/>
      <c r="BM642" s="50"/>
      <c r="BO642" s="50"/>
      <c r="BQ642" s="50"/>
      <c r="BS642" s="50"/>
    </row>
    <row r="643" spans="2:71" x14ac:dyDescent="0.25">
      <c r="B643" s="3" t="s">
        <v>267</v>
      </c>
      <c r="C643" s="10" t="s">
        <v>688</v>
      </c>
      <c r="D643" s="39">
        <v>44583</v>
      </c>
      <c r="E643" s="28">
        <v>25</v>
      </c>
      <c r="F643" s="3" t="s">
        <v>821</v>
      </c>
      <c r="H643" s="6"/>
      <c r="J643" s="6"/>
      <c r="L643" s="6"/>
      <c r="N643" s="6"/>
      <c r="P643" s="6"/>
      <c r="R643" s="6"/>
      <c r="T643" s="6"/>
      <c r="V643" s="3" t="s">
        <v>842</v>
      </c>
      <c r="X643" s="7"/>
      <c r="Z643" s="6"/>
      <c r="AA643" s="6"/>
      <c r="AC643" s="6"/>
      <c r="AD643" s="6"/>
      <c r="AF643" s="6"/>
      <c r="AG643" s="6"/>
      <c r="AL643" s="6"/>
      <c r="AM643" s="6"/>
      <c r="AO643" s="4"/>
      <c r="AP643" s="6"/>
      <c r="AQ643" s="6"/>
      <c r="AR643" s="6"/>
      <c r="AS643" s="6"/>
      <c r="AT643" s="6"/>
      <c r="AU643" s="4"/>
      <c r="AV643" s="6">
        <v>23</v>
      </c>
      <c r="AW643" s="6">
        <v>59</v>
      </c>
      <c r="AX643" s="7">
        <f>AV643-AW643</f>
        <v>-36</v>
      </c>
      <c r="AY643" s="4" t="s">
        <v>871</v>
      </c>
      <c r="BI643" s="50"/>
      <c r="BK643" s="50"/>
      <c r="BM643" s="50"/>
      <c r="BO643" s="50"/>
      <c r="BQ643" s="50"/>
      <c r="BS643" s="50"/>
    </row>
    <row r="644" spans="2:71" x14ac:dyDescent="0.25">
      <c r="B644" s="3" t="s">
        <v>267</v>
      </c>
      <c r="C644" s="10" t="s">
        <v>321</v>
      </c>
      <c r="D644" s="39">
        <v>44585</v>
      </c>
      <c r="E644" s="28">
        <v>24</v>
      </c>
      <c r="F644" s="3" t="s">
        <v>1135</v>
      </c>
      <c r="H644" s="6">
        <v>34</v>
      </c>
      <c r="I644" s="7">
        <v>4</v>
      </c>
      <c r="J644" s="6">
        <v>41</v>
      </c>
      <c r="K644" s="7">
        <v>-2</v>
      </c>
      <c r="L644" s="6">
        <v>11</v>
      </c>
      <c r="M644" s="7">
        <v>2</v>
      </c>
      <c r="N644" s="6">
        <v>5</v>
      </c>
      <c r="O644" s="7">
        <v>-2</v>
      </c>
      <c r="P644" s="6">
        <v>3</v>
      </c>
      <c r="Q644" s="7">
        <v>-1</v>
      </c>
      <c r="R644" s="6"/>
      <c r="T644" s="6">
        <v>-7</v>
      </c>
      <c r="U644" s="7">
        <v>6</v>
      </c>
      <c r="V644" s="3" t="s">
        <v>842</v>
      </c>
      <c r="X644" s="7"/>
      <c r="Y644" s="7"/>
      <c r="Z644" s="6">
        <v>27</v>
      </c>
      <c r="AA644" s="6">
        <v>54</v>
      </c>
      <c r="AB644" s="7">
        <f>Z644-AA644</f>
        <v>-27</v>
      </c>
      <c r="AC644" s="6">
        <v>31</v>
      </c>
      <c r="AD644" s="6">
        <v>33</v>
      </c>
      <c r="AE644" s="7">
        <f>AC644-AD644</f>
        <v>-2</v>
      </c>
      <c r="AF644" s="6"/>
      <c r="AG644" s="6"/>
      <c r="AL644" s="6"/>
      <c r="AM644" s="6"/>
      <c r="AO644" s="4" t="s">
        <v>1148</v>
      </c>
      <c r="AP644" s="6">
        <v>33</v>
      </c>
      <c r="AQ644" s="6">
        <v>39</v>
      </c>
      <c r="AR644" s="6"/>
      <c r="AS644" s="6"/>
      <c r="AT644" s="6"/>
      <c r="AU644" s="4" t="s">
        <v>1147</v>
      </c>
      <c r="AV644" s="6"/>
      <c r="AW644" s="6"/>
      <c r="AX644" s="7"/>
      <c r="AY644" s="4"/>
      <c r="BI644" s="50"/>
      <c r="BK644" s="50"/>
      <c r="BM644" s="50"/>
      <c r="BO644" s="50"/>
      <c r="BQ644" s="50"/>
      <c r="BS644" s="50"/>
    </row>
    <row r="645" spans="2:71" x14ac:dyDescent="0.25">
      <c r="B645" s="3" t="s">
        <v>267</v>
      </c>
      <c r="C645" s="10" t="s">
        <v>628</v>
      </c>
      <c r="D645" s="39">
        <v>44586</v>
      </c>
      <c r="E645" s="28">
        <v>27</v>
      </c>
      <c r="F645" s="3" t="s">
        <v>982</v>
      </c>
      <c r="H645" s="6">
        <v>35</v>
      </c>
      <c r="I645" s="7">
        <v>2</v>
      </c>
      <c r="J645" s="6">
        <v>40</v>
      </c>
      <c r="K645" s="7">
        <v>-3</v>
      </c>
      <c r="L645" s="6">
        <v>10</v>
      </c>
      <c r="M645" s="7">
        <v>0</v>
      </c>
      <c r="N645" s="6">
        <v>3</v>
      </c>
      <c r="O645" s="7">
        <v>0</v>
      </c>
      <c r="P645" s="6">
        <v>3</v>
      </c>
      <c r="Q645" s="7">
        <v>1</v>
      </c>
      <c r="R645" s="6">
        <v>0</v>
      </c>
      <c r="S645" s="7">
        <v>-1</v>
      </c>
      <c r="T645" s="6">
        <v>-5</v>
      </c>
      <c r="U645" s="7">
        <v>5</v>
      </c>
      <c r="V645" s="3" t="s">
        <v>842</v>
      </c>
      <c r="W645" t="s">
        <v>988</v>
      </c>
      <c r="X645" s="7"/>
      <c r="Y645" s="7"/>
      <c r="Z645" s="6">
        <v>25</v>
      </c>
      <c r="AA645" s="6">
        <v>59</v>
      </c>
      <c r="AB645" s="7">
        <v>-35</v>
      </c>
      <c r="AC645" s="6">
        <v>32</v>
      </c>
      <c r="AD645" s="6">
        <v>36</v>
      </c>
      <c r="AE645" s="7">
        <f>AC645-AD645</f>
        <v>-4</v>
      </c>
      <c r="AF645" s="6"/>
      <c r="AG645" s="6"/>
      <c r="AL645" s="6"/>
      <c r="AM645" s="6"/>
      <c r="AO645" s="4" t="s">
        <v>1049</v>
      </c>
      <c r="AP645" s="6">
        <v>29</v>
      </c>
      <c r="AQ645" s="6">
        <v>40</v>
      </c>
      <c r="AR645" s="6"/>
      <c r="AS645" s="6"/>
      <c r="AT645" s="6"/>
      <c r="AU645" s="4" t="s">
        <v>1084</v>
      </c>
      <c r="AV645" s="6">
        <v>26</v>
      </c>
      <c r="AW645" s="6">
        <v>54</v>
      </c>
      <c r="AX645" s="7">
        <v>-29</v>
      </c>
      <c r="AY645" s="4" t="s">
        <v>1144</v>
      </c>
      <c r="BI645" s="50"/>
      <c r="BK645" s="50"/>
      <c r="BM645" s="50"/>
      <c r="BO645" s="50"/>
      <c r="BQ645" s="50"/>
      <c r="BS645" s="50"/>
    </row>
    <row r="646" spans="2:71" x14ac:dyDescent="0.25">
      <c r="B646" s="3" t="s">
        <v>267</v>
      </c>
      <c r="C646" s="10" t="s">
        <v>566</v>
      </c>
      <c r="D646" s="39">
        <v>44586</v>
      </c>
      <c r="E646" s="28">
        <v>30</v>
      </c>
      <c r="F646" s="3" t="s">
        <v>1094</v>
      </c>
      <c r="G646" s="2" t="s">
        <v>122</v>
      </c>
      <c r="H646" s="6">
        <v>32</v>
      </c>
      <c r="I646" s="7">
        <v>0</v>
      </c>
      <c r="J646" s="6">
        <v>42</v>
      </c>
      <c r="K646" s="7">
        <v>1</v>
      </c>
      <c r="L646" s="6">
        <v>10</v>
      </c>
      <c r="M646" s="7">
        <v>-1</v>
      </c>
      <c r="N646" s="6">
        <v>6</v>
      </c>
      <c r="O646" s="7">
        <v>1</v>
      </c>
      <c r="P646" s="6">
        <v>1</v>
      </c>
      <c r="Q646" s="7">
        <v>-1</v>
      </c>
      <c r="R646" s="6">
        <v>1</v>
      </c>
      <c r="S646" s="7">
        <v>-1</v>
      </c>
      <c r="T646" s="6">
        <v>-10</v>
      </c>
      <c r="U646" s="7">
        <v>-1</v>
      </c>
      <c r="V646" s="3" t="s">
        <v>842</v>
      </c>
      <c r="X646" s="7"/>
      <c r="Y646" s="7"/>
      <c r="Z646" s="6">
        <v>29</v>
      </c>
      <c r="AA646" s="6">
        <v>69</v>
      </c>
      <c r="AB646" s="7">
        <f>Z646-AA646</f>
        <v>-40</v>
      </c>
      <c r="AC646" s="6">
        <v>42</v>
      </c>
      <c r="AD646" s="6">
        <v>38</v>
      </c>
      <c r="AE646" s="7">
        <f>AC646-AD646</f>
        <v>4</v>
      </c>
      <c r="AF646" s="6"/>
      <c r="AG646" s="6"/>
      <c r="AL646" s="6"/>
      <c r="AM646" s="6"/>
      <c r="AO646" s="4" t="s">
        <v>1095</v>
      </c>
      <c r="AP646" s="6"/>
      <c r="AQ646" s="6"/>
      <c r="AR646" s="6"/>
      <c r="AS646" s="6"/>
      <c r="AT646" s="6"/>
      <c r="AU646" s="4"/>
      <c r="AV646" s="6"/>
      <c r="AW646" s="6"/>
      <c r="AX646" s="7"/>
      <c r="AY646" s="4"/>
      <c r="BI646" s="50"/>
      <c r="BK646" s="50"/>
      <c r="BM646" s="50"/>
      <c r="BO646" s="50"/>
      <c r="BQ646" s="50"/>
      <c r="BS646" s="50"/>
    </row>
    <row r="647" spans="2:71" x14ac:dyDescent="0.25">
      <c r="B647" s="3" t="s">
        <v>267</v>
      </c>
      <c r="C647" s="10" t="s">
        <v>558</v>
      </c>
      <c r="D647" s="39">
        <v>44587</v>
      </c>
      <c r="E647" s="28">
        <v>28</v>
      </c>
      <c r="F647" s="3" t="s">
        <v>821</v>
      </c>
      <c r="G647" s="2" t="s">
        <v>224</v>
      </c>
      <c r="H647" s="6">
        <v>32</v>
      </c>
      <c r="I647" s="7">
        <v>0</v>
      </c>
      <c r="J647" s="6">
        <v>38</v>
      </c>
      <c r="K647" s="7">
        <v>-1</v>
      </c>
      <c r="L647" s="6">
        <v>11</v>
      </c>
      <c r="M647" s="7">
        <v>3</v>
      </c>
      <c r="N647" s="6">
        <v>7</v>
      </c>
      <c r="O647" s="7">
        <v>-1</v>
      </c>
      <c r="P647" s="6">
        <v>3</v>
      </c>
      <c r="Q647" s="7">
        <v>-1</v>
      </c>
      <c r="R647" s="6"/>
      <c r="T647" s="6">
        <v>-6</v>
      </c>
      <c r="U647" s="7">
        <v>1</v>
      </c>
      <c r="V647" s="3" t="s">
        <v>842</v>
      </c>
      <c r="X647" s="7"/>
      <c r="Y647" s="7"/>
      <c r="Z647" s="6">
        <v>23</v>
      </c>
      <c r="AA647" s="6">
        <v>68</v>
      </c>
      <c r="AB647" s="7">
        <f>Z647-AA647</f>
        <v>-45</v>
      </c>
      <c r="AC647" s="6">
        <v>32</v>
      </c>
      <c r="AD647" s="6">
        <v>49</v>
      </c>
      <c r="AE647" s="7">
        <f>AC647-AD647</f>
        <v>-17</v>
      </c>
      <c r="AF647" s="6"/>
      <c r="AG647" s="6"/>
      <c r="AL647" s="6"/>
      <c r="AM647" s="6"/>
      <c r="AO647" s="4" t="s">
        <v>931</v>
      </c>
      <c r="AP647" s="6"/>
      <c r="AQ647" s="6"/>
      <c r="AR647" s="6"/>
      <c r="AS647" s="6"/>
      <c r="AT647" s="6"/>
      <c r="AU647" s="4"/>
      <c r="AV647" s="6"/>
      <c r="AW647" s="6"/>
      <c r="AX647" s="7"/>
      <c r="AY647" s="4"/>
      <c r="BI647" s="50"/>
      <c r="BK647" s="50"/>
      <c r="BM647" s="50"/>
      <c r="BO647" s="50"/>
      <c r="BQ647" s="50"/>
      <c r="BS647" s="50"/>
    </row>
    <row r="648" spans="2:71" x14ac:dyDescent="0.25">
      <c r="B648" s="3" t="s">
        <v>267</v>
      </c>
      <c r="C648" s="10" t="s">
        <v>558</v>
      </c>
      <c r="D648" s="39">
        <v>44587</v>
      </c>
      <c r="E648" s="28"/>
      <c r="F648" s="3" t="s">
        <v>1164</v>
      </c>
      <c r="G648" s="2" t="s">
        <v>21</v>
      </c>
      <c r="H648" s="6">
        <v>28</v>
      </c>
      <c r="I648" s="7">
        <v>1</v>
      </c>
      <c r="J648" s="6">
        <v>48</v>
      </c>
      <c r="K648" s="7">
        <v>3</v>
      </c>
      <c r="L648" s="6">
        <v>7</v>
      </c>
      <c r="M648" s="7">
        <v>-1</v>
      </c>
      <c r="N648" s="6">
        <v>6</v>
      </c>
      <c r="O648" s="7">
        <v>-1</v>
      </c>
      <c r="P648" s="6">
        <v>4</v>
      </c>
      <c r="Q648" s="7">
        <v>0</v>
      </c>
      <c r="R648" s="6"/>
      <c r="T648" s="6">
        <v>-20</v>
      </c>
      <c r="U648" s="7">
        <v>-2</v>
      </c>
      <c r="V648" s="3" t="s">
        <v>842</v>
      </c>
      <c r="X648" s="7"/>
      <c r="Y648" s="7"/>
      <c r="Z648" s="6"/>
      <c r="AA648" s="6"/>
      <c r="AC648" s="6"/>
      <c r="AD648" s="6"/>
      <c r="AF648" s="6"/>
      <c r="AG648" s="6"/>
      <c r="AL648" s="6"/>
      <c r="AM648" s="6"/>
      <c r="AO648" s="4"/>
      <c r="AP648" s="6"/>
      <c r="AQ648" s="6"/>
      <c r="AR648" s="6"/>
      <c r="AS648" s="6"/>
      <c r="AT648" s="6"/>
      <c r="AU648" s="4"/>
      <c r="AV648" s="6"/>
      <c r="AW648" s="6"/>
      <c r="AX648" s="7"/>
      <c r="AY648" s="4"/>
      <c r="BI648" s="50"/>
      <c r="BK648" s="50"/>
      <c r="BM648" s="50"/>
      <c r="BO648" s="50"/>
      <c r="BQ648" s="50"/>
      <c r="BS648" s="50"/>
    </row>
    <row r="649" spans="2:71" x14ac:dyDescent="0.25">
      <c r="B649" s="3" t="s">
        <v>267</v>
      </c>
      <c r="C649" s="10" t="s">
        <v>602</v>
      </c>
      <c r="D649" s="39">
        <v>44588</v>
      </c>
      <c r="E649" s="28">
        <v>30</v>
      </c>
      <c r="F649" s="3" t="s">
        <v>903</v>
      </c>
      <c r="G649" s="2" t="s">
        <v>138</v>
      </c>
      <c r="H649" s="6">
        <v>34</v>
      </c>
      <c r="I649" s="7">
        <v>3</v>
      </c>
      <c r="J649" s="6">
        <v>39</v>
      </c>
      <c r="K649" s="7">
        <v>-2</v>
      </c>
      <c r="L649" s="6">
        <v>9</v>
      </c>
      <c r="M649" s="7">
        <v>0</v>
      </c>
      <c r="N649" s="6">
        <v>5</v>
      </c>
      <c r="O649" s="7">
        <v>-1</v>
      </c>
      <c r="P649" s="6"/>
      <c r="R649" s="6"/>
      <c r="T649" s="6">
        <v>-5</v>
      </c>
      <c r="U649" s="7">
        <v>5</v>
      </c>
      <c r="V649" s="3" t="s">
        <v>842</v>
      </c>
      <c r="X649" s="7"/>
      <c r="Y649" s="7"/>
      <c r="Z649" s="6">
        <v>24</v>
      </c>
      <c r="AA649" s="6">
        <v>62</v>
      </c>
      <c r="AB649" s="7">
        <f>Z649-AA649</f>
        <v>-38</v>
      </c>
      <c r="AC649" s="6">
        <v>34</v>
      </c>
      <c r="AD649" s="6">
        <v>33</v>
      </c>
      <c r="AE649" s="7">
        <f>AC649-AD649</f>
        <v>1</v>
      </c>
      <c r="AF649" s="6"/>
      <c r="AG649" s="6"/>
      <c r="AL649" s="6"/>
      <c r="AM649" s="6"/>
      <c r="AO649" s="4" t="s">
        <v>1127</v>
      </c>
      <c r="AP649" s="6">
        <v>25</v>
      </c>
      <c r="AQ649" s="6">
        <v>31</v>
      </c>
      <c r="AR649" s="6"/>
      <c r="AS649" s="6"/>
      <c r="AT649" s="6"/>
      <c r="AU649" s="4" t="s">
        <v>1035</v>
      </c>
      <c r="AV649" s="6"/>
      <c r="AW649" s="6"/>
      <c r="AX649" s="7"/>
      <c r="AY649" s="4"/>
      <c r="BI649" s="50"/>
      <c r="BK649" s="50"/>
      <c r="BM649" s="50"/>
      <c r="BO649" s="50"/>
      <c r="BQ649" s="50"/>
      <c r="BS649" s="50"/>
    </row>
    <row r="650" spans="2:71" x14ac:dyDescent="0.25">
      <c r="B650" s="3" t="s">
        <v>267</v>
      </c>
      <c r="C650" s="10" t="s">
        <v>560</v>
      </c>
      <c r="D650" s="39">
        <v>44588</v>
      </c>
      <c r="E650" s="77" t="s">
        <v>1174</v>
      </c>
      <c r="F650" s="3" t="s">
        <v>1169</v>
      </c>
      <c r="H650" s="6">
        <v>31</v>
      </c>
      <c r="I650" s="7">
        <v>-1</v>
      </c>
      <c r="J650" s="6">
        <v>38</v>
      </c>
      <c r="K650" s="7">
        <v>1</v>
      </c>
      <c r="L650" s="6">
        <v>12</v>
      </c>
      <c r="M650" s="7">
        <v>1</v>
      </c>
      <c r="N650" s="6">
        <v>6</v>
      </c>
      <c r="O650" s="7">
        <v>2</v>
      </c>
      <c r="P650" s="6"/>
      <c r="R650" s="6"/>
      <c r="T650" s="6">
        <v>-7</v>
      </c>
      <c r="U650" s="7">
        <v>-2</v>
      </c>
      <c r="V650" s="3" t="s">
        <v>1170</v>
      </c>
      <c r="W650" t="s">
        <v>988</v>
      </c>
      <c r="X650" s="7"/>
      <c r="Y650" s="7"/>
      <c r="Z650" s="6"/>
      <c r="AA650" s="6"/>
      <c r="AC650" s="6"/>
      <c r="AD650" s="6"/>
      <c r="AF650" s="6"/>
      <c r="AG650" s="6"/>
      <c r="AL650" s="6"/>
      <c r="AM650" s="6"/>
      <c r="AO650" s="4"/>
      <c r="AP650" s="6"/>
      <c r="AQ650" s="6"/>
      <c r="AR650" s="6"/>
      <c r="AS650" s="6"/>
      <c r="AT650" s="6"/>
      <c r="AU650" s="4"/>
      <c r="AV650" s="6"/>
      <c r="AW650" s="6"/>
      <c r="AX650" s="7"/>
      <c r="AY650" s="4"/>
      <c r="BI650" s="50"/>
      <c r="BK650" s="50"/>
      <c r="BM650" s="50"/>
      <c r="BO650" s="50"/>
      <c r="BQ650" s="50"/>
      <c r="BS650" s="50"/>
    </row>
    <row r="651" spans="2:71" x14ac:dyDescent="0.25">
      <c r="B651" s="3" t="s">
        <v>267</v>
      </c>
      <c r="C651" s="10" t="s">
        <v>677</v>
      </c>
      <c r="D651" s="39">
        <v>44589</v>
      </c>
      <c r="E651" s="28">
        <v>1</v>
      </c>
      <c r="F651" s="3" t="s">
        <v>1136</v>
      </c>
      <c r="H651" s="6">
        <v>33</v>
      </c>
      <c r="I651" s="7">
        <v>1</v>
      </c>
      <c r="J651" s="6">
        <v>44</v>
      </c>
      <c r="K651" s="7">
        <v>4</v>
      </c>
      <c r="L651" s="6">
        <v>9</v>
      </c>
      <c r="M651" s="7">
        <v>-2</v>
      </c>
      <c r="N651" s="6">
        <v>3</v>
      </c>
      <c r="O651" s="7">
        <v>-1</v>
      </c>
      <c r="P651" s="6">
        <v>3</v>
      </c>
      <c r="Q651" s="7">
        <v>0</v>
      </c>
      <c r="R651" s="6"/>
      <c r="T651" s="6">
        <v>-11</v>
      </c>
      <c r="U651" s="7">
        <v>-3</v>
      </c>
      <c r="V651" s="3" t="s">
        <v>842</v>
      </c>
      <c r="W651" t="s">
        <v>988</v>
      </c>
      <c r="X651" s="7"/>
      <c r="Y651" s="7"/>
      <c r="Z651" s="6"/>
      <c r="AA651" s="6"/>
      <c r="AC651" s="6"/>
      <c r="AD651" s="6"/>
      <c r="AF651" s="6"/>
      <c r="AG651" s="6"/>
      <c r="AL651" s="6"/>
      <c r="AM651" s="6"/>
      <c r="AO651" s="4"/>
      <c r="AP651" s="6"/>
      <c r="AQ651" s="6"/>
      <c r="AR651" s="6"/>
      <c r="AS651" s="6"/>
      <c r="AT651" s="6"/>
      <c r="AU651" s="4"/>
      <c r="AV651" s="6"/>
      <c r="AW651" s="6"/>
      <c r="AX651" s="7"/>
      <c r="AY651" s="4"/>
      <c r="BI651" s="50"/>
      <c r="BK651" s="50"/>
      <c r="BM651" s="50"/>
      <c r="BO651" s="50"/>
      <c r="BQ651" s="50"/>
      <c r="BS651" s="50"/>
    </row>
    <row r="652" spans="2:71" x14ac:dyDescent="0.25">
      <c r="B652" s="3" t="s">
        <v>267</v>
      </c>
      <c r="C652" s="10" t="s">
        <v>712</v>
      </c>
      <c r="D652" s="39">
        <v>44589</v>
      </c>
      <c r="E652" s="28">
        <v>11</v>
      </c>
      <c r="F652" s="3" t="s">
        <v>821</v>
      </c>
      <c r="H652" s="6"/>
      <c r="J652" s="6"/>
      <c r="L652" s="6"/>
      <c r="N652" s="6"/>
      <c r="P652" s="6"/>
      <c r="R652" s="6"/>
      <c r="T652" s="6"/>
      <c r="V652" s="3" t="s">
        <v>842</v>
      </c>
      <c r="X652" s="7"/>
      <c r="Z652" s="6">
        <v>35</v>
      </c>
      <c r="AA652" s="6">
        <v>61</v>
      </c>
      <c r="AB652" s="7">
        <f>Z652-AA652</f>
        <v>-26</v>
      </c>
      <c r="AC652" s="6">
        <v>31</v>
      </c>
      <c r="AD652" s="6">
        <v>62</v>
      </c>
      <c r="AE652" s="7">
        <f>AC652-AD652</f>
        <v>-31</v>
      </c>
      <c r="AF652" s="6"/>
      <c r="AG652" s="6"/>
      <c r="AL652" s="6"/>
      <c r="AM652" s="6"/>
      <c r="AO652" s="4" t="s">
        <v>931</v>
      </c>
      <c r="AP652" s="6"/>
      <c r="AQ652" s="6"/>
      <c r="AR652" s="6"/>
      <c r="AS652" s="6"/>
      <c r="AT652" s="6"/>
      <c r="AU652" s="4"/>
      <c r="AV652" s="6"/>
      <c r="AW652" s="6"/>
      <c r="AX652" s="7"/>
      <c r="AY652" s="4"/>
      <c r="BI652" s="50"/>
      <c r="BK652" s="50"/>
      <c r="BM652" s="50"/>
      <c r="BO652" s="50"/>
      <c r="BQ652" s="50"/>
      <c r="BS652" s="50"/>
    </row>
    <row r="653" spans="2:71" x14ac:dyDescent="0.25">
      <c r="B653" s="3" t="s">
        <v>267</v>
      </c>
      <c r="C653" s="10" t="s">
        <v>702</v>
      </c>
      <c r="D653" s="39">
        <v>44590</v>
      </c>
      <c r="E653" s="28">
        <v>1</v>
      </c>
      <c r="F653" s="3" t="s">
        <v>821</v>
      </c>
      <c r="H653" s="6"/>
      <c r="J653" s="6"/>
      <c r="L653" s="6"/>
      <c r="N653" s="6"/>
      <c r="P653" s="6"/>
      <c r="R653" s="6"/>
      <c r="T653" s="6"/>
      <c r="V653" s="3" t="s">
        <v>842</v>
      </c>
      <c r="X653" s="7"/>
      <c r="Z653" s="6"/>
      <c r="AA653" s="6"/>
      <c r="AC653" s="6"/>
      <c r="AD653" s="6"/>
      <c r="AF653" s="6"/>
      <c r="AG653" s="6"/>
      <c r="AL653" s="6"/>
      <c r="AM653" s="6"/>
      <c r="AO653" s="4"/>
      <c r="AP653" s="6"/>
      <c r="AQ653" s="6"/>
      <c r="AR653" s="6"/>
      <c r="AS653" s="6"/>
      <c r="AT653" s="6"/>
      <c r="AU653" s="4"/>
      <c r="AV653" s="6">
        <v>23</v>
      </c>
      <c r="AW653" s="6">
        <v>60</v>
      </c>
      <c r="AX653" s="7">
        <f>AV653-AW653</f>
        <v>-37</v>
      </c>
      <c r="AY653" s="4" t="s">
        <v>871</v>
      </c>
      <c r="BI653" s="50"/>
      <c r="BK653" s="50"/>
      <c r="BM653" s="50"/>
      <c r="BO653" s="50"/>
      <c r="BQ653" s="50"/>
      <c r="BS653" s="50"/>
    </row>
    <row r="654" spans="2:71" x14ac:dyDescent="0.25">
      <c r="B654" s="3" t="s">
        <v>267</v>
      </c>
      <c r="C654" s="10" t="s">
        <v>312</v>
      </c>
      <c r="D654" s="39">
        <v>44592</v>
      </c>
      <c r="E654" s="28">
        <v>31</v>
      </c>
      <c r="F654" s="3" t="s">
        <v>1135</v>
      </c>
      <c r="H654" s="6">
        <v>33</v>
      </c>
      <c r="I654" s="7">
        <v>-1</v>
      </c>
      <c r="J654" s="6">
        <v>40</v>
      </c>
      <c r="K654" s="7">
        <v>-1</v>
      </c>
      <c r="L654" s="6">
        <v>11</v>
      </c>
      <c r="M654" s="7">
        <v>0</v>
      </c>
      <c r="N654" s="6">
        <v>6</v>
      </c>
      <c r="O654" s="7">
        <v>1</v>
      </c>
      <c r="P654" s="6">
        <v>3</v>
      </c>
      <c r="Q654" s="7">
        <v>0</v>
      </c>
      <c r="R654" s="6"/>
      <c r="T654" s="6">
        <v>-7</v>
      </c>
      <c r="U654" s="7">
        <v>0</v>
      </c>
      <c r="V654" s="3" t="s">
        <v>842</v>
      </c>
      <c r="X654" s="7"/>
      <c r="Y654" s="7"/>
      <c r="Z654" s="6">
        <v>28</v>
      </c>
      <c r="AA654" s="6">
        <v>55</v>
      </c>
      <c r="AB654" s="7">
        <f>Z654-AA654</f>
        <v>-27</v>
      </c>
      <c r="AC654" s="6">
        <v>30</v>
      </c>
      <c r="AD654" s="6">
        <v>31</v>
      </c>
      <c r="AE654" s="7">
        <f>AC654-AD654</f>
        <v>-1</v>
      </c>
      <c r="AF654" s="6"/>
      <c r="AG654" s="6"/>
      <c r="AL654" s="6"/>
      <c r="AM654" s="6"/>
      <c r="AO654" s="4" t="s">
        <v>1148</v>
      </c>
      <c r="AP654" s="6">
        <v>31</v>
      </c>
      <c r="AQ654" s="6">
        <v>43</v>
      </c>
      <c r="AR654" s="6"/>
      <c r="AS654" s="6"/>
      <c r="AT654" s="6"/>
      <c r="AU654" s="4" t="s">
        <v>1147</v>
      </c>
      <c r="AV654" s="6"/>
      <c r="AW654" s="6"/>
      <c r="AX654" s="7"/>
      <c r="AY654" s="4"/>
      <c r="BI654" s="50"/>
      <c r="BK654" s="50"/>
      <c r="BM654" s="50"/>
      <c r="BO654" s="50"/>
      <c r="BQ654" s="50"/>
      <c r="BS654" s="50"/>
    </row>
    <row r="655" spans="2:71" x14ac:dyDescent="0.25">
      <c r="B655" s="3" t="s">
        <v>267</v>
      </c>
      <c r="C655" s="52" t="s">
        <v>1162</v>
      </c>
      <c r="D655" s="39"/>
      <c r="E655" s="28"/>
      <c r="F655" s="3" t="s">
        <v>1163</v>
      </c>
      <c r="H655" s="6">
        <v>30.5</v>
      </c>
      <c r="I655" s="7">
        <f>H655-H614</f>
        <v>-0.39999999999999858</v>
      </c>
      <c r="J655" s="6">
        <v>38.299999999999997</v>
      </c>
      <c r="K655" s="7">
        <f>J655-J614</f>
        <v>2</v>
      </c>
      <c r="L655" s="6">
        <v>10.8</v>
      </c>
      <c r="M655" s="7">
        <f>L655-L614</f>
        <v>0</v>
      </c>
      <c r="N655" s="6">
        <v>6.3</v>
      </c>
      <c r="O655" s="7">
        <f>N655-N614</f>
        <v>-0.79999999999999982</v>
      </c>
      <c r="P655" s="6">
        <v>4.3</v>
      </c>
      <c r="Q655" s="7">
        <f>P655-P614</f>
        <v>-0.90000000000000036</v>
      </c>
      <c r="R655" s="6"/>
      <c r="T655" s="6">
        <f>H655-J655</f>
        <v>-7.7999999999999972</v>
      </c>
      <c r="U655" s="7">
        <f>T655-T614</f>
        <v>-2.3999999999999986</v>
      </c>
      <c r="V655" s="3" t="s">
        <v>842</v>
      </c>
      <c r="W655" s="3"/>
      <c r="X655" t="s">
        <v>1152</v>
      </c>
      <c r="Y655" s="7"/>
      <c r="Z655" s="6"/>
      <c r="AA655" s="6"/>
      <c r="AC655" s="6"/>
      <c r="AD655" s="6"/>
      <c r="AF655" s="6"/>
      <c r="AG655" s="6"/>
      <c r="AL655" s="6"/>
      <c r="AM655" s="6"/>
      <c r="AO655" s="4"/>
      <c r="AP655" s="6"/>
      <c r="AQ655" s="6"/>
      <c r="AR655" s="6"/>
      <c r="AS655" s="6"/>
      <c r="AT655" s="6"/>
      <c r="AU655" s="4"/>
      <c r="AV655" s="6"/>
      <c r="AW655" s="6"/>
      <c r="AX655" s="7"/>
      <c r="AY655" s="4"/>
      <c r="BF655">
        <v>248</v>
      </c>
      <c r="BH655">
        <v>318</v>
      </c>
      <c r="BI655" s="50"/>
      <c r="BJ655">
        <v>15</v>
      </c>
      <c r="BK655" s="50"/>
      <c r="BL655">
        <v>1</v>
      </c>
      <c r="BM655" s="50"/>
      <c r="BO655" s="50"/>
      <c r="BP655">
        <v>48</v>
      </c>
      <c r="BQ655" s="50"/>
      <c r="BS655" s="50"/>
    </row>
    <row r="656" spans="2:71" x14ac:dyDescent="0.25">
      <c r="B656" s="3" t="s">
        <v>268</v>
      </c>
      <c r="C656" s="10" t="s">
        <v>339</v>
      </c>
      <c r="D656" s="39">
        <v>44593</v>
      </c>
      <c r="E656" s="28">
        <v>7</v>
      </c>
      <c r="F656" s="3" t="s">
        <v>821</v>
      </c>
      <c r="G656" s="2" t="s">
        <v>224</v>
      </c>
      <c r="H656" s="6">
        <v>32</v>
      </c>
      <c r="I656" s="7">
        <v>0</v>
      </c>
      <c r="J656" s="6">
        <v>41</v>
      </c>
      <c r="K656" s="7">
        <v>3</v>
      </c>
      <c r="L656" s="6">
        <v>10</v>
      </c>
      <c r="M656" s="7">
        <v>-1</v>
      </c>
      <c r="N656" s="6">
        <v>6</v>
      </c>
      <c r="O656" s="7">
        <v>-1</v>
      </c>
      <c r="P656" s="6">
        <v>4</v>
      </c>
      <c r="Q656" s="7">
        <v>1</v>
      </c>
      <c r="R656" s="6"/>
      <c r="T656" s="6">
        <v>-9</v>
      </c>
      <c r="U656" s="7">
        <v>-3</v>
      </c>
      <c r="V656" s="3" t="s">
        <v>842</v>
      </c>
      <c r="X656" s="7"/>
      <c r="Y656" s="7"/>
      <c r="Z656" s="6"/>
      <c r="AA656" s="6"/>
      <c r="AC656" s="6"/>
      <c r="AD656" s="6"/>
      <c r="AF656" s="6"/>
      <c r="AG656" s="6"/>
      <c r="AL656" s="6"/>
      <c r="AM656" s="6"/>
      <c r="AO656" s="4"/>
      <c r="AP656" s="6">
        <v>25</v>
      </c>
      <c r="AQ656" s="6">
        <v>35</v>
      </c>
      <c r="AR656" s="6"/>
      <c r="AS656" s="6"/>
      <c r="AT656" s="6"/>
      <c r="AU656" s="4" t="s">
        <v>876</v>
      </c>
      <c r="AV656" s="6"/>
      <c r="AW656" s="6"/>
      <c r="AX656" s="7"/>
      <c r="AY656" s="4"/>
      <c r="BI656" s="50"/>
      <c r="BK656" s="50"/>
      <c r="BM656" s="50"/>
      <c r="BO656" s="50"/>
      <c r="BQ656" s="50"/>
      <c r="BS656" s="50"/>
    </row>
    <row r="657" spans="2:71" x14ac:dyDescent="0.25">
      <c r="B657" s="3" t="s">
        <v>268</v>
      </c>
      <c r="C657" s="10" t="s">
        <v>339</v>
      </c>
      <c r="D657" s="39">
        <v>44593</v>
      </c>
      <c r="E657" s="28">
        <v>7</v>
      </c>
      <c r="F657" t="s">
        <v>1132</v>
      </c>
      <c r="H657" s="6"/>
      <c r="J657" s="6"/>
      <c r="L657" s="6"/>
      <c r="N657" s="6"/>
      <c r="P657" s="6"/>
      <c r="R657" s="6"/>
      <c r="T657" s="6"/>
      <c r="V657" s="3" t="s">
        <v>842</v>
      </c>
      <c r="X657" s="7"/>
      <c r="Z657" s="6">
        <v>20</v>
      </c>
      <c r="AA657" s="6">
        <v>58</v>
      </c>
      <c r="AB657" s="7">
        <f>Z657-AA657</f>
        <v>-38</v>
      </c>
      <c r="AC657" s="6">
        <v>32</v>
      </c>
      <c r="AD657" s="6">
        <v>38</v>
      </c>
      <c r="AE657" s="7">
        <f>AC657-AD657</f>
        <v>-6</v>
      </c>
      <c r="AF657" s="6"/>
      <c r="AG657" s="6"/>
      <c r="AL657" s="6"/>
      <c r="AM657" s="6"/>
      <c r="AO657" s="4" t="s">
        <v>1750</v>
      </c>
      <c r="AP657" s="6"/>
      <c r="AQ657" s="6"/>
      <c r="AR657" s="6"/>
      <c r="AS657" s="6"/>
      <c r="AT657" s="6"/>
      <c r="AU657" s="4"/>
      <c r="AV657" s="6"/>
      <c r="AW657" s="6"/>
      <c r="AX657" s="7"/>
      <c r="AY657" s="4"/>
      <c r="BI657" s="50"/>
      <c r="BK657" s="50"/>
      <c r="BM657" s="50"/>
      <c r="BO657" s="50"/>
      <c r="BQ657" s="50"/>
      <c r="BS657" s="50"/>
    </row>
    <row r="658" spans="2:71" x14ac:dyDescent="0.25">
      <c r="B658" s="3" t="s">
        <v>268</v>
      </c>
      <c r="C658" s="10" t="s">
        <v>339</v>
      </c>
      <c r="D658" s="39">
        <v>44593</v>
      </c>
      <c r="E658" s="28">
        <v>7</v>
      </c>
      <c r="F658" t="s">
        <v>1132</v>
      </c>
      <c r="H658" s="6"/>
      <c r="J658" s="6"/>
      <c r="L658" s="6"/>
      <c r="N658" s="6"/>
      <c r="P658" s="6"/>
      <c r="R658" s="6"/>
      <c r="T658" s="6"/>
      <c r="V658" s="3" t="s">
        <v>842</v>
      </c>
      <c r="X658" s="7"/>
      <c r="Z658" s="6">
        <v>29</v>
      </c>
      <c r="AA658" s="6">
        <v>54</v>
      </c>
      <c r="AB658" s="7">
        <f>Z658-AA658</f>
        <v>-25</v>
      </c>
      <c r="AC658" s="6"/>
      <c r="AD658" s="6"/>
      <c r="AF658" s="6"/>
      <c r="AG658" s="6"/>
      <c r="AL658" s="6"/>
      <c r="AM658" s="6"/>
      <c r="AO658" s="4" t="s">
        <v>1154</v>
      </c>
      <c r="AP658" s="6"/>
      <c r="AQ658" s="6"/>
      <c r="AR658" s="6"/>
      <c r="AS658" s="6"/>
      <c r="AT658" s="6"/>
      <c r="AU658" s="4"/>
      <c r="AV658" s="6"/>
      <c r="AW658" s="6"/>
      <c r="AX658" s="7"/>
      <c r="AY658" s="4"/>
      <c r="BI658" s="50"/>
      <c r="BK658" s="50"/>
      <c r="BM658" s="50"/>
      <c r="BO658" s="50"/>
      <c r="BQ658" s="50"/>
      <c r="BS658" s="50"/>
    </row>
    <row r="659" spans="2:71" x14ac:dyDescent="0.25">
      <c r="B659" s="3" t="s">
        <v>268</v>
      </c>
      <c r="C659" s="10" t="s">
        <v>339</v>
      </c>
      <c r="D659" s="39">
        <v>44593</v>
      </c>
      <c r="E659" s="28">
        <v>4</v>
      </c>
      <c r="F659" s="3" t="s">
        <v>1169</v>
      </c>
      <c r="H659" s="6">
        <v>32</v>
      </c>
      <c r="I659" s="7">
        <v>1</v>
      </c>
      <c r="J659" s="6">
        <v>40</v>
      </c>
      <c r="K659" s="7">
        <v>2</v>
      </c>
      <c r="L659" s="6">
        <v>10</v>
      </c>
      <c r="M659" s="7">
        <v>-2</v>
      </c>
      <c r="N659" s="6">
        <v>6</v>
      </c>
      <c r="O659" s="7">
        <v>0</v>
      </c>
      <c r="P659" s="6"/>
      <c r="R659" s="6"/>
      <c r="T659" s="6">
        <v>-8</v>
      </c>
      <c r="U659" s="7">
        <v>-1</v>
      </c>
      <c r="V659" s="3" t="s">
        <v>1170</v>
      </c>
      <c r="W659" t="s">
        <v>988</v>
      </c>
      <c r="X659" s="7"/>
      <c r="Y659" s="7"/>
      <c r="Z659" s="6"/>
      <c r="AA659" s="6"/>
      <c r="AC659" s="6"/>
      <c r="AD659" s="6"/>
      <c r="AF659" s="6"/>
      <c r="AG659" s="6"/>
      <c r="AL659" s="6"/>
      <c r="AM659" s="6"/>
      <c r="AO659" s="4"/>
      <c r="AP659" s="6"/>
      <c r="AQ659" s="6"/>
      <c r="AR659" s="6"/>
      <c r="AS659" s="6"/>
      <c r="AT659" s="6"/>
      <c r="AU659" s="4"/>
      <c r="AV659" s="6"/>
      <c r="AW659" s="6"/>
      <c r="AX659" s="7"/>
      <c r="AY659" s="4"/>
      <c r="BI659" s="50"/>
      <c r="BK659" s="50"/>
      <c r="BM659" s="50"/>
      <c r="BO659" s="50"/>
      <c r="BQ659" s="50"/>
      <c r="BS659" s="50"/>
    </row>
    <row r="660" spans="2:71" x14ac:dyDescent="0.25">
      <c r="B660" s="3" t="s">
        <v>268</v>
      </c>
      <c r="C660" s="10" t="s">
        <v>589</v>
      </c>
      <c r="D660" s="39">
        <v>44595</v>
      </c>
      <c r="E660" s="28">
        <v>6</v>
      </c>
      <c r="F660" s="3" t="s">
        <v>1094</v>
      </c>
      <c r="G660" s="2" t="s">
        <v>198</v>
      </c>
      <c r="H660" s="6">
        <v>34</v>
      </c>
      <c r="I660" s="7">
        <v>2</v>
      </c>
      <c r="J660" s="6">
        <v>41</v>
      </c>
      <c r="K660" s="7">
        <v>-1</v>
      </c>
      <c r="L660" s="6">
        <v>10</v>
      </c>
      <c r="M660" s="7">
        <v>0</v>
      </c>
      <c r="N660" s="6">
        <v>5</v>
      </c>
      <c r="O660" s="7">
        <v>-1</v>
      </c>
      <c r="P660" s="6">
        <v>2</v>
      </c>
      <c r="Q660" s="7">
        <v>1</v>
      </c>
      <c r="R660" s="6">
        <v>2</v>
      </c>
      <c r="S660" s="7">
        <v>1</v>
      </c>
      <c r="T660" s="6">
        <v>-7</v>
      </c>
      <c r="U660" s="7">
        <v>3</v>
      </c>
      <c r="V660" s="3" t="s">
        <v>842</v>
      </c>
      <c r="X660" s="7"/>
      <c r="Y660" s="7"/>
      <c r="Z660" s="6">
        <v>29</v>
      </c>
      <c r="AA660" s="6">
        <v>68</v>
      </c>
      <c r="AB660" s="7">
        <f>Z660-AA660</f>
        <v>-39</v>
      </c>
      <c r="AC660" s="6">
        <v>39</v>
      </c>
      <c r="AD660" s="6">
        <v>44</v>
      </c>
      <c r="AE660" s="7">
        <f>AC660-AD660</f>
        <v>-5</v>
      </c>
      <c r="AF660" s="6"/>
      <c r="AG660" s="6"/>
      <c r="AL660" s="6"/>
      <c r="AM660" s="6"/>
      <c r="AO660" s="4" t="s">
        <v>1095</v>
      </c>
      <c r="AP660" s="6">
        <v>35</v>
      </c>
      <c r="AQ660" s="6">
        <v>36</v>
      </c>
      <c r="AR660" s="6"/>
      <c r="AS660" s="6"/>
      <c r="AT660" s="6"/>
      <c r="AU660" s="4" t="s">
        <v>1147</v>
      </c>
      <c r="AV660" s="6"/>
      <c r="AW660" s="6"/>
      <c r="AX660" s="7"/>
      <c r="AY660" s="4"/>
      <c r="BI660" s="50"/>
      <c r="BK660" s="50"/>
      <c r="BM660" s="50"/>
      <c r="BO660" s="50"/>
      <c r="BQ660" s="50"/>
      <c r="BS660" s="50"/>
    </row>
    <row r="661" spans="2:71" x14ac:dyDescent="0.25">
      <c r="B661" s="3" t="s">
        <v>268</v>
      </c>
      <c r="C661" s="10" t="s">
        <v>591</v>
      </c>
      <c r="D661" s="39">
        <v>44596</v>
      </c>
      <c r="E661" s="28">
        <v>9</v>
      </c>
      <c r="F661" s="3" t="s">
        <v>1136</v>
      </c>
      <c r="H661" s="6">
        <v>33</v>
      </c>
      <c r="I661" s="7">
        <v>0</v>
      </c>
      <c r="J661" s="6">
        <v>42</v>
      </c>
      <c r="K661" s="7">
        <v>-2</v>
      </c>
      <c r="L661" s="6">
        <v>9</v>
      </c>
      <c r="M661" s="7">
        <v>0</v>
      </c>
      <c r="N661" s="6">
        <v>5</v>
      </c>
      <c r="O661" s="7">
        <v>2</v>
      </c>
      <c r="P661" s="6">
        <v>3</v>
      </c>
      <c r="Q661" s="7">
        <v>0</v>
      </c>
      <c r="R661" s="6"/>
      <c r="T661" s="6">
        <v>-9</v>
      </c>
      <c r="U661" s="7">
        <v>2</v>
      </c>
      <c r="V661" s="3" t="s">
        <v>842</v>
      </c>
      <c r="W661" t="s">
        <v>988</v>
      </c>
      <c r="X661" s="7"/>
      <c r="Y661" s="7"/>
      <c r="Z661" s="6"/>
      <c r="AA661" s="6"/>
      <c r="AC661" s="6"/>
      <c r="AD661" s="6"/>
      <c r="AF661" s="6"/>
      <c r="AG661" s="6"/>
      <c r="AL661" s="6"/>
      <c r="AM661" s="6"/>
      <c r="AO661" s="4"/>
      <c r="AP661" s="6"/>
      <c r="AQ661" s="6"/>
      <c r="AR661" s="6"/>
      <c r="AS661" s="6"/>
      <c r="AT661" s="6"/>
      <c r="AU661" s="4"/>
      <c r="AV661" s="6"/>
      <c r="AW661" s="6"/>
      <c r="AX661" s="7"/>
      <c r="AY661" s="4"/>
      <c r="BI661" s="50"/>
      <c r="BK661" s="50"/>
      <c r="BM661" s="50"/>
      <c r="BO661" s="50"/>
      <c r="BQ661" s="50"/>
      <c r="BS661" s="50"/>
    </row>
    <row r="662" spans="2:71" x14ac:dyDescent="0.25">
      <c r="B662" s="3" t="s">
        <v>268</v>
      </c>
      <c r="C662" s="85" t="s">
        <v>657</v>
      </c>
      <c r="D662" s="39">
        <v>44597</v>
      </c>
      <c r="E662" s="28"/>
      <c r="F662" s="3" t="s">
        <v>821</v>
      </c>
      <c r="H662" s="6"/>
      <c r="J662" s="6"/>
      <c r="L662" s="6"/>
      <c r="N662" s="6"/>
      <c r="P662" s="6"/>
      <c r="R662" s="6"/>
      <c r="T662" s="6"/>
      <c r="V662" s="3" t="s">
        <v>842</v>
      </c>
      <c r="X662" s="7"/>
      <c r="Z662" s="6"/>
      <c r="AA662" s="6"/>
      <c r="AC662" s="6"/>
      <c r="AD662" s="6"/>
      <c r="AF662" s="6"/>
      <c r="AG662" s="6"/>
      <c r="AL662" s="6"/>
      <c r="AM662" s="6"/>
      <c r="AO662" s="4"/>
      <c r="AP662" s="6"/>
      <c r="AQ662" s="6"/>
      <c r="AR662" s="6"/>
      <c r="AS662" s="6"/>
      <c r="AT662" s="6"/>
      <c r="AU662" s="4"/>
      <c r="AV662" s="6">
        <v>18</v>
      </c>
      <c r="AW662" s="6">
        <v>63</v>
      </c>
      <c r="AX662" s="7">
        <f>AV662-AW662</f>
        <v>-45</v>
      </c>
      <c r="AY662" s="4" t="s">
        <v>871</v>
      </c>
      <c r="BI662" s="50"/>
      <c r="BK662" s="50"/>
      <c r="BM662" s="50"/>
      <c r="BO662" s="50"/>
      <c r="BQ662" s="50"/>
      <c r="BS662" s="50"/>
    </row>
    <row r="663" spans="2:71" x14ac:dyDescent="0.25">
      <c r="B663" s="3" t="s">
        <v>268</v>
      </c>
      <c r="C663" s="10" t="s">
        <v>553</v>
      </c>
      <c r="D663" s="39">
        <v>44599</v>
      </c>
      <c r="E663" s="28">
        <v>7</v>
      </c>
      <c r="F663" s="3" t="s">
        <v>1135</v>
      </c>
      <c r="H663" s="6">
        <v>32</v>
      </c>
      <c r="I663" s="7">
        <v>-1</v>
      </c>
      <c r="J663" s="6">
        <v>42</v>
      </c>
      <c r="K663" s="7">
        <v>2</v>
      </c>
      <c r="L663" s="6">
        <v>9</v>
      </c>
      <c r="M663" s="7">
        <v>-2</v>
      </c>
      <c r="N663" s="6">
        <v>6</v>
      </c>
      <c r="O663" s="7">
        <v>0</v>
      </c>
      <c r="P663" s="6">
        <v>4</v>
      </c>
      <c r="Q663" s="7">
        <v>1</v>
      </c>
      <c r="R663" s="6"/>
      <c r="T663" s="6">
        <v>-10</v>
      </c>
      <c r="U663" s="7">
        <v>-3</v>
      </c>
      <c r="V663" s="3" t="s">
        <v>842</v>
      </c>
      <c r="X663" s="7"/>
      <c r="Y663" s="7"/>
      <c r="Z663" s="6">
        <v>28</v>
      </c>
      <c r="AA663" s="6">
        <v>54</v>
      </c>
      <c r="AB663" s="7">
        <f>Z663-AA663</f>
        <v>-26</v>
      </c>
      <c r="AC663" s="6">
        <v>32</v>
      </c>
      <c r="AD663" s="6">
        <v>33</v>
      </c>
      <c r="AE663" s="7">
        <f>AC663-AD663</f>
        <v>-1</v>
      </c>
      <c r="AF663" s="6"/>
      <c r="AG663" s="6"/>
      <c r="AL663" s="6"/>
      <c r="AM663" s="6"/>
      <c r="AO663" s="4" t="s">
        <v>1148</v>
      </c>
      <c r="AP663" s="6">
        <v>33</v>
      </c>
      <c r="AQ663" s="6">
        <v>40</v>
      </c>
      <c r="AR663" s="6"/>
      <c r="AS663" s="6"/>
      <c r="AT663" s="6"/>
      <c r="AU663" s="4" t="s">
        <v>1147</v>
      </c>
      <c r="AV663" s="6"/>
      <c r="AW663" s="6"/>
      <c r="AX663" s="7"/>
      <c r="AY663" s="4"/>
      <c r="BI663" s="50"/>
      <c r="BK663" s="50"/>
      <c r="BM663" s="50"/>
      <c r="BO663" s="50"/>
      <c r="BQ663" s="50"/>
      <c r="BS663" s="50"/>
    </row>
    <row r="664" spans="2:71" x14ac:dyDescent="0.25">
      <c r="B664" s="3" t="s">
        <v>268</v>
      </c>
      <c r="C664" s="10" t="s">
        <v>419</v>
      </c>
      <c r="D664" s="39">
        <v>44600</v>
      </c>
      <c r="E664" s="28">
        <v>11</v>
      </c>
      <c r="F664" s="3" t="s">
        <v>821</v>
      </c>
      <c r="H664" s="6"/>
      <c r="J664" s="6"/>
      <c r="L664" s="6"/>
      <c r="N664" s="6"/>
      <c r="P664" s="6"/>
      <c r="R664" s="6"/>
      <c r="T664" s="6"/>
      <c r="V664" s="3" t="s">
        <v>842</v>
      </c>
      <c r="X664" s="7"/>
      <c r="Z664" s="6">
        <v>22</v>
      </c>
      <c r="AA664" s="6">
        <v>71</v>
      </c>
      <c r="AB664" s="7">
        <f>Z664-AA664</f>
        <v>-49</v>
      </c>
      <c r="AC664" s="6">
        <v>35</v>
      </c>
      <c r="AD664" s="6">
        <v>49</v>
      </c>
      <c r="AE664" s="7">
        <f>AC664-AD664</f>
        <v>-14</v>
      </c>
      <c r="AF664" s="6"/>
      <c r="AG664" s="6"/>
      <c r="AL664" s="6"/>
      <c r="AM664" s="6"/>
      <c r="AO664" s="4" t="s">
        <v>931</v>
      </c>
      <c r="AP664" s="6"/>
      <c r="AQ664" s="6"/>
      <c r="AR664" s="6"/>
      <c r="AS664" s="6"/>
      <c r="AT664" s="6"/>
      <c r="AU664" s="4"/>
      <c r="AV664" s="6"/>
      <c r="AW664" s="6"/>
      <c r="AX664" s="7"/>
      <c r="AY664" s="4"/>
      <c r="BI664" s="50"/>
      <c r="BK664" s="50"/>
      <c r="BM664" s="50"/>
      <c r="BO664" s="50"/>
      <c r="BQ664" s="50"/>
      <c r="BS664" s="50"/>
    </row>
    <row r="665" spans="2:71" x14ac:dyDescent="0.25">
      <c r="B665" s="3" t="s">
        <v>268</v>
      </c>
      <c r="C665" s="10" t="s">
        <v>419</v>
      </c>
      <c r="D665" s="39">
        <v>44600</v>
      </c>
      <c r="E665" s="28">
        <v>11</v>
      </c>
      <c r="F665" s="3" t="s">
        <v>1169</v>
      </c>
      <c r="H665" s="6">
        <v>33</v>
      </c>
      <c r="I665" s="7">
        <v>1</v>
      </c>
      <c r="J665" s="6">
        <v>41</v>
      </c>
      <c r="K665" s="7">
        <v>1</v>
      </c>
      <c r="L665" s="6">
        <v>9</v>
      </c>
      <c r="M665" s="7">
        <v>-1</v>
      </c>
      <c r="N665" s="6">
        <v>6</v>
      </c>
      <c r="O665" s="7">
        <v>0</v>
      </c>
      <c r="P665" s="6"/>
      <c r="R665" s="6"/>
      <c r="T665" s="6">
        <v>-8</v>
      </c>
      <c r="U665" s="7">
        <v>0</v>
      </c>
      <c r="V665" s="3" t="s">
        <v>1170</v>
      </c>
      <c r="W665" t="s">
        <v>988</v>
      </c>
      <c r="X665" s="7"/>
      <c r="Y665" s="7"/>
      <c r="Z665" s="6"/>
      <c r="AA665" s="6"/>
      <c r="AC665" s="6"/>
      <c r="AD665" s="6"/>
      <c r="AF665" s="6"/>
      <c r="AG665" s="6"/>
      <c r="AL665" s="6"/>
      <c r="AM665" s="6"/>
      <c r="AO665" s="4"/>
      <c r="AP665" s="6"/>
      <c r="AQ665" s="6"/>
      <c r="AR665" s="6"/>
      <c r="AS665" s="6"/>
      <c r="AT665" s="6"/>
      <c r="AU665" s="4"/>
      <c r="AV665" s="6"/>
      <c r="AW665" s="6"/>
      <c r="AX665" s="7"/>
      <c r="AY665" s="4"/>
      <c r="BI665" s="50"/>
      <c r="BK665" s="50"/>
      <c r="BM665" s="50"/>
      <c r="BO665" s="50"/>
      <c r="BQ665" s="50"/>
      <c r="BS665" s="50"/>
    </row>
    <row r="666" spans="2:71" x14ac:dyDescent="0.25">
      <c r="B666" s="3" t="s">
        <v>268</v>
      </c>
      <c r="C666" s="10" t="s">
        <v>623</v>
      </c>
      <c r="D666" s="39">
        <v>44601</v>
      </c>
      <c r="E666" s="28">
        <v>13</v>
      </c>
      <c r="F666" s="3" t="s">
        <v>903</v>
      </c>
      <c r="G666" s="2" t="s">
        <v>138</v>
      </c>
      <c r="H666" s="6">
        <v>32</v>
      </c>
      <c r="I666" s="7">
        <v>-2</v>
      </c>
      <c r="J666" s="6">
        <v>42</v>
      </c>
      <c r="K666" s="7">
        <v>3</v>
      </c>
      <c r="L666" s="6">
        <v>9</v>
      </c>
      <c r="M666" s="7">
        <v>0</v>
      </c>
      <c r="N666" s="6">
        <v>5</v>
      </c>
      <c r="O666" s="7">
        <v>0</v>
      </c>
      <c r="P666" s="6"/>
      <c r="R666" s="6"/>
      <c r="T666" s="6">
        <v>-10</v>
      </c>
      <c r="U666" s="7">
        <v>-5</v>
      </c>
      <c r="V666" s="3" t="s">
        <v>842</v>
      </c>
      <c r="W666" s="3" t="s">
        <v>739</v>
      </c>
      <c r="Y666" s="7"/>
      <c r="Z666" s="6"/>
      <c r="AA666" s="6"/>
      <c r="AC666" s="6"/>
      <c r="AD666" s="6"/>
      <c r="AF666" s="6"/>
      <c r="AG666" s="6"/>
      <c r="AL666" s="6"/>
      <c r="AM666" s="6"/>
      <c r="AO666" s="4"/>
      <c r="AP666" s="6"/>
      <c r="AQ666" s="6"/>
      <c r="AR666" s="6"/>
      <c r="AS666" s="6"/>
      <c r="AT666" s="6"/>
      <c r="AU666" s="4"/>
      <c r="AV666" s="6"/>
      <c r="AW666" s="6"/>
      <c r="AX666" s="7"/>
      <c r="AY666" s="4"/>
      <c r="BI666" s="50"/>
      <c r="BK666" s="50"/>
      <c r="BM666" s="50"/>
      <c r="BO666" s="50"/>
      <c r="BQ666" s="50"/>
      <c r="BS666" s="50"/>
    </row>
    <row r="667" spans="2:71" x14ac:dyDescent="0.25">
      <c r="B667" s="3" t="s">
        <v>268</v>
      </c>
      <c r="C667" s="10" t="s">
        <v>623</v>
      </c>
      <c r="D667" s="39">
        <v>44601</v>
      </c>
      <c r="E667" s="28">
        <v>13</v>
      </c>
      <c r="F667" s="3" t="s">
        <v>903</v>
      </c>
      <c r="G667" s="2" t="s">
        <v>138</v>
      </c>
      <c r="H667" s="6">
        <v>34</v>
      </c>
      <c r="J667" s="6">
        <v>37</v>
      </c>
      <c r="L667" s="6">
        <v>11</v>
      </c>
      <c r="N667" s="6">
        <v>6</v>
      </c>
      <c r="P667" s="6"/>
      <c r="R667" s="6"/>
      <c r="T667" s="6">
        <v>-3</v>
      </c>
      <c r="V667" s="3" t="s">
        <v>842</v>
      </c>
      <c r="W667" s="8" t="s">
        <v>1175</v>
      </c>
      <c r="Y667" s="7"/>
      <c r="Z667" s="6">
        <v>24</v>
      </c>
      <c r="AA667" s="6">
        <v>58</v>
      </c>
      <c r="AB667" s="7">
        <f>Z667-AA667</f>
        <v>-34</v>
      </c>
      <c r="AC667" s="6">
        <v>32</v>
      </c>
      <c r="AD667" s="6">
        <v>32</v>
      </c>
      <c r="AE667" s="7">
        <f>AC667-AD667</f>
        <v>0</v>
      </c>
      <c r="AF667" s="6"/>
      <c r="AG667" s="6"/>
      <c r="AL667" s="6"/>
      <c r="AM667" s="6"/>
      <c r="AO667" s="4" t="s">
        <v>1127</v>
      </c>
      <c r="AP667" s="6">
        <v>24</v>
      </c>
      <c r="AQ667" s="6">
        <v>26</v>
      </c>
      <c r="AR667" s="6"/>
      <c r="AS667" s="6"/>
      <c r="AT667" s="6"/>
      <c r="AU667" s="4" t="s">
        <v>1035</v>
      </c>
      <c r="AV667" s="6"/>
      <c r="AW667" s="6"/>
      <c r="AX667" s="7"/>
      <c r="AY667" s="4"/>
      <c r="BI667" s="50"/>
      <c r="BK667" s="50"/>
      <c r="BM667" s="50"/>
      <c r="BO667" s="50"/>
      <c r="BQ667" s="50"/>
      <c r="BS667" s="50"/>
    </row>
    <row r="668" spans="2:71" x14ac:dyDescent="0.25">
      <c r="B668" s="3" t="s">
        <v>268</v>
      </c>
      <c r="C668" s="10" t="s">
        <v>337</v>
      </c>
      <c r="D668" s="39">
        <v>44602</v>
      </c>
      <c r="E668" s="28">
        <v>14</v>
      </c>
      <c r="F668" s="3" t="s">
        <v>821</v>
      </c>
      <c r="G668" s="2" t="s">
        <v>224</v>
      </c>
      <c r="H668" s="6">
        <v>34</v>
      </c>
      <c r="I668" s="7">
        <v>2</v>
      </c>
      <c r="J668" s="6">
        <v>37</v>
      </c>
      <c r="K668" s="7">
        <v>-4</v>
      </c>
      <c r="L668" s="6">
        <v>10</v>
      </c>
      <c r="M668" s="7">
        <v>0</v>
      </c>
      <c r="N668" s="6">
        <v>8</v>
      </c>
      <c r="O668" s="7">
        <v>2</v>
      </c>
      <c r="P668" s="6">
        <v>4</v>
      </c>
      <c r="Q668" s="7">
        <v>0</v>
      </c>
      <c r="R668" s="6"/>
      <c r="T668" s="6">
        <v>-3</v>
      </c>
      <c r="U668" s="7">
        <v>6</v>
      </c>
      <c r="V668" s="3" t="s">
        <v>842</v>
      </c>
      <c r="W668" s="3"/>
      <c r="X668" s="8"/>
      <c r="Y668" s="7"/>
      <c r="Z668" s="6"/>
      <c r="AA668" s="6"/>
      <c r="AC668" s="6"/>
      <c r="AD668" s="6"/>
      <c r="AF668" s="6"/>
      <c r="AG668" s="6"/>
      <c r="AL668" s="6"/>
      <c r="AM668" s="6"/>
      <c r="AO668" s="4"/>
      <c r="AP668" s="6"/>
      <c r="AQ668" s="6"/>
      <c r="AR668" s="6"/>
      <c r="AS668" s="6"/>
      <c r="AT668" s="6"/>
      <c r="AU668" s="4"/>
      <c r="AV668" s="6">
        <v>22</v>
      </c>
      <c r="AW668" s="6">
        <v>60</v>
      </c>
      <c r="AX668" s="7">
        <f>AV668-AW668</f>
        <v>-38</v>
      </c>
      <c r="AY668" s="4" t="s">
        <v>871</v>
      </c>
      <c r="BI668" s="50"/>
      <c r="BK668" s="50"/>
      <c r="BM668" s="50"/>
      <c r="BO668" s="50"/>
      <c r="BQ668" s="50"/>
      <c r="BS668" s="50"/>
    </row>
    <row r="669" spans="2:71" x14ac:dyDescent="0.25">
      <c r="B669" s="3" t="s">
        <v>268</v>
      </c>
      <c r="C669" s="10" t="s">
        <v>673</v>
      </c>
      <c r="D669" s="39">
        <v>44603</v>
      </c>
      <c r="E669" s="28">
        <v>16</v>
      </c>
      <c r="F669" s="3" t="s">
        <v>1136</v>
      </c>
      <c r="G669" s="2" t="s">
        <v>96</v>
      </c>
      <c r="H669" s="6">
        <v>32</v>
      </c>
      <c r="I669" s="7">
        <v>-1</v>
      </c>
      <c r="J669" s="6">
        <v>41</v>
      </c>
      <c r="K669" s="7">
        <v>-1</v>
      </c>
      <c r="L669" s="6">
        <v>11</v>
      </c>
      <c r="M669" s="7">
        <v>2</v>
      </c>
      <c r="N669" s="6">
        <v>4</v>
      </c>
      <c r="O669" s="7">
        <v>-1</v>
      </c>
      <c r="P669" s="6">
        <v>3</v>
      </c>
      <c r="Q669" s="7">
        <v>0</v>
      </c>
      <c r="R669" s="6"/>
      <c r="T669" s="6">
        <v>-9</v>
      </c>
      <c r="U669" s="7">
        <v>0</v>
      </c>
      <c r="V669" s="3" t="s">
        <v>842</v>
      </c>
      <c r="W669" t="s">
        <v>988</v>
      </c>
      <c r="X669" s="8"/>
      <c r="Y669" s="7"/>
      <c r="Z669" s="6">
        <v>24</v>
      </c>
      <c r="AA669" s="6">
        <v>58</v>
      </c>
      <c r="AB669" s="7">
        <f>Z669-AA669</f>
        <v>-34</v>
      </c>
      <c r="AC669" s="6">
        <v>30</v>
      </c>
      <c r="AD669" s="6">
        <v>37</v>
      </c>
      <c r="AE669" s="7">
        <v>-6</v>
      </c>
      <c r="AF669" s="6">
        <v>13</v>
      </c>
      <c r="AG669" s="6">
        <v>24</v>
      </c>
      <c r="AH669" s="7">
        <f>AF669-AG669</f>
        <v>-11</v>
      </c>
      <c r="AL669" s="6"/>
      <c r="AM669" s="6"/>
      <c r="AO669" s="4" t="s">
        <v>1099</v>
      </c>
      <c r="AP669" s="6">
        <v>31</v>
      </c>
      <c r="AQ669" s="6">
        <v>39</v>
      </c>
      <c r="AR669" s="6"/>
      <c r="AS669" s="6"/>
      <c r="AT669" s="6"/>
      <c r="AU669" s="4" t="s">
        <v>1146</v>
      </c>
      <c r="AV669" s="6">
        <v>22</v>
      </c>
      <c r="AW669" s="6">
        <v>54</v>
      </c>
      <c r="AX669" s="7">
        <f>AV669-AW669</f>
        <v>-32</v>
      </c>
      <c r="AY669" s="4" t="s">
        <v>1099</v>
      </c>
      <c r="BI669" s="50"/>
      <c r="BK669" s="50"/>
      <c r="BM669" s="50"/>
      <c r="BO669" s="50"/>
      <c r="BQ669" s="50"/>
      <c r="BS669" s="50"/>
    </row>
    <row r="670" spans="2:71" x14ac:dyDescent="0.25">
      <c r="B670" s="3" t="s">
        <v>268</v>
      </c>
      <c r="C670" s="10" t="s">
        <v>340</v>
      </c>
      <c r="D670" s="39">
        <v>44604</v>
      </c>
      <c r="E670" s="28">
        <v>16</v>
      </c>
      <c r="F670" s="3" t="s">
        <v>821</v>
      </c>
      <c r="H670" s="6"/>
      <c r="J670" s="6"/>
      <c r="L670" s="6"/>
      <c r="N670" s="6"/>
      <c r="P670" s="6"/>
      <c r="R670" s="6"/>
      <c r="T670" s="6"/>
      <c r="V670" s="3" t="s">
        <v>842</v>
      </c>
      <c r="X670" s="8"/>
      <c r="Z670" s="6">
        <v>25</v>
      </c>
      <c r="AA670" s="6">
        <v>70</v>
      </c>
      <c r="AB670" s="7">
        <f>Z670-AA670</f>
        <v>-45</v>
      </c>
      <c r="AC670" s="6">
        <v>34</v>
      </c>
      <c r="AD670" s="6">
        <v>49</v>
      </c>
      <c r="AE670" s="7">
        <f>AC670-AD670</f>
        <v>-15</v>
      </c>
      <c r="AF670" s="6"/>
      <c r="AG670" s="6"/>
      <c r="AL670" s="6"/>
      <c r="AM670" s="6"/>
      <c r="AO670" s="4" t="s">
        <v>1037</v>
      </c>
      <c r="AP670" s="6"/>
      <c r="AQ670" s="6"/>
      <c r="AR670" s="6"/>
      <c r="AS670" s="6"/>
      <c r="AT670" s="6"/>
      <c r="AU670" s="4"/>
      <c r="AV670" s="6">
        <v>21</v>
      </c>
      <c r="AW670" s="6">
        <v>60</v>
      </c>
      <c r="AX670" s="7">
        <f>AV670-AW670</f>
        <v>-39</v>
      </c>
      <c r="AY670" s="4" t="s">
        <v>871</v>
      </c>
      <c r="BI670" s="50"/>
      <c r="BK670" s="50"/>
      <c r="BM670" s="50"/>
      <c r="BO670" s="50"/>
      <c r="BQ670" s="50"/>
      <c r="BS670" s="50"/>
    </row>
    <row r="671" spans="2:71" x14ac:dyDescent="0.25">
      <c r="B671" s="3" t="s">
        <v>268</v>
      </c>
      <c r="C671" s="10" t="s">
        <v>581</v>
      </c>
      <c r="D671" s="39">
        <v>44606</v>
      </c>
      <c r="E671" s="28">
        <v>14</v>
      </c>
      <c r="F671" s="3" t="s">
        <v>1135</v>
      </c>
      <c r="H671" s="6">
        <v>33</v>
      </c>
      <c r="I671" s="7">
        <v>1</v>
      </c>
      <c r="J671" s="6">
        <v>38</v>
      </c>
      <c r="K671" s="7">
        <v>-4</v>
      </c>
      <c r="L671" s="6">
        <v>11</v>
      </c>
      <c r="M671" s="7">
        <v>2</v>
      </c>
      <c r="N671" s="6">
        <v>6</v>
      </c>
      <c r="O671" s="7">
        <v>0</v>
      </c>
      <c r="P671" s="6">
        <v>5</v>
      </c>
      <c r="Q671" s="7">
        <v>1</v>
      </c>
      <c r="R671" s="6"/>
      <c r="T671" s="6">
        <v>-5</v>
      </c>
      <c r="U671" s="7">
        <v>5</v>
      </c>
      <c r="V671" s="3" t="s">
        <v>842</v>
      </c>
      <c r="X671" s="7"/>
      <c r="Y671" s="7"/>
      <c r="Z671" s="6">
        <v>30</v>
      </c>
      <c r="AA671" s="6">
        <v>53</v>
      </c>
      <c r="AB671" s="7">
        <f>Z671-AA671</f>
        <v>-23</v>
      </c>
      <c r="AC671" s="6">
        <v>29</v>
      </c>
      <c r="AD671" s="6">
        <v>34</v>
      </c>
      <c r="AE671" s="7">
        <f>AC671-AD671</f>
        <v>-5</v>
      </c>
      <c r="AF671" s="6"/>
      <c r="AG671" s="6"/>
      <c r="AL671" s="6"/>
      <c r="AM671" s="6"/>
      <c r="AO671" s="4" t="s">
        <v>1148</v>
      </c>
      <c r="AP671" s="6">
        <v>35</v>
      </c>
      <c r="AQ671" s="6">
        <v>39</v>
      </c>
      <c r="AR671" s="6"/>
      <c r="AS671" s="6"/>
      <c r="AT671" s="6"/>
      <c r="AU671" s="4" t="s">
        <v>1147</v>
      </c>
      <c r="AV671" s="6"/>
      <c r="AW671" s="6"/>
      <c r="AX671" s="7"/>
      <c r="AY671" s="4"/>
      <c r="BI671" s="50"/>
      <c r="BK671" s="50"/>
      <c r="BM671" s="50"/>
      <c r="BO671" s="50"/>
      <c r="BQ671" s="50"/>
      <c r="BS671" s="50"/>
    </row>
    <row r="672" spans="2:71" x14ac:dyDescent="0.25">
      <c r="B672" s="3" t="s">
        <v>268</v>
      </c>
      <c r="C672" s="10" t="s">
        <v>552</v>
      </c>
      <c r="D672" s="39">
        <v>44606</v>
      </c>
      <c r="E672" s="28">
        <v>24</v>
      </c>
      <c r="F672" s="3" t="s">
        <v>1153</v>
      </c>
      <c r="H672" s="6">
        <v>32</v>
      </c>
      <c r="I672" s="7">
        <v>5</v>
      </c>
      <c r="J672" s="6">
        <v>38</v>
      </c>
      <c r="K672" s="7">
        <v>-3</v>
      </c>
      <c r="L672" s="6">
        <v>13</v>
      </c>
      <c r="M672" s="7">
        <v>2</v>
      </c>
      <c r="N672" s="6">
        <v>7</v>
      </c>
      <c r="O672" s="7">
        <v>-1</v>
      </c>
      <c r="P672" s="6">
        <v>3</v>
      </c>
      <c r="Q672" s="7">
        <v>-2</v>
      </c>
      <c r="R672" s="6"/>
      <c r="T672" s="6">
        <v>-6</v>
      </c>
      <c r="U672" s="7">
        <v>8</v>
      </c>
      <c r="V672" s="3" t="s">
        <v>842</v>
      </c>
      <c r="X672" t="s">
        <v>1152</v>
      </c>
      <c r="Y672" s="7"/>
      <c r="Z672" s="6"/>
      <c r="AA672" s="6"/>
      <c r="AC672" s="6"/>
      <c r="AD672" s="6"/>
      <c r="AF672" s="6"/>
      <c r="AG672" s="6"/>
      <c r="AL672" s="6"/>
      <c r="AM672" s="6"/>
      <c r="AO672" s="4"/>
      <c r="AP672" s="6"/>
      <c r="AQ672" s="6"/>
      <c r="AR672" s="6"/>
      <c r="AS672" s="6"/>
      <c r="AT672" s="6"/>
      <c r="AU672" s="4"/>
      <c r="AV672" s="6"/>
      <c r="AW672" s="6"/>
      <c r="AX672" s="7"/>
      <c r="AY672" s="4"/>
      <c r="BF672">
        <v>243</v>
      </c>
      <c r="BH672">
        <v>308</v>
      </c>
      <c r="BI672" s="50"/>
      <c r="BJ672">
        <v>16</v>
      </c>
      <c r="BK672" s="50"/>
      <c r="BL672">
        <v>1</v>
      </c>
      <c r="BM672" s="50"/>
      <c r="BN672">
        <v>0</v>
      </c>
      <c r="BO672" s="50"/>
      <c r="BP672">
        <v>59</v>
      </c>
      <c r="BQ672" s="50"/>
      <c r="BR672">
        <v>5</v>
      </c>
      <c r="BS672" s="50"/>
    </row>
    <row r="673" spans="2:71" x14ac:dyDescent="0.25">
      <c r="B673" s="3" t="s">
        <v>268</v>
      </c>
      <c r="C673" s="10" t="s">
        <v>640</v>
      </c>
      <c r="D673" s="39">
        <v>44608</v>
      </c>
      <c r="E673" s="28">
        <v>18</v>
      </c>
      <c r="F673" s="3" t="s">
        <v>1169</v>
      </c>
      <c r="H673" s="6">
        <v>34</v>
      </c>
      <c r="I673" s="7">
        <v>1</v>
      </c>
      <c r="J673" s="6">
        <v>39</v>
      </c>
      <c r="K673" s="7">
        <v>-2</v>
      </c>
      <c r="L673" s="6">
        <v>10</v>
      </c>
      <c r="M673" s="7">
        <v>1</v>
      </c>
      <c r="N673" s="6">
        <v>6</v>
      </c>
      <c r="O673" s="7">
        <v>0</v>
      </c>
      <c r="P673" s="6"/>
      <c r="R673" s="6"/>
      <c r="T673" s="6">
        <v>-5</v>
      </c>
      <c r="U673" s="7">
        <v>3</v>
      </c>
      <c r="V673" s="3" t="s">
        <v>1170</v>
      </c>
      <c r="W673" t="s">
        <v>988</v>
      </c>
      <c r="X673" s="7"/>
      <c r="Y673" s="7"/>
      <c r="Z673" s="6"/>
      <c r="AA673" s="6"/>
      <c r="AC673" s="6"/>
      <c r="AD673" s="6"/>
      <c r="AF673" s="6"/>
      <c r="AG673" s="6"/>
      <c r="AL673" s="6"/>
      <c r="AM673" s="6"/>
      <c r="AO673" s="4"/>
      <c r="AP673" s="6"/>
      <c r="AQ673" s="6"/>
      <c r="AR673" s="6"/>
      <c r="AS673" s="6"/>
      <c r="AT673" s="6"/>
      <c r="AU673" s="4"/>
      <c r="AV673" s="6"/>
      <c r="AW673" s="6"/>
      <c r="AX673" s="7"/>
      <c r="AY673" s="4"/>
      <c r="BI673" s="50"/>
      <c r="BK673" s="50"/>
      <c r="BM673" s="50"/>
      <c r="BO673" s="50"/>
      <c r="BQ673" s="50"/>
      <c r="BS673" s="50"/>
    </row>
    <row r="674" spans="2:71" x14ac:dyDescent="0.25">
      <c r="B674" s="3" t="s">
        <v>268</v>
      </c>
      <c r="C674" s="10" t="s">
        <v>640</v>
      </c>
      <c r="D674" s="39">
        <v>44608</v>
      </c>
      <c r="E674" s="28">
        <v>18</v>
      </c>
      <c r="F674" s="3" t="s">
        <v>821</v>
      </c>
      <c r="G674" s="2" t="s">
        <v>224</v>
      </c>
      <c r="H674" s="6">
        <v>34</v>
      </c>
      <c r="I674" s="7">
        <v>0</v>
      </c>
      <c r="J674" s="6">
        <v>38</v>
      </c>
      <c r="K674" s="7">
        <v>1</v>
      </c>
      <c r="L674" s="6">
        <v>10</v>
      </c>
      <c r="M674" s="7">
        <v>0</v>
      </c>
      <c r="N674" s="6">
        <v>6</v>
      </c>
      <c r="O674" s="7">
        <v>-2</v>
      </c>
      <c r="P674" s="6">
        <v>4</v>
      </c>
      <c r="Q674" s="7">
        <v>0</v>
      </c>
      <c r="R674" s="6"/>
      <c r="T674" s="6">
        <v>-4</v>
      </c>
      <c r="U674" s="7">
        <v>-1</v>
      </c>
      <c r="V674" s="3" t="s">
        <v>842</v>
      </c>
      <c r="X674" s="7"/>
      <c r="Y674" s="7"/>
      <c r="Z674" s="6"/>
      <c r="AA674" s="6"/>
      <c r="AC674" s="6"/>
      <c r="AD674" s="6"/>
      <c r="AF674" s="6"/>
      <c r="AG674" s="6"/>
      <c r="AL674" s="6"/>
      <c r="AM674" s="6"/>
      <c r="AO674" s="4"/>
      <c r="AP674" s="6"/>
      <c r="AQ674" s="6"/>
      <c r="AR674" s="6"/>
      <c r="AS674" s="6"/>
      <c r="AT674" s="6"/>
      <c r="AU674" s="4"/>
      <c r="AV674" s="6"/>
      <c r="AW674" s="6"/>
      <c r="AX674" s="7"/>
      <c r="AY674" s="4"/>
      <c r="BI674" s="50"/>
      <c r="BK674" s="50"/>
      <c r="BM674" s="50"/>
      <c r="BO674" s="50"/>
      <c r="BQ674" s="50"/>
      <c r="BS674" s="50"/>
    </row>
    <row r="675" spans="2:71" x14ac:dyDescent="0.25">
      <c r="B675" s="3" t="s">
        <v>268</v>
      </c>
      <c r="C675" s="10" t="s">
        <v>596</v>
      </c>
      <c r="D675" s="39">
        <v>44609</v>
      </c>
      <c r="E675" s="28">
        <v>24</v>
      </c>
      <c r="F675" s="3" t="s">
        <v>821</v>
      </c>
      <c r="H675" s="6"/>
      <c r="J675" s="6"/>
      <c r="L675" s="6"/>
      <c r="N675" s="6"/>
      <c r="P675" s="6"/>
      <c r="R675" s="6"/>
      <c r="T675" s="6"/>
      <c r="V675" s="3" t="s">
        <v>842</v>
      </c>
      <c r="X675" s="7"/>
      <c r="Z675" s="6">
        <v>27</v>
      </c>
      <c r="AA675" s="6">
        <v>66</v>
      </c>
      <c r="AB675" s="7">
        <f>Z675-AA675</f>
        <v>-39</v>
      </c>
      <c r="AC675" s="6">
        <v>31</v>
      </c>
      <c r="AD675" s="6">
        <v>56</v>
      </c>
      <c r="AE675" s="7">
        <f>AC675-AD675</f>
        <v>-25</v>
      </c>
      <c r="AF675" s="6"/>
      <c r="AG675" s="6"/>
      <c r="AL675" s="6"/>
      <c r="AM675" s="6"/>
      <c r="AO675" s="4" t="s">
        <v>931</v>
      </c>
      <c r="AP675" s="6"/>
      <c r="AQ675" s="6"/>
      <c r="AR675" s="6"/>
      <c r="AS675" s="6"/>
      <c r="AT675" s="6"/>
      <c r="AU675" s="4"/>
      <c r="AV675" s="6"/>
      <c r="AW675" s="6"/>
      <c r="AX675" s="7"/>
      <c r="AY675" s="4"/>
      <c r="BI675" s="50"/>
      <c r="BK675" s="50"/>
      <c r="BM675" s="50"/>
      <c r="BO675" s="50"/>
      <c r="BQ675" s="50"/>
      <c r="BS675" s="50"/>
    </row>
    <row r="676" spans="2:71" x14ac:dyDescent="0.25">
      <c r="B676" s="3" t="s">
        <v>268</v>
      </c>
      <c r="C676" s="10" t="s">
        <v>301</v>
      </c>
      <c r="D676" s="39">
        <v>44609</v>
      </c>
      <c r="E676" s="28">
        <v>23</v>
      </c>
      <c r="F676" s="3" t="s">
        <v>982</v>
      </c>
      <c r="H676" s="6">
        <v>35</v>
      </c>
      <c r="I676" s="7">
        <v>0</v>
      </c>
      <c r="J676" s="6">
        <v>42</v>
      </c>
      <c r="K676" s="7">
        <v>2</v>
      </c>
      <c r="L676" s="6">
        <v>9</v>
      </c>
      <c r="M676" s="7">
        <v>-1</v>
      </c>
      <c r="N676" s="6">
        <v>3</v>
      </c>
      <c r="O676" s="7">
        <v>0</v>
      </c>
      <c r="P676" s="6">
        <v>2</v>
      </c>
      <c r="Q676" s="7">
        <v>-1</v>
      </c>
      <c r="R676" s="6">
        <v>0</v>
      </c>
      <c r="S676" s="7">
        <v>0</v>
      </c>
      <c r="T676" s="6">
        <v>-7</v>
      </c>
      <c r="U676" s="7">
        <v>-2</v>
      </c>
      <c r="V676" s="3" t="s">
        <v>842</v>
      </c>
      <c r="W676" t="s">
        <v>988</v>
      </c>
      <c r="X676" s="7"/>
      <c r="Y676" s="7"/>
      <c r="Z676" s="6">
        <v>27</v>
      </c>
      <c r="AA676" s="6">
        <v>57</v>
      </c>
      <c r="AB676" s="7">
        <f>Z676-AA676</f>
        <v>-30</v>
      </c>
      <c r="AC676" s="6">
        <v>31</v>
      </c>
      <c r="AD676" s="6">
        <v>37</v>
      </c>
      <c r="AE676" s="7">
        <f>AC676-AD676</f>
        <v>-6</v>
      </c>
      <c r="AF676" s="6"/>
      <c r="AG676" s="6"/>
      <c r="AL676" s="6"/>
      <c r="AM676" s="6"/>
      <c r="AO676" s="4" t="s">
        <v>1049</v>
      </c>
      <c r="AP676" s="6">
        <v>33</v>
      </c>
      <c r="AQ676" s="6">
        <v>38</v>
      </c>
      <c r="AR676" s="6"/>
      <c r="AS676" s="6"/>
      <c r="AT676" s="6"/>
      <c r="AU676" s="4" t="s">
        <v>1084</v>
      </c>
      <c r="AV676" s="6">
        <v>26</v>
      </c>
      <c r="AW676" s="6">
        <v>53</v>
      </c>
      <c r="AX676" s="7">
        <f>AV676-AW676</f>
        <v>-27</v>
      </c>
      <c r="AY676" s="4" t="s">
        <v>1144</v>
      </c>
      <c r="BI676" s="50"/>
      <c r="BK676" s="50"/>
      <c r="BM676" s="50"/>
      <c r="BO676" s="50"/>
      <c r="BQ676" s="50"/>
      <c r="BS676" s="50"/>
    </row>
    <row r="677" spans="2:71" x14ac:dyDescent="0.25">
      <c r="B677" s="3" t="s">
        <v>268</v>
      </c>
      <c r="C677" s="10" t="s">
        <v>301</v>
      </c>
      <c r="D677" s="39">
        <v>44609</v>
      </c>
      <c r="E677" s="28">
        <v>24</v>
      </c>
      <c r="F677" s="3" t="s">
        <v>1137</v>
      </c>
      <c r="H677" s="6">
        <v>34</v>
      </c>
      <c r="I677" s="7">
        <v>0</v>
      </c>
      <c r="J677" s="6">
        <v>39</v>
      </c>
      <c r="K677" s="7">
        <v>1</v>
      </c>
      <c r="L677" s="6">
        <v>12</v>
      </c>
      <c r="M677" s="7">
        <v>1</v>
      </c>
      <c r="N677" s="6">
        <v>6</v>
      </c>
      <c r="O677" s="7">
        <v>-1</v>
      </c>
      <c r="P677" s="6">
        <v>2</v>
      </c>
      <c r="Q677" s="7">
        <v>0</v>
      </c>
      <c r="R677" s="6">
        <v>1</v>
      </c>
      <c r="S677" s="7">
        <v>0</v>
      </c>
      <c r="T677" s="6">
        <v>-5</v>
      </c>
      <c r="U677" s="7">
        <v>-1</v>
      </c>
      <c r="V677" s="3" t="s">
        <v>842</v>
      </c>
      <c r="X677" s="7"/>
      <c r="Y677" s="7"/>
      <c r="Z677" s="6"/>
      <c r="AA677" s="6"/>
      <c r="AC677" s="6"/>
      <c r="AD677" s="6"/>
      <c r="AF677" s="6"/>
      <c r="AG677" s="6"/>
      <c r="AL677" s="6"/>
      <c r="AM677" s="6"/>
      <c r="AO677" s="4"/>
      <c r="AP677" s="6"/>
      <c r="AQ677" s="6"/>
      <c r="AR677" s="6"/>
      <c r="AS677" s="6"/>
      <c r="AT677" s="6"/>
      <c r="AU677" s="4"/>
      <c r="AV677" s="6"/>
      <c r="AW677" s="6"/>
      <c r="AX677" s="7"/>
      <c r="AY677" s="4"/>
      <c r="BI677" s="50"/>
      <c r="BK677" s="50"/>
      <c r="BM677" s="50"/>
      <c r="BO677" s="50"/>
      <c r="BQ677" s="50"/>
      <c r="BS677" s="50"/>
    </row>
    <row r="678" spans="2:71" x14ac:dyDescent="0.25">
      <c r="B678" s="3" t="s">
        <v>268</v>
      </c>
      <c r="C678" s="10" t="s">
        <v>437</v>
      </c>
      <c r="D678" s="39">
        <v>44610</v>
      </c>
      <c r="E678" s="28">
        <v>24</v>
      </c>
      <c r="F678" s="3" t="s">
        <v>1136</v>
      </c>
      <c r="G678" s="2" t="s">
        <v>96</v>
      </c>
      <c r="H678" s="6">
        <v>33</v>
      </c>
      <c r="I678" s="7">
        <v>1</v>
      </c>
      <c r="J678" s="6">
        <v>40</v>
      </c>
      <c r="K678" s="7">
        <v>-1</v>
      </c>
      <c r="L678" s="6">
        <v>11</v>
      </c>
      <c r="M678" s="7">
        <v>0</v>
      </c>
      <c r="N678" s="6">
        <v>5</v>
      </c>
      <c r="O678" s="7">
        <v>1</v>
      </c>
      <c r="P678" s="6">
        <v>3</v>
      </c>
      <c r="Q678" s="7">
        <v>0</v>
      </c>
      <c r="R678" s="6"/>
      <c r="T678" s="6">
        <v>-7</v>
      </c>
      <c r="U678" s="7">
        <v>2</v>
      </c>
      <c r="V678" s="3" t="s">
        <v>842</v>
      </c>
      <c r="W678" t="s">
        <v>988</v>
      </c>
      <c r="X678" s="7"/>
      <c r="Y678" s="7"/>
      <c r="Z678" s="6">
        <v>31</v>
      </c>
      <c r="AA678" s="6">
        <v>63</v>
      </c>
      <c r="AB678" s="7">
        <f>Z678-AA678</f>
        <v>-32</v>
      </c>
      <c r="AC678" s="6">
        <v>38</v>
      </c>
      <c r="AD678" s="6">
        <v>45</v>
      </c>
      <c r="AE678" s="7">
        <f>AC678-AD678</f>
        <v>-7</v>
      </c>
      <c r="AF678" s="6"/>
      <c r="AG678" s="6"/>
      <c r="AL678" s="6"/>
      <c r="AM678" s="6"/>
      <c r="AO678" s="4" t="s">
        <v>1176</v>
      </c>
      <c r="AP678" s="6"/>
      <c r="AQ678" s="6"/>
      <c r="AR678" s="6"/>
      <c r="AS678" s="6"/>
      <c r="AT678" s="6"/>
      <c r="AU678" s="4"/>
      <c r="AV678" s="6"/>
      <c r="AW678" s="6"/>
      <c r="AX678" s="7"/>
      <c r="AY678" s="4"/>
      <c r="BI678" s="50"/>
      <c r="BK678" s="50"/>
      <c r="BM678" s="50"/>
      <c r="BO678" s="50"/>
      <c r="BQ678" s="50"/>
      <c r="BS678" s="50"/>
    </row>
    <row r="679" spans="2:71" x14ac:dyDescent="0.25">
      <c r="B679" s="3" t="s">
        <v>268</v>
      </c>
      <c r="C679" s="10" t="s">
        <v>597</v>
      </c>
      <c r="D679" s="39">
        <v>44611</v>
      </c>
      <c r="E679" s="28">
        <v>22</v>
      </c>
      <c r="F679" s="3" t="s">
        <v>821</v>
      </c>
      <c r="H679" s="6"/>
      <c r="J679" s="6"/>
      <c r="L679" s="6"/>
      <c r="N679" s="6"/>
      <c r="P679" s="6"/>
      <c r="R679" s="6"/>
      <c r="T679" s="6"/>
      <c r="V679" s="3" t="s">
        <v>842</v>
      </c>
      <c r="X679" s="7"/>
      <c r="Z679" s="6"/>
      <c r="AA679" s="6"/>
      <c r="AC679" s="6"/>
      <c r="AD679" s="6"/>
      <c r="AF679" s="6"/>
      <c r="AG679" s="6"/>
      <c r="AL679" s="6"/>
      <c r="AM679" s="6"/>
      <c r="AO679" s="4"/>
      <c r="AP679" s="6"/>
      <c r="AQ679" s="6"/>
      <c r="AR679" s="6"/>
      <c r="AS679" s="6"/>
      <c r="AT679" s="6"/>
      <c r="AU679" s="4"/>
      <c r="AV679" s="6">
        <v>21</v>
      </c>
      <c r="AW679" s="6">
        <v>60</v>
      </c>
      <c r="AX679" s="7">
        <f>AV679-AW679</f>
        <v>-39</v>
      </c>
      <c r="AY679" s="4" t="s">
        <v>871</v>
      </c>
      <c r="BI679" s="50"/>
      <c r="BK679" s="50"/>
      <c r="BM679" s="50"/>
      <c r="BO679" s="50"/>
      <c r="BQ679" s="50"/>
      <c r="BS679" s="50"/>
    </row>
    <row r="680" spans="2:71" x14ac:dyDescent="0.25">
      <c r="B680" s="3" t="s">
        <v>268</v>
      </c>
      <c r="C680" s="10" t="s">
        <v>369</v>
      </c>
      <c r="D680" s="39">
        <v>44613</v>
      </c>
      <c r="E680" s="28">
        <v>21</v>
      </c>
      <c r="F680" s="3" t="s">
        <v>1135</v>
      </c>
      <c r="H680" s="6">
        <v>33</v>
      </c>
      <c r="I680" s="7">
        <v>0</v>
      </c>
      <c r="J680" s="6">
        <v>39</v>
      </c>
      <c r="K680" s="7">
        <v>1</v>
      </c>
      <c r="L680" s="6">
        <v>11</v>
      </c>
      <c r="M680" s="7">
        <v>0</v>
      </c>
      <c r="N680" s="6">
        <v>7</v>
      </c>
      <c r="O680" s="7">
        <v>1</v>
      </c>
      <c r="P680" s="6">
        <v>4</v>
      </c>
      <c r="Q680" s="7">
        <v>-1</v>
      </c>
      <c r="R680" s="6"/>
      <c r="T680" s="6">
        <v>-6</v>
      </c>
      <c r="U680" s="7">
        <v>-1</v>
      </c>
      <c r="V680" s="3" t="s">
        <v>842</v>
      </c>
      <c r="X680" s="7"/>
      <c r="Y680" s="7"/>
      <c r="Z680" s="6">
        <v>25</v>
      </c>
      <c r="AA680" s="6">
        <v>56</v>
      </c>
      <c r="AB680" s="7">
        <f>Z680-AA680</f>
        <v>-31</v>
      </c>
      <c r="AC680" s="6">
        <v>30</v>
      </c>
      <c r="AD680" s="6">
        <v>31</v>
      </c>
      <c r="AE680" s="7">
        <f>AC680-AD680</f>
        <v>-1</v>
      </c>
      <c r="AF680" s="6"/>
      <c r="AG680" s="6"/>
      <c r="AL680" s="6"/>
      <c r="AM680" s="6"/>
      <c r="AO680" s="4" t="s">
        <v>1148</v>
      </c>
      <c r="AP680" s="6">
        <v>29</v>
      </c>
      <c r="AQ680" s="6">
        <v>37</v>
      </c>
      <c r="AR680" s="6"/>
      <c r="AS680" s="6"/>
      <c r="AT680" s="6"/>
      <c r="AU680" s="4" t="s">
        <v>1147</v>
      </c>
      <c r="AV680" s="6"/>
      <c r="AW680" s="6"/>
      <c r="AX680" s="7"/>
      <c r="AY680" s="4"/>
      <c r="BI680" s="50"/>
      <c r="BK680" s="50"/>
      <c r="BM680" s="50"/>
      <c r="BO680" s="50"/>
      <c r="BQ680" s="50"/>
      <c r="BS680" s="50"/>
    </row>
    <row r="681" spans="2:71" x14ac:dyDescent="0.25">
      <c r="B681" s="3" t="s">
        <v>268</v>
      </c>
      <c r="C681" s="10" t="s">
        <v>524</v>
      </c>
      <c r="D681" s="39">
        <v>44613</v>
      </c>
      <c r="E681" s="28">
        <v>1</v>
      </c>
      <c r="F681" s="3" t="s">
        <v>1093</v>
      </c>
      <c r="G681" s="2" t="s">
        <v>104</v>
      </c>
      <c r="H681" s="6">
        <v>35</v>
      </c>
      <c r="J681" s="6">
        <v>42</v>
      </c>
      <c r="L681" s="6">
        <v>8</v>
      </c>
      <c r="N681" s="6">
        <v>6</v>
      </c>
      <c r="P681" s="6">
        <v>2</v>
      </c>
      <c r="R681" s="6"/>
      <c r="T681" s="6">
        <v>-7</v>
      </c>
      <c r="V681" s="3" t="s">
        <v>842</v>
      </c>
      <c r="X681" s="7"/>
      <c r="Y681" s="7"/>
      <c r="Z681" s="6"/>
      <c r="AA681" s="6"/>
      <c r="AC681" s="6"/>
      <c r="AD681" s="6"/>
      <c r="AF681" s="6"/>
      <c r="AG681" s="6"/>
      <c r="AL681" s="6"/>
      <c r="AM681" s="6"/>
      <c r="AO681" s="4"/>
      <c r="AP681" s="6"/>
      <c r="AQ681" s="6"/>
      <c r="AR681" s="6"/>
      <c r="AS681" s="6"/>
      <c r="AT681" s="6"/>
      <c r="AU681" s="4"/>
      <c r="AV681" s="6"/>
      <c r="AW681" s="6"/>
      <c r="AX681" s="7"/>
      <c r="AY681" s="4"/>
      <c r="BI681" s="50"/>
      <c r="BK681" s="50"/>
      <c r="BM681" s="50"/>
      <c r="BO681" s="50"/>
      <c r="BQ681" s="50"/>
      <c r="BS681" s="50"/>
    </row>
    <row r="682" spans="2:71" x14ac:dyDescent="0.25">
      <c r="B682" s="3" t="s">
        <v>268</v>
      </c>
      <c r="C682" s="85" t="s">
        <v>675</v>
      </c>
      <c r="D682" s="39">
        <v>44614</v>
      </c>
      <c r="E682" s="28"/>
      <c r="F682" s="3" t="s">
        <v>1164</v>
      </c>
      <c r="G682" s="2" t="s">
        <v>21</v>
      </c>
      <c r="H682" s="6">
        <v>27</v>
      </c>
      <c r="I682" s="7">
        <v>-1</v>
      </c>
      <c r="J682" s="6">
        <v>46</v>
      </c>
      <c r="K682" s="7">
        <v>-2</v>
      </c>
      <c r="L682" s="6">
        <v>8</v>
      </c>
      <c r="M682" s="7">
        <v>1</v>
      </c>
      <c r="N682" s="6">
        <v>7</v>
      </c>
      <c r="O682" s="7">
        <v>1</v>
      </c>
      <c r="P682" s="6">
        <v>4</v>
      </c>
      <c r="Q682" s="7">
        <v>0</v>
      </c>
      <c r="R682" s="6"/>
      <c r="T682" s="6">
        <v>-19</v>
      </c>
      <c r="U682" s="7">
        <v>1</v>
      </c>
      <c r="V682" s="3" t="s">
        <v>842</v>
      </c>
      <c r="X682" s="7"/>
      <c r="Y682" s="7"/>
      <c r="Z682" s="6"/>
      <c r="AA682" s="6"/>
      <c r="AC682" s="6"/>
      <c r="AD682" s="6"/>
      <c r="AF682" s="6"/>
      <c r="AG682" s="6"/>
      <c r="AL682" s="6"/>
      <c r="AM682" s="6"/>
      <c r="AO682" s="4"/>
      <c r="AP682" s="6"/>
      <c r="AQ682" s="6"/>
      <c r="AR682" s="6"/>
      <c r="AS682" s="6"/>
      <c r="AT682" s="6"/>
      <c r="AU682" s="4"/>
      <c r="AV682" s="6"/>
      <c r="AW682" s="6"/>
      <c r="AX682" s="7"/>
      <c r="AY682" s="4"/>
      <c r="BI682" s="50"/>
      <c r="BK682" s="50"/>
      <c r="BM682" s="50"/>
      <c r="BO682" s="50"/>
      <c r="BQ682" s="50"/>
      <c r="BS682" s="50"/>
    </row>
    <row r="683" spans="2:71" x14ac:dyDescent="0.25">
      <c r="B683" s="3" t="s">
        <v>268</v>
      </c>
      <c r="C683" s="10" t="s">
        <v>625</v>
      </c>
      <c r="D683" s="39">
        <v>44615</v>
      </c>
      <c r="E683" s="28">
        <v>25</v>
      </c>
      <c r="F683" s="3" t="s">
        <v>1169</v>
      </c>
      <c r="H683" s="6">
        <v>35</v>
      </c>
      <c r="I683" s="7">
        <v>1</v>
      </c>
      <c r="J683" s="6">
        <v>39</v>
      </c>
      <c r="K683" s="7">
        <v>0</v>
      </c>
      <c r="L683" s="6">
        <v>9</v>
      </c>
      <c r="M683" s="7">
        <v>-1</v>
      </c>
      <c r="N683" s="6">
        <v>6</v>
      </c>
      <c r="O683" s="7">
        <v>0</v>
      </c>
      <c r="P683" s="6"/>
      <c r="R683" s="6"/>
      <c r="T683" s="6">
        <v>-4</v>
      </c>
      <c r="U683" s="7">
        <v>1</v>
      </c>
      <c r="V683" s="3" t="s">
        <v>1170</v>
      </c>
      <c r="W683" t="s">
        <v>988</v>
      </c>
      <c r="X683" s="7"/>
      <c r="Y683" s="7"/>
      <c r="Z683" s="6"/>
      <c r="AA683" s="6"/>
      <c r="AC683" s="6"/>
      <c r="AD683" s="6"/>
      <c r="AF683" s="6"/>
      <c r="AG683" s="6"/>
      <c r="AL683" s="6"/>
      <c r="AM683" s="6"/>
      <c r="AO683" s="4"/>
      <c r="AP683" s="6"/>
      <c r="AQ683" s="6"/>
      <c r="AR683" s="6"/>
      <c r="AS683" s="6"/>
      <c r="AT683" s="6"/>
      <c r="AU683" s="4"/>
      <c r="AV683" s="6"/>
      <c r="AW683" s="6"/>
      <c r="AX683" s="7"/>
      <c r="AY683" s="4"/>
      <c r="BI683" s="50"/>
      <c r="BK683" s="50"/>
      <c r="BM683" s="50"/>
      <c r="BO683" s="50"/>
      <c r="BQ683" s="50"/>
      <c r="BS683" s="50"/>
    </row>
    <row r="684" spans="2:71" x14ac:dyDescent="0.25">
      <c r="B684" s="3" t="s">
        <v>268</v>
      </c>
      <c r="C684" s="10" t="s">
        <v>600</v>
      </c>
      <c r="D684" s="39">
        <v>44615</v>
      </c>
      <c r="E684" s="28">
        <v>27</v>
      </c>
      <c r="F684" s="3" t="s">
        <v>903</v>
      </c>
      <c r="G684" s="2" t="s">
        <v>138</v>
      </c>
      <c r="H684" s="6">
        <v>34</v>
      </c>
      <c r="I684" s="7">
        <v>0</v>
      </c>
      <c r="J684" s="6">
        <v>38</v>
      </c>
      <c r="K684" s="7">
        <v>1</v>
      </c>
      <c r="L684" s="6">
        <v>11</v>
      </c>
      <c r="M684" s="7">
        <v>0</v>
      </c>
      <c r="N684" s="6">
        <v>6</v>
      </c>
      <c r="O684" s="7">
        <v>0</v>
      </c>
      <c r="P684" s="6"/>
      <c r="R684" s="6"/>
      <c r="T684" s="6">
        <v>-4</v>
      </c>
      <c r="U684" s="7">
        <v>-1</v>
      </c>
      <c r="V684" s="3" t="s">
        <v>842</v>
      </c>
      <c r="X684" s="7"/>
      <c r="Y684" s="7"/>
      <c r="Z684" s="6">
        <v>25</v>
      </c>
      <c r="AA684" s="6">
        <v>58</v>
      </c>
      <c r="AB684" s="7">
        <f>Z684-AA684</f>
        <v>-33</v>
      </c>
      <c r="AC684" s="6">
        <v>29</v>
      </c>
      <c r="AD684" s="6">
        <v>30</v>
      </c>
      <c r="AE684" s="7">
        <f>AC684-AD684</f>
        <v>-1</v>
      </c>
      <c r="AF684" s="6"/>
      <c r="AG684" s="6"/>
      <c r="AL684" s="6"/>
      <c r="AM684" s="6"/>
      <c r="AO684" s="4" t="s">
        <v>1127</v>
      </c>
      <c r="AP684" s="6">
        <v>24</v>
      </c>
      <c r="AQ684" s="6">
        <v>27</v>
      </c>
      <c r="AR684" s="6"/>
      <c r="AS684" s="6"/>
      <c r="AT684" s="6"/>
      <c r="AU684" s="4" t="s">
        <v>1035</v>
      </c>
      <c r="AV684" s="6"/>
      <c r="AW684" s="6"/>
      <c r="AX684" s="7"/>
      <c r="AY684" s="4"/>
      <c r="BI684" s="50"/>
      <c r="BK684" s="50"/>
      <c r="BM684" s="50"/>
      <c r="BO684" s="50"/>
      <c r="BQ684" s="50"/>
      <c r="BS684" s="50"/>
    </row>
    <row r="685" spans="2:71" x14ac:dyDescent="0.25">
      <c r="B685" s="3" t="s">
        <v>268</v>
      </c>
      <c r="C685" s="10" t="s">
        <v>432</v>
      </c>
      <c r="D685" s="39">
        <v>44616</v>
      </c>
      <c r="E685" s="28">
        <v>28</v>
      </c>
      <c r="F685" s="3" t="s">
        <v>821</v>
      </c>
      <c r="G685" s="2" t="s">
        <v>224</v>
      </c>
      <c r="H685" s="6">
        <v>34</v>
      </c>
      <c r="I685" s="7">
        <v>0</v>
      </c>
      <c r="J685" s="6">
        <v>39</v>
      </c>
      <c r="K685" s="7">
        <v>1</v>
      </c>
      <c r="L685" s="6">
        <v>9</v>
      </c>
      <c r="M685" s="7">
        <v>-1</v>
      </c>
      <c r="N685" s="6">
        <v>6</v>
      </c>
      <c r="O685" s="7">
        <v>0</v>
      </c>
      <c r="P685" s="6">
        <v>5</v>
      </c>
      <c r="Q685" s="7">
        <v>1</v>
      </c>
      <c r="R685" s="6"/>
      <c r="T685" s="6">
        <v>-5</v>
      </c>
      <c r="U685" s="7">
        <v>-1</v>
      </c>
      <c r="V685" s="3" t="s">
        <v>842</v>
      </c>
      <c r="X685" s="7"/>
      <c r="Y685" s="7"/>
      <c r="Z685" s="6">
        <v>32</v>
      </c>
      <c r="AA685" s="6">
        <v>61</v>
      </c>
      <c r="AB685" s="7">
        <f>Z685-AA685</f>
        <v>-29</v>
      </c>
      <c r="AC685" s="6"/>
      <c r="AD685" s="6"/>
      <c r="AF685" s="6"/>
      <c r="AG685" s="6"/>
      <c r="AL685" s="6"/>
      <c r="AM685" s="6"/>
      <c r="AO685" s="4" t="s">
        <v>931</v>
      </c>
      <c r="AP685" s="6">
        <v>26</v>
      </c>
      <c r="AQ685" s="6">
        <v>34</v>
      </c>
      <c r="AR685" s="6"/>
      <c r="AS685" s="6"/>
      <c r="AT685" s="6"/>
      <c r="AU685" s="4" t="s">
        <v>876</v>
      </c>
      <c r="AV685" s="6"/>
      <c r="AW685" s="6"/>
      <c r="AX685" s="7"/>
      <c r="AY685" s="4"/>
      <c r="BI685" s="50"/>
      <c r="BK685" s="50"/>
      <c r="BM685" s="50"/>
      <c r="BO685" s="50"/>
      <c r="BQ685" s="50"/>
      <c r="BS685" s="50"/>
    </row>
    <row r="686" spans="2:71" x14ac:dyDescent="0.25">
      <c r="B686" s="3" t="s">
        <v>268</v>
      </c>
      <c r="C686" s="10" t="s">
        <v>566</v>
      </c>
      <c r="D686" s="39">
        <v>44617</v>
      </c>
      <c r="E686" s="28">
        <v>3</v>
      </c>
      <c r="F686" s="3" t="s">
        <v>1136</v>
      </c>
      <c r="H686" s="6">
        <v>34</v>
      </c>
      <c r="I686" s="7">
        <v>1</v>
      </c>
      <c r="J686" s="6">
        <v>42</v>
      </c>
      <c r="K686" s="7">
        <v>2</v>
      </c>
      <c r="L686" s="6">
        <v>9</v>
      </c>
      <c r="M686" s="7">
        <v>-2</v>
      </c>
      <c r="N686" s="6">
        <v>3</v>
      </c>
      <c r="O686" s="7">
        <v>-2</v>
      </c>
      <c r="P686" s="6">
        <v>3</v>
      </c>
      <c r="Q686" s="7">
        <v>0</v>
      </c>
      <c r="R686" s="6"/>
      <c r="T686" s="6">
        <v>-8</v>
      </c>
      <c r="U686" s="7">
        <v>-1</v>
      </c>
      <c r="V686" s="3" t="s">
        <v>842</v>
      </c>
      <c r="W686" t="s">
        <v>988</v>
      </c>
      <c r="X686" s="7"/>
      <c r="Y686" s="7"/>
      <c r="Z686" s="6"/>
      <c r="AA686" s="6"/>
      <c r="AC686" s="6"/>
      <c r="AD686" s="6"/>
      <c r="AF686" s="6"/>
      <c r="AG686" s="6"/>
      <c r="AL686" s="6"/>
      <c r="AM686" s="6"/>
      <c r="AO686" s="4"/>
      <c r="AP686" s="6"/>
      <c r="AQ686" s="6"/>
      <c r="AR686" s="6"/>
      <c r="AS686" s="6"/>
      <c r="AT686" s="6"/>
      <c r="AU686" s="4"/>
      <c r="AV686" s="6"/>
      <c r="AW686" s="6"/>
      <c r="AX686" s="7"/>
      <c r="AY686" s="4"/>
      <c r="BI686" s="50"/>
      <c r="BK686" s="50"/>
      <c r="BM686" s="50"/>
      <c r="BO686" s="50"/>
      <c r="BQ686" s="50"/>
      <c r="BS686" s="50"/>
    </row>
    <row r="687" spans="2:71" x14ac:dyDescent="0.25">
      <c r="B687" s="3" t="s">
        <v>268</v>
      </c>
      <c r="C687" s="10" t="s">
        <v>681</v>
      </c>
      <c r="D687" s="39">
        <v>44618</v>
      </c>
      <c r="E687" s="28">
        <v>1</v>
      </c>
      <c r="F687" s="3" t="s">
        <v>821</v>
      </c>
      <c r="H687" s="6"/>
      <c r="J687" s="6"/>
      <c r="L687" s="6"/>
      <c r="N687" s="6"/>
      <c r="P687" s="6"/>
      <c r="R687" s="6"/>
      <c r="T687" s="6"/>
      <c r="V687" s="3" t="s">
        <v>842</v>
      </c>
      <c r="X687" s="7"/>
      <c r="Z687" s="6"/>
      <c r="AA687" s="6"/>
      <c r="AC687" s="6"/>
      <c r="AD687" s="6"/>
      <c r="AF687" s="6"/>
      <c r="AG687" s="6"/>
      <c r="AL687" s="6"/>
      <c r="AM687" s="6"/>
      <c r="AO687" s="4"/>
      <c r="AP687" s="6"/>
      <c r="AQ687" s="6"/>
      <c r="AR687" s="6"/>
      <c r="AS687" s="6"/>
      <c r="AT687" s="6"/>
      <c r="AU687" s="4"/>
      <c r="AV687" s="6">
        <v>25</v>
      </c>
      <c r="AW687" s="6">
        <v>55</v>
      </c>
      <c r="AX687" s="7">
        <f>AV687-AW687</f>
        <v>-30</v>
      </c>
      <c r="AY687" s="4" t="s">
        <v>871</v>
      </c>
      <c r="BI687" s="50"/>
      <c r="BK687" s="50"/>
      <c r="BM687" s="50"/>
      <c r="BO687" s="50"/>
      <c r="BQ687" s="50"/>
      <c r="BS687" s="50"/>
    </row>
    <row r="688" spans="2:71" x14ac:dyDescent="0.25">
      <c r="B688" s="3" t="s">
        <v>268</v>
      </c>
      <c r="C688" s="10" t="s">
        <v>314</v>
      </c>
      <c r="D688" s="39">
        <v>44620</v>
      </c>
      <c r="E688" s="28">
        <v>28</v>
      </c>
      <c r="F688" s="3" t="s">
        <v>1135</v>
      </c>
      <c r="H688" s="6">
        <v>35</v>
      </c>
      <c r="I688" s="7">
        <v>2</v>
      </c>
      <c r="J688" s="6">
        <v>38</v>
      </c>
      <c r="K688" s="7">
        <v>-1</v>
      </c>
      <c r="L688" s="6">
        <v>12</v>
      </c>
      <c r="M688" s="7">
        <v>1</v>
      </c>
      <c r="N688" s="6">
        <v>5</v>
      </c>
      <c r="O688" s="7">
        <v>-2</v>
      </c>
      <c r="P688" s="6">
        <v>4</v>
      </c>
      <c r="Q688" s="7">
        <v>0</v>
      </c>
      <c r="R688" s="6"/>
      <c r="T688" s="6">
        <v>-3</v>
      </c>
      <c r="U688" s="7">
        <v>3</v>
      </c>
      <c r="V688" s="3" t="s">
        <v>842</v>
      </c>
      <c r="X688" s="7"/>
      <c r="Y688" s="7"/>
      <c r="Z688" s="6">
        <v>32</v>
      </c>
      <c r="AA688" s="6">
        <v>50</v>
      </c>
      <c r="AB688" s="7">
        <f>Z688-AA688</f>
        <v>-18</v>
      </c>
      <c r="AC688" s="6">
        <v>30</v>
      </c>
      <c r="AD688" s="6">
        <v>30</v>
      </c>
      <c r="AE688" s="7">
        <f>AC688-AD688</f>
        <v>0</v>
      </c>
      <c r="AF688" s="6"/>
      <c r="AG688" s="6"/>
      <c r="AL688" s="6"/>
      <c r="AM688" s="6"/>
      <c r="AO688" s="4" t="s">
        <v>1148</v>
      </c>
      <c r="AP688" s="6">
        <v>36</v>
      </c>
      <c r="AQ688" s="6">
        <v>36</v>
      </c>
      <c r="AR688" s="6"/>
      <c r="AS688" s="6"/>
      <c r="AT688" s="6"/>
      <c r="AU688" s="4" t="s">
        <v>1147</v>
      </c>
      <c r="AV688" s="6"/>
      <c r="AW688" s="6"/>
      <c r="AX688" s="7"/>
      <c r="AY688" s="4"/>
      <c r="BI688" s="50"/>
      <c r="BK688" s="50"/>
      <c r="BM688" s="50"/>
      <c r="BO688" s="50"/>
      <c r="BQ688" s="50"/>
      <c r="BS688" s="50"/>
    </row>
    <row r="689" spans="2:71" x14ac:dyDescent="0.25">
      <c r="B689" s="3" t="s">
        <v>268</v>
      </c>
      <c r="C689" s="52" t="s">
        <v>1162</v>
      </c>
      <c r="D689" s="39"/>
      <c r="E689" s="28"/>
      <c r="F689" s="3" t="s">
        <v>1163</v>
      </c>
      <c r="H689" s="6">
        <v>31.5</v>
      </c>
      <c r="I689" s="7">
        <f>H689-H655</f>
        <v>1</v>
      </c>
      <c r="J689" s="6">
        <v>38.9</v>
      </c>
      <c r="K689" s="7">
        <f>J689-J655</f>
        <v>0.60000000000000142</v>
      </c>
      <c r="L689" s="6">
        <v>10</v>
      </c>
      <c r="M689" s="7">
        <f>L689-L655</f>
        <v>-0.80000000000000071</v>
      </c>
      <c r="N689" s="6">
        <v>6.1</v>
      </c>
      <c r="O689" s="7">
        <f>N689-N655</f>
        <v>-0.20000000000000018</v>
      </c>
      <c r="P689" s="6">
        <v>3.5</v>
      </c>
      <c r="Q689" s="7">
        <f>P689-P655</f>
        <v>-0.79999999999999982</v>
      </c>
      <c r="R689" s="6"/>
      <c r="T689" s="6">
        <f>H689-J689</f>
        <v>-7.3999999999999986</v>
      </c>
      <c r="U689" s="7">
        <f>T689-T655</f>
        <v>0.39999999999999858</v>
      </c>
      <c r="V689" s="3" t="s">
        <v>842</v>
      </c>
      <c r="W689" s="3"/>
      <c r="X689" t="s">
        <v>1152</v>
      </c>
      <c r="Y689" s="7"/>
      <c r="Z689" s="6"/>
      <c r="AA689" s="6"/>
      <c r="AC689" s="6"/>
      <c r="AD689" s="6"/>
      <c r="AF689" s="6"/>
      <c r="AG689" s="6"/>
      <c r="AL689" s="6"/>
      <c r="AM689" s="6"/>
      <c r="AO689" s="4"/>
      <c r="AP689" s="6"/>
      <c r="AQ689" s="6"/>
      <c r="AR689" s="6"/>
      <c r="AS689" s="6"/>
      <c r="AT689" s="6"/>
      <c r="AU689" s="4"/>
      <c r="AV689" s="6"/>
      <c r="AW689" s="6"/>
      <c r="AX689" s="7"/>
      <c r="AY689" s="4"/>
      <c r="BF689">
        <v>275</v>
      </c>
      <c r="BG689" s="50">
        <f>BF689-BF655</f>
        <v>27</v>
      </c>
      <c r="BH689">
        <v>291</v>
      </c>
      <c r="BI689" s="50">
        <f>BH689-BH655</f>
        <v>-27</v>
      </c>
      <c r="BJ689">
        <v>7</v>
      </c>
      <c r="BK689" s="50">
        <f>BJ689-BJ655</f>
        <v>-8</v>
      </c>
      <c r="BL689">
        <v>1</v>
      </c>
      <c r="BM689" s="50">
        <f>BL689-BL655</f>
        <v>0</v>
      </c>
      <c r="BO689" s="50"/>
      <c r="BP689">
        <v>55</v>
      </c>
      <c r="BQ689" s="50">
        <f>BP689-BP655</f>
        <v>7</v>
      </c>
      <c r="BS689" s="50"/>
    </row>
    <row r="690" spans="2:71" x14ac:dyDescent="0.25">
      <c r="B690" s="3" t="s">
        <v>294</v>
      </c>
      <c r="C690" s="10" t="s">
        <v>339</v>
      </c>
      <c r="D690" s="39">
        <v>44621</v>
      </c>
      <c r="E690" s="28">
        <v>3</v>
      </c>
      <c r="F690" s="3" t="s">
        <v>821</v>
      </c>
      <c r="H690" s="6"/>
      <c r="J690" s="6"/>
      <c r="L690" s="6"/>
      <c r="N690" s="6"/>
      <c r="P690" s="6"/>
      <c r="R690" s="6"/>
      <c r="T690" s="6"/>
      <c r="V690" s="3" t="s">
        <v>842</v>
      </c>
      <c r="X690" s="7"/>
      <c r="Z690" s="6">
        <v>28</v>
      </c>
      <c r="AA690" s="6">
        <v>64</v>
      </c>
      <c r="AB690" s="7">
        <f>Z690-AA690</f>
        <v>-36</v>
      </c>
      <c r="AC690" s="6">
        <v>33</v>
      </c>
      <c r="AD690" s="6">
        <v>50</v>
      </c>
      <c r="AE690" s="7">
        <f>AC690-AD690</f>
        <v>-17</v>
      </c>
      <c r="AF690" s="6"/>
      <c r="AG690" s="6"/>
      <c r="AL690" s="6"/>
      <c r="AM690" s="6"/>
      <c r="AO690" s="4" t="s">
        <v>931</v>
      </c>
      <c r="AP690" s="6"/>
      <c r="AQ690" s="6"/>
      <c r="AR690" s="6"/>
      <c r="AS690" s="6"/>
      <c r="AT690" s="6"/>
      <c r="AU690" s="4"/>
      <c r="AV690" s="6"/>
      <c r="AW690" s="6"/>
      <c r="AX690" s="7"/>
      <c r="AY690" s="4"/>
      <c r="BI690" s="50"/>
      <c r="BK690" s="50"/>
      <c r="BM690" s="50"/>
      <c r="BO690" s="50"/>
      <c r="BQ690" s="50"/>
      <c r="BS690" s="50"/>
    </row>
    <row r="691" spans="2:71" x14ac:dyDescent="0.25">
      <c r="B691" s="3" t="s">
        <v>294</v>
      </c>
      <c r="C691" s="10" t="s">
        <v>571</v>
      </c>
      <c r="D691" s="39">
        <v>44622</v>
      </c>
      <c r="E691" s="28">
        <v>4</v>
      </c>
      <c r="F691" s="3" t="s">
        <v>1169</v>
      </c>
      <c r="H691" s="6">
        <v>35</v>
      </c>
      <c r="I691" s="7">
        <v>0</v>
      </c>
      <c r="J691" s="6">
        <v>38</v>
      </c>
      <c r="K691" s="7">
        <v>-1</v>
      </c>
      <c r="L691" s="6">
        <v>10</v>
      </c>
      <c r="M691" s="7">
        <v>1</v>
      </c>
      <c r="N691" s="6">
        <v>6</v>
      </c>
      <c r="O691" s="7">
        <v>0</v>
      </c>
      <c r="P691" s="6"/>
      <c r="R691" s="6"/>
      <c r="T691" s="6">
        <v>-3</v>
      </c>
      <c r="U691" s="7">
        <v>1</v>
      </c>
      <c r="V691" s="3" t="s">
        <v>1170</v>
      </c>
      <c r="W691" t="s">
        <v>988</v>
      </c>
      <c r="X691" s="7"/>
      <c r="Y691" s="7"/>
      <c r="Z691" s="6"/>
      <c r="AA691" s="6"/>
      <c r="AC691" s="6"/>
      <c r="AD691" s="6"/>
      <c r="AF691" s="6"/>
      <c r="AG691" s="6"/>
      <c r="AL691" s="6"/>
      <c r="AM691" s="6"/>
      <c r="AO691" s="4"/>
      <c r="AP691" s="6"/>
      <c r="AQ691" s="6"/>
      <c r="AR691" s="6"/>
      <c r="AS691" s="6"/>
      <c r="AT691" s="6"/>
      <c r="AU691" s="4"/>
      <c r="AV691" s="6"/>
      <c r="AW691" s="6"/>
      <c r="AX691" s="7"/>
      <c r="AY691" s="4"/>
      <c r="BI691" s="50"/>
      <c r="BK691" s="50"/>
      <c r="BM691" s="50"/>
      <c r="BO691" s="50"/>
      <c r="BQ691" s="50"/>
      <c r="BS691" s="50"/>
    </row>
    <row r="692" spans="2:71" x14ac:dyDescent="0.25">
      <c r="B692" s="3" t="s">
        <v>294</v>
      </c>
      <c r="C692" s="10" t="s">
        <v>589</v>
      </c>
      <c r="D692" s="39">
        <v>44623</v>
      </c>
      <c r="E692" s="28">
        <v>8</v>
      </c>
      <c r="F692" s="3" t="s">
        <v>821</v>
      </c>
      <c r="G692" s="2" t="s">
        <v>224</v>
      </c>
      <c r="H692" s="6">
        <v>35</v>
      </c>
      <c r="I692" s="7">
        <v>1</v>
      </c>
      <c r="J692" s="6">
        <v>37</v>
      </c>
      <c r="K692" s="7">
        <v>-2</v>
      </c>
      <c r="L692" s="6">
        <v>7</v>
      </c>
      <c r="M692" s="7">
        <v>-2</v>
      </c>
      <c r="N692" s="6">
        <v>8</v>
      </c>
      <c r="O692" s="7">
        <v>2</v>
      </c>
      <c r="P692" s="6">
        <v>5</v>
      </c>
      <c r="Q692" s="7">
        <v>0</v>
      </c>
      <c r="R692" s="6"/>
      <c r="T692" s="6">
        <v>-2</v>
      </c>
      <c r="U692" s="7">
        <v>3</v>
      </c>
      <c r="V692" s="3" t="s">
        <v>842</v>
      </c>
      <c r="X692" s="7"/>
      <c r="Y692" s="7"/>
      <c r="Z692" s="6"/>
      <c r="AA692" s="6"/>
      <c r="AC692" s="6"/>
      <c r="AD692" s="6"/>
      <c r="AF692" s="6"/>
      <c r="AG692" s="6"/>
      <c r="AL692" s="6"/>
      <c r="AM692" s="6"/>
      <c r="AO692" s="4"/>
      <c r="AP692" s="6">
        <v>26</v>
      </c>
      <c r="AQ692" s="6">
        <v>33</v>
      </c>
      <c r="AR692" s="6"/>
      <c r="AS692" s="6"/>
      <c r="AT692" s="6"/>
      <c r="AU692" s="4" t="s">
        <v>876</v>
      </c>
      <c r="AV692" s="6"/>
      <c r="AW692" s="6"/>
      <c r="AX692" s="7"/>
      <c r="AY692" s="4"/>
      <c r="BI692" s="50"/>
      <c r="BK692" s="50"/>
      <c r="BM692" s="50"/>
      <c r="BO692" s="50"/>
      <c r="BQ692" s="50"/>
      <c r="BS692" s="50"/>
    </row>
    <row r="693" spans="2:71" x14ac:dyDescent="0.25">
      <c r="B693" s="3" t="s">
        <v>294</v>
      </c>
      <c r="C693" s="10" t="s">
        <v>591</v>
      </c>
      <c r="D693" s="39">
        <v>44624</v>
      </c>
      <c r="E693" s="28">
        <v>9</v>
      </c>
      <c r="F693" s="3" t="s">
        <v>1136</v>
      </c>
      <c r="H693" s="6">
        <v>34</v>
      </c>
      <c r="I693" s="7">
        <v>0</v>
      </c>
      <c r="J693" s="6">
        <v>41</v>
      </c>
      <c r="K693" s="7">
        <v>-1</v>
      </c>
      <c r="L693" s="6">
        <v>9</v>
      </c>
      <c r="M693" s="7">
        <v>0</v>
      </c>
      <c r="N693" s="6">
        <v>4</v>
      </c>
      <c r="O693" s="7">
        <v>1</v>
      </c>
      <c r="P693" s="6">
        <v>3</v>
      </c>
      <c r="Q693" s="7">
        <v>0</v>
      </c>
      <c r="R693" s="6"/>
      <c r="T693" s="6">
        <v>-7</v>
      </c>
      <c r="U693" s="7">
        <v>1</v>
      </c>
      <c r="V693" s="3" t="s">
        <v>842</v>
      </c>
      <c r="W693" t="s">
        <v>988</v>
      </c>
      <c r="X693" s="7"/>
      <c r="Y693" s="7"/>
      <c r="Z693" s="6"/>
      <c r="AA693" s="6"/>
      <c r="AC693" s="6"/>
      <c r="AD693" s="6"/>
      <c r="AF693" s="6"/>
      <c r="AG693" s="6"/>
      <c r="AL693" s="6"/>
      <c r="AM693" s="6"/>
      <c r="AO693" s="4"/>
      <c r="AP693" s="6"/>
      <c r="AQ693" s="6"/>
      <c r="AR693" s="6"/>
      <c r="AS693" s="6"/>
      <c r="AT693" s="6"/>
      <c r="AU693" s="4"/>
      <c r="AV693" s="6"/>
      <c r="AW693" s="6"/>
      <c r="AX693" s="7"/>
      <c r="AY693" s="4"/>
      <c r="BI693" s="50"/>
      <c r="BK693" s="50"/>
      <c r="BM693" s="50"/>
      <c r="BO693" s="50"/>
      <c r="BQ693" s="50"/>
      <c r="BS693" s="50"/>
    </row>
    <row r="694" spans="2:71" x14ac:dyDescent="0.25">
      <c r="B694" s="3" t="s">
        <v>294</v>
      </c>
      <c r="C694" s="10" t="s">
        <v>362</v>
      </c>
      <c r="D694" s="39">
        <v>44624</v>
      </c>
      <c r="E694" s="28">
        <v>11</v>
      </c>
      <c r="F694" t="s">
        <v>1132</v>
      </c>
      <c r="H694" s="6"/>
      <c r="J694" s="6"/>
      <c r="L694" s="6"/>
      <c r="N694" s="6"/>
      <c r="P694" s="6"/>
      <c r="R694" s="6"/>
      <c r="T694" s="6"/>
      <c r="V694" s="3" t="s">
        <v>842</v>
      </c>
      <c r="X694" s="7"/>
      <c r="Z694" s="6">
        <v>27</v>
      </c>
      <c r="AA694" s="6">
        <v>52</v>
      </c>
      <c r="AB694" s="7">
        <f>Z694-AA694</f>
        <v>-25</v>
      </c>
      <c r="AC694" s="6">
        <v>27</v>
      </c>
      <c r="AD694" s="6">
        <v>39</v>
      </c>
      <c r="AE694" s="7">
        <f>AC694-AD694</f>
        <v>-12</v>
      </c>
      <c r="AF694" s="6"/>
      <c r="AG694" s="6"/>
      <c r="AL694" s="6"/>
      <c r="AM694" s="6"/>
      <c r="AO694" s="4" t="s">
        <v>1750</v>
      </c>
      <c r="AP694" s="6"/>
      <c r="AQ694" s="6"/>
      <c r="AR694" s="6"/>
      <c r="AS694" s="6"/>
      <c r="AT694" s="6"/>
      <c r="AU694" s="4"/>
      <c r="AV694" s="6"/>
      <c r="AW694" s="6"/>
      <c r="AX694" s="7"/>
      <c r="AY694" s="4"/>
      <c r="BI694" s="50"/>
      <c r="BK694" s="50"/>
      <c r="BM694" s="50"/>
      <c r="BO694" s="50"/>
      <c r="BQ694" s="50"/>
      <c r="BS694" s="50"/>
    </row>
    <row r="695" spans="2:71" x14ac:dyDescent="0.25">
      <c r="B695" s="3" t="s">
        <v>294</v>
      </c>
      <c r="C695" s="10" t="s">
        <v>362</v>
      </c>
      <c r="D695" s="39">
        <v>44624</v>
      </c>
      <c r="E695" s="28">
        <v>24</v>
      </c>
      <c r="F695" s="3" t="s">
        <v>982</v>
      </c>
      <c r="G695" s="2" t="s">
        <v>252</v>
      </c>
      <c r="H695" s="6">
        <v>37</v>
      </c>
      <c r="I695" s="7">
        <v>2</v>
      </c>
      <c r="J695" s="6">
        <v>40</v>
      </c>
      <c r="K695" s="7">
        <v>-1</v>
      </c>
      <c r="L695" s="6">
        <v>9</v>
      </c>
      <c r="M695" s="7">
        <v>0</v>
      </c>
      <c r="N695" s="6">
        <v>5</v>
      </c>
      <c r="O695" s="7">
        <v>0</v>
      </c>
      <c r="P695" s="6"/>
      <c r="R695" s="6"/>
      <c r="T695" s="6">
        <v>-3</v>
      </c>
      <c r="U695" s="7">
        <v>3</v>
      </c>
      <c r="V695" s="3" t="s">
        <v>842</v>
      </c>
      <c r="X695" s="7" t="s">
        <v>1152</v>
      </c>
      <c r="Y695" s="7"/>
      <c r="Z695" s="6"/>
      <c r="AA695" s="6"/>
      <c r="AC695" s="6"/>
      <c r="AD695" s="6"/>
      <c r="AF695" s="6"/>
      <c r="AG695" s="6"/>
      <c r="AL695" s="6"/>
      <c r="AM695" s="6"/>
      <c r="AO695" s="4"/>
      <c r="AP695" s="6"/>
      <c r="AQ695" s="6"/>
      <c r="AR695" s="6"/>
      <c r="AS695" s="6"/>
      <c r="AT695" s="6"/>
      <c r="AU695" s="4"/>
      <c r="AV695" s="6"/>
      <c r="AW695" s="6"/>
      <c r="AX695" s="7"/>
      <c r="AY695" s="4"/>
      <c r="BF695">
        <v>273</v>
      </c>
      <c r="BH695">
        <v>293</v>
      </c>
      <c r="BI695" s="50"/>
      <c r="BJ695">
        <v>7</v>
      </c>
      <c r="BK695" s="50"/>
      <c r="BL695">
        <v>1</v>
      </c>
      <c r="BM695" s="50"/>
      <c r="BN695">
        <v>0</v>
      </c>
      <c r="BO695" s="50"/>
      <c r="BP695">
        <v>54</v>
      </c>
      <c r="BQ695" s="50"/>
      <c r="BR695">
        <v>3</v>
      </c>
      <c r="BS695" s="50"/>
    </row>
    <row r="696" spans="2:71" x14ac:dyDescent="0.25">
      <c r="B696" s="3" t="s">
        <v>294</v>
      </c>
      <c r="C696" s="10" t="s">
        <v>657</v>
      </c>
      <c r="D696" s="39">
        <v>44625</v>
      </c>
      <c r="E696" s="28">
        <v>8</v>
      </c>
      <c r="F696" s="3" t="s">
        <v>821</v>
      </c>
      <c r="H696" s="6"/>
      <c r="J696" s="6"/>
      <c r="L696" s="6"/>
      <c r="N696" s="6"/>
      <c r="P696" s="6"/>
      <c r="R696" s="6"/>
      <c r="T696" s="6"/>
      <c r="V696" s="3" t="s">
        <v>842</v>
      </c>
      <c r="X696" s="7"/>
      <c r="Z696" s="6"/>
      <c r="AA696" s="6"/>
      <c r="AC696" s="6"/>
      <c r="AD696" s="6"/>
      <c r="AF696" s="6"/>
      <c r="AG696" s="6"/>
      <c r="AL696" s="6"/>
      <c r="AM696" s="6"/>
      <c r="AO696" s="4"/>
      <c r="AP696" s="6"/>
      <c r="AQ696" s="6"/>
      <c r="AR696" s="6"/>
      <c r="AS696" s="6"/>
      <c r="AT696" s="6"/>
      <c r="AU696" s="4"/>
      <c r="AV696" s="6">
        <v>24</v>
      </c>
      <c r="AW696" s="6">
        <v>55</v>
      </c>
      <c r="AX696" s="7">
        <f>AV696-AW696</f>
        <v>-31</v>
      </c>
      <c r="AY696" s="4" t="s">
        <v>871</v>
      </c>
      <c r="BI696" s="50"/>
      <c r="BK696" s="50"/>
      <c r="BM696" s="50"/>
      <c r="BO696" s="50"/>
      <c r="BQ696" s="50"/>
      <c r="BS696" s="50"/>
    </row>
    <row r="697" spans="2:71" x14ac:dyDescent="0.25">
      <c r="B697" s="3" t="s">
        <v>294</v>
      </c>
      <c r="C697" s="10" t="s">
        <v>553</v>
      </c>
      <c r="D697" s="39">
        <v>44627</v>
      </c>
      <c r="E697" s="28">
        <v>7</v>
      </c>
      <c r="F697" s="3" t="s">
        <v>1135</v>
      </c>
      <c r="H697" s="6">
        <v>37</v>
      </c>
      <c r="I697" s="7">
        <v>2</v>
      </c>
      <c r="J697" s="6">
        <v>40</v>
      </c>
      <c r="K697" s="7">
        <v>2</v>
      </c>
      <c r="L697" s="6">
        <v>10</v>
      </c>
      <c r="M697" s="7">
        <v>-2</v>
      </c>
      <c r="N697" s="6">
        <v>5</v>
      </c>
      <c r="O697" s="7">
        <v>0</v>
      </c>
      <c r="P697" s="6">
        <v>2</v>
      </c>
      <c r="Q697" s="7">
        <v>-2</v>
      </c>
      <c r="R697" s="6"/>
      <c r="T697" s="6">
        <v>-3</v>
      </c>
      <c r="U697" s="7">
        <v>0</v>
      </c>
      <c r="V697" s="3" t="s">
        <v>842</v>
      </c>
      <c r="X697" s="7"/>
      <c r="Y697" s="7"/>
      <c r="Z697" s="6">
        <v>37</v>
      </c>
      <c r="AA697" s="6">
        <v>44</v>
      </c>
      <c r="AB697" s="7">
        <f>Z697-AA697</f>
        <v>-7</v>
      </c>
      <c r="AC697" s="6">
        <v>29</v>
      </c>
      <c r="AD697" s="6">
        <v>32</v>
      </c>
      <c r="AE697" s="7">
        <f>AC697-AD697</f>
        <v>-3</v>
      </c>
      <c r="AF697" s="6"/>
      <c r="AG697" s="6"/>
      <c r="AL697" s="6"/>
      <c r="AM697" s="6"/>
      <c r="AO697" s="4" t="s">
        <v>1148</v>
      </c>
      <c r="AP697" s="6">
        <v>39</v>
      </c>
      <c r="AQ697" s="6">
        <v>35</v>
      </c>
      <c r="AR697" s="6"/>
      <c r="AS697" s="6"/>
      <c r="AT697" s="6"/>
      <c r="AU697" s="4" t="s">
        <v>1147</v>
      </c>
      <c r="AV697" s="6"/>
      <c r="AW697" s="6"/>
      <c r="AX697" s="7"/>
      <c r="AY697" s="4"/>
      <c r="BI697" s="50"/>
      <c r="BK697" s="50"/>
      <c r="BM697" s="50"/>
      <c r="BO697" s="50"/>
      <c r="BQ697" s="50"/>
      <c r="BS697" s="50"/>
    </row>
    <row r="698" spans="2:71" x14ac:dyDescent="0.25">
      <c r="B698" s="3" t="s">
        <v>294</v>
      </c>
      <c r="C698" s="10" t="s">
        <v>419</v>
      </c>
      <c r="D698" s="39">
        <v>44628</v>
      </c>
      <c r="E698" s="28">
        <v>10</v>
      </c>
      <c r="F698" s="3" t="s">
        <v>821</v>
      </c>
      <c r="G698" s="2" t="s">
        <v>224</v>
      </c>
      <c r="H698" s="6">
        <v>33</v>
      </c>
      <c r="I698" s="7">
        <v>-2</v>
      </c>
      <c r="J698" s="6">
        <v>39</v>
      </c>
      <c r="K698" s="7">
        <v>2</v>
      </c>
      <c r="L698" s="6">
        <v>10</v>
      </c>
      <c r="M698" s="7">
        <v>3</v>
      </c>
      <c r="N698" s="6">
        <v>7</v>
      </c>
      <c r="O698" s="7">
        <v>-1</v>
      </c>
      <c r="P698" s="6">
        <v>4</v>
      </c>
      <c r="Q698" s="7">
        <v>-1</v>
      </c>
      <c r="R698" s="6"/>
      <c r="T698" s="6">
        <v>-6</v>
      </c>
      <c r="U698" s="7">
        <v>-4</v>
      </c>
      <c r="V698" s="3" t="s">
        <v>842</v>
      </c>
      <c r="X698" s="7"/>
      <c r="Y698" s="7"/>
      <c r="Z698" s="6"/>
      <c r="AA698" s="6"/>
      <c r="AC698" s="6"/>
      <c r="AD698" s="6"/>
      <c r="AF698" s="6"/>
      <c r="AG698" s="6"/>
      <c r="AL698" s="6"/>
      <c r="AM698" s="6"/>
      <c r="AO698" s="4"/>
      <c r="AP698" s="6"/>
      <c r="AQ698" s="6"/>
      <c r="AR698" s="6"/>
      <c r="AS698" s="6"/>
      <c r="AT698" s="6"/>
      <c r="AU698" s="4"/>
      <c r="AV698" s="6"/>
      <c r="AW698" s="6"/>
      <c r="AX698" s="7"/>
      <c r="AY698" s="4"/>
      <c r="BI698" s="50"/>
      <c r="BK698" s="50"/>
      <c r="BM698" s="50"/>
      <c r="BO698" s="50"/>
      <c r="BQ698" s="50"/>
      <c r="BS698" s="50"/>
    </row>
    <row r="699" spans="2:71" x14ac:dyDescent="0.25">
      <c r="B699" s="3" t="s">
        <v>294</v>
      </c>
      <c r="C699" s="10" t="s">
        <v>544</v>
      </c>
      <c r="D699" s="39">
        <v>44628</v>
      </c>
      <c r="E699" s="28">
        <v>11</v>
      </c>
      <c r="F699" s="3" t="s">
        <v>1094</v>
      </c>
      <c r="H699" s="6">
        <v>34</v>
      </c>
      <c r="I699" s="7">
        <v>0</v>
      </c>
      <c r="J699" s="6">
        <v>40</v>
      </c>
      <c r="K699" s="7">
        <v>-1</v>
      </c>
      <c r="L699" s="6">
        <v>10</v>
      </c>
      <c r="M699" s="7">
        <v>0</v>
      </c>
      <c r="N699" s="6">
        <v>5</v>
      </c>
      <c r="O699" s="7">
        <v>0</v>
      </c>
      <c r="P699" s="6">
        <v>2</v>
      </c>
      <c r="Q699" s="7">
        <v>0</v>
      </c>
      <c r="R699" s="6">
        <v>1</v>
      </c>
      <c r="S699" s="7">
        <v>-1</v>
      </c>
      <c r="T699" s="6">
        <v>-6</v>
      </c>
      <c r="U699" s="7">
        <v>1</v>
      </c>
      <c r="V699" s="3" t="s">
        <v>842</v>
      </c>
      <c r="X699" s="7"/>
      <c r="Y699" s="7"/>
      <c r="Z699" s="6"/>
      <c r="AA699" s="6"/>
      <c r="AC699" s="6"/>
      <c r="AD699" s="6"/>
      <c r="AF699" s="6"/>
      <c r="AG699" s="6"/>
      <c r="AL699" s="6"/>
      <c r="AM699" s="6"/>
      <c r="AO699" s="4"/>
      <c r="AP699" s="6"/>
      <c r="AQ699" s="6"/>
      <c r="AR699" s="6"/>
      <c r="AS699" s="6"/>
      <c r="AT699" s="6"/>
      <c r="AU699" s="4"/>
      <c r="AV699" s="6"/>
      <c r="AW699" s="6"/>
      <c r="AX699" s="7"/>
      <c r="AY699" s="4"/>
      <c r="BI699" s="50"/>
      <c r="BK699" s="50"/>
      <c r="BM699" s="50"/>
      <c r="BO699" s="50"/>
      <c r="BQ699" s="50"/>
      <c r="BS699" s="50"/>
    </row>
    <row r="700" spans="2:71" x14ac:dyDescent="0.25">
      <c r="B700" s="3" t="s">
        <v>294</v>
      </c>
      <c r="C700" s="10" t="s">
        <v>669</v>
      </c>
      <c r="D700" s="39">
        <v>44629</v>
      </c>
      <c r="E700" s="28">
        <v>11</v>
      </c>
      <c r="F700" s="3" t="s">
        <v>1169</v>
      </c>
      <c r="H700" s="6">
        <v>36</v>
      </c>
      <c r="I700" s="7">
        <v>1</v>
      </c>
      <c r="J700" s="6">
        <v>38</v>
      </c>
      <c r="K700" s="7">
        <v>0</v>
      </c>
      <c r="L700" s="6">
        <v>9</v>
      </c>
      <c r="M700" s="7">
        <v>-1</v>
      </c>
      <c r="N700" s="6">
        <v>6</v>
      </c>
      <c r="O700" s="7">
        <v>0</v>
      </c>
      <c r="P700" s="6"/>
      <c r="R700" s="6"/>
      <c r="T700" s="6">
        <v>-2</v>
      </c>
      <c r="U700" s="7">
        <v>1</v>
      </c>
      <c r="V700" s="3" t="s">
        <v>1170</v>
      </c>
      <c r="W700" t="s">
        <v>988</v>
      </c>
      <c r="X700" s="7"/>
      <c r="Y700" s="7"/>
      <c r="Z700" s="6"/>
      <c r="AA700" s="6"/>
      <c r="AC700" s="6"/>
      <c r="AD700" s="6"/>
      <c r="AF700" s="6"/>
      <c r="AG700" s="6"/>
      <c r="AL700" s="6"/>
      <c r="AM700" s="6"/>
      <c r="AO700" s="4"/>
      <c r="AP700" s="6"/>
      <c r="AQ700" s="6"/>
      <c r="AR700" s="6"/>
      <c r="AS700" s="6"/>
      <c r="AT700" s="6"/>
      <c r="AU700" s="4"/>
      <c r="AV700" s="6"/>
      <c r="AW700" s="6"/>
      <c r="AX700" s="7"/>
      <c r="AY700" s="4"/>
      <c r="BI700" s="50"/>
      <c r="BK700" s="50"/>
      <c r="BM700" s="50"/>
      <c r="BO700" s="50"/>
      <c r="BQ700" s="50"/>
      <c r="BS700" s="50"/>
    </row>
    <row r="701" spans="2:71" x14ac:dyDescent="0.25">
      <c r="B701" s="3" t="s">
        <v>294</v>
      </c>
      <c r="C701" s="10" t="s">
        <v>623</v>
      </c>
      <c r="D701" s="39">
        <v>44629</v>
      </c>
      <c r="E701" s="28">
        <v>12</v>
      </c>
      <c r="F701" s="3" t="s">
        <v>903</v>
      </c>
      <c r="G701" s="2" t="s">
        <v>138</v>
      </c>
      <c r="H701" s="6">
        <v>35</v>
      </c>
      <c r="I701" s="7">
        <v>1</v>
      </c>
      <c r="J701" s="6">
        <v>37</v>
      </c>
      <c r="K701" s="7">
        <v>-1</v>
      </c>
      <c r="L701" s="6">
        <v>9</v>
      </c>
      <c r="M701" s="7">
        <v>-2</v>
      </c>
      <c r="N701" s="6">
        <v>7</v>
      </c>
      <c r="O701" s="7">
        <v>1</v>
      </c>
      <c r="P701" s="6"/>
      <c r="R701" s="6"/>
      <c r="T701" s="6">
        <v>-2</v>
      </c>
      <c r="U701" s="7">
        <v>2</v>
      </c>
      <c r="V701" s="3" t="s">
        <v>842</v>
      </c>
      <c r="X701" s="7"/>
      <c r="Y701" s="7"/>
      <c r="Z701" s="6">
        <v>27</v>
      </c>
      <c r="AA701" s="6">
        <v>54</v>
      </c>
      <c r="AB701" s="7">
        <f>Z701-AA701</f>
        <v>-27</v>
      </c>
      <c r="AC701" s="6">
        <v>28</v>
      </c>
      <c r="AD701" s="6">
        <v>30</v>
      </c>
      <c r="AE701" s="7">
        <f>AC701-AD701</f>
        <v>-2</v>
      </c>
      <c r="AF701" s="6"/>
      <c r="AG701" s="6"/>
      <c r="AL701" s="6"/>
      <c r="AM701" s="6"/>
      <c r="AO701" s="4" t="s">
        <v>1127</v>
      </c>
      <c r="AP701" s="6">
        <v>27</v>
      </c>
      <c r="AQ701" s="6">
        <v>26</v>
      </c>
      <c r="AR701" s="6"/>
      <c r="AS701" s="6"/>
      <c r="AT701" s="6"/>
      <c r="AU701" s="4" t="s">
        <v>1035</v>
      </c>
      <c r="AV701" s="6"/>
      <c r="AW701" s="6"/>
      <c r="AX701" s="7"/>
      <c r="AY701" s="4"/>
      <c r="BI701" s="50"/>
      <c r="BK701" s="50"/>
      <c r="BM701" s="50"/>
      <c r="BO701" s="50"/>
      <c r="BQ701" s="50"/>
      <c r="BS701" s="50"/>
    </row>
    <row r="702" spans="2:71" x14ac:dyDescent="0.25">
      <c r="B702" s="3" t="s">
        <v>294</v>
      </c>
      <c r="C702" s="10" t="s">
        <v>414</v>
      </c>
      <c r="D702" s="39">
        <v>44629</v>
      </c>
      <c r="E702" s="28">
        <v>18</v>
      </c>
      <c r="F702" t="s">
        <v>1132</v>
      </c>
      <c r="G702" s="2" t="s">
        <v>60</v>
      </c>
      <c r="H702" s="6">
        <v>35</v>
      </c>
      <c r="I702" s="7">
        <v>4</v>
      </c>
      <c r="J702" s="6">
        <v>39</v>
      </c>
      <c r="K702" s="7">
        <v>-1</v>
      </c>
      <c r="L702" s="6">
        <v>10</v>
      </c>
      <c r="M702" s="7">
        <v>-3</v>
      </c>
      <c r="N702" s="6">
        <v>7</v>
      </c>
      <c r="O702" s="7">
        <v>-2</v>
      </c>
      <c r="P702" s="6">
        <v>1</v>
      </c>
      <c r="Q702" s="7">
        <v>1</v>
      </c>
      <c r="R702" s="6">
        <v>1</v>
      </c>
      <c r="S702" s="7">
        <v>0</v>
      </c>
      <c r="T702" s="6">
        <v>-4</v>
      </c>
      <c r="U702" s="7">
        <v>5</v>
      </c>
      <c r="V702" s="3" t="s">
        <v>639</v>
      </c>
      <c r="X702" s="7"/>
      <c r="Y702" s="7"/>
      <c r="Z702" s="6">
        <v>31</v>
      </c>
      <c r="AA702" s="6">
        <v>59</v>
      </c>
      <c r="AB702" s="7">
        <f>Z702-AA702</f>
        <v>-28</v>
      </c>
      <c r="AC702" s="6">
        <v>33</v>
      </c>
      <c r="AD702" s="6">
        <v>43</v>
      </c>
      <c r="AE702" s="7">
        <f>AC702-AD702</f>
        <v>-10</v>
      </c>
      <c r="AF702" s="6">
        <v>22</v>
      </c>
      <c r="AG702" s="6">
        <v>28</v>
      </c>
      <c r="AH702" s="7">
        <f>AF702-AG702</f>
        <v>-6</v>
      </c>
      <c r="AL702" s="6"/>
      <c r="AM702" s="6"/>
      <c r="AO702" s="4" t="s">
        <v>1087</v>
      </c>
      <c r="AP702" s="6"/>
      <c r="AQ702" s="6"/>
      <c r="AR702" s="6"/>
      <c r="AS702" s="6"/>
      <c r="AT702" s="6"/>
      <c r="AU702" s="4"/>
      <c r="AV702" s="6">
        <v>31</v>
      </c>
      <c r="AW702" s="6">
        <v>59</v>
      </c>
      <c r="AX702" s="7">
        <f>AV702-AW702</f>
        <v>-28</v>
      </c>
      <c r="AY702" s="4" t="s">
        <v>937</v>
      </c>
      <c r="BI702" s="50"/>
      <c r="BK702" s="50"/>
      <c r="BM702" s="50"/>
      <c r="BO702" s="50"/>
      <c r="BQ702" s="50"/>
      <c r="BS702" s="50"/>
    </row>
    <row r="703" spans="2:71" x14ac:dyDescent="0.25">
      <c r="B703" s="3" t="s">
        <v>294</v>
      </c>
      <c r="C703" s="10" t="s">
        <v>673</v>
      </c>
      <c r="D703" s="39">
        <v>44631</v>
      </c>
      <c r="E703" s="28">
        <v>18</v>
      </c>
      <c r="F703" s="3" t="s">
        <v>1136</v>
      </c>
      <c r="G703" s="2" t="s">
        <v>96</v>
      </c>
      <c r="H703" s="6">
        <v>35</v>
      </c>
      <c r="I703" s="7">
        <v>1</v>
      </c>
      <c r="J703" s="6">
        <v>40</v>
      </c>
      <c r="K703" s="7">
        <v>-1</v>
      </c>
      <c r="L703" s="6">
        <v>9</v>
      </c>
      <c r="M703" s="7">
        <v>0</v>
      </c>
      <c r="N703" s="6">
        <v>3</v>
      </c>
      <c r="O703" s="7">
        <v>-1</v>
      </c>
      <c r="P703" s="6">
        <v>3</v>
      </c>
      <c r="Q703" s="7">
        <v>0</v>
      </c>
      <c r="R703" s="6"/>
      <c r="T703" s="6">
        <v>-5</v>
      </c>
      <c r="U703" s="7">
        <v>2</v>
      </c>
      <c r="V703" s="3" t="s">
        <v>842</v>
      </c>
      <c r="W703" t="s">
        <v>988</v>
      </c>
      <c r="X703" s="7"/>
      <c r="Y703" s="7"/>
      <c r="Z703" s="6">
        <v>29</v>
      </c>
      <c r="AA703" s="6">
        <v>51</v>
      </c>
      <c r="AB703" s="7">
        <v>-21</v>
      </c>
      <c r="AC703" s="6">
        <v>32</v>
      </c>
      <c r="AD703" s="6">
        <v>34</v>
      </c>
      <c r="AE703" s="7">
        <f>AC703-AD703</f>
        <v>-2</v>
      </c>
      <c r="AF703" s="6">
        <v>14</v>
      </c>
      <c r="AG703" s="6">
        <v>22</v>
      </c>
      <c r="AH703" s="7">
        <f>AF703-AG703</f>
        <v>-8</v>
      </c>
      <c r="AL703" s="6"/>
      <c r="AM703" s="6"/>
      <c r="AO703" s="4" t="s">
        <v>1099</v>
      </c>
      <c r="AP703" s="6">
        <v>34</v>
      </c>
      <c r="AQ703" s="6">
        <v>35</v>
      </c>
      <c r="AR703" s="6"/>
      <c r="AS703" s="6"/>
      <c r="AT703" s="6"/>
      <c r="AU703" s="4" t="s">
        <v>1146</v>
      </c>
      <c r="AV703" s="6">
        <v>27</v>
      </c>
      <c r="AW703" s="6">
        <v>49</v>
      </c>
      <c r="AX703" s="7">
        <f>AV703-AW703</f>
        <v>-22</v>
      </c>
      <c r="AY703" s="4" t="s">
        <v>1099</v>
      </c>
      <c r="BI703" s="50"/>
      <c r="BK703" s="50"/>
      <c r="BM703" s="50"/>
      <c r="BO703" s="50"/>
      <c r="BQ703" s="50"/>
      <c r="BS703" s="50"/>
    </row>
    <row r="704" spans="2:71" x14ac:dyDescent="0.25">
      <c r="B704" s="3" t="s">
        <v>294</v>
      </c>
      <c r="C704" s="10" t="s">
        <v>555</v>
      </c>
      <c r="D704" s="39">
        <v>44632</v>
      </c>
      <c r="E704" s="28">
        <v>15</v>
      </c>
      <c r="F704" s="3" t="s">
        <v>821</v>
      </c>
      <c r="H704" s="6"/>
      <c r="J704" s="6"/>
      <c r="L704" s="6"/>
      <c r="N704" s="6"/>
      <c r="P704" s="6"/>
      <c r="R704" s="6"/>
      <c r="T704" s="6"/>
      <c r="V704" s="3" t="s">
        <v>842</v>
      </c>
      <c r="X704" s="7"/>
      <c r="Z704" s="6">
        <v>30</v>
      </c>
      <c r="AA704" s="6">
        <v>63</v>
      </c>
      <c r="AB704" s="7">
        <f>Z704-AA704</f>
        <v>-33</v>
      </c>
      <c r="AC704" s="6">
        <v>32</v>
      </c>
      <c r="AD704" s="6">
        <v>46</v>
      </c>
      <c r="AE704" s="7">
        <f>AC704-AD704</f>
        <v>-14</v>
      </c>
      <c r="AF704" s="6"/>
      <c r="AG704" s="6"/>
      <c r="AL704" s="6"/>
      <c r="AM704" s="6"/>
      <c r="AO704" s="4" t="s">
        <v>1037</v>
      </c>
      <c r="AP704" s="6"/>
      <c r="AQ704" s="6"/>
      <c r="AR704" s="6"/>
      <c r="AS704" s="6"/>
      <c r="AT704" s="6"/>
      <c r="AU704" s="4"/>
      <c r="AV704" s="6">
        <v>23</v>
      </c>
      <c r="AW704" s="6">
        <v>55</v>
      </c>
      <c r="AX704" s="7">
        <f>AV704-AW704</f>
        <v>-32</v>
      </c>
      <c r="AY704" s="4" t="s">
        <v>871</v>
      </c>
      <c r="BI704" s="50"/>
      <c r="BK704" s="50"/>
      <c r="BM704" s="50"/>
      <c r="BO704" s="50"/>
      <c r="BQ704" s="50"/>
      <c r="BS704" s="50"/>
    </row>
    <row r="705" spans="2:71" x14ac:dyDescent="0.25">
      <c r="B705" s="3" t="s">
        <v>294</v>
      </c>
      <c r="C705" s="10" t="s">
        <v>550</v>
      </c>
      <c r="D705" s="39">
        <v>44633</v>
      </c>
      <c r="E705" s="28">
        <v>14</v>
      </c>
      <c r="F705" s="3" t="s">
        <v>1135</v>
      </c>
      <c r="H705" s="6">
        <v>36</v>
      </c>
      <c r="I705" s="7">
        <v>-1</v>
      </c>
      <c r="J705" s="6">
        <v>39</v>
      </c>
      <c r="K705" s="7">
        <v>-1</v>
      </c>
      <c r="L705" s="6">
        <v>10</v>
      </c>
      <c r="M705" s="7">
        <v>0</v>
      </c>
      <c r="N705" s="6">
        <v>6</v>
      </c>
      <c r="O705" s="7">
        <v>1</v>
      </c>
      <c r="P705" s="6">
        <v>4</v>
      </c>
      <c r="Q705" s="7">
        <v>2</v>
      </c>
      <c r="R705" s="6"/>
      <c r="T705" s="6">
        <v>-3</v>
      </c>
      <c r="U705" s="7">
        <v>0</v>
      </c>
      <c r="V705" s="3" t="s">
        <v>842</v>
      </c>
      <c r="X705" s="7"/>
      <c r="Y705" s="7"/>
      <c r="Z705" s="6">
        <v>34</v>
      </c>
      <c r="AA705" s="6">
        <v>46</v>
      </c>
      <c r="AB705" s="7">
        <f>Z705-AA705</f>
        <v>-12</v>
      </c>
      <c r="AC705" s="6">
        <v>32</v>
      </c>
      <c r="AD705" s="6">
        <v>30</v>
      </c>
      <c r="AE705" s="7">
        <f>AC705-AD705</f>
        <v>2</v>
      </c>
      <c r="AF705" s="6"/>
      <c r="AG705" s="6"/>
      <c r="AL705" s="6"/>
      <c r="AM705" s="6"/>
      <c r="AO705" s="4" t="s">
        <v>1148</v>
      </c>
      <c r="AP705" s="6">
        <v>39</v>
      </c>
      <c r="AQ705" s="6">
        <v>36</v>
      </c>
      <c r="AR705" s="6"/>
      <c r="AS705" s="6"/>
      <c r="AT705" s="6"/>
      <c r="AU705" s="4" t="s">
        <v>1147</v>
      </c>
      <c r="AV705" s="6"/>
      <c r="AW705" s="6"/>
      <c r="AX705" s="7"/>
      <c r="AY705" s="4"/>
      <c r="BI705" s="50"/>
      <c r="BK705" s="50"/>
      <c r="BM705" s="50"/>
      <c r="BO705" s="50"/>
      <c r="BQ705" s="50"/>
      <c r="BS705" s="50"/>
    </row>
    <row r="706" spans="2:71" x14ac:dyDescent="0.25">
      <c r="B706" s="3" t="s">
        <v>294</v>
      </c>
      <c r="C706" s="10" t="s">
        <v>692</v>
      </c>
      <c r="D706" s="39">
        <v>44634</v>
      </c>
      <c r="E706" s="28">
        <v>17</v>
      </c>
      <c r="F706" s="3" t="s">
        <v>821</v>
      </c>
      <c r="H706" s="6"/>
      <c r="J706" s="6"/>
      <c r="L706" s="6"/>
      <c r="N706" s="6"/>
      <c r="P706" s="6"/>
      <c r="R706" s="6"/>
      <c r="T706" s="6"/>
      <c r="V706" s="3" t="s">
        <v>842</v>
      </c>
      <c r="X706" s="7"/>
      <c r="Z706" s="6">
        <v>34</v>
      </c>
      <c r="AA706" s="6">
        <v>57</v>
      </c>
      <c r="AB706" s="7">
        <f>Z706-AA706</f>
        <v>-23</v>
      </c>
      <c r="AC706" s="6"/>
      <c r="AD706" s="6"/>
      <c r="AF706" s="6"/>
      <c r="AG706" s="6"/>
      <c r="AL706" s="6"/>
      <c r="AM706" s="6"/>
      <c r="AO706" s="4" t="s">
        <v>931</v>
      </c>
      <c r="AP706" s="6"/>
      <c r="AQ706" s="6"/>
      <c r="AR706" s="6"/>
      <c r="AS706" s="6"/>
      <c r="AT706" s="6"/>
      <c r="AU706" s="4"/>
      <c r="AV706" s="6"/>
      <c r="AW706" s="6"/>
      <c r="AX706" s="7"/>
      <c r="AY706" s="4"/>
      <c r="BI706" s="50"/>
      <c r="BK706" s="50"/>
      <c r="BM706" s="50"/>
      <c r="BO706" s="50"/>
      <c r="BQ706" s="50"/>
      <c r="BS706" s="50"/>
    </row>
    <row r="707" spans="2:71" x14ac:dyDescent="0.25">
      <c r="B707" s="3" t="s">
        <v>294</v>
      </c>
      <c r="C707" s="10" t="s">
        <v>640</v>
      </c>
      <c r="D707" s="39">
        <v>44636</v>
      </c>
      <c r="E707" s="28">
        <v>18</v>
      </c>
      <c r="F707" s="3" t="s">
        <v>821</v>
      </c>
      <c r="G707" s="2" t="s">
        <v>224</v>
      </c>
      <c r="H707" s="6">
        <v>33</v>
      </c>
      <c r="I707" s="7">
        <v>0</v>
      </c>
      <c r="J707" s="6">
        <v>39</v>
      </c>
      <c r="K707" s="7">
        <v>0</v>
      </c>
      <c r="L707" s="6">
        <v>10</v>
      </c>
      <c r="M707" s="7">
        <v>0</v>
      </c>
      <c r="N707" s="6">
        <v>7</v>
      </c>
      <c r="O707" s="7">
        <v>0</v>
      </c>
      <c r="P707" s="6">
        <v>4</v>
      </c>
      <c r="Q707" s="7">
        <v>0</v>
      </c>
      <c r="R707" s="6"/>
      <c r="T707" s="6">
        <v>-6</v>
      </c>
      <c r="U707" s="7">
        <v>0</v>
      </c>
      <c r="V707" s="3" t="s">
        <v>842</v>
      </c>
      <c r="X707" s="7"/>
      <c r="Y707" s="7"/>
      <c r="Z707" s="6"/>
      <c r="AA707" s="6"/>
      <c r="AC707" s="6"/>
      <c r="AD707" s="6"/>
      <c r="AF707" s="6"/>
      <c r="AG707" s="6"/>
      <c r="AL707" s="6"/>
      <c r="AM707" s="6"/>
      <c r="AO707" s="4"/>
      <c r="AP707" s="6"/>
      <c r="AQ707" s="6"/>
      <c r="AR707" s="6"/>
      <c r="AS707" s="6"/>
      <c r="AT707" s="6"/>
      <c r="AU707" s="4"/>
      <c r="AV707" s="6">
        <v>23</v>
      </c>
      <c r="AW707" s="6">
        <v>55</v>
      </c>
      <c r="AX707" s="7">
        <f>AV707-AW707</f>
        <v>-32</v>
      </c>
      <c r="AY707" s="4" t="s">
        <v>871</v>
      </c>
      <c r="BI707" s="50"/>
      <c r="BK707" s="50"/>
      <c r="BM707" s="50"/>
      <c r="BO707" s="50"/>
      <c r="BQ707" s="50"/>
      <c r="BS707" s="50"/>
    </row>
    <row r="708" spans="2:71" x14ac:dyDescent="0.25">
      <c r="B708" s="3" t="s">
        <v>294</v>
      </c>
      <c r="C708" s="10" t="s">
        <v>640</v>
      </c>
      <c r="D708" s="39">
        <v>44636</v>
      </c>
      <c r="E708" s="28">
        <v>18</v>
      </c>
      <c r="F708" s="3" t="s">
        <v>1169</v>
      </c>
      <c r="H708" s="6">
        <v>35</v>
      </c>
      <c r="I708" s="7">
        <v>-1</v>
      </c>
      <c r="J708" s="6">
        <v>39</v>
      </c>
      <c r="K708" s="7">
        <v>1</v>
      </c>
      <c r="L708" s="6">
        <v>10</v>
      </c>
      <c r="M708" s="7">
        <v>1</v>
      </c>
      <c r="N708" s="6">
        <v>6</v>
      </c>
      <c r="O708" s="7">
        <v>0</v>
      </c>
      <c r="P708" s="6"/>
      <c r="R708" s="6"/>
      <c r="T708" s="6">
        <v>-4</v>
      </c>
      <c r="U708" s="7">
        <v>-2</v>
      </c>
      <c r="V708" s="3" t="s">
        <v>1170</v>
      </c>
      <c r="W708" t="s">
        <v>988</v>
      </c>
      <c r="X708" s="7"/>
      <c r="Y708" s="7"/>
      <c r="Z708" s="6"/>
      <c r="AA708" s="6"/>
      <c r="AC708" s="6"/>
      <c r="AD708" s="6"/>
      <c r="AF708" s="6"/>
      <c r="AG708" s="6"/>
      <c r="AL708" s="6"/>
      <c r="AM708" s="6"/>
      <c r="AO708" s="4"/>
      <c r="AP708" s="6"/>
      <c r="AQ708" s="6"/>
      <c r="AR708" s="6"/>
      <c r="AS708" s="6"/>
      <c r="AT708" s="6"/>
      <c r="AU708" s="4"/>
      <c r="AV708" s="6"/>
      <c r="AW708" s="6"/>
      <c r="AX708" s="7"/>
      <c r="AY708" s="4"/>
      <c r="BI708" s="50"/>
      <c r="BK708" s="50"/>
      <c r="BM708" s="50"/>
      <c r="BO708" s="50"/>
      <c r="BQ708" s="50"/>
      <c r="BS708" s="50"/>
    </row>
    <row r="709" spans="2:71" x14ac:dyDescent="0.25">
      <c r="B709" s="3" t="s">
        <v>294</v>
      </c>
      <c r="C709" s="10" t="s">
        <v>301</v>
      </c>
      <c r="D709" s="39">
        <v>44637</v>
      </c>
      <c r="E709" s="28">
        <v>24</v>
      </c>
      <c r="F709" s="3" t="s">
        <v>1137</v>
      </c>
      <c r="H709" s="6">
        <v>36</v>
      </c>
      <c r="I709" s="7">
        <v>2</v>
      </c>
      <c r="J709" s="6">
        <v>36</v>
      </c>
      <c r="K709" s="7">
        <v>-3</v>
      </c>
      <c r="L709" s="6">
        <v>12</v>
      </c>
      <c r="M709" s="7">
        <v>0</v>
      </c>
      <c r="N709" s="6">
        <v>6</v>
      </c>
      <c r="O709" s="7">
        <v>0</v>
      </c>
      <c r="P709" s="6">
        <v>3</v>
      </c>
      <c r="Q709" s="7">
        <v>1</v>
      </c>
      <c r="R709" s="6">
        <v>1</v>
      </c>
      <c r="S709" s="7">
        <v>0</v>
      </c>
      <c r="T709" s="6">
        <v>0</v>
      </c>
      <c r="U709" s="7">
        <v>5</v>
      </c>
      <c r="V709" s="3" t="s">
        <v>842</v>
      </c>
      <c r="X709" s="7"/>
      <c r="Y709" s="7"/>
      <c r="Z709" s="6"/>
      <c r="AA709" s="6"/>
      <c r="AC709" s="6"/>
      <c r="AD709" s="6"/>
      <c r="AF709" s="6"/>
      <c r="AG709" s="6"/>
      <c r="AL709" s="6"/>
      <c r="AM709" s="6"/>
      <c r="AO709" s="4"/>
      <c r="AP709" s="6"/>
      <c r="AQ709" s="6"/>
      <c r="AR709" s="6"/>
      <c r="AS709" s="6"/>
      <c r="AT709" s="6"/>
      <c r="AU709" s="4"/>
      <c r="AV709" s="6"/>
      <c r="AW709" s="6"/>
      <c r="AX709" s="7"/>
      <c r="AY709" s="4"/>
      <c r="BI709" s="50"/>
      <c r="BK709" s="50"/>
      <c r="BM709" s="50"/>
      <c r="BO709" s="50"/>
      <c r="BQ709" s="50"/>
      <c r="BS709" s="50"/>
    </row>
    <row r="710" spans="2:71" x14ac:dyDescent="0.25">
      <c r="B710" s="3" t="s">
        <v>294</v>
      </c>
      <c r="C710" s="10" t="s">
        <v>437</v>
      </c>
      <c r="D710" s="39">
        <v>44638</v>
      </c>
      <c r="E710" s="28">
        <v>23</v>
      </c>
      <c r="F710" s="3" t="s">
        <v>1136</v>
      </c>
      <c r="G710" s="2" t="s">
        <v>96</v>
      </c>
      <c r="H710" s="6">
        <v>35</v>
      </c>
      <c r="I710" s="7">
        <v>0</v>
      </c>
      <c r="J710" s="6">
        <v>39</v>
      </c>
      <c r="K710" s="7">
        <v>-1</v>
      </c>
      <c r="L710" s="6">
        <v>10</v>
      </c>
      <c r="M710" s="7">
        <v>1</v>
      </c>
      <c r="N710" s="6">
        <v>4</v>
      </c>
      <c r="O710" s="7">
        <v>1</v>
      </c>
      <c r="P710" s="6">
        <v>3</v>
      </c>
      <c r="Q710" s="7">
        <v>0</v>
      </c>
      <c r="R710" s="6"/>
      <c r="T710" s="6">
        <v>-4</v>
      </c>
      <c r="U710" s="7">
        <v>1</v>
      </c>
      <c r="V710" s="3" t="s">
        <v>842</v>
      </c>
      <c r="W710" t="s">
        <v>988</v>
      </c>
      <c r="X710" s="7"/>
      <c r="Y710" s="7"/>
      <c r="Z710" s="6">
        <v>38</v>
      </c>
      <c r="AA710" s="6">
        <v>57</v>
      </c>
      <c r="AB710" s="7">
        <f>Z710-AA710</f>
        <v>-19</v>
      </c>
      <c r="AC710" s="6">
        <v>43</v>
      </c>
      <c r="AD710" s="6">
        <v>40</v>
      </c>
      <c r="AE710" s="7">
        <f>AC710-AD710</f>
        <v>3</v>
      </c>
      <c r="AF710" s="6"/>
      <c r="AG710" s="6"/>
      <c r="AL710" s="6"/>
      <c r="AM710" s="6"/>
      <c r="AO710" s="4" t="s">
        <v>1176</v>
      </c>
      <c r="AP710" s="6"/>
      <c r="AQ710" s="6"/>
      <c r="AR710" s="6"/>
      <c r="AS710" s="6"/>
      <c r="AT710" s="6"/>
      <c r="AU710" s="4"/>
      <c r="AV710" s="6"/>
      <c r="AW710" s="6"/>
      <c r="AX710" s="7"/>
      <c r="AY710" s="4"/>
      <c r="BI710" s="50"/>
      <c r="BK710" s="50"/>
      <c r="BM710" s="50"/>
      <c r="BO710" s="50"/>
      <c r="BQ710" s="50"/>
      <c r="BS710" s="50"/>
    </row>
    <row r="711" spans="2:71" x14ac:dyDescent="0.25">
      <c r="B711" s="3" t="s">
        <v>294</v>
      </c>
      <c r="C711" s="10" t="s">
        <v>597</v>
      </c>
      <c r="D711" s="39">
        <v>44639</v>
      </c>
      <c r="E711" s="28">
        <v>22</v>
      </c>
      <c r="F711" s="3" t="s">
        <v>821</v>
      </c>
      <c r="H711" s="6"/>
      <c r="J711" s="6"/>
      <c r="L711" s="6"/>
      <c r="N711" s="6"/>
      <c r="P711" s="6"/>
      <c r="R711" s="6"/>
      <c r="T711" s="6"/>
      <c r="V711" s="3" t="s">
        <v>842</v>
      </c>
      <c r="X711" s="7"/>
      <c r="Z711" s="6"/>
      <c r="AA711" s="6"/>
      <c r="AC711" s="6"/>
      <c r="AD711" s="6"/>
      <c r="AF711" s="6"/>
      <c r="AG711" s="6"/>
      <c r="AL711" s="6"/>
      <c r="AM711" s="6"/>
      <c r="AO711" s="4"/>
      <c r="AP711" s="6"/>
      <c r="AQ711" s="6"/>
      <c r="AR711" s="6"/>
      <c r="AS711" s="6"/>
      <c r="AT711" s="6"/>
      <c r="AU711" s="4"/>
      <c r="AV711" s="6">
        <v>25</v>
      </c>
      <c r="AW711" s="6">
        <v>53</v>
      </c>
      <c r="AX711" s="7">
        <f>AV711-AW711</f>
        <v>-28</v>
      </c>
      <c r="AY711" s="4" t="s">
        <v>871</v>
      </c>
      <c r="BI711" s="50"/>
      <c r="BK711" s="50"/>
      <c r="BM711" s="50"/>
      <c r="BO711" s="50"/>
      <c r="BQ711" s="50"/>
      <c r="BS711" s="50"/>
    </row>
    <row r="712" spans="2:71" x14ac:dyDescent="0.25">
      <c r="B712" s="3" t="s">
        <v>294</v>
      </c>
      <c r="C712" s="10" t="s">
        <v>642</v>
      </c>
      <c r="D712" s="39">
        <v>44640</v>
      </c>
      <c r="E712" s="28">
        <v>21</v>
      </c>
      <c r="F712" s="3" t="s">
        <v>1135</v>
      </c>
      <c r="H712" s="6">
        <v>35</v>
      </c>
      <c r="I712" s="7">
        <v>-1</v>
      </c>
      <c r="J712" s="6">
        <v>40</v>
      </c>
      <c r="K712" s="7">
        <v>1</v>
      </c>
      <c r="L712" s="6">
        <v>11</v>
      </c>
      <c r="M712" s="7">
        <v>1</v>
      </c>
      <c r="N712" s="6">
        <v>7</v>
      </c>
      <c r="O712" s="7">
        <v>1</v>
      </c>
      <c r="P712" s="6">
        <v>2</v>
      </c>
      <c r="Q712" s="7">
        <v>-2</v>
      </c>
      <c r="R712" s="6"/>
      <c r="T712" s="6">
        <v>-5</v>
      </c>
      <c r="U712" s="7">
        <v>-2</v>
      </c>
      <c r="V712" s="3" t="s">
        <v>842</v>
      </c>
      <c r="X712" s="7"/>
      <c r="Y712" s="7"/>
      <c r="Z712" s="6">
        <v>32</v>
      </c>
      <c r="AA712" s="6">
        <v>47</v>
      </c>
      <c r="AB712" s="7">
        <f>Z712-AA712</f>
        <v>-15</v>
      </c>
      <c r="AC712" s="6">
        <v>31</v>
      </c>
      <c r="AD712" s="6">
        <v>31</v>
      </c>
      <c r="AE712" s="7">
        <f>AC712-AD712</f>
        <v>0</v>
      </c>
      <c r="AF712" s="6"/>
      <c r="AG712" s="6"/>
      <c r="AL712" s="6"/>
      <c r="AM712" s="6"/>
      <c r="AO712" s="4" t="s">
        <v>1148</v>
      </c>
      <c r="AP712" s="6">
        <v>38</v>
      </c>
      <c r="AQ712" s="6">
        <v>36</v>
      </c>
      <c r="AR712" s="6"/>
      <c r="AS712" s="6"/>
      <c r="AT712" s="6"/>
      <c r="AU712" s="4" t="s">
        <v>1147</v>
      </c>
      <c r="AV712" s="6"/>
      <c r="AW712" s="6"/>
      <c r="AX712" s="7"/>
      <c r="AY712" s="4"/>
      <c r="BI712" s="50"/>
      <c r="BK712" s="50"/>
      <c r="BM712" s="50"/>
      <c r="BO712" s="50"/>
      <c r="BQ712" s="50"/>
      <c r="BS712" s="50"/>
    </row>
    <row r="713" spans="2:71" x14ac:dyDescent="0.25">
      <c r="B713" s="3" t="s">
        <v>294</v>
      </c>
      <c r="C713" s="10" t="s">
        <v>675</v>
      </c>
      <c r="D713" s="39">
        <v>44642</v>
      </c>
      <c r="E713" s="28">
        <v>25</v>
      </c>
      <c r="F713" s="3" t="s">
        <v>821</v>
      </c>
      <c r="G713" s="2" t="s">
        <v>224</v>
      </c>
      <c r="H713" s="6">
        <v>35</v>
      </c>
      <c r="I713" s="7">
        <v>2</v>
      </c>
      <c r="J713" s="6">
        <v>36</v>
      </c>
      <c r="K713" s="7">
        <v>-3</v>
      </c>
      <c r="L713" s="6">
        <v>9</v>
      </c>
      <c r="M713" s="7">
        <v>-1</v>
      </c>
      <c r="N713" s="6">
        <v>8</v>
      </c>
      <c r="O713" s="7">
        <v>1</v>
      </c>
      <c r="P713" s="6">
        <v>5</v>
      </c>
      <c r="Q713" s="7">
        <v>1</v>
      </c>
      <c r="R713" s="6"/>
      <c r="T713" s="6">
        <v>-1</v>
      </c>
      <c r="U713" s="7">
        <v>5</v>
      </c>
      <c r="V713" s="3" t="s">
        <v>842</v>
      </c>
      <c r="X713" s="7"/>
      <c r="Y713" s="7"/>
      <c r="Z713" s="6">
        <v>32</v>
      </c>
      <c r="AA713" s="6">
        <v>61</v>
      </c>
      <c r="AB713" s="7">
        <f>Z713-AA713</f>
        <v>-29</v>
      </c>
      <c r="AC713" s="6">
        <v>34</v>
      </c>
      <c r="AD713" s="6">
        <v>50</v>
      </c>
      <c r="AE713" s="7">
        <f>AC713-AD713</f>
        <v>-16</v>
      </c>
      <c r="AF713" s="6"/>
      <c r="AG713" s="6"/>
      <c r="AL713" s="6"/>
      <c r="AM713" s="6"/>
      <c r="AO713" s="4" t="s">
        <v>931</v>
      </c>
      <c r="AP713" s="6">
        <v>28</v>
      </c>
      <c r="AQ713" s="6">
        <v>31</v>
      </c>
      <c r="AR713" s="6"/>
      <c r="AS713" s="6"/>
      <c r="AT713" s="6"/>
      <c r="AU713" s="4" t="s">
        <v>876</v>
      </c>
      <c r="AV713" s="6"/>
      <c r="AW713" s="6"/>
      <c r="AX713" s="7"/>
      <c r="AY713" s="4"/>
      <c r="BI713" s="50"/>
      <c r="BK713" s="50"/>
      <c r="BM713" s="50"/>
      <c r="BO713" s="50"/>
      <c r="BQ713" s="50"/>
      <c r="BS713" s="50"/>
    </row>
    <row r="714" spans="2:71" x14ac:dyDescent="0.25">
      <c r="B714" s="69" t="s">
        <v>294</v>
      </c>
      <c r="C714" s="10" t="s">
        <v>625</v>
      </c>
      <c r="D714" s="39">
        <v>44643</v>
      </c>
      <c r="E714" s="28">
        <v>25</v>
      </c>
      <c r="F714" s="3" t="s">
        <v>1169</v>
      </c>
      <c r="G714" s="2" t="s">
        <v>42</v>
      </c>
      <c r="H714" s="6">
        <v>35</v>
      </c>
      <c r="I714" s="7">
        <v>0</v>
      </c>
      <c r="J714" s="6">
        <v>40</v>
      </c>
      <c r="K714" s="7">
        <v>1</v>
      </c>
      <c r="L714" s="6">
        <v>10</v>
      </c>
      <c r="M714" s="7">
        <v>0</v>
      </c>
      <c r="N714" s="6">
        <v>5</v>
      </c>
      <c r="O714" s="7">
        <v>-1</v>
      </c>
      <c r="P714" s="6"/>
      <c r="R714" s="6"/>
      <c r="T714" s="6">
        <v>-5</v>
      </c>
      <c r="U714" s="7">
        <v>-1</v>
      </c>
      <c r="V714" s="3" t="s">
        <v>1170</v>
      </c>
      <c r="W714" t="s">
        <v>988</v>
      </c>
      <c r="X714" s="7"/>
      <c r="Y714" s="7"/>
      <c r="Z714" s="6"/>
      <c r="AA714" s="6"/>
      <c r="AC714" s="6"/>
      <c r="AD714" s="6"/>
      <c r="AF714" s="6"/>
      <c r="AG714" s="6"/>
      <c r="AL714" s="6"/>
      <c r="AM714" s="6"/>
      <c r="AO714" s="4"/>
      <c r="AP714" s="6"/>
      <c r="AQ714" s="6"/>
      <c r="AR714" s="6"/>
      <c r="AS714" s="6"/>
      <c r="AT714" s="6"/>
      <c r="AU714" s="4"/>
      <c r="AV714" s="6"/>
      <c r="AW714" s="6"/>
      <c r="AX714" s="7"/>
      <c r="AY714" s="4"/>
      <c r="BI714" s="50"/>
      <c r="BK714" s="50"/>
      <c r="BM714" s="50"/>
      <c r="BO714" s="50"/>
      <c r="BQ714" s="50"/>
      <c r="BS714" s="50"/>
    </row>
    <row r="715" spans="2:71" x14ac:dyDescent="0.25">
      <c r="B715" s="3" t="s">
        <v>294</v>
      </c>
      <c r="C715" s="10" t="s">
        <v>625</v>
      </c>
      <c r="D715" s="39">
        <v>44643</v>
      </c>
      <c r="E715" s="28">
        <v>25</v>
      </c>
      <c r="F715" s="3" t="s">
        <v>821</v>
      </c>
      <c r="G715" s="2" t="s">
        <v>224</v>
      </c>
      <c r="H715" s="6">
        <v>35</v>
      </c>
      <c r="I715" s="7">
        <v>0</v>
      </c>
      <c r="J715" s="6">
        <v>37</v>
      </c>
      <c r="K715" s="7">
        <v>1</v>
      </c>
      <c r="L715" s="6">
        <v>10</v>
      </c>
      <c r="M715" s="7">
        <v>1</v>
      </c>
      <c r="N715" s="6">
        <v>7</v>
      </c>
      <c r="O715" s="7">
        <v>-1</v>
      </c>
      <c r="P715" s="6">
        <v>4</v>
      </c>
      <c r="Q715" s="7">
        <v>-1</v>
      </c>
      <c r="R715" s="6"/>
      <c r="T715" s="6">
        <v>-2</v>
      </c>
      <c r="U715" s="7">
        <v>-1</v>
      </c>
      <c r="V715" s="3" t="s">
        <v>842</v>
      </c>
      <c r="X715" s="7"/>
      <c r="Y715" s="7"/>
      <c r="Z715" s="6">
        <v>30</v>
      </c>
      <c r="AA715" s="6">
        <v>64</v>
      </c>
      <c r="AB715" s="7">
        <f>Z715-AA715</f>
        <v>-34</v>
      </c>
      <c r="AC715" s="6">
        <v>33</v>
      </c>
      <c r="AD715" s="6">
        <v>54</v>
      </c>
      <c r="AE715" s="7">
        <f>AC715-AD715</f>
        <v>-21</v>
      </c>
      <c r="AF715" s="6"/>
      <c r="AG715" s="6"/>
      <c r="AL715" s="6"/>
      <c r="AM715" s="6"/>
      <c r="AO715" s="4" t="s">
        <v>931</v>
      </c>
      <c r="AP715" s="6"/>
      <c r="AQ715" s="6"/>
      <c r="AR715" s="6"/>
      <c r="AS715" s="6"/>
      <c r="AT715" s="6"/>
      <c r="AU715" s="4"/>
      <c r="AV715" s="6"/>
      <c r="AW715" s="6"/>
      <c r="AX715" s="7"/>
      <c r="AY715" s="4"/>
      <c r="BI715" s="50"/>
      <c r="BK715" s="50"/>
      <c r="BM715" s="50"/>
      <c r="BO715" s="50"/>
      <c r="BQ715" s="50"/>
      <c r="BS715" s="50"/>
    </row>
    <row r="716" spans="2:71" x14ac:dyDescent="0.25">
      <c r="B716" s="3" t="s">
        <v>294</v>
      </c>
      <c r="C716" s="10" t="s">
        <v>600</v>
      </c>
      <c r="D716" s="39">
        <v>44643</v>
      </c>
      <c r="E716" s="28">
        <v>27</v>
      </c>
      <c r="F716" s="3" t="s">
        <v>903</v>
      </c>
      <c r="G716" s="2" t="s">
        <v>138</v>
      </c>
      <c r="H716" s="6">
        <v>36</v>
      </c>
      <c r="I716" s="7">
        <v>1</v>
      </c>
      <c r="J716" s="6">
        <v>38</v>
      </c>
      <c r="K716" s="7">
        <v>1</v>
      </c>
      <c r="L716" s="6">
        <v>9</v>
      </c>
      <c r="M716" s="7">
        <v>0</v>
      </c>
      <c r="N716" s="6">
        <v>7</v>
      </c>
      <c r="O716" s="7">
        <v>0</v>
      </c>
      <c r="P716" s="6"/>
      <c r="R716" s="6"/>
      <c r="T716" s="6">
        <v>-2</v>
      </c>
      <c r="U716" s="7">
        <v>0</v>
      </c>
      <c r="V716" s="3" t="s">
        <v>842</v>
      </c>
      <c r="X716" s="7"/>
      <c r="Y716" s="7"/>
      <c r="Z716" s="6">
        <v>28</v>
      </c>
      <c r="AA716" s="6">
        <v>52</v>
      </c>
      <c r="AB716" s="7">
        <f>Z716-AA716</f>
        <v>-24</v>
      </c>
      <c r="AC716" s="6">
        <v>28</v>
      </c>
      <c r="AD716" s="6">
        <v>32</v>
      </c>
      <c r="AE716" s="7">
        <f>AC716-AD716</f>
        <v>-4</v>
      </c>
      <c r="AF716" s="6"/>
      <c r="AG716" s="6"/>
      <c r="AL716" s="6"/>
      <c r="AM716" s="6"/>
      <c r="AO716" s="4" t="s">
        <v>1127</v>
      </c>
      <c r="AP716" s="6">
        <v>26</v>
      </c>
      <c r="AQ716" s="6">
        <v>25</v>
      </c>
      <c r="AR716" s="6"/>
      <c r="AS716" s="6"/>
      <c r="AT716" s="6"/>
      <c r="AU716" s="4" t="s">
        <v>1035</v>
      </c>
      <c r="AV716" s="6"/>
      <c r="AW716" s="6"/>
      <c r="AX716" s="7"/>
      <c r="AY716" s="4"/>
      <c r="BI716" s="50"/>
      <c r="BK716" s="50"/>
      <c r="BM716" s="50"/>
      <c r="BO716" s="50"/>
      <c r="BQ716" s="50"/>
      <c r="BS716" s="50"/>
    </row>
    <row r="717" spans="2:71" x14ac:dyDescent="0.25">
      <c r="B717" s="3" t="s">
        <v>294</v>
      </c>
      <c r="C717" s="10" t="s">
        <v>566</v>
      </c>
      <c r="D717" s="39">
        <v>44645</v>
      </c>
      <c r="E717" s="28">
        <v>29</v>
      </c>
      <c r="F717" s="3" t="s">
        <v>1136</v>
      </c>
      <c r="H717" s="6">
        <v>35</v>
      </c>
      <c r="I717" s="7">
        <v>0</v>
      </c>
      <c r="J717" s="6">
        <v>39</v>
      </c>
      <c r="K717" s="7">
        <v>0</v>
      </c>
      <c r="L717" s="6">
        <v>11</v>
      </c>
      <c r="M717" s="7">
        <v>1</v>
      </c>
      <c r="N717" s="6">
        <v>3</v>
      </c>
      <c r="O717" s="7">
        <v>-1</v>
      </c>
      <c r="P717" s="6">
        <v>3</v>
      </c>
      <c r="Q717" s="7">
        <v>0</v>
      </c>
      <c r="R717" s="6"/>
      <c r="T717" s="6">
        <v>-4</v>
      </c>
      <c r="U717" s="7">
        <v>0</v>
      </c>
      <c r="V717" s="3" t="s">
        <v>842</v>
      </c>
      <c r="W717" t="s">
        <v>988</v>
      </c>
      <c r="X717" s="7"/>
      <c r="Y717" s="7"/>
      <c r="Z717" s="6"/>
      <c r="AA717" s="6"/>
      <c r="AC717" s="6"/>
      <c r="AD717" s="6"/>
      <c r="AF717" s="6"/>
      <c r="AG717" s="6"/>
      <c r="AL717" s="6"/>
      <c r="AM717" s="6"/>
      <c r="AO717" s="4"/>
      <c r="AP717" s="6"/>
      <c r="AQ717" s="6"/>
      <c r="AR717" s="6"/>
      <c r="AS717" s="6"/>
      <c r="AT717" s="6"/>
      <c r="AU717" s="4"/>
      <c r="AV717" s="6"/>
      <c r="AW717" s="6"/>
      <c r="AX717" s="7"/>
      <c r="AY717" s="4"/>
      <c r="BI717" s="50"/>
      <c r="BK717" s="50"/>
      <c r="BM717" s="50"/>
      <c r="BO717" s="50"/>
      <c r="BQ717" s="50"/>
      <c r="BS717" s="50"/>
    </row>
    <row r="718" spans="2:71" x14ac:dyDescent="0.25">
      <c r="B718" s="3" t="s">
        <v>294</v>
      </c>
      <c r="C718" s="10" t="s">
        <v>681</v>
      </c>
      <c r="D718" s="39">
        <v>44646</v>
      </c>
      <c r="E718" s="28">
        <v>30</v>
      </c>
      <c r="F718" s="3" t="s">
        <v>821</v>
      </c>
      <c r="H718" s="6"/>
      <c r="J718" s="6"/>
      <c r="L718" s="6"/>
      <c r="N718" s="6"/>
      <c r="P718" s="6"/>
      <c r="R718" s="6"/>
      <c r="T718" s="6"/>
      <c r="V718" s="3" t="s">
        <v>842</v>
      </c>
      <c r="X718" s="7"/>
      <c r="Z718" s="6"/>
      <c r="AA718" s="6"/>
      <c r="AC718" s="6"/>
      <c r="AD718" s="6"/>
      <c r="AF718" s="6"/>
      <c r="AG718" s="6"/>
      <c r="AL718" s="6"/>
      <c r="AM718" s="6"/>
      <c r="AO718" s="4"/>
      <c r="AP718" s="6"/>
      <c r="AQ718" s="6"/>
      <c r="AR718" s="6"/>
      <c r="AS718" s="6"/>
      <c r="AT718" s="6"/>
      <c r="AU718" s="4"/>
      <c r="AV718" s="6">
        <v>25</v>
      </c>
      <c r="AW718" s="6">
        <v>53</v>
      </c>
      <c r="AX718" s="7">
        <f>AV718-AW718</f>
        <v>-28</v>
      </c>
      <c r="AY718" s="4" t="s">
        <v>871</v>
      </c>
      <c r="BI718" s="50"/>
      <c r="BK718" s="50"/>
      <c r="BM718" s="50"/>
      <c r="BO718" s="50"/>
      <c r="BQ718" s="50"/>
      <c r="BS718" s="50"/>
    </row>
    <row r="719" spans="2:71" x14ac:dyDescent="0.25">
      <c r="B719" s="3" t="s">
        <v>294</v>
      </c>
      <c r="C719" s="10" t="s">
        <v>560</v>
      </c>
      <c r="D719" s="39">
        <v>44647</v>
      </c>
      <c r="E719" s="28">
        <v>28</v>
      </c>
      <c r="F719" s="3" t="s">
        <v>1135</v>
      </c>
      <c r="H719" s="6">
        <v>35</v>
      </c>
      <c r="I719" s="7">
        <v>0</v>
      </c>
      <c r="J719" s="6">
        <v>37</v>
      </c>
      <c r="K719" s="7">
        <v>-3</v>
      </c>
      <c r="L719" s="6">
        <v>9</v>
      </c>
      <c r="M719" s="7">
        <v>-2</v>
      </c>
      <c r="N719" s="6">
        <v>5</v>
      </c>
      <c r="O719" s="7">
        <v>-2</v>
      </c>
      <c r="P719" s="6">
        <v>5</v>
      </c>
      <c r="Q719" s="7">
        <v>3</v>
      </c>
      <c r="R719" s="6"/>
      <c r="T719" s="6">
        <v>-2</v>
      </c>
      <c r="U719" s="7">
        <v>3</v>
      </c>
      <c r="V719" s="3" t="s">
        <v>842</v>
      </c>
      <c r="X719" s="7"/>
      <c r="Y719" s="7"/>
      <c r="Z719" s="6">
        <v>36</v>
      </c>
      <c r="AA719" s="6">
        <v>44</v>
      </c>
      <c r="AB719" s="7">
        <f>Z719-AA719</f>
        <v>-8</v>
      </c>
      <c r="AC719" s="6">
        <v>30</v>
      </c>
      <c r="AD719" s="6">
        <v>28</v>
      </c>
      <c r="AE719" s="7">
        <f>AC719-AD719</f>
        <v>2</v>
      </c>
      <c r="AF719" s="6"/>
      <c r="AG719" s="6"/>
      <c r="AL719" s="6"/>
      <c r="AM719" s="6"/>
      <c r="AO719" s="4" t="s">
        <v>1148</v>
      </c>
      <c r="AP719" s="6">
        <v>38</v>
      </c>
      <c r="AQ719" s="6">
        <v>33</v>
      </c>
      <c r="AR719" s="6"/>
      <c r="AS719" s="6"/>
      <c r="AT719" s="6"/>
      <c r="AU719" s="4" t="s">
        <v>1147</v>
      </c>
      <c r="AV719" s="6"/>
      <c r="AW719" s="6"/>
      <c r="AX719" s="7"/>
      <c r="AY719" s="4"/>
      <c r="BI719" s="50"/>
      <c r="BK719" s="50"/>
      <c r="BM719" s="50"/>
      <c r="BO719" s="50"/>
      <c r="BQ719" s="50"/>
      <c r="BS719" s="50"/>
    </row>
    <row r="720" spans="2:71" x14ac:dyDescent="0.25">
      <c r="B720" s="3" t="s">
        <v>294</v>
      </c>
      <c r="C720" s="10" t="s">
        <v>677</v>
      </c>
      <c r="D720" s="39">
        <v>44648</v>
      </c>
      <c r="E720" s="28">
        <v>31</v>
      </c>
      <c r="F720" s="3" t="s">
        <v>982</v>
      </c>
      <c r="H720" s="6">
        <v>35</v>
      </c>
      <c r="I720" s="7">
        <v>0</v>
      </c>
      <c r="J720" s="6">
        <v>42</v>
      </c>
      <c r="K720" s="7">
        <v>0</v>
      </c>
      <c r="L720" s="6">
        <v>9</v>
      </c>
      <c r="M720" s="7">
        <v>0</v>
      </c>
      <c r="N720" s="6">
        <v>3</v>
      </c>
      <c r="O720" s="7">
        <v>0</v>
      </c>
      <c r="P720" s="6">
        <v>2</v>
      </c>
      <c r="Q720" s="7">
        <v>0</v>
      </c>
      <c r="R720" s="6">
        <v>1</v>
      </c>
      <c r="S720" s="7">
        <v>1</v>
      </c>
      <c r="T720" s="6">
        <v>-7</v>
      </c>
      <c r="U720" s="7">
        <v>0</v>
      </c>
      <c r="V720" s="3" t="s">
        <v>842</v>
      </c>
      <c r="W720" t="s">
        <v>988</v>
      </c>
      <c r="X720" s="7"/>
      <c r="Y720" s="7"/>
      <c r="Z720" s="6">
        <v>32</v>
      </c>
      <c r="AA720" s="6">
        <v>51</v>
      </c>
      <c r="AB720" s="7">
        <f>Z720-AA720</f>
        <v>-19</v>
      </c>
      <c r="AC720" s="6">
        <v>33</v>
      </c>
      <c r="AD720" s="6">
        <v>35</v>
      </c>
      <c r="AE720" s="7">
        <f>AC720-AD720</f>
        <v>-2</v>
      </c>
      <c r="AF720" s="6"/>
      <c r="AG720" s="6"/>
      <c r="AL720" s="6"/>
      <c r="AM720" s="6"/>
      <c r="AO720" s="4" t="s">
        <v>1049</v>
      </c>
      <c r="AP720" s="6">
        <v>35</v>
      </c>
      <c r="AQ720" s="6">
        <v>37</v>
      </c>
      <c r="AR720" s="6"/>
      <c r="AS720" s="6"/>
      <c r="AT720" s="6"/>
      <c r="AU720" s="4" t="s">
        <v>1084</v>
      </c>
      <c r="AV720" s="6">
        <v>29</v>
      </c>
      <c r="AW720" s="6">
        <v>47</v>
      </c>
      <c r="AX720" s="7">
        <f>AV720-AW720</f>
        <v>-18</v>
      </c>
      <c r="AY720" s="4" t="s">
        <v>1144</v>
      </c>
      <c r="BI720" s="50"/>
      <c r="BK720" s="50"/>
      <c r="BM720" s="50"/>
      <c r="BO720" s="50"/>
      <c r="BQ720" s="50"/>
      <c r="BS720" s="50"/>
    </row>
    <row r="721" spans="2:71" x14ac:dyDescent="0.25">
      <c r="B721" s="3" t="s">
        <v>294</v>
      </c>
      <c r="C721" s="85" t="s">
        <v>603</v>
      </c>
      <c r="D721" s="39">
        <v>44649</v>
      </c>
      <c r="E721" s="28">
        <v>1</v>
      </c>
      <c r="F721" s="3" t="s">
        <v>821</v>
      </c>
      <c r="G721" s="2" t="s">
        <v>224</v>
      </c>
      <c r="H721" s="6">
        <v>33</v>
      </c>
      <c r="I721" s="7">
        <v>-2</v>
      </c>
      <c r="J721" s="6">
        <v>37</v>
      </c>
      <c r="K721" s="7">
        <v>0</v>
      </c>
      <c r="L721" s="6">
        <v>9</v>
      </c>
      <c r="M721" s="7">
        <v>-1</v>
      </c>
      <c r="N721" s="6">
        <v>6</v>
      </c>
      <c r="O721" s="7">
        <v>-1</v>
      </c>
      <c r="P721" s="6">
        <v>5</v>
      </c>
      <c r="Q721" s="7">
        <v>1</v>
      </c>
      <c r="R721" s="6"/>
      <c r="T721" s="6">
        <v>-4</v>
      </c>
      <c r="U721" s="7">
        <v>-2</v>
      </c>
      <c r="V721" s="3" t="s">
        <v>842</v>
      </c>
      <c r="X721" s="7"/>
      <c r="Y721" s="7"/>
      <c r="Z721" s="6"/>
      <c r="AA721" s="6"/>
      <c r="AC721" s="6"/>
      <c r="AD721" s="6"/>
      <c r="AF721" s="6"/>
      <c r="AG721" s="6"/>
      <c r="AL721" s="6"/>
      <c r="AM721" s="6"/>
      <c r="AO721" s="4"/>
      <c r="AP721" s="6">
        <v>27</v>
      </c>
      <c r="AQ721" s="6">
        <v>32</v>
      </c>
      <c r="AR721" s="6"/>
      <c r="AS721" s="6"/>
      <c r="AT721" s="6"/>
      <c r="AU721" s="4" t="s">
        <v>876</v>
      </c>
      <c r="AV721" s="6"/>
      <c r="AW721" s="6"/>
      <c r="AX721" s="7"/>
      <c r="AY721" s="4"/>
      <c r="BI721" s="50"/>
      <c r="BK721" s="50"/>
      <c r="BM721" s="50"/>
      <c r="BO721" s="50"/>
      <c r="BQ721" s="50"/>
      <c r="BS721" s="50"/>
    </row>
    <row r="722" spans="2:71" x14ac:dyDescent="0.25">
      <c r="B722" s="3" t="s">
        <v>294</v>
      </c>
      <c r="C722" s="10" t="s">
        <v>587</v>
      </c>
      <c r="D722" s="39">
        <v>44650</v>
      </c>
      <c r="E722" s="28">
        <v>1</v>
      </c>
      <c r="F722" s="3" t="s">
        <v>1169</v>
      </c>
      <c r="H722" s="6">
        <v>36</v>
      </c>
      <c r="I722" s="7">
        <v>1</v>
      </c>
      <c r="J722" s="6">
        <v>39</v>
      </c>
      <c r="K722" s="7">
        <v>-1</v>
      </c>
      <c r="L722" s="6">
        <v>9</v>
      </c>
      <c r="M722" s="7">
        <v>-1</v>
      </c>
      <c r="N722" s="6">
        <v>5</v>
      </c>
      <c r="O722" s="7">
        <v>0</v>
      </c>
      <c r="P722" s="6"/>
      <c r="R722" s="6"/>
      <c r="T722" s="6">
        <v>-3</v>
      </c>
      <c r="U722" s="7">
        <v>2</v>
      </c>
      <c r="V722" s="3" t="s">
        <v>1170</v>
      </c>
      <c r="W722" t="s">
        <v>988</v>
      </c>
      <c r="X722" s="7"/>
      <c r="Y722" s="7"/>
      <c r="Z722" s="6"/>
      <c r="AA722" s="6"/>
      <c r="AC722" s="6"/>
      <c r="AD722" s="6"/>
      <c r="AF722" s="6"/>
      <c r="AG722" s="6"/>
      <c r="AL722" s="6"/>
      <c r="AM722" s="6"/>
      <c r="AO722" s="4"/>
      <c r="AP722" s="6"/>
      <c r="AQ722" s="6"/>
      <c r="AR722" s="6"/>
      <c r="AS722" s="6"/>
      <c r="AT722" s="6"/>
      <c r="AU722" s="4"/>
      <c r="AV722" s="6"/>
      <c r="AW722" s="6"/>
      <c r="AX722" s="7"/>
      <c r="AY722" s="4"/>
      <c r="BI722" s="50"/>
      <c r="BK722" s="50"/>
      <c r="BM722" s="50"/>
      <c r="BO722" s="50"/>
      <c r="BQ722" s="50"/>
      <c r="BS722" s="50"/>
    </row>
    <row r="723" spans="2:71" x14ac:dyDescent="0.25">
      <c r="B723" s="3" t="s">
        <v>294</v>
      </c>
      <c r="C723" s="52" t="s">
        <v>1162</v>
      </c>
      <c r="D723" s="39"/>
      <c r="E723" s="28"/>
      <c r="F723" s="3" t="s">
        <v>1163</v>
      </c>
      <c r="H723" s="6">
        <v>32.9</v>
      </c>
      <c r="I723" s="7">
        <f>H723-H689</f>
        <v>1.3999999999999986</v>
      </c>
      <c r="J723" s="6">
        <v>39.299999999999997</v>
      </c>
      <c r="K723" s="7">
        <f>J723-J689</f>
        <v>0.39999999999999858</v>
      </c>
      <c r="L723" s="6">
        <v>9.5</v>
      </c>
      <c r="M723" s="7">
        <f>L723-L689</f>
        <v>-0.5</v>
      </c>
      <c r="N723" s="6">
        <v>6</v>
      </c>
      <c r="O723" s="7">
        <f>N723-N689</f>
        <v>-9.9999999999999645E-2</v>
      </c>
      <c r="P723" s="6">
        <v>3.4</v>
      </c>
      <c r="Q723" s="7">
        <f>P723-P689</f>
        <v>-0.10000000000000009</v>
      </c>
      <c r="R723" s="6"/>
      <c r="T723" s="6">
        <f>H723-J723</f>
        <v>-6.3999999999999986</v>
      </c>
      <c r="U723" s="7">
        <f>T723-T689</f>
        <v>1</v>
      </c>
      <c r="V723" s="3" t="s">
        <v>842</v>
      </c>
      <c r="W723" s="3"/>
      <c r="X723" t="s">
        <v>1152</v>
      </c>
      <c r="Y723" s="7"/>
      <c r="Z723" s="6"/>
      <c r="AA723" s="6"/>
      <c r="AC723" s="6"/>
      <c r="AD723" s="6"/>
      <c r="AF723" s="6"/>
      <c r="AG723" s="6"/>
      <c r="AL723" s="6"/>
      <c r="AM723" s="6"/>
      <c r="AO723" s="4"/>
      <c r="AP723" s="6"/>
      <c r="AQ723" s="6"/>
      <c r="AR723" s="6"/>
      <c r="AS723" s="6"/>
      <c r="AT723" s="6"/>
      <c r="AU723" s="4"/>
      <c r="AV723" s="6"/>
      <c r="AW723" s="6"/>
      <c r="AX723" s="7"/>
      <c r="AY723" s="4"/>
      <c r="BF723">
        <v>262</v>
      </c>
      <c r="BG723" s="50">
        <f>BF723-BF689</f>
        <v>-13</v>
      </c>
      <c r="BH723">
        <v>305</v>
      </c>
      <c r="BI723" s="50">
        <f>BH723-BH689</f>
        <v>14</v>
      </c>
      <c r="BJ723">
        <v>14</v>
      </c>
      <c r="BK723" s="50">
        <f>BJ723-BJ689</f>
        <v>7</v>
      </c>
      <c r="BL723">
        <v>1</v>
      </c>
      <c r="BM723" s="50">
        <f>BL723-BL689</f>
        <v>0</v>
      </c>
      <c r="BO723" s="50"/>
      <c r="BP723">
        <v>47</v>
      </c>
      <c r="BQ723" s="50">
        <f>BP723-BP689</f>
        <v>-8</v>
      </c>
      <c r="BS723" s="50"/>
    </row>
    <row r="724" spans="2:71" x14ac:dyDescent="0.25">
      <c r="B724" s="3" t="s">
        <v>269</v>
      </c>
      <c r="C724" s="10" t="s">
        <v>315</v>
      </c>
      <c r="D724" s="39">
        <v>44652</v>
      </c>
      <c r="E724" s="28">
        <v>5</v>
      </c>
      <c r="F724" s="3" t="s">
        <v>1136</v>
      </c>
      <c r="H724" s="6">
        <v>33</v>
      </c>
      <c r="I724" s="7">
        <v>-2</v>
      </c>
      <c r="J724" s="6">
        <v>40</v>
      </c>
      <c r="K724" s="7">
        <v>1</v>
      </c>
      <c r="L724" s="6">
        <v>11</v>
      </c>
      <c r="M724" s="7">
        <v>0</v>
      </c>
      <c r="N724" s="6">
        <v>4</v>
      </c>
      <c r="O724" s="7">
        <v>1</v>
      </c>
      <c r="P724" s="6">
        <v>3</v>
      </c>
      <c r="Q724" s="7">
        <v>0</v>
      </c>
      <c r="R724" s="6"/>
      <c r="T724" s="6">
        <v>-7</v>
      </c>
      <c r="U724" s="7">
        <v>-3</v>
      </c>
      <c r="V724" s="3" t="s">
        <v>842</v>
      </c>
      <c r="W724" t="s">
        <v>988</v>
      </c>
      <c r="X724" s="7"/>
      <c r="Y724" s="7"/>
      <c r="Z724" s="6"/>
      <c r="AA724" s="6"/>
      <c r="AC724" s="6"/>
      <c r="AD724" s="6"/>
      <c r="AF724" s="6"/>
      <c r="AG724" s="6"/>
      <c r="AL724" s="6"/>
      <c r="AM724" s="6"/>
      <c r="AO724" s="4"/>
      <c r="AP724" s="6"/>
      <c r="AQ724" s="6"/>
      <c r="AR724" s="6"/>
      <c r="AS724" s="6"/>
      <c r="AT724" s="6"/>
      <c r="AU724" s="4"/>
      <c r="AV724" s="6"/>
      <c r="AW724" s="6"/>
      <c r="AX724" s="7"/>
      <c r="AY724" s="4"/>
      <c r="BI724" s="50"/>
      <c r="BK724" s="50"/>
      <c r="BM724" s="50"/>
      <c r="BO724" s="50"/>
      <c r="BQ724" s="50"/>
      <c r="BS724" s="50"/>
    </row>
    <row r="725" spans="2:71" x14ac:dyDescent="0.25">
      <c r="B725" s="3" t="s">
        <v>269</v>
      </c>
      <c r="C725" s="10" t="s">
        <v>315</v>
      </c>
      <c r="D725" s="39">
        <v>44652</v>
      </c>
      <c r="E725" s="28">
        <v>6</v>
      </c>
      <c r="F725" t="s">
        <v>1132</v>
      </c>
      <c r="H725" s="6"/>
      <c r="J725" s="6"/>
      <c r="L725" s="6"/>
      <c r="N725" s="6"/>
      <c r="P725" s="6"/>
      <c r="R725" s="6"/>
      <c r="T725" s="6"/>
      <c r="V725" s="3" t="s">
        <v>842</v>
      </c>
      <c r="X725" s="7"/>
      <c r="Z725" s="6">
        <v>25</v>
      </c>
      <c r="AA725" s="6">
        <v>54</v>
      </c>
      <c r="AB725" s="7">
        <f>Z725-AA725</f>
        <v>-29</v>
      </c>
      <c r="AC725" s="6">
        <v>30</v>
      </c>
      <c r="AD725" s="6">
        <v>41</v>
      </c>
      <c r="AE725" s="7">
        <f>AC725-AD725</f>
        <v>-11</v>
      </c>
      <c r="AF725" s="6"/>
      <c r="AG725" s="6"/>
      <c r="AL725" s="6"/>
      <c r="AM725" s="6"/>
      <c r="AO725" s="4" t="s">
        <v>1750</v>
      </c>
      <c r="AP725" s="6"/>
      <c r="AQ725" s="6"/>
      <c r="AR725" s="6"/>
      <c r="AS725" s="6"/>
      <c r="AT725" s="6"/>
      <c r="AU725" s="4"/>
      <c r="AV725" s="6"/>
      <c r="AW725" s="6"/>
      <c r="AX725" s="7"/>
      <c r="AY725" s="4"/>
      <c r="BI725" s="50"/>
      <c r="BK725" s="50"/>
      <c r="BM725" s="50"/>
      <c r="BO725" s="50"/>
      <c r="BQ725" s="50"/>
      <c r="BS725" s="50"/>
    </row>
    <row r="726" spans="2:71" x14ac:dyDescent="0.25">
      <c r="B726" s="3" t="s">
        <v>269</v>
      </c>
      <c r="C726" s="10" t="s">
        <v>315</v>
      </c>
      <c r="D726" s="39">
        <v>44652</v>
      </c>
      <c r="E726" s="28">
        <v>6</v>
      </c>
      <c r="F726" t="s">
        <v>1132</v>
      </c>
      <c r="H726" s="6"/>
      <c r="J726" s="6"/>
      <c r="L726" s="6"/>
      <c r="N726" s="6"/>
      <c r="P726" s="6"/>
      <c r="R726" s="6"/>
      <c r="T726" s="6"/>
      <c r="V726" s="3" t="s">
        <v>842</v>
      </c>
      <c r="X726" s="7"/>
      <c r="Z726" s="6">
        <v>31</v>
      </c>
      <c r="AA726" s="6">
        <v>51</v>
      </c>
      <c r="AB726" s="7">
        <f>Z726-AA726</f>
        <v>-20</v>
      </c>
      <c r="AC726" s="6"/>
      <c r="AD726" s="6"/>
      <c r="AF726" s="6"/>
      <c r="AG726" s="6"/>
      <c r="AL726" s="6"/>
      <c r="AM726" s="6"/>
      <c r="AO726" s="4" t="s">
        <v>1154</v>
      </c>
      <c r="AP726" s="6"/>
      <c r="AQ726" s="6"/>
      <c r="AR726" s="6"/>
      <c r="AS726" s="6"/>
      <c r="AT726" s="6"/>
      <c r="AU726" s="4"/>
      <c r="AV726" s="6"/>
      <c r="AW726" s="6"/>
      <c r="AX726" s="7"/>
      <c r="AY726" s="4"/>
      <c r="BI726" s="50"/>
      <c r="BK726" s="50"/>
      <c r="BM726" s="50"/>
      <c r="BO726" s="50"/>
      <c r="BQ726" s="50"/>
      <c r="BS726" s="50"/>
    </row>
    <row r="727" spans="2:71" x14ac:dyDescent="0.25">
      <c r="B727" s="3" t="s">
        <v>269</v>
      </c>
      <c r="C727" s="10" t="s">
        <v>697</v>
      </c>
      <c r="D727" s="39">
        <v>44653</v>
      </c>
      <c r="E727" s="28">
        <v>5</v>
      </c>
      <c r="F727" s="3" t="s">
        <v>821</v>
      </c>
      <c r="H727" s="6"/>
      <c r="J727" s="6"/>
      <c r="L727" s="6"/>
      <c r="N727" s="6"/>
      <c r="P727" s="6"/>
      <c r="R727" s="6"/>
      <c r="T727" s="6"/>
      <c r="V727" s="3" t="s">
        <v>842</v>
      </c>
      <c r="X727" s="7"/>
      <c r="Z727" s="6"/>
      <c r="AA727" s="6"/>
      <c r="AC727" s="6"/>
      <c r="AD727" s="6"/>
      <c r="AF727" s="6"/>
      <c r="AG727" s="6"/>
      <c r="AL727" s="6"/>
      <c r="AM727" s="6"/>
      <c r="AO727" s="4"/>
      <c r="AP727" s="6"/>
      <c r="AQ727" s="6"/>
      <c r="AR727" s="6"/>
      <c r="AS727" s="6"/>
      <c r="AT727" s="6"/>
      <c r="AU727" s="4"/>
      <c r="AV727" s="6">
        <v>21</v>
      </c>
      <c r="AW727" s="6">
        <v>59</v>
      </c>
      <c r="AX727" s="7">
        <f>AV727-AW727</f>
        <v>-38</v>
      </c>
      <c r="AY727" s="4" t="s">
        <v>871</v>
      </c>
      <c r="BI727" s="50"/>
      <c r="BK727" s="50"/>
      <c r="BM727" s="50"/>
      <c r="BO727" s="50"/>
      <c r="BQ727" s="50"/>
      <c r="BS727" s="50"/>
    </row>
    <row r="728" spans="2:71" x14ac:dyDescent="0.25">
      <c r="B728" s="3" t="s">
        <v>269</v>
      </c>
      <c r="C728" s="10" t="s">
        <v>583</v>
      </c>
      <c r="D728" s="39">
        <v>44654</v>
      </c>
      <c r="E728" s="28">
        <v>4</v>
      </c>
      <c r="F728" s="3" t="s">
        <v>1135</v>
      </c>
      <c r="H728" s="6">
        <v>36</v>
      </c>
      <c r="I728" s="7">
        <v>1</v>
      </c>
      <c r="J728" s="6">
        <v>42</v>
      </c>
      <c r="K728" s="7">
        <v>5</v>
      </c>
      <c r="L728" s="6">
        <v>9</v>
      </c>
      <c r="M728" s="7">
        <v>0</v>
      </c>
      <c r="N728" s="6">
        <v>4</v>
      </c>
      <c r="O728" s="7">
        <v>-1</v>
      </c>
      <c r="P728" s="6">
        <v>3</v>
      </c>
      <c r="Q728" s="7">
        <v>-2</v>
      </c>
      <c r="R728" s="6"/>
      <c r="T728" s="6">
        <v>-6</v>
      </c>
      <c r="U728" s="7">
        <v>-4</v>
      </c>
      <c r="V728" s="3" t="s">
        <v>842</v>
      </c>
      <c r="X728" s="7"/>
      <c r="Y728" s="7"/>
      <c r="Z728" s="6">
        <v>30</v>
      </c>
      <c r="AA728" s="6">
        <v>51</v>
      </c>
      <c r="AB728" s="7">
        <f>Z728-AA728</f>
        <v>-21</v>
      </c>
      <c r="AC728" s="6">
        <v>31</v>
      </c>
      <c r="AD728" s="6">
        <v>31</v>
      </c>
      <c r="AE728" s="7">
        <f>AC728-AD728</f>
        <v>0</v>
      </c>
      <c r="AF728" s="6"/>
      <c r="AG728" s="6"/>
      <c r="AL728" s="6"/>
      <c r="AM728" s="6"/>
      <c r="AO728" s="4" t="s">
        <v>1148</v>
      </c>
      <c r="AP728" s="6">
        <v>37</v>
      </c>
      <c r="AQ728" s="6">
        <v>37</v>
      </c>
      <c r="AR728" s="6"/>
      <c r="AS728" s="6"/>
      <c r="AT728" s="6"/>
      <c r="AU728" s="4" t="s">
        <v>1147</v>
      </c>
      <c r="AV728" s="6"/>
      <c r="AW728" s="6"/>
      <c r="AX728" s="7"/>
      <c r="AY728" s="4"/>
      <c r="BI728" s="50"/>
      <c r="BK728" s="50"/>
      <c r="BM728" s="50"/>
      <c r="BO728" s="50"/>
      <c r="BQ728" s="50"/>
      <c r="BS728" s="50"/>
    </row>
    <row r="729" spans="2:71" x14ac:dyDescent="0.25">
      <c r="B729" s="3" t="s">
        <v>269</v>
      </c>
      <c r="C729" s="10" t="s">
        <v>694</v>
      </c>
      <c r="D729" s="39">
        <v>44655</v>
      </c>
      <c r="E729" s="28">
        <v>6</v>
      </c>
      <c r="F729" s="3" t="s">
        <v>821</v>
      </c>
      <c r="H729" s="6"/>
      <c r="J729" s="6"/>
      <c r="L729" s="6"/>
      <c r="N729" s="6"/>
      <c r="P729" s="6"/>
      <c r="R729" s="6"/>
      <c r="T729" s="6"/>
      <c r="V729" s="3" t="s">
        <v>842</v>
      </c>
      <c r="X729" s="7"/>
      <c r="Z729" s="6">
        <v>25</v>
      </c>
      <c r="AA729" s="6">
        <v>67</v>
      </c>
      <c r="AB729" s="7">
        <f>Z729-AA729</f>
        <v>-42</v>
      </c>
      <c r="AC729" s="6">
        <v>29</v>
      </c>
      <c r="AD729" s="6">
        <v>54</v>
      </c>
      <c r="AE729" s="7">
        <f>AC729-AD729</f>
        <v>-25</v>
      </c>
      <c r="AF729" s="6"/>
      <c r="AG729" s="6"/>
      <c r="AL729" s="6"/>
      <c r="AM729" s="6"/>
      <c r="AO729" s="4" t="s">
        <v>931</v>
      </c>
      <c r="AP729" s="6"/>
      <c r="AQ729" s="6"/>
      <c r="AR729" s="6"/>
      <c r="AS729" s="6"/>
      <c r="AT729" s="6"/>
      <c r="AU729" s="4"/>
      <c r="AV729" s="6"/>
      <c r="AW729" s="6"/>
      <c r="AX729" s="7"/>
      <c r="AY729" s="4"/>
      <c r="BI729" s="50"/>
      <c r="BK729" s="50"/>
      <c r="BM729" s="50"/>
      <c r="BO729" s="50"/>
      <c r="BQ729" s="50"/>
      <c r="BS729" s="50"/>
    </row>
    <row r="730" spans="2:71" x14ac:dyDescent="0.25">
      <c r="B730" s="3" t="s">
        <v>269</v>
      </c>
      <c r="C730" s="10" t="s">
        <v>593</v>
      </c>
      <c r="D730" s="39">
        <v>44657</v>
      </c>
      <c r="E730" s="28">
        <v>8</v>
      </c>
      <c r="F730" s="3" t="s">
        <v>1169</v>
      </c>
      <c r="H730" s="6">
        <v>35</v>
      </c>
      <c r="I730" s="7">
        <v>-1</v>
      </c>
      <c r="J730" s="6">
        <v>40</v>
      </c>
      <c r="K730" s="7">
        <v>1</v>
      </c>
      <c r="L730" s="6">
        <v>10</v>
      </c>
      <c r="M730" s="7">
        <v>1</v>
      </c>
      <c r="N730" s="6">
        <v>4</v>
      </c>
      <c r="O730" s="7">
        <v>-1</v>
      </c>
      <c r="P730" s="6"/>
      <c r="R730" s="6"/>
      <c r="T730" s="6">
        <v>-5</v>
      </c>
      <c r="U730" s="7">
        <v>-2</v>
      </c>
      <c r="V730" s="3" t="s">
        <v>1170</v>
      </c>
      <c r="W730" t="s">
        <v>988</v>
      </c>
      <c r="X730" s="7"/>
      <c r="Y730" s="7"/>
      <c r="Z730" s="6"/>
      <c r="AA730" s="6"/>
      <c r="AC730" s="6"/>
      <c r="AD730" s="6"/>
      <c r="AF730" s="6"/>
      <c r="AG730" s="6"/>
      <c r="AL730" s="6"/>
      <c r="AM730" s="6"/>
      <c r="AO730" s="4"/>
      <c r="AP730" s="6"/>
      <c r="AQ730" s="6"/>
      <c r="AR730" s="6"/>
      <c r="AS730" s="6"/>
      <c r="AT730" s="6"/>
      <c r="AU730" s="4"/>
      <c r="AV730" s="6"/>
      <c r="AW730" s="6"/>
      <c r="AX730" s="7"/>
      <c r="AY730" s="4"/>
      <c r="BI730" s="50"/>
      <c r="BK730" s="50"/>
      <c r="BM730" s="50"/>
      <c r="BO730" s="50"/>
      <c r="BQ730" s="50"/>
      <c r="BS730" s="50"/>
    </row>
    <row r="731" spans="2:71" x14ac:dyDescent="0.25">
      <c r="B731" s="3" t="s">
        <v>269</v>
      </c>
      <c r="C731" s="10" t="s">
        <v>593</v>
      </c>
      <c r="D731" s="39">
        <v>44657</v>
      </c>
      <c r="E731" s="28">
        <v>12</v>
      </c>
      <c r="F731" s="3" t="s">
        <v>821</v>
      </c>
      <c r="G731" s="2" t="s">
        <v>224</v>
      </c>
      <c r="H731" s="6">
        <v>34</v>
      </c>
      <c r="I731" s="7">
        <v>1</v>
      </c>
      <c r="J731" s="6">
        <v>37</v>
      </c>
      <c r="K731" s="7">
        <v>0</v>
      </c>
      <c r="L731" s="6">
        <v>10</v>
      </c>
      <c r="M731" s="7">
        <v>1</v>
      </c>
      <c r="N731" s="6">
        <v>7</v>
      </c>
      <c r="O731" s="7">
        <v>4</v>
      </c>
      <c r="P731" s="6">
        <v>4</v>
      </c>
      <c r="Q731" s="7">
        <v>-1</v>
      </c>
      <c r="R731" s="6"/>
      <c r="T731" s="6">
        <v>-3</v>
      </c>
      <c r="U731" s="7">
        <v>1</v>
      </c>
      <c r="V731" s="3" t="s">
        <v>842</v>
      </c>
      <c r="X731" s="7"/>
      <c r="Y731" s="7"/>
      <c r="Z731" s="6"/>
      <c r="AA731" s="6"/>
      <c r="AC731" s="6"/>
      <c r="AD731" s="6"/>
      <c r="AF731" s="6"/>
      <c r="AG731" s="6"/>
      <c r="AL731" s="6"/>
      <c r="AM731" s="6"/>
      <c r="AO731" s="4"/>
      <c r="AP731" s="6">
        <v>27</v>
      </c>
      <c r="AQ731" s="6">
        <v>31</v>
      </c>
      <c r="AR731" s="6"/>
      <c r="AS731" s="6"/>
      <c r="AT731" s="6"/>
      <c r="AU731" s="4" t="s">
        <v>876</v>
      </c>
      <c r="AV731" s="6"/>
      <c r="AW731" s="6"/>
      <c r="AX731" s="7"/>
      <c r="AY731" s="4"/>
      <c r="BI731" s="50"/>
      <c r="BK731" s="50"/>
      <c r="BM731" s="50"/>
      <c r="BO731" s="50"/>
      <c r="BQ731" s="50"/>
      <c r="BS731" s="50"/>
    </row>
    <row r="732" spans="2:71" x14ac:dyDescent="0.25">
      <c r="B732" s="3" t="s">
        <v>269</v>
      </c>
      <c r="C732" s="10" t="s">
        <v>645</v>
      </c>
      <c r="D732" s="39">
        <v>44657</v>
      </c>
      <c r="E732" s="28">
        <v>10</v>
      </c>
      <c r="F732" s="3" t="s">
        <v>903</v>
      </c>
      <c r="G732" s="2" t="s">
        <v>138</v>
      </c>
      <c r="H732" s="6">
        <v>34</v>
      </c>
      <c r="I732" s="7">
        <v>-2</v>
      </c>
      <c r="J732" s="6">
        <v>38</v>
      </c>
      <c r="K732" s="7">
        <v>0</v>
      </c>
      <c r="L732" s="6">
        <v>10</v>
      </c>
      <c r="M732" s="7">
        <v>1</v>
      </c>
      <c r="N732" s="6">
        <v>7</v>
      </c>
      <c r="O732" s="7">
        <v>0</v>
      </c>
      <c r="P732" s="6"/>
      <c r="R732" s="6"/>
      <c r="T732" s="6">
        <v>-4</v>
      </c>
      <c r="U732" s="7">
        <v>-2</v>
      </c>
      <c r="V732" s="3" t="s">
        <v>842</v>
      </c>
      <c r="X732" s="7"/>
      <c r="Y732" s="7"/>
      <c r="Z732" s="6">
        <v>27</v>
      </c>
      <c r="AA732" s="6">
        <v>53</v>
      </c>
      <c r="AB732" s="7">
        <f>Z732-AA732</f>
        <v>-26</v>
      </c>
      <c r="AC732" s="6">
        <v>27</v>
      </c>
      <c r="AD732" s="6">
        <v>34</v>
      </c>
      <c r="AE732" s="7">
        <f>AC732-AD732</f>
        <v>-7</v>
      </c>
      <c r="AF732" s="6"/>
      <c r="AG732" s="6"/>
      <c r="AL732" s="6"/>
      <c r="AM732" s="6"/>
      <c r="AO732" s="4" t="s">
        <v>1127</v>
      </c>
      <c r="AP732" s="6">
        <v>25</v>
      </c>
      <c r="AQ732" s="6">
        <v>26</v>
      </c>
      <c r="AR732" s="6"/>
      <c r="AS732" s="6"/>
      <c r="AT732" s="6"/>
      <c r="AU732" s="4" t="s">
        <v>1035</v>
      </c>
      <c r="AV732" s="6"/>
      <c r="AW732" s="6"/>
      <c r="AX732" s="7"/>
      <c r="AY732" s="4"/>
      <c r="BI732" s="50"/>
      <c r="BK732" s="50"/>
      <c r="BM732" s="50"/>
      <c r="BO732" s="50"/>
      <c r="BQ732" s="50"/>
      <c r="BS732" s="50"/>
    </row>
    <row r="733" spans="2:71" x14ac:dyDescent="0.25">
      <c r="B733" s="3" t="s">
        <v>269</v>
      </c>
      <c r="C733" s="10" t="s">
        <v>645</v>
      </c>
      <c r="D733" s="39">
        <v>44657</v>
      </c>
      <c r="E733" s="28"/>
      <c r="F733" s="3" t="s">
        <v>1164</v>
      </c>
      <c r="G733" s="2" t="s">
        <v>21</v>
      </c>
      <c r="H733" s="6">
        <v>25</v>
      </c>
      <c r="I733" s="7">
        <v>-2</v>
      </c>
      <c r="J733" s="6">
        <v>49</v>
      </c>
      <c r="K733" s="7">
        <v>3</v>
      </c>
      <c r="L733" s="6">
        <v>6</v>
      </c>
      <c r="M733" s="7">
        <v>-2</v>
      </c>
      <c r="N733" s="6">
        <v>6</v>
      </c>
      <c r="O733" s="7">
        <v>-1</v>
      </c>
      <c r="P733" s="6">
        <v>3</v>
      </c>
      <c r="Q733" s="7">
        <v>-1</v>
      </c>
      <c r="R733" s="6"/>
      <c r="T733" s="6">
        <v>-24</v>
      </c>
      <c r="U733" s="7">
        <v>-5</v>
      </c>
      <c r="V733" s="3" t="s">
        <v>842</v>
      </c>
      <c r="X733" s="7"/>
      <c r="Y733" s="7"/>
      <c r="Z733" s="6"/>
      <c r="AA733" s="6"/>
      <c r="AC733" s="6"/>
      <c r="AD733" s="6"/>
      <c r="AF733" s="6"/>
      <c r="AG733" s="6"/>
      <c r="AL733" s="6"/>
      <c r="AM733" s="6"/>
      <c r="AO733" s="4"/>
      <c r="AP733" s="6"/>
      <c r="AQ733" s="6"/>
      <c r="AR733" s="6"/>
      <c r="AS733" s="6"/>
      <c r="AT733" s="6"/>
      <c r="AU733" s="4"/>
      <c r="AV733" s="6"/>
      <c r="AW733" s="6"/>
      <c r="AX733" s="7"/>
      <c r="AY733" s="4"/>
      <c r="BI733" s="50"/>
      <c r="BK733" s="50"/>
      <c r="BM733" s="50"/>
      <c r="BO733" s="50"/>
      <c r="BQ733" s="50"/>
      <c r="BS733" s="50"/>
    </row>
    <row r="734" spans="2:71" x14ac:dyDescent="0.25">
      <c r="B734" s="3" t="s">
        <v>269</v>
      </c>
      <c r="C734" s="10" t="s">
        <v>504</v>
      </c>
      <c r="D734" s="39">
        <v>44657</v>
      </c>
      <c r="E734" s="77">
        <v>44696</v>
      </c>
      <c r="F734" s="3" t="s">
        <v>1121</v>
      </c>
      <c r="G734" s="2" t="s">
        <v>13</v>
      </c>
      <c r="H734" s="6">
        <v>34</v>
      </c>
      <c r="I734" s="7">
        <v>1</v>
      </c>
      <c r="J734" s="6">
        <v>43</v>
      </c>
      <c r="K734" s="7">
        <v>1</v>
      </c>
      <c r="L734" s="6">
        <v>9</v>
      </c>
      <c r="M734" s="7">
        <v>-2</v>
      </c>
      <c r="N734" s="6">
        <v>5</v>
      </c>
      <c r="O734" s="7">
        <v>1</v>
      </c>
      <c r="P734" s="6">
        <v>4</v>
      </c>
      <c r="Q734" s="7">
        <v>1</v>
      </c>
      <c r="R734" s="6"/>
      <c r="T734" s="6">
        <v>-9</v>
      </c>
      <c r="U734" s="7">
        <v>0</v>
      </c>
      <c r="V734" s="3" t="s">
        <v>842</v>
      </c>
      <c r="X734" s="7" t="s">
        <v>1177</v>
      </c>
      <c r="Y734" s="7"/>
      <c r="Z734" s="6"/>
      <c r="AA734" s="6"/>
      <c r="AC734" s="6"/>
      <c r="AD734" s="6"/>
      <c r="AF734" s="6"/>
      <c r="AG734" s="6"/>
      <c r="AL734" s="6"/>
      <c r="AM734" s="6"/>
      <c r="AO734" s="4"/>
      <c r="AP734" s="6"/>
      <c r="AQ734" s="6"/>
      <c r="AR734" s="6"/>
      <c r="AS734" s="6"/>
      <c r="AT734" s="6"/>
      <c r="AU734" s="4"/>
      <c r="AV734" s="6"/>
      <c r="AW734" s="6"/>
      <c r="AX734" s="7"/>
      <c r="AY734" s="4"/>
      <c r="BF734">
        <v>230</v>
      </c>
      <c r="BG734" s="50">
        <f>BF734-BF581</f>
        <v>-7</v>
      </c>
      <c r="BH734">
        <v>336</v>
      </c>
      <c r="BI734" s="50">
        <f>BH734-BH581</f>
        <v>-2</v>
      </c>
      <c r="BJ734">
        <v>8</v>
      </c>
      <c r="BK734" s="50">
        <f>BJ734-BJ581</f>
        <v>-3</v>
      </c>
      <c r="BL734">
        <v>1</v>
      </c>
      <c r="BM734" s="50">
        <f>BL734-BL581</f>
        <v>0</v>
      </c>
      <c r="BN734">
        <v>0</v>
      </c>
      <c r="BO734" s="50">
        <f>BN734-BN581</f>
        <v>0</v>
      </c>
      <c r="BP734">
        <v>53</v>
      </c>
      <c r="BQ734" s="50">
        <f>BP734-BP581</f>
        <v>5</v>
      </c>
      <c r="BR734">
        <v>4</v>
      </c>
      <c r="BS734" s="50">
        <f>BR734-BR581</f>
        <v>3</v>
      </c>
    </row>
    <row r="735" spans="2:71" x14ac:dyDescent="0.25">
      <c r="B735" s="3" t="s">
        <v>269</v>
      </c>
      <c r="C735" s="10" t="s">
        <v>477</v>
      </c>
      <c r="D735" s="39">
        <v>44658</v>
      </c>
      <c r="E735" s="28">
        <v>14</v>
      </c>
      <c r="F735" s="3" t="s">
        <v>1137</v>
      </c>
      <c r="H735" s="6">
        <v>34</v>
      </c>
      <c r="I735" s="7">
        <v>-2</v>
      </c>
      <c r="J735" s="6">
        <v>37</v>
      </c>
      <c r="K735" s="7">
        <v>1</v>
      </c>
      <c r="L735" s="6">
        <v>11</v>
      </c>
      <c r="M735" s="7">
        <v>-1</v>
      </c>
      <c r="N735" s="6">
        <v>7</v>
      </c>
      <c r="O735" s="7">
        <v>1</v>
      </c>
      <c r="P735" s="6">
        <v>4</v>
      </c>
      <c r="Q735" s="7">
        <v>1</v>
      </c>
      <c r="R735" s="6">
        <v>2</v>
      </c>
      <c r="S735" s="7">
        <v>1</v>
      </c>
      <c r="T735" s="6">
        <v>-3</v>
      </c>
      <c r="U735" s="7">
        <v>-3</v>
      </c>
      <c r="V735" s="3" t="s">
        <v>842</v>
      </c>
      <c r="X735" s="7"/>
      <c r="Y735" s="7"/>
      <c r="Z735" s="6"/>
      <c r="AA735" s="6"/>
      <c r="AC735" s="6"/>
      <c r="AD735" s="6"/>
      <c r="AF735" s="6"/>
      <c r="AG735" s="6"/>
      <c r="AL735" s="6"/>
      <c r="AM735" s="6"/>
      <c r="AO735" s="4"/>
      <c r="AP735" s="6"/>
      <c r="AQ735" s="6"/>
      <c r="AR735" s="6"/>
      <c r="AS735" s="6"/>
      <c r="AT735" s="6"/>
      <c r="AU735" s="4"/>
      <c r="AV735" s="6"/>
      <c r="AW735" s="6"/>
      <c r="AX735" s="7"/>
      <c r="AY735" s="4"/>
      <c r="BI735" s="50"/>
      <c r="BK735" s="50"/>
      <c r="BM735" s="50"/>
      <c r="BO735" s="50"/>
      <c r="BQ735" s="50"/>
      <c r="BS735" s="50"/>
    </row>
    <row r="736" spans="2:71" x14ac:dyDescent="0.25">
      <c r="B736" s="3" t="s">
        <v>269</v>
      </c>
      <c r="C736" s="10" t="s">
        <v>317</v>
      </c>
      <c r="D736" s="39">
        <v>44659</v>
      </c>
      <c r="E736" s="28">
        <v>13</v>
      </c>
      <c r="F736" s="3" t="s">
        <v>1136</v>
      </c>
      <c r="G736" s="2" t="s">
        <v>96</v>
      </c>
      <c r="H736" s="6">
        <v>34</v>
      </c>
      <c r="I736" s="7">
        <v>1</v>
      </c>
      <c r="J736" s="6">
        <v>40</v>
      </c>
      <c r="K736" s="7">
        <v>0</v>
      </c>
      <c r="L736" s="6">
        <v>9</v>
      </c>
      <c r="M736" s="7">
        <v>-2</v>
      </c>
      <c r="N736" s="6">
        <v>4</v>
      </c>
      <c r="O736" s="7">
        <v>0</v>
      </c>
      <c r="P736" s="6">
        <v>3</v>
      </c>
      <c r="Q736" s="7">
        <v>0</v>
      </c>
      <c r="R736" s="6"/>
      <c r="T736" s="6">
        <v>-6</v>
      </c>
      <c r="U736" s="7">
        <v>1</v>
      </c>
      <c r="V736" s="3" t="s">
        <v>842</v>
      </c>
      <c r="W736" t="s">
        <v>988</v>
      </c>
      <c r="X736" s="7"/>
      <c r="Y736" s="7"/>
      <c r="Z736" s="6">
        <v>30</v>
      </c>
      <c r="AA736" s="6">
        <v>49</v>
      </c>
      <c r="AB736" s="7">
        <f>Z736-AA736</f>
        <v>-19</v>
      </c>
      <c r="AC736" s="6">
        <v>31</v>
      </c>
      <c r="AD736" s="6">
        <v>36</v>
      </c>
      <c r="AE736" s="7">
        <f>AC736-AD736</f>
        <v>-5</v>
      </c>
      <c r="AF736" s="6">
        <v>13</v>
      </c>
      <c r="AG736" s="6">
        <v>25</v>
      </c>
      <c r="AH736" s="7">
        <v>-11</v>
      </c>
      <c r="AL736" s="6"/>
      <c r="AM736" s="6"/>
      <c r="AO736" s="4" t="s">
        <v>1099</v>
      </c>
      <c r="AP736" s="6">
        <v>35</v>
      </c>
      <c r="AQ736" s="6">
        <v>36</v>
      </c>
      <c r="AR736" s="6"/>
      <c r="AS736" s="6"/>
      <c r="AT736" s="6"/>
      <c r="AU736" s="4" t="s">
        <v>1146</v>
      </c>
      <c r="AV736" s="6">
        <v>25</v>
      </c>
      <c r="AW736" s="6">
        <v>50</v>
      </c>
      <c r="AX736" s="7">
        <v>-25</v>
      </c>
      <c r="AY736" s="4" t="s">
        <v>1099</v>
      </c>
      <c r="BI736" s="50"/>
      <c r="BK736" s="50"/>
      <c r="BM736" s="50"/>
      <c r="BO736" s="50"/>
      <c r="BQ736" s="50"/>
      <c r="BS736" s="50"/>
    </row>
    <row r="737" spans="2:71" x14ac:dyDescent="0.25">
      <c r="B737" s="3" t="s">
        <v>269</v>
      </c>
      <c r="C737" s="10" t="s">
        <v>317</v>
      </c>
      <c r="D737" s="39">
        <v>44659</v>
      </c>
      <c r="E737" s="28"/>
      <c r="F737" s="3" t="s">
        <v>821</v>
      </c>
      <c r="H737" s="6"/>
      <c r="J737" s="6"/>
      <c r="L737" s="6"/>
      <c r="N737" s="6"/>
      <c r="P737" s="6"/>
      <c r="R737" s="6"/>
      <c r="T737" s="6"/>
      <c r="V737" s="3" t="s">
        <v>842</v>
      </c>
      <c r="X737" s="7"/>
      <c r="Z737" s="6">
        <v>29</v>
      </c>
      <c r="AA737" s="6">
        <v>63</v>
      </c>
      <c r="AB737" s="7">
        <f>Z737-AA737</f>
        <v>-34</v>
      </c>
      <c r="AC737" s="6"/>
      <c r="AD737" s="6"/>
      <c r="AF737" s="6"/>
      <c r="AG737" s="6"/>
      <c r="AL737" s="6"/>
      <c r="AM737" s="6"/>
      <c r="AO737" s="4" t="s">
        <v>931</v>
      </c>
      <c r="AP737" s="6"/>
      <c r="AQ737" s="6"/>
      <c r="AR737" s="6"/>
      <c r="AS737" s="6"/>
      <c r="AT737" s="6"/>
      <c r="AU737" s="4"/>
      <c r="AV737" s="6"/>
      <c r="AW737" s="6"/>
      <c r="AX737" s="7"/>
      <c r="AY737" s="4"/>
      <c r="BI737" s="50"/>
      <c r="BK737" s="50"/>
      <c r="BM737" s="50"/>
      <c r="BO737" s="50"/>
      <c r="BQ737" s="50"/>
      <c r="BS737" s="50"/>
    </row>
    <row r="738" spans="2:71" x14ac:dyDescent="0.25">
      <c r="B738" s="3" t="s">
        <v>269</v>
      </c>
      <c r="C738" s="10" t="s">
        <v>623</v>
      </c>
      <c r="D738" s="39">
        <v>44660</v>
      </c>
      <c r="E738" s="28">
        <v>12</v>
      </c>
      <c r="F738" s="3" t="s">
        <v>821</v>
      </c>
      <c r="H738" s="6"/>
      <c r="J738" s="6"/>
      <c r="L738" s="6"/>
      <c r="N738" s="6"/>
      <c r="P738" s="6"/>
      <c r="R738" s="6"/>
      <c r="T738" s="6"/>
      <c r="V738" s="3" t="s">
        <v>842</v>
      </c>
      <c r="X738" s="7"/>
      <c r="Z738" s="6">
        <v>29</v>
      </c>
      <c r="AA738" s="6">
        <v>65</v>
      </c>
      <c r="AB738" s="7">
        <f>Z738-AA738</f>
        <v>-36</v>
      </c>
      <c r="AC738" s="6">
        <v>27</v>
      </c>
      <c r="AD738" s="6">
        <v>53</v>
      </c>
      <c r="AE738" s="7">
        <f>AC738-AD738</f>
        <v>-26</v>
      </c>
      <c r="AF738" s="6"/>
      <c r="AG738" s="6"/>
      <c r="AL738" s="6"/>
      <c r="AM738" s="6"/>
      <c r="AO738" s="4" t="s">
        <v>1037</v>
      </c>
      <c r="AP738" s="6"/>
      <c r="AQ738" s="6"/>
      <c r="AR738" s="6"/>
      <c r="AS738" s="6"/>
      <c r="AT738" s="6"/>
      <c r="AU738" s="4"/>
      <c r="AV738" s="6">
        <v>23</v>
      </c>
      <c r="AW738" s="6">
        <v>57</v>
      </c>
      <c r="AX738" s="7">
        <f>AV738-AW738</f>
        <v>-34</v>
      </c>
      <c r="AY738" s="4" t="s">
        <v>871</v>
      </c>
      <c r="BI738" s="50"/>
      <c r="BK738" s="50"/>
      <c r="BM738" s="50"/>
      <c r="BO738" s="50"/>
      <c r="BQ738" s="50"/>
      <c r="BS738" s="50"/>
    </row>
    <row r="739" spans="2:71" x14ac:dyDescent="0.25">
      <c r="B739" s="3" t="s">
        <v>269</v>
      </c>
      <c r="C739" s="10" t="s">
        <v>637</v>
      </c>
      <c r="D739" s="39">
        <v>44661</v>
      </c>
      <c r="E739" s="28">
        <v>11</v>
      </c>
      <c r="F739" s="3" t="s">
        <v>1135</v>
      </c>
      <c r="H739" s="6">
        <v>34</v>
      </c>
      <c r="I739" s="7">
        <v>-2</v>
      </c>
      <c r="J739" s="6">
        <v>42</v>
      </c>
      <c r="K739" s="7">
        <v>0</v>
      </c>
      <c r="L739" s="6">
        <v>8</v>
      </c>
      <c r="M739" s="7">
        <v>-1</v>
      </c>
      <c r="N739" s="6">
        <v>5</v>
      </c>
      <c r="O739" s="7">
        <v>1</v>
      </c>
      <c r="P739" s="6">
        <v>4</v>
      </c>
      <c r="Q739" s="7">
        <v>1</v>
      </c>
      <c r="R739" s="6"/>
      <c r="T739" s="6">
        <v>-8</v>
      </c>
      <c r="U739" s="7">
        <v>-2</v>
      </c>
      <c r="V739" s="3" t="s">
        <v>842</v>
      </c>
      <c r="X739" s="7"/>
      <c r="Y739" s="7"/>
      <c r="Z739" s="6">
        <v>29</v>
      </c>
      <c r="AA739" s="6">
        <v>52</v>
      </c>
      <c r="AB739" s="7">
        <f>Z739-AA739</f>
        <v>-23</v>
      </c>
      <c r="AC739" s="6">
        <v>27</v>
      </c>
      <c r="AD739" s="6">
        <v>32</v>
      </c>
      <c r="AE739" s="7">
        <f>AC739-AD739</f>
        <v>-5</v>
      </c>
      <c r="AF739" s="6"/>
      <c r="AG739" s="6"/>
      <c r="AL739" s="6"/>
      <c r="AM739" s="6"/>
      <c r="AO739" s="4" t="s">
        <v>1148</v>
      </c>
      <c r="AP739" s="6">
        <v>35</v>
      </c>
      <c r="AQ739" s="6">
        <v>38</v>
      </c>
      <c r="AR739" s="6"/>
      <c r="AS739" s="6"/>
      <c r="AT739" s="6"/>
      <c r="AU739" s="4" t="s">
        <v>1147</v>
      </c>
      <c r="AV739" s="6"/>
      <c r="AW739" s="6"/>
      <c r="AX739" s="7"/>
      <c r="AY739" s="4"/>
      <c r="BI739" s="50"/>
      <c r="BK739" s="50"/>
      <c r="BM739" s="50"/>
      <c r="BO739" s="50"/>
      <c r="BQ739" s="50"/>
      <c r="BS739" s="50"/>
    </row>
    <row r="740" spans="2:71" x14ac:dyDescent="0.25">
      <c r="B740" s="3" t="s">
        <v>269</v>
      </c>
      <c r="C740" s="10" t="s">
        <v>562</v>
      </c>
      <c r="D740" s="39">
        <v>44662</v>
      </c>
      <c r="E740" s="28"/>
      <c r="F740" s="3" t="s">
        <v>821</v>
      </c>
      <c r="H740" s="6"/>
      <c r="J740" s="6"/>
      <c r="L740" s="6"/>
      <c r="N740" s="6"/>
      <c r="P740" s="6"/>
      <c r="R740" s="6"/>
      <c r="T740" s="6"/>
      <c r="V740" s="3" t="s">
        <v>842</v>
      </c>
      <c r="X740" s="7"/>
      <c r="Z740" s="6">
        <v>29</v>
      </c>
      <c r="AA740" s="6">
        <v>64</v>
      </c>
      <c r="AB740" s="7">
        <f>Z740-AA740</f>
        <v>-35</v>
      </c>
      <c r="AC740" s="6">
        <v>31</v>
      </c>
      <c r="AD740" s="6">
        <v>52</v>
      </c>
      <c r="AE740" s="7">
        <f>AC740-AD740</f>
        <v>-21</v>
      </c>
      <c r="AF740" s="6"/>
      <c r="AG740" s="6"/>
      <c r="AL740" s="6"/>
      <c r="AM740" s="6"/>
      <c r="AO740" s="4" t="s">
        <v>931</v>
      </c>
      <c r="AP740" s="6"/>
      <c r="AQ740" s="6"/>
      <c r="AR740" s="6"/>
      <c r="AS740" s="6"/>
      <c r="AT740" s="6"/>
      <c r="AU740" s="4"/>
      <c r="AV740" s="6"/>
      <c r="AW740" s="6"/>
      <c r="AX740" s="7"/>
      <c r="AY740" s="4"/>
      <c r="BI740" s="50"/>
      <c r="BK740" s="50"/>
      <c r="BM740" s="50"/>
      <c r="BO740" s="50"/>
      <c r="BQ740" s="50"/>
      <c r="BS740" s="50"/>
    </row>
    <row r="741" spans="2:71" x14ac:dyDescent="0.25">
      <c r="B741" s="3" t="s">
        <v>269</v>
      </c>
      <c r="C741" s="10" t="s">
        <v>594</v>
      </c>
      <c r="D741" s="39">
        <v>44664</v>
      </c>
      <c r="E741" s="28">
        <v>15</v>
      </c>
      <c r="F741" s="3" t="s">
        <v>1169</v>
      </c>
      <c r="G741" s="2" t="s">
        <v>42</v>
      </c>
      <c r="H741" s="6">
        <v>34</v>
      </c>
      <c r="I741" s="7">
        <v>-1</v>
      </c>
      <c r="J741" s="6">
        <v>41</v>
      </c>
      <c r="K741" s="7">
        <v>1</v>
      </c>
      <c r="L741" s="6">
        <v>9</v>
      </c>
      <c r="M741" s="7">
        <v>-1</v>
      </c>
      <c r="N741" s="6">
        <v>5</v>
      </c>
      <c r="O741" s="7">
        <v>1</v>
      </c>
      <c r="P741" s="6"/>
      <c r="R741" s="6"/>
      <c r="T741" s="6">
        <v>-7</v>
      </c>
      <c r="U741" s="7">
        <v>-2</v>
      </c>
      <c r="V741" s="3" t="s">
        <v>1170</v>
      </c>
      <c r="W741" t="s">
        <v>988</v>
      </c>
      <c r="X741" s="7"/>
      <c r="Y741" s="7"/>
      <c r="Z741" s="6"/>
      <c r="AA741" s="6"/>
      <c r="AC741" s="6"/>
      <c r="AD741" s="6"/>
      <c r="AF741" s="6"/>
      <c r="AG741" s="6"/>
      <c r="AL741" s="6"/>
      <c r="AM741" s="6"/>
      <c r="AO741" s="4"/>
      <c r="AP741" s="6"/>
      <c r="AQ741" s="6"/>
      <c r="AR741" s="6"/>
      <c r="AS741" s="6"/>
      <c r="AT741" s="6"/>
      <c r="AU741" s="4"/>
      <c r="AV741" s="6"/>
      <c r="AW741" s="6"/>
      <c r="AX741" s="7"/>
      <c r="AY741" s="4"/>
      <c r="BI741" s="50"/>
      <c r="BK741" s="50"/>
      <c r="BM741" s="50"/>
      <c r="BO741" s="50"/>
      <c r="BQ741" s="50"/>
      <c r="BS741" s="50"/>
    </row>
    <row r="742" spans="2:71" x14ac:dyDescent="0.25">
      <c r="B742" s="3" t="s">
        <v>269</v>
      </c>
      <c r="C742" s="10" t="s">
        <v>594</v>
      </c>
      <c r="D742" s="39">
        <v>44664</v>
      </c>
      <c r="E742" s="28">
        <v>16</v>
      </c>
      <c r="F742" s="3" t="s">
        <v>821</v>
      </c>
      <c r="G742" s="2" t="s">
        <v>224</v>
      </c>
      <c r="H742" s="6">
        <v>33</v>
      </c>
      <c r="I742" s="7">
        <v>-1</v>
      </c>
      <c r="J742" s="6">
        <v>38</v>
      </c>
      <c r="K742" s="7">
        <v>1</v>
      </c>
      <c r="L742" s="6">
        <v>10</v>
      </c>
      <c r="M742" s="7">
        <v>0</v>
      </c>
      <c r="N742" s="6">
        <v>7</v>
      </c>
      <c r="O742" s="7">
        <v>0</v>
      </c>
      <c r="P742" s="6">
        <v>5</v>
      </c>
      <c r="Q742" s="7">
        <v>1</v>
      </c>
      <c r="R742" s="6"/>
      <c r="T742" s="6">
        <v>-5</v>
      </c>
      <c r="U742" s="7">
        <v>-2</v>
      </c>
      <c r="V742" s="3" t="s">
        <v>842</v>
      </c>
      <c r="X742" s="7"/>
      <c r="Y742" s="7"/>
      <c r="Z742" s="6">
        <v>24</v>
      </c>
      <c r="AA742" s="6">
        <v>69</v>
      </c>
      <c r="AB742" s="7">
        <f>Z742-AA742</f>
        <v>-45</v>
      </c>
      <c r="AC742" s="6">
        <v>31</v>
      </c>
      <c r="AD742" s="6">
        <v>53</v>
      </c>
      <c r="AE742" s="7">
        <f>AC742-AD742</f>
        <v>-22</v>
      </c>
      <c r="AF742" s="6"/>
      <c r="AG742" s="6"/>
      <c r="AL742" s="6"/>
      <c r="AM742" s="6"/>
      <c r="AO742" s="4" t="s">
        <v>931</v>
      </c>
      <c r="AP742" s="6"/>
      <c r="AQ742" s="6"/>
      <c r="AR742" s="6"/>
      <c r="AS742" s="6"/>
      <c r="AT742" s="6"/>
      <c r="AU742" s="4"/>
      <c r="AV742" s="6"/>
      <c r="AW742" s="6"/>
      <c r="AX742" s="7"/>
      <c r="AY742" s="4"/>
      <c r="BI742" s="50"/>
      <c r="BK742" s="50"/>
      <c r="BM742" s="50"/>
      <c r="BO742" s="50"/>
      <c r="BQ742" s="50"/>
      <c r="BS742" s="50"/>
    </row>
    <row r="743" spans="2:71" x14ac:dyDescent="0.25">
      <c r="B743" s="3" t="s">
        <v>269</v>
      </c>
      <c r="C743" s="10" t="s">
        <v>594</v>
      </c>
      <c r="D743" s="39">
        <v>44664</v>
      </c>
      <c r="E743" s="28">
        <v>17</v>
      </c>
      <c r="F743" s="3" t="s">
        <v>1094</v>
      </c>
      <c r="G743" s="2" t="s">
        <v>124</v>
      </c>
      <c r="H743" s="6">
        <v>32</v>
      </c>
      <c r="I743" s="7">
        <v>-2</v>
      </c>
      <c r="J743" s="6">
        <v>43</v>
      </c>
      <c r="K743" s="7">
        <v>3</v>
      </c>
      <c r="L743" s="6">
        <v>9</v>
      </c>
      <c r="M743" s="7">
        <v>-1</v>
      </c>
      <c r="N743" s="6">
        <v>6</v>
      </c>
      <c r="O743" s="7">
        <v>1</v>
      </c>
      <c r="P743" s="6">
        <v>2</v>
      </c>
      <c r="Q743" s="7">
        <v>0</v>
      </c>
      <c r="R743" s="6">
        <v>2</v>
      </c>
      <c r="S743" s="7">
        <v>1</v>
      </c>
      <c r="T743" s="6">
        <v>-11</v>
      </c>
      <c r="U743" s="7">
        <v>-5</v>
      </c>
      <c r="V743" s="3" t="s">
        <v>842</v>
      </c>
      <c r="X743" s="7"/>
      <c r="Y743" s="7"/>
      <c r="Z743" s="6">
        <v>32</v>
      </c>
      <c r="AA743" s="6">
        <v>66</v>
      </c>
      <c r="AB743" s="7">
        <f>Z743-AA743</f>
        <v>-34</v>
      </c>
      <c r="AC743" s="6">
        <v>40</v>
      </c>
      <c r="AD743" s="6">
        <v>44</v>
      </c>
      <c r="AE743" s="7">
        <f>AC743-AD743</f>
        <v>-4</v>
      </c>
      <c r="AF743" s="6"/>
      <c r="AG743" s="6"/>
      <c r="AL743" s="6"/>
      <c r="AM743" s="6"/>
      <c r="AO743" s="4" t="s">
        <v>1095</v>
      </c>
      <c r="AP743" s="6"/>
      <c r="AQ743" s="6"/>
      <c r="AR743" s="6"/>
      <c r="AS743" s="6"/>
      <c r="AT743" s="6"/>
      <c r="AU743" s="4"/>
      <c r="AV743" s="6"/>
      <c r="AW743" s="6"/>
      <c r="AX743" s="7"/>
      <c r="AY743" s="4"/>
      <c r="BI743" s="50"/>
      <c r="BK743" s="50"/>
      <c r="BM743" s="50"/>
      <c r="BO743" s="50"/>
      <c r="BQ743" s="50"/>
      <c r="BS743" s="50"/>
    </row>
    <row r="744" spans="2:71" x14ac:dyDescent="0.25">
      <c r="B744" s="3" t="s">
        <v>269</v>
      </c>
      <c r="C744" s="10" t="s">
        <v>1178</v>
      </c>
      <c r="D744" s="39">
        <v>44665</v>
      </c>
      <c r="E744" s="77">
        <v>44695</v>
      </c>
      <c r="F744" s="3" t="s">
        <v>903</v>
      </c>
      <c r="G744" s="2" t="s">
        <v>154</v>
      </c>
      <c r="H744" s="6">
        <v>35</v>
      </c>
      <c r="I744" s="7">
        <v>1</v>
      </c>
      <c r="J744" s="6">
        <v>37</v>
      </c>
      <c r="K744" s="7">
        <v>-1</v>
      </c>
      <c r="L744" s="6">
        <v>10</v>
      </c>
      <c r="M744" s="7">
        <v>0</v>
      </c>
      <c r="N744" s="6">
        <v>7</v>
      </c>
      <c r="O744" s="7">
        <v>0</v>
      </c>
      <c r="P744" s="6"/>
      <c r="R744" s="6"/>
      <c r="T744" s="6">
        <v>-2</v>
      </c>
      <c r="U744" s="7">
        <v>2</v>
      </c>
      <c r="V744" s="3" t="s">
        <v>842</v>
      </c>
      <c r="W744" s="7" t="s">
        <v>1179</v>
      </c>
      <c r="Y744" s="7"/>
      <c r="Z744" s="6">
        <v>30</v>
      </c>
      <c r="AA744" s="6">
        <v>63</v>
      </c>
      <c r="AB744" s="7">
        <f>Z744-AA744</f>
        <v>-33</v>
      </c>
      <c r="AC744" s="6">
        <v>34</v>
      </c>
      <c r="AD744" s="6">
        <v>51</v>
      </c>
      <c r="AE744" s="7">
        <f>AC744-AD744</f>
        <v>-17</v>
      </c>
      <c r="AF744" s="6"/>
      <c r="AG744" s="6"/>
      <c r="AL744" s="6"/>
      <c r="AM744" s="6"/>
      <c r="AO744" s="4" t="s">
        <v>1161</v>
      </c>
      <c r="AP744" s="6"/>
      <c r="AQ744" s="6"/>
      <c r="AR744" s="6"/>
      <c r="AS744" s="6"/>
      <c r="AT744" s="6"/>
      <c r="AU744" s="4"/>
      <c r="AV744" s="6"/>
      <c r="AW744" s="6"/>
      <c r="AX744" s="7"/>
      <c r="AY744" s="4"/>
      <c r="BI744" s="50"/>
      <c r="BK744" s="50"/>
      <c r="BM744" s="50"/>
      <c r="BO744" s="50"/>
      <c r="BQ744" s="50"/>
      <c r="BS744" s="50"/>
    </row>
    <row r="745" spans="2:71" x14ac:dyDescent="0.25">
      <c r="B745" s="3" t="s">
        <v>269</v>
      </c>
      <c r="C745" s="10" t="s">
        <v>538</v>
      </c>
      <c r="D745" s="39">
        <v>44667</v>
      </c>
      <c r="E745" s="28">
        <v>19</v>
      </c>
      <c r="F745" s="3" t="s">
        <v>821</v>
      </c>
      <c r="H745" s="6"/>
      <c r="J745" s="6"/>
      <c r="L745" s="6"/>
      <c r="N745" s="6"/>
      <c r="P745" s="6"/>
      <c r="R745" s="6"/>
      <c r="T745" s="6"/>
      <c r="V745" s="3" t="s">
        <v>842</v>
      </c>
      <c r="X745" s="7"/>
      <c r="Z745" s="6"/>
      <c r="AA745" s="6"/>
      <c r="AC745" s="6"/>
      <c r="AD745" s="6"/>
      <c r="AF745" s="6"/>
      <c r="AG745" s="6"/>
      <c r="AL745" s="6"/>
      <c r="AM745" s="6"/>
      <c r="AO745" s="4"/>
      <c r="AP745" s="6"/>
      <c r="AQ745" s="6"/>
      <c r="AR745" s="6"/>
      <c r="AS745" s="6"/>
      <c r="AT745" s="6"/>
      <c r="AU745" s="4"/>
      <c r="AV745" s="6">
        <v>22</v>
      </c>
      <c r="AW745" s="6">
        <v>60</v>
      </c>
      <c r="AX745" s="7">
        <f>AV745-AW745</f>
        <v>-38</v>
      </c>
      <c r="AY745" s="4" t="s">
        <v>871</v>
      </c>
      <c r="BI745" s="50"/>
      <c r="BK745" s="50"/>
      <c r="BM745" s="50"/>
      <c r="BO745" s="50"/>
      <c r="BQ745" s="50"/>
      <c r="BS745" s="50"/>
    </row>
    <row r="746" spans="2:71" x14ac:dyDescent="0.25">
      <c r="B746" s="3" t="s">
        <v>269</v>
      </c>
      <c r="C746" s="10" t="s">
        <v>595</v>
      </c>
      <c r="D746" s="39">
        <v>44668</v>
      </c>
      <c r="E746" s="28">
        <v>18</v>
      </c>
      <c r="F746" s="3" t="s">
        <v>1135</v>
      </c>
      <c r="H746" s="6">
        <v>34</v>
      </c>
      <c r="I746" s="7">
        <v>0</v>
      </c>
      <c r="J746" s="6">
        <v>42</v>
      </c>
      <c r="K746" s="7">
        <v>0</v>
      </c>
      <c r="L746" s="6">
        <v>10</v>
      </c>
      <c r="M746" s="7">
        <v>2</v>
      </c>
      <c r="N746" s="6">
        <v>5</v>
      </c>
      <c r="O746" s="7">
        <v>0</v>
      </c>
      <c r="P746" s="6">
        <v>3</v>
      </c>
      <c r="Q746" s="7">
        <v>-1</v>
      </c>
      <c r="R746" s="6"/>
      <c r="T746" s="6">
        <v>-8</v>
      </c>
      <c r="U746" s="7">
        <v>0</v>
      </c>
      <c r="V746" s="3" t="s">
        <v>842</v>
      </c>
      <c r="X746" s="7"/>
      <c r="Y746" s="7"/>
      <c r="Z746" s="6">
        <v>28</v>
      </c>
      <c r="AA746" s="6">
        <v>49</v>
      </c>
      <c r="AB746" s="7">
        <f>Z746-AA746</f>
        <v>-21</v>
      </c>
      <c r="AC746" s="6">
        <v>25</v>
      </c>
      <c r="AD746" s="6">
        <v>30</v>
      </c>
      <c r="AE746" s="7">
        <f>AC746-AD746</f>
        <v>-5</v>
      </c>
      <c r="AF746" s="6"/>
      <c r="AG746" s="6"/>
      <c r="AL746" s="6"/>
      <c r="AM746" s="6"/>
      <c r="AO746" s="4" t="s">
        <v>1148</v>
      </c>
      <c r="AP746" s="6">
        <v>33</v>
      </c>
      <c r="AQ746" s="6">
        <v>39</v>
      </c>
      <c r="AR746" s="6"/>
      <c r="AS746" s="6"/>
      <c r="AT746" s="6"/>
      <c r="AU746" s="4" t="s">
        <v>1147</v>
      </c>
      <c r="AV746" s="6"/>
      <c r="AW746" s="6"/>
      <c r="AX746" s="7"/>
      <c r="AY746" s="4"/>
      <c r="BI746" s="50"/>
      <c r="BK746" s="50"/>
      <c r="BM746" s="50"/>
      <c r="BO746" s="50"/>
      <c r="BQ746" s="50"/>
      <c r="BS746" s="50"/>
    </row>
    <row r="747" spans="2:71" x14ac:dyDescent="0.25">
      <c r="B747" s="3" t="s">
        <v>269</v>
      </c>
      <c r="C747" s="10" t="s">
        <v>641</v>
      </c>
      <c r="D747" s="39">
        <v>44670</v>
      </c>
      <c r="E747" s="28">
        <v>22</v>
      </c>
      <c r="F747" s="3" t="s">
        <v>821</v>
      </c>
      <c r="G747" s="2" t="s">
        <v>224</v>
      </c>
      <c r="H747" s="6">
        <v>33</v>
      </c>
      <c r="I747" s="7">
        <v>0</v>
      </c>
      <c r="J747" s="6">
        <v>39</v>
      </c>
      <c r="K747" s="7">
        <v>1</v>
      </c>
      <c r="L747" s="6">
        <v>9</v>
      </c>
      <c r="M747" s="7">
        <v>-1</v>
      </c>
      <c r="N747" s="6">
        <v>8</v>
      </c>
      <c r="O747" s="7">
        <v>1</v>
      </c>
      <c r="P747" s="6">
        <v>3</v>
      </c>
      <c r="Q747" s="7">
        <v>-2</v>
      </c>
      <c r="R747" s="6"/>
      <c r="T747" s="6">
        <v>-6</v>
      </c>
      <c r="U747" s="7">
        <v>-1</v>
      </c>
      <c r="V747" s="3" t="s">
        <v>842</v>
      </c>
      <c r="X747" s="7"/>
      <c r="Y747" s="7"/>
      <c r="Z747" s="6"/>
      <c r="AA747" s="6"/>
      <c r="AC747" s="6"/>
      <c r="AD747" s="6"/>
      <c r="AF747" s="6"/>
      <c r="AG747" s="6"/>
      <c r="AL747" s="6"/>
      <c r="AM747" s="6"/>
      <c r="AO747" s="4"/>
      <c r="AP747" s="6">
        <v>27</v>
      </c>
      <c r="AQ747" s="6">
        <v>34</v>
      </c>
      <c r="AR747" s="6"/>
      <c r="AS747" s="6"/>
      <c r="AT747" s="6"/>
      <c r="AU747" s="4" t="s">
        <v>876</v>
      </c>
      <c r="AV747" s="6"/>
      <c r="AW747" s="6"/>
      <c r="AX747" s="7"/>
      <c r="AY747" s="4"/>
      <c r="BI747" s="50"/>
      <c r="BK747" s="50"/>
      <c r="BM747" s="50"/>
      <c r="BO747" s="50"/>
      <c r="BQ747" s="50"/>
      <c r="BS747" s="50"/>
    </row>
    <row r="748" spans="2:71" x14ac:dyDescent="0.25">
      <c r="B748" s="3" t="s">
        <v>269</v>
      </c>
      <c r="C748" s="10" t="s">
        <v>598</v>
      </c>
      <c r="D748" s="39">
        <v>44671</v>
      </c>
      <c r="E748" s="28">
        <v>22</v>
      </c>
      <c r="F748" s="3" t="s">
        <v>1169</v>
      </c>
      <c r="G748" s="2" t="s">
        <v>42</v>
      </c>
      <c r="H748" s="6">
        <v>34</v>
      </c>
      <c r="I748" s="7">
        <v>0</v>
      </c>
      <c r="J748" s="6">
        <v>40</v>
      </c>
      <c r="K748" s="7">
        <v>-1</v>
      </c>
      <c r="L748" s="6">
        <v>10</v>
      </c>
      <c r="M748" s="7">
        <v>1</v>
      </c>
      <c r="N748" s="6">
        <v>5</v>
      </c>
      <c r="O748" s="7">
        <v>0</v>
      </c>
      <c r="P748" s="6"/>
      <c r="R748" s="6"/>
      <c r="T748" s="6">
        <v>-6</v>
      </c>
      <c r="U748" s="7">
        <v>1</v>
      </c>
      <c r="V748" s="3" t="s">
        <v>1170</v>
      </c>
      <c r="W748" t="s">
        <v>988</v>
      </c>
      <c r="X748" s="7"/>
      <c r="Y748" s="7"/>
      <c r="Z748" s="6"/>
      <c r="AA748" s="6"/>
      <c r="AC748" s="6"/>
      <c r="AD748" s="6"/>
      <c r="AF748" s="6"/>
      <c r="AG748" s="6"/>
      <c r="AL748" s="6"/>
      <c r="AM748" s="6"/>
      <c r="AO748" s="4"/>
      <c r="AP748" s="6"/>
      <c r="AQ748" s="6"/>
      <c r="AR748" s="6"/>
      <c r="AS748" s="6"/>
      <c r="AT748" s="6"/>
      <c r="AU748" s="4"/>
      <c r="AV748" s="6"/>
      <c r="AW748" s="6"/>
      <c r="AX748" s="7"/>
      <c r="AY748" s="4"/>
      <c r="BI748" s="50"/>
      <c r="BK748" s="50"/>
      <c r="BM748" s="50"/>
      <c r="BO748" s="50"/>
      <c r="BQ748" s="50"/>
      <c r="BS748" s="50"/>
    </row>
    <row r="749" spans="2:71" x14ac:dyDescent="0.25">
      <c r="B749" s="3" t="s">
        <v>269</v>
      </c>
      <c r="C749" s="10" t="s">
        <v>427</v>
      </c>
      <c r="D749" s="39">
        <v>44671</v>
      </c>
      <c r="E749" s="28">
        <v>24</v>
      </c>
      <c r="F749" s="3" t="s">
        <v>903</v>
      </c>
      <c r="G749" s="2" t="s">
        <v>138</v>
      </c>
      <c r="H749" s="6">
        <v>34</v>
      </c>
      <c r="I749" s="7">
        <v>-1</v>
      </c>
      <c r="J749" s="6">
        <v>36</v>
      </c>
      <c r="K749" s="7">
        <v>-1</v>
      </c>
      <c r="L749" s="6">
        <v>10</v>
      </c>
      <c r="M749" s="7">
        <v>0</v>
      </c>
      <c r="N749" s="6">
        <v>8</v>
      </c>
      <c r="O749" s="7">
        <v>1</v>
      </c>
      <c r="P749" s="6"/>
      <c r="R749" s="6"/>
      <c r="T749" s="6">
        <v>-2</v>
      </c>
      <c r="U749" s="7">
        <v>0</v>
      </c>
      <c r="V749" s="3" t="s">
        <v>842</v>
      </c>
      <c r="X749" s="7"/>
      <c r="Y749" s="7"/>
      <c r="Z749" s="6">
        <v>26</v>
      </c>
      <c r="AA749" s="6">
        <v>59</v>
      </c>
      <c r="AB749" s="7">
        <f>Z749-AA749</f>
        <v>-33</v>
      </c>
      <c r="AC749" s="6">
        <v>29</v>
      </c>
      <c r="AD749" s="6">
        <v>35</v>
      </c>
      <c r="AE749" s="7">
        <f>AC749-AD749</f>
        <v>-6</v>
      </c>
      <c r="AF749" s="6"/>
      <c r="AG749" s="6"/>
      <c r="AL749" s="6"/>
      <c r="AM749" s="6"/>
      <c r="AO749" s="4" t="s">
        <v>1127</v>
      </c>
      <c r="AP749" s="6">
        <v>27</v>
      </c>
      <c r="AQ749" s="6">
        <v>28</v>
      </c>
      <c r="AR749" s="6"/>
      <c r="AS749" s="6"/>
      <c r="AT749" s="6"/>
      <c r="AU749" s="4" t="s">
        <v>1035</v>
      </c>
      <c r="AV749" s="6"/>
      <c r="AW749" s="6"/>
      <c r="AX749" s="7"/>
      <c r="AY749" s="4"/>
      <c r="BI749" s="50"/>
      <c r="BK749" s="50"/>
      <c r="BM749" s="50"/>
      <c r="BO749" s="50"/>
      <c r="BQ749" s="50"/>
      <c r="BS749" s="50"/>
    </row>
    <row r="750" spans="2:71" x14ac:dyDescent="0.25">
      <c r="B750" s="3" t="s">
        <v>269</v>
      </c>
      <c r="C750" s="10" t="s">
        <v>1150</v>
      </c>
      <c r="D750" s="39">
        <v>44671</v>
      </c>
      <c r="E750" s="28">
        <v>29</v>
      </c>
      <c r="F750" t="s">
        <v>1132</v>
      </c>
      <c r="G750" s="2" t="s">
        <v>60</v>
      </c>
      <c r="H750" s="6">
        <v>35</v>
      </c>
      <c r="I750" s="7">
        <v>0</v>
      </c>
      <c r="J750" s="6">
        <v>40</v>
      </c>
      <c r="K750" s="7">
        <v>1</v>
      </c>
      <c r="L750" s="6">
        <v>10</v>
      </c>
      <c r="M750" s="7">
        <v>0</v>
      </c>
      <c r="N750" s="6">
        <v>7</v>
      </c>
      <c r="O750" s="7">
        <v>0</v>
      </c>
      <c r="P750" s="6">
        <v>0</v>
      </c>
      <c r="Q750" s="7">
        <v>-1</v>
      </c>
      <c r="R750" s="6">
        <v>1</v>
      </c>
      <c r="S750" s="7">
        <v>0</v>
      </c>
      <c r="T750" s="6">
        <v>-5</v>
      </c>
      <c r="U750" s="7">
        <v>-1</v>
      </c>
      <c r="V750" s="3" t="s">
        <v>639</v>
      </c>
      <c r="X750" s="7"/>
      <c r="Y750" s="7"/>
      <c r="Z750" s="6">
        <v>30</v>
      </c>
      <c r="AA750" s="6">
        <v>63</v>
      </c>
      <c r="AB750" s="7">
        <f>Z750-AA750</f>
        <v>-33</v>
      </c>
      <c r="AC750" s="6">
        <v>32</v>
      </c>
      <c r="AD750" s="6">
        <v>46</v>
      </c>
      <c r="AE750" s="7">
        <f>AC750-AD750</f>
        <v>-14</v>
      </c>
      <c r="AF750" s="6">
        <v>24</v>
      </c>
      <c r="AG750" s="6">
        <v>29</v>
      </c>
      <c r="AH750" s="7">
        <f>AF750-AG750</f>
        <v>-5</v>
      </c>
      <c r="AL750" s="6"/>
      <c r="AM750" s="6"/>
      <c r="AO750" s="4" t="s">
        <v>1087</v>
      </c>
      <c r="AP750" s="6"/>
      <c r="AQ750" s="6"/>
      <c r="AR750" s="6"/>
      <c r="AS750" s="6"/>
      <c r="AT750" s="6"/>
      <c r="AU750" s="4"/>
      <c r="AV750" s="6">
        <v>30</v>
      </c>
      <c r="AW750" s="6">
        <v>61</v>
      </c>
      <c r="AX750" s="7">
        <f>AV750-AW750</f>
        <v>-31</v>
      </c>
      <c r="AY750" s="4" t="s">
        <v>937</v>
      </c>
      <c r="BI750" s="50"/>
      <c r="BK750" s="50"/>
      <c r="BM750" s="50"/>
      <c r="BO750" s="50"/>
      <c r="BQ750" s="50"/>
      <c r="BS750" s="50"/>
    </row>
    <row r="751" spans="2:71" x14ac:dyDescent="0.25">
      <c r="B751" s="3" t="s">
        <v>269</v>
      </c>
      <c r="C751" s="10" t="s">
        <v>688</v>
      </c>
      <c r="D751" s="39">
        <v>44673</v>
      </c>
      <c r="E751" s="28">
        <v>30</v>
      </c>
      <c r="F751" s="3" t="s">
        <v>1136</v>
      </c>
      <c r="G751" s="2" t="s">
        <v>96</v>
      </c>
      <c r="H751" s="6">
        <v>34</v>
      </c>
      <c r="I751" s="7">
        <v>0</v>
      </c>
      <c r="J751" s="6">
        <v>40</v>
      </c>
      <c r="K751" s="7">
        <v>0</v>
      </c>
      <c r="L751" s="6">
        <v>11</v>
      </c>
      <c r="M751" s="7">
        <v>2</v>
      </c>
      <c r="N751" s="6">
        <v>3</v>
      </c>
      <c r="O751" s="7">
        <v>-1</v>
      </c>
      <c r="P751" s="6">
        <v>3</v>
      </c>
      <c r="Q751" s="7">
        <v>0</v>
      </c>
      <c r="R751" s="6"/>
      <c r="T751" s="6">
        <v>-6</v>
      </c>
      <c r="U751" s="7">
        <v>0</v>
      </c>
      <c r="V751" s="3" t="s">
        <v>842</v>
      </c>
      <c r="W751" t="s">
        <v>988</v>
      </c>
      <c r="X751" s="7"/>
      <c r="Y751" s="7"/>
      <c r="Z751" s="6">
        <v>33</v>
      </c>
      <c r="AA751" s="6">
        <v>61</v>
      </c>
      <c r="AB751" s="7">
        <f>Z751-AA751</f>
        <v>-28</v>
      </c>
      <c r="AC751" s="6">
        <v>42</v>
      </c>
      <c r="AD751" s="6">
        <v>41</v>
      </c>
      <c r="AE751" s="7">
        <f>AC751-AD751</f>
        <v>1</v>
      </c>
      <c r="AF751" s="6"/>
      <c r="AG751" s="6"/>
      <c r="AL751" s="6"/>
      <c r="AM751" s="6"/>
      <c r="AO751" s="4" t="s">
        <v>1099</v>
      </c>
      <c r="AP751" s="6"/>
      <c r="AQ751" s="6"/>
      <c r="AR751" s="6"/>
      <c r="AS751" s="6"/>
      <c r="AT751" s="6"/>
      <c r="AU751" s="4"/>
      <c r="AV751" s="6"/>
      <c r="AW751" s="6"/>
      <c r="AX751" s="7"/>
      <c r="AY751" s="4"/>
      <c r="BI751" s="50"/>
      <c r="BK751" s="50"/>
      <c r="BM751" s="50"/>
      <c r="BO751" s="50"/>
      <c r="BQ751" s="50"/>
      <c r="BS751" s="50"/>
    </row>
    <row r="752" spans="2:71" x14ac:dyDescent="0.25">
      <c r="B752" s="3" t="s">
        <v>269</v>
      </c>
      <c r="C752" s="10" t="s">
        <v>348</v>
      </c>
      <c r="D752" s="39">
        <v>44673</v>
      </c>
      <c r="E752" s="28">
        <v>29</v>
      </c>
      <c r="F752" s="3" t="s">
        <v>982</v>
      </c>
      <c r="G752" s="2" t="s">
        <v>104</v>
      </c>
      <c r="H752" s="6">
        <v>33</v>
      </c>
      <c r="I752" s="7">
        <v>-2</v>
      </c>
      <c r="J752" s="6">
        <v>42</v>
      </c>
      <c r="K752" s="7">
        <v>0</v>
      </c>
      <c r="L752" s="6">
        <v>9</v>
      </c>
      <c r="M752" s="7">
        <v>0</v>
      </c>
      <c r="N752" s="6">
        <v>4</v>
      </c>
      <c r="O752" s="7">
        <v>1</v>
      </c>
      <c r="P752" s="6">
        <v>2</v>
      </c>
      <c r="Q752" s="7">
        <v>0</v>
      </c>
      <c r="R752" s="6"/>
      <c r="T752" s="6">
        <v>-9</v>
      </c>
      <c r="U752" s="7">
        <v>-2</v>
      </c>
      <c r="V752" s="3" t="s">
        <v>842</v>
      </c>
      <c r="W752" t="s">
        <v>988</v>
      </c>
      <c r="X752" s="7"/>
      <c r="Y752" s="7"/>
      <c r="Z752" s="6"/>
      <c r="AA752" s="6"/>
      <c r="AC752" s="6"/>
      <c r="AD752" s="6"/>
      <c r="AF752" s="6"/>
      <c r="AG752" s="6"/>
      <c r="AL752" s="6"/>
      <c r="AM752" s="6"/>
      <c r="AO752" s="4"/>
      <c r="AP752" s="6">
        <v>33</v>
      </c>
      <c r="AQ752" s="6">
        <v>40</v>
      </c>
      <c r="AR752" s="6"/>
      <c r="AS752" s="6"/>
      <c r="AT752" s="6"/>
      <c r="AU752" s="4" t="s">
        <v>1084</v>
      </c>
      <c r="AV752" s="6"/>
      <c r="AW752" s="6"/>
      <c r="AX752" s="7"/>
      <c r="AY752" s="4"/>
      <c r="BI752" s="50"/>
      <c r="BK752" s="50"/>
      <c r="BM752" s="50"/>
      <c r="BO752" s="50"/>
      <c r="BQ752" s="50"/>
      <c r="BS752" s="50"/>
    </row>
    <row r="753" spans="2:71" x14ac:dyDescent="0.25">
      <c r="B753" s="3" t="s">
        <v>269</v>
      </c>
      <c r="C753" s="10" t="s">
        <v>600</v>
      </c>
      <c r="D753" s="39">
        <v>44674</v>
      </c>
      <c r="E753" s="28">
        <v>26</v>
      </c>
      <c r="F753" s="3" t="s">
        <v>821</v>
      </c>
      <c r="H753" s="6"/>
      <c r="J753" s="6"/>
      <c r="L753" s="6"/>
      <c r="N753" s="6"/>
      <c r="P753" s="6"/>
      <c r="R753" s="6"/>
      <c r="T753" s="6"/>
      <c r="V753" s="3" t="s">
        <v>842</v>
      </c>
      <c r="X753" s="7"/>
      <c r="Z753" s="6"/>
      <c r="AA753" s="6"/>
      <c r="AC753" s="6"/>
      <c r="AD753" s="6"/>
      <c r="AF753" s="6"/>
      <c r="AG753" s="6"/>
      <c r="AL753" s="6"/>
      <c r="AM753" s="6"/>
      <c r="AO753" s="4"/>
      <c r="AP753" s="6"/>
      <c r="AQ753" s="6"/>
      <c r="AR753" s="6"/>
      <c r="AS753" s="6"/>
      <c r="AT753" s="6"/>
      <c r="AU753" s="4"/>
      <c r="AV753" s="6">
        <v>23</v>
      </c>
      <c r="AW753" s="6">
        <v>59</v>
      </c>
      <c r="AX753" s="7">
        <f>AV753-AW753</f>
        <v>-36</v>
      </c>
      <c r="AY753" s="4" t="s">
        <v>871</v>
      </c>
      <c r="BI753" s="50"/>
      <c r="BK753" s="50"/>
      <c r="BM753" s="50"/>
      <c r="BO753" s="50"/>
      <c r="BQ753" s="50"/>
      <c r="BS753" s="50"/>
    </row>
    <row r="754" spans="2:71" x14ac:dyDescent="0.25">
      <c r="B754" s="3" t="s">
        <v>269</v>
      </c>
      <c r="C754" s="10" t="s">
        <v>321</v>
      </c>
      <c r="D754" s="39">
        <v>44675</v>
      </c>
      <c r="E754" s="28">
        <v>25</v>
      </c>
      <c r="F754" s="3" t="s">
        <v>1135</v>
      </c>
      <c r="H754" s="6">
        <v>34</v>
      </c>
      <c r="I754" s="7">
        <v>0</v>
      </c>
      <c r="J754" s="6">
        <v>42</v>
      </c>
      <c r="K754" s="7">
        <v>0</v>
      </c>
      <c r="L754" s="6">
        <v>11</v>
      </c>
      <c r="M754" s="7">
        <v>1</v>
      </c>
      <c r="N754" s="6">
        <v>4</v>
      </c>
      <c r="O754" s="7">
        <v>-1</v>
      </c>
      <c r="P754" s="6">
        <v>4</v>
      </c>
      <c r="Q754" s="7">
        <v>1</v>
      </c>
      <c r="R754" s="6"/>
      <c r="T754" s="6">
        <v>-8</v>
      </c>
      <c r="U754" s="7">
        <v>0</v>
      </c>
      <c r="V754" s="3" t="s">
        <v>842</v>
      </c>
      <c r="X754" s="7"/>
      <c r="Y754" s="7"/>
      <c r="Z754" s="6">
        <v>29</v>
      </c>
      <c r="AA754" s="6">
        <v>51</v>
      </c>
      <c r="AB754" s="7">
        <f>Z754-AA754</f>
        <v>-22</v>
      </c>
      <c r="AC754" s="6">
        <v>29</v>
      </c>
      <c r="AD754" s="6">
        <v>29</v>
      </c>
      <c r="AE754" s="7">
        <f>AC754-AD754</f>
        <v>0</v>
      </c>
      <c r="AF754" s="6"/>
      <c r="AG754" s="6"/>
      <c r="AL754" s="6"/>
      <c r="AM754" s="6"/>
      <c r="AO754" s="4" t="s">
        <v>1148</v>
      </c>
      <c r="AP754" s="6">
        <v>32</v>
      </c>
      <c r="AQ754" s="6">
        <v>40</v>
      </c>
      <c r="AR754" s="6"/>
      <c r="AS754" s="6"/>
      <c r="AT754" s="6"/>
      <c r="AU754" s="4" t="s">
        <v>1147</v>
      </c>
      <c r="AV754" s="6"/>
      <c r="AW754" s="6"/>
      <c r="AX754" s="7"/>
      <c r="AY754" s="4"/>
      <c r="BI754" s="50"/>
      <c r="BK754" s="50"/>
      <c r="BM754" s="50"/>
      <c r="BO754" s="50"/>
      <c r="BQ754" s="50"/>
      <c r="BS754" s="50"/>
    </row>
    <row r="755" spans="2:71" x14ac:dyDescent="0.25">
      <c r="B755" s="3" t="s">
        <v>269</v>
      </c>
      <c r="C755" s="10" t="s">
        <v>558</v>
      </c>
      <c r="D755" s="39">
        <v>44677</v>
      </c>
      <c r="E755" s="28">
        <v>28</v>
      </c>
      <c r="F755" s="3" t="s">
        <v>821</v>
      </c>
      <c r="G755" s="2" t="s">
        <v>224</v>
      </c>
      <c r="H755" s="6">
        <v>33</v>
      </c>
      <c r="I755" s="7">
        <v>0</v>
      </c>
      <c r="J755" s="6">
        <v>39</v>
      </c>
      <c r="K755" s="7">
        <v>0</v>
      </c>
      <c r="L755" s="6">
        <v>11</v>
      </c>
      <c r="M755" s="7">
        <v>2</v>
      </c>
      <c r="N755" s="6">
        <v>6</v>
      </c>
      <c r="O755" s="7">
        <v>-2</v>
      </c>
      <c r="P755" s="6">
        <v>3</v>
      </c>
      <c r="Q755" s="7">
        <v>0</v>
      </c>
      <c r="R755" s="6"/>
      <c r="T755" s="6">
        <v>-6</v>
      </c>
      <c r="U755" s="7">
        <v>0</v>
      </c>
      <c r="V755" s="3" t="s">
        <v>842</v>
      </c>
      <c r="X755" s="7"/>
      <c r="Y755" s="7"/>
      <c r="Z755" s="6"/>
      <c r="AA755" s="6"/>
      <c r="AC755" s="6"/>
      <c r="AD755" s="6"/>
      <c r="AF755" s="6"/>
      <c r="AG755" s="6"/>
      <c r="AL755" s="6"/>
      <c r="AM755" s="6"/>
      <c r="AO755" s="4"/>
      <c r="AP755" s="6">
        <v>26</v>
      </c>
      <c r="AQ755" s="6">
        <v>35</v>
      </c>
      <c r="AR755" s="6"/>
      <c r="AS755" s="6"/>
      <c r="AT755" s="6"/>
      <c r="AU755" s="4" t="s">
        <v>876</v>
      </c>
      <c r="AV755" s="6"/>
      <c r="AW755" s="6"/>
      <c r="AX755" s="7"/>
      <c r="AY755" s="4"/>
      <c r="BI755" s="50"/>
      <c r="BK755" s="50"/>
      <c r="BM755" s="50"/>
      <c r="BO755" s="50"/>
      <c r="BQ755" s="50"/>
      <c r="BS755" s="50"/>
    </row>
    <row r="756" spans="2:71" x14ac:dyDescent="0.25">
      <c r="B756" s="3" t="s">
        <v>269</v>
      </c>
      <c r="C756" s="10" t="s">
        <v>602</v>
      </c>
      <c r="D756" s="39">
        <v>44678</v>
      </c>
      <c r="E756" s="28">
        <v>29</v>
      </c>
      <c r="F756" s="3" t="s">
        <v>1169</v>
      </c>
      <c r="G756" s="2" t="s">
        <v>42</v>
      </c>
      <c r="H756" s="6">
        <v>35</v>
      </c>
      <c r="I756" s="7">
        <v>1</v>
      </c>
      <c r="J756" s="6">
        <v>40</v>
      </c>
      <c r="K756" s="7">
        <v>0</v>
      </c>
      <c r="L756" s="6">
        <v>9</v>
      </c>
      <c r="M756" s="7">
        <v>-1</v>
      </c>
      <c r="N756" s="6">
        <v>6</v>
      </c>
      <c r="O756" s="7">
        <v>1</v>
      </c>
      <c r="P756" s="6"/>
      <c r="R756" s="6"/>
      <c r="T756" s="6">
        <v>-5</v>
      </c>
      <c r="U756" s="7">
        <v>1</v>
      </c>
      <c r="V756" s="3" t="s">
        <v>1170</v>
      </c>
      <c r="W756" t="s">
        <v>988</v>
      </c>
      <c r="X756" s="7"/>
      <c r="Y756" s="7"/>
      <c r="Z756" s="6"/>
      <c r="AA756" s="6"/>
      <c r="AC756" s="6"/>
      <c r="AD756" s="6"/>
      <c r="AF756" s="6"/>
      <c r="AG756" s="6"/>
      <c r="AL756" s="6"/>
      <c r="AM756" s="6"/>
      <c r="AO756" s="4"/>
      <c r="AP756" s="6"/>
      <c r="AQ756" s="6"/>
      <c r="AR756" s="6"/>
      <c r="AS756" s="6"/>
      <c r="AT756" s="6"/>
      <c r="AU756" s="4"/>
      <c r="AV756" s="6"/>
      <c r="AW756" s="6"/>
      <c r="AX756" s="7"/>
      <c r="AY756" s="4"/>
      <c r="BI756" s="50"/>
      <c r="BK756" s="50"/>
      <c r="BM756" s="50"/>
      <c r="BO756" s="50"/>
      <c r="BQ756" s="50"/>
      <c r="BS756" s="50"/>
    </row>
    <row r="757" spans="2:71" x14ac:dyDescent="0.25">
      <c r="B757" s="3" t="s">
        <v>269</v>
      </c>
      <c r="C757" s="10" t="s">
        <v>604</v>
      </c>
      <c r="D757" s="39">
        <v>44680</v>
      </c>
      <c r="E757" s="28">
        <v>4</v>
      </c>
      <c r="F757" s="3" t="s">
        <v>1136</v>
      </c>
      <c r="H757" s="6">
        <v>35</v>
      </c>
      <c r="I757" s="7">
        <v>1</v>
      </c>
      <c r="J757" s="6">
        <v>41</v>
      </c>
      <c r="K757" s="7">
        <v>1</v>
      </c>
      <c r="L757" s="6">
        <v>9</v>
      </c>
      <c r="M757" s="7">
        <v>-2</v>
      </c>
      <c r="N757" s="6">
        <v>4</v>
      </c>
      <c r="O757" s="7">
        <v>1</v>
      </c>
      <c r="P757" s="6">
        <v>3</v>
      </c>
      <c r="Q757" s="7">
        <v>0</v>
      </c>
      <c r="R757" s="6"/>
      <c r="T757" s="6">
        <v>-6</v>
      </c>
      <c r="U757" s="7">
        <v>0</v>
      </c>
      <c r="V757" s="3" t="s">
        <v>842</v>
      </c>
      <c r="W757" t="s">
        <v>988</v>
      </c>
      <c r="X757" s="7"/>
      <c r="Y757" s="7"/>
      <c r="Z757" s="6"/>
      <c r="AA757" s="6"/>
      <c r="AC757" s="6"/>
      <c r="AD757" s="6"/>
      <c r="AF757" s="6"/>
      <c r="AG757" s="6"/>
      <c r="AL757" s="6"/>
      <c r="AM757" s="6"/>
      <c r="AO757" s="4"/>
      <c r="AP757" s="6"/>
      <c r="AQ757" s="6"/>
      <c r="AR757" s="6"/>
      <c r="AS757" s="6"/>
      <c r="AT757" s="6"/>
      <c r="AU757" s="4"/>
      <c r="AV757" s="6"/>
      <c r="AW757" s="6"/>
      <c r="AX757" s="7"/>
      <c r="AY757" s="4"/>
      <c r="BI757" s="50"/>
      <c r="BK757" s="50"/>
      <c r="BM757" s="50"/>
      <c r="BO757" s="50"/>
      <c r="BQ757" s="50"/>
      <c r="BS757" s="50"/>
    </row>
    <row r="758" spans="2:71" x14ac:dyDescent="0.25">
      <c r="B758" s="3" t="s">
        <v>269</v>
      </c>
      <c r="C758" s="10" t="s">
        <v>668</v>
      </c>
      <c r="D758" s="39">
        <v>44681</v>
      </c>
      <c r="E758" s="28">
        <v>3</v>
      </c>
      <c r="F758" s="3" t="s">
        <v>821</v>
      </c>
      <c r="H758" s="6"/>
      <c r="J758" s="6"/>
      <c r="L758" s="6"/>
      <c r="N758" s="6"/>
      <c r="P758" s="6"/>
      <c r="R758" s="6"/>
      <c r="T758" s="6"/>
      <c r="V758" s="3" t="s">
        <v>842</v>
      </c>
      <c r="X758" s="7"/>
      <c r="Z758" s="6"/>
      <c r="AA758" s="6"/>
      <c r="AC758" s="6"/>
      <c r="AD758" s="6"/>
      <c r="AF758" s="6"/>
      <c r="AG758" s="6"/>
      <c r="AL758" s="6"/>
      <c r="AM758" s="6"/>
      <c r="AO758" s="4"/>
      <c r="AP758" s="6"/>
      <c r="AQ758" s="6"/>
      <c r="AR758" s="6"/>
      <c r="AS758" s="6"/>
      <c r="AT758" s="6"/>
      <c r="AU758" s="4"/>
      <c r="AV758" s="6">
        <v>21</v>
      </c>
      <c r="AW758" s="6">
        <v>62</v>
      </c>
      <c r="AX758" s="7">
        <f>AV758-AW758</f>
        <v>-41</v>
      </c>
      <c r="AY758" s="4" t="s">
        <v>871</v>
      </c>
      <c r="BI758" s="50"/>
      <c r="BK758" s="50"/>
      <c r="BM758" s="50"/>
      <c r="BO758" s="50"/>
      <c r="BQ758" s="50"/>
      <c r="BS758" s="50"/>
    </row>
    <row r="759" spans="2:71" x14ac:dyDescent="0.25">
      <c r="B759" s="3" t="s">
        <v>269</v>
      </c>
      <c r="C759" s="52" t="s">
        <v>1162</v>
      </c>
      <c r="D759" s="39"/>
      <c r="E759" s="28"/>
      <c r="F759" s="3" t="s">
        <v>1163</v>
      </c>
      <c r="H759" s="6">
        <v>30.8</v>
      </c>
      <c r="I759" s="7">
        <f>H759-H723</f>
        <v>-2.0999999999999979</v>
      </c>
      <c r="J759" s="6">
        <v>40.1</v>
      </c>
      <c r="K759" s="7">
        <f>J759-J723</f>
        <v>0.80000000000000426</v>
      </c>
      <c r="L759" s="6">
        <v>10</v>
      </c>
      <c r="M759" s="7">
        <f>L759-L723</f>
        <v>0.5</v>
      </c>
      <c r="N759" s="6">
        <v>6.1</v>
      </c>
      <c r="O759" s="7">
        <f>N759-N723</f>
        <v>9.9999999999999645E-2</v>
      </c>
      <c r="P759" s="6">
        <v>3.5</v>
      </c>
      <c r="Q759" s="7">
        <f>P759-P723</f>
        <v>0.10000000000000009</v>
      </c>
      <c r="R759" s="6"/>
      <c r="T759" s="6">
        <f>H759-J759</f>
        <v>-9.3000000000000007</v>
      </c>
      <c r="U759" s="7">
        <f>T759-T723</f>
        <v>-2.9000000000000021</v>
      </c>
      <c r="V759" s="3" t="s">
        <v>842</v>
      </c>
      <c r="W759" s="3"/>
      <c r="X759" t="s">
        <v>1152</v>
      </c>
      <c r="Z759" s="6"/>
      <c r="AA759" s="6"/>
      <c r="AC759" s="6"/>
      <c r="AD759" s="6"/>
      <c r="AF759" s="6"/>
      <c r="AG759" s="6"/>
      <c r="AL759" s="6"/>
      <c r="AM759" s="6"/>
      <c r="AO759" s="4"/>
      <c r="AP759" s="6"/>
      <c r="AQ759" s="6"/>
      <c r="AR759" s="6"/>
      <c r="AS759" s="6"/>
      <c r="AT759" s="6"/>
      <c r="AU759" s="4"/>
      <c r="AV759" s="6"/>
      <c r="AW759" s="6"/>
      <c r="AX759" s="7"/>
      <c r="AY759" s="4"/>
      <c r="BI759" s="50"/>
      <c r="BK759" s="50"/>
      <c r="BM759" s="50"/>
      <c r="BO759" s="50"/>
      <c r="BQ759" s="50"/>
      <c r="BS759" s="50"/>
    </row>
    <row r="760" spans="2:71" x14ac:dyDescent="0.25">
      <c r="B760" s="3" t="s">
        <v>270</v>
      </c>
      <c r="C760" s="10" t="s">
        <v>605</v>
      </c>
      <c r="D760" s="39">
        <v>44682</v>
      </c>
      <c r="E760" s="28">
        <v>2</v>
      </c>
      <c r="F760" s="3" t="s">
        <v>1135</v>
      </c>
      <c r="H760" s="6">
        <v>33</v>
      </c>
      <c r="I760" s="7">
        <v>-1</v>
      </c>
      <c r="J760" s="6">
        <v>41</v>
      </c>
      <c r="K760" s="7">
        <v>-1</v>
      </c>
      <c r="L760" s="6">
        <v>12</v>
      </c>
      <c r="M760" s="7">
        <v>1</v>
      </c>
      <c r="N760" s="6">
        <v>5</v>
      </c>
      <c r="O760" s="7">
        <v>1</v>
      </c>
      <c r="P760" s="6">
        <v>3</v>
      </c>
      <c r="Q760" s="7">
        <v>-1</v>
      </c>
      <c r="R760" s="6"/>
      <c r="T760" s="6">
        <v>-8</v>
      </c>
      <c r="U760" s="7">
        <v>0</v>
      </c>
      <c r="V760" s="3" t="s">
        <v>842</v>
      </c>
      <c r="X760" s="7"/>
      <c r="Y760" s="7"/>
      <c r="Z760" s="6">
        <v>27</v>
      </c>
      <c r="AA760" s="6">
        <v>51</v>
      </c>
      <c r="AB760" s="7">
        <f>Z760-AA760</f>
        <v>-24</v>
      </c>
      <c r="AC760" s="6">
        <v>28</v>
      </c>
      <c r="AD760" s="6">
        <v>30</v>
      </c>
      <c r="AE760" s="7">
        <f>AC760-AD760</f>
        <v>-2</v>
      </c>
      <c r="AF760" s="6"/>
      <c r="AG760" s="6"/>
      <c r="AL760" s="6"/>
      <c r="AM760" s="6"/>
      <c r="AO760" s="4" t="s">
        <v>1148</v>
      </c>
      <c r="AP760" s="6">
        <v>33</v>
      </c>
      <c r="AQ760" s="6">
        <v>35</v>
      </c>
      <c r="AR760" s="6"/>
      <c r="AS760" s="6"/>
      <c r="AT760" s="6"/>
      <c r="AU760" s="4" t="s">
        <v>1147</v>
      </c>
      <c r="AV760" s="6"/>
      <c r="AW760" s="6"/>
      <c r="AX760" s="7"/>
      <c r="AY760" s="4"/>
      <c r="BI760" s="50"/>
      <c r="BK760" s="50"/>
      <c r="BM760" s="50"/>
      <c r="BO760" s="50"/>
      <c r="BQ760" s="50"/>
      <c r="BS760" s="50"/>
    </row>
    <row r="761" spans="2:71" x14ac:dyDescent="0.25">
      <c r="B761" s="3" t="s">
        <v>270</v>
      </c>
      <c r="C761" s="10" t="s">
        <v>694</v>
      </c>
      <c r="D761" s="39">
        <v>44685</v>
      </c>
      <c r="E761" s="28">
        <v>6</v>
      </c>
      <c r="F761" s="3" t="s">
        <v>1169</v>
      </c>
      <c r="G761" s="2" t="s">
        <v>42</v>
      </c>
      <c r="H761" s="6">
        <v>34</v>
      </c>
      <c r="I761" s="7">
        <v>-1</v>
      </c>
      <c r="J761" s="6">
        <v>40</v>
      </c>
      <c r="K761" s="7">
        <v>0</v>
      </c>
      <c r="L761" s="6">
        <v>10</v>
      </c>
      <c r="M761" s="7">
        <v>1</v>
      </c>
      <c r="N761" s="6">
        <v>5</v>
      </c>
      <c r="O761" s="7">
        <v>-1</v>
      </c>
      <c r="P761" s="6"/>
      <c r="R761" s="6"/>
      <c r="T761" s="6">
        <v>-6</v>
      </c>
      <c r="U761" s="7">
        <v>-1</v>
      </c>
      <c r="V761" s="3" t="s">
        <v>1170</v>
      </c>
      <c r="W761" t="s">
        <v>988</v>
      </c>
      <c r="X761" s="7"/>
      <c r="Y761" s="7"/>
      <c r="Z761" s="6"/>
      <c r="AA761" s="6"/>
      <c r="AC761" s="6"/>
      <c r="AD761" s="6"/>
      <c r="AF761" s="6"/>
      <c r="AG761" s="6"/>
      <c r="AL761" s="6"/>
      <c r="AM761" s="6"/>
      <c r="AO761" s="4"/>
      <c r="AP761" s="6"/>
      <c r="AQ761" s="6"/>
      <c r="AR761" s="6"/>
      <c r="AS761" s="6"/>
      <c r="AT761" s="6"/>
      <c r="AU761" s="4"/>
      <c r="AV761" s="6"/>
      <c r="AW761" s="6"/>
      <c r="AX761" s="7"/>
      <c r="AY761" s="4"/>
      <c r="BI761" s="50"/>
      <c r="BK761" s="50"/>
      <c r="BM761" s="50"/>
      <c r="BO761" s="50"/>
      <c r="BQ761" s="50"/>
      <c r="BS761" s="50"/>
    </row>
    <row r="762" spans="2:71" x14ac:dyDescent="0.25">
      <c r="B762" s="3" t="s">
        <v>270</v>
      </c>
      <c r="C762" s="10" t="s">
        <v>572</v>
      </c>
      <c r="D762" s="39">
        <v>44686</v>
      </c>
      <c r="E762" s="28">
        <v>10</v>
      </c>
      <c r="F762" s="3" t="s">
        <v>821</v>
      </c>
      <c r="G762" s="2" t="s">
        <v>224</v>
      </c>
      <c r="H762" s="6">
        <v>35</v>
      </c>
      <c r="I762" s="7">
        <v>2</v>
      </c>
      <c r="J762" s="6">
        <v>36</v>
      </c>
      <c r="K762" s="7">
        <v>-3</v>
      </c>
      <c r="L762" s="6">
        <v>10</v>
      </c>
      <c r="M762" s="7">
        <v>-1</v>
      </c>
      <c r="N762" s="6">
        <v>8</v>
      </c>
      <c r="O762" s="7">
        <v>2</v>
      </c>
      <c r="P762" s="6">
        <v>4</v>
      </c>
      <c r="Q762" s="7">
        <v>1</v>
      </c>
      <c r="R762" s="6"/>
      <c r="T762" s="6">
        <v>-1</v>
      </c>
      <c r="U762" s="7">
        <v>5</v>
      </c>
      <c r="V762" s="3" t="s">
        <v>842</v>
      </c>
      <c r="X762" s="7"/>
      <c r="Y762" s="7"/>
      <c r="Z762" s="6"/>
      <c r="AA762" s="6"/>
      <c r="AC762" s="6"/>
      <c r="AD762" s="6"/>
      <c r="AF762" s="6"/>
      <c r="AG762" s="6"/>
      <c r="AL762" s="6"/>
      <c r="AM762" s="6"/>
      <c r="AO762" s="4"/>
      <c r="AP762" s="6">
        <v>27</v>
      </c>
      <c r="AQ762" s="6">
        <v>33</v>
      </c>
      <c r="AR762" s="6"/>
      <c r="AS762" s="6"/>
      <c r="AT762" s="6"/>
      <c r="AU762" s="4" t="s">
        <v>876</v>
      </c>
      <c r="AV762" s="6"/>
      <c r="AW762" s="6"/>
      <c r="AX762" s="7"/>
      <c r="AY762" s="4"/>
      <c r="BI762" s="50"/>
      <c r="BK762" s="50"/>
      <c r="BM762" s="50"/>
      <c r="BO762" s="50"/>
      <c r="BQ762" s="50"/>
      <c r="BS762" s="50"/>
    </row>
    <row r="763" spans="2:71" x14ac:dyDescent="0.25">
      <c r="B763" s="3" t="s">
        <v>270</v>
      </c>
      <c r="C763" s="85" t="s">
        <v>645</v>
      </c>
      <c r="D763" s="39">
        <v>44687</v>
      </c>
      <c r="E763" s="28">
        <v>10</v>
      </c>
      <c r="F763" s="3" t="s">
        <v>1136</v>
      </c>
      <c r="H763" s="6">
        <v>34</v>
      </c>
      <c r="I763" s="7">
        <v>-1</v>
      </c>
      <c r="J763" s="6">
        <v>39</v>
      </c>
      <c r="K763" s="7">
        <v>-2</v>
      </c>
      <c r="L763" s="6">
        <v>11</v>
      </c>
      <c r="M763" s="7">
        <v>2</v>
      </c>
      <c r="N763" s="6">
        <v>3</v>
      </c>
      <c r="O763" s="7">
        <v>-1</v>
      </c>
      <c r="P763" s="6">
        <v>3</v>
      </c>
      <c r="Q763" s="7">
        <v>0</v>
      </c>
      <c r="R763" s="6"/>
      <c r="T763" s="6">
        <v>-5</v>
      </c>
      <c r="U763" s="7">
        <v>1</v>
      </c>
      <c r="V763" s="3" t="s">
        <v>842</v>
      </c>
      <c r="W763" t="s">
        <v>988</v>
      </c>
      <c r="X763" s="7"/>
      <c r="Y763" s="7"/>
      <c r="Z763" s="6"/>
      <c r="AA763" s="6"/>
      <c r="AC763" s="6"/>
      <c r="AD763" s="6"/>
      <c r="AF763" s="6"/>
      <c r="AG763" s="6"/>
      <c r="AL763" s="6"/>
      <c r="AM763" s="6"/>
      <c r="AO763" s="4"/>
      <c r="AP763" s="6"/>
      <c r="AQ763" s="6"/>
      <c r="AR763" s="6"/>
      <c r="AS763" s="6"/>
      <c r="AT763" s="6"/>
      <c r="AU763" s="4"/>
      <c r="AV763" s="6"/>
      <c r="AW763" s="6"/>
      <c r="AX763" s="7"/>
      <c r="AY763" s="4"/>
      <c r="BI763" s="50"/>
      <c r="BK763" s="50"/>
      <c r="BM763" s="50"/>
      <c r="BO763" s="50"/>
      <c r="BQ763" s="50"/>
      <c r="BS763" s="50"/>
    </row>
    <row r="764" spans="2:71" x14ac:dyDescent="0.25">
      <c r="B764" s="3" t="s">
        <v>270</v>
      </c>
      <c r="C764" s="85" t="s">
        <v>450</v>
      </c>
      <c r="D764" s="39">
        <v>44687</v>
      </c>
      <c r="E764" s="28"/>
      <c r="F764" s="3" t="s">
        <v>1132</v>
      </c>
      <c r="H764" s="6"/>
      <c r="J764" s="6"/>
      <c r="L764" s="6"/>
      <c r="N764" s="6"/>
      <c r="P764" s="6"/>
      <c r="R764" s="6"/>
      <c r="T764" s="6"/>
      <c r="V764" s="3" t="s">
        <v>842</v>
      </c>
      <c r="X764" s="7"/>
      <c r="Z764" s="6"/>
      <c r="AA764" s="6"/>
      <c r="AC764" s="6"/>
      <c r="AD764" s="6"/>
      <c r="AF764" s="6"/>
      <c r="AG764" s="6"/>
      <c r="AL764" s="6"/>
      <c r="AM764" s="6"/>
      <c r="AO764" s="4"/>
      <c r="AP764" s="6"/>
      <c r="AQ764" s="6"/>
      <c r="AR764" s="6"/>
      <c r="AS764" s="6"/>
      <c r="AT764" s="6"/>
      <c r="AU764" s="4"/>
      <c r="AV764" s="6">
        <v>27</v>
      </c>
      <c r="AW764" s="6">
        <v>49</v>
      </c>
      <c r="AX764" s="7">
        <f>AV764-AW764</f>
        <v>-22</v>
      </c>
      <c r="AY764" s="4" t="s">
        <v>1158</v>
      </c>
      <c r="BI764" s="50"/>
      <c r="BK764" s="50"/>
      <c r="BM764" s="50"/>
      <c r="BO764" s="50"/>
      <c r="BQ764" s="50"/>
      <c r="BS764" s="50"/>
    </row>
    <row r="765" spans="2:71" x14ac:dyDescent="0.25">
      <c r="B765" s="3" t="s">
        <v>270</v>
      </c>
      <c r="C765" s="85" t="s">
        <v>356</v>
      </c>
      <c r="D765" s="39">
        <v>44687</v>
      </c>
      <c r="E765" s="28">
        <v>12</v>
      </c>
      <c r="F765" t="s">
        <v>1132</v>
      </c>
      <c r="H765" s="6"/>
      <c r="J765" s="6"/>
      <c r="L765" s="6"/>
      <c r="N765" s="6"/>
      <c r="P765" s="6"/>
      <c r="R765" s="6"/>
      <c r="T765" s="6"/>
      <c r="V765" s="3" t="s">
        <v>842</v>
      </c>
      <c r="X765" s="7"/>
      <c r="Z765" s="6">
        <v>28</v>
      </c>
      <c r="AA765" s="6">
        <v>53</v>
      </c>
      <c r="AB765" s="7">
        <f>Z765-AA765</f>
        <v>-25</v>
      </c>
      <c r="AC765" s="6">
        <v>28</v>
      </c>
      <c r="AD765" s="6">
        <v>43</v>
      </c>
      <c r="AE765" s="7">
        <f>AC765-AD765</f>
        <v>-15</v>
      </c>
      <c r="AF765" s="6"/>
      <c r="AG765" s="6"/>
      <c r="AL765" s="6"/>
      <c r="AM765" s="6"/>
      <c r="AO765" s="4" t="s">
        <v>1750</v>
      </c>
      <c r="AP765" s="6"/>
      <c r="AQ765" s="6"/>
      <c r="AR765" s="6"/>
      <c r="AS765" s="6"/>
      <c r="AT765" s="6"/>
      <c r="AU765" s="4"/>
      <c r="AV765" s="6"/>
      <c r="AW765" s="6"/>
      <c r="AX765" s="7"/>
      <c r="AY765" s="4"/>
      <c r="BI765" s="50"/>
      <c r="BK765" s="50"/>
      <c r="BM765" s="50"/>
      <c r="BO765" s="50"/>
      <c r="BQ765" s="50"/>
      <c r="BS765" s="50"/>
    </row>
    <row r="766" spans="2:71" x14ac:dyDescent="0.25">
      <c r="B766" s="3" t="s">
        <v>270</v>
      </c>
      <c r="C766" s="10" t="s">
        <v>647</v>
      </c>
      <c r="D766" s="39">
        <v>44688</v>
      </c>
      <c r="E766" s="28">
        <v>9</v>
      </c>
      <c r="F766" s="3" t="s">
        <v>821</v>
      </c>
      <c r="H766" s="6"/>
      <c r="J766" s="6"/>
      <c r="L766" s="6"/>
      <c r="N766" s="6"/>
      <c r="P766" s="6"/>
      <c r="R766" s="6"/>
      <c r="T766" s="6"/>
      <c r="V766" s="3" t="s">
        <v>842</v>
      </c>
      <c r="X766" s="7"/>
      <c r="Z766" s="6">
        <v>24</v>
      </c>
      <c r="AA766" s="6">
        <v>69</v>
      </c>
      <c r="AB766" s="7">
        <f>Z766-AA766</f>
        <v>-45</v>
      </c>
      <c r="AC766" s="6">
        <v>32</v>
      </c>
      <c r="AD766" s="6">
        <v>54</v>
      </c>
      <c r="AE766" s="7">
        <f>AC766-AD766</f>
        <v>-22</v>
      </c>
      <c r="AF766" s="6"/>
      <c r="AG766" s="6"/>
      <c r="AL766" s="6"/>
      <c r="AM766" s="6"/>
      <c r="AO766" s="4" t="s">
        <v>931</v>
      </c>
      <c r="AP766" s="6"/>
      <c r="AQ766" s="6"/>
      <c r="AR766" s="6"/>
      <c r="AS766" s="6"/>
      <c r="AT766" s="6"/>
      <c r="AU766" s="4"/>
      <c r="AV766" s="6">
        <v>22</v>
      </c>
      <c r="AW766" s="6">
        <v>61</v>
      </c>
      <c r="AX766" s="7">
        <f>AV766-AW766</f>
        <v>-39</v>
      </c>
      <c r="AY766" s="4" t="s">
        <v>871</v>
      </c>
      <c r="BI766" s="50"/>
      <c r="BK766" s="50"/>
      <c r="BM766" s="50"/>
      <c r="BO766" s="50"/>
      <c r="BQ766" s="50"/>
      <c r="BS766" s="50"/>
    </row>
    <row r="767" spans="2:71" x14ac:dyDescent="0.25">
      <c r="B767" s="3" t="s">
        <v>270</v>
      </c>
      <c r="C767" s="85" t="s">
        <v>506</v>
      </c>
      <c r="D767" s="39">
        <v>44688</v>
      </c>
      <c r="E767" s="28"/>
      <c r="F767" s="3" t="s">
        <v>821</v>
      </c>
      <c r="H767" s="6"/>
      <c r="J767" s="6"/>
      <c r="L767" s="6"/>
      <c r="N767" s="6"/>
      <c r="P767" s="6"/>
      <c r="R767" s="6"/>
      <c r="T767" s="6"/>
      <c r="V767" s="3" t="s">
        <v>842</v>
      </c>
      <c r="X767" s="7"/>
      <c r="Z767" s="6">
        <v>26</v>
      </c>
      <c r="AA767" s="6">
        <v>68</v>
      </c>
      <c r="AB767" s="7">
        <f>Z767-AA767</f>
        <v>-42</v>
      </c>
      <c r="AC767" s="6">
        <v>30</v>
      </c>
      <c r="AD767" s="6">
        <v>53</v>
      </c>
      <c r="AE767" s="7">
        <f>AC767-AD767</f>
        <v>-23</v>
      </c>
      <c r="AF767" s="6"/>
      <c r="AG767" s="6"/>
      <c r="AL767" s="6"/>
      <c r="AM767" s="6"/>
      <c r="AO767" s="4" t="s">
        <v>1037</v>
      </c>
      <c r="AP767" s="6"/>
      <c r="AQ767" s="6"/>
      <c r="AR767" s="6"/>
      <c r="AS767" s="6"/>
      <c r="AT767" s="6"/>
      <c r="AU767" s="4"/>
      <c r="AV767" s="6"/>
      <c r="AW767" s="6"/>
      <c r="AX767" s="7"/>
      <c r="AY767" s="4"/>
      <c r="BI767" s="50"/>
      <c r="BK767" s="50"/>
      <c r="BM767" s="50"/>
      <c r="BO767" s="50"/>
      <c r="BQ767" s="50"/>
      <c r="BS767" s="50"/>
    </row>
    <row r="768" spans="2:71" x14ac:dyDescent="0.25">
      <c r="B768" s="3" t="s">
        <v>270</v>
      </c>
      <c r="C768" s="10" t="s">
        <v>377</v>
      </c>
      <c r="D768" s="39">
        <v>44689</v>
      </c>
      <c r="E768" s="28">
        <v>9</v>
      </c>
      <c r="F768" s="3" t="s">
        <v>1135</v>
      </c>
      <c r="H768" s="6">
        <v>33</v>
      </c>
      <c r="I768" s="7">
        <v>0</v>
      </c>
      <c r="J768" s="6">
        <v>39</v>
      </c>
      <c r="K768" s="7">
        <v>-2</v>
      </c>
      <c r="L768" s="6">
        <v>12</v>
      </c>
      <c r="M768" s="7">
        <v>0</v>
      </c>
      <c r="N768" s="6">
        <v>7</v>
      </c>
      <c r="O768" s="7">
        <v>2</v>
      </c>
      <c r="P768" s="6">
        <v>2</v>
      </c>
      <c r="Q768" s="7">
        <v>-1</v>
      </c>
      <c r="R768" s="6"/>
      <c r="T768" s="6">
        <v>-6</v>
      </c>
      <c r="U768" s="7">
        <v>2</v>
      </c>
      <c r="V768" s="3" t="s">
        <v>842</v>
      </c>
      <c r="X768" s="7"/>
      <c r="Y768" s="7"/>
      <c r="Z768" s="6">
        <v>27</v>
      </c>
      <c r="AA768" s="6">
        <v>49</v>
      </c>
      <c r="AB768" s="7">
        <f>Z768-AA768</f>
        <v>-22</v>
      </c>
      <c r="AC768" s="6">
        <v>26</v>
      </c>
      <c r="AD768" s="6">
        <v>28</v>
      </c>
      <c r="AE768" s="7">
        <f>AC768-AD768</f>
        <v>-2</v>
      </c>
      <c r="AF768" s="6"/>
      <c r="AG768" s="6"/>
      <c r="AL768" s="6"/>
      <c r="AM768" s="6"/>
      <c r="AO768" s="4" t="s">
        <v>1148</v>
      </c>
      <c r="AP768" s="6">
        <v>32</v>
      </c>
      <c r="AQ768" s="6">
        <v>39</v>
      </c>
      <c r="AR768" s="6"/>
      <c r="AS768" s="6"/>
      <c r="AT768" s="6"/>
      <c r="AU768" s="4" t="s">
        <v>1147</v>
      </c>
      <c r="AV768" s="6"/>
      <c r="AW768" s="6"/>
      <c r="AX768" s="7"/>
      <c r="AY768" s="4"/>
      <c r="BI768" s="50"/>
      <c r="BK768" s="50"/>
      <c r="BM768" s="50"/>
      <c r="BO768" s="50"/>
      <c r="BQ768" s="50"/>
      <c r="BS768" s="50"/>
    </row>
    <row r="769" spans="2:71" x14ac:dyDescent="0.25">
      <c r="B769" s="3" t="s">
        <v>270</v>
      </c>
      <c r="C769" s="10" t="s">
        <v>669</v>
      </c>
      <c r="D769" s="39">
        <v>44690</v>
      </c>
      <c r="E769" s="28">
        <v>12</v>
      </c>
      <c r="F769" s="3" t="s">
        <v>821</v>
      </c>
      <c r="H769" s="6"/>
      <c r="J769" s="6"/>
      <c r="L769" s="6"/>
      <c r="N769" s="6"/>
      <c r="P769" s="6"/>
      <c r="R769" s="6"/>
      <c r="T769" s="6"/>
      <c r="V769" s="3" t="s">
        <v>842</v>
      </c>
      <c r="X769" s="7"/>
      <c r="Z769" s="6"/>
      <c r="AA769" s="6"/>
      <c r="AC769" s="6"/>
      <c r="AD769" s="6"/>
      <c r="AF769" s="6"/>
      <c r="AG769" s="6"/>
      <c r="AL769" s="6"/>
      <c r="AM769" s="6"/>
      <c r="AO769" s="4"/>
      <c r="AP769" s="6">
        <v>26</v>
      </c>
      <c r="AQ769" s="6">
        <v>33</v>
      </c>
      <c r="AR769" s="6"/>
      <c r="AS769" s="6"/>
      <c r="AT769" s="6"/>
      <c r="AU769" s="4" t="s">
        <v>876</v>
      </c>
      <c r="AV769" s="6"/>
      <c r="AW769" s="6"/>
      <c r="AX769" s="7"/>
      <c r="AY769" s="4"/>
      <c r="BI769" s="50"/>
      <c r="BK769" s="50"/>
      <c r="BM769" s="50"/>
      <c r="BO769" s="50"/>
      <c r="BQ769" s="50"/>
      <c r="BS769" s="50"/>
    </row>
    <row r="770" spans="2:71" x14ac:dyDescent="0.25">
      <c r="B770" s="3" t="s">
        <v>270</v>
      </c>
      <c r="C770" s="10" t="s">
        <v>337</v>
      </c>
      <c r="D770" s="39">
        <v>44691</v>
      </c>
      <c r="E770" s="28">
        <v>13</v>
      </c>
      <c r="F770" s="3" t="s">
        <v>821</v>
      </c>
      <c r="G770" s="2" t="s">
        <v>224</v>
      </c>
      <c r="H770" s="6">
        <v>33</v>
      </c>
      <c r="I770" s="7">
        <v>-2</v>
      </c>
      <c r="J770" s="6">
        <v>38</v>
      </c>
      <c r="K770" s="7">
        <v>2</v>
      </c>
      <c r="L770" s="6">
        <v>12</v>
      </c>
      <c r="M770" s="7">
        <v>2</v>
      </c>
      <c r="N770" s="6">
        <v>6</v>
      </c>
      <c r="O770" s="7">
        <v>-2</v>
      </c>
      <c r="P770" s="6">
        <v>3</v>
      </c>
      <c r="Q770" s="7">
        <v>-1</v>
      </c>
      <c r="R770" s="6"/>
      <c r="T770" s="6">
        <v>-5</v>
      </c>
      <c r="U770" s="7">
        <v>-4</v>
      </c>
      <c r="V770" s="3" t="s">
        <v>842</v>
      </c>
      <c r="X770" s="7"/>
      <c r="Y770" s="7"/>
      <c r="Z770" s="6"/>
      <c r="AA770" s="6"/>
      <c r="AC770" s="6"/>
      <c r="AD770" s="6"/>
      <c r="AF770" s="6"/>
      <c r="AG770" s="6"/>
      <c r="AL770" s="6"/>
      <c r="AM770" s="6"/>
      <c r="AO770" s="4"/>
      <c r="AP770" s="6"/>
      <c r="AQ770" s="6"/>
      <c r="AR770" s="6"/>
      <c r="AS770" s="6"/>
      <c r="AT770" s="6"/>
      <c r="AU770" s="4"/>
      <c r="AV770" s="6"/>
      <c r="AW770" s="6"/>
      <c r="AX770" s="7"/>
      <c r="AY770" s="4"/>
      <c r="BI770" s="50"/>
      <c r="BK770" s="50"/>
      <c r="BM770" s="50"/>
      <c r="BO770" s="50"/>
      <c r="BQ770" s="50"/>
      <c r="BS770" s="50"/>
    </row>
    <row r="771" spans="2:71" x14ac:dyDescent="0.25">
      <c r="B771" s="3" t="s">
        <v>270</v>
      </c>
      <c r="C771" s="10" t="s">
        <v>562</v>
      </c>
      <c r="D771" s="39">
        <v>44692</v>
      </c>
      <c r="E771" s="28">
        <v>13</v>
      </c>
      <c r="F771" s="3" t="s">
        <v>1169</v>
      </c>
      <c r="G771" s="2" t="s">
        <v>42</v>
      </c>
      <c r="H771" s="6">
        <v>34</v>
      </c>
      <c r="I771" s="7">
        <v>0</v>
      </c>
      <c r="J771" s="6">
        <v>39</v>
      </c>
      <c r="K771" s="7">
        <v>-1</v>
      </c>
      <c r="L771" s="6">
        <v>11</v>
      </c>
      <c r="M771" s="7">
        <v>1</v>
      </c>
      <c r="N771" s="6">
        <v>6</v>
      </c>
      <c r="O771" s="7">
        <v>1</v>
      </c>
      <c r="P771" s="6"/>
      <c r="R771" s="6"/>
      <c r="T771" s="6">
        <v>-5</v>
      </c>
      <c r="U771" s="7">
        <v>1</v>
      </c>
      <c r="V771" s="3" t="s">
        <v>1170</v>
      </c>
      <c r="W771" t="s">
        <v>988</v>
      </c>
      <c r="X771" s="7"/>
      <c r="Y771" s="7"/>
      <c r="Z771" s="6"/>
      <c r="AA771" s="6"/>
      <c r="AC771" s="6"/>
      <c r="AD771" s="6"/>
      <c r="AF771" s="6"/>
      <c r="AG771" s="6"/>
      <c r="AL771" s="6"/>
      <c r="AM771" s="6"/>
      <c r="AO771" s="4"/>
      <c r="AP771" s="6"/>
      <c r="AQ771" s="6"/>
      <c r="AR771" s="6"/>
      <c r="AS771" s="6"/>
      <c r="AT771" s="6"/>
      <c r="AU771" s="4"/>
      <c r="AV771" s="6"/>
      <c r="AW771" s="6"/>
      <c r="AX771" s="7"/>
      <c r="AY771" s="4"/>
      <c r="BI771" s="50"/>
      <c r="BK771" s="50"/>
      <c r="BM771" s="50"/>
      <c r="BO771" s="50"/>
      <c r="BQ771" s="50"/>
      <c r="BS771" s="50"/>
    </row>
    <row r="772" spans="2:71" x14ac:dyDescent="0.25">
      <c r="B772" s="3" t="s">
        <v>270</v>
      </c>
      <c r="C772" s="10" t="s">
        <v>673</v>
      </c>
      <c r="D772" s="39">
        <v>44692</v>
      </c>
      <c r="E772" s="28">
        <v>15</v>
      </c>
      <c r="F772" s="3" t="s">
        <v>903</v>
      </c>
      <c r="G772" s="2" t="s">
        <v>138</v>
      </c>
      <c r="H772" s="6">
        <v>34</v>
      </c>
      <c r="I772" s="7">
        <v>0</v>
      </c>
      <c r="J772" s="6">
        <v>37</v>
      </c>
      <c r="K772" s="7">
        <v>1</v>
      </c>
      <c r="L772" s="6">
        <v>12</v>
      </c>
      <c r="M772" s="7">
        <v>2</v>
      </c>
      <c r="N772" s="6">
        <v>7</v>
      </c>
      <c r="O772" s="7">
        <v>-1</v>
      </c>
      <c r="P772" s="6"/>
      <c r="R772" s="6"/>
      <c r="T772" s="6">
        <v>-3</v>
      </c>
      <c r="U772" s="7">
        <v>-1</v>
      </c>
      <c r="V772" s="3" t="s">
        <v>842</v>
      </c>
      <c r="X772" s="7"/>
      <c r="Y772" s="7"/>
      <c r="Z772" s="6">
        <v>27</v>
      </c>
      <c r="AA772" s="6">
        <v>55</v>
      </c>
      <c r="AB772" s="7">
        <f>Z772-AA772</f>
        <v>-28</v>
      </c>
      <c r="AC772" s="6">
        <v>28</v>
      </c>
      <c r="AD772" s="6">
        <v>38</v>
      </c>
      <c r="AE772" s="7">
        <f>AC772-AD772</f>
        <v>-10</v>
      </c>
      <c r="AF772" s="6">
        <v>19</v>
      </c>
      <c r="AG772" s="6">
        <v>16</v>
      </c>
      <c r="AH772" s="7">
        <f>AF772-AG772</f>
        <v>3</v>
      </c>
      <c r="AL772" s="6"/>
      <c r="AM772" s="6"/>
      <c r="AO772" s="4" t="s">
        <v>1127</v>
      </c>
      <c r="AP772" s="6"/>
      <c r="AQ772" s="6"/>
      <c r="AR772" s="6"/>
      <c r="AS772" s="6"/>
      <c r="AT772" s="6"/>
      <c r="AU772" s="4"/>
      <c r="AV772" s="6"/>
      <c r="AW772" s="6"/>
      <c r="AX772" s="7"/>
      <c r="AY772" s="4"/>
      <c r="BI772" s="50"/>
      <c r="BK772" s="50"/>
      <c r="BM772" s="50"/>
      <c r="BO772" s="50"/>
      <c r="BQ772" s="50"/>
      <c r="BS772" s="50"/>
    </row>
    <row r="773" spans="2:71" x14ac:dyDescent="0.25">
      <c r="B773" s="3" t="s">
        <v>270</v>
      </c>
      <c r="C773" s="10" t="s">
        <v>617</v>
      </c>
      <c r="D773" s="39">
        <v>44692</v>
      </c>
      <c r="E773" s="28">
        <v>19</v>
      </c>
      <c r="F773" t="s">
        <v>1132</v>
      </c>
      <c r="G773" s="2" t="s">
        <v>60</v>
      </c>
      <c r="H773" s="6">
        <v>33</v>
      </c>
      <c r="I773" s="7">
        <v>-2</v>
      </c>
      <c r="J773" s="6">
        <v>39</v>
      </c>
      <c r="K773" s="7">
        <v>-1</v>
      </c>
      <c r="L773" s="6">
        <v>12</v>
      </c>
      <c r="M773" s="7">
        <v>2</v>
      </c>
      <c r="N773" s="6">
        <v>5</v>
      </c>
      <c r="O773" s="7">
        <v>-2</v>
      </c>
      <c r="P773" s="6">
        <v>1</v>
      </c>
      <c r="Q773" s="7">
        <v>1</v>
      </c>
      <c r="R773" s="6">
        <v>1</v>
      </c>
      <c r="S773" s="7">
        <v>0</v>
      </c>
      <c r="T773" s="6">
        <v>-6</v>
      </c>
      <c r="U773" s="7">
        <v>-1</v>
      </c>
      <c r="V773" s="3" t="s">
        <v>639</v>
      </c>
      <c r="X773" s="7"/>
      <c r="Y773" s="7"/>
      <c r="Z773" s="6">
        <v>28</v>
      </c>
      <c r="AA773" s="6">
        <v>64</v>
      </c>
      <c r="AB773" s="7">
        <f>Z773-AA773</f>
        <v>-36</v>
      </c>
      <c r="AC773" s="6">
        <v>31</v>
      </c>
      <c r="AD773" s="6">
        <v>48</v>
      </c>
      <c r="AE773" s="7">
        <f>AC773-AD773</f>
        <v>-17</v>
      </c>
      <c r="AF773" s="6">
        <v>27</v>
      </c>
      <c r="AG773" s="6">
        <v>25</v>
      </c>
      <c r="AH773" s="7">
        <f>AF773-AG773</f>
        <v>2</v>
      </c>
      <c r="AL773" s="6"/>
      <c r="AM773" s="6"/>
      <c r="AO773" s="4" t="s">
        <v>1087</v>
      </c>
      <c r="AP773" s="6"/>
      <c r="AQ773" s="6"/>
      <c r="AR773" s="6"/>
      <c r="AS773" s="6"/>
      <c r="AT773" s="6"/>
      <c r="AU773" s="4"/>
      <c r="AV773" s="6">
        <v>26</v>
      </c>
      <c r="AW773" s="6">
        <v>66</v>
      </c>
      <c r="AX773" s="7">
        <f>AV773-AW773</f>
        <v>-40</v>
      </c>
      <c r="AY773" s="4" t="s">
        <v>937</v>
      </c>
      <c r="BI773" s="50"/>
      <c r="BK773" s="50"/>
      <c r="BM773" s="50"/>
      <c r="BO773" s="50"/>
      <c r="BQ773" s="50"/>
      <c r="BS773" s="50"/>
    </row>
    <row r="774" spans="2:71" x14ac:dyDescent="0.25">
      <c r="B774" s="3" t="s">
        <v>270</v>
      </c>
      <c r="C774" s="10" t="s">
        <v>441</v>
      </c>
      <c r="D774" s="39">
        <v>44694</v>
      </c>
      <c r="E774" s="28">
        <v>19</v>
      </c>
      <c r="F774" s="3" t="s">
        <v>1136</v>
      </c>
      <c r="H774" s="6">
        <v>34</v>
      </c>
      <c r="I774" s="7">
        <v>0</v>
      </c>
      <c r="J774" s="6">
        <v>41</v>
      </c>
      <c r="K774" s="7">
        <v>2</v>
      </c>
      <c r="L774" s="6">
        <v>10</v>
      </c>
      <c r="M774" s="7">
        <v>-1</v>
      </c>
      <c r="N774" s="6">
        <v>4</v>
      </c>
      <c r="O774" s="7">
        <v>1</v>
      </c>
      <c r="P774" s="6">
        <v>2</v>
      </c>
      <c r="Q774" s="7">
        <v>-1</v>
      </c>
      <c r="R774" s="6"/>
      <c r="T774" s="6">
        <v>-7</v>
      </c>
      <c r="U774" s="7">
        <v>-2</v>
      </c>
      <c r="V774" s="3" t="s">
        <v>842</v>
      </c>
      <c r="W774" t="s">
        <v>988</v>
      </c>
      <c r="X774" s="7"/>
      <c r="Y774" s="7"/>
      <c r="Z774" s="6">
        <v>26</v>
      </c>
      <c r="AA774" s="6">
        <v>56</v>
      </c>
      <c r="AB774" s="7">
        <f>Z774-AA774</f>
        <v>-30</v>
      </c>
      <c r="AC774" s="6">
        <v>29</v>
      </c>
      <c r="AD774" s="6">
        <v>39</v>
      </c>
      <c r="AE774" s="7">
        <f>AC774-AD774</f>
        <v>-10</v>
      </c>
      <c r="AF774" s="6">
        <v>15</v>
      </c>
      <c r="AG774" s="6">
        <v>24</v>
      </c>
      <c r="AH774" s="7">
        <f>AF774-AG774</f>
        <v>-9</v>
      </c>
      <c r="AL774" s="6"/>
      <c r="AM774" s="6"/>
      <c r="AO774" s="4" t="s">
        <v>1099</v>
      </c>
      <c r="AP774" s="6">
        <v>34</v>
      </c>
      <c r="AQ774" s="6">
        <v>36</v>
      </c>
      <c r="AR774" s="6"/>
      <c r="AS774" s="6"/>
      <c r="AT774" s="6"/>
      <c r="AU774" s="4" t="s">
        <v>1146</v>
      </c>
      <c r="AV774" s="6">
        <v>22</v>
      </c>
      <c r="AW774" s="6">
        <v>55</v>
      </c>
      <c r="AX774" s="7">
        <v>-25</v>
      </c>
      <c r="AY774" s="4" t="s">
        <v>1099</v>
      </c>
      <c r="BI774" s="50"/>
      <c r="BK774" s="50"/>
      <c r="BM774" s="50"/>
      <c r="BO774" s="50"/>
      <c r="BQ774" s="50"/>
      <c r="BS774" s="50"/>
    </row>
    <row r="775" spans="2:71" x14ac:dyDescent="0.25">
      <c r="B775" s="3" t="s">
        <v>270</v>
      </c>
      <c r="C775" s="10" t="s">
        <v>514</v>
      </c>
      <c r="D775" s="39">
        <v>44695</v>
      </c>
      <c r="E775" s="28">
        <v>17</v>
      </c>
      <c r="F775" s="3" t="s">
        <v>821</v>
      </c>
      <c r="H775" s="6"/>
      <c r="J775" s="6"/>
      <c r="L775" s="6"/>
      <c r="N775" s="6"/>
      <c r="P775" s="6"/>
      <c r="R775" s="6"/>
      <c r="T775" s="6"/>
      <c r="V775" s="3" t="s">
        <v>842</v>
      </c>
      <c r="X775" s="7"/>
      <c r="Z775" s="6"/>
      <c r="AA775" s="6"/>
      <c r="AC775" s="6"/>
      <c r="AD775" s="6"/>
      <c r="AF775" s="6"/>
      <c r="AG775" s="6"/>
      <c r="AL775" s="6"/>
      <c r="AM775" s="6"/>
      <c r="AO775" s="4"/>
      <c r="AP775" s="6"/>
      <c r="AQ775" s="6"/>
      <c r="AR775" s="6"/>
      <c r="AS775" s="6"/>
      <c r="AT775" s="6"/>
      <c r="AU775" s="4"/>
      <c r="AV775" s="6">
        <v>21</v>
      </c>
      <c r="AW775" s="6">
        <v>61</v>
      </c>
      <c r="AX775" s="7">
        <f>AV775-AW775</f>
        <v>-40</v>
      </c>
      <c r="AY775" s="4" t="s">
        <v>871</v>
      </c>
      <c r="BI775" s="50"/>
      <c r="BK775" s="50"/>
      <c r="BM775" s="50"/>
      <c r="BO775" s="50"/>
      <c r="BQ775" s="50"/>
      <c r="BS775" s="50"/>
    </row>
    <row r="776" spans="2:71" x14ac:dyDescent="0.25">
      <c r="B776" s="3" t="s">
        <v>270</v>
      </c>
      <c r="C776" s="10" t="s">
        <v>690</v>
      </c>
      <c r="D776" s="39">
        <v>44696</v>
      </c>
      <c r="E776" s="28">
        <v>16</v>
      </c>
      <c r="F776" s="3" t="s">
        <v>1135</v>
      </c>
      <c r="H776" s="6">
        <v>35</v>
      </c>
      <c r="I776" s="7">
        <v>2</v>
      </c>
      <c r="J776" s="6">
        <v>39</v>
      </c>
      <c r="K776" s="7">
        <v>0</v>
      </c>
      <c r="L776" s="6">
        <v>12</v>
      </c>
      <c r="M776" s="7">
        <v>0</v>
      </c>
      <c r="N776" s="6">
        <v>6</v>
      </c>
      <c r="O776" s="7">
        <v>-1</v>
      </c>
      <c r="P776" s="6">
        <v>3</v>
      </c>
      <c r="Q776" s="7">
        <v>1</v>
      </c>
      <c r="R776" s="6"/>
      <c r="T776" s="6">
        <v>-4</v>
      </c>
      <c r="U776" s="7">
        <v>2</v>
      </c>
      <c r="V776" s="3" t="s">
        <v>842</v>
      </c>
      <c r="X776" s="7"/>
      <c r="Y776" s="7"/>
      <c r="Z776" s="6">
        <v>27</v>
      </c>
      <c r="AA776" s="6">
        <v>52</v>
      </c>
      <c r="AB776" s="7">
        <f>Z776-AA776</f>
        <v>-25</v>
      </c>
      <c r="AC776" s="6">
        <v>25</v>
      </c>
      <c r="AD776" s="6">
        <v>34</v>
      </c>
      <c r="AE776" s="7">
        <f>AC776-AD776</f>
        <v>-9</v>
      </c>
      <c r="AF776" s="6"/>
      <c r="AG776" s="6"/>
      <c r="AL776" s="6"/>
      <c r="AM776" s="6"/>
      <c r="AO776" s="4" t="s">
        <v>1148</v>
      </c>
      <c r="AP776" s="6">
        <v>33</v>
      </c>
      <c r="AQ776" s="6">
        <v>40</v>
      </c>
      <c r="AR776" s="6"/>
      <c r="AS776" s="6"/>
      <c r="AT776" s="6"/>
      <c r="AU776" s="4" t="s">
        <v>1147</v>
      </c>
      <c r="AV776" s="6"/>
      <c r="AW776" s="6"/>
      <c r="AX776" s="7"/>
      <c r="AY776" s="4"/>
      <c r="BI776" s="50"/>
      <c r="BK776" s="50"/>
      <c r="BM776" s="50"/>
      <c r="BO776" s="50"/>
      <c r="BQ776" s="50"/>
      <c r="BS776" s="50"/>
    </row>
    <row r="777" spans="2:71" x14ac:dyDescent="0.25">
      <c r="B777" s="3" t="s">
        <v>270</v>
      </c>
      <c r="C777" s="85" t="s">
        <v>640</v>
      </c>
      <c r="D777" s="39">
        <v>44697</v>
      </c>
      <c r="E777" s="77">
        <v>44718</v>
      </c>
      <c r="F777" s="3" t="s">
        <v>821</v>
      </c>
      <c r="H777" s="6"/>
      <c r="J777" s="6"/>
      <c r="L777" s="6"/>
      <c r="N777" s="6"/>
      <c r="P777" s="6"/>
      <c r="R777" s="6"/>
      <c r="T777" s="6"/>
      <c r="V777" s="3" t="s">
        <v>842</v>
      </c>
      <c r="X777" s="7"/>
      <c r="Z777" s="6"/>
      <c r="AA777" s="6"/>
      <c r="AC777" s="6"/>
      <c r="AD777" s="6"/>
      <c r="AF777" s="6"/>
      <c r="AG777" s="6"/>
      <c r="AL777" s="6"/>
      <c r="AM777" s="6"/>
      <c r="AO777" s="4"/>
      <c r="AP777" s="6"/>
      <c r="AQ777" s="6"/>
      <c r="AR777" s="6"/>
      <c r="AS777" s="6"/>
      <c r="AT777" s="6"/>
      <c r="AU777" s="4"/>
      <c r="AV777" s="6">
        <v>21</v>
      </c>
      <c r="AW777" s="6">
        <v>59</v>
      </c>
      <c r="AX777" s="7">
        <f>AV777-AW777</f>
        <v>-38</v>
      </c>
      <c r="AY777" s="4" t="s">
        <v>871</v>
      </c>
      <c r="BI777" s="50"/>
      <c r="BK777" s="50"/>
      <c r="BM777" s="50"/>
      <c r="BO777" s="50"/>
      <c r="BQ777" s="50"/>
      <c r="BS777" s="50"/>
    </row>
    <row r="778" spans="2:71" x14ac:dyDescent="0.25">
      <c r="B778" s="3" t="s">
        <v>270</v>
      </c>
      <c r="C778" s="10" t="s">
        <v>551</v>
      </c>
      <c r="D778" s="39">
        <v>44699</v>
      </c>
      <c r="E778" s="28">
        <v>19</v>
      </c>
      <c r="F778" s="3" t="s">
        <v>1135</v>
      </c>
      <c r="H778" s="6">
        <v>33</v>
      </c>
      <c r="I778" s="7">
        <v>-2</v>
      </c>
      <c r="J778" s="6">
        <v>39</v>
      </c>
      <c r="K778" s="7">
        <v>0</v>
      </c>
      <c r="L778" s="6">
        <v>12</v>
      </c>
      <c r="M778" s="7">
        <v>0</v>
      </c>
      <c r="N778" s="6">
        <v>4</v>
      </c>
      <c r="O778" s="7">
        <v>-2</v>
      </c>
      <c r="P778" s="6">
        <v>5</v>
      </c>
      <c r="Q778" s="7">
        <v>2</v>
      </c>
      <c r="R778" s="6"/>
      <c r="T778" s="6">
        <v>-6</v>
      </c>
      <c r="U778" s="7">
        <v>-2</v>
      </c>
      <c r="V778" s="3" t="s">
        <v>842</v>
      </c>
      <c r="X778" s="7"/>
      <c r="Y778" s="7"/>
      <c r="Z778" s="6">
        <v>29</v>
      </c>
      <c r="AA778" s="6">
        <v>50</v>
      </c>
      <c r="AB778" s="7">
        <f>Z778-AA778</f>
        <v>-21</v>
      </c>
      <c r="AC778" s="6">
        <v>24</v>
      </c>
      <c r="AD778" s="6">
        <v>35</v>
      </c>
      <c r="AE778" s="7">
        <f>AC778-AD778</f>
        <v>-11</v>
      </c>
      <c r="AF778" s="6"/>
      <c r="AG778" s="6"/>
      <c r="AL778" s="6"/>
      <c r="AM778" s="6"/>
      <c r="AO778" s="4" t="s">
        <v>1148</v>
      </c>
      <c r="AP778" s="6"/>
      <c r="AQ778" s="6"/>
      <c r="AR778" s="6"/>
      <c r="AS778" s="6"/>
      <c r="AT778" s="6"/>
      <c r="AU778" s="4"/>
      <c r="AV778" s="6"/>
      <c r="AW778" s="6"/>
      <c r="AX778" s="7"/>
      <c r="AY778" s="4"/>
      <c r="BI778" s="50"/>
      <c r="BK778" s="50"/>
      <c r="BM778" s="50"/>
      <c r="BO778" s="50"/>
      <c r="BQ778" s="50"/>
      <c r="BS778" s="50"/>
    </row>
    <row r="779" spans="2:71" x14ac:dyDescent="0.25">
      <c r="B779" s="3" t="s">
        <v>270</v>
      </c>
      <c r="C779" s="10" t="s">
        <v>564</v>
      </c>
      <c r="D779" s="39">
        <v>44699</v>
      </c>
      <c r="E779" s="28">
        <v>20</v>
      </c>
      <c r="F779" s="3" t="s">
        <v>821</v>
      </c>
      <c r="G779" s="2" t="s">
        <v>224</v>
      </c>
      <c r="H779" s="6">
        <v>31</v>
      </c>
      <c r="I779" s="7">
        <v>-2</v>
      </c>
      <c r="J779" s="6">
        <v>39</v>
      </c>
      <c r="K779" s="7">
        <v>1</v>
      </c>
      <c r="L779" s="6">
        <v>12</v>
      </c>
      <c r="M779" s="7">
        <v>0</v>
      </c>
      <c r="N779" s="6">
        <v>7</v>
      </c>
      <c r="O779" s="7">
        <v>1</v>
      </c>
      <c r="P779" s="6">
        <v>4</v>
      </c>
      <c r="Q779" s="7">
        <v>1</v>
      </c>
      <c r="R779" s="6"/>
      <c r="T779" s="6">
        <v>-8</v>
      </c>
      <c r="U779" s="7">
        <v>-3</v>
      </c>
      <c r="V779" s="3" t="s">
        <v>842</v>
      </c>
      <c r="X779" s="7"/>
      <c r="Y779" s="7"/>
      <c r="Z779" s="6"/>
      <c r="AA779" s="6"/>
      <c r="AC779" s="6"/>
      <c r="AD779" s="6"/>
      <c r="AF779" s="6"/>
      <c r="AG779" s="6"/>
      <c r="AL779" s="6"/>
      <c r="AM779" s="6"/>
      <c r="AO779" s="4"/>
      <c r="AP779" s="6">
        <v>27</v>
      </c>
      <c r="AQ779" s="6">
        <v>32</v>
      </c>
      <c r="AR779" s="6"/>
      <c r="AS779" s="6"/>
      <c r="AT779" s="6"/>
      <c r="AU779" s="4" t="s">
        <v>876</v>
      </c>
      <c r="AV779" s="6"/>
      <c r="AW779" s="6"/>
      <c r="AX779" s="7"/>
      <c r="AY779" s="4"/>
      <c r="BI779" s="50"/>
      <c r="BK779" s="50"/>
      <c r="BM779" s="50"/>
      <c r="BO779" s="50"/>
      <c r="BQ779" s="50"/>
      <c r="BS779" s="50"/>
    </row>
    <row r="780" spans="2:71" x14ac:dyDescent="0.25">
      <c r="B780" s="3" t="s">
        <v>270</v>
      </c>
      <c r="C780" s="10" t="s">
        <v>564</v>
      </c>
      <c r="D780" s="39">
        <v>44699</v>
      </c>
      <c r="E780" s="28">
        <v>20</v>
      </c>
      <c r="F780" s="3" t="s">
        <v>1169</v>
      </c>
      <c r="G780" s="2" t="s">
        <v>42</v>
      </c>
      <c r="H780" s="6">
        <v>35</v>
      </c>
      <c r="I780" s="7">
        <v>1</v>
      </c>
      <c r="J780" s="6">
        <v>39</v>
      </c>
      <c r="K780" s="7">
        <v>0</v>
      </c>
      <c r="L780" s="6">
        <v>10</v>
      </c>
      <c r="M780" s="7">
        <v>-1</v>
      </c>
      <c r="N780" s="6">
        <v>6</v>
      </c>
      <c r="O780" s="7">
        <v>0</v>
      </c>
      <c r="P780" s="6"/>
      <c r="R780" s="6"/>
      <c r="T780" s="6">
        <v>-4</v>
      </c>
      <c r="U780" s="7">
        <v>1</v>
      </c>
      <c r="V780" s="3" t="s">
        <v>1170</v>
      </c>
      <c r="W780" t="s">
        <v>988</v>
      </c>
      <c r="X780" s="7"/>
      <c r="Y780" s="7"/>
      <c r="Z780" s="6"/>
      <c r="AA780" s="6"/>
      <c r="AC780" s="6"/>
      <c r="AD780" s="6"/>
      <c r="AF780" s="6"/>
      <c r="AG780" s="6"/>
      <c r="AL780" s="6"/>
      <c r="AM780" s="6"/>
      <c r="AO780" s="4"/>
      <c r="AP780" s="6"/>
      <c r="AQ780" s="6"/>
      <c r="AR780" s="6"/>
      <c r="AS780" s="6"/>
      <c r="AT780" s="6"/>
      <c r="AU780" s="4"/>
      <c r="AV780" s="6"/>
      <c r="AW780" s="6"/>
      <c r="AX780" s="7"/>
      <c r="AY780" s="4"/>
      <c r="BI780" s="50"/>
      <c r="BK780" s="50"/>
      <c r="BM780" s="50"/>
      <c r="BO780" s="50"/>
      <c r="BQ780" s="50"/>
      <c r="BS780" s="50"/>
    </row>
    <row r="781" spans="2:71" x14ac:dyDescent="0.25">
      <c r="B781" s="3" t="s">
        <v>270</v>
      </c>
      <c r="C781" s="10" t="s">
        <v>564</v>
      </c>
      <c r="D781" s="39">
        <v>44699</v>
      </c>
      <c r="E781" s="28">
        <v>20</v>
      </c>
      <c r="F781" s="3" t="s">
        <v>1136</v>
      </c>
      <c r="G781" s="2" t="s">
        <v>46</v>
      </c>
      <c r="H781" s="6">
        <v>34</v>
      </c>
      <c r="I781" s="7">
        <v>0</v>
      </c>
      <c r="J781" s="6">
        <v>40</v>
      </c>
      <c r="K781" s="7">
        <v>-1</v>
      </c>
      <c r="L781" s="6">
        <v>10</v>
      </c>
      <c r="M781" s="7">
        <v>0</v>
      </c>
      <c r="N781" s="6">
        <v>4</v>
      </c>
      <c r="O781" s="7">
        <v>0</v>
      </c>
      <c r="P781" s="6">
        <v>2</v>
      </c>
      <c r="Q781" s="7">
        <v>0</v>
      </c>
      <c r="R781" s="6"/>
      <c r="T781" s="6">
        <v>-6</v>
      </c>
      <c r="U781" s="7">
        <v>1</v>
      </c>
      <c r="V781" s="3" t="s">
        <v>842</v>
      </c>
      <c r="W781" t="s">
        <v>988</v>
      </c>
      <c r="X781" s="7"/>
      <c r="Y781" s="7"/>
      <c r="Z781" s="6"/>
      <c r="AA781" s="6"/>
      <c r="AC781" s="6"/>
      <c r="AD781" s="6"/>
      <c r="AF781" s="6"/>
      <c r="AG781" s="6"/>
      <c r="AL781" s="6"/>
      <c r="AM781" s="6"/>
      <c r="AO781" s="4"/>
      <c r="AP781" s="6"/>
      <c r="AQ781" s="6"/>
      <c r="AR781" s="6"/>
      <c r="AS781" s="6"/>
      <c r="AT781" s="6"/>
      <c r="AU781" s="4"/>
      <c r="AV781" s="6"/>
      <c r="AW781" s="6"/>
      <c r="AX781" s="7"/>
      <c r="AY781" s="4"/>
      <c r="BI781" s="50"/>
      <c r="BK781" s="50"/>
      <c r="BM781" s="50"/>
      <c r="BO781" s="50"/>
      <c r="BQ781" s="50"/>
      <c r="BS781" s="50"/>
    </row>
    <row r="782" spans="2:71" x14ac:dyDescent="0.25">
      <c r="B782" s="3" t="s">
        <v>270</v>
      </c>
      <c r="C782" s="10" t="s">
        <v>307</v>
      </c>
      <c r="D782" s="39">
        <v>44700</v>
      </c>
      <c r="E782" s="28">
        <v>26</v>
      </c>
      <c r="F782" s="3" t="s">
        <v>1137</v>
      </c>
      <c r="H782" s="6">
        <v>32</v>
      </c>
      <c r="I782" s="7">
        <v>-2</v>
      </c>
      <c r="J782" s="6">
        <v>38</v>
      </c>
      <c r="K782" s="7">
        <v>1</v>
      </c>
      <c r="L782" s="6">
        <v>13</v>
      </c>
      <c r="M782" s="7">
        <v>2</v>
      </c>
      <c r="N782" s="6">
        <v>8</v>
      </c>
      <c r="O782" s="7">
        <v>1</v>
      </c>
      <c r="P782" s="6">
        <v>3</v>
      </c>
      <c r="Q782" s="7">
        <v>-1</v>
      </c>
      <c r="R782" s="6">
        <v>1</v>
      </c>
      <c r="S782" s="7">
        <v>-1</v>
      </c>
      <c r="T782" s="6">
        <v>-6</v>
      </c>
      <c r="U782" s="7">
        <v>-3</v>
      </c>
      <c r="V782" s="3" t="s">
        <v>842</v>
      </c>
      <c r="X782" s="7"/>
      <c r="Y782" s="7"/>
      <c r="Z782" s="6"/>
      <c r="AA782" s="6"/>
      <c r="AC782" s="6"/>
      <c r="AD782" s="6"/>
      <c r="AF782" s="6"/>
      <c r="AG782" s="6"/>
      <c r="AL782" s="6"/>
      <c r="AM782" s="6"/>
      <c r="AO782" s="4"/>
      <c r="AP782" s="6"/>
      <c r="AQ782" s="6"/>
      <c r="AR782" s="6"/>
      <c r="AS782" s="6"/>
      <c r="AT782" s="6"/>
      <c r="AU782" s="4"/>
      <c r="AV782" s="6"/>
      <c r="AW782" s="6"/>
      <c r="AX782" s="7"/>
      <c r="AY782" s="4"/>
      <c r="BI782" s="50"/>
      <c r="BK782" s="50"/>
      <c r="BM782" s="50"/>
      <c r="BO782" s="50"/>
      <c r="BQ782" s="50"/>
      <c r="BS782" s="50"/>
    </row>
    <row r="783" spans="2:71" x14ac:dyDescent="0.25">
      <c r="B783" s="3" t="s">
        <v>270</v>
      </c>
      <c r="C783" s="10" t="s">
        <v>427</v>
      </c>
      <c r="D783" s="39">
        <v>44701</v>
      </c>
      <c r="E783" s="28">
        <v>25</v>
      </c>
      <c r="F783" s="3" t="s">
        <v>1136</v>
      </c>
      <c r="G783" s="2" t="s">
        <v>96</v>
      </c>
      <c r="H783" s="6">
        <v>34</v>
      </c>
      <c r="I783" s="7">
        <v>0</v>
      </c>
      <c r="J783" s="6">
        <v>40</v>
      </c>
      <c r="K783" s="7">
        <v>0</v>
      </c>
      <c r="L783" s="6">
        <v>10</v>
      </c>
      <c r="M783" s="7">
        <v>0</v>
      </c>
      <c r="N783" s="6">
        <v>5</v>
      </c>
      <c r="O783" s="7">
        <v>1</v>
      </c>
      <c r="P783" s="6">
        <v>2</v>
      </c>
      <c r="Q783" s="7">
        <v>0</v>
      </c>
      <c r="R783" s="6"/>
      <c r="T783" s="6">
        <v>-6</v>
      </c>
      <c r="U783" s="7">
        <v>0</v>
      </c>
      <c r="V783" s="3" t="s">
        <v>842</v>
      </c>
      <c r="W783" t="s">
        <v>988</v>
      </c>
      <c r="X783" s="7"/>
      <c r="Y783" s="7"/>
      <c r="Z783" s="6">
        <v>34</v>
      </c>
      <c r="AA783" s="6">
        <v>60</v>
      </c>
      <c r="AB783" s="7">
        <f>Z783-AA783</f>
        <v>-26</v>
      </c>
      <c r="AC783" s="6">
        <v>41</v>
      </c>
      <c r="AD783" s="6">
        <v>44</v>
      </c>
      <c r="AE783" s="7">
        <f>AC783-AD783</f>
        <v>-3</v>
      </c>
      <c r="AF783" s="6"/>
      <c r="AG783" s="6"/>
      <c r="AL783" s="6"/>
      <c r="AM783" s="6"/>
      <c r="AO783" s="4" t="s">
        <v>1176</v>
      </c>
      <c r="AP783" s="6"/>
      <c r="AQ783" s="6"/>
      <c r="AR783" s="6"/>
      <c r="AS783" s="6"/>
      <c r="AT783" s="6"/>
      <c r="AU783" s="4"/>
      <c r="AV783" s="6"/>
      <c r="AW783" s="6"/>
      <c r="AX783" s="7"/>
      <c r="AY783" s="4"/>
      <c r="BI783" s="50"/>
      <c r="BK783" s="50"/>
      <c r="BM783" s="50"/>
      <c r="BO783" s="50"/>
      <c r="BQ783" s="50"/>
      <c r="BS783" s="50"/>
    </row>
    <row r="784" spans="2:71" x14ac:dyDescent="0.25">
      <c r="B784" s="3" t="s">
        <v>270</v>
      </c>
      <c r="C784" s="10" t="s">
        <v>599</v>
      </c>
      <c r="D784" s="39">
        <v>44702</v>
      </c>
      <c r="E784" s="28">
        <v>24</v>
      </c>
      <c r="F784" s="3" t="s">
        <v>821</v>
      </c>
      <c r="H784" s="6"/>
      <c r="J784" s="6"/>
      <c r="L784" s="6"/>
      <c r="N784" s="6"/>
      <c r="P784" s="6"/>
      <c r="R784" s="6"/>
      <c r="T784" s="6"/>
      <c r="V784" s="3" t="s">
        <v>842</v>
      </c>
      <c r="X784" s="7"/>
      <c r="Z784" s="6"/>
      <c r="AA784" s="6"/>
      <c r="AC784" s="6"/>
      <c r="AD784" s="6"/>
      <c r="AF784" s="6"/>
      <c r="AG784" s="6"/>
      <c r="AL784" s="6"/>
      <c r="AM784" s="6"/>
      <c r="AO784" s="4"/>
      <c r="AP784" s="6"/>
      <c r="AQ784" s="6"/>
      <c r="AR784" s="6"/>
      <c r="AS784" s="6"/>
      <c r="AT784" s="6"/>
      <c r="AU784" s="4"/>
      <c r="AV784" s="6">
        <v>22</v>
      </c>
      <c r="AW784" s="6">
        <v>58</v>
      </c>
      <c r="AX784" s="7">
        <f>AV784-AW784</f>
        <v>-36</v>
      </c>
      <c r="AY784" s="4" t="s">
        <v>871</v>
      </c>
      <c r="BI784" s="50"/>
      <c r="BK784" s="50"/>
      <c r="BM784" s="50"/>
      <c r="BO784" s="50"/>
      <c r="BQ784" s="50"/>
      <c r="BS784" s="50"/>
    </row>
    <row r="785" spans="2:71" x14ac:dyDescent="0.25">
      <c r="B785" s="3" t="s">
        <v>270</v>
      </c>
      <c r="C785" s="10" t="s">
        <v>698</v>
      </c>
      <c r="D785" s="39">
        <v>44703</v>
      </c>
      <c r="E785" s="28">
        <v>23</v>
      </c>
      <c r="F785" s="3" t="s">
        <v>1135</v>
      </c>
      <c r="H785" s="6">
        <v>33</v>
      </c>
      <c r="I785" s="7">
        <v>0</v>
      </c>
      <c r="J785" s="6">
        <v>39</v>
      </c>
      <c r="K785" s="7">
        <v>0</v>
      </c>
      <c r="L785" s="6">
        <v>12</v>
      </c>
      <c r="M785" s="7">
        <v>0</v>
      </c>
      <c r="N785" s="6">
        <v>5</v>
      </c>
      <c r="O785" s="7">
        <v>1</v>
      </c>
      <c r="P785" s="6">
        <v>4</v>
      </c>
      <c r="Q785" s="7">
        <v>-1</v>
      </c>
      <c r="R785" s="6"/>
      <c r="T785" s="6">
        <v>-6</v>
      </c>
      <c r="U785" s="7">
        <v>0</v>
      </c>
      <c r="V785" s="3" t="s">
        <v>842</v>
      </c>
      <c r="X785" s="7"/>
      <c r="Y785" s="7"/>
      <c r="Z785" s="6">
        <v>29</v>
      </c>
      <c r="AA785" s="6">
        <v>49</v>
      </c>
      <c r="AB785" s="7">
        <f>Z785-AA785</f>
        <v>-20</v>
      </c>
      <c r="AC785" s="6">
        <v>27</v>
      </c>
      <c r="AD785" s="6">
        <v>34</v>
      </c>
      <c r="AE785" s="7">
        <f>AC785-AD785</f>
        <v>-7</v>
      </c>
      <c r="AF785" s="6">
        <v>17</v>
      </c>
      <c r="AG785" s="6">
        <v>17</v>
      </c>
      <c r="AH785" s="7">
        <v>0</v>
      </c>
      <c r="AL785" s="6"/>
      <c r="AM785" s="6"/>
      <c r="AO785" s="4" t="s">
        <v>1148</v>
      </c>
      <c r="AP785" s="6">
        <v>34</v>
      </c>
      <c r="AQ785" s="6">
        <v>36</v>
      </c>
      <c r="AR785" s="6"/>
      <c r="AS785" s="6"/>
      <c r="AT785" s="6"/>
      <c r="AU785" s="4" t="s">
        <v>1147</v>
      </c>
      <c r="AV785" s="6"/>
      <c r="AW785" s="6"/>
      <c r="AX785" s="7"/>
      <c r="AY785" s="4"/>
      <c r="BI785" s="50"/>
      <c r="BK785" s="50"/>
      <c r="BM785" s="50"/>
      <c r="BO785" s="50"/>
      <c r="BQ785" s="50"/>
      <c r="BS785" s="50"/>
    </row>
    <row r="786" spans="2:71" x14ac:dyDescent="0.25">
      <c r="B786" s="3" t="s">
        <v>270</v>
      </c>
      <c r="C786" s="10" t="s">
        <v>432</v>
      </c>
      <c r="D786" s="39">
        <v>44705</v>
      </c>
      <c r="E786" s="28">
        <v>1</v>
      </c>
      <c r="F786" s="3" t="s">
        <v>821</v>
      </c>
      <c r="G786" s="2" t="s">
        <v>224</v>
      </c>
      <c r="H786" s="6">
        <v>31</v>
      </c>
      <c r="I786" s="7">
        <v>0</v>
      </c>
      <c r="J786" s="6">
        <v>39</v>
      </c>
      <c r="K786" s="7">
        <v>0</v>
      </c>
      <c r="L786" s="6">
        <v>12</v>
      </c>
      <c r="M786" s="7">
        <v>0</v>
      </c>
      <c r="N786" s="6">
        <v>7</v>
      </c>
      <c r="O786" s="7">
        <v>0</v>
      </c>
      <c r="P786" s="6">
        <v>4</v>
      </c>
      <c r="Q786" s="7">
        <v>0</v>
      </c>
      <c r="R786" s="6"/>
      <c r="T786" s="6">
        <v>-8</v>
      </c>
      <c r="U786" s="7">
        <v>0</v>
      </c>
      <c r="V786" s="3" t="s">
        <v>842</v>
      </c>
      <c r="X786" s="7"/>
      <c r="Y786" s="7"/>
      <c r="Z786" s="6"/>
      <c r="AA786" s="6"/>
      <c r="AC786" s="6"/>
      <c r="AD786" s="6"/>
      <c r="AF786" s="6"/>
      <c r="AG786" s="6"/>
      <c r="AL786" s="6"/>
      <c r="AM786" s="6"/>
      <c r="AO786" s="4"/>
      <c r="AP786" s="6">
        <v>25</v>
      </c>
      <c r="AQ786" s="6">
        <v>33</v>
      </c>
      <c r="AR786" s="6"/>
      <c r="AS786" s="6"/>
      <c r="AT786" s="6"/>
      <c r="AU786" s="4" t="s">
        <v>876</v>
      </c>
      <c r="AV786" s="6"/>
      <c r="AW786" s="6"/>
      <c r="AX786" s="7"/>
      <c r="AY786" s="4"/>
      <c r="BI786" s="50"/>
      <c r="BK786" s="50"/>
      <c r="BM786" s="50"/>
      <c r="BO786" s="50"/>
      <c r="BQ786" s="50"/>
      <c r="BS786" s="50"/>
    </row>
    <row r="787" spans="2:71" x14ac:dyDescent="0.25">
      <c r="B787" s="3" t="s">
        <v>270</v>
      </c>
      <c r="C787" s="10" t="s">
        <v>565</v>
      </c>
      <c r="D787" s="39">
        <v>44706</v>
      </c>
      <c r="E787" s="28">
        <v>26</v>
      </c>
      <c r="F787" s="3" t="s">
        <v>1135</v>
      </c>
      <c r="H787" s="6">
        <v>31</v>
      </c>
      <c r="I787" s="7">
        <v>-2</v>
      </c>
      <c r="J787" s="6">
        <v>40</v>
      </c>
      <c r="K787" s="7">
        <v>1</v>
      </c>
      <c r="L787" s="6">
        <v>14</v>
      </c>
      <c r="M787" s="7">
        <v>2</v>
      </c>
      <c r="N787" s="6">
        <v>5</v>
      </c>
      <c r="O787" s="7">
        <v>0</v>
      </c>
      <c r="P787" s="6">
        <v>3</v>
      </c>
      <c r="Q787" s="7">
        <v>-1</v>
      </c>
      <c r="R787" s="6"/>
      <c r="T787" s="6">
        <v>-9</v>
      </c>
      <c r="U787" s="7">
        <v>-3</v>
      </c>
      <c r="V787" s="3" t="s">
        <v>842</v>
      </c>
      <c r="X787" s="7"/>
      <c r="Y787" s="7"/>
      <c r="Z787" s="6">
        <v>25</v>
      </c>
      <c r="AA787" s="6">
        <v>53</v>
      </c>
      <c r="AB787" s="7">
        <f>Z787-AA787</f>
        <v>-28</v>
      </c>
      <c r="AC787" s="6">
        <v>29</v>
      </c>
      <c r="AD787" s="6">
        <v>33</v>
      </c>
      <c r="AE787" s="7">
        <f>AC787-AD787</f>
        <v>-4</v>
      </c>
      <c r="AF787" s="6"/>
      <c r="AG787" s="6"/>
      <c r="AL787" s="6"/>
      <c r="AM787" s="6"/>
      <c r="AO787" s="4" t="s">
        <v>1148</v>
      </c>
      <c r="AP787" s="6"/>
      <c r="AQ787" s="6"/>
      <c r="AR787" s="6"/>
      <c r="AS787" s="6"/>
      <c r="AT787" s="6"/>
      <c r="AU787" s="4"/>
      <c r="AV787" s="6"/>
      <c r="AW787" s="6"/>
      <c r="AX787" s="7"/>
      <c r="AY787" s="4"/>
      <c r="BI787" s="50"/>
      <c r="BK787" s="50"/>
      <c r="BM787" s="50"/>
      <c r="BO787" s="50"/>
      <c r="BQ787" s="50"/>
      <c r="BS787" s="50"/>
    </row>
    <row r="788" spans="2:71" x14ac:dyDescent="0.25">
      <c r="B788" s="3" t="s">
        <v>270</v>
      </c>
      <c r="C788" s="10" t="s">
        <v>579</v>
      </c>
      <c r="D788" s="39">
        <v>44706</v>
      </c>
      <c r="E788" s="28">
        <v>27</v>
      </c>
      <c r="F788" s="3" t="s">
        <v>1169</v>
      </c>
      <c r="G788" s="2" t="s">
        <v>42</v>
      </c>
      <c r="H788" s="6">
        <v>33</v>
      </c>
      <c r="I788" s="7">
        <v>-2</v>
      </c>
      <c r="J788" s="6">
        <v>40</v>
      </c>
      <c r="K788" s="7">
        <v>1</v>
      </c>
      <c r="L788" s="6">
        <v>11</v>
      </c>
      <c r="M788" s="7">
        <v>1</v>
      </c>
      <c r="N788" s="6">
        <v>6</v>
      </c>
      <c r="O788" s="7">
        <v>0</v>
      </c>
      <c r="P788" s="6"/>
      <c r="R788" s="6"/>
      <c r="T788" s="6">
        <v>-7</v>
      </c>
      <c r="U788" s="7">
        <v>-3</v>
      </c>
      <c r="V788" s="3" t="s">
        <v>1170</v>
      </c>
      <c r="W788" t="s">
        <v>988</v>
      </c>
      <c r="X788" s="7"/>
      <c r="Y788" s="7"/>
      <c r="Z788" s="6"/>
      <c r="AA788" s="6"/>
      <c r="AC788" s="6"/>
      <c r="AD788" s="6"/>
      <c r="AF788" s="6"/>
      <c r="AG788" s="6"/>
      <c r="AL788" s="6"/>
      <c r="AM788" s="6"/>
      <c r="AO788" s="4"/>
      <c r="AP788" s="6"/>
      <c r="AQ788" s="6"/>
      <c r="AR788" s="6"/>
      <c r="AS788" s="6"/>
      <c r="AT788" s="6"/>
      <c r="AU788" s="4"/>
      <c r="AV788" s="6"/>
      <c r="AW788" s="6"/>
      <c r="AX788" s="7"/>
      <c r="AY788" s="4"/>
      <c r="BI788" s="50"/>
      <c r="BK788" s="50"/>
      <c r="BM788" s="50"/>
      <c r="BO788" s="50"/>
      <c r="BQ788" s="50"/>
      <c r="BS788" s="50"/>
    </row>
    <row r="789" spans="2:71" x14ac:dyDescent="0.25">
      <c r="B789" s="3" t="s">
        <v>270</v>
      </c>
      <c r="C789" s="10" t="s">
        <v>579</v>
      </c>
      <c r="D789" s="39">
        <v>44706</v>
      </c>
      <c r="E789" s="28"/>
      <c r="F789" s="3" t="s">
        <v>1132</v>
      </c>
      <c r="H789" s="6"/>
      <c r="J789" s="6"/>
      <c r="L789" s="6"/>
      <c r="N789" s="6"/>
      <c r="P789" s="6"/>
      <c r="R789" s="6"/>
      <c r="T789" s="6"/>
      <c r="V789" s="3" t="s">
        <v>842</v>
      </c>
      <c r="X789" s="7"/>
      <c r="Z789" s="6"/>
      <c r="AA789" s="6"/>
      <c r="AC789" s="6"/>
      <c r="AD789" s="6"/>
      <c r="AF789" s="6"/>
      <c r="AG789" s="6"/>
      <c r="AL789" s="6"/>
      <c r="AM789" s="6"/>
      <c r="AO789" s="4"/>
      <c r="AP789" s="6"/>
      <c r="AQ789" s="6"/>
      <c r="AR789" s="6"/>
      <c r="AS789" s="6"/>
      <c r="AT789" s="6"/>
      <c r="AU789" s="4"/>
      <c r="AV789" s="6">
        <v>27</v>
      </c>
      <c r="AW789" s="6">
        <v>54</v>
      </c>
      <c r="AX789" s="7">
        <f>AV789-AW789</f>
        <v>-27</v>
      </c>
      <c r="AY789" s="4" t="s">
        <v>1158</v>
      </c>
      <c r="AZ789" s="4"/>
      <c r="BI789" s="50"/>
      <c r="BK789" s="50"/>
      <c r="BM789" s="50"/>
      <c r="BO789" s="50"/>
      <c r="BQ789" s="50"/>
      <c r="BS789" s="50"/>
    </row>
    <row r="790" spans="2:71" x14ac:dyDescent="0.25">
      <c r="B790" s="3" t="s">
        <v>270</v>
      </c>
      <c r="C790" s="10" t="s">
        <v>579</v>
      </c>
      <c r="D790" s="39">
        <v>44706</v>
      </c>
      <c r="E790" s="28"/>
      <c r="F790" s="3" t="s">
        <v>1164</v>
      </c>
      <c r="G790" s="2" t="s">
        <v>21</v>
      </c>
      <c r="H790" s="6">
        <v>29</v>
      </c>
      <c r="I790" s="7">
        <v>4</v>
      </c>
      <c r="J790" s="6">
        <v>44</v>
      </c>
      <c r="K790" s="7">
        <v>-5</v>
      </c>
      <c r="L790" s="6">
        <v>8</v>
      </c>
      <c r="M790" s="7">
        <v>2</v>
      </c>
      <c r="N790" s="6">
        <v>5</v>
      </c>
      <c r="O790" s="7">
        <v>-1</v>
      </c>
      <c r="P790" s="6">
        <v>5</v>
      </c>
      <c r="Q790" s="7">
        <v>2</v>
      </c>
      <c r="R790" s="6"/>
      <c r="T790" s="6">
        <v>-15</v>
      </c>
      <c r="U790" s="7">
        <v>9</v>
      </c>
      <c r="V790" s="3" t="s">
        <v>842</v>
      </c>
      <c r="X790" s="7"/>
      <c r="Y790" s="7"/>
      <c r="Z790" s="6"/>
      <c r="AA790" s="6"/>
      <c r="AC790" s="6"/>
      <c r="AD790" s="6"/>
      <c r="AF790" s="6"/>
      <c r="AG790" s="6"/>
      <c r="AL790" s="6"/>
      <c r="AM790" s="6"/>
      <c r="AO790" s="4"/>
      <c r="AP790" s="6"/>
      <c r="AQ790" s="6"/>
      <c r="AR790" s="6"/>
      <c r="AS790" s="6"/>
      <c r="AT790" s="6"/>
      <c r="AU790" s="4"/>
      <c r="AV790" s="6"/>
      <c r="AW790" s="6"/>
      <c r="AX790" s="7"/>
      <c r="AY790" s="4"/>
      <c r="AZ790" s="4"/>
      <c r="BI790" s="50"/>
      <c r="BK790" s="50"/>
      <c r="BM790" s="50"/>
      <c r="BO790" s="50"/>
      <c r="BQ790" s="50"/>
      <c r="BS790" s="50"/>
    </row>
    <row r="791" spans="2:71" x14ac:dyDescent="0.25">
      <c r="B791" s="3" t="s">
        <v>270</v>
      </c>
      <c r="C791" s="10" t="s">
        <v>566</v>
      </c>
      <c r="D791" s="39">
        <v>44706</v>
      </c>
      <c r="E791" s="28">
        <v>29</v>
      </c>
      <c r="F791" s="3" t="s">
        <v>903</v>
      </c>
      <c r="G791" s="2" t="s">
        <v>138</v>
      </c>
      <c r="H791" s="6">
        <v>33</v>
      </c>
      <c r="I791" s="7">
        <v>-1</v>
      </c>
      <c r="J791" s="6">
        <v>36</v>
      </c>
      <c r="K791" s="7">
        <v>-1</v>
      </c>
      <c r="L791" s="6">
        <v>11</v>
      </c>
      <c r="M791" s="7">
        <v>-1</v>
      </c>
      <c r="N791" s="6">
        <v>8</v>
      </c>
      <c r="O791" s="7">
        <v>1</v>
      </c>
      <c r="P791" s="6"/>
      <c r="R791" s="6"/>
      <c r="T791" s="6">
        <v>-3</v>
      </c>
      <c r="U791" s="7">
        <v>0</v>
      </c>
      <c r="V791" s="3" t="s">
        <v>842</v>
      </c>
      <c r="X791" s="7"/>
      <c r="Y791" s="7"/>
      <c r="Z791" s="6">
        <v>27</v>
      </c>
      <c r="AA791" s="6">
        <v>56</v>
      </c>
      <c r="AB791" s="7">
        <v>-30</v>
      </c>
      <c r="AC791" s="6">
        <v>30</v>
      </c>
      <c r="AD791" s="6">
        <v>36</v>
      </c>
      <c r="AE791" s="7">
        <f>AC791-AD791</f>
        <v>-6</v>
      </c>
      <c r="AF791" s="6">
        <v>19</v>
      </c>
      <c r="AG791" s="6">
        <v>17</v>
      </c>
      <c r="AH791" s="7">
        <f>AF791-AG791</f>
        <v>2</v>
      </c>
      <c r="AL791" s="6"/>
      <c r="AM791" s="6"/>
      <c r="AO791" s="4" t="s">
        <v>1127</v>
      </c>
      <c r="AP791" s="6">
        <v>26</v>
      </c>
      <c r="AQ791" s="6">
        <v>28</v>
      </c>
      <c r="AR791" s="6"/>
      <c r="AS791" s="6"/>
      <c r="AT791" s="6"/>
      <c r="AU791" s="4" t="s">
        <v>1035</v>
      </c>
      <c r="AV791" s="6"/>
      <c r="AW791" s="6"/>
      <c r="AX791" s="7"/>
      <c r="AY791" s="4"/>
      <c r="BI791" s="50"/>
      <c r="BK791" s="50"/>
      <c r="BM791" s="50"/>
      <c r="BO791" s="50"/>
      <c r="BQ791" s="50"/>
      <c r="BS791" s="50"/>
    </row>
    <row r="792" spans="2:71" x14ac:dyDescent="0.25">
      <c r="B792" s="3" t="s">
        <v>270</v>
      </c>
      <c r="C792" s="10" t="s">
        <v>488</v>
      </c>
      <c r="D792" s="39">
        <v>44708</v>
      </c>
      <c r="E792" s="28">
        <v>31</v>
      </c>
      <c r="F792" s="3" t="s">
        <v>1136</v>
      </c>
      <c r="H792" s="6">
        <v>31</v>
      </c>
      <c r="I792" s="7">
        <v>-3</v>
      </c>
      <c r="J792" s="6">
        <v>42</v>
      </c>
      <c r="K792" s="7">
        <v>2</v>
      </c>
      <c r="L792" s="6">
        <v>11</v>
      </c>
      <c r="M792" s="7">
        <v>1</v>
      </c>
      <c r="N792" s="6">
        <v>3</v>
      </c>
      <c r="O792" s="7">
        <v>-2</v>
      </c>
      <c r="P792" s="6">
        <v>3</v>
      </c>
      <c r="Q792" s="7">
        <v>1</v>
      </c>
      <c r="R792" s="6"/>
      <c r="T792" s="6">
        <v>-11</v>
      </c>
      <c r="U792" s="7">
        <v>-5</v>
      </c>
      <c r="V792" s="3" t="s">
        <v>842</v>
      </c>
      <c r="W792" t="s">
        <v>988</v>
      </c>
      <c r="X792" s="7"/>
      <c r="Y792" s="7"/>
      <c r="Z792" s="6"/>
      <c r="AA792" s="6"/>
      <c r="AC792" s="6"/>
      <c r="AD792" s="6"/>
      <c r="AF792" s="6"/>
      <c r="AG792" s="6"/>
      <c r="AL792" s="6"/>
      <c r="AM792" s="6"/>
      <c r="AO792" s="4"/>
      <c r="AP792" s="6"/>
      <c r="AQ792" s="6"/>
      <c r="AR792" s="6"/>
      <c r="AS792" s="6"/>
      <c r="AT792" s="6"/>
      <c r="AU792" s="4"/>
      <c r="AV792" s="6"/>
      <c r="AW792" s="6"/>
      <c r="AX792" s="7"/>
      <c r="AY792" s="4"/>
      <c r="BI792" s="50"/>
      <c r="BK792" s="50"/>
      <c r="BM792" s="50"/>
      <c r="BO792" s="50"/>
      <c r="BQ792" s="50"/>
      <c r="BS792" s="50"/>
    </row>
    <row r="793" spans="2:71" x14ac:dyDescent="0.25">
      <c r="B793" s="3" t="s">
        <v>270</v>
      </c>
      <c r="C793" s="10" t="s">
        <v>677</v>
      </c>
      <c r="D793" s="39">
        <v>44709</v>
      </c>
      <c r="E793" s="28">
        <v>1</v>
      </c>
      <c r="F793" s="3" t="s">
        <v>821</v>
      </c>
      <c r="H793" s="6"/>
      <c r="J793" s="6"/>
      <c r="L793" s="6"/>
      <c r="N793" s="6"/>
      <c r="P793" s="6"/>
      <c r="R793" s="6"/>
      <c r="T793" s="6"/>
      <c r="V793" s="3" t="s">
        <v>842</v>
      </c>
      <c r="X793" s="7"/>
      <c r="Z793" s="6"/>
      <c r="AA793" s="6"/>
      <c r="AC793" s="6"/>
      <c r="AD793" s="6"/>
      <c r="AF793" s="6"/>
      <c r="AG793" s="6"/>
      <c r="AL793" s="6"/>
      <c r="AM793" s="6"/>
      <c r="AO793" s="4"/>
      <c r="AP793" s="6"/>
      <c r="AQ793" s="6"/>
      <c r="AR793" s="6"/>
      <c r="AS793" s="6"/>
      <c r="AT793" s="6"/>
      <c r="AU793" s="4"/>
      <c r="AV793" s="6">
        <v>22</v>
      </c>
      <c r="AW793" s="6">
        <v>60</v>
      </c>
      <c r="AX793" s="7">
        <f>AV793-AW793</f>
        <v>-38</v>
      </c>
      <c r="AY793" s="4" t="s">
        <v>871</v>
      </c>
      <c r="BI793" s="50"/>
      <c r="BK793" s="50"/>
      <c r="BM793" s="50"/>
      <c r="BO793" s="50"/>
      <c r="BQ793" s="50"/>
      <c r="BS793" s="50"/>
    </row>
    <row r="794" spans="2:71" x14ac:dyDescent="0.25">
      <c r="B794" s="3" t="s">
        <v>270</v>
      </c>
      <c r="C794" s="10" t="s">
        <v>586</v>
      </c>
      <c r="D794" s="39">
        <v>44710</v>
      </c>
      <c r="E794" s="28">
        <v>30</v>
      </c>
      <c r="F794" s="3" t="s">
        <v>1135</v>
      </c>
      <c r="H794" s="6">
        <v>36</v>
      </c>
      <c r="I794" s="7">
        <v>5</v>
      </c>
      <c r="J794" s="6">
        <v>43</v>
      </c>
      <c r="K794" s="7">
        <v>3</v>
      </c>
      <c r="L794" s="6">
        <v>10</v>
      </c>
      <c r="M794" s="7">
        <v>-4</v>
      </c>
      <c r="N794" s="6">
        <v>5</v>
      </c>
      <c r="O794" s="7">
        <v>0</v>
      </c>
      <c r="P794" s="6">
        <v>2</v>
      </c>
      <c r="Q794" s="7">
        <v>-1</v>
      </c>
      <c r="R794" s="6"/>
      <c r="T794" s="6">
        <v>-7</v>
      </c>
      <c r="U794" s="7">
        <v>2</v>
      </c>
      <c r="V794" s="3" t="s">
        <v>842</v>
      </c>
      <c r="X794" s="7"/>
      <c r="Y794" s="7"/>
      <c r="Z794" s="6">
        <v>29</v>
      </c>
      <c r="AA794" s="6">
        <v>52</v>
      </c>
      <c r="AB794" s="7">
        <f>Z794-AA794</f>
        <v>-23</v>
      </c>
      <c r="AC794" s="6">
        <v>27</v>
      </c>
      <c r="AD794" s="6">
        <v>31</v>
      </c>
      <c r="AE794" s="7">
        <f>AC794-AD794</f>
        <v>-4</v>
      </c>
      <c r="AF794" s="6"/>
      <c r="AG794" s="6"/>
      <c r="AL794" s="6"/>
      <c r="AM794" s="6"/>
      <c r="AO794" s="4" t="s">
        <v>1148</v>
      </c>
      <c r="AP794" s="6">
        <v>33</v>
      </c>
      <c r="AQ794" s="6">
        <v>38</v>
      </c>
      <c r="AR794" s="6"/>
      <c r="AS794" s="6"/>
      <c r="AT794" s="6"/>
      <c r="AU794" s="4" t="s">
        <v>1147</v>
      </c>
      <c r="AV794" s="6"/>
      <c r="AW794" s="6"/>
      <c r="AX794" s="7"/>
      <c r="AY794" s="4"/>
      <c r="BI794" s="50"/>
      <c r="BK794" s="50"/>
      <c r="BM794" s="50"/>
      <c r="BO794" s="50"/>
      <c r="BQ794" s="50"/>
      <c r="BS794" s="50"/>
    </row>
    <row r="795" spans="2:71" x14ac:dyDescent="0.25">
      <c r="B795" s="3" t="s">
        <v>270</v>
      </c>
      <c r="C795" s="85" t="s">
        <v>587</v>
      </c>
      <c r="D795" s="39">
        <v>44711</v>
      </c>
      <c r="E795" s="28"/>
      <c r="F795" s="3" t="s">
        <v>1164</v>
      </c>
      <c r="G795" s="2" t="s">
        <v>21</v>
      </c>
      <c r="H795" s="6">
        <v>25</v>
      </c>
      <c r="I795" s="7">
        <v>-4</v>
      </c>
      <c r="J795" s="6">
        <v>48</v>
      </c>
      <c r="K795" s="7">
        <v>4</v>
      </c>
      <c r="L795" s="6">
        <v>9</v>
      </c>
      <c r="M795" s="7">
        <v>1</v>
      </c>
      <c r="N795" s="6">
        <v>6</v>
      </c>
      <c r="O795" s="7">
        <v>1</v>
      </c>
      <c r="P795" s="6">
        <v>5</v>
      </c>
      <c r="Q795" s="7">
        <v>0</v>
      </c>
      <c r="R795" s="6"/>
      <c r="T795" s="6">
        <v>-23</v>
      </c>
      <c r="U795" s="7">
        <v>-8</v>
      </c>
      <c r="V795" s="3" t="s">
        <v>842</v>
      </c>
      <c r="X795" s="7"/>
      <c r="Y795" s="7"/>
      <c r="Z795" s="6"/>
      <c r="AA795" s="6"/>
      <c r="AC795" s="6"/>
      <c r="AD795" s="6"/>
      <c r="AF795" s="6"/>
      <c r="AG795" s="6"/>
      <c r="AL795" s="6"/>
      <c r="AM795" s="6"/>
      <c r="AO795" s="4"/>
      <c r="AP795" s="6"/>
      <c r="AQ795" s="6"/>
      <c r="AR795" s="6"/>
      <c r="AS795" s="6"/>
      <c r="AT795" s="6"/>
      <c r="AU795" s="4"/>
      <c r="AV795" s="6"/>
      <c r="AW795" s="6"/>
      <c r="AX795" s="7"/>
      <c r="AY795" s="4"/>
      <c r="BI795" s="50"/>
      <c r="BK795" s="50"/>
      <c r="BM795" s="50"/>
      <c r="BO795" s="50"/>
      <c r="BQ795" s="50"/>
      <c r="BS795" s="50"/>
    </row>
    <row r="796" spans="2:71" x14ac:dyDescent="0.25">
      <c r="B796" s="3" t="s">
        <v>270</v>
      </c>
      <c r="C796" s="10" t="s">
        <v>643</v>
      </c>
      <c r="D796" s="39">
        <v>44712</v>
      </c>
      <c r="E796" s="28">
        <v>3</v>
      </c>
      <c r="F796" s="3" t="s">
        <v>1169</v>
      </c>
      <c r="G796" s="2" t="s">
        <v>42</v>
      </c>
      <c r="H796" s="6">
        <v>32</v>
      </c>
      <c r="I796" s="7">
        <v>-1</v>
      </c>
      <c r="J796" s="6">
        <v>40</v>
      </c>
      <c r="K796" s="7">
        <v>0</v>
      </c>
      <c r="L796" s="6">
        <v>12</v>
      </c>
      <c r="M796" s="7">
        <v>1</v>
      </c>
      <c r="N796" s="6">
        <v>6</v>
      </c>
      <c r="O796" s="7">
        <v>0</v>
      </c>
      <c r="P796" s="6"/>
      <c r="R796" s="6"/>
      <c r="T796" s="6">
        <v>-8</v>
      </c>
      <c r="U796" s="7">
        <v>-1</v>
      </c>
      <c r="V796" s="3" t="s">
        <v>1170</v>
      </c>
      <c r="W796" t="s">
        <v>988</v>
      </c>
      <c r="X796" s="7"/>
      <c r="Y796" s="7"/>
      <c r="Z796" s="6"/>
      <c r="AA796" s="6"/>
      <c r="AC796" s="6"/>
      <c r="AD796" s="6"/>
      <c r="AF796" s="6"/>
      <c r="AG796" s="6"/>
      <c r="AL796" s="6"/>
      <c r="AM796" s="6"/>
      <c r="AO796" s="4"/>
      <c r="AP796" s="6"/>
      <c r="AQ796" s="6"/>
      <c r="AR796" s="6"/>
      <c r="AS796" s="6"/>
      <c r="AT796" s="6"/>
      <c r="AU796" s="4"/>
      <c r="AV796" s="6"/>
      <c r="AW796" s="6"/>
      <c r="AX796" s="7"/>
      <c r="AY796" s="4"/>
      <c r="BI796" s="50"/>
      <c r="BK796" s="50"/>
      <c r="BM796" s="50"/>
      <c r="BO796" s="50"/>
      <c r="BQ796" s="50"/>
      <c r="BS796" s="50"/>
    </row>
    <row r="797" spans="2:71" x14ac:dyDescent="0.25">
      <c r="B797" s="3" t="s">
        <v>270</v>
      </c>
      <c r="C797" s="52" t="s">
        <v>1162</v>
      </c>
      <c r="D797" s="39"/>
      <c r="E797" s="28"/>
      <c r="F797" s="3" t="s">
        <v>1163</v>
      </c>
      <c r="H797" s="6">
        <v>30.2</v>
      </c>
      <c r="I797" s="7">
        <f>H797-H759</f>
        <v>-0.60000000000000142</v>
      </c>
      <c r="J797" s="6">
        <v>39.6</v>
      </c>
      <c r="K797" s="7">
        <f>J797-J759</f>
        <v>-0.5</v>
      </c>
      <c r="L797" s="6">
        <v>11.4</v>
      </c>
      <c r="M797" s="7">
        <f>L797-L759</f>
        <v>1.4000000000000004</v>
      </c>
      <c r="N797" s="6">
        <v>5.9</v>
      </c>
      <c r="O797" s="7">
        <f>N797-N759</f>
        <v>-0.19999999999999929</v>
      </c>
      <c r="P797" s="6">
        <v>3.4</v>
      </c>
      <c r="Q797" s="7">
        <f>P797-P759</f>
        <v>-0.10000000000000009</v>
      </c>
      <c r="R797" s="6"/>
      <c r="T797" s="6">
        <f>H797-J797</f>
        <v>-9.4000000000000021</v>
      </c>
      <c r="U797" s="7">
        <f>T797-T759</f>
        <v>-0.10000000000000142</v>
      </c>
      <c r="V797" s="3" t="s">
        <v>842</v>
      </c>
      <c r="W797" s="3"/>
      <c r="X797" t="s">
        <v>1152</v>
      </c>
      <c r="Y797" s="7"/>
      <c r="Z797" s="6"/>
      <c r="AA797" s="6"/>
      <c r="AC797" s="6"/>
      <c r="AD797" s="6"/>
      <c r="AF797" s="6"/>
      <c r="AG797" s="6"/>
      <c r="AL797" s="6"/>
      <c r="AM797" s="6"/>
      <c r="AO797" s="4"/>
      <c r="AP797" s="6"/>
      <c r="AQ797" s="6"/>
      <c r="AR797" s="6"/>
      <c r="AS797" s="6"/>
      <c r="AT797" s="6"/>
      <c r="AU797" s="4"/>
      <c r="AV797" s="6"/>
      <c r="AW797" s="6"/>
      <c r="AX797" s="7"/>
      <c r="AY797" s="4"/>
      <c r="BF797">
        <v>235</v>
      </c>
      <c r="BH797">
        <v>312</v>
      </c>
      <c r="BI797" s="50"/>
      <c r="BJ797">
        <v>33</v>
      </c>
      <c r="BK797" s="50"/>
      <c r="BL797">
        <v>1</v>
      </c>
      <c r="BM797" s="50"/>
      <c r="BO797" s="50"/>
      <c r="BP797">
        <v>47</v>
      </c>
      <c r="BQ797" s="50"/>
      <c r="BS797" s="50"/>
    </row>
    <row r="798" spans="2:71" x14ac:dyDescent="0.25">
      <c r="B798" s="3" t="s">
        <v>263</v>
      </c>
      <c r="C798" s="10" t="s">
        <v>605</v>
      </c>
      <c r="D798" s="39">
        <v>44713</v>
      </c>
      <c r="E798" s="28">
        <v>2</v>
      </c>
      <c r="F798" s="3" t="s">
        <v>1135</v>
      </c>
      <c r="H798" s="6">
        <v>33</v>
      </c>
      <c r="I798" s="7">
        <v>-3</v>
      </c>
      <c r="J798" s="6">
        <v>39</v>
      </c>
      <c r="K798" s="7">
        <v>-4</v>
      </c>
      <c r="L798" s="6">
        <v>12</v>
      </c>
      <c r="M798" s="7">
        <v>2</v>
      </c>
      <c r="N798" s="6">
        <v>6</v>
      </c>
      <c r="O798" s="7">
        <v>1</v>
      </c>
      <c r="P798" s="6">
        <v>4</v>
      </c>
      <c r="Q798" s="7">
        <v>2</v>
      </c>
      <c r="R798" s="6"/>
      <c r="T798" s="6">
        <v>-6</v>
      </c>
      <c r="U798" s="7">
        <v>1</v>
      </c>
      <c r="V798" s="3" t="s">
        <v>842</v>
      </c>
      <c r="X798" s="7"/>
      <c r="Y798" s="7"/>
      <c r="Z798" s="6">
        <v>24</v>
      </c>
      <c r="AA798" s="6">
        <v>50</v>
      </c>
      <c r="AB798" s="7">
        <f>Z798-AA798</f>
        <v>-26</v>
      </c>
      <c r="AC798" s="6">
        <v>25</v>
      </c>
      <c r="AD798" s="6">
        <v>31</v>
      </c>
      <c r="AE798" s="7">
        <f>AC798-AD798</f>
        <v>-6</v>
      </c>
      <c r="AF798" s="6"/>
      <c r="AG798" s="6"/>
      <c r="AL798" s="6"/>
      <c r="AM798" s="6"/>
      <c r="AO798" s="4" t="s">
        <v>1148</v>
      </c>
      <c r="AP798" s="6"/>
      <c r="AQ798" s="6"/>
      <c r="AR798" s="6"/>
      <c r="AS798" s="6"/>
      <c r="AT798" s="6"/>
      <c r="AU798" s="4"/>
      <c r="AV798" s="6"/>
      <c r="AW798" s="6"/>
      <c r="AX798" s="7"/>
      <c r="AY798" s="4"/>
      <c r="BI798" s="50"/>
      <c r="BK798" s="50"/>
      <c r="BM798" s="50"/>
      <c r="BO798" s="50"/>
      <c r="BQ798" s="50"/>
      <c r="BS798" s="50"/>
    </row>
    <row r="799" spans="2:71" x14ac:dyDescent="0.25">
      <c r="B799" s="3" t="s">
        <v>263</v>
      </c>
      <c r="C799" s="10" t="s">
        <v>315</v>
      </c>
      <c r="D799" s="39">
        <v>44713</v>
      </c>
      <c r="E799" s="28">
        <v>10</v>
      </c>
      <c r="F799" s="3" t="s">
        <v>821</v>
      </c>
      <c r="G799" s="2" t="s">
        <v>224</v>
      </c>
      <c r="H799" s="6">
        <v>32</v>
      </c>
      <c r="I799" s="7">
        <v>1</v>
      </c>
      <c r="J799" s="6">
        <v>36</v>
      </c>
      <c r="K799" s="7">
        <v>-3</v>
      </c>
      <c r="L799" s="6">
        <v>12</v>
      </c>
      <c r="M799" s="7">
        <v>0</v>
      </c>
      <c r="N799" s="6">
        <v>8</v>
      </c>
      <c r="O799" s="7">
        <v>1</v>
      </c>
      <c r="P799" s="6">
        <v>4</v>
      </c>
      <c r="Q799" s="7">
        <v>0</v>
      </c>
      <c r="R799" s="6"/>
      <c r="T799" s="6">
        <v>-4</v>
      </c>
      <c r="U799" s="7">
        <v>4</v>
      </c>
      <c r="V799" s="3" t="s">
        <v>842</v>
      </c>
      <c r="X799" s="7"/>
      <c r="Y799" s="7"/>
      <c r="Z799" s="6">
        <v>25</v>
      </c>
      <c r="AA799" s="6">
        <v>66</v>
      </c>
      <c r="AB799" s="7">
        <f>Z799-AA799</f>
        <v>-41</v>
      </c>
      <c r="AC799" s="6"/>
      <c r="AD799" s="6"/>
      <c r="AF799" s="6"/>
      <c r="AG799" s="6"/>
      <c r="AL799" s="6"/>
      <c r="AM799" s="6"/>
      <c r="AO799" s="4" t="s">
        <v>931</v>
      </c>
      <c r="AP799" s="6"/>
      <c r="AQ799" s="6"/>
      <c r="AR799" s="6"/>
      <c r="AS799" s="6"/>
      <c r="AT799" s="6"/>
      <c r="AU799" s="4"/>
      <c r="AV799" s="6"/>
      <c r="AW799" s="6"/>
      <c r="AX799" s="7"/>
      <c r="AY799" s="4"/>
      <c r="BI799" s="50"/>
      <c r="BK799" s="50"/>
      <c r="BM799" s="50"/>
      <c r="BO799" s="50"/>
      <c r="BQ799" s="50"/>
      <c r="BS799" s="50"/>
    </row>
    <row r="800" spans="2:71" x14ac:dyDescent="0.25">
      <c r="B800" s="3" t="s">
        <v>263</v>
      </c>
      <c r="C800" s="85" t="s">
        <v>591</v>
      </c>
      <c r="D800" s="39">
        <v>44716</v>
      </c>
      <c r="E800" s="28"/>
      <c r="F800" s="3" t="s">
        <v>821</v>
      </c>
      <c r="H800" s="6"/>
      <c r="J800" s="6"/>
      <c r="L800" s="6"/>
      <c r="N800" s="6"/>
      <c r="P800" s="6"/>
      <c r="R800" s="6"/>
      <c r="T800" s="6"/>
      <c r="V800" s="3" t="s">
        <v>842</v>
      </c>
      <c r="X800" s="7"/>
      <c r="Z800" s="6">
        <v>24</v>
      </c>
      <c r="AA800" s="6">
        <v>69</v>
      </c>
      <c r="AB800" s="7">
        <f>Z800-AA800</f>
        <v>-45</v>
      </c>
      <c r="AC800" s="6">
        <v>30</v>
      </c>
      <c r="AD800" s="6">
        <v>51</v>
      </c>
      <c r="AE800" s="7">
        <f>AC800-AD800</f>
        <v>-21</v>
      </c>
      <c r="AF800" s="6"/>
      <c r="AG800" s="6"/>
      <c r="AL800" s="6"/>
      <c r="AM800" s="6"/>
      <c r="AO800" s="4" t="s">
        <v>1037</v>
      </c>
      <c r="AP800" s="6"/>
      <c r="AQ800" s="6"/>
      <c r="AR800" s="6"/>
      <c r="AS800" s="6"/>
      <c r="AT800" s="6"/>
      <c r="AU800" s="4"/>
      <c r="AV800" s="6">
        <v>21</v>
      </c>
      <c r="AW800" s="6">
        <v>60</v>
      </c>
      <c r="AX800" s="7">
        <f>AV800-AW800</f>
        <v>-39</v>
      </c>
      <c r="AY800" s="4" t="s">
        <v>871</v>
      </c>
      <c r="BI800" s="50"/>
      <c r="BK800" s="50"/>
      <c r="BM800" s="50"/>
      <c r="BO800" s="50"/>
      <c r="BQ800" s="50"/>
      <c r="BS800" s="50"/>
    </row>
    <row r="801" spans="2:71" x14ac:dyDescent="0.25">
      <c r="B801" s="3" t="s">
        <v>263</v>
      </c>
      <c r="C801" s="10" t="s">
        <v>316</v>
      </c>
      <c r="D801" s="39">
        <v>44717</v>
      </c>
      <c r="E801" s="28">
        <v>6</v>
      </c>
      <c r="F801" s="3" t="s">
        <v>1135</v>
      </c>
      <c r="H801" s="6">
        <v>34</v>
      </c>
      <c r="I801" s="7">
        <v>1</v>
      </c>
      <c r="J801" s="6">
        <v>38</v>
      </c>
      <c r="K801" s="7">
        <v>-1</v>
      </c>
      <c r="L801" s="6">
        <v>11</v>
      </c>
      <c r="M801" s="7">
        <v>-1</v>
      </c>
      <c r="N801" s="6">
        <v>7</v>
      </c>
      <c r="O801" s="7">
        <v>1</v>
      </c>
      <c r="P801" s="6">
        <v>4</v>
      </c>
      <c r="Q801" s="7">
        <v>0</v>
      </c>
      <c r="R801" s="6"/>
      <c r="T801" s="6">
        <v>-4</v>
      </c>
      <c r="U801" s="7">
        <v>2</v>
      </c>
      <c r="V801" s="3" t="s">
        <v>842</v>
      </c>
      <c r="X801" s="7"/>
      <c r="Y801" s="7"/>
      <c r="Z801" s="6">
        <v>26</v>
      </c>
      <c r="AA801" s="6">
        <v>49</v>
      </c>
      <c r="AB801" s="7">
        <f>Z801-AA801</f>
        <v>-23</v>
      </c>
      <c r="AC801" s="6">
        <v>27</v>
      </c>
      <c r="AD801" s="6">
        <v>31</v>
      </c>
      <c r="AE801" s="7">
        <f>AC801-AD801</f>
        <v>-4</v>
      </c>
      <c r="AF801" s="6"/>
      <c r="AG801" s="6"/>
      <c r="AL801" s="6"/>
      <c r="AM801" s="6"/>
      <c r="AO801" s="4" t="s">
        <v>1148</v>
      </c>
      <c r="AP801" s="6">
        <v>31</v>
      </c>
      <c r="AQ801" s="6">
        <v>37</v>
      </c>
      <c r="AR801" s="6"/>
      <c r="AS801" s="6"/>
      <c r="AT801" s="6"/>
      <c r="AU801" s="4" t="s">
        <v>1147</v>
      </c>
      <c r="AV801" s="6"/>
      <c r="AW801" s="6"/>
      <c r="AX801" s="7"/>
      <c r="AY801" s="4"/>
      <c r="BI801" s="50"/>
      <c r="BK801" s="50"/>
      <c r="BM801" s="50"/>
      <c r="BO801" s="50"/>
      <c r="BQ801" s="50"/>
      <c r="BS801" s="50"/>
    </row>
    <row r="802" spans="2:71" x14ac:dyDescent="0.25">
      <c r="B802" s="3" t="s">
        <v>263</v>
      </c>
      <c r="C802" s="10" t="s">
        <v>647</v>
      </c>
      <c r="D802" s="39">
        <v>44719</v>
      </c>
      <c r="E802" s="28"/>
      <c r="F802" s="3" t="s">
        <v>1132</v>
      </c>
      <c r="H802" s="6"/>
      <c r="J802" s="6"/>
      <c r="L802" s="6"/>
      <c r="N802" s="6"/>
      <c r="P802" s="6"/>
      <c r="R802" s="6"/>
      <c r="T802" s="6"/>
      <c r="V802" s="3" t="s">
        <v>842</v>
      </c>
      <c r="X802" s="7"/>
      <c r="Z802" s="6"/>
      <c r="AA802" s="6"/>
      <c r="AC802" s="6"/>
      <c r="AD802" s="6"/>
      <c r="AF802" s="6"/>
      <c r="AG802" s="6"/>
      <c r="AL802" s="6"/>
      <c r="AM802" s="6"/>
      <c r="AO802" s="4"/>
      <c r="AP802" s="6"/>
      <c r="AQ802" s="6"/>
      <c r="AR802" s="6"/>
      <c r="AS802" s="6"/>
      <c r="AT802" s="6"/>
      <c r="AU802" s="4"/>
      <c r="AV802" s="6">
        <v>29</v>
      </c>
      <c r="AW802" s="6">
        <v>50</v>
      </c>
      <c r="AX802" s="7">
        <f>AV802-AW802</f>
        <v>-21</v>
      </c>
      <c r="AY802" s="4" t="s">
        <v>1158</v>
      </c>
      <c r="BI802" s="50"/>
      <c r="BK802" s="50"/>
      <c r="BM802" s="50"/>
      <c r="BO802" s="50"/>
      <c r="BQ802" s="50"/>
      <c r="BS802" s="50"/>
    </row>
    <row r="803" spans="2:71" x14ac:dyDescent="0.25">
      <c r="B803" s="3" t="s">
        <v>263</v>
      </c>
      <c r="C803" s="10" t="s">
        <v>647</v>
      </c>
      <c r="D803" s="39">
        <v>44719</v>
      </c>
      <c r="E803" s="28"/>
      <c r="F803" s="3" t="s">
        <v>1132</v>
      </c>
      <c r="H803" s="6"/>
      <c r="J803" s="6"/>
      <c r="L803" s="6"/>
      <c r="N803" s="6"/>
      <c r="P803" s="6"/>
      <c r="R803" s="6"/>
      <c r="T803" s="6"/>
      <c r="V803" s="3" t="s">
        <v>842</v>
      </c>
      <c r="X803" s="7"/>
      <c r="Z803" s="6">
        <v>31</v>
      </c>
      <c r="AA803" s="6">
        <v>49</v>
      </c>
      <c r="AB803" s="7">
        <f>Z803-AA803</f>
        <v>-18</v>
      </c>
      <c r="AC803" s="6"/>
      <c r="AD803" s="6"/>
      <c r="AF803" s="6"/>
      <c r="AG803" s="6"/>
      <c r="AL803" s="6"/>
      <c r="AM803" s="6"/>
      <c r="AO803" s="4" t="s">
        <v>1154</v>
      </c>
      <c r="AP803" s="6"/>
      <c r="AQ803" s="6"/>
      <c r="AR803" s="6"/>
      <c r="AS803" s="6"/>
      <c r="AT803" s="6"/>
      <c r="AU803" s="4"/>
      <c r="AV803" s="6"/>
      <c r="AW803" s="6"/>
      <c r="AX803" s="7"/>
      <c r="AY803" s="4"/>
      <c r="BI803" s="50"/>
      <c r="BK803" s="50"/>
      <c r="BM803" s="50"/>
      <c r="BO803" s="50"/>
      <c r="BQ803" s="50"/>
      <c r="BS803" s="50"/>
    </row>
    <row r="804" spans="2:71" x14ac:dyDescent="0.25">
      <c r="B804" s="3" t="s">
        <v>263</v>
      </c>
      <c r="C804" s="10" t="s">
        <v>419</v>
      </c>
      <c r="D804" s="39">
        <v>44720</v>
      </c>
      <c r="E804" s="28">
        <v>9</v>
      </c>
      <c r="F804" s="3" t="s">
        <v>1135</v>
      </c>
      <c r="H804" s="6">
        <v>32</v>
      </c>
      <c r="I804" s="7">
        <v>-2</v>
      </c>
      <c r="J804" s="6">
        <v>40</v>
      </c>
      <c r="K804" s="7">
        <v>2</v>
      </c>
      <c r="L804" s="6">
        <v>13</v>
      </c>
      <c r="M804" s="7">
        <v>2</v>
      </c>
      <c r="N804" s="6">
        <v>5</v>
      </c>
      <c r="O804" s="7">
        <v>-2</v>
      </c>
      <c r="P804" s="6">
        <v>4</v>
      </c>
      <c r="Q804" s="7">
        <v>0</v>
      </c>
      <c r="R804" s="6"/>
      <c r="T804" s="6">
        <v>-8</v>
      </c>
      <c r="U804" s="7">
        <v>-4</v>
      </c>
      <c r="V804" s="3" t="s">
        <v>842</v>
      </c>
      <c r="X804" s="7"/>
      <c r="Y804" s="7"/>
      <c r="Z804" s="6">
        <v>27</v>
      </c>
      <c r="AA804" s="6">
        <v>52</v>
      </c>
      <c r="AB804" s="7">
        <f>Z804-AA804</f>
        <v>-25</v>
      </c>
      <c r="AC804" s="6">
        <v>29</v>
      </c>
      <c r="AD804" s="6">
        <v>32</v>
      </c>
      <c r="AE804" s="7">
        <f>AC804-AD804</f>
        <v>-3</v>
      </c>
      <c r="AF804" s="6"/>
      <c r="AG804" s="6"/>
      <c r="AL804" s="6"/>
      <c r="AM804" s="6"/>
      <c r="AO804" s="4" t="s">
        <v>1148</v>
      </c>
      <c r="AP804" s="6"/>
      <c r="AQ804" s="6"/>
      <c r="AR804" s="6"/>
      <c r="AS804" s="6"/>
      <c r="AT804" s="6"/>
      <c r="AU804" s="4"/>
      <c r="AV804" s="6"/>
      <c r="AW804" s="6"/>
      <c r="AX804" s="7"/>
      <c r="AY804" s="4"/>
      <c r="BI804" s="50"/>
      <c r="BK804" s="50"/>
      <c r="BM804" s="50"/>
      <c r="BO804" s="50"/>
      <c r="BQ804" s="50"/>
      <c r="BS804" s="50"/>
    </row>
    <row r="805" spans="2:71" x14ac:dyDescent="0.25">
      <c r="B805" s="3" t="s">
        <v>263</v>
      </c>
      <c r="C805" s="10" t="s">
        <v>419</v>
      </c>
      <c r="D805" s="39">
        <v>44720</v>
      </c>
      <c r="E805" s="28">
        <v>10</v>
      </c>
      <c r="F805" s="3" t="s">
        <v>1169</v>
      </c>
      <c r="G805" s="2" t="s">
        <v>42</v>
      </c>
      <c r="H805" s="6">
        <v>33</v>
      </c>
      <c r="I805" s="7">
        <v>1</v>
      </c>
      <c r="J805" s="6">
        <v>39</v>
      </c>
      <c r="K805" s="7">
        <v>-1</v>
      </c>
      <c r="L805" s="6">
        <v>12</v>
      </c>
      <c r="M805" s="7">
        <v>0</v>
      </c>
      <c r="N805" s="6">
        <v>6</v>
      </c>
      <c r="O805" s="7">
        <v>0</v>
      </c>
      <c r="P805" s="6"/>
      <c r="R805" s="6"/>
      <c r="T805" s="6">
        <v>-6</v>
      </c>
      <c r="U805" s="7">
        <v>2</v>
      </c>
      <c r="V805" s="3" t="s">
        <v>1170</v>
      </c>
      <c r="W805" t="s">
        <v>988</v>
      </c>
      <c r="X805" s="7"/>
      <c r="Y805" s="7"/>
      <c r="Z805" s="6"/>
      <c r="AA805" s="6"/>
      <c r="AC805" s="6"/>
      <c r="AD805" s="6"/>
      <c r="AF805" s="6"/>
      <c r="AG805" s="6"/>
      <c r="AL805" s="6"/>
      <c r="AM805" s="6"/>
      <c r="AO805" s="4"/>
      <c r="AP805" s="6"/>
      <c r="AQ805" s="6"/>
      <c r="AR805" s="6"/>
      <c r="AS805" s="6"/>
      <c r="AT805" s="6"/>
      <c r="AU805" s="4"/>
      <c r="AV805" s="6"/>
      <c r="AW805" s="6"/>
      <c r="AX805" s="7"/>
      <c r="AY805" s="4"/>
      <c r="BI805" s="50"/>
      <c r="BK805" s="50"/>
      <c r="BM805" s="50"/>
      <c r="BO805" s="50"/>
      <c r="BQ805" s="50"/>
      <c r="BS805" s="50"/>
    </row>
    <row r="806" spans="2:71" x14ac:dyDescent="0.25">
      <c r="B806" s="3" t="s">
        <v>263</v>
      </c>
      <c r="C806" s="10" t="s">
        <v>419</v>
      </c>
      <c r="D806" s="39">
        <v>44720</v>
      </c>
      <c r="E806" s="77">
        <v>44727</v>
      </c>
      <c r="F806" s="3" t="s">
        <v>821</v>
      </c>
      <c r="G806" s="2" t="s">
        <v>224</v>
      </c>
      <c r="H806" s="6">
        <v>32</v>
      </c>
      <c r="I806" s="7">
        <v>0</v>
      </c>
      <c r="J806" s="6">
        <v>39</v>
      </c>
      <c r="K806" s="7">
        <v>3</v>
      </c>
      <c r="L806" s="6">
        <v>11</v>
      </c>
      <c r="M806" s="7">
        <v>-1</v>
      </c>
      <c r="N806" s="6">
        <v>7</v>
      </c>
      <c r="O806" s="7">
        <v>-1</v>
      </c>
      <c r="P806" s="6">
        <v>3</v>
      </c>
      <c r="Q806" s="7">
        <v>-1</v>
      </c>
      <c r="R806" s="6"/>
      <c r="T806" s="6">
        <v>-7</v>
      </c>
      <c r="U806" s="7">
        <v>-3</v>
      </c>
      <c r="V806" s="3" t="s">
        <v>842</v>
      </c>
      <c r="X806" s="7"/>
      <c r="Y806" s="7"/>
      <c r="Z806" s="6"/>
      <c r="AA806" s="6"/>
      <c r="AC806" s="6"/>
      <c r="AD806" s="6"/>
      <c r="AF806" s="6"/>
      <c r="AG806" s="6"/>
      <c r="AL806" s="6"/>
      <c r="AM806" s="6"/>
      <c r="AO806" s="4"/>
      <c r="AP806" s="6"/>
      <c r="AQ806" s="6"/>
      <c r="AR806" s="6"/>
      <c r="AS806" s="6"/>
      <c r="AT806" s="6"/>
      <c r="AU806" s="4"/>
      <c r="AV806" s="6"/>
      <c r="AW806" s="6"/>
      <c r="AX806" s="7"/>
      <c r="AY806" s="4"/>
      <c r="BI806" s="50"/>
      <c r="BK806" s="50"/>
      <c r="BM806" s="50"/>
      <c r="BO806" s="50"/>
      <c r="BQ806" s="50"/>
      <c r="BS806" s="50"/>
    </row>
    <row r="807" spans="2:71" x14ac:dyDescent="0.25">
      <c r="B807" s="3" t="s">
        <v>263</v>
      </c>
      <c r="C807" s="10" t="s">
        <v>317</v>
      </c>
      <c r="D807" s="39">
        <v>44720</v>
      </c>
      <c r="E807" s="28">
        <v>12</v>
      </c>
      <c r="F807" s="3" t="s">
        <v>903</v>
      </c>
      <c r="G807" s="2" t="s">
        <v>138</v>
      </c>
      <c r="H807" s="6">
        <v>34</v>
      </c>
      <c r="I807" s="7">
        <v>1</v>
      </c>
      <c r="J807" s="6">
        <v>36</v>
      </c>
      <c r="K807" s="7">
        <v>0</v>
      </c>
      <c r="L807" s="6">
        <v>13</v>
      </c>
      <c r="M807" s="7">
        <v>2</v>
      </c>
      <c r="N807" s="6">
        <v>6</v>
      </c>
      <c r="O807" s="7">
        <v>-2</v>
      </c>
      <c r="P807" s="6"/>
      <c r="R807" s="6"/>
      <c r="T807" s="6">
        <v>-2</v>
      </c>
      <c r="U807" s="7">
        <v>1</v>
      </c>
      <c r="V807" s="3" t="s">
        <v>842</v>
      </c>
      <c r="X807" s="7"/>
      <c r="Y807" s="7"/>
      <c r="Z807" s="6">
        <v>28</v>
      </c>
      <c r="AA807" s="6">
        <v>56</v>
      </c>
      <c r="AB807" s="7">
        <f>Z807-AA807</f>
        <v>-28</v>
      </c>
      <c r="AC807" s="6">
        <v>30</v>
      </c>
      <c r="AD807" s="6">
        <v>36</v>
      </c>
      <c r="AE807" s="7">
        <f>AC807-AD807</f>
        <v>-6</v>
      </c>
      <c r="AF807" s="6"/>
      <c r="AG807" s="6"/>
      <c r="AL807" s="6"/>
      <c r="AM807" s="6"/>
      <c r="AO807" s="4" t="s">
        <v>1127</v>
      </c>
      <c r="AP807" s="6">
        <v>28</v>
      </c>
      <c r="AQ807" s="6">
        <v>26</v>
      </c>
      <c r="AR807" s="6"/>
      <c r="AS807" s="6"/>
      <c r="AT807" s="6"/>
      <c r="AU807" s="4" t="s">
        <v>1035</v>
      </c>
      <c r="AV807" s="6"/>
      <c r="AW807" s="6"/>
      <c r="AX807" s="7"/>
      <c r="AY807" s="4"/>
      <c r="BI807" s="50"/>
      <c r="BK807" s="50"/>
      <c r="BM807" s="50"/>
      <c r="BO807" s="50"/>
      <c r="BQ807" s="50"/>
      <c r="BS807" s="50"/>
    </row>
    <row r="808" spans="2:71" x14ac:dyDescent="0.25">
      <c r="B808" s="3" t="s">
        <v>263</v>
      </c>
      <c r="C808" s="10" t="s">
        <v>669</v>
      </c>
      <c r="D808" s="39">
        <v>44721</v>
      </c>
      <c r="E808" s="28"/>
      <c r="F808" s="3" t="s">
        <v>821</v>
      </c>
      <c r="H808" s="6"/>
      <c r="J808" s="6"/>
      <c r="L808" s="6"/>
      <c r="N808" s="6"/>
      <c r="P808" s="6"/>
      <c r="R808" s="6"/>
      <c r="T808" s="6"/>
      <c r="V808" s="3" t="s">
        <v>842</v>
      </c>
      <c r="X808" s="7"/>
      <c r="Z808" s="6">
        <v>24</v>
      </c>
      <c r="AA808" s="6">
        <v>70</v>
      </c>
      <c r="AB808" s="7">
        <f>Z808-AA808</f>
        <v>-46</v>
      </c>
      <c r="AC808" s="6"/>
      <c r="AD808" s="6"/>
      <c r="AF808" s="6"/>
      <c r="AG808" s="6"/>
      <c r="AL808" s="6"/>
      <c r="AM808" s="6"/>
      <c r="AO808" s="4" t="s">
        <v>931</v>
      </c>
      <c r="AP808" s="6"/>
      <c r="AQ808" s="6"/>
      <c r="AR808" s="6"/>
      <c r="AS808" s="6"/>
      <c r="AT808" s="6"/>
      <c r="AU808" s="4"/>
      <c r="AV808" s="6">
        <v>21</v>
      </c>
      <c r="AW808" s="6">
        <v>62</v>
      </c>
      <c r="AX808" s="7">
        <f>AV808-AW808</f>
        <v>-41</v>
      </c>
      <c r="AY808" s="4" t="s">
        <v>871</v>
      </c>
      <c r="BI808" s="50"/>
      <c r="BK808" s="50"/>
      <c r="BM808" s="50"/>
      <c r="BO808" s="50"/>
      <c r="BQ808" s="50"/>
      <c r="BS808" s="50"/>
    </row>
    <row r="809" spans="2:71" x14ac:dyDescent="0.25">
      <c r="B809" s="3" t="s">
        <v>263</v>
      </c>
      <c r="C809" s="10" t="s">
        <v>637</v>
      </c>
      <c r="D809" s="39">
        <v>44722</v>
      </c>
      <c r="E809" s="28">
        <v>17</v>
      </c>
      <c r="F809" s="3" t="s">
        <v>982</v>
      </c>
      <c r="H809" s="6">
        <v>34</v>
      </c>
      <c r="I809" s="7">
        <v>1</v>
      </c>
      <c r="J809" s="6">
        <v>41</v>
      </c>
      <c r="K809" s="7">
        <v>-1</v>
      </c>
      <c r="L809" s="6">
        <v>10</v>
      </c>
      <c r="M809" s="7">
        <v>1</v>
      </c>
      <c r="N809" s="6">
        <v>3</v>
      </c>
      <c r="O809" s="7">
        <v>-1</v>
      </c>
      <c r="P809" s="6">
        <v>2</v>
      </c>
      <c r="Q809" s="7">
        <v>0</v>
      </c>
      <c r="R809" s="6">
        <v>1</v>
      </c>
      <c r="T809" s="6">
        <v>-7</v>
      </c>
      <c r="U809" s="7">
        <v>2</v>
      </c>
      <c r="V809" s="3" t="s">
        <v>842</v>
      </c>
      <c r="W809" t="s">
        <v>988</v>
      </c>
      <c r="X809" s="7"/>
      <c r="Y809" s="7"/>
      <c r="Z809" s="6">
        <v>28</v>
      </c>
      <c r="AA809" s="6">
        <v>56</v>
      </c>
      <c r="AB809" s="7">
        <f>Z809-AA809</f>
        <v>-28</v>
      </c>
      <c r="AC809" s="6">
        <v>32</v>
      </c>
      <c r="AD809" s="6">
        <v>36</v>
      </c>
      <c r="AE809" s="7">
        <f>AC809-AD809</f>
        <v>-4</v>
      </c>
      <c r="AF809" s="6"/>
      <c r="AG809" s="6"/>
      <c r="AL809" s="6"/>
      <c r="AM809" s="6"/>
      <c r="AO809" s="4" t="s">
        <v>1049</v>
      </c>
      <c r="AP809" s="6">
        <v>34</v>
      </c>
      <c r="AQ809" s="6">
        <v>39</v>
      </c>
      <c r="AR809" s="6"/>
      <c r="AS809" s="6"/>
      <c r="AT809" s="6"/>
      <c r="AU809" s="4" t="s">
        <v>1084</v>
      </c>
      <c r="AV809" s="6">
        <v>26</v>
      </c>
      <c r="AW809" s="6">
        <v>53</v>
      </c>
      <c r="AX809" s="7">
        <f>AV809-AW809</f>
        <v>-27</v>
      </c>
      <c r="AY809" s="4" t="s">
        <v>1144</v>
      </c>
      <c r="BI809" s="50"/>
      <c r="BK809" s="50"/>
      <c r="BM809" s="50"/>
      <c r="BO809" s="50"/>
      <c r="BQ809" s="50"/>
      <c r="BS809" s="50"/>
    </row>
    <row r="810" spans="2:71" x14ac:dyDescent="0.25">
      <c r="B810" s="3" t="s">
        <v>263</v>
      </c>
      <c r="C810" s="10" t="s">
        <v>655</v>
      </c>
      <c r="D810" s="39">
        <v>44722</v>
      </c>
      <c r="E810" s="28">
        <v>15</v>
      </c>
      <c r="F810" s="3" t="s">
        <v>1136</v>
      </c>
      <c r="H810" s="6">
        <v>34</v>
      </c>
      <c r="I810" s="7">
        <v>3</v>
      </c>
      <c r="J810" s="6">
        <v>40</v>
      </c>
      <c r="K810" s="7">
        <v>-2</v>
      </c>
      <c r="L810" s="6">
        <v>10</v>
      </c>
      <c r="M810" s="7">
        <v>-1</v>
      </c>
      <c r="N810" s="6">
        <v>4</v>
      </c>
      <c r="O810" s="7">
        <v>1</v>
      </c>
      <c r="P810" s="6">
        <v>2</v>
      </c>
      <c r="Q810" s="7">
        <v>-1</v>
      </c>
      <c r="R810" s="6"/>
      <c r="T810" s="6">
        <v>-6</v>
      </c>
      <c r="U810" s="7">
        <v>5</v>
      </c>
      <c r="V810" s="3" t="s">
        <v>842</v>
      </c>
      <c r="W810" t="s">
        <v>988</v>
      </c>
      <c r="X810" s="7"/>
      <c r="Y810" s="7"/>
      <c r="Z810" s="6"/>
      <c r="AA810" s="6"/>
      <c r="AC810" s="6"/>
      <c r="AD810" s="6"/>
      <c r="AF810" s="6"/>
      <c r="AG810" s="6"/>
      <c r="AL810" s="6"/>
      <c r="AM810" s="6"/>
      <c r="AO810" s="4"/>
      <c r="AP810" s="6"/>
      <c r="AQ810" s="6"/>
      <c r="AR810" s="6"/>
      <c r="AS810" s="6"/>
      <c r="AT810" s="6"/>
      <c r="AU810" s="4"/>
      <c r="AV810" s="6"/>
      <c r="AW810" s="6"/>
      <c r="AX810" s="7"/>
      <c r="AY810" s="4"/>
      <c r="BI810" s="50"/>
      <c r="BK810" s="50"/>
      <c r="BM810" s="50"/>
      <c r="BO810" s="50"/>
      <c r="BQ810" s="50"/>
      <c r="BS810" s="50"/>
    </row>
    <row r="811" spans="2:71" x14ac:dyDescent="0.25">
      <c r="B811" s="3" t="s">
        <v>263</v>
      </c>
      <c r="C811" s="10" t="s">
        <v>468</v>
      </c>
      <c r="D811" s="39">
        <v>44722</v>
      </c>
      <c r="E811" s="28">
        <v>15</v>
      </c>
      <c r="F811" t="s">
        <v>1132</v>
      </c>
      <c r="H811" s="6"/>
      <c r="J811" s="6"/>
      <c r="L811" s="6"/>
      <c r="N811" s="6"/>
      <c r="P811" s="6"/>
      <c r="R811" s="6"/>
      <c r="T811" s="6"/>
      <c r="V811" s="3" t="s">
        <v>842</v>
      </c>
      <c r="X811" s="7"/>
      <c r="Z811" s="6">
        <v>22</v>
      </c>
      <c r="AA811" s="6">
        <v>56</v>
      </c>
      <c r="AB811" s="7">
        <f>Z811-AA811</f>
        <v>-34</v>
      </c>
      <c r="AC811" s="6">
        <v>25</v>
      </c>
      <c r="AD811" s="6">
        <v>40</v>
      </c>
      <c r="AE811" s="7">
        <f>AC811-AD811</f>
        <v>-15</v>
      </c>
      <c r="AF811" s="6"/>
      <c r="AG811" s="6"/>
      <c r="AL811" s="6"/>
      <c r="AM811" s="6"/>
      <c r="AO811" s="4" t="s">
        <v>1750</v>
      </c>
      <c r="AP811" s="6"/>
      <c r="AQ811" s="6"/>
      <c r="AR811" s="6"/>
      <c r="AS811" s="6"/>
      <c r="AT811" s="6"/>
      <c r="AU811" s="4"/>
      <c r="AV811" s="6"/>
      <c r="AW811" s="6"/>
      <c r="AX811" s="7"/>
      <c r="AY811" s="4"/>
      <c r="BI811" s="50"/>
      <c r="BK811" s="50"/>
      <c r="BM811" s="50"/>
      <c r="BO811" s="50"/>
      <c r="BQ811" s="50"/>
      <c r="BS811" s="50"/>
    </row>
    <row r="812" spans="2:71" x14ac:dyDescent="0.25">
      <c r="B812" s="3" t="s">
        <v>263</v>
      </c>
      <c r="C812" s="10" t="s">
        <v>673</v>
      </c>
      <c r="D812" s="39">
        <v>44723</v>
      </c>
      <c r="E812" s="28">
        <v>14</v>
      </c>
      <c r="F812" s="3" t="s">
        <v>821</v>
      </c>
      <c r="H812" s="6"/>
      <c r="J812" s="6"/>
      <c r="L812" s="6"/>
      <c r="N812" s="6"/>
      <c r="P812" s="6"/>
      <c r="R812" s="6"/>
      <c r="T812" s="6"/>
      <c r="V812" s="3" t="s">
        <v>842</v>
      </c>
      <c r="X812" s="7"/>
      <c r="Z812" s="6"/>
      <c r="AA812" s="6"/>
      <c r="AC812" s="6"/>
      <c r="AD812" s="6"/>
      <c r="AF812" s="6"/>
      <c r="AG812" s="6"/>
      <c r="AL812" s="6"/>
      <c r="AM812" s="6"/>
      <c r="AO812" s="4"/>
      <c r="AP812" s="6"/>
      <c r="AQ812" s="6"/>
      <c r="AR812" s="6"/>
      <c r="AS812" s="6"/>
      <c r="AT812" s="6"/>
      <c r="AU812" s="4"/>
      <c r="AV812" s="6">
        <v>22</v>
      </c>
      <c r="AW812" s="6">
        <v>60</v>
      </c>
      <c r="AX812" s="7">
        <f>AV812-AW812</f>
        <v>-38</v>
      </c>
      <c r="AY812" s="4" t="s">
        <v>871</v>
      </c>
      <c r="BI812" s="50"/>
      <c r="BK812" s="50"/>
      <c r="BM812" s="50"/>
      <c r="BO812" s="50"/>
      <c r="BQ812" s="50"/>
      <c r="BS812" s="50"/>
    </row>
    <row r="813" spans="2:71" x14ac:dyDescent="0.25">
      <c r="B813" s="3" t="s">
        <v>263</v>
      </c>
      <c r="C813" s="10" t="s">
        <v>318</v>
      </c>
      <c r="D813" s="39">
        <v>44724</v>
      </c>
      <c r="E813" s="28">
        <v>13</v>
      </c>
      <c r="F813" s="3" t="s">
        <v>1135</v>
      </c>
      <c r="H813" s="6">
        <v>32</v>
      </c>
      <c r="I813" s="7">
        <v>0</v>
      </c>
      <c r="J813" s="6">
        <v>39</v>
      </c>
      <c r="K813" s="7">
        <v>1</v>
      </c>
      <c r="L813" s="6">
        <v>15</v>
      </c>
      <c r="M813" s="7">
        <v>2</v>
      </c>
      <c r="N813" s="6">
        <v>6</v>
      </c>
      <c r="O813" s="7">
        <v>1</v>
      </c>
      <c r="P813" s="6">
        <v>2</v>
      </c>
      <c r="Q813" s="7">
        <v>-2</v>
      </c>
      <c r="R813" s="6"/>
      <c r="T813" s="6">
        <v>-7</v>
      </c>
      <c r="U813" s="7">
        <v>1</v>
      </c>
      <c r="V813" s="3" t="s">
        <v>842</v>
      </c>
      <c r="X813" s="7"/>
      <c r="Y813" s="7"/>
      <c r="Z813" s="6">
        <v>30</v>
      </c>
      <c r="AA813" s="6">
        <v>52</v>
      </c>
      <c r="AB813" s="7">
        <f>Z813-AA813</f>
        <v>-22</v>
      </c>
      <c r="AC813" s="6">
        <v>28</v>
      </c>
      <c r="AD813" s="6">
        <v>31</v>
      </c>
      <c r="AE813" s="7">
        <f>AC813-AD813</f>
        <v>-3</v>
      </c>
      <c r="AF813" s="6"/>
      <c r="AG813" s="6"/>
      <c r="AL813" s="6"/>
      <c r="AM813" s="6"/>
      <c r="AO813" s="4" t="s">
        <v>1148</v>
      </c>
      <c r="AP813" s="6">
        <v>33</v>
      </c>
      <c r="AQ813" s="6">
        <v>38</v>
      </c>
      <c r="AR813" s="6"/>
      <c r="AS813" s="6"/>
      <c r="AT813" s="6"/>
      <c r="AU813" s="4" t="s">
        <v>1147</v>
      </c>
      <c r="AV813" s="6"/>
      <c r="AW813" s="6"/>
      <c r="AX813" s="7"/>
      <c r="AY813" s="4"/>
      <c r="BI813" s="50"/>
      <c r="BK813" s="50"/>
      <c r="BM813" s="50"/>
      <c r="BO813" s="50"/>
      <c r="BQ813" s="50"/>
      <c r="BS813" s="50"/>
    </row>
    <row r="814" spans="2:71" x14ac:dyDescent="0.25">
      <c r="B814" s="3" t="s">
        <v>263</v>
      </c>
      <c r="C814" s="10" t="s">
        <v>690</v>
      </c>
      <c r="D814" s="39">
        <v>44727</v>
      </c>
      <c r="E814" s="28">
        <v>16</v>
      </c>
      <c r="F814" s="3" t="s">
        <v>1135</v>
      </c>
      <c r="H814" s="6">
        <v>34</v>
      </c>
      <c r="I814" s="7">
        <v>2</v>
      </c>
      <c r="J814" s="6">
        <v>42</v>
      </c>
      <c r="K814" s="7">
        <v>3</v>
      </c>
      <c r="L814" s="6">
        <v>12</v>
      </c>
      <c r="M814" s="7">
        <v>-3</v>
      </c>
      <c r="N814" s="6">
        <v>4</v>
      </c>
      <c r="O814" s="7">
        <v>-2</v>
      </c>
      <c r="P814" s="6">
        <v>3</v>
      </c>
      <c r="Q814" s="7">
        <v>1</v>
      </c>
      <c r="R814" s="6"/>
      <c r="T814" s="6">
        <v>-8</v>
      </c>
      <c r="U814" s="7">
        <v>-1</v>
      </c>
      <c r="V814" s="3" t="s">
        <v>842</v>
      </c>
      <c r="X814" s="7"/>
      <c r="Y814" s="7"/>
      <c r="Z814" s="6">
        <v>31</v>
      </c>
      <c r="AA814" s="6">
        <v>50</v>
      </c>
      <c r="AB814" s="7">
        <f>Z814-AA814</f>
        <v>-19</v>
      </c>
      <c r="AC814" s="6">
        <v>29</v>
      </c>
      <c r="AD814" s="6">
        <v>34</v>
      </c>
      <c r="AE814" s="7">
        <f>AC814-AD814</f>
        <v>-5</v>
      </c>
      <c r="AF814" s="6"/>
      <c r="AG814" s="6"/>
      <c r="AL814" s="6"/>
      <c r="AM814" s="6"/>
      <c r="AO814" s="4" t="s">
        <v>1148</v>
      </c>
      <c r="AP814" s="6"/>
      <c r="AQ814" s="6"/>
      <c r="AR814" s="6"/>
      <c r="AS814" s="6"/>
      <c r="AT814" s="6"/>
      <c r="AU814" s="4"/>
      <c r="AV814" s="6"/>
      <c r="AW814" s="6"/>
      <c r="AX814" s="7"/>
      <c r="AY814" s="4"/>
      <c r="BI814" s="50"/>
      <c r="BK814" s="50"/>
      <c r="BM814" s="50"/>
      <c r="BO814" s="50"/>
      <c r="BQ814" s="50"/>
      <c r="BS814" s="50"/>
    </row>
    <row r="815" spans="2:71" x14ac:dyDescent="0.25">
      <c r="B815" s="3" t="s">
        <v>263</v>
      </c>
      <c r="C815" s="10" t="s">
        <v>624</v>
      </c>
      <c r="D815" s="39">
        <v>44727</v>
      </c>
      <c r="E815" s="28">
        <v>17</v>
      </c>
      <c r="F815" s="3" t="s">
        <v>1169</v>
      </c>
      <c r="G815" s="2" t="s">
        <v>42</v>
      </c>
      <c r="H815" s="6">
        <v>33</v>
      </c>
      <c r="I815" s="7">
        <v>0</v>
      </c>
      <c r="J815" s="6">
        <v>39</v>
      </c>
      <c r="K815" s="7">
        <v>0</v>
      </c>
      <c r="L815" s="6">
        <v>13</v>
      </c>
      <c r="M815" s="7">
        <v>1</v>
      </c>
      <c r="N815" s="6">
        <v>5</v>
      </c>
      <c r="O815" s="7">
        <v>-1</v>
      </c>
      <c r="P815" s="6"/>
      <c r="R815" s="6"/>
      <c r="T815" s="6">
        <v>-6</v>
      </c>
      <c r="U815" s="7">
        <v>0</v>
      </c>
      <c r="V815" s="3" t="s">
        <v>1170</v>
      </c>
      <c r="W815" t="s">
        <v>988</v>
      </c>
      <c r="X815" s="7"/>
      <c r="Y815" s="7"/>
      <c r="Z815" s="6"/>
      <c r="AA815" s="6"/>
      <c r="AC815" s="6"/>
      <c r="AD815" s="6"/>
      <c r="AF815" s="6"/>
      <c r="AG815" s="6"/>
      <c r="AL815" s="6"/>
      <c r="AM815" s="6"/>
      <c r="AO815" s="4"/>
      <c r="AP815" s="6"/>
      <c r="AQ815" s="6"/>
      <c r="AR815" s="6"/>
      <c r="AS815" s="6"/>
      <c r="AT815" s="6"/>
      <c r="AU815" s="4"/>
      <c r="AV815" s="6"/>
      <c r="AW815" s="6"/>
      <c r="AX815" s="7"/>
      <c r="AY815" s="4"/>
      <c r="BI815" s="50"/>
      <c r="BK815" s="50"/>
      <c r="BM815" s="50"/>
      <c r="BO815" s="50"/>
      <c r="BQ815" s="50"/>
      <c r="BS815" s="50"/>
    </row>
    <row r="816" spans="2:71" x14ac:dyDescent="0.25">
      <c r="B816" s="3" t="s">
        <v>263</v>
      </c>
      <c r="C816" s="10" t="s">
        <v>624</v>
      </c>
      <c r="D816" s="39">
        <v>44727</v>
      </c>
      <c r="E816" s="28">
        <v>17</v>
      </c>
      <c r="F816" s="3" t="s">
        <v>821</v>
      </c>
      <c r="G816" s="2" t="s">
        <v>224</v>
      </c>
      <c r="H816" s="6">
        <v>33</v>
      </c>
      <c r="I816" s="7">
        <v>1</v>
      </c>
      <c r="J816" s="6">
        <v>39</v>
      </c>
      <c r="K816" s="7">
        <v>0</v>
      </c>
      <c r="L816" s="6">
        <v>10</v>
      </c>
      <c r="M816" s="7">
        <v>-1</v>
      </c>
      <c r="N816" s="6">
        <v>6</v>
      </c>
      <c r="O816" s="7">
        <v>-1</v>
      </c>
      <c r="P816" s="6">
        <v>4</v>
      </c>
      <c r="Q816" s="7">
        <v>1</v>
      </c>
      <c r="R816" s="6"/>
      <c r="T816" s="6">
        <v>-6</v>
      </c>
      <c r="U816" s="7">
        <v>1</v>
      </c>
      <c r="V816" s="3" t="s">
        <v>842</v>
      </c>
      <c r="X816" s="7"/>
      <c r="Y816" s="7"/>
      <c r="Z816" s="6"/>
      <c r="AA816" s="6"/>
      <c r="AC816" s="6"/>
      <c r="AD816" s="6"/>
      <c r="AF816" s="6"/>
      <c r="AG816" s="6"/>
      <c r="AL816" s="6"/>
      <c r="AM816" s="6"/>
      <c r="AO816" s="4"/>
      <c r="AP816" s="6">
        <v>28</v>
      </c>
      <c r="AQ816" s="6">
        <v>33</v>
      </c>
      <c r="AR816" s="6"/>
      <c r="AS816" s="6"/>
      <c r="AT816" s="6"/>
      <c r="AU816" s="4" t="s">
        <v>876</v>
      </c>
      <c r="AV816" s="6"/>
      <c r="AW816" s="6"/>
      <c r="AX816" s="7"/>
      <c r="AY816" s="4"/>
      <c r="BI816" s="50"/>
      <c r="BK816" s="50"/>
      <c r="BM816" s="50"/>
      <c r="BO816" s="50"/>
      <c r="BQ816" s="50"/>
      <c r="BS816" s="50"/>
    </row>
    <row r="817" spans="2:71" x14ac:dyDescent="0.25">
      <c r="B817" s="3" t="s">
        <v>263</v>
      </c>
      <c r="C817" s="10" t="s">
        <v>469</v>
      </c>
      <c r="D817" s="39">
        <v>44728</v>
      </c>
      <c r="E817" s="28">
        <v>23</v>
      </c>
      <c r="F817" s="3" t="s">
        <v>1137</v>
      </c>
      <c r="H817" s="6">
        <v>34</v>
      </c>
      <c r="I817" s="7">
        <v>2</v>
      </c>
      <c r="J817" s="6">
        <v>36</v>
      </c>
      <c r="K817" s="7">
        <v>-2</v>
      </c>
      <c r="L817" s="6">
        <v>13</v>
      </c>
      <c r="M817" s="7">
        <v>0</v>
      </c>
      <c r="N817" s="6">
        <v>5</v>
      </c>
      <c r="O817" s="7">
        <v>-3</v>
      </c>
      <c r="P817" s="6">
        <v>4</v>
      </c>
      <c r="Q817" s="7">
        <v>1</v>
      </c>
      <c r="R817" s="6">
        <v>2</v>
      </c>
      <c r="S817" s="7">
        <v>1</v>
      </c>
      <c r="T817" s="6">
        <v>-2</v>
      </c>
      <c r="U817" s="7">
        <v>4</v>
      </c>
      <c r="V817" s="3" t="s">
        <v>842</v>
      </c>
      <c r="X817" s="7"/>
      <c r="Y817" s="7"/>
      <c r="Z817" s="6"/>
      <c r="AA817" s="6"/>
      <c r="AC817" s="6"/>
      <c r="AD817" s="6"/>
      <c r="AF817" s="6"/>
      <c r="AG817" s="6"/>
      <c r="AL817" s="6"/>
      <c r="AM817" s="6"/>
      <c r="AO817" s="4"/>
      <c r="AP817" s="6"/>
      <c r="AQ817" s="6"/>
      <c r="AR817" s="6"/>
      <c r="AS817" s="6"/>
      <c r="AT817" s="6"/>
      <c r="AU817" s="4"/>
      <c r="AV817" s="6"/>
      <c r="AW817" s="6"/>
      <c r="AX817" s="7"/>
      <c r="AY817" s="4"/>
      <c r="BI817" s="50"/>
      <c r="BK817" s="50"/>
      <c r="BM817" s="50"/>
      <c r="BO817" s="50"/>
      <c r="BQ817" s="50"/>
      <c r="BS817" s="50"/>
    </row>
    <row r="818" spans="2:71" x14ac:dyDescent="0.25">
      <c r="B818" s="3" t="s">
        <v>263</v>
      </c>
      <c r="C818" s="10" t="s">
        <v>523</v>
      </c>
      <c r="D818" s="39">
        <v>44729</v>
      </c>
      <c r="E818" s="28">
        <v>23</v>
      </c>
      <c r="F818" s="3" t="s">
        <v>1136</v>
      </c>
      <c r="H818" s="6">
        <v>31</v>
      </c>
      <c r="I818" s="7">
        <v>-3</v>
      </c>
      <c r="J818" s="6">
        <v>42</v>
      </c>
      <c r="K818" s="7">
        <v>2</v>
      </c>
      <c r="L818" s="6">
        <v>10</v>
      </c>
      <c r="M818" s="7">
        <v>0</v>
      </c>
      <c r="N818" s="6">
        <v>5</v>
      </c>
      <c r="O818" s="7">
        <v>1</v>
      </c>
      <c r="P818" s="6">
        <v>3</v>
      </c>
      <c r="Q818" s="7">
        <v>1</v>
      </c>
      <c r="R818" s="6"/>
      <c r="T818" s="6">
        <v>-11</v>
      </c>
      <c r="U818" s="7">
        <v>-5</v>
      </c>
      <c r="V818" s="3" t="s">
        <v>842</v>
      </c>
      <c r="W818" s="3" t="s">
        <v>988</v>
      </c>
      <c r="X818" s="7"/>
      <c r="Y818" s="7"/>
      <c r="Z818" s="6">
        <v>25</v>
      </c>
      <c r="AA818" s="6">
        <v>58</v>
      </c>
      <c r="AB818" s="7">
        <v>-33</v>
      </c>
      <c r="AC818" s="6">
        <v>28</v>
      </c>
      <c r="AD818" s="6">
        <v>38</v>
      </c>
      <c r="AE818" s="7">
        <v>-10</v>
      </c>
      <c r="AF818" s="6">
        <v>15</v>
      </c>
      <c r="AG818" s="6">
        <v>24</v>
      </c>
      <c r="AH818" s="7">
        <f>AF818-AG818</f>
        <v>-9</v>
      </c>
      <c r="AL818" s="6"/>
      <c r="AM818" s="6"/>
      <c r="AO818" s="4" t="s">
        <v>1099</v>
      </c>
      <c r="AP818" s="6">
        <v>33</v>
      </c>
      <c r="AQ818" s="6">
        <v>37</v>
      </c>
      <c r="AR818" s="6"/>
      <c r="AS818" s="6"/>
      <c r="AT818" s="6"/>
      <c r="AU818" s="4" t="s">
        <v>1146</v>
      </c>
      <c r="AV818" s="6">
        <v>22</v>
      </c>
      <c r="AW818" s="6">
        <v>56</v>
      </c>
      <c r="AX818" s="7">
        <v>-34</v>
      </c>
      <c r="AY818" s="4" t="s">
        <v>1099</v>
      </c>
      <c r="BI818" s="50"/>
      <c r="BK818" s="50"/>
      <c r="BM818" s="50"/>
      <c r="BO818" s="50"/>
      <c r="BQ818" s="50"/>
      <c r="BS818" s="50"/>
    </row>
    <row r="819" spans="2:71" x14ac:dyDescent="0.25">
      <c r="B819" s="3" t="s">
        <v>263</v>
      </c>
      <c r="C819" s="10" t="s">
        <v>437</v>
      </c>
      <c r="D819" s="39">
        <v>44730</v>
      </c>
      <c r="E819" s="28">
        <v>21</v>
      </c>
      <c r="F819" s="3" t="s">
        <v>821</v>
      </c>
      <c r="H819" s="6"/>
      <c r="J819" s="6"/>
      <c r="L819" s="6"/>
      <c r="N819" s="6"/>
      <c r="P819" s="6"/>
      <c r="R819" s="6"/>
      <c r="T819" s="6"/>
      <c r="V819" s="3" t="s">
        <v>842</v>
      </c>
      <c r="W819" s="3"/>
      <c r="X819" s="7"/>
      <c r="Z819" s="6"/>
      <c r="AA819" s="6"/>
      <c r="AC819" s="6"/>
      <c r="AD819" s="6"/>
      <c r="AF819" s="6"/>
      <c r="AG819" s="6"/>
      <c r="AL819" s="6"/>
      <c r="AM819" s="6"/>
      <c r="AO819" s="4"/>
      <c r="AP819" s="6"/>
      <c r="AQ819" s="6"/>
      <c r="AR819" s="6"/>
      <c r="AS819" s="6"/>
      <c r="AT819" s="6"/>
      <c r="AU819" s="4"/>
      <c r="AV819" s="6">
        <v>21</v>
      </c>
      <c r="AW819" s="6">
        <v>59</v>
      </c>
      <c r="AX819" s="7">
        <f>AV819-AW819</f>
        <v>-38</v>
      </c>
      <c r="AY819" s="4" t="s">
        <v>871</v>
      </c>
      <c r="BI819" s="50"/>
      <c r="BK819" s="50"/>
      <c r="BM819" s="50"/>
      <c r="BO819" s="50"/>
      <c r="BQ819" s="50"/>
      <c r="BS819" s="50"/>
    </row>
    <row r="820" spans="2:71" x14ac:dyDescent="0.25">
      <c r="B820" s="3" t="s">
        <v>263</v>
      </c>
      <c r="C820" s="10" t="s">
        <v>320</v>
      </c>
      <c r="D820" s="39">
        <v>44731</v>
      </c>
      <c r="E820" s="28">
        <v>20</v>
      </c>
      <c r="F820" s="3" t="s">
        <v>1135</v>
      </c>
      <c r="H820" s="6">
        <v>33</v>
      </c>
      <c r="I820" s="7">
        <v>-1</v>
      </c>
      <c r="J820" s="6">
        <v>40</v>
      </c>
      <c r="K820" s="7">
        <v>-2</v>
      </c>
      <c r="L820" s="6">
        <v>13</v>
      </c>
      <c r="M820" s="7">
        <v>1</v>
      </c>
      <c r="N820" s="6">
        <v>5</v>
      </c>
      <c r="O820" s="7">
        <v>1</v>
      </c>
      <c r="P820" s="6">
        <v>5</v>
      </c>
      <c r="Q820" s="7">
        <v>2</v>
      </c>
      <c r="R820" s="6"/>
      <c r="T820" s="6">
        <v>-7</v>
      </c>
      <c r="U820" s="7">
        <v>1</v>
      </c>
      <c r="V820" s="3" t="s">
        <v>842</v>
      </c>
      <c r="X820" s="7"/>
      <c r="Y820" s="7"/>
      <c r="Z820" s="6">
        <v>27</v>
      </c>
      <c r="AA820" s="6">
        <v>51</v>
      </c>
      <c r="AB820" s="7">
        <f>Z820-AA820</f>
        <v>-24</v>
      </c>
      <c r="AC820" s="6">
        <v>29</v>
      </c>
      <c r="AD820" s="6">
        <v>31</v>
      </c>
      <c r="AE820" s="7">
        <f>AC820-AD820</f>
        <v>-2</v>
      </c>
      <c r="AF820" s="6"/>
      <c r="AG820" s="6"/>
      <c r="AL820" s="6"/>
      <c r="AM820" s="6"/>
      <c r="AO820" s="4" t="s">
        <v>1148</v>
      </c>
      <c r="AP820" s="6">
        <v>33</v>
      </c>
      <c r="AQ820" s="6">
        <v>37</v>
      </c>
      <c r="AR820" s="6"/>
      <c r="AS820" s="6"/>
      <c r="AT820" s="6"/>
      <c r="AU820" s="4" t="s">
        <v>1147</v>
      </c>
      <c r="AV820" s="6"/>
      <c r="AW820" s="6"/>
      <c r="AX820" s="7"/>
      <c r="AY820" s="4"/>
      <c r="BI820" s="50"/>
      <c r="BK820" s="50"/>
      <c r="BM820" s="50"/>
      <c r="BO820" s="50"/>
      <c r="BQ820" s="50"/>
      <c r="BS820" s="50"/>
    </row>
    <row r="821" spans="2:71" x14ac:dyDescent="0.25">
      <c r="B821" s="3" t="s">
        <v>263</v>
      </c>
      <c r="C821" s="10" t="s">
        <v>698</v>
      </c>
      <c r="D821" s="39">
        <v>44734</v>
      </c>
      <c r="E821" s="28">
        <v>24</v>
      </c>
      <c r="F821" s="3" t="s">
        <v>1135</v>
      </c>
      <c r="H821" s="6">
        <v>32</v>
      </c>
      <c r="I821" s="7">
        <v>-1</v>
      </c>
      <c r="J821" s="6">
        <v>41</v>
      </c>
      <c r="K821" s="7">
        <v>1</v>
      </c>
      <c r="L821" s="6">
        <v>13</v>
      </c>
      <c r="M821" s="7">
        <v>0</v>
      </c>
      <c r="N821" s="6">
        <v>5</v>
      </c>
      <c r="O821" s="7">
        <v>0</v>
      </c>
      <c r="P821" s="6">
        <v>4</v>
      </c>
      <c r="Q821" s="7">
        <v>-1</v>
      </c>
      <c r="R821" s="6"/>
      <c r="T821" s="6">
        <v>-9</v>
      </c>
      <c r="U821" s="7">
        <v>-2</v>
      </c>
      <c r="V821" s="3" t="s">
        <v>842</v>
      </c>
      <c r="X821" s="7"/>
      <c r="Y821" s="7"/>
      <c r="Z821" s="6">
        <v>28</v>
      </c>
      <c r="AA821" s="6">
        <v>53</v>
      </c>
      <c r="AB821" s="7">
        <f>Z821-AA821</f>
        <v>-25</v>
      </c>
      <c r="AC821" s="6">
        <v>31</v>
      </c>
      <c r="AD821" s="6">
        <v>32</v>
      </c>
      <c r="AE821" s="7">
        <f>AC821-AD821</f>
        <v>-1</v>
      </c>
      <c r="AF821" s="6"/>
      <c r="AG821" s="6"/>
      <c r="AL821" s="6"/>
      <c r="AM821" s="6"/>
      <c r="AO821" s="4" t="s">
        <v>1148</v>
      </c>
      <c r="AP821" s="6"/>
      <c r="AQ821" s="6"/>
      <c r="AR821" s="6"/>
      <c r="AS821" s="6"/>
      <c r="AT821" s="6"/>
      <c r="AU821" s="4"/>
      <c r="AV821" s="6"/>
      <c r="AW821" s="6"/>
      <c r="AX821" s="7"/>
      <c r="AY821" s="4"/>
      <c r="BI821" s="50"/>
      <c r="BK821" s="50"/>
      <c r="BM821" s="50"/>
      <c r="BO821" s="50"/>
      <c r="BQ821" s="50"/>
      <c r="BS821" s="50"/>
    </row>
    <row r="822" spans="2:71" x14ac:dyDescent="0.25">
      <c r="B822" s="3" t="s">
        <v>263</v>
      </c>
      <c r="C822" s="85" t="s">
        <v>675</v>
      </c>
      <c r="D822" s="39">
        <v>44734</v>
      </c>
      <c r="E822" s="28">
        <v>24</v>
      </c>
      <c r="F822" s="3" t="s">
        <v>1169</v>
      </c>
      <c r="G822" s="2" t="s">
        <v>42</v>
      </c>
      <c r="H822" s="6">
        <v>32</v>
      </c>
      <c r="I822" s="7">
        <v>-1</v>
      </c>
      <c r="J822" s="6">
        <v>38</v>
      </c>
      <c r="K822" s="7">
        <v>1</v>
      </c>
      <c r="L822" s="6">
        <v>14</v>
      </c>
      <c r="M822" s="7">
        <v>1</v>
      </c>
      <c r="N822" s="6">
        <v>6</v>
      </c>
      <c r="O822" s="7">
        <v>1</v>
      </c>
      <c r="P822" s="6"/>
      <c r="R822" s="6"/>
      <c r="T822" s="6">
        <v>-6</v>
      </c>
      <c r="U822" s="7">
        <v>0</v>
      </c>
      <c r="V822" s="3" t="s">
        <v>1170</v>
      </c>
      <c r="W822" t="s">
        <v>988</v>
      </c>
      <c r="X822" s="7"/>
      <c r="Y822" s="7"/>
      <c r="Z822" s="6"/>
      <c r="AA822" s="6"/>
      <c r="AC822" s="6"/>
      <c r="AD822" s="6"/>
      <c r="AF822" s="6"/>
      <c r="AG822" s="6"/>
      <c r="AL822" s="6"/>
      <c r="AM822" s="6"/>
      <c r="AO822" s="4"/>
      <c r="AP822" s="6"/>
      <c r="AQ822" s="6"/>
      <c r="AR822" s="6"/>
      <c r="AS822" s="6"/>
      <c r="AT822" s="6"/>
      <c r="AU822" s="4"/>
      <c r="AV822" s="6"/>
      <c r="AW822" s="6"/>
      <c r="AX822" s="7"/>
      <c r="AY822" s="4"/>
      <c r="BI822" s="50"/>
      <c r="BK822" s="50"/>
      <c r="BM822" s="50"/>
      <c r="BO822" s="50"/>
      <c r="BQ822" s="50"/>
      <c r="BS822" s="50"/>
    </row>
    <row r="823" spans="2:71" x14ac:dyDescent="0.25">
      <c r="B823" s="3" t="s">
        <v>263</v>
      </c>
      <c r="C823" s="85" t="s">
        <v>675</v>
      </c>
      <c r="D823" s="39">
        <v>44734</v>
      </c>
      <c r="E823" s="28">
        <v>28</v>
      </c>
      <c r="F823" s="3" t="s">
        <v>821</v>
      </c>
      <c r="G823" s="2" t="s">
        <v>224</v>
      </c>
      <c r="H823" s="6">
        <v>34</v>
      </c>
      <c r="I823" s="7">
        <v>1</v>
      </c>
      <c r="J823" s="6">
        <v>39</v>
      </c>
      <c r="K823" s="7">
        <v>0</v>
      </c>
      <c r="L823" s="6">
        <v>9</v>
      </c>
      <c r="M823" s="7">
        <v>-1</v>
      </c>
      <c r="N823" s="6">
        <v>8</v>
      </c>
      <c r="O823" s="7">
        <v>2</v>
      </c>
      <c r="P823" s="6">
        <v>4</v>
      </c>
      <c r="Q823" s="7">
        <v>0</v>
      </c>
      <c r="R823" s="6"/>
      <c r="T823" s="6">
        <v>-5</v>
      </c>
      <c r="U823" s="7">
        <v>1</v>
      </c>
      <c r="V823" s="3" t="s">
        <v>842</v>
      </c>
      <c r="X823" s="7"/>
      <c r="Y823" s="7"/>
      <c r="Z823" s="6"/>
      <c r="AA823" s="6"/>
      <c r="AC823" s="6"/>
      <c r="AD823" s="6"/>
      <c r="AF823" s="6"/>
      <c r="AG823" s="6"/>
      <c r="AL823" s="6"/>
      <c r="AM823" s="6"/>
      <c r="AO823" s="4"/>
      <c r="AP823" s="6">
        <v>28</v>
      </c>
      <c r="AQ823" s="6">
        <v>33</v>
      </c>
      <c r="AR823" s="6"/>
      <c r="AS823" s="6"/>
      <c r="AT823" s="6"/>
      <c r="AU823" s="4" t="s">
        <v>876</v>
      </c>
      <c r="AV823" s="6"/>
      <c r="AW823" s="6"/>
      <c r="AX823" s="7"/>
      <c r="AY823" s="4"/>
      <c r="BI823" s="50"/>
      <c r="BK823" s="50"/>
      <c r="BM823" s="50"/>
      <c r="BO823" s="50"/>
      <c r="BQ823" s="50"/>
      <c r="BS823" s="50"/>
    </row>
    <row r="824" spans="2:71" x14ac:dyDescent="0.25">
      <c r="B824" s="3" t="s">
        <v>263</v>
      </c>
      <c r="C824" s="85" t="s">
        <v>688</v>
      </c>
      <c r="D824" s="39">
        <v>44734</v>
      </c>
      <c r="E824" s="28">
        <v>26</v>
      </c>
      <c r="F824" s="3" t="s">
        <v>903</v>
      </c>
      <c r="G824" s="2" t="s">
        <v>138</v>
      </c>
      <c r="H824" s="6">
        <v>34</v>
      </c>
      <c r="I824" s="7">
        <v>0</v>
      </c>
      <c r="J824" s="6">
        <v>37</v>
      </c>
      <c r="K824" s="7">
        <v>1</v>
      </c>
      <c r="L824" s="6">
        <v>11</v>
      </c>
      <c r="M824" s="7">
        <v>-2</v>
      </c>
      <c r="N824" s="6">
        <v>6</v>
      </c>
      <c r="O824" s="7">
        <v>0</v>
      </c>
      <c r="P824" s="6"/>
      <c r="R824" s="6"/>
      <c r="T824" s="6">
        <v>-3</v>
      </c>
      <c r="U824" s="7">
        <v>-1</v>
      </c>
      <c r="V824" s="3" t="s">
        <v>842</v>
      </c>
      <c r="X824" s="7"/>
      <c r="Y824" s="7"/>
      <c r="Z824" s="6">
        <v>27</v>
      </c>
      <c r="AA824" s="6">
        <v>55</v>
      </c>
      <c r="AB824" s="7">
        <f>Z824-AA824</f>
        <v>-28</v>
      </c>
      <c r="AC824" s="6">
        <v>29</v>
      </c>
      <c r="AD824" s="6">
        <v>37</v>
      </c>
      <c r="AE824" s="7">
        <f>AC824-AD824</f>
        <v>-8</v>
      </c>
      <c r="AF824" s="6">
        <v>18</v>
      </c>
      <c r="AG824" s="6">
        <v>18</v>
      </c>
      <c r="AH824" s="7">
        <f>AF824-AG824</f>
        <v>0</v>
      </c>
      <c r="AL824" s="6"/>
      <c r="AM824" s="6"/>
      <c r="AO824" s="4" t="s">
        <v>1127</v>
      </c>
      <c r="AP824" s="6">
        <v>28</v>
      </c>
      <c r="AQ824" s="6">
        <v>27</v>
      </c>
      <c r="AR824" s="6"/>
      <c r="AS824" s="6"/>
      <c r="AT824" s="6"/>
      <c r="AU824" s="4" t="s">
        <v>1035</v>
      </c>
      <c r="AV824" s="6"/>
      <c r="AW824" s="6"/>
      <c r="AX824" s="7"/>
      <c r="AY824" s="4"/>
      <c r="BI824" s="50"/>
      <c r="BK824" s="50"/>
      <c r="BM824" s="50"/>
      <c r="BO824" s="50"/>
      <c r="BQ824" s="50"/>
      <c r="BS824" s="50"/>
    </row>
    <row r="825" spans="2:71" x14ac:dyDescent="0.25">
      <c r="B825" s="3" t="s">
        <v>263</v>
      </c>
      <c r="C825" s="85" t="s">
        <v>1180</v>
      </c>
      <c r="D825" s="39">
        <v>44734</v>
      </c>
      <c r="E825" s="28">
        <v>1</v>
      </c>
      <c r="F825" s="3" t="s">
        <v>1132</v>
      </c>
      <c r="G825" s="2" t="s">
        <v>60</v>
      </c>
      <c r="H825" s="6">
        <v>30</v>
      </c>
      <c r="I825" s="7">
        <v>-3</v>
      </c>
      <c r="J825" s="6">
        <v>41</v>
      </c>
      <c r="K825" s="7">
        <v>2</v>
      </c>
      <c r="L825" s="6">
        <v>15</v>
      </c>
      <c r="M825" s="7">
        <v>3</v>
      </c>
      <c r="N825" s="6">
        <v>6</v>
      </c>
      <c r="O825" s="7">
        <v>1</v>
      </c>
      <c r="P825" s="6">
        <v>1</v>
      </c>
      <c r="Q825" s="7">
        <v>0</v>
      </c>
      <c r="R825" s="6">
        <v>0</v>
      </c>
      <c r="S825" s="7">
        <v>-1</v>
      </c>
      <c r="T825" s="6">
        <v>-11</v>
      </c>
      <c r="U825" s="7">
        <v>-5</v>
      </c>
      <c r="V825" s="3" t="s">
        <v>639</v>
      </c>
      <c r="X825" s="7"/>
      <c r="Y825" s="7"/>
      <c r="Z825" s="6">
        <v>25</v>
      </c>
      <c r="AA825" s="6">
        <v>69</v>
      </c>
      <c r="AB825" s="7">
        <f>Z825-AA825</f>
        <v>-44</v>
      </c>
      <c r="AC825" s="6">
        <v>32</v>
      </c>
      <c r="AD825" s="6">
        <v>46</v>
      </c>
      <c r="AE825" s="7">
        <f>AC825-AD825</f>
        <v>-14</v>
      </c>
      <c r="AF825" s="6">
        <v>28</v>
      </c>
      <c r="AG825" s="6">
        <v>28</v>
      </c>
      <c r="AH825" s="7">
        <f>AF825-AG825</f>
        <v>0</v>
      </c>
      <c r="AL825" s="6"/>
      <c r="AM825" s="6"/>
      <c r="AO825" s="4" t="s">
        <v>1087</v>
      </c>
      <c r="AP825" s="6"/>
      <c r="AQ825" s="6"/>
      <c r="AR825" s="6"/>
      <c r="AS825" s="6"/>
      <c r="AT825" s="6"/>
      <c r="AU825" s="4"/>
      <c r="AV825" s="6">
        <v>23</v>
      </c>
      <c r="AW825" s="6">
        <v>69</v>
      </c>
      <c r="AX825" s="7">
        <f>AV825-AW825</f>
        <v>-46</v>
      </c>
      <c r="AY825" s="4" t="s">
        <v>937</v>
      </c>
      <c r="BI825" s="50"/>
      <c r="BK825" s="50"/>
      <c r="BM825" s="50"/>
      <c r="BO825" s="50"/>
      <c r="BQ825" s="50"/>
      <c r="BS825" s="50"/>
    </row>
    <row r="826" spans="2:71" x14ac:dyDescent="0.25">
      <c r="B826" s="3" t="s">
        <v>263</v>
      </c>
      <c r="C826" s="85" t="s">
        <v>601</v>
      </c>
      <c r="D826" s="39">
        <v>44736</v>
      </c>
      <c r="E826" s="28">
        <v>29</v>
      </c>
      <c r="F826" s="3" t="s">
        <v>1136</v>
      </c>
      <c r="H826" s="6">
        <v>34</v>
      </c>
      <c r="I826" s="7">
        <v>3</v>
      </c>
      <c r="J826" s="6">
        <v>41</v>
      </c>
      <c r="K826" s="7">
        <v>-1</v>
      </c>
      <c r="L826" s="6">
        <v>10</v>
      </c>
      <c r="M826" s="7">
        <v>0</v>
      </c>
      <c r="N826" s="6">
        <v>5</v>
      </c>
      <c r="O826" s="7">
        <v>0</v>
      </c>
      <c r="P826" s="6">
        <v>1</v>
      </c>
      <c r="Q826" s="7">
        <v>-2</v>
      </c>
      <c r="R826" s="6"/>
      <c r="T826" s="6">
        <v>-7</v>
      </c>
      <c r="U826" s="7">
        <v>4</v>
      </c>
      <c r="V826" s="3" t="s">
        <v>842</v>
      </c>
      <c r="W826" s="3" t="s">
        <v>988</v>
      </c>
      <c r="X826" s="7"/>
      <c r="Y826" s="7"/>
      <c r="Z826" s="6">
        <v>30</v>
      </c>
      <c r="AA826" s="6">
        <v>65</v>
      </c>
      <c r="AB826" s="7">
        <f>Z826-AA826</f>
        <v>-35</v>
      </c>
      <c r="AC826" s="6">
        <v>43</v>
      </c>
      <c r="AD826" s="6">
        <v>45</v>
      </c>
      <c r="AE826" s="7">
        <f>AC826-AD826</f>
        <v>-2</v>
      </c>
      <c r="AF826" s="6"/>
      <c r="AG826" s="6"/>
      <c r="AL826" s="6"/>
      <c r="AM826" s="6"/>
      <c r="AO826" s="4" t="s">
        <v>1176</v>
      </c>
      <c r="AP826" s="6"/>
      <c r="AQ826" s="6"/>
      <c r="AR826" s="6"/>
      <c r="AS826" s="6"/>
      <c r="AT826" s="6"/>
      <c r="AU826" s="4"/>
      <c r="AV826" s="6"/>
      <c r="AW826" s="6"/>
      <c r="AX826" s="7"/>
      <c r="AY826" s="4"/>
      <c r="BI826" s="50"/>
      <c r="BK826" s="50"/>
      <c r="BM826" s="50"/>
      <c r="BO826" s="50"/>
      <c r="BQ826" s="50"/>
      <c r="BS826" s="50"/>
    </row>
    <row r="827" spans="2:71" x14ac:dyDescent="0.25">
      <c r="B827" s="3" t="s">
        <v>263</v>
      </c>
      <c r="C827" s="85" t="s">
        <v>601</v>
      </c>
      <c r="D827" s="39">
        <v>44736</v>
      </c>
      <c r="E827" s="28">
        <v>29</v>
      </c>
      <c r="F827" s="3" t="s">
        <v>821</v>
      </c>
      <c r="H827" s="6"/>
      <c r="J827" s="6"/>
      <c r="L827" s="6"/>
      <c r="N827" s="6"/>
      <c r="P827" s="6"/>
      <c r="R827" s="6"/>
      <c r="T827" s="6"/>
      <c r="V827" s="3" t="s">
        <v>842</v>
      </c>
      <c r="W827" s="3"/>
      <c r="X827" s="7"/>
      <c r="Z827" s="6">
        <v>21</v>
      </c>
      <c r="AA827" s="6">
        <v>72</v>
      </c>
      <c r="AB827" s="7">
        <f>Z827-AA827</f>
        <v>-51</v>
      </c>
      <c r="AC827" s="6">
        <v>31</v>
      </c>
      <c r="AD827" s="6">
        <v>54</v>
      </c>
      <c r="AE827" s="7">
        <f>AC827-AD827</f>
        <v>-23</v>
      </c>
      <c r="AF827" s="6"/>
      <c r="AG827" s="6"/>
      <c r="AL827" s="6"/>
      <c r="AM827" s="6"/>
      <c r="AO827" s="4" t="s">
        <v>931</v>
      </c>
      <c r="AP827" s="6"/>
      <c r="AQ827" s="6"/>
      <c r="AR827" s="6"/>
      <c r="AS827" s="6"/>
      <c r="AT827" s="6"/>
      <c r="AU827" s="4"/>
      <c r="AV827" s="6"/>
      <c r="AW827" s="6"/>
      <c r="AX827" s="7"/>
      <c r="AY827" s="4"/>
      <c r="BI827" s="50"/>
      <c r="BK827" s="50"/>
      <c r="BM827" s="50"/>
      <c r="BO827" s="50"/>
      <c r="BQ827" s="50"/>
      <c r="BS827" s="50"/>
    </row>
    <row r="828" spans="2:71" x14ac:dyDescent="0.25">
      <c r="B828" s="3" t="s">
        <v>263</v>
      </c>
      <c r="C828" s="85" t="s">
        <v>566</v>
      </c>
      <c r="D828" s="39">
        <v>44737</v>
      </c>
      <c r="E828" s="28">
        <v>28</v>
      </c>
      <c r="F828" s="3" t="s">
        <v>821</v>
      </c>
      <c r="H828" s="6"/>
      <c r="J828" s="6"/>
      <c r="L828" s="6"/>
      <c r="N828" s="6"/>
      <c r="P828" s="6"/>
      <c r="R828" s="6"/>
      <c r="T828" s="6"/>
      <c r="V828" s="3" t="s">
        <v>842</v>
      </c>
      <c r="W828" s="3"/>
      <c r="X828" s="7"/>
      <c r="Z828" s="6"/>
      <c r="AA828" s="6"/>
      <c r="AC828" s="6"/>
      <c r="AD828" s="6"/>
      <c r="AF828" s="6"/>
      <c r="AG828" s="6"/>
      <c r="AL828" s="6"/>
      <c r="AM828" s="6"/>
      <c r="AO828" s="4"/>
      <c r="AP828" s="6"/>
      <c r="AQ828" s="6"/>
      <c r="AR828" s="6"/>
      <c r="AS828" s="6"/>
      <c r="AT828" s="6"/>
      <c r="AU828" s="4"/>
      <c r="AV828" s="6">
        <v>22</v>
      </c>
      <c r="AW828" s="6">
        <v>60</v>
      </c>
      <c r="AX828" s="7">
        <f>AV828-AW828</f>
        <v>-38</v>
      </c>
      <c r="AY828" s="4" t="s">
        <v>871</v>
      </c>
      <c r="BI828" s="50"/>
      <c r="BK828" s="50"/>
      <c r="BM828" s="50"/>
      <c r="BO828" s="50"/>
      <c r="BQ828" s="50"/>
      <c r="BS828" s="50"/>
    </row>
    <row r="829" spans="2:71" x14ac:dyDescent="0.25">
      <c r="B829" s="3" t="s">
        <v>263</v>
      </c>
      <c r="C829" s="85" t="s">
        <v>323</v>
      </c>
      <c r="D829" s="39">
        <v>44738</v>
      </c>
      <c r="E829" s="28">
        <v>27</v>
      </c>
      <c r="F829" s="3" t="s">
        <v>1135</v>
      </c>
      <c r="H829" s="6">
        <v>33</v>
      </c>
      <c r="I829" s="7">
        <v>1</v>
      </c>
      <c r="J829" s="6">
        <v>41</v>
      </c>
      <c r="K829" s="7">
        <v>0</v>
      </c>
      <c r="L829" s="6">
        <v>15</v>
      </c>
      <c r="M829" s="7">
        <v>2</v>
      </c>
      <c r="N829" s="6">
        <v>4</v>
      </c>
      <c r="O829" s="7">
        <v>-1</v>
      </c>
      <c r="P829" s="6">
        <v>3</v>
      </c>
      <c r="Q829" s="7">
        <v>-1</v>
      </c>
      <c r="R829" s="6"/>
      <c r="T829" s="6">
        <v>-8</v>
      </c>
      <c r="U829" s="7">
        <v>1</v>
      </c>
      <c r="V829" s="3" t="s">
        <v>842</v>
      </c>
      <c r="X829" s="7"/>
      <c r="Y829" s="7"/>
      <c r="Z829" s="6">
        <v>29</v>
      </c>
      <c r="AA829" s="6">
        <v>43</v>
      </c>
      <c r="AB829" s="7">
        <f>Z829-AA829</f>
        <v>-14</v>
      </c>
      <c r="AC829" s="6">
        <v>29</v>
      </c>
      <c r="AD829" s="6">
        <v>34</v>
      </c>
      <c r="AE829" s="7">
        <f>AC829-AD829</f>
        <v>-5</v>
      </c>
      <c r="AF829" s="6"/>
      <c r="AG829" s="6"/>
      <c r="AL829" s="6"/>
      <c r="AM829" s="6"/>
      <c r="AO829" s="4" t="s">
        <v>1148</v>
      </c>
      <c r="AP829" s="6">
        <v>35</v>
      </c>
      <c r="AQ829" s="6">
        <v>37</v>
      </c>
      <c r="AR829" s="6"/>
      <c r="AS829" s="6"/>
      <c r="AT829" s="6"/>
      <c r="AU829" s="4" t="s">
        <v>1147</v>
      </c>
      <c r="AV829" s="6"/>
      <c r="AW829" s="6"/>
      <c r="AX829" s="7"/>
      <c r="AY829" s="4"/>
      <c r="BI829" s="50"/>
      <c r="BK829" s="50"/>
      <c r="BM829" s="50"/>
      <c r="BO829" s="50"/>
      <c r="BQ829" s="50"/>
      <c r="BS829" s="50"/>
    </row>
    <row r="830" spans="2:71" x14ac:dyDescent="0.25">
      <c r="B830" s="3" t="s">
        <v>263</v>
      </c>
      <c r="C830" s="85" t="s">
        <v>560</v>
      </c>
      <c r="D830" s="39">
        <v>44739</v>
      </c>
      <c r="E830" s="28">
        <v>4</v>
      </c>
      <c r="F830" s="3" t="s">
        <v>982</v>
      </c>
      <c r="H830" s="6">
        <v>35</v>
      </c>
      <c r="I830" s="7">
        <v>1</v>
      </c>
      <c r="J830" s="6">
        <v>43</v>
      </c>
      <c r="K830" s="7">
        <v>2</v>
      </c>
      <c r="L830" s="6">
        <v>11</v>
      </c>
      <c r="M830" s="7">
        <v>1</v>
      </c>
      <c r="N830" s="6">
        <v>2</v>
      </c>
      <c r="O830" s="7">
        <v>-1</v>
      </c>
      <c r="P830" s="6">
        <v>1</v>
      </c>
      <c r="Q830" s="7">
        <v>-1</v>
      </c>
      <c r="R830" s="6">
        <v>1</v>
      </c>
      <c r="S830" s="7">
        <v>0</v>
      </c>
      <c r="T830" s="6">
        <v>-8</v>
      </c>
      <c r="U830" s="7">
        <v>-1</v>
      </c>
      <c r="V830" s="3" t="s">
        <v>842</v>
      </c>
      <c r="W830" t="s">
        <v>988</v>
      </c>
      <c r="X830" s="7"/>
      <c r="Y830" s="7"/>
      <c r="Z830" s="6">
        <v>27</v>
      </c>
      <c r="AA830" s="6">
        <v>59</v>
      </c>
      <c r="AB830" s="7">
        <f>Z830-AA830</f>
        <v>-32</v>
      </c>
      <c r="AC830" s="6">
        <v>34</v>
      </c>
      <c r="AD830" s="6">
        <v>36</v>
      </c>
      <c r="AE830" s="7">
        <f>AC830-AD830</f>
        <v>-2</v>
      </c>
      <c r="AF830" s="6"/>
      <c r="AG830" s="6"/>
      <c r="AL830" s="6"/>
      <c r="AM830" s="6"/>
      <c r="AO830" s="4" t="s">
        <v>1049</v>
      </c>
      <c r="AP830" s="6">
        <v>31</v>
      </c>
      <c r="AQ830" s="6">
        <v>38</v>
      </c>
      <c r="AR830" s="6"/>
      <c r="AS830" s="6"/>
      <c r="AT830" s="6"/>
      <c r="AU830" s="4" t="s">
        <v>1084</v>
      </c>
      <c r="AV830" s="6">
        <v>24</v>
      </c>
      <c r="AW830" s="6">
        <v>54</v>
      </c>
      <c r="AX830" s="7">
        <f>AV830-AW830</f>
        <v>-30</v>
      </c>
      <c r="AY830" s="4" t="s">
        <v>1144</v>
      </c>
      <c r="BI830" s="50"/>
      <c r="BK830" s="50"/>
      <c r="BM830" s="50"/>
      <c r="BO830" s="50"/>
      <c r="BQ830" s="50"/>
      <c r="BS830" s="50"/>
    </row>
    <row r="831" spans="2:71" x14ac:dyDescent="0.25">
      <c r="B831" s="3" t="s">
        <v>263</v>
      </c>
      <c r="C831" s="85" t="s">
        <v>660</v>
      </c>
      <c r="D831" s="39">
        <v>44740</v>
      </c>
      <c r="E831" s="28">
        <v>30</v>
      </c>
      <c r="F831" s="3" t="s">
        <v>821</v>
      </c>
      <c r="G831" s="2" t="s">
        <v>224</v>
      </c>
      <c r="H831" s="6">
        <v>33</v>
      </c>
      <c r="I831" s="7">
        <v>-1</v>
      </c>
      <c r="J831" s="6">
        <v>36</v>
      </c>
      <c r="K831" s="7">
        <v>-3</v>
      </c>
      <c r="L831" s="6">
        <v>13</v>
      </c>
      <c r="M831" s="7">
        <v>4</v>
      </c>
      <c r="N831" s="6">
        <v>6</v>
      </c>
      <c r="O831" s="7">
        <v>-2</v>
      </c>
      <c r="P831" s="6">
        <v>3</v>
      </c>
      <c r="Q831" s="7">
        <v>-1</v>
      </c>
      <c r="R831" s="6"/>
      <c r="T831" s="6">
        <v>-3</v>
      </c>
      <c r="U831" s="7">
        <v>2</v>
      </c>
      <c r="V831" s="3" t="s">
        <v>842</v>
      </c>
      <c r="X831" s="7"/>
      <c r="Y831" s="7"/>
      <c r="Z831" s="6"/>
      <c r="AA831" s="6"/>
      <c r="AC831" s="6"/>
      <c r="AD831" s="6"/>
      <c r="AF831" s="6"/>
      <c r="AG831" s="6"/>
      <c r="AL831" s="6"/>
      <c r="AM831" s="6"/>
      <c r="AO831" s="4"/>
      <c r="AP831" s="6">
        <v>27</v>
      </c>
      <c r="AQ831" s="6">
        <v>33</v>
      </c>
      <c r="AR831" s="6"/>
      <c r="AS831" s="6"/>
      <c r="AT831" s="6"/>
      <c r="AU831" s="4" t="s">
        <v>876</v>
      </c>
      <c r="AV831" s="6"/>
      <c r="AW831" s="6"/>
      <c r="AX831" s="7"/>
      <c r="AY831" s="4"/>
      <c r="BI831" s="50"/>
      <c r="BK831" s="50"/>
      <c r="BM831" s="50"/>
      <c r="BO831" s="50"/>
      <c r="BQ831" s="50"/>
      <c r="BS831" s="50"/>
    </row>
    <row r="832" spans="2:71" x14ac:dyDescent="0.25">
      <c r="B832" s="3" t="s">
        <v>263</v>
      </c>
      <c r="C832" s="85" t="s">
        <v>721</v>
      </c>
      <c r="D832" s="39">
        <v>44740</v>
      </c>
      <c r="E832" s="28">
        <v>6</v>
      </c>
      <c r="F832" s="3" t="s">
        <v>1019</v>
      </c>
      <c r="G832" s="2" t="s">
        <v>202</v>
      </c>
      <c r="H832" s="6">
        <v>32</v>
      </c>
      <c r="J832" s="6">
        <v>42</v>
      </c>
      <c r="L832" s="6">
        <v>11</v>
      </c>
      <c r="N832" s="6">
        <v>4</v>
      </c>
      <c r="P832" s="6">
        <v>4</v>
      </c>
      <c r="R832" s="6"/>
      <c r="T832" s="6">
        <v>-10</v>
      </c>
      <c r="V832" s="3" t="s">
        <v>842</v>
      </c>
      <c r="X832" s="7"/>
      <c r="Y832" s="7"/>
      <c r="Z832" s="6">
        <v>20</v>
      </c>
      <c r="AA832" s="6">
        <v>64</v>
      </c>
      <c r="AB832" s="7">
        <f>Z832-AA832</f>
        <v>-44</v>
      </c>
      <c r="AC832" s="6">
        <v>30</v>
      </c>
      <c r="AD832" s="6">
        <v>30</v>
      </c>
      <c r="AE832" s="7">
        <v>0</v>
      </c>
      <c r="AF832" s="6"/>
      <c r="AG832" s="6"/>
      <c r="AL832" s="6"/>
      <c r="AM832" s="6"/>
      <c r="AO832" s="4" t="s">
        <v>1087</v>
      </c>
      <c r="AP832" s="6"/>
      <c r="AQ832" s="6"/>
      <c r="AR832" s="6"/>
      <c r="AS832" s="6"/>
      <c r="AT832" s="6"/>
      <c r="AU832" s="4"/>
      <c r="AV832" s="6"/>
      <c r="AW832" s="6"/>
      <c r="AX832" s="7"/>
      <c r="AY832" s="4"/>
      <c r="BI832" s="50"/>
      <c r="BK832" s="50"/>
      <c r="BM832" s="50"/>
      <c r="BO832" s="50"/>
      <c r="BQ832" s="50"/>
      <c r="BS832" s="50"/>
    </row>
    <row r="833" spans="2:71" x14ac:dyDescent="0.25">
      <c r="B833" s="3" t="s">
        <v>263</v>
      </c>
      <c r="C833" s="85" t="s">
        <v>603</v>
      </c>
      <c r="D833" s="39">
        <v>44741</v>
      </c>
      <c r="E833" s="28">
        <v>30</v>
      </c>
      <c r="F833" s="3" t="s">
        <v>1135</v>
      </c>
      <c r="H833" s="6">
        <v>32</v>
      </c>
      <c r="I833" s="7">
        <v>-1</v>
      </c>
      <c r="J833" s="6">
        <v>40</v>
      </c>
      <c r="K833" s="7">
        <v>-1</v>
      </c>
      <c r="L833" s="6">
        <v>13</v>
      </c>
      <c r="M833" s="7">
        <v>-2</v>
      </c>
      <c r="N833" s="6">
        <v>4</v>
      </c>
      <c r="O833" s="7">
        <v>0</v>
      </c>
      <c r="P833" s="6">
        <v>3</v>
      </c>
      <c r="Q833" s="7">
        <v>0</v>
      </c>
      <c r="R833" s="6"/>
      <c r="T833" s="6">
        <v>-8</v>
      </c>
      <c r="U833" s="7">
        <v>0</v>
      </c>
      <c r="V833" s="3" t="s">
        <v>842</v>
      </c>
      <c r="X833" s="7"/>
      <c r="Y833" s="7"/>
      <c r="Z833" s="6">
        <v>28</v>
      </c>
      <c r="AA833" s="6">
        <v>50</v>
      </c>
      <c r="AB833" s="7">
        <f>Z833-AA833</f>
        <v>-22</v>
      </c>
      <c r="AC833" s="6">
        <v>29</v>
      </c>
      <c r="AD833" s="6">
        <v>34</v>
      </c>
      <c r="AE833" s="7">
        <f>AC833-AD833</f>
        <v>-5</v>
      </c>
      <c r="AF833" s="6"/>
      <c r="AG833" s="6"/>
      <c r="AL833" s="6"/>
      <c r="AM833" s="6"/>
      <c r="AO833" s="4" t="s">
        <v>1148</v>
      </c>
      <c r="AP833" s="6"/>
      <c r="AQ833" s="6"/>
      <c r="AR833" s="6"/>
      <c r="AS833" s="6"/>
      <c r="AT833" s="6"/>
      <c r="AU833" s="4"/>
      <c r="AV833" s="6"/>
      <c r="AW833" s="6"/>
      <c r="AX833" s="7"/>
      <c r="AY833" s="4"/>
      <c r="BI833" s="50"/>
      <c r="BK833" s="50"/>
      <c r="BM833" s="50"/>
      <c r="BO833" s="50"/>
      <c r="BQ833" s="50"/>
      <c r="BS833" s="50"/>
    </row>
    <row r="834" spans="2:71" x14ac:dyDescent="0.25">
      <c r="B834" s="3" t="s">
        <v>263</v>
      </c>
      <c r="C834" s="85" t="s">
        <v>603</v>
      </c>
      <c r="D834" s="39">
        <v>44741</v>
      </c>
      <c r="E834" s="28">
        <v>1</v>
      </c>
      <c r="F834" s="3" t="s">
        <v>1169</v>
      </c>
      <c r="G834" s="2" t="s">
        <v>42</v>
      </c>
      <c r="H834" s="6">
        <v>33</v>
      </c>
      <c r="I834" s="7">
        <v>1</v>
      </c>
      <c r="J834" s="6">
        <v>39</v>
      </c>
      <c r="K834" s="7">
        <v>1</v>
      </c>
      <c r="L834" s="6">
        <v>13</v>
      </c>
      <c r="M834" s="7">
        <v>-1</v>
      </c>
      <c r="N834" s="6">
        <v>5</v>
      </c>
      <c r="O834" s="7">
        <v>-1</v>
      </c>
      <c r="P834" s="6"/>
      <c r="R834" s="6"/>
      <c r="T834" s="6">
        <v>-6</v>
      </c>
      <c r="U834" s="7">
        <v>0</v>
      </c>
      <c r="V834" s="3" t="s">
        <v>1170</v>
      </c>
      <c r="W834" t="s">
        <v>988</v>
      </c>
      <c r="X834" s="7"/>
      <c r="Y834" s="7"/>
      <c r="Z834" s="6"/>
      <c r="AA834" s="6"/>
      <c r="AC834" s="6"/>
      <c r="AD834" s="6"/>
      <c r="AF834" s="6"/>
      <c r="AG834" s="6"/>
      <c r="AL834" s="6"/>
      <c r="AM834" s="6"/>
      <c r="AO834" s="4"/>
      <c r="AP834" s="6"/>
      <c r="AQ834" s="6"/>
      <c r="AR834" s="6"/>
      <c r="AS834" s="6"/>
      <c r="AT834" s="6"/>
      <c r="AU834" s="4"/>
      <c r="AV834" s="6"/>
      <c r="AW834" s="6"/>
      <c r="AX834" s="7"/>
      <c r="AY834" s="4"/>
      <c r="BI834" s="50"/>
      <c r="BK834" s="50"/>
      <c r="BM834" s="50"/>
      <c r="BO834" s="50"/>
      <c r="BQ834" s="50"/>
      <c r="BS834" s="50"/>
    </row>
    <row r="835" spans="2:71" x14ac:dyDescent="0.25">
      <c r="B835" s="3" t="s">
        <v>263</v>
      </c>
      <c r="C835" s="85" t="s">
        <v>604</v>
      </c>
      <c r="D835" s="39">
        <v>44741</v>
      </c>
      <c r="E835" s="28"/>
      <c r="F835" s="3" t="s">
        <v>1164</v>
      </c>
      <c r="G835" s="2" t="s">
        <v>21</v>
      </c>
      <c r="H835" s="6">
        <v>27</v>
      </c>
      <c r="I835" s="7">
        <v>2</v>
      </c>
      <c r="J835" s="6">
        <v>47</v>
      </c>
      <c r="K835" s="7">
        <v>-1</v>
      </c>
      <c r="L835" s="6">
        <v>9</v>
      </c>
      <c r="M835" s="7">
        <v>0</v>
      </c>
      <c r="N835" s="6">
        <v>6</v>
      </c>
      <c r="O835" s="7">
        <v>0</v>
      </c>
      <c r="P835" s="6">
        <v>4</v>
      </c>
      <c r="Q835" s="7">
        <v>-1</v>
      </c>
      <c r="R835" s="6"/>
      <c r="T835" s="6">
        <v>-20</v>
      </c>
      <c r="U835" s="7">
        <v>3</v>
      </c>
      <c r="V835" s="3" t="s">
        <v>842</v>
      </c>
      <c r="X835" s="7"/>
      <c r="Y835" s="7"/>
      <c r="Z835" s="6"/>
      <c r="AA835" s="6"/>
      <c r="AC835" s="6"/>
      <c r="AD835" s="6"/>
      <c r="AF835" s="6"/>
      <c r="AG835" s="6"/>
      <c r="AL835" s="6"/>
      <c r="AM835" s="6"/>
      <c r="AO835" s="4"/>
      <c r="AP835" s="6"/>
      <c r="AQ835" s="6"/>
      <c r="AR835" s="6"/>
      <c r="AS835" s="6"/>
      <c r="AT835" s="6"/>
      <c r="AU835" s="4"/>
      <c r="AV835" s="6"/>
      <c r="AW835" s="6"/>
      <c r="AX835" s="7"/>
      <c r="AY835" s="4"/>
      <c r="BI835" s="50"/>
      <c r="BK835" s="50"/>
      <c r="BM835" s="50"/>
      <c r="BO835" s="50"/>
      <c r="BQ835" s="50"/>
      <c r="BS835" s="50"/>
    </row>
    <row r="836" spans="2:71" x14ac:dyDescent="0.25">
      <c r="B836" s="3" t="s">
        <v>263</v>
      </c>
      <c r="C836" s="52" t="s">
        <v>1162</v>
      </c>
      <c r="D836" s="39"/>
      <c r="E836" s="28"/>
      <c r="F836" s="3" t="s">
        <v>1163</v>
      </c>
      <c r="H836" s="6">
        <v>30.9</v>
      </c>
      <c r="I836" s="7">
        <f>H836-H797</f>
        <v>0.69999999999999929</v>
      </c>
      <c r="J836" s="6">
        <v>38.5</v>
      </c>
      <c r="K836" s="7">
        <f>J836-J797</f>
        <v>-1.1000000000000014</v>
      </c>
      <c r="L836" s="6">
        <v>12.7</v>
      </c>
      <c r="M836" s="7">
        <f>L836-L797</f>
        <v>1.2999999999999989</v>
      </c>
      <c r="N836" s="6">
        <v>6.2</v>
      </c>
      <c r="O836" s="7">
        <f>N836-N797</f>
        <v>0.29999999999999982</v>
      </c>
      <c r="P836" s="6">
        <v>2.6</v>
      </c>
      <c r="Q836" s="7">
        <f>P836-P797</f>
        <v>-0.79999999999999982</v>
      </c>
      <c r="R836" s="6"/>
      <c r="T836" s="6">
        <f>H836-J836</f>
        <v>-7.6000000000000014</v>
      </c>
      <c r="U836" s="7">
        <f>T836-T797</f>
        <v>1.8000000000000007</v>
      </c>
      <c r="V836" s="3" t="s">
        <v>842</v>
      </c>
      <c r="W836" s="3"/>
      <c r="X836" t="s">
        <v>1152</v>
      </c>
      <c r="Y836" s="7"/>
      <c r="Z836" s="6"/>
      <c r="AA836" s="6"/>
      <c r="AC836" s="6"/>
      <c r="AD836" s="6"/>
      <c r="AF836" s="6"/>
      <c r="AG836" s="6"/>
      <c r="AL836" s="6"/>
      <c r="AM836" s="6"/>
      <c r="AO836" s="4"/>
      <c r="AP836" s="6"/>
      <c r="AQ836" s="6"/>
      <c r="AR836" s="6"/>
      <c r="AS836" s="6"/>
      <c r="AT836" s="6"/>
      <c r="AU836" s="4"/>
      <c r="AV836" s="6"/>
      <c r="AW836" s="6"/>
      <c r="AX836" s="7"/>
      <c r="AY836" s="4"/>
      <c r="BI836" s="50"/>
      <c r="BK836" s="50"/>
      <c r="BM836" s="50"/>
      <c r="BO836" s="50"/>
      <c r="BQ836" s="50"/>
      <c r="BS836" s="50"/>
    </row>
    <row r="837" spans="2:71" x14ac:dyDescent="0.25">
      <c r="B837" s="3" t="s">
        <v>265</v>
      </c>
      <c r="C837" s="85" t="s">
        <v>315</v>
      </c>
      <c r="D837" s="39">
        <v>44743</v>
      </c>
      <c r="E837" s="28">
        <v>5</v>
      </c>
      <c r="F837" s="3" t="s">
        <v>1136</v>
      </c>
      <c r="H837" s="6">
        <v>32</v>
      </c>
      <c r="I837" s="7">
        <v>-2</v>
      </c>
      <c r="J837" s="6">
        <v>41</v>
      </c>
      <c r="K837" s="7">
        <v>0</v>
      </c>
      <c r="L837" s="6">
        <v>11</v>
      </c>
      <c r="M837" s="7">
        <v>1</v>
      </c>
      <c r="N837" s="6">
        <v>3</v>
      </c>
      <c r="O837" s="7">
        <v>-2</v>
      </c>
      <c r="P837" s="6">
        <v>4</v>
      </c>
      <c r="Q837" s="7">
        <v>3</v>
      </c>
      <c r="R837" s="6"/>
      <c r="T837" s="6">
        <v>-9</v>
      </c>
      <c r="U837" s="7">
        <v>-2</v>
      </c>
      <c r="V837" s="3" t="s">
        <v>842</v>
      </c>
      <c r="W837" s="3" t="s">
        <v>988</v>
      </c>
      <c r="X837" s="7"/>
      <c r="Y837" s="7"/>
      <c r="Z837" s="6"/>
      <c r="AA837" s="6"/>
      <c r="AC837" s="6"/>
      <c r="AD837" s="6"/>
      <c r="AF837" s="6"/>
      <c r="AG837" s="6"/>
      <c r="AL837" s="6"/>
      <c r="AM837" s="6"/>
      <c r="AO837" s="4"/>
      <c r="AP837" s="6"/>
      <c r="AQ837" s="6"/>
      <c r="AR837" s="6"/>
      <c r="AS837" s="6"/>
      <c r="AT837" s="6"/>
      <c r="AU837" s="4"/>
      <c r="AV837" s="6"/>
      <c r="AW837" s="6"/>
      <c r="AX837" s="7"/>
      <c r="AY837" s="4"/>
      <c r="BI837" s="50"/>
      <c r="BK837" s="50"/>
      <c r="BM837" s="50"/>
      <c r="BO837" s="50"/>
      <c r="BQ837" s="50"/>
      <c r="BS837" s="50"/>
    </row>
    <row r="838" spans="2:71" x14ac:dyDescent="0.25">
      <c r="B838" s="3" t="s">
        <v>265</v>
      </c>
      <c r="C838" s="85" t="s">
        <v>697</v>
      </c>
      <c r="D838" s="39">
        <v>44744</v>
      </c>
      <c r="E838" s="28"/>
      <c r="F838" s="3" t="s">
        <v>821</v>
      </c>
      <c r="H838" s="6"/>
      <c r="J838" s="6"/>
      <c r="L838" s="6"/>
      <c r="N838" s="6"/>
      <c r="P838" s="6"/>
      <c r="R838" s="6"/>
      <c r="T838" s="6"/>
      <c r="V838" s="3" t="s">
        <v>842</v>
      </c>
      <c r="W838" s="3"/>
      <c r="X838" s="7"/>
      <c r="Z838" s="6">
        <v>23</v>
      </c>
      <c r="AA838" s="6">
        <v>71</v>
      </c>
      <c r="AB838" s="7">
        <f>Z838-AA838</f>
        <v>-48</v>
      </c>
      <c r="AC838" s="6">
        <v>28</v>
      </c>
      <c r="AD838" s="6">
        <v>54</v>
      </c>
      <c r="AE838" s="7">
        <f>AC838-AD838</f>
        <v>-26</v>
      </c>
      <c r="AF838" s="6"/>
      <c r="AG838" s="6"/>
      <c r="AL838" s="6"/>
      <c r="AM838" s="6"/>
      <c r="AO838" s="4" t="s">
        <v>1037</v>
      </c>
      <c r="AP838" s="6"/>
      <c r="AQ838" s="6"/>
      <c r="AR838" s="6"/>
      <c r="AS838" s="6"/>
      <c r="AT838" s="6"/>
      <c r="AU838" s="4"/>
      <c r="AV838" s="6">
        <v>19</v>
      </c>
      <c r="AW838" s="6">
        <v>62</v>
      </c>
      <c r="AX838" s="7">
        <f>AV838-AW838</f>
        <v>-43</v>
      </c>
      <c r="AY838" s="4" t="s">
        <v>871</v>
      </c>
      <c r="BI838" s="50"/>
      <c r="BK838" s="50"/>
      <c r="BM838" s="50"/>
      <c r="BO838" s="50"/>
      <c r="BQ838" s="50"/>
      <c r="BS838" s="50"/>
    </row>
    <row r="839" spans="2:71" x14ac:dyDescent="0.25">
      <c r="B839" s="3" t="s">
        <v>265</v>
      </c>
      <c r="C839" s="85" t="s">
        <v>583</v>
      </c>
      <c r="D839" s="39">
        <v>44745</v>
      </c>
      <c r="E839" s="28">
        <v>4</v>
      </c>
      <c r="F839" s="3" t="s">
        <v>1135</v>
      </c>
      <c r="H839" s="6">
        <v>35</v>
      </c>
      <c r="I839" s="7">
        <v>3</v>
      </c>
      <c r="J839" s="6">
        <v>41</v>
      </c>
      <c r="K839" s="7">
        <v>1</v>
      </c>
      <c r="L839" s="6">
        <v>11</v>
      </c>
      <c r="M839" s="7">
        <v>-2</v>
      </c>
      <c r="N839" s="6">
        <v>5</v>
      </c>
      <c r="O839" s="7">
        <v>1</v>
      </c>
      <c r="P839" s="6">
        <v>5</v>
      </c>
      <c r="Q839" s="7">
        <v>2</v>
      </c>
      <c r="R839" s="6"/>
      <c r="T839" s="6">
        <v>-6</v>
      </c>
      <c r="U839" s="7">
        <v>2</v>
      </c>
      <c r="V839" s="3" t="s">
        <v>842</v>
      </c>
      <c r="X839" s="7"/>
      <c r="Y839" s="7"/>
      <c r="Z839" s="6">
        <v>30</v>
      </c>
      <c r="AA839" s="6">
        <v>52</v>
      </c>
      <c r="AB839" s="7">
        <f>Z839-AA839</f>
        <v>-22</v>
      </c>
      <c r="AC839" s="6">
        <v>29</v>
      </c>
      <c r="AD839" s="6">
        <v>36</v>
      </c>
      <c r="AE839" s="7">
        <f>AC839-AD839</f>
        <v>-7</v>
      </c>
      <c r="AF839" s="6"/>
      <c r="AG839" s="6"/>
      <c r="AL839" s="6"/>
      <c r="AM839" s="6"/>
      <c r="AO839" s="4" t="s">
        <v>1148</v>
      </c>
      <c r="AP839" s="6">
        <v>34</v>
      </c>
      <c r="AQ839" s="6">
        <v>39</v>
      </c>
      <c r="AR839" s="6"/>
      <c r="AS839" s="6"/>
      <c r="AT839" s="6"/>
      <c r="AU839" s="4" t="s">
        <v>1147</v>
      </c>
      <c r="AV839" s="6"/>
      <c r="AW839" s="6"/>
      <c r="AX839" s="7"/>
      <c r="AY839" s="4"/>
      <c r="BI839" s="50"/>
      <c r="BK839" s="50"/>
      <c r="BM839" s="50"/>
      <c r="BO839" s="50"/>
      <c r="BQ839" s="50"/>
      <c r="BS839" s="50"/>
    </row>
    <row r="840" spans="2:71" x14ac:dyDescent="0.25">
      <c r="B840" s="3" t="s">
        <v>265</v>
      </c>
      <c r="C840" s="85" t="s">
        <v>636</v>
      </c>
      <c r="D840" s="39">
        <v>44748</v>
      </c>
      <c r="E840" s="28">
        <v>6</v>
      </c>
      <c r="F840" s="3" t="s">
        <v>1136</v>
      </c>
      <c r="H840" s="6"/>
      <c r="J840" s="6"/>
      <c r="L840" s="6"/>
      <c r="N840" s="6"/>
      <c r="P840" s="6"/>
      <c r="R840" s="6"/>
      <c r="T840" s="6"/>
      <c r="V840" s="3" t="s">
        <v>842</v>
      </c>
      <c r="W840" s="3" t="s">
        <v>988</v>
      </c>
      <c r="X840" s="7"/>
      <c r="Z840" s="6">
        <v>20</v>
      </c>
      <c r="AA840" s="6">
        <v>66</v>
      </c>
      <c r="AB840" s="7">
        <f>Z840-AA840</f>
        <v>-46</v>
      </c>
      <c r="AC840" s="6"/>
      <c r="AD840" s="6"/>
      <c r="AF840" s="6"/>
      <c r="AG840" s="6"/>
      <c r="AL840" s="6"/>
      <c r="AM840" s="6"/>
      <c r="AO840" s="4" t="s">
        <v>1099</v>
      </c>
      <c r="AP840" s="6"/>
      <c r="AQ840" s="6"/>
      <c r="AR840" s="6"/>
      <c r="AS840" s="6"/>
      <c r="AT840" s="6"/>
      <c r="AU840" s="4"/>
      <c r="AV840" s="6"/>
      <c r="AW840" s="6"/>
      <c r="AX840" s="7"/>
      <c r="AY840" s="4"/>
      <c r="BI840" s="50"/>
      <c r="BK840" s="50"/>
      <c r="BM840" s="50"/>
      <c r="BO840" s="50"/>
      <c r="BQ840" s="50"/>
      <c r="BS840" s="50"/>
    </row>
    <row r="841" spans="2:71" x14ac:dyDescent="0.25">
      <c r="B841" s="3" t="s">
        <v>265</v>
      </c>
      <c r="C841" s="85" t="s">
        <v>636</v>
      </c>
      <c r="D841" s="39">
        <v>44748</v>
      </c>
      <c r="E841" s="28">
        <v>7</v>
      </c>
      <c r="F841" s="3" t="s">
        <v>903</v>
      </c>
      <c r="G841" s="2" t="s">
        <v>104</v>
      </c>
      <c r="H841" s="6"/>
      <c r="J841" s="6"/>
      <c r="L841" s="6"/>
      <c r="N841" s="6"/>
      <c r="P841" s="6"/>
      <c r="R841" s="6"/>
      <c r="T841" s="6"/>
      <c r="V841" s="3" t="s">
        <v>842</v>
      </c>
      <c r="X841" s="7"/>
      <c r="Z841" s="6">
        <v>22</v>
      </c>
      <c r="AA841" s="6">
        <v>62</v>
      </c>
      <c r="AB841" s="7">
        <f>Z841-AA841</f>
        <v>-40</v>
      </c>
      <c r="AC841" s="6">
        <v>34</v>
      </c>
      <c r="AD841" s="6">
        <v>35</v>
      </c>
      <c r="AE841" s="7">
        <f>AC841-AD841</f>
        <v>-1</v>
      </c>
      <c r="AF841" s="6"/>
      <c r="AG841" s="6"/>
      <c r="AL841" s="6"/>
      <c r="AM841" s="6"/>
      <c r="AO841" s="4" t="s">
        <v>1161</v>
      </c>
      <c r="AP841" s="6"/>
      <c r="AQ841" s="6"/>
      <c r="AR841" s="6"/>
      <c r="AS841" s="6"/>
      <c r="AT841" s="6"/>
      <c r="AU841" s="4"/>
      <c r="AV841" s="6"/>
      <c r="AW841" s="6"/>
      <c r="AX841" s="7"/>
      <c r="AY841" s="4"/>
      <c r="BI841" s="50"/>
      <c r="BK841" s="50"/>
      <c r="BM841" s="50"/>
      <c r="BO841" s="50"/>
      <c r="BQ841" s="50"/>
      <c r="BS841" s="50"/>
    </row>
    <row r="842" spans="2:71" x14ac:dyDescent="0.25">
      <c r="B842" s="3" t="s">
        <v>265</v>
      </c>
      <c r="C842" s="85" t="s">
        <v>636</v>
      </c>
      <c r="D842" s="39">
        <v>44748</v>
      </c>
      <c r="E842" s="28">
        <v>8</v>
      </c>
      <c r="F842" s="3" t="s">
        <v>982</v>
      </c>
      <c r="H842" s="6">
        <v>31</v>
      </c>
      <c r="I842" s="7">
        <v>-4</v>
      </c>
      <c r="J842" s="6">
        <v>45</v>
      </c>
      <c r="K842" s="7">
        <v>2</v>
      </c>
      <c r="L842" s="6">
        <v>11</v>
      </c>
      <c r="M842" s="7">
        <v>0</v>
      </c>
      <c r="N842" s="6">
        <v>3</v>
      </c>
      <c r="O842" s="7">
        <v>1</v>
      </c>
      <c r="P842" s="6">
        <v>2</v>
      </c>
      <c r="Q842" s="7">
        <v>1</v>
      </c>
      <c r="R842" s="6">
        <v>1</v>
      </c>
      <c r="S842" s="7">
        <v>0</v>
      </c>
      <c r="T842" s="6">
        <v>-14</v>
      </c>
      <c r="U842" s="7">
        <v>-6</v>
      </c>
      <c r="V842" s="3" t="s">
        <v>842</v>
      </c>
      <c r="W842" t="s">
        <v>988</v>
      </c>
      <c r="X842" s="7"/>
      <c r="Y842" s="7"/>
      <c r="Z842" s="6">
        <v>23</v>
      </c>
      <c r="AA842" s="6">
        <v>63</v>
      </c>
      <c r="AB842" s="7">
        <v>-41</v>
      </c>
      <c r="AC842" s="6">
        <v>40</v>
      </c>
      <c r="AD842" s="6">
        <v>32</v>
      </c>
      <c r="AE842" s="7">
        <v>7</v>
      </c>
      <c r="AF842" s="6"/>
      <c r="AG842" s="6"/>
      <c r="AL842" s="6"/>
      <c r="AM842" s="6"/>
      <c r="AO842" s="4" t="s">
        <v>1049</v>
      </c>
      <c r="AP842" s="6">
        <v>25</v>
      </c>
      <c r="AQ842" s="6">
        <v>45</v>
      </c>
      <c r="AR842" s="6"/>
      <c r="AS842" s="6"/>
      <c r="AT842" s="6"/>
      <c r="AU842" s="4" t="s">
        <v>1084</v>
      </c>
      <c r="AV842" s="6">
        <v>20</v>
      </c>
      <c r="AW842" s="6">
        <v>58</v>
      </c>
      <c r="AX842" s="7">
        <f>AV842-AW842</f>
        <v>-38</v>
      </c>
      <c r="AY842" s="4" t="s">
        <v>1144</v>
      </c>
      <c r="BI842" s="50"/>
      <c r="BK842" s="50"/>
      <c r="BM842" s="50"/>
      <c r="BO842" s="50"/>
      <c r="BQ842" s="50"/>
      <c r="BS842" s="50"/>
    </row>
    <row r="843" spans="2:71" x14ac:dyDescent="0.25">
      <c r="B843" s="3" t="s">
        <v>265</v>
      </c>
      <c r="C843" s="85" t="s">
        <v>593</v>
      </c>
      <c r="D843" s="39">
        <v>44748</v>
      </c>
      <c r="E843" s="28">
        <v>7</v>
      </c>
      <c r="F843" s="3" t="s">
        <v>821</v>
      </c>
      <c r="G843" s="2" t="s">
        <v>224</v>
      </c>
      <c r="H843" s="6">
        <v>29</v>
      </c>
      <c r="I843" s="7">
        <v>-4</v>
      </c>
      <c r="J843" s="6">
        <v>40</v>
      </c>
      <c r="K843" s="7">
        <v>4</v>
      </c>
      <c r="L843" s="6">
        <v>15</v>
      </c>
      <c r="M843" s="7">
        <v>2</v>
      </c>
      <c r="N843" s="6">
        <v>6</v>
      </c>
      <c r="O843" s="7">
        <v>0</v>
      </c>
      <c r="P843" s="6">
        <v>3</v>
      </c>
      <c r="Q843" s="7">
        <v>0</v>
      </c>
      <c r="R843" s="6"/>
      <c r="T843" s="6">
        <v>-11</v>
      </c>
      <c r="U843" s="7">
        <v>-8</v>
      </c>
      <c r="V843" s="3" t="s">
        <v>842</v>
      </c>
      <c r="X843" s="7"/>
      <c r="Y843" s="7"/>
      <c r="Z843" s="6">
        <v>19</v>
      </c>
      <c r="AA843" s="6">
        <v>72</v>
      </c>
      <c r="AB843" s="7">
        <f>Z843-AA843</f>
        <v>-53</v>
      </c>
      <c r="AC843" s="6">
        <v>36</v>
      </c>
      <c r="AD843" s="6">
        <v>49</v>
      </c>
      <c r="AE843" s="7">
        <f>AC843-AD843</f>
        <v>-13</v>
      </c>
      <c r="AF843" s="6"/>
      <c r="AG843" s="6"/>
      <c r="AL843" s="6"/>
      <c r="AM843" s="6"/>
      <c r="AO843" s="4" t="s">
        <v>931</v>
      </c>
      <c r="AP843" s="6">
        <v>20</v>
      </c>
      <c r="AQ843" s="6">
        <v>37</v>
      </c>
      <c r="AR843" s="6"/>
      <c r="AS843" s="6"/>
      <c r="AT843" s="6"/>
      <c r="AU843" s="4" t="s">
        <v>876</v>
      </c>
      <c r="AV843" s="6"/>
      <c r="AW843" s="6"/>
      <c r="AX843" s="7"/>
      <c r="AY843" s="4"/>
      <c r="BI843" s="50"/>
      <c r="BK843" s="50"/>
      <c r="BM843" s="50"/>
      <c r="BO843" s="50"/>
      <c r="BQ843" s="50"/>
      <c r="BS843" s="50"/>
    </row>
    <row r="844" spans="2:71" x14ac:dyDescent="0.25">
      <c r="B844" s="3" t="s">
        <v>265</v>
      </c>
      <c r="C844" s="85" t="s">
        <v>645</v>
      </c>
      <c r="D844" s="39">
        <v>44748</v>
      </c>
      <c r="E844" s="28">
        <v>10</v>
      </c>
      <c r="F844" s="3" t="s">
        <v>903</v>
      </c>
      <c r="G844" s="2" t="s">
        <v>138</v>
      </c>
      <c r="H844" s="6">
        <v>33</v>
      </c>
      <c r="I844" s="7">
        <v>-1</v>
      </c>
      <c r="J844" s="6">
        <v>38</v>
      </c>
      <c r="K844" s="7">
        <v>1</v>
      </c>
      <c r="L844" s="6">
        <v>12</v>
      </c>
      <c r="M844" s="7">
        <v>1</v>
      </c>
      <c r="N844" s="6">
        <v>6</v>
      </c>
      <c r="O844" s="7">
        <v>0</v>
      </c>
      <c r="P844" s="6"/>
      <c r="R844" s="6"/>
      <c r="T844" s="6">
        <v>-5</v>
      </c>
      <c r="U844" s="7">
        <v>-2</v>
      </c>
      <c r="V844" s="3" t="s">
        <v>842</v>
      </c>
      <c r="X844" s="7"/>
      <c r="Y844" s="7"/>
      <c r="Z844" s="6">
        <v>20</v>
      </c>
      <c r="AA844" s="6">
        <v>64</v>
      </c>
      <c r="AB844" s="7">
        <f>Z844-AA844</f>
        <v>-44</v>
      </c>
      <c r="AC844" s="6">
        <v>30</v>
      </c>
      <c r="AD844" s="6">
        <v>37</v>
      </c>
      <c r="AE844" s="7">
        <f>AC844-AD844</f>
        <v>-7</v>
      </c>
      <c r="AF844" s="6"/>
      <c r="AG844" s="6"/>
      <c r="AL844" s="6"/>
      <c r="AM844" s="6"/>
      <c r="AO844" s="4" t="s">
        <v>1127</v>
      </c>
      <c r="AP844" s="6">
        <v>20</v>
      </c>
      <c r="AQ844" s="6">
        <v>28</v>
      </c>
      <c r="AR844" s="6"/>
      <c r="AS844" s="6"/>
      <c r="AT844" s="6"/>
      <c r="AU844" s="4" t="s">
        <v>1035</v>
      </c>
      <c r="AV844" s="6"/>
      <c r="AW844" s="6"/>
      <c r="AX844" s="7"/>
      <c r="AY844" s="4"/>
      <c r="BI844" s="50"/>
      <c r="BK844" s="50"/>
      <c r="BM844" s="50"/>
      <c r="BO844" s="50"/>
      <c r="BQ844" s="50"/>
      <c r="BS844" s="50"/>
    </row>
    <row r="845" spans="2:71" x14ac:dyDescent="0.25">
      <c r="B845" s="3" t="s">
        <v>265</v>
      </c>
      <c r="C845" s="85" t="s">
        <v>553</v>
      </c>
      <c r="D845" s="39">
        <v>44749</v>
      </c>
      <c r="E845" s="28">
        <v>7</v>
      </c>
      <c r="F845" s="3" t="s">
        <v>1135</v>
      </c>
      <c r="H845" s="6">
        <v>31</v>
      </c>
      <c r="I845" s="7">
        <v>-4</v>
      </c>
      <c r="J845" s="6">
        <v>43</v>
      </c>
      <c r="K845" s="7">
        <v>2</v>
      </c>
      <c r="L845" s="6">
        <v>12</v>
      </c>
      <c r="M845" s="7">
        <v>1</v>
      </c>
      <c r="N845" s="6">
        <v>7</v>
      </c>
      <c r="O845" s="7">
        <v>2</v>
      </c>
      <c r="P845" s="6">
        <v>2</v>
      </c>
      <c r="Q845" s="7">
        <v>-3</v>
      </c>
      <c r="R845" s="6"/>
      <c r="T845" s="6">
        <v>-12</v>
      </c>
      <c r="U845" s="7">
        <v>-6</v>
      </c>
      <c r="V845" s="3" t="s">
        <v>842</v>
      </c>
      <c r="X845" s="7"/>
      <c r="Y845" s="7"/>
      <c r="Z845" s="6">
        <v>25</v>
      </c>
      <c r="AA845" s="6">
        <v>56</v>
      </c>
      <c r="AB845" s="7">
        <f>Z845-AA845</f>
        <v>-31</v>
      </c>
      <c r="AC845" s="6">
        <v>28</v>
      </c>
      <c r="AD845" s="6">
        <v>34</v>
      </c>
      <c r="AE845" s="7">
        <f>AC845-AD845</f>
        <v>-6</v>
      </c>
      <c r="AF845" s="6"/>
      <c r="AG845" s="6"/>
      <c r="AL845" s="6"/>
      <c r="AM845" s="6"/>
      <c r="AO845" s="4" t="s">
        <v>1148</v>
      </c>
      <c r="AP845" s="6"/>
      <c r="AQ845" s="6"/>
      <c r="AR845" s="6"/>
      <c r="AS845" s="6"/>
      <c r="AT845" s="6"/>
      <c r="AU845" s="4"/>
      <c r="AV845" s="6"/>
      <c r="AW845" s="6"/>
      <c r="AX845" s="7"/>
      <c r="AY845" s="4"/>
      <c r="BI845" s="50"/>
      <c r="BK845" s="50"/>
      <c r="BM845" s="50"/>
      <c r="BO845" s="50"/>
      <c r="BQ845" s="50"/>
      <c r="BS845" s="50"/>
    </row>
    <row r="846" spans="2:71" x14ac:dyDescent="0.25">
      <c r="B846" s="3" t="s">
        <v>265</v>
      </c>
      <c r="C846" s="85" t="s">
        <v>553</v>
      </c>
      <c r="D846" s="39">
        <v>44749</v>
      </c>
      <c r="E846" s="28">
        <v>8</v>
      </c>
      <c r="F846" s="3" t="s">
        <v>1169</v>
      </c>
      <c r="G846" s="2" t="s">
        <v>42</v>
      </c>
      <c r="H846" s="6">
        <v>29</v>
      </c>
      <c r="I846" s="7">
        <v>-4</v>
      </c>
      <c r="J846" s="6">
        <v>41</v>
      </c>
      <c r="K846" s="7">
        <v>2</v>
      </c>
      <c r="L846" s="6">
        <v>14</v>
      </c>
      <c r="M846" s="7">
        <v>1</v>
      </c>
      <c r="N846" s="6">
        <v>6</v>
      </c>
      <c r="O846" s="7">
        <v>1</v>
      </c>
      <c r="P846" s="6"/>
      <c r="R846" s="6"/>
      <c r="T846" s="6">
        <v>-12</v>
      </c>
      <c r="U846" s="7">
        <v>-6</v>
      </c>
      <c r="V846" s="3" t="s">
        <v>1170</v>
      </c>
      <c r="W846" t="s">
        <v>988</v>
      </c>
      <c r="X846" s="7"/>
      <c r="Y846" s="7"/>
      <c r="Z846" s="6"/>
      <c r="AA846" s="6"/>
      <c r="AC846" s="6"/>
      <c r="AD846" s="6"/>
      <c r="AF846" s="6"/>
      <c r="AG846" s="6"/>
      <c r="AL846" s="6"/>
      <c r="AM846" s="6"/>
      <c r="AO846" s="4"/>
      <c r="AP846" s="6"/>
      <c r="AQ846" s="6"/>
      <c r="AR846" s="6"/>
      <c r="AS846" s="6"/>
      <c r="AT846" s="6"/>
      <c r="AU846" s="4"/>
      <c r="AV846" s="6"/>
      <c r="AW846" s="6"/>
      <c r="AX846" s="7"/>
      <c r="AY846" s="4"/>
      <c r="BI846" s="50"/>
      <c r="BK846" s="50"/>
      <c r="BM846" s="50"/>
      <c r="BO846" s="50"/>
      <c r="BQ846" s="50"/>
      <c r="BS846" s="50"/>
    </row>
    <row r="847" spans="2:71" x14ac:dyDescent="0.25">
      <c r="B847" s="3" t="s">
        <v>265</v>
      </c>
      <c r="C847" s="85" t="s">
        <v>317</v>
      </c>
      <c r="D847" s="39">
        <v>44750</v>
      </c>
      <c r="E847" s="28">
        <v>11</v>
      </c>
      <c r="F847" s="3" t="s">
        <v>1136</v>
      </c>
      <c r="H847" s="6">
        <v>28</v>
      </c>
      <c r="I847" s="7">
        <v>-4</v>
      </c>
      <c r="J847" s="6">
        <v>43</v>
      </c>
      <c r="K847" s="7">
        <v>2</v>
      </c>
      <c r="L847" s="6">
        <v>12</v>
      </c>
      <c r="M847" s="7">
        <v>1</v>
      </c>
      <c r="N847" s="6">
        <v>4</v>
      </c>
      <c r="O847" s="7">
        <v>1</v>
      </c>
      <c r="P847" s="6">
        <v>3</v>
      </c>
      <c r="Q847" s="7">
        <v>-1</v>
      </c>
      <c r="R847" s="6"/>
      <c r="T847" s="6">
        <v>-15</v>
      </c>
      <c r="U847" s="7">
        <v>-6</v>
      </c>
      <c r="V847" s="3" t="s">
        <v>842</v>
      </c>
      <c r="W847" s="3" t="s">
        <v>988</v>
      </c>
      <c r="X847" s="7"/>
      <c r="Y847" s="7"/>
      <c r="Z847" s="6"/>
      <c r="AA847" s="6"/>
      <c r="AC847" s="6"/>
      <c r="AD847" s="6"/>
      <c r="AF847" s="6"/>
      <c r="AG847" s="6"/>
      <c r="AL847" s="6"/>
      <c r="AM847" s="6"/>
      <c r="AO847" s="4"/>
      <c r="AP847" s="6"/>
      <c r="AQ847" s="6"/>
      <c r="AR847" s="6"/>
      <c r="AS847" s="6"/>
      <c r="AT847" s="6"/>
      <c r="AU847" s="4"/>
      <c r="AV847" s="6"/>
      <c r="AW847" s="6"/>
      <c r="AX847" s="7"/>
      <c r="AY847" s="4"/>
      <c r="BI847" s="50"/>
      <c r="BK847" s="50"/>
      <c r="BM847" s="50"/>
      <c r="BO847" s="50"/>
      <c r="BQ847" s="50"/>
      <c r="BS847" s="50"/>
    </row>
    <row r="848" spans="2:71" x14ac:dyDescent="0.25">
      <c r="B848" s="3" t="s">
        <v>265</v>
      </c>
      <c r="C848" s="85" t="s">
        <v>623</v>
      </c>
      <c r="D848" s="39">
        <v>44751</v>
      </c>
      <c r="E848" s="28">
        <v>12</v>
      </c>
      <c r="F848" s="3" t="s">
        <v>821</v>
      </c>
      <c r="H848" s="6"/>
      <c r="J848" s="6"/>
      <c r="L848" s="6"/>
      <c r="N848" s="6"/>
      <c r="P848" s="6"/>
      <c r="R848" s="6"/>
      <c r="T848" s="6"/>
      <c r="V848" s="3" t="s">
        <v>842</v>
      </c>
      <c r="W848" s="3"/>
      <c r="X848" s="7"/>
      <c r="Z848" s="6"/>
      <c r="AA848" s="6"/>
      <c r="AC848" s="6"/>
      <c r="AD848" s="6"/>
      <c r="AF848" s="6"/>
      <c r="AG848" s="6"/>
      <c r="AL848" s="6"/>
      <c r="AM848" s="6"/>
      <c r="AO848" s="4"/>
      <c r="AP848" s="6"/>
      <c r="AQ848" s="6"/>
      <c r="AR848" s="6"/>
      <c r="AS848" s="6"/>
      <c r="AT848" s="6"/>
      <c r="AU848" s="4"/>
      <c r="AV848" s="6">
        <v>20</v>
      </c>
      <c r="AW848" s="6">
        <v>64</v>
      </c>
      <c r="AX848" s="7">
        <f>AV848-AW848</f>
        <v>-44</v>
      </c>
      <c r="AY848" s="4" t="s">
        <v>871</v>
      </c>
      <c r="BI848" s="50"/>
      <c r="BK848" s="50"/>
      <c r="BM848" s="50"/>
      <c r="BO848" s="50"/>
      <c r="BQ848" s="50"/>
      <c r="BS848" s="50"/>
    </row>
    <row r="849" spans="2:71" x14ac:dyDescent="0.25">
      <c r="B849" s="3" t="s">
        <v>265</v>
      </c>
      <c r="C849" s="85" t="s">
        <v>637</v>
      </c>
      <c r="D849" s="39">
        <v>44752</v>
      </c>
      <c r="E849" s="28">
        <v>11</v>
      </c>
      <c r="F849" s="3" t="s">
        <v>1135</v>
      </c>
      <c r="H849" s="6">
        <v>31</v>
      </c>
      <c r="I849" s="7">
        <v>0</v>
      </c>
      <c r="J849" s="6">
        <v>42</v>
      </c>
      <c r="K849" s="7">
        <v>-1</v>
      </c>
      <c r="L849" s="6">
        <v>12</v>
      </c>
      <c r="M849" s="7">
        <v>0</v>
      </c>
      <c r="N849" s="6">
        <v>5</v>
      </c>
      <c r="O849" s="7">
        <v>-2</v>
      </c>
      <c r="P849" s="6">
        <v>5</v>
      </c>
      <c r="Q849" s="7">
        <v>3</v>
      </c>
      <c r="R849" s="6"/>
      <c r="T849" s="6">
        <v>-11</v>
      </c>
      <c r="U849" s="7">
        <v>1</v>
      </c>
      <c r="V849" s="3" t="s">
        <v>842</v>
      </c>
      <c r="X849" s="7"/>
      <c r="Y849" s="7"/>
      <c r="Z849" s="6">
        <v>31</v>
      </c>
      <c r="AA849" s="6">
        <v>50</v>
      </c>
      <c r="AB849" s="7">
        <f>Z849-AA849</f>
        <v>-19</v>
      </c>
      <c r="AC849" s="6">
        <v>28</v>
      </c>
      <c r="AD849" s="6">
        <v>37</v>
      </c>
      <c r="AE849" s="7">
        <f>AC849-AD849</f>
        <v>-9</v>
      </c>
      <c r="AF849" s="6"/>
      <c r="AG849" s="6"/>
      <c r="AL849" s="6"/>
      <c r="AM849" s="6"/>
      <c r="AO849" s="4" t="s">
        <v>1148</v>
      </c>
      <c r="AP849" s="6">
        <v>32</v>
      </c>
      <c r="AQ849" s="6">
        <v>38</v>
      </c>
      <c r="AR849" s="6"/>
      <c r="AS849" s="6"/>
      <c r="AT849" s="6"/>
      <c r="AU849" s="4" t="s">
        <v>1147</v>
      </c>
      <c r="AV849" s="6"/>
      <c r="AW849" s="6"/>
      <c r="AX849" s="7"/>
      <c r="AY849" s="4"/>
      <c r="BI849" s="50"/>
      <c r="BK849" s="50"/>
      <c r="BM849" s="50"/>
      <c r="BO849" s="50"/>
      <c r="BQ849" s="50"/>
      <c r="BS849" s="50"/>
    </row>
    <row r="850" spans="2:71" x14ac:dyDescent="0.25">
      <c r="B850" s="3" t="s">
        <v>265</v>
      </c>
      <c r="C850" s="85" t="s">
        <v>337</v>
      </c>
      <c r="D850" s="39">
        <v>44752</v>
      </c>
      <c r="E850" s="28">
        <v>14</v>
      </c>
      <c r="F850" s="3" t="s">
        <v>821</v>
      </c>
      <c r="H850" s="6"/>
      <c r="J850" s="6"/>
      <c r="L850" s="6"/>
      <c r="N850" s="6"/>
      <c r="P850" s="6"/>
      <c r="R850" s="6"/>
      <c r="T850" s="6"/>
      <c r="V850" s="3" t="s">
        <v>842</v>
      </c>
      <c r="X850" s="7"/>
      <c r="Z850" s="6">
        <v>23</v>
      </c>
      <c r="AA850" s="6">
        <v>71</v>
      </c>
      <c r="AB850" s="7">
        <f>Z850-AA850</f>
        <v>-48</v>
      </c>
      <c r="AC850" s="6">
        <v>34</v>
      </c>
      <c r="AD850" s="6">
        <v>53</v>
      </c>
      <c r="AE850" s="7">
        <f>AC850-AD850</f>
        <v>-19</v>
      </c>
      <c r="AF850" s="6"/>
      <c r="AG850" s="6"/>
      <c r="AL850" s="6"/>
      <c r="AM850" s="6"/>
      <c r="AO850" s="4" t="s">
        <v>931</v>
      </c>
      <c r="AP850" s="6"/>
      <c r="AQ850" s="6"/>
      <c r="AR850" s="6"/>
      <c r="AS850" s="6"/>
      <c r="AT850" s="6"/>
      <c r="AU850" s="4"/>
      <c r="AV850" s="6">
        <v>24</v>
      </c>
      <c r="AW850" s="6">
        <v>61</v>
      </c>
      <c r="AX850" s="7">
        <f>AV850-AW850</f>
        <v>-37</v>
      </c>
      <c r="AY850" s="4" t="s">
        <v>871</v>
      </c>
      <c r="BI850" s="50"/>
      <c r="BK850" s="50"/>
      <c r="BM850" s="50"/>
      <c r="BO850" s="50"/>
      <c r="BQ850" s="50"/>
      <c r="BS850" s="50"/>
    </row>
    <row r="851" spans="2:71" x14ac:dyDescent="0.25">
      <c r="B851" s="3" t="s">
        <v>265</v>
      </c>
      <c r="C851" s="85" t="s">
        <v>1181</v>
      </c>
      <c r="D851" s="39">
        <v>44752</v>
      </c>
      <c r="E851" s="28">
        <v>27</v>
      </c>
      <c r="F851" s="3" t="s">
        <v>821</v>
      </c>
      <c r="H851" s="6"/>
      <c r="J851" s="6"/>
      <c r="L851" s="6"/>
      <c r="N851" s="6"/>
      <c r="P851" s="6"/>
      <c r="R851" s="6"/>
      <c r="T851" s="6"/>
      <c r="V851" s="3" t="s">
        <v>842</v>
      </c>
      <c r="X851" s="7"/>
      <c r="Z851" s="6">
        <v>24</v>
      </c>
      <c r="AA851" s="6">
        <v>69</v>
      </c>
      <c r="AB851" s="7">
        <f>Z851-AA851</f>
        <v>-45</v>
      </c>
      <c r="AC851" s="6">
        <v>34</v>
      </c>
      <c r="AD851" s="6">
        <v>52</v>
      </c>
      <c r="AE851" s="7">
        <f>AC851-AD851</f>
        <v>-18</v>
      </c>
      <c r="AF851" s="6"/>
      <c r="AG851" s="6"/>
      <c r="AL851" s="6"/>
      <c r="AM851" s="6"/>
      <c r="AO851" s="4" t="s">
        <v>931</v>
      </c>
      <c r="AP851" s="6"/>
      <c r="AQ851" s="6"/>
      <c r="AR851" s="6"/>
      <c r="AS851" s="6"/>
      <c r="AT851" s="6"/>
      <c r="AU851" s="4"/>
      <c r="AV851" s="6"/>
      <c r="AW851" s="6"/>
      <c r="AX851" s="7"/>
      <c r="AY851" s="4"/>
      <c r="BI851" s="50"/>
      <c r="BK851" s="50"/>
      <c r="BM851" s="50"/>
      <c r="BO851" s="50"/>
      <c r="BQ851" s="50"/>
      <c r="BS851" s="50"/>
    </row>
    <row r="852" spans="2:71" x14ac:dyDescent="0.25">
      <c r="B852" s="3" t="s">
        <v>265</v>
      </c>
      <c r="C852" s="85" t="s">
        <v>562</v>
      </c>
      <c r="D852" s="39">
        <v>44753</v>
      </c>
      <c r="E852" s="28"/>
      <c r="F852" s="3" t="s">
        <v>1164</v>
      </c>
      <c r="G852" s="2" t="s">
        <v>21</v>
      </c>
      <c r="H852" s="6">
        <v>25</v>
      </c>
      <c r="I852" s="7">
        <v>-2</v>
      </c>
      <c r="J852" s="6">
        <v>46</v>
      </c>
      <c r="K852" s="7">
        <v>-1</v>
      </c>
      <c r="L852" s="6">
        <v>8</v>
      </c>
      <c r="M852" s="7">
        <v>-1</v>
      </c>
      <c r="N852" s="6">
        <v>8</v>
      </c>
      <c r="O852" s="7">
        <v>2</v>
      </c>
      <c r="P852" s="6">
        <v>5</v>
      </c>
      <c r="Q852" s="7">
        <v>1</v>
      </c>
      <c r="R852" s="6"/>
      <c r="T852" s="6">
        <v>-21</v>
      </c>
      <c r="U852" s="7">
        <v>-1</v>
      </c>
      <c r="V852" s="3" t="s">
        <v>842</v>
      </c>
      <c r="X852" s="7"/>
      <c r="Y852" s="7"/>
      <c r="Z852" s="6"/>
      <c r="AA852" s="6"/>
      <c r="AC852" s="6"/>
      <c r="AD852" s="6"/>
      <c r="AF852" s="6"/>
      <c r="AG852" s="6"/>
      <c r="AL852" s="6"/>
      <c r="AM852" s="6"/>
      <c r="AO852" s="4"/>
      <c r="AP852" s="6"/>
      <c r="AQ852" s="6"/>
      <c r="AR852" s="6"/>
      <c r="AS852" s="6"/>
      <c r="AT852" s="6"/>
      <c r="AU852" s="4"/>
      <c r="AV852" s="6"/>
      <c r="AW852" s="6"/>
      <c r="AX852" s="7"/>
      <c r="AY852" s="4"/>
      <c r="BI852" s="50"/>
      <c r="BK852" s="50"/>
      <c r="BM852" s="50"/>
      <c r="BO852" s="50"/>
      <c r="BQ852" s="50"/>
      <c r="BS852" s="50"/>
    </row>
    <row r="853" spans="2:71" x14ac:dyDescent="0.25">
      <c r="B853" s="3" t="s">
        <v>265</v>
      </c>
      <c r="C853" s="85" t="s">
        <v>555</v>
      </c>
      <c r="D853" s="39">
        <v>44754</v>
      </c>
      <c r="E853" s="28">
        <v>17</v>
      </c>
      <c r="F853" s="3" t="s">
        <v>1173</v>
      </c>
      <c r="G853" s="20" t="s">
        <v>862</v>
      </c>
      <c r="H853" s="6">
        <v>31</v>
      </c>
      <c r="J853" s="6">
        <v>42</v>
      </c>
      <c r="L853" s="6">
        <v>12</v>
      </c>
      <c r="N853" s="6">
        <v>6</v>
      </c>
      <c r="P853" s="6">
        <v>3</v>
      </c>
      <c r="R853" s="6">
        <v>1</v>
      </c>
      <c r="T853" s="6">
        <f>H853-J853</f>
        <v>-11</v>
      </c>
      <c r="V853" s="3" t="s">
        <v>842</v>
      </c>
      <c r="X853" s="7" t="s">
        <v>1152</v>
      </c>
      <c r="Y853" s="7"/>
      <c r="Z853" s="6"/>
      <c r="AA853" s="6"/>
      <c r="AC853" s="6"/>
      <c r="AD853" s="6"/>
      <c r="AF853" s="6"/>
      <c r="AG853" s="6"/>
      <c r="AL853" s="6"/>
      <c r="AM853" s="6"/>
      <c r="AO853" s="4"/>
      <c r="AP853" s="6"/>
      <c r="AQ853" s="6"/>
      <c r="AR853" s="6"/>
      <c r="AS853" s="6"/>
      <c r="AT853" s="6"/>
      <c r="AU853" s="4"/>
      <c r="AV853" s="6"/>
      <c r="AW853" s="6"/>
      <c r="AX853" s="7"/>
      <c r="AY853" s="4"/>
      <c r="BI853" s="50"/>
      <c r="BK853" s="50"/>
      <c r="BM853" s="50"/>
      <c r="BO853" s="50"/>
      <c r="BQ853" s="50"/>
      <c r="BS853" s="50"/>
    </row>
    <row r="854" spans="2:71" x14ac:dyDescent="0.25">
      <c r="B854" s="3" t="s">
        <v>265</v>
      </c>
      <c r="C854" s="85" t="s">
        <v>594</v>
      </c>
      <c r="D854" s="39">
        <v>44755</v>
      </c>
      <c r="E854" s="28">
        <v>15</v>
      </c>
      <c r="F854" s="3" t="s">
        <v>821</v>
      </c>
      <c r="G854" s="2" t="s">
        <v>224</v>
      </c>
      <c r="H854" s="6">
        <v>29</v>
      </c>
      <c r="I854" s="7">
        <v>0</v>
      </c>
      <c r="J854" s="6">
        <v>40</v>
      </c>
      <c r="K854" s="7">
        <v>0</v>
      </c>
      <c r="L854" s="6">
        <v>13</v>
      </c>
      <c r="M854" s="7">
        <v>-2</v>
      </c>
      <c r="N854" s="6">
        <v>7</v>
      </c>
      <c r="O854" s="7">
        <v>1</v>
      </c>
      <c r="P854" s="6">
        <v>4</v>
      </c>
      <c r="Q854" s="7">
        <v>1</v>
      </c>
      <c r="R854" s="6"/>
      <c r="T854" s="6">
        <v>-11</v>
      </c>
      <c r="U854" s="7">
        <v>0</v>
      </c>
      <c r="V854" s="3" t="s">
        <v>842</v>
      </c>
      <c r="X854" s="7"/>
      <c r="Y854" s="7"/>
      <c r="Z854" s="6">
        <v>22</v>
      </c>
      <c r="AA854" s="6">
        <v>71</v>
      </c>
      <c r="AB854" s="7">
        <f>Z854-AA854</f>
        <v>-49</v>
      </c>
      <c r="AC854" s="6">
        <v>34</v>
      </c>
      <c r="AD854" s="6">
        <v>50</v>
      </c>
      <c r="AE854" s="7">
        <f>AC854-AD854</f>
        <v>-16</v>
      </c>
      <c r="AF854" s="6"/>
      <c r="AG854" s="6"/>
      <c r="AL854" s="6"/>
      <c r="AM854" s="6"/>
      <c r="AO854" s="4" t="s">
        <v>931</v>
      </c>
      <c r="AP854" s="6"/>
      <c r="AQ854" s="6"/>
      <c r="AR854" s="6"/>
      <c r="AS854" s="6"/>
      <c r="AT854" s="6"/>
      <c r="AU854" s="4"/>
      <c r="AV854" s="6"/>
      <c r="AW854" s="6"/>
      <c r="AX854" s="7"/>
      <c r="AY854" s="4"/>
      <c r="BI854" s="50"/>
      <c r="BK854" s="50"/>
      <c r="BM854" s="50"/>
      <c r="BO854" s="50"/>
      <c r="BQ854" s="50"/>
      <c r="BS854" s="50"/>
    </row>
    <row r="855" spans="2:71" x14ac:dyDescent="0.25">
      <c r="B855" s="3" t="s">
        <v>265</v>
      </c>
      <c r="C855" s="85" t="s">
        <v>581</v>
      </c>
      <c r="D855" s="39">
        <v>44756</v>
      </c>
      <c r="E855" s="28">
        <v>15</v>
      </c>
      <c r="F855" s="3" t="s">
        <v>1169</v>
      </c>
      <c r="G855" s="2" t="s">
        <v>42</v>
      </c>
      <c r="H855" s="6">
        <v>31</v>
      </c>
      <c r="I855" s="7">
        <v>2</v>
      </c>
      <c r="J855" s="6">
        <v>40</v>
      </c>
      <c r="K855" s="7">
        <v>-1</v>
      </c>
      <c r="L855" s="6">
        <v>13</v>
      </c>
      <c r="M855" s="7">
        <v>-1</v>
      </c>
      <c r="N855" s="6">
        <v>6</v>
      </c>
      <c r="O855" s="7">
        <v>0</v>
      </c>
      <c r="P855" s="6"/>
      <c r="R855" s="6"/>
      <c r="T855" s="6">
        <v>-9</v>
      </c>
      <c r="U855" s="7">
        <v>3</v>
      </c>
      <c r="V855" s="3" t="s">
        <v>1170</v>
      </c>
      <c r="W855" t="s">
        <v>988</v>
      </c>
      <c r="X855" s="7"/>
      <c r="Y855" s="7"/>
      <c r="Z855" s="6"/>
      <c r="AA855" s="6"/>
      <c r="AC855" s="6"/>
      <c r="AD855" s="6"/>
      <c r="AF855" s="6"/>
      <c r="AG855" s="6"/>
      <c r="AL855" s="6"/>
      <c r="AM855" s="6"/>
      <c r="AO855" s="4"/>
      <c r="AP855" s="6"/>
      <c r="AQ855" s="6"/>
      <c r="AR855" s="6"/>
      <c r="AS855" s="6"/>
      <c r="AT855" s="6"/>
      <c r="AU855" s="4"/>
      <c r="AV855" s="6"/>
      <c r="AW855" s="6"/>
      <c r="AX855" s="7"/>
      <c r="AY855" s="4"/>
      <c r="BI855" s="50"/>
      <c r="BK855" s="50"/>
      <c r="BM855" s="50"/>
      <c r="BO855" s="50"/>
      <c r="BQ855" s="50"/>
      <c r="BS855" s="50"/>
    </row>
    <row r="856" spans="2:71" x14ac:dyDescent="0.25">
      <c r="B856" s="3" t="s">
        <v>265</v>
      </c>
      <c r="C856" s="85" t="s">
        <v>552</v>
      </c>
      <c r="D856" s="39">
        <v>44756</v>
      </c>
      <c r="E856" s="28">
        <v>21</v>
      </c>
      <c r="F856" s="3" t="s">
        <v>1137</v>
      </c>
      <c r="H856" s="6">
        <v>33</v>
      </c>
      <c r="I856" s="7">
        <v>-1</v>
      </c>
      <c r="J856" s="6">
        <v>37</v>
      </c>
      <c r="K856" s="7">
        <v>1</v>
      </c>
      <c r="L856" s="6">
        <v>13</v>
      </c>
      <c r="M856" s="7">
        <v>0</v>
      </c>
      <c r="N856" s="6">
        <v>7</v>
      </c>
      <c r="O856" s="7">
        <v>2</v>
      </c>
      <c r="P856" s="6">
        <v>4</v>
      </c>
      <c r="Q856" s="7">
        <v>0</v>
      </c>
      <c r="R856" s="6">
        <v>1</v>
      </c>
      <c r="S856" s="7">
        <v>-1</v>
      </c>
      <c r="T856" s="6">
        <v>-4</v>
      </c>
      <c r="U856" s="7">
        <v>-2</v>
      </c>
      <c r="V856" s="3" t="s">
        <v>842</v>
      </c>
      <c r="X856" s="7"/>
      <c r="Y856" s="7"/>
      <c r="Z856" s="6"/>
      <c r="AA856" s="6"/>
      <c r="AC856" s="6"/>
      <c r="AD856" s="6"/>
      <c r="AF856" s="6"/>
      <c r="AG856" s="6"/>
      <c r="AL856" s="6"/>
      <c r="AM856" s="6"/>
      <c r="AO856" s="4"/>
      <c r="AP856" s="6"/>
      <c r="AQ856" s="6"/>
      <c r="AR856" s="6"/>
      <c r="AS856" s="6"/>
      <c r="AT856" s="6"/>
      <c r="AU856" s="4"/>
      <c r="AV856" s="6"/>
      <c r="AW856" s="6"/>
      <c r="AX856" s="7"/>
      <c r="AY856" s="4"/>
      <c r="BI856" s="50"/>
      <c r="BK856" s="50"/>
      <c r="BM856" s="50"/>
      <c r="BO856" s="50"/>
      <c r="BQ856" s="50"/>
      <c r="BS856" s="50"/>
    </row>
    <row r="857" spans="2:71" x14ac:dyDescent="0.25">
      <c r="B857" s="3" t="s">
        <v>265</v>
      </c>
      <c r="C857" s="85" t="s">
        <v>319</v>
      </c>
      <c r="D857" s="39">
        <v>44757</v>
      </c>
      <c r="E857" s="28">
        <v>21</v>
      </c>
      <c r="F857" s="3" t="s">
        <v>1136</v>
      </c>
      <c r="H857" s="6">
        <v>30</v>
      </c>
      <c r="I857" s="7">
        <v>2</v>
      </c>
      <c r="J857" s="6">
        <v>43</v>
      </c>
      <c r="K857" s="7">
        <v>0</v>
      </c>
      <c r="L857" s="6">
        <v>11</v>
      </c>
      <c r="M857" s="7">
        <v>-1</v>
      </c>
      <c r="N857" s="6">
        <v>4</v>
      </c>
      <c r="O857" s="7">
        <v>0</v>
      </c>
      <c r="P857" s="6">
        <v>3</v>
      </c>
      <c r="Q857" s="7">
        <v>0</v>
      </c>
      <c r="R857" s="6"/>
      <c r="T857" s="6">
        <v>-13</v>
      </c>
      <c r="U857" s="7">
        <v>2</v>
      </c>
      <c r="V857" s="3" t="s">
        <v>842</v>
      </c>
      <c r="W857" s="3" t="s">
        <v>988</v>
      </c>
      <c r="X857" s="7"/>
      <c r="Y857" s="7"/>
      <c r="Z857" s="6">
        <v>21</v>
      </c>
      <c r="AA857" s="6">
        <v>59</v>
      </c>
      <c r="AB857" s="7">
        <f>Z857-AA857</f>
        <v>-38</v>
      </c>
      <c r="AC857" s="6">
        <v>33</v>
      </c>
      <c r="AD857" s="6">
        <v>37</v>
      </c>
      <c r="AE857" s="7">
        <f>AC857-AD857</f>
        <v>-4</v>
      </c>
      <c r="AF857" s="6">
        <v>14</v>
      </c>
      <c r="AG857" s="6">
        <v>29</v>
      </c>
      <c r="AH857" s="7">
        <f>AF857-AG857</f>
        <v>-15</v>
      </c>
      <c r="AL857" s="6"/>
      <c r="AM857" s="6"/>
      <c r="AO857" s="4" t="s">
        <v>1099</v>
      </c>
      <c r="AP857" s="6">
        <v>26</v>
      </c>
      <c r="AQ857" s="6">
        <v>41</v>
      </c>
      <c r="AR857" s="6"/>
      <c r="AS857" s="6"/>
      <c r="AT857" s="6"/>
      <c r="AU857" s="4" t="s">
        <v>1146</v>
      </c>
      <c r="AV857" s="6">
        <v>18</v>
      </c>
      <c r="AW857" s="6">
        <v>55</v>
      </c>
      <c r="AX857" s="7">
        <f>AV857-AW857</f>
        <v>-37</v>
      </c>
      <c r="AY857" s="4" t="s">
        <v>1099</v>
      </c>
      <c r="BI857" s="50"/>
      <c r="BK857" s="50"/>
      <c r="BM857" s="50"/>
      <c r="BO857" s="50"/>
      <c r="BQ857" s="50"/>
      <c r="BS857" s="50"/>
    </row>
    <row r="858" spans="2:71" x14ac:dyDescent="0.25">
      <c r="B858" s="3" t="s">
        <v>265</v>
      </c>
      <c r="C858" s="85" t="s">
        <v>493</v>
      </c>
      <c r="D858" s="39">
        <v>44757</v>
      </c>
      <c r="E858" s="28">
        <v>27</v>
      </c>
      <c r="F858" s="3" t="s">
        <v>1132</v>
      </c>
      <c r="H858" s="6"/>
      <c r="J858" s="6"/>
      <c r="L858" s="6"/>
      <c r="N858" s="6"/>
      <c r="P858" s="6"/>
      <c r="R858" s="6"/>
      <c r="T858" s="6"/>
      <c r="V858" s="3" t="s">
        <v>842</v>
      </c>
      <c r="W858" s="3"/>
      <c r="X858" s="7"/>
      <c r="Z858" s="6">
        <v>18</v>
      </c>
      <c r="AA858" s="6">
        <v>60</v>
      </c>
      <c r="AB858" s="7">
        <f>Z858-AA858</f>
        <v>-42</v>
      </c>
      <c r="AC858" s="6">
        <v>24</v>
      </c>
      <c r="AD858" s="6">
        <v>43</v>
      </c>
      <c r="AE858" s="7">
        <f>AC858-AD858</f>
        <v>-19</v>
      </c>
      <c r="AF858" s="6"/>
      <c r="AG858" s="6"/>
      <c r="AL858" s="6"/>
      <c r="AM858" s="6"/>
      <c r="AO858" s="4" t="s">
        <v>1750</v>
      </c>
      <c r="AP858" s="6">
        <v>31</v>
      </c>
      <c r="AQ858" s="6">
        <v>51</v>
      </c>
      <c r="AR858" s="6"/>
      <c r="AS858" s="6"/>
      <c r="AT858" s="6"/>
      <c r="AU858" s="4" t="s">
        <v>1088</v>
      </c>
      <c r="AV858" s="6"/>
      <c r="AW858" s="6"/>
      <c r="AX858" s="7"/>
      <c r="AY858" s="4"/>
      <c r="BI858" s="50"/>
      <c r="BK858" s="50"/>
      <c r="BM858" s="50"/>
      <c r="BO858" s="50"/>
      <c r="BQ858" s="50"/>
      <c r="BS858" s="50"/>
    </row>
    <row r="859" spans="2:71" x14ac:dyDescent="0.25">
      <c r="B859" s="3" t="s">
        <v>265</v>
      </c>
      <c r="C859" s="85" t="s">
        <v>493</v>
      </c>
      <c r="D859" s="39">
        <v>44757</v>
      </c>
      <c r="E859" s="28">
        <v>27</v>
      </c>
      <c r="F859" s="3" t="s">
        <v>1132</v>
      </c>
      <c r="H859" s="6"/>
      <c r="J859" s="6"/>
      <c r="L859" s="6"/>
      <c r="N859" s="6"/>
      <c r="P859" s="6"/>
      <c r="R859" s="6"/>
      <c r="T859" s="6"/>
      <c r="V859" s="3" t="s">
        <v>842</v>
      </c>
      <c r="W859" s="3"/>
      <c r="X859" s="7"/>
      <c r="Z859" s="6">
        <v>26</v>
      </c>
      <c r="AA859" s="6">
        <v>56</v>
      </c>
      <c r="AB859" s="7">
        <f>Z859-AA859</f>
        <v>-30</v>
      </c>
      <c r="AC859" s="6"/>
      <c r="AD859" s="6"/>
      <c r="AF859" s="6"/>
      <c r="AG859" s="6"/>
      <c r="AL859" s="6"/>
      <c r="AM859" s="6"/>
      <c r="AO859" s="4" t="s">
        <v>1154</v>
      </c>
      <c r="AP859" s="6"/>
      <c r="AQ859" s="6"/>
      <c r="AR859" s="6"/>
      <c r="AS859" s="6"/>
      <c r="AT859" s="6"/>
      <c r="AU859" s="4"/>
      <c r="AV859" s="6"/>
      <c r="AW859" s="6"/>
      <c r="AX859" s="7"/>
      <c r="AY859" s="4"/>
      <c r="BI859" s="50"/>
      <c r="BK859" s="50"/>
      <c r="BM859" s="50"/>
      <c r="BO859" s="50"/>
      <c r="BQ859" s="50"/>
      <c r="BS859" s="50"/>
    </row>
    <row r="860" spans="2:71" x14ac:dyDescent="0.25">
      <c r="B860" s="3" t="s">
        <v>265</v>
      </c>
      <c r="C860" s="85" t="s">
        <v>463</v>
      </c>
      <c r="D860" s="39">
        <v>44758</v>
      </c>
      <c r="E860" s="28">
        <v>19</v>
      </c>
      <c r="F860" s="3" t="s">
        <v>821</v>
      </c>
      <c r="H860" s="6"/>
      <c r="J860" s="6"/>
      <c r="L860" s="6"/>
      <c r="N860" s="6"/>
      <c r="P860" s="6"/>
      <c r="R860" s="6"/>
      <c r="T860" s="6"/>
      <c r="V860" s="3" t="s">
        <v>842</v>
      </c>
      <c r="W860" s="3"/>
      <c r="X860" s="7"/>
      <c r="Z860" s="6"/>
      <c r="AA860" s="6"/>
      <c r="AC860" s="6"/>
      <c r="AD860" s="6"/>
      <c r="AF860" s="6"/>
      <c r="AG860" s="6"/>
      <c r="AL860" s="6"/>
      <c r="AM860" s="6"/>
      <c r="AO860" s="4"/>
      <c r="AP860" s="6"/>
      <c r="AQ860" s="6"/>
      <c r="AR860" s="6"/>
      <c r="AS860" s="6"/>
      <c r="AT860" s="6"/>
      <c r="AU860" s="4"/>
      <c r="AV860" s="6">
        <v>20</v>
      </c>
      <c r="AW860" s="6">
        <v>62</v>
      </c>
      <c r="AX860" s="7">
        <f>AV860-AW860</f>
        <v>-42</v>
      </c>
      <c r="AY860" s="4" t="s">
        <v>871</v>
      </c>
      <c r="BI860" s="50"/>
      <c r="BK860" s="50"/>
      <c r="BM860" s="50"/>
      <c r="BO860" s="50"/>
      <c r="BQ860" s="50"/>
      <c r="BS860" s="50"/>
    </row>
    <row r="861" spans="2:71" x14ac:dyDescent="0.25">
      <c r="B861" s="3" t="s">
        <v>265</v>
      </c>
      <c r="C861" s="85" t="s">
        <v>595</v>
      </c>
      <c r="D861" s="39">
        <v>44759</v>
      </c>
      <c r="E861" s="28">
        <v>18</v>
      </c>
      <c r="F861" s="3" t="s">
        <v>1135</v>
      </c>
      <c r="H861" s="6">
        <v>32</v>
      </c>
      <c r="I861" s="7">
        <v>1</v>
      </c>
      <c r="J861" s="6">
        <v>42</v>
      </c>
      <c r="K861" s="7">
        <v>0</v>
      </c>
      <c r="L861" s="6">
        <v>12</v>
      </c>
      <c r="M861" s="7">
        <v>0</v>
      </c>
      <c r="N861" s="6">
        <v>5</v>
      </c>
      <c r="O861" s="7">
        <v>0</v>
      </c>
      <c r="P861" s="6">
        <v>3</v>
      </c>
      <c r="Q861" s="7">
        <v>-2</v>
      </c>
      <c r="R861" s="6"/>
      <c r="T861" s="6">
        <v>-10</v>
      </c>
      <c r="U861" s="7">
        <v>1</v>
      </c>
      <c r="V861" s="3" t="s">
        <v>842</v>
      </c>
      <c r="X861" s="7"/>
      <c r="Y861" s="7"/>
      <c r="Z861" s="6">
        <v>28</v>
      </c>
      <c r="AA861" s="6">
        <v>52</v>
      </c>
      <c r="AB861" s="7">
        <f>Z861-AA861</f>
        <v>-24</v>
      </c>
      <c r="AC861" s="6">
        <v>27</v>
      </c>
      <c r="AD861" s="6">
        <v>32</v>
      </c>
      <c r="AE861" s="7">
        <f>AC861-AD861</f>
        <v>-5</v>
      </c>
      <c r="AF861" s="6"/>
      <c r="AG861" s="6"/>
      <c r="AL861" s="6"/>
      <c r="AM861" s="6"/>
      <c r="AO861" s="4" t="s">
        <v>1148</v>
      </c>
      <c r="AP861" s="6"/>
      <c r="AQ861" s="6"/>
      <c r="AR861" s="6"/>
      <c r="AS861" s="6"/>
      <c r="AT861" s="6"/>
      <c r="AU861" s="4"/>
      <c r="AV861" s="6"/>
      <c r="AW861" s="6"/>
      <c r="AX861" s="7"/>
      <c r="AY861" s="4"/>
      <c r="BI861" s="50"/>
      <c r="BK861" s="50"/>
      <c r="BM861" s="50"/>
      <c r="BO861" s="50"/>
      <c r="BQ861" s="50"/>
      <c r="BS861" s="50"/>
    </row>
    <row r="862" spans="2:71" x14ac:dyDescent="0.25">
      <c r="B862" s="3" t="s">
        <v>265</v>
      </c>
      <c r="C862" s="85" t="s">
        <v>598</v>
      </c>
      <c r="D862" s="39">
        <v>44762</v>
      </c>
      <c r="E862" s="28">
        <v>21</v>
      </c>
      <c r="F862" s="3" t="s">
        <v>1135</v>
      </c>
      <c r="H862" s="6">
        <v>35</v>
      </c>
      <c r="I862" s="7">
        <v>3</v>
      </c>
      <c r="J862" s="6">
        <v>44</v>
      </c>
      <c r="K862" s="7">
        <v>2</v>
      </c>
      <c r="L862" s="6">
        <v>9</v>
      </c>
      <c r="M862" s="7">
        <v>-3</v>
      </c>
      <c r="N862" s="6">
        <v>5</v>
      </c>
      <c r="O862" s="7">
        <v>0</v>
      </c>
      <c r="P862" s="6">
        <v>3</v>
      </c>
      <c r="Q862" s="7">
        <v>0</v>
      </c>
      <c r="R862" s="6"/>
      <c r="T862" s="6">
        <v>-9</v>
      </c>
      <c r="U862" s="7">
        <v>1</v>
      </c>
      <c r="V862" s="3" t="s">
        <v>842</v>
      </c>
      <c r="X862" s="7"/>
      <c r="Y862" s="7"/>
      <c r="Z862" s="6">
        <v>31</v>
      </c>
      <c r="AA862" s="6">
        <v>51</v>
      </c>
      <c r="AB862" s="7">
        <f>Z862-AA862</f>
        <v>-20</v>
      </c>
      <c r="AC862" s="6">
        <v>31</v>
      </c>
      <c r="AD862" s="6">
        <v>31</v>
      </c>
      <c r="AE862" s="7">
        <f>AC862-AD862</f>
        <v>0</v>
      </c>
      <c r="AF862" s="6"/>
      <c r="AG862" s="6"/>
      <c r="AL862" s="6"/>
      <c r="AM862" s="6"/>
      <c r="AO862" s="4" t="s">
        <v>1148</v>
      </c>
      <c r="AP862" s="6"/>
      <c r="AQ862" s="6"/>
      <c r="AR862" s="6"/>
      <c r="AS862" s="6"/>
      <c r="AT862" s="6"/>
      <c r="AU862" s="4"/>
      <c r="AV862" s="6"/>
      <c r="AW862" s="6"/>
      <c r="AX862" s="7"/>
      <c r="AY862" s="4"/>
      <c r="BI862" s="50"/>
      <c r="BK862" s="50"/>
      <c r="BM862" s="50"/>
      <c r="BO862" s="50"/>
      <c r="BQ862" s="50"/>
      <c r="BS862" s="50"/>
    </row>
    <row r="863" spans="2:71" x14ac:dyDescent="0.25">
      <c r="B863" s="3" t="s">
        <v>265</v>
      </c>
      <c r="C863" s="85" t="s">
        <v>598</v>
      </c>
      <c r="D863" s="39">
        <v>44762</v>
      </c>
      <c r="E863" s="28">
        <v>22</v>
      </c>
      <c r="F863" s="3" t="s">
        <v>1169</v>
      </c>
      <c r="G863" s="2" t="s">
        <v>42</v>
      </c>
      <c r="H863" s="6">
        <v>32</v>
      </c>
      <c r="I863" s="7">
        <v>1</v>
      </c>
      <c r="J863" s="6">
        <v>41</v>
      </c>
      <c r="K863" s="7">
        <v>1</v>
      </c>
      <c r="L863" s="6">
        <v>12</v>
      </c>
      <c r="M863" s="7">
        <v>-1</v>
      </c>
      <c r="N863" s="6">
        <v>6</v>
      </c>
      <c r="O863" s="7">
        <v>0</v>
      </c>
      <c r="P863" s="6"/>
      <c r="R863" s="6"/>
      <c r="T863" s="6">
        <v>-9</v>
      </c>
      <c r="U863" s="7">
        <v>0</v>
      </c>
      <c r="V863" s="3" t="s">
        <v>1170</v>
      </c>
      <c r="W863" t="s">
        <v>988</v>
      </c>
      <c r="X863" s="7"/>
      <c r="Y863" s="7"/>
      <c r="Z863" s="6"/>
      <c r="AA863" s="6"/>
      <c r="AC863" s="6"/>
      <c r="AD863" s="6"/>
      <c r="AF863" s="6"/>
      <c r="AG863" s="6"/>
      <c r="AL863" s="6"/>
      <c r="AM863" s="6"/>
      <c r="AO863" s="4"/>
      <c r="AP863" s="6"/>
      <c r="AQ863" s="6"/>
      <c r="AR863" s="6"/>
      <c r="AS863" s="6"/>
      <c r="AT863" s="6"/>
      <c r="AU863" s="4"/>
      <c r="AV863" s="6"/>
      <c r="AW863" s="6"/>
      <c r="AX863" s="7"/>
      <c r="AY863" s="4"/>
      <c r="BI863" s="50"/>
      <c r="BK863" s="50"/>
      <c r="BM863" s="50"/>
      <c r="BO863" s="50"/>
      <c r="BQ863" s="50"/>
      <c r="BS863" s="50"/>
    </row>
    <row r="864" spans="2:71" x14ac:dyDescent="0.25">
      <c r="B864" s="3" t="s">
        <v>265</v>
      </c>
      <c r="C864" s="85" t="s">
        <v>369</v>
      </c>
      <c r="D864" s="39">
        <v>44763</v>
      </c>
      <c r="E864" s="28">
        <v>22</v>
      </c>
      <c r="F864" s="3" t="s">
        <v>1136</v>
      </c>
      <c r="G864" s="2" t="s">
        <v>42</v>
      </c>
      <c r="H864" s="6">
        <v>33</v>
      </c>
      <c r="I864" s="7">
        <v>3</v>
      </c>
      <c r="J864" s="6">
        <v>44</v>
      </c>
      <c r="K864" s="7">
        <v>1</v>
      </c>
      <c r="L864" s="6">
        <v>9</v>
      </c>
      <c r="M864" s="7">
        <v>-2</v>
      </c>
      <c r="N864" s="6">
        <v>3</v>
      </c>
      <c r="O864" s="7">
        <v>-1</v>
      </c>
      <c r="P864" s="6">
        <v>3</v>
      </c>
      <c r="Q864" s="7">
        <v>0</v>
      </c>
      <c r="R864" s="6"/>
      <c r="T864" s="6">
        <v>-11</v>
      </c>
      <c r="U864" s="7">
        <v>2</v>
      </c>
      <c r="V864" s="3" t="s">
        <v>842</v>
      </c>
      <c r="W864" s="3" t="s">
        <v>988</v>
      </c>
      <c r="X864" s="7"/>
      <c r="Y864" s="7"/>
      <c r="Z864" s="6"/>
      <c r="AA864" s="6"/>
      <c r="AC864" s="6"/>
      <c r="AD864" s="6"/>
      <c r="AF864" s="6"/>
      <c r="AG864" s="6"/>
      <c r="AL864" s="6"/>
      <c r="AM864" s="6"/>
      <c r="AO864" s="4"/>
      <c r="AP864" s="6"/>
      <c r="AQ864" s="6"/>
      <c r="AR864" s="6"/>
      <c r="AS864" s="6"/>
      <c r="AT864" s="6"/>
      <c r="AU864" s="4"/>
      <c r="AV864" s="6"/>
      <c r="AW864" s="6"/>
      <c r="AX864" s="7"/>
      <c r="AY864" s="4"/>
      <c r="BI864" s="50"/>
      <c r="BK864" s="50"/>
      <c r="BM864" s="50"/>
      <c r="BO864" s="50"/>
      <c r="BQ864" s="50"/>
      <c r="BS864" s="50"/>
    </row>
    <row r="865" spans="2:71" x14ac:dyDescent="0.25">
      <c r="B865" s="3" t="s">
        <v>265</v>
      </c>
      <c r="C865" s="85" t="s">
        <v>434</v>
      </c>
      <c r="D865" s="39">
        <v>44763</v>
      </c>
      <c r="E865" s="28">
        <v>24</v>
      </c>
      <c r="F865" s="3" t="s">
        <v>903</v>
      </c>
      <c r="G865" s="2" t="s">
        <v>138</v>
      </c>
      <c r="H865" s="6">
        <v>34</v>
      </c>
      <c r="I865" s="7">
        <v>1</v>
      </c>
      <c r="J865" s="6">
        <v>37</v>
      </c>
      <c r="K865" s="7">
        <v>-1</v>
      </c>
      <c r="L865" s="6">
        <v>13</v>
      </c>
      <c r="M865" s="7">
        <v>1</v>
      </c>
      <c r="N865" s="6">
        <v>6</v>
      </c>
      <c r="O865" s="7">
        <v>0</v>
      </c>
      <c r="P865" s="6"/>
      <c r="R865" s="6"/>
      <c r="T865" s="6">
        <v>-3</v>
      </c>
      <c r="U865" s="7">
        <v>2</v>
      </c>
      <c r="V865" s="3" t="s">
        <v>842</v>
      </c>
      <c r="X865" s="7"/>
      <c r="Y865" s="7"/>
      <c r="Z865" s="6"/>
      <c r="AA865" s="6"/>
      <c r="AC865" s="6"/>
      <c r="AD865" s="6"/>
      <c r="AF865" s="6"/>
      <c r="AG865" s="6"/>
      <c r="AL865" s="6"/>
      <c r="AM865" s="6"/>
      <c r="AO865" s="4"/>
      <c r="AP865" s="6"/>
      <c r="AQ865" s="6"/>
      <c r="AR865" s="6"/>
      <c r="AS865" s="6"/>
      <c r="AT865" s="6"/>
      <c r="AU865" s="4"/>
      <c r="AV865" s="6"/>
      <c r="AW865" s="6"/>
      <c r="AX865" s="7"/>
      <c r="AY865" s="4"/>
      <c r="BI865" s="50"/>
      <c r="BK865" s="50"/>
      <c r="BM865" s="50"/>
      <c r="BO865" s="50"/>
      <c r="BQ865" s="50"/>
      <c r="BS865" s="50"/>
    </row>
    <row r="866" spans="2:71" x14ac:dyDescent="0.25">
      <c r="B866" s="3" t="s">
        <v>265</v>
      </c>
      <c r="C866" s="85" t="s">
        <v>434</v>
      </c>
      <c r="D866" s="39">
        <v>44763</v>
      </c>
      <c r="E866" s="28">
        <v>27</v>
      </c>
      <c r="F866" s="3" t="s">
        <v>821</v>
      </c>
      <c r="G866" s="2" t="s">
        <v>224</v>
      </c>
      <c r="H866" s="6">
        <v>32</v>
      </c>
      <c r="I866" s="7">
        <v>3</v>
      </c>
      <c r="J866" s="6">
        <v>39</v>
      </c>
      <c r="K866" s="7">
        <v>-1</v>
      </c>
      <c r="L866" s="6">
        <v>12</v>
      </c>
      <c r="M866" s="7">
        <v>-1</v>
      </c>
      <c r="N866" s="6">
        <v>8</v>
      </c>
      <c r="O866" s="7">
        <v>1</v>
      </c>
      <c r="P866" s="6">
        <v>4</v>
      </c>
      <c r="Q866" s="7">
        <v>0</v>
      </c>
      <c r="R866" s="6"/>
      <c r="T866" s="6">
        <v>-7</v>
      </c>
      <c r="U866" s="7">
        <v>4</v>
      </c>
      <c r="V866" s="3" t="s">
        <v>842</v>
      </c>
      <c r="X866" s="7"/>
      <c r="Y866" s="7"/>
      <c r="Z866" s="6"/>
      <c r="AA866" s="6"/>
      <c r="AC866" s="6"/>
      <c r="AD866" s="6"/>
      <c r="AF866" s="6"/>
      <c r="AG866" s="6"/>
      <c r="AL866" s="6"/>
      <c r="AM866" s="6"/>
      <c r="AO866" s="4"/>
      <c r="AP866" s="6"/>
      <c r="AQ866" s="6"/>
      <c r="AR866" s="6"/>
      <c r="AS866" s="6"/>
      <c r="AT866" s="6"/>
      <c r="AU866" s="4"/>
      <c r="AV866" s="6"/>
      <c r="AW866" s="6"/>
      <c r="AX866" s="7"/>
      <c r="AY866" s="4"/>
      <c r="BI866" s="50"/>
      <c r="BK866" s="50"/>
      <c r="BM866" s="50"/>
      <c r="BO866" s="50"/>
      <c r="BQ866" s="50"/>
      <c r="BS866" s="50"/>
    </row>
    <row r="867" spans="2:71" x14ac:dyDescent="0.25">
      <c r="B867" s="3" t="s">
        <v>265</v>
      </c>
      <c r="C867" s="85" t="s">
        <v>599</v>
      </c>
      <c r="D867" s="39">
        <v>44763</v>
      </c>
      <c r="E867" s="28">
        <v>24</v>
      </c>
      <c r="F867" s="3" t="s">
        <v>1094</v>
      </c>
      <c r="G867" s="2" t="s">
        <v>124</v>
      </c>
      <c r="H867" s="6">
        <v>31</v>
      </c>
      <c r="I867" s="7">
        <v>-1</v>
      </c>
      <c r="J867" s="6">
        <v>42</v>
      </c>
      <c r="K867" s="7">
        <v>-1</v>
      </c>
      <c r="L867" s="6">
        <v>10</v>
      </c>
      <c r="M867" s="7">
        <v>1</v>
      </c>
      <c r="N867" s="6">
        <v>6</v>
      </c>
      <c r="O867" s="7">
        <v>0</v>
      </c>
      <c r="P867" s="6">
        <v>3</v>
      </c>
      <c r="Q867" s="7">
        <v>1</v>
      </c>
      <c r="R867" s="6">
        <v>3</v>
      </c>
      <c r="S867" s="7">
        <v>1</v>
      </c>
      <c r="T867" s="6">
        <v>-11</v>
      </c>
      <c r="U867" s="7">
        <v>0</v>
      </c>
      <c r="V867" s="3" t="s">
        <v>842</v>
      </c>
      <c r="X867" s="7"/>
      <c r="Y867" s="7"/>
      <c r="Z867" s="6">
        <v>31</v>
      </c>
      <c r="AA867" s="6">
        <v>68</v>
      </c>
      <c r="AB867" s="7">
        <f>Z867-AA867</f>
        <v>-37</v>
      </c>
      <c r="AC867" s="6">
        <v>39</v>
      </c>
      <c r="AD867" s="6">
        <v>48</v>
      </c>
      <c r="AE867" s="7">
        <f>AC867-AD867</f>
        <v>-9</v>
      </c>
      <c r="AF867" s="6"/>
      <c r="AG867" s="6"/>
      <c r="AL867" s="6"/>
      <c r="AM867" s="6"/>
      <c r="AO867" s="4" t="s">
        <v>1095</v>
      </c>
      <c r="AP867" s="6"/>
      <c r="AQ867" s="6"/>
      <c r="AR867" s="6"/>
      <c r="AS867" s="6"/>
      <c r="AT867" s="6"/>
      <c r="AU867" s="4"/>
      <c r="AV867" s="6"/>
      <c r="AW867" s="6"/>
      <c r="AX867" s="7"/>
      <c r="AY867" s="4"/>
      <c r="BI867" s="50"/>
      <c r="BK867" s="50"/>
      <c r="BM867" s="50"/>
      <c r="BO867" s="50"/>
      <c r="BQ867" s="50"/>
      <c r="BS867" s="50"/>
    </row>
    <row r="868" spans="2:71" x14ac:dyDescent="0.25">
      <c r="B868" s="3" t="s">
        <v>265</v>
      </c>
      <c r="C868" s="85" t="s">
        <v>524</v>
      </c>
      <c r="D868" s="39">
        <v>44763</v>
      </c>
      <c r="E868" s="28">
        <v>1</v>
      </c>
      <c r="F868" s="3" t="s">
        <v>1132</v>
      </c>
      <c r="G868" s="2" t="s">
        <v>60</v>
      </c>
      <c r="H868" s="6">
        <v>30</v>
      </c>
      <c r="I868" s="7">
        <v>0</v>
      </c>
      <c r="J868" s="6">
        <v>44</v>
      </c>
      <c r="K868" s="7">
        <v>3</v>
      </c>
      <c r="L868" s="6">
        <v>10</v>
      </c>
      <c r="M868" s="7">
        <v>-5</v>
      </c>
      <c r="N868" s="6">
        <v>8</v>
      </c>
      <c r="O868" s="7">
        <v>2</v>
      </c>
      <c r="P868" s="6">
        <v>1</v>
      </c>
      <c r="Q868" s="7">
        <v>0</v>
      </c>
      <c r="R868" s="6">
        <v>1</v>
      </c>
      <c r="S868" s="7">
        <v>1</v>
      </c>
      <c r="T868" s="6">
        <v>-14</v>
      </c>
      <c r="U868" s="7">
        <v>-3</v>
      </c>
      <c r="V868" s="3" t="s">
        <v>639</v>
      </c>
      <c r="X868" s="7"/>
      <c r="Y868" s="7"/>
      <c r="Z868" s="6">
        <v>24</v>
      </c>
      <c r="AA868" s="6">
        <v>69</v>
      </c>
      <c r="AB868" s="7">
        <f>Z868-AA868</f>
        <v>-45</v>
      </c>
      <c r="AC868" s="6">
        <v>29</v>
      </c>
      <c r="AD868" s="6">
        <v>49</v>
      </c>
      <c r="AE868" s="7">
        <f>AC868-AD868</f>
        <v>-20</v>
      </c>
      <c r="AF868" s="6">
        <v>25</v>
      </c>
      <c r="AG868" s="6">
        <v>29</v>
      </c>
      <c r="AH868" s="7">
        <f>AF868-AG868</f>
        <v>-4</v>
      </c>
      <c r="AL868" s="6"/>
      <c r="AM868" s="6"/>
      <c r="AO868" s="4" t="s">
        <v>1087</v>
      </c>
      <c r="AP868" s="6"/>
      <c r="AQ868" s="6"/>
      <c r="AR868" s="6"/>
      <c r="AS868" s="6"/>
      <c r="AT868" s="6"/>
      <c r="AU868" s="4"/>
      <c r="AV868" s="6">
        <v>20</v>
      </c>
      <c r="AW868" s="6">
        <v>74</v>
      </c>
      <c r="AX868" s="7">
        <f>AV868-AW868</f>
        <v>-54</v>
      </c>
      <c r="AY868" s="4" t="s">
        <v>937</v>
      </c>
      <c r="BI868" s="50"/>
      <c r="BK868" s="50"/>
      <c r="BM868" s="50"/>
      <c r="BO868" s="50"/>
      <c r="BQ868" s="50"/>
      <c r="BS868" s="50"/>
    </row>
    <row r="869" spans="2:71" x14ac:dyDescent="0.25">
      <c r="B869" s="3" t="s">
        <v>265</v>
      </c>
      <c r="C869" s="85" t="s">
        <v>688</v>
      </c>
      <c r="D869" s="39">
        <v>44764</v>
      </c>
      <c r="E869" s="28">
        <v>29</v>
      </c>
      <c r="F869" s="3" t="s">
        <v>1136</v>
      </c>
      <c r="G869" s="2" t="s">
        <v>96</v>
      </c>
      <c r="H869" s="6">
        <v>29</v>
      </c>
      <c r="I869" s="7">
        <v>-4</v>
      </c>
      <c r="J869" s="6">
        <v>42</v>
      </c>
      <c r="K869" s="7">
        <v>-2</v>
      </c>
      <c r="L869" s="6">
        <v>12</v>
      </c>
      <c r="M869" s="7">
        <v>3</v>
      </c>
      <c r="N869" s="6">
        <v>4</v>
      </c>
      <c r="O869" s="7">
        <v>1</v>
      </c>
      <c r="P869" s="6">
        <v>4</v>
      </c>
      <c r="Q869" s="7">
        <v>1</v>
      </c>
      <c r="R869" s="6"/>
      <c r="T869" s="6">
        <v>-13</v>
      </c>
      <c r="U869" s="7">
        <v>-2</v>
      </c>
      <c r="V869" s="3" t="s">
        <v>842</v>
      </c>
      <c r="W869" t="s">
        <v>988</v>
      </c>
      <c r="X869" s="7"/>
      <c r="Y869" s="7"/>
      <c r="Z869" s="6"/>
      <c r="AA869" s="6"/>
      <c r="AC869" s="6"/>
      <c r="AD869" s="6"/>
      <c r="AF869" s="6"/>
      <c r="AG869" s="6"/>
      <c r="AL869" s="6"/>
      <c r="AM869" s="6"/>
      <c r="AO869" s="4"/>
      <c r="AP869" s="6"/>
      <c r="AQ869" s="6"/>
      <c r="AR869" s="6"/>
      <c r="AS869" s="6"/>
      <c r="AT869" s="6"/>
      <c r="AU869" s="4"/>
      <c r="AV869" s="6"/>
      <c r="AW869" s="6"/>
      <c r="AX869" s="7"/>
      <c r="AY869" s="4"/>
      <c r="BI869" s="50"/>
      <c r="BK869" s="50"/>
      <c r="BM869" s="50"/>
      <c r="BO869" s="50"/>
      <c r="BQ869" s="50"/>
      <c r="BS869" s="50"/>
    </row>
    <row r="870" spans="2:71" x14ac:dyDescent="0.25">
      <c r="B870" s="3" t="s">
        <v>265</v>
      </c>
      <c r="C870" s="85" t="s">
        <v>600</v>
      </c>
      <c r="D870" s="39">
        <v>44765</v>
      </c>
      <c r="E870" s="28">
        <v>26</v>
      </c>
      <c r="F870" s="3" t="s">
        <v>821</v>
      </c>
      <c r="H870" s="6"/>
      <c r="J870" s="6"/>
      <c r="L870" s="6"/>
      <c r="N870" s="6"/>
      <c r="P870" s="6"/>
      <c r="R870" s="6">
        <v>2</v>
      </c>
      <c r="S870" s="7">
        <v>1</v>
      </c>
      <c r="T870" s="6"/>
      <c r="V870" s="3" t="s">
        <v>842</v>
      </c>
      <c r="X870" s="7"/>
      <c r="Z870" s="6"/>
      <c r="AA870" s="6"/>
      <c r="AC870" s="6"/>
      <c r="AD870" s="6"/>
      <c r="AF870" s="6"/>
      <c r="AG870" s="6"/>
      <c r="AL870" s="6"/>
      <c r="AM870" s="6"/>
      <c r="AO870" s="4"/>
      <c r="AP870" s="6"/>
      <c r="AQ870" s="6"/>
      <c r="AR870" s="6"/>
      <c r="AS870" s="6"/>
      <c r="AT870" s="6"/>
      <c r="AU870" s="4"/>
      <c r="AV870" s="6">
        <v>21</v>
      </c>
      <c r="AW870" s="6">
        <v>61</v>
      </c>
      <c r="AX870" s="7">
        <f>AV870-AW870</f>
        <v>-40</v>
      </c>
      <c r="AY870" s="4" t="s">
        <v>871</v>
      </c>
      <c r="BI870" s="50"/>
      <c r="BK870" s="50"/>
      <c r="BM870" s="50"/>
      <c r="BO870" s="50"/>
      <c r="BQ870" s="50"/>
      <c r="BS870" s="50"/>
    </row>
    <row r="871" spans="2:71" x14ac:dyDescent="0.25">
      <c r="B871" s="3" t="s">
        <v>265</v>
      </c>
      <c r="C871" s="85" t="s">
        <v>527</v>
      </c>
      <c r="D871" s="39">
        <v>44765</v>
      </c>
      <c r="E871" s="28"/>
      <c r="F871" s="3" t="s">
        <v>821</v>
      </c>
      <c r="H871" s="6"/>
      <c r="J871" s="6"/>
      <c r="L871" s="6"/>
      <c r="N871" s="6"/>
      <c r="P871" s="6"/>
      <c r="R871" s="6"/>
      <c r="T871" s="6"/>
      <c r="V871" s="3" t="s">
        <v>842</v>
      </c>
      <c r="X871" s="7"/>
      <c r="Z871" s="6">
        <v>25</v>
      </c>
      <c r="AA871" s="6">
        <v>67</v>
      </c>
      <c r="AB871" s="7">
        <f>Z871-AA871</f>
        <v>-42</v>
      </c>
      <c r="AC871" s="6">
        <v>31</v>
      </c>
      <c r="AD871" s="6">
        <v>52</v>
      </c>
      <c r="AE871" s="7">
        <f>AC871-AD871</f>
        <v>-21</v>
      </c>
      <c r="AF871" s="6"/>
      <c r="AG871" s="6"/>
      <c r="AL871" s="6"/>
      <c r="AM871" s="6"/>
      <c r="AO871" s="4" t="s">
        <v>931</v>
      </c>
      <c r="AP871" s="6"/>
      <c r="AQ871" s="6"/>
      <c r="AR871" s="6"/>
      <c r="AS871" s="6"/>
      <c r="AT871" s="6"/>
      <c r="AU871" s="4"/>
      <c r="AV871" s="6"/>
      <c r="AW871" s="6"/>
      <c r="AX871" s="7"/>
      <c r="AY871" s="4"/>
      <c r="BI871" s="50"/>
      <c r="BK871" s="50"/>
      <c r="BM871" s="50"/>
      <c r="BO871" s="50"/>
      <c r="BQ871" s="50"/>
      <c r="BS871" s="50"/>
    </row>
    <row r="872" spans="2:71" x14ac:dyDescent="0.25">
      <c r="B872" s="3" t="s">
        <v>265</v>
      </c>
      <c r="C872" s="85" t="s">
        <v>321</v>
      </c>
      <c r="D872" s="39">
        <v>44766</v>
      </c>
      <c r="E872" s="28">
        <v>25</v>
      </c>
      <c r="F872" s="3" t="s">
        <v>1135</v>
      </c>
      <c r="H872" s="6">
        <v>34</v>
      </c>
      <c r="I872" s="7">
        <v>-1</v>
      </c>
      <c r="J872" s="6">
        <v>40</v>
      </c>
      <c r="K872" s="7">
        <v>-4</v>
      </c>
      <c r="L872" s="6">
        <v>12</v>
      </c>
      <c r="M872" s="7">
        <v>3</v>
      </c>
      <c r="N872" s="6">
        <v>5</v>
      </c>
      <c r="O872" s="7">
        <v>0</v>
      </c>
      <c r="P872" s="6">
        <v>3</v>
      </c>
      <c r="Q872" s="7">
        <v>0</v>
      </c>
      <c r="R872" s="6"/>
      <c r="T872" s="6">
        <v>-6</v>
      </c>
      <c r="U872" s="7">
        <v>3</v>
      </c>
      <c r="V872" s="3" t="s">
        <v>842</v>
      </c>
      <c r="X872" s="7"/>
      <c r="Y872" s="7"/>
      <c r="Z872" s="6">
        <v>31</v>
      </c>
      <c r="AA872" s="6">
        <v>50</v>
      </c>
      <c r="AB872" s="7">
        <f>Z872-AA872</f>
        <v>-19</v>
      </c>
      <c r="AC872" s="6">
        <v>27</v>
      </c>
      <c r="AD872" s="6">
        <v>34</v>
      </c>
      <c r="AE872" s="7">
        <f>AC872-AD872</f>
        <v>-7</v>
      </c>
      <c r="AF872" s="6"/>
      <c r="AG872" s="6"/>
      <c r="AL872" s="6"/>
      <c r="AM872" s="6"/>
      <c r="AO872" s="4" t="s">
        <v>1148</v>
      </c>
      <c r="AP872" s="6"/>
      <c r="AQ872" s="6"/>
      <c r="AR872" s="6"/>
      <c r="AS872" s="6"/>
      <c r="AT872" s="6"/>
      <c r="AU872" s="4"/>
      <c r="AV872" s="6"/>
      <c r="AW872" s="6"/>
      <c r="AX872" s="7"/>
      <c r="AY872" s="4"/>
      <c r="BI872" s="50"/>
      <c r="BK872" s="50"/>
      <c r="BM872" s="50"/>
      <c r="BO872" s="50"/>
      <c r="BQ872" s="50"/>
      <c r="BS872" s="50"/>
    </row>
    <row r="873" spans="2:71" x14ac:dyDescent="0.25">
      <c r="B873" s="3" t="s">
        <v>265</v>
      </c>
      <c r="C873" s="85" t="s">
        <v>560</v>
      </c>
      <c r="D873" s="39">
        <v>44769</v>
      </c>
      <c r="E873" s="28">
        <v>28</v>
      </c>
      <c r="F873" s="3" t="s">
        <v>1135</v>
      </c>
      <c r="H873" s="6">
        <v>33</v>
      </c>
      <c r="I873" s="7">
        <v>-1</v>
      </c>
      <c r="J873" s="6">
        <v>41</v>
      </c>
      <c r="K873" s="7">
        <v>1</v>
      </c>
      <c r="L873" s="6">
        <v>11</v>
      </c>
      <c r="M873" s="7">
        <v>-1</v>
      </c>
      <c r="N873" s="6">
        <v>5</v>
      </c>
      <c r="O873" s="7">
        <v>0</v>
      </c>
      <c r="P873" s="6">
        <v>4</v>
      </c>
      <c r="Q873" s="7">
        <v>1</v>
      </c>
      <c r="R873" s="6">
        <v>1</v>
      </c>
      <c r="S873" s="7">
        <v>-1</v>
      </c>
      <c r="T873" s="6">
        <v>-8</v>
      </c>
      <c r="U873" s="7">
        <v>-2</v>
      </c>
      <c r="V873" s="3" t="s">
        <v>842</v>
      </c>
      <c r="X873" s="7"/>
      <c r="Y873" s="7"/>
      <c r="Z873" s="6">
        <v>32</v>
      </c>
      <c r="AA873" s="6">
        <v>47</v>
      </c>
      <c r="AB873" s="7">
        <f>Z873-AA873</f>
        <v>-15</v>
      </c>
      <c r="AC873" s="6">
        <v>27</v>
      </c>
      <c r="AD873" s="6">
        <v>37</v>
      </c>
      <c r="AE873" s="7">
        <f>AC873-AD873</f>
        <v>-10</v>
      </c>
      <c r="AF873" s="6"/>
      <c r="AG873" s="6"/>
      <c r="AL873" s="6"/>
      <c r="AM873" s="6"/>
      <c r="AO873" s="4" t="s">
        <v>1148</v>
      </c>
      <c r="AP873" s="6"/>
      <c r="AQ873" s="6"/>
      <c r="AR873" s="6"/>
      <c r="AS873" s="6"/>
      <c r="AT873" s="6"/>
      <c r="AU873" s="4"/>
      <c r="AV873" s="6"/>
      <c r="AW873" s="6"/>
      <c r="AX873" s="7"/>
      <c r="AY873" s="4"/>
      <c r="BI873" s="50"/>
      <c r="BK873" s="50"/>
      <c r="BM873" s="50"/>
      <c r="BO873" s="50"/>
      <c r="BQ873" s="50"/>
      <c r="BS873" s="50"/>
    </row>
    <row r="874" spans="2:71" x14ac:dyDescent="0.25">
      <c r="B874" s="3" t="s">
        <v>265</v>
      </c>
      <c r="C874" s="85" t="s">
        <v>602</v>
      </c>
      <c r="D874" s="39">
        <v>44769</v>
      </c>
      <c r="E874" s="28">
        <v>29</v>
      </c>
      <c r="F874" s="3" t="s">
        <v>1169</v>
      </c>
      <c r="G874" s="2" t="s">
        <v>42</v>
      </c>
      <c r="H874" s="6">
        <v>33</v>
      </c>
      <c r="I874" s="7">
        <v>1</v>
      </c>
      <c r="J874" s="6">
        <v>40</v>
      </c>
      <c r="K874" s="7">
        <v>-1</v>
      </c>
      <c r="L874" s="6">
        <v>12</v>
      </c>
      <c r="M874" s="7">
        <v>0</v>
      </c>
      <c r="N874" s="6">
        <v>6</v>
      </c>
      <c r="O874" s="7">
        <v>0</v>
      </c>
      <c r="P874" s="6"/>
      <c r="R874" s="6"/>
      <c r="T874" s="6">
        <v>-7</v>
      </c>
      <c r="U874" s="7">
        <v>2</v>
      </c>
      <c r="V874" s="3" t="s">
        <v>1170</v>
      </c>
      <c r="W874" t="s">
        <v>988</v>
      </c>
      <c r="X874" s="7"/>
      <c r="Y874" s="7"/>
      <c r="Z874" s="6"/>
      <c r="AA874" s="6"/>
      <c r="AC874" s="6"/>
      <c r="AD874" s="6"/>
      <c r="AF874" s="6"/>
      <c r="AG874" s="6"/>
      <c r="AL874" s="6"/>
      <c r="AM874" s="6"/>
      <c r="AO874" s="4"/>
      <c r="AP874" s="6"/>
      <c r="AQ874" s="6"/>
      <c r="AR874" s="6"/>
      <c r="AS874" s="6"/>
      <c r="AT874" s="6"/>
      <c r="AU874" s="4"/>
      <c r="AV874" s="6"/>
      <c r="AW874" s="6"/>
      <c r="AX874" s="7"/>
      <c r="AY874" s="4"/>
      <c r="BI874" s="50"/>
      <c r="BK874" s="50"/>
      <c r="BM874" s="50"/>
      <c r="BO874" s="50"/>
      <c r="BQ874" s="50"/>
      <c r="BS874" s="50"/>
    </row>
    <row r="875" spans="2:71" x14ac:dyDescent="0.25">
      <c r="B875" s="3" t="s">
        <v>265</v>
      </c>
      <c r="C875" s="85" t="s">
        <v>602</v>
      </c>
      <c r="D875" s="39">
        <v>44769</v>
      </c>
      <c r="E875" s="28">
        <v>2</v>
      </c>
      <c r="F875" s="3" t="s">
        <v>821</v>
      </c>
      <c r="G875" s="2" t="s">
        <v>224</v>
      </c>
      <c r="H875" s="6">
        <v>34</v>
      </c>
      <c r="I875" s="7">
        <v>2</v>
      </c>
      <c r="J875" s="6">
        <v>35</v>
      </c>
      <c r="K875" s="7">
        <v>-4</v>
      </c>
      <c r="L875" s="6">
        <v>13</v>
      </c>
      <c r="M875" s="7">
        <v>1</v>
      </c>
      <c r="N875" s="6">
        <v>7</v>
      </c>
      <c r="O875" s="7">
        <v>-1</v>
      </c>
      <c r="P875" s="6">
        <v>3</v>
      </c>
      <c r="Q875" s="7">
        <v>-1</v>
      </c>
      <c r="R875" s="6">
        <v>1</v>
      </c>
      <c r="S875" s="7">
        <v>0</v>
      </c>
      <c r="T875" s="6">
        <v>-1</v>
      </c>
      <c r="U875" s="7">
        <v>6</v>
      </c>
      <c r="V875" s="3" t="s">
        <v>842</v>
      </c>
      <c r="X875" s="7"/>
      <c r="Y875" s="7"/>
      <c r="Z875" s="6"/>
      <c r="AA875" s="6"/>
      <c r="AC875" s="6"/>
      <c r="AD875" s="6"/>
      <c r="AF875" s="6"/>
      <c r="AG875" s="6"/>
      <c r="AL875" s="6"/>
      <c r="AM875" s="6"/>
      <c r="AO875" s="4"/>
      <c r="AP875" s="6"/>
      <c r="AQ875" s="6"/>
      <c r="AR875" s="6"/>
      <c r="AS875" s="6"/>
      <c r="AT875" s="6"/>
      <c r="AU875" s="4"/>
      <c r="AV875" s="6"/>
      <c r="AW875" s="6"/>
      <c r="AX875" s="7"/>
      <c r="AY875" s="4"/>
      <c r="BI875" s="50"/>
      <c r="BK875" s="50"/>
      <c r="BM875" s="50"/>
      <c r="BO875" s="50"/>
      <c r="BQ875" s="50"/>
      <c r="BS875" s="50"/>
    </row>
    <row r="876" spans="2:71" x14ac:dyDescent="0.25">
      <c r="B876" s="3" t="s">
        <v>265</v>
      </c>
      <c r="C876" s="85" t="s">
        <v>721</v>
      </c>
      <c r="D876" s="39">
        <v>44770</v>
      </c>
      <c r="E876" s="28">
        <v>4</v>
      </c>
      <c r="F876" s="3" t="s">
        <v>1137</v>
      </c>
      <c r="H876" s="6">
        <v>32</v>
      </c>
      <c r="I876" s="7">
        <v>-1</v>
      </c>
      <c r="J876" s="6">
        <v>36</v>
      </c>
      <c r="K876" s="7">
        <v>-1</v>
      </c>
      <c r="L876" s="6">
        <v>13</v>
      </c>
      <c r="M876" s="7">
        <v>0</v>
      </c>
      <c r="N876" s="6">
        <v>8</v>
      </c>
      <c r="O876" s="7">
        <v>1</v>
      </c>
      <c r="P876" s="6">
        <v>4</v>
      </c>
      <c r="Q876" s="7">
        <v>0</v>
      </c>
      <c r="R876" s="6">
        <v>1</v>
      </c>
      <c r="S876" s="7">
        <v>0</v>
      </c>
      <c r="T876" s="6">
        <v>-4</v>
      </c>
      <c r="U876" s="7">
        <v>0</v>
      </c>
      <c r="V876" s="3" t="s">
        <v>842</v>
      </c>
      <c r="X876" s="7"/>
      <c r="Y876" s="7"/>
      <c r="Z876" s="6"/>
      <c r="AA876" s="6"/>
      <c r="AC876" s="6"/>
      <c r="AD876" s="6"/>
      <c r="AF876" s="6"/>
      <c r="AG876" s="6"/>
      <c r="AL876" s="6"/>
      <c r="AM876" s="6"/>
      <c r="AO876" s="4"/>
      <c r="AP876" s="6"/>
      <c r="AQ876" s="6"/>
      <c r="AR876" s="6"/>
      <c r="AS876" s="6"/>
      <c r="AT876" s="6"/>
      <c r="AU876" s="4"/>
      <c r="AV876" s="6"/>
      <c r="AW876" s="6"/>
      <c r="AX876" s="7"/>
      <c r="AY876" s="4"/>
      <c r="BI876" s="50"/>
      <c r="BK876" s="50"/>
      <c r="BM876" s="50"/>
      <c r="BO876" s="50"/>
      <c r="BQ876" s="50"/>
      <c r="BS876" s="50"/>
    </row>
    <row r="877" spans="2:71" x14ac:dyDescent="0.25">
      <c r="B877" s="3" t="s">
        <v>265</v>
      </c>
      <c r="C877" s="85" t="s">
        <v>587</v>
      </c>
      <c r="D877" s="39">
        <v>44772</v>
      </c>
      <c r="E877" s="28">
        <v>2</v>
      </c>
      <c r="F877" s="3" t="s">
        <v>821</v>
      </c>
      <c r="H877" s="6"/>
      <c r="J877" s="6"/>
      <c r="L877" s="6"/>
      <c r="N877" s="6"/>
      <c r="P877" s="6"/>
      <c r="R877" s="6"/>
      <c r="T877" s="6"/>
      <c r="V877" s="3" t="s">
        <v>842</v>
      </c>
      <c r="X877" s="7"/>
      <c r="Z877" s="6">
        <v>28</v>
      </c>
      <c r="AA877" s="6">
        <v>66</v>
      </c>
      <c r="AB877" s="7">
        <f>Z877-AA877</f>
        <v>-38</v>
      </c>
      <c r="AC877" s="6">
        <v>28</v>
      </c>
      <c r="AD877" s="6">
        <v>54</v>
      </c>
      <c r="AE877" s="7">
        <f>AC877-AD877</f>
        <v>-26</v>
      </c>
      <c r="AF877" s="6"/>
      <c r="AG877" s="6"/>
      <c r="AL877" s="6"/>
      <c r="AM877" s="6"/>
      <c r="AO877" s="4" t="s">
        <v>1037</v>
      </c>
      <c r="AP877" s="6"/>
      <c r="AQ877" s="6"/>
      <c r="AR877" s="6"/>
      <c r="AS877" s="6"/>
      <c r="AT877" s="6"/>
      <c r="AU877" s="4"/>
      <c r="AV877" s="6">
        <v>21</v>
      </c>
      <c r="AW877" s="6">
        <v>60</v>
      </c>
      <c r="AX877" s="7">
        <f>AV877-AW877</f>
        <v>-39</v>
      </c>
      <c r="AY877" s="4" t="s">
        <v>871</v>
      </c>
      <c r="BI877" s="50"/>
      <c r="BK877" s="50"/>
      <c r="BM877" s="50"/>
      <c r="BO877" s="50"/>
      <c r="BQ877" s="50"/>
      <c r="BS877" s="50"/>
    </row>
    <row r="878" spans="2:71" x14ac:dyDescent="0.25">
      <c r="B878" s="3" t="s">
        <v>265</v>
      </c>
      <c r="C878" s="85" t="s">
        <v>312</v>
      </c>
      <c r="D878" s="39">
        <v>44773</v>
      </c>
      <c r="E878" s="28">
        <v>1</v>
      </c>
      <c r="F878" s="3" t="s">
        <v>1135</v>
      </c>
      <c r="H878" s="6">
        <v>34</v>
      </c>
      <c r="I878" s="7">
        <v>1</v>
      </c>
      <c r="J878" s="6">
        <v>38</v>
      </c>
      <c r="K878" s="7">
        <v>-3</v>
      </c>
      <c r="L878" s="6">
        <v>11</v>
      </c>
      <c r="M878" s="7">
        <v>0</v>
      </c>
      <c r="N878" s="6">
        <v>7</v>
      </c>
      <c r="O878" s="7">
        <v>2</v>
      </c>
      <c r="P878" s="6">
        <v>4</v>
      </c>
      <c r="Q878" s="7">
        <v>0</v>
      </c>
      <c r="R878" s="6"/>
      <c r="T878" s="6">
        <v>-4</v>
      </c>
      <c r="U878" s="7">
        <v>4</v>
      </c>
      <c r="V878" s="3" t="s">
        <v>842</v>
      </c>
      <c r="X878" s="7"/>
      <c r="Y878" s="7"/>
      <c r="Z878" s="6">
        <v>32</v>
      </c>
      <c r="AA878" s="6">
        <v>48</v>
      </c>
      <c r="AB878" s="7">
        <f>Z878-AA878</f>
        <v>-16</v>
      </c>
      <c r="AC878" s="6">
        <v>25</v>
      </c>
      <c r="AD878" s="6">
        <v>35</v>
      </c>
      <c r="AE878" s="7">
        <f>AC878-AD878</f>
        <v>-10</v>
      </c>
      <c r="AF878" s="6"/>
      <c r="AG878" s="6"/>
      <c r="AL878" s="6"/>
      <c r="AM878" s="6"/>
      <c r="AO878" s="4" t="s">
        <v>1148</v>
      </c>
      <c r="AP878" s="6"/>
      <c r="AQ878" s="6"/>
      <c r="AR878" s="6"/>
      <c r="AS878" s="6"/>
      <c r="AT878" s="6"/>
      <c r="AU878" s="4"/>
      <c r="AV878" s="6"/>
      <c r="AW878" s="6"/>
      <c r="AX878" s="7"/>
      <c r="AY878" s="4"/>
      <c r="BI878" s="50"/>
      <c r="BK878" s="50"/>
      <c r="BM878" s="50"/>
      <c r="BO878" s="50"/>
      <c r="BQ878" s="50"/>
      <c r="BS878" s="50"/>
    </row>
    <row r="879" spans="2:71" x14ac:dyDescent="0.25">
      <c r="B879" s="3" t="s">
        <v>265</v>
      </c>
      <c r="C879" s="52" t="s">
        <v>1162</v>
      </c>
      <c r="D879" s="39"/>
      <c r="E879" s="28"/>
      <c r="F879" s="3" t="s">
        <v>1163</v>
      </c>
      <c r="H879" s="6">
        <v>30.4</v>
      </c>
      <c r="I879" s="7">
        <f>H879-H836</f>
        <v>-0.5</v>
      </c>
      <c r="J879" s="6">
        <v>38.200000000000003</v>
      </c>
      <c r="K879" s="7">
        <f>J879-J836</f>
        <v>-0.29999999999999716</v>
      </c>
      <c r="L879" s="6">
        <v>11.8</v>
      </c>
      <c r="M879" s="7">
        <f>L879-L836</f>
        <v>-0.89999999999999858</v>
      </c>
      <c r="N879" s="6">
        <v>6.1</v>
      </c>
      <c r="O879" s="7">
        <f>N879-N836</f>
        <v>-0.10000000000000053</v>
      </c>
      <c r="P879" s="6">
        <v>4.7</v>
      </c>
      <c r="Q879" s="7">
        <f>P879-P836</f>
        <v>2.1</v>
      </c>
      <c r="R879" s="6"/>
      <c r="T879" s="6">
        <f>H879-J879</f>
        <v>-7.8000000000000043</v>
      </c>
      <c r="U879" s="7">
        <f>T879-T836</f>
        <v>-0.20000000000000284</v>
      </c>
      <c r="V879" s="3" t="s">
        <v>842</v>
      </c>
      <c r="W879" s="3"/>
      <c r="X879" t="s">
        <v>1152</v>
      </c>
      <c r="Y879" s="7"/>
      <c r="Z879" s="6"/>
      <c r="AA879" s="6"/>
      <c r="AC879" s="6"/>
      <c r="AD879" s="6"/>
      <c r="AF879" s="6"/>
      <c r="AG879" s="6"/>
      <c r="AL879" s="6"/>
      <c r="AM879" s="6"/>
      <c r="AO879" s="4"/>
      <c r="AP879" s="6"/>
      <c r="AQ879" s="6"/>
      <c r="AR879" s="6"/>
      <c r="AS879" s="6"/>
      <c r="AT879" s="6"/>
      <c r="AU879" s="4"/>
      <c r="AV879" s="6"/>
      <c r="AW879" s="6"/>
      <c r="AX879" s="7"/>
      <c r="AY879" s="4"/>
      <c r="BF879">
        <v>224</v>
      </c>
      <c r="BH879">
        <v>355</v>
      </c>
      <c r="BI879" s="50"/>
      <c r="BJ879">
        <v>16</v>
      </c>
      <c r="BK879" s="50"/>
      <c r="BL879">
        <v>1</v>
      </c>
      <c r="BM879" s="50"/>
      <c r="BO879" s="50"/>
      <c r="BP879">
        <v>33</v>
      </c>
      <c r="BQ879" s="50"/>
      <c r="BS879" s="50"/>
    </row>
    <row r="880" spans="2:71" x14ac:dyDescent="0.25">
      <c r="B880" s="3" t="s">
        <v>293</v>
      </c>
      <c r="C880" s="85" t="s">
        <v>589</v>
      </c>
      <c r="D880" s="39">
        <v>44776</v>
      </c>
      <c r="E880" s="28">
        <v>5</v>
      </c>
      <c r="F880" s="3" t="s">
        <v>1169</v>
      </c>
      <c r="G880" s="2" t="s">
        <v>42</v>
      </c>
      <c r="H880" s="6">
        <v>34</v>
      </c>
      <c r="I880" s="7">
        <v>1</v>
      </c>
      <c r="J880" s="6">
        <v>39</v>
      </c>
      <c r="K880" s="7">
        <v>-1</v>
      </c>
      <c r="L880" s="6">
        <v>13</v>
      </c>
      <c r="M880" s="7">
        <v>1</v>
      </c>
      <c r="N880" s="6">
        <v>5</v>
      </c>
      <c r="O880" s="7">
        <v>-1</v>
      </c>
      <c r="P880" s="6"/>
      <c r="R880" s="6"/>
      <c r="T880" s="6">
        <v>-5</v>
      </c>
      <c r="U880" s="7">
        <v>2</v>
      </c>
      <c r="V880" s="3" t="s">
        <v>1170</v>
      </c>
      <c r="W880" t="s">
        <v>988</v>
      </c>
      <c r="X880" s="7"/>
      <c r="Y880" s="7"/>
      <c r="Z880" s="6"/>
      <c r="AA880" s="6"/>
      <c r="AC880" s="6"/>
      <c r="AD880" s="6"/>
      <c r="AF880" s="6"/>
      <c r="AG880" s="6"/>
      <c r="AL880" s="6"/>
      <c r="AM880" s="6"/>
      <c r="AO880" s="4"/>
      <c r="AP880" s="6"/>
      <c r="AQ880" s="6"/>
      <c r="AR880" s="6"/>
      <c r="AS880" s="6"/>
      <c r="AT880" s="6"/>
      <c r="AU880" s="4"/>
      <c r="AV880" s="6"/>
      <c r="AW880" s="6"/>
      <c r="AX880" s="7"/>
      <c r="AY880" s="4"/>
      <c r="BI880" s="50"/>
      <c r="BK880" s="50"/>
      <c r="BM880" s="50"/>
      <c r="BO880" s="50"/>
      <c r="BQ880" s="50"/>
      <c r="BS880" s="50"/>
    </row>
    <row r="881" spans="2:71" x14ac:dyDescent="0.25">
      <c r="B881" s="3" t="s">
        <v>293</v>
      </c>
      <c r="C881" s="85" t="s">
        <v>584</v>
      </c>
      <c r="D881" s="39">
        <v>44776</v>
      </c>
      <c r="E881" s="28">
        <v>7</v>
      </c>
      <c r="F881" s="3" t="s">
        <v>903</v>
      </c>
      <c r="G881" s="2" t="s">
        <v>138</v>
      </c>
      <c r="H881" s="6">
        <v>34</v>
      </c>
      <c r="I881" s="7">
        <v>0</v>
      </c>
      <c r="J881" s="6">
        <v>37</v>
      </c>
      <c r="K881" s="7">
        <v>0</v>
      </c>
      <c r="L881" s="6">
        <v>12</v>
      </c>
      <c r="M881" s="7">
        <v>-1</v>
      </c>
      <c r="N881" s="6">
        <v>6</v>
      </c>
      <c r="O881" s="7">
        <v>0</v>
      </c>
      <c r="P881" s="6"/>
      <c r="R881" s="6"/>
      <c r="T881" s="6">
        <v>-3</v>
      </c>
      <c r="U881" s="7">
        <v>0</v>
      </c>
      <c r="V881" s="3" t="s">
        <v>842</v>
      </c>
      <c r="X881" s="7"/>
      <c r="Y881" s="7"/>
      <c r="Z881" s="6"/>
      <c r="AA881" s="6"/>
      <c r="AC881" s="6"/>
      <c r="AD881" s="6"/>
      <c r="AF881" s="6"/>
      <c r="AG881" s="6"/>
      <c r="AL881" s="6"/>
      <c r="AM881" s="6"/>
      <c r="AO881" s="4"/>
      <c r="AP881" s="6"/>
      <c r="AQ881" s="6"/>
      <c r="AR881" s="6"/>
      <c r="AS881" s="6"/>
      <c r="AT881" s="6"/>
      <c r="AU881" s="4"/>
      <c r="AV881" s="6"/>
      <c r="AW881" s="6"/>
      <c r="AX881" s="7"/>
      <c r="AY881" s="4"/>
      <c r="BI881" s="50"/>
      <c r="BK881" s="50"/>
      <c r="BM881" s="50"/>
      <c r="BO881" s="50"/>
      <c r="BQ881" s="50"/>
      <c r="BS881" s="50"/>
    </row>
    <row r="882" spans="2:71" x14ac:dyDescent="0.25">
      <c r="B882" s="3" t="s">
        <v>293</v>
      </c>
      <c r="C882" s="85" t="s">
        <v>366</v>
      </c>
      <c r="D882" s="39">
        <v>44777</v>
      </c>
      <c r="E882" s="28">
        <v>4</v>
      </c>
      <c r="F882" s="3" t="s">
        <v>1135</v>
      </c>
      <c r="H882" s="6">
        <v>32</v>
      </c>
      <c r="I882" s="7">
        <v>-2</v>
      </c>
      <c r="J882" s="6">
        <v>40</v>
      </c>
      <c r="K882" s="7">
        <v>2</v>
      </c>
      <c r="L882" s="6">
        <v>13</v>
      </c>
      <c r="M882" s="7">
        <v>2</v>
      </c>
      <c r="N882" s="6">
        <v>4</v>
      </c>
      <c r="O882" s="7">
        <v>-3</v>
      </c>
      <c r="P882" s="6">
        <v>4</v>
      </c>
      <c r="Q882" s="7">
        <v>0</v>
      </c>
      <c r="R882" s="6"/>
      <c r="T882" s="6">
        <v>-8</v>
      </c>
      <c r="U882" s="7">
        <v>-4</v>
      </c>
      <c r="V882" s="3" t="s">
        <v>842</v>
      </c>
      <c r="X882" s="7"/>
      <c r="Y882" s="7"/>
      <c r="Z882" s="6">
        <v>32</v>
      </c>
      <c r="AA882" s="6">
        <v>50</v>
      </c>
      <c r="AB882" s="7">
        <f>Z882-AA882</f>
        <v>-18</v>
      </c>
      <c r="AC882" s="6">
        <v>27</v>
      </c>
      <c r="AD882" s="6">
        <v>33</v>
      </c>
      <c r="AE882" s="7">
        <f>AC882-AD882</f>
        <v>-6</v>
      </c>
      <c r="AF882" s="6"/>
      <c r="AG882" s="6"/>
      <c r="AL882" s="6"/>
      <c r="AM882" s="6"/>
      <c r="AO882" s="4" t="s">
        <v>1148</v>
      </c>
      <c r="AP882" s="6"/>
      <c r="AQ882" s="6"/>
      <c r="AR882" s="6"/>
      <c r="AS882" s="6"/>
      <c r="AT882" s="6"/>
      <c r="AU882" s="4"/>
      <c r="AV882" s="6"/>
      <c r="AW882" s="6"/>
      <c r="AX882" s="7"/>
      <c r="AY882" s="4"/>
      <c r="BI882" s="50"/>
      <c r="BK882" s="50"/>
      <c r="BM882" s="50"/>
      <c r="BO882" s="50"/>
      <c r="BQ882" s="50"/>
      <c r="BS882" s="50"/>
    </row>
    <row r="883" spans="2:71" x14ac:dyDescent="0.25">
      <c r="B883" s="3" t="s">
        <v>293</v>
      </c>
      <c r="C883" s="85" t="s">
        <v>694</v>
      </c>
      <c r="D883" s="39">
        <v>44777</v>
      </c>
      <c r="E883" s="28">
        <v>8</v>
      </c>
      <c r="F883" s="3" t="s">
        <v>821</v>
      </c>
      <c r="G883" s="2" t="s">
        <v>224</v>
      </c>
      <c r="H883" s="6">
        <v>33</v>
      </c>
      <c r="I883" s="7">
        <v>-1</v>
      </c>
      <c r="J883" s="6">
        <v>37</v>
      </c>
      <c r="K883" s="7">
        <v>2</v>
      </c>
      <c r="L883" s="6">
        <v>11</v>
      </c>
      <c r="M883" s="7">
        <v>-2</v>
      </c>
      <c r="N883" s="6">
        <v>8</v>
      </c>
      <c r="O883" s="7">
        <v>1</v>
      </c>
      <c r="P883" s="6">
        <v>3</v>
      </c>
      <c r="Q883" s="7">
        <v>0</v>
      </c>
      <c r="R883" s="6"/>
      <c r="T883" s="6">
        <v>-4</v>
      </c>
      <c r="U883" s="7">
        <v>-3</v>
      </c>
      <c r="V883" s="3" t="s">
        <v>842</v>
      </c>
      <c r="X883" s="7"/>
      <c r="Y883" s="7"/>
      <c r="Z883" s="6"/>
      <c r="AA883" s="6"/>
      <c r="AC883" s="6"/>
      <c r="AD883" s="6"/>
      <c r="AF883" s="6"/>
      <c r="AG883" s="6"/>
      <c r="AL883" s="6"/>
      <c r="AM883" s="6"/>
      <c r="AO883" s="4"/>
      <c r="AP883" s="6">
        <v>28</v>
      </c>
      <c r="AQ883" s="6">
        <v>38</v>
      </c>
      <c r="AR883" s="6"/>
      <c r="AS883" s="6"/>
      <c r="AT883" s="6"/>
      <c r="AU883" s="4" t="s">
        <v>876</v>
      </c>
      <c r="AV883" s="6">
        <v>20</v>
      </c>
      <c r="AW883" s="6">
        <v>56</v>
      </c>
      <c r="AX883" s="7">
        <f>AV883-AW883</f>
        <v>-36</v>
      </c>
      <c r="AY883" s="4" t="s">
        <v>871</v>
      </c>
      <c r="BI883" s="50"/>
      <c r="BK883" s="50"/>
      <c r="BM883" s="50"/>
      <c r="BO883" s="50"/>
      <c r="BQ883" s="50"/>
      <c r="BS883" s="50"/>
    </row>
    <row r="884" spans="2:71" x14ac:dyDescent="0.25">
      <c r="B884" s="3" t="s">
        <v>293</v>
      </c>
      <c r="C884" s="85" t="s">
        <v>645</v>
      </c>
      <c r="D884" s="39">
        <v>44779</v>
      </c>
      <c r="E884" s="28">
        <v>9</v>
      </c>
      <c r="F884" s="3" t="s">
        <v>821</v>
      </c>
      <c r="H884" s="6"/>
      <c r="J884" s="6"/>
      <c r="L884" s="6"/>
      <c r="N884" s="6"/>
      <c r="P884" s="6"/>
      <c r="R884" s="6"/>
      <c r="T884" s="6"/>
      <c r="V884" s="3" t="s">
        <v>842</v>
      </c>
      <c r="X884" s="7"/>
      <c r="Z884" s="6"/>
      <c r="AA884" s="6"/>
      <c r="AC884" s="6"/>
      <c r="AD884" s="6"/>
      <c r="AF884" s="6"/>
      <c r="AG884" s="6"/>
      <c r="AL884" s="6"/>
      <c r="AM884" s="6"/>
      <c r="AO884" s="4"/>
      <c r="AP884" s="6"/>
      <c r="AQ884" s="6"/>
      <c r="AR884" s="6"/>
      <c r="AS884" s="6"/>
      <c r="AT884" s="6"/>
      <c r="AU884" s="4"/>
      <c r="AV884" s="6">
        <v>18</v>
      </c>
      <c r="AW884" s="6">
        <v>62</v>
      </c>
      <c r="AX884" s="7">
        <f>AV884-AW884</f>
        <v>-44</v>
      </c>
      <c r="AY884" s="4" t="s">
        <v>871</v>
      </c>
      <c r="BI884" s="50"/>
      <c r="BK884" s="50"/>
      <c r="BM884" s="50"/>
      <c r="BO884" s="50"/>
      <c r="BQ884" s="50"/>
      <c r="BS884" s="50"/>
    </row>
    <row r="885" spans="2:71" x14ac:dyDescent="0.25">
      <c r="B885" s="3" t="s">
        <v>293</v>
      </c>
      <c r="C885" s="85" t="s">
        <v>553</v>
      </c>
      <c r="D885" s="39">
        <v>44780</v>
      </c>
      <c r="E885" s="28">
        <v>8</v>
      </c>
      <c r="F885" s="3" t="s">
        <v>1135</v>
      </c>
      <c r="H885" s="6">
        <v>35</v>
      </c>
      <c r="I885" s="7">
        <v>3</v>
      </c>
      <c r="J885" s="6">
        <v>40</v>
      </c>
      <c r="K885" s="7">
        <v>0</v>
      </c>
      <c r="L885" s="6">
        <v>12</v>
      </c>
      <c r="M885" s="7">
        <v>-1</v>
      </c>
      <c r="N885" s="6">
        <v>5</v>
      </c>
      <c r="O885" s="7">
        <v>1</v>
      </c>
      <c r="P885" s="6">
        <v>3</v>
      </c>
      <c r="Q885" s="7">
        <v>-1</v>
      </c>
      <c r="R885" s="6"/>
      <c r="T885" s="6">
        <v>-5</v>
      </c>
      <c r="U885" s="7">
        <v>3</v>
      </c>
      <c r="V885" s="3" t="s">
        <v>842</v>
      </c>
      <c r="X885" s="7"/>
      <c r="Y885" s="7"/>
      <c r="Z885" s="6">
        <v>32</v>
      </c>
      <c r="AA885" s="6">
        <v>49</v>
      </c>
      <c r="AB885" s="7">
        <f>Z885-AA885</f>
        <v>-17</v>
      </c>
      <c r="AC885" s="6">
        <v>26</v>
      </c>
      <c r="AD885" s="6">
        <v>34</v>
      </c>
      <c r="AE885" s="7">
        <f>AC885-AD885</f>
        <v>-8</v>
      </c>
      <c r="AF885" s="6"/>
      <c r="AG885" s="6"/>
      <c r="AL885" s="6"/>
      <c r="AM885" s="6"/>
      <c r="AO885" s="4" t="s">
        <v>1148</v>
      </c>
      <c r="AP885" s="6"/>
      <c r="AQ885" s="6"/>
      <c r="AR885" s="6"/>
      <c r="AS885" s="6"/>
      <c r="AT885" s="6"/>
      <c r="AU885" s="4"/>
      <c r="AV885" s="6"/>
      <c r="AW885" s="6"/>
      <c r="AX885" s="7"/>
      <c r="AY885" s="4"/>
      <c r="BI885" s="50"/>
      <c r="BK885" s="50"/>
      <c r="BM885" s="50"/>
      <c r="BO885" s="50"/>
      <c r="BQ885" s="50"/>
      <c r="BS885" s="50"/>
    </row>
    <row r="886" spans="2:71" x14ac:dyDescent="0.25">
      <c r="B886" s="3" t="s">
        <v>293</v>
      </c>
      <c r="C886" s="85" t="s">
        <v>419</v>
      </c>
      <c r="D886" s="39">
        <v>44781</v>
      </c>
      <c r="E886" s="28"/>
      <c r="F886" s="3" t="s">
        <v>821</v>
      </c>
      <c r="H886" s="6"/>
      <c r="J886" s="6"/>
      <c r="L886" s="6"/>
      <c r="N886" s="6"/>
      <c r="P886" s="6"/>
      <c r="R886" s="6"/>
      <c r="T886" s="6"/>
      <c r="V886" s="3" t="s">
        <v>842</v>
      </c>
      <c r="X886" s="7"/>
      <c r="Z886" s="6">
        <v>27</v>
      </c>
      <c r="AA886" s="6">
        <v>67</v>
      </c>
      <c r="AB886" s="7">
        <f>Z886-AA886</f>
        <v>-40</v>
      </c>
      <c r="AC886" s="6">
        <v>28</v>
      </c>
      <c r="AD886" s="6">
        <v>57</v>
      </c>
      <c r="AE886" s="7">
        <f>AC886-AD886</f>
        <v>-29</v>
      </c>
      <c r="AF886" s="6"/>
      <c r="AG886" s="6"/>
      <c r="AL886" s="6"/>
      <c r="AM886" s="6"/>
      <c r="AO886" s="4" t="s">
        <v>931</v>
      </c>
      <c r="AP886" s="6"/>
      <c r="AQ886" s="6"/>
      <c r="AR886" s="6"/>
      <c r="AS886" s="6"/>
      <c r="AT886" s="6"/>
      <c r="AU886" s="4"/>
      <c r="AV886" s="6"/>
      <c r="AW886" s="6"/>
      <c r="AX886" s="7"/>
      <c r="AY886" s="4"/>
      <c r="BI886" s="50"/>
      <c r="BK886" s="50"/>
      <c r="BM886" s="50"/>
      <c r="BO886" s="50"/>
      <c r="BQ886" s="50"/>
      <c r="BS886" s="50"/>
    </row>
    <row r="887" spans="2:71" x14ac:dyDescent="0.25">
      <c r="B887" s="3" t="s">
        <v>293</v>
      </c>
      <c r="C887" s="85" t="s">
        <v>669</v>
      </c>
      <c r="D887" s="39">
        <v>44782</v>
      </c>
      <c r="E887" s="28">
        <v>17</v>
      </c>
      <c r="F887" s="3" t="s">
        <v>821</v>
      </c>
      <c r="G887" s="2" t="s">
        <v>224</v>
      </c>
      <c r="H887" s="6">
        <v>30</v>
      </c>
      <c r="I887" s="7">
        <v>-3</v>
      </c>
      <c r="J887" s="6">
        <v>39</v>
      </c>
      <c r="K887" s="7">
        <v>2</v>
      </c>
      <c r="L887" s="6">
        <v>12</v>
      </c>
      <c r="M887" s="7">
        <v>1</v>
      </c>
      <c r="N887" s="6">
        <v>6</v>
      </c>
      <c r="O887" s="7">
        <v>-2</v>
      </c>
      <c r="P887" s="6">
        <v>4</v>
      </c>
      <c r="Q887" s="7">
        <v>1</v>
      </c>
      <c r="R887" s="6"/>
      <c r="T887" s="6">
        <v>-9</v>
      </c>
      <c r="U887" s="7">
        <v>-5</v>
      </c>
      <c r="V887" s="3" t="s">
        <v>842</v>
      </c>
      <c r="X887" s="7"/>
      <c r="Y887" s="7"/>
      <c r="Z887" s="6"/>
      <c r="AA887" s="6"/>
      <c r="AC887" s="6"/>
      <c r="AD887" s="6"/>
      <c r="AF887" s="6"/>
      <c r="AG887" s="6"/>
      <c r="AL887" s="6"/>
      <c r="AM887" s="6"/>
      <c r="AO887" s="4"/>
      <c r="AP887" s="6"/>
      <c r="AQ887" s="6"/>
      <c r="AR887" s="6"/>
      <c r="AS887" s="6"/>
      <c r="AT887" s="6"/>
      <c r="AU887" s="4"/>
      <c r="AV887" s="6"/>
      <c r="AW887" s="6"/>
      <c r="AX887" s="7"/>
      <c r="AY887" s="4"/>
      <c r="BI887" s="50"/>
      <c r="BK887" s="50"/>
      <c r="BM887" s="50"/>
      <c r="BO887" s="50"/>
      <c r="BQ887" s="50"/>
      <c r="BS887" s="50"/>
    </row>
    <row r="888" spans="2:71" x14ac:dyDescent="0.25">
      <c r="B888" s="3" t="s">
        <v>293</v>
      </c>
      <c r="C888" s="85" t="s">
        <v>337</v>
      </c>
      <c r="D888" s="39">
        <v>44783</v>
      </c>
      <c r="E888" s="28">
        <v>12</v>
      </c>
      <c r="F888" s="3" t="s">
        <v>1169</v>
      </c>
      <c r="G888" s="2" t="s">
        <v>42</v>
      </c>
      <c r="H888" s="6">
        <v>35</v>
      </c>
      <c r="I888" s="7">
        <v>1</v>
      </c>
      <c r="J888" s="6">
        <v>39</v>
      </c>
      <c r="K888" s="7">
        <v>0</v>
      </c>
      <c r="L888" s="6">
        <v>12</v>
      </c>
      <c r="M888" s="7">
        <v>-1</v>
      </c>
      <c r="N888" s="6">
        <v>5</v>
      </c>
      <c r="O888" s="7">
        <v>0</v>
      </c>
      <c r="P888" s="6"/>
      <c r="R888" s="6"/>
      <c r="T888" s="6">
        <v>-4</v>
      </c>
      <c r="U888" s="7">
        <v>1</v>
      </c>
      <c r="V888" s="3" t="s">
        <v>1170</v>
      </c>
      <c r="W888" t="s">
        <v>988</v>
      </c>
      <c r="X888" s="7"/>
      <c r="Y888" s="7"/>
      <c r="Z888" s="6"/>
      <c r="AA888" s="6"/>
      <c r="AC888" s="6"/>
      <c r="AD888" s="6"/>
      <c r="AF888" s="6"/>
      <c r="AG888" s="6"/>
      <c r="AL888" s="6"/>
      <c r="AM888" s="6"/>
      <c r="AO888" s="4"/>
      <c r="AP888" s="6"/>
      <c r="AQ888" s="6"/>
      <c r="AR888" s="6"/>
      <c r="AS888" s="6"/>
      <c r="AT888" s="6"/>
      <c r="AU888" s="4"/>
      <c r="AV888" s="6"/>
      <c r="AW888" s="6"/>
      <c r="AX888" s="7"/>
      <c r="AY888" s="4"/>
      <c r="BI888" s="50"/>
      <c r="BK888" s="50"/>
      <c r="BM888" s="50"/>
      <c r="BO888" s="50"/>
      <c r="BQ888" s="50"/>
      <c r="BS888" s="50"/>
    </row>
    <row r="889" spans="2:71" x14ac:dyDescent="0.25">
      <c r="B889" s="3" t="s">
        <v>293</v>
      </c>
      <c r="C889" s="85" t="s">
        <v>441</v>
      </c>
      <c r="D889" s="39">
        <v>44786</v>
      </c>
      <c r="E889" s="28">
        <v>22</v>
      </c>
      <c r="F889" s="3" t="s">
        <v>821</v>
      </c>
      <c r="H889" s="6"/>
      <c r="J889" s="6"/>
      <c r="L889" s="6"/>
      <c r="N889" s="6"/>
      <c r="P889" s="6"/>
      <c r="R889" s="6"/>
      <c r="T889" s="6"/>
      <c r="V889" s="3" t="s">
        <v>842</v>
      </c>
      <c r="X889" s="7"/>
      <c r="Z889" s="6"/>
      <c r="AA889" s="6"/>
      <c r="AC889" s="6"/>
      <c r="AD889" s="6"/>
      <c r="AF889" s="6"/>
      <c r="AG889" s="6"/>
      <c r="AL889" s="6"/>
      <c r="AM889" s="6"/>
      <c r="AO889" s="4"/>
      <c r="AP889" s="6"/>
      <c r="AQ889" s="6"/>
      <c r="AR889" s="6"/>
      <c r="AS889" s="6"/>
      <c r="AT889" s="6"/>
      <c r="AU889" s="4"/>
      <c r="AV889" s="6">
        <v>18</v>
      </c>
      <c r="AW889" s="6">
        <v>64</v>
      </c>
      <c r="AX889" s="7">
        <f>AV889-AW889</f>
        <v>-46</v>
      </c>
      <c r="AY889" s="4" t="s">
        <v>871</v>
      </c>
      <c r="BI889" s="50"/>
      <c r="BK889" s="50"/>
      <c r="BM889" s="50"/>
      <c r="BO889" s="50"/>
      <c r="BQ889" s="50"/>
      <c r="BS889" s="50"/>
    </row>
    <row r="890" spans="2:71" x14ac:dyDescent="0.25">
      <c r="B890" s="3" t="s">
        <v>293</v>
      </c>
      <c r="C890" s="85" t="s">
        <v>581</v>
      </c>
      <c r="D890" s="39">
        <v>44787</v>
      </c>
      <c r="E890" s="28">
        <v>15</v>
      </c>
      <c r="F890" s="3" t="s">
        <v>1135</v>
      </c>
      <c r="H890" s="6">
        <v>34</v>
      </c>
      <c r="I890" s="7">
        <v>-1</v>
      </c>
      <c r="J890" s="6">
        <v>41</v>
      </c>
      <c r="K890" s="7">
        <v>1</v>
      </c>
      <c r="L890" s="6">
        <v>12</v>
      </c>
      <c r="M890" s="7">
        <v>0</v>
      </c>
      <c r="N890" s="6">
        <v>5</v>
      </c>
      <c r="O890" s="7">
        <v>0</v>
      </c>
      <c r="P890" s="6">
        <v>3</v>
      </c>
      <c r="Q890" s="7">
        <v>0</v>
      </c>
      <c r="R890" s="6"/>
      <c r="T890" s="6">
        <v>-7</v>
      </c>
      <c r="U890" s="7">
        <v>-2</v>
      </c>
      <c r="V890" s="3" t="s">
        <v>842</v>
      </c>
      <c r="X890" s="7"/>
      <c r="Y890" s="7"/>
      <c r="Z890" s="6">
        <v>31</v>
      </c>
      <c r="AA890" s="6">
        <v>51</v>
      </c>
      <c r="AB890" s="7">
        <f>Z890-AA890</f>
        <v>-20</v>
      </c>
      <c r="AC890" s="6">
        <v>29</v>
      </c>
      <c r="AD890" s="6">
        <v>33</v>
      </c>
      <c r="AE890" s="7">
        <f>AC890-AD890</f>
        <v>-4</v>
      </c>
      <c r="AF890" s="6"/>
      <c r="AG890" s="6"/>
      <c r="AL890" s="6"/>
      <c r="AM890" s="6"/>
      <c r="AO890" s="4" t="s">
        <v>1148</v>
      </c>
      <c r="AP890" s="6"/>
      <c r="AQ890" s="6"/>
      <c r="AR890" s="6"/>
      <c r="AS890" s="6"/>
      <c r="AT890" s="6"/>
      <c r="AU890" s="4"/>
      <c r="AV890" s="6"/>
      <c r="AW890" s="6"/>
      <c r="AX890" s="7"/>
      <c r="AY890" s="4"/>
      <c r="BI890" s="50"/>
      <c r="BK890" s="50"/>
      <c r="BM890" s="50"/>
      <c r="BO890" s="50"/>
      <c r="BQ890" s="50"/>
      <c r="BS890" s="50"/>
    </row>
    <row r="891" spans="2:71" x14ac:dyDescent="0.25">
      <c r="B891" s="3" t="s">
        <v>293</v>
      </c>
      <c r="C891" s="85" t="s">
        <v>640</v>
      </c>
      <c r="D891" s="39">
        <v>44789</v>
      </c>
      <c r="E891" s="28">
        <v>20</v>
      </c>
      <c r="F891" s="3" t="s">
        <v>821</v>
      </c>
      <c r="G891" s="2" t="s">
        <v>224</v>
      </c>
      <c r="H891" s="6">
        <v>28</v>
      </c>
      <c r="I891" s="7">
        <v>-2</v>
      </c>
      <c r="J891" s="6">
        <v>43</v>
      </c>
      <c r="K891" s="7">
        <v>4</v>
      </c>
      <c r="L891" s="6">
        <v>11</v>
      </c>
      <c r="M891" s="7">
        <v>-1</v>
      </c>
      <c r="N891" s="6">
        <v>7</v>
      </c>
      <c r="O891" s="7">
        <v>1</v>
      </c>
      <c r="P891" s="6">
        <v>4</v>
      </c>
      <c r="Q891" s="7">
        <v>0</v>
      </c>
      <c r="R891" s="6"/>
      <c r="T891" s="6">
        <v>-15</v>
      </c>
      <c r="U891" s="7">
        <v>-6</v>
      </c>
      <c r="V891" s="3" t="s">
        <v>842</v>
      </c>
      <c r="X891" s="7"/>
      <c r="Y891" s="7"/>
      <c r="Z891" s="6"/>
      <c r="AA891" s="6"/>
      <c r="AC891" s="6">
        <v>31</v>
      </c>
      <c r="AD891" s="6">
        <v>55</v>
      </c>
      <c r="AE891" s="7">
        <f>AC891-AD891</f>
        <v>-24</v>
      </c>
      <c r="AF891" s="6"/>
      <c r="AG891" s="6"/>
      <c r="AL891" s="6"/>
      <c r="AM891" s="6"/>
      <c r="AO891" s="4" t="s">
        <v>931</v>
      </c>
      <c r="AP891" s="6"/>
      <c r="AQ891" s="6"/>
      <c r="AR891" s="6"/>
      <c r="AS891" s="6"/>
      <c r="AT891" s="6"/>
      <c r="AU891" s="4"/>
      <c r="AV891" s="6"/>
      <c r="AW891" s="6"/>
      <c r="AX891" s="7"/>
      <c r="AY891" s="4"/>
      <c r="BI891" s="50"/>
      <c r="BK891" s="50"/>
      <c r="BM891" s="50"/>
      <c r="BO891" s="50"/>
      <c r="BQ891" s="50"/>
      <c r="BS891" s="50"/>
    </row>
    <row r="892" spans="2:71" x14ac:dyDescent="0.25">
      <c r="B892" s="3" t="s">
        <v>293</v>
      </c>
      <c r="C892" s="85" t="s">
        <v>538</v>
      </c>
      <c r="D892" s="39">
        <v>44789</v>
      </c>
      <c r="E892" s="28">
        <v>19</v>
      </c>
      <c r="F892" s="3" t="s">
        <v>1019</v>
      </c>
      <c r="G892" s="2" t="s">
        <v>202</v>
      </c>
      <c r="H892" s="6">
        <v>32</v>
      </c>
      <c r="I892" s="7">
        <v>0</v>
      </c>
      <c r="J892" s="6">
        <v>42</v>
      </c>
      <c r="K892" s="7">
        <v>0</v>
      </c>
      <c r="L892" s="6">
        <v>11</v>
      </c>
      <c r="M892" s="7">
        <v>0</v>
      </c>
      <c r="N892" s="6">
        <v>5</v>
      </c>
      <c r="O892" s="7">
        <v>1</v>
      </c>
      <c r="P892" s="6">
        <v>3</v>
      </c>
      <c r="Q892" s="7">
        <v>-1</v>
      </c>
      <c r="R892" s="6"/>
      <c r="T892" s="6">
        <v>-10</v>
      </c>
      <c r="U892" s="7">
        <v>0</v>
      </c>
      <c r="V892" s="3" t="s">
        <v>842</v>
      </c>
      <c r="X892" s="7"/>
      <c r="Y892" s="7"/>
      <c r="Z892" s="6">
        <v>25</v>
      </c>
      <c r="AA892" s="6">
        <v>60</v>
      </c>
      <c r="AB892" s="7">
        <f>Z892-AA892</f>
        <v>-35</v>
      </c>
      <c r="AC892" s="6">
        <v>27</v>
      </c>
      <c r="AD892" s="6">
        <v>34</v>
      </c>
      <c r="AE892" s="7">
        <f>AC892-AD892</f>
        <v>-7</v>
      </c>
      <c r="AF892" s="6">
        <v>16</v>
      </c>
      <c r="AG892" s="6">
        <v>18</v>
      </c>
      <c r="AH892" s="7">
        <f>AF892-AG892</f>
        <v>-2</v>
      </c>
      <c r="AL892" s="6"/>
      <c r="AM892" s="6"/>
      <c r="AO892" s="4" t="s">
        <v>1087</v>
      </c>
      <c r="AP892" s="6"/>
      <c r="AQ892" s="6"/>
      <c r="AR892" s="6"/>
      <c r="AS892" s="6"/>
      <c r="AT892" s="6"/>
      <c r="AU892" s="4"/>
      <c r="AV892" s="6"/>
      <c r="AW892" s="6"/>
      <c r="AX892" s="7"/>
      <c r="AY892" s="4"/>
      <c r="BI892" s="50"/>
      <c r="BK892" s="50"/>
      <c r="BM892" s="50"/>
      <c r="BO892" s="50"/>
      <c r="BQ892" s="50"/>
      <c r="BS892" s="50"/>
    </row>
    <row r="893" spans="2:71" x14ac:dyDescent="0.25">
      <c r="B893" s="3" t="s">
        <v>293</v>
      </c>
      <c r="C893" s="85" t="s">
        <v>564</v>
      </c>
      <c r="D893" s="39">
        <v>44791</v>
      </c>
      <c r="E893" s="28">
        <v>21</v>
      </c>
      <c r="F893" s="3" t="s">
        <v>903</v>
      </c>
      <c r="G893" s="2" t="s">
        <v>138</v>
      </c>
      <c r="H893" s="6">
        <v>31</v>
      </c>
      <c r="I893" s="7">
        <v>-3</v>
      </c>
      <c r="J893" s="6">
        <v>39</v>
      </c>
      <c r="K893" s="7">
        <v>2</v>
      </c>
      <c r="L893" s="6">
        <v>10</v>
      </c>
      <c r="M893" s="7">
        <v>-2</v>
      </c>
      <c r="N893" s="6">
        <v>7</v>
      </c>
      <c r="O893" s="7">
        <v>1</v>
      </c>
      <c r="P893" s="6"/>
      <c r="R893" s="6"/>
      <c r="T893" s="6">
        <v>-8</v>
      </c>
      <c r="U893" s="7">
        <v>-5</v>
      </c>
      <c r="V893" s="3" t="s">
        <v>842</v>
      </c>
      <c r="X893" s="7"/>
      <c r="Y893" s="7"/>
      <c r="Z893" s="6">
        <v>26</v>
      </c>
      <c r="AA893" s="6">
        <v>55</v>
      </c>
      <c r="AB893" s="7">
        <f>Z893-AA893</f>
        <v>-29</v>
      </c>
      <c r="AC893" s="6">
        <v>29</v>
      </c>
      <c r="AD893" s="6">
        <v>35</v>
      </c>
      <c r="AE893" s="7">
        <f>AC893-AD893</f>
        <v>-6</v>
      </c>
      <c r="AF893" s="6"/>
      <c r="AG893" s="6"/>
      <c r="AL893" s="6"/>
      <c r="AM893" s="6"/>
      <c r="AO893" s="4" t="s">
        <v>1127</v>
      </c>
      <c r="AP893" s="6">
        <v>25</v>
      </c>
      <c r="AQ893" s="6">
        <v>31</v>
      </c>
      <c r="AR893" s="6"/>
      <c r="AS893" s="6"/>
      <c r="AT893" s="6"/>
      <c r="AU893" s="4" t="s">
        <v>1035</v>
      </c>
      <c r="AV893" s="6"/>
      <c r="AW893" s="6"/>
      <c r="AX893" s="7"/>
      <c r="AY893" s="4"/>
      <c r="BI893" s="50"/>
      <c r="BK893" s="50"/>
      <c r="BM893" s="50"/>
      <c r="BO893" s="50"/>
      <c r="BQ893" s="50"/>
      <c r="BS893" s="50"/>
    </row>
    <row r="894" spans="2:71" x14ac:dyDescent="0.25">
      <c r="B894" s="3" t="s">
        <v>293</v>
      </c>
      <c r="C894" s="85" t="s">
        <v>516</v>
      </c>
      <c r="D894" s="39">
        <v>44791</v>
      </c>
      <c r="E894" s="28">
        <v>25</v>
      </c>
      <c r="F894" s="3" t="s">
        <v>1137</v>
      </c>
      <c r="H894" s="6">
        <v>33</v>
      </c>
      <c r="I894" s="7">
        <v>1</v>
      </c>
      <c r="J894" s="6">
        <v>40</v>
      </c>
      <c r="K894" s="7">
        <v>4</v>
      </c>
      <c r="L894" s="6">
        <v>14</v>
      </c>
      <c r="M894" s="7">
        <v>1</v>
      </c>
      <c r="N894" s="6">
        <v>6</v>
      </c>
      <c r="O894" s="7">
        <v>-2</v>
      </c>
      <c r="P894" s="6">
        <v>2</v>
      </c>
      <c r="Q894" s="7">
        <v>-2</v>
      </c>
      <c r="R894" s="6">
        <v>0</v>
      </c>
      <c r="S894" s="7">
        <v>-1</v>
      </c>
      <c r="T894" s="6">
        <v>-7</v>
      </c>
      <c r="U894" s="7">
        <v>-3</v>
      </c>
      <c r="V894" s="3" t="s">
        <v>842</v>
      </c>
      <c r="X894" s="7"/>
      <c r="Y894" s="7"/>
      <c r="Z894" s="6"/>
      <c r="AA894" s="6"/>
      <c r="AC894" s="6"/>
      <c r="AD894" s="6"/>
      <c r="AF894" s="6"/>
      <c r="AG894" s="6"/>
      <c r="AL894" s="6"/>
      <c r="AM894" s="6"/>
      <c r="AO894" s="4"/>
      <c r="AP894" s="6"/>
      <c r="AQ894" s="6"/>
      <c r="AR894" s="6"/>
      <c r="AS894" s="6"/>
      <c r="AT894" s="6"/>
      <c r="AU894" s="4"/>
      <c r="AV894" s="6"/>
      <c r="AW894" s="6"/>
      <c r="AX894" s="7"/>
      <c r="AY894" s="4"/>
      <c r="BI894" s="50"/>
      <c r="BK894" s="50"/>
      <c r="BM894" s="50"/>
      <c r="BO894" s="50"/>
      <c r="BQ894" s="50"/>
      <c r="BS894" s="50"/>
    </row>
    <row r="895" spans="2:71" x14ac:dyDescent="0.25">
      <c r="B895" s="3" t="s">
        <v>293</v>
      </c>
      <c r="C895" s="85" t="s">
        <v>452</v>
      </c>
      <c r="D895" s="39">
        <v>44792</v>
      </c>
      <c r="E895" s="28">
        <v>24</v>
      </c>
      <c r="F895" s="3" t="s">
        <v>1094</v>
      </c>
      <c r="H895" s="6">
        <v>31</v>
      </c>
      <c r="I895" s="7">
        <v>0</v>
      </c>
      <c r="J895" s="6">
        <v>43</v>
      </c>
      <c r="K895" s="7">
        <v>1</v>
      </c>
      <c r="L895" s="6">
        <v>11</v>
      </c>
      <c r="M895" s="7">
        <v>1</v>
      </c>
      <c r="N895" s="6">
        <v>6</v>
      </c>
      <c r="O895" s="7">
        <v>0</v>
      </c>
      <c r="P895" s="6">
        <v>2</v>
      </c>
      <c r="Q895" s="7">
        <v>-1</v>
      </c>
      <c r="R895" s="6">
        <v>1</v>
      </c>
      <c r="S895" s="7">
        <v>-2</v>
      </c>
      <c r="T895" s="6">
        <v>-12</v>
      </c>
      <c r="U895" s="7">
        <v>-1</v>
      </c>
      <c r="V895" s="3" t="s">
        <v>842</v>
      </c>
      <c r="X895" s="7"/>
      <c r="Y895" s="7"/>
      <c r="Z895" s="6">
        <v>29</v>
      </c>
      <c r="AA895" s="6">
        <v>68</v>
      </c>
      <c r="AB895" s="7">
        <f>Z895-AA895</f>
        <v>-39</v>
      </c>
      <c r="AC895" s="6">
        <v>38</v>
      </c>
      <c r="AD895" s="6">
        <v>48</v>
      </c>
      <c r="AE895" s="7">
        <f>AC895-AD895</f>
        <v>-10</v>
      </c>
      <c r="AF895" s="6"/>
      <c r="AG895" s="6"/>
      <c r="AL895" s="6"/>
      <c r="AM895" s="6"/>
      <c r="AO895" s="4" t="s">
        <v>1095</v>
      </c>
      <c r="AP895" s="6"/>
      <c r="AQ895" s="6"/>
      <c r="AR895" s="6"/>
      <c r="AS895" s="6"/>
      <c r="AT895" s="6"/>
      <c r="AU895" s="4"/>
      <c r="AV895" s="6"/>
      <c r="AW895" s="6"/>
      <c r="AX895" s="7"/>
      <c r="AY895" s="4"/>
      <c r="BI895" s="50"/>
      <c r="BK895" s="50"/>
      <c r="BM895" s="50"/>
      <c r="BO895" s="50"/>
      <c r="BQ895" s="50"/>
      <c r="BS895" s="50"/>
    </row>
    <row r="896" spans="2:71" x14ac:dyDescent="0.25">
      <c r="B896" s="3" t="s">
        <v>293</v>
      </c>
      <c r="C896" s="85" t="s">
        <v>452</v>
      </c>
      <c r="D896" s="39">
        <v>44792</v>
      </c>
      <c r="E896" s="28">
        <v>2</v>
      </c>
      <c r="F896" s="3" t="s">
        <v>1132</v>
      </c>
      <c r="H896" s="6"/>
      <c r="J896" s="6"/>
      <c r="L896" s="6"/>
      <c r="N896" s="6"/>
      <c r="P896" s="6"/>
      <c r="R896" s="6"/>
      <c r="T896" s="6"/>
      <c r="V896" s="3" t="s">
        <v>842</v>
      </c>
      <c r="X896" s="7"/>
      <c r="Z896" s="6">
        <v>29</v>
      </c>
      <c r="AA896" s="6">
        <v>53</v>
      </c>
      <c r="AB896" s="7">
        <f>Z896-AA896</f>
        <v>-24</v>
      </c>
      <c r="AC896" s="6">
        <v>29</v>
      </c>
      <c r="AD896" s="6">
        <v>41</v>
      </c>
      <c r="AE896" s="7">
        <f>AC896-AD896</f>
        <v>-12</v>
      </c>
      <c r="AF896" s="6"/>
      <c r="AG896" s="6"/>
      <c r="AL896" s="6"/>
      <c r="AM896" s="6"/>
      <c r="AO896" s="4" t="s">
        <v>1750</v>
      </c>
      <c r="AP896" s="6"/>
      <c r="AQ896" s="6"/>
      <c r="AR896" s="6"/>
      <c r="AS896" s="6"/>
      <c r="AT896" s="6"/>
      <c r="AU896" s="4"/>
      <c r="AV896" s="6"/>
      <c r="AW896" s="6"/>
      <c r="AX896" s="7"/>
      <c r="AY896" s="4"/>
      <c r="BI896" s="50"/>
      <c r="BK896" s="50"/>
      <c r="BM896" s="50"/>
      <c r="BO896" s="50"/>
      <c r="BQ896" s="50"/>
      <c r="BS896" s="50"/>
    </row>
    <row r="897" spans="2:71" x14ac:dyDescent="0.25">
      <c r="B897" s="3" t="s">
        <v>293</v>
      </c>
      <c r="C897" s="85" t="s">
        <v>427</v>
      </c>
      <c r="D897" s="39">
        <v>44793</v>
      </c>
      <c r="E897" s="28">
        <v>23</v>
      </c>
      <c r="F897" s="3" t="s">
        <v>821</v>
      </c>
      <c r="H897" s="6"/>
      <c r="J897" s="6"/>
      <c r="L897" s="6"/>
      <c r="N897" s="6"/>
      <c r="P897" s="6"/>
      <c r="R897" s="6"/>
      <c r="T897" s="6"/>
      <c r="V897" s="3" t="s">
        <v>842</v>
      </c>
      <c r="X897" s="7"/>
      <c r="Z897" s="6"/>
      <c r="AA897" s="6"/>
      <c r="AC897" s="6"/>
      <c r="AD897" s="6"/>
      <c r="AF897" s="6"/>
      <c r="AG897" s="6"/>
      <c r="AL897" s="6"/>
      <c r="AM897" s="6"/>
      <c r="AO897" s="4"/>
      <c r="AP897" s="6"/>
      <c r="AQ897" s="6"/>
      <c r="AR897" s="6"/>
      <c r="AS897" s="6"/>
      <c r="AT897" s="6"/>
      <c r="AU897" s="4"/>
      <c r="AV897" s="6">
        <v>18</v>
      </c>
      <c r="AW897" s="6">
        <v>65</v>
      </c>
      <c r="AX897" s="7">
        <f>AV897-AW897</f>
        <v>-47</v>
      </c>
      <c r="AY897" s="4" t="s">
        <v>871</v>
      </c>
      <c r="BI897" s="50"/>
      <c r="BK897" s="50"/>
      <c r="BM897" s="50"/>
      <c r="BO897" s="50"/>
      <c r="BQ897" s="50"/>
      <c r="BS897" s="50"/>
    </row>
    <row r="898" spans="2:71" x14ac:dyDescent="0.25">
      <c r="B898" s="3" t="s">
        <v>293</v>
      </c>
      <c r="C898" s="85" t="s">
        <v>369</v>
      </c>
      <c r="D898" s="39">
        <v>44794</v>
      </c>
      <c r="E898" s="28">
        <v>22</v>
      </c>
      <c r="F898" s="3" t="s">
        <v>1135</v>
      </c>
      <c r="H898" s="6">
        <v>31</v>
      </c>
      <c r="I898" s="7">
        <v>-3</v>
      </c>
      <c r="J898" s="6">
        <v>43</v>
      </c>
      <c r="K898" s="7">
        <v>2</v>
      </c>
      <c r="L898" s="6">
        <v>13</v>
      </c>
      <c r="M898" s="7">
        <v>1</v>
      </c>
      <c r="N898" s="6">
        <v>5</v>
      </c>
      <c r="O898" s="7">
        <v>0</v>
      </c>
      <c r="P898" s="6">
        <v>3</v>
      </c>
      <c r="Q898" s="7">
        <v>0</v>
      </c>
      <c r="R898" s="6"/>
      <c r="T898" s="6">
        <v>-12</v>
      </c>
      <c r="U898" s="7">
        <v>-5</v>
      </c>
      <c r="V898" s="3" t="s">
        <v>842</v>
      </c>
      <c r="X898" s="7"/>
      <c r="Y898" s="7"/>
      <c r="Z898" s="6">
        <v>29</v>
      </c>
      <c r="AA898" s="6">
        <v>47</v>
      </c>
      <c r="AB898" s="7">
        <f>Z898-AA898</f>
        <v>-18</v>
      </c>
      <c r="AC898" s="6">
        <v>29</v>
      </c>
      <c r="AD898" s="6">
        <v>30</v>
      </c>
      <c r="AE898" s="7">
        <f>AC898-AD898</f>
        <v>-1</v>
      </c>
      <c r="AF898" s="6"/>
      <c r="AG898" s="6"/>
      <c r="AL898" s="6"/>
      <c r="AM898" s="6"/>
      <c r="AO898" s="4" t="s">
        <v>1148</v>
      </c>
      <c r="AP898" s="6"/>
      <c r="AQ898" s="6"/>
      <c r="AR898" s="6"/>
      <c r="AS898" s="6"/>
      <c r="AT898" s="6"/>
      <c r="AU898" s="4"/>
      <c r="AV898" s="6"/>
      <c r="AW898" s="6"/>
      <c r="AX898" s="7"/>
      <c r="AY898" s="4"/>
      <c r="BI898" s="50"/>
      <c r="BK898" s="50"/>
      <c r="BM898" s="50"/>
      <c r="BO898" s="50"/>
      <c r="BQ898" s="50"/>
      <c r="BS898" s="50"/>
    </row>
    <row r="899" spans="2:71" x14ac:dyDescent="0.25">
      <c r="B899" s="3" t="s">
        <v>293</v>
      </c>
      <c r="C899" s="85" t="s">
        <v>698</v>
      </c>
      <c r="D899" s="39">
        <v>44795</v>
      </c>
      <c r="E899" s="28">
        <v>26</v>
      </c>
      <c r="F899" s="3" t="s">
        <v>1182</v>
      </c>
      <c r="G899" s="2" t="s">
        <v>74</v>
      </c>
      <c r="H899" s="6">
        <v>26</v>
      </c>
      <c r="J899" s="6">
        <v>40</v>
      </c>
      <c r="L899" s="6">
        <v>11</v>
      </c>
      <c r="N899" s="6">
        <v>6</v>
      </c>
      <c r="P899" s="6">
        <v>5</v>
      </c>
      <c r="R899" s="6"/>
      <c r="T899" s="6">
        <v>-14</v>
      </c>
      <c r="V899" s="3" t="s">
        <v>842</v>
      </c>
      <c r="X899" s="7"/>
      <c r="Y899" s="7"/>
      <c r="Z899" s="6"/>
      <c r="AA899" s="6"/>
      <c r="AC899" s="6"/>
      <c r="AD899" s="6"/>
      <c r="AF899" s="6"/>
      <c r="AG899" s="6"/>
      <c r="AL899" s="6"/>
      <c r="AM899" s="6"/>
      <c r="AO899" s="4"/>
      <c r="AP899" s="6"/>
      <c r="AQ899" s="6"/>
      <c r="AR899" s="6"/>
      <c r="AS899" s="6"/>
      <c r="AT899" s="6"/>
      <c r="AU899" s="4"/>
      <c r="AV899" s="6"/>
      <c r="AW899" s="6"/>
      <c r="AX899" s="7"/>
      <c r="AY899" s="4"/>
      <c r="BI899" s="50"/>
      <c r="BK899" s="50"/>
      <c r="BM899" s="50"/>
      <c r="BO899" s="50"/>
      <c r="BQ899" s="50"/>
      <c r="BS899" s="50"/>
    </row>
    <row r="900" spans="2:71" x14ac:dyDescent="0.25">
      <c r="B900" s="3" t="s">
        <v>293</v>
      </c>
      <c r="C900" s="85" t="s">
        <v>625</v>
      </c>
      <c r="D900" s="39">
        <v>44796</v>
      </c>
      <c r="E900" s="28">
        <v>30</v>
      </c>
      <c r="F900" s="3" t="s">
        <v>821</v>
      </c>
      <c r="G900" s="2" t="s">
        <v>224</v>
      </c>
      <c r="H900" s="6">
        <v>31</v>
      </c>
      <c r="I900" s="7">
        <v>3</v>
      </c>
      <c r="J900" s="6">
        <v>39</v>
      </c>
      <c r="K900" s="7">
        <v>-4</v>
      </c>
      <c r="L900" s="6">
        <v>11</v>
      </c>
      <c r="M900" s="7">
        <v>0</v>
      </c>
      <c r="N900" s="6">
        <v>7</v>
      </c>
      <c r="O900" s="7">
        <v>0</v>
      </c>
      <c r="P900" s="6">
        <v>5</v>
      </c>
      <c r="Q900" s="7">
        <v>1</v>
      </c>
      <c r="R900" s="6"/>
      <c r="T900" s="6">
        <v>-8</v>
      </c>
      <c r="U900" s="7">
        <v>7</v>
      </c>
      <c r="V900" s="3" t="s">
        <v>842</v>
      </c>
      <c r="X900" s="7"/>
      <c r="Y900" s="7"/>
      <c r="Z900" s="6"/>
      <c r="AA900" s="6"/>
      <c r="AC900" s="6"/>
      <c r="AD900" s="6"/>
      <c r="AF900" s="6"/>
      <c r="AG900" s="6"/>
      <c r="AL900" s="6"/>
      <c r="AM900" s="6"/>
      <c r="AO900" s="4"/>
      <c r="AP900" s="6"/>
      <c r="AQ900" s="6"/>
      <c r="AR900" s="6"/>
      <c r="AS900" s="6"/>
      <c r="AT900" s="6"/>
      <c r="AU900" s="4"/>
      <c r="AV900" s="6"/>
      <c r="AW900" s="6"/>
      <c r="AX900" s="7"/>
      <c r="AY900" s="4"/>
      <c r="BI900" s="50"/>
      <c r="BK900" s="50"/>
      <c r="BM900" s="50"/>
      <c r="BO900" s="50"/>
      <c r="BQ900" s="50"/>
      <c r="BS900" s="50"/>
    </row>
    <row r="901" spans="2:71" x14ac:dyDescent="0.25">
      <c r="B901" s="3" t="s">
        <v>293</v>
      </c>
      <c r="C901" s="9" t="s">
        <v>432</v>
      </c>
      <c r="D901" s="39">
        <v>44797</v>
      </c>
      <c r="E901" s="28">
        <v>25</v>
      </c>
      <c r="F901" s="3" t="s">
        <v>1135</v>
      </c>
      <c r="H901" s="6">
        <v>33</v>
      </c>
      <c r="I901" s="7">
        <v>2</v>
      </c>
      <c r="J901" s="6">
        <v>42</v>
      </c>
      <c r="K901" s="7">
        <v>-1</v>
      </c>
      <c r="L901" s="6">
        <v>12</v>
      </c>
      <c r="M901" s="7">
        <v>-1</v>
      </c>
      <c r="N901" s="6">
        <v>5</v>
      </c>
      <c r="O901" s="7">
        <v>0</v>
      </c>
      <c r="P901" s="6">
        <v>2</v>
      </c>
      <c r="Q901" s="7">
        <v>-1</v>
      </c>
      <c r="R901" s="6"/>
      <c r="T901" s="6">
        <v>-9</v>
      </c>
      <c r="U901" s="7">
        <v>3</v>
      </c>
      <c r="V901" s="3" t="s">
        <v>842</v>
      </c>
      <c r="X901" s="7"/>
      <c r="Y901" s="7"/>
      <c r="Z901" s="6">
        <v>33</v>
      </c>
      <c r="AA901" s="6">
        <v>51</v>
      </c>
      <c r="AB901" s="7">
        <f>Z901-AA901</f>
        <v>-18</v>
      </c>
      <c r="AC901" s="6">
        <v>27</v>
      </c>
      <c r="AD901" s="6">
        <v>32</v>
      </c>
      <c r="AE901" s="7">
        <f>AC901-AD901</f>
        <v>-5</v>
      </c>
      <c r="AF901" s="6"/>
      <c r="AG901" s="6"/>
      <c r="AL901" s="6"/>
      <c r="AM901" s="6"/>
      <c r="AO901" s="4" t="s">
        <v>1148</v>
      </c>
      <c r="AP901" s="6"/>
      <c r="AQ901" s="6"/>
      <c r="AR901" s="6"/>
      <c r="AS901" s="6"/>
      <c r="AT901" s="6"/>
      <c r="AU901" s="4"/>
      <c r="AV901" s="6"/>
      <c r="AW901" s="6"/>
      <c r="AX901" s="7"/>
      <c r="AY901" s="4"/>
      <c r="BI901" s="50"/>
      <c r="BK901" s="50"/>
      <c r="BM901" s="50"/>
      <c r="BO901" s="50"/>
      <c r="BQ901" s="50"/>
      <c r="BS901" s="50"/>
    </row>
    <row r="902" spans="2:71" x14ac:dyDescent="0.25">
      <c r="B902" s="3" t="s">
        <v>293</v>
      </c>
      <c r="C902" s="85" t="s">
        <v>432</v>
      </c>
      <c r="D902" s="39">
        <v>44797</v>
      </c>
      <c r="E902" s="28">
        <v>26</v>
      </c>
      <c r="F902" s="3" t="s">
        <v>1169</v>
      </c>
      <c r="G902" s="2" t="s">
        <v>42</v>
      </c>
      <c r="H902" s="6">
        <v>33</v>
      </c>
      <c r="I902" s="7">
        <v>-2</v>
      </c>
      <c r="J902" s="6">
        <v>41</v>
      </c>
      <c r="K902" s="7">
        <v>2</v>
      </c>
      <c r="L902" s="6">
        <v>11</v>
      </c>
      <c r="M902" s="7">
        <v>-1</v>
      </c>
      <c r="N902" s="6">
        <v>6</v>
      </c>
      <c r="O902" s="7">
        <v>1</v>
      </c>
      <c r="P902" s="6"/>
      <c r="R902" s="6"/>
      <c r="T902" s="6">
        <v>-8</v>
      </c>
      <c r="U902" s="7">
        <v>-4</v>
      </c>
      <c r="V902" s="3" t="s">
        <v>1170</v>
      </c>
      <c r="W902" t="s">
        <v>988</v>
      </c>
      <c r="X902" s="7"/>
      <c r="Y902" s="7"/>
      <c r="Z902" s="6"/>
      <c r="AA902" s="6"/>
      <c r="AC902" s="6"/>
      <c r="AD902" s="6"/>
      <c r="AF902" s="6"/>
      <c r="AG902" s="6"/>
      <c r="AL902" s="6"/>
      <c r="AM902" s="6"/>
      <c r="AO902" s="4"/>
      <c r="AP902" s="6"/>
      <c r="AQ902" s="6"/>
      <c r="AR902" s="6"/>
      <c r="AS902" s="6"/>
      <c r="AT902" s="6"/>
      <c r="AU902" s="4"/>
      <c r="AV902" s="6"/>
      <c r="AW902" s="6"/>
      <c r="AX902" s="7"/>
      <c r="AY902" s="4"/>
      <c r="BI902" s="50"/>
      <c r="BK902" s="50"/>
      <c r="BM902" s="50"/>
      <c r="BO902" s="50"/>
      <c r="BQ902" s="50"/>
      <c r="BS902" s="50"/>
    </row>
    <row r="903" spans="2:71" x14ac:dyDescent="0.25">
      <c r="B903" s="3" t="s">
        <v>293</v>
      </c>
      <c r="C903" s="85" t="s">
        <v>432</v>
      </c>
      <c r="D903" s="39">
        <v>44797</v>
      </c>
      <c r="E903" s="28"/>
      <c r="F903" s="3" t="s">
        <v>821</v>
      </c>
      <c r="H903" s="6"/>
      <c r="J903" s="6"/>
      <c r="L903" s="6"/>
      <c r="N903" s="6"/>
      <c r="P903" s="6"/>
      <c r="R903" s="6"/>
      <c r="T903" s="6"/>
      <c r="V903" s="3" t="s">
        <v>842</v>
      </c>
      <c r="X903" s="7"/>
      <c r="Y903" s="6"/>
      <c r="Z903" s="6"/>
      <c r="AA903" s="6"/>
      <c r="AC903" s="6">
        <v>32</v>
      </c>
      <c r="AD903" s="6">
        <v>54</v>
      </c>
      <c r="AE903" s="7">
        <f>AC903-AD903</f>
        <v>-22</v>
      </c>
      <c r="AF903" s="6"/>
      <c r="AG903" s="6"/>
      <c r="AL903" s="6"/>
      <c r="AM903" s="6"/>
      <c r="AO903" s="4" t="s">
        <v>931</v>
      </c>
      <c r="AP903" s="6"/>
      <c r="AQ903" s="6"/>
      <c r="AR903" s="6"/>
      <c r="AS903" s="6"/>
      <c r="AT903" s="6"/>
      <c r="AU903" s="4"/>
      <c r="AV903" s="6"/>
      <c r="AW903" s="6"/>
      <c r="AX903" s="7"/>
      <c r="AY903" s="4"/>
      <c r="BI903" s="50"/>
      <c r="BK903" s="50"/>
      <c r="BM903" s="50"/>
      <c r="BO903" s="50"/>
      <c r="BQ903" s="50"/>
      <c r="BS903" s="50"/>
    </row>
    <row r="904" spans="2:71" x14ac:dyDescent="0.25">
      <c r="B904" s="3" t="s">
        <v>293</v>
      </c>
      <c r="C904" s="85" t="s">
        <v>679</v>
      </c>
      <c r="D904" s="39">
        <v>44799</v>
      </c>
      <c r="E904" s="28">
        <v>31</v>
      </c>
      <c r="F904" s="3" t="s">
        <v>1094</v>
      </c>
      <c r="G904" s="2" t="s">
        <v>122</v>
      </c>
      <c r="H904" s="6">
        <v>31</v>
      </c>
      <c r="I904" s="7">
        <v>0</v>
      </c>
      <c r="J904" s="6">
        <v>44</v>
      </c>
      <c r="K904" s="7">
        <v>1</v>
      </c>
      <c r="L904" s="6">
        <v>12</v>
      </c>
      <c r="M904" s="7">
        <v>1</v>
      </c>
      <c r="N904" s="6">
        <v>4</v>
      </c>
      <c r="O904" s="7">
        <v>-2</v>
      </c>
      <c r="P904" s="6">
        <v>2</v>
      </c>
      <c r="Q904" s="7">
        <v>0</v>
      </c>
      <c r="R904" s="6">
        <v>1</v>
      </c>
      <c r="S904" s="7">
        <v>0</v>
      </c>
      <c r="T904" s="6">
        <v>-13</v>
      </c>
      <c r="U904" s="7">
        <v>-1</v>
      </c>
      <c r="V904" s="3" t="s">
        <v>842</v>
      </c>
      <c r="X904" s="7"/>
      <c r="Y904" s="7"/>
      <c r="Z904" s="6">
        <v>31</v>
      </c>
      <c r="AA904" s="6">
        <v>67</v>
      </c>
      <c r="AB904" s="7">
        <f>Z904-AA904</f>
        <v>-36</v>
      </c>
      <c r="AC904" s="6">
        <v>40</v>
      </c>
      <c r="AD904" s="6">
        <v>48</v>
      </c>
      <c r="AE904" s="7">
        <f>AC904-AD904</f>
        <v>-8</v>
      </c>
      <c r="AF904" s="6"/>
      <c r="AG904" s="6"/>
      <c r="AL904" s="6"/>
      <c r="AM904" s="6"/>
      <c r="AO904" s="4" t="s">
        <v>1095</v>
      </c>
      <c r="AP904" s="6"/>
      <c r="AQ904" s="6"/>
      <c r="AR904" s="6"/>
      <c r="AS904" s="6"/>
      <c r="AT904" s="6"/>
      <c r="AU904" s="4"/>
      <c r="AV904" s="6"/>
      <c r="AW904" s="6"/>
      <c r="AX904" s="7"/>
      <c r="AY904" s="4"/>
      <c r="BI904" s="50"/>
      <c r="BK904" s="50"/>
      <c r="BM904" s="50"/>
      <c r="BO904" s="50"/>
      <c r="BQ904" s="50"/>
      <c r="BS904" s="50"/>
    </row>
    <row r="905" spans="2:71" x14ac:dyDescent="0.25">
      <c r="B905" s="3" t="s">
        <v>293</v>
      </c>
      <c r="C905" s="85" t="s">
        <v>488</v>
      </c>
      <c r="D905" s="39">
        <v>44800</v>
      </c>
      <c r="E905" s="28">
        <v>1</v>
      </c>
      <c r="F905" s="3" t="s">
        <v>821</v>
      </c>
      <c r="H905" s="6"/>
      <c r="J905" s="6"/>
      <c r="L905" s="6"/>
      <c r="N905" s="6"/>
      <c r="P905" s="6"/>
      <c r="R905" s="6"/>
      <c r="T905" s="6"/>
      <c r="V905" s="3" t="s">
        <v>842</v>
      </c>
      <c r="X905" s="7"/>
      <c r="Y905" s="6"/>
      <c r="Z905" s="6">
        <v>25</v>
      </c>
      <c r="AA905" s="6">
        <v>68</v>
      </c>
      <c r="AB905" s="7">
        <f>Z905-AA905</f>
        <v>-43</v>
      </c>
      <c r="AC905" s="6">
        <v>27</v>
      </c>
      <c r="AD905" s="6">
        <v>53</v>
      </c>
      <c r="AE905" s="7">
        <f>AC905-AD905</f>
        <v>-26</v>
      </c>
      <c r="AF905" s="6"/>
      <c r="AG905" s="6"/>
      <c r="AL905" s="6"/>
      <c r="AM905" s="6"/>
      <c r="AO905" s="4" t="s">
        <v>1037</v>
      </c>
      <c r="AP905" s="6"/>
      <c r="AQ905" s="6"/>
      <c r="AR905" s="6"/>
      <c r="AS905" s="6"/>
      <c r="AT905" s="6"/>
      <c r="AU905" s="4"/>
      <c r="AV905" s="6">
        <v>17</v>
      </c>
      <c r="AW905" s="6">
        <v>65</v>
      </c>
      <c r="AX905" s="7">
        <f>AV905-AW905</f>
        <v>-48</v>
      </c>
      <c r="AY905" s="4" t="s">
        <v>871</v>
      </c>
      <c r="BI905" s="50"/>
      <c r="BK905" s="50"/>
      <c r="BM905" s="50"/>
      <c r="BO905" s="50"/>
      <c r="BQ905" s="50"/>
      <c r="BS905" s="50"/>
    </row>
    <row r="906" spans="2:71" x14ac:dyDescent="0.25">
      <c r="B906" s="3" t="s">
        <v>293</v>
      </c>
      <c r="C906" s="85" t="s">
        <v>314</v>
      </c>
      <c r="D906" s="39">
        <v>44801</v>
      </c>
      <c r="E906" s="28">
        <v>29</v>
      </c>
      <c r="F906" s="3" t="s">
        <v>1135</v>
      </c>
      <c r="H906" s="6">
        <v>33</v>
      </c>
      <c r="I906" s="7">
        <v>0</v>
      </c>
      <c r="J906" s="6">
        <v>42</v>
      </c>
      <c r="K906" s="7">
        <v>0</v>
      </c>
      <c r="L906" s="6">
        <v>13</v>
      </c>
      <c r="M906" s="7">
        <v>1</v>
      </c>
      <c r="N906" s="6">
        <v>4</v>
      </c>
      <c r="O906" s="7">
        <v>-1</v>
      </c>
      <c r="P906" s="6">
        <v>4</v>
      </c>
      <c r="Q906" s="7">
        <v>2</v>
      </c>
      <c r="R906" s="6"/>
      <c r="T906" s="6">
        <v>-9</v>
      </c>
      <c r="U906" s="7">
        <v>0</v>
      </c>
      <c r="V906" s="3" t="s">
        <v>842</v>
      </c>
      <c r="X906" s="7"/>
      <c r="Y906" s="7"/>
      <c r="Z906" s="6">
        <v>32</v>
      </c>
      <c r="AA906" s="6">
        <v>50</v>
      </c>
      <c r="AB906" s="7">
        <f>Z906-AA906</f>
        <v>-18</v>
      </c>
      <c r="AC906" s="6">
        <v>27</v>
      </c>
      <c r="AD906" s="6">
        <v>33</v>
      </c>
      <c r="AE906" s="7">
        <f>AC906-AD906</f>
        <v>-6</v>
      </c>
      <c r="AF906" s="6"/>
      <c r="AG906" s="6"/>
      <c r="AL906" s="6"/>
      <c r="AM906" s="6"/>
      <c r="AO906" s="4" t="s">
        <v>1148</v>
      </c>
      <c r="AP906" s="6"/>
      <c r="AQ906" s="6"/>
      <c r="AR906" s="6"/>
      <c r="AS906" s="6"/>
      <c r="AT906" s="6"/>
      <c r="AU906" s="4"/>
      <c r="AV906" s="6"/>
      <c r="AW906" s="6"/>
      <c r="AX906" s="7"/>
      <c r="AY906" s="4"/>
      <c r="BI906" s="50"/>
      <c r="BK906" s="50"/>
      <c r="BM906" s="50"/>
      <c r="BO906" s="50"/>
      <c r="BQ906" s="50"/>
      <c r="BS906" s="50"/>
    </row>
    <row r="907" spans="2:71" x14ac:dyDescent="0.25">
      <c r="B907" s="3" t="s">
        <v>293</v>
      </c>
      <c r="C907" s="85" t="s">
        <v>626</v>
      </c>
      <c r="D907" s="39">
        <v>44803</v>
      </c>
      <c r="E907" s="28">
        <v>2</v>
      </c>
      <c r="F907" s="3" t="s">
        <v>1182</v>
      </c>
      <c r="G907" s="2" t="s">
        <v>74</v>
      </c>
      <c r="H907" s="6">
        <v>25</v>
      </c>
      <c r="I907" s="7">
        <v>-1</v>
      </c>
      <c r="J907" s="6">
        <v>42</v>
      </c>
      <c r="K907" s="7">
        <v>2</v>
      </c>
      <c r="L907" s="6">
        <v>10</v>
      </c>
      <c r="M907" s="7">
        <v>-1</v>
      </c>
      <c r="N907" s="6">
        <v>7</v>
      </c>
      <c r="O907" s="7">
        <v>1</v>
      </c>
      <c r="P907" s="6">
        <v>4</v>
      </c>
      <c r="Q907" s="7">
        <v>-1</v>
      </c>
      <c r="R907" s="6"/>
      <c r="T907" s="6">
        <v>-17</v>
      </c>
      <c r="U907" s="7">
        <v>-3</v>
      </c>
      <c r="V907" s="3" t="s">
        <v>842</v>
      </c>
      <c r="X907" s="7"/>
      <c r="Y907" s="7"/>
      <c r="Z907" s="6"/>
      <c r="AA907" s="6"/>
      <c r="AC907" s="6"/>
      <c r="AD907" s="6"/>
      <c r="AF907" s="6"/>
      <c r="AG907" s="6"/>
      <c r="AL907" s="6"/>
      <c r="AM907" s="6"/>
      <c r="AO907" s="4"/>
      <c r="AP907" s="6"/>
      <c r="AQ907" s="6"/>
      <c r="AR907" s="6"/>
      <c r="AS907" s="6"/>
      <c r="AT907" s="6"/>
      <c r="AU907" s="4"/>
      <c r="AV907" s="6"/>
      <c r="AW907" s="6"/>
      <c r="AX907" s="7"/>
      <c r="AY907" s="4"/>
      <c r="BI907" s="50"/>
      <c r="BK907" s="50"/>
      <c r="BM907" s="50"/>
      <c r="BO907" s="50"/>
      <c r="BQ907" s="50"/>
      <c r="BS907" s="50"/>
    </row>
    <row r="908" spans="2:71" x14ac:dyDescent="0.25">
      <c r="B908" s="3" t="s">
        <v>293</v>
      </c>
      <c r="C908" s="85" t="s">
        <v>312</v>
      </c>
      <c r="D908" s="39">
        <v>44804</v>
      </c>
      <c r="E908" s="28">
        <v>1</v>
      </c>
      <c r="F908" s="3" t="s">
        <v>1135</v>
      </c>
      <c r="H908" s="6">
        <v>31</v>
      </c>
      <c r="I908" s="7">
        <v>-2</v>
      </c>
      <c r="J908" s="6">
        <v>42</v>
      </c>
      <c r="K908" s="7">
        <v>0</v>
      </c>
      <c r="L908" s="6">
        <v>12</v>
      </c>
      <c r="M908" s="7">
        <v>-1</v>
      </c>
      <c r="N908" s="6">
        <v>7</v>
      </c>
      <c r="O908" s="7">
        <v>3</v>
      </c>
      <c r="P908" s="6">
        <v>3</v>
      </c>
      <c r="Q908" s="7">
        <v>-1</v>
      </c>
      <c r="R908" s="6"/>
      <c r="T908" s="6">
        <v>-11</v>
      </c>
      <c r="U908" s="7">
        <v>-2</v>
      </c>
      <c r="V908" s="3" t="s">
        <v>842</v>
      </c>
      <c r="X908" s="7"/>
      <c r="Y908" s="7"/>
      <c r="Z908" s="6">
        <v>26</v>
      </c>
      <c r="AA908" s="6">
        <v>52</v>
      </c>
      <c r="AB908" s="7">
        <f>Z908-AA908</f>
        <v>-26</v>
      </c>
      <c r="AC908" s="6">
        <v>27</v>
      </c>
      <c r="AD908" s="6">
        <v>32</v>
      </c>
      <c r="AE908" s="7">
        <f>AC908-AD908</f>
        <v>-5</v>
      </c>
      <c r="AF908" s="6"/>
      <c r="AG908" s="6"/>
      <c r="AL908" s="6"/>
      <c r="AM908" s="6"/>
      <c r="AO908" s="4" t="s">
        <v>1148</v>
      </c>
      <c r="AP908" s="6"/>
      <c r="AQ908" s="6"/>
      <c r="AR908" s="6"/>
      <c r="AS908" s="6"/>
      <c r="AT908" s="6"/>
      <c r="AU908" s="4"/>
      <c r="AV908" s="6"/>
      <c r="AW908" s="6"/>
      <c r="AX908" s="7"/>
      <c r="AY908" s="4"/>
      <c r="BI908" s="50"/>
      <c r="BK908" s="50"/>
      <c r="BM908" s="50"/>
      <c r="BO908" s="50"/>
      <c r="BQ908" s="50"/>
      <c r="BS908" s="50"/>
    </row>
    <row r="909" spans="2:71" x14ac:dyDescent="0.25">
      <c r="B909" s="3" t="s">
        <v>293</v>
      </c>
      <c r="C909" s="85" t="s">
        <v>312</v>
      </c>
      <c r="D909" s="39">
        <v>44804</v>
      </c>
      <c r="E909" s="28">
        <v>5</v>
      </c>
      <c r="F909" s="3" t="s">
        <v>982</v>
      </c>
      <c r="H909" s="6">
        <v>33</v>
      </c>
      <c r="I909" s="7">
        <v>2</v>
      </c>
      <c r="J909" s="6">
        <v>43</v>
      </c>
      <c r="K909" s="7">
        <v>-2</v>
      </c>
      <c r="L909" s="6">
        <v>11</v>
      </c>
      <c r="M909" s="7">
        <v>0</v>
      </c>
      <c r="N909" s="6">
        <v>3</v>
      </c>
      <c r="O909" s="7">
        <v>0</v>
      </c>
      <c r="P909" s="6">
        <v>1</v>
      </c>
      <c r="Q909" s="7">
        <v>-1</v>
      </c>
      <c r="R909" s="6">
        <v>0</v>
      </c>
      <c r="S909" s="7">
        <v>-1</v>
      </c>
      <c r="T909" s="6">
        <v>-10</v>
      </c>
      <c r="U909" s="7">
        <v>4</v>
      </c>
      <c r="V909" s="3" t="s">
        <v>842</v>
      </c>
      <c r="W909" t="s">
        <v>988</v>
      </c>
      <c r="X909" s="7"/>
      <c r="Y909" s="7"/>
      <c r="Z909" s="6"/>
      <c r="AA909" s="6"/>
      <c r="AC909" s="6"/>
      <c r="AD909" s="6"/>
      <c r="AF909" s="6"/>
      <c r="AG909" s="6"/>
      <c r="AL909" s="6"/>
      <c r="AM909" s="6"/>
      <c r="AO909" s="4"/>
      <c r="AP909" s="6"/>
      <c r="AQ909" s="6"/>
      <c r="AR909" s="6"/>
      <c r="AS909" s="6"/>
      <c r="AT909" s="6"/>
      <c r="AU909" s="4"/>
      <c r="AV909" s="6"/>
      <c r="AW909" s="6"/>
      <c r="AX909" s="7"/>
      <c r="AY909" s="4"/>
      <c r="BI909" s="50"/>
      <c r="BK909" s="50"/>
      <c r="BM909" s="50"/>
      <c r="BO909" s="50"/>
      <c r="BQ909" s="50"/>
      <c r="BS909" s="50"/>
    </row>
    <row r="910" spans="2:71" x14ac:dyDescent="0.25">
      <c r="B910" s="3" t="s">
        <v>293</v>
      </c>
      <c r="C910" s="85" t="s">
        <v>643</v>
      </c>
      <c r="D910" s="39">
        <v>44804</v>
      </c>
      <c r="E910" s="28">
        <v>2</v>
      </c>
      <c r="F910" s="3" t="s">
        <v>1169</v>
      </c>
      <c r="G910" s="2" t="s">
        <v>42</v>
      </c>
      <c r="H910" s="6">
        <v>32</v>
      </c>
      <c r="I910" s="7">
        <v>-1</v>
      </c>
      <c r="J910" s="6">
        <v>42</v>
      </c>
      <c r="K910" s="7">
        <v>1</v>
      </c>
      <c r="L910" s="6">
        <v>12</v>
      </c>
      <c r="M910" s="7">
        <v>1</v>
      </c>
      <c r="N910" s="6">
        <v>5</v>
      </c>
      <c r="O910" s="7">
        <v>-1</v>
      </c>
      <c r="P910" s="6"/>
      <c r="R910" s="6"/>
      <c r="T910" s="6">
        <v>-10</v>
      </c>
      <c r="U910" s="7">
        <v>-2</v>
      </c>
      <c r="V910" s="3" t="s">
        <v>1170</v>
      </c>
      <c r="W910" t="s">
        <v>988</v>
      </c>
      <c r="X910" s="7"/>
      <c r="Y910" s="7"/>
      <c r="Z910" s="6"/>
      <c r="AA910" s="6"/>
      <c r="AC910" s="6"/>
      <c r="AD910" s="6"/>
      <c r="AF910" s="6"/>
      <c r="AG910" s="6"/>
      <c r="AL910" s="6"/>
      <c r="AM910" s="6"/>
      <c r="AO910" s="4"/>
      <c r="AP910" s="6"/>
      <c r="AQ910" s="6"/>
      <c r="AR910" s="6"/>
      <c r="AS910" s="6"/>
      <c r="AT910" s="6"/>
      <c r="AU910" s="4"/>
      <c r="AV910" s="6"/>
      <c r="AW910" s="6"/>
      <c r="AX910" s="7"/>
      <c r="AY910" s="4"/>
      <c r="BI910" s="50"/>
      <c r="BK910" s="50"/>
      <c r="BM910" s="50"/>
      <c r="BO910" s="50"/>
      <c r="BQ910" s="50"/>
      <c r="BS910" s="50"/>
    </row>
    <row r="911" spans="2:71" x14ac:dyDescent="0.25">
      <c r="B911" s="3" t="s">
        <v>293</v>
      </c>
      <c r="C911" s="85" t="s">
        <v>643</v>
      </c>
      <c r="D911" s="39">
        <v>44804</v>
      </c>
      <c r="E911" s="28">
        <v>6</v>
      </c>
      <c r="F911" s="3" t="s">
        <v>821</v>
      </c>
      <c r="G911" s="2" t="s">
        <v>224</v>
      </c>
      <c r="H911" s="6">
        <v>28</v>
      </c>
      <c r="I911" s="7">
        <v>-3</v>
      </c>
      <c r="J911" s="6">
        <v>43</v>
      </c>
      <c r="K911" s="7">
        <v>4</v>
      </c>
      <c r="L911" s="6">
        <v>11</v>
      </c>
      <c r="M911" s="7">
        <v>0</v>
      </c>
      <c r="N911" s="6">
        <v>6</v>
      </c>
      <c r="O911" s="7">
        <v>-1</v>
      </c>
      <c r="P911" s="6">
        <v>3</v>
      </c>
      <c r="Q911" s="7">
        <v>-2</v>
      </c>
      <c r="R911" s="6"/>
      <c r="T911" s="6">
        <v>-15</v>
      </c>
      <c r="U911" s="7">
        <v>-7</v>
      </c>
      <c r="V911" s="3" t="s">
        <v>842</v>
      </c>
      <c r="X911" s="7"/>
      <c r="Y911" s="7"/>
      <c r="Z911" s="6"/>
      <c r="AA911" s="6"/>
      <c r="AC911" s="6"/>
      <c r="AD911" s="6"/>
      <c r="AF911" s="6"/>
      <c r="AG911" s="6"/>
      <c r="AL911" s="6"/>
      <c r="AM911" s="6"/>
      <c r="AO911" s="4"/>
      <c r="AP911" s="6"/>
      <c r="AQ911" s="6"/>
      <c r="AR911" s="6"/>
      <c r="AS911" s="6"/>
      <c r="AT911" s="6"/>
      <c r="AU911" s="4"/>
      <c r="AV911" s="6"/>
      <c r="AW911" s="6"/>
      <c r="AX911" s="7"/>
      <c r="AY911" s="4"/>
      <c r="BI911" s="50"/>
      <c r="BK911" s="50"/>
      <c r="BM911" s="50"/>
      <c r="BO911" s="50"/>
      <c r="BQ911" s="50"/>
      <c r="BS911" s="50"/>
    </row>
    <row r="912" spans="2:71" x14ac:dyDescent="0.25">
      <c r="B912" s="3" t="s">
        <v>293</v>
      </c>
      <c r="C912" s="85" t="s">
        <v>644</v>
      </c>
      <c r="D912" s="39">
        <v>44804</v>
      </c>
      <c r="E912" s="28">
        <v>3</v>
      </c>
      <c r="F912" s="3" t="s">
        <v>903</v>
      </c>
      <c r="G912" s="2" t="s">
        <v>138</v>
      </c>
      <c r="H912" s="6">
        <v>34</v>
      </c>
      <c r="I912" s="7">
        <v>3</v>
      </c>
      <c r="J912" s="6">
        <v>38</v>
      </c>
      <c r="K912" s="7">
        <v>-1</v>
      </c>
      <c r="L912" s="6">
        <v>12</v>
      </c>
      <c r="M912" s="7">
        <v>2</v>
      </c>
      <c r="N912" s="6">
        <v>6</v>
      </c>
      <c r="O912" s="7">
        <v>-1</v>
      </c>
      <c r="P912" s="6"/>
      <c r="R912" s="6"/>
      <c r="T912" s="6">
        <v>-4</v>
      </c>
      <c r="U912" s="7">
        <v>4</v>
      </c>
      <c r="V912" s="3" t="s">
        <v>842</v>
      </c>
      <c r="X912" s="7"/>
      <c r="Y912" s="7"/>
      <c r="Z912" s="6">
        <v>24</v>
      </c>
      <c r="AA912" s="6">
        <v>55</v>
      </c>
      <c r="AB912" s="7">
        <f>Z912-AA912</f>
        <v>-31</v>
      </c>
      <c r="AC912" s="6">
        <v>25</v>
      </c>
      <c r="AD912" s="6">
        <v>39</v>
      </c>
      <c r="AE912" s="7">
        <f>AC912-AD912</f>
        <v>-14</v>
      </c>
      <c r="AF912" s="6">
        <v>17</v>
      </c>
      <c r="AG912" s="6">
        <v>21</v>
      </c>
      <c r="AH912" s="7">
        <f>AF912-AG912</f>
        <v>-4</v>
      </c>
      <c r="AL912" s="6"/>
      <c r="AM912" s="6"/>
      <c r="AO912" s="4" t="s">
        <v>1127</v>
      </c>
      <c r="AP912" s="6"/>
      <c r="AQ912" s="6"/>
      <c r="AR912" s="6"/>
      <c r="AS912" s="6"/>
      <c r="AT912" s="6"/>
      <c r="AU912" s="4"/>
      <c r="AV912" s="6"/>
      <c r="AW912" s="6"/>
      <c r="AX912" s="7"/>
      <c r="AY912" s="4"/>
      <c r="BI912" s="50"/>
      <c r="BK912" s="50"/>
      <c r="BM912" s="50"/>
      <c r="BO912" s="50"/>
      <c r="BQ912" s="50"/>
      <c r="BS912" s="50"/>
    </row>
    <row r="913" spans="2:71" x14ac:dyDescent="0.25">
      <c r="B913" s="3" t="s">
        <v>293</v>
      </c>
      <c r="C913" s="85" t="s">
        <v>644</v>
      </c>
      <c r="D913" s="39">
        <v>44804</v>
      </c>
      <c r="E913" s="28">
        <v>3</v>
      </c>
      <c r="F913" s="3" t="s">
        <v>1094</v>
      </c>
      <c r="G913" s="2" t="s">
        <v>198</v>
      </c>
      <c r="H913" s="6">
        <v>31</v>
      </c>
      <c r="I913" s="7">
        <v>0</v>
      </c>
      <c r="J913" s="6">
        <v>42</v>
      </c>
      <c r="K913" s="7">
        <v>-2</v>
      </c>
      <c r="L913" s="6">
        <v>10</v>
      </c>
      <c r="M913" s="7">
        <v>-2</v>
      </c>
      <c r="N913" s="6">
        <v>6</v>
      </c>
      <c r="O913" s="7">
        <v>2</v>
      </c>
      <c r="P913" s="6">
        <v>3</v>
      </c>
      <c r="Q913" s="7">
        <v>1</v>
      </c>
      <c r="R913" s="6">
        <v>2</v>
      </c>
      <c r="S913" s="7">
        <v>1</v>
      </c>
      <c r="T913" s="6">
        <v>-11</v>
      </c>
      <c r="U913" s="7">
        <v>2</v>
      </c>
      <c r="V913" s="3" t="s">
        <v>842</v>
      </c>
      <c r="X913" s="7"/>
      <c r="Y913" s="7"/>
      <c r="Z913" s="6">
        <v>31</v>
      </c>
      <c r="AA913" s="6">
        <v>67</v>
      </c>
      <c r="AB913" s="7">
        <f>Z913-AA913</f>
        <v>-36</v>
      </c>
      <c r="AC913" s="6">
        <v>40</v>
      </c>
      <c r="AD913" s="6">
        <v>47</v>
      </c>
      <c r="AE913" s="7">
        <f>AC913-AD913</f>
        <v>-7</v>
      </c>
      <c r="AF913" s="6"/>
      <c r="AG913" s="6"/>
      <c r="AL913" s="6"/>
      <c r="AM913" s="6"/>
      <c r="AO913" s="4" t="s">
        <v>1095</v>
      </c>
      <c r="AP913" s="6"/>
      <c r="AQ913" s="6"/>
      <c r="AR913" s="6"/>
      <c r="AS913" s="6"/>
      <c r="AT913" s="6"/>
      <c r="AU913" s="4"/>
      <c r="AV913" s="6"/>
      <c r="AW913" s="6"/>
      <c r="AX913" s="7"/>
      <c r="AY913" s="4"/>
      <c r="BI913" s="50"/>
      <c r="BK913" s="50"/>
      <c r="BM913" s="50"/>
      <c r="BO913" s="50"/>
      <c r="BQ913" s="50"/>
      <c r="BS913" s="50"/>
    </row>
    <row r="914" spans="2:71" x14ac:dyDescent="0.25">
      <c r="B914" s="3" t="s">
        <v>293</v>
      </c>
      <c r="C914" s="52" t="s">
        <v>1162</v>
      </c>
      <c r="D914" s="39"/>
      <c r="E914" s="28"/>
      <c r="F914" s="3" t="s">
        <v>1163</v>
      </c>
      <c r="H914" s="6">
        <v>30.5</v>
      </c>
      <c r="I914" s="7">
        <f>H914-H879</f>
        <v>0.10000000000000142</v>
      </c>
      <c r="J914" s="6">
        <v>40.200000000000003</v>
      </c>
      <c r="K914" s="7">
        <f>J914-J879</f>
        <v>2</v>
      </c>
      <c r="L914" s="6">
        <v>10.7</v>
      </c>
      <c r="M914" s="7">
        <f>L914-L879</f>
        <v>-1.1000000000000014</v>
      </c>
      <c r="N914" s="6">
        <v>5.9</v>
      </c>
      <c r="O914" s="7">
        <f>N914-N879</f>
        <v>-0.19999999999999929</v>
      </c>
      <c r="P914" s="7">
        <v>4.0999999999999996</v>
      </c>
      <c r="Q914" s="7">
        <f>P914-P879</f>
        <v>-0.60000000000000053</v>
      </c>
      <c r="R914" s="6"/>
      <c r="T914" s="6">
        <f>H914-J914</f>
        <v>-9.7000000000000028</v>
      </c>
      <c r="U914" s="7">
        <f>T914-T879</f>
        <v>-1.8999999999999986</v>
      </c>
      <c r="V914" s="3" t="s">
        <v>842</v>
      </c>
      <c r="W914" s="3"/>
      <c r="X914" t="s">
        <v>1152</v>
      </c>
      <c r="Y914" s="7"/>
      <c r="Z914" s="6"/>
      <c r="AA914" s="6"/>
      <c r="AC914" s="6"/>
      <c r="AD914" s="6"/>
      <c r="AF914" s="6"/>
      <c r="AG914" s="6"/>
      <c r="AL914" s="6"/>
      <c r="AM914" s="6"/>
      <c r="AO914" s="4"/>
      <c r="AP914" s="6"/>
      <c r="AQ914" s="6"/>
      <c r="AR914" s="6"/>
      <c r="AS914" s="6"/>
      <c r="AT914" s="6"/>
      <c r="AU914" s="4"/>
      <c r="AV914" s="6"/>
      <c r="AW914" s="6"/>
      <c r="AX914" s="7"/>
      <c r="AY914" s="4"/>
      <c r="BI914" s="50"/>
      <c r="BK914" s="50"/>
      <c r="BM914" s="50"/>
      <c r="BO914" s="50"/>
      <c r="BQ914" s="50"/>
      <c r="BS914" s="50"/>
    </row>
    <row r="915" spans="2:71" x14ac:dyDescent="0.25">
      <c r="B915" s="3" t="s">
        <v>295</v>
      </c>
      <c r="C915" s="85" t="s">
        <v>584</v>
      </c>
      <c r="D915" s="39">
        <v>44807</v>
      </c>
      <c r="E915" s="28">
        <v>6</v>
      </c>
      <c r="F915" s="3" t="s">
        <v>821</v>
      </c>
      <c r="H915" s="6"/>
      <c r="J915" s="6"/>
      <c r="L915" s="6"/>
      <c r="N915" s="6"/>
      <c r="P915" s="6"/>
      <c r="R915" s="6"/>
      <c r="T915" s="6"/>
      <c r="V915" s="3" t="s">
        <v>842</v>
      </c>
      <c r="X915" s="7"/>
      <c r="Y915" s="6"/>
      <c r="Z915" s="6"/>
      <c r="AA915" s="6"/>
      <c r="AC915" s="6"/>
      <c r="AD915" s="6"/>
      <c r="AF915" s="6"/>
      <c r="AG915" s="6"/>
      <c r="AL915" s="6"/>
      <c r="AM915" s="6"/>
      <c r="AO915" s="4"/>
      <c r="AP915" s="6"/>
      <c r="AQ915" s="6"/>
      <c r="AR915" s="6"/>
      <c r="AS915" s="6"/>
      <c r="AT915" s="6"/>
      <c r="AU915" s="4"/>
      <c r="AV915" s="6">
        <v>18</v>
      </c>
      <c r="AW915" s="6">
        <v>64</v>
      </c>
      <c r="AX915" s="7">
        <f>AV915-AW915</f>
        <v>-46</v>
      </c>
      <c r="AY915" s="4" t="s">
        <v>871</v>
      </c>
      <c r="BI915" s="50"/>
      <c r="BK915" s="50"/>
      <c r="BM915" s="50"/>
      <c r="BO915" s="50"/>
      <c r="BQ915" s="50"/>
      <c r="BS915" s="50"/>
    </row>
    <row r="916" spans="2:71" x14ac:dyDescent="0.25">
      <c r="B916" s="3" t="s">
        <v>295</v>
      </c>
      <c r="C916" s="85" t="s">
        <v>366</v>
      </c>
      <c r="D916" s="39">
        <v>44808</v>
      </c>
      <c r="E916" s="28">
        <v>5</v>
      </c>
      <c r="F916" s="3" t="s">
        <v>1135</v>
      </c>
      <c r="H916" s="6">
        <v>31</v>
      </c>
      <c r="I916" s="7">
        <v>0</v>
      </c>
      <c r="J916" s="6">
        <v>43</v>
      </c>
      <c r="K916" s="7">
        <v>1</v>
      </c>
      <c r="L916" s="6">
        <v>12</v>
      </c>
      <c r="M916" s="7">
        <v>0</v>
      </c>
      <c r="N916" s="6">
        <v>6</v>
      </c>
      <c r="O916" s="7">
        <v>-1</v>
      </c>
      <c r="P916" s="6">
        <v>3</v>
      </c>
      <c r="Q916" s="7">
        <v>0</v>
      </c>
      <c r="R916" s="6"/>
      <c r="T916" s="6">
        <v>-12</v>
      </c>
      <c r="U916" s="7">
        <v>-1</v>
      </c>
      <c r="V916" s="3" t="s">
        <v>842</v>
      </c>
      <c r="X916" s="7"/>
      <c r="Y916" s="7"/>
      <c r="Z916" s="6">
        <v>25</v>
      </c>
      <c r="AA916" s="6">
        <v>54</v>
      </c>
      <c r="AB916" s="7">
        <f>Z916-AA916</f>
        <v>-29</v>
      </c>
      <c r="AC916" s="6">
        <v>26</v>
      </c>
      <c r="AD916" s="6">
        <v>31</v>
      </c>
      <c r="AE916" s="7">
        <f>AC916-AD916</f>
        <v>-5</v>
      </c>
      <c r="AF916" s="6"/>
      <c r="AG916" s="6"/>
      <c r="AL916" s="6"/>
      <c r="AM916" s="6"/>
      <c r="AO916" s="4" t="s">
        <v>1148</v>
      </c>
      <c r="AP916" s="6"/>
      <c r="AQ916" s="6"/>
      <c r="AR916" s="6"/>
      <c r="AS916" s="6"/>
      <c r="AT916" s="6"/>
      <c r="AU916" s="4"/>
      <c r="AV916" s="6"/>
      <c r="AW916" s="6"/>
      <c r="AX916" s="7"/>
      <c r="AY916" s="4"/>
      <c r="BI916" s="50"/>
      <c r="BK916" s="50"/>
      <c r="BM916" s="50"/>
      <c r="BO916" s="50"/>
      <c r="BQ916" s="50"/>
      <c r="BS916" s="50"/>
    </row>
    <row r="917" spans="2:71" x14ac:dyDescent="0.25">
      <c r="B917" s="3" t="s">
        <v>295</v>
      </c>
      <c r="C917" s="85" t="s">
        <v>593</v>
      </c>
      <c r="D917" s="39">
        <v>44810</v>
      </c>
      <c r="E917" s="28">
        <v>8</v>
      </c>
      <c r="F917" s="3" t="s">
        <v>821</v>
      </c>
      <c r="G917" s="2" t="s">
        <v>224</v>
      </c>
      <c r="H917" s="6">
        <v>29</v>
      </c>
      <c r="I917" s="7">
        <v>1</v>
      </c>
      <c r="J917" s="6">
        <v>44</v>
      </c>
      <c r="K917" s="7">
        <v>1</v>
      </c>
      <c r="L917" s="6">
        <v>10</v>
      </c>
      <c r="M917" s="7">
        <v>-1</v>
      </c>
      <c r="N917" s="6">
        <v>7</v>
      </c>
      <c r="O917" s="7">
        <v>1</v>
      </c>
      <c r="P917" s="6">
        <v>3</v>
      </c>
      <c r="Q917" s="7">
        <v>0</v>
      </c>
      <c r="R917" s="6"/>
      <c r="T917" s="6">
        <v>-15</v>
      </c>
      <c r="U917" s="7">
        <v>0</v>
      </c>
      <c r="V917" s="3" t="s">
        <v>842</v>
      </c>
      <c r="X917" s="7"/>
      <c r="Y917" s="7"/>
      <c r="Z917" s="6"/>
      <c r="AA917" s="6"/>
      <c r="AC917" s="6"/>
      <c r="AD917" s="6"/>
      <c r="AF917" s="6"/>
      <c r="AG917" s="6"/>
      <c r="AL917" s="6"/>
      <c r="AM917" s="6"/>
      <c r="AO917" s="4"/>
      <c r="AP917" s="6">
        <v>25</v>
      </c>
      <c r="AQ917" s="6">
        <v>32</v>
      </c>
      <c r="AR917" s="6"/>
      <c r="AS917" s="6"/>
      <c r="AT917" s="6"/>
      <c r="AU917" s="4" t="s">
        <v>876</v>
      </c>
      <c r="AV917" s="6"/>
      <c r="AW917" s="6"/>
      <c r="AX917" s="7"/>
      <c r="AY917" s="4"/>
      <c r="BI917" s="50"/>
      <c r="BK917" s="50"/>
      <c r="BM917" s="50"/>
      <c r="BO917" s="50"/>
      <c r="BQ917" s="50"/>
      <c r="BS917" s="50"/>
    </row>
    <row r="918" spans="2:71" x14ac:dyDescent="0.25">
      <c r="B918" s="3" t="s">
        <v>295</v>
      </c>
      <c r="C918" s="85" t="s">
        <v>553</v>
      </c>
      <c r="D918" s="39">
        <v>44811</v>
      </c>
      <c r="E918" s="28">
        <v>8</v>
      </c>
      <c r="F918" s="3" t="s">
        <v>1135</v>
      </c>
      <c r="H918" s="6">
        <v>30</v>
      </c>
      <c r="I918" s="7">
        <v>-1</v>
      </c>
      <c r="J918" s="6">
        <v>42</v>
      </c>
      <c r="K918" s="7">
        <v>-1</v>
      </c>
      <c r="L918" s="6">
        <v>14</v>
      </c>
      <c r="M918" s="7">
        <v>2</v>
      </c>
      <c r="N918" s="6">
        <v>6</v>
      </c>
      <c r="O918" s="7">
        <v>0</v>
      </c>
      <c r="P918" s="6">
        <v>2</v>
      </c>
      <c r="Q918" s="7">
        <v>-1</v>
      </c>
      <c r="R918" s="6"/>
      <c r="T918" s="6">
        <v>-12</v>
      </c>
      <c r="U918" s="7">
        <v>0</v>
      </c>
      <c r="V918" s="3" t="s">
        <v>842</v>
      </c>
      <c r="X918" s="7"/>
      <c r="Y918" s="7"/>
      <c r="Z918" s="6">
        <v>22</v>
      </c>
      <c r="AA918" s="6">
        <v>23</v>
      </c>
      <c r="AB918" s="7">
        <f>Z918-AA918</f>
        <v>-1</v>
      </c>
      <c r="AC918" s="6">
        <v>28</v>
      </c>
      <c r="AD918" s="6">
        <v>31</v>
      </c>
      <c r="AE918" s="7">
        <f>AC918-AD918</f>
        <v>-3</v>
      </c>
      <c r="AF918" s="6"/>
      <c r="AG918" s="6"/>
      <c r="AL918" s="6"/>
      <c r="AM918" s="6"/>
      <c r="AO918" s="4" t="s">
        <v>1148</v>
      </c>
      <c r="AP918" s="6">
        <v>37</v>
      </c>
      <c r="AQ918" s="6">
        <v>35</v>
      </c>
      <c r="AR918" s="6"/>
      <c r="AS918" s="6"/>
      <c r="AT918" s="6"/>
      <c r="AU918" s="4" t="s">
        <v>1147</v>
      </c>
      <c r="AV918" s="6"/>
      <c r="AW918" s="6"/>
      <c r="AX918" s="7"/>
      <c r="AY918" s="4"/>
      <c r="BI918" s="50"/>
      <c r="BK918" s="50"/>
      <c r="BM918" s="50"/>
      <c r="BO918" s="50"/>
      <c r="BQ918" s="50"/>
      <c r="BS918" s="50"/>
    </row>
    <row r="919" spans="2:71" x14ac:dyDescent="0.25">
      <c r="B919" s="3" t="s">
        <v>295</v>
      </c>
      <c r="C919" s="85" t="s">
        <v>553</v>
      </c>
      <c r="D919" s="39">
        <v>44811</v>
      </c>
      <c r="E919" s="28">
        <v>9</v>
      </c>
      <c r="F919" s="3" t="s">
        <v>1182</v>
      </c>
      <c r="G919" s="2" t="s">
        <v>74</v>
      </c>
      <c r="H919" s="6">
        <v>28</v>
      </c>
      <c r="I919" s="7">
        <v>3</v>
      </c>
      <c r="J919" s="6">
        <v>40</v>
      </c>
      <c r="K919" s="7">
        <v>-2</v>
      </c>
      <c r="L919" s="6">
        <v>9</v>
      </c>
      <c r="M919" s="7">
        <v>-1</v>
      </c>
      <c r="N919" s="6">
        <v>7</v>
      </c>
      <c r="O919" s="7">
        <v>0</v>
      </c>
      <c r="P919" s="6">
        <v>4</v>
      </c>
      <c r="Q919" s="7">
        <v>0</v>
      </c>
      <c r="R919" s="6"/>
      <c r="T919" s="6">
        <v>-12</v>
      </c>
      <c r="U919" s="7">
        <v>5</v>
      </c>
      <c r="V919" s="3" t="s">
        <v>842</v>
      </c>
      <c r="X919" s="7"/>
      <c r="Y919" s="7"/>
      <c r="Z919" s="6">
        <v>15</v>
      </c>
      <c r="AA919" s="6">
        <v>51</v>
      </c>
      <c r="AB919" s="7">
        <f>Z919-AA919</f>
        <v>-36</v>
      </c>
      <c r="AC919" s="6"/>
      <c r="AD919" s="6"/>
      <c r="AF919" s="6"/>
      <c r="AG919" s="6"/>
      <c r="AL919" s="6"/>
      <c r="AM919" s="6"/>
      <c r="AO919" s="4" t="s">
        <v>1183</v>
      </c>
      <c r="AP919" s="6"/>
      <c r="AQ919" s="6"/>
      <c r="AR919" s="6"/>
      <c r="AS919" s="6"/>
      <c r="AT919" s="6"/>
      <c r="AU919" s="4"/>
      <c r="AV919" s="6"/>
      <c r="AW919" s="6"/>
      <c r="AX919" s="7"/>
      <c r="AY919" s="4"/>
      <c r="BI919" s="50"/>
      <c r="BK919" s="50"/>
      <c r="BM919" s="50"/>
      <c r="BO919" s="50"/>
      <c r="BQ919" s="50"/>
      <c r="BS919" s="50"/>
    </row>
    <row r="920" spans="2:71" x14ac:dyDescent="0.25">
      <c r="B920" s="3" t="s">
        <v>295</v>
      </c>
      <c r="C920" s="85" t="s">
        <v>647</v>
      </c>
      <c r="D920" s="39">
        <v>44811</v>
      </c>
      <c r="E920" s="28">
        <v>11</v>
      </c>
      <c r="F920" s="3" t="s">
        <v>1169</v>
      </c>
      <c r="G920" s="2" t="s">
        <v>42</v>
      </c>
      <c r="H920" s="6">
        <v>34</v>
      </c>
      <c r="I920" s="7">
        <v>2</v>
      </c>
      <c r="J920" s="6">
        <v>42</v>
      </c>
      <c r="K920" s="7">
        <v>0</v>
      </c>
      <c r="L920" s="6">
        <v>11</v>
      </c>
      <c r="M920" s="7">
        <v>-1</v>
      </c>
      <c r="N920" s="6">
        <v>4</v>
      </c>
      <c r="O920" s="7">
        <v>-1</v>
      </c>
      <c r="P920" s="6"/>
      <c r="R920" s="6"/>
      <c r="T920" s="6">
        <v>-8</v>
      </c>
      <c r="U920" s="7">
        <v>2</v>
      </c>
      <c r="V920" s="3" t="s">
        <v>1170</v>
      </c>
      <c r="W920" t="s">
        <v>988</v>
      </c>
      <c r="X920" s="7"/>
      <c r="Y920" s="7"/>
      <c r="Z920" s="6"/>
      <c r="AA920" s="6"/>
      <c r="AC920" s="6"/>
      <c r="AD920" s="6"/>
      <c r="AF920" s="6"/>
      <c r="AG920" s="6"/>
      <c r="AL920" s="6"/>
      <c r="AM920" s="6"/>
      <c r="AO920" s="4"/>
      <c r="AP920" s="6"/>
      <c r="AQ920" s="6"/>
      <c r="AR920" s="6"/>
      <c r="AS920" s="6"/>
      <c r="AT920" s="6"/>
      <c r="AU920" s="4"/>
      <c r="AV920" s="6"/>
      <c r="AW920" s="6"/>
      <c r="AX920" s="7"/>
      <c r="AY920" s="4"/>
      <c r="BI920" s="50"/>
      <c r="BK920" s="50"/>
      <c r="BM920" s="50"/>
      <c r="BO920" s="50"/>
      <c r="BQ920" s="50"/>
      <c r="BS920" s="50"/>
    </row>
    <row r="921" spans="2:71" x14ac:dyDescent="0.25">
      <c r="B921" s="3" t="s">
        <v>295</v>
      </c>
      <c r="C921" s="85" t="s">
        <v>549</v>
      </c>
      <c r="D921" s="39">
        <v>44811</v>
      </c>
      <c r="E921" s="28">
        <v>22</v>
      </c>
      <c r="F921" s="3" t="s">
        <v>1132</v>
      </c>
      <c r="G921" s="2" t="s">
        <v>60</v>
      </c>
      <c r="H921" s="6">
        <v>30</v>
      </c>
      <c r="I921" s="7">
        <v>0</v>
      </c>
      <c r="J921" s="6">
        <v>40</v>
      </c>
      <c r="K921" s="7">
        <v>-4</v>
      </c>
      <c r="L921" s="6">
        <v>13</v>
      </c>
      <c r="M921" s="7">
        <v>3</v>
      </c>
      <c r="N921" s="6">
        <v>8</v>
      </c>
      <c r="O921" s="7">
        <v>0</v>
      </c>
      <c r="P921" s="6">
        <v>1</v>
      </c>
      <c r="Q921" s="7">
        <v>0</v>
      </c>
      <c r="R921" s="6">
        <v>2</v>
      </c>
      <c r="S921" s="7">
        <v>1</v>
      </c>
      <c r="T921" s="6">
        <v>-10</v>
      </c>
      <c r="U921" s="7">
        <v>4</v>
      </c>
      <c r="V921" s="3" t="s">
        <v>639</v>
      </c>
      <c r="X921" s="7"/>
      <c r="Y921" s="7"/>
      <c r="Z921" s="6">
        <v>27</v>
      </c>
      <c r="AA921" s="6">
        <v>29</v>
      </c>
      <c r="AB921" s="7">
        <f>Z921-AA921</f>
        <v>-2</v>
      </c>
      <c r="AC921" s="6">
        <v>31</v>
      </c>
      <c r="AD921" s="6">
        <v>45</v>
      </c>
      <c r="AE921" s="7">
        <f>AC921-AD921</f>
        <v>-14</v>
      </c>
      <c r="AF921" s="6">
        <v>22</v>
      </c>
      <c r="AG921" s="6">
        <v>31</v>
      </c>
      <c r="AH921" s="7">
        <f>AF921-AG921</f>
        <v>-9</v>
      </c>
      <c r="AL921" s="6"/>
      <c r="AM921" s="6"/>
      <c r="AO921" s="4" t="s">
        <v>1087</v>
      </c>
      <c r="AP921" s="6">
        <v>36</v>
      </c>
      <c r="AQ921" s="6">
        <v>40</v>
      </c>
      <c r="AR921" s="6"/>
      <c r="AS921" s="6"/>
      <c r="AT921" s="6"/>
      <c r="AU921" s="4" t="s">
        <v>1088</v>
      </c>
      <c r="AV921" s="6">
        <v>20</v>
      </c>
      <c r="AW921" s="6">
        <v>70</v>
      </c>
      <c r="AX921" s="7">
        <f>AV921-AW921</f>
        <v>-50</v>
      </c>
      <c r="AY921" s="4" t="s">
        <v>937</v>
      </c>
      <c r="BI921" s="50"/>
      <c r="BK921" s="50"/>
      <c r="BM921" s="50"/>
      <c r="BO921" s="50"/>
      <c r="BQ921" s="50"/>
      <c r="BS921" s="50"/>
    </row>
    <row r="922" spans="2:71" x14ac:dyDescent="0.25">
      <c r="B922" s="3" t="s">
        <v>825</v>
      </c>
      <c r="C922" s="85" t="s">
        <v>496</v>
      </c>
      <c r="D922" s="39">
        <v>44812</v>
      </c>
      <c r="E922" s="28"/>
      <c r="F922" s="3" t="s">
        <v>1747</v>
      </c>
      <c r="H922" s="6">
        <v>32</v>
      </c>
      <c r="J922" s="6">
        <v>41</v>
      </c>
      <c r="L922" s="6">
        <v>10</v>
      </c>
      <c r="N922" s="6">
        <v>6</v>
      </c>
      <c r="P922" s="6">
        <v>4</v>
      </c>
      <c r="R922" s="6"/>
      <c r="T922" s="6">
        <f>H922-J922</f>
        <v>-9</v>
      </c>
      <c r="V922" s="3" t="s">
        <v>842</v>
      </c>
      <c r="X922" s="7" t="s">
        <v>1152</v>
      </c>
      <c r="Y922" s="7"/>
      <c r="Z922" s="6"/>
      <c r="AA922" s="6"/>
      <c r="AC922" s="6"/>
      <c r="AD922" s="6"/>
      <c r="AF922" s="6"/>
      <c r="AG922" s="6"/>
      <c r="AL922" s="6"/>
      <c r="AM922" s="6"/>
      <c r="AO922" s="4"/>
      <c r="AP922" s="6"/>
      <c r="AQ922" s="6"/>
      <c r="AR922" s="6"/>
      <c r="AS922" s="6"/>
      <c r="AT922" s="6"/>
      <c r="AU922" s="4"/>
      <c r="AV922" s="6"/>
      <c r="AW922" s="6"/>
      <c r="AX922" s="7"/>
      <c r="AY922" s="4"/>
      <c r="BF922">
        <v>266</v>
      </c>
      <c r="BH922">
        <v>298</v>
      </c>
      <c r="BI922" s="50"/>
      <c r="BJ922">
        <v>7</v>
      </c>
      <c r="BK922" s="50"/>
      <c r="BL922">
        <v>1</v>
      </c>
      <c r="BM922" s="50"/>
      <c r="BN922">
        <v>0</v>
      </c>
      <c r="BO922" s="50"/>
      <c r="BP922">
        <v>55</v>
      </c>
      <c r="BQ922" s="50"/>
      <c r="BR922">
        <v>4</v>
      </c>
      <c r="BS922" s="50"/>
    </row>
    <row r="923" spans="2:71" x14ac:dyDescent="0.25">
      <c r="B923" s="3" t="s">
        <v>295</v>
      </c>
      <c r="C923" s="85" t="s">
        <v>444</v>
      </c>
      <c r="D923" s="39">
        <v>44813</v>
      </c>
      <c r="E923" s="28">
        <v>14</v>
      </c>
      <c r="F923" s="3" t="s">
        <v>1094</v>
      </c>
      <c r="H923" s="6">
        <v>32</v>
      </c>
      <c r="I923" s="7">
        <v>1</v>
      </c>
      <c r="J923" s="6">
        <v>44</v>
      </c>
      <c r="K923" s="7">
        <v>2</v>
      </c>
      <c r="L923" s="6">
        <v>9</v>
      </c>
      <c r="M923" s="7">
        <v>-1</v>
      </c>
      <c r="N923" s="6">
        <v>4</v>
      </c>
      <c r="O923" s="7">
        <v>-2</v>
      </c>
      <c r="P923" s="6">
        <v>2</v>
      </c>
      <c r="Q923" s="7">
        <v>-1</v>
      </c>
      <c r="R923" s="6">
        <v>2</v>
      </c>
      <c r="S923" s="7">
        <v>0</v>
      </c>
      <c r="T923" s="6">
        <v>-12</v>
      </c>
      <c r="U923" s="7">
        <v>-1</v>
      </c>
      <c r="V923" s="3" t="s">
        <v>842</v>
      </c>
      <c r="X923" s="7"/>
      <c r="Y923" s="7"/>
      <c r="Z923" s="6">
        <v>35</v>
      </c>
      <c r="AA923" s="6">
        <v>31</v>
      </c>
      <c r="AB923" s="7">
        <f>Z923-AA923</f>
        <v>4</v>
      </c>
      <c r="AC923" s="6">
        <v>45</v>
      </c>
      <c r="AD923" s="6">
        <v>41</v>
      </c>
      <c r="AE923" s="7">
        <f>AC923-AD923</f>
        <v>4</v>
      </c>
      <c r="AF923" s="6"/>
      <c r="AG923" s="6"/>
      <c r="AL923" s="6"/>
      <c r="AM923" s="6"/>
      <c r="AO923" s="4" t="s">
        <v>1095</v>
      </c>
      <c r="AP923" s="6"/>
      <c r="AQ923" s="6"/>
      <c r="AR923" s="6"/>
      <c r="AS923" s="6"/>
      <c r="AT923" s="6"/>
      <c r="AU923" s="4"/>
      <c r="AV923" s="6"/>
      <c r="AW923" s="6"/>
      <c r="AX923" s="7"/>
      <c r="AY923" s="4"/>
      <c r="BI923" s="50"/>
      <c r="BK923" s="50"/>
      <c r="BM923" s="50"/>
      <c r="BO923" s="50"/>
      <c r="BQ923" s="50"/>
      <c r="BS923" s="50"/>
    </row>
    <row r="924" spans="2:71" x14ac:dyDescent="0.25">
      <c r="B924" s="3" t="s">
        <v>295</v>
      </c>
      <c r="C924" s="85" t="s">
        <v>655</v>
      </c>
      <c r="D924" s="39">
        <v>44814</v>
      </c>
      <c r="E924" s="28">
        <v>13</v>
      </c>
      <c r="F924" s="3" t="s">
        <v>821</v>
      </c>
      <c r="H924" s="6"/>
      <c r="J924" s="6"/>
      <c r="L924" s="6"/>
      <c r="N924" s="6"/>
      <c r="P924" s="6"/>
      <c r="R924" s="6"/>
      <c r="T924" s="6"/>
      <c r="V924" s="3" t="s">
        <v>842</v>
      </c>
      <c r="X924" s="7"/>
      <c r="Y924" s="6"/>
      <c r="Z924" s="6"/>
      <c r="AA924" s="6"/>
      <c r="AC924" s="6"/>
      <c r="AD924" s="6"/>
      <c r="AF924" s="6"/>
      <c r="AG924" s="6"/>
      <c r="AL924" s="6"/>
      <c r="AM924" s="6"/>
      <c r="AO924" s="4"/>
      <c r="AP924" s="6"/>
      <c r="AQ924" s="6"/>
      <c r="AR924" s="6"/>
      <c r="AS924" s="6"/>
      <c r="AT924" s="6"/>
      <c r="AU924" s="4"/>
      <c r="AV924" s="6">
        <v>21</v>
      </c>
      <c r="AW924" s="6">
        <v>58</v>
      </c>
      <c r="AX924" s="7">
        <f>AV924-AW924</f>
        <v>-37</v>
      </c>
      <c r="AY924" s="4" t="s">
        <v>871</v>
      </c>
      <c r="BI924" s="50"/>
      <c r="BK924" s="50"/>
      <c r="BM924" s="50"/>
      <c r="BO924" s="50"/>
      <c r="BQ924" s="50"/>
      <c r="BS924" s="50"/>
    </row>
    <row r="925" spans="2:71" x14ac:dyDescent="0.25">
      <c r="B925" s="3" t="s">
        <v>295</v>
      </c>
      <c r="C925" s="85" t="s">
        <v>580</v>
      </c>
      <c r="D925" s="39">
        <v>44815</v>
      </c>
      <c r="E925" s="28"/>
      <c r="F925" s="3" t="s">
        <v>1135</v>
      </c>
      <c r="H925" s="6">
        <v>32</v>
      </c>
      <c r="I925" s="7">
        <v>2</v>
      </c>
      <c r="J925" s="6">
        <v>46</v>
      </c>
      <c r="K925" s="7">
        <v>4</v>
      </c>
      <c r="L925" s="6">
        <v>11</v>
      </c>
      <c r="M925" s="7">
        <v>-3</v>
      </c>
      <c r="N925" s="6">
        <v>4</v>
      </c>
      <c r="O925" s="7">
        <v>-2</v>
      </c>
      <c r="P925" s="6">
        <v>2</v>
      </c>
      <c r="Q925" s="7">
        <v>0</v>
      </c>
      <c r="R925" s="6"/>
      <c r="T925" s="6">
        <v>-14</v>
      </c>
      <c r="U925" s="7">
        <v>-2</v>
      </c>
      <c r="V925" s="3" t="s">
        <v>842</v>
      </c>
      <c r="X925" s="7"/>
      <c r="Y925" s="7"/>
      <c r="Z925" s="6">
        <v>29</v>
      </c>
      <c r="AA925" s="6">
        <v>26</v>
      </c>
      <c r="AB925" s="7">
        <f>Z925-AA925</f>
        <v>3</v>
      </c>
      <c r="AC925" s="6">
        <v>31</v>
      </c>
      <c r="AD925" s="6">
        <v>29</v>
      </c>
      <c r="AE925" s="7">
        <f>AC925-AD925</f>
        <v>2</v>
      </c>
      <c r="AF925" s="6"/>
      <c r="AG925" s="6"/>
      <c r="AL925" s="6"/>
      <c r="AM925" s="6"/>
      <c r="AO925" s="4" t="s">
        <v>1148</v>
      </c>
      <c r="AP925" s="6">
        <v>40</v>
      </c>
      <c r="AQ925" s="6">
        <v>35</v>
      </c>
      <c r="AR925" s="6"/>
      <c r="AS925" s="6"/>
      <c r="AT925" s="6"/>
      <c r="AU925" s="4" t="s">
        <v>1147</v>
      </c>
      <c r="AV925" s="6"/>
      <c r="AW925" s="6"/>
      <c r="AX925" s="7"/>
      <c r="AY925" s="4"/>
      <c r="BI925" s="50"/>
      <c r="BK925" s="50"/>
      <c r="BM925" s="50"/>
      <c r="BO925" s="50"/>
      <c r="BQ925" s="50"/>
      <c r="BS925" s="50"/>
    </row>
    <row r="926" spans="2:71" x14ac:dyDescent="0.25">
      <c r="B926" s="3" t="s">
        <v>295</v>
      </c>
      <c r="C926" s="85" t="s">
        <v>580</v>
      </c>
      <c r="D926" s="39">
        <v>44815</v>
      </c>
      <c r="E926" s="28">
        <v>12</v>
      </c>
      <c r="F926" s="3" t="s">
        <v>1136</v>
      </c>
      <c r="G926" s="2" t="s">
        <v>46</v>
      </c>
      <c r="H926" s="6">
        <v>35</v>
      </c>
      <c r="I926" s="7">
        <v>6</v>
      </c>
      <c r="J926" s="6">
        <v>42</v>
      </c>
      <c r="K926" s="7">
        <v>0</v>
      </c>
      <c r="L926" s="6">
        <v>10</v>
      </c>
      <c r="M926" s="7">
        <v>-2</v>
      </c>
      <c r="N926" s="6">
        <v>3</v>
      </c>
      <c r="O926" s="7">
        <v>-1</v>
      </c>
      <c r="P926" s="6">
        <v>3</v>
      </c>
      <c r="Q926" s="7">
        <v>-1</v>
      </c>
      <c r="R926" s="6"/>
      <c r="T926" s="6">
        <v>-7</v>
      </c>
      <c r="U926" s="7">
        <v>6</v>
      </c>
      <c r="V926" s="3" t="s">
        <v>842</v>
      </c>
      <c r="W926" t="s">
        <v>988</v>
      </c>
      <c r="X926" s="7"/>
      <c r="Y926" s="7"/>
      <c r="Z926" s="6">
        <v>34</v>
      </c>
      <c r="AA926" s="6">
        <v>36</v>
      </c>
      <c r="AB926" s="7">
        <f>Z926-AA926</f>
        <v>-2</v>
      </c>
      <c r="AC926" s="6"/>
      <c r="AD926" s="6"/>
      <c r="AF926" s="6"/>
      <c r="AG926" s="6"/>
      <c r="AL926" s="6"/>
      <c r="AM926" s="6"/>
      <c r="AO926" s="4" t="s">
        <v>1099</v>
      </c>
      <c r="AP926" s="6">
        <v>33</v>
      </c>
      <c r="AQ926" s="6">
        <v>36</v>
      </c>
      <c r="AR926" s="6"/>
      <c r="AS926" s="6"/>
      <c r="AT926" s="6"/>
      <c r="AU926" s="4" t="s">
        <v>1146</v>
      </c>
      <c r="AV926" s="6"/>
      <c r="AW926" s="6"/>
      <c r="AX926" s="7"/>
      <c r="AY926" s="4"/>
      <c r="BI926" s="50"/>
      <c r="BK926" s="50"/>
      <c r="BM926" s="50"/>
      <c r="BO926" s="50"/>
      <c r="BQ926" s="50"/>
      <c r="BS926" s="50"/>
    </row>
    <row r="927" spans="2:71" x14ac:dyDescent="0.25">
      <c r="B927" s="3" t="s">
        <v>295</v>
      </c>
      <c r="C927" s="85" t="s">
        <v>562</v>
      </c>
      <c r="D927" s="39">
        <v>44815</v>
      </c>
      <c r="E927" s="28">
        <v>14</v>
      </c>
      <c r="F927" s="3" t="s">
        <v>821</v>
      </c>
      <c r="G927" s="2" t="s">
        <v>224</v>
      </c>
      <c r="H927" s="6">
        <v>32</v>
      </c>
      <c r="I927" s="7">
        <v>3</v>
      </c>
      <c r="J927" s="6">
        <v>42</v>
      </c>
      <c r="K927" s="7">
        <v>-2</v>
      </c>
      <c r="L927" s="6">
        <v>10</v>
      </c>
      <c r="M927" s="7">
        <v>0</v>
      </c>
      <c r="N927" s="6">
        <v>7</v>
      </c>
      <c r="O927" s="7">
        <v>0</v>
      </c>
      <c r="P927" s="6">
        <v>2</v>
      </c>
      <c r="Q927" s="7">
        <v>-1</v>
      </c>
      <c r="R927" s="6"/>
      <c r="T927" s="6">
        <v>-10</v>
      </c>
      <c r="U927" s="7">
        <v>5</v>
      </c>
      <c r="V927" s="3" t="s">
        <v>842</v>
      </c>
      <c r="X927" s="7"/>
      <c r="Y927" s="7"/>
      <c r="Z927" s="6"/>
      <c r="AA927" s="6"/>
      <c r="AC927" s="6"/>
      <c r="AD927" s="6"/>
      <c r="AF927" s="6"/>
      <c r="AG927" s="6"/>
      <c r="AL927" s="6"/>
      <c r="AM927" s="6"/>
      <c r="AO927" s="4"/>
      <c r="AP927" s="6"/>
      <c r="AQ927" s="6"/>
      <c r="AR927" s="6"/>
      <c r="AS927" s="6"/>
      <c r="AT927" s="6"/>
      <c r="AU927" s="4"/>
      <c r="AV927" s="6"/>
      <c r="AW927" s="6"/>
      <c r="AX927" s="7"/>
      <c r="AY927" s="4"/>
      <c r="BI927" s="50"/>
      <c r="BK927" s="50"/>
      <c r="BM927" s="50"/>
      <c r="BO927" s="50"/>
      <c r="BQ927" s="50"/>
      <c r="BS927" s="50"/>
    </row>
    <row r="928" spans="2:71" x14ac:dyDescent="0.25">
      <c r="B928" s="3" t="s">
        <v>295</v>
      </c>
      <c r="C928" s="85" t="s">
        <v>550</v>
      </c>
      <c r="D928" s="39">
        <v>44817</v>
      </c>
      <c r="E928" s="28">
        <v>16</v>
      </c>
      <c r="F928" s="3" t="s">
        <v>1182</v>
      </c>
      <c r="G928" s="2" t="s">
        <v>74</v>
      </c>
      <c r="H928" s="6">
        <v>28</v>
      </c>
      <c r="I928" s="7">
        <v>0</v>
      </c>
      <c r="J928" s="6">
        <v>40</v>
      </c>
      <c r="K928" s="7">
        <v>0</v>
      </c>
      <c r="L928" s="6">
        <v>10</v>
      </c>
      <c r="M928" s="7">
        <v>1</v>
      </c>
      <c r="N928" s="6">
        <v>6</v>
      </c>
      <c r="O928" s="7">
        <v>-1</v>
      </c>
      <c r="P928" s="6">
        <v>5</v>
      </c>
      <c r="Q928" s="7">
        <v>1</v>
      </c>
      <c r="R928" s="6"/>
      <c r="T928" s="6">
        <v>-12</v>
      </c>
      <c r="U928" s="7">
        <v>0</v>
      </c>
      <c r="V928" s="3" t="s">
        <v>842</v>
      </c>
      <c r="X928" s="7"/>
      <c r="Y928" s="7"/>
      <c r="Z928" s="6"/>
      <c r="AA928" s="6"/>
      <c r="AC928" s="6"/>
      <c r="AD928" s="6"/>
      <c r="AF928" s="6"/>
      <c r="AG928" s="6"/>
      <c r="AL928" s="6"/>
      <c r="AM928" s="6"/>
      <c r="AO928" s="4"/>
      <c r="AP928" s="6"/>
      <c r="AQ928" s="6"/>
      <c r="AR928" s="6"/>
      <c r="AS928" s="6"/>
      <c r="AT928" s="6"/>
      <c r="AU928" s="4"/>
      <c r="AV928" s="6"/>
      <c r="AW928" s="6"/>
      <c r="AX928" s="7"/>
      <c r="AY928" s="4"/>
      <c r="BI928" s="50"/>
      <c r="BK928" s="50"/>
      <c r="BM928" s="50"/>
      <c r="BO928" s="50"/>
      <c r="BQ928" s="50"/>
      <c r="BS928" s="50"/>
    </row>
    <row r="929" spans="2:71" x14ac:dyDescent="0.25">
      <c r="B929" s="3" t="s">
        <v>295</v>
      </c>
      <c r="C929" s="85" t="s">
        <v>692</v>
      </c>
      <c r="D929" s="39">
        <v>44818</v>
      </c>
      <c r="E929" s="28">
        <v>16</v>
      </c>
      <c r="F929" s="3" t="s">
        <v>1169</v>
      </c>
      <c r="G929" s="2" t="s">
        <v>42</v>
      </c>
      <c r="H929" s="6">
        <v>35</v>
      </c>
      <c r="I929" s="7">
        <v>1</v>
      </c>
      <c r="J929" s="6">
        <v>41</v>
      </c>
      <c r="K929" s="7">
        <v>-1</v>
      </c>
      <c r="L929" s="6">
        <v>10</v>
      </c>
      <c r="M929" s="7">
        <v>-1</v>
      </c>
      <c r="N929" s="6">
        <v>5</v>
      </c>
      <c r="O929" s="7">
        <v>1</v>
      </c>
      <c r="P929" s="6"/>
      <c r="R929" s="6"/>
      <c r="T929" s="6">
        <v>-6</v>
      </c>
      <c r="U929" s="7">
        <v>2</v>
      </c>
      <c r="V929" s="3" t="s">
        <v>1170</v>
      </c>
      <c r="W929" t="s">
        <v>988</v>
      </c>
      <c r="X929" s="7"/>
      <c r="Y929" s="7"/>
      <c r="Z929" s="6"/>
      <c r="AA929" s="6"/>
      <c r="AC929" s="6"/>
      <c r="AD929" s="6"/>
      <c r="AF929" s="6"/>
      <c r="AG929" s="6"/>
      <c r="AL929" s="6"/>
      <c r="AM929" s="6"/>
      <c r="AO929" s="4"/>
      <c r="AP929" s="6"/>
      <c r="AQ929" s="6"/>
      <c r="AR929" s="6"/>
      <c r="AS929" s="6"/>
      <c r="AT929" s="6"/>
      <c r="AU929" s="4"/>
      <c r="AV929" s="6"/>
      <c r="AW929" s="6"/>
      <c r="AX929" s="7"/>
      <c r="AY929" s="4"/>
      <c r="BI929" s="50"/>
      <c r="BK929" s="50"/>
      <c r="BM929" s="50"/>
      <c r="BO929" s="50"/>
      <c r="BQ929" s="50"/>
      <c r="BS929" s="50"/>
    </row>
    <row r="930" spans="2:71" x14ac:dyDescent="0.25">
      <c r="B930" s="3" t="s">
        <v>295</v>
      </c>
      <c r="C930" s="85" t="s">
        <v>624</v>
      </c>
      <c r="D930" s="39">
        <v>44819</v>
      </c>
      <c r="E930" s="28">
        <v>25</v>
      </c>
      <c r="F930" s="3" t="s">
        <v>1774</v>
      </c>
      <c r="G930" s="2" t="s">
        <v>106</v>
      </c>
      <c r="H930" s="6">
        <v>33</v>
      </c>
      <c r="J930" s="6">
        <v>45</v>
      </c>
      <c r="L930" s="6">
        <v>10</v>
      </c>
      <c r="N930" s="6">
        <v>4</v>
      </c>
      <c r="P930" s="6">
        <v>3</v>
      </c>
      <c r="R930" s="6"/>
      <c r="T930" s="6">
        <v>-12</v>
      </c>
      <c r="V930" s="3" t="s">
        <v>842</v>
      </c>
      <c r="X930" t="s">
        <v>1152</v>
      </c>
      <c r="Y930" s="7"/>
      <c r="Z930" s="6"/>
      <c r="AA930" s="6"/>
      <c r="AC930" s="6"/>
      <c r="AD930" s="6"/>
      <c r="AF930" s="6"/>
      <c r="AG930" s="6"/>
      <c r="AL930" s="6"/>
      <c r="AM930" s="6"/>
      <c r="AO930" s="4"/>
      <c r="AP930" s="6"/>
      <c r="AQ930" s="6"/>
      <c r="AR930" s="6"/>
      <c r="AS930" s="6"/>
      <c r="AT930" s="6"/>
      <c r="AU930" s="4"/>
      <c r="AV930" s="6"/>
      <c r="AW930" s="6"/>
      <c r="AX930" s="7"/>
      <c r="AY930" s="4"/>
      <c r="BF930">
        <v>211</v>
      </c>
      <c r="BH930">
        <v>353</v>
      </c>
      <c r="BI930" s="50"/>
      <c r="BJ930">
        <v>15</v>
      </c>
      <c r="BK930" s="50"/>
      <c r="BL930">
        <v>1</v>
      </c>
      <c r="BM930" s="50"/>
      <c r="BN930">
        <v>0</v>
      </c>
      <c r="BO930" s="50"/>
      <c r="BP930">
        <v>48</v>
      </c>
      <c r="BQ930" s="50"/>
      <c r="BR930">
        <v>3</v>
      </c>
      <c r="BS930" s="50"/>
    </row>
    <row r="931" spans="2:71" x14ac:dyDescent="0.25">
      <c r="B931" s="3" t="s">
        <v>295</v>
      </c>
      <c r="C931" s="85" t="s">
        <v>469</v>
      </c>
      <c r="D931" s="39">
        <v>44820</v>
      </c>
      <c r="E931" s="28">
        <v>20</v>
      </c>
      <c r="F931" s="3" t="s">
        <v>1094</v>
      </c>
      <c r="H931" s="6">
        <v>32</v>
      </c>
      <c r="I931" s="7" t="e">
        <f>-#REF!</f>
        <v>#REF!</v>
      </c>
      <c r="J931" s="6">
        <v>42</v>
      </c>
      <c r="K931" s="7">
        <v>-2</v>
      </c>
      <c r="L931" s="6">
        <v>10</v>
      </c>
      <c r="M931" s="7">
        <v>1</v>
      </c>
      <c r="N931" s="6">
        <v>6</v>
      </c>
      <c r="O931" s="7">
        <v>2</v>
      </c>
      <c r="P931" s="6">
        <v>2</v>
      </c>
      <c r="Q931" s="7">
        <v>0</v>
      </c>
      <c r="R931" s="6">
        <v>2</v>
      </c>
      <c r="S931" s="7">
        <v>0</v>
      </c>
      <c r="T931" s="6">
        <v>-10</v>
      </c>
      <c r="U931" s="7">
        <v>2</v>
      </c>
      <c r="V931" s="3" t="s">
        <v>842</v>
      </c>
      <c r="X931" s="7"/>
      <c r="Y931" s="7"/>
      <c r="Z931" s="6">
        <v>37</v>
      </c>
      <c r="AA931" s="6">
        <v>29</v>
      </c>
      <c r="AB931" s="7">
        <f>Z931-AA931</f>
        <v>8</v>
      </c>
      <c r="AC931" s="6">
        <v>44</v>
      </c>
      <c r="AD931" s="6">
        <v>40</v>
      </c>
      <c r="AE931" s="7">
        <f>AC931-AD931</f>
        <v>4</v>
      </c>
      <c r="AF931" s="6"/>
      <c r="AG931" s="6"/>
      <c r="AL931" s="6"/>
      <c r="AM931" s="6"/>
      <c r="AO931" s="4" t="s">
        <v>1095</v>
      </c>
      <c r="AP931" s="6"/>
      <c r="AQ931" s="6"/>
      <c r="AR931" s="6"/>
      <c r="AS931" s="6"/>
      <c r="AT931" s="6"/>
      <c r="AU931" s="4"/>
      <c r="AV931" s="6"/>
      <c r="AW931" s="6"/>
      <c r="AX931" s="7"/>
      <c r="AY931" s="4"/>
      <c r="BI931" s="50"/>
      <c r="BK931" s="50"/>
      <c r="BM931" s="50"/>
      <c r="BO931" s="50"/>
      <c r="BQ931" s="50"/>
      <c r="BS931" s="50"/>
    </row>
    <row r="932" spans="2:71" x14ac:dyDescent="0.25">
      <c r="B932" s="3" t="s">
        <v>295</v>
      </c>
      <c r="C932" s="85" t="s">
        <v>551</v>
      </c>
      <c r="D932" s="39">
        <v>44822</v>
      </c>
      <c r="E932" s="28">
        <v>20</v>
      </c>
      <c r="F932" s="3" t="s">
        <v>1135</v>
      </c>
      <c r="H932" s="6">
        <v>34</v>
      </c>
      <c r="I932" s="7">
        <v>2</v>
      </c>
      <c r="J932" s="6">
        <v>42</v>
      </c>
      <c r="K932" s="7">
        <v>-4</v>
      </c>
      <c r="L932" s="6">
        <v>10</v>
      </c>
      <c r="M932" s="7">
        <v>-1</v>
      </c>
      <c r="N932" s="6">
        <v>5</v>
      </c>
      <c r="O932" s="7">
        <v>1</v>
      </c>
      <c r="P932" s="6">
        <v>3</v>
      </c>
      <c r="Q932" s="7">
        <v>1</v>
      </c>
      <c r="R932" s="6"/>
      <c r="T932" s="6">
        <v>-8</v>
      </c>
      <c r="U932" s="7">
        <v>6</v>
      </c>
      <c r="V932" s="3" t="s">
        <v>842</v>
      </c>
      <c r="X932" s="7"/>
      <c r="Y932" s="7"/>
      <c r="Z932" s="6">
        <v>28</v>
      </c>
      <c r="AA932" s="6">
        <v>25</v>
      </c>
      <c r="AB932" s="7">
        <f>Z932-AA932</f>
        <v>3</v>
      </c>
      <c r="AC932" s="6">
        <v>33</v>
      </c>
      <c r="AD932" s="6">
        <v>29</v>
      </c>
      <c r="AE932" s="7">
        <f>AC932-AD932</f>
        <v>4</v>
      </c>
      <c r="AF932" s="6"/>
      <c r="AG932" s="6"/>
      <c r="AL932" s="6"/>
      <c r="AM932" s="6"/>
      <c r="AO932" s="4" t="s">
        <v>1148</v>
      </c>
      <c r="AP932" s="6">
        <v>40</v>
      </c>
      <c r="AQ932" s="6">
        <v>36</v>
      </c>
      <c r="AR932" s="6"/>
      <c r="AS932" s="6"/>
      <c r="AT932" s="6"/>
      <c r="AU932" s="4" t="s">
        <v>1147</v>
      </c>
      <c r="AV932" s="6"/>
      <c r="AW932" s="6"/>
      <c r="AX932" s="7"/>
      <c r="AY932" s="4"/>
      <c r="BI932" s="50"/>
      <c r="BK932" s="50"/>
      <c r="BM932" s="50"/>
      <c r="BO932" s="50"/>
      <c r="BQ932" s="50"/>
      <c r="BS932" s="50"/>
    </row>
    <row r="933" spans="2:71" x14ac:dyDescent="0.25">
      <c r="B933" s="3" t="s">
        <v>295</v>
      </c>
      <c r="C933" s="85" t="s">
        <v>598</v>
      </c>
      <c r="D933" s="39">
        <v>44824</v>
      </c>
      <c r="E933" s="28"/>
      <c r="F933" s="3" t="s">
        <v>821</v>
      </c>
      <c r="H933" s="6"/>
      <c r="J933" s="6"/>
      <c r="L933" s="6"/>
      <c r="N933" s="6"/>
      <c r="P933" s="6"/>
      <c r="R933" s="6"/>
      <c r="T933" s="6"/>
      <c r="V933" s="3" t="s">
        <v>842</v>
      </c>
      <c r="X933" s="7"/>
      <c r="Y933" s="6"/>
      <c r="Z933" s="6"/>
      <c r="AA933" s="6"/>
      <c r="AC933" s="6"/>
      <c r="AD933" s="6"/>
      <c r="AF933" s="6"/>
      <c r="AG933" s="6"/>
      <c r="AL933" s="6"/>
      <c r="AM933" s="6"/>
      <c r="AO933" s="4"/>
      <c r="AP933" s="6"/>
      <c r="AQ933" s="6"/>
      <c r="AR933" s="6"/>
      <c r="AS933" s="6"/>
      <c r="AT933" s="6"/>
      <c r="AU933" s="4"/>
      <c r="AV933" s="6">
        <v>19</v>
      </c>
      <c r="AW933" s="6">
        <v>61</v>
      </c>
      <c r="AX933" s="7">
        <f>AV933-AW933</f>
        <v>-42</v>
      </c>
      <c r="AY933" s="4" t="s">
        <v>871</v>
      </c>
      <c r="BI933" s="50"/>
      <c r="BK933" s="50"/>
      <c r="BM933" s="50"/>
      <c r="BO933" s="50"/>
      <c r="BQ933" s="50"/>
      <c r="BS933" s="50"/>
    </row>
    <row r="934" spans="2:71" x14ac:dyDescent="0.25">
      <c r="B934" s="3" t="s">
        <v>295</v>
      </c>
      <c r="C934" s="85" t="s">
        <v>369</v>
      </c>
      <c r="D934" s="39">
        <v>44825</v>
      </c>
      <c r="E934" s="28">
        <v>23</v>
      </c>
      <c r="F934" s="3" t="s">
        <v>1182</v>
      </c>
      <c r="G934" s="2" t="s">
        <v>74</v>
      </c>
      <c r="H934" s="6">
        <v>28</v>
      </c>
      <c r="I934" s="7">
        <v>0</v>
      </c>
      <c r="J934" s="6">
        <v>40</v>
      </c>
      <c r="K934" s="7">
        <v>0</v>
      </c>
      <c r="L934" s="6">
        <v>10</v>
      </c>
      <c r="M934" s="7">
        <v>0</v>
      </c>
      <c r="N934" s="6">
        <v>8</v>
      </c>
      <c r="O934" s="7">
        <v>2</v>
      </c>
      <c r="P934" s="6">
        <v>4</v>
      </c>
      <c r="Q934" s="7">
        <v>-1</v>
      </c>
      <c r="R934" s="6"/>
      <c r="T934" s="6">
        <v>-12</v>
      </c>
      <c r="U934" s="7">
        <v>0</v>
      </c>
      <c r="V934" s="3" t="s">
        <v>842</v>
      </c>
      <c r="X934" s="7"/>
      <c r="Y934" s="7"/>
      <c r="Z934" s="6">
        <v>17</v>
      </c>
      <c r="AA934" s="6">
        <v>49</v>
      </c>
      <c r="AB934" s="7">
        <f>Z934-AA934</f>
        <v>-32</v>
      </c>
      <c r="AC934" s="6">
        <v>27</v>
      </c>
      <c r="AD934" s="6">
        <v>45</v>
      </c>
      <c r="AE934" s="7">
        <f>AC934-AD934</f>
        <v>-18</v>
      </c>
      <c r="AF934" s="6"/>
      <c r="AG934" s="6"/>
      <c r="AL934" s="6"/>
      <c r="AM934" s="6"/>
      <c r="AO934" s="4" t="s">
        <v>1183</v>
      </c>
      <c r="AP934" s="6"/>
      <c r="AQ934" s="6"/>
      <c r="AR934" s="6"/>
      <c r="AS934" s="6"/>
      <c r="AT934" s="6"/>
      <c r="AU934" s="4"/>
      <c r="AV934" s="6"/>
      <c r="AW934" s="6"/>
      <c r="AX934" s="7"/>
      <c r="AY934" s="4"/>
      <c r="BI934" s="50"/>
      <c r="BK934" s="50"/>
      <c r="BM934" s="50"/>
      <c r="BO934" s="50"/>
      <c r="BQ934" s="50"/>
      <c r="BS934" s="50"/>
    </row>
    <row r="935" spans="2:71" x14ac:dyDescent="0.25">
      <c r="B935" s="3" t="s">
        <v>295</v>
      </c>
      <c r="C935" s="85" t="s">
        <v>369</v>
      </c>
      <c r="D935" s="39">
        <v>44825</v>
      </c>
      <c r="E935" s="28">
        <v>23</v>
      </c>
      <c r="F935" s="3" t="s">
        <v>1135</v>
      </c>
      <c r="H935" s="6">
        <v>32</v>
      </c>
      <c r="I935" s="7">
        <v>-2</v>
      </c>
      <c r="J935" s="6">
        <v>42</v>
      </c>
      <c r="K935" s="7">
        <v>0</v>
      </c>
      <c r="L935" s="6">
        <v>12</v>
      </c>
      <c r="M935" s="7">
        <v>2</v>
      </c>
      <c r="N935" s="6">
        <v>5</v>
      </c>
      <c r="O935" s="7">
        <v>0</v>
      </c>
      <c r="P935" s="6">
        <v>4</v>
      </c>
      <c r="Q935" s="7">
        <v>1</v>
      </c>
      <c r="R935" s="6"/>
      <c r="T935" s="6">
        <v>-10</v>
      </c>
      <c r="U935" s="7">
        <v>-2</v>
      </c>
      <c r="V935" s="3" t="s">
        <v>842</v>
      </c>
      <c r="X935" s="7"/>
      <c r="Y935" s="7"/>
      <c r="Z935" s="6">
        <v>31</v>
      </c>
      <c r="AA935" s="6">
        <v>27</v>
      </c>
      <c r="AB935" s="7">
        <f>Z935-AA935</f>
        <v>4</v>
      </c>
      <c r="AC935" s="6">
        <v>32</v>
      </c>
      <c r="AD935" s="6">
        <v>30</v>
      </c>
      <c r="AE935" s="7">
        <f>AC935-AD935</f>
        <v>2</v>
      </c>
      <c r="AF935" s="6"/>
      <c r="AG935" s="6"/>
      <c r="AL935" s="6"/>
      <c r="AM935" s="6"/>
      <c r="AO935" s="4" t="s">
        <v>1148</v>
      </c>
      <c r="AP935" s="6">
        <v>40</v>
      </c>
      <c r="AQ935" s="6">
        <v>35</v>
      </c>
      <c r="AR935" s="6"/>
      <c r="AS935" s="6"/>
      <c r="AT935" s="6"/>
      <c r="AU935" s="4" t="s">
        <v>1147</v>
      </c>
      <c r="AV935" s="6"/>
      <c r="AW935" s="6"/>
      <c r="AX935" s="7"/>
      <c r="AY935" s="4"/>
      <c r="BI935" s="50"/>
      <c r="BK935" s="50"/>
      <c r="BM935" s="50"/>
      <c r="BO935" s="50"/>
      <c r="BQ935" s="50"/>
      <c r="BS935" s="50"/>
    </row>
    <row r="936" spans="2:71" x14ac:dyDescent="0.25">
      <c r="B936" s="3" t="s">
        <v>295</v>
      </c>
      <c r="C936" s="85" t="s">
        <v>434</v>
      </c>
      <c r="D936" s="39">
        <v>44825</v>
      </c>
      <c r="E936" s="28">
        <v>23</v>
      </c>
      <c r="F936" s="3" t="s">
        <v>1169</v>
      </c>
      <c r="G936" s="2" t="s">
        <v>42</v>
      </c>
      <c r="H936" s="6">
        <v>34</v>
      </c>
      <c r="I936" s="7">
        <v>-1</v>
      </c>
      <c r="J936" s="6">
        <v>41</v>
      </c>
      <c r="K936" s="7">
        <v>0</v>
      </c>
      <c r="L936" s="6">
        <v>11</v>
      </c>
      <c r="M936" s="7">
        <v>1</v>
      </c>
      <c r="N936" s="6">
        <v>5</v>
      </c>
      <c r="O936" s="7">
        <v>0</v>
      </c>
      <c r="P936" s="6"/>
      <c r="R936" s="6"/>
      <c r="T936" s="6">
        <v>-7</v>
      </c>
      <c r="U936" s="7">
        <v>-1</v>
      </c>
      <c r="V936" s="3" t="s">
        <v>1170</v>
      </c>
      <c r="W936" t="s">
        <v>988</v>
      </c>
      <c r="X936" s="7"/>
      <c r="Y936" s="7"/>
      <c r="Z936" s="6"/>
      <c r="AA936" s="6"/>
      <c r="AC936" s="6"/>
      <c r="AD936" s="6"/>
      <c r="AF936" s="6"/>
      <c r="AG936" s="6"/>
      <c r="AL936" s="6"/>
      <c r="AM936" s="6"/>
      <c r="AO936" s="4"/>
      <c r="AP936" s="6"/>
      <c r="AQ936" s="6"/>
      <c r="AR936" s="6"/>
      <c r="AS936" s="6"/>
      <c r="AT936" s="6"/>
      <c r="AU936" s="4"/>
      <c r="AV936" s="6"/>
      <c r="AW936" s="6"/>
      <c r="AX936" s="7"/>
      <c r="AY936" s="4"/>
      <c r="BI936" s="50"/>
      <c r="BK936" s="50"/>
      <c r="BM936" s="50"/>
      <c r="BO936" s="50"/>
      <c r="BQ936" s="50"/>
      <c r="BS936" s="50"/>
    </row>
    <row r="937" spans="2:71" x14ac:dyDescent="0.25">
      <c r="B937" s="3" t="s">
        <v>295</v>
      </c>
      <c r="C937" s="85" t="s">
        <v>434</v>
      </c>
      <c r="D937" s="39">
        <v>44825</v>
      </c>
      <c r="E937" s="28">
        <v>23</v>
      </c>
      <c r="F937" s="3" t="s">
        <v>821</v>
      </c>
      <c r="G937" s="2" t="s">
        <v>224</v>
      </c>
      <c r="H937" s="6">
        <v>32</v>
      </c>
      <c r="I937" s="7">
        <v>0</v>
      </c>
      <c r="J937" s="6">
        <v>40</v>
      </c>
      <c r="K937" s="7">
        <v>-2</v>
      </c>
      <c r="L937" s="6">
        <v>9</v>
      </c>
      <c r="M937" s="7">
        <v>-1</v>
      </c>
      <c r="N937" s="6">
        <v>8</v>
      </c>
      <c r="O937" s="7">
        <v>1</v>
      </c>
      <c r="P937" s="6">
        <v>3</v>
      </c>
      <c r="Q937" s="7">
        <v>1</v>
      </c>
      <c r="R937" s="6"/>
      <c r="T937" s="6">
        <v>-8</v>
      </c>
      <c r="U937" s="7">
        <v>2</v>
      </c>
      <c r="V937" s="3" t="s">
        <v>842</v>
      </c>
      <c r="X937" s="7"/>
      <c r="Y937" s="7"/>
      <c r="Z937" s="6">
        <v>26</v>
      </c>
      <c r="AA937" s="6">
        <v>57</v>
      </c>
      <c r="AB937" s="7">
        <f>Z937-AA937</f>
        <v>-31</v>
      </c>
      <c r="AC937" s="6">
        <v>34</v>
      </c>
      <c r="AD937" s="6">
        <v>51</v>
      </c>
      <c r="AE937" s="7">
        <f>AC937-AD937</f>
        <v>-17</v>
      </c>
      <c r="AF937" s="6"/>
      <c r="AG937" s="6"/>
      <c r="AL937" s="6"/>
      <c r="AM937" s="6"/>
      <c r="AO937" s="4" t="s">
        <v>931</v>
      </c>
      <c r="AP937" s="6"/>
      <c r="AQ937" s="6"/>
      <c r="AR937" s="6"/>
      <c r="AS937" s="6"/>
      <c r="AT937" s="6"/>
      <c r="AU937" s="4"/>
      <c r="AV937" s="6"/>
      <c r="AW937" s="6"/>
      <c r="AX937" s="7"/>
      <c r="AY937" s="4"/>
      <c r="BI937" s="50"/>
      <c r="BK937" s="50"/>
      <c r="BM937" s="50"/>
      <c r="BO937" s="50"/>
      <c r="BQ937" s="50"/>
      <c r="BS937" s="50"/>
    </row>
    <row r="938" spans="2:71" x14ac:dyDescent="0.25">
      <c r="B938" s="3" t="s">
        <v>295</v>
      </c>
      <c r="C938" s="85" t="s">
        <v>599</v>
      </c>
      <c r="D938" s="39">
        <v>44825</v>
      </c>
      <c r="E938" s="28"/>
      <c r="F938" s="3" t="s">
        <v>903</v>
      </c>
      <c r="H938" s="6">
        <v>34</v>
      </c>
      <c r="I938" s="7">
        <v>0</v>
      </c>
      <c r="J938" s="6">
        <v>39</v>
      </c>
      <c r="K938" s="7">
        <v>1</v>
      </c>
      <c r="L938" s="6">
        <v>10</v>
      </c>
      <c r="M938" s="7">
        <v>-2</v>
      </c>
      <c r="N938" s="6">
        <v>7</v>
      </c>
      <c r="O938" s="7">
        <v>1</v>
      </c>
      <c r="P938" s="6"/>
      <c r="R938" s="6"/>
      <c r="T938" s="6">
        <v>-5</v>
      </c>
      <c r="U938" s="7">
        <v>-1</v>
      </c>
      <c r="V938" s="3" t="s">
        <v>842</v>
      </c>
      <c r="X938" s="7"/>
      <c r="Y938" s="7"/>
      <c r="Z938" s="6">
        <v>25</v>
      </c>
      <c r="AA938" s="6">
        <v>34</v>
      </c>
      <c r="AB938" s="7">
        <f>Z938-AA938</f>
        <v>-9</v>
      </c>
      <c r="AC938" s="6">
        <v>30</v>
      </c>
      <c r="AD938" s="6">
        <v>34</v>
      </c>
      <c r="AE938" s="7">
        <f>AC938-AD938</f>
        <v>-4</v>
      </c>
      <c r="AF938" s="6">
        <v>17</v>
      </c>
      <c r="AG938" s="6">
        <v>19</v>
      </c>
      <c r="AH938" s="7">
        <f>AF938-AG938</f>
        <v>-2</v>
      </c>
      <c r="AL938" s="6"/>
      <c r="AM938" s="6"/>
      <c r="AO938" s="4" t="s">
        <v>1127</v>
      </c>
      <c r="AP938" s="6">
        <v>27</v>
      </c>
      <c r="AQ938" s="6">
        <v>27</v>
      </c>
      <c r="AR938" s="6"/>
      <c r="AS938" s="6"/>
      <c r="AT938" s="6"/>
      <c r="AU938" s="4" t="s">
        <v>1035</v>
      </c>
      <c r="AV938" s="6"/>
      <c r="AW938" s="6"/>
      <c r="AX938" s="7"/>
      <c r="AY938" s="4"/>
      <c r="BI938" s="50"/>
      <c r="BK938" s="50"/>
      <c r="BM938" s="50"/>
      <c r="BO938" s="50"/>
      <c r="BQ938" s="50"/>
      <c r="BS938" s="50"/>
    </row>
    <row r="939" spans="2:71" x14ac:dyDescent="0.25">
      <c r="B939" s="3" t="s">
        <v>295</v>
      </c>
      <c r="C939" s="85" t="s">
        <v>338</v>
      </c>
      <c r="D939" s="39">
        <v>44826</v>
      </c>
      <c r="E939" s="28">
        <v>27</v>
      </c>
      <c r="F939" s="3" t="s">
        <v>1094</v>
      </c>
      <c r="H939" s="6">
        <v>31</v>
      </c>
      <c r="I939" s="7">
        <v>-1</v>
      </c>
      <c r="J939" s="6">
        <v>44</v>
      </c>
      <c r="K939" s="7">
        <v>2</v>
      </c>
      <c r="L939" s="6">
        <v>12</v>
      </c>
      <c r="M939" s="7">
        <v>2</v>
      </c>
      <c r="N939" s="6">
        <v>4</v>
      </c>
      <c r="O939" s="7">
        <v>-2</v>
      </c>
      <c r="P939" s="6">
        <v>2</v>
      </c>
      <c r="Q939" s="7">
        <v>0</v>
      </c>
      <c r="R939" s="6">
        <v>1</v>
      </c>
      <c r="S939" s="7">
        <v>-1</v>
      </c>
      <c r="T939" s="6">
        <v>-13</v>
      </c>
      <c r="U939" s="7">
        <v>-3</v>
      </c>
      <c r="V939" s="3" t="s">
        <v>842</v>
      </c>
      <c r="X939" s="7"/>
      <c r="Y939" s="7"/>
      <c r="Z939" s="6">
        <v>35</v>
      </c>
      <c r="AA939" s="6">
        <v>41</v>
      </c>
      <c r="AB939" s="7">
        <f>Z939-AA939</f>
        <v>-6</v>
      </c>
      <c r="AC939" s="6">
        <v>43</v>
      </c>
      <c r="AD939" s="6">
        <v>40</v>
      </c>
      <c r="AE939" s="7">
        <f>AC939-AD939</f>
        <v>3</v>
      </c>
      <c r="AF939" s="6"/>
      <c r="AG939" s="6"/>
      <c r="AL939" s="6"/>
      <c r="AM939" s="6"/>
      <c r="AO939" s="4" t="s">
        <v>1095</v>
      </c>
      <c r="AP939" s="6"/>
      <c r="AQ939" s="6"/>
      <c r="AR939" s="6"/>
      <c r="AS939" s="6"/>
      <c r="AT939" s="6"/>
      <c r="AU939" s="4"/>
      <c r="AV939" s="6"/>
      <c r="AW939" s="6"/>
      <c r="AX939" s="7"/>
      <c r="AY939" s="4"/>
      <c r="BI939" s="50"/>
      <c r="BK939" s="50"/>
      <c r="BM939" s="50"/>
      <c r="BO939" s="50"/>
      <c r="BQ939" s="50"/>
      <c r="BS939" s="50"/>
    </row>
    <row r="940" spans="2:71" x14ac:dyDescent="0.25">
      <c r="B940" s="3" t="s">
        <v>295</v>
      </c>
      <c r="C940" s="85" t="s">
        <v>348</v>
      </c>
      <c r="D940" s="39">
        <v>44826</v>
      </c>
      <c r="E940" s="28">
        <v>29</v>
      </c>
      <c r="F940" s="3" t="s">
        <v>1137</v>
      </c>
      <c r="H940" s="6">
        <v>35</v>
      </c>
      <c r="I940" s="7">
        <v>2</v>
      </c>
      <c r="J940" s="6">
        <v>39</v>
      </c>
      <c r="K940" s="7">
        <v>-1</v>
      </c>
      <c r="L940" s="6">
        <v>10</v>
      </c>
      <c r="M940" s="7">
        <v>-4</v>
      </c>
      <c r="N940" s="6">
        <v>4</v>
      </c>
      <c r="O940" s="7">
        <v>-2</v>
      </c>
      <c r="P940" s="6">
        <v>3</v>
      </c>
      <c r="Q940" s="7">
        <v>1</v>
      </c>
      <c r="R940" s="6">
        <v>2</v>
      </c>
      <c r="S940" s="7">
        <v>2</v>
      </c>
      <c r="T940" s="6">
        <v>-4</v>
      </c>
      <c r="U940" s="7">
        <v>3</v>
      </c>
      <c r="V940" s="3" t="s">
        <v>842</v>
      </c>
      <c r="X940" s="7"/>
      <c r="Y940" s="7"/>
      <c r="Z940" s="6"/>
      <c r="AA940" s="6"/>
      <c r="AC940" s="6"/>
      <c r="AD940" s="6"/>
      <c r="AF940" s="6"/>
      <c r="AG940" s="6"/>
      <c r="AL940" s="6"/>
      <c r="AM940" s="6"/>
      <c r="AO940" s="4"/>
      <c r="AP940" s="6"/>
      <c r="AQ940" s="6"/>
      <c r="AR940" s="6"/>
      <c r="AS940" s="6"/>
      <c r="AT940" s="6"/>
      <c r="AU940" s="4"/>
      <c r="AV940" s="6"/>
      <c r="AW940" s="6"/>
      <c r="AX940" s="7"/>
      <c r="AY940" s="4"/>
      <c r="BI940" s="50"/>
      <c r="BK940" s="50"/>
      <c r="BM940" s="50"/>
      <c r="BO940" s="50"/>
      <c r="BQ940" s="50"/>
      <c r="BS940" s="50"/>
    </row>
    <row r="941" spans="2:71" x14ac:dyDescent="0.25">
      <c r="B941" s="3" t="s">
        <v>295</v>
      </c>
      <c r="C941" s="85" t="s">
        <v>600</v>
      </c>
      <c r="D941" s="39">
        <v>44827</v>
      </c>
      <c r="E941" s="28">
        <v>27</v>
      </c>
      <c r="F941" s="3" t="s">
        <v>821</v>
      </c>
      <c r="G941" s="2" t="s">
        <v>224</v>
      </c>
      <c r="H941" s="6">
        <v>28</v>
      </c>
      <c r="I941" s="7">
        <v>-4</v>
      </c>
      <c r="J941" s="6">
        <v>45</v>
      </c>
      <c r="K941" s="7">
        <v>5</v>
      </c>
      <c r="L941" s="6">
        <v>9</v>
      </c>
      <c r="M941" s="7">
        <v>0</v>
      </c>
      <c r="N941" s="6">
        <v>7</v>
      </c>
      <c r="O941" s="7">
        <v>-1</v>
      </c>
      <c r="P941" s="6">
        <v>3</v>
      </c>
      <c r="Q941" s="7">
        <v>0</v>
      </c>
      <c r="R941" s="6"/>
      <c r="T941" s="6">
        <v>-17</v>
      </c>
      <c r="U941" s="7">
        <v>-9</v>
      </c>
      <c r="V941" s="3" t="s">
        <v>842</v>
      </c>
      <c r="X941" s="7"/>
      <c r="Y941" s="7"/>
      <c r="Z941" s="6"/>
      <c r="AA941" s="6"/>
      <c r="AC941" s="6"/>
      <c r="AD941" s="6"/>
      <c r="AF941" s="6"/>
      <c r="AG941" s="6"/>
      <c r="AL941" s="6"/>
      <c r="AM941" s="6"/>
      <c r="AO941" s="4"/>
      <c r="AP941" s="6"/>
      <c r="AQ941" s="6"/>
      <c r="AR941" s="6"/>
      <c r="AS941" s="6"/>
      <c r="AT941" s="6"/>
      <c r="AU941" s="4"/>
      <c r="AV941" s="6"/>
      <c r="AW941" s="6"/>
      <c r="AX941" s="7"/>
      <c r="AY941" s="4"/>
      <c r="BI941" s="50"/>
      <c r="BK941" s="50"/>
      <c r="BM941" s="50"/>
      <c r="BO941" s="50"/>
      <c r="BQ941" s="50"/>
      <c r="BS941" s="50"/>
    </row>
    <row r="942" spans="2:71" x14ac:dyDescent="0.25">
      <c r="B942" s="3" t="s">
        <v>295</v>
      </c>
      <c r="C942" s="85" t="s">
        <v>600</v>
      </c>
      <c r="D942" s="39">
        <v>44827</v>
      </c>
      <c r="E942" s="28">
        <v>29</v>
      </c>
      <c r="F942" s="3" t="s">
        <v>1132</v>
      </c>
      <c r="H942" s="6"/>
      <c r="J942" s="6"/>
      <c r="L942" s="6"/>
      <c r="N942" s="6"/>
      <c r="P942" s="6"/>
      <c r="R942" s="6"/>
      <c r="T942" s="6"/>
      <c r="V942" s="3" t="s">
        <v>842</v>
      </c>
      <c r="X942" s="7"/>
      <c r="Y942" s="6"/>
      <c r="Z942" s="6">
        <v>25</v>
      </c>
      <c r="AA942" s="6">
        <v>48</v>
      </c>
      <c r="AB942" s="7">
        <f>Z942-AA942</f>
        <v>-23</v>
      </c>
      <c r="AC942" s="6">
        <v>28</v>
      </c>
      <c r="AD942" s="6">
        <v>42</v>
      </c>
      <c r="AE942" s="7">
        <f>AC942-AD942</f>
        <v>-14</v>
      </c>
      <c r="AF942" s="6"/>
      <c r="AG942" s="6"/>
      <c r="AL942" s="6"/>
      <c r="AM942" s="6"/>
      <c r="AO942" s="4" t="s">
        <v>1750</v>
      </c>
      <c r="AP942" s="6"/>
      <c r="AQ942" s="6"/>
      <c r="AR942" s="6"/>
      <c r="AS942" s="6"/>
      <c r="AT942" s="6"/>
      <c r="AU942" s="4"/>
      <c r="AV942" s="6"/>
      <c r="AW942" s="6"/>
      <c r="AX942" s="7"/>
      <c r="AY942" s="4"/>
      <c r="BI942" s="50"/>
      <c r="BK942" s="50"/>
      <c r="BM942" s="50"/>
      <c r="BO942" s="50"/>
      <c r="BQ942" s="50"/>
      <c r="BS942" s="50"/>
    </row>
    <row r="943" spans="2:71" x14ac:dyDescent="0.25">
      <c r="B943" s="3" t="s">
        <v>295</v>
      </c>
      <c r="C943" s="85" t="s">
        <v>600</v>
      </c>
      <c r="D943" s="39">
        <v>44827</v>
      </c>
      <c r="E943" s="28">
        <v>29</v>
      </c>
      <c r="F943" s="3" t="s">
        <v>1132</v>
      </c>
      <c r="H943" s="6"/>
      <c r="J943" s="6"/>
      <c r="L943" s="6"/>
      <c r="N943" s="6"/>
      <c r="P943" s="6"/>
      <c r="R943" s="6"/>
      <c r="T943" s="6"/>
      <c r="V943" s="3" t="s">
        <v>842</v>
      </c>
      <c r="X943" s="7"/>
      <c r="Y943" s="6"/>
      <c r="Z943" s="6">
        <v>18</v>
      </c>
      <c r="AA943" s="6">
        <v>50</v>
      </c>
      <c r="AB943" s="7">
        <f>Z943-AA943</f>
        <v>-32</v>
      </c>
      <c r="AC943" s="6"/>
      <c r="AD943" s="6"/>
      <c r="AF943" s="6"/>
      <c r="AG943" s="6"/>
      <c r="AL943" s="6"/>
      <c r="AM943" s="6"/>
      <c r="AO943" s="4" t="s">
        <v>1154</v>
      </c>
      <c r="AP943" s="6"/>
      <c r="AQ943" s="6"/>
      <c r="AR943" s="6"/>
      <c r="AS943" s="6"/>
      <c r="AT943" s="6"/>
      <c r="AU943" s="4"/>
      <c r="AV943" s="6"/>
      <c r="AW943" s="6"/>
      <c r="AX943" s="7"/>
      <c r="AY943" s="4"/>
      <c r="BI943" s="50"/>
      <c r="BK943" s="50"/>
      <c r="BM943" s="50"/>
      <c r="BO943" s="50"/>
      <c r="BQ943" s="50"/>
      <c r="BS943" s="50"/>
    </row>
    <row r="944" spans="2:71" x14ac:dyDescent="0.25">
      <c r="B944" s="3" t="s">
        <v>295</v>
      </c>
      <c r="C944" s="85" t="s">
        <v>600</v>
      </c>
      <c r="D944" s="39">
        <v>44827</v>
      </c>
      <c r="E944" s="28"/>
      <c r="F944" s="3" t="s">
        <v>1136</v>
      </c>
      <c r="H944" s="6">
        <v>29</v>
      </c>
      <c r="I944" s="7">
        <v>-6</v>
      </c>
      <c r="J944" s="6">
        <v>43</v>
      </c>
      <c r="K944" s="7">
        <v>1</v>
      </c>
      <c r="L944" s="6">
        <v>12</v>
      </c>
      <c r="M944" s="7">
        <v>2</v>
      </c>
      <c r="N944" s="6">
        <v>4</v>
      </c>
      <c r="O944" s="7">
        <v>1</v>
      </c>
      <c r="P944" s="6">
        <v>3</v>
      </c>
      <c r="Q944" s="7">
        <v>0</v>
      </c>
      <c r="R944" s="6"/>
      <c r="T944" s="6">
        <v>-14</v>
      </c>
      <c r="U944" s="7">
        <v>-7</v>
      </c>
      <c r="V944" s="3" t="s">
        <v>842</v>
      </c>
      <c r="W944" t="s">
        <v>988</v>
      </c>
      <c r="X944" s="7"/>
      <c r="Y944" s="7"/>
      <c r="Z944" s="6"/>
      <c r="AA944" s="6"/>
      <c r="AC944" s="6"/>
      <c r="AD944" s="6"/>
      <c r="AF944" s="6"/>
      <c r="AG944" s="6"/>
      <c r="AL944" s="6"/>
      <c r="AM944" s="6"/>
      <c r="AO944" s="4"/>
      <c r="AP944" s="6"/>
      <c r="AQ944" s="6"/>
      <c r="AR944" s="6"/>
      <c r="AS944" s="6"/>
      <c r="AT944" s="6"/>
      <c r="AU944" s="4"/>
      <c r="AV944" s="6"/>
      <c r="AW944" s="6"/>
      <c r="AX944" s="7"/>
      <c r="AY944" s="4"/>
      <c r="BI944" s="50"/>
      <c r="BK944" s="50"/>
      <c r="BM944" s="50"/>
      <c r="BO944" s="50"/>
      <c r="BQ944" s="50"/>
      <c r="BS944" s="50"/>
    </row>
    <row r="945" spans="2:71" x14ac:dyDescent="0.25">
      <c r="B945" s="3" t="s">
        <v>295</v>
      </c>
      <c r="C945" s="85" t="s">
        <v>527</v>
      </c>
      <c r="D945" s="39">
        <v>44827</v>
      </c>
      <c r="E945" s="28">
        <v>30</v>
      </c>
      <c r="F945" s="3" t="s">
        <v>1164</v>
      </c>
      <c r="H945" s="6">
        <v>32</v>
      </c>
      <c r="I945" s="7">
        <v>7</v>
      </c>
      <c r="J945" s="6">
        <v>44</v>
      </c>
      <c r="K945" s="7">
        <v>-2</v>
      </c>
      <c r="L945" s="6">
        <v>10</v>
      </c>
      <c r="M945" s="7">
        <v>2</v>
      </c>
      <c r="N945" s="6">
        <v>5</v>
      </c>
      <c r="O945" s="7">
        <v>-3</v>
      </c>
      <c r="P945" s="6">
        <v>4</v>
      </c>
      <c r="Q945" s="7">
        <v>-1</v>
      </c>
      <c r="R945" s="6"/>
      <c r="T945" s="6">
        <v>-12</v>
      </c>
      <c r="U945" s="7">
        <v>9</v>
      </c>
      <c r="V945" s="3" t="s">
        <v>842</v>
      </c>
      <c r="X945" s="7"/>
      <c r="Y945" s="7"/>
      <c r="Z945" s="6"/>
      <c r="AA945" s="6"/>
      <c r="AC945" s="6"/>
      <c r="AD945" s="6"/>
      <c r="AF945" s="6"/>
      <c r="AG945" s="6"/>
      <c r="AL945" s="6"/>
      <c r="AM945" s="6"/>
      <c r="AO945" s="4"/>
      <c r="AP945" s="6"/>
      <c r="AQ945" s="6"/>
      <c r="AR945" s="6"/>
      <c r="AS945" s="6"/>
      <c r="AT945" s="6"/>
      <c r="AU945" s="4"/>
      <c r="AV945" s="6"/>
      <c r="AW945" s="6"/>
      <c r="AX945" s="7"/>
      <c r="AY945" s="4"/>
      <c r="BI945" s="50"/>
      <c r="BK945" s="50"/>
      <c r="BM945" s="50"/>
      <c r="BO945" s="50"/>
      <c r="BQ945" s="50"/>
      <c r="BS945" s="50"/>
    </row>
    <row r="946" spans="2:71" x14ac:dyDescent="0.25">
      <c r="B946" s="3" t="s">
        <v>295</v>
      </c>
      <c r="C946" s="85" t="s">
        <v>364</v>
      </c>
      <c r="D946" s="39">
        <v>44827</v>
      </c>
      <c r="E946" s="28">
        <v>28</v>
      </c>
      <c r="F946" s="3" t="s">
        <v>1153</v>
      </c>
      <c r="G946" s="2" t="s">
        <v>23</v>
      </c>
      <c r="H946" s="6">
        <v>28</v>
      </c>
      <c r="J946" s="6">
        <v>45</v>
      </c>
      <c r="L946" s="6">
        <v>11</v>
      </c>
      <c r="N946" s="6">
        <v>6</v>
      </c>
      <c r="P946" s="6">
        <v>3</v>
      </c>
      <c r="R946" s="6"/>
      <c r="T946" s="6">
        <v>-17</v>
      </c>
      <c r="V946" s="3" t="s">
        <v>842</v>
      </c>
      <c r="X946" t="s">
        <v>1152</v>
      </c>
      <c r="Y946" s="7"/>
      <c r="Z946" s="6"/>
      <c r="AA946" s="6"/>
      <c r="AC946" s="6"/>
      <c r="AD946" s="6"/>
      <c r="AF946" s="6"/>
      <c r="AG946" s="6"/>
      <c r="AL946" s="6"/>
      <c r="AM946" s="6"/>
      <c r="AO946" s="4"/>
      <c r="AP946" s="6"/>
      <c r="AQ946" s="6"/>
      <c r="AR946" s="6"/>
      <c r="AS946" s="6"/>
      <c r="AT946" s="6"/>
      <c r="AU946" s="4"/>
      <c r="AV946" s="6"/>
      <c r="AW946" s="6"/>
      <c r="AX946" s="7"/>
      <c r="AY946" s="4"/>
      <c r="BF946">
        <v>174</v>
      </c>
      <c r="BG946" s="50">
        <f>BF946-BF672</f>
        <v>-69</v>
      </c>
      <c r="BH946">
        <v>381</v>
      </c>
      <c r="BI946" s="50">
        <f>BH946-BH672</f>
        <v>73</v>
      </c>
      <c r="BJ946">
        <v>21</v>
      </c>
      <c r="BK946" s="50">
        <f>BJ946-BJ672</f>
        <v>5</v>
      </c>
      <c r="BL946">
        <v>1</v>
      </c>
      <c r="BM946" s="50">
        <f>BL946-BL672</f>
        <v>0</v>
      </c>
      <c r="BN946">
        <v>0</v>
      </c>
      <c r="BO946" s="50">
        <f>BN946-BN672</f>
        <v>0</v>
      </c>
      <c r="BP946">
        <v>51</v>
      </c>
      <c r="BQ946" s="50">
        <f>BP946-BP672</f>
        <v>-8</v>
      </c>
      <c r="BR946">
        <v>4</v>
      </c>
      <c r="BS946" s="50">
        <f>BR946-BR672</f>
        <v>-1</v>
      </c>
    </row>
    <row r="947" spans="2:71" x14ac:dyDescent="0.25">
      <c r="B947" s="3" t="s">
        <v>295</v>
      </c>
      <c r="C947" s="85" t="s">
        <v>601</v>
      </c>
      <c r="D947" s="39">
        <v>44828</v>
      </c>
      <c r="E947" s="28">
        <v>27</v>
      </c>
      <c r="F947" s="3" t="s">
        <v>821</v>
      </c>
      <c r="H947" s="6"/>
      <c r="J947" s="6"/>
      <c r="L947" s="6"/>
      <c r="N947" s="6"/>
      <c r="P947" s="6"/>
      <c r="R947" s="6"/>
      <c r="T947" s="6"/>
      <c r="V947" s="3" t="s">
        <v>842</v>
      </c>
      <c r="Y947" s="6"/>
      <c r="Z947" s="6"/>
      <c r="AA947" s="6"/>
      <c r="AC947" s="6"/>
      <c r="AD947" s="6"/>
      <c r="AF947" s="6"/>
      <c r="AG947" s="6"/>
      <c r="AL947" s="6"/>
      <c r="AM947" s="6"/>
      <c r="AO947" s="4"/>
      <c r="AP947" s="6"/>
      <c r="AQ947" s="6"/>
      <c r="AR947" s="6"/>
      <c r="AS947" s="6"/>
      <c r="AT947" s="6"/>
      <c r="AU947" s="4"/>
      <c r="AV947" s="6">
        <v>17</v>
      </c>
      <c r="AW947" s="6">
        <v>62</v>
      </c>
      <c r="AX947" s="7">
        <f>AV947-AW947</f>
        <v>-45</v>
      </c>
      <c r="AY947" s="4" t="s">
        <v>871</v>
      </c>
      <c r="BI947" s="50"/>
      <c r="BK947" s="50"/>
      <c r="BM947" s="50"/>
      <c r="BO947" s="50"/>
      <c r="BQ947" s="50"/>
      <c r="BS947" s="50"/>
    </row>
    <row r="948" spans="2:71" x14ac:dyDescent="0.25">
      <c r="B948" s="3" t="s">
        <v>295</v>
      </c>
      <c r="C948" s="85" t="s">
        <v>565</v>
      </c>
      <c r="D948" s="39">
        <v>44829</v>
      </c>
      <c r="E948" s="28">
        <v>26</v>
      </c>
      <c r="F948" s="3" t="s">
        <v>1135</v>
      </c>
      <c r="H948" s="6">
        <v>31</v>
      </c>
      <c r="I948" s="7">
        <v>-1</v>
      </c>
      <c r="J948" s="6">
        <v>44</v>
      </c>
      <c r="K948" s="7">
        <v>2</v>
      </c>
      <c r="L948" s="6">
        <v>11</v>
      </c>
      <c r="M948" s="7">
        <v>-1</v>
      </c>
      <c r="N948" s="6">
        <v>6</v>
      </c>
      <c r="O948" s="7">
        <v>1</v>
      </c>
      <c r="P948" s="6">
        <v>2</v>
      </c>
      <c r="Q948" s="7">
        <v>-2</v>
      </c>
      <c r="R948" s="6"/>
      <c r="T948" s="6">
        <v>-13</v>
      </c>
      <c r="U948" s="7">
        <v>-3</v>
      </c>
      <c r="V948" s="3" t="s">
        <v>842</v>
      </c>
      <c r="X948" s="7"/>
      <c r="Y948" s="7"/>
      <c r="Z948" s="6">
        <v>29</v>
      </c>
      <c r="AA948" s="6">
        <v>35</v>
      </c>
      <c r="AB948" s="7">
        <f>Z948-AA948</f>
        <v>-6</v>
      </c>
      <c r="AC948" s="6">
        <v>31</v>
      </c>
      <c r="AD948" s="6">
        <v>29</v>
      </c>
      <c r="AE948" s="7">
        <f>AC948-AD948</f>
        <v>2</v>
      </c>
      <c r="AF948" s="6"/>
      <c r="AG948" s="6"/>
      <c r="AL948" s="6"/>
      <c r="AM948" s="6"/>
      <c r="AO948" s="4" t="s">
        <v>1148</v>
      </c>
      <c r="AP948" s="6">
        <v>34</v>
      </c>
      <c r="AQ948" s="6">
        <v>38</v>
      </c>
      <c r="AR948" s="6"/>
      <c r="AS948" s="6"/>
      <c r="AT948" s="6"/>
      <c r="AU948" s="4" t="s">
        <v>1147</v>
      </c>
      <c r="AV948" s="6"/>
      <c r="AW948" s="6"/>
      <c r="AX948" s="7"/>
      <c r="AY948" s="4"/>
      <c r="BI948" s="50"/>
      <c r="BK948" s="50"/>
      <c r="BM948" s="50"/>
      <c r="BO948" s="50"/>
      <c r="BQ948" s="50"/>
      <c r="BS948" s="50"/>
    </row>
    <row r="949" spans="2:71" x14ac:dyDescent="0.25">
      <c r="B949" s="3" t="s">
        <v>295</v>
      </c>
      <c r="C949" s="85" t="s">
        <v>679</v>
      </c>
      <c r="D949" s="39">
        <v>44830</v>
      </c>
      <c r="E949" s="28">
        <v>17</v>
      </c>
      <c r="F949" s="3" t="s">
        <v>903</v>
      </c>
      <c r="G949" s="2" t="s">
        <v>226</v>
      </c>
      <c r="H949" s="6">
        <v>28</v>
      </c>
      <c r="J949" s="6">
        <v>43</v>
      </c>
      <c r="L949" s="6">
        <v>13</v>
      </c>
      <c r="N949" s="6">
        <v>7</v>
      </c>
      <c r="P949" s="6"/>
      <c r="R949" s="6"/>
      <c r="T949" s="6">
        <v>-15</v>
      </c>
      <c r="V949" s="3" t="s">
        <v>842</v>
      </c>
      <c r="X949" t="s">
        <v>1152</v>
      </c>
      <c r="Y949" s="7"/>
      <c r="Z949" s="6"/>
      <c r="AA949" s="6"/>
      <c r="AC949" s="6"/>
      <c r="AD949" s="6"/>
      <c r="AF949" s="6"/>
      <c r="AG949" s="6"/>
      <c r="AL949" s="6"/>
      <c r="AM949" s="6"/>
      <c r="AO949" s="4"/>
      <c r="AP949" s="6"/>
      <c r="AQ949" s="6"/>
      <c r="AR949" s="6"/>
      <c r="AS949" s="6"/>
      <c r="AT949" s="6"/>
      <c r="AU949" s="4"/>
      <c r="AV949" s="6"/>
      <c r="AW949" s="6"/>
      <c r="AX949" s="7"/>
      <c r="AY949" s="4"/>
      <c r="BF949">
        <v>138</v>
      </c>
      <c r="BH949">
        <v>412</v>
      </c>
      <c r="BI949" s="50"/>
      <c r="BJ949">
        <v>39</v>
      </c>
      <c r="BK949" s="50"/>
      <c r="BL949">
        <v>1</v>
      </c>
      <c r="BM949" s="50"/>
      <c r="BN949">
        <v>0</v>
      </c>
      <c r="BO949" s="50"/>
      <c r="BP949">
        <v>37</v>
      </c>
      <c r="BQ949" s="50"/>
      <c r="BR949">
        <v>5</v>
      </c>
      <c r="BS949" s="50"/>
    </row>
    <row r="950" spans="2:71" x14ac:dyDescent="0.25">
      <c r="B950" s="3" t="s">
        <v>295</v>
      </c>
      <c r="C950" s="85" t="s">
        <v>488</v>
      </c>
      <c r="D950" s="39">
        <v>44831</v>
      </c>
      <c r="E950" s="28">
        <v>29</v>
      </c>
      <c r="F950" s="3" t="s">
        <v>1094</v>
      </c>
      <c r="G950" s="2" t="s">
        <v>122</v>
      </c>
      <c r="H950" s="6">
        <v>29</v>
      </c>
      <c r="I950" s="7">
        <v>-2</v>
      </c>
      <c r="J950" s="6">
        <v>48</v>
      </c>
      <c r="K950" s="7">
        <v>4</v>
      </c>
      <c r="L950" s="6">
        <v>9</v>
      </c>
      <c r="M950" s="7">
        <v>-3</v>
      </c>
      <c r="N950" s="6">
        <v>4</v>
      </c>
      <c r="O950" s="7">
        <v>0</v>
      </c>
      <c r="P950" s="6">
        <v>2</v>
      </c>
      <c r="Q950" s="7">
        <v>0</v>
      </c>
      <c r="R950" s="6">
        <v>1</v>
      </c>
      <c r="S950" s="7">
        <v>0</v>
      </c>
      <c r="T950" s="6">
        <v>-19</v>
      </c>
      <c r="U950" s="7">
        <v>-6</v>
      </c>
      <c r="V950" s="3" t="s">
        <v>842</v>
      </c>
      <c r="X950" s="7"/>
      <c r="Y950" s="7"/>
      <c r="Z950" s="6">
        <v>29</v>
      </c>
      <c r="AA950" s="6">
        <v>53</v>
      </c>
      <c r="AB950" s="7">
        <f>Z950-AA950</f>
        <v>-24</v>
      </c>
      <c r="AC950" s="6">
        <v>52</v>
      </c>
      <c r="AD950" s="6">
        <v>38</v>
      </c>
      <c r="AE950" s="7">
        <f>AC950-AD950</f>
        <v>14</v>
      </c>
      <c r="AF950" s="6"/>
      <c r="AG950" s="6"/>
      <c r="AL950" s="6"/>
      <c r="AM950" s="6"/>
      <c r="AO950" s="4" t="s">
        <v>1095</v>
      </c>
      <c r="AP950" s="6"/>
      <c r="AQ950" s="6"/>
      <c r="AR950" s="6"/>
      <c r="AS950" s="6"/>
      <c r="AT950" s="6"/>
      <c r="AU950" s="4"/>
      <c r="AV950" s="6"/>
      <c r="AW950" s="6"/>
      <c r="AX950" s="7"/>
      <c r="AY950" s="4"/>
      <c r="BI950" s="50"/>
      <c r="BK950" s="50"/>
      <c r="BM950" s="50"/>
      <c r="BO950" s="50"/>
      <c r="BQ950" s="50"/>
      <c r="BS950" s="50"/>
    </row>
    <row r="951" spans="2:71" x14ac:dyDescent="0.25">
      <c r="B951" s="3" t="s">
        <v>295</v>
      </c>
      <c r="C951" s="85" t="s">
        <v>488</v>
      </c>
      <c r="D951" s="39">
        <v>44831</v>
      </c>
      <c r="E951" s="28">
        <v>30</v>
      </c>
      <c r="F951" s="3" t="s">
        <v>1019</v>
      </c>
      <c r="G951" s="2" t="s">
        <v>202</v>
      </c>
      <c r="H951" s="6">
        <v>30</v>
      </c>
      <c r="I951" s="7">
        <v>-2</v>
      </c>
      <c r="J951" s="6">
        <v>47</v>
      </c>
      <c r="K951" s="7">
        <v>5</v>
      </c>
      <c r="L951" s="6">
        <v>9</v>
      </c>
      <c r="M951" s="7">
        <v>-2</v>
      </c>
      <c r="N951" s="6">
        <v>5</v>
      </c>
      <c r="O951" s="7">
        <v>0</v>
      </c>
      <c r="P951" s="6">
        <v>3</v>
      </c>
      <c r="Q951" s="7">
        <v>0</v>
      </c>
      <c r="R951" s="6"/>
      <c r="T951" s="6">
        <v>-17</v>
      </c>
      <c r="U951" s="7">
        <v>-7</v>
      </c>
      <c r="V951" s="3" t="s">
        <v>842</v>
      </c>
      <c r="X951" s="7"/>
      <c r="Y951" s="7"/>
      <c r="Z951" s="6">
        <v>19</v>
      </c>
      <c r="AA951" s="6">
        <v>48</v>
      </c>
      <c r="AB951" s="7">
        <f>Z951-AA951</f>
        <v>-29</v>
      </c>
      <c r="AC951" s="6">
        <v>34</v>
      </c>
      <c r="AD951" s="6">
        <v>25</v>
      </c>
      <c r="AE951" s="7">
        <f>AC951-AD951</f>
        <v>9</v>
      </c>
      <c r="AF951" s="6">
        <v>13</v>
      </c>
      <c r="AG951" s="6">
        <v>16</v>
      </c>
      <c r="AH951" s="7">
        <f>AF951-AG951</f>
        <v>-3</v>
      </c>
      <c r="AL951" s="6"/>
      <c r="AM951" s="6"/>
      <c r="AO951" s="4" t="s">
        <v>1087</v>
      </c>
      <c r="AP951" s="6"/>
      <c r="AQ951" s="6"/>
      <c r="AR951" s="6"/>
      <c r="AS951" s="6"/>
      <c r="AT951" s="6"/>
      <c r="AU951" s="4"/>
      <c r="AV951" s="6"/>
      <c r="AW951" s="6"/>
      <c r="AX951" s="7"/>
      <c r="AY951" s="4"/>
      <c r="BI951" s="50"/>
      <c r="BK951" s="50"/>
      <c r="BM951" s="50"/>
      <c r="BO951" s="50"/>
      <c r="BQ951" s="50"/>
      <c r="BS951" s="50"/>
    </row>
    <row r="952" spans="2:71" x14ac:dyDescent="0.25">
      <c r="B952" s="3" t="s">
        <v>295</v>
      </c>
      <c r="C952" s="85" t="s">
        <v>660</v>
      </c>
      <c r="D952" s="39">
        <v>44832</v>
      </c>
      <c r="E952" s="28">
        <v>29</v>
      </c>
      <c r="F952" s="3" t="s">
        <v>1135</v>
      </c>
      <c r="H952" s="6">
        <v>29</v>
      </c>
      <c r="I952" s="7">
        <v>-2</v>
      </c>
      <c r="J952" s="6">
        <v>46</v>
      </c>
      <c r="K952" s="7">
        <v>2</v>
      </c>
      <c r="L952" s="6">
        <v>13</v>
      </c>
      <c r="M952" s="7">
        <v>2</v>
      </c>
      <c r="N952" s="6">
        <v>4</v>
      </c>
      <c r="O952" s="7">
        <v>-2</v>
      </c>
      <c r="P952" s="6">
        <v>4</v>
      </c>
      <c r="Q952" s="7">
        <v>2</v>
      </c>
      <c r="R952" s="6"/>
      <c r="T952" s="6">
        <v>-17</v>
      </c>
      <c r="U952" s="7">
        <v>-4</v>
      </c>
      <c r="V952" s="3" t="s">
        <v>842</v>
      </c>
      <c r="X952" s="7"/>
      <c r="Y952" s="7"/>
      <c r="Z952" s="6">
        <v>28</v>
      </c>
      <c r="AA952" s="6">
        <v>42</v>
      </c>
      <c r="AB952" s="7">
        <f>Z952-AA952</f>
        <v>-14</v>
      </c>
      <c r="AC952" s="6">
        <v>35</v>
      </c>
      <c r="AD952" s="6">
        <v>26</v>
      </c>
      <c r="AE952" s="7">
        <f>AC952-AD952</f>
        <v>9</v>
      </c>
      <c r="AF952" s="6"/>
      <c r="AG952" s="6"/>
      <c r="AL952" s="6"/>
      <c r="AM952" s="6"/>
      <c r="AO952" s="4" t="s">
        <v>1148</v>
      </c>
      <c r="AP952" s="6">
        <v>34</v>
      </c>
      <c r="AQ952" s="6">
        <v>41</v>
      </c>
      <c r="AR952" s="6"/>
      <c r="AS952" s="6"/>
      <c r="AT952" s="6"/>
      <c r="AU952" s="4" t="s">
        <v>1147</v>
      </c>
      <c r="AV952" s="6"/>
      <c r="AW952" s="6"/>
      <c r="AX952" s="7"/>
      <c r="AY952" s="4"/>
      <c r="BI952" s="50"/>
      <c r="BK952" s="50"/>
      <c r="BM952" s="50"/>
      <c r="BO952" s="50"/>
      <c r="BQ952" s="50"/>
      <c r="BS952" s="50"/>
    </row>
    <row r="953" spans="2:71" x14ac:dyDescent="0.25">
      <c r="B953" s="3" t="s">
        <v>295</v>
      </c>
      <c r="C953" s="85" t="s">
        <v>660</v>
      </c>
      <c r="D953" s="39">
        <v>44832</v>
      </c>
      <c r="E953" s="28">
        <v>29</v>
      </c>
      <c r="F953" s="3" t="s">
        <v>821</v>
      </c>
      <c r="G953" s="2" t="s">
        <v>224</v>
      </c>
      <c r="H953" s="6">
        <v>21</v>
      </c>
      <c r="I953" s="7">
        <v>-7</v>
      </c>
      <c r="J953" s="6">
        <v>54</v>
      </c>
      <c r="K953" s="7">
        <v>9</v>
      </c>
      <c r="L953" s="6">
        <v>7</v>
      </c>
      <c r="M953" s="7">
        <v>-2</v>
      </c>
      <c r="N953" s="6">
        <v>6</v>
      </c>
      <c r="O953" s="7">
        <v>-1</v>
      </c>
      <c r="P953" s="6">
        <v>4</v>
      </c>
      <c r="Q953" s="7">
        <v>1</v>
      </c>
      <c r="R953" s="6"/>
      <c r="T953" s="6">
        <v>-33</v>
      </c>
      <c r="U953" s="7">
        <v>-16</v>
      </c>
      <c r="V953" s="3" t="s">
        <v>842</v>
      </c>
      <c r="X953" s="7"/>
      <c r="Y953" s="7"/>
      <c r="Z953" s="6"/>
      <c r="AA953" s="6"/>
      <c r="AC953" s="6"/>
      <c r="AD953" s="6"/>
      <c r="AF953" s="6"/>
      <c r="AG953" s="6"/>
      <c r="AL953" s="6"/>
      <c r="AM953" s="6"/>
      <c r="AO953" s="4"/>
      <c r="AP953" s="6">
        <v>15</v>
      </c>
      <c r="AQ953" s="6">
        <v>44</v>
      </c>
      <c r="AR953" s="6"/>
      <c r="AS953" s="6"/>
      <c r="AT953" s="6"/>
      <c r="AU953" s="4" t="s">
        <v>876</v>
      </c>
      <c r="AV953" s="6"/>
      <c r="AW953" s="6"/>
      <c r="AX953" s="7"/>
      <c r="AY953" s="4"/>
      <c r="BI953" s="50"/>
      <c r="BK953" s="50"/>
      <c r="BM953" s="50"/>
      <c r="BO953" s="50"/>
      <c r="BQ953" s="50"/>
      <c r="BS953" s="50"/>
    </row>
    <row r="954" spans="2:71" x14ac:dyDescent="0.25">
      <c r="B954" s="3" t="s">
        <v>295</v>
      </c>
      <c r="C954" s="85" t="s">
        <v>660</v>
      </c>
      <c r="D954" s="39">
        <v>44832</v>
      </c>
      <c r="E954" s="28">
        <v>30</v>
      </c>
      <c r="F954" s="3" t="s">
        <v>1169</v>
      </c>
      <c r="H954" s="6">
        <v>27</v>
      </c>
      <c r="I954" s="7">
        <v>-7</v>
      </c>
      <c r="J954" s="6">
        <v>47</v>
      </c>
      <c r="K954" s="7">
        <v>6</v>
      </c>
      <c r="L954" s="6">
        <v>11</v>
      </c>
      <c r="M954" s="7">
        <v>0</v>
      </c>
      <c r="N954" s="6">
        <v>6</v>
      </c>
      <c r="O954" s="7">
        <v>1</v>
      </c>
      <c r="P954" s="6"/>
      <c r="R954" s="6"/>
      <c r="T954" s="6">
        <v>-20</v>
      </c>
      <c r="U954" s="7">
        <v>-13</v>
      </c>
      <c r="V954" s="3" t="s">
        <v>1170</v>
      </c>
      <c r="W954" t="s">
        <v>988</v>
      </c>
      <c r="X954" s="7"/>
      <c r="Y954" s="7"/>
      <c r="Z954" s="6"/>
      <c r="AA954" s="6"/>
      <c r="AC954" s="6"/>
      <c r="AD954" s="6"/>
      <c r="AF954" s="6"/>
      <c r="AG954" s="6"/>
      <c r="AL954" s="6"/>
      <c r="AM954" s="6"/>
      <c r="AO954" s="4"/>
      <c r="AP954" s="6"/>
      <c r="AQ954" s="6"/>
      <c r="AR954" s="6"/>
      <c r="AS954" s="6"/>
      <c r="AT954" s="6"/>
      <c r="AU954" s="4"/>
      <c r="AV954" s="6"/>
      <c r="AW954" s="6"/>
      <c r="AX954" s="7"/>
      <c r="AY954" s="4"/>
      <c r="BI954" s="50"/>
      <c r="BK954" s="50"/>
      <c r="BM954" s="50"/>
      <c r="BO954" s="50"/>
      <c r="BQ954" s="50"/>
      <c r="BS954" s="50"/>
    </row>
    <row r="955" spans="2:71" x14ac:dyDescent="0.25">
      <c r="B955" s="3" t="s">
        <v>295</v>
      </c>
      <c r="C955" s="85" t="s">
        <v>660</v>
      </c>
      <c r="D955" s="39">
        <v>44832</v>
      </c>
      <c r="E955" s="28">
        <v>30</v>
      </c>
      <c r="F955" s="3" t="s">
        <v>1182</v>
      </c>
      <c r="G955" s="2" t="s">
        <v>74</v>
      </c>
      <c r="H955" s="6">
        <v>20</v>
      </c>
      <c r="I955" s="7">
        <v>-8</v>
      </c>
      <c r="J955" s="6">
        <v>50</v>
      </c>
      <c r="K955" s="7">
        <v>10</v>
      </c>
      <c r="L955" s="6">
        <v>9</v>
      </c>
      <c r="M955" s="7">
        <v>-1</v>
      </c>
      <c r="N955" s="6">
        <v>8</v>
      </c>
      <c r="O955" s="7">
        <v>0</v>
      </c>
      <c r="P955" s="6">
        <v>3</v>
      </c>
      <c r="Q955" s="7">
        <v>-1</v>
      </c>
      <c r="R955" s="6"/>
      <c r="T955" s="6">
        <v>-30</v>
      </c>
      <c r="U955" s="7">
        <v>-18</v>
      </c>
      <c r="V955" s="3" t="s">
        <v>842</v>
      </c>
      <c r="X955" s="7"/>
      <c r="Y955" s="7"/>
      <c r="Z955" s="6"/>
      <c r="AA955" s="6"/>
      <c r="AC955" s="6"/>
      <c r="AD955" s="6"/>
      <c r="AF955" s="6"/>
      <c r="AG955" s="6"/>
      <c r="AL955" s="6"/>
      <c r="AM955" s="6"/>
      <c r="AO955" s="4"/>
      <c r="AP955" s="6"/>
      <c r="AQ955" s="6"/>
      <c r="AR955" s="6"/>
      <c r="AS955" s="6"/>
      <c r="AT955" s="6"/>
      <c r="AU955" s="4"/>
      <c r="AV955" s="6"/>
      <c r="AW955" s="6"/>
      <c r="AX955" s="7"/>
      <c r="AY955" s="4"/>
      <c r="BI955" s="50"/>
      <c r="BK955" s="50"/>
      <c r="BM955" s="50"/>
      <c r="BO955" s="50"/>
      <c r="BQ955" s="50"/>
      <c r="BS955" s="50"/>
    </row>
    <row r="956" spans="2:71" x14ac:dyDescent="0.25">
      <c r="B956" s="3" t="s">
        <v>295</v>
      </c>
      <c r="C956" s="85" t="s">
        <v>677</v>
      </c>
      <c r="D956" s="39">
        <v>44832</v>
      </c>
      <c r="E956" s="28">
        <v>2</v>
      </c>
      <c r="F956" s="3" t="s">
        <v>903</v>
      </c>
      <c r="G956" s="2" t="s">
        <v>138</v>
      </c>
      <c r="H956" s="6">
        <v>27</v>
      </c>
      <c r="I956" s="7">
        <v>-7</v>
      </c>
      <c r="J956" s="6">
        <v>46</v>
      </c>
      <c r="K956" s="7">
        <v>7</v>
      </c>
      <c r="L956" s="6">
        <v>9</v>
      </c>
      <c r="M956" s="7">
        <v>-1</v>
      </c>
      <c r="N956" s="6">
        <v>6</v>
      </c>
      <c r="O956" s="7">
        <v>-1</v>
      </c>
      <c r="P956" s="6"/>
      <c r="R956" s="6"/>
      <c r="T956" s="6">
        <v>-19</v>
      </c>
      <c r="U956" s="7">
        <v>-14</v>
      </c>
      <c r="V956" s="3" t="s">
        <v>842</v>
      </c>
      <c r="X956" s="7"/>
      <c r="Y956" s="7"/>
      <c r="Z956" s="6">
        <v>18</v>
      </c>
      <c r="AA956" s="6">
        <v>55</v>
      </c>
      <c r="AB956" s="7">
        <f>Z956-AA956</f>
        <v>-37</v>
      </c>
      <c r="AC956" s="6">
        <v>38</v>
      </c>
      <c r="AD956" s="6">
        <v>29</v>
      </c>
      <c r="AE956" s="7">
        <f>AC956-AD956</f>
        <v>9</v>
      </c>
      <c r="AF956" s="6">
        <v>17</v>
      </c>
      <c r="AG956" s="6">
        <v>17</v>
      </c>
      <c r="AH956" s="7">
        <f>AF956-AG956</f>
        <v>0</v>
      </c>
      <c r="AL956" s="6"/>
      <c r="AM956" s="6"/>
      <c r="AO956" s="4" t="s">
        <v>1127</v>
      </c>
      <c r="AP956" s="6">
        <v>18</v>
      </c>
      <c r="AQ956" s="6">
        <v>35</v>
      </c>
      <c r="AR956" s="6"/>
      <c r="AS956" s="6"/>
      <c r="AT956" s="6"/>
      <c r="AU956" s="4" t="s">
        <v>1035</v>
      </c>
      <c r="AV956" s="6"/>
      <c r="AW956" s="6"/>
      <c r="AX956" s="7"/>
      <c r="AY956" s="4"/>
      <c r="BI956" s="50"/>
      <c r="BK956" s="50"/>
      <c r="BM956" s="50"/>
      <c r="BO956" s="50"/>
      <c r="BQ956" s="50"/>
      <c r="BS956" s="50"/>
    </row>
    <row r="957" spans="2:71" x14ac:dyDescent="0.25">
      <c r="B957" s="3" t="s">
        <v>295</v>
      </c>
      <c r="C957" s="85" t="s">
        <v>586</v>
      </c>
      <c r="D957" s="39">
        <v>44833</v>
      </c>
      <c r="E957" s="28">
        <v>29</v>
      </c>
      <c r="F957" s="3" t="s">
        <v>982</v>
      </c>
      <c r="H957" s="6">
        <v>28</v>
      </c>
      <c r="I957" s="7">
        <v>-5</v>
      </c>
      <c r="J957" s="6">
        <v>49</v>
      </c>
      <c r="K957" s="7">
        <v>6</v>
      </c>
      <c r="L957" s="6">
        <v>11</v>
      </c>
      <c r="M957" s="7">
        <v>0</v>
      </c>
      <c r="N957" s="6">
        <v>1</v>
      </c>
      <c r="O957" s="7">
        <v>-2</v>
      </c>
      <c r="P957" s="6">
        <v>2</v>
      </c>
      <c r="Q957" s="7">
        <v>1</v>
      </c>
      <c r="R957" s="6">
        <v>1</v>
      </c>
      <c r="S957" s="7">
        <v>1</v>
      </c>
      <c r="T957" s="6">
        <v>-21</v>
      </c>
      <c r="U957" s="7">
        <v>-11</v>
      </c>
      <c r="V957" s="3" t="s">
        <v>842</v>
      </c>
      <c r="W957" t="s">
        <v>988</v>
      </c>
      <c r="X957" s="7"/>
      <c r="Y957" s="7"/>
      <c r="Z957" s="6">
        <v>23</v>
      </c>
      <c r="AA957" s="6">
        <v>55</v>
      </c>
      <c r="AB957" s="7">
        <f>Z957-AA957</f>
        <v>-32</v>
      </c>
      <c r="AC957" s="6">
        <v>41</v>
      </c>
      <c r="AD957" s="6">
        <v>32</v>
      </c>
      <c r="AE957" s="7">
        <v>8</v>
      </c>
      <c r="AF957" s="6"/>
      <c r="AG957" s="6"/>
      <c r="AL957" s="6"/>
      <c r="AM957" s="6"/>
      <c r="AO957" s="4" t="s">
        <v>1049</v>
      </c>
      <c r="AP957" s="6">
        <v>27</v>
      </c>
      <c r="AQ957" s="6">
        <v>45</v>
      </c>
      <c r="AR957" s="6"/>
      <c r="AS957" s="6"/>
      <c r="AT957" s="6"/>
      <c r="AU957" s="4" t="s">
        <v>1084</v>
      </c>
      <c r="AV957" s="6">
        <v>22</v>
      </c>
      <c r="AW957" s="6">
        <v>60</v>
      </c>
      <c r="AX957" s="7">
        <f>AV957-AW957</f>
        <v>-38</v>
      </c>
      <c r="AY957" s="4" t="s">
        <v>1144</v>
      </c>
      <c r="BI957" s="50"/>
      <c r="BK957" s="50"/>
      <c r="BM957" s="50"/>
      <c r="BO957" s="50"/>
      <c r="BQ957" s="50"/>
      <c r="BS957" s="50"/>
    </row>
    <row r="958" spans="2:71" x14ac:dyDescent="0.25">
      <c r="B958" s="3" t="s">
        <v>295</v>
      </c>
      <c r="C958" s="85" t="s">
        <v>603</v>
      </c>
      <c r="D958" s="39">
        <v>44833</v>
      </c>
      <c r="E958" s="28">
        <v>30</v>
      </c>
      <c r="F958" s="3" t="s">
        <v>1164</v>
      </c>
      <c r="H958" s="6">
        <v>23</v>
      </c>
      <c r="I958" s="7">
        <v>-9</v>
      </c>
      <c r="J958" s="6">
        <v>55</v>
      </c>
      <c r="K958" s="7">
        <v>11</v>
      </c>
      <c r="L958" s="6">
        <v>7</v>
      </c>
      <c r="M958" s="7">
        <v>-3</v>
      </c>
      <c r="N958" s="6">
        <v>5</v>
      </c>
      <c r="O958" s="7">
        <v>0</v>
      </c>
      <c r="P958" s="6">
        <v>3</v>
      </c>
      <c r="Q958" s="7">
        <v>-1</v>
      </c>
      <c r="R958" s="6"/>
      <c r="T958" s="6">
        <v>-32</v>
      </c>
      <c r="U958" s="7">
        <v>-20</v>
      </c>
      <c r="V958" s="3" t="s">
        <v>842</v>
      </c>
      <c r="X958" s="7"/>
      <c r="Y958" s="7"/>
      <c r="Z958" s="6"/>
      <c r="AA958" s="6"/>
      <c r="AC958" s="6"/>
      <c r="AD958" s="6"/>
      <c r="AF958" s="6"/>
      <c r="AG958" s="6"/>
      <c r="AL958" s="6"/>
      <c r="AM958" s="6"/>
      <c r="AO958" s="4"/>
      <c r="AP958" s="6">
        <v>34</v>
      </c>
      <c r="AQ958" s="6">
        <v>66</v>
      </c>
      <c r="AR958" s="6"/>
      <c r="AS958" s="6"/>
      <c r="AT958" s="6"/>
      <c r="AU958" s="4" t="s">
        <v>1184</v>
      </c>
      <c r="AV958" s="6"/>
      <c r="AW958" s="6"/>
      <c r="AX958" s="7"/>
      <c r="AY958" s="4"/>
      <c r="BI958" s="50"/>
      <c r="BK958" s="50"/>
      <c r="BM958" s="50"/>
      <c r="BO958" s="50"/>
      <c r="BQ958" s="50"/>
      <c r="BS958" s="50"/>
    </row>
    <row r="959" spans="2:71" x14ac:dyDescent="0.25">
      <c r="B959" s="3" t="s">
        <v>295</v>
      </c>
      <c r="C959" s="85" t="s">
        <v>668</v>
      </c>
      <c r="D959" s="39">
        <v>44834</v>
      </c>
      <c r="E959" s="28">
        <v>3</v>
      </c>
      <c r="F959" s="3" t="s">
        <v>1136</v>
      </c>
      <c r="H959" s="6">
        <v>25</v>
      </c>
      <c r="I959" s="7">
        <v>-4</v>
      </c>
      <c r="J959" s="6">
        <v>50</v>
      </c>
      <c r="K959" s="7">
        <v>7</v>
      </c>
      <c r="L959" s="6">
        <v>11</v>
      </c>
      <c r="M959" s="7">
        <v>-1</v>
      </c>
      <c r="N959" s="6">
        <v>3</v>
      </c>
      <c r="O959" s="7">
        <v>-1</v>
      </c>
      <c r="P959" s="6">
        <v>3</v>
      </c>
      <c r="Q959" s="7">
        <v>0</v>
      </c>
      <c r="R959" s="6"/>
      <c r="T959" s="6">
        <v>-25</v>
      </c>
      <c r="V959" s="3" t="s">
        <v>842</v>
      </c>
      <c r="W959" t="s">
        <v>988</v>
      </c>
      <c r="X959" s="7"/>
      <c r="Y959" s="7"/>
      <c r="Z959" s="6"/>
      <c r="AA959" s="6"/>
      <c r="AC959" s="6"/>
      <c r="AD959" s="6"/>
      <c r="AF959" s="6"/>
      <c r="AG959" s="6"/>
      <c r="AL959" s="6"/>
      <c r="AM959" s="6"/>
      <c r="AO959" s="4"/>
      <c r="AP959" s="6"/>
      <c r="AQ959" s="6"/>
      <c r="AR959" s="6"/>
      <c r="AS959" s="6"/>
      <c r="AT959" s="6"/>
      <c r="AU959" s="4"/>
      <c r="AV959" s="6"/>
      <c r="AW959" s="6"/>
      <c r="AX959" s="7"/>
      <c r="AY959" s="4"/>
      <c r="BI959" s="50"/>
      <c r="BK959" s="50"/>
      <c r="BM959" s="50"/>
      <c r="BO959" s="50"/>
      <c r="BQ959" s="50"/>
      <c r="BS959" s="50"/>
    </row>
    <row r="960" spans="2:71" x14ac:dyDescent="0.25">
      <c r="B960" s="3" t="s">
        <v>295</v>
      </c>
      <c r="C960" s="52" t="s">
        <v>1162</v>
      </c>
      <c r="D960" s="39"/>
      <c r="E960" s="28"/>
      <c r="F960" s="3" t="s">
        <v>1163</v>
      </c>
      <c r="H960" s="6">
        <v>27.8</v>
      </c>
      <c r="I960" s="7">
        <f>H960-H914</f>
        <v>-2.6999999999999993</v>
      </c>
      <c r="J960" s="6">
        <v>44.9</v>
      </c>
      <c r="K960" s="7">
        <f>J960-J914</f>
        <v>4.6999999999999957</v>
      </c>
      <c r="L960" s="6">
        <v>9.9</v>
      </c>
      <c r="M960" s="7">
        <f>L960-L914</f>
        <v>-0.79999999999999893</v>
      </c>
      <c r="N960" s="6">
        <v>5.4</v>
      </c>
      <c r="O960" s="7">
        <f>N960-N914</f>
        <v>-0.5</v>
      </c>
      <c r="P960" s="6">
        <v>3.4</v>
      </c>
      <c r="Q960" s="7">
        <f>P960-P914</f>
        <v>-0.69999999999999973</v>
      </c>
      <c r="R960" s="6"/>
      <c r="T960" s="6">
        <f>H960-J960</f>
        <v>-17.099999999999998</v>
      </c>
      <c r="U960" s="7">
        <f>T960-T914</f>
        <v>-7.399999999999995</v>
      </c>
      <c r="V960" s="3" t="s">
        <v>842</v>
      </c>
      <c r="W960" s="3"/>
      <c r="X960" t="s">
        <v>1152</v>
      </c>
      <c r="Y960" s="7"/>
      <c r="Z960" s="6"/>
      <c r="AA960" s="6"/>
      <c r="AC960" s="6"/>
      <c r="AD960" s="6"/>
      <c r="AF960" s="6"/>
      <c r="AG960" s="6"/>
      <c r="AL960" s="6"/>
      <c r="AM960" s="6"/>
      <c r="AO960" s="4"/>
      <c r="AP960" s="6"/>
      <c r="AQ960" s="6"/>
      <c r="AR960" s="6"/>
      <c r="AS960" s="6"/>
      <c r="AT960" s="6"/>
      <c r="AU960" s="4"/>
      <c r="AV960" s="6"/>
      <c r="AW960" s="6"/>
      <c r="AX960" s="7"/>
      <c r="AY960" s="4"/>
      <c r="BF960">
        <v>212</v>
      </c>
      <c r="BH960">
        <v>352</v>
      </c>
      <c r="BI960" s="50"/>
      <c r="BJ960">
        <v>16</v>
      </c>
      <c r="BK960" s="50"/>
      <c r="BL960">
        <v>1</v>
      </c>
      <c r="BM960" s="50"/>
      <c r="BO960" s="50"/>
      <c r="BP960">
        <v>50</v>
      </c>
      <c r="BQ960" s="50"/>
      <c r="BS960" s="50"/>
    </row>
    <row r="961" spans="2:71" x14ac:dyDescent="0.25">
      <c r="B961" s="3" t="s">
        <v>297</v>
      </c>
      <c r="C961" s="85" t="s">
        <v>339</v>
      </c>
      <c r="D961" s="39">
        <v>44835</v>
      </c>
      <c r="E961" s="28">
        <v>5</v>
      </c>
      <c r="F961" s="3" t="s">
        <v>821</v>
      </c>
      <c r="H961" s="6"/>
      <c r="J961" s="6"/>
      <c r="L961" s="6"/>
      <c r="N961" s="6"/>
      <c r="P961" s="6"/>
      <c r="R961" s="6"/>
      <c r="T961" s="6"/>
      <c r="V961" s="3" t="s">
        <v>842</v>
      </c>
      <c r="X961" s="7"/>
      <c r="Y961" s="6"/>
      <c r="Z961" s="6">
        <v>14</v>
      </c>
      <c r="AA961" s="6">
        <v>73</v>
      </c>
      <c r="AB961" s="7">
        <f>Z961-AA961</f>
        <v>-59</v>
      </c>
      <c r="AC961" s="6">
        <v>40</v>
      </c>
      <c r="AD961" s="6">
        <v>47</v>
      </c>
      <c r="AE961" s="7">
        <f>AC961-AD961</f>
        <v>-7</v>
      </c>
      <c r="AF961" s="6"/>
      <c r="AG961" s="6"/>
      <c r="AL961" s="6"/>
      <c r="AM961" s="6"/>
      <c r="AO961" s="4" t="s">
        <v>931</v>
      </c>
      <c r="AP961" s="6"/>
      <c r="AQ961" s="6"/>
      <c r="AR961" s="6"/>
      <c r="AS961" s="6"/>
      <c r="AT961" s="6"/>
      <c r="AU961" s="4"/>
      <c r="BI961" s="50"/>
      <c r="BK961" s="50"/>
      <c r="BM961" s="50"/>
      <c r="BO961" s="50"/>
      <c r="BQ961" s="50"/>
      <c r="BS961" s="50"/>
    </row>
    <row r="962" spans="2:71" x14ac:dyDescent="0.25">
      <c r="B962" s="3" t="s">
        <v>297</v>
      </c>
      <c r="C962" s="85" t="s">
        <v>315</v>
      </c>
      <c r="D962" s="39">
        <v>44835</v>
      </c>
      <c r="E962" s="28"/>
      <c r="F962" s="3" t="s">
        <v>821</v>
      </c>
      <c r="H962" s="6"/>
      <c r="J962" s="6"/>
      <c r="L962" s="6"/>
      <c r="N962" s="6"/>
      <c r="P962" s="6"/>
      <c r="R962" s="6"/>
      <c r="T962" s="6"/>
      <c r="V962" s="3" t="s">
        <v>842</v>
      </c>
      <c r="X962" s="7"/>
      <c r="Y962" s="6"/>
      <c r="Z962" s="6">
        <v>11</v>
      </c>
      <c r="AA962" s="6">
        <v>70</v>
      </c>
      <c r="AB962" s="7">
        <f>Z962-AA962</f>
        <v>-59</v>
      </c>
      <c r="AC962" s="6">
        <v>43</v>
      </c>
      <c r="AD962" s="6">
        <v>37</v>
      </c>
      <c r="AE962" s="7">
        <f>AC962-AD962</f>
        <v>6</v>
      </c>
      <c r="AF962" s="6"/>
      <c r="AG962" s="6"/>
      <c r="AL962" s="6"/>
      <c r="AM962" s="6"/>
      <c r="AO962" s="4" t="s">
        <v>1037</v>
      </c>
      <c r="AP962" s="6"/>
      <c r="AQ962" s="6"/>
      <c r="AR962" s="6"/>
      <c r="AS962" s="6"/>
      <c r="AT962" s="6"/>
      <c r="AU962" s="4"/>
      <c r="AV962" s="6">
        <v>11</v>
      </c>
      <c r="AW962" s="6">
        <v>72</v>
      </c>
      <c r="AX962" s="7">
        <f>AV962-AW962</f>
        <v>-61</v>
      </c>
      <c r="AY962" s="4" t="s">
        <v>871</v>
      </c>
      <c r="BI962" s="50"/>
      <c r="BK962" s="50"/>
      <c r="BM962" s="50"/>
      <c r="BO962" s="50"/>
      <c r="BQ962" s="50"/>
      <c r="BS962" s="50"/>
    </row>
    <row r="963" spans="2:71" x14ac:dyDescent="0.25">
      <c r="B963" s="3" t="s">
        <v>297</v>
      </c>
      <c r="C963" s="85" t="s">
        <v>570</v>
      </c>
      <c r="D963" s="39">
        <v>44836</v>
      </c>
      <c r="E963" s="28">
        <v>3</v>
      </c>
      <c r="F963" s="3" t="s">
        <v>1135</v>
      </c>
      <c r="H963" s="6">
        <v>24</v>
      </c>
      <c r="I963" s="7">
        <v>-5</v>
      </c>
      <c r="J963" s="6">
        <v>52</v>
      </c>
      <c r="K963" s="7">
        <v>6</v>
      </c>
      <c r="L963" s="6">
        <v>10</v>
      </c>
      <c r="M963" s="7">
        <v>-3</v>
      </c>
      <c r="N963" s="6">
        <v>5</v>
      </c>
      <c r="O963" s="7">
        <v>1</v>
      </c>
      <c r="P963" s="6">
        <v>3</v>
      </c>
      <c r="Q963" s="7">
        <v>-1</v>
      </c>
      <c r="R963" s="6"/>
      <c r="T963" s="6">
        <v>-28</v>
      </c>
      <c r="U963" s="7">
        <v>-11</v>
      </c>
      <c r="V963" s="3" t="s">
        <v>842</v>
      </c>
      <c r="X963" s="7"/>
      <c r="Y963" s="7"/>
      <c r="Z963" s="6">
        <v>18</v>
      </c>
      <c r="AA963" s="6">
        <v>51</v>
      </c>
      <c r="AB963" s="7">
        <f>Z963-AA963</f>
        <v>-33</v>
      </c>
      <c r="AC963" s="6">
        <v>32</v>
      </c>
      <c r="AD963" s="6">
        <v>26</v>
      </c>
      <c r="AE963" s="7">
        <f>AC963-AD963</f>
        <v>6</v>
      </c>
      <c r="AF963" s="6"/>
      <c r="AG963" s="6"/>
      <c r="AL963" s="6"/>
      <c r="AM963" s="6"/>
      <c r="AO963" s="4" t="s">
        <v>1148</v>
      </c>
      <c r="AP963" s="6">
        <v>29</v>
      </c>
      <c r="AQ963" s="6">
        <v>43</v>
      </c>
      <c r="AR963" s="6"/>
      <c r="AS963" s="6"/>
      <c r="AT963" s="6"/>
      <c r="AU963" s="4" t="s">
        <v>1147</v>
      </c>
      <c r="AV963" s="6"/>
      <c r="AW963" s="6"/>
      <c r="AX963" s="7"/>
      <c r="AY963" s="4"/>
      <c r="BI963" s="50"/>
      <c r="BK963" s="50"/>
      <c r="BM963" s="50"/>
      <c r="BO963" s="50"/>
      <c r="BQ963" s="50"/>
      <c r="BS963" s="50"/>
    </row>
    <row r="964" spans="2:71" x14ac:dyDescent="0.25">
      <c r="B964" s="3" t="s">
        <v>297</v>
      </c>
      <c r="C964" s="85" t="s">
        <v>316</v>
      </c>
      <c r="D964" s="39">
        <v>44839</v>
      </c>
      <c r="E964" s="28">
        <v>6</v>
      </c>
      <c r="F964" s="3" t="s">
        <v>1135</v>
      </c>
      <c r="H964" s="6">
        <v>24</v>
      </c>
      <c r="I964" s="7">
        <v>0</v>
      </c>
      <c r="J964" s="6">
        <v>52</v>
      </c>
      <c r="K964" s="7">
        <v>0</v>
      </c>
      <c r="L964" s="6">
        <v>10</v>
      </c>
      <c r="M964" s="7">
        <v>0</v>
      </c>
      <c r="N964" s="6">
        <v>5</v>
      </c>
      <c r="O964" s="7">
        <v>0</v>
      </c>
      <c r="P964" s="6">
        <v>3</v>
      </c>
      <c r="Q964" s="7">
        <v>0</v>
      </c>
      <c r="R964" s="6"/>
      <c r="T964" s="6">
        <v>-28</v>
      </c>
      <c r="U964" s="7">
        <v>0</v>
      </c>
      <c r="V964" s="3" t="s">
        <v>842</v>
      </c>
      <c r="X964" s="7"/>
      <c r="Y964" s="7"/>
      <c r="Z964" s="6">
        <v>15</v>
      </c>
      <c r="AA964" s="6">
        <v>59</v>
      </c>
      <c r="AB964" s="7">
        <f>Z964-AA964</f>
        <v>-44</v>
      </c>
      <c r="AC964" s="6">
        <v>34</v>
      </c>
      <c r="AD964" s="6">
        <v>27</v>
      </c>
      <c r="AE964" s="7">
        <f>AC964-AD964</f>
        <v>7</v>
      </c>
      <c r="AF964" s="6"/>
      <c r="AG964" s="6"/>
      <c r="AL964" s="6"/>
      <c r="AM964" s="6"/>
      <c r="AO964" s="4" t="s">
        <v>1148</v>
      </c>
      <c r="AP964" s="6">
        <v>24</v>
      </c>
      <c r="AQ964" s="6">
        <v>44</v>
      </c>
      <c r="AR964" s="6"/>
      <c r="AS964" s="6"/>
      <c r="AT964" s="6"/>
      <c r="AU964" s="4" t="s">
        <v>1147</v>
      </c>
      <c r="AV964" s="6"/>
      <c r="AW964" s="6"/>
      <c r="AX964" s="7"/>
      <c r="AY964" s="4"/>
      <c r="BI964" s="50"/>
      <c r="BK964" s="50"/>
      <c r="BM964" s="50"/>
      <c r="BO964" s="50"/>
      <c r="BQ964" s="50"/>
      <c r="BS964" s="50"/>
    </row>
    <row r="965" spans="2:71" x14ac:dyDescent="0.25">
      <c r="B965" s="3" t="s">
        <v>297</v>
      </c>
      <c r="C965" s="85" t="s">
        <v>572</v>
      </c>
      <c r="D965" s="39">
        <v>44839</v>
      </c>
      <c r="E965" s="28">
        <v>7</v>
      </c>
      <c r="F965" s="3" t="s">
        <v>1169</v>
      </c>
      <c r="G965" s="2" t="s">
        <v>42</v>
      </c>
      <c r="H965" s="6">
        <v>26</v>
      </c>
      <c r="I965" s="7">
        <v>-1</v>
      </c>
      <c r="J965" s="6">
        <v>48</v>
      </c>
      <c r="K965" s="7">
        <v>1</v>
      </c>
      <c r="L965" s="6">
        <v>10</v>
      </c>
      <c r="M965" s="7">
        <v>-1</v>
      </c>
      <c r="N965" s="6">
        <v>6</v>
      </c>
      <c r="O965" s="7">
        <v>0</v>
      </c>
      <c r="P965" s="6"/>
      <c r="R965" s="6"/>
      <c r="T965" s="6">
        <v>-22</v>
      </c>
      <c r="U965" s="7">
        <v>-2</v>
      </c>
      <c r="V965" s="3" t="s">
        <v>1170</v>
      </c>
      <c r="W965" t="s">
        <v>988</v>
      </c>
      <c r="X965" s="7"/>
      <c r="Y965" s="7"/>
      <c r="Z965" s="6"/>
      <c r="AA965" s="6"/>
      <c r="AC965" s="6"/>
      <c r="AD965" s="6"/>
      <c r="AF965" s="6"/>
      <c r="AG965" s="6"/>
      <c r="AL965" s="6"/>
      <c r="AM965" s="6"/>
      <c r="AO965" s="4"/>
      <c r="AP965" s="6"/>
      <c r="AQ965" s="6"/>
      <c r="AR965" s="6"/>
      <c r="AS965" s="6"/>
      <c r="AT965" s="6"/>
      <c r="AU965" s="4"/>
      <c r="AV965" s="6"/>
      <c r="AW965" s="6"/>
      <c r="AX965" s="7"/>
      <c r="AY965" s="4"/>
      <c r="BI965" s="50"/>
      <c r="BK965" s="50"/>
      <c r="BM965" s="50"/>
      <c r="BO965" s="50"/>
      <c r="BQ965" s="50"/>
      <c r="BS965" s="50"/>
    </row>
    <row r="966" spans="2:71" x14ac:dyDescent="0.25">
      <c r="B966" s="3" t="s">
        <v>297</v>
      </c>
      <c r="C966" s="85" t="s">
        <v>657</v>
      </c>
      <c r="D966" s="39">
        <v>44839</v>
      </c>
      <c r="E966" s="28">
        <v>8</v>
      </c>
      <c r="F966" s="3" t="s">
        <v>903</v>
      </c>
      <c r="G966" s="2" t="s">
        <v>138</v>
      </c>
      <c r="H966" s="6">
        <v>26</v>
      </c>
      <c r="I966" s="7">
        <v>-1</v>
      </c>
      <c r="J966" s="6">
        <v>47</v>
      </c>
      <c r="K966" s="7">
        <v>1</v>
      </c>
      <c r="L966" s="6">
        <v>11</v>
      </c>
      <c r="M966" s="7">
        <v>2</v>
      </c>
      <c r="N966" s="6">
        <v>6</v>
      </c>
      <c r="O966" s="7">
        <v>0</v>
      </c>
      <c r="P966" s="6"/>
      <c r="R966" s="6"/>
      <c r="T966" s="6">
        <v>-21</v>
      </c>
      <c r="U966" s="7">
        <v>-2</v>
      </c>
      <c r="V966" s="3" t="s">
        <v>842</v>
      </c>
      <c r="X966" s="7"/>
      <c r="Y966" s="7"/>
      <c r="Z966" s="6">
        <v>16</v>
      </c>
      <c r="AA966" s="6">
        <v>64</v>
      </c>
      <c r="AB966" s="7">
        <f>Z966-AA966</f>
        <v>-48</v>
      </c>
      <c r="AC966" s="6">
        <v>38</v>
      </c>
      <c r="AD966" s="6">
        <v>29</v>
      </c>
      <c r="AE966" s="7">
        <f>AC966-AD966</f>
        <v>9</v>
      </c>
      <c r="AF966" s="6">
        <v>16</v>
      </c>
      <c r="AG966" s="6">
        <v>19</v>
      </c>
      <c r="AH966" s="7">
        <f>AF966-AG966</f>
        <v>-3</v>
      </c>
      <c r="AL966" s="6"/>
      <c r="AM966" s="6"/>
      <c r="AO966" s="4" t="s">
        <v>1127</v>
      </c>
      <c r="AP966" s="6"/>
      <c r="AQ966" s="6"/>
      <c r="AR966" s="6"/>
      <c r="AS966" s="6"/>
      <c r="AT966" s="6"/>
      <c r="AU966" s="4"/>
      <c r="AV966" s="6"/>
      <c r="AW966" s="6"/>
      <c r="AX966" s="7"/>
      <c r="AY966" s="4"/>
      <c r="BI966" s="50"/>
      <c r="BK966" s="50"/>
      <c r="BM966" s="50"/>
      <c r="BO966" s="50"/>
      <c r="BQ966" s="50"/>
      <c r="BS966" s="50"/>
    </row>
    <row r="967" spans="2:71" x14ac:dyDescent="0.25">
      <c r="B967" s="3" t="s">
        <v>297</v>
      </c>
      <c r="C967" s="85" t="s">
        <v>631</v>
      </c>
      <c r="D967" s="39">
        <v>44839</v>
      </c>
      <c r="E967" s="28">
        <v>14</v>
      </c>
      <c r="F967" s="3" t="s">
        <v>1132</v>
      </c>
      <c r="G967" s="2" t="s">
        <v>60</v>
      </c>
      <c r="H967" s="6">
        <v>26</v>
      </c>
      <c r="I967" s="7">
        <v>-4</v>
      </c>
      <c r="J967" s="6">
        <v>47</v>
      </c>
      <c r="K967" s="7">
        <v>7</v>
      </c>
      <c r="L967" s="6">
        <v>10</v>
      </c>
      <c r="M967" s="7">
        <v>-3</v>
      </c>
      <c r="N967" s="6">
        <v>8</v>
      </c>
      <c r="O967" s="7">
        <v>0</v>
      </c>
      <c r="P967" s="6">
        <v>2</v>
      </c>
      <c r="Q967" s="7">
        <v>1</v>
      </c>
      <c r="R967" s="6">
        <v>1</v>
      </c>
      <c r="S967" s="7">
        <v>-1</v>
      </c>
      <c r="T967" s="6">
        <v>-21</v>
      </c>
      <c r="U967" s="7">
        <v>-11</v>
      </c>
      <c r="V967" s="3" t="s">
        <v>639</v>
      </c>
      <c r="X967" s="7"/>
      <c r="Y967" s="7"/>
      <c r="Z967" s="6">
        <v>16</v>
      </c>
      <c r="AA967" s="6">
        <v>67</v>
      </c>
      <c r="AB967" s="7">
        <f>Z967-AA967</f>
        <v>-51</v>
      </c>
      <c r="AC967" s="6">
        <v>38</v>
      </c>
      <c r="AD967" s="6">
        <v>39</v>
      </c>
      <c r="AE967" s="7">
        <f>AC967-AD967</f>
        <v>-1</v>
      </c>
      <c r="AF967" s="6">
        <v>25</v>
      </c>
      <c r="AG967" s="6">
        <v>29</v>
      </c>
      <c r="AH967" s="7">
        <f>AF967-AG967</f>
        <v>-4</v>
      </c>
      <c r="AL967" s="6"/>
      <c r="AM967" s="6"/>
      <c r="AO967" s="4" t="s">
        <v>1087</v>
      </c>
      <c r="AP967" s="6"/>
      <c r="AQ967" s="6"/>
      <c r="AR967" s="6"/>
      <c r="AS967" s="6"/>
      <c r="AT967" s="6"/>
      <c r="AU967" s="4"/>
      <c r="AV967" s="6">
        <v>11</v>
      </c>
      <c r="AW967" s="6">
        <v>80</v>
      </c>
      <c r="AX967" s="7">
        <f>AV967-AW967</f>
        <v>-69</v>
      </c>
      <c r="AY967" s="4" t="s">
        <v>937</v>
      </c>
      <c r="BI967" s="50"/>
      <c r="BK967" s="50"/>
      <c r="BM967" s="50"/>
      <c r="BO967" s="50"/>
      <c r="BQ967" s="50"/>
      <c r="BS967" s="50"/>
    </row>
    <row r="968" spans="2:71" x14ac:dyDescent="0.25">
      <c r="B968" s="3" t="s">
        <v>297</v>
      </c>
      <c r="C968" s="85" t="s">
        <v>636</v>
      </c>
      <c r="D968" s="39">
        <v>44840</v>
      </c>
      <c r="E968" s="28">
        <v>7</v>
      </c>
      <c r="F968" s="3" t="s">
        <v>1182</v>
      </c>
      <c r="G968" s="2" t="s">
        <v>74</v>
      </c>
      <c r="H968" s="6">
        <v>20</v>
      </c>
      <c r="I968" s="7">
        <v>0</v>
      </c>
      <c r="J968" s="6">
        <v>52</v>
      </c>
      <c r="K968" s="7">
        <v>2</v>
      </c>
      <c r="L968" s="6">
        <v>8</v>
      </c>
      <c r="M968" s="7">
        <v>-1</v>
      </c>
      <c r="N968" s="6">
        <v>7</v>
      </c>
      <c r="O968" s="7">
        <v>-1</v>
      </c>
      <c r="P968" s="6">
        <v>4</v>
      </c>
      <c r="Q968" s="7">
        <v>1</v>
      </c>
      <c r="R968" s="6"/>
      <c r="T968" s="6">
        <v>-32</v>
      </c>
      <c r="U968" s="7">
        <v>-2</v>
      </c>
      <c r="V968" s="3" t="s">
        <v>842</v>
      </c>
      <c r="X968" s="7"/>
      <c r="Y968" s="7"/>
      <c r="Z968" s="6"/>
      <c r="AA968" s="6"/>
      <c r="AC968" s="6"/>
      <c r="AD968" s="6"/>
      <c r="AF968" s="6"/>
      <c r="AG968" s="6"/>
      <c r="AL968" s="6"/>
      <c r="AM968" s="6"/>
      <c r="AO968" s="4"/>
      <c r="AP968" s="6"/>
      <c r="AQ968" s="6"/>
      <c r="AR968" s="6"/>
      <c r="AS968" s="6"/>
      <c r="AT968" s="6"/>
      <c r="AU968" s="4"/>
      <c r="AV968" s="6"/>
      <c r="AW968" s="6"/>
      <c r="AX968" s="7"/>
      <c r="AY968" s="4"/>
      <c r="BI968" s="50"/>
      <c r="BK968" s="50"/>
      <c r="BM968" s="50"/>
      <c r="BO968" s="50"/>
      <c r="BQ968" s="50"/>
      <c r="BS968" s="50"/>
    </row>
    <row r="969" spans="2:71" x14ac:dyDescent="0.25">
      <c r="B969" s="3" t="s">
        <v>297</v>
      </c>
      <c r="C969" s="85" t="s">
        <v>593</v>
      </c>
      <c r="D969" s="39">
        <v>44840</v>
      </c>
      <c r="E969" s="28">
        <v>7</v>
      </c>
      <c r="F969" s="3" t="s">
        <v>1094</v>
      </c>
      <c r="H969" s="6">
        <v>26</v>
      </c>
      <c r="I969" s="7">
        <v>-3</v>
      </c>
      <c r="J969" s="6">
        <v>51</v>
      </c>
      <c r="K969" s="7">
        <v>3</v>
      </c>
      <c r="L969" s="6">
        <v>9</v>
      </c>
      <c r="M969" s="7">
        <v>0</v>
      </c>
      <c r="N969" s="6">
        <v>4</v>
      </c>
      <c r="O969" s="7">
        <v>0</v>
      </c>
      <c r="P969" s="6">
        <v>2</v>
      </c>
      <c r="Q969" s="7">
        <v>0</v>
      </c>
      <c r="R969" s="6">
        <v>2</v>
      </c>
      <c r="S969" s="7">
        <v>1</v>
      </c>
      <c r="T969" s="6">
        <v>-25</v>
      </c>
      <c r="U969" s="7">
        <v>-6</v>
      </c>
      <c r="V969" s="3" t="s">
        <v>842</v>
      </c>
      <c r="X969" s="7"/>
      <c r="Y969" s="7"/>
      <c r="Z969" s="6">
        <v>18</v>
      </c>
      <c r="AA969" s="6">
        <v>72</v>
      </c>
      <c r="AB969" s="7">
        <f>Z969-AA969</f>
        <v>-54</v>
      </c>
      <c r="AC969" s="6">
        <v>48</v>
      </c>
      <c r="AD969" s="6">
        <v>37</v>
      </c>
      <c r="AE969" s="7">
        <f>AC969-AD969</f>
        <v>11</v>
      </c>
      <c r="AF969" s="6"/>
      <c r="AG969" s="6"/>
      <c r="AL969" s="6"/>
      <c r="AM969" s="6"/>
      <c r="AO969" s="4" t="s">
        <v>1095</v>
      </c>
      <c r="AP969" s="6"/>
      <c r="AQ969" s="6"/>
      <c r="AR969" s="6"/>
      <c r="AS969" s="6"/>
      <c r="AT969" s="6"/>
      <c r="AU969" s="4"/>
      <c r="AV969" s="6"/>
      <c r="AW969" s="6"/>
      <c r="AX969" s="7"/>
      <c r="AY969" s="4"/>
      <c r="BI969" s="50"/>
      <c r="BK969" s="50"/>
      <c r="BM969" s="50"/>
      <c r="BO969" s="50"/>
      <c r="BQ969" s="50"/>
      <c r="BS969" s="50"/>
    </row>
    <row r="970" spans="2:71" x14ac:dyDescent="0.25">
      <c r="B970" s="3" t="s">
        <v>297</v>
      </c>
      <c r="C970" s="85" t="s">
        <v>593</v>
      </c>
      <c r="D970" s="39">
        <v>44840</v>
      </c>
      <c r="E970" s="28">
        <v>7</v>
      </c>
      <c r="F970" s="3" t="s">
        <v>1164</v>
      </c>
      <c r="H970" s="6">
        <v>24</v>
      </c>
      <c r="I970" s="7">
        <v>1</v>
      </c>
      <c r="J970" s="6">
        <v>51</v>
      </c>
      <c r="K970" s="7">
        <v>-4</v>
      </c>
      <c r="L970" s="6">
        <v>10</v>
      </c>
      <c r="M970" s="7">
        <v>3</v>
      </c>
      <c r="N970" s="6">
        <v>5</v>
      </c>
      <c r="O970" s="7">
        <v>0</v>
      </c>
      <c r="P970" s="6">
        <v>4</v>
      </c>
      <c r="Q970" s="7">
        <v>1</v>
      </c>
      <c r="R970" s="6"/>
      <c r="T970" s="6">
        <v>-27</v>
      </c>
      <c r="U970" s="7">
        <v>5</v>
      </c>
      <c r="V970" s="3" t="s">
        <v>842</v>
      </c>
      <c r="X970" s="7"/>
      <c r="Y970" s="7"/>
      <c r="Z970" s="6"/>
      <c r="AA970" s="6"/>
      <c r="AC970" s="6"/>
      <c r="AD970" s="6"/>
      <c r="AF970" s="6"/>
      <c r="AG970" s="6"/>
      <c r="AL970" s="6"/>
      <c r="AM970" s="6"/>
      <c r="AO970" s="4"/>
      <c r="AP970" s="6">
        <v>12</v>
      </c>
      <c r="AQ970" s="6">
        <v>37</v>
      </c>
      <c r="AR970" s="6"/>
      <c r="AS970" s="6"/>
      <c r="AT970" s="6"/>
      <c r="AU970" s="4" t="s">
        <v>1185</v>
      </c>
      <c r="AV970" s="6"/>
      <c r="AW970" s="6"/>
      <c r="AX970" s="7"/>
      <c r="AY970" s="4"/>
      <c r="BI970" s="50"/>
      <c r="BK970" s="50"/>
      <c r="BM970" s="50"/>
      <c r="BO970" s="50"/>
      <c r="BQ970" s="50"/>
      <c r="BS970" s="50"/>
    </row>
    <row r="971" spans="2:71" x14ac:dyDescent="0.25">
      <c r="B971" s="3" t="s">
        <v>297</v>
      </c>
      <c r="C971" s="85" t="s">
        <v>593</v>
      </c>
      <c r="D971" s="39">
        <v>44840</v>
      </c>
      <c r="E971" s="28">
        <v>8</v>
      </c>
      <c r="F971" s="3" t="s">
        <v>821</v>
      </c>
      <c r="G971" s="2" t="s">
        <v>224</v>
      </c>
      <c r="H971" s="6">
        <v>22</v>
      </c>
      <c r="I971" s="7">
        <v>1</v>
      </c>
      <c r="J971" s="6">
        <v>52</v>
      </c>
      <c r="K971" s="7">
        <v>-2</v>
      </c>
      <c r="L971" s="6">
        <v>9</v>
      </c>
      <c r="M971" s="7">
        <v>2</v>
      </c>
      <c r="N971" s="6">
        <v>6</v>
      </c>
      <c r="O971" s="7">
        <v>0</v>
      </c>
      <c r="P971" s="6">
        <v>5</v>
      </c>
      <c r="Q971" s="7">
        <v>1</v>
      </c>
      <c r="R971" s="6"/>
      <c r="T971" s="6">
        <v>-30</v>
      </c>
      <c r="U971" s="7">
        <v>3</v>
      </c>
      <c r="V971" s="3" t="s">
        <v>842</v>
      </c>
      <c r="X971" s="7"/>
      <c r="Y971" s="7"/>
      <c r="Z971" s="6"/>
      <c r="AA971" s="6"/>
      <c r="AC971" s="6"/>
      <c r="AD971" s="6"/>
      <c r="AF971" s="6"/>
      <c r="AG971" s="6"/>
      <c r="AL971" s="6"/>
      <c r="AM971" s="6"/>
      <c r="AO971" s="4"/>
      <c r="AP971" s="6">
        <v>14</v>
      </c>
      <c r="AQ971" s="6">
        <v>43</v>
      </c>
      <c r="AR971" s="6"/>
      <c r="AS971" s="6"/>
      <c r="AT971" s="6"/>
      <c r="AU971" s="4" t="s">
        <v>876</v>
      </c>
      <c r="AV971" s="6"/>
      <c r="AW971" s="6"/>
      <c r="AX971" s="7"/>
      <c r="AY971" s="4"/>
      <c r="BI971" s="50"/>
      <c r="BK971" s="50"/>
      <c r="BM971" s="50"/>
      <c r="BO971" s="50"/>
      <c r="BQ971" s="50"/>
      <c r="BS971" s="50"/>
    </row>
    <row r="972" spans="2:71" x14ac:dyDescent="0.25">
      <c r="B972" s="3" t="s">
        <v>297</v>
      </c>
      <c r="C972" s="85" t="s">
        <v>506</v>
      </c>
      <c r="D972" s="39">
        <v>44841</v>
      </c>
      <c r="E972" s="28">
        <v>14</v>
      </c>
      <c r="F972" s="3" t="s">
        <v>1136</v>
      </c>
      <c r="H972" s="6">
        <v>23</v>
      </c>
      <c r="I972" s="7">
        <v>-2</v>
      </c>
      <c r="J972" s="6">
        <v>51</v>
      </c>
      <c r="K972" s="7">
        <v>1</v>
      </c>
      <c r="L972" s="6">
        <v>10</v>
      </c>
      <c r="M972" s="7">
        <v>-1</v>
      </c>
      <c r="N972" s="6">
        <v>4</v>
      </c>
      <c r="O972" s="7">
        <v>1</v>
      </c>
      <c r="P972" s="6">
        <v>3</v>
      </c>
      <c r="Q972" s="7">
        <v>0</v>
      </c>
      <c r="R972" s="6"/>
      <c r="T972" s="6">
        <v>-28</v>
      </c>
      <c r="U972" s="7">
        <v>-3</v>
      </c>
      <c r="V972" s="3" t="s">
        <v>842</v>
      </c>
      <c r="W972" t="s">
        <v>988</v>
      </c>
      <c r="X972" s="7"/>
      <c r="Y972" s="7"/>
      <c r="Z972" s="6"/>
      <c r="AA972" s="6"/>
      <c r="AC972" s="6"/>
      <c r="AD972" s="6"/>
      <c r="AF972" s="6"/>
      <c r="AG972" s="6"/>
      <c r="AL972" s="6"/>
      <c r="AM972" s="6"/>
      <c r="AO972" s="4"/>
      <c r="AP972" s="6"/>
      <c r="AQ972" s="6"/>
      <c r="AR972" s="6"/>
      <c r="AS972" s="6"/>
      <c r="AT972" s="6"/>
      <c r="AU972" s="4"/>
      <c r="AV972" s="6"/>
      <c r="AW972" s="6"/>
      <c r="AX972" s="7"/>
      <c r="AY972" s="4"/>
      <c r="BI972" s="50"/>
      <c r="BK972" s="50"/>
      <c r="BM972" s="50"/>
      <c r="BO972" s="50"/>
      <c r="BQ972" s="50"/>
      <c r="BS972" s="50"/>
    </row>
    <row r="973" spans="2:71" x14ac:dyDescent="0.25">
      <c r="B973" s="3" t="s">
        <v>297</v>
      </c>
      <c r="C973" s="85" t="s">
        <v>317</v>
      </c>
      <c r="D973" s="39">
        <v>44842</v>
      </c>
      <c r="E973" s="28">
        <v>11</v>
      </c>
      <c r="F973" s="3" t="s">
        <v>821</v>
      </c>
      <c r="H973" s="6"/>
      <c r="J973" s="6"/>
      <c r="L973" s="6"/>
      <c r="N973" s="6"/>
      <c r="P973" s="6"/>
      <c r="R973" s="6"/>
      <c r="T973" s="6"/>
      <c r="V973" s="3" t="s">
        <v>842</v>
      </c>
      <c r="X973" s="7"/>
      <c r="Y973" s="6"/>
      <c r="Z973" s="6"/>
      <c r="AA973" s="6"/>
      <c r="AC973" s="6"/>
      <c r="AD973" s="6"/>
      <c r="AF973" s="6"/>
      <c r="AG973" s="6"/>
      <c r="AL973" s="6"/>
      <c r="AM973" s="6"/>
      <c r="AO973" s="4"/>
      <c r="AP973" s="6"/>
      <c r="AQ973" s="6"/>
      <c r="AR973" s="6"/>
      <c r="AS973" s="6"/>
      <c r="AT973" s="6"/>
      <c r="AU973" s="4"/>
      <c r="AV973" s="6">
        <v>13</v>
      </c>
      <c r="AW973" s="6">
        <v>70</v>
      </c>
      <c r="AX973" s="7">
        <f>AV973-AW973</f>
        <v>-57</v>
      </c>
      <c r="AY973" s="4" t="s">
        <v>871</v>
      </c>
      <c r="BI973" s="50"/>
      <c r="BK973" s="50"/>
      <c r="BM973" s="50"/>
      <c r="BO973" s="50"/>
      <c r="BQ973" s="50"/>
      <c r="BS973" s="50"/>
    </row>
    <row r="974" spans="2:71" x14ac:dyDescent="0.25">
      <c r="B974" s="3" t="s">
        <v>297</v>
      </c>
      <c r="C974" s="85" t="s">
        <v>574</v>
      </c>
      <c r="D974" s="39">
        <v>44843</v>
      </c>
      <c r="E974" s="28">
        <v>10</v>
      </c>
      <c r="F974" s="3" t="s">
        <v>1135</v>
      </c>
      <c r="H974" s="6">
        <v>25</v>
      </c>
      <c r="I974" s="7">
        <v>1</v>
      </c>
      <c r="J974" s="6">
        <v>54</v>
      </c>
      <c r="K974" s="7">
        <v>2</v>
      </c>
      <c r="L974" s="6">
        <v>10</v>
      </c>
      <c r="M974" s="7">
        <v>0</v>
      </c>
      <c r="N974" s="6">
        <v>4</v>
      </c>
      <c r="O974" s="7">
        <v>-1</v>
      </c>
      <c r="P974" s="6">
        <v>3</v>
      </c>
      <c r="Q974" s="7">
        <v>0</v>
      </c>
      <c r="R974" s="6"/>
      <c r="T974" s="6">
        <v>-29</v>
      </c>
      <c r="U974" s="7">
        <v>-1</v>
      </c>
      <c r="V974" s="3" t="s">
        <v>842</v>
      </c>
      <c r="X974" s="7"/>
      <c r="Y974" s="7"/>
      <c r="Z974" s="6">
        <v>16</v>
      </c>
      <c r="AA974" s="6">
        <v>58</v>
      </c>
      <c r="AB974" s="7">
        <f>Z974-AA974</f>
        <v>-42</v>
      </c>
      <c r="AC974" s="6">
        <v>32</v>
      </c>
      <c r="AD974" s="6">
        <v>28</v>
      </c>
      <c r="AE974" s="7">
        <f>AC974-AD974</f>
        <v>4</v>
      </c>
      <c r="AF974" s="6"/>
      <c r="AG974" s="6"/>
      <c r="AL974" s="6"/>
      <c r="AM974" s="6"/>
      <c r="AO974" s="4" t="s">
        <v>1148</v>
      </c>
      <c r="AP974" s="6">
        <v>23</v>
      </c>
      <c r="AQ974" s="6">
        <v>49</v>
      </c>
      <c r="AR974" s="6"/>
      <c r="AS974" s="6"/>
      <c r="AT974" s="6"/>
      <c r="AU974" s="4" t="s">
        <v>1147</v>
      </c>
      <c r="AV974" s="6"/>
      <c r="AW974" s="6"/>
      <c r="AX974" s="7"/>
      <c r="AY974" s="4"/>
      <c r="BI974" s="50"/>
      <c r="BK974" s="50"/>
      <c r="BM974" s="50"/>
      <c r="BO974" s="50"/>
      <c r="BQ974" s="50"/>
      <c r="BS974" s="50"/>
    </row>
    <row r="975" spans="2:71" x14ac:dyDescent="0.25">
      <c r="B975" s="3" t="s">
        <v>297</v>
      </c>
      <c r="C975" s="85" t="s">
        <v>562</v>
      </c>
      <c r="D975" s="39">
        <v>44845</v>
      </c>
      <c r="E975" s="28">
        <v>13</v>
      </c>
      <c r="F975" s="3" t="s">
        <v>821</v>
      </c>
      <c r="G975" s="2" t="s">
        <v>224</v>
      </c>
      <c r="H975" s="6">
        <v>23</v>
      </c>
      <c r="I975" s="7">
        <v>1</v>
      </c>
      <c r="J975" s="6">
        <v>51</v>
      </c>
      <c r="K975" s="7">
        <v>-1</v>
      </c>
      <c r="L975" s="6">
        <v>9</v>
      </c>
      <c r="M975" s="7">
        <v>0</v>
      </c>
      <c r="N975" s="6">
        <v>7</v>
      </c>
      <c r="O975" s="7">
        <v>1</v>
      </c>
      <c r="P975" s="6">
        <v>3</v>
      </c>
      <c r="Q975" s="7">
        <v>-2</v>
      </c>
      <c r="R975" s="6"/>
      <c r="T975" s="6">
        <v>-28</v>
      </c>
      <c r="U975" s="7">
        <v>2</v>
      </c>
      <c r="V975" s="3" t="s">
        <v>842</v>
      </c>
      <c r="X975" s="7"/>
      <c r="Y975" s="7"/>
      <c r="Z975" s="6">
        <v>15</v>
      </c>
      <c r="AA975" s="6">
        <v>71</v>
      </c>
      <c r="AB975" s="7">
        <f>Z975-AA975</f>
        <v>-56</v>
      </c>
      <c r="AC975" s="6">
        <v>43</v>
      </c>
      <c r="AD975" s="6">
        <v>41</v>
      </c>
      <c r="AE975" s="7">
        <f>AC975-AD975</f>
        <v>2</v>
      </c>
      <c r="AF975" s="6"/>
      <c r="AG975" s="6"/>
      <c r="AL975" s="6"/>
      <c r="AM975" s="6"/>
      <c r="AO975" s="4" t="s">
        <v>931</v>
      </c>
      <c r="AP975" s="6">
        <v>13</v>
      </c>
      <c r="AQ975" s="6">
        <v>42</v>
      </c>
      <c r="AR975" s="6"/>
      <c r="AS975" s="6"/>
      <c r="AT975" s="6"/>
      <c r="AU975" s="4" t="s">
        <v>876</v>
      </c>
      <c r="AV975" s="6"/>
      <c r="AW975" s="6"/>
      <c r="AX975" s="7"/>
      <c r="AY975" s="4"/>
      <c r="BI975" s="50"/>
      <c r="BK975" s="50"/>
      <c r="BM975" s="50"/>
      <c r="BO975" s="50"/>
      <c r="BQ975" s="50"/>
      <c r="BS975" s="50"/>
    </row>
    <row r="976" spans="2:71" x14ac:dyDescent="0.25">
      <c r="B976" s="3" t="s">
        <v>297</v>
      </c>
      <c r="C976" s="85" t="s">
        <v>318</v>
      </c>
      <c r="D976" s="39">
        <v>44846</v>
      </c>
      <c r="E976" s="28">
        <v>13</v>
      </c>
      <c r="F976" s="3" t="s">
        <v>1182</v>
      </c>
      <c r="G976" s="2" t="s">
        <v>74</v>
      </c>
      <c r="H976" s="6">
        <v>19</v>
      </c>
      <c r="I976" s="7">
        <v>-1</v>
      </c>
      <c r="J976" s="6">
        <v>53</v>
      </c>
      <c r="K976" s="7">
        <v>1</v>
      </c>
      <c r="L976" s="6">
        <v>8</v>
      </c>
      <c r="M976" s="7">
        <v>0</v>
      </c>
      <c r="N976" s="6">
        <v>6</v>
      </c>
      <c r="O976" s="7">
        <v>-1</v>
      </c>
      <c r="P976" s="6">
        <v>4</v>
      </c>
      <c r="Q976" s="7">
        <v>0</v>
      </c>
      <c r="R976" s="6"/>
      <c r="T976" s="6">
        <v>-34</v>
      </c>
      <c r="U976" s="7">
        <v>-2</v>
      </c>
      <c r="V976" s="3" t="s">
        <v>842</v>
      </c>
      <c r="X976" s="7"/>
      <c r="Y976" s="7"/>
      <c r="Z976" s="6">
        <v>9</v>
      </c>
      <c r="AA976" s="6">
        <v>65</v>
      </c>
      <c r="AB976" s="7">
        <f>Z976-AA976</f>
        <v>-56</v>
      </c>
      <c r="AC976" s="6">
        <v>33</v>
      </c>
      <c r="AD976" s="6">
        <v>41</v>
      </c>
      <c r="AE976" s="7">
        <f>AC976-AD976</f>
        <v>-8</v>
      </c>
      <c r="AF976" s="6"/>
      <c r="AG976" s="6"/>
      <c r="AL976" s="6"/>
      <c r="AM976" s="6"/>
      <c r="AO976" s="4" t="s">
        <v>1183</v>
      </c>
      <c r="AP976" s="6"/>
      <c r="AQ976" s="6"/>
      <c r="AR976" s="6"/>
      <c r="AS976" s="6"/>
      <c r="AT976" s="6"/>
      <c r="AU976" s="4"/>
      <c r="AV976" s="6"/>
      <c r="AW976" s="6"/>
      <c r="AX976" s="7"/>
      <c r="AY976" s="4"/>
      <c r="BI976" s="50"/>
      <c r="BK976" s="50"/>
      <c r="BM976" s="50"/>
      <c r="BO976" s="50"/>
      <c r="BQ976" s="50"/>
      <c r="BS976" s="50"/>
    </row>
    <row r="977" spans="2:71" x14ac:dyDescent="0.25">
      <c r="B977" s="3" t="s">
        <v>297</v>
      </c>
      <c r="C977" s="85" t="s">
        <v>340</v>
      </c>
      <c r="D977" s="39">
        <v>44846</v>
      </c>
      <c r="E977" s="28">
        <v>14</v>
      </c>
      <c r="F977" s="3" t="s">
        <v>1169</v>
      </c>
      <c r="G977" s="2" t="s">
        <v>42</v>
      </c>
      <c r="H977" s="6">
        <v>25</v>
      </c>
      <c r="I977" s="7">
        <v>-1</v>
      </c>
      <c r="J977" s="6">
        <v>49</v>
      </c>
      <c r="K977" s="7">
        <v>1</v>
      </c>
      <c r="L977" s="6">
        <v>11</v>
      </c>
      <c r="M977" s="7">
        <v>1</v>
      </c>
      <c r="N977" s="6">
        <v>6</v>
      </c>
      <c r="O977" s="7">
        <v>0</v>
      </c>
      <c r="P977" s="6"/>
      <c r="R977" s="6"/>
      <c r="T977" s="6">
        <v>-24</v>
      </c>
      <c r="U977" s="7">
        <v>2</v>
      </c>
      <c r="V977" s="3" t="s">
        <v>1170</v>
      </c>
      <c r="W977" t="s">
        <v>988</v>
      </c>
      <c r="X977" s="7"/>
      <c r="Y977" s="7"/>
      <c r="Z977" s="6"/>
      <c r="AA977" s="6"/>
      <c r="AC977" s="6"/>
      <c r="AD977" s="6"/>
      <c r="AF977" s="6"/>
      <c r="AG977" s="6"/>
      <c r="AL977" s="6"/>
      <c r="AM977" s="6"/>
      <c r="AO977" s="4"/>
      <c r="AP977" s="6"/>
      <c r="AQ977" s="6"/>
      <c r="AR977" s="6"/>
      <c r="AS977" s="6"/>
      <c r="AT977" s="6"/>
      <c r="AU977" s="4"/>
      <c r="AV977" s="6"/>
      <c r="AW977" s="6"/>
      <c r="AX977" s="7"/>
      <c r="AY977" s="4"/>
      <c r="BI977" s="50"/>
      <c r="BK977" s="50"/>
      <c r="BM977" s="50"/>
      <c r="BO977" s="50"/>
      <c r="BQ977" s="50"/>
      <c r="BS977" s="50"/>
    </row>
    <row r="978" spans="2:71" x14ac:dyDescent="0.25">
      <c r="B978" s="3" t="s">
        <v>297</v>
      </c>
      <c r="C978" s="85" t="s">
        <v>550</v>
      </c>
      <c r="D978" s="39">
        <v>44847</v>
      </c>
      <c r="E978" s="28">
        <v>13</v>
      </c>
      <c r="F978" s="3" t="s">
        <v>1135</v>
      </c>
      <c r="H978" s="6">
        <v>24</v>
      </c>
      <c r="I978" s="7">
        <v>-1</v>
      </c>
      <c r="J978" s="6">
        <v>53</v>
      </c>
      <c r="K978" s="7">
        <v>-1</v>
      </c>
      <c r="L978" s="6">
        <v>13</v>
      </c>
      <c r="M978" s="7">
        <v>3</v>
      </c>
      <c r="N978" s="6">
        <v>3</v>
      </c>
      <c r="O978" s="7">
        <v>-1</v>
      </c>
      <c r="P978" s="6">
        <v>2</v>
      </c>
      <c r="Q978" s="7">
        <v>-1</v>
      </c>
      <c r="R978" s="6"/>
      <c r="T978" s="6">
        <v>-29</v>
      </c>
      <c r="U978" s="7">
        <v>0</v>
      </c>
      <c r="V978" s="3" t="s">
        <v>842</v>
      </c>
      <c r="X978" s="7"/>
      <c r="Y978" s="7"/>
      <c r="Z978" s="6">
        <v>14</v>
      </c>
      <c r="AA978" s="6">
        <v>62</v>
      </c>
      <c r="AB978" s="7">
        <f>Z978-AA978</f>
        <v>-48</v>
      </c>
      <c r="AC978" s="6">
        <v>32</v>
      </c>
      <c r="AD978" s="6">
        <v>27</v>
      </c>
      <c r="AE978" s="7">
        <f>AC978-AD978</f>
        <v>5</v>
      </c>
      <c r="AF978" s="6"/>
      <c r="AG978" s="6"/>
      <c r="AL978" s="6"/>
      <c r="AM978" s="6"/>
      <c r="AO978" s="4" t="s">
        <v>1148</v>
      </c>
      <c r="AP978" s="6">
        <v>23</v>
      </c>
      <c r="AQ978" s="6">
        <v>48</v>
      </c>
      <c r="AR978" s="6"/>
      <c r="AS978" s="6"/>
      <c r="AT978" s="6"/>
      <c r="AU978" s="4" t="s">
        <v>1147</v>
      </c>
      <c r="AV978" s="6"/>
      <c r="AW978" s="6"/>
      <c r="AX978" s="7"/>
      <c r="AY978" s="4"/>
      <c r="BI978" s="50"/>
      <c r="BK978" s="50"/>
      <c r="BM978" s="50"/>
      <c r="BO978" s="50"/>
      <c r="BQ978" s="50"/>
      <c r="BS978" s="50"/>
    </row>
    <row r="979" spans="2:71" x14ac:dyDescent="0.25">
      <c r="B979" s="3" t="s">
        <v>297</v>
      </c>
      <c r="C979" s="85" t="s">
        <v>594</v>
      </c>
      <c r="D979" s="39">
        <v>44847</v>
      </c>
      <c r="E979" s="28">
        <v>14</v>
      </c>
      <c r="F979" s="3" t="s">
        <v>1164</v>
      </c>
      <c r="H979" s="6">
        <v>28</v>
      </c>
      <c r="I979" s="7">
        <v>4</v>
      </c>
      <c r="J979" s="6">
        <v>49</v>
      </c>
      <c r="K979" s="7">
        <v>-2</v>
      </c>
      <c r="L979" s="6">
        <v>10</v>
      </c>
      <c r="M979" s="7">
        <v>0</v>
      </c>
      <c r="N979" s="6">
        <v>5</v>
      </c>
      <c r="O979" s="7">
        <v>0</v>
      </c>
      <c r="P979" s="6">
        <v>2</v>
      </c>
      <c r="Q979" s="7">
        <v>-2</v>
      </c>
      <c r="R979" s="6"/>
      <c r="T979" s="6">
        <v>-21</v>
      </c>
      <c r="U979" s="7">
        <v>6</v>
      </c>
      <c r="V979" s="3" t="s">
        <v>842</v>
      </c>
      <c r="X979" s="7"/>
      <c r="Y979" s="7"/>
      <c r="Z979" s="6"/>
      <c r="AA979" s="6"/>
      <c r="AC979" s="6"/>
      <c r="AD979" s="6"/>
      <c r="AF979" s="6"/>
      <c r="AG979" s="6"/>
      <c r="AL979" s="6"/>
      <c r="AM979" s="6"/>
      <c r="AO979" s="4"/>
      <c r="AP979" s="6"/>
      <c r="AQ979" s="6"/>
      <c r="AR979" s="6"/>
      <c r="AS979" s="6"/>
      <c r="AT979" s="6"/>
      <c r="AU979" s="4"/>
      <c r="AV979" s="6"/>
      <c r="AW979" s="6"/>
      <c r="AX979" s="7"/>
      <c r="AY979" s="4"/>
      <c r="BI979" s="50"/>
      <c r="BK979" s="50"/>
      <c r="BM979" s="50"/>
      <c r="BO979" s="50"/>
      <c r="BQ979" s="50"/>
      <c r="BS979" s="50"/>
    </row>
    <row r="980" spans="2:71" x14ac:dyDescent="0.25">
      <c r="B980" s="3" t="s">
        <v>297</v>
      </c>
      <c r="C980" s="85" t="s">
        <v>526</v>
      </c>
      <c r="D980" s="39">
        <v>44847</v>
      </c>
      <c r="E980" s="28">
        <v>17</v>
      </c>
      <c r="F980" s="3" t="s">
        <v>1094</v>
      </c>
      <c r="H980" s="6">
        <v>23</v>
      </c>
      <c r="I980" s="7">
        <v>-3</v>
      </c>
      <c r="J980" s="6">
        <v>55</v>
      </c>
      <c r="K980" s="7">
        <v>4</v>
      </c>
      <c r="L980" s="6">
        <v>7</v>
      </c>
      <c r="M980" s="7">
        <v>-2</v>
      </c>
      <c r="N980" s="6">
        <v>4</v>
      </c>
      <c r="O980" s="7">
        <v>0</v>
      </c>
      <c r="P980" s="6">
        <v>3</v>
      </c>
      <c r="Q980" s="7">
        <v>1</v>
      </c>
      <c r="R980" s="6">
        <v>3</v>
      </c>
      <c r="S980" s="7">
        <v>1</v>
      </c>
      <c r="T980" s="6">
        <v>-32</v>
      </c>
      <c r="U980" s="7">
        <v>-7</v>
      </c>
      <c r="V980" s="3" t="s">
        <v>842</v>
      </c>
      <c r="X980" s="7"/>
      <c r="Y980" s="7"/>
      <c r="Z980" s="6">
        <v>17</v>
      </c>
      <c r="AA980" s="6">
        <v>78</v>
      </c>
      <c r="AB980" s="7">
        <f>Z980-AA980</f>
        <v>-61</v>
      </c>
      <c r="AC980" s="6">
        <v>52</v>
      </c>
      <c r="AD980" s="6">
        <v>36</v>
      </c>
      <c r="AE980" s="7">
        <f>AC980-AD980</f>
        <v>16</v>
      </c>
      <c r="AF980" s="6"/>
      <c r="AG980" s="6"/>
      <c r="AL980" s="6"/>
      <c r="AM980" s="6"/>
      <c r="AO980" s="4" t="s">
        <v>1095</v>
      </c>
      <c r="AP980" s="6"/>
      <c r="AQ980" s="6"/>
      <c r="AR980" s="6"/>
      <c r="AS980" s="6"/>
      <c r="AT980" s="6"/>
      <c r="AU980" s="4"/>
      <c r="AV980" s="6"/>
      <c r="AW980" s="6"/>
      <c r="AX980" s="7"/>
      <c r="AY980" s="4"/>
      <c r="BA980">
        <v>30</v>
      </c>
      <c r="BB980">
        <v>44</v>
      </c>
      <c r="BC980">
        <v>15</v>
      </c>
      <c r="BI980" s="50"/>
      <c r="BK980" s="50"/>
      <c r="BM980" s="50"/>
      <c r="BO980" s="50"/>
      <c r="BQ980" s="50"/>
      <c r="BS980" s="50"/>
    </row>
    <row r="981" spans="2:71" x14ac:dyDescent="0.25">
      <c r="B981" s="3" t="s">
        <v>297</v>
      </c>
      <c r="C981" s="85" t="s">
        <v>514</v>
      </c>
      <c r="D981" s="39">
        <v>44848</v>
      </c>
      <c r="E981" s="28">
        <v>19</v>
      </c>
      <c r="F981" s="3" t="s">
        <v>1136</v>
      </c>
      <c r="H981" s="6">
        <v>22</v>
      </c>
      <c r="I981" s="7">
        <v>-1</v>
      </c>
      <c r="J981" s="6">
        <v>52</v>
      </c>
      <c r="K981" s="7">
        <v>1</v>
      </c>
      <c r="L981" s="6">
        <v>11</v>
      </c>
      <c r="M981" s="7">
        <v>1</v>
      </c>
      <c r="N981" s="6">
        <v>2</v>
      </c>
      <c r="O981" s="7">
        <v>-2</v>
      </c>
      <c r="P981" s="6">
        <v>3</v>
      </c>
      <c r="Q981" s="7">
        <v>0</v>
      </c>
      <c r="R981" s="6"/>
      <c r="T981" s="6">
        <v>-30</v>
      </c>
      <c r="U981" s="7">
        <v>-2</v>
      </c>
      <c r="V981" s="3" t="s">
        <v>842</v>
      </c>
      <c r="W981" t="s">
        <v>988</v>
      </c>
      <c r="X981" s="7"/>
      <c r="Y981" s="7"/>
      <c r="Z981" s="6">
        <v>16</v>
      </c>
      <c r="AA981" s="6">
        <v>65</v>
      </c>
      <c r="AB981" s="7">
        <f>Z981-AA981</f>
        <v>-49</v>
      </c>
      <c r="AC981" s="6">
        <v>38</v>
      </c>
      <c r="AD981" s="6">
        <v>34</v>
      </c>
      <c r="AE981" s="7">
        <f>AC981-AD981</f>
        <v>4</v>
      </c>
      <c r="AF981" s="6">
        <v>14</v>
      </c>
      <c r="AG981" s="6">
        <v>27</v>
      </c>
      <c r="AH981" s="7">
        <f>AF981-AG981</f>
        <v>-13</v>
      </c>
      <c r="AL981" s="6"/>
      <c r="AM981" s="6"/>
      <c r="AO981" s="4" t="s">
        <v>1099</v>
      </c>
      <c r="AP981" s="6"/>
      <c r="AQ981" s="6"/>
      <c r="AR981" s="6"/>
      <c r="AS981" s="6"/>
      <c r="AT981" s="6"/>
      <c r="AU981" s="4"/>
      <c r="AV981" s="6">
        <v>15</v>
      </c>
      <c r="AW981" s="6">
        <v>64</v>
      </c>
      <c r="AX981" s="7">
        <v>-50</v>
      </c>
      <c r="AY981" s="4" t="s">
        <v>1099</v>
      </c>
      <c r="BI981" s="50"/>
      <c r="BK981" s="50"/>
      <c r="BM981" s="50"/>
      <c r="BO981" s="50"/>
      <c r="BQ981" s="50"/>
      <c r="BS981" s="50"/>
    </row>
    <row r="982" spans="2:71" x14ac:dyDescent="0.25">
      <c r="B982" s="3" t="s">
        <v>297</v>
      </c>
      <c r="C982" s="85" t="s">
        <v>514</v>
      </c>
      <c r="D982" s="39">
        <v>44848</v>
      </c>
      <c r="E982" s="28"/>
      <c r="F982" s="3" t="s">
        <v>821</v>
      </c>
      <c r="H982" s="6"/>
      <c r="J982" s="6"/>
      <c r="L982" s="6"/>
      <c r="N982" s="6"/>
      <c r="P982" s="6"/>
      <c r="R982" s="6"/>
      <c r="T982" s="6"/>
      <c r="V982" s="3" t="s">
        <v>842</v>
      </c>
      <c r="X982" s="7"/>
      <c r="Y982" s="6"/>
      <c r="Z982" s="6">
        <v>10</v>
      </c>
      <c r="AA982" s="6">
        <v>80</v>
      </c>
      <c r="AB982" s="7">
        <f>Z982-AA982</f>
        <v>-70</v>
      </c>
      <c r="AC982" s="6">
        <v>41</v>
      </c>
      <c r="AD982" s="6">
        <v>46</v>
      </c>
      <c r="AE982" s="7">
        <f>AC982-AD982</f>
        <v>-5</v>
      </c>
      <c r="AF982" s="6"/>
      <c r="AG982" s="6"/>
      <c r="AL982" s="6"/>
      <c r="AM982" s="6"/>
      <c r="AO982" s="4" t="s">
        <v>931</v>
      </c>
      <c r="AP982" s="6"/>
      <c r="AQ982" s="6"/>
      <c r="AR982" s="6"/>
      <c r="AS982" s="6"/>
      <c r="AT982" s="6"/>
      <c r="AU982" s="4"/>
      <c r="AV982" s="6"/>
      <c r="AW982" s="6"/>
      <c r="AX982" s="7"/>
      <c r="AY982" s="4"/>
      <c r="BI982" s="50"/>
      <c r="BK982" s="50"/>
      <c r="BM982" s="50"/>
      <c r="BO982" s="50"/>
      <c r="BQ982" s="50"/>
      <c r="BS982" s="50"/>
    </row>
    <row r="983" spans="2:71" x14ac:dyDescent="0.25">
      <c r="B983" s="3" t="s">
        <v>297</v>
      </c>
      <c r="C983" s="85" t="s">
        <v>319</v>
      </c>
      <c r="D983" s="39">
        <v>44849</v>
      </c>
      <c r="E983" s="28"/>
      <c r="F983" s="3" t="s">
        <v>821</v>
      </c>
      <c r="H983" s="6"/>
      <c r="J983" s="6"/>
      <c r="L983" s="6"/>
      <c r="N983" s="6"/>
      <c r="P983" s="6"/>
      <c r="R983" s="6"/>
      <c r="T983" s="6"/>
      <c r="V983" s="3" t="s">
        <v>842</v>
      </c>
      <c r="X983" s="7"/>
      <c r="Y983" s="6"/>
      <c r="Z983" s="6"/>
      <c r="AA983" s="6"/>
      <c r="AC983" s="6"/>
      <c r="AD983" s="6"/>
      <c r="AF983" s="6"/>
      <c r="AG983" s="6"/>
      <c r="AL983" s="6"/>
      <c r="AM983" s="6"/>
      <c r="AO983" s="4"/>
      <c r="AP983" s="6"/>
      <c r="AQ983" s="6"/>
      <c r="AR983" s="6"/>
      <c r="AS983" s="6"/>
      <c r="AT983" s="6"/>
      <c r="AU983" s="4"/>
      <c r="AV983" s="6">
        <v>7</v>
      </c>
      <c r="AW983" s="6">
        <v>77</v>
      </c>
      <c r="AX983" s="7">
        <f>AV983-AW983</f>
        <v>-70</v>
      </c>
      <c r="AY983" s="4" t="s">
        <v>871</v>
      </c>
      <c r="BI983" s="50"/>
      <c r="BK983" s="50"/>
      <c r="BM983" s="50"/>
      <c r="BO983" s="50"/>
      <c r="BQ983" s="50"/>
      <c r="BS983" s="50"/>
    </row>
    <row r="984" spans="2:71" x14ac:dyDescent="0.25">
      <c r="B984" s="3" t="s">
        <v>297</v>
      </c>
      <c r="C984" s="85" t="s">
        <v>627</v>
      </c>
      <c r="D984" s="39">
        <v>44850</v>
      </c>
      <c r="E984" s="28">
        <v>17</v>
      </c>
      <c r="F984" s="3" t="s">
        <v>1135</v>
      </c>
      <c r="H984" s="6">
        <v>20</v>
      </c>
      <c r="I984" s="7">
        <v>-4</v>
      </c>
      <c r="J984" s="6">
        <v>56</v>
      </c>
      <c r="K984" s="7">
        <v>3</v>
      </c>
      <c r="L984" s="6">
        <v>11</v>
      </c>
      <c r="M984" s="7">
        <v>-2</v>
      </c>
      <c r="N984" s="6">
        <v>5</v>
      </c>
      <c r="O984" s="7">
        <v>2</v>
      </c>
      <c r="P984" s="6">
        <v>2</v>
      </c>
      <c r="Q984" s="7">
        <v>0</v>
      </c>
      <c r="R984" s="6"/>
      <c r="T984" s="6">
        <v>-36</v>
      </c>
      <c r="U984" s="7">
        <v>-7</v>
      </c>
      <c r="V984" s="3" t="s">
        <v>842</v>
      </c>
      <c r="X984" s="7"/>
      <c r="Y984" s="7"/>
      <c r="Z984" s="6">
        <v>9</v>
      </c>
      <c r="AA984" s="6">
        <v>70</v>
      </c>
      <c r="AB984" s="7">
        <f>Z984-AA984</f>
        <v>-61</v>
      </c>
      <c r="AC984" s="6">
        <v>34</v>
      </c>
      <c r="AD984" s="6">
        <v>26</v>
      </c>
      <c r="AE984" s="7">
        <f>AC984-AD984</f>
        <v>8</v>
      </c>
      <c r="AF984" s="6"/>
      <c r="AG984" s="6"/>
      <c r="AL984" s="6"/>
      <c r="AM984" s="6"/>
      <c r="AO984" s="4" t="s">
        <v>1148</v>
      </c>
      <c r="AP984" s="6">
        <v>13</v>
      </c>
      <c r="AQ984" s="6">
        <v>60</v>
      </c>
      <c r="AR984" s="6"/>
      <c r="AS984" s="6"/>
      <c r="AT984" s="6"/>
      <c r="AU984" s="4" t="s">
        <v>1147</v>
      </c>
      <c r="AV984" s="6"/>
      <c r="AW984" s="6"/>
      <c r="AX984" s="7"/>
      <c r="AY984" s="4"/>
      <c r="BI984" s="50"/>
      <c r="BK984" s="50"/>
      <c r="BM984" s="50"/>
      <c r="BO984" s="50"/>
      <c r="BQ984" s="50"/>
      <c r="BS984" s="50"/>
    </row>
    <row r="985" spans="2:71" x14ac:dyDescent="0.25">
      <c r="B985" s="3" t="s">
        <v>297</v>
      </c>
      <c r="C985" s="85" t="s">
        <v>596</v>
      </c>
      <c r="D985" s="39">
        <v>44851</v>
      </c>
      <c r="E985" s="28"/>
      <c r="F985" s="3" t="s">
        <v>821</v>
      </c>
      <c r="H985" s="6"/>
      <c r="J985" s="6"/>
      <c r="L985" s="6"/>
      <c r="N985" s="6"/>
      <c r="P985" s="6"/>
      <c r="R985" s="6"/>
      <c r="T985" s="6"/>
      <c r="V985" s="3" t="s">
        <v>842</v>
      </c>
      <c r="X985" s="7"/>
      <c r="Y985" s="6"/>
      <c r="Z985" s="6"/>
      <c r="AA985" s="6"/>
      <c r="AC985" s="6"/>
      <c r="AD985" s="6"/>
      <c r="AF985" s="6"/>
      <c r="AG985" s="6"/>
      <c r="AL985" s="6"/>
      <c r="AM985" s="6"/>
      <c r="AO985" s="4"/>
      <c r="AP985" s="6"/>
      <c r="AQ985" s="6"/>
      <c r="AR985" s="6"/>
      <c r="AS985" s="6"/>
      <c r="AT985" s="6"/>
      <c r="AU985" s="4"/>
      <c r="AV985" s="6">
        <v>8</v>
      </c>
      <c r="AW985" s="6">
        <v>74</v>
      </c>
      <c r="AX985" s="7">
        <f>AV985-AW985</f>
        <v>-66</v>
      </c>
      <c r="AY985" s="4" t="s">
        <v>871</v>
      </c>
      <c r="BI985" s="50"/>
      <c r="BK985" s="50"/>
      <c r="BM985" s="50"/>
      <c r="BO985" s="50"/>
      <c r="BQ985" s="50"/>
      <c r="BS985" s="50"/>
    </row>
    <row r="986" spans="2:71" x14ac:dyDescent="0.25">
      <c r="B986" s="3" t="s">
        <v>297</v>
      </c>
      <c r="C986" s="85" t="s">
        <v>564</v>
      </c>
      <c r="D986" s="39">
        <v>44852</v>
      </c>
      <c r="E986" s="28">
        <v>20</v>
      </c>
      <c r="F986" s="3" t="s">
        <v>982</v>
      </c>
      <c r="H986" s="6">
        <v>23</v>
      </c>
      <c r="I986" s="7">
        <v>-5</v>
      </c>
      <c r="J986" s="6">
        <v>52</v>
      </c>
      <c r="K986" s="7">
        <v>3</v>
      </c>
      <c r="L986" s="6">
        <v>11</v>
      </c>
      <c r="M986" s="7">
        <v>0</v>
      </c>
      <c r="N986" s="6">
        <v>3</v>
      </c>
      <c r="O986" s="7">
        <v>2</v>
      </c>
      <c r="P986" s="6">
        <v>2</v>
      </c>
      <c r="Q986" s="7">
        <v>0</v>
      </c>
      <c r="R986" s="6">
        <v>1</v>
      </c>
      <c r="S986" s="7">
        <v>0</v>
      </c>
      <c r="T986" s="6">
        <v>-29</v>
      </c>
      <c r="U986" s="7">
        <v>-8</v>
      </c>
      <c r="V986" s="3" t="s">
        <v>842</v>
      </c>
      <c r="W986" t="s">
        <v>988</v>
      </c>
      <c r="X986" s="7"/>
      <c r="Y986" s="7"/>
      <c r="Z986" s="6">
        <v>12</v>
      </c>
      <c r="AA986" s="6">
        <v>71</v>
      </c>
      <c r="AB986" s="7">
        <v>-59</v>
      </c>
      <c r="AC986" s="6">
        <v>39</v>
      </c>
      <c r="AD986" s="6">
        <v>34</v>
      </c>
      <c r="AE986" s="7">
        <f>AC986-AD986</f>
        <v>5</v>
      </c>
      <c r="AF986" s="6"/>
      <c r="AG986" s="6"/>
      <c r="AL986" s="6"/>
      <c r="AM986" s="6"/>
      <c r="AO986" s="4" t="s">
        <v>1049</v>
      </c>
      <c r="AP986" s="6">
        <v>16</v>
      </c>
      <c r="AQ986" s="6">
        <v>47</v>
      </c>
      <c r="AR986" s="6"/>
      <c r="AS986" s="6"/>
      <c r="AT986" s="6"/>
      <c r="AU986" s="4" t="s">
        <v>1084</v>
      </c>
      <c r="AV986" s="6">
        <v>14</v>
      </c>
      <c r="AW986" s="6">
        <v>71</v>
      </c>
      <c r="AX986" s="7">
        <f>AV986-AW986</f>
        <v>-57</v>
      </c>
      <c r="AY986" s="4" t="s">
        <v>1144</v>
      </c>
      <c r="BI986" s="50"/>
      <c r="BK986" s="50"/>
      <c r="BM986" s="50"/>
      <c r="BO986" s="50"/>
      <c r="BQ986" s="50"/>
      <c r="BS986" s="50"/>
    </row>
    <row r="987" spans="2:71" x14ac:dyDescent="0.25">
      <c r="B987" s="3" t="s">
        <v>297</v>
      </c>
      <c r="C987" s="85" t="s">
        <v>320</v>
      </c>
      <c r="D987" s="39">
        <v>44853</v>
      </c>
      <c r="E987" s="28">
        <v>20</v>
      </c>
      <c r="F987" s="3" t="s">
        <v>1135</v>
      </c>
      <c r="H987" s="6">
        <v>19</v>
      </c>
      <c r="I987" s="7">
        <v>-1</v>
      </c>
      <c r="J987" s="6">
        <v>55</v>
      </c>
      <c r="K987" s="7">
        <v>-1</v>
      </c>
      <c r="L987" s="6">
        <v>12</v>
      </c>
      <c r="M987" s="7">
        <v>1</v>
      </c>
      <c r="N987" s="6">
        <v>4</v>
      </c>
      <c r="O987" s="7">
        <v>-1</v>
      </c>
      <c r="P987" s="6">
        <v>4</v>
      </c>
      <c r="Q987" s="7">
        <v>2</v>
      </c>
      <c r="R987" s="6"/>
      <c r="T987" s="6">
        <v>-36</v>
      </c>
      <c r="U987" s="7">
        <v>0</v>
      </c>
      <c r="V987" s="3" t="s">
        <v>842</v>
      </c>
      <c r="X987" s="7"/>
      <c r="Y987" s="7"/>
      <c r="Z987" s="6">
        <v>10</v>
      </c>
      <c r="AA987" s="6">
        <v>75</v>
      </c>
      <c r="AB987" s="7">
        <f>Z987-AA987</f>
        <v>-65</v>
      </c>
      <c r="AC987" s="6">
        <v>36</v>
      </c>
      <c r="AD987" s="6">
        <v>29</v>
      </c>
      <c r="AE987" s="7">
        <f>AC987-AD987</f>
        <v>7</v>
      </c>
      <c r="AF987" s="6"/>
      <c r="AG987" s="6"/>
      <c r="AL987" s="6"/>
      <c r="AM987" s="6"/>
      <c r="AO987" s="4" t="s">
        <v>1148</v>
      </c>
      <c r="AP987" s="6">
        <v>13</v>
      </c>
      <c r="AQ987" s="6">
        <v>58</v>
      </c>
      <c r="AR987" s="6"/>
      <c r="AS987" s="6"/>
      <c r="AT987" s="6"/>
      <c r="AU987" s="4" t="s">
        <v>1147</v>
      </c>
      <c r="AV987" s="6"/>
      <c r="AW987" s="6"/>
      <c r="AX987" s="7"/>
      <c r="AY987" s="4"/>
      <c r="BI987" s="50"/>
      <c r="BK987" s="50"/>
      <c r="BM987" s="50"/>
      <c r="BO987" s="50"/>
      <c r="BQ987" s="50"/>
      <c r="BS987" s="50"/>
    </row>
    <row r="988" spans="2:71" x14ac:dyDescent="0.25">
      <c r="B988" s="3" t="s">
        <v>297</v>
      </c>
      <c r="C988" s="85" t="s">
        <v>641</v>
      </c>
      <c r="D988" s="39">
        <v>44853</v>
      </c>
      <c r="E988" s="28">
        <v>20</v>
      </c>
      <c r="F988" s="3" t="s">
        <v>1169</v>
      </c>
      <c r="G988" s="2" t="s">
        <v>42</v>
      </c>
      <c r="H988" s="6">
        <v>22</v>
      </c>
      <c r="I988" s="7">
        <v>-3</v>
      </c>
      <c r="J988" s="6">
        <v>53</v>
      </c>
      <c r="K988" s="7">
        <v>4</v>
      </c>
      <c r="L988" s="6">
        <v>11</v>
      </c>
      <c r="M988" s="7">
        <v>0</v>
      </c>
      <c r="N988" s="6">
        <v>5</v>
      </c>
      <c r="O988" s="7">
        <v>-1</v>
      </c>
      <c r="P988" s="6"/>
      <c r="R988" s="6"/>
      <c r="T988" s="6">
        <v>-31</v>
      </c>
      <c r="U988" s="7">
        <v>-7</v>
      </c>
      <c r="V988" s="3" t="s">
        <v>1170</v>
      </c>
      <c r="W988" t="s">
        <v>988</v>
      </c>
      <c r="X988" s="7"/>
      <c r="Y988" s="7"/>
      <c r="Z988" s="6"/>
      <c r="AA988" s="6"/>
      <c r="AC988" s="6"/>
      <c r="AD988" s="6"/>
      <c r="AF988" s="6"/>
      <c r="AG988" s="6"/>
      <c r="AL988" s="6"/>
      <c r="AM988" s="6"/>
      <c r="AO988" s="4"/>
      <c r="AP988" s="6"/>
      <c r="AQ988" s="6"/>
      <c r="AR988" s="6"/>
      <c r="AS988" s="6"/>
      <c r="AT988" s="6"/>
      <c r="AU988" s="4"/>
      <c r="AV988" s="6"/>
      <c r="AW988" s="6"/>
      <c r="AX988" s="7"/>
      <c r="AY988" s="4"/>
      <c r="BI988" s="50"/>
      <c r="BK988" s="50"/>
      <c r="BM988" s="50"/>
      <c r="BO988" s="50"/>
      <c r="BQ988" s="50"/>
      <c r="BS988" s="50"/>
    </row>
    <row r="989" spans="2:71" x14ac:dyDescent="0.25">
      <c r="B989" s="3" t="s">
        <v>297</v>
      </c>
      <c r="C989" s="85" t="s">
        <v>597</v>
      </c>
      <c r="D989" s="39">
        <v>44853</v>
      </c>
      <c r="E989" s="28">
        <v>23</v>
      </c>
      <c r="F989" s="3" t="s">
        <v>903</v>
      </c>
      <c r="G989" s="2" t="s">
        <v>138</v>
      </c>
      <c r="H989" s="6">
        <v>23</v>
      </c>
      <c r="I989" s="7">
        <v>-3</v>
      </c>
      <c r="J989" s="6">
        <v>50</v>
      </c>
      <c r="K989" s="7">
        <v>3</v>
      </c>
      <c r="L989" s="6">
        <v>9</v>
      </c>
      <c r="M989" s="7">
        <v>-2</v>
      </c>
      <c r="N989" s="6">
        <v>6</v>
      </c>
      <c r="O989" s="7">
        <v>0</v>
      </c>
      <c r="P989" s="6"/>
      <c r="R989" s="6"/>
      <c r="T989" s="6">
        <v>-27</v>
      </c>
      <c r="U989" s="7">
        <v>-6</v>
      </c>
      <c r="V989" s="3" t="s">
        <v>842</v>
      </c>
      <c r="X989" s="7"/>
      <c r="Y989" s="7"/>
      <c r="Z989" s="6">
        <v>7</v>
      </c>
      <c r="AA989" s="6">
        <v>79</v>
      </c>
      <c r="AB989" s="7">
        <f>Z989-AA989</f>
        <v>-72</v>
      </c>
      <c r="AC989" s="6">
        <v>38</v>
      </c>
      <c r="AD989" s="6">
        <v>29</v>
      </c>
      <c r="AE989" s="7">
        <f>AC989-AD989</f>
        <v>9</v>
      </c>
      <c r="AF989" s="6">
        <v>16</v>
      </c>
      <c r="AG989" s="6">
        <v>16</v>
      </c>
      <c r="AH989" s="7">
        <f>AF989-AG989</f>
        <v>0</v>
      </c>
      <c r="AL989" s="6"/>
      <c r="AM989" s="6"/>
      <c r="AO989" s="4" t="s">
        <v>1127</v>
      </c>
      <c r="AP989" s="6">
        <v>5</v>
      </c>
      <c r="AQ989" s="6">
        <v>38</v>
      </c>
      <c r="AR989" s="6"/>
      <c r="AS989" s="6"/>
      <c r="AT989" s="6"/>
      <c r="AU989" s="4" t="s">
        <v>1035</v>
      </c>
      <c r="AV989" s="6"/>
      <c r="AW989" s="6"/>
      <c r="AX989" s="7"/>
      <c r="AY989" s="4"/>
      <c r="BI989" s="50"/>
      <c r="BK989" s="50"/>
      <c r="BM989" s="50"/>
      <c r="BO989" s="50"/>
      <c r="BQ989" s="50"/>
      <c r="BS989" s="50"/>
    </row>
    <row r="990" spans="2:71" x14ac:dyDescent="0.25">
      <c r="B990" s="3" t="s">
        <v>297</v>
      </c>
      <c r="C990" s="85" t="s">
        <v>597</v>
      </c>
      <c r="D990" s="39">
        <v>44853</v>
      </c>
      <c r="E990" s="28">
        <v>23</v>
      </c>
      <c r="F990" s="3" t="s">
        <v>1094</v>
      </c>
      <c r="G990" s="2" t="s">
        <v>124</v>
      </c>
      <c r="H990" s="6">
        <v>24</v>
      </c>
      <c r="I990" s="7">
        <v>1</v>
      </c>
      <c r="J990" s="6">
        <v>49</v>
      </c>
      <c r="K990" s="7">
        <v>-6</v>
      </c>
      <c r="L990" s="6">
        <v>13</v>
      </c>
      <c r="M990" s="7">
        <v>6</v>
      </c>
      <c r="N990" s="6">
        <v>3</v>
      </c>
      <c r="O990" s="7">
        <v>-1</v>
      </c>
      <c r="P990" s="6">
        <v>3</v>
      </c>
      <c r="Q990" s="7">
        <v>0</v>
      </c>
      <c r="R990" s="6">
        <v>2</v>
      </c>
      <c r="S990" s="7">
        <v>-1</v>
      </c>
      <c r="T990" s="6">
        <v>-25</v>
      </c>
      <c r="U990" s="7">
        <v>7</v>
      </c>
      <c r="V990" s="3" t="s">
        <v>842</v>
      </c>
      <c r="X990" s="7"/>
      <c r="Y990" s="7"/>
      <c r="Z990" s="6">
        <v>9</v>
      </c>
      <c r="AA990" s="6">
        <v>86</v>
      </c>
      <c r="AB990" s="7">
        <f>Z990-AA990</f>
        <v>-77</v>
      </c>
      <c r="AC990" s="6">
        <v>48</v>
      </c>
      <c r="AD990" s="6">
        <v>40</v>
      </c>
      <c r="AE990" s="7">
        <f>AC990-AD990</f>
        <v>8</v>
      </c>
      <c r="AF990" s="6"/>
      <c r="AG990" s="6"/>
      <c r="AL990" s="6"/>
      <c r="AM990" s="6"/>
      <c r="AO990" s="4" t="s">
        <v>1095</v>
      </c>
      <c r="AP990" s="6"/>
      <c r="AQ990" s="6"/>
      <c r="AR990" s="6"/>
      <c r="AS990" s="6"/>
      <c r="AT990" s="6"/>
      <c r="AU990" s="4"/>
      <c r="AV990" s="6"/>
      <c r="AW990" s="6"/>
      <c r="AX990" s="7"/>
      <c r="AY990" s="4"/>
      <c r="BI990" s="50"/>
      <c r="BK990" s="50"/>
      <c r="BM990" s="50"/>
      <c r="BO990" s="50"/>
      <c r="BQ990" s="50"/>
      <c r="BS990" s="50"/>
    </row>
    <row r="991" spans="2:71" x14ac:dyDescent="0.25">
      <c r="B991" s="3" t="s">
        <v>297</v>
      </c>
      <c r="C991" s="85" t="s">
        <v>597</v>
      </c>
      <c r="D991" s="39">
        <v>44853</v>
      </c>
      <c r="E991" s="28">
        <v>23</v>
      </c>
      <c r="F991" s="3" t="s">
        <v>1173</v>
      </c>
      <c r="H991" s="6">
        <v>26</v>
      </c>
      <c r="J991" s="6">
        <v>51</v>
      </c>
      <c r="L991" s="6">
        <v>8</v>
      </c>
      <c r="N991" s="6">
        <v>3</v>
      </c>
      <c r="P991" s="6">
        <v>3</v>
      </c>
      <c r="R991" s="6"/>
      <c r="T991" s="6">
        <f>H991-J991</f>
        <v>-25</v>
      </c>
      <c r="V991" s="3" t="s">
        <v>842</v>
      </c>
      <c r="X991" s="7"/>
      <c r="Y991" s="7"/>
      <c r="Z991" s="6"/>
      <c r="AA991" s="6"/>
      <c r="AC991" s="6"/>
      <c r="AD991" s="6"/>
      <c r="AF991" s="6"/>
      <c r="AG991" s="6"/>
      <c r="AL991" s="6"/>
      <c r="AM991" s="6"/>
      <c r="AO991" s="4"/>
      <c r="AP991" s="6"/>
      <c r="AQ991" s="6"/>
      <c r="AR991" s="6"/>
      <c r="AS991" s="6"/>
      <c r="AT991" s="6"/>
      <c r="AU991" s="4"/>
      <c r="AV991" s="6"/>
      <c r="AW991" s="6"/>
      <c r="AX991" s="7"/>
      <c r="AY991" s="4"/>
      <c r="BI991" s="50"/>
      <c r="BK991" s="50"/>
      <c r="BM991" s="50"/>
      <c r="BO991" s="50"/>
      <c r="BQ991" s="50"/>
      <c r="BS991" s="50"/>
    </row>
    <row r="992" spans="2:71" x14ac:dyDescent="0.25">
      <c r="B992" s="3" t="s">
        <v>297</v>
      </c>
      <c r="C992" s="9" t="s">
        <v>642</v>
      </c>
      <c r="D992" s="39">
        <v>44854</v>
      </c>
      <c r="E992" s="28">
        <v>20</v>
      </c>
      <c r="F992" s="3" t="s">
        <v>1164</v>
      </c>
      <c r="H992" s="6">
        <v>22</v>
      </c>
      <c r="I992" s="7">
        <v>-6</v>
      </c>
      <c r="J992" s="6">
        <v>57</v>
      </c>
      <c r="K992" s="7">
        <v>8</v>
      </c>
      <c r="L992" s="6">
        <v>7</v>
      </c>
      <c r="M992" s="7">
        <v>-3</v>
      </c>
      <c r="N992" s="6">
        <v>4</v>
      </c>
      <c r="O992" s="7">
        <v>-1</v>
      </c>
      <c r="P992" s="6">
        <v>3</v>
      </c>
      <c r="Q992" s="7">
        <v>1</v>
      </c>
      <c r="R992" s="6"/>
      <c r="T992" s="6">
        <v>-35</v>
      </c>
      <c r="U992" s="7">
        <v>-14</v>
      </c>
      <c r="V992" s="3" t="s">
        <v>842</v>
      </c>
      <c r="X992" s="7"/>
      <c r="Y992" s="7"/>
      <c r="Z992" s="6"/>
      <c r="AA992" s="6"/>
      <c r="AC992" s="6"/>
      <c r="AD992" s="6"/>
      <c r="AF992" s="6"/>
      <c r="AG992" s="6"/>
      <c r="AL992" s="6"/>
      <c r="AM992" s="6"/>
      <c r="AO992" s="4"/>
      <c r="AP992" s="6"/>
      <c r="AQ992" s="6"/>
      <c r="AR992" s="6"/>
      <c r="AS992" s="6"/>
      <c r="AT992" s="6"/>
      <c r="AU992" s="4"/>
      <c r="AV992" s="6"/>
      <c r="AW992" s="6"/>
      <c r="AX992" s="7"/>
      <c r="AY992" s="4"/>
      <c r="BI992" s="50"/>
      <c r="BK992" s="50"/>
      <c r="BM992" s="50"/>
      <c r="BO992" s="50"/>
      <c r="BQ992" s="50"/>
      <c r="BS992" s="50"/>
    </row>
    <row r="993" spans="2:71" x14ac:dyDescent="0.25">
      <c r="B993" s="3" t="s">
        <v>297</v>
      </c>
      <c r="C993" s="9" t="s">
        <v>642</v>
      </c>
      <c r="D993" s="39">
        <v>44854</v>
      </c>
      <c r="E993" s="28">
        <v>20</v>
      </c>
      <c r="F993" s="3" t="s">
        <v>1182</v>
      </c>
      <c r="G993" s="2" t="s">
        <v>74</v>
      </c>
      <c r="H993" s="6">
        <v>14</v>
      </c>
      <c r="I993" s="7">
        <v>-5</v>
      </c>
      <c r="J993" s="6">
        <v>53</v>
      </c>
      <c r="K993" s="7">
        <v>0</v>
      </c>
      <c r="L993" s="6">
        <v>11</v>
      </c>
      <c r="M993" s="7">
        <v>3</v>
      </c>
      <c r="N993" s="6">
        <v>6</v>
      </c>
      <c r="O993" s="7">
        <v>0</v>
      </c>
      <c r="P993" s="6">
        <v>5</v>
      </c>
      <c r="Q993" s="7">
        <v>1</v>
      </c>
      <c r="R993" s="6"/>
      <c r="T993" s="6">
        <v>-39</v>
      </c>
      <c r="U993" s="7">
        <v>-5</v>
      </c>
      <c r="V993" s="3" t="s">
        <v>842</v>
      </c>
      <c r="X993" s="7"/>
      <c r="Y993" s="7"/>
      <c r="Z993" s="6"/>
      <c r="AA993" s="6"/>
      <c r="AC993" s="6"/>
      <c r="AD993" s="6"/>
      <c r="AF993" s="6"/>
      <c r="AG993" s="6"/>
      <c r="AL993" s="6"/>
      <c r="AM993" s="6"/>
      <c r="AO993" s="4"/>
      <c r="AP993" s="6"/>
      <c r="AQ993" s="6"/>
      <c r="AR993" s="6"/>
      <c r="AS993" s="6"/>
      <c r="AT993" s="6"/>
      <c r="AU993" s="4"/>
      <c r="AV993" s="6"/>
      <c r="AW993" s="6"/>
      <c r="AX993" s="7"/>
      <c r="AY993" s="4"/>
      <c r="BI993" s="50"/>
      <c r="BK993" s="50"/>
      <c r="BM993" s="50"/>
      <c r="BO993" s="50"/>
      <c r="BQ993" s="50"/>
      <c r="BS993" s="50"/>
    </row>
    <row r="994" spans="2:71" x14ac:dyDescent="0.25">
      <c r="B994" s="3" t="s">
        <v>297</v>
      </c>
      <c r="C994" s="9" t="s">
        <v>598</v>
      </c>
      <c r="D994" s="39">
        <v>44854</v>
      </c>
      <c r="E994" s="28">
        <v>21</v>
      </c>
      <c r="F994" s="3" t="s">
        <v>821</v>
      </c>
      <c r="G994" s="2" t="s">
        <v>224</v>
      </c>
      <c r="H994" s="6">
        <v>19</v>
      </c>
      <c r="I994" s="7">
        <v>-4</v>
      </c>
      <c r="J994" s="6">
        <v>56</v>
      </c>
      <c r="K994" s="7">
        <v>5</v>
      </c>
      <c r="L994" s="6">
        <v>10</v>
      </c>
      <c r="M994" s="7">
        <v>1</v>
      </c>
      <c r="N994" s="6">
        <v>4</v>
      </c>
      <c r="O994" s="7">
        <v>-3</v>
      </c>
      <c r="P994" s="6">
        <v>5</v>
      </c>
      <c r="Q994" s="7">
        <v>2</v>
      </c>
      <c r="R994" s="6"/>
      <c r="T994" s="6">
        <v>-37</v>
      </c>
      <c r="U994" s="7">
        <v>-9</v>
      </c>
      <c r="V994" s="3" t="s">
        <v>842</v>
      </c>
      <c r="X994" s="7"/>
      <c r="Y994" s="7"/>
      <c r="Z994" s="6"/>
      <c r="AA994" s="6"/>
      <c r="AC994" s="6"/>
      <c r="AD994" s="6"/>
      <c r="AF994" s="6"/>
      <c r="AG994" s="6"/>
      <c r="AL994" s="6"/>
      <c r="AM994" s="6"/>
      <c r="AO994" s="4"/>
      <c r="AP994" s="6"/>
      <c r="AQ994" s="6"/>
      <c r="AR994" s="6"/>
      <c r="AS994" s="6"/>
      <c r="AT994" s="6"/>
      <c r="AU994" s="4"/>
      <c r="AV994" s="6"/>
      <c r="AW994" s="6"/>
      <c r="AX994" s="7"/>
      <c r="AY994" s="4"/>
      <c r="BI994" s="50"/>
      <c r="BK994" s="50"/>
      <c r="BM994" s="50"/>
      <c r="BO994" s="50"/>
      <c r="BQ994" s="50"/>
      <c r="BS994" s="50"/>
    </row>
    <row r="995" spans="2:71" x14ac:dyDescent="0.25">
      <c r="B995" s="3" t="s">
        <v>297</v>
      </c>
      <c r="C995" s="9" t="s">
        <v>465</v>
      </c>
      <c r="D995" s="39">
        <v>44857</v>
      </c>
      <c r="E995" s="28">
        <v>24</v>
      </c>
      <c r="F995" s="3" t="s">
        <v>1094</v>
      </c>
      <c r="G995" s="2" t="s">
        <v>182</v>
      </c>
      <c r="H995" s="6">
        <v>25</v>
      </c>
      <c r="I995" s="7">
        <v>1</v>
      </c>
      <c r="J995" s="6">
        <v>51</v>
      </c>
      <c r="K995" s="7">
        <v>2</v>
      </c>
      <c r="L995" s="6">
        <v>10</v>
      </c>
      <c r="M995" s="7">
        <v>-3</v>
      </c>
      <c r="N995" s="6">
        <v>5</v>
      </c>
      <c r="O995" s="7">
        <v>2</v>
      </c>
      <c r="P995" s="6">
        <v>3</v>
      </c>
      <c r="Q995" s="7">
        <v>0</v>
      </c>
      <c r="R995" s="6">
        <v>1</v>
      </c>
      <c r="S995" s="7">
        <v>-2</v>
      </c>
      <c r="T995" s="6">
        <v>-26</v>
      </c>
      <c r="U995" s="7">
        <v>-1</v>
      </c>
      <c r="V995" s="3" t="s">
        <v>842</v>
      </c>
      <c r="X995" s="7"/>
      <c r="Y995" s="7"/>
      <c r="Z995" s="6"/>
      <c r="AA995" s="6"/>
      <c r="AC995" s="6"/>
      <c r="AD995" s="6"/>
      <c r="AF995" s="6"/>
      <c r="AG995" s="6"/>
      <c r="AL995" s="6"/>
      <c r="AM995" s="6"/>
      <c r="AO995" s="4"/>
      <c r="AP995" s="6"/>
      <c r="AQ995" s="6"/>
      <c r="AR995" s="6"/>
      <c r="AS995" s="6"/>
      <c r="AT995" s="6"/>
      <c r="AU995" s="4"/>
      <c r="AV995" s="6"/>
      <c r="AW995" s="6"/>
      <c r="AX995" s="7"/>
      <c r="AY995" s="4"/>
      <c r="BI995" s="50"/>
      <c r="BK995" s="50"/>
      <c r="BM995" s="50"/>
      <c r="BO995" s="50"/>
      <c r="BQ995" s="50"/>
      <c r="BS995" s="50"/>
    </row>
    <row r="996" spans="2:71" x14ac:dyDescent="0.25">
      <c r="B996" s="3" t="s">
        <v>297</v>
      </c>
      <c r="C996" s="9" t="s">
        <v>411</v>
      </c>
      <c r="D996" s="39">
        <v>44854</v>
      </c>
      <c r="E996" s="28"/>
      <c r="F996" s="3" t="s">
        <v>1121</v>
      </c>
      <c r="G996" s="2" t="s">
        <v>13</v>
      </c>
      <c r="H996" s="6">
        <v>23</v>
      </c>
      <c r="I996" s="7">
        <v>-11</v>
      </c>
      <c r="J996" s="6">
        <v>54</v>
      </c>
      <c r="K996" s="7">
        <v>11</v>
      </c>
      <c r="L996" s="6">
        <v>8</v>
      </c>
      <c r="M996" s="7">
        <v>-1</v>
      </c>
      <c r="N996" s="6">
        <v>5</v>
      </c>
      <c r="O996" s="7">
        <v>0</v>
      </c>
      <c r="P996" s="6">
        <v>4</v>
      </c>
      <c r="Q996" s="7">
        <v>0</v>
      </c>
      <c r="R996" s="6"/>
      <c r="T996" s="6">
        <v>-31</v>
      </c>
      <c r="U996" s="7">
        <v>-22</v>
      </c>
      <c r="V996" s="3" t="s">
        <v>842</v>
      </c>
      <c r="X996" s="7" t="s">
        <v>1177</v>
      </c>
      <c r="Y996" s="7"/>
      <c r="Z996" s="6"/>
      <c r="AA996" s="6"/>
      <c r="AC996" s="6"/>
      <c r="AD996" s="6"/>
      <c r="AF996" s="6"/>
      <c r="AG996" s="6"/>
      <c r="AL996" s="6"/>
      <c r="AM996" s="6"/>
      <c r="AO996" s="4"/>
      <c r="AP996" s="6"/>
      <c r="AQ996" s="6"/>
      <c r="AR996" s="6"/>
      <c r="AS996" s="6"/>
      <c r="AT996" s="6"/>
      <c r="AU996" s="4"/>
      <c r="AV996" s="6"/>
      <c r="AW996" s="6"/>
      <c r="AX996" s="7"/>
      <c r="AY996" s="4"/>
      <c r="BF996">
        <v>64</v>
      </c>
      <c r="BG996" s="50">
        <f>BF996-BF734</f>
        <v>-166</v>
      </c>
      <c r="BH996">
        <v>518</v>
      </c>
      <c r="BI996" s="50">
        <f>BH996-BH734</f>
        <v>182</v>
      </c>
      <c r="BJ996">
        <v>12</v>
      </c>
      <c r="BK996" s="50">
        <f>BJ996-BJ734</f>
        <v>4</v>
      </c>
      <c r="BL996">
        <v>0</v>
      </c>
      <c r="BM996" s="50">
        <f>BL996-BL734</f>
        <v>-1</v>
      </c>
      <c r="BN996">
        <v>0</v>
      </c>
      <c r="BO996" s="50">
        <f>BN996-BN734</f>
        <v>0</v>
      </c>
      <c r="BP996">
        <v>38</v>
      </c>
      <c r="BQ996" s="50">
        <f>BP996-BP734</f>
        <v>-15</v>
      </c>
      <c r="BR996">
        <v>0</v>
      </c>
      <c r="BS996" s="50">
        <f>BR996-BR734</f>
        <v>-4</v>
      </c>
    </row>
    <row r="997" spans="2:71" x14ac:dyDescent="0.25">
      <c r="B997" s="3" t="s">
        <v>297</v>
      </c>
      <c r="C997" s="9" t="s">
        <v>434</v>
      </c>
      <c r="D997" s="39">
        <v>44855</v>
      </c>
      <c r="E997" s="28">
        <v>24</v>
      </c>
      <c r="F997" s="3" t="s">
        <v>1164</v>
      </c>
      <c r="H997" s="6">
        <v>22</v>
      </c>
      <c r="I997" s="7">
        <v>0</v>
      </c>
      <c r="J997" s="6">
        <v>56</v>
      </c>
      <c r="K997" s="7">
        <v>-1</v>
      </c>
      <c r="L997" s="6">
        <v>10</v>
      </c>
      <c r="M997" s="7">
        <v>3</v>
      </c>
      <c r="N997" s="6">
        <v>4</v>
      </c>
      <c r="O997" s="7">
        <v>0</v>
      </c>
      <c r="P997" s="6">
        <v>3</v>
      </c>
      <c r="Q997" s="7">
        <v>0</v>
      </c>
      <c r="R997" s="6"/>
      <c r="T997" s="6">
        <v>-34</v>
      </c>
      <c r="U997" s="7">
        <v>1</v>
      </c>
      <c r="V997" s="3" t="s">
        <v>842</v>
      </c>
      <c r="X997" s="7"/>
      <c r="Y997" s="7"/>
      <c r="Z997" s="6"/>
      <c r="AA997" s="6"/>
      <c r="AC997" s="6"/>
      <c r="AD997" s="6"/>
      <c r="AF997" s="6"/>
      <c r="AG997" s="6"/>
      <c r="AL997" s="6"/>
      <c r="AM997" s="6"/>
      <c r="AO997" s="4"/>
      <c r="AP997" s="6"/>
      <c r="AQ997" s="6"/>
      <c r="AR997" s="6"/>
      <c r="AS997" s="6"/>
      <c r="AT997" s="6"/>
      <c r="AU997" s="4"/>
      <c r="AV997" s="6"/>
      <c r="AW997" s="6"/>
      <c r="AX997" s="7"/>
      <c r="AY997" s="4"/>
      <c r="BI997" s="50"/>
      <c r="BK997" s="50"/>
      <c r="BM997" s="50"/>
      <c r="BO997" s="50"/>
      <c r="BQ997" s="50"/>
      <c r="BS997" s="50"/>
    </row>
    <row r="998" spans="2:71" x14ac:dyDescent="0.25">
      <c r="B998" s="3" t="s">
        <v>297</v>
      </c>
      <c r="C998" s="9" t="s">
        <v>599</v>
      </c>
      <c r="D998" s="39">
        <v>44855</v>
      </c>
      <c r="E998" s="28">
        <v>26</v>
      </c>
      <c r="F998" s="3" t="s">
        <v>1136</v>
      </c>
      <c r="G998" s="2" t="s">
        <v>96</v>
      </c>
      <c r="H998" s="6">
        <v>25</v>
      </c>
      <c r="I998" s="7">
        <v>3</v>
      </c>
      <c r="J998" s="6">
        <v>51</v>
      </c>
      <c r="K998" s="7">
        <v>-1</v>
      </c>
      <c r="L998" s="6">
        <v>8</v>
      </c>
      <c r="M998" s="7">
        <v>-3</v>
      </c>
      <c r="N998" s="6">
        <v>2</v>
      </c>
      <c r="O998" s="7">
        <v>0</v>
      </c>
      <c r="P998" s="6">
        <v>6</v>
      </c>
      <c r="Q998" s="7">
        <v>3</v>
      </c>
      <c r="R998" s="6"/>
      <c r="T998" s="6">
        <v>-26</v>
      </c>
      <c r="U998" s="7">
        <v>4</v>
      </c>
      <c r="V998" s="3" t="s">
        <v>842</v>
      </c>
      <c r="W998" t="s">
        <v>988</v>
      </c>
      <c r="X998" s="7"/>
      <c r="Y998" s="7"/>
      <c r="Z998" s="6"/>
      <c r="AA998" s="6"/>
      <c r="AC998" s="6"/>
      <c r="AD998" s="6"/>
      <c r="AF998" s="6"/>
      <c r="AG998" s="6"/>
      <c r="AL998" s="6"/>
      <c r="AM998" s="6"/>
      <c r="AO998" s="4"/>
      <c r="AP998" s="6"/>
      <c r="AQ998" s="6"/>
      <c r="AR998" s="6"/>
      <c r="AS998" s="6"/>
      <c r="AT998" s="6"/>
      <c r="AU998" s="4"/>
      <c r="AV998" s="6"/>
      <c r="AW998" s="6"/>
      <c r="AX998" s="7"/>
      <c r="AY998" s="4"/>
      <c r="BI998" s="50"/>
      <c r="BK998" s="50"/>
      <c r="BM998" s="50"/>
      <c r="BO998" s="50"/>
      <c r="BQ998" s="50"/>
      <c r="BS998" s="50"/>
    </row>
    <row r="999" spans="2:71" x14ac:dyDescent="0.25">
      <c r="B999" s="3" t="s">
        <v>297</v>
      </c>
      <c r="C999" s="9" t="s">
        <v>322</v>
      </c>
      <c r="D999" s="39">
        <v>44855</v>
      </c>
      <c r="E999" s="28">
        <v>27</v>
      </c>
      <c r="F999" s="3" t="s">
        <v>1132</v>
      </c>
      <c r="H999" s="6"/>
      <c r="J999" s="6"/>
      <c r="L999" s="6"/>
      <c r="N999" s="6"/>
      <c r="P999" s="6"/>
      <c r="R999" s="6"/>
      <c r="T999" s="6"/>
      <c r="V999" s="3" t="s">
        <v>842</v>
      </c>
      <c r="X999" s="7"/>
      <c r="Y999" s="6"/>
      <c r="Z999" s="6">
        <v>34</v>
      </c>
      <c r="AA999" s="6">
        <v>38</v>
      </c>
      <c r="AB999" s="7">
        <f>Z999-AA999</f>
        <v>-4</v>
      </c>
      <c r="AC999" s="6">
        <v>38</v>
      </c>
      <c r="AD999" s="6">
        <v>36</v>
      </c>
      <c r="AE999" s="7">
        <f>AC999-AD999</f>
        <v>2</v>
      </c>
      <c r="AF999" s="6"/>
      <c r="AG999" s="6"/>
      <c r="AL999" s="6"/>
      <c r="AM999" s="6"/>
      <c r="AO999" s="4" t="s">
        <v>1750</v>
      </c>
      <c r="AP999" s="6">
        <v>25</v>
      </c>
      <c r="AQ999" s="6">
        <v>34</v>
      </c>
      <c r="AR999" s="6"/>
      <c r="AS999" s="6"/>
      <c r="AT999" s="6"/>
      <c r="AU999" s="4" t="s">
        <v>1186</v>
      </c>
      <c r="AV999" s="6">
        <v>6</v>
      </c>
      <c r="AW999" s="6">
        <v>79</v>
      </c>
      <c r="AX999" s="7">
        <f>AV999-AW999</f>
        <v>-73</v>
      </c>
      <c r="AY999" s="4" t="s">
        <v>1158</v>
      </c>
      <c r="BI999" s="50"/>
      <c r="BK999" s="50"/>
      <c r="BM999" s="50"/>
      <c r="BO999" s="50"/>
      <c r="BQ999" s="50"/>
      <c r="BS999" s="50"/>
    </row>
    <row r="1000" spans="2:71" x14ac:dyDescent="0.25">
      <c r="B1000" s="3" t="s">
        <v>297</v>
      </c>
      <c r="C1000" s="9" t="s">
        <v>322</v>
      </c>
      <c r="D1000" s="39">
        <v>44855</v>
      </c>
      <c r="E1000" s="28">
        <v>27</v>
      </c>
      <c r="F1000" s="3" t="s">
        <v>1132</v>
      </c>
      <c r="H1000" s="6"/>
      <c r="J1000" s="6"/>
      <c r="L1000" s="6"/>
      <c r="N1000" s="6"/>
      <c r="P1000" s="6"/>
      <c r="R1000" s="6"/>
      <c r="T1000" s="6"/>
      <c r="V1000" s="3" t="s">
        <v>842</v>
      </c>
      <c r="X1000" s="7"/>
      <c r="Y1000" s="6"/>
      <c r="Z1000" s="6">
        <v>8</v>
      </c>
      <c r="AA1000" s="6">
        <v>76</v>
      </c>
      <c r="AB1000" s="7">
        <f>Z1000-AA1000</f>
        <v>-68</v>
      </c>
      <c r="AC1000" s="6"/>
      <c r="AD1000" s="6"/>
      <c r="AF1000" s="6"/>
      <c r="AG1000" s="6"/>
      <c r="AL1000" s="6"/>
      <c r="AM1000" s="6"/>
      <c r="AO1000" s="4" t="s">
        <v>1154</v>
      </c>
      <c r="AP1000" s="6"/>
      <c r="AQ1000" s="6"/>
      <c r="AR1000" s="6"/>
      <c r="AS1000" s="6"/>
      <c r="AT1000" s="6"/>
      <c r="AU1000" s="4"/>
      <c r="AV1000" s="6"/>
      <c r="AW1000" s="6"/>
      <c r="AX1000" s="7"/>
      <c r="AY1000" s="4"/>
      <c r="BI1000" s="50"/>
      <c r="BK1000" s="50"/>
      <c r="BM1000" s="50"/>
      <c r="BO1000" s="50"/>
      <c r="BQ1000" s="50"/>
      <c r="BS1000" s="50"/>
    </row>
    <row r="1001" spans="2:71" x14ac:dyDescent="0.25">
      <c r="B1001" s="3" t="s">
        <v>297</v>
      </c>
      <c r="C1001" s="9" t="s">
        <v>688</v>
      </c>
      <c r="D1001" s="39">
        <v>44856</v>
      </c>
      <c r="E1001" s="28">
        <v>26</v>
      </c>
      <c r="F1001" s="3" t="s">
        <v>821</v>
      </c>
      <c r="H1001" s="6"/>
      <c r="J1001" s="6"/>
      <c r="L1001" s="6"/>
      <c r="N1001" s="6"/>
      <c r="P1001" s="6"/>
      <c r="R1001" s="6"/>
      <c r="T1001" s="6"/>
      <c r="V1001" s="3" t="s">
        <v>842</v>
      </c>
      <c r="X1001" s="7"/>
      <c r="Y1001" s="6"/>
      <c r="Z1001" s="6"/>
      <c r="AA1001" s="6"/>
      <c r="AC1001" s="6"/>
      <c r="AD1001" s="6"/>
      <c r="AF1001" s="6"/>
      <c r="AG1001" s="6"/>
      <c r="AL1001" s="6"/>
      <c r="AM1001" s="6"/>
      <c r="AO1001" s="4"/>
      <c r="AP1001" s="6"/>
      <c r="AQ1001" s="6"/>
      <c r="AR1001" s="6"/>
      <c r="AS1001" s="6"/>
      <c r="AT1001" s="6"/>
      <c r="AU1001" s="4"/>
      <c r="AV1001" s="6">
        <v>6</v>
      </c>
      <c r="AW1001" s="6">
        <v>82</v>
      </c>
      <c r="AX1001" s="7">
        <f>AV1001-AW1001</f>
        <v>-76</v>
      </c>
      <c r="AY1001" s="4" t="s">
        <v>871</v>
      </c>
      <c r="BI1001" s="50"/>
      <c r="BK1001" s="50"/>
      <c r="BM1001" s="50"/>
      <c r="BO1001" s="50"/>
      <c r="BQ1001" s="50"/>
      <c r="BS1001" s="50"/>
    </row>
    <row r="1002" spans="2:71" x14ac:dyDescent="0.25">
      <c r="B1002" s="3" t="s">
        <v>297</v>
      </c>
      <c r="C1002" s="9" t="s">
        <v>628</v>
      </c>
      <c r="D1002" s="39">
        <v>44857</v>
      </c>
      <c r="E1002" s="28">
        <v>24</v>
      </c>
      <c r="F1002" s="3" t="s">
        <v>1135</v>
      </c>
      <c r="H1002" s="6">
        <v>21</v>
      </c>
      <c r="I1002" s="7">
        <v>2</v>
      </c>
      <c r="J1002" s="6">
        <v>54</v>
      </c>
      <c r="K1002" s="7">
        <v>-1</v>
      </c>
      <c r="L1002" s="6">
        <v>11</v>
      </c>
      <c r="M1002" s="7">
        <v>-1</v>
      </c>
      <c r="N1002" s="6">
        <v>4</v>
      </c>
      <c r="O1002" s="7">
        <v>0</v>
      </c>
      <c r="P1002" s="6">
        <v>4</v>
      </c>
      <c r="Q1002" s="7">
        <v>0</v>
      </c>
      <c r="R1002" s="6"/>
      <c r="T1002" s="6">
        <v>-33</v>
      </c>
      <c r="U1002" s="7">
        <v>3</v>
      </c>
      <c r="V1002" s="3" t="s">
        <v>842</v>
      </c>
      <c r="X1002" s="7"/>
      <c r="Y1002" s="7"/>
      <c r="Z1002" s="6">
        <v>6</v>
      </c>
      <c r="AA1002" s="6">
        <v>83</v>
      </c>
      <c r="AB1002" s="7">
        <f>Z1002-AA1002</f>
        <v>-77</v>
      </c>
      <c r="AC1002" s="6">
        <v>33</v>
      </c>
      <c r="AD1002" s="6">
        <v>29</v>
      </c>
      <c r="AE1002" s="7">
        <f>AC1002-AD1002</f>
        <v>4</v>
      </c>
      <c r="AF1002" s="6"/>
      <c r="AG1002" s="6"/>
      <c r="AL1002" s="6"/>
      <c r="AM1002" s="6"/>
      <c r="AO1002" s="4" t="s">
        <v>1148</v>
      </c>
      <c r="AP1002" s="6">
        <v>8</v>
      </c>
      <c r="AQ1002" s="6">
        <v>59</v>
      </c>
      <c r="AR1002" s="6"/>
      <c r="AS1002" s="6"/>
      <c r="AT1002" s="6"/>
      <c r="AU1002" s="4" t="s">
        <v>1147</v>
      </c>
      <c r="AV1002" s="6"/>
      <c r="AW1002" s="6"/>
      <c r="AX1002" s="7"/>
      <c r="AY1002" s="4"/>
      <c r="BI1002" s="50"/>
      <c r="BK1002" s="50"/>
      <c r="BM1002" s="50"/>
      <c r="BO1002" s="50"/>
      <c r="BQ1002" s="50"/>
      <c r="BS1002" s="50"/>
    </row>
    <row r="1003" spans="2:71" x14ac:dyDescent="0.25">
      <c r="B1003" s="3" t="s">
        <v>297</v>
      </c>
      <c r="C1003" s="9" t="s">
        <v>432</v>
      </c>
      <c r="D1003" s="39">
        <v>44858</v>
      </c>
      <c r="E1003" s="28">
        <v>25</v>
      </c>
      <c r="F1003" s="3" t="s">
        <v>821</v>
      </c>
      <c r="H1003" s="6"/>
      <c r="J1003" s="6"/>
      <c r="L1003" s="6"/>
      <c r="N1003" s="6"/>
      <c r="P1003" s="6"/>
      <c r="R1003" s="6"/>
      <c r="T1003" s="6"/>
      <c r="V1003" s="3" t="s">
        <v>842</v>
      </c>
      <c r="X1003" s="7"/>
      <c r="Y1003" s="6"/>
      <c r="Z1003" s="6">
        <v>39</v>
      </c>
      <c r="AA1003" s="6">
        <v>48</v>
      </c>
      <c r="AB1003" s="7">
        <f>Z1003-AA1003</f>
        <v>-9</v>
      </c>
      <c r="AC1003" s="6">
        <v>44</v>
      </c>
      <c r="AD1003" s="6">
        <v>41</v>
      </c>
      <c r="AE1003" s="7">
        <f>AC1003-AD1003</f>
        <v>3</v>
      </c>
      <c r="AF1003" s="6"/>
      <c r="AG1003" s="6"/>
      <c r="AL1003" s="6"/>
      <c r="AM1003" s="6"/>
      <c r="AO1003" s="4" t="s">
        <v>931</v>
      </c>
      <c r="AP1003" s="6">
        <v>30</v>
      </c>
      <c r="AQ1003" s="6">
        <v>34</v>
      </c>
      <c r="AR1003" s="6"/>
      <c r="AS1003" s="6"/>
      <c r="AT1003" s="6"/>
      <c r="AU1003" s="4" t="s">
        <v>876</v>
      </c>
      <c r="AV1003" s="6"/>
      <c r="AW1003" s="6"/>
      <c r="AX1003" s="7"/>
      <c r="AY1003" s="4"/>
      <c r="BI1003" s="50"/>
      <c r="BK1003" s="50"/>
      <c r="BM1003" s="50"/>
      <c r="BO1003" s="50"/>
      <c r="BQ1003" s="50"/>
      <c r="BS1003" s="50"/>
    </row>
    <row r="1004" spans="2:71" x14ac:dyDescent="0.25">
      <c r="B1004" s="3" t="s">
        <v>297</v>
      </c>
      <c r="C1004" s="9" t="s">
        <v>601</v>
      </c>
      <c r="D1004" s="39">
        <v>44858</v>
      </c>
      <c r="E1004" s="28">
        <v>28</v>
      </c>
      <c r="F1004" s="3" t="s">
        <v>1019</v>
      </c>
      <c r="G1004" s="2" t="s">
        <v>202</v>
      </c>
      <c r="H1004" s="6">
        <v>26</v>
      </c>
      <c r="I1004" s="7">
        <v>-4</v>
      </c>
      <c r="J1004" s="6">
        <v>49</v>
      </c>
      <c r="K1004" s="7">
        <v>2</v>
      </c>
      <c r="L1004" s="6">
        <v>10</v>
      </c>
      <c r="M1004" s="7">
        <v>1</v>
      </c>
      <c r="N1004" s="6">
        <v>5</v>
      </c>
      <c r="O1004" s="7">
        <v>0</v>
      </c>
      <c r="P1004" s="6">
        <v>5</v>
      </c>
      <c r="Q1004" s="7">
        <v>2</v>
      </c>
      <c r="R1004" s="6"/>
      <c r="T1004" s="6">
        <v>-23</v>
      </c>
      <c r="U1004" s="7">
        <v>-6</v>
      </c>
      <c r="V1004" s="3" t="s">
        <v>842</v>
      </c>
      <c r="X1004" s="7"/>
      <c r="Y1004" s="7"/>
      <c r="Z1004" s="6">
        <v>26</v>
      </c>
      <c r="AA1004" s="6">
        <v>21</v>
      </c>
      <c r="AB1004" s="7">
        <f>Z1004-AA1004</f>
        <v>5</v>
      </c>
      <c r="AC1004" s="6">
        <v>33</v>
      </c>
      <c r="AD1004" s="6">
        <v>25</v>
      </c>
      <c r="AE1004" s="7">
        <f>AC1004-AD1004</f>
        <v>8</v>
      </c>
      <c r="AF1004" s="6">
        <v>14</v>
      </c>
      <c r="AG1004" s="6">
        <v>15</v>
      </c>
      <c r="AH1004" s="7">
        <f>AF1004-AG1004</f>
        <v>-1</v>
      </c>
      <c r="AL1004" s="6"/>
      <c r="AM1004" s="6"/>
      <c r="AO1004" s="4" t="s">
        <v>1087</v>
      </c>
      <c r="AP1004" s="6">
        <v>36</v>
      </c>
      <c r="AQ1004" s="6">
        <v>35</v>
      </c>
      <c r="AR1004" s="6"/>
      <c r="AS1004" s="6"/>
      <c r="AT1004" s="6"/>
      <c r="AU1004" s="4" t="s">
        <v>1187</v>
      </c>
      <c r="AV1004" s="6"/>
      <c r="AW1004" s="6"/>
      <c r="AX1004" s="7"/>
      <c r="AY1004" s="4"/>
      <c r="BI1004" s="50"/>
      <c r="BK1004" s="50"/>
      <c r="BM1004" s="50"/>
      <c r="BO1004" s="50"/>
      <c r="BQ1004" s="50"/>
      <c r="BS1004" s="50"/>
    </row>
    <row r="1005" spans="2:71" x14ac:dyDescent="0.25">
      <c r="B1005" s="3" t="s">
        <v>297</v>
      </c>
      <c r="C1005" s="9" t="s">
        <v>1188</v>
      </c>
      <c r="D1005" s="39">
        <v>44858</v>
      </c>
      <c r="E1005" s="77">
        <v>44993</v>
      </c>
      <c r="F1005" s="3" t="s">
        <v>821</v>
      </c>
      <c r="G1005" s="2" t="s">
        <v>11</v>
      </c>
      <c r="H1005" s="6">
        <v>25</v>
      </c>
      <c r="I1005" s="7">
        <v>6</v>
      </c>
      <c r="J1005" s="6">
        <v>49</v>
      </c>
      <c r="K1005" s="7">
        <v>-7</v>
      </c>
      <c r="L1005" s="6">
        <v>9</v>
      </c>
      <c r="M1005" s="7">
        <v>-1</v>
      </c>
      <c r="N1005" s="6">
        <v>5</v>
      </c>
      <c r="O1005" s="7">
        <v>1</v>
      </c>
      <c r="P1005" s="6">
        <v>4</v>
      </c>
      <c r="Q1005" s="7">
        <v>-1</v>
      </c>
      <c r="R1005" s="6"/>
      <c r="T1005" s="6">
        <v>-24</v>
      </c>
      <c r="U1005" s="7">
        <v>13</v>
      </c>
      <c r="V1005" s="3" t="s">
        <v>842</v>
      </c>
      <c r="X1005" s="7"/>
      <c r="Y1005" s="7"/>
      <c r="Z1005" s="6"/>
      <c r="AA1005" s="6"/>
      <c r="AC1005" s="6"/>
      <c r="AD1005" s="6"/>
      <c r="AF1005" s="6"/>
      <c r="AG1005" s="6"/>
      <c r="AL1005" s="6"/>
      <c r="AM1005" s="6"/>
      <c r="AO1005" s="4"/>
      <c r="AP1005" s="6"/>
      <c r="AQ1005" s="6"/>
      <c r="AR1005" s="6"/>
      <c r="AS1005" s="6"/>
      <c r="AT1005" s="6"/>
      <c r="AU1005" s="4"/>
      <c r="AV1005" s="6"/>
      <c r="AW1005" s="6"/>
      <c r="AX1005" s="7"/>
      <c r="AY1005" s="4"/>
      <c r="BI1005" s="50"/>
      <c r="BK1005" s="50"/>
      <c r="BM1005" s="50"/>
      <c r="BO1005" s="50"/>
      <c r="BQ1005" s="50"/>
      <c r="BS1005" s="50"/>
    </row>
    <row r="1006" spans="2:71" x14ac:dyDescent="0.25">
      <c r="B1006" s="3" t="s">
        <v>297</v>
      </c>
      <c r="C1006" s="9" t="s">
        <v>579</v>
      </c>
      <c r="D1006" s="39">
        <v>44859</v>
      </c>
      <c r="E1006" s="28">
        <v>27</v>
      </c>
      <c r="F1006" s="3" t="s">
        <v>821</v>
      </c>
      <c r="G1006" s="2" t="s">
        <v>224</v>
      </c>
      <c r="H1006" s="6">
        <v>23</v>
      </c>
      <c r="I1006" s="7">
        <v>-2</v>
      </c>
      <c r="J1006" s="6">
        <v>51</v>
      </c>
      <c r="K1006" s="7">
        <v>2</v>
      </c>
      <c r="L1006" s="6">
        <v>9</v>
      </c>
      <c r="M1006" s="7">
        <v>0</v>
      </c>
      <c r="N1006" s="6">
        <v>4</v>
      </c>
      <c r="O1006" s="7">
        <v>-1</v>
      </c>
      <c r="P1006" s="6">
        <v>6</v>
      </c>
      <c r="Q1006" s="7">
        <v>2</v>
      </c>
      <c r="R1006" s="6"/>
      <c r="T1006" s="6">
        <v>-28</v>
      </c>
      <c r="U1006" s="7">
        <v>-4</v>
      </c>
      <c r="V1006" s="3" t="s">
        <v>842</v>
      </c>
      <c r="X1006" s="7"/>
      <c r="Y1006" s="7"/>
      <c r="Z1006" s="6"/>
      <c r="AA1006" s="6"/>
      <c r="AC1006" s="6"/>
      <c r="AD1006" s="6"/>
      <c r="AF1006" s="6"/>
      <c r="AG1006" s="6"/>
      <c r="AL1006" s="6"/>
      <c r="AM1006" s="6"/>
      <c r="AO1006" s="4"/>
      <c r="AP1006" s="6">
        <v>30</v>
      </c>
      <c r="AQ1006" s="6">
        <v>34</v>
      </c>
      <c r="AR1006" s="6"/>
      <c r="AS1006" s="6"/>
      <c r="AT1006" s="6"/>
      <c r="AU1006" s="4" t="s">
        <v>876</v>
      </c>
      <c r="AV1006" s="6"/>
      <c r="AW1006" s="6"/>
      <c r="AX1006" s="7"/>
      <c r="AY1006" s="4"/>
      <c r="BI1006" s="50"/>
      <c r="BK1006" s="50"/>
      <c r="BM1006" s="50"/>
      <c r="BO1006" s="50"/>
      <c r="BQ1006" s="50"/>
      <c r="BS1006" s="50"/>
    </row>
    <row r="1007" spans="2:71" x14ac:dyDescent="0.25">
      <c r="B1007" s="3" t="s">
        <v>297</v>
      </c>
      <c r="C1007" s="9" t="s">
        <v>579</v>
      </c>
      <c r="D1007" s="39">
        <v>44859</v>
      </c>
      <c r="E1007" s="28">
        <v>27</v>
      </c>
      <c r="F1007" s="3" t="s">
        <v>1135</v>
      </c>
      <c r="H1007" s="6">
        <v>23</v>
      </c>
      <c r="I1007" s="7">
        <v>2</v>
      </c>
      <c r="J1007" s="6">
        <v>55</v>
      </c>
      <c r="K1007" s="7">
        <v>1</v>
      </c>
      <c r="L1007" s="6">
        <v>9</v>
      </c>
      <c r="M1007" s="7">
        <v>-2</v>
      </c>
      <c r="N1007" s="6">
        <v>5</v>
      </c>
      <c r="O1007" s="7">
        <v>1</v>
      </c>
      <c r="P1007" s="6">
        <v>4</v>
      </c>
      <c r="Q1007" s="7">
        <v>0</v>
      </c>
      <c r="R1007" s="6"/>
      <c r="T1007" s="6">
        <v>-32</v>
      </c>
      <c r="U1007" s="7">
        <v>1</v>
      </c>
      <c r="V1007" s="3" t="s">
        <v>842</v>
      </c>
      <c r="X1007" s="7"/>
      <c r="Y1007" s="7"/>
      <c r="Z1007" s="6">
        <v>27</v>
      </c>
      <c r="AA1007" s="6">
        <v>25</v>
      </c>
      <c r="AB1007" s="7">
        <f>Z1007-AA1007</f>
        <v>2</v>
      </c>
      <c r="AC1007" s="6">
        <v>38</v>
      </c>
      <c r="AD1007" s="6">
        <v>25</v>
      </c>
      <c r="AE1007" s="7">
        <f>AC1007-AD1007</f>
        <v>13</v>
      </c>
      <c r="AF1007" s="6"/>
      <c r="AG1007" s="6"/>
      <c r="AL1007" s="6"/>
      <c r="AM1007" s="6"/>
      <c r="AO1007" s="4" t="s">
        <v>1148</v>
      </c>
      <c r="AP1007" s="6">
        <v>39</v>
      </c>
      <c r="AQ1007" s="6">
        <v>38</v>
      </c>
      <c r="AR1007" s="6"/>
      <c r="AS1007" s="6"/>
      <c r="AT1007" s="6"/>
      <c r="AU1007" s="4" t="s">
        <v>1147</v>
      </c>
      <c r="AV1007" s="6"/>
      <c r="AW1007" s="6"/>
      <c r="AX1007" s="7"/>
      <c r="AY1007" s="4"/>
      <c r="BI1007" s="50"/>
      <c r="BK1007" s="50"/>
      <c r="BM1007" s="50"/>
      <c r="BO1007" s="50"/>
      <c r="BQ1007" s="50"/>
      <c r="BS1007" s="50"/>
    </row>
    <row r="1008" spans="2:71" x14ac:dyDescent="0.25">
      <c r="B1008" s="3" t="s">
        <v>297</v>
      </c>
      <c r="C1008" s="9" t="s">
        <v>323</v>
      </c>
      <c r="D1008" s="39">
        <v>44860</v>
      </c>
      <c r="E1008" s="28">
        <v>28</v>
      </c>
      <c r="F1008" s="3" t="s">
        <v>1182</v>
      </c>
      <c r="G1008" s="2" t="s">
        <v>74</v>
      </c>
      <c r="H1008" s="6">
        <v>20</v>
      </c>
      <c r="I1008" s="7">
        <v>6</v>
      </c>
      <c r="J1008" s="6">
        <v>51</v>
      </c>
      <c r="K1008" s="7">
        <v>-2</v>
      </c>
      <c r="L1008" s="6">
        <v>9</v>
      </c>
      <c r="M1008" s="7">
        <v>-2</v>
      </c>
      <c r="N1008" s="6">
        <v>5</v>
      </c>
      <c r="O1008" s="7">
        <v>-1</v>
      </c>
      <c r="P1008" s="6">
        <v>7</v>
      </c>
      <c r="Q1008" s="7">
        <v>2</v>
      </c>
      <c r="R1008" s="6"/>
      <c r="T1008" s="6">
        <v>-31</v>
      </c>
      <c r="U1008" s="7">
        <v>8</v>
      </c>
      <c r="V1008" s="3" t="s">
        <v>842</v>
      </c>
      <c r="X1008" s="7"/>
      <c r="Y1008" s="7"/>
      <c r="Z1008" s="6">
        <v>30</v>
      </c>
      <c r="AA1008" s="6">
        <v>40</v>
      </c>
      <c r="AB1008" s="7">
        <f>Z1008-AA1008</f>
        <v>-10</v>
      </c>
      <c r="AC1008" s="6"/>
      <c r="AD1008" s="6"/>
      <c r="AF1008" s="6"/>
      <c r="AG1008" s="6"/>
      <c r="AL1008" s="6"/>
      <c r="AM1008" s="6"/>
      <c r="AO1008" s="4" t="s">
        <v>1183</v>
      </c>
      <c r="AP1008" s="6"/>
      <c r="AQ1008" s="6"/>
      <c r="AR1008" s="6"/>
      <c r="AS1008" s="6"/>
      <c r="AT1008" s="6"/>
      <c r="AU1008" s="4"/>
      <c r="AV1008" s="6"/>
      <c r="AW1008" s="6"/>
      <c r="AX1008" s="7"/>
      <c r="AY1008" s="4"/>
      <c r="BI1008" s="50"/>
      <c r="BK1008" s="50"/>
      <c r="BM1008" s="50"/>
      <c r="BO1008" s="50"/>
      <c r="BQ1008" s="50"/>
      <c r="BS1008" s="50"/>
    </row>
    <row r="1009" spans="1:71" x14ac:dyDescent="0.25">
      <c r="B1009" s="3" t="s">
        <v>297</v>
      </c>
      <c r="C1009" s="9" t="s">
        <v>558</v>
      </c>
      <c r="D1009" s="39">
        <v>44860</v>
      </c>
      <c r="E1009" s="28">
        <v>28</v>
      </c>
      <c r="F1009" s="3" t="s">
        <v>1169</v>
      </c>
      <c r="G1009" s="2" t="s">
        <v>42</v>
      </c>
      <c r="H1009" s="6">
        <v>26</v>
      </c>
      <c r="I1009" s="7">
        <v>4</v>
      </c>
      <c r="J1009" s="6">
        <v>50</v>
      </c>
      <c r="K1009" s="7">
        <v>-3</v>
      </c>
      <c r="L1009" s="6">
        <v>10</v>
      </c>
      <c r="M1009" s="7">
        <v>-1</v>
      </c>
      <c r="N1009" s="6">
        <v>5</v>
      </c>
      <c r="O1009" s="7">
        <v>0</v>
      </c>
      <c r="P1009" s="6"/>
      <c r="R1009" s="6"/>
      <c r="T1009" s="6">
        <v>-24</v>
      </c>
      <c r="U1009" s="7">
        <v>7</v>
      </c>
      <c r="V1009" s="3" t="s">
        <v>1170</v>
      </c>
      <c r="W1009" t="s">
        <v>988</v>
      </c>
      <c r="X1009" s="7"/>
      <c r="Y1009" s="7"/>
      <c r="Z1009" s="6"/>
      <c r="AA1009" s="6"/>
      <c r="AC1009" s="6"/>
      <c r="AD1009" s="6"/>
      <c r="AF1009" s="6"/>
      <c r="AG1009" s="6"/>
      <c r="AL1009" s="6"/>
      <c r="AM1009" s="6"/>
      <c r="AO1009" s="4"/>
      <c r="AP1009" s="6"/>
      <c r="AQ1009" s="6"/>
      <c r="AR1009" s="6"/>
      <c r="AS1009" s="6"/>
      <c r="AT1009" s="6"/>
      <c r="AU1009" s="4"/>
      <c r="AV1009" s="6"/>
      <c r="AW1009" s="6"/>
      <c r="AX1009" s="7"/>
      <c r="AY1009" s="4"/>
      <c r="BI1009" s="50"/>
      <c r="BK1009" s="50"/>
      <c r="BM1009" s="50"/>
      <c r="BO1009" s="50"/>
      <c r="BQ1009" s="50"/>
      <c r="BS1009" s="50"/>
    </row>
    <row r="1010" spans="1:71" x14ac:dyDescent="0.25">
      <c r="B1010" s="3" t="s">
        <v>297</v>
      </c>
      <c r="C1010" s="9" t="s">
        <v>558</v>
      </c>
      <c r="D1010" s="39">
        <v>44860</v>
      </c>
      <c r="E1010" s="28">
        <v>28</v>
      </c>
      <c r="F1010" s="3" t="s">
        <v>982</v>
      </c>
      <c r="H1010" s="6">
        <v>27</v>
      </c>
      <c r="I1010" s="7">
        <v>4</v>
      </c>
      <c r="J1010" s="6">
        <v>51</v>
      </c>
      <c r="K1010" s="7">
        <v>-1</v>
      </c>
      <c r="L1010" s="6">
        <v>8</v>
      </c>
      <c r="M1010" s="7">
        <v>-3</v>
      </c>
      <c r="N1010" s="6">
        <v>2</v>
      </c>
      <c r="O1010" s="7">
        <v>-1</v>
      </c>
      <c r="P1010" s="6">
        <v>1</v>
      </c>
      <c r="Q1010" s="7">
        <v>-1</v>
      </c>
      <c r="R1010" s="6">
        <v>0</v>
      </c>
      <c r="S1010" s="7">
        <v>-1</v>
      </c>
      <c r="T1010" s="6">
        <v>-24</v>
      </c>
      <c r="U1010" s="7">
        <v>5</v>
      </c>
      <c r="V1010" s="3" t="s">
        <v>842</v>
      </c>
      <c r="W1010" t="s">
        <v>988</v>
      </c>
      <c r="X1010" s="7"/>
      <c r="Y1010" s="7"/>
      <c r="Z1010" s="6"/>
      <c r="AA1010" s="6"/>
      <c r="AC1010" s="6"/>
      <c r="AD1010" s="6"/>
      <c r="AF1010" s="6"/>
      <c r="AG1010" s="6"/>
      <c r="AL1010" s="6"/>
      <c r="AM1010" s="6"/>
      <c r="AO1010" s="4"/>
      <c r="AP1010" s="6"/>
      <c r="AQ1010" s="6"/>
      <c r="AR1010" s="6"/>
      <c r="AS1010" s="6"/>
      <c r="AT1010" s="6"/>
      <c r="AU1010" s="4"/>
      <c r="AV1010" s="6"/>
      <c r="AW1010" s="6"/>
      <c r="AX1010" s="7"/>
      <c r="AY1010" s="4"/>
      <c r="BI1010" s="50"/>
      <c r="BK1010" s="50"/>
      <c r="BM1010" s="50"/>
      <c r="BO1010" s="50"/>
      <c r="BQ1010" s="50"/>
      <c r="BS1010" s="50"/>
    </row>
    <row r="1011" spans="1:71" x14ac:dyDescent="0.25">
      <c r="B1011" s="3" t="s">
        <v>297</v>
      </c>
      <c r="C1011" s="9" t="s">
        <v>558</v>
      </c>
      <c r="D1011" s="39">
        <v>44860</v>
      </c>
      <c r="E1011" s="28">
        <v>3</v>
      </c>
      <c r="F1011" s="3" t="s">
        <v>821</v>
      </c>
      <c r="H1011" s="6"/>
      <c r="J1011" s="6"/>
      <c r="L1011" s="6"/>
      <c r="N1011" s="6"/>
      <c r="P1011" s="6"/>
      <c r="R1011" s="6"/>
      <c r="T1011" s="6"/>
      <c r="V1011" s="3" t="s">
        <v>842</v>
      </c>
      <c r="X1011" s="7"/>
      <c r="Y1011" s="6"/>
      <c r="Z1011" s="6"/>
      <c r="AA1011" s="6"/>
      <c r="AC1011" s="6"/>
      <c r="AD1011" s="6"/>
      <c r="AF1011" s="6"/>
      <c r="AG1011" s="6"/>
      <c r="AL1011" s="6"/>
      <c r="AM1011" s="6"/>
      <c r="AO1011" s="4"/>
      <c r="AP1011" s="6">
        <v>30</v>
      </c>
      <c r="AQ1011" s="6">
        <v>34</v>
      </c>
      <c r="AR1011" s="6"/>
      <c r="AS1011" s="6"/>
      <c r="AT1011" s="6"/>
      <c r="AU1011" s="4" t="s">
        <v>876</v>
      </c>
      <c r="AV1011" s="6"/>
      <c r="AW1011" s="6"/>
      <c r="AX1011" s="7"/>
      <c r="AY1011" s="4"/>
      <c r="BI1011" s="50"/>
      <c r="BK1011" s="50"/>
      <c r="BM1011" s="50"/>
      <c r="BO1011" s="50"/>
      <c r="BQ1011" s="50"/>
      <c r="BS1011" s="50"/>
    </row>
    <row r="1012" spans="1:71" x14ac:dyDescent="0.25">
      <c r="B1012" s="3" t="s">
        <v>297</v>
      </c>
      <c r="C1012" s="9" t="s">
        <v>681</v>
      </c>
      <c r="D1012" s="39">
        <v>44860</v>
      </c>
      <c r="E1012" s="28">
        <v>30</v>
      </c>
      <c r="F1012" s="3" t="s">
        <v>903</v>
      </c>
      <c r="G1012" s="2" t="s">
        <v>138</v>
      </c>
      <c r="H1012" s="6">
        <v>28</v>
      </c>
      <c r="I1012" s="7">
        <v>5</v>
      </c>
      <c r="J1012" s="6">
        <v>44</v>
      </c>
      <c r="K1012" s="7">
        <v>-6</v>
      </c>
      <c r="L1012" s="6">
        <v>10</v>
      </c>
      <c r="M1012" s="7">
        <v>1</v>
      </c>
      <c r="N1012" s="6">
        <v>5</v>
      </c>
      <c r="O1012" s="7">
        <v>-1</v>
      </c>
      <c r="P1012" s="6"/>
      <c r="R1012" s="6"/>
      <c r="T1012" s="6">
        <v>-16</v>
      </c>
      <c r="U1012" s="7">
        <v>11</v>
      </c>
      <c r="V1012" s="3" t="s">
        <v>842</v>
      </c>
      <c r="X1012" s="7"/>
      <c r="Y1012" s="7"/>
      <c r="Z1012" s="6">
        <v>31</v>
      </c>
      <c r="AA1012" s="6">
        <v>23</v>
      </c>
      <c r="AB1012" s="7">
        <f>Z1012-AA1012</f>
        <v>8</v>
      </c>
      <c r="AC1012" s="6">
        <v>35</v>
      </c>
      <c r="AD1012" s="6">
        <v>29</v>
      </c>
      <c r="AE1012" s="7">
        <f>AC1012-AD1012</f>
        <v>6</v>
      </c>
      <c r="AF1012" s="6">
        <v>16</v>
      </c>
      <c r="AG1012" s="6">
        <v>16</v>
      </c>
      <c r="AH1012" s="7">
        <f>AF1012-AG1012</f>
        <v>0</v>
      </c>
      <c r="AL1012" s="6"/>
      <c r="AM1012" s="6"/>
      <c r="AO1012" s="4" t="s">
        <v>1127</v>
      </c>
      <c r="AP1012" s="6">
        <v>31</v>
      </c>
      <c r="AQ1012" s="6">
        <v>27</v>
      </c>
      <c r="AR1012" s="6"/>
      <c r="AS1012" s="6"/>
      <c r="AT1012" s="6"/>
      <c r="AU1012" s="4" t="s">
        <v>1035</v>
      </c>
      <c r="AV1012" s="6"/>
      <c r="AW1012" s="6"/>
      <c r="AX1012" s="7"/>
      <c r="AY1012" s="4"/>
      <c r="BI1012" s="50"/>
      <c r="BK1012" s="50"/>
      <c r="BM1012" s="50"/>
      <c r="BO1012" s="50"/>
      <c r="BQ1012" s="50"/>
      <c r="BS1012" s="50"/>
    </row>
    <row r="1013" spans="1:71" x14ac:dyDescent="0.25">
      <c r="B1013" s="3" t="s">
        <v>297</v>
      </c>
      <c r="C1013" s="9" t="s">
        <v>602</v>
      </c>
      <c r="D1013" s="39">
        <v>44861</v>
      </c>
      <c r="E1013" s="28">
        <v>28</v>
      </c>
      <c r="F1013" s="3" t="s">
        <v>1164</v>
      </c>
      <c r="H1013" s="6">
        <v>25</v>
      </c>
      <c r="I1013" s="7">
        <v>3</v>
      </c>
      <c r="J1013" s="6">
        <v>53</v>
      </c>
      <c r="K1013" s="7">
        <v>-3</v>
      </c>
      <c r="L1013" s="6">
        <v>7</v>
      </c>
      <c r="M1013" s="7">
        <v>-3</v>
      </c>
      <c r="N1013" s="6">
        <v>4</v>
      </c>
      <c r="O1013" s="7">
        <v>0</v>
      </c>
      <c r="P1013" s="6">
        <v>6</v>
      </c>
      <c r="Q1013" s="7">
        <v>3</v>
      </c>
      <c r="R1013" s="6"/>
      <c r="T1013" s="6">
        <v>-28</v>
      </c>
      <c r="U1013" s="7">
        <v>6</v>
      </c>
      <c r="V1013" s="3" t="s">
        <v>842</v>
      </c>
      <c r="X1013" s="7"/>
      <c r="Y1013" s="7"/>
      <c r="Z1013" s="6">
        <v>34</v>
      </c>
      <c r="AA1013" s="6">
        <v>22</v>
      </c>
      <c r="AB1013" s="7">
        <f>Z1013-AA1013</f>
        <v>12</v>
      </c>
      <c r="AC1013" s="6"/>
      <c r="AD1013" s="6"/>
      <c r="AF1013" s="6"/>
      <c r="AG1013" s="6"/>
      <c r="AL1013" s="6"/>
      <c r="AM1013" s="6"/>
      <c r="AO1013" s="4" t="s">
        <v>1189</v>
      </c>
      <c r="AP1013" s="6">
        <v>50</v>
      </c>
      <c r="AQ1013" s="6">
        <v>50</v>
      </c>
      <c r="AR1013" s="6"/>
      <c r="AS1013" s="6"/>
      <c r="AT1013" s="6"/>
      <c r="AU1013" s="4" t="s">
        <v>1185</v>
      </c>
      <c r="AV1013" s="6"/>
      <c r="AW1013" s="6"/>
      <c r="AX1013" s="7"/>
      <c r="AY1013" s="4"/>
      <c r="BI1013" s="50"/>
      <c r="BK1013" s="50"/>
      <c r="BM1013" s="50"/>
      <c r="BO1013" s="50"/>
      <c r="BQ1013" s="50"/>
      <c r="BS1013" s="50"/>
    </row>
    <row r="1014" spans="1:71" x14ac:dyDescent="0.25">
      <c r="B1014" s="3" t="s">
        <v>297</v>
      </c>
      <c r="C1014" s="9" t="s">
        <v>712</v>
      </c>
      <c r="D1014" s="39">
        <v>44862</v>
      </c>
      <c r="E1014" s="28">
        <v>31</v>
      </c>
      <c r="F1014" s="3" t="s">
        <v>1094</v>
      </c>
      <c r="H1014" s="6">
        <v>26</v>
      </c>
      <c r="I1014" s="7">
        <v>1</v>
      </c>
      <c r="J1014" s="6">
        <v>51</v>
      </c>
      <c r="K1014" s="7">
        <v>0</v>
      </c>
      <c r="L1014" s="6">
        <v>9</v>
      </c>
      <c r="M1014" s="7">
        <v>-1</v>
      </c>
      <c r="N1014" s="6">
        <v>4</v>
      </c>
      <c r="O1014" s="7">
        <v>-1</v>
      </c>
      <c r="P1014" s="6">
        <v>3</v>
      </c>
      <c r="Q1014" s="7">
        <v>0</v>
      </c>
      <c r="R1014" s="6">
        <v>2</v>
      </c>
      <c r="S1014" s="7">
        <v>1</v>
      </c>
      <c r="T1014" s="6">
        <v>-25</v>
      </c>
      <c r="U1014" s="7">
        <v>1</v>
      </c>
      <c r="V1014" s="3" t="s">
        <v>842</v>
      </c>
      <c r="X1014" s="7"/>
      <c r="Y1014" s="7"/>
      <c r="Z1014" s="6">
        <v>42</v>
      </c>
      <c r="AA1014" s="6">
        <v>27</v>
      </c>
      <c r="AB1014" s="7">
        <f>Z1014-AA1014</f>
        <v>15</v>
      </c>
      <c r="AC1014" s="6">
        <v>52</v>
      </c>
      <c r="AD1014" s="6">
        <v>35</v>
      </c>
      <c r="AE1014" s="7">
        <f>AC1014-AD1014</f>
        <v>17</v>
      </c>
      <c r="AF1014" s="6"/>
      <c r="AG1014" s="6"/>
      <c r="AL1014" s="6"/>
      <c r="AM1014" s="6"/>
      <c r="AO1014" s="4" t="s">
        <v>1095</v>
      </c>
      <c r="AP1014" s="6"/>
      <c r="AQ1014" s="6"/>
      <c r="AR1014" s="6"/>
      <c r="AS1014" s="6"/>
      <c r="AT1014" s="6"/>
      <c r="AU1014" s="4"/>
      <c r="AV1014" s="6"/>
      <c r="AW1014" s="6"/>
      <c r="AX1014" s="7"/>
      <c r="AY1014" s="4"/>
      <c r="BI1014" s="50"/>
      <c r="BK1014" s="50"/>
      <c r="BM1014" s="50"/>
      <c r="BO1014" s="50"/>
      <c r="BQ1014" s="50"/>
      <c r="BS1014" s="50"/>
    </row>
    <row r="1015" spans="1:71" x14ac:dyDescent="0.25">
      <c r="B1015" s="3" t="s">
        <v>297</v>
      </c>
      <c r="C1015" s="10" t="s">
        <v>702</v>
      </c>
      <c r="D1015" s="39">
        <v>44863</v>
      </c>
      <c r="E1015" s="28">
        <v>1</v>
      </c>
      <c r="F1015" s="3" t="s">
        <v>821</v>
      </c>
      <c r="H1015" s="6"/>
      <c r="J1015" s="6"/>
      <c r="L1015" s="6"/>
      <c r="N1015" s="6"/>
      <c r="P1015" s="6"/>
      <c r="R1015" s="6"/>
      <c r="T1015" s="6"/>
      <c r="V1015" s="3" t="s">
        <v>842</v>
      </c>
      <c r="X1015" s="7"/>
      <c r="Y1015" s="6"/>
      <c r="Z1015" s="6">
        <v>28</v>
      </c>
      <c r="AA1015" s="6">
        <v>27</v>
      </c>
      <c r="AB1015" s="7">
        <f>Z1015-AA1015</f>
        <v>1</v>
      </c>
      <c r="AC1015" s="6">
        <v>42</v>
      </c>
      <c r="AD1015" s="6">
        <v>36</v>
      </c>
      <c r="AE1015" s="7">
        <f>AC1015-AD1015</f>
        <v>6</v>
      </c>
      <c r="AF1015" s="6"/>
      <c r="AG1015" s="6"/>
      <c r="AL1015" s="6"/>
      <c r="AM1015" s="6"/>
      <c r="AO1015" s="4" t="s">
        <v>1037</v>
      </c>
      <c r="AP1015" s="6"/>
      <c r="AQ1015" s="6"/>
      <c r="AR1015" s="6"/>
      <c r="AS1015" s="6"/>
      <c r="AT1015" s="6"/>
      <c r="AU1015" s="4"/>
      <c r="AV1015" s="6">
        <v>11</v>
      </c>
      <c r="AW1015" s="6">
        <v>72</v>
      </c>
      <c r="AX1015" s="7">
        <f>AV1015-AW1015</f>
        <v>-61</v>
      </c>
      <c r="AY1015" s="4" t="s">
        <v>871</v>
      </c>
      <c r="BI1015" s="50"/>
      <c r="BK1015" s="50"/>
      <c r="BM1015" s="50"/>
      <c r="BO1015" s="50"/>
      <c r="BQ1015" s="50"/>
      <c r="BS1015" s="50"/>
    </row>
    <row r="1016" spans="1:71" x14ac:dyDescent="0.25">
      <c r="B1016" s="3" t="s">
        <v>297</v>
      </c>
      <c r="C1016" s="9" t="s">
        <v>626</v>
      </c>
      <c r="D1016" s="39">
        <v>44864</v>
      </c>
      <c r="E1016" s="28">
        <v>31</v>
      </c>
      <c r="F1016" s="3" t="s">
        <v>1135</v>
      </c>
      <c r="H1016" s="6">
        <v>27</v>
      </c>
      <c r="I1016" s="7">
        <v>4</v>
      </c>
      <c r="J1016" s="6">
        <v>50</v>
      </c>
      <c r="K1016" s="7">
        <v>-5</v>
      </c>
      <c r="L1016" s="6">
        <v>9</v>
      </c>
      <c r="M1016" s="7">
        <v>0</v>
      </c>
      <c r="N1016" s="6">
        <v>5</v>
      </c>
      <c r="O1016" s="7">
        <v>0</v>
      </c>
      <c r="P1016" s="6">
        <v>3</v>
      </c>
      <c r="Q1016" s="7">
        <v>-1</v>
      </c>
      <c r="R1016" s="6"/>
      <c r="T1016" s="6">
        <v>-23</v>
      </c>
      <c r="U1016" s="7">
        <v>9</v>
      </c>
      <c r="V1016" s="3" t="s">
        <v>842</v>
      </c>
      <c r="X1016" s="7"/>
      <c r="Y1016" s="7"/>
      <c r="Z1016" s="6">
        <v>29</v>
      </c>
      <c r="AA1016" s="6">
        <v>19</v>
      </c>
      <c r="AB1016" s="7">
        <f>Z1016-AA1016</f>
        <v>10</v>
      </c>
      <c r="AC1016" s="6">
        <v>35</v>
      </c>
      <c r="AD1016" s="6">
        <v>27</v>
      </c>
      <c r="AE1016" s="7">
        <f>AC1016-AD1016</f>
        <v>8</v>
      </c>
      <c r="AF1016" s="6"/>
      <c r="AG1016" s="6"/>
      <c r="AL1016" s="6"/>
      <c r="AM1016" s="6"/>
      <c r="AO1016" s="4" t="s">
        <v>1148</v>
      </c>
      <c r="AP1016" s="6">
        <v>41</v>
      </c>
      <c r="AQ1016" s="6">
        <v>37</v>
      </c>
      <c r="AR1016" s="6"/>
      <c r="AS1016" s="6"/>
      <c r="AT1016" s="6"/>
      <c r="AU1016" s="4" t="s">
        <v>1147</v>
      </c>
      <c r="AV1016" s="6"/>
      <c r="AW1016" s="6"/>
      <c r="AX1016" s="7"/>
      <c r="AY1016" s="4"/>
      <c r="BI1016" s="50"/>
      <c r="BK1016" s="50"/>
      <c r="BM1016" s="50"/>
      <c r="BO1016" s="50"/>
      <c r="BQ1016" s="50"/>
      <c r="BS1016" s="50"/>
    </row>
    <row r="1017" spans="1:71" x14ac:dyDescent="0.25">
      <c r="B1017" s="3" t="s">
        <v>297</v>
      </c>
      <c r="C1017" s="9" t="s">
        <v>312</v>
      </c>
      <c r="D1017" s="39">
        <v>44865</v>
      </c>
      <c r="E1017" s="28">
        <v>4</v>
      </c>
      <c r="F1017" s="3" t="s">
        <v>1121</v>
      </c>
      <c r="H1017" s="6">
        <v>29</v>
      </c>
      <c r="J1017" s="6">
        <v>48</v>
      </c>
      <c r="L1017" s="6">
        <v>8</v>
      </c>
      <c r="N1017" s="6">
        <v>4</v>
      </c>
      <c r="P1017" s="6">
        <v>5</v>
      </c>
      <c r="R1017" s="6"/>
      <c r="T1017" s="6">
        <v>-19</v>
      </c>
      <c r="V1017" s="3" t="s">
        <v>842</v>
      </c>
      <c r="X1017" s="7"/>
      <c r="Y1017" s="7"/>
      <c r="Z1017" s="6"/>
      <c r="AA1017" s="6"/>
      <c r="AC1017" s="6"/>
      <c r="AD1017" s="6"/>
      <c r="AF1017" s="6"/>
      <c r="AG1017" s="6"/>
      <c r="AL1017" s="6"/>
      <c r="AM1017" s="6"/>
      <c r="AO1017" s="4"/>
      <c r="AP1017" s="6">
        <v>41</v>
      </c>
      <c r="AQ1017" s="6">
        <v>33</v>
      </c>
      <c r="AR1017" s="6"/>
      <c r="AS1017" s="6"/>
      <c r="AT1017" s="6"/>
      <c r="AU1017" s="4" t="s">
        <v>1168</v>
      </c>
      <c r="AV1017" s="6"/>
      <c r="AW1017" s="6"/>
      <c r="AX1017" s="7"/>
      <c r="AY1017" s="4"/>
      <c r="BI1017" s="50"/>
      <c r="BK1017" s="50"/>
      <c r="BM1017" s="50"/>
      <c r="BO1017" s="50"/>
      <c r="BQ1017" s="50"/>
      <c r="BS1017" s="50"/>
    </row>
    <row r="1018" spans="1:71" x14ac:dyDescent="0.25">
      <c r="A1018" s="3"/>
      <c r="B1018" s="3" t="s">
        <v>297</v>
      </c>
      <c r="C1018" s="52" t="s">
        <v>1162</v>
      </c>
      <c r="D1018" s="39"/>
      <c r="E1018" s="28"/>
      <c r="F1018" s="3" t="s">
        <v>1163</v>
      </c>
      <c r="H1018" s="6">
        <v>25.6</v>
      </c>
      <c r="I1018" s="7">
        <f>H1018-H960</f>
        <v>-2.1999999999999993</v>
      </c>
      <c r="J1018" s="6">
        <v>47.4</v>
      </c>
      <c r="K1018" s="7">
        <f>J1018-J960</f>
        <v>2.5</v>
      </c>
      <c r="L1018" s="6">
        <v>10.3</v>
      </c>
      <c r="M1018" s="7">
        <f>L1018-L960</f>
        <v>0.40000000000000036</v>
      </c>
      <c r="N1018" s="6">
        <v>4.4000000000000004</v>
      </c>
      <c r="O1018" s="7">
        <f>N1018-N960</f>
        <v>-1</v>
      </c>
      <c r="P1018" s="6">
        <v>4.9000000000000004</v>
      </c>
      <c r="Q1018" s="7">
        <f>P1018-P960</f>
        <v>1.5000000000000004</v>
      </c>
      <c r="R1018" s="6"/>
      <c r="T1018" s="6">
        <f>H1018-J1018</f>
        <v>-21.799999999999997</v>
      </c>
      <c r="U1018" s="7">
        <f>T1018-T960</f>
        <v>-4.6999999999999993</v>
      </c>
      <c r="V1018" s="3" t="s">
        <v>842</v>
      </c>
      <c r="W1018" s="3"/>
      <c r="X1018" t="s">
        <v>1152</v>
      </c>
      <c r="Y1018" s="7"/>
      <c r="Z1018" s="6"/>
      <c r="AA1018" s="6"/>
      <c r="AC1018" s="6"/>
      <c r="AD1018" s="6"/>
      <c r="AF1018" s="6"/>
      <c r="AG1018" s="6"/>
      <c r="AL1018" s="6"/>
      <c r="AM1018" s="6"/>
      <c r="AO1018" s="4"/>
      <c r="AP1018" s="6"/>
      <c r="AQ1018" s="6"/>
      <c r="AR1018" s="6"/>
      <c r="AS1018" s="6"/>
      <c r="AT1018" s="6"/>
      <c r="AU1018" s="4"/>
      <c r="AV1018" s="6"/>
      <c r="AW1018" s="6"/>
      <c r="AX1018" s="7"/>
      <c r="AY1018" s="4"/>
      <c r="BI1018" s="50"/>
      <c r="BK1018" s="50"/>
      <c r="BM1018" s="50"/>
      <c r="BO1018" s="50"/>
      <c r="BQ1018" s="50"/>
      <c r="BS1018" s="50"/>
    </row>
    <row r="1019" spans="1:71" x14ac:dyDescent="0.25">
      <c r="B1019" s="3" t="s">
        <v>296</v>
      </c>
      <c r="C1019" s="9" t="s">
        <v>605</v>
      </c>
      <c r="D1019" s="39">
        <v>44866</v>
      </c>
      <c r="E1019" s="28">
        <v>4</v>
      </c>
      <c r="F1019" s="3" t="s">
        <v>1182</v>
      </c>
      <c r="G1019" s="2" t="s">
        <v>74</v>
      </c>
      <c r="H1019" s="6">
        <v>21</v>
      </c>
      <c r="I1019" s="7">
        <v>1</v>
      </c>
      <c r="J1019" s="6">
        <v>47</v>
      </c>
      <c r="K1019" s="7">
        <v>-4</v>
      </c>
      <c r="L1019" s="6">
        <v>10</v>
      </c>
      <c r="M1019" s="7">
        <v>1</v>
      </c>
      <c r="N1019" s="6">
        <v>7</v>
      </c>
      <c r="O1019" s="7">
        <v>2</v>
      </c>
      <c r="P1019" s="6">
        <v>5</v>
      </c>
      <c r="Q1019" s="7">
        <v>-2</v>
      </c>
      <c r="R1019" s="6"/>
      <c r="T1019" s="6">
        <v>-26</v>
      </c>
      <c r="U1019" s="7">
        <v>5</v>
      </c>
      <c r="V1019" s="3" t="s">
        <v>842</v>
      </c>
      <c r="X1019" s="7"/>
      <c r="Y1019" s="7"/>
      <c r="Z1019" s="6"/>
      <c r="AA1019" s="6"/>
      <c r="AC1019" s="6"/>
      <c r="AD1019" s="6"/>
      <c r="AF1019" s="6"/>
      <c r="AG1019" s="6"/>
      <c r="AL1019" s="6"/>
      <c r="AM1019" s="6"/>
      <c r="AO1019" s="4"/>
      <c r="AP1019" s="6"/>
      <c r="AQ1019" s="6"/>
      <c r="AR1019" s="6"/>
      <c r="AS1019" s="6"/>
      <c r="AT1019" s="6"/>
      <c r="AU1019" s="4"/>
      <c r="AV1019" s="6"/>
      <c r="AW1019" s="6"/>
      <c r="AX1019" s="7"/>
      <c r="AY1019" s="4"/>
      <c r="BI1019" s="50"/>
      <c r="BK1019" s="50"/>
      <c r="BM1019" s="50"/>
      <c r="BO1019" s="50"/>
      <c r="BQ1019" s="50"/>
      <c r="BS1019" s="50"/>
    </row>
    <row r="1020" spans="1:71" x14ac:dyDescent="0.25">
      <c r="B1020" s="3" t="s">
        <v>296</v>
      </c>
      <c r="C1020" s="9" t="s">
        <v>339</v>
      </c>
      <c r="D1020" s="39">
        <v>44866</v>
      </c>
      <c r="E1020" s="28">
        <v>3</v>
      </c>
      <c r="F1020" s="3" t="s">
        <v>821</v>
      </c>
      <c r="G1020" s="2" t="s">
        <v>224</v>
      </c>
      <c r="H1020" s="6">
        <v>24</v>
      </c>
      <c r="I1020" s="7">
        <v>1</v>
      </c>
      <c r="J1020" s="6">
        <v>50</v>
      </c>
      <c r="K1020" s="7">
        <v>-1</v>
      </c>
      <c r="L1020" s="6">
        <v>9</v>
      </c>
      <c r="M1020" s="7">
        <v>0</v>
      </c>
      <c r="N1020" s="6">
        <v>5</v>
      </c>
      <c r="O1020" s="7">
        <v>1</v>
      </c>
      <c r="P1020" s="6">
        <v>6</v>
      </c>
      <c r="Q1020" s="7">
        <v>0</v>
      </c>
      <c r="R1020" s="6"/>
      <c r="T1020" s="6">
        <v>-26</v>
      </c>
      <c r="U1020" s="7">
        <v>2</v>
      </c>
      <c r="V1020" s="3" t="s">
        <v>842</v>
      </c>
      <c r="X1020" s="7"/>
      <c r="Y1020" s="7"/>
      <c r="Z1020" s="6"/>
      <c r="AA1020" s="6"/>
      <c r="AC1020" s="6"/>
      <c r="AD1020" s="6"/>
      <c r="AF1020" s="6"/>
      <c r="AG1020" s="6"/>
      <c r="AL1020" s="6"/>
      <c r="AM1020" s="6"/>
      <c r="AO1020" s="4"/>
      <c r="AP1020" s="6">
        <v>28</v>
      </c>
      <c r="AQ1020" s="6">
        <v>32</v>
      </c>
      <c r="AR1020" s="6"/>
      <c r="AS1020" s="6"/>
      <c r="AT1020" s="6"/>
      <c r="AU1020" s="4" t="s">
        <v>876</v>
      </c>
      <c r="AV1020" s="6"/>
      <c r="AW1020" s="6"/>
      <c r="AX1020" s="7"/>
      <c r="AY1020" s="4"/>
      <c r="BI1020" s="50"/>
      <c r="BK1020" s="50"/>
      <c r="BM1020" s="50"/>
      <c r="BO1020" s="50"/>
      <c r="BQ1020" s="50"/>
      <c r="BS1020" s="50"/>
    </row>
    <row r="1021" spans="1:71" x14ac:dyDescent="0.25">
      <c r="B1021" s="3" t="s">
        <v>296</v>
      </c>
      <c r="C1021" s="9" t="s">
        <v>315</v>
      </c>
      <c r="D1021" s="39">
        <v>44866</v>
      </c>
      <c r="E1021" s="28">
        <v>6</v>
      </c>
      <c r="F1021" s="3" t="s">
        <v>982</v>
      </c>
      <c r="H1021" s="6">
        <v>27</v>
      </c>
      <c r="I1021" s="7">
        <v>0</v>
      </c>
      <c r="J1021" s="6">
        <v>50</v>
      </c>
      <c r="K1021" s="7">
        <v>-1</v>
      </c>
      <c r="L1021" s="6">
        <v>7</v>
      </c>
      <c r="M1021" s="7">
        <v>-1</v>
      </c>
      <c r="N1021" s="6">
        <v>3</v>
      </c>
      <c r="O1021" s="7">
        <v>1</v>
      </c>
      <c r="P1021" s="6">
        <v>3</v>
      </c>
      <c r="Q1021" s="7">
        <v>2</v>
      </c>
      <c r="R1021" s="6">
        <v>2</v>
      </c>
      <c r="S1021" s="7">
        <v>2</v>
      </c>
      <c r="T1021" s="6">
        <v>-23</v>
      </c>
      <c r="U1021" s="7">
        <v>1</v>
      </c>
      <c r="V1021" s="3" t="s">
        <v>842</v>
      </c>
      <c r="W1021" t="s">
        <v>988</v>
      </c>
      <c r="X1021" s="7"/>
      <c r="Y1021" s="7"/>
      <c r="Z1021" s="6">
        <v>33</v>
      </c>
      <c r="AA1021" s="6">
        <v>40</v>
      </c>
      <c r="AB1021" s="7">
        <v>-7</v>
      </c>
      <c r="AC1021" s="6">
        <v>40</v>
      </c>
      <c r="AD1021" s="6">
        <v>31</v>
      </c>
      <c r="AE1021" s="7">
        <v>9</v>
      </c>
      <c r="AF1021" s="6"/>
      <c r="AG1021" s="6"/>
      <c r="AL1021" s="6"/>
      <c r="AM1021" s="6"/>
      <c r="AO1021" s="4" t="s">
        <v>1049</v>
      </c>
      <c r="AP1021" s="6">
        <v>34</v>
      </c>
      <c r="AQ1021" s="6">
        <v>39</v>
      </c>
      <c r="AR1021" s="6"/>
      <c r="AS1021" s="6"/>
      <c r="AT1021" s="6"/>
      <c r="AU1021" s="4" t="s">
        <v>1084</v>
      </c>
      <c r="AV1021" s="6">
        <v>18</v>
      </c>
      <c r="AW1021" s="6">
        <v>61</v>
      </c>
      <c r="AX1021" s="7">
        <v>-43</v>
      </c>
      <c r="AY1021" s="4" t="s">
        <v>1144</v>
      </c>
      <c r="BI1021" s="50"/>
      <c r="BK1021" s="50"/>
      <c r="BM1021" s="50"/>
      <c r="BO1021" s="50"/>
      <c r="BQ1021" s="50"/>
      <c r="BS1021" s="50"/>
    </row>
    <row r="1022" spans="1:71" x14ac:dyDescent="0.25">
      <c r="B1022" s="3" t="s">
        <v>296</v>
      </c>
      <c r="C1022" s="9" t="s">
        <v>571</v>
      </c>
      <c r="D1022" s="39">
        <v>44867</v>
      </c>
      <c r="E1022" s="28">
        <v>3</v>
      </c>
      <c r="F1022" s="3" t="s">
        <v>1135</v>
      </c>
      <c r="H1022" s="6">
        <v>30</v>
      </c>
      <c r="I1022" s="7">
        <v>3</v>
      </c>
      <c r="J1022" s="6">
        <v>47</v>
      </c>
      <c r="K1022" s="7">
        <v>-3</v>
      </c>
      <c r="L1022" s="6">
        <v>12</v>
      </c>
      <c r="M1022" s="7">
        <v>3</v>
      </c>
      <c r="N1022" s="6">
        <v>3</v>
      </c>
      <c r="O1022" s="7">
        <v>2</v>
      </c>
      <c r="P1022" s="6">
        <v>4</v>
      </c>
      <c r="Q1022" s="7">
        <v>1</v>
      </c>
      <c r="R1022" s="6"/>
      <c r="T1022" s="6">
        <v>-17</v>
      </c>
      <c r="U1022" s="7">
        <v>6</v>
      </c>
      <c r="V1022" s="3" t="s">
        <v>842</v>
      </c>
      <c r="X1022" s="7"/>
      <c r="Y1022" s="7"/>
      <c r="Z1022" s="6">
        <v>33</v>
      </c>
      <c r="AA1022" s="6">
        <v>20</v>
      </c>
      <c r="AB1022" s="7">
        <f>Z1022-AA1022</f>
        <v>13</v>
      </c>
      <c r="AC1022" s="6">
        <v>40</v>
      </c>
      <c r="AD1022" s="6">
        <v>22</v>
      </c>
      <c r="AE1022" s="7">
        <f>AC1022-AD1022</f>
        <v>18</v>
      </c>
      <c r="AF1022" s="6"/>
      <c r="AG1022" s="6"/>
      <c r="AL1022" s="6"/>
      <c r="AM1022" s="6"/>
      <c r="AO1022" s="4" t="s">
        <v>1148</v>
      </c>
      <c r="AP1022" s="6">
        <v>43</v>
      </c>
      <c r="AQ1022" s="6">
        <v>37</v>
      </c>
      <c r="AR1022" s="6"/>
      <c r="AS1022" s="6"/>
      <c r="AT1022" s="6"/>
      <c r="AU1022" s="4" t="s">
        <v>1147</v>
      </c>
      <c r="AV1022" s="6"/>
      <c r="AW1022" s="6"/>
      <c r="AX1022" s="7"/>
      <c r="AY1022" s="4"/>
      <c r="BI1022" s="50"/>
      <c r="BK1022" s="50"/>
      <c r="BM1022" s="50"/>
      <c r="BO1022" s="50"/>
      <c r="BQ1022" s="50"/>
      <c r="BS1022" s="50"/>
    </row>
    <row r="1023" spans="1:71" x14ac:dyDescent="0.25">
      <c r="B1023" s="3" t="s">
        <v>296</v>
      </c>
      <c r="C1023" s="9" t="s">
        <v>571</v>
      </c>
      <c r="D1023" s="39">
        <v>44867</v>
      </c>
      <c r="E1023" s="28">
        <v>4</v>
      </c>
      <c r="F1023" s="3" t="s">
        <v>1169</v>
      </c>
      <c r="G1023" s="2" t="s">
        <v>42</v>
      </c>
      <c r="H1023" s="6">
        <v>29</v>
      </c>
      <c r="I1023" s="7">
        <v>3</v>
      </c>
      <c r="J1023" s="6">
        <v>49</v>
      </c>
      <c r="K1023" s="7">
        <v>-1</v>
      </c>
      <c r="L1023" s="6">
        <v>9</v>
      </c>
      <c r="M1023" s="7">
        <v>-1</v>
      </c>
      <c r="N1023" s="6">
        <v>4</v>
      </c>
      <c r="O1023" s="7">
        <v>-1</v>
      </c>
      <c r="P1023" s="6"/>
      <c r="R1023" s="6"/>
      <c r="T1023" s="6">
        <v>-20</v>
      </c>
      <c r="U1023" s="7">
        <v>4</v>
      </c>
      <c r="V1023" s="3" t="s">
        <v>1170</v>
      </c>
      <c r="W1023" t="s">
        <v>988</v>
      </c>
      <c r="X1023" s="7"/>
      <c r="Y1023" s="7"/>
      <c r="Z1023" s="6"/>
      <c r="AA1023" s="6"/>
      <c r="AC1023" s="6"/>
      <c r="AD1023" s="6"/>
      <c r="AF1023" s="6"/>
      <c r="AG1023" s="6"/>
      <c r="AL1023" s="6"/>
      <c r="AM1023" s="6"/>
      <c r="AO1023" s="4"/>
      <c r="AP1023" s="6"/>
      <c r="AQ1023" s="6"/>
      <c r="AR1023" s="6"/>
      <c r="AS1023" s="6"/>
      <c r="AT1023" s="6"/>
      <c r="AU1023" s="4"/>
      <c r="AV1023" s="6"/>
      <c r="AW1023" s="6"/>
      <c r="AX1023" s="7"/>
      <c r="AY1023" s="4"/>
      <c r="BI1023" s="50"/>
      <c r="BK1023" s="50"/>
      <c r="BM1023" s="50"/>
      <c r="BO1023" s="50"/>
      <c r="BQ1023" s="50"/>
      <c r="BS1023" s="50"/>
    </row>
    <row r="1024" spans="1:71" x14ac:dyDescent="0.25">
      <c r="B1024" s="3" t="s">
        <v>296</v>
      </c>
      <c r="C1024" s="9" t="s">
        <v>697</v>
      </c>
      <c r="D1024" s="39">
        <v>44867</v>
      </c>
      <c r="E1024" s="28">
        <v>5</v>
      </c>
      <c r="F1024" s="3" t="s">
        <v>903</v>
      </c>
      <c r="G1024" s="2" t="s">
        <v>138</v>
      </c>
      <c r="H1024" s="6">
        <v>28</v>
      </c>
      <c r="I1024" s="7">
        <v>0</v>
      </c>
      <c r="J1024" s="6">
        <v>46</v>
      </c>
      <c r="K1024" s="7">
        <v>2</v>
      </c>
      <c r="L1024" s="6">
        <v>8</v>
      </c>
      <c r="M1024" s="7">
        <v>-2</v>
      </c>
      <c r="N1024" s="6">
        <v>6</v>
      </c>
      <c r="O1024" s="7">
        <v>1</v>
      </c>
      <c r="P1024" s="6"/>
      <c r="R1024" s="6"/>
      <c r="T1024" s="6">
        <v>-18</v>
      </c>
      <c r="U1024" s="7">
        <v>-2</v>
      </c>
      <c r="V1024" s="3" t="s">
        <v>842</v>
      </c>
      <c r="X1024" s="7"/>
      <c r="Y1024" s="7"/>
      <c r="Z1024" s="6">
        <v>29</v>
      </c>
      <c r="AA1024" s="6">
        <v>31</v>
      </c>
      <c r="AB1024" s="7">
        <f>Z1024-AA1024</f>
        <v>-2</v>
      </c>
      <c r="AC1024" s="6">
        <v>36</v>
      </c>
      <c r="AD1024" s="6">
        <v>28</v>
      </c>
      <c r="AE1024" s="7">
        <f>AC1024-AD1024</f>
        <v>8</v>
      </c>
      <c r="AF1024" s="6">
        <v>15</v>
      </c>
      <c r="AG1024" s="6">
        <v>17</v>
      </c>
      <c r="AH1024" s="7">
        <f>AF1024-AG1024</f>
        <v>-2</v>
      </c>
      <c r="AL1024" s="6"/>
      <c r="AM1024" s="6"/>
      <c r="AO1024" s="4" t="s">
        <v>1127</v>
      </c>
      <c r="AP1024" s="6">
        <v>28</v>
      </c>
      <c r="AQ1024" s="6">
        <v>30</v>
      </c>
      <c r="AR1024" s="6"/>
      <c r="AS1024" s="6"/>
      <c r="AT1024" s="6"/>
      <c r="AU1024" s="4" t="s">
        <v>1035</v>
      </c>
      <c r="AV1024" s="6"/>
      <c r="AW1024" s="6"/>
      <c r="AX1024" s="7"/>
      <c r="AY1024" s="4"/>
      <c r="BI1024" s="50"/>
      <c r="BK1024" s="50"/>
      <c r="BM1024" s="50"/>
      <c r="BO1024" s="50"/>
      <c r="BQ1024" s="50"/>
      <c r="BS1024" s="50"/>
    </row>
    <row r="1025" spans="1:71" x14ac:dyDescent="0.25">
      <c r="B1025" s="3" t="s">
        <v>296</v>
      </c>
      <c r="C1025" s="9" t="s">
        <v>589</v>
      </c>
      <c r="D1025" s="39">
        <v>44868</v>
      </c>
      <c r="E1025" s="28">
        <v>4</v>
      </c>
      <c r="F1025" s="3" t="s">
        <v>1164</v>
      </c>
      <c r="H1025" s="6">
        <v>27</v>
      </c>
      <c r="I1025" s="7">
        <v>2</v>
      </c>
      <c r="J1025" s="6">
        <v>51</v>
      </c>
      <c r="K1025" s="7">
        <v>-2</v>
      </c>
      <c r="L1025" s="6">
        <v>7</v>
      </c>
      <c r="M1025" s="7">
        <v>0</v>
      </c>
      <c r="N1025" s="6">
        <v>3</v>
      </c>
      <c r="O1025" s="7">
        <v>-1</v>
      </c>
      <c r="P1025" s="6">
        <v>6</v>
      </c>
      <c r="Q1025" s="7">
        <v>0</v>
      </c>
      <c r="R1025" s="6"/>
      <c r="T1025" s="6">
        <v>-24</v>
      </c>
      <c r="U1025" s="7">
        <v>4</v>
      </c>
      <c r="V1025" s="3" t="s">
        <v>842</v>
      </c>
      <c r="X1025" s="7"/>
      <c r="Y1025" s="7"/>
      <c r="Z1025" s="6">
        <v>28</v>
      </c>
      <c r="AA1025" s="6">
        <v>28</v>
      </c>
      <c r="AB1025" s="7">
        <f>Z1025-AA1025</f>
        <v>0</v>
      </c>
      <c r="AC1025" s="6"/>
      <c r="AD1025" s="6"/>
      <c r="AF1025" s="6"/>
      <c r="AG1025" s="6"/>
      <c r="AL1025" s="6"/>
      <c r="AM1025" s="6"/>
      <c r="AO1025" s="4" t="s">
        <v>1189</v>
      </c>
      <c r="AP1025" s="6"/>
      <c r="AQ1025" s="6"/>
      <c r="AR1025" s="6"/>
      <c r="AS1025" s="6"/>
      <c r="AT1025" s="6"/>
      <c r="AU1025" s="4"/>
      <c r="AV1025" s="6"/>
      <c r="AW1025" s="6"/>
      <c r="AX1025" s="7"/>
      <c r="AY1025" s="4"/>
      <c r="BI1025" s="50"/>
      <c r="BK1025" s="50"/>
      <c r="BM1025" s="50"/>
      <c r="BO1025" s="50"/>
      <c r="BQ1025" s="50"/>
      <c r="BS1025" s="50"/>
    </row>
    <row r="1026" spans="1:71" x14ac:dyDescent="0.25">
      <c r="A1026" s="3"/>
      <c r="B1026" s="3" t="s">
        <v>296</v>
      </c>
      <c r="C1026" s="85" t="s">
        <v>362</v>
      </c>
      <c r="D1026" s="39">
        <v>44869</v>
      </c>
      <c r="E1026" s="28">
        <v>7</v>
      </c>
      <c r="F1026" s="3" t="s">
        <v>1094</v>
      </c>
      <c r="H1026" s="6">
        <v>29</v>
      </c>
      <c r="I1026" s="7">
        <v>3</v>
      </c>
      <c r="J1026" s="6">
        <v>47</v>
      </c>
      <c r="K1026" s="7">
        <v>-4</v>
      </c>
      <c r="L1026" s="6">
        <v>9</v>
      </c>
      <c r="M1026" s="7">
        <v>0</v>
      </c>
      <c r="N1026" s="6">
        <v>5</v>
      </c>
      <c r="O1026" s="7">
        <v>1</v>
      </c>
      <c r="P1026" s="6">
        <v>3</v>
      </c>
      <c r="Q1026" s="7">
        <v>0</v>
      </c>
      <c r="R1026" s="6">
        <v>2</v>
      </c>
      <c r="S1026" s="7">
        <v>0</v>
      </c>
      <c r="T1026" s="6">
        <v>-18</v>
      </c>
      <c r="U1026" s="7">
        <v>7</v>
      </c>
      <c r="V1026" s="3" t="s">
        <v>842</v>
      </c>
      <c r="X1026" s="7"/>
      <c r="Y1026" s="7"/>
      <c r="Z1026" s="6">
        <v>45</v>
      </c>
      <c r="AA1026" s="6">
        <v>36</v>
      </c>
      <c r="AB1026" s="7">
        <f>Z1026-AA1026</f>
        <v>9</v>
      </c>
      <c r="AC1026" s="6">
        <v>47</v>
      </c>
      <c r="AD1026" s="6">
        <v>40</v>
      </c>
      <c r="AE1026" s="7">
        <f>AC1026-AD1026</f>
        <v>7</v>
      </c>
      <c r="AF1026" s="6"/>
      <c r="AG1026" s="6"/>
      <c r="AL1026" s="6"/>
      <c r="AM1026" s="6"/>
      <c r="AO1026" s="4" t="s">
        <v>1095</v>
      </c>
      <c r="AP1026" s="6"/>
      <c r="AQ1026" s="6"/>
      <c r="AR1026" s="6"/>
      <c r="AS1026" s="6"/>
      <c r="AT1026" s="6"/>
      <c r="AU1026" s="4"/>
      <c r="AV1026" s="6"/>
      <c r="AW1026" s="6"/>
      <c r="AX1026" s="7"/>
      <c r="AY1026" s="4"/>
      <c r="BI1026" s="50"/>
      <c r="BK1026" s="50"/>
      <c r="BM1026" s="50"/>
      <c r="BO1026" s="50"/>
      <c r="BQ1026" s="50"/>
      <c r="BS1026" s="50"/>
    </row>
    <row r="1027" spans="1:71" x14ac:dyDescent="0.25">
      <c r="B1027" s="3" t="s">
        <v>296</v>
      </c>
      <c r="C1027" s="10" t="s">
        <v>346</v>
      </c>
      <c r="D1027" s="39">
        <v>44869</v>
      </c>
      <c r="E1027" s="28">
        <v>21</v>
      </c>
      <c r="F1027" s="3" t="s">
        <v>1132</v>
      </c>
      <c r="H1027" s="6"/>
      <c r="J1027" s="6"/>
      <c r="L1027" s="6"/>
      <c r="N1027" s="6"/>
      <c r="P1027" s="6"/>
      <c r="R1027" s="6"/>
      <c r="T1027" s="6"/>
      <c r="V1027" s="3" t="s">
        <v>842</v>
      </c>
      <c r="X1027" s="7"/>
      <c r="Y1027" s="6"/>
      <c r="Z1027" s="6">
        <v>21</v>
      </c>
      <c r="AA1027" s="6">
        <v>30</v>
      </c>
      <c r="AB1027" s="7">
        <f>Z1027-AA1027</f>
        <v>-9</v>
      </c>
      <c r="AC1027" s="6">
        <v>32</v>
      </c>
      <c r="AD1027" s="6">
        <v>28</v>
      </c>
      <c r="AE1027" s="7">
        <f>AC1027-AD1027</f>
        <v>4</v>
      </c>
      <c r="AF1027" s="6"/>
      <c r="AG1027" s="6"/>
      <c r="AL1027" s="6"/>
      <c r="AM1027" s="6"/>
      <c r="AO1027" s="4" t="s">
        <v>1154</v>
      </c>
      <c r="AP1027" s="6">
        <v>27</v>
      </c>
      <c r="AQ1027" s="6">
        <v>28</v>
      </c>
      <c r="AR1027" s="6"/>
      <c r="AS1027" s="6"/>
      <c r="AT1027" s="6"/>
      <c r="AU1027" s="4" t="s">
        <v>1186</v>
      </c>
      <c r="AV1027" s="6">
        <v>15</v>
      </c>
      <c r="AW1027" s="6">
        <v>43</v>
      </c>
      <c r="AX1027" s="7">
        <f>AV1027-AW1027</f>
        <v>-28</v>
      </c>
      <c r="AY1027" s="4" t="s">
        <v>1158</v>
      </c>
      <c r="BI1027" s="50"/>
      <c r="BK1027" s="50"/>
      <c r="BM1027" s="50"/>
      <c r="BO1027" s="50"/>
      <c r="BQ1027" s="50"/>
      <c r="BS1027" s="50"/>
    </row>
    <row r="1028" spans="1:71" x14ac:dyDescent="0.25">
      <c r="B1028" s="3" t="s">
        <v>296</v>
      </c>
      <c r="C1028" s="9" t="s">
        <v>657</v>
      </c>
      <c r="D1028" s="39">
        <v>44870</v>
      </c>
      <c r="E1028" s="28">
        <v>11</v>
      </c>
      <c r="F1028" s="3" t="s">
        <v>821</v>
      </c>
      <c r="H1028" s="6"/>
      <c r="J1028" s="6"/>
      <c r="L1028" s="6"/>
      <c r="N1028" s="6"/>
      <c r="P1028" s="6"/>
      <c r="R1028" s="6"/>
      <c r="T1028" s="6"/>
      <c r="V1028" s="3" t="s">
        <v>842</v>
      </c>
      <c r="X1028" s="7"/>
      <c r="Y1028" s="6"/>
      <c r="Z1028" s="6"/>
      <c r="AA1028" s="6"/>
      <c r="AC1028" s="6"/>
      <c r="AD1028" s="6"/>
      <c r="AF1028" s="6"/>
      <c r="AG1028" s="6"/>
      <c r="AL1028" s="6"/>
      <c r="AM1028" s="6"/>
      <c r="AO1028" s="4"/>
      <c r="AP1028" s="6"/>
      <c r="AQ1028" s="6"/>
      <c r="AR1028" s="6"/>
      <c r="AS1028" s="6"/>
      <c r="AT1028" s="6"/>
      <c r="AU1028" s="4"/>
      <c r="AV1028" s="6">
        <v>12</v>
      </c>
      <c r="AW1028" s="6">
        <v>70</v>
      </c>
      <c r="AX1028" s="7">
        <f>AV1028-AW1028</f>
        <v>-58</v>
      </c>
      <c r="AY1028" s="4" t="s">
        <v>871</v>
      </c>
      <c r="BI1028" s="50"/>
      <c r="BK1028" s="50"/>
      <c r="BM1028" s="50"/>
      <c r="BO1028" s="50"/>
      <c r="BQ1028" s="50"/>
      <c r="BS1028" s="50"/>
    </row>
    <row r="1029" spans="1:71" x14ac:dyDescent="0.25">
      <c r="B1029" s="3" t="s">
        <v>296</v>
      </c>
      <c r="C1029" s="9" t="s">
        <v>636</v>
      </c>
      <c r="D1029" s="39">
        <v>44871</v>
      </c>
      <c r="E1029" s="28">
        <v>7</v>
      </c>
      <c r="F1029" s="3" t="s">
        <v>1135</v>
      </c>
      <c r="H1029" s="6">
        <v>27</v>
      </c>
      <c r="I1029" s="7">
        <v>-3</v>
      </c>
      <c r="J1029" s="6">
        <v>48</v>
      </c>
      <c r="K1029" s="7">
        <v>1</v>
      </c>
      <c r="L1029" s="6">
        <v>10</v>
      </c>
      <c r="M1029" s="7">
        <v>-2</v>
      </c>
      <c r="N1029" s="6">
        <v>4</v>
      </c>
      <c r="O1029" s="7">
        <v>1</v>
      </c>
      <c r="P1029" s="6">
        <v>5</v>
      </c>
      <c r="Q1029" s="7">
        <v>1</v>
      </c>
      <c r="R1029" s="6"/>
      <c r="T1029" s="6">
        <v>-21</v>
      </c>
      <c r="U1029" s="7">
        <v>-4</v>
      </c>
      <c r="V1029" s="3" t="s">
        <v>842</v>
      </c>
      <c r="X1029" s="7"/>
      <c r="Y1029" s="7"/>
      <c r="Z1029" s="6">
        <v>32</v>
      </c>
      <c r="AA1029" s="6">
        <v>24</v>
      </c>
      <c r="AB1029" s="7">
        <f>Z1029-AA1029</f>
        <v>8</v>
      </c>
      <c r="AC1029" s="6">
        <v>38</v>
      </c>
      <c r="AD1029" s="6">
        <v>25</v>
      </c>
      <c r="AE1029" s="7">
        <f>AC1029-AD1029</f>
        <v>13</v>
      </c>
      <c r="AF1029" s="6"/>
      <c r="AG1029" s="6"/>
      <c r="AL1029" s="6"/>
      <c r="AM1029" s="6"/>
      <c r="AO1029" s="4" t="s">
        <v>1148</v>
      </c>
      <c r="AP1029" s="6">
        <v>39</v>
      </c>
      <c r="AQ1029" s="6">
        <v>37</v>
      </c>
      <c r="AR1029" s="6"/>
      <c r="AS1029" s="6"/>
      <c r="AT1029" s="6"/>
      <c r="AU1029" s="4" t="s">
        <v>1147</v>
      </c>
      <c r="AV1029" s="6"/>
      <c r="AW1029" s="6"/>
      <c r="AX1029" s="7"/>
      <c r="AY1029" s="4"/>
      <c r="BI1029" s="50"/>
      <c r="BK1029" s="50"/>
      <c r="BM1029" s="50"/>
      <c r="BO1029" s="50"/>
      <c r="BQ1029" s="50"/>
      <c r="BS1029" s="50"/>
    </row>
    <row r="1030" spans="1:71" x14ac:dyDescent="0.25">
      <c r="B1030" s="3" t="s">
        <v>296</v>
      </c>
      <c r="C1030" s="9" t="s">
        <v>574</v>
      </c>
      <c r="D1030" s="39">
        <v>44874</v>
      </c>
      <c r="E1030" s="28">
        <v>11</v>
      </c>
      <c r="F1030" s="3" t="s">
        <v>1182</v>
      </c>
      <c r="G1030" s="2" t="s">
        <v>74</v>
      </c>
      <c r="H1030" s="6">
        <v>21</v>
      </c>
      <c r="I1030" s="7">
        <v>0</v>
      </c>
      <c r="J1030" s="6">
        <v>42</v>
      </c>
      <c r="K1030" s="7">
        <v>-5</v>
      </c>
      <c r="L1030" s="6">
        <v>9</v>
      </c>
      <c r="M1030" s="7">
        <v>-1</v>
      </c>
      <c r="N1030" s="6">
        <v>9</v>
      </c>
      <c r="O1030" s="7">
        <v>2</v>
      </c>
      <c r="P1030" s="6">
        <v>8</v>
      </c>
      <c r="Q1030" s="7">
        <v>3</v>
      </c>
      <c r="R1030" s="6"/>
      <c r="T1030" s="6">
        <v>-21</v>
      </c>
      <c r="U1030" s="7">
        <v>5</v>
      </c>
      <c r="V1030" s="3" t="s">
        <v>842</v>
      </c>
      <c r="X1030" s="7"/>
      <c r="Y1030" s="7"/>
      <c r="Z1030" s="6"/>
      <c r="AA1030" s="6"/>
      <c r="AC1030" s="6"/>
      <c r="AD1030" s="6"/>
      <c r="AF1030" s="6"/>
      <c r="AG1030" s="6"/>
      <c r="AL1030" s="6"/>
      <c r="AM1030" s="6"/>
      <c r="AO1030" s="4"/>
      <c r="AP1030" s="6"/>
      <c r="AQ1030" s="6"/>
      <c r="AR1030" s="6"/>
      <c r="AS1030" s="6"/>
      <c r="AT1030" s="6"/>
      <c r="AU1030" s="4"/>
      <c r="AV1030" s="6"/>
      <c r="AW1030" s="6"/>
      <c r="AX1030" s="7"/>
      <c r="AY1030" s="4"/>
      <c r="BI1030" s="50"/>
      <c r="BK1030" s="50"/>
      <c r="BM1030" s="50"/>
      <c r="BO1030" s="50"/>
      <c r="BQ1030" s="50"/>
      <c r="BS1030" s="50"/>
    </row>
    <row r="1031" spans="1:71" x14ac:dyDescent="0.25">
      <c r="B1031" s="3" t="s">
        <v>296</v>
      </c>
      <c r="C1031" s="9" t="s">
        <v>669</v>
      </c>
      <c r="D1031" s="39">
        <v>44874</v>
      </c>
      <c r="E1031" s="28">
        <v>10</v>
      </c>
      <c r="F1031" s="3" t="s">
        <v>1135</v>
      </c>
      <c r="H1031" s="6">
        <v>28</v>
      </c>
      <c r="I1031" s="7">
        <v>1</v>
      </c>
      <c r="J1031" s="6">
        <v>49</v>
      </c>
      <c r="K1031" s="7">
        <v>1</v>
      </c>
      <c r="L1031" s="6">
        <v>11</v>
      </c>
      <c r="M1031" s="7">
        <v>1</v>
      </c>
      <c r="N1031" s="6">
        <v>4</v>
      </c>
      <c r="O1031" s="7">
        <v>0</v>
      </c>
      <c r="P1031" s="6">
        <v>4</v>
      </c>
      <c r="Q1031" s="7">
        <v>-1</v>
      </c>
      <c r="R1031" s="6"/>
      <c r="T1031" s="6">
        <v>-21</v>
      </c>
      <c r="U1031" s="7">
        <v>0</v>
      </c>
      <c r="V1031" s="3" t="s">
        <v>842</v>
      </c>
      <c r="X1031" s="7"/>
      <c r="Y1031" s="7"/>
      <c r="Z1031" s="6">
        <v>31</v>
      </c>
      <c r="AA1031" s="6">
        <v>30</v>
      </c>
      <c r="AB1031" s="7">
        <f>Z1031-AA1031</f>
        <v>1</v>
      </c>
      <c r="AC1031" s="6">
        <v>40</v>
      </c>
      <c r="AD1031" s="6">
        <v>24</v>
      </c>
      <c r="AE1031" s="7">
        <f>AC1031-AD1031</f>
        <v>16</v>
      </c>
      <c r="AF1031" s="6"/>
      <c r="AG1031" s="6"/>
      <c r="AL1031" s="6"/>
      <c r="AM1031" s="6"/>
      <c r="AO1031" s="4" t="s">
        <v>1148</v>
      </c>
      <c r="AP1031" s="6">
        <v>38</v>
      </c>
      <c r="AQ1031" s="6">
        <v>39</v>
      </c>
      <c r="AR1031" s="6"/>
      <c r="AS1031" s="6"/>
      <c r="AT1031" s="6"/>
      <c r="AU1031" s="4" t="s">
        <v>1147</v>
      </c>
      <c r="AV1031" s="6"/>
      <c r="AW1031" s="6"/>
      <c r="AX1031" s="7"/>
      <c r="AY1031" s="4"/>
      <c r="BI1031" s="50"/>
      <c r="BK1031" s="50"/>
      <c r="BM1031" s="50"/>
      <c r="BO1031" s="50"/>
      <c r="BQ1031" s="50"/>
      <c r="BS1031" s="50"/>
    </row>
    <row r="1032" spans="1:71" x14ac:dyDescent="0.25">
      <c r="B1032" s="3" t="s">
        <v>296</v>
      </c>
      <c r="C1032" s="9" t="s">
        <v>669</v>
      </c>
      <c r="D1032" s="39">
        <v>44874</v>
      </c>
      <c r="E1032" s="28">
        <v>11</v>
      </c>
      <c r="F1032" s="3" t="s">
        <v>1169</v>
      </c>
      <c r="G1032" s="2" t="s">
        <v>42</v>
      </c>
      <c r="H1032" s="6">
        <v>30</v>
      </c>
      <c r="I1032" s="7">
        <v>1</v>
      </c>
      <c r="J1032" s="6">
        <v>49</v>
      </c>
      <c r="K1032" s="7">
        <v>0</v>
      </c>
      <c r="L1032" s="6">
        <v>8</v>
      </c>
      <c r="M1032" s="7">
        <v>-1</v>
      </c>
      <c r="N1032" s="6">
        <v>4</v>
      </c>
      <c r="O1032" s="7">
        <v>0</v>
      </c>
      <c r="P1032" s="6"/>
      <c r="R1032" s="6"/>
      <c r="T1032" s="6">
        <v>-19</v>
      </c>
      <c r="U1032" s="7">
        <v>1</v>
      </c>
      <c r="V1032" s="3" t="s">
        <v>1170</v>
      </c>
      <c r="W1032" t="s">
        <v>988</v>
      </c>
      <c r="X1032" s="7"/>
      <c r="Y1032" s="7"/>
      <c r="Z1032" s="6"/>
      <c r="AA1032" s="6"/>
      <c r="AC1032" s="6"/>
      <c r="AD1032" s="6"/>
      <c r="AF1032" s="6"/>
      <c r="AG1032" s="6"/>
      <c r="AL1032" s="6"/>
      <c r="AM1032" s="6"/>
      <c r="AO1032" s="4"/>
      <c r="AP1032" s="6">
        <v>36</v>
      </c>
      <c r="AQ1032" s="6">
        <v>40</v>
      </c>
      <c r="AR1032" s="6"/>
      <c r="AS1032" s="6"/>
      <c r="AT1032" s="6"/>
      <c r="AU1032" s="4" t="s">
        <v>1185</v>
      </c>
      <c r="AV1032" s="6"/>
      <c r="AW1032" s="6"/>
      <c r="AX1032" s="7"/>
      <c r="AY1032" s="4"/>
      <c r="BI1032" s="50"/>
      <c r="BK1032" s="50"/>
      <c r="BM1032" s="50"/>
      <c r="BO1032" s="50"/>
      <c r="BQ1032" s="50"/>
      <c r="BS1032" s="50"/>
    </row>
    <row r="1033" spans="1:71" x14ac:dyDescent="0.25">
      <c r="B1033" s="3" t="s">
        <v>296</v>
      </c>
      <c r="C1033" s="9" t="s">
        <v>669</v>
      </c>
      <c r="D1033" s="39">
        <v>44874</v>
      </c>
      <c r="E1033" s="28">
        <v>16</v>
      </c>
      <c r="F1033" s="3" t="s">
        <v>821</v>
      </c>
      <c r="G1033" s="2" t="s">
        <v>224</v>
      </c>
      <c r="H1033" s="6">
        <v>25</v>
      </c>
      <c r="I1033" s="7">
        <v>1</v>
      </c>
      <c r="J1033" s="6">
        <v>48</v>
      </c>
      <c r="K1033" s="7">
        <v>-2</v>
      </c>
      <c r="L1033" s="6">
        <v>10</v>
      </c>
      <c r="M1033" s="7">
        <v>1</v>
      </c>
      <c r="N1033" s="6">
        <v>5</v>
      </c>
      <c r="O1033" s="7">
        <v>0</v>
      </c>
      <c r="P1033" s="6">
        <v>5</v>
      </c>
      <c r="Q1033" s="7">
        <v>-1</v>
      </c>
      <c r="R1033" s="6"/>
      <c r="T1033" s="6">
        <v>-23</v>
      </c>
      <c r="U1033" s="7">
        <v>3</v>
      </c>
      <c r="V1033" s="3" t="s">
        <v>842</v>
      </c>
      <c r="X1033" s="7"/>
      <c r="Y1033" s="7"/>
      <c r="Z1033" s="6"/>
      <c r="AA1033" s="6"/>
      <c r="AC1033" s="6"/>
      <c r="AD1033" s="6"/>
      <c r="AF1033" s="6"/>
      <c r="AG1033" s="6"/>
      <c r="AL1033" s="6"/>
      <c r="AM1033" s="6"/>
      <c r="AO1033" s="4"/>
      <c r="AP1033" s="6">
        <v>27</v>
      </c>
      <c r="AQ1033" s="6">
        <v>34</v>
      </c>
      <c r="AR1033" s="6"/>
      <c r="AS1033" s="6"/>
      <c r="AT1033" s="6"/>
      <c r="AU1033" s="4" t="s">
        <v>876</v>
      </c>
      <c r="AV1033" s="6"/>
      <c r="AW1033" s="6"/>
      <c r="AX1033" s="7"/>
      <c r="AY1033" s="4"/>
      <c r="BI1033" s="50"/>
      <c r="BK1033" s="50"/>
      <c r="BM1033" s="50"/>
      <c r="BO1033" s="50"/>
      <c r="BQ1033" s="50"/>
      <c r="BS1033" s="50"/>
    </row>
    <row r="1034" spans="1:71" x14ac:dyDescent="0.25">
      <c r="B1034" s="3" t="s">
        <v>296</v>
      </c>
      <c r="C1034" s="9" t="s">
        <v>414</v>
      </c>
      <c r="D1034" s="39">
        <v>44874</v>
      </c>
      <c r="E1034" s="28">
        <v>18</v>
      </c>
      <c r="F1034" s="3" t="s">
        <v>1132</v>
      </c>
      <c r="G1034" s="2" t="s">
        <v>60</v>
      </c>
      <c r="H1034" s="6">
        <v>29</v>
      </c>
      <c r="I1034" s="7">
        <v>3</v>
      </c>
      <c r="J1034" s="6">
        <v>50</v>
      </c>
      <c r="K1034" s="7">
        <v>3</v>
      </c>
      <c r="L1034" s="6">
        <v>7</v>
      </c>
      <c r="M1034" s="7">
        <v>-3</v>
      </c>
      <c r="N1034" s="6">
        <v>3</v>
      </c>
      <c r="O1034" s="7">
        <v>-5</v>
      </c>
      <c r="P1034" s="6">
        <v>2</v>
      </c>
      <c r="Q1034" s="7">
        <v>0</v>
      </c>
      <c r="R1034" s="6">
        <v>1</v>
      </c>
      <c r="S1034" s="7">
        <v>0</v>
      </c>
      <c r="T1034" s="6">
        <v>-21</v>
      </c>
      <c r="U1034" s="7">
        <v>0</v>
      </c>
      <c r="V1034" s="3" t="s">
        <v>639</v>
      </c>
      <c r="X1034" s="7"/>
      <c r="Y1034" s="7"/>
      <c r="Z1034" s="6">
        <v>29</v>
      </c>
      <c r="AA1034" s="6">
        <v>37</v>
      </c>
      <c r="AB1034" s="7">
        <f>Z1034-AA1034</f>
        <v>-8</v>
      </c>
      <c r="AC1034" s="6">
        <v>36</v>
      </c>
      <c r="AD1034" s="6">
        <v>42</v>
      </c>
      <c r="AE1034" s="7">
        <f>AC1034-AD1034</f>
        <v>-6</v>
      </c>
      <c r="AF1034" s="6">
        <v>22</v>
      </c>
      <c r="AG1034" s="6">
        <v>28</v>
      </c>
      <c r="AH1034" s="7">
        <f>AF1034-AG1034</f>
        <v>-6</v>
      </c>
      <c r="AL1034" s="6"/>
      <c r="AM1034" s="6"/>
      <c r="AO1034" s="4" t="s">
        <v>1087</v>
      </c>
      <c r="AP1034" s="6">
        <v>41</v>
      </c>
      <c r="AQ1034" s="6">
        <v>35</v>
      </c>
      <c r="AR1034" s="6"/>
      <c r="AS1034" s="6"/>
      <c r="AT1034" s="6"/>
      <c r="AU1034" s="4" t="s">
        <v>1088</v>
      </c>
      <c r="AV1034" s="6">
        <v>16</v>
      </c>
      <c r="AW1034" s="6">
        <v>76</v>
      </c>
      <c r="AX1034" s="7">
        <f>AV1034-AW1034</f>
        <v>-60</v>
      </c>
      <c r="AY1034" s="4" t="s">
        <v>937</v>
      </c>
      <c r="BI1034" s="50"/>
      <c r="BK1034" s="50"/>
      <c r="BM1034" s="50"/>
      <c r="BO1034" s="50"/>
      <c r="BQ1034" s="50"/>
      <c r="BS1034" s="50"/>
    </row>
    <row r="1035" spans="1:71" x14ac:dyDescent="0.25">
      <c r="B1035" s="3" t="s">
        <v>296</v>
      </c>
      <c r="C1035" s="9" t="s">
        <v>337</v>
      </c>
      <c r="D1035" s="39">
        <v>44875</v>
      </c>
      <c r="E1035" s="28">
        <v>11</v>
      </c>
      <c r="F1035" s="3" t="s">
        <v>1164</v>
      </c>
      <c r="H1035" s="6">
        <v>26</v>
      </c>
      <c r="I1035" s="7">
        <v>-1</v>
      </c>
      <c r="J1035" s="6">
        <v>49</v>
      </c>
      <c r="K1035" s="7">
        <v>-2</v>
      </c>
      <c r="L1035" s="6">
        <v>7</v>
      </c>
      <c r="M1035" s="7">
        <v>0</v>
      </c>
      <c r="N1035" s="6">
        <v>5</v>
      </c>
      <c r="O1035" s="7">
        <v>2</v>
      </c>
      <c r="P1035" s="6">
        <v>8</v>
      </c>
      <c r="Q1035" s="7">
        <v>2</v>
      </c>
      <c r="R1035" s="6"/>
      <c r="T1035" s="6">
        <v>-23</v>
      </c>
      <c r="U1035" s="7">
        <v>1</v>
      </c>
      <c r="V1035" s="3" t="s">
        <v>842</v>
      </c>
      <c r="X1035" s="7"/>
      <c r="Y1035" s="7"/>
      <c r="Z1035" s="6">
        <v>29</v>
      </c>
      <c r="AA1035" s="6">
        <v>31</v>
      </c>
      <c r="AB1035" s="7">
        <f>Z1035-AA1035</f>
        <v>-2</v>
      </c>
      <c r="AC1035" s="6"/>
      <c r="AD1035" s="6"/>
      <c r="AF1035" s="6"/>
      <c r="AG1035" s="6"/>
      <c r="AL1035" s="6"/>
      <c r="AM1035" s="6"/>
      <c r="AO1035" s="4" t="s">
        <v>1189</v>
      </c>
      <c r="AP1035" s="6">
        <v>32</v>
      </c>
      <c r="AQ1035" s="6">
        <v>40</v>
      </c>
      <c r="AR1035" s="6"/>
      <c r="AS1035" s="6"/>
      <c r="AT1035" s="6"/>
      <c r="AU1035" s="4" t="s">
        <v>1185</v>
      </c>
      <c r="AV1035" s="6"/>
      <c r="AW1035" s="6"/>
      <c r="AX1035" s="7"/>
      <c r="AY1035" s="4"/>
      <c r="BI1035" s="50"/>
      <c r="BK1035" s="50"/>
      <c r="BM1035" s="50"/>
      <c r="BO1035" s="50"/>
      <c r="BQ1035" s="50"/>
      <c r="BS1035" s="50"/>
    </row>
    <row r="1036" spans="1:71" x14ac:dyDescent="0.25">
      <c r="B1036" s="3" t="s">
        <v>296</v>
      </c>
      <c r="C1036" s="9" t="s">
        <v>355</v>
      </c>
      <c r="D1036" s="39">
        <v>44875</v>
      </c>
      <c r="E1036" s="28">
        <v>14</v>
      </c>
      <c r="F1036" s="3" t="s">
        <v>1094</v>
      </c>
      <c r="H1036" s="6">
        <v>27</v>
      </c>
      <c r="I1036" s="7">
        <v>-2</v>
      </c>
      <c r="J1036" s="6">
        <v>50</v>
      </c>
      <c r="K1036" s="7">
        <v>3</v>
      </c>
      <c r="L1036" s="6">
        <v>6</v>
      </c>
      <c r="M1036" s="7">
        <v>-3</v>
      </c>
      <c r="N1036" s="6">
        <v>6</v>
      </c>
      <c r="O1036" s="7">
        <v>1</v>
      </c>
      <c r="P1036" s="6">
        <v>3</v>
      </c>
      <c r="Q1036" s="7">
        <v>0</v>
      </c>
      <c r="R1036" s="6">
        <v>2</v>
      </c>
      <c r="S1036" s="7">
        <v>0</v>
      </c>
      <c r="T1036" s="6">
        <v>-23</v>
      </c>
      <c r="U1036" s="7">
        <v>-5</v>
      </c>
      <c r="V1036" s="3" t="s">
        <v>842</v>
      </c>
      <c r="X1036" s="7"/>
      <c r="Y1036" s="7"/>
      <c r="Z1036" s="6">
        <v>39</v>
      </c>
      <c r="AA1036" s="6">
        <v>39</v>
      </c>
      <c r="AB1036" s="7">
        <f>Z1036-AA1036</f>
        <v>0</v>
      </c>
      <c r="AC1036" s="6">
        <v>46</v>
      </c>
      <c r="AD1036" s="6">
        <v>39</v>
      </c>
      <c r="AE1036" s="7">
        <f>AC1036-AD1036</f>
        <v>7</v>
      </c>
      <c r="AF1036" s="6"/>
      <c r="AG1036" s="6"/>
      <c r="AL1036" s="6"/>
      <c r="AM1036" s="6"/>
      <c r="AO1036" s="4" t="s">
        <v>1095</v>
      </c>
      <c r="AP1036" s="6"/>
      <c r="AQ1036" s="6"/>
      <c r="AR1036" s="6"/>
      <c r="AS1036" s="6"/>
      <c r="AT1036" s="6"/>
      <c r="AU1036" s="4"/>
      <c r="AV1036" s="6"/>
      <c r="AW1036" s="6"/>
      <c r="AX1036" s="7"/>
      <c r="AY1036" s="4"/>
      <c r="BI1036" s="50"/>
      <c r="BK1036" s="50"/>
      <c r="BM1036" s="50"/>
      <c r="BO1036" s="50"/>
      <c r="BQ1036" s="50"/>
      <c r="BS1036" s="50"/>
    </row>
    <row r="1037" spans="1:71" x14ac:dyDescent="0.25">
      <c r="B1037" s="3" t="s">
        <v>296</v>
      </c>
      <c r="C1037" s="9" t="s">
        <v>520</v>
      </c>
      <c r="D1037" s="39">
        <v>44876</v>
      </c>
      <c r="E1037" s="28"/>
      <c r="F1037" s="3" t="s">
        <v>821</v>
      </c>
      <c r="H1037" s="6"/>
      <c r="J1037" s="6"/>
      <c r="L1037" s="6"/>
      <c r="N1037" s="6"/>
      <c r="P1037" s="6"/>
      <c r="R1037" s="6"/>
      <c r="T1037" s="6"/>
      <c r="V1037" s="3" t="s">
        <v>842</v>
      </c>
      <c r="X1037" s="7"/>
      <c r="Y1037" s="6"/>
      <c r="Z1037" s="6">
        <v>34</v>
      </c>
      <c r="AA1037" s="6">
        <v>53</v>
      </c>
      <c r="AB1037" s="7">
        <f>Z1037-AA1037</f>
        <v>-19</v>
      </c>
      <c r="AC1037" s="6">
        <v>39</v>
      </c>
      <c r="AD1037" s="6">
        <v>45</v>
      </c>
      <c r="AE1037" s="7">
        <f>AC1037-AD1037</f>
        <v>-6</v>
      </c>
      <c r="AF1037" s="6"/>
      <c r="AG1037" s="6"/>
      <c r="AL1037" s="6"/>
      <c r="AM1037" s="6"/>
      <c r="AO1037" s="4" t="s">
        <v>931</v>
      </c>
      <c r="AP1037" s="6"/>
      <c r="AQ1037" s="6"/>
      <c r="AR1037" s="6"/>
      <c r="AS1037" s="6"/>
      <c r="AT1037" s="6"/>
      <c r="AU1037" s="4"/>
      <c r="AV1037" s="6"/>
      <c r="AW1037" s="6"/>
      <c r="AX1037" s="7"/>
      <c r="AY1037" s="4"/>
      <c r="BI1037" s="50"/>
      <c r="BK1037" s="50"/>
      <c r="BM1037" s="50"/>
      <c r="BO1037" s="50"/>
      <c r="BQ1037" s="50"/>
      <c r="BS1037" s="50"/>
    </row>
    <row r="1038" spans="1:71" x14ac:dyDescent="0.25">
      <c r="B1038" s="3" t="s">
        <v>296</v>
      </c>
      <c r="C1038" s="9" t="s">
        <v>555</v>
      </c>
      <c r="D1038" s="39">
        <v>44877</v>
      </c>
      <c r="E1038" s="28">
        <v>22</v>
      </c>
      <c r="F1038" s="3" t="s">
        <v>821</v>
      </c>
      <c r="H1038" s="6"/>
      <c r="J1038" s="6"/>
      <c r="L1038" s="6"/>
      <c r="N1038" s="6"/>
      <c r="P1038" s="6"/>
      <c r="R1038" s="6"/>
      <c r="T1038" s="6"/>
      <c r="V1038" s="3" t="s">
        <v>842</v>
      </c>
      <c r="X1038" s="7"/>
      <c r="Y1038" s="6"/>
      <c r="Z1038" s="6"/>
      <c r="AA1038" s="6"/>
      <c r="AC1038" s="6"/>
      <c r="AD1038" s="6"/>
      <c r="AF1038" s="6"/>
      <c r="AG1038" s="6"/>
      <c r="AL1038" s="6"/>
      <c r="AM1038" s="6"/>
      <c r="AO1038" s="4"/>
      <c r="AP1038" s="6"/>
      <c r="AQ1038" s="6"/>
      <c r="AR1038" s="6"/>
      <c r="AS1038" s="6"/>
      <c r="AT1038" s="6"/>
      <c r="AU1038" s="4"/>
      <c r="AV1038" s="6">
        <v>11</v>
      </c>
      <c r="AW1038" s="6">
        <v>69</v>
      </c>
      <c r="AX1038" s="7">
        <f>AV1038-AW1038</f>
        <v>-58</v>
      </c>
      <c r="AY1038" s="4" t="s">
        <v>871</v>
      </c>
      <c r="BI1038" s="50"/>
      <c r="BK1038" s="50"/>
      <c r="BM1038" s="50"/>
      <c r="BO1038" s="50"/>
      <c r="BQ1038" s="50"/>
      <c r="BS1038" s="50"/>
    </row>
    <row r="1039" spans="1:71" x14ac:dyDescent="0.25">
      <c r="B1039" s="3" t="s">
        <v>296</v>
      </c>
      <c r="C1039" s="9" t="s">
        <v>550</v>
      </c>
      <c r="D1039" s="39">
        <v>44878</v>
      </c>
      <c r="E1039" s="28">
        <v>14</v>
      </c>
      <c r="F1039" s="3" t="s">
        <v>1135</v>
      </c>
      <c r="H1039" s="6">
        <v>26</v>
      </c>
      <c r="I1039" s="7">
        <v>-2</v>
      </c>
      <c r="J1039" s="6">
        <v>50</v>
      </c>
      <c r="K1039" s="7">
        <v>1</v>
      </c>
      <c r="L1039" s="6">
        <v>9</v>
      </c>
      <c r="M1039" s="7">
        <v>-2</v>
      </c>
      <c r="N1039" s="6">
        <v>5</v>
      </c>
      <c r="O1039" s="7">
        <v>1</v>
      </c>
      <c r="P1039" s="6">
        <v>4</v>
      </c>
      <c r="Q1039" s="7">
        <v>0</v>
      </c>
      <c r="R1039" s="6"/>
      <c r="T1039" s="6">
        <v>-24</v>
      </c>
      <c r="U1039" s="7">
        <v>-3</v>
      </c>
      <c r="V1039" s="3" t="s">
        <v>842</v>
      </c>
      <c r="X1039" s="7"/>
      <c r="Y1039" s="7"/>
      <c r="Z1039" s="6">
        <v>26</v>
      </c>
      <c r="AA1039" s="6">
        <v>30</v>
      </c>
      <c r="AB1039" s="7">
        <f>Z1039-AA1039</f>
        <v>-4</v>
      </c>
      <c r="AC1039" s="6">
        <v>36</v>
      </c>
      <c r="AD1039" s="6">
        <v>26</v>
      </c>
      <c r="AE1039" s="7">
        <f>AC1039-AD1039</f>
        <v>10</v>
      </c>
      <c r="AF1039" s="6"/>
      <c r="AG1039" s="6"/>
      <c r="AL1039" s="6"/>
      <c r="AM1039" s="6"/>
      <c r="AO1039" s="4" t="s">
        <v>1148</v>
      </c>
      <c r="AP1039" s="6">
        <v>36</v>
      </c>
      <c r="AQ1039" s="6">
        <v>40</v>
      </c>
      <c r="AR1039" s="6"/>
      <c r="AS1039" s="6"/>
      <c r="AT1039" s="6"/>
      <c r="AU1039" s="4" t="s">
        <v>1147</v>
      </c>
      <c r="AV1039" s="6"/>
      <c r="AW1039" s="6"/>
      <c r="AX1039" s="7"/>
      <c r="AY1039" s="4"/>
      <c r="BI1039" s="50"/>
      <c r="BK1039" s="50"/>
      <c r="BM1039" s="50"/>
      <c r="BO1039" s="50"/>
      <c r="BQ1039" s="50"/>
      <c r="BS1039" s="50"/>
    </row>
    <row r="1040" spans="1:71" x14ac:dyDescent="0.25">
      <c r="B1040" s="3" t="s">
        <v>296</v>
      </c>
      <c r="C1040" s="85" t="s">
        <v>526</v>
      </c>
      <c r="D1040" s="39">
        <v>44878</v>
      </c>
      <c r="E1040" s="28"/>
      <c r="F1040" s="3" t="s">
        <v>1094</v>
      </c>
      <c r="H1040" s="6"/>
      <c r="J1040" s="6"/>
      <c r="L1040" s="6"/>
      <c r="N1040" s="6"/>
      <c r="P1040" s="6"/>
      <c r="R1040" s="6"/>
      <c r="T1040" s="6"/>
      <c r="V1040" s="3" t="s">
        <v>842</v>
      </c>
      <c r="X1040" s="7"/>
      <c r="Y1040" s="7"/>
      <c r="Z1040" s="6">
        <v>44</v>
      </c>
      <c r="AA1040" s="6">
        <v>41</v>
      </c>
      <c r="AB1040" s="7">
        <f>Z1040-AA1040</f>
        <v>3</v>
      </c>
      <c r="AC1040" s="6">
        <v>47</v>
      </c>
      <c r="AD1040" s="6">
        <v>38</v>
      </c>
      <c r="AE1040" s="7">
        <f>AC1040-AD1040</f>
        <v>9</v>
      </c>
      <c r="AF1040" s="6"/>
      <c r="AG1040" s="6"/>
      <c r="AL1040" s="6"/>
      <c r="AM1040" s="6"/>
      <c r="AO1040" s="4" t="s">
        <v>1095</v>
      </c>
      <c r="AP1040" s="6"/>
      <c r="AQ1040" s="6"/>
      <c r="AR1040" s="6"/>
      <c r="AS1040" s="6"/>
      <c r="AT1040" s="6"/>
      <c r="AU1040" s="4"/>
      <c r="AV1040" s="6"/>
      <c r="AW1040" s="6"/>
      <c r="AX1040" s="7"/>
      <c r="AY1040" s="4"/>
      <c r="BI1040" s="50"/>
      <c r="BK1040" s="50"/>
      <c r="BM1040" s="50"/>
      <c r="BO1040" s="50"/>
      <c r="BQ1040" s="50"/>
      <c r="BS1040" s="50"/>
    </row>
    <row r="1041" spans="2:71" x14ac:dyDescent="0.25">
      <c r="B1041" s="3" t="s">
        <v>296</v>
      </c>
      <c r="C1041" s="9" t="s">
        <v>692</v>
      </c>
      <c r="D1041" s="39">
        <v>44879</v>
      </c>
      <c r="E1041" s="28">
        <v>2</v>
      </c>
      <c r="F1041" s="3" t="s">
        <v>821</v>
      </c>
      <c r="H1041" s="6"/>
      <c r="J1041" s="6"/>
      <c r="L1041" s="6"/>
      <c r="N1041" s="6"/>
      <c r="P1041" s="6"/>
      <c r="R1041" s="6"/>
      <c r="T1041" s="6"/>
      <c r="V1041" s="3" t="s">
        <v>842</v>
      </c>
      <c r="X1041" s="7"/>
      <c r="Y1041" s="6"/>
      <c r="Z1041" s="6"/>
      <c r="AA1041" s="6"/>
      <c r="AC1041" s="6"/>
      <c r="AD1041" s="6"/>
      <c r="AF1041" s="6"/>
      <c r="AG1041" s="6"/>
      <c r="AL1041" s="6"/>
      <c r="AM1041" s="6"/>
      <c r="AO1041" s="4"/>
      <c r="AP1041" s="6"/>
      <c r="AQ1041" s="6"/>
      <c r="AR1041" s="6"/>
      <c r="AS1041" s="6"/>
      <c r="AT1041" s="6"/>
      <c r="AU1041" s="4"/>
      <c r="AV1041" s="6">
        <v>11</v>
      </c>
      <c r="AW1041" s="6">
        <v>70</v>
      </c>
      <c r="AX1041" s="7">
        <f>AV1041-AW1041</f>
        <v>-59</v>
      </c>
      <c r="AY1041" s="4" t="s">
        <v>871</v>
      </c>
      <c r="BI1041" s="50"/>
      <c r="BK1041" s="50"/>
      <c r="BM1041" s="50"/>
      <c r="BO1041" s="50"/>
      <c r="BQ1041" s="50"/>
      <c r="BS1041" s="50"/>
    </row>
    <row r="1042" spans="2:71" x14ac:dyDescent="0.25">
      <c r="B1042" s="3" t="s">
        <v>296</v>
      </c>
      <c r="C1042" s="9" t="s">
        <v>624</v>
      </c>
      <c r="D1042" s="39">
        <v>44880</v>
      </c>
      <c r="E1042" s="28">
        <v>23</v>
      </c>
      <c r="F1042" s="3" t="s">
        <v>821</v>
      </c>
      <c r="G1042" s="2" t="s">
        <v>224</v>
      </c>
      <c r="H1042" s="6">
        <v>26</v>
      </c>
      <c r="I1042" s="7">
        <v>1</v>
      </c>
      <c r="J1042" s="6">
        <v>47</v>
      </c>
      <c r="K1042" s="7">
        <v>-1</v>
      </c>
      <c r="L1042" s="6">
        <v>9</v>
      </c>
      <c r="M1042" s="7">
        <v>-1</v>
      </c>
      <c r="N1042" s="6">
        <v>5</v>
      </c>
      <c r="O1042" s="7">
        <v>0</v>
      </c>
      <c r="P1042" s="6">
        <v>6</v>
      </c>
      <c r="Q1042" s="7">
        <v>1</v>
      </c>
      <c r="R1042" s="6"/>
      <c r="T1042" s="6">
        <v>-21</v>
      </c>
      <c r="U1042" s="7">
        <v>2</v>
      </c>
      <c r="V1042" s="3" t="s">
        <v>842</v>
      </c>
      <c r="X1042" s="7"/>
      <c r="Y1042" s="7"/>
      <c r="Z1042" s="6"/>
      <c r="AA1042" s="6"/>
      <c r="AC1042" s="6"/>
      <c r="AD1042" s="6"/>
      <c r="AF1042" s="6"/>
      <c r="AG1042" s="6"/>
      <c r="AL1042" s="6"/>
      <c r="AM1042" s="6"/>
      <c r="AO1042" s="4"/>
      <c r="AP1042" s="6">
        <v>27</v>
      </c>
      <c r="AQ1042" s="6">
        <v>31</v>
      </c>
      <c r="AR1042" s="6"/>
      <c r="AS1042" s="6"/>
      <c r="AT1042" s="6"/>
      <c r="AU1042" s="4" t="s">
        <v>876</v>
      </c>
      <c r="AV1042" s="6"/>
      <c r="AW1042" s="6"/>
      <c r="AX1042" s="7"/>
      <c r="AY1042" s="4"/>
      <c r="BI1042" s="50"/>
      <c r="BK1042" s="50"/>
      <c r="BM1042" s="50"/>
      <c r="BO1042" s="50"/>
      <c r="BQ1042" s="50"/>
      <c r="BS1042" s="50"/>
    </row>
    <row r="1043" spans="2:71" x14ac:dyDescent="0.25">
      <c r="B1043" s="3" t="s">
        <v>296</v>
      </c>
      <c r="C1043" s="9" t="s">
        <v>640</v>
      </c>
      <c r="D1043" s="39">
        <v>44881</v>
      </c>
      <c r="E1043" s="28">
        <v>17</v>
      </c>
      <c r="F1043" s="3" t="s">
        <v>1135</v>
      </c>
      <c r="H1043" s="6">
        <v>27</v>
      </c>
      <c r="I1043" s="7">
        <v>1</v>
      </c>
      <c r="J1043" s="6">
        <v>48</v>
      </c>
      <c r="K1043" s="7">
        <v>-2</v>
      </c>
      <c r="L1043" s="6">
        <v>10</v>
      </c>
      <c r="M1043" s="7">
        <v>1</v>
      </c>
      <c r="N1043" s="6">
        <v>4</v>
      </c>
      <c r="O1043" s="7">
        <v>-1</v>
      </c>
      <c r="P1043" s="6">
        <v>5</v>
      </c>
      <c r="Q1043" s="7">
        <v>1</v>
      </c>
      <c r="R1043" s="6"/>
      <c r="T1043" s="6">
        <v>-21</v>
      </c>
      <c r="U1043" s="7">
        <v>3</v>
      </c>
      <c r="V1043" s="3" t="s">
        <v>842</v>
      </c>
      <c r="X1043" s="7"/>
      <c r="Y1043" s="7"/>
      <c r="Z1043" s="6">
        <v>30</v>
      </c>
      <c r="AA1043" s="6">
        <v>32</v>
      </c>
      <c r="AB1043" s="7">
        <f>Z1043-AA1043</f>
        <v>-2</v>
      </c>
      <c r="AC1043" s="6">
        <v>40</v>
      </c>
      <c r="AD1043" s="6">
        <v>28</v>
      </c>
      <c r="AE1043" s="7">
        <f>AC1043-AD1043</f>
        <v>12</v>
      </c>
      <c r="AF1043" s="6"/>
      <c r="AG1043" s="6"/>
      <c r="AL1043" s="6"/>
      <c r="AM1043" s="6"/>
      <c r="AO1043" s="4" t="s">
        <v>1148</v>
      </c>
      <c r="AP1043" s="6">
        <v>37</v>
      </c>
      <c r="AQ1043" s="6">
        <v>40</v>
      </c>
      <c r="AR1043" s="6"/>
      <c r="AS1043" s="6"/>
      <c r="AT1043" s="6"/>
      <c r="AU1043" s="4" t="s">
        <v>1147</v>
      </c>
      <c r="AV1043" s="6"/>
      <c r="AW1043" s="6"/>
      <c r="AX1043" s="7"/>
      <c r="AY1043" s="4"/>
      <c r="BI1043" s="50"/>
      <c r="BK1043" s="50"/>
      <c r="BM1043" s="50"/>
      <c r="BO1043" s="50"/>
      <c r="BQ1043" s="50"/>
      <c r="BS1043" s="50"/>
    </row>
    <row r="1044" spans="2:71" x14ac:dyDescent="0.25">
      <c r="B1044" s="3" t="s">
        <v>296</v>
      </c>
      <c r="C1044" s="9" t="s">
        <v>595</v>
      </c>
      <c r="D1044" s="39">
        <v>44882</v>
      </c>
      <c r="E1044" s="28">
        <v>18</v>
      </c>
      <c r="F1044" s="3" t="s">
        <v>1169</v>
      </c>
      <c r="G1044" s="2" t="s">
        <v>42</v>
      </c>
      <c r="H1044" s="6">
        <v>28</v>
      </c>
      <c r="I1044" s="7">
        <v>-2</v>
      </c>
      <c r="J1044" s="6">
        <v>50</v>
      </c>
      <c r="K1044" s="7">
        <v>1</v>
      </c>
      <c r="L1044" s="6">
        <v>8</v>
      </c>
      <c r="M1044" s="7">
        <v>0</v>
      </c>
      <c r="N1044" s="6">
        <v>4</v>
      </c>
      <c r="O1044" s="7">
        <v>0</v>
      </c>
      <c r="P1044" s="6"/>
      <c r="R1044" s="6"/>
      <c r="T1044" s="6">
        <v>-22</v>
      </c>
      <c r="U1044" s="7">
        <v>-3</v>
      </c>
      <c r="V1044" s="3" t="s">
        <v>1170</v>
      </c>
      <c r="W1044" t="s">
        <v>988</v>
      </c>
      <c r="X1044" s="7"/>
      <c r="Y1044" s="7"/>
      <c r="Z1044" s="6"/>
      <c r="AA1044" s="6"/>
      <c r="AC1044" s="6"/>
      <c r="AD1044" s="6"/>
      <c r="AF1044" s="6"/>
      <c r="AG1044" s="6"/>
      <c r="AL1044" s="6"/>
      <c r="AM1044" s="6"/>
      <c r="AO1044" s="4"/>
      <c r="AP1044" s="6"/>
      <c r="AQ1044" s="6"/>
      <c r="AR1044" s="6"/>
      <c r="AS1044" s="6"/>
      <c r="AT1044" s="6"/>
      <c r="AU1044" s="4"/>
      <c r="AV1044" s="6"/>
      <c r="AW1044" s="6"/>
      <c r="AX1044" s="7"/>
      <c r="AY1044" s="4"/>
      <c r="BI1044" s="50"/>
      <c r="BK1044" s="50"/>
      <c r="BM1044" s="50"/>
      <c r="BO1044" s="50"/>
      <c r="BQ1044" s="50"/>
      <c r="BS1044" s="50"/>
    </row>
    <row r="1045" spans="2:71" x14ac:dyDescent="0.25">
      <c r="B1045" s="3" t="s">
        <v>296</v>
      </c>
      <c r="C1045" s="9" t="s">
        <v>595</v>
      </c>
      <c r="D1045" s="39">
        <v>44882</v>
      </c>
      <c r="E1045" s="28">
        <v>18</v>
      </c>
      <c r="F1045" s="3" t="s">
        <v>1164</v>
      </c>
      <c r="H1045" s="6">
        <v>21</v>
      </c>
      <c r="I1045" s="7">
        <v>-5</v>
      </c>
      <c r="J1045" s="6">
        <v>48</v>
      </c>
      <c r="K1045" s="7">
        <v>-1</v>
      </c>
      <c r="L1045" s="6">
        <v>10</v>
      </c>
      <c r="M1045" s="7">
        <v>3</v>
      </c>
      <c r="N1045" s="6">
        <v>7</v>
      </c>
      <c r="O1045" s="7">
        <v>2</v>
      </c>
      <c r="P1045" s="6">
        <v>5</v>
      </c>
      <c r="Q1045" s="7">
        <v>-3</v>
      </c>
      <c r="R1045" s="6"/>
      <c r="T1045" s="6">
        <v>-27</v>
      </c>
      <c r="U1045" s="7">
        <v>-4</v>
      </c>
      <c r="V1045" s="3" t="s">
        <v>842</v>
      </c>
      <c r="X1045" s="7"/>
      <c r="Y1045" s="7"/>
      <c r="Z1045" s="6">
        <v>33</v>
      </c>
      <c r="AA1045" s="6">
        <v>28</v>
      </c>
      <c r="AB1045" s="7">
        <f>Z1045-AA1045</f>
        <v>5</v>
      </c>
      <c r="AC1045" s="6"/>
      <c r="AD1045" s="6"/>
      <c r="AF1045" s="6"/>
      <c r="AG1045" s="6"/>
      <c r="AL1045" s="6"/>
      <c r="AM1045" s="6"/>
      <c r="AO1045" s="4" t="s">
        <v>1189</v>
      </c>
      <c r="AP1045" s="6">
        <v>30</v>
      </c>
      <c r="AQ1045" s="6">
        <v>35</v>
      </c>
      <c r="AR1045" s="6"/>
      <c r="AS1045" s="6"/>
      <c r="AT1045" s="6"/>
      <c r="AU1045" s="4" t="s">
        <v>1185</v>
      </c>
      <c r="AV1045" s="6"/>
      <c r="AW1045" s="6"/>
      <c r="AX1045" s="7"/>
      <c r="AY1045" s="4"/>
      <c r="BI1045" s="50"/>
      <c r="BK1045" s="50"/>
      <c r="BM1045" s="50"/>
      <c r="BO1045" s="50"/>
      <c r="BQ1045" s="50"/>
      <c r="BS1045" s="50"/>
    </row>
    <row r="1046" spans="2:71" x14ac:dyDescent="0.25">
      <c r="B1046" s="3" t="s">
        <v>296</v>
      </c>
      <c r="C1046" s="9" t="s">
        <v>596</v>
      </c>
      <c r="D1046" s="39">
        <v>44882</v>
      </c>
      <c r="E1046" s="28">
        <v>19</v>
      </c>
      <c r="F1046" s="3" t="s">
        <v>903</v>
      </c>
      <c r="G1046" s="2" t="s">
        <v>138</v>
      </c>
      <c r="H1046" s="6">
        <v>28</v>
      </c>
      <c r="I1046" s="7">
        <v>0</v>
      </c>
      <c r="J1046" s="6">
        <v>45</v>
      </c>
      <c r="K1046" s="7">
        <v>-1</v>
      </c>
      <c r="L1046" s="6">
        <v>9</v>
      </c>
      <c r="M1046" s="7">
        <v>1</v>
      </c>
      <c r="N1046" s="6">
        <v>4</v>
      </c>
      <c r="O1046" s="7">
        <v>-2</v>
      </c>
      <c r="P1046" s="6"/>
      <c r="R1046" s="6"/>
      <c r="T1046" s="6">
        <v>-17</v>
      </c>
      <c r="U1046" s="7">
        <v>1</v>
      </c>
      <c r="V1046" s="3" t="s">
        <v>842</v>
      </c>
      <c r="X1046" s="7"/>
      <c r="Y1046" s="7"/>
      <c r="Z1046" s="6">
        <v>33</v>
      </c>
      <c r="AA1046" s="6">
        <v>31</v>
      </c>
      <c r="AB1046" s="7">
        <f>Z1046-AA1046</f>
        <v>2</v>
      </c>
      <c r="AC1046" s="6">
        <v>35</v>
      </c>
      <c r="AD1046" s="6">
        <v>31</v>
      </c>
      <c r="AE1046" s="7">
        <f>AC1046-AD1046</f>
        <v>4</v>
      </c>
      <c r="AF1046" s="6">
        <v>15</v>
      </c>
      <c r="AG1046" s="6">
        <v>20</v>
      </c>
      <c r="AH1046" s="7">
        <f>AF1046-AG1046</f>
        <v>-5</v>
      </c>
      <c r="AL1046" s="6"/>
      <c r="AM1046" s="6"/>
      <c r="AO1046" s="4" t="s">
        <v>1127</v>
      </c>
      <c r="AP1046" s="6">
        <v>29</v>
      </c>
      <c r="AQ1046" s="6">
        <v>30</v>
      </c>
      <c r="AR1046" s="6"/>
      <c r="AS1046" s="6"/>
      <c r="AT1046" s="6"/>
      <c r="AU1046" s="4" t="s">
        <v>1035</v>
      </c>
      <c r="AV1046" s="6"/>
      <c r="AW1046" s="6"/>
      <c r="AX1046" s="7"/>
      <c r="AY1046" s="4"/>
      <c r="BI1046" s="50"/>
      <c r="BK1046" s="50"/>
      <c r="BM1046" s="50"/>
      <c r="BO1046" s="50"/>
      <c r="BQ1046" s="50"/>
      <c r="BS1046" s="50"/>
    </row>
    <row r="1047" spans="2:71" x14ac:dyDescent="0.25">
      <c r="B1047" s="3" t="s">
        <v>296</v>
      </c>
      <c r="C1047" s="9" t="s">
        <v>523</v>
      </c>
      <c r="D1047" s="39">
        <v>44882</v>
      </c>
      <c r="E1047" s="28">
        <v>20</v>
      </c>
      <c r="F1047" s="3" t="s">
        <v>1094</v>
      </c>
      <c r="G1047" s="2" t="s">
        <v>124</v>
      </c>
      <c r="H1047" s="6">
        <v>25</v>
      </c>
      <c r="I1047" s="7">
        <v>-2</v>
      </c>
      <c r="J1047" s="6">
        <v>51</v>
      </c>
      <c r="K1047" s="7">
        <v>1</v>
      </c>
      <c r="L1047" s="6">
        <v>9</v>
      </c>
      <c r="M1047" s="7">
        <v>3</v>
      </c>
      <c r="N1047" s="6">
        <v>4</v>
      </c>
      <c r="O1047" s="7">
        <v>-2</v>
      </c>
      <c r="P1047" s="6">
        <v>4</v>
      </c>
      <c r="Q1047" s="7">
        <v>1</v>
      </c>
      <c r="R1047" s="6">
        <v>2</v>
      </c>
      <c r="S1047" s="7">
        <v>0</v>
      </c>
      <c r="T1047" s="6">
        <v>-26</v>
      </c>
      <c r="U1047" s="7">
        <v>-3</v>
      </c>
      <c r="V1047" s="3" t="s">
        <v>842</v>
      </c>
      <c r="X1047" s="7"/>
      <c r="Y1047" s="7"/>
      <c r="Z1047" s="6"/>
      <c r="AA1047" s="6"/>
      <c r="AC1047" s="6"/>
      <c r="AD1047" s="6"/>
      <c r="AF1047" s="6"/>
      <c r="AG1047" s="6"/>
      <c r="AL1047" s="6"/>
      <c r="AM1047" s="6"/>
      <c r="AO1047" s="4"/>
      <c r="AP1047" s="6"/>
      <c r="AQ1047" s="6"/>
      <c r="AR1047" s="6"/>
      <c r="AS1047" s="6"/>
      <c r="AT1047" s="6"/>
      <c r="AU1047" s="4"/>
      <c r="AV1047" s="6"/>
      <c r="AW1047" s="6"/>
      <c r="AX1047" s="7"/>
      <c r="AY1047" s="4"/>
      <c r="BI1047" s="50"/>
      <c r="BK1047" s="50"/>
      <c r="BM1047" s="50"/>
      <c r="BO1047" s="50"/>
      <c r="BQ1047" s="50"/>
      <c r="BS1047" s="50"/>
    </row>
    <row r="1048" spans="2:71" x14ac:dyDescent="0.25">
      <c r="B1048" s="3" t="s">
        <v>296</v>
      </c>
      <c r="C1048" s="9" t="s">
        <v>301</v>
      </c>
      <c r="D1048" s="39">
        <v>44882</v>
      </c>
      <c r="E1048" s="28">
        <v>24</v>
      </c>
      <c r="F1048" s="3" t="s">
        <v>1137</v>
      </c>
      <c r="H1048" s="6">
        <v>30</v>
      </c>
      <c r="I1048" s="7">
        <v>-5</v>
      </c>
      <c r="J1048" s="6">
        <v>45</v>
      </c>
      <c r="K1048" s="7">
        <v>6</v>
      </c>
      <c r="L1048" s="6">
        <v>8</v>
      </c>
      <c r="M1048" s="7">
        <v>-2</v>
      </c>
      <c r="N1048" s="6">
        <v>4</v>
      </c>
      <c r="O1048" s="7">
        <v>0</v>
      </c>
      <c r="P1048" s="6">
        <v>5</v>
      </c>
      <c r="Q1048" s="7">
        <v>2</v>
      </c>
      <c r="R1048" s="6">
        <v>2</v>
      </c>
      <c r="S1048" s="7">
        <v>0</v>
      </c>
      <c r="T1048" s="6">
        <v>-15</v>
      </c>
      <c r="U1048" s="7">
        <v>-11</v>
      </c>
      <c r="V1048" s="3" t="s">
        <v>842</v>
      </c>
      <c r="X1048" s="7"/>
      <c r="Y1048" s="7"/>
      <c r="Z1048" s="6"/>
      <c r="AA1048" s="6"/>
      <c r="AC1048" s="6"/>
      <c r="AD1048" s="6"/>
      <c r="AF1048" s="6"/>
      <c r="AG1048" s="6"/>
      <c r="AL1048" s="6"/>
      <c r="AM1048" s="6"/>
      <c r="AO1048" s="4"/>
      <c r="AP1048" s="6"/>
      <c r="AQ1048" s="6"/>
      <c r="AR1048" s="6"/>
      <c r="AS1048" s="6"/>
      <c r="AT1048" s="6"/>
      <c r="AU1048" s="4"/>
      <c r="AV1048" s="6"/>
      <c r="AW1048" s="6"/>
      <c r="AX1048" s="7"/>
      <c r="AY1048" s="4"/>
      <c r="BI1048" s="50"/>
      <c r="BK1048" s="50"/>
      <c r="BM1048" s="50"/>
      <c r="BO1048" s="50"/>
      <c r="BQ1048" s="50"/>
      <c r="BS1048" s="50"/>
    </row>
    <row r="1049" spans="2:71" x14ac:dyDescent="0.25">
      <c r="B1049" s="3" t="s">
        <v>296</v>
      </c>
      <c r="C1049" s="9" t="s">
        <v>551</v>
      </c>
      <c r="D1049" s="39">
        <v>44883</v>
      </c>
      <c r="E1049" s="28">
        <v>19</v>
      </c>
      <c r="F1049" s="3" t="s">
        <v>1182</v>
      </c>
      <c r="G1049" s="2" t="s">
        <v>74</v>
      </c>
      <c r="H1049" s="6">
        <v>21</v>
      </c>
      <c r="I1049" s="7">
        <v>0</v>
      </c>
      <c r="J1049" s="6">
        <v>47</v>
      </c>
      <c r="K1049" s="7">
        <v>5</v>
      </c>
      <c r="L1049" s="6">
        <v>10</v>
      </c>
      <c r="M1049" s="7">
        <v>1</v>
      </c>
      <c r="N1049" s="6">
        <v>7</v>
      </c>
      <c r="O1049" s="7">
        <v>-2</v>
      </c>
      <c r="P1049" s="6">
        <v>6</v>
      </c>
      <c r="Q1049" s="7">
        <v>-2</v>
      </c>
      <c r="R1049" s="6"/>
      <c r="T1049" s="6">
        <v>-26</v>
      </c>
      <c r="U1049" s="7">
        <v>-5</v>
      </c>
      <c r="V1049" s="3" t="s">
        <v>842</v>
      </c>
      <c r="X1049" s="7"/>
      <c r="Y1049" s="7"/>
      <c r="Z1049" s="6"/>
      <c r="AA1049" s="6"/>
      <c r="AC1049" s="6"/>
      <c r="AD1049" s="6"/>
      <c r="AF1049" s="6"/>
      <c r="AG1049" s="6"/>
      <c r="AL1049" s="6"/>
      <c r="AM1049" s="6"/>
      <c r="AO1049" s="4"/>
      <c r="AP1049" s="6"/>
      <c r="AQ1049" s="6"/>
      <c r="AR1049" s="6"/>
      <c r="AS1049" s="6"/>
      <c r="AT1049" s="6"/>
      <c r="AU1049" s="4"/>
      <c r="AV1049" s="6"/>
      <c r="AW1049" s="6"/>
      <c r="AX1049" s="7"/>
      <c r="AY1049" s="4"/>
      <c r="BI1049" s="50"/>
      <c r="BK1049" s="50"/>
      <c r="BM1049" s="50"/>
      <c r="BO1049" s="50"/>
      <c r="BQ1049" s="50"/>
      <c r="BS1049" s="50"/>
    </row>
    <row r="1050" spans="2:71" x14ac:dyDescent="0.25">
      <c r="B1050" s="3" t="s">
        <v>296</v>
      </c>
      <c r="C1050" s="9" t="s">
        <v>437</v>
      </c>
      <c r="D1050" s="39">
        <v>44883</v>
      </c>
      <c r="E1050" s="28">
        <v>26</v>
      </c>
      <c r="F1050" s="3" t="s">
        <v>1136</v>
      </c>
      <c r="G1050" s="2" t="s">
        <v>96</v>
      </c>
      <c r="H1050" s="6">
        <v>28</v>
      </c>
      <c r="I1050" s="7">
        <v>3</v>
      </c>
      <c r="J1050" s="6">
        <v>46</v>
      </c>
      <c r="K1050" s="7">
        <v>-5</v>
      </c>
      <c r="L1050" s="6">
        <v>10</v>
      </c>
      <c r="M1050" s="7">
        <v>2</v>
      </c>
      <c r="N1050" s="6">
        <v>3</v>
      </c>
      <c r="O1050" s="7">
        <v>1</v>
      </c>
      <c r="P1050" s="6">
        <v>3</v>
      </c>
      <c r="Q1050" s="7">
        <v>-3</v>
      </c>
      <c r="R1050" s="6"/>
      <c r="T1050" s="6">
        <v>-18</v>
      </c>
      <c r="U1050" s="7">
        <v>8</v>
      </c>
      <c r="V1050" s="3" t="s">
        <v>842</v>
      </c>
      <c r="W1050" t="s">
        <v>988</v>
      </c>
      <c r="X1050" s="7"/>
      <c r="Y1050" s="7"/>
      <c r="Z1050" s="6"/>
      <c r="AA1050" s="6"/>
      <c r="AC1050" s="6"/>
      <c r="AD1050" s="6"/>
      <c r="AF1050" s="6"/>
      <c r="AG1050" s="6"/>
      <c r="AL1050" s="6"/>
      <c r="AM1050" s="6"/>
      <c r="AO1050" s="4"/>
      <c r="AP1050" s="6"/>
      <c r="AQ1050" s="6"/>
      <c r="AR1050" s="6"/>
      <c r="AS1050" s="6"/>
      <c r="AT1050" s="6"/>
      <c r="AU1050" s="4"/>
      <c r="AV1050" s="6"/>
      <c r="AW1050" s="6"/>
      <c r="AX1050" s="7"/>
      <c r="AY1050" s="4"/>
      <c r="BI1050" s="50"/>
      <c r="BK1050" s="50"/>
      <c r="BM1050" s="50"/>
      <c r="BO1050" s="50"/>
      <c r="BQ1050" s="50"/>
      <c r="BS1050" s="50"/>
    </row>
    <row r="1051" spans="2:71" x14ac:dyDescent="0.25">
      <c r="B1051" s="3" t="s">
        <v>296</v>
      </c>
      <c r="C1051" s="52" t="s">
        <v>597</v>
      </c>
      <c r="D1051" s="39">
        <v>44884</v>
      </c>
      <c r="E1051" s="28"/>
      <c r="F1051" s="3" t="s">
        <v>821</v>
      </c>
      <c r="H1051" s="6"/>
      <c r="J1051" s="6"/>
      <c r="L1051" s="6"/>
      <c r="N1051" s="6"/>
      <c r="P1051" s="6"/>
      <c r="R1051" s="6"/>
      <c r="T1051" s="6"/>
      <c r="V1051" s="3" t="s">
        <v>842</v>
      </c>
      <c r="X1051" s="7"/>
      <c r="Y1051" s="6"/>
      <c r="Z1051" s="6"/>
      <c r="AA1051" s="6"/>
      <c r="AC1051" s="6"/>
      <c r="AD1051" s="6"/>
      <c r="AF1051" s="6"/>
      <c r="AG1051" s="6"/>
      <c r="AL1051" s="6"/>
      <c r="AM1051" s="6"/>
      <c r="AO1051" s="4"/>
      <c r="AP1051" s="6"/>
      <c r="AQ1051" s="6"/>
      <c r="AR1051" s="6"/>
      <c r="AS1051" s="6"/>
      <c r="AT1051" s="6"/>
      <c r="AU1051" s="4"/>
      <c r="AV1051" s="6">
        <v>13</v>
      </c>
      <c r="AW1051" s="6">
        <v>70</v>
      </c>
      <c r="AX1051" s="7">
        <f>AV1051-AW1051</f>
        <v>-57</v>
      </c>
      <c r="AY1051" s="4" t="s">
        <v>871</v>
      </c>
      <c r="BI1051" s="50"/>
      <c r="BK1051" s="50"/>
      <c r="BM1051" s="50"/>
      <c r="BO1051" s="50"/>
      <c r="BQ1051" s="50"/>
      <c r="BS1051" s="50"/>
    </row>
    <row r="1052" spans="2:71" x14ac:dyDescent="0.25">
      <c r="B1052" s="3" t="s">
        <v>296</v>
      </c>
      <c r="C1052" s="52" t="s">
        <v>642</v>
      </c>
      <c r="D1052" s="39">
        <v>44885</v>
      </c>
      <c r="E1052" s="28">
        <v>21</v>
      </c>
      <c r="F1052" s="3" t="s">
        <v>1135</v>
      </c>
      <c r="H1052" s="6">
        <v>28</v>
      </c>
      <c r="I1052" s="7">
        <v>1</v>
      </c>
      <c r="J1052" s="6">
        <v>49</v>
      </c>
      <c r="K1052" s="7">
        <v>1</v>
      </c>
      <c r="L1052" s="6">
        <v>9</v>
      </c>
      <c r="M1052" s="7">
        <v>-1</v>
      </c>
      <c r="N1052" s="6">
        <v>4</v>
      </c>
      <c r="O1052" s="7">
        <v>0</v>
      </c>
      <c r="P1052" s="6">
        <v>5</v>
      </c>
      <c r="Q1052" s="7">
        <v>0</v>
      </c>
      <c r="R1052" s="6"/>
      <c r="T1052" s="6">
        <v>-21</v>
      </c>
      <c r="U1052" s="7">
        <v>0</v>
      </c>
      <c r="V1052" s="3" t="s">
        <v>842</v>
      </c>
      <c r="X1052" s="7"/>
      <c r="Y1052" s="7"/>
      <c r="Z1052" s="6">
        <v>31</v>
      </c>
      <c r="AA1052" s="6">
        <v>34</v>
      </c>
      <c r="AB1052" s="7">
        <f>Z1052-AA1052</f>
        <v>-3</v>
      </c>
      <c r="AC1052" s="6">
        <v>36</v>
      </c>
      <c r="AD1052" s="6">
        <v>27</v>
      </c>
      <c r="AE1052" s="7">
        <f>AC1052-AD1052</f>
        <v>9</v>
      </c>
      <c r="AF1052" s="6"/>
      <c r="AG1052" s="6"/>
      <c r="AL1052" s="6"/>
      <c r="AM1052" s="6"/>
      <c r="AO1052" s="4" t="s">
        <v>1148</v>
      </c>
      <c r="AP1052" s="6">
        <v>38</v>
      </c>
      <c r="AQ1052" s="6">
        <v>41</v>
      </c>
      <c r="AR1052" s="6"/>
      <c r="AS1052" s="6"/>
      <c r="AT1052" s="6"/>
      <c r="AU1052" s="4" t="s">
        <v>1147</v>
      </c>
      <c r="AV1052" s="6"/>
      <c r="AW1052" s="6"/>
      <c r="AX1052" s="7"/>
      <c r="AY1052" s="4"/>
      <c r="BI1052" s="50"/>
      <c r="BK1052" s="50"/>
      <c r="BM1052" s="50"/>
      <c r="BO1052" s="50"/>
      <c r="BQ1052" s="50"/>
      <c r="BS1052" s="50"/>
    </row>
    <row r="1053" spans="2:71" x14ac:dyDescent="0.25">
      <c r="B1053" s="3" t="s">
        <v>296</v>
      </c>
      <c r="C1053" s="52" t="s">
        <v>675</v>
      </c>
      <c r="D1053" s="39">
        <v>44887</v>
      </c>
      <c r="E1053" s="28">
        <v>29</v>
      </c>
      <c r="F1053" s="3" t="s">
        <v>821</v>
      </c>
      <c r="G1053" s="2" t="s">
        <v>224</v>
      </c>
      <c r="H1053" s="6">
        <v>25</v>
      </c>
      <c r="I1053" s="7">
        <v>-1</v>
      </c>
      <c r="J1053" s="6">
        <v>48</v>
      </c>
      <c r="K1053" s="7">
        <v>1</v>
      </c>
      <c r="L1053" s="6">
        <v>9</v>
      </c>
      <c r="M1053" s="7">
        <v>0</v>
      </c>
      <c r="N1053" s="6">
        <v>5</v>
      </c>
      <c r="O1053" s="7">
        <v>0</v>
      </c>
      <c r="P1053" s="6">
        <v>5</v>
      </c>
      <c r="Q1053" s="7">
        <v>-1</v>
      </c>
      <c r="R1053" s="6"/>
      <c r="T1053" s="6">
        <v>-23</v>
      </c>
      <c r="U1053" s="7">
        <v>-2</v>
      </c>
      <c r="V1053" s="3" t="s">
        <v>842</v>
      </c>
      <c r="X1053" s="7"/>
      <c r="Y1053" s="7"/>
      <c r="Z1053" s="6"/>
      <c r="AA1053" s="6"/>
      <c r="AC1053" s="6"/>
      <c r="AD1053" s="6"/>
      <c r="AF1053" s="6"/>
      <c r="AG1053" s="6"/>
      <c r="AL1053" s="6"/>
      <c r="AM1053" s="6"/>
      <c r="AO1053" s="4"/>
      <c r="AP1053" s="6"/>
      <c r="AQ1053" s="6"/>
      <c r="AR1053" s="6"/>
      <c r="AS1053" s="6"/>
      <c r="AT1053" s="6"/>
      <c r="AU1053" s="4"/>
      <c r="AV1053" s="6"/>
      <c r="AW1053" s="6"/>
      <c r="AX1053" s="7"/>
      <c r="AY1053" s="4"/>
      <c r="BI1053" s="50"/>
      <c r="BK1053" s="50"/>
      <c r="BM1053" s="50"/>
      <c r="BO1053" s="50"/>
      <c r="BQ1053" s="50"/>
      <c r="BS1053" s="50"/>
    </row>
    <row r="1054" spans="2:71" x14ac:dyDescent="0.25">
      <c r="B1054" s="3" t="s">
        <v>296</v>
      </c>
      <c r="C1054" s="52" t="s">
        <v>628</v>
      </c>
      <c r="D1054" s="39">
        <v>44888</v>
      </c>
      <c r="E1054" s="28">
        <v>25</v>
      </c>
      <c r="F1054" s="3" t="s">
        <v>1182</v>
      </c>
      <c r="G1054" s="2" t="s">
        <v>74</v>
      </c>
      <c r="H1054" s="6">
        <v>24</v>
      </c>
      <c r="I1054" s="7">
        <v>3</v>
      </c>
      <c r="J1054" s="6">
        <v>44</v>
      </c>
      <c r="K1054" s="7">
        <v>-3</v>
      </c>
      <c r="L1054" s="6">
        <v>8</v>
      </c>
      <c r="M1054" s="7">
        <v>-2</v>
      </c>
      <c r="N1054" s="6">
        <v>8</v>
      </c>
      <c r="O1054" s="7">
        <v>1</v>
      </c>
      <c r="P1054" s="6">
        <v>5</v>
      </c>
      <c r="Q1054" s="7">
        <v>-1</v>
      </c>
      <c r="R1054" s="6"/>
      <c r="T1054" s="6">
        <v>-20</v>
      </c>
      <c r="U1054" s="7">
        <v>6</v>
      </c>
      <c r="V1054" s="3" t="s">
        <v>842</v>
      </c>
      <c r="X1054" s="7"/>
      <c r="Y1054" s="7"/>
      <c r="Z1054" s="6"/>
      <c r="AA1054" s="6"/>
      <c r="AC1054" s="6"/>
      <c r="AD1054" s="6"/>
      <c r="AF1054" s="6"/>
      <c r="AG1054" s="6"/>
      <c r="AL1054" s="6"/>
      <c r="AM1054" s="6"/>
      <c r="AO1054" s="4"/>
      <c r="AP1054" s="6"/>
      <c r="AQ1054" s="6"/>
      <c r="AR1054" s="6"/>
      <c r="AS1054" s="6"/>
      <c r="AT1054" s="6"/>
      <c r="AU1054" s="4"/>
      <c r="AV1054" s="6"/>
      <c r="AW1054" s="6"/>
      <c r="AX1054" s="7"/>
      <c r="AY1054" s="4"/>
      <c r="BI1054" s="50"/>
      <c r="BK1054" s="50"/>
      <c r="BM1054" s="50"/>
      <c r="BO1054" s="50"/>
      <c r="BQ1054" s="50"/>
      <c r="BS1054" s="50"/>
    </row>
    <row r="1055" spans="2:71" x14ac:dyDescent="0.25">
      <c r="B1055" s="3" t="s">
        <v>296</v>
      </c>
      <c r="C1055" s="52" t="s">
        <v>625</v>
      </c>
      <c r="D1055" s="39">
        <v>44888</v>
      </c>
      <c r="E1055" s="28">
        <v>25</v>
      </c>
      <c r="F1055" s="3" t="s">
        <v>1169</v>
      </c>
      <c r="G1055" s="2" t="s">
        <v>42</v>
      </c>
      <c r="H1055" s="6">
        <v>27</v>
      </c>
      <c r="I1055" s="7">
        <v>-1</v>
      </c>
      <c r="J1055" s="6">
        <v>50</v>
      </c>
      <c r="K1055" s="7">
        <v>0</v>
      </c>
      <c r="L1055" s="6">
        <v>9</v>
      </c>
      <c r="M1055" s="7">
        <v>1</v>
      </c>
      <c r="N1055" s="6">
        <v>4</v>
      </c>
      <c r="O1055" s="7">
        <v>0</v>
      </c>
      <c r="P1055" s="6"/>
      <c r="R1055" s="6"/>
      <c r="T1055" s="6">
        <v>-23</v>
      </c>
      <c r="U1055" s="7">
        <v>-1</v>
      </c>
      <c r="V1055" s="3" t="s">
        <v>1170</v>
      </c>
      <c r="W1055" t="s">
        <v>988</v>
      </c>
      <c r="X1055" s="7"/>
      <c r="Y1055" s="7"/>
      <c r="Z1055" s="6"/>
      <c r="AA1055" s="6"/>
      <c r="AC1055" s="6"/>
      <c r="AD1055" s="6"/>
      <c r="AF1055" s="6"/>
      <c r="AG1055" s="6"/>
      <c r="AL1055" s="6"/>
      <c r="AM1055" s="6"/>
      <c r="AO1055" s="4"/>
      <c r="AP1055" s="6">
        <v>37</v>
      </c>
      <c r="AQ1055" s="6">
        <v>43</v>
      </c>
      <c r="AR1055" s="6"/>
      <c r="AS1055" s="6"/>
      <c r="AT1055" s="6"/>
      <c r="AU1055" s="4" t="s">
        <v>1185</v>
      </c>
      <c r="AV1055" s="6"/>
      <c r="AW1055" s="6"/>
      <c r="AX1055" s="7"/>
      <c r="AY1055" s="4"/>
      <c r="BI1055" s="50"/>
      <c r="BK1055" s="50"/>
      <c r="BM1055" s="50"/>
      <c r="BO1055" s="50"/>
      <c r="BQ1055" s="50"/>
      <c r="BS1055" s="50"/>
    </row>
    <row r="1056" spans="2:71" x14ac:dyDescent="0.25">
      <c r="B1056" s="3" t="s">
        <v>296</v>
      </c>
      <c r="C1056" s="52" t="s">
        <v>625</v>
      </c>
      <c r="D1056" s="39">
        <v>44888</v>
      </c>
      <c r="E1056" s="28">
        <v>25</v>
      </c>
      <c r="F1056" s="3" t="s">
        <v>1164</v>
      </c>
      <c r="H1056" s="6">
        <v>25</v>
      </c>
      <c r="I1056" s="7">
        <v>4</v>
      </c>
      <c r="J1056" s="6">
        <v>49</v>
      </c>
      <c r="K1056" s="7">
        <v>1</v>
      </c>
      <c r="L1056" s="6">
        <v>9</v>
      </c>
      <c r="M1056" s="7">
        <v>-1</v>
      </c>
      <c r="N1056" s="6">
        <v>5</v>
      </c>
      <c r="O1056" s="7">
        <v>-2</v>
      </c>
      <c r="P1056" s="6">
        <v>6</v>
      </c>
      <c r="Q1056" s="7">
        <v>1</v>
      </c>
      <c r="R1056" s="6"/>
      <c r="T1056" s="6">
        <v>-24</v>
      </c>
      <c r="U1056" s="7">
        <v>3</v>
      </c>
      <c r="V1056" s="3" t="s">
        <v>842</v>
      </c>
      <c r="X1056" s="7"/>
      <c r="Y1056" s="7"/>
      <c r="Z1056" s="6">
        <v>34</v>
      </c>
      <c r="AA1056" s="6">
        <v>32</v>
      </c>
      <c r="AB1056" s="7">
        <f>Z1056-AA1056</f>
        <v>2</v>
      </c>
      <c r="AC1056" s="6"/>
      <c r="AD1056" s="6"/>
      <c r="AF1056" s="6"/>
      <c r="AG1056" s="6"/>
      <c r="AL1056" s="6"/>
      <c r="AM1056" s="6"/>
      <c r="AO1056" s="4" t="s">
        <v>1189</v>
      </c>
      <c r="AP1056" s="6">
        <v>37</v>
      </c>
      <c r="AQ1056" s="6">
        <v>29</v>
      </c>
      <c r="AR1056" s="6"/>
      <c r="AS1056" s="6"/>
      <c r="AT1056" s="6"/>
      <c r="AU1056" s="4" t="s">
        <v>1185</v>
      </c>
      <c r="AV1056" s="6"/>
      <c r="AW1056" s="6"/>
      <c r="AX1056" s="7"/>
      <c r="AY1056" s="4"/>
      <c r="BI1056" s="50"/>
      <c r="BK1056" s="50"/>
      <c r="BM1056" s="50"/>
      <c r="BO1056" s="50"/>
      <c r="BQ1056" s="50"/>
      <c r="BS1056" s="50"/>
    </row>
    <row r="1057" spans="2:71" x14ac:dyDescent="0.25">
      <c r="B1057" s="3" t="s">
        <v>296</v>
      </c>
      <c r="C1057" s="52" t="s">
        <v>358</v>
      </c>
      <c r="D1057" s="39">
        <v>44889</v>
      </c>
      <c r="E1057" s="28">
        <v>28</v>
      </c>
      <c r="F1057" s="3" t="s">
        <v>1094</v>
      </c>
      <c r="H1057" s="6">
        <v>30</v>
      </c>
      <c r="I1057" s="7">
        <v>5</v>
      </c>
      <c r="J1057" s="6">
        <v>48</v>
      </c>
      <c r="K1057" s="7">
        <v>-3</v>
      </c>
      <c r="L1057" s="6">
        <v>10</v>
      </c>
      <c r="M1057" s="7">
        <v>1</v>
      </c>
      <c r="N1057" s="6">
        <v>3</v>
      </c>
      <c r="O1057" s="7">
        <v>-1</v>
      </c>
      <c r="P1057" s="6">
        <v>4</v>
      </c>
      <c r="Q1057" s="7">
        <v>0</v>
      </c>
      <c r="R1057" s="6">
        <v>1</v>
      </c>
      <c r="S1057" s="7">
        <v>-1</v>
      </c>
      <c r="T1057" s="6">
        <v>-18</v>
      </c>
      <c r="U1057" s="7">
        <v>8</v>
      </c>
      <c r="V1057" s="3" t="s">
        <v>842</v>
      </c>
      <c r="X1057" s="7"/>
      <c r="Y1057" s="7"/>
      <c r="Z1057" s="6">
        <v>45</v>
      </c>
      <c r="AA1057" s="6">
        <v>42</v>
      </c>
      <c r="AB1057" s="7">
        <f>Z1057-AA1057</f>
        <v>3</v>
      </c>
      <c r="AC1057" s="6">
        <v>48</v>
      </c>
      <c r="AD1057" s="6">
        <v>39</v>
      </c>
      <c r="AE1057" s="7">
        <f>AC1057-AD1057</f>
        <v>9</v>
      </c>
      <c r="AF1057" s="6"/>
      <c r="AG1057" s="6"/>
      <c r="AL1057" s="6"/>
      <c r="AM1057" s="6"/>
      <c r="AO1057" s="4" t="s">
        <v>1095</v>
      </c>
      <c r="AP1057" s="6"/>
      <c r="AQ1057" s="6"/>
      <c r="AR1057" s="6"/>
      <c r="AS1057" s="6"/>
      <c r="AT1057" s="6"/>
      <c r="AU1057" s="4"/>
      <c r="AV1057" s="6"/>
      <c r="AW1057" s="6"/>
      <c r="AX1057" s="7"/>
      <c r="AY1057" s="4"/>
      <c r="BI1057" s="50"/>
      <c r="BK1057" s="50"/>
      <c r="BM1057" s="50"/>
      <c r="BO1057" s="50"/>
      <c r="BQ1057" s="50"/>
      <c r="BS1057" s="50"/>
    </row>
    <row r="1058" spans="2:71" x14ac:dyDescent="0.25">
      <c r="B1058" s="3" t="s">
        <v>296</v>
      </c>
      <c r="C1058" s="52" t="s">
        <v>432</v>
      </c>
      <c r="D1058" s="39">
        <v>44886</v>
      </c>
      <c r="E1058" s="28"/>
      <c r="F1058" s="3" t="s">
        <v>1132</v>
      </c>
      <c r="H1058" s="6"/>
      <c r="J1058" s="6"/>
      <c r="L1058" s="6"/>
      <c r="N1058" s="6"/>
      <c r="P1058" s="6"/>
      <c r="R1058" s="6"/>
      <c r="T1058" s="6"/>
      <c r="V1058" s="3" t="s">
        <v>842</v>
      </c>
      <c r="X1058" s="7"/>
      <c r="Y1058" s="7"/>
      <c r="Z1058" s="6">
        <v>28</v>
      </c>
      <c r="AA1058" s="6">
        <v>24</v>
      </c>
      <c r="AB1058" s="7">
        <f>Z1058-AA1058</f>
        <v>4</v>
      </c>
      <c r="AC1058" s="6"/>
      <c r="AD1058" s="6"/>
      <c r="AF1058" s="6"/>
      <c r="AG1058" s="6"/>
      <c r="AL1058" s="6"/>
      <c r="AM1058" s="6"/>
      <c r="AO1058" s="4" t="s">
        <v>1154</v>
      </c>
      <c r="AP1058" s="6"/>
      <c r="AQ1058" s="6"/>
      <c r="AR1058" s="6"/>
      <c r="AS1058" s="6"/>
      <c r="AT1058" s="6"/>
      <c r="AU1058" s="4"/>
      <c r="AV1058" s="6"/>
      <c r="AW1058" s="6"/>
      <c r="AX1058" s="7"/>
      <c r="AY1058" s="4"/>
      <c r="BI1058" s="50"/>
      <c r="BK1058" s="50"/>
      <c r="BM1058" s="50"/>
      <c r="BO1058" s="50"/>
      <c r="BQ1058" s="50"/>
      <c r="BS1058" s="50"/>
    </row>
    <row r="1059" spans="2:71" x14ac:dyDescent="0.25">
      <c r="B1059" s="3" t="s">
        <v>296</v>
      </c>
      <c r="C1059" s="52" t="s">
        <v>566</v>
      </c>
      <c r="D1059" s="39">
        <v>44890</v>
      </c>
      <c r="E1059" s="28">
        <v>1</v>
      </c>
      <c r="F1059" s="3" t="s">
        <v>1136</v>
      </c>
      <c r="H1059" s="6">
        <v>26</v>
      </c>
      <c r="I1059" s="7">
        <v>-2</v>
      </c>
      <c r="J1059" s="6">
        <v>47</v>
      </c>
      <c r="K1059" s="7">
        <v>1</v>
      </c>
      <c r="L1059" s="6">
        <v>10</v>
      </c>
      <c r="M1059" s="7">
        <v>0</v>
      </c>
      <c r="N1059" s="6">
        <v>2</v>
      </c>
      <c r="O1059" s="7">
        <v>-1</v>
      </c>
      <c r="P1059" s="6">
        <v>5</v>
      </c>
      <c r="Q1059" s="7">
        <v>2</v>
      </c>
      <c r="R1059" s="6"/>
      <c r="T1059" s="6">
        <v>-21</v>
      </c>
      <c r="U1059" s="7">
        <v>-3</v>
      </c>
      <c r="V1059" s="3" t="s">
        <v>842</v>
      </c>
      <c r="W1059" t="s">
        <v>988</v>
      </c>
      <c r="X1059" s="7"/>
      <c r="Y1059" s="7"/>
      <c r="Z1059" s="6"/>
      <c r="AA1059" s="6"/>
      <c r="AC1059" s="6"/>
      <c r="AD1059" s="6"/>
      <c r="AF1059" s="6"/>
      <c r="AG1059" s="6"/>
      <c r="AL1059" s="6"/>
      <c r="AM1059" s="6"/>
      <c r="AO1059" s="4"/>
      <c r="AP1059" s="6"/>
      <c r="AQ1059" s="6"/>
      <c r="AR1059" s="6"/>
      <c r="AS1059" s="6"/>
      <c r="AT1059" s="6"/>
      <c r="AU1059" s="4"/>
      <c r="AV1059" s="6"/>
      <c r="AW1059" s="6"/>
      <c r="AX1059" s="7"/>
      <c r="AY1059" s="4"/>
      <c r="BI1059" s="50"/>
      <c r="BK1059" s="50"/>
      <c r="BM1059" s="50"/>
      <c r="BO1059" s="50"/>
      <c r="BQ1059" s="50"/>
      <c r="BS1059" s="50"/>
    </row>
    <row r="1060" spans="2:71" x14ac:dyDescent="0.25">
      <c r="B1060" s="3" t="s">
        <v>296</v>
      </c>
      <c r="C1060" s="52" t="s">
        <v>371</v>
      </c>
      <c r="D1060" s="39">
        <v>44890</v>
      </c>
      <c r="E1060" s="28">
        <v>5</v>
      </c>
      <c r="F1060" s="3" t="s">
        <v>1132</v>
      </c>
      <c r="H1060" s="6"/>
      <c r="J1060" s="6"/>
      <c r="L1060" s="6"/>
      <c r="N1060" s="6"/>
      <c r="P1060" s="6"/>
      <c r="R1060" s="6"/>
      <c r="T1060" s="6"/>
      <c r="V1060" s="3" t="s">
        <v>842</v>
      </c>
      <c r="X1060" s="7"/>
      <c r="Y1060" s="6"/>
      <c r="Z1060" s="6">
        <v>29</v>
      </c>
      <c r="AA1060" s="6">
        <v>39</v>
      </c>
      <c r="AB1060" s="7">
        <f>Z1060-AA1060</f>
        <v>-10</v>
      </c>
      <c r="AC1060" s="6">
        <v>32</v>
      </c>
      <c r="AD1060" s="6">
        <v>38</v>
      </c>
      <c r="AE1060" s="7">
        <f>AC1060-AD1060</f>
        <v>-6</v>
      </c>
      <c r="AF1060" s="6"/>
      <c r="AG1060" s="6"/>
      <c r="AL1060" s="6"/>
      <c r="AM1060" s="6"/>
      <c r="AO1060" s="4" t="s">
        <v>1750</v>
      </c>
      <c r="AP1060" s="6"/>
      <c r="AQ1060" s="6"/>
      <c r="AR1060" s="6"/>
      <c r="AS1060" s="6"/>
      <c r="AT1060" s="6"/>
      <c r="AU1060" s="4"/>
      <c r="AV1060" s="6"/>
      <c r="AW1060" s="6"/>
      <c r="AX1060" s="7"/>
      <c r="AY1060" s="4"/>
      <c r="BI1060" s="50"/>
      <c r="BK1060" s="50"/>
      <c r="BM1060" s="50"/>
      <c r="BO1060" s="50"/>
      <c r="BQ1060" s="50"/>
      <c r="BS1060" s="50"/>
    </row>
    <row r="1061" spans="2:71" x14ac:dyDescent="0.25">
      <c r="B1061" s="3" t="s">
        <v>296</v>
      </c>
      <c r="C1061" s="52" t="s">
        <v>681</v>
      </c>
      <c r="D1061" s="39">
        <v>44891</v>
      </c>
      <c r="E1061" s="28">
        <v>29</v>
      </c>
      <c r="F1061" s="3" t="s">
        <v>821</v>
      </c>
      <c r="H1061" s="6"/>
      <c r="J1061" s="6"/>
      <c r="L1061" s="6"/>
      <c r="N1061" s="6"/>
      <c r="P1061" s="6"/>
      <c r="R1061" s="6"/>
      <c r="T1061" s="6"/>
      <c r="V1061" s="3" t="s">
        <v>842</v>
      </c>
      <c r="X1061" s="7"/>
      <c r="Y1061" s="6"/>
      <c r="Z1061" s="6">
        <v>31</v>
      </c>
      <c r="AA1061" s="6">
        <v>41</v>
      </c>
      <c r="AB1061" s="7">
        <f>Z1061-AA1061</f>
        <v>-10</v>
      </c>
      <c r="AC1061" s="6">
        <v>39</v>
      </c>
      <c r="AD1061" s="6">
        <v>39</v>
      </c>
      <c r="AE1061" s="7">
        <f>AC1061-AD1061</f>
        <v>0</v>
      </c>
      <c r="AF1061" s="6"/>
      <c r="AG1061" s="6"/>
      <c r="AL1061" s="6"/>
      <c r="AM1061" s="6"/>
      <c r="AO1061" s="4" t="s">
        <v>1037</v>
      </c>
      <c r="AP1061" s="6"/>
      <c r="AQ1061" s="6"/>
      <c r="AR1061" s="6"/>
      <c r="AS1061" s="6"/>
      <c r="AT1061" s="6"/>
      <c r="AU1061" s="4"/>
      <c r="AV1061" s="6">
        <v>13</v>
      </c>
      <c r="AW1061" s="6">
        <v>67</v>
      </c>
      <c r="AX1061" s="7">
        <f>AV1061-AW1061</f>
        <v>-54</v>
      </c>
      <c r="AY1061" s="4" t="s">
        <v>871</v>
      </c>
      <c r="BI1061" s="50"/>
      <c r="BK1061" s="50"/>
      <c r="BM1061" s="50"/>
      <c r="BO1061" s="50"/>
      <c r="BQ1061" s="50"/>
      <c r="BS1061" s="50"/>
    </row>
    <row r="1062" spans="2:71" x14ac:dyDescent="0.25">
      <c r="B1062" s="3" t="s">
        <v>296</v>
      </c>
      <c r="C1062" s="52" t="s">
        <v>560</v>
      </c>
      <c r="D1062" s="39">
        <v>44892</v>
      </c>
      <c r="E1062" s="28">
        <v>28</v>
      </c>
      <c r="F1062" s="3" t="s">
        <v>1135</v>
      </c>
      <c r="H1062" s="6">
        <v>27</v>
      </c>
      <c r="I1062" s="7">
        <v>-1</v>
      </c>
      <c r="J1062" s="6">
        <v>47</v>
      </c>
      <c r="K1062" s="7">
        <v>-2</v>
      </c>
      <c r="L1062" s="6">
        <v>11</v>
      </c>
      <c r="M1062" s="7">
        <v>2</v>
      </c>
      <c r="N1062" s="6">
        <v>6</v>
      </c>
      <c r="O1062" s="7">
        <v>1</v>
      </c>
      <c r="P1062" s="6">
        <v>5</v>
      </c>
      <c r="Q1062" s="7">
        <v>0</v>
      </c>
      <c r="R1062" s="6"/>
      <c r="T1062" s="6">
        <v>-20</v>
      </c>
      <c r="U1062" s="7">
        <v>1</v>
      </c>
      <c r="V1062" s="3" t="s">
        <v>842</v>
      </c>
      <c r="X1062" s="7"/>
      <c r="Y1062" s="7"/>
      <c r="Z1062" s="6">
        <v>33</v>
      </c>
      <c r="AA1062" s="6">
        <v>33</v>
      </c>
      <c r="AB1062" s="7">
        <f>Z1062-AA1062</f>
        <v>0</v>
      </c>
      <c r="AC1062" s="6">
        <v>39</v>
      </c>
      <c r="AD1062" s="6">
        <v>26</v>
      </c>
      <c r="AE1062" s="7">
        <f>AC1062-AD1062</f>
        <v>13</v>
      </c>
      <c r="AF1062" s="6"/>
      <c r="AG1062" s="6"/>
      <c r="AL1062" s="6"/>
      <c r="AM1062" s="6"/>
      <c r="AO1062" s="4" t="s">
        <v>1148</v>
      </c>
      <c r="AP1062" s="6">
        <v>37</v>
      </c>
      <c r="AQ1062" s="6">
        <v>42</v>
      </c>
      <c r="AR1062" s="6"/>
      <c r="AS1062" s="6"/>
      <c r="AT1062" s="6"/>
      <c r="AU1062" s="4" t="s">
        <v>1147</v>
      </c>
      <c r="AV1062" s="6"/>
      <c r="AW1062" s="6"/>
      <c r="AX1062" s="7"/>
      <c r="AY1062" s="4"/>
      <c r="BI1062" s="50"/>
      <c r="BK1062" s="50"/>
      <c r="BM1062" s="50"/>
      <c r="BO1062" s="50"/>
      <c r="BQ1062" s="50"/>
      <c r="BS1062" s="50"/>
    </row>
    <row r="1063" spans="2:71" x14ac:dyDescent="0.25">
      <c r="B1063" s="3" t="s">
        <v>296</v>
      </c>
      <c r="C1063" s="52" t="s">
        <v>603</v>
      </c>
      <c r="D1063" s="39">
        <v>44894</v>
      </c>
      <c r="E1063" s="28">
        <v>1</v>
      </c>
      <c r="F1063" s="3" t="s">
        <v>821</v>
      </c>
      <c r="G1063" s="2" t="s">
        <v>224</v>
      </c>
      <c r="H1063" s="6">
        <v>22</v>
      </c>
      <c r="I1063" s="7">
        <v>-3</v>
      </c>
      <c r="J1063" s="6">
        <v>47</v>
      </c>
      <c r="K1063" s="7">
        <v>-1</v>
      </c>
      <c r="L1063" s="6">
        <v>9</v>
      </c>
      <c r="M1063" s="7">
        <v>0</v>
      </c>
      <c r="N1063" s="6">
        <v>5</v>
      </c>
      <c r="O1063" s="7">
        <v>0</v>
      </c>
      <c r="P1063" s="6">
        <v>9</v>
      </c>
      <c r="Q1063" s="7">
        <v>4</v>
      </c>
      <c r="R1063" s="6"/>
      <c r="T1063" s="6">
        <v>-25</v>
      </c>
      <c r="U1063" s="7">
        <v>-2</v>
      </c>
      <c r="V1063" s="3" t="s">
        <v>842</v>
      </c>
      <c r="X1063" s="7"/>
      <c r="Y1063" s="7"/>
      <c r="Z1063" s="6"/>
      <c r="AA1063" s="6"/>
      <c r="AC1063" s="6"/>
      <c r="AD1063" s="6"/>
      <c r="AF1063" s="6"/>
      <c r="AG1063" s="6"/>
      <c r="AL1063" s="6"/>
      <c r="AM1063" s="6"/>
      <c r="AO1063" s="4"/>
      <c r="AP1063" s="6">
        <v>25</v>
      </c>
      <c r="AQ1063" s="6">
        <v>30</v>
      </c>
      <c r="AR1063" s="6"/>
      <c r="AS1063" s="6"/>
      <c r="AT1063" s="6"/>
      <c r="AU1063" s="4" t="s">
        <v>876</v>
      </c>
      <c r="AV1063" s="6"/>
      <c r="AW1063" s="6"/>
      <c r="AX1063" s="7"/>
      <c r="AY1063" s="4"/>
      <c r="BI1063" s="50"/>
      <c r="BK1063" s="50"/>
      <c r="BM1063" s="50"/>
      <c r="BO1063" s="50"/>
      <c r="BQ1063" s="50"/>
      <c r="BS1063" s="50"/>
    </row>
    <row r="1064" spans="2:71" x14ac:dyDescent="0.25">
      <c r="B1064" s="3" t="s">
        <v>296</v>
      </c>
      <c r="C1064" s="52" t="s">
        <v>604</v>
      </c>
      <c r="D1064" s="39">
        <v>44894</v>
      </c>
      <c r="E1064" s="28">
        <v>2</v>
      </c>
      <c r="F1064" s="3" t="s">
        <v>1019</v>
      </c>
      <c r="G1064" s="2" t="s">
        <v>202</v>
      </c>
      <c r="H1064" s="6">
        <v>28</v>
      </c>
      <c r="I1064" s="7">
        <v>2</v>
      </c>
      <c r="J1064" s="6">
        <v>46</v>
      </c>
      <c r="K1064" s="7">
        <v>-3</v>
      </c>
      <c r="L1064" s="6">
        <v>10</v>
      </c>
      <c r="M1064" s="7">
        <v>0</v>
      </c>
      <c r="N1064" s="6">
        <v>5</v>
      </c>
      <c r="O1064" s="7">
        <v>0</v>
      </c>
      <c r="P1064" s="6">
        <v>6</v>
      </c>
      <c r="Q1064" s="7">
        <v>1</v>
      </c>
      <c r="R1064" s="6"/>
      <c r="T1064" s="6">
        <v>-18</v>
      </c>
      <c r="U1064" s="7">
        <v>5</v>
      </c>
      <c r="V1064" s="3" t="s">
        <v>842</v>
      </c>
      <c r="X1064" s="7"/>
      <c r="Y1064" s="7"/>
      <c r="Z1064" s="6">
        <v>31</v>
      </c>
      <c r="AA1064" s="6">
        <v>34</v>
      </c>
      <c r="AB1064" s="7">
        <f>Z1064-AA1064</f>
        <v>-3</v>
      </c>
      <c r="AC1064" s="6">
        <v>36</v>
      </c>
      <c r="AD1064" s="6">
        <v>28</v>
      </c>
      <c r="AE1064" s="7">
        <f>AC1064-AD1064</f>
        <v>8</v>
      </c>
      <c r="AF1064" s="6">
        <v>15</v>
      </c>
      <c r="AG1064" s="6">
        <v>17</v>
      </c>
      <c r="AH1064" s="7">
        <f>AF1064-AG1064</f>
        <v>-2</v>
      </c>
      <c r="AL1064" s="6"/>
      <c r="AM1064" s="6"/>
      <c r="AO1064" s="4" t="s">
        <v>1087</v>
      </c>
      <c r="AP1064" s="6"/>
      <c r="AQ1064" s="6"/>
      <c r="AR1064" s="6"/>
      <c r="AS1064" s="6"/>
      <c r="AT1064" s="6"/>
      <c r="AU1064" s="4"/>
      <c r="AV1064" s="6"/>
      <c r="AW1064" s="6"/>
      <c r="AX1064" s="7"/>
      <c r="AY1064" s="4"/>
      <c r="BI1064" s="50"/>
      <c r="BK1064" s="50"/>
      <c r="BM1064" s="50"/>
      <c r="BO1064" s="50"/>
      <c r="BQ1064" s="50"/>
      <c r="BS1064" s="50"/>
    </row>
    <row r="1065" spans="2:71" x14ac:dyDescent="0.25">
      <c r="B1065" s="3" t="s">
        <v>296</v>
      </c>
      <c r="C1065" s="52" t="s">
        <v>626</v>
      </c>
      <c r="D1065" s="39">
        <v>44895</v>
      </c>
      <c r="E1065" s="28">
        <v>2</v>
      </c>
      <c r="F1065" s="3" t="s">
        <v>1182</v>
      </c>
      <c r="G1065" s="2" t="s">
        <v>74</v>
      </c>
      <c r="H1065" s="6">
        <v>21</v>
      </c>
      <c r="I1065" s="7">
        <v>-3</v>
      </c>
      <c r="J1065" s="6">
        <v>46</v>
      </c>
      <c r="K1065" s="7">
        <v>2</v>
      </c>
      <c r="L1065" s="6">
        <v>7</v>
      </c>
      <c r="M1065" s="7">
        <v>-1</v>
      </c>
      <c r="N1065" s="6">
        <v>9</v>
      </c>
      <c r="O1065" s="7">
        <v>1</v>
      </c>
      <c r="P1065" s="6">
        <v>7</v>
      </c>
      <c r="Q1065" s="7">
        <v>2</v>
      </c>
      <c r="R1065" s="6"/>
      <c r="T1065" s="6">
        <v>-25</v>
      </c>
      <c r="U1065" s="7">
        <v>-5</v>
      </c>
      <c r="V1065" s="3" t="s">
        <v>842</v>
      </c>
      <c r="X1065" s="7"/>
      <c r="Y1065" s="7"/>
      <c r="Z1065" s="6">
        <v>26</v>
      </c>
      <c r="AA1065" s="6">
        <v>45</v>
      </c>
      <c r="AB1065" s="7">
        <f>Z1065-AA1065</f>
        <v>-19</v>
      </c>
      <c r="AC1065" s="6"/>
      <c r="AD1065" s="6"/>
      <c r="AF1065" s="6"/>
      <c r="AG1065" s="6"/>
      <c r="AL1065" s="6"/>
      <c r="AM1065" s="6"/>
      <c r="AO1065" s="4" t="s">
        <v>1183</v>
      </c>
      <c r="AP1065" s="6"/>
      <c r="AQ1065" s="6"/>
      <c r="AR1065" s="6"/>
      <c r="AS1065" s="6"/>
      <c r="AT1065" s="6"/>
      <c r="AU1065" s="4"/>
      <c r="AV1065" s="6"/>
      <c r="AW1065" s="6"/>
      <c r="AX1065" s="7"/>
      <c r="AY1065" s="4"/>
      <c r="BI1065" s="50"/>
      <c r="BK1065" s="50"/>
      <c r="BM1065" s="50"/>
      <c r="BO1065" s="50"/>
      <c r="BQ1065" s="50"/>
      <c r="BS1065" s="50"/>
    </row>
    <row r="1066" spans="2:71" x14ac:dyDescent="0.25">
      <c r="B1066" s="3" t="s">
        <v>296</v>
      </c>
      <c r="C1066" s="52" t="s">
        <v>582</v>
      </c>
      <c r="D1066" s="39">
        <v>44895</v>
      </c>
      <c r="E1066" s="28">
        <v>2</v>
      </c>
      <c r="F1066" s="3" t="s">
        <v>1169</v>
      </c>
      <c r="G1066" s="2" t="s">
        <v>42</v>
      </c>
      <c r="H1066" s="6">
        <v>26</v>
      </c>
      <c r="I1066" s="7">
        <v>-1</v>
      </c>
      <c r="J1066" s="6">
        <v>49</v>
      </c>
      <c r="K1066" s="7">
        <v>1</v>
      </c>
      <c r="L1066" s="6">
        <v>10</v>
      </c>
      <c r="M1066" s="7">
        <v>1</v>
      </c>
      <c r="N1066" s="6">
        <v>4</v>
      </c>
      <c r="O1066" s="7">
        <v>0</v>
      </c>
      <c r="P1066" s="6">
        <v>5</v>
      </c>
      <c r="R1066" s="6"/>
      <c r="T1066" s="6">
        <v>-23</v>
      </c>
      <c r="U1066" s="7">
        <v>0</v>
      </c>
      <c r="V1066" s="3" t="s">
        <v>1170</v>
      </c>
      <c r="W1066" t="s">
        <v>988</v>
      </c>
      <c r="X1066" s="7"/>
      <c r="Y1066" s="7"/>
      <c r="Z1066" s="6"/>
      <c r="AA1066" s="6"/>
      <c r="AC1066" s="6"/>
      <c r="AD1066" s="6"/>
      <c r="AF1066" s="6"/>
      <c r="AG1066" s="6"/>
      <c r="AL1066" s="6"/>
      <c r="AM1066" s="6"/>
      <c r="AO1066" s="4"/>
      <c r="AP1066" s="6"/>
      <c r="AQ1066" s="6"/>
      <c r="AR1066" s="6"/>
      <c r="AS1066" s="6"/>
      <c r="AT1066" s="6"/>
      <c r="AU1066" s="4"/>
      <c r="AV1066" s="6"/>
      <c r="AW1066" s="6"/>
      <c r="AX1066" s="7"/>
      <c r="AY1066" s="4"/>
      <c r="BI1066" s="50"/>
      <c r="BK1066" s="50"/>
      <c r="BM1066" s="50"/>
      <c r="BO1066" s="50"/>
      <c r="BQ1066" s="50"/>
      <c r="BS1066" s="50"/>
    </row>
    <row r="1067" spans="2:71" x14ac:dyDescent="0.25">
      <c r="B1067" s="3" t="s">
        <v>296</v>
      </c>
      <c r="C1067" s="52" t="s">
        <v>668</v>
      </c>
      <c r="D1067" s="39">
        <v>44895</v>
      </c>
      <c r="E1067" s="28">
        <v>4</v>
      </c>
      <c r="F1067" s="3" t="s">
        <v>903</v>
      </c>
      <c r="G1067" s="2" t="s">
        <v>138</v>
      </c>
      <c r="H1067" s="6">
        <v>29</v>
      </c>
      <c r="I1067" s="7">
        <v>1</v>
      </c>
      <c r="J1067" s="6">
        <v>43</v>
      </c>
      <c r="K1067" s="7">
        <v>-2</v>
      </c>
      <c r="L1067" s="6">
        <v>8</v>
      </c>
      <c r="M1067" s="7">
        <v>-1</v>
      </c>
      <c r="N1067" s="6">
        <v>6</v>
      </c>
      <c r="O1067" s="7">
        <v>2</v>
      </c>
      <c r="P1067" s="6">
        <v>6</v>
      </c>
      <c r="R1067" s="6"/>
      <c r="T1067" s="6">
        <v>-14</v>
      </c>
      <c r="U1067" s="7">
        <v>3</v>
      </c>
      <c r="V1067" s="3" t="s">
        <v>842</v>
      </c>
      <c r="X1067" s="7"/>
      <c r="Y1067" s="7"/>
      <c r="Z1067" s="6">
        <v>30</v>
      </c>
      <c r="AA1067" s="6">
        <v>34</v>
      </c>
      <c r="AB1067" s="7">
        <f>Z1067-AA1067</f>
        <v>-4</v>
      </c>
      <c r="AC1067" s="6">
        <v>33</v>
      </c>
      <c r="AD1067" s="6">
        <v>28</v>
      </c>
      <c r="AE1067" s="7">
        <f>AC1067-AD1067</f>
        <v>5</v>
      </c>
      <c r="AF1067" s="6">
        <v>13</v>
      </c>
      <c r="AG1067" s="6">
        <v>18</v>
      </c>
      <c r="AH1067" s="7">
        <f>AF1067-AG1067</f>
        <v>-5</v>
      </c>
      <c r="AL1067" s="6"/>
      <c r="AM1067" s="6"/>
      <c r="AO1067" s="4" t="s">
        <v>1127</v>
      </c>
      <c r="AP1067" s="6">
        <v>28</v>
      </c>
      <c r="AQ1067" s="6">
        <v>28</v>
      </c>
      <c r="AR1067" s="6"/>
      <c r="AS1067" s="6"/>
      <c r="AT1067" s="6"/>
      <c r="AU1067" s="4" t="s">
        <v>1035</v>
      </c>
      <c r="AV1067" s="6"/>
      <c r="AW1067" s="6"/>
      <c r="AX1067" s="7"/>
      <c r="AY1067" s="4"/>
      <c r="BI1067" s="50"/>
      <c r="BK1067" s="50"/>
      <c r="BM1067" s="50"/>
      <c r="BO1067" s="50"/>
      <c r="BQ1067" s="50"/>
      <c r="BS1067" s="50"/>
    </row>
    <row r="1068" spans="2:71" x14ac:dyDescent="0.25">
      <c r="B1068" s="3" t="s">
        <v>296</v>
      </c>
      <c r="C1068" s="52" t="s">
        <v>1162</v>
      </c>
      <c r="D1068" s="39"/>
      <c r="E1068" s="28"/>
      <c r="F1068" s="3" t="s">
        <v>1163</v>
      </c>
      <c r="H1068" s="6">
        <v>27.7</v>
      </c>
      <c r="I1068" s="7">
        <f>H1068-H1018</f>
        <v>2.0999999999999979</v>
      </c>
      <c r="J1068" s="6">
        <v>43</v>
      </c>
      <c r="K1068" s="7">
        <f>J1068-J1018</f>
        <v>-4.3999999999999986</v>
      </c>
      <c r="L1068" s="6">
        <v>11.5</v>
      </c>
      <c r="M1068" s="7">
        <f>L1068-L1018</f>
        <v>1.1999999999999993</v>
      </c>
      <c r="N1068" s="6">
        <v>4.9000000000000004</v>
      </c>
      <c r="O1068" s="7">
        <f>N1068-N1018</f>
        <v>0.5</v>
      </c>
      <c r="P1068" s="6">
        <v>5.0999999999999996</v>
      </c>
      <c r="Q1068" s="7">
        <f>P1068-P1018</f>
        <v>0.19999999999999929</v>
      </c>
      <c r="R1068" s="6"/>
      <c r="T1068" s="6">
        <f>H1068-J1068</f>
        <v>-15.3</v>
      </c>
      <c r="U1068" s="7">
        <f>T1068-T1018</f>
        <v>6.4999999999999964</v>
      </c>
      <c r="V1068" s="3" t="s">
        <v>842</v>
      </c>
      <c r="W1068" s="3"/>
      <c r="X1068" t="s">
        <v>1152</v>
      </c>
      <c r="Y1068" s="7"/>
      <c r="Z1068" s="6"/>
      <c r="AA1068" s="6"/>
      <c r="AC1068" s="6"/>
      <c r="AD1068" s="6"/>
      <c r="AF1068" s="6"/>
      <c r="AG1068" s="6"/>
      <c r="AL1068" s="6"/>
      <c r="AM1068" s="6"/>
      <c r="AO1068" s="4"/>
      <c r="AP1068" s="6"/>
      <c r="AQ1068" s="6"/>
      <c r="AR1068" s="6"/>
      <c r="AS1068" s="6"/>
      <c r="AT1068" s="6"/>
      <c r="AU1068" s="4"/>
      <c r="AV1068" s="6"/>
      <c r="AW1068" s="6"/>
      <c r="AX1068" s="7"/>
      <c r="AY1068" s="4"/>
      <c r="BF1068">
        <v>194</v>
      </c>
      <c r="BH1068">
        <v>391</v>
      </c>
      <c r="BI1068" s="50"/>
      <c r="BJ1068">
        <v>7</v>
      </c>
      <c r="BK1068" s="50"/>
      <c r="BL1068">
        <v>1</v>
      </c>
      <c r="BM1068" s="50"/>
      <c r="BO1068" s="50"/>
      <c r="BP1068">
        <v>37</v>
      </c>
      <c r="BQ1068" s="50"/>
      <c r="BS1068" s="50"/>
    </row>
    <row r="1069" spans="2:71" x14ac:dyDescent="0.25">
      <c r="B1069" s="3" t="s">
        <v>266</v>
      </c>
      <c r="C1069" s="52" t="s">
        <v>339</v>
      </c>
      <c r="D1069" s="39">
        <v>44896</v>
      </c>
      <c r="E1069" s="28">
        <v>2</v>
      </c>
      <c r="F1069" s="3" t="s">
        <v>1164</v>
      </c>
      <c r="G1069" s="2" t="s">
        <v>21</v>
      </c>
      <c r="H1069" s="6">
        <v>25</v>
      </c>
      <c r="I1069" s="7">
        <v>0</v>
      </c>
      <c r="J1069" s="6">
        <v>48</v>
      </c>
      <c r="K1069" s="7">
        <v>-1</v>
      </c>
      <c r="L1069" s="6">
        <v>9</v>
      </c>
      <c r="M1069" s="7">
        <v>0</v>
      </c>
      <c r="N1069" s="6">
        <v>6</v>
      </c>
      <c r="O1069" s="7">
        <v>1</v>
      </c>
      <c r="P1069" s="6">
        <v>5</v>
      </c>
      <c r="Q1069" s="7">
        <v>-1</v>
      </c>
      <c r="R1069" s="6"/>
      <c r="T1069" s="6">
        <v>-23</v>
      </c>
      <c r="U1069" s="7">
        <v>1</v>
      </c>
      <c r="V1069" s="3" t="s">
        <v>842</v>
      </c>
      <c r="X1069" s="7"/>
      <c r="Y1069" s="7"/>
      <c r="Z1069" s="6">
        <v>34</v>
      </c>
      <c r="AA1069" s="6">
        <v>33</v>
      </c>
      <c r="AB1069" s="7">
        <f>Z1069-AA1069</f>
        <v>1</v>
      </c>
      <c r="AC1069" s="6"/>
      <c r="AD1069" s="6"/>
      <c r="AF1069" s="6"/>
      <c r="AG1069" s="6"/>
      <c r="AL1069" s="6"/>
      <c r="AM1069" s="6"/>
      <c r="AO1069" s="4" t="s">
        <v>1189</v>
      </c>
      <c r="AP1069" s="6">
        <v>30</v>
      </c>
      <c r="AQ1069" s="6">
        <v>30</v>
      </c>
      <c r="AR1069" s="6"/>
      <c r="AS1069" s="6"/>
      <c r="AT1069" s="6"/>
      <c r="AU1069" s="4" t="s">
        <v>1185</v>
      </c>
      <c r="AV1069" s="6"/>
      <c r="AW1069" s="6"/>
      <c r="AX1069" s="7"/>
      <c r="AY1069" s="4"/>
      <c r="BI1069" s="50"/>
      <c r="BK1069" s="50"/>
      <c r="BM1069" s="50"/>
      <c r="BO1069" s="50"/>
      <c r="BQ1069" s="50"/>
      <c r="BS1069" s="50"/>
    </row>
    <row r="1070" spans="2:71" x14ac:dyDescent="0.25">
      <c r="B1070" s="3" t="s">
        <v>266</v>
      </c>
      <c r="C1070" s="52" t="s">
        <v>417</v>
      </c>
      <c r="D1070" s="39">
        <v>44896</v>
      </c>
      <c r="E1070" s="28">
        <v>6</v>
      </c>
      <c r="F1070" s="3" t="s">
        <v>1094</v>
      </c>
      <c r="H1070" s="6">
        <v>28</v>
      </c>
      <c r="I1070" s="7">
        <v>-2</v>
      </c>
      <c r="J1070" s="6">
        <v>48</v>
      </c>
      <c r="K1070" s="7">
        <v>0</v>
      </c>
      <c r="L1070" s="6">
        <v>10</v>
      </c>
      <c r="M1070" s="7">
        <v>0</v>
      </c>
      <c r="N1070" s="6">
        <v>4</v>
      </c>
      <c r="O1070" s="7">
        <v>1</v>
      </c>
      <c r="P1070" s="6">
        <v>4</v>
      </c>
      <c r="Q1070" s="7">
        <v>0</v>
      </c>
      <c r="R1070" s="6">
        <v>1</v>
      </c>
      <c r="S1070" s="7">
        <v>0</v>
      </c>
      <c r="T1070" s="6">
        <v>-20</v>
      </c>
      <c r="U1070" s="7">
        <v>-2</v>
      </c>
      <c r="V1070" s="3" t="s">
        <v>842</v>
      </c>
      <c r="X1070" s="7"/>
      <c r="Y1070" s="7"/>
      <c r="Z1070" s="6">
        <v>41</v>
      </c>
      <c r="AA1070" s="6">
        <v>47</v>
      </c>
      <c r="AB1070" s="7">
        <f>Z1070-AA1070</f>
        <v>-6</v>
      </c>
      <c r="AC1070" s="6">
        <v>50</v>
      </c>
      <c r="AD1070" s="6">
        <v>37</v>
      </c>
      <c r="AE1070" s="7">
        <f>AC1070-AD1070</f>
        <v>13</v>
      </c>
      <c r="AF1070" s="6"/>
      <c r="AG1070" s="6"/>
      <c r="AL1070" s="6"/>
      <c r="AM1070" s="6"/>
      <c r="AO1070" s="4" t="s">
        <v>1095</v>
      </c>
      <c r="AP1070" s="6"/>
      <c r="AQ1070" s="6"/>
      <c r="AR1070" s="6"/>
      <c r="AS1070" s="6"/>
      <c r="AT1070" s="6"/>
      <c r="AU1070" s="4"/>
      <c r="AV1070" s="6"/>
      <c r="AW1070" s="6"/>
      <c r="AX1070" s="7"/>
      <c r="AY1070" s="4"/>
      <c r="BI1070" s="50"/>
      <c r="BK1070" s="50"/>
      <c r="BM1070" s="50"/>
      <c r="BO1070" s="50"/>
      <c r="BQ1070" s="50"/>
      <c r="BS1070" s="50"/>
    </row>
    <row r="1071" spans="2:71" x14ac:dyDescent="0.25">
      <c r="B1071" s="3" t="s">
        <v>266</v>
      </c>
      <c r="C1071" s="52" t="s">
        <v>697</v>
      </c>
      <c r="D1071" s="39">
        <v>44897</v>
      </c>
      <c r="E1071" s="28">
        <v>9</v>
      </c>
      <c r="F1071" s="3" t="s">
        <v>1136</v>
      </c>
      <c r="H1071" s="6">
        <v>31</v>
      </c>
      <c r="I1071" s="7">
        <v>5</v>
      </c>
      <c r="J1071" s="6">
        <v>42</v>
      </c>
      <c r="K1071" s="7">
        <v>-5</v>
      </c>
      <c r="L1071" s="6">
        <v>10</v>
      </c>
      <c r="M1071" s="7">
        <v>0</v>
      </c>
      <c r="N1071" s="6">
        <v>3</v>
      </c>
      <c r="O1071" s="7">
        <v>1</v>
      </c>
      <c r="P1071" s="6">
        <v>5</v>
      </c>
      <c r="Q1071" s="7">
        <v>0</v>
      </c>
      <c r="R1071" s="6"/>
      <c r="T1071" s="6">
        <v>-11</v>
      </c>
      <c r="U1071" s="7">
        <v>10</v>
      </c>
      <c r="V1071" s="3" t="s">
        <v>842</v>
      </c>
      <c r="W1071" t="s">
        <v>988</v>
      </c>
      <c r="X1071" s="7"/>
      <c r="Y1071" s="7"/>
      <c r="Z1071" s="6"/>
      <c r="AA1071" s="6"/>
      <c r="AC1071" s="6"/>
      <c r="AD1071" s="6"/>
      <c r="AF1071" s="6"/>
      <c r="AG1071" s="6"/>
      <c r="AL1071" s="6"/>
      <c r="AM1071" s="6"/>
      <c r="AO1071" s="4"/>
      <c r="AP1071" s="6"/>
      <c r="AQ1071" s="6"/>
      <c r="AR1071" s="6"/>
      <c r="AS1071" s="6"/>
      <c r="AT1071" s="6"/>
      <c r="AU1071" s="4"/>
      <c r="AV1071" s="6"/>
      <c r="AW1071" s="6"/>
      <c r="AX1071" s="7"/>
      <c r="AY1071" s="4"/>
      <c r="BI1071" s="50"/>
      <c r="BK1071" s="50"/>
      <c r="BM1071" s="50"/>
      <c r="BO1071" s="50"/>
      <c r="BQ1071" s="50"/>
      <c r="BS1071" s="50"/>
    </row>
    <row r="1072" spans="2:71" x14ac:dyDescent="0.25">
      <c r="B1072" s="3" t="s">
        <v>266</v>
      </c>
      <c r="C1072" s="52" t="s">
        <v>378</v>
      </c>
      <c r="D1072" s="39">
        <v>44897</v>
      </c>
      <c r="E1072" s="28">
        <v>13</v>
      </c>
      <c r="F1072" s="3" t="s">
        <v>1774</v>
      </c>
      <c r="G1072" s="2" t="s">
        <v>439</v>
      </c>
      <c r="H1072" s="6">
        <v>28</v>
      </c>
      <c r="I1072" s="7">
        <v>-5</v>
      </c>
      <c r="J1072" s="6">
        <v>48</v>
      </c>
      <c r="K1072" s="7">
        <v>3</v>
      </c>
      <c r="L1072" s="6">
        <v>11</v>
      </c>
      <c r="M1072" s="7">
        <v>1</v>
      </c>
      <c r="N1072" s="6">
        <v>3</v>
      </c>
      <c r="O1072" s="7">
        <v>-1</v>
      </c>
      <c r="P1072" s="6">
        <v>4</v>
      </c>
      <c r="Q1072" s="7">
        <v>1</v>
      </c>
      <c r="R1072" s="6"/>
      <c r="T1072" s="6">
        <v>-20</v>
      </c>
      <c r="U1072" s="7">
        <v>-8</v>
      </c>
      <c r="V1072" s="3" t="s">
        <v>842</v>
      </c>
      <c r="X1072" t="s">
        <v>1152</v>
      </c>
      <c r="Y1072" s="7"/>
      <c r="Z1072" s="6"/>
      <c r="AA1072" s="6"/>
      <c r="AC1072" s="6"/>
      <c r="AD1072" s="6"/>
      <c r="AF1072" s="6"/>
      <c r="AG1072" s="6"/>
      <c r="AL1072" s="6"/>
      <c r="AM1072" s="6"/>
      <c r="AO1072" s="4"/>
      <c r="AP1072" s="6"/>
      <c r="AQ1072" s="6"/>
      <c r="AR1072" s="6"/>
      <c r="AS1072" s="6"/>
      <c r="AT1072" s="6"/>
      <c r="AU1072" s="4"/>
      <c r="AV1072" s="6"/>
      <c r="AW1072" s="6"/>
      <c r="AX1072" s="7"/>
      <c r="AY1072" s="4"/>
      <c r="BF1072">
        <v>69</v>
      </c>
      <c r="BG1072" s="50">
        <f>BF1072-BF930</f>
        <v>-142</v>
      </c>
      <c r="BH1072">
        <v>482</v>
      </c>
      <c r="BI1072" s="50">
        <f>BH1072-BH930</f>
        <v>129</v>
      </c>
      <c r="BJ1072">
        <v>21</v>
      </c>
      <c r="BK1072" s="50">
        <f>BJ1072-BJ930</f>
        <v>6</v>
      </c>
      <c r="BL1072">
        <v>1</v>
      </c>
      <c r="BM1072" s="50">
        <f>BL1072-BL930</f>
        <v>0</v>
      </c>
      <c r="BN1072">
        <v>0</v>
      </c>
      <c r="BO1072" s="50">
        <f>BN1072-BN930</f>
        <v>0</v>
      </c>
      <c r="BP1072">
        <v>55</v>
      </c>
      <c r="BQ1072" s="50">
        <f>BP1072-BP930</f>
        <v>7</v>
      </c>
      <c r="BR1072">
        <v>4</v>
      </c>
      <c r="BS1072" s="50">
        <f>BR1072-BR930</f>
        <v>1</v>
      </c>
    </row>
    <row r="1073" spans="2:71" x14ac:dyDescent="0.25">
      <c r="B1073" s="3" t="s">
        <v>266</v>
      </c>
      <c r="C1073" s="52" t="s">
        <v>584</v>
      </c>
      <c r="D1073" s="39">
        <v>44898</v>
      </c>
      <c r="E1073" s="28">
        <v>6</v>
      </c>
      <c r="F1073" s="3" t="s">
        <v>821</v>
      </c>
      <c r="H1073" s="6"/>
      <c r="J1073" s="6"/>
      <c r="L1073" s="6"/>
      <c r="N1073" s="6"/>
      <c r="P1073" s="6"/>
      <c r="R1073" s="6"/>
      <c r="T1073" s="6"/>
      <c r="V1073" s="3" t="s">
        <v>842</v>
      </c>
      <c r="X1073" s="7"/>
      <c r="Y1073" s="6"/>
      <c r="Z1073" s="6"/>
      <c r="AA1073" s="6"/>
      <c r="AC1073" s="6"/>
      <c r="AD1073" s="6"/>
      <c r="AF1073" s="6"/>
      <c r="AG1073" s="6"/>
      <c r="AL1073" s="6"/>
      <c r="AM1073" s="6"/>
      <c r="AO1073" s="4"/>
      <c r="AP1073" s="6"/>
      <c r="AQ1073" s="6"/>
      <c r="AR1073" s="6"/>
      <c r="AS1073" s="6"/>
      <c r="AT1073" s="6"/>
      <c r="AU1073" s="4"/>
      <c r="AV1073" s="6">
        <v>11</v>
      </c>
      <c r="AW1073" s="6">
        <v>68</v>
      </c>
      <c r="AX1073" s="7">
        <f>AV1073-AW1073</f>
        <v>-57</v>
      </c>
      <c r="AY1073" s="4" t="s">
        <v>871</v>
      </c>
      <c r="BI1073" s="50"/>
      <c r="BK1073" s="50"/>
      <c r="BM1073" s="50"/>
      <c r="BO1073" s="50"/>
      <c r="BQ1073" s="50"/>
      <c r="BS1073" s="50"/>
    </row>
    <row r="1074" spans="2:71" x14ac:dyDescent="0.25">
      <c r="B1074" s="3" t="s">
        <v>266</v>
      </c>
      <c r="C1074" s="52" t="s">
        <v>366</v>
      </c>
      <c r="D1074" s="39">
        <v>44899</v>
      </c>
      <c r="E1074" s="28">
        <v>5</v>
      </c>
      <c r="F1074" s="3" t="s">
        <v>1135</v>
      </c>
      <c r="H1074" s="6">
        <v>26</v>
      </c>
      <c r="I1074" s="7">
        <v>-1</v>
      </c>
      <c r="J1074" s="6">
        <v>48</v>
      </c>
      <c r="K1074" s="7">
        <v>1</v>
      </c>
      <c r="L1074" s="6">
        <v>10</v>
      </c>
      <c r="M1074" s="7">
        <v>-1</v>
      </c>
      <c r="N1074" s="6">
        <v>6</v>
      </c>
      <c r="O1074" s="7">
        <v>0</v>
      </c>
      <c r="P1074" s="6">
        <v>5</v>
      </c>
      <c r="Q1074" s="7">
        <v>0</v>
      </c>
      <c r="R1074" s="6"/>
      <c r="T1074" s="6">
        <v>-22</v>
      </c>
      <c r="U1074" s="7">
        <v>-2</v>
      </c>
      <c r="V1074" s="3" t="s">
        <v>842</v>
      </c>
      <c r="X1074" s="7"/>
      <c r="Y1074" s="7"/>
      <c r="Z1074" s="6">
        <v>30</v>
      </c>
      <c r="AA1074" s="6">
        <v>33</v>
      </c>
      <c r="AB1074" s="7">
        <f>Z1074-AA1074</f>
        <v>-3</v>
      </c>
      <c r="AC1074" s="6">
        <v>37</v>
      </c>
      <c r="AD1074" s="6">
        <v>26</v>
      </c>
      <c r="AE1074" s="7">
        <f>AC1074-AD1074</f>
        <v>11</v>
      </c>
      <c r="AF1074" s="6"/>
      <c r="AG1074" s="6"/>
      <c r="AL1074" s="6"/>
      <c r="AM1074" s="6"/>
      <c r="AO1074" s="4" t="s">
        <v>1148</v>
      </c>
      <c r="AP1074" s="6">
        <v>36</v>
      </c>
      <c r="AQ1074" s="6">
        <v>40</v>
      </c>
      <c r="AR1074" s="6"/>
      <c r="AS1074" s="6"/>
      <c r="AT1074" s="6"/>
      <c r="AU1074" s="4" t="s">
        <v>1147</v>
      </c>
      <c r="AV1074" s="6"/>
      <c r="AW1074" s="6"/>
      <c r="AX1074" s="7"/>
      <c r="AY1074" s="4"/>
      <c r="BI1074" s="50"/>
      <c r="BK1074" s="50"/>
      <c r="BM1074" s="50"/>
      <c r="BO1074" s="50"/>
      <c r="BQ1074" s="50"/>
      <c r="BS1074" s="50"/>
    </row>
    <row r="1075" spans="2:71" x14ac:dyDescent="0.25">
      <c r="B1075" s="3" t="s">
        <v>266</v>
      </c>
      <c r="C1075" s="52" t="s">
        <v>593</v>
      </c>
      <c r="D1075" s="39">
        <v>44901</v>
      </c>
      <c r="E1075" s="28">
        <v>8</v>
      </c>
      <c r="F1075" s="3" t="s">
        <v>821</v>
      </c>
      <c r="G1075" s="2" t="s">
        <v>224</v>
      </c>
      <c r="H1075" s="6">
        <v>24</v>
      </c>
      <c r="I1075" s="7">
        <v>2</v>
      </c>
      <c r="J1075" s="6">
        <v>48</v>
      </c>
      <c r="K1075" s="7">
        <v>1</v>
      </c>
      <c r="L1075" s="6">
        <v>9</v>
      </c>
      <c r="M1075" s="7">
        <v>0</v>
      </c>
      <c r="N1075" s="6">
        <v>6</v>
      </c>
      <c r="O1075" s="7">
        <v>1</v>
      </c>
      <c r="P1075" s="6">
        <v>8</v>
      </c>
      <c r="Q1075" s="7">
        <v>-1</v>
      </c>
      <c r="R1075" s="6"/>
      <c r="T1075" s="6">
        <v>-24</v>
      </c>
      <c r="U1075" s="7">
        <v>1</v>
      </c>
      <c r="V1075" s="3" t="s">
        <v>842</v>
      </c>
      <c r="X1075" s="7"/>
      <c r="Y1075" s="7"/>
      <c r="Z1075" s="6"/>
      <c r="AA1075" s="6"/>
      <c r="AC1075" s="6"/>
      <c r="AD1075" s="6"/>
      <c r="AF1075" s="6"/>
      <c r="AG1075" s="6"/>
      <c r="AL1075" s="6"/>
      <c r="AM1075" s="6"/>
      <c r="AO1075" s="4"/>
      <c r="AP1075" s="6">
        <v>24</v>
      </c>
      <c r="AQ1075" s="6">
        <v>29</v>
      </c>
      <c r="AR1075" s="6"/>
      <c r="AS1075" s="6"/>
      <c r="AT1075" s="6"/>
      <c r="AU1075" s="4" t="s">
        <v>876</v>
      </c>
      <c r="AV1075" s="6"/>
      <c r="AW1075" s="6"/>
      <c r="AX1075" s="7"/>
      <c r="AY1075" s="4"/>
      <c r="BI1075" s="50"/>
      <c r="BK1075" s="50"/>
      <c r="BM1075" s="50"/>
      <c r="BO1075" s="50"/>
      <c r="BQ1075" s="50"/>
      <c r="BS1075" s="50"/>
    </row>
    <row r="1076" spans="2:71" x14ac:dyDescent="0.25">
      <c r="B1076" s="3" t="s">
        <v>266</v>
      </c>
      <c r="C1076" s="52" t="s">
        <v>553</v>
      </c>
      <c r="D1076" s="39">
        <v>44902</v>
      </c>
      <c r="E1076" s="28">
        <v>9</v>
      </c>
      <c r="F1076" s="3" t="s">
        <v>1182</v>
      </c>
      <c r="G1076" s="2" t="s">
        <v>74</v>
      </c>
      <c r="H1076" s="6">
        <v>20</v>
      </c>
      <c r="I1076" s="7">
        <v>-1</v>
      </c>
      <c r="J1076" s="6">
        <v>47</v>
      </c>
      <c r="K1076" s="7">
        <v>1</v>
      </c>
      <c r="L1076" s="6">
        <v>8</v>
      </c>
      <c r="M1076" s="7">
        <v>1</v>
      </c>
      <c r="N1076" s="6">
        <v>6</v>
      </c>
      <c r="O1076" s="7">
        <v>-3</v>
      </c>
      <c r="P1076" s="6">
        <v>9</v>
      </c>
      <c r="Q1076" s="7">
        <v>2</v>
      </c>
      <c r="R1076" s="6"/>
      <c r="T1076" s="6">
        <v>-27</v>
      </c>
      <c r="U1076" s="7">
        <v>-2</v>
      </c>
      <c r="V1076" s="3" t="s">
        <v>842</v>
      </c>
      <c r="X1076" s="7"/>
      <c r="Y1076" s="7"/>
      <c r="Z1076" s="6"/>
      <c r="AA1076" s="6"/>
      <c r="AC1076" s="6"/>
      <c r="AD1076" s="6"/>
      <c r="AF1076" s="6"/>
      <c r="AG1076" s="6"/>
      <c r="AL1076" s="6"/>
      <c r="AM1076" s="6"/>
      <c r="AO1076" s="4"/>
      <c r="AP1076" s="6"/>
      <c r="AQ1076" s="6"/>
      <c r="AR1076" s="6"/>
      <c r="AS1076" s="6"/>
      <c r="AT1076" s="6"/>
      <c r="AU1076" s="4"/>
      <c r="AV1076" s="6"/>
      <c r="AW1076" s="6"/>
      <c r="AX1076" s="7"/>
      <c r="AY1076" s="4"/>
      <c r="BI1076" s="50"/>
      <c r="BK1076" s="50"/>
      <c r="BM1076" s="50"/>
      <c r="BO1076" s="50"/>
      <c r="BQ1076" s="50"/>
      <c r="BS1076" s="50"/>
    </row>
    <row r="1077" spans="2:71" x14ac:dyDescent="0.25">
      <c r="B1077" s="3" t="s">
        <v>266</v>
      </c>
      <c r="C1077" s="52" t="s">
        <v>647</v>
      </c>
      <c r="D1077" s="39">
        <v>44902</v>
      </c>
      <c r="E1077" s="28">
        <v>9</v>
      </c>
      <c r="F1077" s="3" t="s">
        <v>1169</v>
      </c>
      <c r="G1077" s="2" t="s">
        <v>42</v>
      </c>
      <c r="H1077" s="6">
        <v>27</v>
      </c>
      <c r="I1077" s="7">
        <v>1</v>
      </c>
      <c r="J1077" s="6">
        <v>48</v>
      </c>
      <c r="K1077" s="7">
        <v>-1</v>
      </c>
      <c r="L1077" s="6">
        <v>9</v>
      </c>
      <c r="M1077" s="7">
        <v>-1</v>
      </c>
      <c r="N1077" s="6">
        <v>4</v>
      </c>
      <c r="O1077" s="7">
        <v>0</v>
      </c>
      <c r="P1077" s="6">
        <v>5</v>
      </c>
      <c r="Q1077" s="7">
        <v>0</v>
      </c>
      <c r="R1077" s="6"/>
      <c r="T1077" s="6">
        <v>-21</v>
      </c>
      <c r="U1077" s="7">
        <v>2</v>
      </c>
      <c r="V1077" s="3" t="s">
        <v>1170</v>
      </c>
      <c r="W1077" t="s">
        <v>988</v>
      </c>
      <c r="X1077" s="7"/>
      <c r="Y1077" s="7"/>
      <c r="Z1077" s="6"/>
      <c r="AA1077" s="6"/>
      <c r="AC1077" s="6"/>
      <c r="AD1077" s="6"/>
      <c r="AF1077" s="6"/>
      <c r="AG1077" s="6"/>
      <c r="AL1077" s="6"/>
      <c r="AM1077" s="6"/>
      <c r="AO1077" s="4"/>
      <c r="AP1077" s="6">
        <v>38</v>
      </c>
      <c r="AQ1077" s="6">
        <v>44</v>
      </c>
      <c r="AR1077" s="6"/>
      <c r="AS1077" s="6"/>
      <c r="AT1077" s="6"/>
      <c r="AU1077" s="4" t="s">
        <v>1185</v>
      </c>
      <c r="AV1077" s="6"/>
      <c r="AW1077" s="6"/>
      <c r="AX1077" s="7"/>
      <c r="AY1077" s="4"/>
      <c r="BI1077" s="50"/>
      <c r="BK1077" s="50"/>
      <c r="BM1077" s="50"/>
      <c r="BO1077" s="50"/>
      <c r="BQ1077" s="50"/>
      <c r="BS1077" s="50"/>
    </row>
    <row r="1078" spans="2:71" x14ac:dyDescent="0.25">
      <c r="B1078" s="3" t="s">
        <v>266</v>
      </c>
      <c r="C1078" s="52" t="s">
        <v>490</v>
      </c>
      <c r="D1078" s="39">
        <v>44902</v>
      </c>
      <c r="E1078" s="28">
        <v>19</v>
      </c>
      <c r="F1078" s="3" t="s">
        <v>1132</v>
      </c>
      <c r="G1078" s="2" t="s">
        <v>60</v>
      </c>
      <c r="H1078" s="6">
        <v>23</v>
      </c>
      <c r="I1078" s="7">
        <v>-6</v>
      </c>
      <c r="J1078" s="6">
        <v>49</v>
      </c>
      <c r="K1078" s="7">
        <v>-1</v>
      </c>
      <c r="L1078" s="6">
        <v>13</v>
      </c>
      <c r="M1078" s="7">
        <v>6</v>
      </c>
      <c r="N1078" s="6">
        <v>3</v>
      </c>
      <c r="O1078" s="7">
        <v>0</v>
      </c>
      <c r="P1078" s="6">
        <v>2</v>
      </c>
      <c r="Q1078" s="7">
        <v>0</v>
      </c>
      <c r="R1078" s="6">
        <v>1</v>
      </c>
      <c r="S1078" s="7">
        <v>0</v>
      </c>
      <c r="T1078" s="6">
        <v>-26</v>
      </c>
      <c r="U1078" s="7">
        <v>-5</v>
      </c>
      <c r="V1078" s="3" t="s">
        <v>639</v>
      </c>
      <c r="X1078" s="7"/>
      <c r="Y1078" s="7"/>
      <c r="Z1078" s="6">
        <v>28</v>
      </c>
      <c r="AA1078" s="6">
        <v>49</v>
      </c>
      <c r="AB1078" s="7">
        <f>Z1078-AA1078</f>
        <v>-21</v>
      </c>
      <c r="AC1078" s="6">
        <v>36</v>
      </c>
      <c r="AD1078" s="6">
        <v>42</v>
      </c>
      <c r="AE1078" s="7">
        <f>AC1078-AD1078</f>
        <v>-6</v>
      </c>
      <c r="AF1078" s="6">
        <v>21</v>
      </c>
      <c r="AG1078" s="6">
        <v>27</v>
      </c>
      <c r="AH1078" s="7">
        <f>AF1078-AG1078</f>
        <v>-6</v>
      </c>
      <c r="AL1078" s="6"/>
      <c r="AM1078" s="6"/>
      <c r="AO1078" s="4" t="s">
        <v>1087</v>
      </c>
      <c r="AP1078" s="6"/>
      <c r="AQ1078" s="6"/>
      <c r="AR1078" s="6"/>
      <c r="AS1078" s="6"/>
      <c r="AT1078" s="6"/>
      <c r="AU1078" s="4"/>
      <c r="AV1078" s="6">
        <v>14</v>
      </c>
      <c r="AW1078" s="6">
        <v>79</v>
      </c>
      <c r="AX1078" s="7">
        <f>AV1078-AW1078</f>
        <v>-65</v>
      </c>
      <c r="AY1078" s="4" t="s">
        <v>937</v>
      </c>
      <c r="BI1078" s="50"/>
      <c r="BK1078" s="50"/>
      <c r="BM1078" s="50"/>
      <c r="BO1078" s="50"/>
      <c r="BQ1078" s="50"/>
      <c r="BS1078" s="50"/>
    </row>
    <row r="1079" spans="2:71" x14ac:dyDescent="0.25">
      <c r="B1079" s="3" t="s">
        <v>266</v>
      </c>
      <c r="C1079" s="52" t="s">
        <v>419</v>
      </c>
      <c r="D1079" s="39">
        <v>44903</v>
      </c>
      <c r="E1079" s="28">
        <v>9</v>
      </c>
      <c r="F1079" s="3" t="s">
        <v>1164</v>
      </c>
      <c r="H1079" s="6">
        <v>30</v>
      </c>
      <c r="I1079" s="7">
        <v>5</v>
      </c>
      <c r="J1079" s="6">
        <v>48</v>
      </c>
      <c r="K1079" s="7">
        <v>0</v>
      </c>
      <c r="L1079" s="6">
        <v>9</v>
      </c>
      <c r="M1079" s="7">
        <v>0</v>
      </c>
      <c r="N1079" s="6">
        <v>6</v>
      </c>
      <c r="O1079" s="7">
        <v>0</v>
      </c>
      <c r="P1079" s="6">
        <v>4</v>
      </c>
      <c r="Q1079" s="7">
        <v>-1</v>
      </c>
      <c r="R1079" s="6"/>
      <c r="T1079" s="6">
        <v>-18</v>
      </c>
      <c r="U1079" s="7">
        <v>5</v>
      </c>
      <c r="V1079" s="3" t="s">
        <v>842</v>
      </c>
      <c r="X1079" s="7"/>
      <c r="Y1079" s="7"/>
      <c r="Z1079" s="6">
        <v>38</v>
      </c>
      <c r="AA1079" s="6">
        <v>28</v>
      </c>
      <c r="AB1079" s="7">
        <f>Z1079-AA1079</f>
        <v>10</v>
      </c>
      <c r="AC1079" s="6"/>
      <c r="AD1079" s="6"/>
      <c r="AF1079" s="6"/>
      <c r="AG1079" s="6"/>
      <c r="AL1079" s="6"/>
      <c r="AM1079" s="6"/>
      <c r="AO1079" s="4" t="s">
        <v>1189</v>
      </c>
      <c r="AP1079" s="6">
        <v>34</v>
      </c>
      <c r="AQ1079" s="6">
        <v>32</v>
      </c>
      <c r="AR1079" s="6"/>
      <c r="AS1079" s="6"/>
      <c r="AT1079" s="6"/>
      <c r="AU1079" s="4" t="s">
        <v>1185</v>
      </c>
      <c r="AV1079" s="6"/>
      <c r="AW1079" s="6"/>
      <c r="AX1079" s="7"/>
      <c r="AY1079" s="4"/>
      <c r="BI1079" s="50"/>
      <c r="BK1079" s="50"/>
      <c r="BM1079" s="50"/>
      <c r="BO1079" s="50"/>
      <c r="BQ1079" s="50"/>
      <c r="BS1079" s="50"/>
    </row>
    <row r="1080" spans="2:71" x14ac:dyDescent="0.25">
      <c r="B1080" s="3" t="s">
        <v>266</v>
      </c>
      <c r="C1080" s="52" t="s">
        <v>419</v>
      </c>
      <c r="D1080" s="39">
        <v>44903</v>
      </c>
      <c r="E1080" s="28">
        <v>14</v>
      </c>
      <c r="F1080" s="3" t="s">
        <v>821</v>
      </c>
      <c r="H1080" s="6"/>
      <c r="J1080" s="6"/>
      <c r="L1080" s="6"/>
      <c r="N1080" s="6"/>
      <c r="P1080" s="6"/>
      <c r="R1080" s="6"/>
      <c r="T1080" s="6"/>
      <c r="V1080" s="3" t="s">
        <v>842</v>
      </c>
      <c r="X1080" s="7"/>
      <c r="Y1080" s="6"/>
      <c r="Z1080" s="6">
        <v>32</v>
      </c>
      <c r="AA1080" s="6">
        <v>56</v>
      </c>
      <c r="AB1080" s="7">
        <f>Z1080-AA1080</f>
        <v>-24</v>
      </c>
      <c r="AC1080" s="6">
        <v>38</v>
      </c>
      <c r="AD1080" s="6">
        <v>48</v>
      </c>
      <c r="AE1080" s="7">
        <f>AC1080-AD1080</f>
        <v>-10</v>
      </c>
      <c r="AF1080" s="6"/>
      <c r="AG1080" s="6"/>
      <c r="AL1080" s="6"/>
      <c r="AM1080" s="6"/>
      <c r="AO1080" s="4" t="s">
        <v>931</v>
      </c>
      <c r="AP1080" s="6"/>
      <c r="AQ1080" s="6"/>
      <c r="AR1080" s="6"/>
      <c r="AS1080" s="6"/>
      <c r="AT1080" s="6"/>
      <c r="AU1080" s="4"/>
      <c r="AV1080" s="6"/>
      <c r="AW1080" s="6"/>
      <c r="AX1080" s="7"/>
      <c r="AY1080" s="4"/>
      <c r="BI1080" s="50"/>
      <c r="BK1080" s="50"/>
      <c r="BM1080" s="50"/>
      <c r="BO1080" s="50"/>
      <c r="BQ1080" s="50"/>
      <c r="BS1080" s="50"/>
    </row>
    <row r="1081" spans="2:71" x14ac:dyDescent="0.25">
      <c r="B1081" s="3" t="s">
        <v>266</v>
      </c>
      <c r="C1081" s="52" t="s">
        <v>480</v>
      </c>
      <c r="D1081" s="39">
        <v>44903</v>
      </c>
      <c r="E1081" s="28">
        <v>15</v>
      </c>
      <c r="F1081" s="3" t="s">
        <v>1137</v>
      </c>
      <c r="H1081" s="6">
        <v>29</v>
      </c>
      <c r="I1081" s="7">
        <v>-1</v>
      </c>
      <c r="J1081" s="6">
        <v>46</v>
      </c>
      <c r="K1081" s="7">
        <v>1</v>
      </c>
      <c r="L1081" s="6">
        <v>9</v>
      </c>
      <c r="M1081" s="7">
        <v>1</v>
      </c>
      <c r="N1081" s="6">
        <v>5</v>
      </c>
      <c r="O1081" s="7">
        <v>1</v>
      </c>
      <c r="P1081" s="6">
        <v>4</v>
      </c>
      <c r="Q1081" s="7">
        <v>-1</v>
      </c>
      <c r="R1081" s="6">
        <v>2</v>
      </c>
      <c r="S1081" s="7">
        <v>0</v>
      </c>
      <c r="T1081" s="6">
        <v>-17</v>
      </c>
      <c r="U1081" s="7">
        <v>-2</v>
      </c>
      <c r="V1081" s="3" t="s">
        <v>842</v>
      </c>
      <c r="X1081" s="7"/>
      <c r="Y1081" s="7"/>
      <c r="Z1081" s="6"/>
      <c r="AA1081" s="6"/>
      <c r="AC1081" s="6"/>
      <c r="AD1081" s="6"/>
      <c r="AF1081" s="6"/>
      <c r="AG1081" s="6"/>
      <c r="AL1081" s="6"/>
      <c r="AM1081" s="6"/>
      <c r="AO1081" s="4"/>
      <c r="AP1081" s="6"/>
      <c r="AQ1081" s="6"/>
      <c r="AR1081" s="6"/>
      <c r="AS1081" s="6"/>
      <c r="AT1081" s="6"/>
      <c r="AU1081" s="4"/>
      <c r="AV1081" s="6"/>
      <c r="AW1081" s="6"/>
      <c r="AX1081" s="7"/>
      <c r="AY1081" s="4"/>
      <c r="BI1081" s="50"/>
      <c r="BK1081" s="50"/>
      <c r="BM1081" s="50"/>
      <c r="BO1081" s="50"/>
      <c r="BQ1081" s="50"/>
      <c r="BS1081" s="50"/>
    </row>
    <row r="1082" spans="2:71" x14ac:dyDescent="0.25">
      <c r="B1082" s="3" t="s">
        <v>266</v>
      </c>
      <c r="C1082" s="52" t="s">
        <v>623</v>
      </c>
      <c r="D1082" s="39">
        <v>44904</v>
      </c>
      <c r="E1082" s="28">
        <v>15</v>
      </c>
      <c r="F1082" s="3" t="s">
        <v>1136</v>
      </c>
      <c r="H1082" s="6">
        <v>29</v>
      </c>
      <c r="I1082" s="7">
        <v>-2</v>
      </c>
      <c r="J1082" s="6">
        <v>45</v>
      </c>
      <c r="K1082" s="7">
        <v>3</v>
      </c>
      <c r="L1082" s="6">
        <v>8</v>
      </c>
      <c r="M1082" s="7">
        <v>-2</v>
      </c>
      <c r="N1082" s="6">
        <v>3</v>
      </c>
      <c r="O1082" s="7">
        <v>0</v>
      </c>
      <c r="P1082" s="6">
        <v>6</v>
      </c>
      <c r="Q1082" s="7">
        <v>1</v>
      </c>
      <c r="R1082" s="6"/>
      <c r="T1082" s="6">
        <v>-16</v>
      </c>
      <c r="U1082" s="7">
        <v>-5</v>
      </c>
      <c r="V1082" s="3" t="s">
        <v>842</v>
      </c>
      <c r="W1082" t="s">
        <v>988</v>
      </c>
      <c r="X1082" s="7"/>
      <c r="Y1082" s="7"/>
      <c r="Z1082" s="6"/>
      <c r="AA1082" s="6"/>
      <c r="AC1082" s="6"/>
      <c r="AD1082" s="6"/>
      <c r="AF1082" s="6"/>
      <c r="AG1082" s="6"/>
      <c r="AL1082" s="6"/>
      <c r="AM1082" s="6"/>
      <c r="AO1082" s="4"/>
      <c r="AP1082" s="6"/>
      <c r="AQ1082" s="6"/>
      <c r="AR1082" s="6"/>
      <c r="AS1082" s="6"/>
      <c r="AT1082" s="6"/>
      <c r="AU1082" s="4"/>
      <c r="AV1082" s="6"/>
      <c r="AW1082" s="6"/>
      <c r="AX1082" s="7"/>
      <c r="AY1082" s="4"/>
      <c r="BI1082" s="50"/>
      <c r="BK1082" s="50"/>
      <c r="BM1082" s="50"/>
      <c r="BO1082" s="50"/>
      <c r="BQ1082" s="50"/>
      <c r="BS1082" s="50"/>
    </row>
    <row r="1083" spans="2:71" x14ac:dyDescent="0.25">
      <c r="B1083" s="3" t="s">
        <v>266</v>
      </c>
      <c r="C1083" s="52" t="s">
        <v>444</v>
      </c>
      <c r="D1083" s="39">
        <v>44904</v>
      </c>
      <c r="E1083" s="28">
        <v>13</v>
      </c>
      <c r="F1083" s="3" t="s">
        <v>1094</v>
      </c>
      <c r="G1083" s="2" t="s">
        <v>124</v>
      </c>
      <c r="H1083" s="6">
        <v>32</v>
      </c>
      <c r="I1083" s="7">
        <v>4</v>
      </c>
      <c r="J1083" s="6">
        <v>45</v>
      </c>
      <c r="K1083" s="7">
        <v>-3</v>
      </c>
      <c r="L1083" s="6">
        <v>8</v>
      </c>
      <c r="M1083" s="7">
        <v>-2</v>
      </c>
      <c r="N1083" s="6">
        <v>6</v>
      </c>
      <c r="O1083" s="7">
        <v>2</v>
      </c>
      <c r="P1083" s="6">
        <v>4</v>
      </c>
      <c r="Q1083" s="7">
        <v>0</v>
      </c>
      <c r="R1083" s="6">
        <v>1</v>
      </c>
      <c r="S1083" s="7">
        <v>0</v>
      </c>
      <c r="T1083" s="6">
        <v>-13</v>
      </c>
      <c r="U1083" s="7">
        <v>7</v>
      </c>
      <c r="V1083" s="3" t="s">
        <v>842</v>
      </c>
      <c r="X1083" s="7"/>
      <c r="Y1083" s="7"/>
      <c r="Z1083" s="6">
        <v>43</v>
      </c>
      <c r="AA1083" s="6">
        <v>46</v>
      </c>
      <c r="AB1083" s="7">
        <f>Z1083-AA1083</f>
        <v>-3</v>
      </c>
      <c r="AC1083" s="6">
        <v>46</v>
      </c>
      <c r="AD1083" s="6">
        <v>44</v>
      </c>
      <c r="AE1083" s="7">
        <f>AC1083-AD1083</f>
        <v>2</v>
      </c>
      <c r="AF1083" s="6"/>
      <c r="AG1083" s="6"/>
      <c r="AL1083" s="6"/>
      <c r="AM1083" s="6"/>
      <c r="AO1083" s="4" t="s">
        <v>1095</v>
      </c>
      <c r="AP1083" s="6"/>
      <c r="AQ1083" s="6"/>
      <c r="AR1083" s="6"/>
      <c r="AS1083" s="6"/>
      <c r="AT1083" s="6"/>
      <c r="AU1083" s="4"/>
      <c r="AV1083" s="6"/>
      <c r="AW1083" s="6"/>
      <c r="AX1083" s="7"/>
      <c r="AY1083" s="4"/>
      <c r="BI1083" s="50"/>
      <c r="BK1083" s="50"/>
      <c r="BM1083" s="50"/>
      <c r="BO1083" s="50"/>
      <c r="BQ1083" s="50"/>
      <c r="BS1083" s="50"/>
    </row>
    <row r="1084" spans="2:71" x14ac:dyDescent="0.25">
      <c r="B1084" s="3" t="s">
        <v>266</v>
      </c>
      <c r="C1084" s="52" t="s">
        <v>655</v>
      </c>
      <c r="D1084" s="39">
        <v>44905</v>
      </c>
      <c r="E1084" s="28"/>
      <c r="F1084" s="3" t="s">
        <v>821</v>
      </c>
      <c r="H1084" s="6"/>
      <c r="J1084" s="6"/>
      <c r="L1084" s="6"/>
      <c r="N1084" s="6"/>
      <c r="P1084" s="6"/>
      <c r="R1084" s="6"/>
      <c r="T1084" s="6"/>
      <c r="V1084" s="3" t="s">
        <v>842</v>
      </c>
      <c r="X1084" s="7"/>
      <c r="Y1084" s="6"/>
      <c r="Z1084" s="6"/>
      <c r="AA1084" s="6"/>
      <c r="AC1084" s="6"/>
      <c r="AD1084" s="6"/>
      <c r="AF1084" s="6"/>
      <c r="AG1084" s="6"/>
      <c r="AL1084" s="6"/>
      <c r="AM1084" s="6"/>
      <c r="AO1084" s="4"/>
      <c r="AP1084" s="6"/>
      <c r="AQ1084" s="6"/>
      <c r="AR1084" s="6"/>
      <c r="AS1084" s="6"/>
      <c r="AT1084" s="6"/>
      <c r="AU1084" s="4"/>
      <c r="AV1084" s="6">
        <v>15</v>
      </c>
      <c r="AW1084" s="6">
        <v>64</v>
      </c>
      <c r="AX1084" s="7">
        <f>AV1084-AW1084</f>
        <v>-49</v>
      </c>
      <c r="AY1084" s="4" t="s">
        <v>871</v>
      </c>
      <c r="BI1084" s="50"/>
      <c r="BK1084" s="50"/>
      <c r="BM1084" s="50"/>
      <c r="BO1084" s="50"/>
      <c r="BQ1084" s="50"/>
      <c r="BS1084" s="50"/>
    </row>
    <row r="1085" spans="2:71" x14ac:dyDescent="0.25">
      <c r="B1085" s="3" t="s">
        <v>266</v>
      </c>
      <c r="C1085" s="52" t="s">
        <v>580</v>
      </c>
      <c r="D1085" s="39">
        <v>44906</v>
      </c>
      <c r="E1085" s="28">
        <v>12</v>
      </c>
      <c r="F1085" s="3" t="s">
        <v>1135</v>
      </c>
      <c r="H1085" s="6">
        <v>29</v>
      </c>
      <c r="I1085" s="7">
        <v>3</v>
      </c>
      <c r="J1085" s="6">
        <v>46</v>
      </c>
      <c r="K1085" s="7">
        <v>-2</v>
      </c>
      <c r="L1085" s="6">
        <v>9</v>
      </c>
      <c r="M1085" s="7">
        <v>-1</v>
      </c>
      <c r="N1085" s="6">
        <v>5</v>
      </c>
      <c r="O1085" s="7">
        <v>-1</v>
      </c>
      <c r="P1085" s="6">
        <v>7</v>
      </c>
      <c r="Q1085" s="7">
        <v>2</v>
      </c>
      <c r="R1085" s="6"/>
      <c r="T1085" s="6">
        <v>-17</v>
      </c>
      <c r="U1085" s="7">
        <v>5</v>
      </c>
      <c r="V1085" s="3" t="s">
        <v>842</v>
      </c>
      <c r="X1085" s="7"/>
      <c r="Y1085" s="7"/>
      <c r="Z1085" s="6">
        <v>30</v>
      </c>
      <c r="AA1085" s="6">
        <v>33</v>
      </c>
      <c r="AB1085" s="7">
        <f>Z1085-AA1085</f>
        <v>-3</v>
      </c>
      <c r="AC1085" s="6">
        <v>37</v>
      </c>
      <c r="AD1085" s="6">
        <v>27</v>
      </c>
      <c r="AE1085" s="7">
        <f>AC1085-AD1085</f>
        <v>10</v>
      </c>
      <c r="AF1085" s="6"/>
      <c r="AG1085" s="6"/>
      <c r="AL1085" s="6"/>
      <c r="AM1085" s="6"/>
      <c r="AO1085" s="4" t="s">
        <v>1148</v>
      </c>
      <c r="AP1085" s="6">
        <v>36</v>
      </c>
      <c r="AQ1085" s="6">
        <v>39</v>
      </c>
      <c r="AR1085" s="6"/>
      <c r="AS1085" s="6"/>
      <c r="AT1085" s="6"/>
      <c r="AU1085" s="4" t="s">
        <v>1147</v>
      </c>
      <c r="AV1085" s="6"/>
      <c r="AW1085" s="6"/>
      <c r="AX1085" s="7"/>
      <c r="AY1085" s="4"/>
      <c r="BI1085" s="50"/>
      <c r="BK1085" s="50"/>
      <c r="BM1085" s="50"/>
      <c r="BO1085" s="50"/>
      <c r="BQ1085" s="50"/>
      <c r="BS1085" s="50"/>
    </row>
    <row r="1086" spans="2:71" x14ac:dyDescent="0.25">
      <c r="B1086" s="3" t="s">
        <v>266</v>
      </c>
      <c r="C1086" s="52" t="s">
        <v>581</v>
      </c>
      <c r="D1086" s="39">
        <v>44909</v>
      </c>
      <c r="E1086" s="28">
        <v>16</v>
      </c>
      <c r="F1086" s="3" t="s">
        <v>1182</v>
      </c>
      <c r="G1086" s="2" t="s">
        <v>74</v>
      </c>
      <c r="H1086" s="6">
        <v>24</v>
      </c>
      <c r="I1086" s="7">
        <v>4</v>
      </c>
      <c r="J1086" s="6">
        <v>45</v>
      </c>
      <c r="K1086" s="7">
        <v>-2</v>
      </c>
      <c r="L1086" s="6">
        <v>7</v>
      </c>
      <c r="M1086" s="7">
        <v>-1</v>
      </c>
      <c r="N1086" s="6">
        <v>6</v>
      </c>
      <c r="O1086" s="7">
        <v>0</v>
      </c>
      <c r="P1086" s="6">
        <v>7</v>
      </c>
      <c r="Q1086" s="7">
        <v>-2</v>
      </c>
      <c r="R1086" s="6"/>
      <c r="T1086" s="6">
        <v>-21</v>
      </c>
      <c r="U1086" s="7">
        <v>6</v>
      </c>
      <c r="V1086" s="3" t="s">
        <v>842</v>
      </c>
      <c r="X1086" s="7"/>
      <c r="Y1086" s="7"/>
      <c r="Z1086" s="6"/>
      <c r="AA1086" s="6"/>
      <c r="AC1086" s="6"/>
      <c r="AD1086" s="6"/>
      <c r="AF1086" s="6"/>
      <c r="AG1086" s="6"/>
      <c r="AL1086" s="6"/>
      <c r="AM1086" s="6"/>
      <c r="AO1086" s="4"/>
      <c r="AP1086" s="6"/>
      <c r="AQ1086" s="6"/>
      <c r="AR1086" s="6"/>
      <c r="AS1086" s="6"/>
      <c r="AT1086" s="6"/>
      <c r="AU1086" s="4"/>
      <c r="AV1086" s="6"/>
      <c r="AW1086" s="6"/>
      <c r="AX1086" s="7"/>
      <c r="AY1086" s="4"/>
      <c r="BI1086" s="50"/>
      <c r="BK1086" s="50"/>
      <c r="BM1086" s="50"/>
      <c r="BO1086" s="50"/>
      <c r="BQ1086" s="50"/>
      <c r="BS1086" s="50"/>
    </row>
    <row r="1087" spans="2:71" x14ac:dyDescent="0.25">
      <c r="B1087" s="3" t="s">
        <v>266</v>
      </c>
      <c r="C1087" s="52" t="s">
        <v>692</v>
      </c>
      <c r="D1087" s="39">
        <v>44909</v>
      </c>
      <c r="E1087" s="28">
        <v>16</v>
      </c>
      <c r="F1087" s="3" t="s">
        <v>1169</v>
      </c>
      <c r="G1087" s="2" t="s">
        <v>42</v>
      </c>
      <c r="H1087" s="6">
        <v>28</v>
      </c>
      <c r="I1087" s="7">
        <v>1</v>
      </c>
      <c r="J1087" s="6">
        <v>46</v>
      </c>
      <c r="K1087" s="7">
        <v>-2</v>
      </c>
      <c r="L1087" s="6">
        <v>9</v>
      </c>
      <c r="M1087" s="7">
        <v>0</v>
      </c>
      <c r="N1087" s="6">
        <v>5</v>
      </c>
      <c r="O1087" s="7">
        <v>1</v>
      </c>
      <c r="P1087" s="6">
        <v>6</v>
      </c>
      <c r="Q1087" s="7">
        <v>1</v>
      </c>
      <c r="R1087" s="6"/>
      <c r="T1087" s="6">
        <v>-18</v>
      </c>
      <c r="U1087" s="7">
        <v>3</v>
      </c>
      <c r="V1087" s="3" t="s">
        <v>1170</v>
      </c>
      <c r="W1087" t="s">
        <v>988</v>
      </c>
      <c r="X1087" s="7"/>
      <c r="Y1087" s="7"/>
      <c r="Z1087" s="6"/>
      <c r="AA1087" s="6"/>
      <c r="AC1087" s="6"/>
      <c r="AD1087" s="6"/>
      <c r="AF1087" s="6"/>
      <c r="AG1087" s="6"/>
      <c r="AL1087" s="6"/>
      <c r="AM1087" s="6"/>
      <c r="AO1087" s="4"/>
      <c r="AP1087" s="6"/>
      <c r="AQ1087" s="6"/>
      <c r="AR1087" s="6"/>
      <c r="AS1087" s="6"/>
      <c r="AT1087" s="6"/>
      <c r="AU1087" s="4"/>
      <c r="AV1087" s="6"/>
      <c r="AW1087" s="6"/>
      <c r="AX1087" s="7"/>
      <c r="AY1087" s="4"/>
      <c r="BI1087" s="50"/>
      <c r="BK1087" s="50"/>
      <c r="BM1087" s="50"/>
      <c r="BO1087" s="50"/>
      <c r="BQ1087" s="50"/>
      <c r="BS1087" s="50"/>
    </row>
    <row r="1088" spans="2:71" x14ac:dyDescent="0.25">
      <c r="B1088" s="3" t="s">
        <v>266</v>
      </c>
      <c r="C1088" s="52" t="s">
        <v>692</v>
      </c>
      <c r="D1088" s="39">
        <v>44909</v>
      </c>
      <c r="E1088" s="28">
        <v>16</v>
      </c>
      <c r="F1088" s="3" t="s">
        <v>821</v>
      </c>
      <c r="G1088" s="2" t="s">
        <v>224</v>
      </c>
      <c r="H1088" s="6">
        <v>23</v>
      </c>
      <c r="I1088" s="7">
        <v>-1</v>
      </c>
      <c r="J1088" s="6">
        <v>48</v>
      </c>
      <c r="K1088" s="7">
        <v>0</v>
      </c>
      <c r="L1088" s="6">
        <v>8</v>
      </c>
      <c r="M1088" s="7">
        <v>-1</v>
      </c>
      <c r="N1088" s="6">
        <v>5</v>
      </c>
      <c r="O1088" s="7">
        <v>-1</v>
      </c>
      <c r="P1088" s="6">
        <v>9</v>
      </c>
      <c r="Q1088" s="7">
        <v>1</v>
      </c>
      <c r="R1088" s="6"/>
      <c r="T1088" s="6">
        <v>-25</v>
      </c>
      <c r="U1088" s="7">
        <v>-1</v>
      </c>
      <c r="V1088" s="3" t="s">
        <v>842</v>
      </c>
      <c r="X1088" s="7"/>
      <c r="Y1088" s="7"/>
      <c r="Z1088" s="6"/>
      <c r="AA1088" s="6"/>
      <c r="AC1088" s="6"/>
      <c r="AD1088" s="6"/>
      <c r="AF1088" s="6"/>
      <c r="AG1088" s="6"/>
      <c r="AL1088" s="6"/>
      <c r="AM1088" s="6"/>
      <c r="AO1088" s="4"/>
      <c r="AP1088" s="6">
        <v>24</v>
      </c>
      <c r="AQ1088" s="6">
        <v>32</v>
      </c>
      <c r="AR1088" s="6"/>
      <c r="AS1088" s="6"/>
      <c r="AT1088" s="6"/>
      <c r="AU1088" s="4" t="s">
        <v>876</v>
      </c>
      <c r="AV1088" s="6"/>
      <c r="AW1088" s="6"/>
      <c r="AX1088" s="7"/>
      <c r="AY1088" s="4"/>
      <c r="BI1088" s="50"/>
      <c r="BK1088" s="50"/>
      <c r="BM1088" s="50"/>
      <c r="BO1088" s="50"/>
      <c r="BQ1088" s="50"/>
      <c r="BS1088" s="50"/>
    </row>
    <row r="1089" spans="1:71" x14ac:dyDescent="0.25">
      <c r="B1089" s="3" t="s">
        <v>266</v>
      </c>
      <c r="C1089" s="52" t="s">
        <v>514</v>
      </c>
      <c r="D1089" s="39">
        <v>44909</v>
      </c>
      <c r="E1089" s="28">
        <v>18</v>
      </c>
      <c r="F1089" s="3" t="s">
        <v>903</v>
      </c>
      <c r="G1089" s="2" t="s">
        <v>138</v>
      </c>
      <c r="H1089" s="6">
        <v>29</v>
      </c>
      <c r="I1089" s="7">
        <v>0</v>
      </c>
      <c r="J1089" s="6">
        <v>44</v>
      </c>
      <c r="K1089" s="7">
        <v>1</v>
      </c>
      <c r="L1089" s="6">
        <v>9</v>
      </c>
      <c r="M1089" s="7">
        <v>1</v>
      </c>
      <c r="N1089" s="6">
        <v>5</v>
      </c>
      <c r="O1089" s="7">
        <v>1</v>
      </c>
      <c r="P1089" s="6">
        <v>8</v>
      </c>
      <c r="Q1089" s="7">
        <v>2</v>
      </c>
      <c r="R1089" s="6"/>
      <c r="T1089" s="6">
        <v>-15</v>
      </c>
      <c r="U1089" s="7">
        <v>-1</v>
      </c>
      <c r="V1089" s="3" t="s">
        <v>842</v>
      </c>
      <c r="X1089" s="7"/>
      <c r="Y1089" s="7"/>
      <c r="Z1089" s="6">
        <v>28</v>
      </c>
      <c r="AA1089" s="6">
        <v>35</v>
      </c>
      <c r="AB1089" s="7">
        <f>Z1089-AA1089</f>
        <v>-7</v>
      </c>
      <c r="AC1089" s="6">
        <v>32</v>
      </c>
      <c r="AD1089" s="6">
        <v>29</v>
      </c>
      <c r="AE1089" s="7">
        <f>AC1089-AD1089</f>
        <v>3</v>
      </c>
      <c r="AF1089" s="6">
        <v>16</v>
      </c>
      <c r="AG1089" s="6">
        <v>19</v>
      </c>
      <c r="AH1089" s="7">
        <f>AF1089-AG1089</f>
        <v>-3</v>
      </c>
      <c r="AL1089" s="6"/>
      <c r="AM1089" s="6"/>
      <c r="AO1089" s="4" t="s">
        <v>1127</v>
      </c>
      <c r="AP1089" s="6">
        <v>27</v>
      </c>
      <c r="AQ1089" s="6">
        <v>28</v>
      </c>
      <c r="AR1089" s="6"/>
      <c r="AS1089" s="6"/>
      <c r="AT1089" s="6"/>
      <c r="AU1089" s="4" t="s">
        <v>1035</v>
      </c>
      <c r="AV1089" s="6"/>
      <c r="AW1089" s="6"/>
      <c r="AX1089" s="7"/>
      <c r="AY1089" s="4"/>
      <c r="BI1089" s="50"/>
      <c r="BK1089" s="50"/>
      <c r="BM1089" s="50"/>
      <c r="BO1089" s="50"/>
      <c r="BQ1089" s="50"/>
      <c r="BS1089" s="50"/>
    </row>
    <row r="1090" spans="1:71" x14ac:dyDescent="0.25">
      <c r="B1090" s="3" t="s">
        <v>266</v>
      </c>
      <c r="C1090" s="52" t="s">
        <v>690</v>
      </c>
      <c r="D1090" s="39">
        <v>44910</v>
      </c>
      <c r="E1090" s="28">
        <v>16</v>
      </c>
      <c r="F1090" s="3" t="s">
        <v>1164</v>
      </c>
      <c r="H1090" s="6">
        <v>26</v>
      </c>
      <c r="I1090" s="7">
        <v>-4</v>
      </c>
      <c r="J1090" s="6">
        <v>47</v>
      </c>
      <c r="K1090" s="7">
        <v>-1</v>
      </c>
      <c r="L1090" s="6">
        <v>9</v>
      </c>
      <c r="M1090" s="7">
        <v>0</v>
      </c>
      <c r="N1090" s="6">
        <v>6</v>
      </c>
      <c r="O1090" s="7">
        <v>0</v>
      </c>
      <c r="P1090" s="6">
        <v>6</v>
      </c>
      <c r="Q1090" s="7">
        <v>2</v>
      </c>
      <c r="R1090" s="6"/>
      <c r="T1090" s="6">
        <v>-21</v>
      </c>
      <c r="U1090" s="7">
        <v>-3</v>
      </c>
      <c r="V1090" s="3" t="s">
        <v>842</v>
      </c>
      <c r="X1090" s="7"/>
      <c r="Y1090" s="7"/>
      <c r="Z1090" s="6">
        <v>31</v>
      </c>
      <c r="AA1090" s="6">
        <v>31</v>
      </c>
      <c r="AB1090" s="7">
        <f>Z1090-AA1090</f>
        <v>0</v>
      </c>
      <c r="AC1090" s="6"/>
      <c r="AD1090" s="6"/>
      <c r="AF1090" s="6"/>
      <c r="AG1090" s="6"/>
      <c r="AL1090" s="6"/>
      <c r="AM1090" s="6"/>
      <c r="AO1090" s="4" t="s">
        <v>1189</v>
      </c>
      <c r="AP1090" s="6">
        <v>30</v>
      </c>
      <c r="AQ1090" s="6">
        <v>33</v>
      </c>
      <c r="AR1090" s="6"/>
      <c r="AS1090" s="6"/>
      <c r="AT1090" s="6"/>
      <c r="AU1090" s="4" t="s">
        <v>1185</v>
      </c>
      <c r="AV1090" s="6"/>
      <c r="AW1090" s="6"/>
      <c r="AX1090" s="7"/>
      <c r="AY1090" s="4"/>
      <c r="BI1090" s="50"/>
      <c r="BK1090" s="50"/>
      <c r="BM1090" s="50"/>
      <c r="BO1090" s="50"/>
      <c r="BQ1090" s="50"/>
      <c r="BS1090" s="50"/>
    </row>
    <row r="1091" spans="1:71" x14ac:dyDescent="0.25">
      <c r="B1091" s="3" t="s">
        <v>266</v>
      </c>
      <c r="C1091" s="52" t="s">
        <v>624</v>
      </c>
      <c r="D1091" s="39">
        <v>44910</v>
      </c>
      <c r="E1091" s="28">
        <v>19</v>
      </c>
      <c r="F1091" s="3" t="s">
        <v>821</v>
      </c>
      <c r="H1091" s="6"/>
      <c r="J1091" s="6"/>
      <c r="L1091" s="6"/>
      <c r="N1091" s="6"/>
      <c r="P1091" s="6"/>
      <c r="R1091" s="6"/>
      <c r="T1091" s="6"/>
      <c r="V1091" s="3" t="s">
        <v>842</v>
      </c>
      <c r="X1091" s="7"/>
      <c r="Y1091" s="6"/>
      <c r="Z1091" s="6">
        <v>31</v>
      </c>
      <c r="AA1091" s="6">
        <v>57</v>
      </c>
      <c r="AB1091" s="7">
        <f>Z1091-AA1091</f>
        <v>-26</v>
      </c>
      <c r="AC1091" s="6">
        <v>38</v>
      </c>
      <c r="AD1091" s="6">
        <v>46</v>
      </c>
      <c r="AE1091" s="7">
        <f>AC1091-AD1091</f>
        <v>-8</v>
      </c>
      <c r="AF1091" s="6"/>
      <c r="AG1091" s="6"/>
      <c r="AL1091" s="6"/>
      <c r="AM1091" s="6"/>
      <c r="AO1091" s="4" t="s">
        <v>931</v>
      </c>
      <c r="AP1091" s="6"/>
      <c r="AQ1091" s="6"/>
      <c r="AR1091" s="6"/>
      <c r="AS1091" s="6"/>
      <c r="AT1091" s="6"/>
      <c r="AU1091" s="4"/>
      <c r="AV1091" s="6"/>
      <c r="AW1091" s="6"/>
      <c r="AX1091" s="7"/>
      <c r="AY1091" s="4"/>
      <c r="BI1091" s="50"/>
      <c r="BK1091" s="50"/>
      <c r="BM1091" s="50"/>
      <c r="BO1091" s="50"/>
      <c r="BQ1091" s="50"/>
      <c r="BS1091" s="50"/>
    </row>
    <row r="1092" spans="1:71" x14ac:dyDescent="0.25">
      <c r="B1092" s="3" t="s">
        <v>266</v>
      </c>
      <c r="C1092" s="52" t="s">
        <v>538</v>
      </c>
      <c r="D1092" s="39">
        <v>44911</v>
      </c>
      <c r="E1092" s="28">
        <v>23</v>
      </c>
      <c r="F1092" s="3" t="s">
        <v>1136</v>
      </c>
      <c r="H1092" s="6">
        <v>28</v>
      </c>
      <c r="I1092" s="7">
        <v>-1</v>
      </c>
      <c r="J1092" s="6">
        <v>45</v>
      </c>
      <c r="K1092" s="7">
        <v>0</v>
      </c>
      <c r="L1092" s="6">
        <v>9</v>
      </c>
      <c r="M1092" s="7">
        <v>1</v>
      </c>
      <c r="N1092" s="6">
        <v>3</v>
      </c>
      <c r="O1092" s="7">
        <v>0</v>
      </c>
      <c r="P1092" s="6">
        <v>5</v>
      </c>
      <c r="Q1092" s="7">
        <v>-1</v>
      </c>
      <c r="R1092" s="6"/>
      <c r="T1092" s="6">
        <v>-17</v>
      </c>
      <c r="U1092" s="7">
        <v>-1</v>
      </c>
      <c r="V1092" s="3" t="s">
        <v>842</v>
      </c>
      <c r="W1092" t="s">
        <v>988</v>
      </c>
      <c r="X1092" s="7"/>
      <c r="Y1092" s="7"/>
      <c r="Z1092" s="6">
        <v>31</v>
      </c>
      <c r="AA1092" s="6">
        <v>41</v>
      </c>
      <c r="AB1092" s="7">
        <f>Z1092-AA1092</f>
        <v>-10</v>
      </c>
      <c r="AC1092" s="6">
        <v>37</v>
      </c>
      <c r="AD1092" s="6">
        <v>34</v>
      </c>
      <c r="AE1092" s="7">
        <f>AC1092-AD1092</f>
        <v>3</v>
      </c>
      <c r="AF1092" s="6">
        <v>17</v>
      </c>
      <c r="AG1092" s="6">
        <v>27</v>
      </c>
      <c r="AH1092" s="7">
        <f>AF1092-AG1092</f>
        <v>-10</v>
      </c>
      <c r="AL1092" s="6"/>
      <c r="AM1092" s="6"/>
      <c r="AO1092" s="4" t="s">
        <v>1099</v>
      </c>
      <c r="AP1092" s="6"/>
      <c r="AQ1092" s="6"/>
      <c r="AR1092" s="6"/>
      <c r="AS1092" s="6"/>
      <c r="AT1092" s="6"/>
      <c r="AU1092" s="4"/>
      <c r="AV1092" s="6">
        <v>23</v>
      </c>
      <c r="AW1092" s="6">
        <v>56</v>
      </c>
      <c r="AX1092" s="7">
        <v>-34</v>
      </c>
      <c r="AY1092" s="4" t="s">
        <v>1099</v>
      </c>
      <c r="BI1092" s="50"/>
      <c r="BK1092" s="50"/>
      <c r="BM1092" s="50"/>
      <c r="BO1092" s="50"/>
      <c r="BQ1092" s="50"/>
      <c r="BS1092" s="50"/>
    </row>
    <row r="1093" spans="1:71" x14ac:dyDescent="0.25">
      <c r="B1093" s="3" t="s">
        <v>266</v>
      </c>
      <c r="C1093" s="52" t="s">
        <v>523</v>
      </c>
      <c r="D1093" s="39">
        <v>44912</v>
      </c>
      <c r="E1093" s="28">
        <v>21</v>
      </c>
      <c r="F1093" s="3" t="s">
        <v>821</v>
      </c>
      <c r="H1093" s="6"/>
      <c r="J1093" s="6"/>
      <c r="L1093" s="6"/>
      <c r="N1093" s="6"/>
      <c r="P1093" s="6"/>
      <c r="R1093" s="6"/>
      <c r="T1093" s="6"/>
      <c r="V1093" s="3" t="s">
        <v>842</v>
      </c>
      <c r="X1093" s="7"/>
      <c r="Y1093" s="6"/>
      <c r="Z1093" s="6"/>
      <c r="AA1093" s="6"/>
      <c r="AC1093" s="6"/>
      <c r="AD1093" s="6"/>
      <c r="AF1093" s="6"/>
      <c r="AG1093" s="6"/>
      <c r="AL1093" s="6"/>
      <c r="AM1093" s="6"/>
      <c r="AO1093" s="4"/>
      <c r="AP1093" s="6"/>
      <c r="AQ1093" s="6"/>
      <c r="AR1093" s="6"/>
      <c r="AS1093" s="6"/>
      <c r="AT1093" s="6"/>
      <c r="AU1093" s="4"/>
      <c r="AV1093" s="6">
        <v>13</v>
      </c>
      <c r="AW1093" s="6">
        <v>69</v>
      </c>
      <c r="AX1093" s="7">
        <f>AV1093-AW1093</f>
        <v>-56</v>
      </c>
      <c r="AY1093" s="4" t="s">
        <v>871</v>
      </c>
      <c r="BI1093" s="50"/>
      <c r="BK1093" s="50"/>
      <c r="BM1093" s="50"/>
      <c r="BO1093" s="50"/>
      <c r="BQ1093" s="50"/>
      <c r="BS1093" s="50"/>
    </row>
    <row r="1094" spans="1:71" x14ac:dyDescent="0.25">
      <c r="B1094" s="3" t="s">
        <v>266</v>
      </c>
      <c r="C1094" s="52" t="s">
        <v>598</v>
      </c>
      <c r="D1094" s="39">
        <v>44915</v>
      </c>
      <c r="E1094" s="28">
        <v>29</v>
      </c>
      <c r="F1094" s="3" t="s">
        <v>821</v>
      </c>
      <c r="G1094" s="2" t="s">
        <v>224</v>
      </c>
      <c r="H1094" s="6">
        <v>24</v>
      </c>
      <c r="I1094" s="7">
        <v>1</v>
      </c>
      <c r="J1094" s="6">
        <v>48</v>
      </c>
      <c r="K1094" s="7">
        <v>0</v>
      </c>
      <c r="L1094" s="6">
        <v>9</v>
      </c>
      <c r="M1094" s="7">
        <v>1</v>
      </c>
      <c r="N1094" s="6">
        <v>5</v>
      </c>
      <c r="O1094" s="7">
        <v>8</v>
      </c>
      <c r="P1094" s="6">
        <v>8</v>
      </c>
      <c r="Q1094" s="7">
        <v>-1</v>
      </c>
      <c r="R1094" s="6"/>
      <c r="T1094" s="6">
        <v>-24</v>
      </c>
      <c r="U1094" s="7">
        <v>1</v>
      </c>
      <c r="V1094" s="3" t="s">
        <v>842</v>
      </c>
      <c r="X1094" s="7"/>
      <c r="Y1094" s="7"/>
      <c r="Z1094" s="6"/>
      <c r="AA1094" s="6"/>
      <c r="AC1094" s="6"/>
      <c r="AD1094" s="6"/>
      <c r="AF1094" s="6"/>
      <c r="AG1094" s="6"/>
      <c r="AL1094" s="6"/>
      <c r="AM1094" s="6"/>
      <c r="AO1094" s="4"/>
      <c r="AP1094" s="6">
        <v>25</v>
      </c>
      <c r="AQ1094" s="6">
        <v>32</v>
      </c>
      <c r="AR1094" s="6"/>
      <c r="AS1094" s="6"/>
      <c r="AT1094" s="6"/>
      <c r="AU1094" s="4" t="s">
        <v>876</v>
      </c>
      <c r="AV1094" s="6"/>
      <c r="AW1094" s="6"/>
      <c r="AX1094" s="7"/>
      <c r="AY1094" s="4"/>
      <c r="BI1094" s="50"/>
      <c r="BK1094" s="50"/>
      <c r="BM1094" s="50"/>
      <c r="BO1094" s="50"/>
      <c r="BQ1094" s="50"/>
      <c r="BS1094" s="50"/>
    </row>
    <row r="1095" spans="1:71" x14ac:dyDescent="0.25">
      <c r="B1095" s="3" t="s">
        <v>266</v>
      </c>
      <c r="C1095" s="52" t="s">
        <v>1190</v>
      </c>
      <c r="D1095" s="39">
        <v>44915</v>
      </c>
      <c r="E1095" s="77" t="s">
        <v>1191</v>
      </c>
      <c r="F1095" s="3" t="s">
        <v>821</v>
      </c>
      <c r="G1095" s="2" t="s">
        <v>224</v>
      </c>
      <c r="H1095" s="6">
        <v>24</v>
      </c>
      <c r="I1095" s="7">
        <v>0</v>
      </c>
      <c r="J1095" s="6">
        <v>47</v>
      </c>
      <c r="K1095" s="7">
        <v>-1</v>
      </c>
      <c r="L1095" s="6">
        <v>9</v>
      </c>
      <c r="M1095" s="7">
        <v>0</v>
      </c>
      <c r="N1095" s="6">
        <v>5</v>
      </c>
      <c r="O1095" s="7">
        <v>0</v>
      </c>
      <c r="P1095" s="6">
        <v>7</v>
      </c>
      <c r="Q1095" s="7">
        <v>-1</v>
      </c>
      <c r="R1095" s="6"/>
      <c r="T1095" s="6">
        <v>-23</v>
      </c>
      <c r="U1095" s="7">
        <v>1</v>
      </c>
      <c r="V1095" s="3" t="s">
        <v>842</v>
      </c>
      <c r="X1095" s="7"/>
      <c r="Y1095" s="7"/>
      <c r="Z1095" s="6"/>
      <c r="AA1095" s="6"/>
      <c r="AC1095" s="6"/>
      <c r="AD1095" s="6"/>
      <c r="AF1095" s="6"/>
      <c r="AG1095" s="6"/>
      <c r="AL1095" s="6"/>
      <c r="AM1095" s="6"/>
      <c r="AO1095" s="4"/>
      <c r="AP1095" s="6"/>
      <c r="AQ1095" s="6"/>
      <c r="AR1095" s="6"/>
      <c r="AS1095" s="6"/>
      <c r="AT1095" s="6"/>
      <c r="AU1095" s="4"/>
      <c r="AV1095" s="6"/>
      <c r="AW1095" s="6"/>
      <c r="AX1095" s="7"/>
      <c r="AY1095" s="4"/>
      <c r="BI1095" s="50"/>
      <c r="BK1095" s="50"/>
      <c r="BM1095" s="50"/>
      <c r="BO1095" s="50"/>
      <c r="BQ1095" s="50"/>
      <c r="BS1095" s="50"/>
    </row>
    <row r="1096" spans="1:71" x14ac:dyDescent="0.25">
      <c r="B1096" s="3" t="s">
        <v>266</v>
      </c>
      <c r="C1096" s="52" t="s">
        <v>369</v>
      </c>
      <c r="D1096" s="39">
        <v>44916</v>
      </c>
      <c r="E1096" s="28">
        <v>23</v>
      </c>
      <c r="F1096" s="3" t="s">
        <v>1182</v>
      </c>
      <c r="G1096" s="2" t="s">
        <v>74</v>
      </c>
      <c r="H1096" s="6">
        <v>22</v>
      </c>
      <c r="I1096" s="7">
        <v>-2</v>
      </c>
      <c r="J1096" s="6">
        <v>46</v>
      </c>
      <c r="K1096" s="7">
        <v>1</v>
      </c>
      <c r="L1096" s="6">
        <v>8</v>
      </c>
      <c r="M1096" s="7">
        <v>1</v>
      </c>
      <c r="N1096" s="6">
        <v>6</v>
      </c>
      <c r="O1096" s="7">
        <v>0</v>
      </c>
      <c r="P1096" s="6">
        <v>8</v>
      </c>
      <c r="Q1096" s="7">
        <v>1</v>
      </c>
      <c r="R1096" s="6"/>
      <c r="T1096" s="6">
        <v>-24</v>
      </c>
      <c r="U1096" s="7">
        <v>-3</v>
      </c>
      <c r="V1096" s="3" t="s">
        <v>842</v>
      </c>
      <c r="X1096" s="7"/>
      <c r="Y1096" s="7"/>
      <c r="Z1096" s="6"/>
      <c r="AA1096" s="6"/>
      <c r="AC1096" s="6"/>
      <c r="AD1096" s="6"/>
      <c r="AF1096" s="6"/>
      <c r="AG1096" s="6"/>
      <c r="AL1096" s="6"/>
      <c r="AM1096" s="6"/>
      <c r="AO1096" s="4"/>
      <c r="AP1096" s="6"/>
      <c r="AQ1096" s="6"/>
      <c r="AR1096" s="6"/>
      <c r="AS1096" s="6"/>
      <c r="AT1096" s="6"/>
      <c r="AU1096" s="4"/>
      <c r="AV1096" s="6"/>
      <c r="AW1096" s="6"/>
      <c r="AX1096" s="7"/>
      <c r="AY1096" s="4"/>
      <c r="BI1096" s="50"/>
      <c r="BK1096" s="50"/>
      <c r="BM1096" s="50"/>
      <c r="BO1096" s="50"/>
      <c r="BQ1096" s="50"/>
      <c r="BS1096" s="50"/>
    </row>
    <row r="1097" spans="1:71" x14ac:dyDescent="0.25">
      <c r="B1097" s="3" t="s">
        <v>266</v>
      </c>
      <c r="C1097" s="52" t="s">
        <v>434</v>
      </c>
      <c r="D1097" s="39">
        <v>44916</v>
      </c>
      <c r="E1097" s="28">
        <v>23</v>
      </c>
      <c r="F1097" s="3" t="s">
        <v>1169</v>
      </c>
      <c r="G1097" s="2" t="s">
        <v>42</v>
      </c>
      <c r="H1097" s="6">
        <v>28</v>
      </c>
      <c r="I1097" s="7">
        <v>0</v>
      </c>
      <c r="J1097" s="6">
        <v>45</v>
      </c>
      <c r="K1097" s="7">
        <v>-1</v>
      </c>
      <c r="L1097" s="6">
        <v>8</v>
      </c>
      <c r="M1097" s="7">
        <v>-1</v>
      </c>
      <c r="N1097" s="6">
        <v>5</v>
      </c>
      <c r="O1097" s="7">
        <v>0</v>
      </c>
      <c r="P1097" s="6">
        <v>7</v>
      </c>
      <c r="Q1097" s="7">
        <v>1</v>
      </c>
      <c r="R1097" s="6"/>
      <c r="T1097" s="6">
        <v>-17</v>
      </c>
      <c r="U1097" s="7">
        <v>1</v>
      </c>
      <c r="V1097" s="3" t="s">
        <v>1170</v>
      </c>
      <c r="W1097" t="s">
        <v>988</v>
      </c>
      <c r="X1097" s="7"/>
      <c r="Y1097" s="7"/>
      <c r="Z1097" s="6"/>
      <c r="AA1097" s="6"/>
      <c r="AC1097" s="6"/>
      <c r="AD1097" s="6"/>
      <c r="AF1097" s="6"/>
      <c r="AG1097" s="6"/>
      <c r="AL1097" s="6"/>
      <c r="AM1097" s="6"/>
      <c r="AO1097" s="4"/>
      <c r="AP1097" s="6"/>
      <c r="AQ1097" s="6"/>
      <c r="AR1097" s="6"/>
      <c r="AS1097" s="6"/>
      <c r="AT1097" s="6"/>
      <c r="AU1097" s="4"/>
      <c r="AV1097" s="6"/>
      <c r="AW1097" s="6"/>
      <c r="AX1097" s="7"/>
      <c r="AY1097" s="4"/>
      <c r="BI1097" s="50"/>
      <c r="BK1097" s="50"/>
      <c r="BM1097" s="50"/>
      <c r="BO1097" s="50"/>
      <c r="BQ1097" s="50"/>
      <c r="BS1097" s="50"/>
    </row>
    <row r="1098" spans="1:71" x14ac:dyDescent="0.25">
      <c r="B1098" s="3" t="s">
        <v>266</v>
      </c>
      <c r="C1098" s="52" t="s">
        <v>698</v>
      </c>
      <c r="D1098" s="39">
        <v>44917</v>
      </c>
      <c r="E1098" s="28">
        <v>22</v>
      </c>
      <c r="F1098" s="3" t="s">
        <v>1164</v>
      </c>
      <c r="H1098" s="6">
        <v>25</v>
      </c>
      <c r="I1098" s="7">
        <v>-1</v>
      </c>
      <c r="J1098" s="6">
        <v>51</v>
      </c>
      <c r="K1098" s="7">
        <v>4</v>
      </c>
      <c r="L1098" s="6">
        <v>7</v>
      </c>
      <c r="M1098" s="7">
        <v>-2</v>
      </c>
      <c r="N1098" s="6">
        <v>5</v>
      </c>
      <c r="O1098" s="7">
        <v>-1</v>
      </c>
      <c r="P1098" s="6">
        <v>6</v>
      </c>
      <c r="Q1098" s="7">
        <v>0</v>
      </c>
      <c r="R1098" s="6"/>
      <c r="T1098" s="6">
        <v>-26</v>
      </c>
      <c r="U1098" s="7">
        <v>-5</v>
      </c>
      <c r="V1098" s="3" t="s">
        <v>842</v>
      </c>
      <c r="X1098" s="7"/>
      <c r="Y1098" s="7"/>
      <c r="Z1098" s="6">
        <v>31</v>
      </c>
      <c r="AA1098" s="6">
        <v>33</v>
      </c>
      <c r="AB1098" s="7">
        <f>Z1098-AA1098</f>
        <v>-2</v>
      </c>
      <c r="AC1098" s="6"/>
      <c r="AD1098" s="6"/>
      <c r="AF1098" s="6"/>
      <c r="AG1098" s="6"/>
      <c r="AL1098" s="6"/>
      <c r="AM1098" s="6"/>
      <c r="AO1098" s="4" t="s">
        <v>1189</v>
      </c>
      <c r="AP1098" s="6">
        <v>29</v>
      </c>
      <c r="AQ1098" s="6">
        <v>34</v>
      </c>
      <c r="AR1098" s="6"/>
      <c r="AS1098" s="6"/>
      <c r="AT1098" s="6"/>
      <c r="AU1098" s="4" t="s">
        <v>1185</v>
      </c>
      <c r="AV1098" s="6"/>
      <c r="AW1098" s="6"/>
      <c r="AX1098" s="7"/>
      <c r="AY1098" s="4"/>
      <c r="BI1098" s="50"/>
      <c r="BK1098" s="50"/>
      <c r="BM1098" s="50"/>
      <c r="BO1098" s="50"/>
      <c r="BQ1098" s="50"/>
      <c r="BS1098" s="50"/>
    </row>
    <row r="1099" spans="1:71" x14ac:dyDescent="0.25">
      <c r="B1099" s="3" t="s">
        <v>266</v>
      </c>
      <c r="C1099" s="52" t="s">
        <v>601</v>
      </c>
      <c r="D1099" s="39">
        <v>44919</v>
      </c>
      <c r="E1099" s="28">
        <v>28</v>
      </c>
      <c r="F1099" s="3" t="s">
        <v>821</v>
      </c>
      <c r="H1099" s="6"/>
      <c r="J1099" s="6"/>
      <c r="L1099" s="6"/>
      <c r="N1099" s="6"/>
      <c r="P1099" s="6"/>
      <c r="R1099" s="6"/>
      <c r="T1099" s="6"/>
      <c r="V1099" s="3" t="s">
        <v>842</v>
      </c>
      <c r="X1099" s="7"/>
      <c r="Y1099" s="6"/>
      <c r="Z1099" s="6"/>
      <c r="AA1099" s="6"/>
      <c r="AC1099" s="6"/>
      <c r="AD1099" s="6"/>
      <c r="AF1099" s="6"/>
      <c r="AG1099" s="6"/>
      <c r="AL1099" s="6"/>
      <c r="AM1099" s="6"/>
      <c r="AO1099" s="4"/>
      <c r="AP1099" s="6"/>
      <c r="AQ1099" s="6"/>
      <c r="AR1099" s="6"/>
      <c r="AS1099" s="6"/>
      <c r="AT1099" s="6"/>
      <c r="AU1099" s="4"/>
      <c r="AV1099" s="6">
        <v>16</v>
      </c>
      <c r="AW1099" s="6">
        <v>64</v>
      </c>
      <c r="AX1099" s="7">
        <f>AV1099-AW1099</f>
        <v>-48</v>
      </c>
      <c r="AY1099" s="4" t="s">
        <v>871</v>
      </c>
      <c r="BI1099" s="50"/>
      <c r="BK1099" s="50"/>
      <c r="BM1099" s="50"/>
      <c r="BO1099" s="50"/>
      <c r="BQ1099" s="50"/>
      <c r="BS1099" s="50"/>
    </row>
    <row r="1100" spans="1:71" x14ac:dyDescent="0.25">
      <c r="B1100" s="3" t="s">
        <v>266</v>
      </c>
      <c r="C1100" s="52" t="s">
        <v>314</v>
      </c>
      <c r="D1100" s="39">
        <v>44923</v>
      </c>
      <c r="E1100" s="28">
        <v>29</v>
      </c>
      <c r="F1100" s="3" t="s">
        <v>1182</v>
      </c>
      <c r="G1100" s="2" t="s">
        <v>74</v>
      </c>
      <c r="H1100" s="6">
        <v>19</v>
      </c>
      <c r="I1100" s="7">
        <v>-3</v>
      </c>
      <c r="J1100" s="6">
        <v>45</v>
      </c>
      <c r="K1100" s="7">
        <v>-1</v>
      </c>
      <c r="L1100" s="6">
        <v>8</v>
      </c>
      <c r="M1100" s="7">
        <v>0</v>
      </c>
      <c r="N1100" s="6">
        <v>9</v>
      </c>
      <c r="O1100" s="7">
        <v>3</v>
      </c>
      <c r="P1100" s="6">
        <v>8</v>
      </c>
      <c r="Q1100" s="7">
        <v>0</v>
      </c>
      <c r="R1100" s="6"/>
      <c r="T1100" s="6">
        <v>-26</v>
      </c>
      <c r="U1100" s="7">
        <v>-2</v>
      </c>
      <c r="V1100" s="3" t="s">
        <v>842</v>
      </c>
      <c r="X1100" s="7"/>
      <c r="Y1100" s="7"/>
      <c r="Z1100" s="6"/>
      <c r="AA1100" s="6"/>
      <c r="AC1100" s="6"/>
      <c r="AD1100" s="6"/>
      <c r="AF1100" s="6"/>
      <c r="AG1100" s="6"/>
      <c r="AL1100" s="6"/>
      <c r="AM1100" s="6"/>
      <c r="AO1100" s="4"/>
      <c r="AP1100" s="6"/>
      <c r="AQ1100" s="6"/>
      <c r="AR1100" s="6"/>
      <c r="AS1100" s="6"/>
      <c r="AT1100" s="6"/>
      <c r="AU1100" s="4"/>
      <c r="AV1100" s="6"/>
      <c r="AW1100" s="6"/>
      <c r="AX1100" s="7"/>
      <c r="AY1100" s="4"/>
      <c r="BI1100" s="50"/>
      <c r="BK1100" s="50"/>
      <c r="BM1100" s="50"/>
      <c r="BO1100" s="50"/>
      <c r="BQ1100" s="50"/>
      <c r="BS1100" s="50"/>
    </row>
    <row r="1101" spans="1:71" x14ac:dyDescent="0.25">
      <c r="B1101" s="3" t="s">
        <v>266</v>
      </c>
      <c r="C1101" s="52" t="s">
        <v>582</v>
      </c>
      <c r="D1101" s="39">
        <v>44925</v>
      </c>
      <c r="E1101" s="28"/>
      <c r="F1101" s="3" t="s">
        <v>821</v>
      </c>
      <c r="H1101" s="6"/>
      <c r="J1101" s="6"/>
      <c r="L1101" s="6"/>
      <c r="N1101" s="6"/>
      <c r="P1101" s="6"/>
      <c r="R1101" s="6"/>
      <c r="T1101" s="6"/>
      <c r="V1101" s="3" t="s">
        <v>842</v>
      </c>
      <c r="X1101" s="7"/>
      <c r="Y1101" s="6"/>
      <c r="Z1101" s="6"/>
      <c r="AA1101" s="6"/>
      <c r="AC1101" s="6"/>
      <c r="AD1101" s="6"/>
      <c r="AF1101" s="6"/>
      <c r="AG1101" s="6"/>
      <c r="AL1101" s="6"/>
      <c r="AM1101" s="6"/>
      <c r="AO1101" s="4"/>
      <c r="AP1101" s="6"/>
      <c r="AQ1101" s="6"/>
      <c r="AR1101" s="6"/>
      <c r="AS1101" s="6"/>
      <c r="AT1101" s="6"/>
      <c r="AU1101" s="4"/>
      <c r="AV1101" s="6">
        <v>13</v>
      </c>
      <c r="AW1101" s="6">
        <v>65</v>
      </c>
      <c r="AX1101" s="7">
        <f>AV1101-AW1101</f>
        <v>-52</v>
      </c>
      <c r="AY1101" s="4" t="s">
        <v>871</v>
      </c>
      <c r="BI1101" s="50"/>
      <c r="BK1101" s="50"/>
      <c r="BM1101" s="50"/>
      <c r="BO1101" s="50"/>
      <c r="BQ1101" s="50"/>
      <c r="BS1101" s="50"/>
    </row>
    <row r="1102" spans="1:71" x14ac:dyDescent="0.25">
      <c r="B1102" s="3" t="s">
        <v>266</v>
      </c>
      <c r="C1102" s="52" t="s">
        <v>1162</v>
      </c>
      <c r="D1102" s="39"/>
      <c r="E1102" s="28"/>
      <c r="F1102" s="3" t="s">
        <v>1163</v>
      </c>
      <c r="H1102" s="6">
        <v>29.1</v>
      </c>
      <c r="I1102" s="7">
        <f>H1102-H1068</f>
        <v>1.4000000000000021</v>
      </c>
      <c r="J1102" s="6">
        <v>44.7</v>
      </c>
      <c r="K1102" s="7">
        <f>J1102-J1068</f>
        <v>1.7000000000000028</v>
      </c>
      <c r="L1102" s="6">
        <v>8.4</v>
      </c>
      <c r="M1102" s="7">
        <f>L1102-L1068</f>
        <v>-3.0999999999999996</v>
      </c>
      <c r="N1102" s="6">
        <v>4.7</v>
      </c>
      <c r="O1102" s="7">
        <f>N1102-N1068</f>
        <v>-0.20000000000000018</v>
      </c>
      <c r="P1102" s="6">
        <v>5.4</v>
      </c>
      <c r="Q1102" s="7">
        <f>P1102-P1068</f>
        <v>0.30000000000000071</v>
      </c>
      <c r="R1102" s="6"/>
      <c r="T1102" s="6">
        <f>H1102-J1102</f>
        <v>-15.600000000000001</v>
      </c>
      <c r="U1102" s="7">
        <f>T1102-T1068</f>
        <v>-0.30000000000000071</v>
      </c>
      <c r="V1102" s="3" t="s">
        <v>842</v>
      </c>
      <c r="W1102" s="3"/>
      <c r="X1102" t="s">
        <v>1152</v>
      </c>
      <c r="Y1102" s="6"/>
      <c r="Z1102" s="6"/>
      <c r="AA1102" s="6"/>
      <c r="AC1102" s="6"/>
      <c r="AD1102" s="6"/>
      <c r="AF1102" s="6"/>
      <c r="AG1102" s="6"/>
      <c r="AL1102" s="6"/>
      <c r="AM1102" s="6"/>
      <c r="AO1102" s="4"/>
      <c r="AP1102" s="6"/>
      <c r="AQ1102" s="6"/>
      <c r="AR1102" s="6"/>
      <c r="AS1102" s="6"/>
      <c r="AT1102" s="6"/>
      <c r="AU1102" s="4"/>
      <c r="AV1102" s="6"/>
      <c r="AW1102" s="6"/>
      <c r="AX1102" s="7"/>
      <c r="AY1102" s="4"/>
      <c r="BI1102" s="50"/>
      <c r="BK1102" s="50"/>
      <c r="BM1102" s="50"/>
      <c r="BO1102" s="50"/>
      <c r="BQ1102" s="50"/>
      <c r="BS1102" s="50"/>
    </row>
    <row r="1103" spans="1:71" x14ac:dyDescent="0.25">
      <c r="A1103" s="1">
        <v>2023</v>
      </c>
      <c r="B1103" s="3" t="s">
        <v>267</v>
      </c>
      <c r="C1103" s="52" t="s">
        <v>571</v>
      </c>
      <c r="D1103" s="39">
        <v>44928</v>
      </c>
      <c r="E1103" s="28">
        <v>3</v>
      </c>
      <c r="F1103" s="3" t="s">
        <v>1135</v>
      </c>
      <c r="H1103" s="6">
        <v>27</v>
      </c>
      <c r="I1103" s="7">
        <v>-2</v>
      </c>
      <c r="J1103" s="6">
        <v>47</v>
      </c>
      <c r="K1103" s="7">
        <v>1</v>
      </c>
      <c r="L1103" s="6">
        <v>12</v>
      </c>
      <c r="M1103" s="7">
        <v>3</v>
      </c>
      <c r="N1103" s="6">
        <v>3</v>
      </c>
      <c r="O1103" s="7">
        <v>-2</v>
      </c>
      <c r="P1103" s="6">
        <v>5</v>
      </c>
      <c r="Q1103" s="7">
        <v>-2</v>
      </c>
      <c r="R1103" s="6"/>
      <c r="T1103" s="6">
        <v>-20</v>
      </c>
      <c r="U1103" s="7">
        <v>3</v>
      </c>
      <c r="V1103" s="3" t="s">
        <v>842</v>
      </c>
      <c r="X1103" s="7"/>
      <c r="Y1103" s="7"/>
      <c r="Z1103" s="6">
        <v>27</v>
      </c>
      <c r="AA1103" s="6">
        <v>31</v>
      </c>
      <c r="AB1103" s="7">
        <f>Z1103-AA1103</f>
        <v>-4</v>
      </c>
      <c r="AC1103" s="6">
        <v>36</v>
      </c>
      <c r="AD1103" s="6">
        <v>26</v>
      </c>
      <c r="AE1103" s="7">
        <f>AC1103-AD1103</f>
        <v>10</v>
      </c>
      <c r="AF1103" s="6"/>
      <c r="AG1103" s="6"/>
      <c r="AL1103" s="6"/>
      <c r="AM1103" s="6"/>
      <c r="AO1103" s="4" t="s">
        <v>1148</v>
      </c>
      <c r="AP1103" s="6">
        <v>38</v>
      </c>
      <c r="AQ1103" s="6">
        <v>36</v>
      </c>
      <c r="AR1103" s="6"/>
      <c r="AS1103" s="6"/>
      <c r="AT1103" s="6"/>
      <c r="AU1103" s="4" t="s">
        <v>1147</v>
      </c>
      <c r="AV1103" s="6"/>
      <c r="AW1103" s="6"/>
      <c r="AX1103" s="7"/>
      <c r="AY1103" s="4"/>
      <c r="BI1103" s="50"/>
      <c r="BK1103" s="50"/>
      <c r="BM1103" s="50"/>
      <c r="BO1103" s="50"/>
      <c r="BQ1103" s="50"/>
      <c r="BS1103" s="50"/>
    </row>
    <row r="1104" spans="1:71" x14ac:dyDescent="0.25">
      <c r="B1104" s="3" t="s">
        <v>267</v>
      </c>
      <c r="C1104" s="52" t="s">
        <v>366</v>
      </c>
      <c r="D1104" s="39">
        <v>44930</v>
      </c>
      <c r="E1104" s="28">
        <v>6</v>
      </c>
      <c r="F1104" s="3" t="s">
        <v>1182</v>
      </c>
      <c r="G1104" s="2" t="s">
        <v>74</v>
      </c>
      <c r="H1104" s="6">
        <v>22</v>
      </c>
      <c r="I1104" s="7">
        <v>3</v>
      </c>
      <c r="J1104" s="6">
        <v>46</v>
      </c>
      <c r="K1104" s="7">
        <v>1</v>
      </c>
      <c r="L1104" s="6">
        <v>7</v>
      </c>
      <c r="M1104" s="7">
        <v>-1</v>
      </c>
      <c r="N1104" s="6">
        <v>7</v>
      </c>
      <c r="O1104" s="7">
        <v>-2</v>
      </c>
      <c r="P1104" s="6">
        <v>8</v>
      </c>
      <c r="Q1104" s="7">
        <v>0</v>
      </c>
      <c r="R1104" s="6"/>
      <c r="T1104" s="6">
        <v>-24</v>
      </c>
      <c r="U1104" s="7">
        <v>2</v>
      </c>
      <c r="V1104" s="3" t="s">
        <v>842</v>
      </c>
      <c r="X1104" s="7"/>
      <c r="Y1104" s="7"/>
      <c r="Z1104" s="6"/>
      <c r="AA1104" s="6"/>
      <c r="AC1104" s="6">
        <v>30</v>
      </c>
      <c r="AD1104" s="6">
        <v>39</v>
      </c>
      <c r="AE1104" s="7">
        <f>AC1104-AD1104</f>
        <v>-9</v>
      </c>
      <c r="AF1104" s="6"/>
      <c r="AG1104" s="6"/>
      <c r="AL1104" s="6"/>
      <c r="AM1104" s="6"/>
      <c r="AO1104" s="4" t="s">
        <v>1183</v>
      </c>
      <c r="AP1104" s="6"/>
      <c r="AQ1104" s="6"/>
      <c r="AR1104" s="6"/>
      <c r="AS1104" s="6"/>
      <c r="AT1104" s="6"/>
      <c r="AU1104" s="4"/>
      <c r="AV1104" s="6"/>
      <c r="AW1104" s="6"/>
      <c r="AX1104" s="7"/>
      <c r="AY1104" s="4"/>
      <c r="BI1104" s="50"/>
      <c r="BK1104" s="50"/>
      <c r="BM1104" s="50"/>
      <c r="BO1104" s="50"/>
      <c r="BQ1104" s="50"/>
      <c r="BS1104" s="50"/>
    </row>
    <row r="1105" spans="2:71" x14ac:dyDescent="0.25">
      <c r="B1105" s="3" t="s">
        <v>267</v>
      </c>
      <c r="C1105" s="52" t="s">
        <v>694</v>
      </c>
      <c r="D1105" s="39">
        <v>44930</v>
      </c>
      <c r="E1105" s="28">
        <v>6</v>
      </c>
      <c r="F1105" s="3" t="s">
        <v>1169</v>
      </c>
      <c r="G1105" s="2" t="s">
        <v>42</v>
      </c>
      <c r="H1105" s="6">
        <v>25</v>
      </c>
      <c r="I1105" s="7">
        <v>-3</v>
      </c>
      <c r="J1105" s="6">
        <v>46</v>
      </c>
      <c r="K1105" s="7">
        <v>1</v>
      </c>
      <c r="L1105" s="6">
        <v>9</v>
      </c>
      <c r="M1105" s="7">
        <v>1</v>
      </c>
      <c r="N1105" s="6">
        <v>5</v>
      </c>
      <c r="O1105" s="7">
        <v>0</v>
      </c>
      <c r="P1105" s="6">
        <v>8</v>
      </c>
      <c r="Q1105" s="7">
        <v>1</v>
      </c>
      <c r="R1105" s="6"/>
      <c r="T1105" s="6">
        <v>-21</v>
      </c>
      <c r="U1105" s="7">
        <v>-4</v>
      </c>
      <c r="V1105" s="3" t="s">
        <v>1170</v>
      </c>
      <c r="W1105" t="s">
        <v>988</v>
      </c>
      <c r="X1105" s="7"/>
      <c r="Y1105" s="7"/>
      <c r="Z1105" s="6"/>
      <c r="AA1105" s="6"/>
      <c r="AC1105" s="6"/>
      <c r="AD1105" s="6"/>
      <c r="AF1105" s="6"/>
      <c r="AG1105" s="6"/>
      <c r="AL1105" s="6"/>
      <c r="AM1105" s="6"/>
      <c r="AO1105" s="4"/>
      <c r="AP1105" s="6"/>
      <c r="AQ1105" s="6"/>
      <c r="AR1105" s="6"/>
      <c r="AS1105" s="6"/>
      <c r="AT1105" s="6"/>
      <c r="AU1105" s="4"/>
      <c r="AV1105" s="6"/>
      <c r="AW1105" s="6"/>
      <c r="AX1105" s="7"/>
      <c r="AY1105" s="4"/>
      <c r="BI1105" s="50"/>
      <c r="BK1105" s="50"/>
      <c r="BM1105" s="50"/>
      <c r="BO1105" s="50"/>
      <c r="BQ1105" s="50"/>
      <c r="BS1105" s="50"/>
    </row>
    <row r="1106" spans="2:71" x14ac:dyDescent="0.25">
      <c r="B1106" s="3" t="s">
        <v>267</v>
      </c>
      <c r="C1106" s="52" t="s">
        <v>694</v>
      </c>
      <c r="D1106" s="39">
        <v>44930</v>
      </c>
      <c r="E1106" s="28">
        <v>6</v>
      </c>
      <c r="F1106" s="3" t="s">
        <v>821</v>
      </c>
      <c r="G1106" s="2" t="s">
        <v>224</v>
      </c>
      <c r="H1106" s="6">
        <v>25</v>
      </c>
      <c r="I1106" s="7">
        <v>1</v>
      </c>
      <c r="J1106" s="6">
        <v>46</v>
      </c>
      <c r="K1106" s="7">
        <v>-1</v>
      </c>
      <c r="L1106" s="6">
        <v>9</v>
      </c>
      <c r="M1106" s="7">
        <v>0</v>
      </c>
      <c r="N1106" s="6">
        <v>6</v>
      </c>
      <c r="O1106" s="7">
        <v>1</v>
      </c>
      <c r="P1106" s="6">
        <v>7</v>
      </c>
      <c r="Q1106" s="7">
        <v>0</v>
      </c>
      <c r="R1106" s="6"/>
      <c r="T1106" s="6">
        <v>-21</v>
      </c>
      <c r="U1106" s="7">
        <v>2</v>
      </c>
      <c r="V1106" s="3" t="s">
        <v>842</v>
      </c>
      <c r="X1106" s="7"/>
      <c r="Y1106" s="7"/>
      <c r="Z1106" s="6">
        <v>29</v>
      </c>
      <c r="AA1106" s="6">
        <v>50</v>
      </c>
      <c r="AB1106" s="7">
        <f>Z1106-AA1106</f>
        <v>-21</v>
      </c>
      <c r="AC1106" s="6">
        <v>36</v>
      </c>
      <c r="AD1106" s="6">
        <v>41</v>
      </c>
      <c r="AE1106" s="7">
        <f>AC1106-AD1106</f>
        <v>-5</v>
      </c>
      <c r="AF1106" s="6"/>
      <c r="AG1106" s="6"/>
      <c r="AL1106" s="6"/>
      <c r="AM1106" s="6"/>
      <c r="AO1106" s="4" t="s">
        <v>1037</v>
      </c>
      <c r="AP1106" s="6">
        <v>26</v>
      </c>
      <c r="AQ1106" s="6">
        <v>31</v>
      </c>
      <c r="AR1106" s="6"/>
      <c r="AS1106" s="6"/>
      <c r="AT1106" s="6"/>
      <c r="AU1106" s="4" t="s">
        <v>876</v>
      </c>
      <c r="AV1106" s="6"/>
      <c r="AW1106" s="6"/>
      <c r="AX1106" s="7"/>
      <c r="AY1106" s="4"/>
      <c r="BI1106" s="50"/>
      <c r="BK1106" s="50"/>
      <c r="BM1106" s="50"/>
      <c r="BO1106" s="50"/>
      <c r="BQ1106" s="50"/>
      <c r="BS1106" s="50"/>
    </row>
    <row r="1107" spans="2:71" x14ac:dyDescent="0.25">
      <c r="B1107" s="3" t="s">
        <v>267</v>
      </c>
      <c r="C1107" s="52" t="s">
        <v>572</v>
      </c>
      <c r="D1107" s="39">
        <v>44931</v>
      </c>
      <c r="E1107" s="28">
        <v>6</v>
      </c>
      <c r="F1107" s="3" t="s">
        <v>1164</v>
      </c>
      <c r="H1107" s="6">
        <v>27</v>
      </c>
      <c r="I1107" s="7">
        <v>2</v>
      </c>
      <c r="J1107" s="6">
        <v>49</v>
      </c>
      <c r="K1107" s="7">
        <v>-2</v>
      </c>
      <c r="L1107" s="6">
        <v>10</v>
      </c>
      <c r="M1107" s="7">
        <v>3</v>
      </c>
      <c r="N1107" s="6">
        <v>4</v>
      </c>
      <c r="O1107" s="7">
        <v>-1</v>
      </c>
      <c r="P1107" s="6">
        <v>4</v>
      </c>
      <c r="Q1107" s="7">
        <v>-2</v>
      </c>
      <c r="R1107" s="6"/>
      <c r="T1107" s="6">
        <v>-22</v>
      </c>
      <c r="U1107" s="7">
        <v>4</v>
      </c>
      <c r="V1107" s="3" t="s">
        <v>842</v>
      </c>
      <c r="X1107" s="7"/>
      <c r="Y1107" s="7"/>
      <c r="Z1107" s="6">
        <v>32</v>
      </c>
      <c r="AA1107" s="6">
        <v>33</v>
      </c>
      <c r="AB1107" s="7">
        <f>Z1107-AA1107</f>
        <v>-1</v>
      </c>
      <c r="AC1107" s="6"/>
      <c r="AD1107" s="6"/>
      <c r="AF1107" s="6"/>
      <c r="AG1107" s="6"/>
      <c r="AL1107" s="6"/>
      <c r="AM1107" s="6"/>
      <c r="AO1107" s="4" t="s">
        <v>1189</v>
      </c>
      <c r="AP1107" s="6">
        <v>33</v>
      </c>
      <c r="AQ1107" s="6">
        <v>33</v>
      </c>
      <c r="AR1107" s="6"/>
      <c r="AS1107" s="6"/>
      <c r="AT1107" s="6"/>
      <c r="AU1107" s="4" t="s">
        <v>1185</v>
      </c>
      <c r="AV1107" s="6"/>
      <c r="AW1107" s="6"/>
      <c r="AX1107" s="7"/>
      <c r="AY1107" s="4"/>
      <c r="BI1107" s="50"/>
      <c r="BK1107" s="50"/>
      <c r="BM1107" s="50"/>
      <c r="BO1107" s="50"/>
      <c r="BQ1107" s="50"/>
      <c r="BS1107" s="50"/>
    </row>
    <row r="1108" spans="2:71" x14ac:dyDescent="0.25">
      <c r="B1108" s="3" t="s">
        <v>267</v>
      </c>
      <c r="C1108" s="52" t="s">
        <v>657</v>
      </c>
      <c r="D1108" s="39">
        <v>44931</v>
      </c>
      <c r="E1108" s="28">
        <v>9</v>
      </c>
      <c r="F1108" s="3" t="s">
        <v>1094</v>
      </c>
      <c r="H1108" s="6">
        <v>31</v>
      </c>
      <c r="I1108" s="7">
        <v>-1</v>
      </c>
      <c r="J1108" s="6">
        <v>45</v>
      </c>
      <c r="K1108" s="7">
        <v>0</v>
      </c>
      <c r="L1108" s="6">
        <v>9</v>
      </c>
      <c r="M1108" s="7">
        <v>1</v>
      </c>
      <c r="N1108" s="6">
        <v>5</v>
      </c>
      <c r="O1108" s="7">
        <v>-1</v>
      </c>
      <c r="P1108" s="6">
        <v>3</v>
      </c>
      <c r="Q1108" s="7">
        <v>-1</v>
      </c>
      <c r="R1108" s="6">
        <v>2</v>
      </c>
      <c r="S1108" s="7">
        <v>1</v>
      </c>
      <c r="T1108" s="6">
        <v>-14</v>
      </c>
      <c r="U1108" s="7">
        <v>-1</v>
      </c>
      <c r="V1108" s="3" t="s">
        <v>842</v>
      </c>
      <c r="X1108" s="7"/>
      <c r="Y1108" s="7"/>
      <c r="Z1108" s="6">
        <v>38</v>
      </c>
      <c r="AA1108" s="6">
        <v>48</v>
      </c>
      <c r="AB1108" s="7">
        <f>Z1108-AA1108</f>
        <v>-10</v>
      </c>
      <c r="AC1108" s="6">
        <v>44</v>
      </c>
      <c r="AD1108" s="6">
        <v>39</v>
      </c>
      <c r="AE1108" s="7">
        <f>AC1108-AD1108</f>
        <v>5</v>
      </c>
      <c r="AF1108" s="6"/>
      <c r="AG1108" s="6"/>
      <c r="AL1108" s="6"/>
      <c r="AM1108" s="6"/>
      <c r="AO1108" s="4" t="s">
        <v>1095</v>
      </c>
      <c r="AP1108" s="6"/>
      <c r="AQ1108" s="6"/>
      <c r="AR1108" s="6"/>
      <c r="AS1108" s="6"/>
      <c r="AT1108" s="6"/>
      <c r="AU1108" s="4"/>
      <c r="AV1108" s="6"/>
      <c r="AW1108" s="6"/>
      <c r="AX1108" s="7"/>
      <c r="AY1108" s="4"/>
      <c r="BI1108" s="50"/>
      <c r="BK1108" s="50"/>
      <c r="BM1108" s="50"/>
      <c r="BO1108" s="50"/>
      <c r="BQ1108" s="50"/>
      <c r="BS1108" s="50"/>
    </row>
    <row r="1109" spans="2:71" x14ac:dyDescent="0.25">
      <c r="B1109" s="3" t="s">
        <v>267</v>
      </c>
      <c r="C1109" s="52" t="s">
        <v>356</v>
      </c>
      <c r="D1109" s="39">
        <v>44932</v>
      </c>
      <c r="E1109" s="28">
        <v>18</v>
      </c>
      <c r="F1109" s="3" t="s">
        <v>1132</v>
      </c>
      <c r="H1109" s="6"/>
      <c r="J1109" s="6"/>
      <c r="L1109" s="6"/>
      <c r="N1109" s="6"/>
      <c r="P1109" s="6"/>
      <c r="R1109" s="6"/>
      <c r="T1109" s="6"/>
      <c r="V1109" s="3" t="s">
        <v>842</v>
      </c>
      <c r="X1109" s="7"/>
      <c r="Y1109" s="6"/>
      <c r="Z1109" s="6">
        <v>30</v>
      </c>
      <c r="AA1109" s="6">
        <v>39</v>
      </c>
      <c r="AB1109" s="7">
        <f>Z1109-AA1109</f>
        <v>-9</v>
      </c>
      <c r="AC1109" s="6">
        <v>33</v>
      </c>
      <c r="AD1109" s="6">
        <v>38</v>
      </c>
      <c r="AE1109" s="7">
        <f>AC1109-AD1109</f>
        <v>-5</v>
      </c>
      <c r="AF1109" s="6"/>
      <c r="AG1109" s="6"/>
      <c r="AL1109" s="6"/>
      <c r="AM1109" s="6"/>
      <c r="AO1109" s="4" t="s">
        <v>1750</v>
      </c>
      <c r="AP1109" s="6"/>
      <c r="AQ1109" s="6"/>
      <c r="AR1109" s="6"/>
      <c r="AS1109" s="6"/>
      <c r="AT1109" s="6"/>
      <c r="AU1109" s="4"/>
      <c r="AV1109" s="6"/>
      <c r="AW1109" s="6"/>
      <c r="AX1109" s="7"/>
      <c r="AY1109" s="4"/>
      <c r="BI1109" s="50"/>
      <c r="BK1109" s="50"/>
      <c r="BM1109" s="50"/>
      <c r="BO1109" s="50"/>
      <c r="BQ1109" s="50"/>
      <c r="BS1109" s="50"/>
    </row>
    <row r="1110" spans="2:71" x14ac:dyDescent="0.25">
      <c r="B1110" s="3" t="s">
        <v>267</v>
      </c>
      <c r="C1110" s="52" t="s">
        <v>506</v>
      </c>
      <c r="D1110" s="39">
        <v>44933</v>
      </c>
      <c r="E1110" s="28"/>
      <c r="F1110" s="3" t="s">
        <v>821</v>
      </c>
      <c r="H1110" s="6"/>
      <c r="J1110" s="6"/>
      <c r="L1110" s="6"/>
      <c r="N1110" s="6"/>
      <c r="P1110" s="6"/>
      <c r="R1110" s="6"/>
      <c r="T1110" s="6"/>
      <c r="V1110" s="3" t="s">
        <v>842</v>
      </c>
      <c r="X1110" s="7"/>
      <c r="Y1110" s="6"/>
      <c r="Z1110" s="6"/>
      <c r="AA1110" s="6"/>
      <c r="AC1110" s="6"/>
      <c r="AD1110" s="6"/>
      <c r="AF1110" s="6"/>
      <c r="AG1110" s="6"/>
      <c r="AL1110" s="6"/>
      <c r="AM1110" s="6"/>
      <c r="AO1110" s="4"/>
      <c r="AP1110" s="6"/>
      <c r="AQ1110" s="6"/>
      <c r="AR1110" s="6"/>
      <c r="AS1110" s="6"/>
      <c r="AT1110" s="6"/>
      <c r="AU1110" s="4"/>
      <c r="AV1110" s="6">
        <v>13</v>
      </c>
      <c r="AW1110" s="6">
        <v>68</v>
      </c>
      <c r="AX1110" s="7">
        <f>AV1110-AW1110</f>
        <v>-55</v>
      </c>
      <c r="AY1110" s="4" t="s">
        <v>871</v>
      </c>
      <c r="BI1110" s="50"/>
      <c r="BK1110" s="50"/>
      <c r="BM1110" s="50"/>
      <c r="BO1110" s="50"/>
      <c r="BQ1110" s="50"/>
      <c r="BS1110" s="50"/>
    </row>
    <row r="1111" spans="2:71" x14ac:dyDescent="0.25">
      <c r="B1111" s="3" t="s">
        <v>267</v>
      </c>
      <c r="C1111" s="52" t="s">
        <v>377</v>
      </c>
      <c r="D1111" s="39">
        <v>44934</v>
      </c>
      <c r="E1111" s="28">
        <v>9</v>
      </c>
      <c r="F1111" s="3" t="s">
        <v>1135</v>
      </c>
      <c r="H1111" s="6">
        <v>26</v>
      </c>
      <c r="I1111" s="7">
        <v>-1</v>
      </c>
      <c r="J1111" s="6">
        <v>48</v>
      </c>
      <c r="K1111" s="7">
        <v>1</v>
      </c>
      <c r="L1111" s="6">
        <v>9</v>
      </c>
      <c r="M1111" s="7">
        <v>-3</v>
      </c>
      <c r="N1111" s="6">
        <v>5</v>
      </c>
      <c r="O1111" s="7">
        <v>2</v>
      </c>
      <c r="P1111" s="6">
        <v>6</v>
      </c>
      <c r="Q1111" s="7">
        <v>1</v>
      </c>
      <c r="R1111" s="6"/>
      <c r="T1111" s="6">
        <v>-22</v>
      </c>
      <c r="U1111" s="7">
        <v>-2</v>
      </c>
      <c r="V1111" s="3" t="s">
        <v>842</v>
      </c>
      <c r="X1111" s="7"/>
      <c r="Y1111" s="7"/>
      <c r="Z1111" s="6">
        <v>28</v>
      </c>
      <c r="AA1111" s="6">
        <v>39</v>
      </c>
      <c r="AB1111" s="7">
        <f>Z1111-AA1111</f>
        <v>-11</v>
      </c>
      <c r="AC1111" s="6">
        <v>34</v>
      </c>
      <c r="AD1111" s="6">
        <v>28</v>
      </c>
      <c r="AE1111" s="7">
        <f>AC1111-AD1111</f>
        <v>6</v>
      </c>
      <c r="AF1111" s="6"/>
      <c r="AG1111" s="6"/>
      <c r="AL1111" s="6"/>
      <c r="AM1111" s="6"/>
      <c r="AO1111" s="4" t="s">
        <v>1148</v>
      </c>
      <c r="AP1111" s="6">
        <v>37</v>
      </c>
      <c r="AQ1111" s="6">
        <v>38</v>
      </c>
      <c r="AR1111" s="6"/>
      <c r="AS1111" s="6"/>
      <c r="AT1111" s="6"/>
      <c r="AU1111" s="4" t="s">
        <v>1147</v>
      </c>
      <c r="AV1111" s="6"/>
      <c r="AW1111" s="6"/>
      <c r="AX1111" s="7"/>
      <c r="AY1111" s="4"/>
      <c r="BI1111" s="50"/>
      <c r="BK1111" s="50"/>
      <c r="BM1111" s="50"/>
      <c r="BO1111" s="50"/>
      <c r="BQ1111" s="50"/>
      <c r="BS1111" s="50"/>
    </row>
    <row r="1112" spans="2:71" x14ac:dyDescent="0.25">
      <c r="B1112" s="3" t="s">
        <v>267</v>
      </c>
      <c r="C1112" s="52" t="s">
        <v>337</v>
      </c>
      <c r="D1112" s="39">
        <v>44936</v>
      </c>
      <c r="E1112" s="28">
        <v>12</v>
      </c>
      <c r="F1112" s="3" t="s">
        <v>821</v>
      </c>
      <c r="G1112" s="2" t="s">
        <v>224</v>
      </c>
      <c r="H1112" s="6">
        <v>25</v>
      </c>
      <c r="I1112" s="7">
        <v>0</v>
      </c>
      <c r="J1112" s="6">
        <v>47</v>
      </c>
      <c r="K1112" s="7">
        <v>1</v>
      </c>
      <c r="L1112" s="6">
        <v>9</v>
      </c>
      <c r="M1112" s="7">
        <v>0</v>
      </c>
      <c r="N1112" s="6">
        <v>5</v>
      </c>
      <c r="O1112" s="7">
        <v>1</v>
      </c>
      <c r="P1112" s="6">
        <v>7</v>
      </c>
      <c r="Q1112" s="7">
        <v>0</v>
      </c>
      <c r="R1112" s="6"/>
      <c r="T1112" s="6">
        <v>-22</v>
      </c>
      <c r="U1112" s="7">
        <v>-1</v>
      </c>
      <c r="V1112" s="3" t="s">
        <v>842</v>
      </c>
      <c r="X1112" s="7"/>
      <c r="Y1112" s="7"/>
      <c r="Z1112" s="6"/>
      <c r="AA1112" s="6"/>
      <c r="AC1112" s="6"/>
      <c r="AD1112" s="6"/>
      <c r="AF1112" s="6"/>
      <c r="AG1112" s="6"/>
      <c r="AL1112" s="6"/>
      <c r="AM1112" s="6"/>
      <c r="AO1112" s="4"/>
      <c r="AP1112" s="6">
        <v>24</v>
      </c>
      <c r="AQ1112" s="6">
        <v>32</v>
      </c>
      <c r="AR1112" s="6"/>
      <c r="AS1112" s="6"/>
      <c r="AT1112" s="6"/>
      <c r="AU1112" s="4" t="s">
        <v>876</v>
      </c>
      <c r="AV1112" s="6"/>
      <c r="AW1112" s="6"/>
      <c r="AX1112" s="7"/>
      <c r="AY1112" s="4"/>
      <c r="BI1112" s="50"/>
      <c r="BK1112" s="50"/>
      <c r="BM1112" s="50"/>
      <c r="BO1112" s="50"/>
      <c r="BQ1112" s="50"/>
      <c r="BS1112" s="50"/>
    </row>
    <row r="1113" spans="2:71" x14ac:dyDescent="0.25">
      <c r="B1113" s="3" t="s">
        <v>267</v>
      </c>
      <c r="C1113" s="52" t="s">
        <v>580</v>
      </c>
      <c r="D1113" s="39">
        <v>44937</v>
      </c>
      <c r="E1113" s="28">
        <v>12</v>
      </c>
      <c r="F1113" s="3" t="s">
        <v>1182</v>
      </c>
      <c r="G1113" s="2" t="s">
        <v>74</v>
      </c>
      <c r="H1113" s="6">
        <v>21</v>
      </c>
      <c r="I1113" s="7">
        <v>-1</v>
      </c>
      <c r="J1113" s="6">
        <v>48</v>
      </c>
      <c r="K1113" s="7">
        <v>2</v>
      </c>
      <c r="L1113" s="6">
        <v>8</v>
      </c>
      <c r="M1113" s="7">
        <v>1</v>
      </c>
      <c r="N1113" s="6">
        <v>7</v>
      </c>
      <c r="O1113" s="7">
        <v>0</v>
      </c>
      <c r="P1113" s="6">
        <v>7</v>
      </c>
      <c r="Q1113" s="7">
        <v>-1</v>
      </c>
      <c r="R1113" s="6"/>
      <c r="T1113" s="6">
        <v>-27</v>
      </c>
      <c r="U1113" s="7">
        <v>-3</v>
      </c>
      <c r="V1113" s="3" t="s">
        <v>842</v>
      </c>
      <c r="X1113" s="7"/>
      <c r="Y1113" s="7"/>
      <c r="Z1113" s="6"/>
      <c r="AA1113" s="6"/>
      <c r="AC1113" s="6"/>
      <c r="AD1113" s="6"/>
      <c r="AF1113" s="6"/>
      <c r="AG1113" s="6"/>
      <c r="AL1113" s="6"/>
      <c r="AM1113" s="6"/>
      <c r="AO1113" s="4"/>
      <c r="AP1113" s="6"/>
      <c r="AQ1113" s="6"/>
      <c r="AR1113" s="6"/>
      <c r="AS1113" s="6"/>
      <c r="AT1113" s="6"/>
      <c r="AU1113" s="4"/>
      <c r="AV1113" s="6"/>
      <c r="AW1113" s="6"/>
      <c r="AX1113" s="7"/>
      <c r="AY1113" s="4"/>
      <c r="BI1113" s="50"/>
      <c r="BK1113" s="50"/>
      <c r="BM1113" s="50"/>
      <c r="BO1113" s="50"/>
      <c r="BQ1113" s="50"/>
      <c r="BS1113" s="50"/>
    </row>
    <row r="1114" spans="2:71" x14ac:dyDescent="0.25">
      <c r="B1114" s="3" t="s">
        <v>267</v>
      </c>
      <c r="C1114" s="52" t="s">
        <v>580</v>
      </c>
      <c r="D1114" s="39">
        <v>44937</v>
      </c>
      <c r="E1114" s="28">
        <v>13</v>
      </c>
      <c r="F1114" s="3" t="s">
        <v>1164</v>
      </c>
      <c r="G1114" s="2" t="s">
        <v>21</v>
      </c>
      <c r="H1114" s="6">
        <v>28</v>
      </c>
      <c r="I1114" s="7">
        <v>1</v>
      </c>
      <c r="J1114" s="6">
        <v>48</v>
      </c>
      <c r="K1114" s="7">
        <v>-1</v>
      </c>
      <c r="L1114" s="6">
        <v>7</v>
      </c>
      <c r="M1114" s="7">
        <v>-3</v>
      </c>
      <c r="N1114" s="6">
        <v>7</v>
      </c>
      <c r="O1114" s="7">
        <v>3</v>
      </c>
      <c r="P1114" s="6">
        <v>3</v>
      </c>
      <c r="Q1114" s="7">
        <v>-1</v>
      </c>
      <c r="R1114" s="6"/>
      <c r="T1114" s="6">
        <v>-20</v>
      </c>
      <c r="U1114" s="7">
        <v>2</v>
      </c>
      <c r="V1114" s="3" t="s">
        <v>842</v>
      </c>
      <c r="X1114" s="7"/>
      <c r="Y1114" s="7"/>
      <c r="Z1114" s="6">
        <v>30</v>
      </c>
      <c r="AA1114" s="6">
        <v>35</v>
      </c>
      <c r="AB1114" s="7">
        <f>Z1114-AA1114</f>
        <v>-5</v>
      </c>
      <c r="AC1114" s="6"/>
      <c r="AD1114" s="6"/>
      <c r="AF1114" s="6"/>
      <c r="AG1114" s="6"/>
      <c r="AL1114" s="6"/>
      <c r="AM1114" s="6"/>
      <c r="AO1114" s="4" t="s">
        <v>1189</v>
      </c>
      <c r="AP1114" s="6">
        <v>32</v>
      </c>
      <c r="AQ1114" s="6">
        <v>37</v>
      </c>
      <c r="AR1114" s="6"/>
      <c r="AS1114" s="6"/>
      <c r="AT1114" s="6"/>
      <c r="AU1114" s="4" t="s">
        <v>1185</v>
      </c>
      <c r="AV1114" s="6"/>
      <c r="AW1114" s="6"/>
      <c r="AX1114" s="7"/>
      <c r="AY1114" s="4"/>
      <c r="BI1114" s="50"/>
      <c r="BK1114" s="50"/>
      <c r="BM1114" s="50"/>
      <c r="BO1114" s="50"/>
      <c r="BQ1114" s="50"/>
      <c r="BS1114" s="50"/>
    </row>
    <row r="1115" spans="2:71" x14ac:dyDescent="0.25">
      <c r="B1115" s="3" t="s">
        <v>267</v>
      </c>
      <c r="C1115" s="52" t="s">
        <v>562</v>
      </c>
      <c r="D1115" s="39">
        <v>44937</v>
      </c>
      <c r="E1115" s="28">
        <v>13</v>
      </c>
      <c r="F1115" s="3" t="s">
        <v>1169</v>
      </c>
      <c r="G1115" s="2" t="s">
        <v>42</v>
      </c>
      <c r="H1115" s="6">
        <v>26</v>
      </c>
      <c r="I1115" s="7">
        <v>1</v>
      </c>
      <c r="J1115" s="6">
        <v>47</v>
      </c>
      <c r="K1115" s="7">
        <v>1</v>
      </c>
      <c r="L1115" s="6">
        <v>8</v>
      </c>
      <c r="M1115" s="7">
        <v>-1</v>
      </c>
      <c r="N1115" s="6">
        <v>5</v>
      </c>
      <c r="O1115" s="7">
        <v>0</v>
      </c>
      <c r="P1115" s="6">
        <v>7</v>
      </c>
      <c r="Q1115" s="7">
        <v>-1</v>
      </c>
      <c r="R1115" s="6"/>
      <c r="T1115" s="6">
        <v>-21</v>
      </c>
      <c r="U1115" s="7">
        <v>0</v>
      </c>
      <c r="V1115" s="3" t="s">
        <v>1170</v>
      </c>
      <c r="W1115" t="s">
        <v>988</v>
      </c>
      <c r="X1115" s="7"/>
      <c r="Y1115" s="7"/>
      <c r="Z1115" s="6"/>
      <c r="AA1115" s="6"/>
      <c r="AC1115" s="6"/>
      <c r="AD1115" s="6"/>
      <c r="AF1115" s="6"/>
      <c r="AG1115" s="6"/>
      <c r="AL1115" s="6"/>
      <c r="AM1115" s="6"/>
      <c r="AO1115" s="4"/>
      <c r="AP1115" s="6"/>
      <c r="AQ1115" s="6"/>
      <c r="AR1115" s="6"/>
      <c r="AS1115" s="6"/>
      <c r="AT1115" s="6"/>
      <c r="AU1115" s="4"/>
      <c r="AV1115" s="6"/>
      <c r="AW1115" s="6"/>
      <c r="AX1115" s="7"/>
      <c r="AY1115" s="4"/>
      <c r="BI1115" s="50"/>
      <c r="BK1115" s="50"/>
      <c r="BM1115" s="50"/>
      <c r="BO1115" s="50"/>
      <c r="BQ1115" s="50"/>
      <c r="BS1115" s="50"/>
    </row>
    <row r="1116" spans="2:71" x14ac:dyDescent="0.25">
      <c r="B1116" s="3" t="s">
        <v>267</v>
      </c>
      <c r="C1116" s="52" t="s">
        <v>673</v>
      </c>
      <c r="D1116" s="39">
        <v>44937</v>
      </c>
      <c r="E1116" s="28">
        <v>15</v>
      </c>
      <c r="F1116" s="3" t="s">
        <v>903</v>
      </c>
      <c r="G1116" s="2" t="s">
        <v>138</v>
      </c>
      <c r="H1116" s="6">
        <v>29</v>
      </c>
      <c r="I1116" s="7">
        <v>0</v>
      </c>
      <c r="J1116" s="6">
        <v>45</v>
      </c>
      <c r="K1116" s="7">
        <v>1</v>
      </c>
      <c r="L1116" s="6">
        <v>9</v>
      </c>
      <c r="M1116" s="7">
        <v>0</v>
      </c>
      <c r="N1116" s="6">
        <v>5</v>
      </c>
      <c r="O1116" s="7">
        <v>0</v>
      </c>
      <c r="P1116" s="6">
        <v>6</v>
      </c>
      <c r="Q1116" s="7">
        <v>-2</v>
      </c>
      <c r="R1116" s="6"/>
      <c r="T1116" s="6">
        <v>-16</v>
      </c>
      <c r="U1116" s="7">
        <v>-1</v>
      </c>
      <c r="V1116" s="3" t="s">
        <v>842</v>
      </c>
      <c r="X1116" s="7"/>
      <c r="Y1116" s="7"/>
      <c r="Z1116" s="6">
        <v>27</v>
      </c>
      <c r="AA1116" s="6">
        <v>41</v>
      </c>
      <c r="AB1116" s="7">
        <f>Z1116-AA1116</f>
        <v>-14</v>
      </c>
      <c r="AC1116" s="6">
        <v>33</v>
      </c>
      <c r="AD1116" s="6">
        <v>30</v>
      </c>
      <c r="AE1116" s="7">
        <f>AC1116-AD1116</f>
        <v>3</v>
      </c>
      <c r="AF1116" s="6">
        <v>11</v>
      </c>
      <c r="AG1116" s="6">
        <v>19</v>
      </c>
      <c r="AH1116" s="7">
        <f>AF1116-AG1116</f>
        <v>-8</v>
      </c>
      <c r="AL1116" s="6"/>
      <c r="AM1116" s="6"/>
      <c r="AO1116" s="4" t="s">
        <v>1127</v>
      </c>
      <c r="AP1116" s="6">
        <v>26</v>
      </c>
      <c r="AQ1116" s="6">
        <v>29</v>
      </c>
      <c r="AR1116" s="6"/>
      <c r="AS1116" s="6"/>
      <c r="AT1116" s="6"/>
      <c r="AU1116" s="4" t="s">
        <v>1035</v>
      </c>
      <c r="AV1116" s="6"/>
      <c r="AW1116" s="6"/>
      <c r="AX1116" s="7"/>
      <c r="AY1116" s="4"/>
      <c r="BI1116" s="50"/>
      <c r="BK1116" s="50"/>
      <c r="BM1116" s="50"/>
      <c r="BO1116" s="50"/>
      <c r="BQ1116" s="50"/>
      <c r="BS1116" s="50"/>
    </row>
    <row r="1117" spans="2:71" x14ac:dyDescent="0.25">
      <c r="B1117" s="3" t="s">
        <v>267</v>
      </c>
      <c r="C1117" s="52" t="s">
        <v>342</v>
      </c>
      <c r="D1117" s="39">
        <v>44938</v>
      </c>
      <c r="E1117" s="28">
        <v>16</v>
      </c>
      <c r="F1117" s="3" t="s">
        <v>1094</v>
      </c>
      <c r="H1117" s="6">
        <v>29</v>
      </c>
      <c r="I1117" s="7">
        <v>-2</v>
      </c>
      <c r="J1117" s="6">
        <v>45</v>
      </c>
      <c r="K1117" s="7">
        <v>0</v>
      </c>
      <c r="L1117" s="6">
        <v>10</v>
      </c>
      <c r="M1117" s="7">
        <v>1</v>
      </c>
      <c r="N1117" s="6">
        <v>5</v>
      </c>
      <c r="O1117" s="7">
        <v>0</v>
      </c>
      <c r="P1117" s="6">
        <v>4</v>
      </c>
      <c r="Q1117" s="7">
        <v>1</v>
      </c>
      <c r="R1117" s="6">
        <v>3</v>
      </c>
      <c r="S1117" s="7">
        <v>1</v>
      </c>
      <c r="T1117" s="6">
        <v>-16</v>
      </c>
      <c r="U1117" s="7">
        <v>-2</v>
      </c>
      <c r="V1117" s="3" t="s">
        <v>842</v>
      </c>
      <c r="X1117" s="7"/>
      <c r="Y1117" s="7"/>
      <c r="Z1117" s="6">
        <v>40</v>
      </c>
      <c r="AA1117" s="6">
        <v>45</v>
      </c>
      <c r="AB1117" s="7">
        <f>Z1117-AA1117</f>
        <v>-5</v>
      </c>
      <c r="AC1117" s="6">
        <v>45</v>
      </c>
      <c r="AD1117" s="6">
        <v>40</v>
      </c>
      <c r="AE1117" s="7">
        <f>AC1117-AD1117</f>
        <v>5</v>
      </c>
      <c r="AF1117" s="6"/>
      <c r="AG1117" s="6"/>
      <c r="AL1117" s="6"/>
      <c r="AM1117" s="6"/>
      <c r="AO1117" s="4" t="s">
        <v>1095</v>
      </c>
      <c r="AP1117" s="6"/>
      <c r="AQ1117" s="6"/>
      <c r="AR1117" s="6"/>
      <c r="AS1117" s="6"/>
      <c r="AT1117" s="6"/>
      <c r="AU1117" s="4"/>
      <c r="AV1117" s="6"/>
      <c r="AW1117" s="6"/>
      <c r="AX1117" s="7"/>
      <c r="AY1117" s="4"/>
      <c r="BI1117" s="50"/>
      <c r="BK1117" s="50"/>
      <c r="BM1117" s="50"/>
      <c r="BO1117" s="50"/>
      <c r="BQ1117" s="50"/>
      <c r="BS1117" s="50"/>
    </row>
    <row r="1118" spans="2:71" x14ac:dyDescent="0.25">
      <c r="B1118" s="3" t="s">
        <v>267</v>
      </c>
      <c r="C1118" s="52" t="s">
        <v>441</v>
      </c>
      <c r="D1118" s="39">
        <v>44939</v>
      </c>
      <c r="E1118" s="28">
        <v>20</v>
      </c>
      <c r="F1118" s="3" t="s">
        <v>1136</v>
      </c>
      <c r="H1118" s="6">
        <v>29</v>
      </c>
      <c r="I1118" s="7">
        <v>1</v>
      </c>
      <c r="J1118" s="6">
        <v>45</v>
      </c>
      <c r="K1118" s="7">
        <v>0</v>
      </c>
      <c r="L1118" s="6">
        <v>9</v>
      </c>
      <c r="M1118" s="7">
        <v>0</v>
      </c>
      <c r="N1118" s="6">
        <v>3</v>
      </c>
      <c r="O1118" s="7">
        <v>0</v>
      </c>
      <c r="P1118" s="6">
        <v>5</v>
      </c>
      <c r="Q1118" s="7">
        <v>0</v>
      </c>
      <c r="R1118" s="6"/>
      <c r="T1118" s="6">
        <v>-16</v>
      </c>
      <c r="U1118" s="7">
        <v>1</v>
      </c>
      <c r="V1118" s="3" t="s">
        <v>842</v>
      </c>
      <c r="W1118" t="s">
        <v>988</v>
      </c>
      <c r="X1118" s="7"/>
      <c r="Y1118" s="7"/>
      <c r="Z1118" s="6">
        <v>34</v>
      </c>
      <c r="AA1118" s="6">
        <v>41</v>
      </c>
      <c r="AB1118" s="7">
        <f>Z1118-AA1118</f>
        <v>-7</v>
      </c>
      <c r="AC1118" s="6">
        <v>32</v>
      </c>
      <c r="AD1118" s="6">
        <v>36</v>
      </c>
      <c r="AE1118" s="7">
        <f>AC1118-AD1118</f>
        <v>-4</v>
      </c>
      <c r="AF1118" s="6">
        <v>12</v>
      </c>
      <c r="AG1118" s="6">
        <v>28</v>
      </c>
      <c r="AH1118" s="7">
        <f>AF1118-AG1118</f>
        <v>-16</v>
      </c>
      <c r="AL1118" s="6"/>
      <c r="AM1118" s="6"/>
      <c r="AO1118" s="4" t="s">
        <v>1099</v>
      </c>
      <c r="AP1118" s="6">
        <v>36</v>
      </c>
      <c r="AQ1118" s="6">
        <v>33</v>
      </c>
      <c r="AR1118" s="6"/>
      <c r="AS1118" s="6"/>
      <c r="AT1118" s="6"/>
      <c r="AU1118" s="4" t="s">
        <v>1146</v>
      </c>
      <c r="AV1118" s="6">
        <v>21</v>
      </c>
      <c r="AW1118" s="6">
        <v>55</v>
      </c>
      <c r="AX1118" s="7">
        <v>-35</v>
      </c>
      <c r="AY1118" s="4" t="s">
        <v>1099</v>
      </c>
      <c r="BI1118" s="50"/>
      <c r="BK1118" s="50"/>
      <c r="BM1118" s="50"/>
      <c r="BO1118" s="50"/>
      <c r="BQ1118" s="50"/>
      <c r="BS1118" s="50"/>
    </row>
    <row r="1119" spans="2:71" x14ac:dyDescent="0.25">
      <c r="B1119" s="3" t="s">
        <v>267</v>
      </c>
      <c r="C1119" s="52" t="s">
        <v>690</v>
      </c>
      <c r="D1119" s="39">
        <v>44941</v>
      </c>
      <c r="E1119" s="28">
        <v>16</v>
      </c>
      <c r="F1119" s="3" t="s">
        <v>1135</v>
      </c>
      <c r="H1119" s="6">
        <v>27</v>
      </c>
      <c r="I1119" s="7">
        <v>1</v>
      </c>
      <c r="J1119" s="6">
        <v>47</v>
      </c>
      <c r="K1119" s="7">
        <v>-1</v>
      </c>
      <c r="L1119" s="6">
        <v>10</v>
      </c>
      <c r="M1119" s="7">
        <v>1</v>
      </c>
      <c r="N1119" s="6">
        <v>5</v>
      </c>
      <c r="O1119" s="7">
        <v>0</v>
      </c>
      <c r="P1119" s="6">
        <v>6</v>
      </c>
      <c r="Q1119" s="7">
        <v>0</v>
      </c>
      <c r="R1119" s="6"/>
      <c r="T1119" s="6">
        <v>-20</v>
      </c>
      <c r="U1119" s="7">
        <v>2</v>
      </c>
      <c r="V1119" s="3" t="s">
        <v>842</v>
      </c>
      <c r="X1119" s="7"/>
      <c r="Y1119" s="7"/>
      <c r="Z1119" s="6">
        <v>28</v>
      </c>
      <c r="AA1119" s="6">
        <v>38</v>
      </c>
      <c r="AB1119" s="7">
        <f>Z1119-AA1119</f>
        <v>-10</v>
      </c>
      <c r="AC1119" s="6">
        <v>35</v>
      </c>
      <c r="AD1119" s="6">
        <v>29</v>
      </c>
      <c r="AE1119" s="7">
        <f>AC1119-AD1119</f>
        <v>6</v>
      </c>
      <c r="AF1119" s="6"/>
      <c r="AG1119" s="6"/>
      <c r="AL1119" s="6"/>
      <c r="AM1119" s="6"/>
      <c r="AO1119" s="4" t="s">
        <v>1148</v>
      </c>
      <c r="AP1119" s="6">
        <v>37</v>
      </c>
      <c r="AQ1119" s="6">
        <v>37</v>
      </c>
      <c r="AR1119" s="6"/>
      <c r="AS1119" s="6"/>
      <c r="AT1119" s="6"/>
      <c r="AU1119" s="4" t="s">
        <v>1147</v>
      </c>
      <c r="AV1119" s="6"/>
      <c r="AW1119" s="6"/>
      <c r="AX1119" s="7"/>
      <c r="AY1119" s="4"/>
      <c r="BI1119" s="50"/>
      <c r="BK1119" s="50"/>
      <c r="BM1119" s="50"/>
      <c r="BO1119" s="50"/>
      <c r="BQ1119" s="50"/>
      <c r="BS1119" s="50"/>
    </row>
    <row r="1120" spans="2:71" x14ac:dyDescent="0.25">
      <c r="B1120" s="3" t="s">
        <v>267</v>
      </c>
      <c r="C1120" s="52" t="s">
        <v>596</v>
      </c>
      <c r="D1120" s="39">
        <v>44943</v>
      </c>
      <c r="E1120" s="28">
        <v>20</v>
      </c>
      <c r="F1120" s="3" t="s">
        <v>821</v>
      </c>
      <c r="H1120" s="6"/>
      <c r="J1120" s="6"/>
      <c r="L1120" s="6"/>
      <c r="N1120" s="6"/>
      <c r="P1120" s="6"/>
      <c r="R1120" s="6"/>
      <c r="T1120" s="6"/>
      <c r="V1120" s="3" t="s">
        <v>842</v>
      </c>
      <c r="X1120" s="7"/>
      <c r="Y1120" s="6"/>
      <c r="Z1120" s="6">
        <v>31</v>
      </c>
      <c r="AA1120" s="6">
        <v>60</v>
      </c>
      <c r="AB1120" s="7">
        <f>Z1120-AA1120</f>
        <v>-29</v>
      </c>
      <c r="AC1120" s="6">
        <v>38</v>
      </c>
      <c r="AD1120" s="6">
        <v>46</v>
      </c>
      <c r="AE1120" s="7">
        <f>AC1120-AD1120</f>
        <v>-8</v>
      </c>
      <c r="AF1120" s="6"/>
      <c r="AG1120" s="6"/>
      <c r="AL1120" s="6"/>
      <c r="AM1120" s="6"/>
      <c r="AO1120" s="4" t="s">
        <v>931</v>
      </c>
      <c r="AP1120" s="6"/>
      <c r="AQ1120" s="6"/>
      <c r="AR1120" s="6"/>
      <c r="AS1120" s="6"/>
      <c r="AT1120" s="6"/>
      <c r="AU1120" s="4"/>
      <c r="AV1120" s="6"/>
      <c r="AW1120" s="6"/>
      <c r="AX1120" s="7"/>
      <c r="AY1120" s="4"/>
      <c r="BI1120" s="50"/>
      <c r="BK1120" s="50"/>
      <c r="BM1120" s="50"/>
      <c r="BO1120" s="50"/>
      <c r="BQ1120" s="50"/>
      <c r="BS1120" s="50"/>
    </row>
    <row r="1121" spans="2:71" x14ac:dyDescent="0.25">
      <c r="B1121" s="3" t="s">
        <v>267</v>
      </c>
      <c r="C1121" s="52" t="s">
        <v>596</v>
      </c>
      <c r="D1121" s="39">
        <v>44943</v>
      </c>
      <c r="E1121" s="28">
        <v>25</v>
      </c>
      <c r="F1121" s="3" t="s">
        <v>1121</v>
      </c>
      <c r="G1121" s="2" t="s">
        <v>172</v>
      </c>
      <c r="H1121" s="6">
        <v>24</v>
      </c>
      <c r="I1121" s="7">
        <v>-5</v>
      </c>
      <c r="J1121" s="6">
        <v>49</v>
      </c>
      <c r="K1121" s="7">
        <v>1</v>
      </c>
      <c r="L1121" s="6">
        <v>9</v>
      </c>
      <c r="M1121" s="7">
        <v>1</v>
      </c>
      <c r="N1121" s="6">
        <v>4</v>
      </c>
      <c r="O1121" s="7">
        <v>0</v>
      </c>
      <c r="P1121" s="6">
        <v>7</v>
      </c>
      <c r="Q1121" s="7">
        <v>2</v>
      </c>
      <c r="R1121" s="6"/>
      <c r="T1121" s="6">
        <v>-25</v>
      </c>
      <c r="U1121" s="7">
        <v>-6</v>
      </c>
      <c r="V1121" s="3" t="s">
        <v>842</v>
      </c>
      <c r="X1121" s="7"/>
      <c r="Y1121" s="7"/>
      <c r="Z1121" s="6"/>
      <c r="AA1121" s="6"/>
      <c r="AC1121" s="6"/>
      <c r="AD1121" s="6"/>
      <c r="AF1121" s="6"/>
      <c r="AG1121" s="6"/>
      <c r="AL1121" s="6"/>
      <c r="AM1121" s="6"/>
      <c r="AO1121" s="4"/>
      <c r="AP1121" s="6"/>
      <c r="AQ1121" s="6"/>
      <c r="AR1121" s="6"/>
      <c r="AS1121" s="6"/>
      <c r="AT1121" s="6"/>
      <c r="AU1121" s="4"/>
      <c r="AV1121" s="6"/>
      <c r="AW1121" s="6"/>
      <c r="AX1121" s="7"/>
      <c r="AY1121" s="4"/>
      <c r="BI1121" s="50"/>
      <c r="BK1121" s="50"/>
      <c r="BM1121" s="50"/>
      <c r="BO1121" s="50"/>
      <c r="BQ1121" s="50"/>
      <c r="BS1121" s="50"/>
    </row>
    <row r="1122" spans="2:71" x14ac:dyDescent="0.25">
      <c r="B1122" s="3" t="s">
        <v>267</v>
      </c>
      <c r="C1122" s="52" t="s">
        <v>551</v>
      </c>
      <c r="D1122" s="39">
        <v>44944</v>
      </c>
      <c r="E1122" s="28">
        <v>20</v>
      </c>
      <c r="F1122" s="3" t="s">
        <v>1182</v>
      </c>
      <c r="G1122" s="2" t="s">
        <v>74</v>
      </c>
      <c r="H1122" s="6">
        <v>21</v>
      </c>
      <c r="I1122" s="7">
        <v>0</v>
      </c>
      <c r="J1122" s="6">
        <v>45</v>
      </c>
      <c r="K1122" s="7">
        <v>-3</v>
      </c>
      <c r="L1122" s="6">
        <v>9</v>
      </c>
      <c r="M1122" s="7">
        <v>1</v>
      </c>
      <c r="N1122" s="6">
        <v>9</v>
      </c>
      <c r="O1122" s="7">
        <v>2</v>
      </c>
      <c r="P1122" s="6">
        <v>8</v>
      </c>
      <c r="Q1122" s="7">
        <v>1</v>
      </c>
      <c r="R1122" s="6"/>
      <c r="T1122" s="6">
        <v>-24</v>
      </c>
      <c r="U1122" s="7">
        <v>3</v>
      </c>
      <c r="V1122" s="3" t="s">
        <v>842</v>
      </c>
      <c r="X1122" s="7"/>
      <c r="Y1122" s="7"/>
      <c r="Z1122" s="6"/>
      <c r="AA1122" s="6"/>
      <c r="AC1122" s="6"/>
      <c r="AD1122" s="6"/>
      <c r="AF1122" s="6"/>
      <c r="AG1122" s="6"/>
      <c r="AL1122" s="6"/>
      <c r="AM1122" s="6"/>
      <c r="AO1122" s="4"/>
      <c r="AP1122" s="6"/>
      <c r="AQ1122" s="6"/>
      <c r="AR1122" s="6"/>
      <c r="AS1122" s="6"/>
      <c r="AT1122" s="6"/>
      <c r="AU1122" s="4"/>
      <c r="AV1122" s="6"/>
      <c r="AW1122" s="6"/>
      <c r="AX1122" s="7"/>
      <c r="AY1122" s="4"/>
      <c r="BI1122" s="50"/>
      <c r="BK1122" s="50"/>
      <c r="BM1122" s="50"/>
      <c r="BO1122" s="50"/>
      <c r="BQ1122" s="50"/>
      <c r="BS1122" s="50"/>
    </row>
    <row r="1123" spans="2:71" x14ac:dyDescent="0.25">
      <c r="B1123" s="3" t="s">
        <v>267</v>
      </c>
      <c r="C1123" s="52" t="s">
        <v>564</v>
      </c>
      <c r="D1123" s="39">
        <v>44944</v>
      </c>
      <c r="E1123" s="28">
        <v>20</v>
      </c>
      <c r="F1123" s="3" t="s">
        <v>1169</v>
      </c>
      <c r="G1123" s="2" t="s">
        <v>42</v>
      </c>
      <c r="H1123" s="6">
        <v>27</v>
      </c>
      <c r="I1123" s="7">
        <v>1</v>
      </c>
      <c r="J1123" s="6">
        <v>46</v>
      </c>
      <c r="K1123" s="7">
        <v>-1</v>
      </c>
      <c r="L1123" s="6">
        <v>9</v>
      </c>
      <c r="M1123" s="7">
        <v>1</v>
      </c>
      <c r="N1123" s="6">
        <v>5</v>
      </c>
      <c r="O1123" s="7">
        <v>0</v>
      </c>
      <c r="P1123" s="6">
        <v>6</v>
      </c>
      <c r="Q1123" s="7">
        <v>-1</v>
      </c>
      <c r="R1123" s="6"/>
      <c r="T1123" s="6">
        <v>-19</v>
      </c>
      <c r="U1123" s="7">
        <v>2</v>
      </c>
      <c r="V1123" s="3" t="s">
        <v>1170</v>
      </c>
      <c r="W1123" t="s">
        <v>988</v>
      </c>
      <c r="X1123" s="7"/>
      <c r="Y1123" s="7"/>
      <c r="Z1123" s="6"/>
      <c r="AA1123" s="6"/>
      <c r="AC1123" s="6"/>
      <c r="AD1123" s="6"/>
      <c r="AF1123" s="6"/>
      <c r="AG1123" s="6"/>
      <c r="AL1123" s="6"/>
      <c r="AM1123" s="6"/>
      <c r="AO1123" s="4"/>
      <c r="AP1123" s="6"/>
      <c r="AQ1123" s="6"/>
      <c r="AR1123" s="6"/>
      <c r="AS1123" s="6"/>
      <c r="AT1123" s="6"/>
      <c r="AU1123" s="4"/>
      <c r="AV1123" s="6"/>
      <c r="AW1123" s="6"/>
      <c r="AX1123" s="7"/>
      <c r="AY1123" s="4"/>
      <c r="BI1123" s="50"/>
      <c r="BK1123" s="50"/>
      <c r="BM1123" s="50"/>
      <c r="BO1123" s="50"/>
      <c r="BQ1123" s="50"/>
      <c r="BS1123" s="50"/>
    </row>
    <row r="1124" spans="2:71" x14ac:dyDescent="0.25">
      <c r="B1124" s="3" t="s">
        <v>267</v>
      </c>
      <c r="C1124" s="52" t="s">
        <v>564</v>
      </c>
      <c r="D1124" s="39">
        <v>44944</v>
      </c>
      <c r="E1124" s="28">
        <v>25</v>
      </c>
      <c r="F1124" s="3" t="s">
        <v>821</v>
      </c>
      <c r="G1124" s="2" t="s">
        <v>224</v>
      </c>
      <c r="H1124" s="6">
        <v>26</v>
      </c>
      <c r="I1124" s="7">
        <v>1</v>
      </c>
      <c r="J1124" s="6">
        <v>48</v>
      </c>
      <c r="K1124" s="7">
        <v>1</v>
      </c>
      <c r="L1124" s="6">
        <v>8</v>
      </c>
      <c r="M1124" s="7">
        <v>-1</v>
      </c>
      <c r="N1124" s="6">
        <v>5</v>
      </c>
      <c r="O1124" s="7">
        <v>0</v>
      </c>
      <c r="P1124" s="6">
        <v>7</v>
      </c>
      <c r="Q1124" s="7">
        <v>0</v>
      </c>
      <c r="R1124" s="6"/>
      <c r="T1124" s="6">
        <v>-22</v>
      </c>
      <c r="U1124" s="7">
        <v>0</v>
      </c>
      <c r="V1124" s="3" t="s">
        <v>842</v>
      </c>
      <c r="X1124" s="7"/>
      <c r="Y1124" s="7"/>
      <c r="Z1124" s="6"/>
      <c r="AA1124" s="6"/>
      <c r="AC1124" s="6"/>
      <c r="AD1124" s="6"/>
      <c r="AF1124" s="6"/>
      <c r="AG1124" s="6"/>
      <c r="AL1124" s="6"/>
      <c r="AM1124" s="6"/>
      <c r="AO1124" s="4"/>
      <c r="AP1124" s="6">
        <v>24</v>
      </c>
      <c r="AQ1124" s="6">
        <v>33</v>
      </c>
      <c r="AR1124" s="6"/>
      <c r="AS1124" s="6"/>
      <c r="AT1124" s="6"/>
      <c r="AU1124" s="4" t="s">
        <v>876</v>
      </c>
      <c r="AV1124" s="6"/>
      <c r="AW1124" s="6"/>
      <c r="AX1124" s="7"/>
      <c r="AY1124" s="4"/>
      <c r="BI1124" s="50"/>
      <c r="BK1124" s="50"/>
      <c r="BM1124" s="50"/>
      <c r="BO1124" s="50"/>
      <c r="BQ1124" s="50"/>
      <c r="BS1124" s="50"/>
    </row>
    <row r="1125" spans="2:71" x14ac:dyDescent="0.25">
      <c r="B1125" s="3" t="s">
        <v>267</v>
      </c>
      <c r="C1125" s="52" t="s">
        <v>1192</v>
      </c>
      <c r="D1125" s="39">
        <v>44944</v>
      </c>
      <c r="E1125" s="28">
        <v>30</v>
      </c>
      <c r="F1125" s="3" t="s">
        <v>1132</v>
      </c>
      <c r="G1125" s="2" t="s">
        <v>60</v>
      </c>
      <c r="H1125" s="6">
        <v>26</v>
      </c>
      <c r="I1125" s="7">
        <v>3</v>
      </c>
      <c r="J1125" s="6">
        <v>51</v>
      </c>
      <c r="K1125" s="7">
        <v>2</v>
      </c>
      <c r="L1125" s="6">
        <v>9</v>
      </c>
      <c r="M1125" s="7">
        <v>-4</v>
      </c>
      <c r="N1125" s="6">
        <v>5</v>
      </c>
      <c r="O1125" s="7">
        <v>2</v>
      </c>
      <c r="P1125" s="6">
        <v>2</v>
      </c>
      <c r="Q1125" s="7">
        <v>0</v>
      </c>
      <c r="R1125" s="6">
        <v>1</v>
      </c>
      <c r="S1125" s="7">
        <v>0</v>
      </c>
      <c r="T1125" s="6">
        <v>-25</v>
      </c>
      <c r="U1125" s="7">
        <v>1</v>
      </c>
      <c r="V1125" s="3" t="s">
        <v>639</v>
      </c>
      <c r="X1125" s="7"/>
      <c r="Y1125" s="7"/>
      <c r="Z1125" s="6">
        <v>26</v>
      </c>
      <c r="AA1125" s="6">
        <v>55</v>
      </c>
      <c r="AB1125" s="7">
        <f t="shared" ref="AB1125:AB1131" si="19">Z1125-AA1125</f>
        <v>-29</v>
      </c>
      <c r="AC1125" s="6">
        <v>37</v>
      </c>
      <c r="AD1125" s="6">
        <v>40</v>
      </c>
      <c r="AE1125" s="7">
        <f>AC1125-AD1125</f>
        <v>-3</v>
      </c>
      <c r="AF1125" s="6">
        <v>19</v>
      </c>
      <c r="AG1125" s="6">
        <v>30</v>
      </c>
      <c r="AH1125" s="7">
        <f>AF1125-AG1125</f>
        <v>-11</v>
      </c>
      <c r="AL1125" s="6"/>
      <c r="AM1125" s="6"/>
      <c r="AO1125" s="4" t="s">
        <v>1087</v>
      </c>
      <c r="AP1125" s="6">
        <v>33</v>
      </c>
      <c r="AQ1125" s="6">
        <v>39</v>
      </c>
      <c r="AR1125" s="6"/>
      <c r="AS1125" s="6"/>
      <c r="AT1125" s="6"/>
      <c r="AU1125" s="4" t="s">
        <v>1088</v>
      </c>
      <c r="AV1125" s="6">
        <v>14</v>
      </c>
      <c r="AW1125" s="6">
        <v>76</v>
      </c>
      <c r="AX1125" s="7">
        <f>AV1125-AW1125</f>
        <v>-62</v>
      </c>
      <c r="AY1125" s="4" t="s">
        <v>937</v>
      </c>
      <c r="BI1125" s="50"/>
      <c r="BK1125" s="50"/>
      <c r="BM1125" s="50"/>
      <c r="BO1125" s="50"/>
      <c r="BQ1125" s="50"/>
      <c r="BS1125" s="50"/>
    </row>
    <row r="1126" spans="2:71" x14ac:dyDescent="0.25">
      <c r="B1126" s="3" t="s">
        <v>267</v>
      </c>
      <c r="C1126" s="52" t="s">
        <v>641</v>
      </c>
      <c r="D1126" s="39">
        <v>44945</v>
      </c>
      <c r="E1126" s="28">
        <v>20</v>
      </c>
      <c r="F1126" s="3" t="s">
        <v>1164</v>
      </c>
      <c r="H1126" s="6">
        <v>24</v>
      </c>
      <c r="I1126" s="7">
        <v>-4</v>
      </c>
      <c r="J1126" s="6">
        <v>50</v>
      </c>
      <c r="K1126" s="7">
        <v>2</v>
      </c>
      <c r="L1126" s="6">
        <v>8</v>
      </c>
      <c r="M1126" s="7">
        <v>1</v>
      </c>
      <c r="N1126" s="6">
        <v>5</v>
      </c>
      <c r="O1126" s="7">
        <v>-2</v>
      </c>
      <c r="P1126" s="6">
        <v>5</v>
      </c>
      <c r="Q1126" s="7">
        <v>2</v>
      </c>
      <c r="R1126" s="6"/>
      <c r="T1126" s="6">
        <v>-26</v>
      </c>
      <c r="U1126" s="7">
        <v>-6</v>
      </c>
      <c r="V1126" s="3" t="s">
        <v>842</v>
      </c>
      <c r="X1126" s="7"/>
      <c r="Y1126" s="7"/>
      <c r="Z1126" s="6">
        <v>26</v>
      </c>
      <c r="AA1126" s="6">
        <v>41</v>
      </c>
      <c r="AB1126" s="7">
        <f t="shared" si="19"/>
        <v>-15</v>
      </c>
      <c r="AC1126" s="6"/>
      <c r="AD1126" s="6"/>
      <c r="AF1126" s="6"/>
      <c r="AG1126" s="6"/>
      <c r="AL1126" s="6"/>
      <c r="AM1126" s="6"/>
      <c r="AO1126" s="4" t="s">
        <v>1189</v>
      </c>
      <c r="AP1126" s="6">
        <v>27</v>
      </c>
      <c r="AQ1126" s="6">
        <v>40</v>
      </c>
      <c r="AR1126" s="6"/>
      <c r="AS1126" s="6"/>
      <c r="AT1126" s="6"/>
      <c r="AU1126" s="4" t="s">
        <v>1185</v>
      </c>
      <c r="AV1126" s="6"/>
      <c r="AW1126" s="6"/>
      <c r="AX1126" s="7"/>
      <c r="AY1126" s="4"/>
      <c r="BI1126" s="50"/>
      <c r="BK1126" s="50"/>
      <c r="BM1126" s="50"/>
      <c r="BO1126" s="50"/>
      <c r="BQ1126" s="50"/>
      <c r="BS1126" s="50"/>
    </row>
    <row r="1127" spans="2:71" x14ac:dyDescent="0.25">
      <c r="B1127" s="3" t="s">
        <v>267</v>
      </c>
      <c r="C1127" s="52" t="s">
        <v>597</v>
      </c>
      <c r="D1127" s="39">
        <v>44945</v>
      </c>
      <c r="E1127" s="28">
        <v>22</v>
      </c>
      <c r="F1127" s="3" t="s">
        <v>1094</v>
      </c>
      <c r="G1127" s="2" t="s">
        <v>124</v>
      </c>
      <c r="H1127" s="6">
        <v>30</v>
      </c>
      <c r="I1127" s="7">
        <v>1</v>
      </c>
      <c r="J1127" s="6">
        <v>44</v>
      </c>
      <c r="K1127" s="7">
        <v>-1</v>
      </c>
      <c r="L1127" s="6">
        <v>9</v>
      </c>
      <c r="M1127" s="7">
        <v>-1</v>
      </c>
      <c r="N1127" s="6">
        <v>5</v>
      </c>
      <c r="O1127" s="7">
        <v>0</v>
      </c>
      <c r="P1127" s="6">
        <v>4</v>
      </c>
      <c r="Q1127" s="7">
        <v>0</v>
      </c>
      <c r="R1127" s="6">
        <v>3</v>
      </c>
      <c r="S1127" s="7">
        <v>0</v>
      </c>
      <c r="T1127" s="6">
        <v>-14</v>
      </c>
      <c r="U1127" s="7">
        <v>2</v>
      </c>
      <c r="V1127" s="3" t="s">
        <v>842</v>
      </c>
      <c r="X1127" s="7"/>
      <c r="Y1127" s="7"/>
      <c r="Z1127" s="6">
        <v>38</v>
      </c>
      <c r="AA1127" s="6">
        <v>53</v>
      </c>
      <c r="AB1127" s="7">
        <f t="shared" si="19"/>
        <v>-15</v>
      </c>
      <c r="AC1127" s="6">
        <v>48</v>
      </c>
      <c r="AD1127" s="6">
        <v>38</v>
      </c>
      <c r="AE1127" s="7">
        <f>AC1127-AD1127</f>
        <v>10</v>
      </c>
      <c r="AF1127" s="6"/>
      <c r="AG1127" s="6"/>
      <c r="AL1127" s="6"/>
      <c r="AM1127" s="6"/>
      <c r="AO1127" s="4" t="s">
        <v>1095</v>
      </c>
      <c r="AP1127" s="6"/>
      <c r="AQ1127" s="6"/>
      <c r="AR1127" s="6"/>
      <c r="AS1127" s="6"/>
      <c r="AT1127" s="6"/>
      <c r="AU1127" s="4"/>
      <c r="AV1127" s="6"/>
      <c r="AW1127" s="6"/>
      <c r="AX1127" s="7"/>
      <c r="AY1127" s="4"/>
      <c r="BI1127" s="50"/>
      <c r="BK1127" s="50"/>
      <c r="BM1127" s="50"/>
      <c r="BO1127" s="50"/>
      <c r="BQ1127" s="50"/>
      <c r="BS1127" s="50"/>
    </row>
    <row r="1128" spans="2:71" x14ac:dyDescent="0.25">
      <c r="B1128" s="3" t="s">
        <v>267</v>
      </c>
      <c r="C1128" s="52" t="s">
        <v>427</v>
      </c>
      <c r="D1128" s="39">
        <v>44946</v>
      </c>
      <c r="E1128" s="28">
        <v>27</v>
      </c>
      <c r="F1128" s="3" t="s">
        <v>1136</v>
      </c>
      <c r="H1128" s="6">
        <v>29</v>
      </c>
      <c r="I1128" s="7">
        <v>0</v>
      </c>
      <c r="J1128" s="6">
        <v>46</v>
      </c>
      <c r="K1128" s="7">
        <v>1</v>
      </c>
      <c r="L1128" s="6">
        <v>9</v>
      </c>
      <c r="M1128" s="7">
        <v>0</v>
      </c>
      <c r="N1128" s="6">
        <v>3</v>
      </c>
      <c r="O1128" s="7">
        <v>0</v>
      </c>
      <c r="P1128" s="6">
        <v>5</v>
      </c>
      <c r="Q1128" s="7">
        <v>0</v>
      </c>
      <c r="R1128" s="6"/>
      <c r="T1128" s="6">
        <v>-17</v>
      </c>
      <c r="U1128" s="7">
        <v>0</v>
      </c>
      <c r="V1128" s="3" t="s">
        <v>842</v>
      </c>
      <c r="W1128" t="s">
        <v>988</v>
      </c>
      <c r="X1128" s="7"/>
      <c r="Y1128" s="7"/>
      <c r="Z1128" s="6"/>
      <c r="AA1128" s="6"/>
      <c r="AC1128" s="6"/>
      <c r="AD1128" s="6"/>
      <c r="AF1128" s="6"/>
      <c r="AG1128" s="6"/>
      <c r="AL1128" s="6"/>
      <c r="AM1128" s="6"/>
      <c r="AO1128" s="4"/>
      <c r="AP1128" s="6"/>
      <c r="AQ1128" s="6"/>
      <c r="AR1128" s="6"/>
      <c r="AS1128" s="6"/>
      <c r="AT1128" s="6"/>
      <c r="AU1128" s="4"/>
      <c r="AV1128" s="6"/>
      <c r="AW1128" s="6"/>
      <c r="AX1128" s="7"/>
      <c r="AY1128" s="4"/>
      <c r="BI1128" s="50"/>
      <c r="BK1128" s="50"/>
      <c r="BM1128" s="50"/>
      <c r="BO1128" s="50"/>
      <c r="BQ1128" s="50"/>
      <c r="BS1128" s="50"/>
    </row>
    <row r="1129" spans="2:71" x14ac:dyDescent="0.25">
      <c r="B1129" s="3" t="s">
        <v>267</v>
      </c>
      <c r="C1129" s="52" t="s">
        <v>599</v>
      </c>
      <c r="D1129" s="39">
        <v>44947</v>
      </c>
      <c r="E1129" s="28">
        <v>25</v>
      </c>
      <c r="F1129" s="3" t="s">
        <v>821</v>
      </c>
      <c r="H1129" s="6"/>
      <c r="J1129" s="6"/>
      <c r="L1129" s="6"/>
      <c r="N1129" s="6"/>
      <c r="P1129" s="6"/>
      <c r="R1129" s="6"/>
      <c r="T1129" s="6"/>
      <c r="V1129" s="3" t="s">
        <v>842</v>
      </c>
      <c r="X1129" s="7"/>
      <c r="Y1129" s="6"/>
      <c r="Z1129" s="6">
        <v>25</v>
      </c>
      <c r="AA1129" s="6">
        <v>56</v>
      </c>
      <c r="AB1129" s="7">
        <f t="shared" si="19"/>
        <v>-31</v>
      </c>
      <c r="AC1129" s="6">
        <v>36</v>
      </c>
      <c r="AD1129" s="6">
        <v>42</v>
      </c>
      <c r="AE1129" s="7">
        <f>AC1129-AD1129</f>
        <v>-6</v>
      </c>
      <c r="AF1129" s="6"/>
      <c r="AG1129" s="6"/>
      <c r="AL1129" s="6"/>
      <c r="AM1129" s="6"/>
      <c r="AO1129" s="4" t="s">
        <v>1037</v>
      </c>
      <c r="AP1129" s="6"/>
      <c r="AQ1129" s="6"/>
      <c r="AR1129" s="6"/>
      <c r="AS1129" s="6"/>
      <c r="AT1129" s="6"/>
      <c r="AU1129" s="4"/>
      <c r="AV1129" s="6">
        <v>14</v>
      </c>
      <c r="AW1129" s="6">
        <v>65</v>
      </c>
      <c r="AX1129" s="7">
        <f>AV1129-AW1129</f>
        <v>-51</v>
      </c>
      <c r="AY1129" s="4" t="s">
        <v>871</v>
      </c>
      <c r="BI1129" s="50"/>
      <c r="BK1129" s="50"/>
      <c r="BM1129" s="50"/>
      <c r="BO1129" s="50"/>
      <c r="BQ1129" s="50"/>
      <c r="BS1129" s="50"/>
    </row>
    <row r="1130" spans="2:71" x14ac:dyDescent="0.25">
      <c r="B1130" s="3" t="s">
        <v>267</v>
      </c>
      <c r="C1130" s="52" t="s">
        <v>698</v>
      </c>
      <c r="D1130" s="39">
        <v>44948</v>
      </c>
      <c r="E1130" s="28">
        <v>23</v>
      </c>
      <c r="F1130" s="3" t="s">
        <v>1135</v>
      </c>
      <c r="H1130" s="6">
        <v>26</v>
      </c>
      <c r="I1130" s="7">
        <v>-1</v>
      </c>
      <c r="J1130" s="6">
        <v>48</v>
      </c>
      <c r="K1130" s="7">
        <v>1</v>
      </c>
      <c r="L1130" s="6">
        <v>9</v>
      </c>
      <c r="M1130" s="7">
        <v>-1</v>
      </c>
      <c r="N1130" s="6">
        <v>4</v>
      </c>
      <c r="O1130" s="7">
        <v>-1</v>
      </c>
      <c r="P1130" s="6">
        <v>6</v>
      </c>
      <c r="Q1130" s="7">
        <v>0</v>
      </c>
      <c r="R1130" s="6"/>
      <c r="T1130" s="6">
        <v>-22</v>
      </c>
      <c r="U1130" s="7">
        <v>-2</v>
      </c>
      <c r="V1130" s="3" t="s">
        <v>842</v>
      </c>
      <c r="X1130" s="7"/>
      <c r="Y1130" s="7"/>
      <c r="Z1130" s="6">
        <v>25</v>
      </c>
      <c r="AA1130" s="6">
        <v>40</v>
      </c>
      <c r="AB1130" s="7">
        <f t="shared" si="19"/>
        <v>-15</v>
      </c>
      <c r="AC1130" s="6">
        <v>32</v>
      </c>
      <c r="AD1130" s="6">
        <v>25</v>
      </c>
      <c r="AE1130" s="7">
        <f>AC1130-AD1130</f>
        <v>7</v>
      </c>
      <c r="AF1130" s="6"/>
      <c r="AG1130" s="6"/>
      <c r="AL1130" s="6"/>
      <c r="AM1130" s="6"/>
      <c r="AO1130" s="4" t="s">
        <v>1148</v>
      </c>
      <c r="AP1130" s="6">
        <v>35</v>
      </c>
      <c r="AQ1130" s="6">
        <v>40</v>
      </c>
      <c r="AR1130" s="6"/>
      <c r="AS1130" s="6"/>
      <c r="AT1130" s="6"/>
      <c r="AU1130" s="4" t="s">
        <v>1147</v>
      </c>
      <c r="AV1130" s="6"/>
      <c r="AW1130" s="6"/>
      <c r="AX1130" s="7"/>
      <c r="AY1130" s="4"/>
      <c r="BI1130" s="50"/>
      <c r="BK1130" s="50"/>
      <c r="BM1130" s="50"/>
      <c r="BO1130" s="50"/>
      <c r="BQ1130" s="50"/>
      <c r="BS1130" s="50"/>
    </row>
    <row r="1131" spans="2:71" x14ac:dyDescent="0.25">
      <c r="B1131" s="3" t="s">
        <v>267</v>
      </c>
      <c r="C1131" s="52" t="s">
        <v>321</v>
      </c>
      <c r="D1131" s="39">
        <v>44950</v>
      </c>
      <c r="E1131" s="28">
        <v>26</v>
      </c>
      <c r="F1131" s="3" t="s">
        <v>1182</v>
      </c>
      <c r="G1131" s="2" t="s">
        <v>74</v>
      </c>
      <c r="H1131" s="6">
        <v>21</v>
      </c>
      <c r="I1131" s="7">
        <v>0</v>
      </c>
      <c r="J1131" s="6">
        <v>50</v>
      </c>
      <c r="K1131" s="7">
        <v>5</v>
      </c>
      <c r="L1131" s="6">
        <v>8</v>
      </c>
      <c r="M1131" s="7">
        <v>-1</v>
      </c>
      <c r="N1131" s="6">
        <v>5</v>
      </c>
      <c r="O1131" s="7">
        <v>-4</v>
      </c>
      <c r="P1131" s="6">
        <v>7</v>
      </c>
      <c r="Q1131" s="7">
        <v>-1</v>
      </c>
      <c r="R1131" s="6"/>
      <c r="T1131" s="6">
        <v>-29</v>
      </c>
      <c r="U1131" s="7">
        <v>-5</v>
      </c>
      <c r="V1131" s="3" t="s">
        <v>842</v>
      </c>
      <c r="X1131" s="7"/>
      <c r="Y1131" s="7"/>
      <c r="Z1131" s="6">
        <v>23</v>
      </c>
      <c r="AA1131" s="6">
        <v>48</v>
      </c>
      <c r="AB1131" s="7">
        <f t="shared" si="19"/>
        <v>-25</v>
      </c>
      <c r="AC1131" s="6"/>
      <c r="AD1131" s="6"/>
      <c r="AF1131" s="6"/>
      <c r="AG1131" s="6"/>
      <c r="AL1131" s="6"/>
      <c r="AM1131" s="6"/>
      <c r="AO1131" s="4"/>
      <c r="AP1131" s="6"/>
      <c r="AQ1131" s="6"/>
      <c r="AR1131" s="6"/>
      <c r="AS1131" s="6"/>
      <c r="AT1131" s="6"/>
      <c r="AU1131" s="4"/>
      <c r="AV1131" s="6"/>
      <c r="AW1131" s="6"/>
      <c r="AX1131" s="7"/>
      <c r="AY1131" s="4"/>
      <c r="BI1131" s="50"/>
      <c r="BK1131" s="50"/>
      <c r="BM1131" s="50"/>
      <c r="BO1131" s="50"/>
      <c r="BQ1131" s="50"/>
      <c r="BS1131" s="50"/>
    </row>
    <row r="1132" spans="2:71" x14ac:dyDescent="0.25">
      <c r="B1132" s="3" t="s">
        <v>267</v>
      </c>
      <c r="C1132" s="52" t="s">
        <v>432</v>
      </c>
      <c r="D1132" s="39">
        <v>44950</v>
      </c>
      <c r="E1132" s="28">
        <v>1</v>
      </c>
      <c r="F1132" s="3" t="s">
        <v>821</v>
      </c>
      <c r="G1132" s="2" t="s">
        <v>224</v>
      </c>
      <c r="H1132" s="6">
        <v>26</v>
      </c>
      <c r="I1132" s="7">
        <v>0</v>
      </c>
      <c r="J1132" s="6">
        <v>45</v>
      </c>
      <c r="K1132" s="7">
        <v>-3</v>
      </c>
      <c r="L1132" s="6">
        <v>10</v>
      </c>
      <c r="M1132" s="7">
        <v>2</v>
      </c>
      <c r="N1132" s="6">
        <v>7</v>
      </c>
      <c r="O1132" s="7">
        <v>2</v>
      </c>
      <c r="P1132" s="6">
        <v>6</v>
      </c>
      <c r="Q1132" s="7">
        <v>-1</v>
      </c>
      <c r="R1132" s="6"/>
      <c r="T1132" s="6">
        <v>-19</v>
      </c>
      <c r="U1132" s="7">
        <v>3</v>
      </c>
      <c r="V1132" s="3" t="s">
        <v>842</v>
      </c>
      <c r="X1132" s="7"/>
      <c r="Y1132" s="7"/>
      <c r="Z1132" s="6"/>
      <c r="AA1132" s="6"/>
      <c r="AC1132" s="6"/>
      <c r="AD1132" s="6"/>
      <c r="AF1132" s="6"/>
      <c r="AG1132" s="6"/>
      <c r="AL1132" s="6"/>
      <c r="AM1132" s="6"/>
      <c r="AO1132" s="4"/>
      <c r="AP1132" s="6">
        <v>22</v>
      </c>
      <c r="AQ1132" s="6">
        <v>34</v>
      </c>
      <c r="AR1132" s="6"/>
      <c r="AS1132" s="6"/>
      <c r="AT1132" s="6"/>
      <c r="AU1132" s="4" t="s">
        <v>876</v>
      </c>
      <c r="AV1132" s="6"/>
      <c r="AW1132" s="6"/>
      <c r="AX1132" s="7"/>
      <c r="AY1132" s="4"/>
      <c r="BI1132" s="50"/>
      <c r="BK1132" s="50"/>
      <c r="BM1132" s="50"/>
      <c r="BO1132" s="50"/>
      <c r="BQ1132" s="50"/>
      <c r="BS1132" s="50"/>
    </row>
    <row r="1133" spans="2:71" x14ac:dyDescent="0.25">
      <c r="B1133" s="3" t="s">
        <v>267</v>
      </c>
      <c r="C1133" s="52" t="s">
        <v>601</v>
      </c>
      <c r="D1133" s="39">
        <v>44950</v>
      </c>
      <c r="E1133" s="28">
        <v>31</v>
      </c>
      <c r="F1133" s="3" t="s">
        <v>1019</v>
      </c>
      <c r="G1133" s="2" t="s">
        <v>202</v>
      </c>
      <c r="H1133" s="6">
        <v>29</v>
      </c>
      <c r="I1133" s="7">
        <v>1</v>
      </c>
      <c r="J1133" s="6">
        <v>46</v>
      </c>
      <c r="K1133" s="7">
        <v>0</v>
      </c>
      <c r="L1133" s="6">
        <v>9</v>
      </c>
      <c r="M1133" s="7">
        <v>-1</v>
      </c>
      <c r="N1133" s="6">
        <v>3</v>
      </c>
      <c r="O1133" s="7">
        <v>-2</v>
      </c>
      <c r="P1133" s="6">
        <v>6</v>
      </c>
      <c r="Q1133" s="7">
        <v>0</v>
      </c>
      <c r="R1133" s="6"/>
      <c r="T1133" s="6">
        <v>-17</v>
      </c>
      <c r="U1133" s="7">
        <v>1</v>
      </c>
      <c r="V1133" s="3" t="s">
        <v>842</v>
      </c>
      <c r="X1133" s="7"/>
      <c r="Y1133" s="7"/>
      <c r="Z1133" s="6">
        <v>24</v>
      </c>
      <c r="AA1133" s="6">
        <v>47</v>
      </c>
      <c r="AB1133" s="7">
        <f>Z1133-AA1133</f>
        <v>-23</v>
      </c>
      <c r="AC1133" s="6">
        <v>31</v>
      </c>
      <c r="AD1133" s="6">
        <v>27</v>
      </c>
      <c r="AE1133" s="7">
        <f>AC1133-AD1133</f>
        <v>4</v>
      </c>
      <c r="AF1133" s="6">
        <v>13</v>
      </c>
      <c r="AG1133" s="6">
        <v>17</v>
      </c>
      <c r="AH1133" s="7">
        <f>AF1133-AG1133</f>
        <v>-4</v>
      </c>
      <c r="AL1133" s="6"/>
      <c r="AM1133" s="6"/>
      <c r="AO1133" s="4" t="s">
        <v>1087</v>
      </c>
      <c r="AP1133" s="6"/>
      <c r="AQ1133" s="6"/>
      <c r="AR1133" s="6"/>
      <c r="AS1133" s="6"/>
      <c r="AT1133" s="6"/>
      <c r="AU1133" s="4"/>
      <c r="AV1133" s="6"/>
      <c r="AW1133" s="6"/>
      <c r="AX1133" s="7"/>
      <c r="AY1133" s="4"/>
      <c r="BI1133" s="50"/>
      <c r="BK1133" s="50"/>
      <c r="BM1133" s="50"/>
      <c r="BO1133" s="50"/>
      <c r="BQ1133" s="50"/>
      <c r="BS1133" s="50"/>
    </row>
    <row r="1134" spans="2:71" x14ac:dyDescent="0.25">
      <c r="B1134" s="3" t="s">
        <v>267</v>
      </c>
      <c r="C1134" s="52" t="s">
        <v>579</v>
      </c>
      <c r="D1134" s="39">
        <v>44951</v>
      </c>
      <c r="E1134" s="28">
        <v>27</v>
      </c>
      <c r="F1134" s="3" t="s">
        <v>1169</v>
      </c>
      <c r="G1134" s="2" t="s">
        <v>42</v>
      </c>
      <c r="H1134" s="6">
        <v>26</v>
      </c>
      <c r="I1134" s="7">
        <v>-1</v>
      </c>
      <c r="J1134" s="6">
        <v>47</v>
      </c>
      <c r="K1134" s="7">
        <v>1</v>
      </c>
      <c r="L1134" s="6">
        <v>8</v>
      </c>
      <c r="M1134" s="7">
        <v>-1</v>
      </c>
      <c r="N1134" s="6">
        <v>5</v>
      </c>
      <c r="O1134" s="7">
        <v>0</v>
      </c>
      <c r="P1134" s="6">
        <v>7</v>
      </c>
      <c r="Q1134" s="7">
        <v>1</v>
      </c>
      <c r="R1134" s="6"/>
      <c r="T1134" s="6">
        <v>-21</v>
      </c>
      <c r="U1134" s="7">
        <v>-2</v>
      </c>
      <c r="V1134" s="3" t="s">
        <v>1170</v>
      </c>
      <c r="W1134" t="s">
        <v>988</v>
      </c>
      <c r="X1134" s="7"/>
      <c r="Y1134" s="7"/>
      <c r="Z1134" s="6"/>
      <c r="AA1134" s="6"/>
      <c r="AC1134" s="6"/>
      <c r="AD1134" s="6"/>
      <c r="AF1134" s="6"/>
      <c r="AG1134" s="6"/>
      <c r="AL1134" s="6"/>
      <c r="AM1134" s="6"/>
      <c r="AO1134" s="4"/>
      <c r="AP1134" s="6"/>
      <c r="AQ1134" s="6"/>
      <c r="AR1134" s="6"/>
      <c r="AS1134" s="6"/>
      <c r="AT1134" s="6"/>
      <c r="AU1134" s="4"/>
      <c r="AV1134" s="6"/>
      <c r="AW1134" s="6"/>
      <c r="AX1134" s="7"/>
      <c r="AY1134" s="4"/>
      <c r="BI1134" s="50"/>
      <c r="BK1134" s="50"/>
      <c r="BM1134" s="50"/>
      <c r="BO1134" s="50"/>
      <c r="BQ1134" s="50"/>
      <c r="BS1134" s="50"/>
    </row>
    <row r="1135" spans="2:71" x14ac:dyDescent="0.25">
      <c r="B1135" s="3" t="s">
        <v>267</v>
      </c>
      <c r="C1135" s="52" t="s">
        <v>323</v>
      </c>
      <c r="D1135" s="39">
        <v>44952</v>
      </c>
      <c r="E1135" s="28">
        <v>27</v>
      </c>
      <c r="F1135" s="3" t="s">
        <v>1164</v>
      </c>
      <c r="H1135" s="6">
        <v>26</v>
      </c>
      <c r="I1135" s="7">
        <v>2</v>
      </c>
      <c r="J1135" s="6">
        <v>50</v>
      </c>
      <c r="K1135" s="7">
        <v>0</v>
      </c>
      <c r="L1135" s="6">
        <v>7</v>
      </c>
      <c r="M1135" s="7">
        <v>-1</v>
      </c>
      <c r="N1135" s="6">
        <v>6</v>
      </c>
      <c r="O1135" s="7">
        <v>1</v>
      </c>
      <c r="P1135" s="6">
        <v>7</v>
      </c>
      <c r="Q1135" s="7">
        <v>2</v>
      </c>
      <c r="R1135" s="6"/>
      <c r="T1135" s="6">
        <v>-24</v>
      </c>
      <c r="U1135" s="7">
        <v>2</v>
      </c>
      <c r="V1135" s="3" t="s">
        <v>842</v>
      </c>
      <c r="X1135" s="7"/>
      <c r="Y1135" s="7"/>
      <c r="Z1135" s="6">
        <v>27</v>
      </c>
      <c r="AA1135" s="6">
        <v>47</v>
      </c>
      <c r="AB1135" s="7">
        <f>Z1135-AA1135</f>
        <v>-20</v>
      </c>
      <c r="AC1135" s="6"/>
      <c r="AD1135" s="6"/>
      <c r="AF1135" s="6"/>
      <c r="AG1135" s="6"/>
      <c r="AL1135" s="6"/>
      <c r="AM1135" s="6"/>
      <c r="AO1135" s="4" t="s">
        <v>1189</v>
      </c>
      <c r="AP1135" s="6">
        <v>28</v>
      </c>
      <c r="AQ1135" s="6">
        <v>35</v>
      </c>
      <c r="AR1135" s="6"/>
      <c r="AS1135" s="6"/>
      <c r="AT1135" s="6"/>
      <c r="AU1135" s="4" t="s">
        <v>1185</v>
      </c>
      <c r="AV1135" s="6"/>
      <c r="AW1135" s="6"/>
      <c r="AX1135" s="7"/>
      <c r="AY1135" s="4"/>
      <c r="BI1135" s="50"/>
      <c r="BK1135" s="50"/>
      <c r="BM1135" s="50"/>
      <c r="BO1135" s="50"/>
      <c r="BQ1135" s="50"/>
      <c r="BS1135" s="50"/>
    </row>
    <row r="1136" spans="2:71" x14ac:dyDescent="0.25">
      <c r="B1136" s="3" t="s">
        <v>267</v>
      </c>
      <c r="C1136" s="52" t="s">
        <v>679</v>
      </c>
      <c r="D1136" s="39">
        <v>44952</v>
      </c>
      <c r="E1136" s="28">
        <v>31</v>
      </c>
      <c r="F1136" s="3" t="s">
        <v>1094</v>
      </c>
      <c r="H1136" s="6">
        <v>29</v>
      </c>
      <c r="I1136" s="7">
        <v>-1</v>
      </c>
      <c r="J1136" s="6">
        <v>46</v>
      </c>
      <c r="K1136" s="7">
        <v>2</v>
      </c>
      <c r="L1136" s="6">
        <v>9</v>
      </c>
      <c r="M1136" s="7">
        <v>0</v>
      </c>
      <c r="N1136" s="6">
        <v>4</v>
      </c>
      <c r="O1136" s="7">
        <v>-1</v>
      </c>
      <c r="P1136" s="6">
        <v>4</v>
      </c>
      <c r="Q1136" s="7">
        <v>0</v>
      </c>
      <c r="R1136" s="6">
        <v>1</v>
      </c>
      <c r="S1136" s="7">
        <v>-2</v>
      </c>
      <c r="T1136" s="6">
        <v>-17</v>
      </c>
      <c r="U1136" s="7">
        <v>-3</v>
      </c>
      <c r="V1136" s="3" t="s">
        <v>842</v>
      </c>
      <c r="X1136" s="7"/>
      <c r="Y1136" s="7"/>
      <c r="Z1136" s="6">
        <v>34</v>
      </c>
      <c r="AA1136" s="6">
        <v>54</v>
      </c>
      <c r="AB1136" s="7">
        <f>Z1136-AA1136</f>
        <v>-20</v>
      </c>
      <c r="AC1136" s="6">
        <v>44</v>
      </c>
      <c r="AD1136" s="6">
        <v>41</v>
      </c>
      <c r="AE1136" s="7">
        <f>AC1136-AD1136</f>
        <v>3</v>
      </c>
      <c r="AF1136" s="6"/>
      <c r="AG1136" s="6"/>
      <c r="AL1136" s="6"/>
      <c r="AM1136" s="6"/>
      <c r="AO1136" s="4" t="s">
        <v>1095</v>
      </c>
      <c r="AP1136" s="6"/>
      <c r="AQ1136" s="6"/>
      <c r="AR1136" s="6"/>
      <c r="AS1136" s="6"/>
      <c r="AT1136" s="6"/>
      <c r="AU1136" s="4"/>
      <c r="AV1136" s="6"/>
      <c r="AW1136" s="6"/>
      <c r="AX1136" s="7"/>
      <c r="AY1136" s="4"/>
      <c r="BI1136" s="50"/>
      <c r="BK1136" s="50"/>
      <c r="BM1136" s="50"/>
      <c r="BO1136" s="50"/>
      <c r="BQ1136" s="50"/>
      <c r="BS1136" s="50"/>
    </row>
    <row r="1137" spans="2:71" x14ac:dyDescent="0.25">
      <c r="B1137" s="3" t="s">
        <v>267</v>
      </c>
      <c r="C1137" s="52" t="s">
        <v>488</v>
      </c>
      <c r="D1137" s="39">
        <v>44953</v>
      </c>
      <c r="E1137" s="28">
        <v>3</v>
      </c>
      <c r="F1137" s="3" t="s">
        <v>1136</v>
      </c>
      <c r="H1137" s="6">
        <v>26</v>
      </c>
      <c r="I1137" s="7">
        <v>-3</v>
      </c>
      <c r="J1137" s="6">
        <v>47</v>
      </c>
      <c r="K1137" s="7">
        <v>1</v>
      </c>
      <c r="L1137" s="6">
        <v>9</v>
      </c>
      <c r="M1137" s="7">
        <v>0</v>
      </c>
      <c r="N1137" s="6">
        <v>4</v>
      </c>
      <c r="O1137" s="7">
        <v>1</v>
      </c>
      <c r="P1137" s="6">
        <v>6</v>
      </c>
      <c r="Q1137" s="7">
        <v>1</v>
      </c>
      <c r="R1137" s="6"/>
      <c r="T1137" s="6">
        <v>-21</v>
      </c>
      <c r="U1137" s="7">
        <v>-4</v>
      </c>
      <c r="V1137" s="3" t="s">
        <v>842</v>
      </c>
      <c r="W1137" t="s">
        <v>988</v>
      </c>
      <c r="X1137" s="7"/>
      <c r="Y1137" s="7"/>
      <c r="Z1137" s="6"/>
      <c r="AA1137" s="6"/>
      <c r="AC1137" s="6"/>
      <c r="AD1137" s="6"/>
      <c r="AF1137" s="6"/>
      <c r="AG1137" s="6"/>
      <c r="AL1137" s="6"/>
      <c r="AM1137" s="6"/>
      <c r="AO1137" s="4"/>
      <c r="AP1137" s="6"/>
      <c r="AQ1137" s="6"/>
      <c r="AR1137" s="6"/>
      <c r="AS1137" s="6"/>
      <c r="AT1137" s="6"/>
      <c r="AU1137" s="4"/>
      <c r="AV1137" s="6"/>
      <c r="AW1137" s="6"/>
      <c r="AX1137" s="7"/>
      <c r="AY1137" s="4"/>
      <c r="BI1137" s="50"/>
      <c r="BK1137" s="50"/>
      <c r="BM1137" s="50"/>
      <c r="BO1137" s="50"/>
      <c r="BQ1137" s="50"/>
      <c r="BS1137" s="50"/>
    </row>
    <row r="1138" spans="2:71" x14ac:dyDescent="0.25">
      <c r="B1138" s="3" t="s">
        <v>267</v>
      </c>
      <c r="C1138" s="52" t="s">
        <v>494</v>
      </c>
      <c r="D1138" s="39">
        <v>44953</v>
      </c>
      <c r="E1138" s="28">
        <v>8</v>
      </c>
      <c r="F1138" s="3" t="s">
        <v>1153</v>
      </c>
      <c r="G1138" s="2" t="s">
        <v>54</v>
      </c>
      <c r="H1138" s="6">
        <v>23</v>
      </c>
      <c r="J1138" s="6">
        <v>48</v>
      </c>
      <c r="L1138" s="6">
        <v>11</v>
      </c>
      <c r="N1138" s="6">
        <v>5</v>
      </c>
      <c r="P1138" s="6">
        <v>5</v>
      </c>
      <c r="R1138" s="6"/>
      <c r="T1138" s="6">
        <v>-25</v>
      </c>
      <c r="V1138" s="3" t="s">
        <v>842</v>
      </c>
      <c r="X1138" t="s">
        <v>1152</v>
      </c>
      <c r="Y1138" s="7"/>
      <c r="Z1138" s="6"/>
      <c r="AA1138" s="6"/>
      <c r="AC1138" s="6"/>
      <c r="AD1138" s="6"/>
      <c r="AF1138" s="6"/>
      <c r="AG1138" s="6"/>
      <c r="AL1138" s="6"/>
      <c r="AM1138" s="6"/>
      <c r="AO1138" s="4"/>
      <c r="AP1138" s="6">
        <v>18</v>
      </c>
      <c r="AQ1138" s="6">
        <v>34</v>
      </c>
      <c r="AR1138" s="6"/>
      <c r="AS1138" s="6"/>
      <c r="AT1138" s="6"/>
      <c r="AU1138" s="4" t="s">
        <v>1185</v>
      </c>
      <c r="AV1138" s="6"/>
      <c r="AW1138" s="6"/>
      <c r="AX1138" s="7"/>
      <c r="AY1138" s="4"/>
      <c r="BF1138">
        <v>45</v>
      </c>
      <c r="BG1138" s="50">
        <f>BF1138-BF946</f>
        <v>-129</v>
      </c>
      <c r="BH1138">
        <v>508</v>
      </c>
      <c r="BI1138" s="50">
        <f>BH1138-BH946</f>
        <v>127</v>
      </c>
      <c r="BJ1138">
        <v>23</v>
      </c>
      <c r="BK1138" s="50">
        <f>BJ1138-BJ946</f>
        <v>2</v>
      </c>
      <c r="BL1138">
        <v>1</v>
      </c>
      <c r="BM1138" s="50">
        <f>BL1138-BL946</f>
        <v>0</v>
      </c>
      <c r="BN1138">
        <v>0</v>
      </c>
      <c r="BO1138" s="50">
        <f>BN1138-BN946</f>
        <v>0</v>
      </c>
      <c r="BP1138">
        <v>50</v>
      </c>
      <c r="BQ1138" s="50">
        <f>BP1138-BP946</f>
        <v>-1</v>
      </c>
      <c r="BR1138">
        <v>4</v>
      </c>
      <c r="BS1138" s="50">
        <f>BR1138-BR946</f>
        <v>0</v>
      </c>
    </row>
    <row r="1139" spans="2:71" x14ac:dyDescent="0.25">
      <c r="B1139" s="3" t="s">
        <v>267</v>
      </c>
      <c r="C1139" s="85" t="s">
        <v>677</v>
      </c>
      <c r="D1139" s="39">
        <v>44954</v>
      </c>
      <c r="E1139" s="28">
        <v>31</v>
      </c>
      <c r="F1139" s="3" t="s">
        <v>821</v>
      </c>
      <c r="H1139" s="6"/>
      <c r="J1139" s="6"/>
      <c r="L1139" s="6"/>
      <c r="N1139" s="6"/>
      <c r="P1139" s="6"/>
      <c r="R1139" s="6"/>
      <c r="T1139" s="6"/>
      <c r="V1139" s="3" t="s">
        <v>842</v>
      </c>
      <c r="X1139" s="7"/>
      <c r="Y1139" s="6"/>
      <c r="Z1139" s="6"/>
      <c r="AA1139" s="6"/>
      <c r="AC1139" s="6"/>
      <c r="AD1139" s="6"/>
      <c r="AF1139" s="6"/>
      <c r="AG1139" s="6"/>
      <c r="AL1139" s="6"/>
      <c r="AM1139" s="6"/>
      <c r="AO1139" s="4"/>
      <c r="AP1139" s="6"/>
      <c r="AQ1139" s="6"/>
      <c r="AR1139" s="6"/>
      <c r="AS1139" s="6"/>
      <c r="AT1139" s="6"/>
      <c r="AU1139" s="4"/>
      <c r="AV1139" s="6">
        <v>12</v>
      </c>
      <c r="AW1139" s="6">
        <v>70</v>
      </c>
      <c r="AX1139" s="7">
        <f>AV1139-AW1139</f>
        <v>-58</v>
      </c>
      <c r="AY1139" s="4" t="s">
        <v>871</v>
      </c>
      <c r="BI1139" s="50"/>
      <c r="BK1139" s="50"/>
      <c r="BM1139" s="50"/>
      <c r="BO1139" s="50"/>
      <c r="BQ1139" s="50"/>
      <c r="BS1139" s="50"/>
    </row>
    <row r="1140" spans="2:71" x14ac:dyDescent="0.25">
      <c r="B1140" s="3" t="s">
        <v>267</v>
      </c>
      <c r="C1140" s="52" t="s">
        <v>586</v>
      </c>
      <c r="D1140" s="39">
        <v>44955</v>
      </c>
      <c r="E1140" s="28">
        <v>30</v>
      </c>
      <c r="F1140" s="3" t="s">
        <v>1135</v>
      </c>
      <c r="H1140" s="6">
        <v>28</v>
      </c>
      <c r="I1140" s="7">
        <v>2</v>
      </c>
      <c r="J1140" s="6">
        <v>49</v>
      </c>
      <c r="K1140" s="7">
        <v>1</v>
      </c>
      <c r="L1140" s="6">
        <v>8</v>
      </c>
      <c r="M1140" s="7">
        <v>-1</v>
      </c>
      <c r="N1140" s="6">
        <v>5</v>
      </c>
      <c r="O1140" s="7">
        <v>1</v>
      </c>
      <c r="P1140" s="6">
        <v>5</v>
      </c>
      <c r="Q1140" s="7">
        <v>-1</v>
      </c>
      <c r="R1140" s="6"/>
      <c r="T1140" s="6">
        <v>-21</v>
      </c>
      <c r="U1140" s="7">
        <v>1</v>
      </c>
      <c r="V1140" s="3" t="s">
        <v>842</v>
      </c>
      <c r="X1140" s="7"/>
      <c r="Y1140" s="7"/>
      <c r="Z1140" s="6">
        <v>26</v>
      </c>
      <c r="AA1140" s="6">
        <v>44</v>
      </c>
      <c r="AB1140" s="7">
        <f>Z1140-AA1140</f>
        <v>-18</v>
      </c>
      <c r="AC1140" s="6">
        <v>37</v>
      </c>
      <c r="AD1140" s="6">
        <v>28</v>
      </c>
      <c r="AE1140" s="7">
        <f>AC1140-AD1140</f>
        <v>9</v>
      </c>
      <c r="AF1140" s="6"/>
      <c r="AG1140" s="6"/>
      <c r="AL1140" s="6"/>
      <c r="AM1140" s="6"/>
      <c r="AO1140" s="4" t="s">
        <v>1148</v>
      </c>
      <c r="AP1140" s="6">
        <v>35</v>
      </c>
      <c r="AQ1140" s="6">
        <v>41</v>
      </c>
      <c r="AR1140" s="6"/>
      <c r="AS1140" s="6"/>
      <c r="AT1140" s="6"/>
      <c r="AU1140" s="4" t="s">
        <v>1147</v>
      </c>
      <c r="AV1140" s="6"/>
      <c r="AW1140" s="6"/>
      <c r="AX1140" s="7"/>
      <c r="AY1140" s="4"/>
      <c r="BI1140" s="50"/>
      <c r="BK1140" s="50"/>
      <c r="BM1140" s="50"/>
      <c r="BO1140" s="50"/>
      <c r="BQ1140" s="50"/>
      <c r="BS1140" s="50"/>
    </row>
    <row r="1141" spans="2:71" x14ac:dyDescent="0.25">
      <c r="B1141" s="3" t="s">
        <v>267</v>
      </c>
      <c r="C1141" s="52" t="s">
        <v>643</v>
      </c>
      <c r="D1141" s="39">
        <v>44957</v>
      </c>
      <c r="E1141" s="28">
        <v>3</v>
      </c>
      <c r="F1141" s="3" t="s">
        <v>821</v>
      </c>
      <c r="G1141" s="2" t="s">
        <v>224</v>
      </c>
      <c r="H1141" s="6">
        <v>24</v>
      </c>
      <c r="I1141" s="7">
        <v>-2</v>
      </c>
      <c r="J1141" s="6">
        <v>48</v>
      </c>
      <c r="K1141" s="7">
        <v>3</v>
      </c>
      <c r="L1141" s="6">
        <v>9</v>
      </c>
      <c r="M1141" s="7">
        <v>-1</v>
      </c>
      <c r="N1141" s="6">
        <v>6</v>
      </c>
      <c r="O1141" s="7">
        <v>-1</v>
      </c>
      <c r="P1141" s="6">
        <v>6</v>
      </c>
      <c r="Q1141" s="7">
        <v>0</v>
      </c>
      <c r="R1141" s="6"/>
      <c r="T1141" s="6">
        <v>-24</v>
      </c>
      <c r="U1141" s="7">
        <v>-5</v>
      </c>
      <c r="V1141" s="3" t="s">
        <v>842</v>
      </c>
      <c r="X1141" s="7"/>
      <c r="Y1141" s="7"/>
      <c r="Z1141" s="6"/>
      <c r="AA1141" s="6"/>
      <c r="AC1141" s="6"/>
      <c r="AD1141" s="6"/>
      <c r="AF1141" s="6"/>
      <c r="AG1141" s="6"/>
      <c r="AL1141" s="6"/>
      <c r="AM1141" s="6"/>
      <c r="AO1141" s="4"/>
      <c r="AP1141" s="6">
        <v>22</v>
      </c>
      <c r="AQ1141" s="6">
        <v>32</v>
      </c>
      <c r="AR1141" s="6"/>
      <c r="AS1141" s="6"/>
      <c r="AT1141" s="6"/>
      <c r="AU1141" s="4" t="s">
        <v>876</v>
      </c>
      <c r="AV1141" s="6"/>
      <c r="AW1141" s="6"/>
      <c r="AX1141" s="7"/>
      <c r="AY1141" s="4"/>
      <c r="BI1141" s="50"/>
      <c r="BK1141" s="50"/>
      <c r="BM1141" s="50"/>
      <c r="BO1141" s="50"/>
      <c r="BQ1141" s="50"/>
      <c r="BS1141" s="50"/>
    </row>
    <row r="1142" spans="2:71" x14ac:dyDescent="0.25">
      <c r="B1142" s="3" t="s">
        <v>267</v>
      </c>
      <c r="C1142" s="52" t="s">
        <v>1162</v>
      </c>
      <c r="D1142" s="39"/>
      <c r="E1142" s="28"/>
      <c r="F1142" s="3" t="s">
        <v>1163</v>
      </c>
      <c r="H1142" s="6">
        <v>26.8</v>
      </c>
      <c r="I1142" s="7">
        <f>H1142-H1102</f>
        <v>-2.3000000000000007</v>
      </c>
      <c r="J1142" s="6">
        <v>44.8</v>
      </c>
      <c r="K1142" s="7">
        <f>J1142-J1102</f>
        <v>9.9999999999994316E-2</v>
      </c>
      <c r="L1142" s="6">
        <v>10</v>
      </c>
      <c r="M1142" s="7">
        <f>L1142-L1102</f>
        <v>1.5999999999999996</v>
      </c>
      <c r="N1142" s="6">
        <v>4.5999999999999996</v>
      </c>
      <c r="O1142" s="7">
        <f>N1142-N1102</f>
        <v>-0.10000000000000053</v>
      </c>
      <c r="P1142" s="6">
        <v>5.0999999999999996</v>
      </c>
      <c r="Q1142" s="7">
        <f>P1142-P1102</f>
        <v>-0.30000000000000071</v>
      </c>
      <c r="R1142" s="6"/>
      <c r="T1142" s="6">
        <f>H1142-J1142</f>
        <v>-17.999999999999996</v>
      </c>
      <c r="U1142" s="7">
        <f>T1142-T1102</f>
        <v>-2.399999999999995</v>
      </c>
      <c r="V1142" s="3" t="s">
        <v>842</v>
      </c>
      <c r="W1142" s="3"/>
      <c r="X1142" t="s">
        <v>1152</v>
      </c>
      <c r="Y1142" s="7"/>
      <c r="Z1142" s="6"/>
      <c r="AA1142" s="6"/>
      <c r="AC1142" s="6"/>
      <c r="AD1142" s="6"/>
      <c r="AF1142" s="6"/>
      <c r="AG1142" s="6"/>
      <c r="AL1142" s="6"/>
      <c r="AM1142" s="6"/>
      <c r="AO1142" s="4"/>
      <c r="AP1142" s="6"/>
      <c r="AQ1142" s="6"/>
      <c r="AR1142" s="6"/>
      <c r="AS1142" s="6"/>
      <c r="AT1142" s="6"/>
      <c r="AU1142" s="4"/>
      <c r="AV1142" s="6"/>
      <c r="AW1142" s="6"/>
      <c r="AX1142" s="7"/>
      <c r="AY1142" s="4"/>
      <c r="BI1142" s="50"/>
      <c r="BK1142" s="50"/>
      <c r="BM1142" s="50"/>
      <c r="BO1142" s="50"/>
      <c r="BQ1142" s="50"/>
      <c r="BS1142" s="50"/>
    </row>
    <row r="1143" spans="2:71" x14ac:dyDescent="0.25">
      <c r="B1143" s="3" t="s">
        <v>268</v>
      </c>
      <c r="C1143" s="52" t="s">
        <v>605</v>
      </c>
      <c r="D1143" s="39">
        <v>44958</v>
      </c>
      <c r="E1143" s="28">
        <v>2</v>
      </c>
      <c r="F1143" s="3" t="s">
        <v>1182</v>
      </c>
      <c r="G1143" s="2" t="s">
        <v>74</v>
      </c>
      <c r="H1143" s="6">
        <v>22</v>
      </c>
      <c r="I1143" s="7">
        <v>1</v>
      </c>
      <c r="J1143" s="6">
        <v>46</v>
      </c>
      <c r="K1143" s="7">
        <v>-4</v>
      </c>
      <c r="L1143" s="6">
        <v>9</v>
      </c>
      <c r="M1143" s="7">
        <v>1</v>
      </c>
      <c r="N1143" s="6">
        <v>7</v>
      </c>
      <c r="O1143" s="7">
        <v>2</v>
      </c>
      <c r="P1143" s="6">
        <v>7</v>
      </c>
      <c r="Q1143" s="7">
        <v>0</v>
      </c>
      <c r="R1143" s="6"/>
      <c r="T1143" s="6">
        <v>-24</v>
      </c>
      <c r="U1143" s="7">
        <v>5</v>
      </c>
      <c r="V1143" s="3" t="s">
        <v>842</v>
      </c>
      <c r="X1143" s="7"/>
      <c r="Y1143" s="7"/>
      <c r="Z1143" s="6"/>
      <c r="AA1143" s="6"/>
      <c r="AC1143" s="6"/>
      <c r="AD1143" s="6"/>
      <c r="AF1143" s="6"/>
      <c r="AG1143" s="6"/>
      <c r="AL1143" s="6"/>
      <c r="AM1143" s="6"/>
      <c r="AO1143" s="4"/>
      <c r="AP1143" s="6"/>
      <c r="AQ1143" s="6"/>
      <c r="AR1143" s="6"/>
      <c r="AS1143" s="6"/>
      <c r="AT1143" s="6"/>
      <c r="AU1143" s="4"/>
      <c r="AV1143" s="6"/>
      <c r="AW1143" s="6"/>
      <c r="AX1143" s="7"/>
      <c r="AY1143" s="4"/>
      <c r="BI1143" s="50"/>
      <c r="BK1143" s="50"/>
      <c r="BM1143" s="50"/>
      <c r="BO1143" s="50"/>
      <c r="BQ1143" s="50"/>
      <c r="BS1143" s="50"/>
    </row>
    <row r="1144" spans="2:71" x14ac:dyDescent="0.25">
      <c r="B1144" s="3" t="s">
        <v>268</v>
      </c>
      <c r="C1144" s="52" t="s">
        <v>339</v>
      </c>
      <c r="D1144" s="39">
        <v>44958</v>
      </c>
      <c r="E1144" s="28">
        <v>3</v>
      </c>
      <c r="F1144" s="3" t="s">
        <v>1169</v>
      </c>
      <c r="G1144" s="2" t="s">
        <v>42</v>
      </c>
      <c r="H1144" s="6">
        <v>27</v>
      </c>
      <c r="I1144" s="7">
        <v>1</v>
      </c>
      <c r="J1144" s="6">
        <v>48</v>
      </c>
      <c r="K1144" s="7">
        <v>1</v>
      </c>
      <c r="L1144" s="6">
        <v>8</v>
      </c>
      <c r="M1144" s="7">
        <v>0</v>
      </c>
      <c r="N1144" s="6">
        <v>4</v>
      </c>
      <c r="O1144" s="7">
        <v>-1</v>
      </c>
      <c r="P1144" s="6">
        <v>7</v>
      </c>
      <c r="Q1144" s="7">
        <v>0</v>
      </c>
      <c r="R1144" s="6"/>
      <c r="T1144" s="6">
        <v>-21</v>
      </c>
      <c r="U1144" s="7">
        <v>0</v>
      </c>
      <c r="V1144" s="3" t="s">
        <v>1170</v>
      </c>
      <c r="W1144" t="s">
        <v>988</v>
      </c>
      <c r="X1144" s="7"/>
      <c r="Y1144" s="7"/>
      <c r="Z1144" s="6"/>
      <c r="AA1144" s="6"/>
      <c r="AC1144" s="6"/>
      <c r="AD1144" s="6"/>
      <c r="AF1144" s="6"/>
      <c r="AG1144" s="6"/>
      <c r="AL1144" s="6"/>
      <c r="AM1144" s="6"/>
      <c r="AO1144" s="4"/>
      <c r="AP1144" s="6"/>
      <c r="AQ1144" s="6"/>
      <c r="AR1144" s="6"/>
      <c r="AS1144" s="6"/>
      <c r="AT1144" s="6"/>
      <c r="AU1144" s="4"/>
      <c r="AV1144" s="6"/>
      <c r="AW1144" s="6"/>
      <c r="AX1144" s="7"/>
      <c r="AY1144" s="4"/>
      <c r="BI1144" s="50"/>
      <c r="BK1144" s="50"/>
      <c r="BM1144" s="50"/>
      <c r="BO1144" s="50"/>
      <c r="BQ1144" s="50"/>
      <c r="BS1144" s="50"/>
    </row>
    <row r="1145" spans="2:71" x14ac:dyDescent="0.25">
      <c r="B1145" s="3" t="s">
        <v>268</v>
      </c>
      <c r="C1145" s="52" t="s">
        <v>339</v>
      </c>
      <c r="D1145" s="39">
        <v>44958</v>
      </c>
      <c r="E1145" s="28">
        <v>3</v>
      </c>
      <c r="F1145" s="3" t="s">
        <v>821</v>
      </c>
      <c r="H1145" s="6"/>
      <c r="J1145" s="6"/>
      <c r="L1145" s="6"/>
      <c r="N1145" s="6"/>
      <c r="P1145" s="6"/>
      <c r="R1145" s="6"/>
      <c r="T1145" s="6"/>
      <c r="V1145" s="3" t="s">
        <v>842</v>
      </c>
      <c r="X1145" s="7"/>
      <c r="Y1145" s="6"/>
      <c r="Z1145" s="6">
        <v>28</v>
      </c>
      <c r="AA1145" s="6">
        <v>62</v>
      </c>
      <c r="AB1145" s="7">
        <f>Z1145-AA1145</f>
        <v>-34</v>
      </c>
      <c r="AC1145" s="6">
        <v>36</v>
      </c>
      <c r="AD1145" s="6">
        <v>51</v>
      </c>
      <c r="AE1145" s="7">
        <f>AC1145-AD1145</f>
        <v>-15</v>
      </c>
      <c r="AF1145" s="6"/>
      <c r="AG1145" s="6"/>
      <c r="AL1145" s="6"/>
      <c r="AM1145" s="6"/>
      <c r="AO1145" s="4" t="s">
        <v>931</v>
      </c>
      <c r="AP1145" s="6"/>
      <c r="AQ1145" s="6"/>
      <c r="AR1145" s="6"/>
      <c r="AS1145" s="6"/>
      <c r="AT1145" s="6"/>
      <c r="AU1145" s="4"/>
      <c r="AV1145" s="6"/>
      <c r="AW1145" s="6"/>
      <c r="AX1145" s="7"/>
      <c r="AY1145" s="4"/>
      <c r="BI1145" s="50"/>
      <c r="BK1145" s="50"/>
      <c r="BM1145" s="50"/>
      <c r="BO1145" s="50"/>
      <c r="BQ1145" s="50"/>
      <c r="BS1145" s="50"/>
    </row>
    <row r="1146" spans="2:71" x14ac:dyDescent="0.25">
      <c r="B1146" s="3" t="s">
        <v>268</v>
      </c>
      <c r="C1146" s="52" t="s">
        <v>354</v>
      </c>
      <c r="D1146" s="39">
        <v>44958</v>
      </c>
      <c r="E1146" s="28">
        <v>12</v>
      </c>
      <c r="F1146" s="3" t="s">
        <v>982</v>
      </c>
      <c r="H1146" s="6">
        <v>26</v>
      </c>
      <c r="I1146" s="7">
        <v>-1</v>
      </c>
      <c r="J1146" s="6">
        <v>42</v>
      </c>
      <c r="K1146" s="7">
        <v>-8</v>
      </c>
      <c r="L1146" s="6">
        <v>11</v>
      </c>
      <c r="M1146" s="7">
        <v>4</v>
      </c>
      <c r="N1146" s="6">
        <v>5</v>
      </c>
      <c r="O1146" s="7">
        <v>2</v>
      </c>
      <c r="P1146" s="6">
        <v>6</v>
      </c>
      <c r="Q1146" s="7">
        <v>3</v>
      </c>
      <c r="R1146" s="6">
        <v>1</v>
      </c>
      <c r="S1146" s="7">
        <v>-1</v>
      </c>
      <c r="T1146" s="6">
        <v>-16</v>
      </c>
      <c r="U1146" s="7">
        <v>7</v>
      </c>
      <c r="V1146" s="3" t="s">
        <v>842</v>
      </c>
      <c r="W1146" t="s">
        <v>988</v>
      </c>
      <c r="X1146" s="7"/>
      <c r="Y1146" s="7"/>
      <c r="Z1146" s="6">
        <v>25</v>
      </c>
      <c r="AA1146" s="6">
        <v>58</v>
      </c>
      <c r="AB1146" s="7">
        <f>Z1146-AA1146</f>
        <v>-33</v>
      </c>
      <c r="AC1146" s="6">
        <v>39</v>
      </c>
      <c r="AD1146" s="6">
        <v>42</v>
      </c>
      <c r="AE1146" s="7">
        <f>AC1146-AD1146</f>
        <v>-3</v>
      </c>
      <c r="AF1146" s="6"/>
      <c r="AG1146" s="6"/>
      <c r="AL1146" s="6"/>
      <c r="AM1146" s="6"/>
      <c r="AO1146" s="4" t="s">
        <v>1193</v>
      </c>
      <c r="AP1146" s="6">
        <v>30</v>
      </c>
      <c r="AQ1146" s="6">
        <v>39</v>
      </c>
      <c r="AR1146" s="6"/>
      <c r="AS1146" s="6"/>
      <c r="AT1146" s="6"/>
      <c r="AU1146" s="4" t="s">
        <v>1084</v>
      </c>
      <c r="AV1146" s="6"/>
      <c r="AW1146" s="6"/>
      <c r="AX1146" s="7"/>
      <c r="AY1146" s="4"/>
      <c r="BI1146" s="50"/>
      <c r="BK1146" s="50"/>
      <c r="BM1146" s="50"/>
      <c r="BO1146" s="50"/>
      <c r="BQ1146" s="50"/>
      <c r="BS1146" s="50"/>
    </row>
    <row r="1147" spans="2:71" x14ac:dyDescent="0.25">
      <c r="B1147" s="3" t="s">
        <v>268</v>
      </c>
      <c r="C1147" s="52" t="s">
        <v>571</v>
      </c>
      <c r="D1147" s="39">
        <v>44959</v>
      </c>
      <c r="E1147" s="28">
        <v>3</v>
      </c>
      <c r="F1147" s="3" t="s">
        <v>1164</v>
      </c>
      <c r="H1147" s="6">
        <v>24</v>
      </c>
      <c r="I1147" s="7">
        <v>-2</v>
      </c>
      <c r="J1147" s="6">
        <v>48</v>
      </c>
      <c r="K1147" s="7">
        <v>-2</v>
      </c>
      <c r="L1147" s="6">
        <v>9</v>
      </c>
      <c r="M1147" s="7">
        <v>2</v>
      </c>
      <c r="N1147" s="6">
        <v>5</v>
      </c>
      <c r="O1147" s="7">
        <v>-1</v>
      </c>
      <c r="P1147" s="6">
        <v>6</v>
      </c>
      <c r="Q1147" s="7">
        <v>-1</v>
      </c>
      <c r="R1147" s="6"/>
      <c r="T1147" s="6">
        <v>-24</v>
      </c>
      <c r="U1147" s="7">
        <v>0</v>
      </c>
      <c r="V1147" s="3" t="s">
        <v>842</v>
      </c>
      <c r="X1147" s="7"/>
      <c r="Y1147" s="7"/>
      <c r="Z1147" s="6">
        <v>23</v>
      </c>
      <c r="AA1147" s="6">
        <v>45</v>
      </c>
      <c r="AB1147" s="7">
        <f>Z1147-AA1147</f>
        <v>-22</v>
      </c>
      <c r="AC1147" s="6"/>
      <c r="AD1147" s="6"/>
      <c r="AF1147" s="6"/>
      <c r="AG1147" s="6"/>
      <c r="AL1147" s="6"/>
      <c r="AM1147" s="6"/>
      <c r="AO1147" s="4" t="s">
        <v>1189</v>
      </c>
      <c r="AP1147" s="6">
        <v>28</v>
      </c>
      <c r="AQ1147" s="6">
        <v>34</v>
      </c>
      <c r="AR1147" s="6"/>
      <c r="AS1147" s="6"/>
      <c r="AT1147" s="6"/>
      <c r="AU1147" s="4" t="s">
        <v>1185</v>
      </c>
      <c r="AV1147" s="6"/>
      <c r="AW1147" s="6"/>
      <c r="AX1147" s="7"/>
      <c r="AY1147" s="4"/>
      <c r="BI1147" s="50"/>
      <c r="BK1147" s="50"/>
      <c r="BM1147" s="50"/>
      <c r="BO1147" s="50"/>
      <c r="BQ1147" s="50"/>
      <c r="BS1147" s="50"/>
    </row>
    <row r="1148" spans="2:71" x14ac:dyDescent="0.25">
      <c r="B1148" s="3" t="s">
        <v>268</v>
      </c>
      <c r="C1148" s="52" t="s">
        <v>584</v>
      </c>
      <c r="D1148" s="39">
        <v>44960</v>
      </c>
      <c r="E1148" s="28">
        <v>7</v>
      </c>
      <c r="F1148" s="3" t="s">
        <v>1136</v>
      </c>
      <c r="H1148" s="6">
        <v>27</v>
      </c>
      <c r="I1148" s="7">
        <v>1</v>
      </c>
      <c r="J1148" s="6">
        <v>46</v>
      </c>
      <c r="K1148" s="7">
        <v>-1</v>
      </c>
      <c r="L1148" s="6">
        <v>9</v>
      </c>
      <c r="M1148" s="7">
        <v>0</v>
      </c>
      <c r="N1148" s="6">
        <v>4</v>
      </c>
      <c r="O1148" s="7">
        <v>0</v>
      </c>
      <c r="P1148" s="6">
        <v>5</v>
      </c>
      <c r="Q1148" s="7">
        <v>-1</v>
      </c>
      <c r="R1148" s="6"/>
      <c r="T1148" s="6">
        <v>-19</v>
      </c>
      <c r="U1148" s="7">
        <v>2</v>
      </c>
      <c r="V1148" s="3" t="s">
        <v>842</v>
      </c>
      <c r="W1148" t="s">
        <v>988</v>
      </c>
      <c r="X1148" s="7"/>
      <c r="Y1148" s="7"/>
      <c r="Z1148" s="6"/>
      <c r="AA1148" s="6"/>
      <c r="AC1148" s="6"/>
      <c r="AD1148" s="6"/>
      <c r="AF1148" s="6"/>
      <c r="AG1148" s="6"/>
      <c r="AL1148" s="6"/>
      <c r="AM1148" s="6"/>
      <c r="AO1148" s="4"/>
      <c r="AP1148" s="6"/>
      <c r="AQ1148" s="6"/>
      <c r="AR1148" s="6"/>
      <c r="AS1148" s="6"/>
      <c r="AT1148" s="6"/>
      <c r="AU1148" s="4"/>
      <c r="AV1148" s="6"/>
      <c r="AW1148" s="6"/>
      <c r="AX1148" s="7"/>
      <c r="AY1148" s="4"/>
      <c r="BI1148" s="50"/>
      <c r="BK1148" s="50"/>
      <c r="BM1148" s="50"/>
      <c r="BO1148" s="50"/>
      <c r="BQ1148" s="50"/>
      <c r="BS1148" s="50"/>
    </row>
    <row r="1149" spans="2:71" x14ac:dyDescent="0.25">
      <c r="B1149" s="3" t="s">
        <v>1194</v>
      </c>
      <c r="C1149" s="52" t="s">
        <v>376</v>
      </c>
      <c r="D1149" s="39">
        <v>44960</v>
      </c>
      <c r="E1149" s="28">
        <v>6</v>
      </c>
      <c r="F1149" s="3" t="s">
        <v>1094</v>
      </c>
      <c r="H1149" s="6">
        <v>29</v>
      </c>
      <c r="I1149" s="7">
        <v>0</v>
      </c>
      <c r="J1149" s="6">
        <v>47</v>
      </c>
      <c r="K1149" s="7">
        <v>1</v>
      </c>
      <c r="L1149" s="6">
        <v>9</v>
      </c>
      <c r="M1149" s="7">
        <v>0</v>
      </c>
      <c r="N1149" s="6">
        <v>4</v>
      </c>
      <c r="O1149" s="7">
        <v>0</v>
      </c>
      <c r="P1149" s="6">
        <v>5</v>
      </c>
      <c r="Q1149" s="7">
        <v>1</v>
      </c>
      <c r="R1149" s="6">
        <v>1</v>
      </c>
      <c r="S1149" s="7">
        <v>0</v>
      </c>
      <c r="T1149" s="6">
        <v>-18</v>
      </c>
      <c r="U1149" s="7">
        <v>-1</v>
      </c>
      <c r="V1149" s="3" t="s">
        <v>842</v>
      </c>
      <c r="X1149" s="7"/>
      <c r="Y1149" s="7"/>
      <c r="Z1149" s="6">
        <v>36</v>
      </c>
      <c r="AA1149" s="6">
        <v>54</v>
      </c>
      <c r="AB1149" s="7">
        <f>Z1149-AA1149</f>
        <v>-18</v>
      </c>
      <c r="AC1149" s="6">
        <v>44</v>
      </c>
      <c r="AD1149" s="6">
        <v>40</v>
      </c>
      <c r="AE1149" s="7">
        <f>AC1149-AD1149</f>
        <v>4</v>
      </c>
      <c r="AF1149" s="6"/>
      <c r="AG1149" s="6"/>
      <c r="AL1149" s="6"/>
      <c r="AM1149" s="6"/>
      <c r="AO1149" s="4" t="s">
        <v>1095</v>
      </c>
      <c r="AP1149" s="6"/>
      <c r="AQ1149" s="6"/>
      <c r="AR1149" s="6"/>
      <c r="AS1149" s="6"/>
      <c r="AT1149" s="6"/>
      <c r="AU1149" s="4"/>
      <c r="AV1149" s="6"/>
      <c r="AW1149" s="6"/>
      <c r="AX1149" s="7"/>
      <c r="AY1149" s="4"/>
      <c r="BI1149" s="50"/>
      <c r="BK1149" s="50"/>
      <c r="BM1149" s="50"/>
      <c r="BO1149" s="50"/>
      <c r="BQ1149" s="50"/>
      <c r="BS1149" s="50"/>
    </row>
    <row r="1150" spans="2:71" x14ac:dyDescent="0.25">
      <c r="B1150" s="3" t="s">
        <v>268</v>
      </c>
      <c r="C1150" s="52" t="s">
        <v>591</v>
      </c>
      <c r="D1150" s="39">
        <v>44961</v>
      </c>
      <c r="E1150" s="28"/>
      <c r="F1150" s="3" t="s">
        <v>821</v>
      </c>
      <c r="H1150" s="6"/>
      <c r="J1150" s="6"/>
      <c r="L1150" s="6"/>
      <c r="N1150" s="6"/>
      <c r="P1150" s="6"/>
      <c r="R1150" s="6"/>
      <c r="T1150" s="6"/>
      <c r="V1150" s="3" t="s">
        <v>842</v>
      </c>
      <c r="X1150" s="7"/>
      <c r="Y1150" s="6"/>
      <c r="Z1150" s="6"/>
      <c r="AA1150" s="6"/>
      <c r="AC1150" s="6"/>
      <c r="AD1150" s="6"/>
      <c r="AF1150" s="6"/>
      <c r="AG1150" s="6"/>
      <c r="AL1150" s="6"/>
      <c r="AM1150" s="6"/>
      <c r="AO1150" s="4"/>
      <c r="AP1150" s="6"/>
      <c r="AQ1150" s="6"/>
      <c r="AR1150" s="6"/>
      <c r="AS1150" s="6"/>
      <c r="AT1150" s="6"/>
      <c r="AU1150" s="4"/>
      <c r="AV1150" s="6">
        <v>13</v>
      </c>
      <c r="AW1150" s="6">
        <v>68</v>
      </c>
      <c r="AX1150" s="7">
        <f>AV1150-AW1150</f>
        <v>-55</v>
      </c>
      <c r="AY1150" s="4" t="s">
        <v>871</v>
      </c>
      <c r="BI1150" s="50"/>
      <c r="BK1150" s="50"/>
      <c r="BM1150" s="50"/>
      <c r="BO1150" s="50"/>
      <c r="BQ1150" s="50"/>
      <c r="BS1150" s="50"/>
    </row>
    <row r="1151" spans="2:71" x14ac:dyDescent="0.25">
      <c r="B1151" s="3" t="s">
        <v>268</v>
      </c>
      <c r="C1151" s="52" t="s">
        <v>316</v>
      </c>
      <c r="D1151" s="39">
        <v>44962</v>
      </c>
      <c r="E1151" s="28">
        <v>6</v>
      </c>
      <c r="F1151" s="3" t="s">
        <v>1135</v>
      </c>
      <c r="H1151" s="6">
        <v>24</v>
      </c>
      <c r="I1151" s="7">
        <v>-4</v>
      </c>
      <c r="J1151" s="6">
        <v>50</v>
      </c>
      <c r="K1151" s="7">
        <v>1</v>
      </c>
      <c r="L1151" s="6">
        <v>10</v>
      </c>
      <c r="M1151" s="7">
        <v>2</v>
      </c>
      <c r="N1151" s="6">
        <v>5</v>
      </c>
      <c r="O1151" s="7">
        <v>0</v>
      </c>
      <c r="P1151" s="6">
        <v>6</v>
      </c>
      <c r="Q1151" s="7">
        <v>1</v>
      </c>
      <c r="R1151" s="6"/>
      <c r="T1151" s="6">
        <v>-26</v>
      </c>
      <c r="U1151" s="7">
        <v>-5</v>
      </c>
      <c r="V1151" s="3" t="s">
        <v>842</v>
      </c>
      <c r="X1151" s="7"/>
      <c r="Y1151" s="7"/>
      <c r="Z1151" s="6">
        <v>24</v>
      </c>
      <c r="AA1151" s="6">
        <v>44</v>
      </c>
      <c r="AB1151" s="7">
        <f>Z1151-AA1151</f>
        <v>-20</v>
      </c>
      <c r="AC1151" s="6">
        <v>34</v>
      </c>
      <c r="AD1151" s="6">
        <v>28</v>
      </c>
      <c r="AE1151" s="7">
        <f>AC1151-AD1151</f>
        <v>6</v>
      </c>
      <c r="AF1151" s="6"/>
      <c r="AG1151" s="6"/>
      <c r="AL1151" s="6"/>
      <c r="AM1151" s="6"/>
      <c r="AO1151" s="4" t="s">
        <v>1148</v>
      </c>
      <c r="AP1151" s="6">
        <v>32</v>
      </c>
      <c r="AQ1151" s="6">
        <v>41</v>
      </c>
      <c r="AR1151" s="6"/>
      <c r="AS1151" s="6"/>
      <c r="AT1151" s="6"/>
      <c r="AU1151" s="4" t="s">
        <v>1147</v>
      </c>
      <c r="AV1151" s="6"/>
      <c r="AW1151" s="6"/>
      <c r="AX1151" s="7"/>
      <c r="AY1151" s="4"/>
      <c r="BI1151" s="50"/>
      <c r="BK1151" s="50"/>
      <c r="BM1151" s="50"/>
      <c r="BO1151" s="50"/>
      <c r="BQ1151" s="50"/>
      <c r="BS1151" s="50"/>
    </row>
    <row r="1152" spans="2:71" x14ac:dyDescent="0.25">
      <c r="B1152" s="3" t="s">
        <v>268</v>
      </c>
      <c r="C1152" s="52" t="s">
        <v>419</v>
      </c>
      <c r="D1152" s="39">
        <v>44965</v>
      </c>
      <c r="E1152" s="28">
        <v>10</v>
      </c>
      <c r="F1152" s="3" t="s">
        <v>1169</v>
      </c>
      <c r="G1152" s="2" t="s">
        <v>42</v>
      </c>
      <c r="H1152" s="6">
        <v>26</v>
      </c>
      <c r="I1152" s="7">
        <v>-1</v>
      </c>
      <c r="J1152" s="6">
        <v>47</v>
      </c>
      <c r="K1152" s="7">
        <v>-1</v>
      </c>
      <c r="L1152" s="6">
        <v>9</v>
      </c>
      <c r="M1152" s="7">
        <v>1</v>
      </c>
      <c r="N1152" s="6">
        <v>5</v>
      </c>
      <c r="O1152" s="7">
        <v>1</v>
      </c>
      <c r="P1152" s="6">
        <v>6</v>
      </c>
      <c r="Q1152" s="7">
        <v>-1</v>
      </c>
      <c r="R1152" s="6"/>
      <c r="T1152" s="6">
        <v>-21</v>
      </c>
      <c r="U1152" s="7">
        <v>0</v>
      </c>
      <c r="V1152" s="3" t="s">
        <v>1170</v>
      </c>
      <c r="W1152" t="s">
        <v>988</v>
      </c>
      <c r="X1152" s="7"/>
      <c r="Y1152" s="7"/>
      <c r="Z1152" s="6"/>
      <c r="AA1152" s="6"/>
      <c r="AC1152" s="6"/>
      <c r="AD1152" s="6"/>
      <c r="AF1152" s="6"/>
      <c r="AG1152" s="6"/>
      <c r="AL1152" s="6"/>
      <c r="AM1152" s="6"/>
      <c r="AO1152" s="4"/>
      <c r="AP1152" s="6"/>
      <c r="AQ1152" s="6"/>
      <c r="AR1152" s="6"/>
      <c r="AS1152" s="6"/>
      <c r="AT1152" s="6"/>
      <c r="AU1152" s="4"/>
      <c r="AV1152" s="6"/>
      <c r="AW1152" s="6"/>
      <c r="AX1152" s="7"/>
      <c r="AY1152" s="4"/>
      <c r="BI1152" s="50"/>
      <c r="BK1152" s="50"/>
      <c r="BM1152" s="50"/>
      <c r="BO1152" s="50"/>
      <c r="BQ1152" s="50"/>
      <c r="BS1152" s="50"/>
    </row>
    <row r="1153" spans="1:71" x14ac:dyDescent="0.25">
      <c r="B1153" s="3" t="s">
        <v>268</v>
      </c>
      <c r="C1153" s="52" t="s">
        <v>419</v>
      </c>
      <c r="D1153" s="39">
        <v>44965</v>
      </c>
      <c r="E1153" s="28">
        <v>10</v>
      </c>
      <c r="F1153" s="3" t="s">
        <v>1182</v>
      </c>
      <c r="G1153" s="2" t="s">
        <v>74</v>
      </c>
      <c r="H1153" s="6">
        <v>21</v>
      </c>
      <c r="I1153" s="7">
        <v>-1</v>
      </c>
      <c r="J1153" s="6">
        <v>50</v>
      </c>
      <c r="K1153" s="7">
        <v>4</v>
      </c>
      <c r="L1153" s="6">
        <v>7</v>
      </c>
      <c r="M1153" s="7">
        <v>-2</v>
      </c>
      <c r="N1153" s="6">
        <v>6</v>
      </c>
      <c r="O1153" s="7">
        <v>-1</v>
      </c>
      <c r="P1153" s="6">
        <v>7</v>
      </c>
      <c r="Q1153" s="7">
        <v>0</v>
      </c>
      <c r="R1153" s="6"/>
      <c r="T1153" s="6">
        <v>-29</v>
      </c>
      <c r="U1153" s="7">
        <v>-5</v>
      </c>
      <c r="V1153" s="3" t="s">
        <v>842</v>
      </c>
      <c r="X1153" s="7"/>
      <c r="Y1153" s="7"/>
      <c r="Z1153" s="6"/>
      <c r="AA1153" s="6"/>
      <c r="AC1153" s="6"/>
      <c r="AD1153" s="6"/>
      <c r="AF1153" s="6"/>
      <c r="AG1153" s="6"/>
      <c r="AL1153" s="6"/>
      <c r="AM1153" s="6"/>
      <c r="AO1153" s="4"/>
      <c r="AP1153" s="6"/>
      <c r="AQ1153" s="6"/>
      <c r="AR1153" s="6"/>
      <c r="AS1153" s="6"/>
      <c r="AT1153" s="6"/>
      <c r="AU1153" s="4"/>
      <c r="AV1153" s="6"/>
      <c r="AW1153" s="6"/>
      <c r="AX1153" s="7"/>
      <c r="AY1153" s="4"/>
      <c r="BI1153" s="50"/>
      <c r="BK1153" s="50"/>
      <c r="BM1153" s="50"/>
      <c r="BO1153" s="50"/>
      <c r="BQ1153" s="50"/>
      <c r="BS1153" s="50"/>
    </row>
    <row r="1154" spans="1:71" x14ac:dyDescent="0.25">
      <c r="B1154" s="3" t="s">
        <v>268</v>
      </c>
      <c r="C1154" s="52" t="s">
        <v>419</v>
      </c>
      <c r="D1154" s="39">
        <v>44965</v>
      </c>
      <c r="E1154" s="28">
        <v>14</v>
      </c>
      <c r="F1154" s="3" t="s">
        <v>821</v>
      </c>
      <c r="G1154" s="2" t="s">
        <v>224</v>
      </c>
      <c r="H1154" s="6">
        <v>24</v>
      </c>
      <c r="I1154" s="7">
        <v>0</v>
      </c>
      <c r="J1154" s="6">
        <v>47</v>
      </c>
      <c r="K1154" s="7">
        <v>-1</v>
      </c>
      <c r="L1154" s="6">
        <v>10</v>
      </c>
      <c r="M1154" s="7">
        <v>1</v>
      </c>
      <c r="N1154" s="6">
        <v>6</v>
      </c>
      <c r="O1154" s="7">
        <v>0</v>
      </c>
      <c r="P1154" s="6">
        <v>6</v>
      </c>
      <c r="Q1154" s="7">
        <v>0</v>
      </c>
      <c r="R1154" s="6"/>
      <c r="T1154" s="6">
        <v>-23</v>
      </c>
      <c r="U1154" s="7">
        <v>1</v>
      </c>
      <c r="V1154" s="3" t="s">
        <v>842</v>
      </c>
      <c r="X1154" s="7"/>
      <c r="Y1154" s="7"/>
      <c r="Z1154" s="6">
        <v>30</v>
      </c>
      <c r="AA1154" s="6">
        <v>59</v>
      </c>
      <c r="AB1154" s="7">
        <f>Z1154-AA1154</f>
        <v>-29</v>
      </c>
      <c r="AC1154" s="6">
        <v>36</v>
      </c>
      <c r="AD1154" s="6">
        <v>49</v>
      </c>
      <c r="AE1154" s="7">
        <f>AC1154-AD1154</f>
        <v>-13</v>
      </c>
      <c r="AF1154" s="6"/>
      <c r="AG1154" s="6"/>
      <c r="AL1154" s="6"/>
      <c r="AM1154" s="6"/>
      <c r="AO1154" s="4" t="s">
        <v>931</v>
      </c>
      <c r="AP1154" s="6">
        <v>25</v>
      </c>
      <c r="AQ1154" s="6">
        <v>33</v>
      </c>
      <c r="AR1154" s="6"/>
      <c r="AS1154" s="6"/>
      <c r="AT1154" s="6"/>
      <c r="AU1154" s="4" t="s">
        <v>876</v>
      </c>
      <c r="AV1154" s="6"/>
      <c r="AW1154" s="6"/>
      <c r="AX1154" s="7"/>
      <c r="AY1154" s="4"/>
      <c r="BI1154" s="50"/>
      <c r="BK1154" s="50"/>
      <c r="BM1154" s="50"/>
      <c r="BO1154" s="50"/>
      <c r="BQ1154" s="50"/>
      <c r="BS1154" s="50"/>
    </row>
    <row r="1155" spans="1:71" x14ac:dyDescent="0.25">
      <c r="B1155" s="3" t="s">
        <v>268</v>
      </c>
      <c r="C1155" s="52" t="s">
        <v>669</v>
      </c>
      <c r="D1155" s="39">
        <v>44966</v>
      </c>
      <c r="E1155" s="28">
        <v>10</v>
      </c>
      <c r="F1155" s="3" t="s">
        <v>1164</v>
      </c>
      <c r="H1155" s="6">
        <v>26</v>
      </c>
      <c r="I1155" s="7">
        <v>2</v>
      </c>
      <c r="J1155" s="6">
        <v>47</v>
      </c>
      <c r="K1155" s="7">
        <v>-1</v>
      </c>
      <c r="L1155" s="6">
        <v>10</v>
      </c>
      <c r="M1155" s="7">
        <v>1</v>
      </c>
      <c r="N1155" s="6">
        <v>4</v>
      </c>
      <c r="O1155" s="7">
        <v>-1</v>
      </c>
      <c r="P1155" s="6">
        <v>8</v>
      </c>
      <c r="Q1155" s="7">
        <v>2</v>
      </c>
      <c r="R1155" s="6"/>
      <c r="T1155" s="6">
        <v>-21</v>
      </c>
      <c r="U1155" s="7">
        <v>3</v>
      </c>
      <c r="V1155" s="3" t="s">
        <v>842</v>
      </c>
      <c r="X1155" s="7"/>
      <c r="Y1155" s="7"/>
      <c r="Z1155" s="6">
        <v>31</v>
      </c>
      <c r="AA1155" s="6">
        <v>38</v>
      </c>
      <c r="AB1155" s="7">
        <f>Z1155-AA1155</f>
        <v>-7</v>
      </c>
      <c r="AC1155" s="6"/>
      <c r="AD1155" s="6"/>
      <c r="AF1155" s="6"/>
      <c r="AG1155" s="6"/>
      <c r="AL1155" s="6"/>
      <c r="AM1155" s="6"/>
      <c r="AO1155" s="4" t="s">
        <v>1189</v>
      </c>
      <c r="AP1155" s="6">
        <v>27</v>
      </c>
      <c r="AQ1155" s="6">
        <v>36</v>
      </c>
      <c r="AR1155" s="6"/>
      <c r="AS1155" s="6"/>
      <c r="AT1155" s="6"/>
      <c r="AU1155" s="4" t="s">
        <v>1185</v>
      </c>
      <c r="AV1155" s="6"/>
      <c r="AW1155" s="6"/>
      <c r="AX1155" s="7"/>
      <c r="AY1155" s="4"/>
      <c r="BI1155" s="50"/>
      <c r="BK1155" s="50"/>
      <c r="BM1155" s="50"/>
      <c r="BO1155" s="50"/>
      <c r="BQ1155" s="50"/>
      <c r="BS1155" s="50"/>
    </row>
    <row r="1156" spans="1:71" x14ac:dyDescent="0.25">
      <c r="B1156" s="3" t="s">
        <v>268</v>
      </c>
      <c r="C1156" s="52" t="s">
        <v>655</v>
      </c>
      <c r="D1156" s="39">
        <v>44967</v>
      </c>
      <c r="E1156" s="28">
        <v>16</v>
      </c>
      <c r="F1156" s="3" t="s">
        <v>1136</v>
      </c>
      <c r="H1156" s="6">
        <v>28</v>
      </c>
      <c r="I1156" s="7">
        <v>1</v>
      </c>
      <c r="J1156" s="6">
        <v>45</v>
      </c>
      <c r="K1156" s="7">
        <v>-1</v>
      </c>
      <c r="L1156" s="6">
        <v>10</v>
      </c>
      <c r="M1156" s="7">
        <v>1</v>
      </c>
      <c r="N1156" s="6">
        <v>4</v>
      </c>
      <c r="O1156" s="7">
        <v>0</v>
      </c>
      <c r="P1156" s="6">
        <v>5</v>
      </c>
      <c r="Q1156" s="7">
        <v>0</v>
      </c>
      <c r="R1156" s="6"/>
      <c r="T1156" s="6">
        <v>-17</v>
      </c>
      <c r="U1156" s="7">
        <v>2</v>
      </c>
      <c r="V1156" s="3" t="s">
        <v>842</v>
      </c>
      <c r="W1156" t="s">
        <v>988</v>
      </c>
      <c r="X1156" s="7"/>
      <c r="Y1156" s="7"/>
      <c r="Z1156" s="6"/>
      <c r="AA1156" s="6"/>
      <c r="AC1156" s="6"/>
      <c r="AD1156" s="6"/>
      <c r="AF1156" s="6"/>
      <c r="AG1156" s="6"/>
      <c r="AL1156" s="6"/>
      <c r="AM1156" s="6"/>
      <c r="AO1156" s="4"/>
      <c r="AP1156" s="6"/>
      <c r="AQ1156" s="6"/>
      <c r="AR1156" s="6"/>
      <c r="AS1156" s="6"/>
      <c r="AT1156" s="6"/>
      <c r="AU1156" s="4"/>
      <c r="AV1156" s="6"/>
      <c r="AW1156" s="6"/>
      <c r="AX1156" s="7"/>
      <c r="AY1156" s="4"/>
      <c r="BI1156" s="50"/>
      <c r="BK1156" s="50"/>
      <c r="BM1156" s="50"/>
      <c r="BO1156" s="50"/>
      <c r="BQ1156" s="50"/>
      <c r="BS1156" s="50"/>
    </row>
    <row r="1157" spans="1:71" x14ac:dyDescent="0.25">
      <c r="A1157" s="3"/>
      <c r="B1157" s="3" t="s">
        <v>268</v>
      </c>
      <c r="C1157" s="85" t="s">
        <v>655</v>
      </c>
      <c r="D1157" s="39">
        <v>44967</v>
      </c>
      <c r="F1157" s="3" t="s">
        <v>1121</v>
      </c>
      <c r="H1157" s="6">
        <v>28</v>
      </c>
      <c r="I1157" s="7">
        <v>4</v>
      </c>
      <c r="J1157" s="6">
        <v>48</v>
      </c>
      <c r="K1157" s="7">
        <v>-1</v>
      </c>
      <c r="L1157" s="6">
        <v>9</v>
      </c>
      <c r="M1157" s="7">
        <v>0</v>
      </c>
      <c r="N1157" s="6">
        <v>4</v>
      </c>
      <c r="O1157" s="7">
        <v>0</v>
      </c>
      <c r="P1157" s="6">
        <v>6</v>
      </c>
      <c r="Q1157" s="7">
        <v>-1</v>
      </c>
      <c r="R1157" s="6"/>
      <c r="T1157" s="6">
        <v>-20</v>
      </c>
      <c r="U1157" s="7">
        <v>5</v>
      </c>
      <c r="V1157" s="3" t="s">
        <v>842</v>
      </c>
      <c r="X1157" s="7"/>
      <c r="Y1157" s="7"/>
      <c r="Z1157" s="6"/>
      <c r="AA1157" s="6"/>
      <c r="AC1157" s="6"/>
      <c r="AD1157" s="6"/>
      <c r="AF1157" s="6"/>
      <c r="AG1157" s="6"/>
      <c r="AL1157" s="6"/>
      <c r="AM1157" s="6"/>
      <c r="AO1157" s="4"/>
      <c r="AP1157" s="6"/>
      <c r="AQ1157" s="6"/>
      <c r="AR1157" s="6"/>
      <c r="AS1157" s="6"/>
      <c r="AT1157" s="6"/>
      <c r="AU1157" s="4"/>
      <c r="AV1157" s="6"/>
      <c r="AW1157" s="6"/>
      <c r="AX1157" s="7"/>
      <c r="BI1157" s="50"/>
      <c r="BK1157" s="50"/>
      <c r="BM1157" s="50"/>
      <c r="BO1157" s="50"/>
      <c r="BQ1157" s="50"/>
      <c r="BS1157" s="50"/>
    </row>
    <row r="1158" spans="1:71" x14ac:dyDescent="0.25">
      <c r="B1158" s="3" t="s">
        <v>268</v>
      </c>
      <c r="C1158" s="52" t="s">
        <v>468</v>
      </c>
      <c r="D1158" s="39">
        <v>44967</v>
      </c>
      <c r="E1158" s="28">
        <v>14</v>
      </c>
      <c r="F1158" s="3" t="s">
        <v>1094</v>
      </c>
      <c r="H1158" s="6">
        <v>28</v>
      </c>
      <c r="I1158" s="7">
        <v>-1</v>
      </c>
      <c r="J1158" s="6">
        <v>48</v>
      </c>
      <c r="K1158" s="7">
        <v>1</v>
      </c>
      <c r="L1158" s="6">
        <v>9</v>
      </c>
      <c r="M1158" s="7">
        <v>-1</v>
      </c>
      <c r="N1158" s="6">
        <v>6</v>
      </c>
      <c r="O1158" s="7">
        <v>2</v>
      </c>
      <c r="P1158" s="6">
        <v>3</v>
      </c>
      <c r="Q1158" s="7">
        <v>-2</v>
      </c>
      <c r="R1158" s="6">
        <v>1</v>
      </c>
      <c r="S1158" s="7">
        <v>0</v>
      </c>
      <c r="T1158" s="6">
        <v>-20</v>
      </c>
      <c r="U1158" s="7">
        <v>-2</v>
      </c>
      <c r="V1158" s="3" t="s">
        <v>842</v>
      </c>
      <c r="X1158" s="7"/>
      <c r="Y1158" s="7"/>
      <c r="Z1158" s="6">
        <v>37</v>
      </c>
      <c r="AA1158" s="6">
        <v>53</v>
      </c>
      <c r="AB1158" s="7">
        <f>Z1158-AA1158</f>
        <v>-16</v>
      </c>
      <c r="AC1158" s="6">
        <v>46</v>
      </c>
      <c r="AD1158" s="6">
        <v>38</v>
      </c>
      <c r="AE1158" s="7">
        <f>AC1158-AD1158</f>
        <v>8</v>
      </c>
      <c r="AF1158" s="6"/>
      <c r="AG1158" s="6"/>
      <c r="AL1158" s="6"/>
      <c r="AM1158" s="6"/>
      <c r="AO1158" s="4" t="s">
        <v>1095</v>
      </c>
      <c r="AP1158" s="6"/>
      <c r="AQ1158" s="6"/>
      <c r="AR1158" s="6"/>
      <c r="AS1158" s="6"/>
      <c r="AT1158" s="6"/>
      <c r="AU1158" s="4"/>
      <c r="AV1158" s="6"/>
      <c r="AW1158" s="6"/>
      <c r="AX1158" s="7"/>
      <c r="AY1158" s="4"/>
      <c r="BI1158" s="50"/>
      <c r="BK1158" s="50"/>
      <c r="BM1158" s="50"/>
      <c r="BO1158" s="50"/>
      <c r="BQ1158" s="50"/>
      <c r="BS1158" s="50"/>
    </row>
    <row r="1159" spans="1:71" x14ac:dyDescent="0.25">
      <c r="B1159" s="3" t="s">
        <v>268</v>
      </c>
      <c r="C1159" s="52" t="s">
        <v>360</v>
      </c>
      <c r="D1159" s="39">
        <v>44967</v>
      </c>
      <c r="E1159" s="28">
        <v>22</v>
      </c>
      <c r="F1159" s="3" t="s">
        <v>1132</v>
      </c>
      <c r="H1159" s="6"/>
      <c r="J1159" s="6"/>
      <c r="L1159" s="6"/>
      <c r="N1159" s="6"/>
      <c r="P1159" s="6"/>
      <c r="R1159" s="6"/>
      <c r="T1159" s="6"/>
      <c r="V1159" s="3" t="s">
        <v>842</v>
      </c>
      <c r="X1159" s="7"/>
      <c r="Y1159" s="6"/>
      <c r="Z1159" s="6">
        <v>27</v>
      </c>
      <c r="AA1159" s="6">
        <v>46</v>
      </c>
      <c r="AB1159" s="7">
        <f>Z1159-AA1159</f>
        <v>-19</v>
      </c>
      <c r="AC1159" s="6">
        <v>32</v>
      </c>
      <c r="AD1159" s="6">
        <v>39</v>
      </c>
      <c r="AE1159" s="6">
        <f>AC1159-AD1159</f>
        <v>-7</v>
      </c>
      <c r="AF1159" s="6"/>
      <c r="AG1159" s="6"/>
      <c r="AL1159" s="6"/>
      <c r="AM1159" s="6"/>
      <c r="AO1159" s="4" t="s">
        <v>1750</v>
      </c>
      <c r="AP1159" s="6"/>
      <c r="AQ1159" s="6"/>
      <c r="AR1159" s="6"/>
      <c r="AS1159" s="6"/>
      <c r="AT1159" s="6"/>
      <c r="AU1159" s="4"/>
      <c r="AV1159" s="6"/>
      <c r="AW1159" s="6"/>
      <c r="AX1159" s="7"/>
      <c r="AY1159" s="4"/>
      <c r="BI1159" s="50"/>
      <c r="BK1159" s="50"/>
      <c r="BM1159" s="50"/>
      <c r="BO1159" s="50"/>
      <c r="BQ1159" s="50"/>
      <c r="BS1159" s="50"/>
    </row>
    <row r="1160" spans="1:71" x14ac:dyDescent="0.25">
      <c r="B1160" s="3" t="s">
        <v>268</v>
      </c>
      <c r="C1160" s="52" t="s">
        <v>420</v>
      </c>
      <c r="D1160" s="39">
        <v>44967</v>
      </c>
      <c r="E1160" s="28">
        <v>24</v>
      </c>
      <c r="F1160" s="3" t="s">
        <v>982</v>
      </c>
      <c r="G1160" s="2" t="s">
        <v>252</v>
      </c>
      <c r="H1160" s="6">
        <v>29</v>
      </c>
      <c r="J1160" s="6">
        <v>48</v>
      </c>
      <c r="L1160" s="6">
        <v>10</v>
      </c>
      <c r="N1160" s="6">
        <v>3</v>
      </c>
      <c r="P1160" s="6">
        <v>4</v>
      </c>
      <c r="R1160" s="6"/>
      <c r="T1160" s="6">
        <v>-19</v>
      </c>
      <c r="V1160" s="3" t="s">
        <v>842</v>
      </c>
      <c r="X1160" s="7" t="s">
        <v>1152</v>
      </c>
      <c r="Y1160" s="6"/>
      <c r="Z1160" s="6"/>
      <c r="AA1160" s="6"/>
      <c r="AC1160" s="6"/>
      <c r="AD1160" s="6"/>
      <c r="AE1160" s="6"/>
      <c r="AF1160" s="6"/>
      <c r="AG1160" s="6"/>
      <c r="AL1160" s="6"/>
      <c r="AM1160" s="6"/>
      <c r="AO1160" s="4"/>
      <c r="AP1160" s="6"/>
      <c r="AQ1160" s="6"/>
      <c r="AR1160" s="6"/>
      <c r="AS1160" s="6"/>
      <c r="AT1160" s="6"/>
      <c r="AU1160" s="4"/>
      <c r="AV1160" s="6"/>
      <c r="AW1160" s="6"/>
      <c r="AX1160" s="7"/>
      <c r="AY1160" s="4"/>
      <c r="BF1160">
        <v>100</v>
      </c>
      <c r="BG1160" s="50">
        <f>BF1160-BF695</f>
        <v>-173</v>
      </c>
      <c r="BH1160">
        <v>475</v>
      </c>
      <c r="BI1160" s="50">
        <f>BH1160-BH695</f>
        <v>182</v>
      </c>
      <c r="BJ1160">
        <v>5</v>
      </c>
      <c r="BK1160" s="50">
        <f>BJ1160-BJ695</f>
        <v>-2</v>
      </c>
      <c r="BL1160">
        <v>2</v>
      </c>
      <c r="BM1160" s="50">
        <f>BL1160-BL695</f>
        <v>1</v>
      </c>
      <c r="BN1160">
        <v>2</v>
      </c>
      <c r="BO1160" s="50">
        <f>BN1160-BN695</f>
        <v>2</v>
      </c>
      <c r="BP1160">
        <v>45</v>
      </c>
      <c r="BQ1160" s="50">
        <f>BP1160-BP695</f>
        <v>-9</v>
      </c>
      <c r="BR1160">
        <v>2</v>
      </c>
      <c r="BS1160" s="50">
        <f>BR1160-BR695</f>
        <v>-1</v>
      </c>
    </row>
    <row r="1161" spans="1:71" x14ac:dyDescent="0.25">
      <c r="B1161" s="3" t="s">
        <v>268</v>
      </c>
      <c r="C1161" s="52" t="s">
        <v>673</v>
      </c>
      <c r="D1161" s="39">
        <v>44968</v>
      </c>
      <c r="E1161" s="28"/>
      <c r="F1161" s="3" t="s">
        <v>821</v>
      </c>
      <c r="H1161" s="6"/>
      <c r="J1161" s="6"/>
      <c r="L1161" s="6"/>
      <c r="N1161" s="6"/>
      <c r="P1161" s="6"/>
      <c r="R1161" s="6"/>
      <c r="T1161" s="6"/>
      <c r="V1161" s="3" t="s">
        <v>842</v>
      </c>
      <c r="X1161" s="7"/>
      <c r="Y1161" s="6"/>
      <c r="Z1161" s="6"/>
      <c r="AA1161" s="6"/>
      <c r="AC1161" s="6"/>
      <c r="AD1161" s="6"/>
      <c r="AE1161" s="6"/>
      <c r="AF1161" s="6"/>
      <c r="AG1161" s="6"/>
      <c r="AL1161" s="6"/>
      <c r="AM1161" s="6"/>
      <c r="AO1161" s="4"/>
      <c r="AP1161" s="6"/>
      <c r="AQ1161" s="6"/>
      <c r="AR1161" s="6"/>
      <c r="AS1161" s="6"/>
      <c r="AT1161" s="6"/>
      <c r="AU1161" s="4"/>
      <c r="AV1161" s="6">
        <v>12</v>
      </c>
      <c r="AW1161" s="6">
        <v>70</v>
      </c>
      <c r="AX1161" s="7">
        <f>AV1161-AW1161</f>
        <v>-58</v>
      </c>
      <c r="AY1161" s="4" t="s">
        <v>871</v>
      </c>
      <c r="BI1161" s="50"/>
      <c r="BK1161" s="50"/>
      <c r="BM1161" s="50"/>
      <c r="BO1161" s="50"/>
      <c r="BQ1161" s="50"/>
      <c r="BS1161" s="50"/>
    </row>
    <row r="1162" spans="1:71" x14ac:dyDescent="0.25">
      <c r="B1162" s="3" t="s">
        <v>268</v>
      </c>
      <c r="C1162" s="52" t="s">
        <v>318</v>
      </c>
      <c r="D1162" s="39">
        <v>44969</v>
      </c>
      <c r="E1162" s="28">
        <v>13</v>
      </c>
      <c r="F1162" s="3" t="s">
        <v>1135</v>
      </c>
      <c r="H1162" s="6">
        <v>27</v>
      </c>
      <c r="I1162" s="7">
        <v>3</v>
      </c>
      <c r="J1162" s="6">
        <v>48</v>
      </c>
      <c r="K1162" s="7">
        <v>-2</v>
      </c>
      <c r="L1162" s="6">
        <v>9</v>
      </c>
      <c r="M1162" s="7">
        <v>-1</v>
      </c>
      <c r="N1162" s="6">
        <v>5</v>
      </c>
      <c r="O1162" s="7">
        <v>0</v>
      </c>
      <c r="P1162" s="6">
        <v>6</v>
      </c>
      <c r="Q1162" s="7">
        <v>0</v>
      </c>
      <c r="R1162" s="6"/>
      <c r="T1162" s="6">
        <v>-21</v>
      </c>
      <c r="U1162" s="7">
        <v>5</v>
      </c>
      <c r="V1162" s="3" t="s">
        <v>842</v>
      </c>
      <c r="X1162" s="7"/>
      <c r="Y1162" s="7"/>
      <c r="Z1162" s="6">
        <v>28</v>
      </c>
      <c r="AA1162" s="6">
        <v>44</v>
      </c>
      <c r="AB1162" s="7">
        <f>Z1162-AA1162</f>
        <v>-16</v>
      </c>
      <c r="AC1162" s="6">
        <v>37</v>
      </c>
      <c r="AD1162" s="6">
        <v>28</v>
      </c>
      <c r="AE1162" s="7">
        <f>AC1162-AD1162</f>
        <v>9</v>
      </c>
      <c r="AF1162" s="6"/>
      <c r="AG1162" s="6"/>
      <c r="AL1162" s="6"/>
      <c r="AM1162" s="6"/>
      <c r="AO1162" s="4" t="s">
        <v>1148</v>
      </c>
      <c r="AP1162" s="6">
        <v>34</v>
      </c>
      <c r="AQ1162" s="6">
        <v>40</v>
      </c>
      <c r="AR1162" s="6"/>
      <c r="AS1162" s="6"/>
      <c r="AT1162" s="6"/>
      <c r="AU1162" s="4" t="s">
        <v>1147</v>
      </c>
      <c r="AV1162" s="6"/>
      <c r="AW1162" s="6"/>
      <c r="AX1162" s="7"/>
      <c r="AY1162" s="4"/>
      <c r="BI1162" s="50"/>
      <c r="BK1162" s="50"/>
      <c r="BM1162" s="50"/>
      <c r="BO1162" s="50"/>
      <c r="BQ1162" s="50"/>
      <c r="BS1162" s="50"/>
    </row>
    <row r="1163" spans="1:71" x14ac:dyDescent="0.25">
      <c r="B1163" s="3" t="s">
        <v>268</v>
      </c>
      <c r="C1163" s="52" t="s">
        <v>692</v>
      </c>
      <c r="D1163" s="39">
        <v>44971</v>
      </c>
      <c r="E1163" s="28">
        <v>22</v>
      </c>
      <c r="F1163" s="3" t="s">
        <v>821</v>
      </c>
      <c r="G1163" s="2" t="s">
        <v>224</v>
      </c>
      <c r="H1163" s="6">
        <v>22</v>
      </c>
      <c r="I1163" s="7">
        <v>-2</v>
      </c>
      <c r="J1163" s="6">
        <v>50</v>
      </c>
      <c r="K1163" s="7">
        <v>3</v>
      </c>
      <c r="L1163" s="6">
        <v>9</v>
      </c>
      <c r="M1163" s="7">
        <v>-1</v>
      </c>
      <c r="N1163" s="6">
        <v>6</v>
      </c>
      <c r="O1163" s="7">
        <v>0</v>
      </c>
      <c r="P1163" s="6">
        <v>7</v>
      </c>
      <c r="Q1163" s="7">
        <v>1</v>
      </c>
      <c r="R1163" s="6"/>
      <c r="T1163" s="6">
        <v>-28</v>
      </c>
      <c r="U1163" s="7">
        <v>-5</v>
      </c>
      <c r="V1163" s="3" t="s">
        <v>842</v>
      </c>
      <c r="X1163" s="7"/>
      <c r="Y1163" s="7"/>
      <c r="Z1163" s="6"/>
      <c r="AA1163" s="6"/>
      <c r="AC1163" s="6"/>
      <c r="AD1163" s="6"/>
      <c r="AF1163" s="6"/>
      <c r="AG1163" s="6"/>
      <c r="AL1163" s="6"/>
      <c r="AM1163" s="6"/>
      <c r="AO1163" s="4"/>
      <c r="AP1163" s="6">
        <v>21</v>
      </c>
      <c r="AQ1163" s="6">
        <v>34</v>
      </c>
      <c r="AR1163" s="6"/>
      <c r="AS1163" s="6"/>
      <c r="AT1163" s="6"/>
      <c r="AU1163" s="4" t="s">
        <v>876</v>
      </c>
      <c r="AV1163" s="6"/>
      <c r="AW1163" s="6"/>
      <c r="AX1163" s="7"/>
      <c r="AY1163" s="4"/>
      <c r="BI1163" s="50"/>
      <c r="BK1163" s="50"/>
      <c r="BM1163" s="50"/>
      <c r="BO1163" s="50"/>
      <c r="BQ1163" s="50"/>
      <c r="BS1163" s="50"/>
    </row>
    <row r="1164" spans="1:71" x14ac:dyDescent="0.25">
      <c r="B1164" s="3" t="s">
        <v>268</v>
      </c>
      <c r="C1164" s="52" t="s">
        <v>690</v>
      </c>
      <c r="D1164" s="39">
        <v>44972</v>
      </c>
      <c r="E1164" s="28">
        <v>17</v>
      </c>
      <c r="F1164" s="3" t="s">
        <v>1182</v>
      </c>
      <c r="G1164" s="2" t="s">
        <v>74</v>
      </c>
      <c r="H1164" s="6">
        <v>21</v>
      </c>
      <c r="I1164" s="7">
        <v>0</v>
      </c>
      <c r="J1164" s="6">
        <v>48</v>
      </c>
      <c r="K1164" s="7">
        <v>-2</v>
      </c>
      <c r="L1164" s="6">
        <v>8</v>
      </c>
      <c r="M1164" s="7">
        <v>1</v>
      </c>
      <c r="N1164" s="6">
        <v>8</v>
      </c>
      <c r="O1164" s="7">
        <v>2</v>
      </c>
      <c r="P1164" s="6">
        <v>7</v>
      </c>
      <c r="Q1164" s="7">
        <v>0</v>
      </c>
      <c r="R1164" s="6"/>
      <c r="T1164" s="6">
        <v>-27</v>
      </c>
      <c r="U1164" s="7">
        <v>2</v>
      </c>
      <c r="V1164" s="3" t="s">
        <v>842</v>
      </c>
      <c r="X1164" s="7"/>
      <c r="Y1164" s="7"/>
      <c r="Z1164" s="6"/>
      <c r="AA1164" s="6"/>
      <c r="AC1164" s="6"/>
      <c r="AD1164" s="6"/>
      <c r="AF1164" s="6"/>
      <c r="AG1164" s="6"/>
      <c r="AL1164" s="6"/>
      <c r="AM1164" s="6"/>
      <c r="AO1164" s="4"/>
      <c r="AP1164" s="6"/>
      <c r="AQ1164" s="6"/>
      <c r="AR1164" s="6"/>
      <c r="AS1164" s="6"/>
      <c r="AT1164" s="6"/>
      <c r="AU1164" s="4"/>
      <c r="AV1164" s="6"/>
      <c r="AW1164" s="6"/>
      <c r="AX1164" s="7"/>
      <c r="AY1164" s="4"/>
      <c r="BI1164" s="50"/>
      <c r="BK1164" s="50"/>
      <c r="BM1164" s="50"/>
      <c r="BO1164" s="50"/>
      <c r="BQ1164" s="50"/>
      <c r="BS1164" s="50"/>
    </row>
    <row r="1165" spans="1:71" x14ac:dyDescent="0.25">
      <c r="B1165" s="3" t="s">
        <v>268</v>
      </c>
      <c r="C1165" s="52" t="s">
        <v>624</v>
      </c>
      <c r="D1165" s="39">
        <v>44972</v>
      </c>
      <c r="E1165" s="28">
        <v>17</v>
      </c>
      <c r="F1165" s="3" t="s">
        <v>1169</v>
      </c>
      <c r="G1165" s="2" t="s">
        <v>42</v>
      </c>
      <c r="H1165" s="6">
        <v>27</v>
      </c>
      <c r="I1165" s="7">
        <v>1</v>
      </c>
      <c r="J1165" s="6">
        <v>48</v>
      </c>
      <c r="K1165" s="7">
        <v>1</v>
      </c>
      <c r="L1165" s="6">
        <v>8</v>
      </c>
      <c r="M1165" s="7">
        <v>-1</v>
      </c>
      <c r="N1165" s="6">
        <v>5</v>
      </c>
      <c r="O1165" s="7">
        <v>0</v>
      </c>
      <c r="P1165" s="6">
        <v>6</v>
      </c>
      <c r="Q1165" s="7">
        <v>0</v>
      </c>
      <c r="R1165" s="6"/>
      <c r="T1165" s="6">
        <v>-21</v>
      </c>
      <c r="U1165" s="7">
        <v>0</v>
      </c>
      <c r="V1165" s="3" t="s">
        <v>1170</v>
      </c>
      <c r="W1165" t="s">
        <v>988</v>
      </c>
      <c r="X1165" s="7"/>
      <c r="Y1165" s="7"/>
      <c r="Z1165" s="6"/>
      <c r="AA1165" s="6"/>
      <c r="AC1165" s="6"/>
      <c r="AD1165" s="6"/>
      <c r="AF1165" s="6"/>
      <c r="AG1165" s="6"/>
      <c r="AL1165" s="6"/>
      <c r="AM1165" s="6"/>
      <c r="AO1165" s="4"/>
      <c r="AP1165" s="6"/>
      <c r="AQ1165" s="6"/>
      <c r="AR1165" s="6"/>
      <c r="AS1165" s="6"/>
      <c r="AT1165" s="6"/>
      <c r="AU1165" s="4"/>
      <c r="AV1165" s="6"/>
      <c r="AW1165" s="6"/>
      <c r="AX1165" s="7"/>
      <c r="AY1165" s="4"/>
      <c r="BI1165" s="50"/>
      <c r="BK1165" s="50"/>
      <c r="BM1165" s="50"/>
      <c r="BO1165" s="50"/>
      <c r="BQ1165" s="50"/>
      <c r="BS1165" s="50"/>
    </row>
    <row r="1166" spans="1:71" x14ac:dyDescent="0.25">
      <c r="B1166" s="3" t="s">
        <v>268</v>
      </c>
      <c r="C1166" s="52" t="s">
        <v>624</v>
      </c>
      <c r="D1166" s="39">
        <v>44972</v>
      </c>
      <c r="E1166" s="28">
        <v>17</v>
      </c>
      <c r="F1166" s="3" t="s">
        <v>1164</v>
      </c>
      <c r="H1166" s="6">
        <v>25</v>
      </c>
      <c r="I1166" s="7">
        <v>-1</v>
      </c>
      <c r="J1166" s="6">
        <v>48</v>
      </c>
      <c r="K1166" s="7">
        <v>1</v>
      </c>
      <c r="L1166" s="6">
        <v>10</v>
      </c>
      <c r="M1166" s="7">
        <v>0</v>
      </c>
      <c r="N1166" s="6">
        <v>5</v>
      </c>
      <c r="O1166" s="7">
        <v>1</v>
      </c>
      <c r="P1166" s="6">
        <v>7</v>
      </c>
      <c r="Q1166" s="7">
        <v>-1</v>
      </c>
      <c r="R1166" s="6"/>
      <c r="T1166" s="6">
        <v>-23</v>
      </c>
      <c r="U1166" s="7">
        <v>-2</v>
      </c>
      <c r="V1166" s="3" t="s">
        <v>842</v>
      </c>
      <c r="X1166" s="7"/>
      <c r="Y1166" s="7"/>
      <c r="Z1166" s="6">
        <v>25</v>
      </c>
      <c r="AA1166" s="6">
        <v>38</v>
      </c>
      <c r="AB1166" s="7">
        <f>Z1166-AA1166</f>
        <v>-13</v>
      </c>
      <c r="AC1166" s="6"/>
      <c r="AD1166" s="6"/>
      <c r="AF1166" s="6"/>
      <c r="AG1166" s="6"/>
      <c r="AL1166" s="6"/>
      <c r="AM1166" s="6"/>
      <c r="AO1166" s="4" t="s">
        <v>1189</v>
      </c>
      <c r="AP1166" s="6">
        <v>31</v>
      </c>
      <c r="AQ1166" s="6">
        <v>36</v>
      </c>
      <c r="AR1166" s="6"/>
      <c r="AS1166" s="6"/>
      <c r="AT1166" s="6"/>
      <c r="AU1166" s="4" t="s">
        <v>1185</v>
      </c>
      <c r="AV1166" s="6"/>
      <c r="AW1166" s="6"/>
      <c r="AX1166" s="7"/>
      <c r="AY1166" s="4"/>
      <c r="BI1166" s="50"/>
      <c r="BK1166" s="50"/>
      <c r="BM1166" s="50"/>
      <c r="BO1166" s="50"/>
      <c r="BQ1166" s="50"/>
      <c r="BS1166" s="50"/>
    </row>
    <row r="1167" spans="1:71" x14ac:dyDescent="0.25">
      <c r="B1167" s="3" t="s">
        <v>268</v>
      </c>
      <c r="C1167" s="52" t="s">
        <v>319</v>
      </c>
      <c r="D1167" s="39">
        <v>44972</v>
      </c>
      <c r="E1167" s="28">
        <v>19</v>
      </c>
      <c r="F1167" s="3" t="s">
        <v>903</v>
      </c>
      <c r="G1167" s="2" t="s">
        <v>138</v>
      </c>
      <c r="H1167" s="6">
        <v>28</v>
      </c>
      <c r="I1167" s="7">
        <v>-1</v>
      </c>
      <c r="J1167" s="6">
        <v>44</v>
      </c>
      <c r="K1167" s="7">
        <v>-1</v>
      </c>
      <c r="L1167" s="6">
        <v>9</v>
      </c>
      <c r="M1167" s="7">
        <v>0</v>
      </c>
      <c r="N1167" s="6">
        <v>6</v>
      </c>
      <c r="O1167" s="7">
        <v>1</v>
      </c>
      <c r="P1167" s="6">
        <v>7</v>
      </c>
      <c r="Q1167" s="7">
        <v>1</v>
      </c>
      <c r="R1167" s="6"/>
      <c r="T1167" s="6">
        <v>-16</v>
      </c>
      <c r="U1167" s="7">
        <v>0</v>
      </c>
      <c r="V1167" s="3" t="s">
        <v>842</v>
      </c>
      <c r="X1167" s="7"/>
      <c r="Y1167" s="7"/>
      <c r="Z1167" s="6">
        <v>27</v>
      </c>
      <c r="AA1167" s="6">
        <v>42</v>
      </c>
      <c r="AB1167" s="7">
        <f>Z1167-AA1167</f>
        <v>-15</v>
      </c>
      <c r="AC1167" s="6">
        <v>32</v>
      </c>
      <c r="AD1167" s="6">
        <v>32</v>
      </c>
      <c r="AE1167" s="7">
        <f>AC1167-AD1167</f>
        <v>0</v>
      </c>
      <c r="AF1167" s="6">
        <v>15</v>
      </c>
      <c r="AG1167" s="6">
        <v>18</v>
      </c>
      <c r="AH1167" s="7">
        <f>AF1167-AG1167</f>
        <v>-3</v>
      </c>
      <c r="AL1167" s="6"/>
      <c r="AM1167" s="6"/>
      <c r="AO1167" s="4" t="s">
        <v>1127</v>
      </c>
      <c r="AP1167" s="6"/>
      <c r="AQ1167" s="6"/>
      <c r="AR1167" s="6"/>
      <c r="AS1167" s="6"/>
      <c r="AT1167" s="6"/>
      <c r="AU1167" s="4"/>
      <c r="AV1167" s="6"/>
      <c r="AW1167" s="6"/>
      <c r="AX1167" s="7"/>
      <c r="AY1167" s="4"/>
      <c r="BI1167" s="50"/>
      <c r="BK1167" s="50"/>
      <c r="BM1167" s="50"/>
      <c r="BO1167" s="50"/>
      <c r="BQ1167" s="50"/>
      <c r="BS1167" s="50"/>
    </row>
    <row r="1168" spans="1:71" x14ac:dyDescent="0.25">
      <c r="B1168" s="3" t="s">
        <v>268</v>
      </c>
      <c r="C1168" s="52" t="s">
        <v>463</v>
      </c>
      <c r="D1168" s="39">
        <v>44973</v>
      </c>
      <c r="E1168" s="28"/>
      <c r="F1168" s="3" t="s">
        <v>821</v>
      </c>
      <c r="H1168" s="6"/>
      <c r="J1168" s="6"/>
      <c r="L1168" s="6"/>
      <c r="N1168" s="6"/>
      <c r="P1168" s="6"/>
      <c r="R1168" s="6"/>
      <c r="T1168" s="6"/>
      <c r="V1168" s="3" t="s">
        <v>842</v>
      </c>
      <c r="X1168" s="7"/>
      <c r="Y1168" s="6"/>
      <c r="Z1168" s="6">
        <v>27</v>
      </c>
      <c r="AA1168" s="6">
        <v>61</v>
      </c>
      <c r="AB1168" s="7">
        <f>Z1168-AA1168</f>
        <v>-34</v>
      </c>
      <c r="AC1168" s="6">
        <v>36</v>
      </c>
      <c r="AD1168" s="6">
        <v>49</v>
      </c>
      <c r="AE1168" s="7">
        <f>AC1168-AD1168</f>
        <v>-13</v>
      </c>
      <c r="AF1168" s="6"/>
      <c r="AG1168" s="6"/>
      <c r="AL1168" s="6"/>
      <c r="AM1168" s="6"/>
      <c r="AO1168" s="4" t="s">
        <v>931</v>
      </c>
      <c r="AP1168" s="6"/>
      <c r="AQ1168" s="6"/>
      <c r="AR1168" s="6"/>
      <c r="AS1168" s="6"/>
      <c r="AT1168" s="6"/>
      <c r="AU1168" s="4"/>
      <c r="AV1168" s="6"/>
      <c r="AW1168" s="6"/>
      <c r="AX1168" s="7"/>
      <c r="AY1168" s="4"/>
      <c r="BI1168" s="50"/>
      <c r="BK1168" s="50"/>
      <c r="BM1168" s="50"/>
      <c r="BO1168" s="50"/>
      <c r="BQ1168" s="50"/>
      <c r="BS1168" s="50"/>
    </row>
    <row r="1169" spans="1:71" x14ac:dyDescent="0.25">
      <c r="B1169" s="3" t="s">
        <v>268</v>
      </c>
      <c r="C1169" s="52" t="s">
        <v>469</v>
      </c>
      <c r="D1169" s="39">
        <v>44973</v>
      </c>
      <c r="E1169" s="28">
        <v>23</v>
      </c>
      <c r="F1169" s="3" t="s">
        <v>1137</v>
      </c>
      <c r="H1169" s="6">
        <v>28</v>
      </c>
      <c r="I1169" s="7">
        <v>-1</v>
      </c>
      <c r="J1169" s="6">
        <v>45</v>
      </c>
      <c r="K1169" s="7">
        <v>-1</v>
      </c>
      <c r="L1169" s="6">
        <v>9</v>
      </c>
      <c r="M1169" s="7">
        <v>0</v>
      </c>
      <c r="N1169" s="6">
        <v>7</v>
      </c>
      <c r="O1169" s="7">
        <v>2</v>
      </c>
      <c r="P1169" s="6">
        <v>5</v>
      </c>
      <c r="Q1169" s="7">
        <v>1</v>
      </c>
      <c r="R1169" s="6">
        <v>1</v>
      </c>
      <c r="S1169" s="7">
        <v>-1</v>
      </c>
      <c r="T1169" s="6">
        <v>-17</v>
      </c>
      <c r="U1169" s="7">
        <v>0</v>
      </c>
      <c r="V1169" s="3" t="s">
        <v>842</v>
      </c>
      <c r="X1169" s="7"/>
      <c r="Y1169" s="7"/>
      <c r="Z1169" s="6"/>
      <c r="AA1169" s="6"/>
      <c r="AC1169" s="6"/>
      <c r="AD1169" s="6"/>
      <c r="AF1169" s="6"/>
      <c r="AG1169" s="6"/>
      <c r="AL1169" s="6"/>
      <c r="AM1169" s="6"/>
      <c r="AO1169" s="4"/>
      <c r="AP1169" s="6"/>
      <c r="AQ1169" s="6"/>
      <c r="AR1169" s="6"/>
      <c r="AS1169" s="6"/>
      <c r="AT1169" s="6"/>
      <c r="AU1169" s="4"/>
      <c r="AV1169" s="6"/>
      <c r="AW1169" s="6"/>
      <c r="AX1169" s="7"/>
      <c r="AY1169" s="4"/>
      <c r="BI1169" s="50"/>
      <c r="BK1169" s="50"/>
      <c r="BM1169" s="50"/>
      <c r="BO1169" s="50"/>
      <c r="BQ1169" s="50"/>
      <c r="BS1169" s="50"/>
    </row>
    <row r="1170" spans="1:71" x14ac:dyDescent="0.25">
      <c r="B1170" s="3" t="s">
        <v>268</v>
      </c>
      <c r="C1170" s="52" t="s">
        <v>523</v>
      </c>
      <c r="D1170" s="39">
        <v>44974</v>
      </c>
      <c r="E1170" s="28">
        <v>23</v>
      </c>
      <c r="F1170" s="3" t="s">
        <v>1136</v>
      </c>
      <c r="H1170" s="6">
        <v>31</v>
      </c>
      <c r="I1170" s="7">
        <v>3</v>
      </c>
      <c r="J1170" s="6">
        <v>45</v>
      </c>
      <c r="K1170" s="7">
        <v>0</v>
      </c>
      <c r="L1170" s="6">
        <v>9</v>
      </c>
      <c r="M1170" s="7">
        <v>-1</v>
      </c>
      <c r="N1170" s="6">
        <v>3</v>
      </c>
      <c r="O1170" s="7">
        <v>-1</v>
      </c>
      <c r="P1170" s="6">
        <v>4</v>
      </c>
      <c r="Q1170" s="7">
        <v>-1</v>
      </c>
      <c r="R1170" s="6"/>
      <c r="T1170" s="6">
        <v>-14</v>
      </c>
      <c r="U1170" s="7">
        <v>3</v>
      </c>
      <c r="V1170" s="3" t="s">
        <v>842</v>
      </c>
      <c r="W1170" t="s">
        <v>988</v>
      </c>
      <c r="X1170" s="7"/>
      <c r="Y1170" s="7"/>
      <c r="Z1170" s="6">
        <v>31</v>
      </c>
      <c r="AA1170" s="6">
        <v>42</v>
      </c>
      <c r="AB1170" s="7">
        <f>Z1170-AA1170</f>
        <v>-11</v>
      </c>
      <c r="AC1170" s="6">
        <v>32</v>
      </c>
      <c r="AD1170" s="6">
        <v>39</v>
      </c>
      <c r="AE1170" s="7">
        <f>AC1170-AD1170</f>
        <v>-7</v>
      </c>
      <c r="AF1170" s="6">
        <v>16</v>
      </c>
      <c r="AG1170" s="6">
        <v>30</v>
      </c>
      <c r="AH1170" s="7">
        <f>AF1170-AG1170</f>
        <v>-14</v>
      </c>
      <c r="AL1170" s="6"/>
      <c r="AM1170" s="6"/>
      <c r="AO1170" s="4" t="s">
        <v>1099</v>
      </c>
      <c r="AP1170" s="6">
        <v>36</v>
      </c>
      <c r="AQ1170" s="6">
        <v>34</v>
      </c>
      <c r="AR1170" s="6"/>
      <c r="AS1170" s="6"/>
      <c r="AT1170" s="6"/>
      <c r="AU1170" s="4" t="s">
        <v>1146</v>
      </c>
      <c r="AV1170" s="6">
        <v>20</v>
      </c>
      <c r="AW1170" s="6">
        <v>55</v>
      </c>
      <c r="AX1170" s="7">
        <v>-36</v>
      </c>
      <c r="AY1170" s="4" t="s">
        <v>1099</v>
      </c>
      <c r="BI1170" s="50"/>
      <c r="BK1170" s="50"/>
      <c r="BM1170" s="50"/>
      <c r="BO1170" s="50"/>
      <c r="BQ1170" s="50"/>
      <c r="BS1170" s="50"/>
    </row>
    <row r="1171" spans="1:71" x14ac:dyDescent="0.25">
      <c r="B1171" s="3" t="s">
        <v>268</v>
      </c>
      <c r="C1171" s="52" t="s">
        <v>300</v>
      </c>
      <c r="D1171" s="39">
        <v>44974</v>
      </c>
      <c r="E1171" s="28">
        <v>21</v>
      </c>
      <c r="F1171" s="3" t="s">
        <v>1094</v>
      </c>
      <c r="H1171" s="6">
        <v>28</v>
      </c>
      <c r="I1171" s="7">
        <v>0</v>
      </c>
      <c r="J1171" s="6">
        <v>50</v>
      </c>
      <c r="K1171" s="7">
        <v>2</v>
      </c>
      <c r="L1171" s="6">
        <v>9</v>
      </c>
      <c r="M1171" s="7">
        <v>0</v>
      </c>
      <c r="N1171" s="6">
        <v>3</v>
      </c>
      <c r="O1171" s="7">
        <v>-3</v>
      </c>
      <c r="P1171" s="6">
        <v>2</v>
      </c>
      <c r="Q1171" s="7">
        <v>-1</v>
      </c>
      <c r="R1171" s="6">
        <v>1</v>
      </c>
      <c r="S1171" s="7">
        <v>0</v>
      </c>
      <c r="T1171" s="6">
        <v>-22</v>
      </c>
      <c r="U1171" s="7">
        <v>-2</v>
      </c>
      <c r="V1171" s="3" t="s">
        <v>842</v>
      </c>
      <c r="X1171" s="7"/>
      <c r="Y1171" s="7"/>
      <c r="Z1171" s="6">
        <v>36</v>
      </c>
      <c r="AA1171" s="6">
        <v>55</v>
      </c>
      <c r="AB1171" s="7">
        <f>Z1171-AA1171</f>
        <v>-19</v>
      </c>
      <c r="AC1171" s="6">
        <v>53</v>
      </c>
      <c r="AD1171" s="6">
        <v>33</v>
      </c>
      <c r="AE1171" s="7">
        <f>AC1171-AD1171</f>
        <v>20</v>
      </c>
      <c r="AF1171" s="6"/>
      <c r="AG1171" s="6"/>
      <c r="AL1171" s="6"/>
      <c r="AM1171" s="6"/>
      <c r="AO1171" s="4" t="s">
        <v>1095</v>
      </c>
      <c r="AP1171" s="6"/>
      <c r="AQ1171" s="6"/>
      <c r="AR1171" s="6"/>
      <c r="AS1171" s="6"/>
      <c r="AT1171" s="6"/>
      <c r="AU1171" s="4"/>
      <c r="AV1171" s="6"/>
      <c r="AW1171" s="6"/>
      <c r="AX1171" s="7"/>
      <c r="AY1171" s="4"/>
      <c r="BI1171" s="50"/>
      <c r="BK1171" s="50"/>
      <c r="BM1171" s="50"/>
      <c r="BO1171" s="50"/>
      <c r="BQ1171" s="50"/>
      <c r="BS1171" s="50"/>
    </row>
    <row r="1172" spans="1:71" x14ac:dyDescent="0.25">
      <c r="B1172" s="3" t="s">
        <v>268</v>
      </c>
      <c r="C1172" s="52" t="s">
        <v>551</v>
      </c>
      <c r="D1172" s="39">
        <v>44975</v>
      </c>
      <c r="E1172" s="28">
        <v>20</v>
      </c>
      <c r="F1172" s="3" t="s">
        <v>1135</v>
      </c>
      <c r="H1172" s="6">
        <v>24</v>
      </c>
      <c r="I1172" s="7">
        <v>-3</v>
      </c>
      <c r="J1172" s="6">
        <v>51</v>
      </c>
      <c r="K1172" s="7">
        <v>3</v>
      </c>
      <c r="L1172" s="6">
        <v>10</v>
      </c>
      <c r="M1172" s="7">
        <v>1</v>
      </c>
      <c r="N1172" s="6">
        <v>5</v>
      </c>
      <c r="O1172" s="7">
        <v>0</v>
      </c>
      <c r="P1172" s="6">
        <v>6</v>
      </c>
      <c r="Q1172" s="7">
        <v>0</v>
      </c>
      <c r="R1172" s="6"/>
      <c r="T1172" s="6">
        <v>-27</v>
      </c>
      <c r="U1172" s="7">
        <v>-6</v>
      </c>
      <c r="V1172" s="3" t="s">
        <v>842</v>
      </c>
      <c r="X1172" s="7"/>
      <c r="Y1172" s="7"/>
      <c r="Z1172" s="6">
        <v>24</v>
      </c>
      <c r="AA1172" s="6">
        <v>46</v>
      </c>
      <c r="AB1172" s="7">
        <f>Z1172-AA1172</f>
        <v>-22</v>
      </c>
      <c r="AC1172" s="6">
        <v>38</v>
      </c>
      <c r="AD1172" s="6">
        <v>26</v>
      </c>
      <c r="AE1172" s="7">
        <f>AC1172-AD1172</f>
        <v>12</v>
      </c>
      <c r="AF1172" s="6"/>
      <c r="AG1172" s="6"/>
      <c r="AL1172" s="6"/>
      <c r="AM1172" s="6"/>
      <c r="AO1172" s="4" t="s">
        <v>1148</v>
      </c>
      <c r="AP1172" s="6">
        <v>32</v>
      </c>
      <c r="AQ1172" s="6">
        <v>41</v>
      </c>
      <c r="AR1172" s="6"/>
      <c r="AS1172" s="6"/>
      <c r="AT1172" s="6"/>
      <c r="AU1172" s="4" t="s">
        <v>1147</v>
      </c>
      <c r="AV1172" s="6"/>
      <c r="AW1172" s="6"/>
      <c r="AX1172" s="7"/>
      <c r="AY1172" s="4"/>
      <c r="BI1172" s="50"/>
      <c r="BK1172" s="50"/>
      <c r="BM1172" s="50"/>
      <c r="BO1172" s="50"/>
      <c r="BQ1172" s="50"/>
      <c r="BS1172" s="50"/>
    </row>
    <row r="1173" spans="1:71" x14ac:dyDescent="0.25">
      <c r="B1173" s="3" t="s">
        <v>268</v>
      </c>
      <c r="C1173" s="52" t="s">
        <v>437</v>
      </c>
      <c r="D1173" s="39">
        <v>44975</v>
      </c>
      <c r="E1173" s="28"/>
      <c r="F1173" s="3" t="s">
        <v>821</v>
      </c>
      <c r="H1173" s="6"/>
      <c r="J1173" s="6"/>
      <c r="L1173" s="6"/>
      <c r="N1173" s="6"/>
      <c r="P1173" s="6"/>
      <c r="R1173" s="6"/>
      <c r="T1173" s="6"/>
      <c r="V1173" s="3" t="s">
        <v>842</v>
      </c>
      <c r="X1173" s="7"/>
      <c r="Y1173" s="6"/>
      <c r="Z1173" s="6">
        <v>29</v>
      </c>
      <c r="AA1173" s="6">
        <v>53</v>
      </c>
      <c r="AB1173" s="7">
        <f>Z1173-AA1173</f>
        <v>-24</v>
      </c>
      <c r="AC1173" s="6">
        <v>39</v>
      </c>
      <c r="AD1173" s="6">
        <v>40</v>
      </c>
      <c r="AE1173" s="7">
        <f>AC1173-AD1173</f>
        <v>-1</v>
      </c>
      <c r="AF1173" s="6"/>
      <c r="AG1173" s="6"/>
      <c r="AL1173" s="6"/>
      <c r="AM1173" s="6"/>
      <c r="AO1173" s="4" t="s">
        <v>1037</v>
      </c>
      <c r="AP1173" s="6"/>
      <c r="AQ1173" s="6"/>
      <c r="AR1173" s="6"/>
      <c r="AS1173" s="6"/>
      <c r="AT1173" s="6"/>
      <c r="AU1173" s="4"/>
      <c r="AV1173" s="6">
        <v>14</v>
      </c>
      <c r="AW1173" s="6">
        <v>66</v>
      </c>
      <c r="AX1173" s="7">
        <f>AV1173-AW1173</f>
        <v>-52</v>
      </c>
      <c r="AY1173" s="4" t="s">
        <v>871</v>
      </c>
      <c r="BI1173" s="50"/>
      <c r="BK1173" s="50"/>
      <c r="BM1173" s="50"/>
      <c r="BO1173" s="50"/>
      <c r="BQ1173" s="50"/>
      <c r="BS1173" s="50"/>
    </row>
    <row r="1174" spans="1:71" x14ac:dyDescent="0.25">
      <c r="B1174" s="3" t="s">
        <v>268</v>
      </c>
      <c r="C1174" s="52" t="s">
        <v>434</v>
      </c>
      <c r="D1174" s="39">
        <v>44978</v>
      </c>
      <c r="E1174" s="28">
        <v>28</v>
      </c>
      <c r="F1174" s="3" t="s">
        <v>821</v>
      </c>
      <c r="G1174" s="2" t="s">
        <v>224</v>
      </c>
      <c r="H1174" s="6">
        <v>23</v>
      </c>
      <c r="I1174" s="7">
        <v>1</v>
      </c>
      <c r="J1174" s="6">
        <v>46</v>
      </c>
      <c r="K1174" s="7">
        <v>-4</v>
      </c>
      <c r="L1174" s="6">
        <v>9</v>
      </c>
      <c r="M1174" s="7">
        <v>0</v>
      </c>
      <c r="N1174" s="6">
        <v>7</v>
      </c>
      <c r="O1174" s="7">
        <v>1</v>
      </c>
      <c r="P1174" s="6">
        <v>8</v>
      </c>
      <c r="Q1174" s="7">
        <v>1</v>
      </c>
      <c r="R1174" s="6"/>
      <c r="T1174" s="6">
        <v>-23</v>
      </c>
      <c r="U1174" s="7">
        <v>5</v>
      </c>
      <c r="V1174" s="3" t="s">
        <v>842</v>
      </c>
      <c r="X1174" s="7"/>
      <c r="Y1174" s="7"/>
      <c r="Z1174" s="6"/>
      <c r="AA1174" s="6"/>
      <c r="AC1174" s="6"/>
      <c r="AD1174" s="6"/>
      <c r="AF1174" s="6"/>
      <c r="AG1174" s="6"/>
      <c r="AL1174" s="6"/>
      <c r="AM1174" s="6"/>
      <c r="AO1174" s="4"/>
      <c r="AP1174" s="6">
        <v>25</v>
      </c>
      <c r="AQ1174" s="6">
        <v>30</v>
      </c>
      <c r="AR1174" s="6"/>
      <c r="AS1174" s="6"/>
      <c r="AT1174" s="6"/>
      <c r="AU1174" s="4" t="s">
        <v>876</v>
      </c>
      <c r="AV1174" s="6"/>
      <c r="AW1174" s="6"/>
      <c r="AX1174" s="7"/>
      <c r="AY1174" s="4"/>
      <c r="BI1174" s="50"/>
      <c r="BK1174" s="50"/>
      <c r="BM1174" s="50"/>
      <c r="BO1174" s="50"/>
      <c r="BQ1174" s="50"/>
      <c r="BS1174" s="50"/>
    </row>
    <row r="1175" spans="1:71" x14ac:dyDescent="0.25">
      <c r="B1175" s="3" t="s">
        <v>268</v>
      </c>
      <c r="C1175" s="52" t="s">
        <v>599</v>
      </c>
      <c r="D1175" s="39">
        <v>44978</v>
      </c>
      <c r="E1175" s="28">
        <v>24</v>
      </c>
      <c r="F1175" s="3" t="s">
        <v>1019</v>
      </c>
      <c r="G1175" s="2" t="s">
        <v>202</v>
      </c>
      <c r="H1175" s="6">
        <v>29</v>
      </c>
      <c r="I1175" s="7">
        <v>0</v>
      </c>
      <c r="J1175" s="6">
        <v>46</v>
      </c>
      <c r="K1175" s="7">
        <v>0</v>
      </c>
      <c r="L1175" s="6">
        <v>9</v>
      </c>
      <c r="M1175" s="7">
        <v>0</v>
      </c>
      <c r="N1175" s="6">
        <v>4</v>
      </c>
      <c r="O1175" s="7">
        <v>1</v>
      </c>
      <c r="P1175" s="6">
        <v>6</v>
      </c>
      <c r="Q1175" s="7">
        <v>0</v>
      </c>
      <c r="R1175" s="6"/>
      <c r="T1175" s="6">
        <v>-17</v>
      </c>
      <c r="U1175" s="7">
        <v>0</v>
      </c>
      <c r="V1175" s="3" t="s">
        <v>842</v>
      </c>
      <c r="X1175" s="7"/>
      <c r="Y1175" s="7"/>
      <c r="Z1175" s="6">
        <v>25</v>
      </c>
      <c r="AA1175" s="6">
        <v>45</v>
      </c>
      <c r="AB1175" s="7">
        <f>Z1175-AA1175</f>
        <v>-20</v>
      </c>
      <c r="AC1175" s="6">
        <v>31</v>
      </c>
      <c r="AD1175" s="6">
        <v>28</v>
      </c>
      <c r="AE1175" s="7">
        <f>AC1175-AD1175</f>
        <v>3</v>
      </c>
      <c r="AF1175" s="6">
        <v>13</v>
      </c>
      <c r="AG1175" s="6">
        <v>16</v>
      </c>
      <c r="AH1175" s="7">
        <f>AF1175-AG1175</f>
        <v>-3</v>
      </c>
      <c r="AL1175" s="6"/>
      <c r="AM1175" s="6"/>
      <c r="AO1175" s="4" t="s">
        <v>1087</v>
      </c>
      <c r="AP1175" s="6"/>
      <c r="AQ1175" s="6"/>
      <c r="AR1175" s="6"/>
      <c r="AS1175" s="6"/>
      <c r="AT1175" s="6"/>
      <c r="AU1175" s="4"/>
      <c r="AV1175" s="6"/>
      <c r="AW1175" s="6"/>
      <c r="AX1175" s="7"/>
      <c r="AY1175" s="4"/>
      <c r="BI1175" s="50"/>
      <c r="BK1175" s="50"/>
      <c r="BM1175" s="50"/>
      <c r="BO1175" s="50"/>
      <c r="BQ1175" s="50"/>
      <c r="BS1175" s="50"/>
    </row>
    <row r="1176" spans="1:71" x14ac:dyDescent="0.25">
      <c r="B1176" s="3" t="s">
        <v>268</v>
      </c>
      <c r="C1176" s="52" t="s">
        <v>698</v>
      </c>
      <c r="D1176" s="39">
        <v>44979</v>
      </c>
      <c r="E1176" s="28">
        <v>24</v>
      </c>
      <c r="F1176" s="3" t="s">
        <v>1182</v>
      </c>
      <c r="G1176" s="2" t="s">
        <v>74</v>
      </c>
      <c r="H1176" s="6">
        <v>20</v>
      </c>
      <c r="I1176" s="7">
        <v>-1</v>
      </c>
      <c r="J1176" s="6">
        <v>46</v>
      </c>
      <c r="K1176" s="7">
        <v>-2</v>
      </c>
      <c r="L1176" s="6">
        <v>7</v>
      </c>
      <c r="M1176" s="7">
        <v>-1</v>
      </c>
      <c r="N1176" s="6">
        <v>8</v>
      </c>
      <c r="O1176" s="7">
        <v>0</v>
      </c>
      <c r="P1176" s="6">
        <v>9</v>
      </c>
      <c r="Q1176" s="7">
        <v>2</v>
      </c>
      <c r="R1176" s="6"/>
      <c r="T1176" s="6">
        <v>-26</v>
      </c>
      <c r="U1176" s="7">
        <v>1</v>
      </c>
      <c r="V1176" s="3" t="s">
        <v>842</v>
      </c>
      <c r="X1176" s="7"/>
      <c r="Y1176" s="7"/>
      <c r="Z1176" s="6"/>
      <c r="AA1176" s="6"/>
      <c r="AC1176" s="6"/>
      <c r="AD1176" s="6"/>
      <c r="AF1176" s="6"/>
      <c r="AG1176" s="6"/>
      <c r="AL1176" s="6"/>
      <c r="AM1176" s="6"/>
      <c r="AO1176" s="4"/>
      <c r="AP1176" s="6"/>
      <c r="AQ1176" s="6"/>
      <c r="AR1176" s="6"/>
      <c r="AS1176" s="6"/>
      <c r="AT1176" s="6"/>
      <c r="AU1176" s="4"/>
      <c r="AV1176" s="6"/>
      <c r="AW1176" s="6"/>
      <c r="AX1176" s="7"/>
      <c r="AY1176" s="4"/>
      <c r="BI1176" s="50"/>
      <c r="BK1176" s="50"/>
      <c r="BM1176" s="50"/>
      <c r="BO1176" s="50"/>
      <c r="BQ1176" s="50"/>
      <c r="BS1176" s="50"/>
    </row>
    <row r="1177" spans="1:71" x14ac:dyDescent="0.25">
      <c r="B1177" s="3" t="s">
        <v>268</v>
      </c>
      <c r="C1177" s="52" t="s">
        <v>1195</v>
      </c>
      <c r="D1177" s="39">
        <v>44979</v>
      </c>
      <c r="E1177" s="28">
        <v>7</v>
      </c>
      <c r="F1177" s="3" t="s">
        <v>1132</v>
      </c>
      <c r="G1177" s="2" t="s">
        <v>60</v>
      </c>
      <c r="H1177" s="6">
        <v>25</v>
      </c>
      <c r="I1177" s="7">
        <v>-1</v>
      </c>
      <c r="J1177" s="6">
        <v>51</v>
      </c>
      <c r="K1177" s="7">
        <v>0</v>
      </c>
      <c r="L1177" s="6">
        <v>9</v>
      </c>
      <c r="M1177" s="7">
        <v>0</v>
      </c>
      <c r="N1177" s="6">
        <v>5</v>
      </c>
      <c r="O1177" s="7">
        <v>0</v>
      </c>
      <c r="P1177" s="6">
        <v>3</v>
      </c>
      <c r="Q1177" s="7">
        <v>1</v>
      </c>
      <c r="R1177" s="6">
        <v>0</v>
      </c>
      <c r="S1177" s="7">
        <v>-1</v>
      </c>
      <c r="T1177" s="6">
        <v>-26</v>
      </c>
      <c r="U1177" s="7">
        <v>-1</v>
      </c>
      <c r="V1177" s="3" t="s">
        <v>639</v>
      </c>
      <c r="X1177" s="7"/>
      <c r="Y1177" s="7"/>
      <c r="Z1177" s="6">
        <v>27</v>
      </c>
      <c r="AA1177" s="6">
        <v>59</v>
      </c>
      <c r="AB1177" s="7">
        <f>Z1177-AA1177</f>
        <v>-32</v>
      </c>
      <c r="AC1177" s="6">
        <v>34</v>
      </c>
      <c r="AD1177" s="6">
        <v>46</v>
      </c>
      <c r="AE1177" s="7">
        <f>AC1177-AD1177</f>
        <v>-12</v>
      </c>
      <c r="AF1177" s="6">
        <v>19</v>
      </c>
      <c r="AG1177" s="6">
        <v>31</v>
      </c>
      <c r="AH1177" s="7">
        <f>AF1177-AG1177</f>
        <v>-12</v>
      </c>
      <c r="AL1177" s="6"/>
      <c r="AM1177" s="6"/>
      <c r="AO1177" s="4" t="s">
        <v>1087</v>
      </c>
      <c r="AP1177" s="6"/>
      <c r="AQ1177" s="6"/>
      <c r="AR1177" s="6"/>
      <c r="AS1177" s="6"/>
      <c r="AT1177" s="6"/>
      <c r="AU1177" s="4"/>
      <c r="AV1177" s="6">
        <v>15</v>
      </c>
      <c r="AW1177" s="6">
        <v>77</v>
      </c>
      <c r="AX1177" s="7">
        <f>AV1177-AW1177</f>
        <v>-62</v>
      </c>
      <c r="AY1177" s="4" t="s">
        <v>937</v>
      </c>
      <c r="BI1177" s="50"/>
      <c r="BK1177" s="50"/>
      <c r="BM1177" s="50"/>
      <c r="BO1177" s="50"/>
      <c r="BQ1177" s="50"/>
      <c r="BS1177" s="50"/>
    </row>
    <row r="1178" spans="1:71" x14ac:dyDescent="0.25">
      <c r="B1178" s="3" t="s">
        <v>268</v>
      </c>
      <c r="C1178" s="52" t="s">
        <v>675</v>
      </c>
      <c r="D1178" s="39">
        <v>44979</v>
      </c>
      <c r="E1178" s="28">
        <v>24</v>
      </c>
      <c r="F1178" s="3" t="s">
        <v>1169</v>
      </c>
      <c r="G1178" s="2" t="s">
        <v>42</v>
      </c>
      <c r="H1178" s="6">
        <v>27</v>
      </c>
      <c r="I1178" s="7">
        <v>0</v>
      </c>
      <c r="J1178" s="6">
        <v>49</v>
      </c>
      <c r="K1178" s="7">
        <v>1</v>
      </c>
      <c r="L1178" s="6">
        <v>8</v>
      </c>
      <c r="M1178" s="7">
        <v>0</v>
      </c>
      <c r="N1178" s="6">
        <v>5</v>
      </c>
      <c r="O1178" s="7">
        <v>0</v>
      </c>
      <c r="P1178" s="6">
        <v>5</v>
      </c>
      <c r="Q1178" s="7">
        <v>-1</v>
      </c>
      <c r="R1178" s="6"/>
      <c r="T1178" s="6">
        <v>-22</v>
      </c>
      <c r="U1178" s="7">
        <v>-1</v>
      </c>
      <c r="V1178" s="3" t="s">
        <v>1170</v>
      </c>
      <c r="W1178" t="s">
        <v>988</v>
      </c>
      <c r="X1178" s="7"/>
      <c r="Y1178" s="7"/>
      <c r="Z1178" s="6"/>
      <c r="AA1178" s="6"/>
      <c r="AC1178" s="6"/>
      <c r="AD1178" s="6"/>
      <c r="AF1178" s="6"/>
      <c r="AG1178" s="6"/>
      <c r="AL1178" s="6"/>
      <c r="AM1178" s="6"/>
      <c r="AO1178" s="4"/>
      <c r="AP1178" s="6"/>
      <c r="AQ1178" s="6"/>
      <c r="AR1178" s="6"/>
      <c r="AS1178" s="6"/>
      <c r="AT1178" s="6"/>
      <c r="AU1178" s="4"/>
      <c r="AV1178" s="6"/>
      <c r="AW1178" s="6"/>
      <c r="AX1178" s="7"/>
      <c r="AY1178" s="4"/>
      <c r="BI1178" s="50"/>
      <c r="BK1178" s="50"/>
      <c r="BM1178" s="50"/>
      <c r="BO1178" s="50"/>
      <c r="BQ1178" s="50"/>
      <c r="BS1178" s="50"/>
    </row>
    <row r="1179" spans="1:71" x14ac:dyDescent="0.25">
      <c r="B1179" s="3" t="s">
        <v>268</v>
      </c>
      <c r="C1179" s="52" t="s">
        <v>675</v>
      </c>
      <c r="D1179" s="39">
        <v>44979</v>
      </c>
      <c r="E1179" s="28">
        <v>24</v>
      </c>
      <c r="F1179" s="3" t="s">
        <v>1164</v>
      </c>
      <c r="H1179" s="6">
        <v>24</v>
      </c>
      <c r="I1179" s="7">
        <v>-1</v>
      </c>
      <c r="J1179" s="6">
        <v>48</v>
      </c>
      <c r="K1179" s="7">
        <v>0</v>
      </c>
      <c r="L1179" s="6">
        <v>10</v>
      </c>
      <c r="M1179" s="7">
        <v>0</v>
      </c>
      <c r="N1179" s="6">
        <v>5</v>
      </c>
      <c r="O1179" s="7">
        <v>0</v>
      </c>
      <c r="P1179" s="6">
        <v>8</v>
      </c>
      <c r="Q1179" s="7">
        <v>1</v>
      </c>
      <c r="R1179" s="6"/>
      <c r="T1179" s="6">
        <v>-24</v>
      </c>
      <c r="U1179" s="7">
        <v>-1</v>
      </c>
      <c r="V1179" s="3" t="s">
        <v>842</v>
      </c>
      <c r="X1179" s="7"/>
      <c r="Y1179" s="7"/>
      <c r="Z1179" s="6">
        <v>25</v>
      </c>
      <c r="AA1179" s="6">
        <v>45</v>
      </c>
      <c r="AB1179" s="7">
        <f>Z1179-AA1179</f>
        <v>-20</v>
      </c>
      <c r="AC1179" s="6"/>
      <c r="AD1179" s="6"/>
      <c r="AF1179" s="6"/>
      <c r="AG1179" s="6"/>
      <c r="AL1179" s="6"/>
      <c r="AM1179" s="6"/>
      <c r="AO1179" s="4" t="s">
        <v>1189</v>
      </c>
      <c r="AP1179" s="6">
        <v>26</v>
      </c>
      <c r="AQ1179" s="6">
        <v>38</v>
      </c>
      <c r="AR1179" s="6"/>
      <c r="AS1179" s="6"/>
      <c r="AT1179" s="6"/>
      <c r="AU1179" s="4" t="s">
        <v>1185</v>
      </c>
      <c r="AV1179" s="6"/>
      <c r="AW1179" s="6"/>
      <c r="AX1179" s="7"/>
      <c r="AY1179" s="4"/>
      <c r="BI1179" s="50"/>
      <c r="BK1179" s="50"/>
      <c r="BM1179" s="50"/>
      <c r="BO1179" s="50"/>
      <c r="BQ1179" s="50"/>
      <c r="BS1179" s="50"/>
    </row>
    <row r="1180" spans="1:71" x14ac:dyDescent="0.25">
      <c r="B1180" s="3" t="s">
        <v>268</v>
      </c>
      <c r="C1180" s="52" t="s">
        <v>601</v>
      </c>
      <c r="D1180" s="39">
        <v>44981</v>
      </c>
      <c r="E1180" s="28">
        <v>2</v>
      </c>
      <c r="F1180" s="3" t="s">
        <v>1136</v>
      </c>
      <c r="H1180" s="6">
        <v>29</v>
      </c>
      <c r="I1180" s="7">
        <v>-2</v>
      </c>
      <c r="J1180" s="6">
        <v>44</v>
      </c>
      <c r="K1180" s="7">
        <v>-1</v>
      </c>
      <c r="L1180" s="6">
        <v>9</v>
      </c>
      <c r="M1180" s="7">
        <v>0</v>
      </c>
      <c r="N1180" s="6">
        <v>3</v>
      </c>
      <c r="O1180" s="7">
        <v>0</v>
      </c>
      <c r="P1180" s="6">
        <v>6</v>
      </c>
      <c r="Q1180" s="7">
        <v>2</v>
      </c>
      <c r="R1180" s="6"/>
      <c r="T1180" s="6">
        <v>-15</v>
      </c>
      <c r="U1180" s="7">
        <v>-1</v>
      </c>
      <c r="V1180" s="3" t="s">
        <v>842</v>
      </c>
      <c r="W1180" t="s">
        <v>988</v>
      </c>
      <c r="X1180" s="7"/>
      <c r="Y1180" s="7"/>
      <c r="Z1180" s="6"/>
      <c r="AA1180" s="6"/>
      <c r="AC1180" s="6"/>
      <c r="AD1180" s="6"/>
      <c r="AF1180" s="6"/>
      <c r="AG1180" s="6"/>
      <c r="AL1180" s="6"/>
      <c r="AM1180" s="6"/>
      <c r="AO1180" s="4"/>
      <c r="AP1180" s="6"/>
      <c r="AQ1180" s="6"/>
      <c r="AR1180" s="6"/>
      <c r="AS1180" s="6"/>
      <c r="AT1180" s="6"/>
      <c r="AU1180" s="4"/>
      <c r="AV1180" s="6"/>
      <c r="AW1180" s="6"/>
      <c r="AX1180" s="7"/>
      <c r="AY1180" s="4"/>
      <c r="BI1180" s="50"/>
      <c r="BK1180" s="50"/>
      <c r="BM1180" s="50"/>
      <c r="BO1180" s="50"/>
      <c r="BQ1180" s="50"/>
      <c r="BS1180" s="50"/>
    </row>
    <row r="1181" spans="1:71" x14ac:dyDescent="0.25">
      <c r="A1181" s="3"/>
      <c r="B1181" s="3" t="s">
        <v>268</v>
      </c>
      <c r="C1181" s="52" t="s">
        <v>601</v>
      </c>
      <c r="D1181" s="39">
        <v>44981</v>
      </c>
      <c r="E1181" s="28"/>
      <c r="F1181" s="3" t="s">
        <v>821</v>
      </c>
      <c r="H1181" s="6"/>
      <c r="J1181" s="6"/>
      <c r="L1181" s="6"/>
      <c r="N1181" s="6"/>
      <c r="P1181" s="6"/>
      <c r="R1181" s="6"/>
      <c r="T1181" s="6"/>
      <c r="V1181" s="3" t="s">
        <v>842</v>
      </c>
      <c r="X1181" s="7"/>
      <c r="Y1181" s="6"/>
      <c r="Z1181" s="6"/>
      <c r="AA1181" s="6"/>
      <c r="AC1181" s="6"/>
      <c r="AD1181" s="6"/>
      <c r="AF1181" s="6"/>
      <c r="AG1181" s="6"/>
      <c r="AL1181" s="6"/>
      <c r="AM1181" s="6"/>
      <c r="AO1181" s="4"/>
      <c r="AP1181" s="6"/>
      <c r="AQ1181" s="6"/>
      <c r="AR1181" s="6"/>
      <c r="AS1181" s="6"/>
      <c r="AT1181" s="6"/>
      <c r="AU1181" s="4"/>
      <c r="AV1181" s="6">
        <v>15</v>
      </c>
      <c r="AW1181" s="6">
        <v>66</v>
      </c>
      <c r="AX1181" s="7">
        <f>AV1181-AW1181</f>
        <v>-51</v>
      </c>
      <c r="AY1181" s="4" t="s">
        <v>871</v>
      </c>
      <c r="BI1181" s="50"/>
      <c r="BK1181" s="50"/>
      <c r="BM1181" s="50"/>
      <c r="BO1181" s="50"/>
      <c r="BQ1181" s="50"/>
      <c r="BS1181" s="50"/>
    </row>
    <row r="1182" spans="1:71" x14ac:dyDescent="0.25">
      <c r="B1182" s="3" t="s">
        <v>268</v>
      </c>
      <c r="C1182" s="52" t="s">
        <v>273</v>
      </c>
      <c r="D1182" s="39">
        <v>44981</v>
      </c>
      <c r="E1182" s="28">
        <v>27</v>
      </c>
      <c r="F1182" s="3" t="s">
        <v>1094</v>
      </c>
      <c r="H1182" s="6">
        <v>31</v>
      </c>
      <c r="I1182" s="7">
        <v>3</v>
      </c>
      <c r="J1182" s="6">
        <v>46</v>
      </c>
      <c r="K1182" s="7">
        <v>-4</v>
      </c>
      <c r="L1182" s="6">
        <v>8</v>
      </c>
      <c r="M1182" s="7">
        <v>-1</v>
      </c>
      <c r="N1182" s="6">
        <v>4</v>
      </c>
      <c r="O1182" s="7">
        <v>1</v>
      </c>
      <c r="P1182" s="6">
        <v>5</v>
      </c>
      <c r="Q1182" s="7">
        <v>3</v>
      </c>
      <c r="R1182" s="6">
        <v>1</v>
      </c>
      <c r="S1182" s="7">
        <v>0</v>
      </c>
      <c r="T1182" s="6">
        <v>-15</v>
      </c>
      <c r="U1182" s="7">
        <v>7</v>
      </c>
      <c r="V1182" s="3" t="s">
        <v>842</v>
      </c>
      <c r="X1182" s="7"/>
      <c r="Y1182" s="7"/>
      <c r="Z1182" s="6">
        <v>37</v>
      </c>
      <c r="AA1182" s="6">
        <v>53</v>
      </c>
      <c r="AB1182" s="7">
        <v>-16</v>
      </c>
      <c r="AC1182" s="6">
        <v>50</v>
      </c>
      <c r="AD1182" s="6">
        <v>39</v>
      </c>
      <c r="AE1182" s="7">
        <f>AC1182-AD1182</f>
        <v>11</v>
      </c>
      <c r="AF1182" s="6"/>
      <c r="AG1182" s="6"/>
      <c r="AL1182" s="6"/>
      <c r="AM1182" s="6"/>
      <c r="AO1182" s="4" t="s">
        <v>1095</v>
      </c>
      <c r="AP1182" s="6"/>
      <c r="AQ1182" s="6"/>
      <c r="AR1182" s="6"/>
      <c r="AS1182" s="6"/>
      <c r="AT1182" s="6"/>
      <c r="AU1182" s="4"/>
      <c r="AV1182" s="6"/>
      <c r="AW1182" s="6"/>
      <c r="AX1182" s="7"/>
      <c r="AY1182" s="4"/>
      <c r="BI1182" s="50"/>
      <c r="BK1182" s="50"/>
      <c r="BM1182" s="50"/>
      <c r="BO1182" s="50"/>
      <c r="BQ1182" s="50"/>
      <c r="BS1182" s="50"/>
    </row>
    <row r="1183" spans="1:71" x14ac:dyDescent="0.25">
      <c r="B1183" s="3" t="s">
        <v>268</v>
      </c>
      <c r="C1183" s="52" t="s">
        <v>323</v>
      </c>
      <c r="D1183" s="39">
        <v>44983</v>
      </c>
      <c r="E1183" s="28">
        <v>27</v>
      </c>
      <c r="F1183" s="3" t="s">
        <v>1135</v>
      </c>
      <c r="H1183" s="6">
        <v>24</v>
      </c>
      <c r="I1183" s="7">
        <v>0</v>
      </c>
      <c r="J1183" s="6">
        <v>51</v>
      </c>
      <c r="K1183" s="7">
        <v>0</v>
      </c>
      <c r="L1183" s="6">
        <v>9</v>
      </c>
      <c r="M1183" s="7">
        <v>-1</v>
      </c>
      <c r="N1183" s="6">
        <v>5</v>
      </c>
      <c r="O1183" s="7">
        <v>0</v>
      </c>
      <c r="P1183" s="6">
        <v>7</v>
      </c>
      <c r="Q1183" s="7">
        <v>1</v>
      </c>
      <c r="R1183" s="6"/>
      <c r="T1183" s="6">
        <v>-27</v>
      </c>
      <c r="U1183" s="7">
        <v>0</v>
      </c>
      <c r="V1183" s="3" t="s">
        <v>842</v>
      </c>
      <c r="X1183" s="7"/>
      <c r="Y1183" s="7"/>
      <c r="Z1183" s="6">
        <v>25</v>
      </c>
      <c r="AA1183" s="6">
        <v>42</v>
      </c>
      <c r="AB1183" s="7">
        <f>Z1183-AA1183</f>
        <v>-17</v>
      </c>
      <c r="AC1183" s="6">
        <v>37</v>
      </c>
      <c r="AD1183" s="6">
        <v>24</v>
      </c>
      <c r="AE1183" s="7">
        <f>AC1183-AD1183</f>
        <v>13</v>
      </c>
      <c r="AF1183" s="6"/>
      <c r="AG1183" s="6"/>
      <c r="AL1183" s="6"/>
      <c r="AM1183" s="6"/>
      <c r="AO1183" s="4" t="s">
        <v>1148</v>
      </c>
      <c r="AP1183" s="6">
        <v>32</v>
      </c>
      <c r="AQ1183" s="6">
        <v>41</v>
      </c>
      <c r="AR1183" s="6"/>
      <c r="AS1183" s="6"/>
      <c r="AT1183" s="6"/>
      <c r="AU1183" s="4" t="s">
        <v>1147</v>
      </c>
      <c r="AV1183" s="6"/>
      <c r="AW1183" s="6"/>
      <c r="AX1183" s="7"/>
      <c r="AY1183" s="4"/>
      <c r="BI1183" s="50"/>
      <c r="BK1183" s="50"/>
      <c r="BM1183" s="50"/>
      <c r="BO1183" s="50"/>
      <c r="BQ1183" s="50"/>
      <c r="BS1183" s="50"/>
    </row>
    <row r="1184" spans="1:71" x14ac:dyDescent="0.25">
      <c r="B1184" s="3" t="s">
        <v>268</v>
      </c>
      <c r="C1184" s="52" t="s">
        <v>721</v>
      </c>
      <c r="D1184" s="39">
        <v>44985</v>
      </c>
      <c r="E1184" s="28">
        <v>2</v>
      </c>
      <c r="F1184" s="3" t="s">
        <v>821</v>
      </c>
      <c r="G1184" s="2" t="s">
        <v>224</v>
      </c>
      <c r="H1184" s="6">
        <v>25</v>
      </c>
      <c r="I1184" s="7">
        <v>2</v>
      </c>
      <c r="J1184" s="6">
        <v>47</v>
      </c>
      <c r="K1184" s="7">
        <v>1</v>
      </c>
      <c r="L1184" s="6">
        <v>10</v>
      </c>
      <c r="M1184" s="7">
        <v>1</v>
      </c>
      <c r="N1184" s="6">
        <v>5</v>
      </c>
      <c r="O1184" s="7">
        <v>-2</v>
      </c>
      <c r="P1184" s="6">
        <v>6</v>
      </c>
      <c r="Q1184" s="7">
        <v>-2</v>
      </c>
      <c r="R1184" s="6"/>
      <c r="T1184" s="6">
        <v>-22</v>
      </c>
      <c r="U1184" s="7">
        <v>1</v>
      </c>
      <c r="V1184" s="3" t="s">
        <v>842</v>
      </c>
      <c r="X1184" s="7"/>
      <c r="Y1184" s="7"/>
      <c r="Z1184" s="6">
        <v>34</v>
      </c>
      <c r="AA1184" s="6">
        <v>55</v>
      </c>
      <c r="AB1184" s="7">
        <f>Z1184-AA1184</f>
        <v>-21</v>
      </c>
      <c r="AC1184" s="6">
        <v>37</v>
      </c>
      <c r="AD1184" s="6">
        <v>48</v>
      </c>
      <c r="AE1184" s="7">
        <f>AC1184-AD1184</f>
        <v>-11</v>
      </c>
      <c r="AF1184" s="6"/>
      <c r="AG1184" s="6"/>
      <c r="AL1184" s="6"/>
      <c r="AM1184" s="6"/>
      <c r="AO1184" s="4" t="s">
        <v>931</v>
      </c>
      <c r="AP1184" s="6">
        <v>26</v>
      </c>
      <c r="AQ1184" s="6">
        <v>32</v>
      </c>
      <c r="AR1184" s="6"/>
      <c r="AS1184" s="6"/>
      <c r="AT1184" s="6"/>
      <c r="AU1184" s="4" t="s">
        <v>876</v>
      </c>
      <c r="AV1184" s="6"/>
      <c r="AW1184" s="6"/>
      <c r="AX1184" s="7"/>
      <c r="AY1184" s="4"/>
      <c r="BI1184" s="50"/>
      <c r="BK1184" s="50"/>
      <c r="BM1184" s="50"/>
      <c r="BO1184" s="50"/>
      <c r="BQ1184" s="50"/>
      <c r="BS1184" s="50"/>
    </row>
    <row r="1185" spans="2:71" x14ac:dyDescent="0.25">
      <c r="B1185" s="3" t="s">
        <v>268</v>
      </c>
      <c r="C1185" s="52" t="s">
        <v>1162</v>
      </c>
      <c r="D1185" s="39"/>
      <c r="E1185" s="28"/>
      <c r="F1185" s="3" t="s">
        <v>1163</v>
      </c>
      <c r="H1185" s="6">
        <v>26.7</v>
      </c>
      <c r="I1185" s="7">
        <f>H1185-H1142</f>
        <v>-0.10000000000000142</v>
      </c>
      <c r="J1185" s="6">
        <v>45.6</v>
      </c>
      <c r="K1185" s="7">
        <f>J1185-J1142</f>
        <v>0.80000000000000426</v>
      </c>
      <c r="L1185" s="6">
        <v>10.199999999999999</v>
      </c>
      <c r="M1185" s="7">
        <f>L1185-L1142</f>
        <v>0.19999999999999929</v>
      </c>
      <c r="N1185" s="6">
        <v>4.7</v>
      </c>
      <c r="O1185" s="7">
        <f>N1185-N1142</f>
        <v>0.10000000000000053</v>
      </c>
      <c r="P1185" s="6">
        <v>5.0999999999999996</v>
      </c>
      <c r="Q1185" s="7">
        <f>P1185-P1142</f>
        <v>0</v>
      </c>
      <c r="R1185" s="6"/>
      <c r="T1185" s="6">
        <f>H1185-J1185</f>
        <v>-18.900000000000002</v>
      </c>
      <c r="U1185" s="7">
        <f>T1185-T1142</f>
        <v>-0.90000000000000568</v>
      </c>
      <c r="V1185" s="3" t="s">
        <v>842</v>
      </c>
      <c r="W1185" s="3"/>
      <c r="X1185" t="s">
        <v>1152</v>
      </c>
      <c r="Y1185" s="7"/>
      <c r="Z1185" s="6"/>
      <c r="AA1185" s="6"/>
      <c r="AC1185" s="6"/>
      <c r="AD1185" s="6"/>
      <c r="AF1185" s="6"/>
      <c r="AG1185" s="6"/>
      <c r="AL1185" s="6"/>
      <c r="AM1185" s="6"/>
      <c r="AO1185" s="4"/>
      <c r="AP1185" s="6"/>
      <c r="AQ1185" s="6"/>
      <c r="AR1185" s="6"/>
      <c r="AS1185" s="6"/>
      <c r="AT1185" s="6"/>
      <c r="AU1185" s="4"/>
      <c r="AV1185" s="6"/>
      <c r="AW1185" s="6"/>
      <c r="AX1185" s="7"/>
      <c r="AY1185" s="4"/>
      <c r="BI1185" s="50"/>
      <c r="BK1185" s="50"/>
      <c r="BM1185" s="50"/>
      <c r="BO1185" s="50"/>
      <c r="BQ1185" s="50"/>
      <c r="BS1185" s="50"/>
    </row>
    <row r="1186" spans="2:71" x14ac:dyDescent="0.25">
      <c r="B1186" s="3" t="s">
        <v>294</v>
      </c>
      <c r="C1186" s="52" t="s">
        <v>605</v>
      </c>
      <c r="D1186" s="39">
        <v>44986</v>
      </c>
      <c r="E1186" s="28">
        <v>3</v>
      </c>
      <c r="F1186" s="3" t="s">
        <v>1182</v>
      </c>
      <c r="G1186" s="2" t="s">
        <v>74</v>
      </c>
      <c r="H1186" s="6">
        <v>24</v>
      </c>
      <c r="I1186" s="7">
        <v>4</v>
      </c>
      <c r="J1186" s="6">
        <v>45</v>
      </c>
      <c r="K1186" s="7">
        <v>-1</v>
      </c>
      <c r="L1186" s="6">
        <v>9</v>
      </c>
      <c r="M1186" s="7">
        <v>2</v>
      </c>
      <c r="N1186" s="6">
        <v>8</v>
      </c>
      <c r="O1186" s="7">
        <v>0</v>
      </c>
      <c r="P1186" s="6">
        <v>7</v>
      </c>
      <c r="Q1186" s="7">
        <v>-2</v>
      </c>
      <c r="R1186" s="6"/>
      <c r="T1186" s="6">
        <v>-21</v>
      </c>
      <c r="U1186" s="7">
        <v>5</v>
      </c>
      <c r="V1186" s="3" t="s">
        <v>842</v>
      </c>
      <c r="X1186" s="7"/>
      <c r="Y1186" s="7"/>
      <c r="Z1186" s="6"/>
      <c r="AA1186" s="6"/>
      <c r="AC1186" s="6"/>
      <c r="AD1186" s="6"/>
      <c r="AF1186" s="6"/>
      <c r="AG1186" s="6"/>
      <c r="AL1186" s="6"/>
      <c r="AM1186" s="6"/>
      <c r="AO1186" s="4"/>
      <c r="AP1186" s="6"/>
      <c r="AQ1186" s="6"/>
      <c r="AR1186" s="6"/>
      <c r="AS1186" s="6"/>
      <c r="AT1186" s="6"/>
      <c r="AU1186" s="4"/>
      <c r="AV1186" s="6"/>
      <c r="AW1186" s="6"/>
      <c r="AX1186" s="7"/>
      <c r="AY1186" s="4"/>
      <c r="BI1186" s="50"/>
      <c r="BK1186" s="50"/>
      <c r="BM1186" s="50"/>
      <c r="BO1186" s="50"/>
      <c r="BQ1186" s="50"/>
      <c r="BS1186" s="50"/>
    </row>
    <row r="1187" spans="2:71" x14ac:dyDescent="0.25">
      <c r="B1187" s="3" t="s">
        <v>294</v>
      </c>
      <c r="C1187" s="52" t="s">
        <v>339</v>
      </c>
      <c r="D1187" s="39">
        <v>44986</v>
      </c>
      <c r="E1187" s="28">
        <v>3</v>
      </c>
      <c r="F1187" s="3" t="s">
        <v>1169</v>
      </c>
      <c r="G1187" s="2" t="s">
        <v>42</v>
      </c>
      <c r="H1187" s="6">
        <v>29</v>
      </c>
      <c r="I1187" s="7">
        <v>2</v>
      </c>
      <c r="J1187" s="6">
        <v>47</v>
      </c>
      <c r="K1187" s="7">
        <v>-2</v>
      </c>
      <c r="L1187" s="6">
        <v>8</v>
      </c>
      <c r="M1187" s="7">
        <v>0</v>
      </c>
      <c r="N1187" s="6">
        <v>5</v>
      </c>
      <c r="O1187" s="7">
        <v>0</v>
      </c>
      <c r="P1187" s="6">
        <v>6</v>
      </c>
      <c r="Q1187" s="7">
        <v>1</v>
      </c>
      <c r="R1187" s="6"/>
      <c r="T1187" s="6">
        <v>-18</v>
      </c>
      <c r="U1187" s="7">
        <v>4</v>
      </c>
      <c r="V1187" s="3" t="s">
        <v>1170</v>
      </c>
      <c r="W1187" t="s">
        <v>988</v>
      </c>
      <c r="X1187" s="7"/>
      <c r="Y1187" s="7"/>
      <c r="Z1187" s="6"/>
      <c r="AA1187" s="6"/>
      <c r="AC1187" s="6"/>
      <c r="AD1187" s="6"/>
      <c r="AF1187" s="6"/>
      <c r="AG1187" s="6"/>
      <c r="AL1187" s="6"/>
      <c r="AM1187" s="6"/>
      <c r="AO1187" s="4"/>
      <c r="AP1187" s="6"/>
      <c r="AQ1187" s="6"/>
      <c r="AR1187" s="6"/>
      <c r="AS1187" s="6"/>
      <c r="AT1187" s="6"/>
      <c r="AU1187" s="4"/>
      <c r="AV1187" s="6"/>
      <c r="AW1187" s="6"/>
      <c r="AX1187" s="7"/>
      <c r="AY1187" s="4"/>
      <c r="BI1187" s="50"/>
      <c r="BK1187" s="50"/>
      <c r="BM1187" s="50"/>
      <c r="BO1187" s="50"/>
      <c r="BQ1187" s="50"/>
      <c r="BS1187" s="50"/>
    </row>
    <row r="1188" spans="2:71" x14ac:dyDescent="0.25">
      <c r="B1188" s="3" t="s">
        <v>294</v>
      </c>
      <c r="C1188" s="52" t="s">
        <v>315</v>
      </c>
      <c r="D1188" s="39">
        <v>44986</v>
      </c>
      <c r="E1188" s="28">
        <v>5</v>
      </c>
      <c r="F1188" s="3" t="s">
        <v>1153</v>
      </c>
      <c r="G1188" s="2" t="s">
        <v>862</v>
      </c>
      <c r="H1188" s="6">
        <v>25</v>
      </c>
      <c r="J1188" s="6">
        <v>48</v>
      </c>
      <c r="L1188" s="6">
        <v>9</v>
      </c>
      <c r="N1188" s="6">
        <v>6</v>
      </c>
      <c r="P1188" s="6">
        <v>5</v>
      </c>
      <c r="R1188" s="6"/>
      <c r="T1188" s="6">
        <v>-23</v>
      </c>
      <c r="V1188" s="3" t="s">
        <v>842</v>
      </c>
      <c r="W1188" s="7" t="s">
        <v>1196</v>
      </c>
      <c r="Y1188" s="7"/>
      <c r="Z1188" s="6"/>
      <c r="AA1188" s="6"/>
      <c r="AC1188" s="6"/>
      <c r="AD1188" s="6"/>
      <c r="AF1188" s="6"/>
      <c r="AG1188" s="6"/>
      <c r="AL1188" s="6"/>
      <c r="AM1188" s="6"/>
      <c r="AO1188" s="4"/>
      <c r="AP1188" s="6"/>
      <c r="AQ1188" s="6"/>
      <c r="AR1188" s="6"/>
      <c r="AS1188" s="6"/>
      <c r="AT1188" s="6"/>
      <c r="AU1188" s="4"/>
      <c r="AV1188" s="6"/>
      <c r="AW1188" s="6"/>
      <c r="AX1188" s="7"/>
      <c r="AY1188" s="4"/>
      <c r="BI1188" s="50"/>
      <c r="BK1188" s="50"/>
      <c r="BM1188" s="50"/>
      <c r="BO1188" s="50"/>
      <c r="BQ1188" s="50"/>
      <c r="BS1188" s="50"/>
    </row>
    <row r="1189" spans="2:71" x14ac:dyDescent="0.25">
      <c r="B1189" s="3" t="s">
        <v>294</v>
      </c>
      <c r="C1189" s="52" t="s">
        <v>315</v>
      </c>
      <c r="D1189" s="39">
        <v>44986</v>
      </c>
      <c r="E1189" s="28">
        <v>5</v>
      </c>
      <c r="F1189" s="3" t="s">
        <v>903</v>
      </c>
      <c r="G1189" s="2" t="s">
        <v>138</v>
      </c>
      <c r="H1189" s="6">
        <v>27</v>
      </c>
      <c r="I1189" s="7">
        <v>-1</v>
      </c>
      <c r="J1189" s="6">
        <v>44</v>
      </c>
      <c r="K1189" s="7">
        <v>0</v>
      </c>
      <c r="L1189" s="6">
        <v>7</v>
      </c>
      <c r="M1189" s="7">
        <v>-2</v>
      </c>
      <c r="N1189" s="6">
        <v>7</v>
      </c>
      <c r="O1189" s="7">
        <v>1</v>
      </c>
      <c r="P1189" s="6">
        <v>8</v>
      </c>
      <c r="Q1189" s="7">
        <v>1</v>
      </c>
      <c r="R1189" s="6"/>
      <c r="T1189" s="6">
        <v>-17</v>
      </c>
      <c r="U1189" s="7">
        <v>-1</v>
      </c>
      <c r="V1189" s="3" t="s">
        <v>842</v>
      </c>
      <c r="X1189" s="7"/>
      <c r="Y1189" s="7"/>
      <c r="Z1189" s="6">
        <v>30</v>
      </c>
      <c r="AA1189" s="6">
        <v>38</v>
      </c>
      <c r="AB1189" s="7">
        <f>Z1189-AA1189</f>
        <v>-8</v>
      </c>
      <c r="AC1189" s="6">
        <v>31</v>
      </c>
      <c r="AD1189" s="6">
        <v>29</v>
      </c>
      <c r="AE1189" s="7">
        <f>AC1189-AD1189</f>
        <v>2</v>
      </c>
      <c r="AF1189" s="6"/>
      <c r="AG1189" s="6"/>
      <c r="AL1189" s="6"/>
      <c r="AM1189" s="6"/>
      <c r="AO1189" s="4" t="s">
        <v>1127</v>
      </c>
      <c r="AP1189" s="6">
        <v>26</v>
      </c>
      <c r="AQ1189" s="6">
        <v>28</v>
      </c>
      <c r="AR1189" s="6"/>
      <c r="AS1189" s="6"/>
      <c r="AT1189" s="6"/>
      <c r="AU1189" s="4" t="s">
        <v>1035</v>
      </c>
      <c r="AV1189" s="6"/>
      <c r="AW1189" s="6"/>
      <c r="AX1189" s="7"/>
      <c r="AY1189" s="4"/>
      <c r="BI1189" s="50"/>
      <c r="BK1189" s="50"/>
      <c r="BM1189" s="50"/>
      <c r="BO1189" s="50"/>
      <c r="BQ1189" s="50"/>
      <c r="BS1189" s="50"/>
    </row>
    <row r="1190" spans="2:71" x14ac:dyDescent="0.25">
      <c r="B1190" s="3" t="s">
        <v>294</v>
      </c>
      <c r="C1190" s="52" t="s">
        <v>571</v>
      </c>
      <c r="D1190" s="39">
        <v>44987</v>
      </c>
      <c r="E1190" s="28">
        <v>3</v>
      </c>
      <c r="F1190" s="3" t="s">
        <v>1164</v>
      </c>
      <c r="H1190" s="6">
        <v>26</v>
      </c>
      <c r="I1190" s="7">
        <v>2</v>
      </c>
      <c r="J1190" s="6">
        <v>45</v>
      </c>
      <c r="K1190" s="7">
        <v>-3</v>
      </c>
      <c r="L1190" s="6">
        <v>11</v>
      </c>
      <c r="M1190" s="7">
        <v>1</v>
      </c>
      <c r="N1190" s="6">
        <v>6</v>
      </c>
      <c r="O1190" s="7">
        <v>1</v>
      </c>
      <c r="P1190" s="6">
        <v>6</v>
      </c>
      <c r="Q1190" s="7">
        <v>-2</v>
      </c>
      <c r="R1190" s="6"/>
      <c r="T1190" s="6">
        <v>-19</v>
      </c>
      <c r="U1190" s="7">
        <v>5</v>
      </c>
      <c r="V1190" s="3" t="s">
        <v>842</v>
      </c>
      <c r="X1190" s="7"/>
      <c r="Y1190" s="7"/>
      <c r="Z1190" s="6">
        <v>31</v>
      </c>
      <c r="AA1190" s="6">
        <v>37</v>
      </c>
      <c r="AB1190" s="7">
        <f>Z1190-AA1190</f>
        <v>-6</v>
      </c>
      <c r="AC1190" s="6"/>
      <c r="AD1190" s="6"/>
      <c r="AF1190" s="6"/>
      <c r="AG1190" s="6"/>
      <c r="AL1190" s="6"/>
      <c r="AM1190" s="6"/>
      <c r="AO1190" s="4" t="s">
        <v>1189</v>
      </c>
      <c r="AP1190" s="6">
        <v>31</v>
      </c>
      <c r="AQ1190" s="6">
        <v>36</v>
      </c>
      <c r="AR1190" s="6"/>
      <c r="AS1190" s="6"/>
      <c r="AT1190" s="6"/>
      <c r="AU1190" s="4" t="s">
        <v>1185</v>
      </c>
      <c r="AV1190" s="6"/>
      <c r="AW1190" s="6"/>
      <c r="AX1190" s="7"/>
      <c r="AY1190" s="4"/>
      <c r="BI1190" s="50"/>
      <c r="BK1190" s="50"/>
      <c r="BM1190" s="50"/>
      <c r="BO1190" s="50"/>
      <c r="BQ1190" s="50"/>
      <c r="BS1190" s="50"/>
    </row>
    <row r="1191" spans="2:71" x14ac:dyDescent="0.25">
      <c r="B1191" s="3" t="s">
        <v>294</v>
      </c>
      <c r="C1191" s="52" t="s">
        <v>571</v>
      </c>
      <c r="D1191" s="39">
        <v>44987</v>
      </c>
      <c r="E1191" s="28">
        <v>11</v>
      </c>
      <c r="F1191" s="3" t="s">
        <v>982</v>
      </c>
      <c r="H1191" s="6">
        <v>29</v>
      </c>
      <c r="I1191" s="7">
        <v>3</v>
      </c>
      <c r="J1191" s="6">
        <v>45</v>
      </c>
      <c r="K1191" s="7">
        <v>3</v>
      </c>
      <c r="L1191" s="6">
        <v>10</v>
      </c>
      <c r="M1191" s="7">
        <v>-1</v>
      </c>
      <c r="N1191" s="6">
        <v>3</v>
      </c>
      <c r="O1191" s="7">
        <v>-2</v>
      </c>
      <c r="P1191" s="6">
        <v>4</v>
      </c>
      <c r="Q1191" s="7">
        <v>-2</v>
      </c>
      <c r="R1191" s="6">
        <v>1</v>
      </c>
      <c r="S1191" s="7">
        <v>0</v>
      </c>
      <c r="T1191" s="6">
        <v>-16</v>
      </c>
      <c r="U1191" s="7">
        <v>0</v>
      </c>
      <c r="V1191" s="3" t="s">
        <v>842</v>
      </c>
      <c r="W1191" t="s">
        <v>988</v>
      </c>
      <c r="X1191" s="7"/>
      <c r="Y1191" s="7"/>
      <c r="Z1191" s="6">
        <v>36</v>
      </c>
      <c r="AA1191" s="6">
        <v>48</v>
      </c>
      <c r="AB1191" s="7">
        <f>Z1191-AA1191</f>
        <v>-12</v>
      </c>
      <c r="AC1191" s="6">
        <v>43</v>
      </c>
      <c r="AD1191" s="6">
        <v>37</v>
      </c>
      <c r="AE1191" s="7">
        <f>AC1191-AD1191</f>
        <v>6</v>
      </c>
      <c r="AF1191" s="6"/>
      <c r="AG1191" s="6"/>
      <c r="AL1191" s="6"/>
      <c r="AM1191" s="6"/>
      <c r="AO1191" s="4" t="s">
        <v>1193</v>
      </c>
      <c r="AP1191" s="6">
        <v>34</v>
      </c>
      <c r="AQ1191" s="6">
        <v>37</v>
      </c>
      <c r="AR1191" s="6"/>
      <c r="AS1191" s="6"/>
      <c r="AT1191" s="6"/>
      <c r="AU1191" s="4" t="s">
        <v>1084</v>
      </c>
      <c r="AV1191" s="6"/>
      <c r="AW1191" s="6"/>
      <c r="AX1191" s="7"/>
      <c r="AY1191" s="4"/>
      <c r="BI1191" s="50"/>
      <c r="BK1191" s="50"/>
      <c r="BM1191" s="50"/>
      <c r="BO1191" s="50"/>
      <c r="BQ1191" s="50"/>
      <c r="BS1191" s="50"/>
    </row>
    <row r="1192" spans="2:71" x14ac:dyDescent="0.25">
      <c r="B1192" s="3" t="s">
        <v>294</v>
      </c>
      <c r="C1192" s="52" t="s">
        <v>347</v>
      </c>
      <c r="D1192" s="39">
        <v>44987</v>
      </c>
      <c r="E1192" s="28">
        <v>7</v>
      </c>
      <c r="F1192" s="3" t="s">
        <v>1094</v>
      </c>
      <c r="H1192" s="6">
        <v>31</v>
      </c>
      <c r="I1192" s="7">
        <v>0</v>
      </c>
      <c r="J1192" s="6">
        <v>47</v>
      </c>
      <c r="K1192" s="7">
        <v>1</v>
      </c>
      <c r="L1192" s="6">
        <v>8</v>
      </c>
      <c r="M1192" s="7">
        <v>0</v>
      </c>
      <c r="N1192" s="6">
        <v>5</v>
      </c>
      <c r="O1192" s="7">
        <v>1</v>
      </c>
      <c r="P1192" s="6">
        <v>4</v>
      </c>
      <c r="Q1192" s="7">
        <v>-1</v>
      </c>
      <c r="R1192" s="6">
        <v>1</v>
      </c>
      <c r="S1192" s="7">
        <v>0</v>
      </c>
      <c r="T1192" s="6">
        <v>-16</v>
      </c>
      <c r="U1192" s="7">
        <v>-1</v>
      </c>
      <c r="V1192" s="3" t="s">
        <v>842</v>
      </c>
      <c r="X1192" s="7"/>
      <c r="Y1192" s="7"/>
      <c r="Z1192" s="6">
        <v>44</v>
      </c>
      <c r="AA1192" s="6">
        <v>49</v>
      </c>
      <c r="AB1192" s="7">
        <f>Z1192-AA1192</f>
        <v>-5</v>
      </c>
      <c r="AC1192" s="6">
        <v>51</v>
      </c>
      <c r="AD1192" s="6">
        <v>38</v>
      </c>
      <c r="AE1192" s="7">
        <f>AC1192-AD1192</f>
        <v>13</v>
      </c>
      <c r="AF1192" s="6"/>
      <c r="AG1192" s="6"/>
      <c r="AL1192" s="6"/>
      <c r="AM1192" s="6"/>
      <c r="AO1192" s="4" t="s">
        <v>1095</v>
      </c>
      <c r="AP1192" s="6"/>
      <c r="AQ1192" s="6"/>
      <c r="AR1192" s="6"/>
      <c r="AS1192" s="6"/>
      <c r="AT1192" s="6"/>
      <c r="AU1192" s="4"/>
      <c r="AV1192" s="6"/>
      <c r="AW1192" s="6"/>
      <c r="AX1192" s="7"/>
      <c r="AY1192" s="4"/>
      <c r="BI1192" s="50"/>
      <c r="BK1192" s="50"/>
      <c r="BM1192" s="50"/>
      <c r="BO1192" s="50"/>
      <c r="BQ1192" s="50"/>
      <c r="BS1192" s="50"/>
    </row>
    <row r="1193" spans="2:71" x14ac:dyDescent="0.25">
      <c r="B1193" s="3" t="s">
        <v>294</v>
      </c>
      <c r="C1193" s="85" t="s">
        <v>584</v>
      </c>
      <c r="D1193" s="39">
        <v>44988</v>
      </c>
      <c r="E1193" s="28">
        <v>10</v>
      </c>
      <c r="F1193" s="3" t="s">
        <v>1136</v>
      </c>
      <c r="H1193" s="6">
        <v>32</v>
      </c>
      <c r="I1193" s="7">
        <v>3</v>
      </c>
      <c r="J1193" s="6">
        <v>43</v>
      </c>
      <c r="K1193" s="7">
        <v>-1</v>
      </c>
      <c r="L1193" s="6">
        <v>9</v>
      </c>
      <c r="M1193" s="7">
        <v>0</v>
      </c>
      <c r="N1193" s="6">
        <v>3</v>
      </c>
      <c r="O1193" s="7">
        <v>0</v>
      </c>
      <c r="P1193" s="6">
        <v>5</v>
      </c>
      <c r="Q1193" s="7">
        <v>-1</v>
      </c>
      <c r="R1193" s="6"/>
      <c r="T1193" s="6">
        <v>-11</v>
      </c>
      <c r="U1193" s="7">
        <v>4</v>
      </c>
      <c r="V1193" s="3" t="s">
        <v>842</v>
      </c>
      <c r="W1193" t="s">
        <v>988</v>
      </c>
      <c r="X1193" s="7"/>
      <c r="Y1193" s="7"/>
      <c r="Z1193" s="6"/>
      <c r="AA1193" s="6"/>
      <c r="AC1193" s="6"/>
      <c r="AD1193" s="6"/>
      <c r="AF1193" s="6"/>
      <c r="AG1193" s="6"/>
      <c r="AL1193" s="6"/>
      <c r="AM1193" s="6"/>
      <c r="AO1193" s="4"/>
      <c r="AP1193" s="6"/>
      <c r="AQ1193" s="6"/>
      <c r="AR1193" s="6"/>
      <c r="AS1193" s="6"/>
      <c r="AT1193" s="6"/>
      <c r="AU1193" s="4"/>
      <c r="AV1193" s="6"/>
      <c r="AW1193" s="6"/>
      <c r="AX1193" s="7"/>
      <c r="AY1193" s="4"/>
      <c r="BI1193" s="50"/>
      <c r="BK1193" s="50"/>
      <c r="BM1193" s="50"/>
      <c r="BO1193" s="50"/>
      <c r="BQ1193" s="50"/>
      <c r="BS1193" s="50"/>
    </row>
    <row r="1194" spans="2:71" x14ac:dyDescent="0.25">
      <c r="B1194" s="3" t="s">
        <v>294</v>
      </c>
      <c r="C1194" s="85" t="s">
        <v>591</v>
      </c>
      <c r="D1194" s="39">
        <v>44989</v>
      </c>
      <c r="E1194" s="28">
        <v>7</v>
      </c>
      <c r="F1194" s="3" t="s">
        <v>821</v>
      </c>
      <c r="H1194" s="6"/>
      <c r="J1194" s="6"/>
      <c r="L1194" s="6"/>
      <c r="N1194" s="6"/>
      <c r="P1194" s="6"/>
      <c r="R1194" s="6"/>
      <c r="T1194" s="6"/>
      <c r="V1194" s="3" t="s">
        <v>842</v>
      </c>
      <c r="X1194" s="7"/>
      <c r="Y1194" s="6"/>
      <c r="Z1194" s="6"/>
      <c r="AA1194" s="6"/>
      <c r="AC1194" s="6"/>
      <c r="AD1194" s="6"/>
      <c r="AF1194" s="6"/>
      <c r="AG1194" s="6"/>
      <c r="AL1194" s="6"/>
      <c r="AM1194" s="6"/>
      <c r="AO1194" s="4"/>
      <c r="AP1194" s="6"/>
      <c r="AQ1194" s="6"/>
      <c r="AR1194" s="6"/>
      <c r="AS1194" s="6"/>
      <c r="AT1194" s="6"/>
      <c r="AU1194" s="4"/>
      <c r="AV1194" s="6">
        <v>15</v>
      </c>
      <c r="AW1194" s="6">
        <v>65</v>
      </c>
      <c r="AX1194" s="7">
        <f>AV1194-AW1194</f>
        <v>-50</v>
      </c>
      <c r="AY1194" s="4" t="s">
        <v>871</v>
      </c>
      <c r="BI1194" s="50"/>
      <c r="BK1194" s="50"/>
      <c r="BM1194" s="50"/>
      <c r="BO1194" s="50"/>
      <c r="BQ1194" s="50"/>
      <c r="BS1194" s="50"/>
    </row>
    <row r="1195" spans="2:71" x14ac:dyDescent="0.25">
      <c r="B1195" s="3" t="s">
        <v>294</v>
      </c>
      <c r="C1195" s="52" t="s">
        <v>316</v>
      </c>
      <c r="D1195" s="39">
        <v>44990</v>
      </c>
      <c r="E1195" s="28">
        <v>6</v>
      </c>
      <c r="F1195" s="3" t="s">
        <v>1135</v>
      </c>
      <c r="H1195" s="6">
        <v>24</v>
      </c>
      <c r="I1195" s="7">
        <v>0</v>
      </c>
      <c r="J1195" s="6">
        <v>50</v>
      </c>
      <c r="K1195" s="7">
        <v>-1</v>
      </c>
      <c r="L1195" s="6">
        <v>9</v>
      </c>
      <c r="M1195" s="7">
        <v>0</v>
      </c>
      <c r="N1195" s="6">
        <v>5</v>
      </c>
      <c r="O1195" s="7">
        <v>0</v>
      </c>
      <c r="P1195" s="6">
        <v>7</v>
      </c>
      <c r="Q1195" s="7">
        <v>0</v>
      </c>
      <c r="R1195" s="6"/>
      <c r="T1195" s="6">
        <v>-26</v>
      </c>
      <c r="U1195" s="7">
        <v>1</v>
      </c>
      <c r="V1195" s="3" t="s">
        <v>842</v>
      </c>
      <c r="X1195" s="7"/>
      <c r="Y1195" s="7"/>
      <c r="Z1195" s="6">
        <v>30</v>
      </c>
      <c r="AA1195" s="6">
        <v>39</v>
      </c>
      <c r="AB1195" s="7">
        <f>Z1195-AA1195</f>
        <v>-9</v>
      </c>
      <c r="AC1195" s="6">
        <v>37</v>
      </c>
      <c r="AD1195" s="6">
        <v>28</v>
      </c>
      <c r="AE1195" s="7">
        <f>AC1195-AD1195</f>
        <v>9</v>
      </c>
      <c r="AF1195" s="6"/>
      <c r="AG1195" s="6"/>
      <c r="AL1195" s="6"/>
      <c r="AM1195" s="6"/>
      <c r="AO1195" s="4" t="s">
        <v>1148</v>
      </c>
      <c r="AP1195" s="6">
        <v>35</v>
      </c>
      <c r="AQ1195" s="6">
        <v>41</v>
      </c>
      <c r="AR1195" s="6"/>
      <c r="AS1195" s="6"/>
      <c r="AT1195" s="6"/>
      <c r="AU1195" s="4" t="s">
        <v>1147</v>
      </c>
      <c r="AV1195" s="6"/>
      <c r="AW1195" s="6"/>
      <c r="AX1195" s="7"/>
      <c r="AY1195" s="4"/>
      <c r="BI1195" s="50"/>
      <c r="BK1195" s="50"/>
      <c r="BM1195" s="50"/>
      <c r="BO1195" s="50"/>
      <c r="BQ1195" s="50"/>
      <c r="BS1195" s="50"/>
    </row>
    <row r="1196" spans="2:71" x14ac:dyDescent="0.25">
      <c r="B1196" s="3" t="s">
        <v>294</v>
      </c>
      <c r="C1196" s="52" t="s">
        <v>593</v>
      </c>
      <c r="D1196" s="39">
        <v>44991</v>
      </c>
      <c r="E1196" s="28">
        <v>10</v>
      </c>
      <c r="F1196" s="3" t="s">
        <v>821</v>
      </c>
      <c r="H1196" s="6"/>
      <c r="J1196" s="6"/>
      <c r="L1196" s="6"/>
      <c r="N1196" s="6"/>
      <c r="P1196" s="6"/>
      <c r="R1196" s="6"/>
      <c r="T1196" s="6"/>
      <c r="V1196" s="3" t="s">
        <v>842</v>
      </c>
      <c r="X1196" s="7"/>
      <c r="Y1196" s="6"/>
      <c r="Z1196" s="6">
        <v>33</v>
      </c>
      <c r="AA1196" s="6">
        <v>56</v>
      </c>
      <c r="AB1196" s="7">
        <f>Z1196-AA1196</f>
        <v>-23</v>
      </c>
      <c r="AC1196" s="6">
        <v>38</v>
      </c>
      <c r="AD1196" s="6">
        <v>48</v>
      </c>
      <c r="AE1196" s="7">
        <f>AC1196-AD1196</f>
        <v>-10</v>
      </c>
      <c r="AF1196" s="6"/>
      <c r="AG1196" s="6"/>
      <c r="AL1196" s="6"/>
      <c r="AM1196" s="6"/>
      <c r="AO1196" s="4" t="s">
        <v>931</v>
      </c>
      <c r="AP1196" s="6"/>
      <c r="AQ1196" s="6"/>
      <c r="AR1196" s="6"/>
      <c r="AS1196" s="6"/>
      <c r="AT1196" s="6"/>
      <c r="AU1196" s="4"/>
      <c r="AV1196" s="6"/>
      <c r="AW1196" s="6"/>
      <c r="AX1196" s="7"/>
      <c r="AY1196" s="4"/>
      <c r="BI1196" s="50"/>
      <c r="BK1196" s="50"/>
      <c r="BM1196" s="50"/>
      <c r="BO1196" s="50"/>
      <c r="BQ1196" s="50"/>
      <c r="BS1196" s="50"/>
    </row>
    <row r="1197" spans="2:71" x14ac:dyDescent="0.25">
      <c r="B1197" s="3" t="s">
        <v>294</v>
      </c>
      <c r="C1197" s="52" t="s">
        <v>647</v>
      </c>
      <c r="D1197" s="39">
        <v>44992</v>
      </c>
      <c r="E1197" s="28">
        <v>15</v>
      </c>
      <c r="F1197" s="3" t="s">
        <v>821</v>
      </c>
      <c r="G1197" s="2" t="s">
        <v>224</v>
      </c>
      <c r="H1197" s="6">
        <v>23</v>
      </c>
      <c r="I1197" s="7">
        <v>-2</v>
      </c>
      <c r="J1197" s="6">
        <v>45</v>
      </c>
      <c r="K1197" s="7">
        <v>-2</v>
      </c>
      <c r="L1197" s="6">
        <v>10</v>
      </c>
      <c r="M1197" s="7">
        <v>0</v>
      </c>
      <c r="N1197" s="6">
        <v>7</v>
      </c>
      <c r="O1197" s="7">
        <v>2</v>
      </c>
      <c r="P1197" s="6">
        <v>7</v>
      </c>
      <c r="Q1197" s="7">
        <v>1</v>
      </c>
      <c r="R1197" s="6"/>
      <c r="T1197" s="6">
        <v>-22</v>
      </c>
      <c r="U1197" s="7">
        <v>0</v>
      </c>
      <c r="V1197" s="3" t="s">
        <v>842</v>
      </c>
      <c r="X1197" s="7"/>
      <c r="Y1197" s="7"/>
      <c r="Z1197" s="6"/>
      <c r="AA1197" s="6"/>
      <c r="AC1197" s="6"/>
      <c r="AD1197" s="6"/>
      <c r="AF1197" s="6"/>
      <c r="AG1197" s="6"/>
      <c r="AL1197" s="6"/>
      <c r="AM1197" s="6"/>
      <c r="AO1197" s="4"/>
      <c r="AP1197" s="6">
        <v>24</v>
      </c>
      <c r="AQ1197" s="6">
        <v>30</v>
      </c>
      <c r="AR1197" s="6"/>
      <c r="AS1197" s="6"/>
      <c r="AT1197" s="6"/>
      <c r="AU1197" s="4" t="s">
        <v>876</v>
      </c>
      <c r="AV1197" s="6"/>
      <c r="AW1197" s="6"/>
      <c r="AX1197" s="7"/>
      <c r="AY1197" s="4"/>
      <c r="BI1197" s="50"/>
      <c r="BK1197" s="50"/>
      <c r="BM1197" s="50"/>
      <c r="BO1197" s="50"/>
      <c r="BQ1197" s="50"/>
      <c r="BS1197" s="50"/>
    </row>
    <row r="1198" spans="2:71" x14ac:dyDescent="0.25">
      <c r="B1198" s="3" t="s">
        <v>294</v>
      </c>
      <c r="C1198" s="52" t="s">
        <v>377</v>
      </c>
      <c r="D1198" s="39">
        <v>44993</v>
      </c>
      <c r="E1198" s="28">
        <v>10</v>
      </c>
      <c r="F1198" s="3" t="s">
        <v>1182</v>
      </c>
      <c r="G1198" s="2" t="s">
        <v>74</v>
      </c>
      <c r="H1198" s="6">
        <v>23</v>
      </c>
      <c r="I1198" s="7">
        <v>-1</v>
      </c>
      <c r="J1198" s="6">
        <v>42</v>
      </c>
      <c r="K1198" s="7">
        <v>-3</v>
      </c>
      <c r="L1198" s="6">
        <v>8</v>
      </c>
      <c r="M1198" s="7">
        <v>-1</v>
      </c>
      <c r="N1198" s="6">
        <v>10</v>
      </c>
      <c r="O1198" s="7">
        <v>2</v>
      </c>
      <c r="P1198" s="6">
        <v>7</v>
      </c>
      <c r="Q1198" s="7">
        <v>0</v>
      </c>
      <c r="R1198" s="6"/>
      <c r="T1198" s="6">
        <v>-19</v>
      </c>
      <c r="U1198" s="7">
        <v>2</v>
      </c>
      <c r="V1198" s="3" t="s">
        <v>842</v>
      </c>
      <c r="X1198" s="7"/>
      <c r="Y1198" s="7"/>
      <c r="Z1198" s="6"/>
      <c r="AA1198" s="6"/>
      <c r="AC1198" s="6"/>
      <c r="AD1198" s="6"/>
      <c r="AF1198" s="6"/>
      <c r="AG1198" s="6"/>
      <c r="AL1198" s="6"/>
      <c r="AM1198" s="6"/>
      <c r="AO1198" s="4"/>
      <c r="AP1198" s="6"/>
      <c r="AQ1198" s="6"/>
      <c r="AR1198" s="6"/>
      <c r="AS1198" s="6"/>
      <c r="AT1198" s="6"/>
      <c r="AU1198" s="4"/>
      <c r="AV1198" s="6"/>
      <c r="AW1198" s="6"/>
      <c r="AX1198" s="7"/>
      <c r="AY1198" s="4"/>
      <c r="BI1198" s="50"/>
      <c r="BK1198" s="50"/>
      <c r="BM1198" s="50"/>
      <c r="BO1198" s="50"/>
      <c r="BQ1198" s="50"/>
      <c r="BS1198" s="50"/>
    </row>
    <row r="1199" spans="2:71" x14ac:dyDescent="0.25">
      <c r="B1199" s="3" t="s">
        <v>294</v>
      </c>
      <c r="C1199" s="52" t="s">
        <v>419</v>
      </c>
      <c r="D1199" s="39">
        <v>44993</v>
      </c>
      <c r="E1199" s="28">
        <v>10</v>
      </c>
      <c r="F1199" s="3" t="s">
        <v>1169</v>
      </c>
      <c r="G1199" s="2" t="s">
        <v>42</v>
      </c>
      <c r="H1199" s="6">
        <v>29</v>
      </c>
      <c r="I1199" s="7">
        <v>0</v>
      </c>
      <c r="J1199" s="6">
        <v>46</v>
      </c>
      <c r="K1199" s="7">
        <v>-1</v>
      </c>
      <c r="L1199" s="6">
        <v>9</v>
      </c>
      <c r="M1199" s="7">
        <v>1</v>
      </c>
      <c r="N1199" s="6">
        <v>5</v>
      </c>
      <c r="O1199" s="7">
        <v>0</v>
      </c>
      <c r="P1199" s="6">
        <v>6</v>
      </c>
      <c r="Q1199" s="7">
        <v>0</v>
      </c>
      <c r="R1199" s="6"/>
      <c r="T1199" s="6">
        <v>-17</v>
      </c>
      <c r="U1199" s="7">
        <v>1</v>
      </c>
      <c r="V1199" s="3" t="s">
        <v>1170</v>
      </c>
      <c r="W1199" t="s">
        <v>988</v>
      </c>
      <c r="X1199" s="7"/>
      <c r="Y1199" s="7"/>
      <c r="Z1199" s="6"/>
      <c r="AA1199" s="6"/>
      <c r="AC1199" s="6"/>
      <c r="AD1199" s="6"/>
      <c r="AF1199" s="6"/>
      <c r="AG1199" s="6"/>
      <c r="AL1199" s="6"/>
      <c r="AM1199" s="6"/>
      <c r="AO1199" s="4"/>
      <c r="AP1199" s="6"/>
      <c r="AQ1199" s="6"/>
      <c r="AR1199" s="6"/>
      <c r="AS1199" s="6"/>
      <c r="AT1199" s="6"/>
      <c r="AU1199" s="4"/>
      <c r="AV1199" s="6"/>
      <c r="AW1199" s="6"/>
      <c r="AX1199" s="7"/>
      <c r="AY1199" s="4"/>
      <c r="BI1199" s="50"/>
      <c r="BK1199" s="50"/>
      <c r="BM1199" s="50"/>
      <c r="BO1199" s="50"/>
      <c r="BQ1199" s="50"/>
      <c r="BS1199" s="50"/>
    </row>
    <row r="1200" spans="2:71" x14ac:dyDescent="0.25">
      <c r="B1200" s="3" t="s">
        <v>294</v>
      </c>
      <c r="C1200" s="52" t="s">
        <v>317</v>
      </c>
      <c r="D1200" s="39">
        <v>44993</v>
      </c>
      <c r="E1200" s="28">
        <v>18</v>
      </c>
      <c r="F1200" s="3" t="s">
        <v>903</v>
      </c>
      <c r="G1200" s="2" t="s">
        <v>138</v>
      </c>
      <c r="H1200" s="6">
        <v>29</v>
      </c>
      <c r="I1200" s="7">
        <v>2</v>
      </c>
      <c r="J1200" s="6">
        <v>44</v>
      </c>
      <c r="K1200" s="7">
        <v>0</v>
      </c>
      <c r="L1200" s="6">
        <v>8</v>
      </c>
      <c r="M1200" s="7">
        <v>1</v>
      </c>
      <c r="N1200" s="6">
        <v>5</v>
      </c>
      <c r="O1200" s="7">
        <v>-2</v>
      </c>
      <c r="P1200" s="6">
        <v>8</v>
      </c>
      <c r="Q1200" s="7">
        <v>0</v>
      </c>
      <c r="R1200" s="6"/>
      <c r="T1200" s="6">
        <v>-15</v>
      </c>
      <c r="U1200" s="7">
        <v>2</v>
      </c>
      <c r="V1200" s="3" t="s">
        <v>842</v>
      </c>
      <c r="X1200" s="7"/>
      <c r="Y1200" s="7"/>
      <c r="Z1200" s="6">
        <v>30</v>
      </c>
      <c r="AA1200" s="6">
        <v>40</v>
      </c>
      <c r="AB1200" s="7">
        <f>Z1200-AA1200</f>
        <v>-10</v>
      </c>
      <c r="AC1200" s="6">
        <v>31</v>
      </c>
      <c r="AD1200" s="6">
        <v>33</v>
      </c>
      <c r="AE1200" s="7">
        <f>AC1200-AD1200</f>
        <v>-2</v>
      </c>
      <c r="AF1200" s="6"/>
      <c r="AG1200" s="6"/>
      <c r="AL1200" s="6"/>
      <c r="AM1200" s="6"/>
      <c r="AO1200" s="4" t="s">
        <v>1127</v>
      </c>
      <c r="AP1200" s="6">
        <v>26</v>
      </c>
      <c r="AQ1200" s="6">
        <v>28</v>
      </c>
      <c r="AR1200" s="6"/>
      <c r="AS1200" s="6"/>
      <c r="AT1200" s="6"/>
      <c r="AU1200" s="4" t="s">
        <v>1035</v>
      </c>
      <c r="AV1200" s="6"/>
      <c r="AW1200" s="6"/>
      <c r="AX1200" s="7"/>
      <c r="AY1200" s="4"/>
      <c r="BI1200" s="50"/>
      <c r="BK1200" s="50"/>
      <c r="BM1200" s="50"/>
      <c r="BO1200" s="50"/>
      <c r="BQ1200" s="50"/>
      <c r="BS1200" s="50"/>
    </row>
    <row r="1201" spans="2:71" x14ac:dyDescent="0.25">
      <c r="B1201" s="3" t="s">
        <v>294</v>
      </c>
      <c r="C1201" s="52" t="s">
        <v>669</v>
      </c>
      <c r="D1201" s="39">
        <v>44994</v>
      </c>
      <c r="E1201" s="28">
        <v>10</v>
      </c>
      <c r="F1201" s="3" t="s">
        <v>1164</v>
      </c>
      <c r="H1201" s="6">
        <v>26</v>
      </c>
      <c r="I1201" s="7">
        <v>0</v>
      </c>
      <c r="J1201" s="6">
        <v>50</v>
      </c>
      <c r="K1201" s="7">
        <v>5</v>
      </c>
      <c r="L1201" s="6">
        <v>7</v>
      </c>
      <c r="M1201" s="7">
        <v>-4</v>
      </c>
      <c r="N1201" s="6">
        <v>5</v>
      </c>
      <c r="O1201" s="7">
        <v>-1</v>
      </c>
      <c r="P1201" s="6">
        <v>6</v>
      </c>
      <c r="Q1201" s="7">
        <v>0</v>
      </c>
      <c r="R1201" s="6"/>
      <c r="T1201" s="6">
        <v>-24</v>
      </c>
      <c r="U1201" s="7">
        <v>-5</v>
      </c>
      <c r="V1201" s="3" t="s">
        <v>842</v>
      </c>
      <c r="X1201" s="7"/>
      <c r="Y1201" s="7"/>
      <c r="Z1201" s="6">
        <v>29</v>
      </c>
      <c r="AA1201" s="6">
        <v>34</v>
      </c>
      <c r="AB1201" s="7">
        <f>Z1201-AA1201</f>
        <v>-5</v>
      </c>
      <c r="AC1201" s="6"/>
      <c r="AD1201" s="6"/>
      <c r="AF1201" s="6"/>
      <c r="AG1201" s="6"/>
      <c r="AL1201" s="6"/>
      <c r="AM1201" s="6"/>
      <c r="AO1201" s="4" t="s">
        <v>1189</v>
      </c>
      <c r="AP1201" s="6">
        <v>30</v>
      </c>
      <c r="AQ1201" s="6">
        <v>38</v>
      </c>
      <c r="AR1201" s="6"/>
      <c r="AS1201" s="6"/>
      <c r="AT1201" s="6"/>
      <c r="AU1201" s="4" t="s">
        <v>1185</v>
      </c>
      <c r="AV1201" s="6"/>
      <c r="AW1201" s="6"/>
      <c r="AX1201" s="7"/>
      <c r="AY1201" s="4"/>
      <c r="BI1201" s="50"/>
      <c r="BK1201" s="50"/>
      <c r="BM1201" s="50"/>
      <c r="BO1201" s="50"/>
      <c r="BQ1201" s="50"/>
      <c r="BS1201" s="50"/>
    </row>
    <row r="1202" spans="2:71" x14ac:dyDescent="0.25">
      <c r="B1202" s="3" t="s">
        <v>294</v>
      </c>
      <c r="C1202" s="52" t="s">
        <v>655</v>
      </c>
      <c r="D1202" s="39">
        <v>44995</v>
      </c>
      <c r="E1202" s="28">
        <v>15</v>
      </c>
      <c r="F1202" s="3" t="s">
        <v>1136</v>
      </c>
      <c r="H1202" s="6">
        <v>30</v>
      </c>
      <c r="I1202" s="7">
        <v>-2</v>
      </c>
      <c r="J1202" s="6">
        <v>45</v>
      </c>
      <c r="K1202" s="7">
        <v>2</v>
      </c>
      <c r="L1202" s="6">
        <v>9</v>
      </c>
      <c r="M1202" s="7">
        <v>0</v>
      </c>
      <c r="N1202" s="6">
        <v>3</v>
      </c>
      <c r="O1202" s="7">
        <v>0</v>
      </c>
      <c r="P1202" s="6">
        <v>5</v>
      </c>
      <c r="Q1202" s="7">
        <v>0</v>
      </c>
      <c r="R1202" s="6"/>
      <c r="T1202" s="6">
        <v>-15</v>
      </c>
      <c r="U1202" s="7">
        <v>-4</v>
      </c>
      <c r="V1202" s="3" t="s">
        <v>842</v>
      </c>
      <c r="W1202" t="s">
        <v>988</v>
      </c>
      <c r="X1202" s="7"/>
      <c r="Y1202" s="7"/>
      <c r="Z1202" s="6">
        <v>33</v>
      </c>
      <c r="AA1202" s="6">
        <v>41</v>
      </c>
      <c r="AB1202" s="7">
        <f>Z1202-AA1202</f>
        <v>-8</v>
      </c>
      <c r="AC1202" s="6">
        <v>35</v>
      </c>
      <c r="AD1202" s="6">
        <v>36</v>
      </c>
      <c r="AE1202" s="7">
        <f>AC1202-AD1202</f>
        <v>-1</v>
      </c>
      <c r="AF1202" s="6">
        <v>18</v>
      </c>
      <c r="AG1202" s="6">
        <v>28</v>
      </c>
      <c r="AH1202" s="7">
        <f>AF1202-AG1202</f>
        <v>-10</v>
      </c>
      <c r="AL1202" s="6"/>
      <c r="AM1202" s="6"/>
      <c r="AO1202" s="4" t="s">
        <v>1099</v>
      </c>
      <c r="AP1202" s="6">
        <v>38</v>
      </c>
      <c r="AQ1202" s="6">
        <v>37</v>
      </c>
      <c r="AR1202" s="6"/>
      <c r="AS1202" s="6"/>
      <c r="AT1202" s="6"/>
      <c r="AU1202" s="4" t="s">
        <v>1146</v>
      </c>
      <c r="AV1202" s="6">
        <v>23</v>
      </c>
      <c r="AW1202" s="6">
        <v>53</v>
      </c>
      <c r="AX1202" s="7">
        <f>AV1202-AW1202</f>
        <v>-30</v>
      </c>
      <c r="AY1202" s="4" t="s">
        <v>1099</v>
      </c>
      <c r="BI1202" s="50"/>
      <c r="BK1202" s="50"/>
      <c r="BM1202" s="50"/>
      <c r="BO1202" s="50"/>
      <c r="BQ1202" s="50"/>
      <c r="BS1202" s="50"/>
    </row>
    <row r="1203" spans="2:71" x14ac:dyDescent="0.25">
      <c r="B1203" s="3" t="s">
        <v>294</v>
      </c>
      <c r="C1203" s="52" t="s">
        <v>468</v>
      </c>
      <c r="D1203" s="39">
        <v>44995</v>
      </c>
      <c r="E1203" s="28">
        <v>13</v>
      </c>
      <c r="F1203" s="3" t="s">
        <v>1094</v>
      </c>
      <c r="H1203" s="6">
        <v>27</v>
      </c>
      <c r="I1203" s="7">
        <v>-4</v>
      </c>
      <c r="J1203" s="6">
        <v>50</v>
      </c>
      <c r="K1203" s="7">
        <v>3</v>
      </c>
      <c r="L1203" s="6">
        <v>9</v>
      </c>
      <c r="M1203" s="7">
        <v>1</v>
      </c>
      <c r="N1203" s="6">
        <v>4</v>
      </c>
      <c r="O1203" s="7">
        <v>-1</v>
      </c>
      <c r="P1203" s="6">
        <v>4</v>
      </c>
      <c r="Q1203" s="7">
        <v>0</v>
      </c>
      <c r="R1203" s="6">
        <v>1</v>
      </c>
      <c r="S1203" s="7">
        <v>0</v>
      </c>
      <c r="T1203" s="6">
        <v>-23</v>
      </c>
      <c r="U1203" s="7">
        <v>-7</v>
      </c>
      <c r="V1203" s="3" t="s">
        <v>842</v>
      </c>
      <c r="X1203" s="7"/>
      <c r="Y1203" s="7"/>
      <c r="Z1203" s="6">
        <v>40</v>
      </c>
      <c r="AA1203" s="6">
        <v>51</v>
      </c>
      <c r="AB1203" s="7">
        <f>Z1203-AA1203</f>
        <v>-11</v>
      </c>
      <c r="AC1203" s="6">
        <v>50</v>
      </c>
      <c r="AD1203" s="6">
        <v>38</v>
      </c>
      <c r="AE1203" s="7">
        <f>AC1203-AD1203</f>
        <v>12</v>
      </c>
      <c r="AF1203" s="6"/>
      <c r="AG1203" s="6"/>
      <c r="AL1203" s="6"/>
      <c r="AM1203" s="6"/>
      <c r="AO1203" s="4" t="s">
        <v>1095</v>
      </c>
      <c r="AP1203" s="6"/>
      <c r="AQ1203" s="6"/>
      <c r="AR1203" s="6"/>
      <c r="AS1203" s="6"/>
      <c r="AT1203" s="6"/>
      <c r="AU1203" s="4"/>
      <c r="AV1203" s="6"/>
      <c r="AW1203" s="6"/>
      <c r="AX1203" s="7"/>
      <c r="AY1203" s="4"/>
      <c r="BI1203" s="50"/>
      <c r="BK1203" s="50"/>
      <c r="BM1203" s="50"/>
      <c r="BO1203" s="50"/>
      <c r="BQ1203" s="50"/>
      <c r="BS1203" s="50"/>
    </row>
    <row r="1204" spans="2:71" x14ac:dyDescent="0.25">
      <c r="B1204" s="3" t="s">
        <v>294</v>
      </c>
      <c r="C1204" s="52" t="s">
        <v>355</v>
      </c>
      <c r="D1204" s="39">
        <v>44995</v>
      </c>
      <c r="E1204" s="28">
        <v>21</v>
      </c>
      <c r="F1204" s="3" t="s">
        <v>1153</v>
      </c>
      <c r="G1204" s="2" t="s">
        <v>36</v>
      </c>
      <c r="H1204" s="6">
        <v>23</v>
      </c>
      <c r="I1204" s="7">
        <v>-2</v>
      </c>
      <c r="J1204" s="6">
        <v>49</v>
      </c>
      <c r="K1204" s="7">
        <v>1</v>
      </c>
      <c r="L1204" s="6">
        <v>9</v>
      </c>
      <c r="M1204" s="7">
        <v>0</v>
      </c>
      <c r="N1204" s="6">
        <v>7</v>
      </c>
      <c r="O1204" s="7">
        <v>1</v>
      </c>
      <c r="P1204" s="6">
        <v>6</v>
      </c>
      <c r="Q1204" s="7">
        <v>1</v>
      </c>
      <c r="R1204" s="6"/>
      <c r="T1204" s="6">
        <v>-26</v>
      </c>
      <c r="U1204" s="7">
        <v>-3</v>
      </c>
      <c r="V1204" s="3" t="s">
        <v>842</v>
      </c>
      <c r="X1204" s="7"/>
      <c r="Y1204" s="7"/>
      <c r="Z1204" s="6"/>
      <c r="AA1204" s="6"/>
      <c r="AC1204" s="6"/>
      <c r="AD1204" s="6"/>
      <c r="AF1204" s="6"/>
      <c r="AG1204" s="6"/>
      <c r="AL1204" s="6"/>
      <c r="AM1204" s="6"/>
      <c r="AO1204" s="4"/>
      <c r="AP1204" s="6"/>
      <c r="AQ1204" s="6"/>
      <c r="AR1204" s="6"/>
      <c r="AS1204" s="6"/>
      <c r="AT1204" s="6"/>
      <c r="AU1204" s="4"/>
      <c r="AV1204" s="6"/>
      <c r="AW1204" s="6"/>
      <c r="AX1204" s="7"/>
      <c r="AY1204" s="4"/>
      <c r="BI1204" s="50"/>
      <c r="BK1204" s="50"/>
      <c r="BM1204" s="50"/>
      <c r="BO1204" s="50"/>
      <c r="BQ1204" s="50"/>
      <c r="BS1204" s="50"/>
    </row>
    <row r="1205" spans="2:71" x14ac:dyDescent="0.25">
      <c r="B1205" s="3" t="s">
        <v>294</v>
      </c>
      <c r="C1205" s="52" t="s">
        <v>318</v>
      </c>
      <c r="D1205" s="39">
        <v>44997</v>
      </c>
      <c r="E1205" s="28">
        <v>13</v>
      </c>
      <c r="F1205" s="3" t="s">
        <v>1135</v>
      </c>
      <c r="H1205" s="6">
        <v>27</v>
      </c>
      <c r="I1205" s="7">
        <v>3</v>
      </c>
      <c r="J1205" s="6">
        <v>48</v>
      </c>
      <c r="K1205" s="7">
        <v>-2</v>
      </c>
      <c r="L1205" s="6">
        <v>11</v>
      </c>
      <c r="M1205" s="7">
        <v>2</v>
      </c>
      <c r="N1205" s="6">
        <v>5</v>
      </c>
      <c r="O1205" s="7">
        <v>0</v>
      </c>
      <c r="P1205" s="6">
        <v>6</v>
      </c>
      <c r="Q1205" s="7">
        <v>-1</v>
      </c>
      <c r="R1205" s="6"/>
      <c r="T1205" s="6">
        <v>-21</v>
      </c>
      <c r="U1205" s="7">
        <v>5</v>
      </c>
      <c r="V1205" s="3" t="s">
        <v>842</v>
      </c>
      <c r="X1205" s="7"/>
      <c r="Y1205" s="7"/>
      <c r="Z1205" s="6">
        <v>30</v>
      </c>
      <c r="AA1205" s="6">
        <v>41</v>
      </c>
      <c r="AB1205" s="7">
        <f>Z1205-AA1205</f>
        <v>-11</v>
      </c>
      <c r="AC1205" s="6">
        <v>36</v>
      </c>
      <c r="AD1205" s="6">
        <v>27</v>
      </c>
      <c r="AE1205" s="7">
        <f>AC1205-AD1205</f>
        <v>9</v>
      </c>
      <c r="AF1205" s="6"/>
      <c r="AG1205" s="6"/>
      <c r="AL1205" s="6"/>
      <c r="AM1205" s="6"/>
      <c r="AO1205" s="4" t="s">
        <v>1148</v>
      </c>
      <c r="AP1205" s="6">
        <v>34</v>
      </c>
      <c r="AQ1205" s="6">
        <v>42</v>
      </c>
      <c r="AR1205" s="6"/>
      <c r="AS1205" s="6"/>
      <c r="AT1205" s="6"/>
      <c r="AU1205" s="4" t="s">
        <v>1147</v>
      </c>
      <c r="AV1205" s="6"/>
      <c r="AW1205" s="6"/>
      <c r="AX1205" s="7"/>
      <c r="AY1205" s="4"/>
      <c r="BI1205" s="50"/>
      <c r="BK1205" s="50"/>
      <c r="BM1205" s="50"/>
      <c r="BO1205" s="50"/>
      <c r="BQ1205" s="50"/>
      <c r="BS1205" s="50"/>
    </row>
    <row r="1206" spans="2:71" x14ac:dyDescent="0.25">
      <c r="B1206" s="3" t="s">
        <v>294</v>
      </c>
      <c r="C1206" s="52" t="s">
        <v>441</v>
      </c>
      <c r="D1206" s="39">
        <v>44998</v>
      </c>
      <c r="E1206" s="28">
        <v>17</v>
      </c>
      <c r="F1206" s="3" t="s">
        <v>982</v>
      </c>
      <c r="H1206" s="6">
        <v>32</v>
      </c>
      <c r="I1206" s="7">
        <v>3</v>
      </c>
      <c r="J1206" s="6">
        <v>48</v>
      </c>
      <c r="K1206" s="7">
        <v>3</v>
      </c>
      <c r="L1206" s="6">
        <v>9</v>
      </c>
      <c r="M1206" s="7">
        <v>-1</v>
      </c>
      <c r="N1206" s="6">
        <v>2</v>
      </c>
      <c r="O1206" s="7">
        <v>-1</v>
      </c>
      <c r="P1206" s="6">
        <v>3</v>
      </c>
      <c r="Q1206" s="7">
        <v>-1</v>
      </c>
      <c r="R1206" s="6">
        <v>0</v>
      </c>
      <c r="S1206" s="7">
        <v>-1</v>
      </c>
      <c r="T1206" s="6">
        <v>-16</v>
      </c>
      <c r="U1206" s="7">
        <v>0</v>
      </c>
      <c r="V1206" s="3" t="s">
        <v>842</v>
      </c>
      <c r="W1206" t="s">
        <v>988</v>
      </c>
      <c r="X1206" s="7"/>
      <c r="Y1206" s="7"/>
      <c r="Z1206" s="6"/>
      <c r="AA1206" s="6"/>
      <c r="AC1206" s="6"/>
      <c r="AD1206" s="6"/>
      <c r="AF1206" s="6"/>
      <c r="AG1206" s="6"/>
      <c r="AL1206" s="6"/>
      <c r="AM1206" s="6"/>
      <c r="AO1206" s="4"/>
      <c r="AP1206" s="6"/>
      <c r="AQ1206" s="6"/>
      <c r="AR1206" s="6"/>
      <c r="AS1206" s="6"/>
      <c r="AT1206" s="6"/>
      <c r="AU1206" s="4"/>
      <c r="AV1206" s="6"/>
      <c r="AW1206" s="6"/>
      <c r="AX1206" s="7"/>
      <c r="AY1206" s="4"/>
      <c r="BI1206" s="50"/>
      <c r="BK1206" s="50"/>
      <c r="BM1206" s="50"/>
      <c r="BO1206" s="50"/>
      <c r="BQ1206" s="50"/>
      <c r="BS1206" s="50"/>
    </row>
    <row r="1207" spans="2:71" x14ac:dyDescent="0.25">
      <c r="B1207" s="3" t="s">
        <v>294</v>
      </c>
      <c r="C1207" s="52" t="s">
        <v>690</v>
      </c>
      <c r="D1207" s="39">
        <v>45000</v>
      </c>
      <c r="E1207" s="28">
        <v>16</v>
      </c>
      <c r="F1207" s="3" t="s">
        <v>1164</v>
      </c>
      <c r="H1207" s="6">
        <v>25</v>
      </c>
      <c r="I1207" s="7">
        <v>-1</v>
      </c>
      <c r="J1207" s="6">
        <v>46</v>
      </c>
      <c r="K1207" s="7">
        <v>-4</v>
      </c>
      <c r="L1207" s="6">
        <v>6</v>
      </c>
      <c r="M1207" s="7">
        <v>-1</v>
      </c>
      <c r="N1207" s="6">
        <v>7</v>
      </c>
      <c r="O1207" s="7">
        <v>2</v>
      </c>
      <c r="P1207" s="6">
        <v>9</v>
      </c>
      <c r="Q1207" s="7">
        <v>3</v>
      </c>
      <c r="R1207" s="6"/>
      <c r="T1207" s="6">
        <v>-21</v>
      </c>
      <c r="U1207" s="7">
        <v>3</v>
      </c>
      <c r="V1207" s="3" t="s">
        <v>842</v>
      </c>
      <c r="X1207" s="7"/>
      <c r="Y1207" s="7"/>
      <c r="Z1207" s="6">
        <v>30</v>
      </c>
      <c r="AA1207" s="6">
        <v>40</v>
      </c>
      <c r="AB1207" s="7">
        <f>Z1207-AA1207</f>
        <v>-10</v>
      </c>
      <c r="AC1207" s="6"/>
      <c r="AD1207" s="6"/>
      <c r="AF1207" s="6"/>
      <c r="AG1207" s="6"/>
      <c r="AL1207" s="6"/>
      <c r="AM1207" s="6"/>
      <c r="AO1207" s="4" t="s">
        <v>1189</v>
      </c>
      <c r="AP1207" s="6">
        <v>32</v>
      </c>
      <c r="AQ1207" s="6">
        <v>36</v>
      </c>
      <c r="AR1207" s="6"/>
      <c r="AS1207" s="6"/>
      <c r="AT1207" s="6"/>
      <c r="AU1207" s="4" t="s">
        <v>1185</v>
      </c>
      <c r="AV1207" s="6"/>
      <c r="AW1207" s="6"/>
      <c r="AX1207" s="7"/>
      <c r="AY1207" s="4"/>
      <c r="BI1207" s="50"/>
      <c r="BK1207" s="50"/>
      <c r="BM1207" s="50"/>
      <c r="BO1207" s="50"/>
      <c r="BQ1207" s="50"/>
      <c r="BS1207" s="50"/>
    </row>
    <row r="1208" spans="2:71" x14ac:dyDescent="0.25">
      <c r="B1208" s="3" t="s">
        <v>294</v>
      </c>
      <c r="C1208" s="52" t="s">
        <v>624</v>
      </c>
      <c r="D1208" s="39">
        <v>45000</v>
      </c>
      <c r="E1208" s="28">
        <v>17</v>
      </c>
      <c r="F1208" s="3" t="s">
        <v>1169</v>
      </c>
      <c r="G1208" s="2" t="s">
        <v>42</v>
      </c>
      <c r="H1208" s="6">
        <v>30</v>
      </c>
      <c r="I1208" s="7">
        <v>1</v>
      </c>
      <c r="J1208" s="6">
        <v>47</v>
      </c>
      <c r="K1208" s="7">
        <v>1</v>
      </c>
      <c r="L1208" s="6">
        <v>8</v>
      </c>
      <c r="M1208" s="7">
        <v>-1</v>
      </c>
      <c r="N1208" s="6">
        <v>4</v>
      </c>
      <c r="O1208" s="7">
        <v>-1</v>
      </c>
      <c r="P1208" s="6">
        <v>5</v>
      </c>
      <c r="Q1208" s="7">
        <v>-1</v>
      </c>
      <c r="R1208" s="6"/>
      <c r="T1208" s="6">
        <v>-17</v>
      </c>
      <c r="U1208" s="7">
        <v>0</v>
      </c>
      <c r="V1208" s="3" t="s">
        <v>1170</v>
      </c>
      <c r="W1208" t="s">
        <v>988</v>
      </c>
      <c r="X1208" s="7"/>
      <c r="Y1208" s="7"/>
      <c r="Z1208" s="6"/>
      <c r="AA1208" s="6"/>
      <c r="AC1208" s="6"/>
      <c r="AD1208" s="6"/>
      <c r="AF1208" s="6"/>
      <c r="AG1208" s="6"/>
      <c r="AL1208" s="6"/>
      <c r="AM1208" s="6"/>
      <c r="AO1208" s="4"/>
      <c r="AP1208" s="6"/>
      <c r="AQ1208" s="6"/>
      <c r="AR1208" s="6"/>
      <c r="AS1208" s="6"/>
      <c r="AT1208" s="6"/>
      <c r="AU1208" s="4"/>
      <c r="AV1208" s="6"/>
      <c r="AW1208" s="6"/>
      <c r="AX1208" s="7"/>
      <c r="AY1208" s="4"/>
      <c r="BI1208" s="50"/>
      <c r="BK1208" s="50"/>
      <c r="BM1208" s="50"/>
      <c r="BO1208" s="50"/>
      <c r="BQ1208" s="50"/>
      <c r="BS1208" s="50"/>
    </row>
    <row r="1209" spans="2:71" x14ac:dyDescent="0.25">
      <c r="B1209" s="3" t="s">
        <v>294</v>
      </c>
      <c r="C1209" s="52" t="s">
        <v>624</v>
      </c>
      <c r="D1209" s="39">
        <v>45000</v>
      </c>
      <c r="E1209" s="28">
        <v>17</v>
      </c>
      <c r="F1209" s="3" t="s">
        <v>821</v>
      </c>
      <c r="G1209" s="2" t="s">
        <v>224</v>
      </c>
      <c r="H1209" s="6">
        <v>27</v>
      </c>
      <c r="I1209" s="7">
        <v>4</v>
      </c>
      <c r="J1209" s="6">
        <v>46</v>
      </c>
      <c r="K1209" s="7">
        <v>1</v>
      </c>
      <c r="L1209" s="6">
        <v>9</v>
      </c>
      <c r="M1209" s="7">
        <v>-1</v>
      </c>
      <c r="N1209" s="6">
        <v>6</v>
      </c>
      <c r="O1209" s="7">
        <v>-1</v>
      </c>
      <c r="P1209" s="6">
        <v>6</v>
      </c>
      <c r="Q1209" s="7">
        <v>-1</v>
      </c>
      <c r="R1209" s="6"/>
      <c r="T1209" s="6">
        <v>-19</v>
      </c>
      <c r="U1209" s="7">
        <v>3</v>
      </c>
      <c r="V1209" s="3" t="s">
        <v>842</v>
      </c>
      <c r="X1209" s="7"/>
      <c r="Y1209" s="7"/>
      <c r="Z1209" s="6">
        <v>34</v>
      </c>
      <c r="AA1209" s="6">
        <v>54</v>
      </c>
      <c r="AB1209" s="7">
        <f>Z1209-AA1209</f>
        <v>-20</v>
      </c>
      <c r="AC1209" s="6">
        <v>37</v>
      </c>
      <c r="AD1209" s="6">
        <v>48</v>
      </c>
      <c r="AE1209" s="7">
        <f>AC1209-AD1209</f>
        <v>-11</v>
      </c>
      <c r="AF1209" s="6">
        <v>15</v>
      </c>
      <c r="AG1209" s="6">
        <v>28</v>
      </c>
      <c r="AH1209" s="7">
        <f>AF1209-AG1209</f>
        <v>-13</v>
      </c>
      <c r="AL1209" s="6"/>
      <c r="AM1209" s="6"/>
      <c r="AO1209" s="4" t="s">
        <v>931</v>
      </c>
      <c r="AP1209" s="6"/>
      <c r="AQ1209" s="6"/>
      <c r="AR1209" s="6"/>
      <c r="AS1209" s="6"/>
      <c r="AT1209" s="6"/>
      <c r="AU1209" s="4"/>
      <c r="AV1209" s="6"/>
      <c r="AW1209" s="6"/>
      <c r="AX1209" s="7"/>
      <c r="AY1209" s="4"/>
      <c r="BI1209" s="50"/>
      <c r="BK1209" s="50"/>
      <c r="BM1209" s="50"/>
      <c r="BO1209" s="50"/>
      <c r="BQ1209" s="50"/>
      <c r="BS1209" s="50"/>
    </row>
    <row r="1210" spans="2:71" x14ac:dyDescent="0.25">
      <c r="B1210" s="3" t="s">
        <v>294</v>
      </c>
      <c r="C1210" s="52" t="s">
        <v>624</v>
      </c>
      <c r="D1210" s="39">
        <v>45000</v>
      </c>
      <c r="E1210" s="28">
        <v>17</v>
      </c>
      <c r="F1210" s="3" t="s">
        <v>1019</v>
      </c>
      <c r="G1210" s="2" t="s">
        <v>202</v>
      </c>
      <c r="H1210" s="6">
        <v>29</v>
      </c>
      <c r="I1210" s="7">
        <v>0</v>
      </c>
      <c r="J1210" s="6">
        <v>46</v>
      </c>
      <c r="K1210" s="7">
        <v>0</v>
      </c>
      <c r="L1210" s="6">
        <v>8</v>
      </c>
      <c r="M1210" s="7">
        <v>-1</v>
      </c>
      <c r="N1210" s="6">
        <v>4</v>
      </c>
      <c r="O1210" s="7">
        <v>0</v>
      </c>
      <c r="P1210" s="6">
        <v>6</v>
      </c>
      <c r="Q1210" s="7">
        <v>0</v>
      </c>
      <c r="R1210" s="6"/>
      <c r="T1210" s="6">
        <v>-17</v>
      </c>
      <c r="U1210" s="7">
        <v>0</v>
      </c>
      <c r="V1210" s="3" t="s">
        <v>842</v>
      </c>
      <c r="X1210" s="7"/>
      <c r="Y1210" s="7"/>
      <c r="Z1210" s="6">
        <v>29</v>
      </c>
      <c r="AA1210" s="6">
        <v>40</v>
      </c>
      <c r="AB1210" s="7">
        <f>Z1210-AA1210</f>
        <v>-11</v>
      </c>
      <c r="AC1210" s="6">
        <v>30</v>
      </c>
      <c r="AD1210" s="6">
        <v>30</v>
      </c>
      <c r="AE1210" s="7">
        <f>AC1210-AD1210</f>
        <v>0</v>
      </c>
      <c r="AF1210" s="6">
        <v>12</v>
      </c>
      <c r="AG1210" s="6">
        <v>17</v>
      </c>
      <c r="AH1210" s="7">
        <f>AF1210-AG1210</f>
        <v>-5</v>
      </c>
      <c r="AL1210" s="6"/>
      <c r="AM1210" s="6"/>
      <c r="AO1210" s="4" t="s">
        <v>1087</v>
      </c>
      <c r="AP1210" s="6"/>
      <c r="AQ1210" s="6"/>
      <c r="AR1210" s="6"/>
      <c r="AS1210" s="6"/>
      <c r="AT1210" s="6"/>
      <c r="AU1210" s="4"/>
      <c r="AV1210" s="6"/>
      <c r="AW1210" s="6"/>
      <c r="AX1210" s="7"/>
      <c r="AY1210" s="4"/>
      <c r="BI1210" s="50"/>
      <c r="BK1210" s="50"/>
      <c r="BM1210" s="50"/>
      <c r="BO1210" s="50"/>
      <c r="BQ1210" s="50"/>
      <c r="BS1210" s="50"/>
    </row>
    <row r="1211" spans="2:71" x14ac:dyDescent="0.25">
      <c r="B1211" s="3" t="s">
        <v>294</v>
      </c>
      <c r="C1211" s="52" t="s">
        <v>319</v>
      </c>
      <c r="D1211" s="39">
        <v>45000</v>
      </c>
      <c r="E1211" s="28">
        <v>19</v>
      </c>
      <c r="F1211" s="3" t="s">
        <v>903</v>
      </c>
      <c r="G1211" s="2" t="s">
        <v>138</v>
      </c>
      <c r="H1211" s="6">
        <v>29</v>
      </c>
      <c r="I1211" s="7">
        <v>0</v>
      </c>
      <c r="J1211" s="6">
        <v>44</v>
      </c>
      <c r="K1211" s="7">
        <v>0</v>
      </c>
      <c r="L1211" s="6">
        <v>8</v>
      </c>
      <c r="M1211" s="7">
        <v>0</v>
      </c>
      <c r="N1211" s="6">
        <v>6</v>
      </c>
      <c r="O1211" s="7">
        <v>1</v>
      </c>
      <c r="P1211" s="6">
        <v>7</v>
      </c>
      <c r="Q1211" s="7">
        <v>-1</v>
      </c>
      <c r="R1211" s="6"/>
      <c r="T1211" s="6">
        <v>-15</v>
      </c>
      <c r="U1211" s="7">
        <v>0</v>
      </c>
      <c r="V1211" s="3" t="s">
        <v>842</v>
      </c>
      <c r="X1211" s="7"/>
      <c r="Y1211" s="7"/>
      <c r="Z1211" s="6">
        <v>31</v>
      </c>
      <c r="AA1211" s="6">
        <v>39</v>
      </c>
      <c r="AB1211" s="7">
        <f>Z1211-AA1211</f>
        <v>-8</v>
      </c>
      <c r="AC1211" s="6">
        <v>31</v>
      </c>
      <c r="AD1211" s="6">
        <v>31</v>
      </c>
      <c r="AE1211" s="7">
        <f>AC1211-AD1211</f>
        <v>0</v>
      </c>
      <c r="AF1211" s="6">
        <v>14</v>
      </c>
      <c r="AG1211" s="6">
        <v>19</v>
      </c>
      <c r="AH1211" s="7">
        <f>AF1211-AG1211</f>
        <v>-5</v>
      </c>
      <c r="AL1211" s="6"/>
      <c r="AM1211" s="6"/>
      <c r="AO1211" s="4" t="s">
        <v>1127</v>
      </c>
      <c r="AP1211" s="6">
        <v>28</v>
      </c>
      <c r="AQ1211" s="6">
        <v>26</v>
      </c>
      <c r="AR1211" s="6"/>
      <c r="AS1211" s="6"/>
      <c r="AT1211" s="6"/>
      <c r="AU1211" s="4" t="s">
        <v>1035</v>
      </c>
      <c r="AV1211" s="6"/>
      <c r="AW1211" s="6"/>
      <c r="AX1211" s="7"/>
      <c r="AY1211" s="4"/>
      <c r="BI1211" s="50"/>
      <c r="BK1211" s="50"/>
      <c r="BM1211" s="50"/>
      <c r="BO1211" s="50"/>
      <c r="BQ1211" s="50"/>
      <c r="BS1211" s="50"/>
    </row>
    <row r="1212" spans="2:71" x14ac:dyDescent="0.25">
      <c r="B1212" s="3" t="s">
        <v>294</v>
      </c>
      <c r="C1212" s="52" t="s">
        <v>640</v>
      </c>
      <c r="D1212" s="39">
        <v>45001</v>
      </c>
      <c r="E1212" s="28">
        <v>20</v>
      </c>
      <c r="F1212" s="3" t="s">
        <v>1182</v>
      </c>
      <c r="G1212" s="2" t="s">
        <v>74</v>
      </c>
      <c r="H1212" s="6">
        <v>20</v>
      </c>
      <c r="I1212" s="7">
        <v>-3</v>
      </c>
      <c r="J1212" s="6">
        <v>45</v>
      </c>
      <c r="K1212" s="7">
        <v>3</v>
      </c>
      <c r="L1212" s="6">
        <v>9</v>
      </c>
      <c r="M1212" s="7">
        <v>1</v>
      </c>
      <c r="N1212" s="6">
        <v>13</v>
      </c>
      <c r="O1212" s="7">
        <v>3</v>
      </c>
      <c r="P1212" s="6">
        <v>6</v>
      </c>
      <c r="Q1212" s="7">
        <v>-1</v>
      </c>
      <c r="R1212" s="6"/>
      <c r="T1212" s="6">
        <v>-25</v>
      </c>
      <c r="U1212" s="7">
        <v>-6</v>
      </c>
      <c r="V1212" s="3" t="s">
        <v>842</v>
      </c>
      <c r="X1212" s="7"/>
      <c r="Y1212" s="7"/>
      <c r="Z1212" s="6"/>
      <c r="AA1212" s="6"/>
      <c r="AC1212" s="6"/>
      <c r="AD1212" s="6"/>
      <c r="AF1212" s="6"/>
      <c r="AG1212" s="6"/>
      <c r="AL1212" s="6"/>
      <c r="AM1212" s="6"/>
      <c r="AO1212" s="4"/>
      <c r="AP1212" s="6"/>
      <c r="AQ1212" s="6"/>
      <c r="AR1212" s="6"/>
      <c r="AS1212" s="6"/>
      <c r="AT1212" s="6"/>
      <c r="AU1212" s="4"/>
      <c r="AV1212" s="6"/>
      <c r="AW1212" s="6"/>
      <c r="AX1212" s="7"/>
      <c r="AY1212" s="4"/>
      <c r="BI1212" s="50"/>
      <c r="BK1212" s="50"/>
      <c r="BM1212" s="50"/>
      <c r="BO1212" s="50"/>
      <c r="BQ1212" s="50"/>
      <c r="BS1212" s="50"/>
    </row>
    <row r="1213" spans="2:71" x14ac:dyDescent="0.25">
      <c r="B1213" s="3" t="s">
        <v>294</v>
      </c>
      <c r="C1213" s="52" t="s">
        <v>523</v>
      </c>
      <c r="D1213" s="39">
        <v>45002</v>
      </c>
      <c r="E1213" s="28">
        <v>23</v>
      </c>
      <c r="F1213" s="3" t="s">
        <v>1136</v>
      </c>
      <c r="H1213" s="6">
        <v>31</v>
      </c>
      <c r="I1213" s="7">
        <v>1</v>
      </c>
      <c r="J1213" s="6">
        <v>45</v>
      </c>
      <c r="K1213" s="7">
        <v>0</v>
      </c>
      <c r="L1213" s="6">
        <v>9</v>
      </c>
      <c r="M1213" s="7">
        <v>0</v>
      </c>
      <c r="N1213" s="6">
        <v>3</v>
      </c>
      <c r="O1213" s="7">
        <v>0</v>
      </c>
      <c r="P1213" s="6">
        <v>4</v>
      </c>
      <c r="Q1213" s="7">
        <v>-1</v>
      </c>
      <c r="R1213" s="6"/>
      <c r="T1213" s="6">
        <v>-14</v>
      </c>
      <c r="U1213" s="7">
        <v>1</v>
      </c>
      <c r="V1213" s="3" t="s">
        <v>842</v>
      </c>
      <c r="W1213" t="s">
        <v>988</v>
      </c>
      <c r="X1213" s="7"/>
      <c r="Y1213" s="7"/>
      <c r="Z1213" s="6"/>
      <c r="AA1213" s="6"/>
      <c r="AC1213" s="6"/>
      <c r="AD1213" s="6"/>
      <c r="AF1213" s="6"/>
      <c r="AG1213" s="6"/>
      <c r="AL1213" s="6"/>
      <c r="AM1213" s="6"/>
      <c r="AO1213" s="4"/>
      <c r="AP1213" s="6"/>
      <c r="AQ1213" s="6"/>
      <c r="AR1213" s="6"/>
      <c r="AS1213" s="6"/>
      <c r="AT1213" s="6"/>
      <c r="AU1213" s="4"/>
      <c r="AV1213" s="6"/>
      <c r="AW1213" s="6"/>
      <c r="AX1213" s="7"/>
      <c r="AY1213" s="4"/>
      <c r="BI1213" s="50"/>
      <c r="BK1213" s="50"/>
      <c r="BM1213" s="50"/>
      <c r="BO1213" s="50"/>
      <c r="BQ1213" s="50"/>
      <c r="BS1213" s="50"/>
    </row>
    <row r="1214" spans="2:71" x14ac:dyDescent="0.25">
      <c r="B1214" s="3" t="s">
        <v>294</v>
      </c>
      <c r="C1214" s="52" t="s">
        <v>300</v>
      </c>
      <c r="D1214" s="39">
        <v>45002</v>
      </c>
      <c r="E1214" s="28">
        <v>20</v>
      </c>
      <c r="F1214" s="3" t="s">
        <v>1094</v>
      </c>
      <c r="H1214" s="6">
        <v>35</v>
      </c>
      <c r="I1214" s="7">
        <v>8</v>
      </c>
      <c r="J1214" s="6">
        <v>45</v>
      </c>
      <c r="K1214" s="7">
        <v>-5</v>
      </c>
      <c r="L1214" s="6">
        <v>7</v>
      </c>
      <c r="M1214" s="7">
        <v>-2</v>
      </c>
      <c r="N1214" s="6">
        <v>4</v>
      </c>
      <c r="O1214" s="7">
        <v>0</v>
      </c>
      <c r="P1214" s="6">
        <v>3</v>
      </c>
      <c r="Q1214" s="7">
        <v>-1</v>
      </c>
      <c r="R1214" s="6">
        <v>1</v>
      </c>
      <c r="S1214" s="7">
        <v>0</v>
      </c>
      <c r="T1214" s="6">
        <v>-10</v>
      </c>
      <c r="U1214" s="7">
        <v>13</v>
      </c>
      <c r="V1214" s="3" t="s">
        <v>842</v>
      </c>
      <c r="X1214" s="7"/>
      <c r="Y1214" s="7"/>
      <c r="Z1214" s="6">
        <v>41</v>
      </c>
      <c r="AA1214" s="6">
        <v>50</v>
      </c>
      <c r="AB1214" s="7">
        <f>Z1214-AA1214</f>
        <v>-9</v>
      </c>
      <c r="AC1214" s="6">
        <v>47</v>
      </c>
      <c r="AD1214" s="6">
        <v>40</v>
      </c>
      <c r="AE1214" s="7">
        <f>AC1214-AD1214</f>
        <v>7</v>
      </c>
      <c r="AF1214" s="6"/>
      <c r="AG1214" s="6"/>
      <c r="AL1214" s="6"/>
      <c r="AM1214" s="6"/>
      <c r="AO1214" s="4" t="s">
        <v>1095</v>
      </c>
      <c r="AP1214" s="6"/>
      <c r="AQ1214" s="6"/>
      <c r="AR1214" s="6"/>
      <c r="AS1214" s="6"/>
      <c r="AT1214" s="6"/>
      <c r="AU1214" s="4"/>
      <c r="AV1214" s="6"/>
      <c r="AW1214" s="6"/>
      <c r="AX1214" s="7"/>
      <c r="AY1214" s="4"/>
      <c r="BI1214" s="50"/>
      <c r="BK1214" s="50"/>
      <c r="BM1214" s="50"/>
      <c r="BO1214" s="50"/>
      <c r="BQ1214" s="50"/>
      <c r="BS1214" s="50"/>
    </row>
    <row r="1215" spans="2:71" x14ac:dyDescent="0.25">
      <c r="B1215" s="3" t="s">
        <v>294</v>
      </c>
      <c r="C1215" s="52" t="s">
        <v>300</v>
      </c>
      <c r="D1215" s="39">
        <v>45002</v>
      </c>
      <c r="E1215" s="28">
        <v>21</v>
      </c>
      <c r="F1215" s="3" t="s">
        <v>982</v>
      </c>
      <c r="H1215" s="6">
        <v>31</v>
      </c>
      <c r="I1215" s="7">
        <v>-1</v>
      </c>
      <c r="J1215" s="6">
        <v>46</v>
      </c>
      <c r="K1215" s="7">
        <v>-2</v>
      </c>
      <c r="L1215" s="6">
        <v>8</v>
      </c>
      <c r="M1215" s="7">
        <v>-1</v>
      </c>
      <c r="N1215" s="6">
        <v>2</v>
      </c>
      <c r="O1215" s="7">
        <v>0</v>
      </c>
      <c r="P1215" s="6">
        <v>4</v>
      </c>
      <c r="Q1215" s="7">
        <v>1</v>
      </c>
      <c r="R1215" s="6">
        <v>1</v>
      </c>
      <c r="S1215" s="7">
        <v>1</v>
      </c>
      <c r="T1215" s="6">
        <v>-15</v>
      </c>
      <c r="U1215" s="7">
        <v>1</v>
      </c>
      <c r="V1215" s="3" t="s">
        <v>842</v>
      </c>
      <c r="W1215" t="s">
        <v>988</v>
      </c>
      <c r="X1215" s="7"/>
      <c r="Y1215" s="7"/>
      <c r="Z1215" s="6"/>
      <c r="AA1215" s="6"/>
      <c r="AC1215" s="6"/>
      <c r="AD1215" s="6"/>
      <c r="AF1215" s="6"/>
      <c r="AG1215" s="6"/>
      <c r="AL1215" s="6"/>
      <c r="AM1215" s="6"/>
      <c r="AO1215" s="4"/>
      <c r="AP1215" s="6"/>
      <c r="AQ1215" s="6"/>
      <c r="AR1215" s="6"/>
      <c r="AS1215" s="6"/>
      <c r="AT1215" s="6"/>
      <c r="AU1215" s="4"/>
      <c r="AV1215" s="6"/>
      <c r="AW1215" s="6"/>
      <c r="AX1215" s="7"/>
      <c r="AY1215" s="4"/>
      <c r="BI1215" s="50"/>
      <c r="BK1215" s="50"/>
      <c r="BM1215" s="50"/>
      <c r="BO1215" s="50"/>
      <c r="BQ1215" s="50"/>
      <c r="BS1215" s="50"/>
    </row>
    <row r="1216" spans="2:71" x14ac:dyDescent="0.25">
      <c r="B1216" s="3" t="s">
        <v>294</v>
      </c>
      <c r="C1216" s="52" t="s">
        <v>300</v>
      </c>
      <c r="D1216" s="39">
        <v>45002</v>
      </c>
      <c r="E1216" s="28">
        <v>29</v>
      </c>
      <c r="F1216" s="3" t="s">
        <v>1132</v>
      </c>
      <c r="H1216" s="6"/>
      <c r="J1216" s="6"/>
      <c r="L1216" s="6"/>
      <c r="N1216" s="6"/>
      <c r="P1216" s="6"/>
      <c r="R1216" s="6"/>
      <c r="T1216" s="6"/>
      <c r="V1216" s="3" t="s">
        <v>842</v>
      </c>
      <c r="X1216" s="7"/>
      <c r="Y1216" s="6"/>
      <c r="Z1216" s="6">
        <v>29</v>
      </c>
      <c r="AA1216" s="6">
        <v>45</v>
      </c>
      <c r="AB1216" s="7">
        <f>Z1216-AA1216</f>
        <v>-16</v>
      </c>
      <c r="AC1216" s="6">
        <v>31</v>
      </c>
      <c r="AD1216" s="6">
        <v>37</v>
      </c>
      <c r="AE1216" s="7">
        <f>AC1216-AD1216</f>
        <v>-6</v>
      </c>
      <c r="AF1216" s="6"/>
      <c r="AG1216" s="6"/>
      <c r="AL1216" s="6"/>
      <c r="AM1216" s="6"/>
      <c r="AO1216" s="4" t="s">
        <v>1750</v>
      </c>
      <c r="AP1216" s="6"/>
      <c r="AQ1216" s="6"/>
      <c r="AR1216" s="6"/>
      <c r="AS1216" s="6"/>
      <c r="AT1216" s="6"/>
      <c r="AU1216" s="4"/>
      <c r="AV1216" s="6"/>
      <c r="AW1216" s="6"/>
      <c r="AX1216" s="7"/>
      <c r="AY1216" s="4"/>
      <c r="BI1216" s="50"/>
      <c r="BK1216" s="50"/>
      <c r="BM1216" s="50"/>
      <c r="BO1216" s="50"/>
      <c r="BQ1216" s="50"/>
      <c r="BS1216" s="50"/>
    </row>
    <row r="1217" spans="2:71" x14ac:dyDescent="0.25">
      <c r="B1217" s="3" t="s">
        <v>294</v>
      </c>
      <c r="C1217" s="52" t="s">
        <v>300</v>
      </c>
      <c r="D1217" s="39">
        <v>45002</v>
      </c>
      <c r="E1217" s="28">
        <v>29</v>
      </c>
      <c r="F1217" s="3" t="s">
        <v>1132</v>
      </c>
      <c r="H1217" s="6"/>
      <c r="J1217" s="6"/>
      <c r="L1217" s="6"/>
      <c r="N1217" s="6"/>
      <c r="P1217" s="6"/>
      <c r="R1217" s="6"/>
      <c r="T1217" s="6"/>
      <c r="V1217" s="3" t="s">
        <v>842</v>
      </c>
      <c r="X1217" s="7"/>
      <c r="Y1217" s="6"/>
      <c r="Z1217" s="6">
        <v>29</v>
      </c>
      <c r="AA1217" s="6">
        <v>29</v>
      </c>
      <c r="AB1217" s="7">
        <f>Z1217-AA1217</f>
        <v>0</v>
      </c>
      <c r="AC1217" s="6"/>
      <c r="AD1217" s="6"/>
      <c r="AF1217" s="6"/>
      <c r="AG1217" s="6"/>
      <c r="AL1217" s="6"/>
      <c r="AM1217" s="6"/>
      <c r="AO1217" s="4" t="s">
        <v>1154</v>
      </c>
      <c r="AP1217" s="6"/>
      <c r="AQ1217" s="6"/>
      <c r="AR1217" s="6"/>
      <c r="AS1217" s="6"/>
      <c r="AT1217" s="6"/>
      <c r="AU1217" s="4"/>
      <c r="AV1217" s="6"/>
      <c r="AW1217" s="6"/>
      <c r="AX1217" s="7"/>
      <c r="AY1217" s="4"/>
      <c r="BI1217" s="50"/>
      <c r="BK1217" s="50"/>
      <c r="BM1217" s="50"/>
      <c r="BO1217" s="50"/>
      <c r="BQ1217" s="50"/>
      <c r="BS1217" s="50"/>
    </row>
    <row r="1218" spans="2:71" x14ac:dyDescent="0.25">
      <c r="B1218" s="3" t="s">
        <v>294</v>
      </c>
      <c r="C1218" s="52" t="s">
        <v>437</v>
      </c>
      <c r="D1218" s="39">
        <v>45003</v>
      </c>
      <c r="E1218" s="28"/>
      <c r="F1218" s="3" t="s">
        <v>821</v>
      </c>
      <c r="H1218" s="6"/>
      <c r="J1218" s="6"/>
      <c r="L1218" s="6"/>
      <c r="N1218" s="6"/>
      <c r="P1218" s="6"/>
      <c r="R1218" s="6"/>
      <c r="T1218" s="6"/>
      <c r="V1218" s="3" t="s">
        <v>842</v>
      </c>
      <c r="X1218" s="7"/>
      <c r="Y1218" s="6"/>
      <c r="Z1218" s="6">
        <v>34</v>
      </c>
      <c r="AA1218" s="6">
        <v>49</v>
      </c>
      <c r="AB1218" s="7">
        <f>Z1218-AA1218</f>
        <v>-15</v>
      </c>
      <c r="AC1218" s="6">
        <v>37</v>
      </c>
      <c r="AD1218" s="6">
        <v>42</v>
      </c>
      <c r="AE1218" s="7">
        <f>AC1218-AD1218</f>
        <v>-5</v>
      </c>
      <c r="AF1218" s="6"/>
      <c r="AG1218" s="6"/>
      <c r="AL1218" s="6"/>
      <c r="AM1218" s="6"/>
      <c r="AO1218" s="4" t="s">
        <v>1037</v>
      </c>
      <c r="AP1218" s="6"/>
      <c r="AQ1218" s="6"/>
      <c r="AR1218" s="6"/>
      <c r="AS1218" s="6"/>
      <c r="AT1218" s="6"/>
      <c r="AU1218" s="4"/>
      <c r="AV1218" s="6">
        <v>17</v>
      </c>
      <c r="AW1218" s="6">
        <v>64</v>
      </c>
      <c r="AX1218" s="7">
        <f>AV1218-AW1218</f>
        <v>-47</v>
      </c>
      <c r="AY1218" s="4" t="s">
        <v>871</v>
      </c>
      <c r="BI1218" s="50"/>
      <c r="BK1218" s="50"/>
      <c r="BM1218" s="50"/>
      <c r="BO1218" s="50"/>
      <c r="BQ1218" s="50"/>
      <c r="BS1218" s="50"/>
    </row>
    <row r="1219" spans="2:71" x14ac:dyDescent="0.25">
      <c r="B1219" s="3" t="s">
        <v>294</v>
      </c>
      <c r="C1219" s="52" t="s">
        <v>320</v>
      </c>
      <c r="D1219" s="39">
        <v>45004</v>
      </c>
      <c r="E1219" s="28">
        <v>20</v>
      </c>
      <c r="F1219" s="3" t="s">
        <v>1135</v>
      </c>
      <c r="H1219" s="6">
        <v>26</v>
      </c>
      <c r="I1219" s="7">
        <v>-1</v>
      </c>
      <c r="J1219" s="6">
        <v>47</v>
      </c>
      <c r="K1219" s="7">
        <v>-1</v>
      </c>
      <c r="L1219" s="6">
        <v>11</v>
      </c>
      <c r="M1219" s="7">
        <v>0</v>
      </c>
      <c r="N1219" s="6">
        <v>6</v>
      </c>
      <c r="O1219" s="7">
        <v>1</v>
      </c>
      <c r="P1219" s="6">
        <v>5</v>
      </c>
      <c r="Q1219" s="7">
        <v>-1</v>
      </c>
      <c r="R1219" s="6"/>
      <c r="T1219" s="6">
        <v>-21</v>
      </c>
      <c r="U1219" s="7">
        <v>0</v>
      </c>
      <c r="V1219" s="3" t="s">
        <v>842</v>
      </c>
      <c r="X1219" s="7"/>
      <c r="Y1219" s="7"/>
      <c r="Z1219" s="6">
        <v>30</v>
      </c>
      <c r="AA1219" s="6">
        <v>41</v>
      </c>
      <c r="AB1219" s="7">
        <f>Z1219-AA1219</f>
        <v>-11</v>
      </c>
      <c r="AC1219" s="6">
        <v>38</v>
      </c>
      <c r="AD1219" s="6">
        <v>27</v>
      </c>
      <c r="AE1219" s="7">
        <f>AC1219-AD1219</f>
        <v>11</v>
      </c>
      <c r="AF1219" s="6"/>
      <c r="AG1219" s="6"/>
      <c r="AL1219" s="6"/>
      <c r="AM1219" s="6"/>
      <c r="AO1219" s="4" t="s">
        <v>1148</v>
      </c>
      <c r="AP1219" s="6">
        <v>34</v>
      </c>
      <c r="AQ1219" s="6">
        <v>41</v>
      </c>
      <c r="AR1219" s="6"/>
      <c r="AS1219" s="6"/>
      <c r="AT1219" s="6"/>
      <c r="AU1219" s="4" t="s">
        <v>1147</v>
      </c>
      <c r="AV1219" s="6"/>
      <c r="AW1219" s="6"/>
      <c r="AX1219" s="7"/>
      <c r="AY1219" s="4"/>
      <c r="BI1219" s="50"/>
      <c r="BK1219" s="50"/>
      <c r="BM1219" s="50"/>
      <c r="BO1219" s="50"/>
      <c r="BQ1219" s="50"/>
      <c r="BS1219" s="50"/>
    </row>
    <row r="1220" spans="2:71" x14ac:dyDescent="0.25">
      <c r="B1220" s="3" t="s">
        <v>294</v>
      </c>
      <c r="C1220" s="52" t="s">
        <v>434</v>
      </c>
      <c r="D1220" s="39">
        <v>45006</v>
      </c>
      <c r="E1220" s="28">
        <v>23</v>
      </c>
      <c r="F1220" s="3" t="s">
        <v>821</v>
      </c>
      <c r="G1220" s="2" t="s">
        <v>224</v>
      </c>
      <c r="H1220" s="6">
        <v>23</v>
      </c>
      <c r="I1220" s="7">
        <v>-4</v>
      </c>
      <c r="J1220" s="6">
        <v>49</v>
      </c>
      <c r="K1220" s="7">
        <v>3</v>
      </c>
      <c r="L1220" s="6">
        <v>10</v>
      </c>
      <c r="M1220" s="7">
        <v>1</v>
      </c>
      <c r="N1220" s="6">
        <v>6</v>
      </c>
      <c r="O1220" s="7">
        <v>0</v>
      </c>
      <c r="P1220" s="6">
        <v>6</v>
      </c>
      <c r="Q1220" s="7">
        <v>0</v>
      </c>
      <c r="R1220" s="6"/>
      <c r="T1220" s="6">
        <v>-26</v>
      </c>
      <c r="U1220" s="7">
        <v>-7</v>
      </c>
      <c r="V1220" s="3" t="s">
        <v>842</v>
      </c>
      <c r="X1220" s="7"/>
      <c r="Y1220" s="7"/>
      <c r="Z1220" s="6"/>
      <c r="AA1220" s="6"/>
      <c r="AC1220" s="6"/>
      <c r="AD1220" s="6"/>
      <c r="AF1220" s="6"/>
      <c r="AG1220" s="6"/>
      <c r="AL1220" s="6"/>
      <c r="AM1220" s="6"/>
      <c r="AO1220" s="4"/>
      <c r="AP1220" s="6">
        <v>25</v>
      </c>
      <c r="AQ1220" s="6">
        <v>31</v>
      </c>
      <c r="AR1220" s="6"/>
      <c r="AS1220" s="6"/>
      <c r="AT1220" s="6"/>
      <c r="AU1220" s="4" t="s">
        <v>876</v>
      </c>
      <c r="AV1220" s="6"/>
      <c r="AW1220" s="6"/>
      <c r="AX1220" s="7"/>
      <c r="AY1220" s="4"/>
      <c r="BI1220" s="50"/>
      <c r="BK1220" s="50"/>
      <c r="BM1220" s="50"/>
      <c r="BO1220" s="50"/>
      <c r="BQ1220" s="50"/>
      <c r="BS1220" s="50"/>
    </row>
    <row r="1221" spans="2:71" x14ac:dyDescent="0.25">
      <c r="B1221" s="3" t="s">
        <v>294</v>
      </c>
      <c r="C1221" s="52" t="s">
        <v>698</v>
      </c>
      <c r="D1221" s="39">
        <v>45007</v>
      </c>
      <c r="E1221" s="28">
        <v>24</v>
      </c>
      <c r="F1221" s="3" t="s">
        <v>1182</v>
      </c>
      <c r="G1221" s="2" t="s">
        <v>74</v>
      </c>
      <c r="H1221" s="6">
        <v>22</v>
      </c>
      <c r="I1221" s="7">
        <v>2</v>
      </c>
      <c r="J1221" s="6">
        <v>43</v>
      </c>
      <c r="K1221" s="7">
        <v>-2</v>
      </c>
      <c r="L1221" s="6">
        <v>10</v>
      </c>
      <c r="M1221" s="7">
        <v>1</v>
      </c>
      <c r="N1221" s="6">
        <v>8</v>
      </c>
      <c r="O1221" s="7">
        <v>-5</v>
      </c>
      <c r="P1221" s="6">
        <v>9</v>
      </c>
      <c r="Q1221" s="7">
        <v>3</v>
      </c>
      <c r="R1221" s="6"/>
      <c r="T1221" s="6">
        <v>-21</v>
      </c>
      <c r="U1221" s="7">
        <v>4</v>
      </c>
      <c r="V1221" s="3" t="s">
        <v>842</v>
      </c>
      <c r="X1221" s="7"/>
      <c r="Y1221" s="7"/>
      <c r="Z1221" s="6"/>
      <c r="AA1221" s="6"/>
      <c r="AC1221" s="6"/>
      <c r="AD1221" s="6"/>
      <c r="AF1221" s="6"/>
      <c r="AG1221" s="6"/>
      <c r="AL1221" s="6"/>
      <c r="AM1221" s="6"/>
      <c r="AO1221" s="4"/>
      <c r="AP1221" s="6">
        <v>16</v>
      </c>
      <c r="AQ1221" s="6">
        <v>22</v>
      </c>
      <c r="AR1221" s="6"/>
      <c r="AS1221" s="6"/>
      <c r="AT1221" s="6"/>
      <c r="AU1221" s="4" t="s">
        <v>1197</v>
      </c>
      <c r="AV1221" s="6"/>
      <c r="AW1221" s="6"/>
      <c r="AX1221" s="7"/>
      <c r="AY1221" s="4"/>
      <c r="BI1221" s="50"/>
      <c r="BK1221" s="50"/>
      <c r="BM1221" s="50"/>
      <c r="BO1221" s="50"/>
      <c r="BQ1221" s="50"/>
      <c r="BS1221" s="50"/>
    </row>
    <row r="1222" spans="2:71" x14ac:dyDescent="0.25">
      <c r="B1222" s="3" t="s">
        <v>294</v>
      </c>
      <c r="C1222" s="52" t="s">
        <v>675</v>
      </c>
      <c r="D1222" s="39">
        <v>45007</v>
      </c>
      <c r="E1222" s="28">
        <v>24</v>
      </c>
      <c r="F1222" s="3" t="s">
        <v>1169</v>
      </c>
      <c r="G1222" s="2" t="s">
        <v>42</v>
      </c>
      <c r="H1222" s="6">
        <v>31</v>
      </c>
      <c r="I1222" s="7">
        <v>1</v>
      </c>
      <c r="J1222" s="6">
        <v>46</v>
      </c>
      <c r="K1222" s="7">
        <v>-1</v>
      </c>
      <c r="L1222" s="6">
        <v>8</v>
      </c>
      <c r="M1222" s="7">
        <v>0</v>
      </c>
      <c r="N1222" s="6">
        <v>4</v>
      </c>
      <c r="O1222" s="7">
        <v>0</v>
      </c>
      <c r="P1222" s="6">
        <v>5</v>
      </c>
      <c r="Q1222" s="7">
        <v>0</v>
      </c>
      <c r="R1222" s="6"/>
      <c r="T1222" s="6">
        <v>-15</v>
      </c>
      <c r="U1222" s="7">
        <v>2</v>
      </c>
      <c r="V1222" s="3" t="s">
        <v>1170</v>
      </c>
      <c r="W1222" t="s">
        <v>988</v>
      </c>
      <c r="X1222" s="7"/>
      <c r="Y1222" s="7"/>
      <c r="Z1222" s="6"/>
      <c r="AA1222" s="6"/>
      <c r="AC1222" s="6"/>
      <c r="AD1222" s="6"/>
      <c r="AF1222" s="6"/>
      <c r="AG1222" s="6"/>
      <c r="AL1222" s="6"/>
      <c r="AM1222" s="6"/>
      <c r="AO1222" s="4"/>
      <c r="AP1222" s="6"/>
      <c r="AQ1222" s="6"/>
      <c r="AR1222" s="6"/>
      <c r="AS1222" s="6"/>
      <c r="AT1222" s="6"/>
      <c r="AU1222" s="4"/>
      <c r="AV1222" s="6"/>
      <c r="AW1222" s="6"/>
      <c r="AX1222" s="7"/>
      <c r="AY1222" s="4"/>
      <c r="BI1222" s="50"/>
      <c r="BK1222" s="50"/>
      <c r="BM1222" s="50"/>
      <c r="BO1222" s="50"/>
      <c r="BQ1222" s="50"/>
      <c r="BS1222" s="50"/>
    </row>
    <row r="1223" spans="2:71" x14ac:dyDescent="0.25">
      <c r="B1223" s="3" t="s">
        <v>294</v>
      </c>
      <c r="C1223" s="52" t="s">
        <v>1180</v>
      </c>
      <c r="D1223" s="39">
        <v>45007</v>
      </c>
      <c r="E1223" s="28">
        <v>4</v>
      </c>
      <c r="F1223" s="3" t="s">
        <v>1132</v>
      </c>
      <c r="G1223" s="2" t="s">
        <v>60</v>
      </c>
      <c r="H1223" s="6">
        <v>26</v>
      </c>
      <c r="I1223" s="7">
        <v>1</v>
      </c>
      <c r="J1223" s="6">
        <v>49</v>
      </c>
      <c r="K1223" s="7">
        <v>-2</v>
      </c>
      <c r="L1223" s="6">
        <v>11</v>
      </c>
      <c r="M1223" s="7">
        <v>2</v>
      </c>
      <c r="N1223" s="6">
        <v>6</v>
      </c>
      <c r="O1223" s="7">
        <v>1</v>
      </c>
      <c r="P1223" s="6">
        <v>2</v>
      </c>
      <c r="Q1223" s="7">
        <v>-1</v>
      </c>
      <c r="R1223" s="6">
        <v>1</v>
      </c>
      <c r="S1223" s="7">
        <v>1</v>
      </c>
      <c r="T1223" s="6">
        <v>-23</v>
      </c>
      <c r="U1223" s="7">
        <v>3</v>
      </c>
      <c r="V1223" s="3" t="s">
        <v>639</v>
      </c>
      <c r="X1223" s="7"/>
      <c r="Y1223" s="7"/>
      <c r="Z1223" s="6">
        <v>32</v>
      </c>
      <c r="AA1223" s="6">
        <v>54</v>
      </c>
      <c r="AB1223" s="7">
        <f>Z1223-AA1223</f>
        <v>-22</v>
      </c>
      <c r="AC1223" s="6">
        <v>31</v>
      </c>
      <c r="AD1223" s="6">
        <v>51</v>
      </c>
      <c r="AE1223" s="7">
        <f>AC1223-AD1223</f>
        <v>-20</v>
      </c>
      <c r="AF1223" s="6">
        <v>20</v>
      </c>
      <c r="AG1223" s="6">
        <v>36</v>
      </c>
      <c r="AH1223" s="7">
        <f>AF1223-AG1223</f>
        <v>-16</v>
      </c>
      <c r="AL1223" s="6"/>
      <c r="AM1223" s="6"/>
      <c r="AO1223" s="4" t="s">
        <v>1087</v>
      </c>
      <c r="AP1223" s="6">
        <v>37</v>
      </c>
      <c r="AQ1223" s="6">
        <v>36</v>
      </c>
      <c r="AR1223" s="6"/>
      <c r="AS1223" s="6"/>
      <c r="AT1223" s="6"/>
      <c r="AU1223" s="4" t="s">
        <v>1088</v>
      </c>
      <c r="AV1223" s="6">
        <v>16</v>
      </c>
      <c r="AW1223" s="6">
        <v>77</v>
      </c>
      <c r="AX1223" s="7">
        <f>AV1223-AW1223</f>
        <v>-61</v>
      </c>
      <c r="AY1223" s="4" t="s">
        <v>937</v>
      </c>
      <c r="BI1223" s="50"/>
      <c r="BK1223" s="50"/>
      <c r="BM1223" s="50"/>
      <c r="BO1223" s="50"/>
      <c r="BQ1223" s="50"/>
      <c r="BS1223" s="50"/>
    </row>
    <row r="1224" spans="2:71" x14ac:dyDescent="0.25">
      <c r="B1224" s="3" t="s">
        <v>294</v>
      </c>
      <c r="C1224" s="52" t="s">
        <v>625</v>
      </c>
      <c r="D1224" s="39">
        <v>45008</v>
      </c>
      <c r="E1224" s="28">
        <v>24</v>
      </c>
      <c r="F1224" s="3" t="s">
        <v>1164</v>
      </c>
      <c r="H1224" s="6">
        <v>29</v>
      </c>
      <c r="I1224" s="7">
        <v>4</v>
      </c>
      <c r="J1224" s="6">
        <v>44</v>
      </c>
      <c r="K1224" s="7">
        <v>-2</v>
      </c>
      <c r="L1224" s="6">
        <v>10</v>
      </c>
      <c r="M1224" s="7">
        <v>4</v>
      </c>
      <c r="N1224" s="6">
        <v>5</v>
      </c>
      <c r="O1224" s="7">
        <v>-2</v>
      </c>
      <c r="P1224" s="6">
        <v>6</v>
      </c>
      <c r="Q1224" s="7">
        <v>-3</v>
      </c>
      <c r="R1224" s="6"/>
      <c r="T1224" s="6">
        <v>-15</v>
      </c>
      <c r="U1224" s="7">
        <v>6</v>
      </c>
      <c r="V1224" s="3" t="s">
        <v>842</v>
      </c>
      <c r="X1224" s="7"/>
      <c r="Y1224" s="7"/>
      <c r="Z1224" s="6">
        <v>36</v>
      </c>
      <c r="AA1224" s="6">
        <v>35</v>
      </c>
      <c r="AB1224" s="7">
        <f t="shared" ref="AB1224:AB1230" si="20">Z1224-AA1224</f>
        <v>1</v>
      </c>
      <c r="AC1224" s="6"/>
      <c r="AD1224" s="6"/>
      <c r="AF1224" s="6"/>
      <c r="AG1224" s="6"/>
      <c r="AL1224" s="6"/>
      <c r="AM1224" s="6"/>
      <c r="AO1224" s="4" t="s">
        <v>1189</v>
      </c>
      <c r="AP1224" s="6">
        <v>37</v>
      </c>
      <c r="AQ1224" s="6">
        <v>34</v>
      </c>
      <c r="AR1224" s="6"/>
      <c r="AS1224" s="6"/>
      <c r="AT1224" s="6"/>
      <c r="AU1224" s="4" t="s">
        <v>1185</v>
      </c>
      <c r="AV1224" s="6"/>
      <c r="AW1224" s="6"/>
      <c r="AX1224" s="7"/>
      <c r="AY1224" s="4"/>
      <c r="BI1224" s="50"/>
      <c r="BK1224" s="50"/>
      <c r="BM1224" s="50"/>
      <c r="BO1224" s="50"/>
      <c r="BQ1224" s="50"/>
      <c r="BS1224" s="50"/>
    </row>
    <row r="1225" spans="2:71" x14ac:dyDescent="0.25">
      <c r="B1225" s="3" t="s">
        <v>294</v>
      </c>
      <c r="C1225" s="52" t="s">
        <v>625</v>
      </c>
      <c r="D1225" s="39">
        <v>45008</v>
      </c>
      <c r="E1225" s="28">
        <v>29</v>
      </c>
      <c r="F1225" s="3" t="s">
        <v>982</v>
      </c>
      <c r="H1225" s="6">
        <v>31</v>
      </c>
      <c r="I1225" s="7">
        <v>0</v>
      </c>
      <c r="J1225" s="6">
        <v>45</v>
      </c>
      <c r="K1225" s="7">
        <v>-1</v>
      </c>
      <c r="L1225" s="6">
        <v>8</v>
      </c>
      <c r="M1225" s="7">
        <v>0</v>
      </c>
      <c r="N1225" s="6">
        <v>3</v>
      </c>
      <c r="O1225" s="7">
        <v>1</v>
      </c>
      <c r="P1225" s="6">
        <v>4</v>
      </c>
      <c r="Q1225" s="7">
        <v>0</v>
      </c>
      <c r="R1225" s="6">
        <v>1</v>
      </c>
      <c r="S1225" s="7">
        <v>0</v>
      </c>
      <c r="T1225" s="6">
        <v>-14</v>
      </c>
      <c r="U1225" s="7">
        <v>1</v>
      </c>
      <c r="V1225" s="3" t="s">
        <v>842</v>
      </c>
      <c r="W1225" t="s">
        <v>988</v>
      </c>
      <c r="X1225" s="7"/>
      <c r="Y1225" s="7"/>
      <c r="Z1225" s="6"/>
      <c r="AA1225" s="6"/>
      <c r="AC1225" s="6"/>
      <c r="AD1225" s="6"/>
      <c r="AF1225" s="6"/>
      <c r="AG1225" s="6"/>
      <c r="AL1225" s="6"/>
      <c r="AM1225" s="6"/>
      <c r="AO1225" s="4"/>
      <c r="AP1225" s="6">
        <v>37</v>
      </c>
      <c r="AQ1225" s="6">
        <v>38</v>
      </c>
      <c r="AR1225" s="6"/>
      <c r="AS1225" s="6"/>
      <c r="AT1225" s="6"/>
      <c r="AU1225" s="4" t="s">
        <v>1084</v>
      </c>
      <c r="AV1225" s="6"/>
      <c r="AW1225" s="6"/>
      <c r="AX1225" s="7"/>
      <c r="AY1225" s="4"/>
      <c r="BI1225" s="50"/>
      <c r="BK1225" s="50"/>
      <c r="BM1225" s="50"/>
      <c r="BO1225" s="50"/>
      <c r="BQ1225" s="50"/>
      <c r="BS1225" s="50"/>
    </row>
    <row r="1226" spans="2:71" x14ac:dyDescent="0.25">
      <c r="B1226" s="3" t="s">
        <v>294</v>
      </c>
      <c r="C1226" s="52" t="s">
        <v>601</v>
      </c>
      <c r="D1226" s="39">
        <v>45009</v>
      </c>
      <c r="E1226" s="28">
        <v>29</v>
      </c>
      <c r="F1226" s="3" t="s">
        <v>1136</v>
      </c>
      <c r="H1226" s="6">
        <v>29</v>
      </c>
      <c r="I1226" s="7">
        <v>-2</v>
      </c>
      <c r="J1226" s="6">
        <v>45</v>
      </c>
      <c r="K1226" s="7">
        <v>0</v>
      </c>
      <c r="L1226" s="6">
        <v>9</v>
      </c>
      <c r="M1226" s="7">
        <v>0</v>
      </c>
      <c r="N1226" s="6">
        <v>3</v>
      </c>
      <c r="O1226" s="7">
        <v>0</v>
      </c>
      <c r="P1226" s="6">
        <v>4</v>
      </c>
      <c r="Q1226" s="7">
        <v>0</v>
      </c>
      <c r="R1226" s="6"/>
      <c r="T1226" s="6">
        <v>-16</v>
      </c>
      <c r="U1226" s="7">
        <v>-2</v>
      </c>
      <c r="V1226" s="3" t="s">
        <v>842</v>
      </c>
      <c r="W1226" t="s">
        <v>988</v>
      </c>
      <c r="X1226" s="7"/>
      <c r="Y1226" s="7"/>
      <c r="Z1226" s="6"/>
      <c r="AA1226" s="6"/>
      <c r="AC1226" s="6"/>
      <c r="AD1226" s="6"/>
      <c r="AF1226" s="6"/>
      <c r="AG1226" s="6"/>
      <c r="AL1226" s="6"/>
      <c r="AM1226" s="6"/>
      <c r="AO1226" s="4"/>
      <c r="AP1226" s="6"/>
      <c r="AQ1226" s="6"/>
      <c r="AR1226" s="6"/>
      <c r="AS1226" s="6"/>
      <c r="AT1226" s="6"/>
      <c r="AU1226" s="4"/>
      <c r="AV1226" s="6"/>
      <c r="AW1226" s="6"/>
      <c r="AX1226" s="7"/>
      <c r="AY1226" s="4"/>
      <c r="BI1226" s="50"/>
      <c r="BK1226" s="50"/>
      <c r="BM1226" s="50"/>
      <c r="BO1226" s="50"/>
      <c r="BQ1226" s="50"/>
      <c r="BS1226" s="50"/>
    </row>
    <row r="1227" spans="2:71" x14ac:dyDescent="0.25">
      <c r="B1227" s="3" t="s">
        <v>294</v>
      </c>
      <c r="C1227" s="52" t="s">
        <v>273</v>
      </c>
      <c r="D1227" s="39">
        <v>45009</v>
      </c>
      <c r="E1227" s="28">
        <v>27</v>
      </c>
      <c r="F1227" s="3" t="s">
        <v>1094</v>
      </c>
      <c r="H1227" s="6">
        <v>30</v>
      </c>
      <c r="I1227" s="7">
        <v>-5</v>
      </c>
      <c r="J1227" s="6">
        <v>45</v>
      </c>
      <c r="K1227" s="7">
        <v>0</v>
      </c>
      <c r="L1227" s="6">
        <v>10</v>
      </c>
      <c r="M1227" s="7">
        <v>3</v>
      </c>
      <c r="N1227" s="6">
        <v>4</v>
      </c>
      <c r="O1227" s="7">
        <v>0</v>
      </c>
      <c r="P1227" s="6">
        <v>4</v>
      </c>
      <c r="Q1227" s="7">
        <v>1</v>
      </c>
      <c r="R1227" s="6">
        <v>2</v>
      </c>
      <c r="S1227" s="7">
        <v>1</v>
      </c>
      <c r="T1227" s="6">
        <v>-15</v>
      </c>
      <c r="U1227" s="7">
        <v>-5</v>
      </c>
      <c r="V1227" s="3" t="s">
        <v>842</v>
      </c>
      <c r="X1227" s="7"/>
      <c r="Y1227" s="7"/>
      <c r="Z1227" s="6">
        <v>43</v>
      </c>
      <c r="AA1227" s="6">
        <v>49</v>
      </c>
      <c r="AB1227" s="7">
        <f t="shared" si="20"/>
        <v>-6</v>
      </c>
      <c r="AC1227" s="6">
        <v>46</v>
      </c>
      <c r="AD1227" s="6">
        <v>40</v>
      </c>
      <c r="AE1227" s="7">
        <f>AC1227-AD1227</f>
        <v>6</v>
      </c>
      <c r="AF1227" s="6"/>
      <c r="AG1227" s="6"/>
      <c r="AL1227" s="6"/>
      <c r="AM1227" s="6"/>
      <c r="AO1227" s="4" t="s">
        <v>1095</v>
      </c>
      <c r="AP1227" s="6"/>
      <c r="AQ1227" s="6"/>
      <c r="AR1227" s="6"/>
      <c r="AS1227" s="6"/>
      <c r="AT1227" s="6"/>
      <c r="AU1227" s="4"/>
      <c r="AV1227" s="6"/>
      <c r="AW1227" s="6"/>
      <c r="AX1227" s="7"/>
      <c r="AY1227" s="4"/>
      <c r="BI1227" s="50"/>
      <c r="BK1227" s="50"/>
      <c r="BM1227" s="50"/>
      <c r="BO1227" s="50"/>
      <c r="BQ1227" s="50"/>
      <c r="BS1227" s="50"/>
    </row>
    <row r="1228" spans="2:71" x14ac:dyDescent="0.25">
      <c r="B1228" s="3" t="s">
        <v>294</v>
      </c>
      <c r="C1228" s="52" t="s">
        <v>566</v>
      </c>
      <c r="D1228" s="39">
        <v>45010</v>
      </c>
      <c r="E1228" s="28">
        <v>28</v>
      </c>
      <c r="F1228" s="3" t="s">
        <v>821</v>
      </c>
      <c r="H1228" s="6"/>
      <c r="J1228" s="6"/>
      <c r="L1228" s="6"/>
      <c r="N1228" s="6"/>
      <c r="P1228" s="6"/>
      <c r="R1228" s="6"/>
      <c r="T1228" s="6"/>
      <c r="V1228" s="3" t="s">
        <v>842</v>
      </c>
      <c r="X1228" s="7"/>
      <c r="Y1228" s="7"/>
      <c r="Z1228" s="6"/>
      <c r="AA1228" s="6"/>
      <c r="AC1228" s="6"/>
      <c r="AD1228" s="6"/>
      <c r="AF1228" s="6"/>
      <c r="AG1228" s="6"/>
      <c r="AL1228" s="6"/>
      <c r="AM1228" s="6"/>
      <c r="AO1228" s="4"/>
      <c r="AP1228" s="6"/>
      <c r="AQ1228" s="6"/>
      <c r="AR1228" s="6"/>
      <c r="AS1228" s="6"/>
      <c r="AT1228" s="6"/>
      <c r="AU1228" s="4"/>
      <c r="AV1228" s="6">
        <v>15</v>
      </c>
      <c r="AW1228" s="6">
        <v>65</v>
      </c>
      <c r="AX1228" s="7">
        <f>AV1228-AW1228</f>
        <v>-50</v>
      </c>
      <c r="AY1228" s="4" t="s">
        <v>871</v>
      </c>
      <c r="BI1228" s="50"/>
      <c r="BK1228" s="50"/>
      <c r="BM1228" s="50"/>
      <c r="BO1228" s="50"/>
      <c r="BQ1228" s="50"/>
      <c r="BS1228" s="50"/>
    </row>
    <row r="1229" spans="2:71" x14ac:dyDescent="0.25">
      <c r="B1229" s="3" t="s">
        <v>294</v>
      </c>
      <c r="C1229" s="9" t="s">
        <v>323</v>
      </c>
      <c r="D1229" s="39">
        <v>45011</v>
      </c>
      <c r="E1229" s="22">
        <v>27</v>
      </c>
      <c r="F1229" s="3" t="s">
        <v>1135</v>
      </c>
      <c r="H1229" s="6">
        <v>27</v>
      </c>
      <c r="I1229" s="7">
        <v>1</v>
      </c>
      <c r="J1229" s="6">
        <v>46</v>
      </c>
      <c r="K1229" s="7">
        <v>-1</v>
      </c>
      <c r="L1229" s="6">
        <v>10</v>
      </c>
      <c r="M1229" s="7">
        <v>-1</v>
      </c>
      <c r="N1229" s="6">
        <v>4</v>
      </c>
      <c r="O1229" s="7">
        <v>-2</v>
      </c>
      <c r="P1229" s="6">
        <v>8</v>
      </c>
      <c r="Q1229" s="7">
        <v>3</v>
      </c>
      <c r="R1229" s="6"/>
      <c r="T1229" s="6">
        <v>-19</v>
      </c>
      <c r="U1229" s="7">
        <v>2</v>
      </c>
      <c r="V1229" s="3" t="s">
        <v>842</v>
      </c>
      <c r="X1229" s="7"/>
      <c r="Y1229" s="7"/>
      <c r="Z1229" s="6">
        <v>32</v>
      </c>
      <c r="AA1229" s="6">
        <v>40</v>
      </c>
      <c r="AB1229" s="7">
        <f t="shared" si="20"/>
        <v>-8</v>
      </c>
      <c r="AC1229" s="6">
        <v>33</v>
      </c>
      <c r="AD1229" s="6">
        <v>30</v>
      </c>
      <c r="AE1229" s="7">
        <f>AC1229-AD1229</f>
        <v>3</v>
      </c>
      <c r="AF1229" s="6"/>
      <c r="AG1229" s="6"/>
      <c r="AL1229" s="6"/>
      <c r="AM1229" s="6"/>
      <c r="AO1229" s="4" t="s">
        <v>1148</v>
      </c>
      <c r="AP1229" s="6">
        <v>36</v>
      </c>
      <c r="AQ1229" s="6">
        <v>39</v>
      </c>
      <c r="AR1229" s="6"/>
      <c r="AS1229" s="6"/>
      <c r="AT1229" s="6"/>
      <c r="AU1229" s="4" t="s">
        <v>1147</v>
      </c>
      <c r="AV1229" s="6"/>
      <c r="AW1229" s="6"/>
      <c r="AX1229" s="7"/>
      <c r="AY1229" s="4"/>
      <c r="BI1229" s="50"/>
      <c r="BK1229" s="50"/>
      <c r="BM1229" s="50"/>
      <c r="BO1229" s="50"/>
      <c r="BQ1229" s="50"/>
      <c r="BS1229" s="50"/>
    </row>
    <row r="1230" spans="2:71" x14ac:dyDescent="0.25">
      <c r="B1230" s="3" t="s">
        <v>294</v>
      </c>
      <c r="C1230" s="9" t="s">
        <v>660</v>
      </c>
      <c r="D1230" s="39">
        <v>45013</v>
      </c>
      <c r="E1230" s="22">
        <v>30</v>
      </c>
      <c r="F1230" s="3" t="s">
        <v>1164</v>
      </c>
      <c r="H1230" s="6">
        <v>27</v>
      </c>
      <c r="I1230" s="7">
        <v>-2</v>
      </c>
      <c r="J1230" s="6">
        <v>50</v>
      </c>
      <c r="K1230" s="7">
        <v>6</v>
      </c>
      <c r="L1230" s="6">
        <v>9</v>
      </c>
      <c r="M1230" s="7">
        <v>-1</v>
      </c>
      <c r="N1230" s="6">
        <v>4</v>
      </c>
      <c r="O1230" s="7">
        <v>-1</v>
      </c>
      <c r="P1230" s="6">
        <v>6</v>
      </c>
      <c r="Q1230" s="7">
        <v>0</v>
      </c>
      <c r="R1230" s="6"/>
      <c r="T1230" s="6">
        <v>-23</v>
      </c>
      <c r="U1230" s="7">
        <v>-8</v>
      </c>
      <c r="V1230" s="3" t="s">
        <v>842</v>
      </c>
      <c r="X1230" s="7"/>
      <c r="Y1230" s="7"/>
      <c r="Z1230" s="6">
        <v>35</v>
      </c>
      <c r="AA1230" s="6">
        <v>35</v>
      </c>
      <c r="AB1230" s="7">
        <f t="shared" si="20"/>
        <v>0</v>
      </c>
      <c r="AC1230" s="6"/>
      <c r="AD1230" s="6"/>
      <c r="AF1230" s="6"/>
      <c r="AG1230" s="6"/>
      <c r="AL1230" s="6"/>
      <c r="AM1230" s="6"/>
      <c r="AO1230" s="4" t="s">
        <v>1189</v>
      </c>
      <c r="AP1230" s="6">
        <v>29</v>
      </c>
      <c r="AQ1230" s="6">
        <v>41</v>
      </c>
      <c r="AR1230" s="6"/>
      <c r="AS1230" s="6"/>
      <c r="AT1230" s="6"/>
      <c r="AU1230" s="4" t="s">
        <v>1185</v>
      </c>
      <c r="AV1230" s="6"/>
      <c r="AW1230" s="6"/>
      <c r="AX1230" s="7"/>
      <c r="AY1230" s="4"/>
      <c r="BI1230" s="50"/>
      <c r="BK1230" s="50"/>
      <c r="BM1230" s="50"/>
      <c r="BO1230" s="50"/>
      <c r="BQ1230" s="50"/>
      <c r="BS1230" s="50"/>
    </row>
    <row r="1231" spans="2:71" x14ac:dyDescent="0.25">
      <c r="B1231" s="3" t="s">
        <v>294</v>
      </c>
      <c r="C1231" s="9" t="s">
        <v>660</v>
      </c>
      <c r="D1231" s="39">
        <v>45013</v>
      </c>
      <c r="E1231" s="22">
        <v>30</v>
      </c>
      <c r="F1231" s="3" t="s">
        <v>1153</v>
      </c>
      <c r="G1231" s="2" t="s">
        <v>212</v>
      </c>
      <c r="H1231" s="6">
        <v>22</v>
      </c>
      <c r="I1231" s="7">
        <v>-1</v>
      </c>
      <c r="J1231" s="6">
        <v>43</v>
      </c>
      <c r="K1231" s="7">
        <v>-6</v>
      </c>
      <c r="L1231" s="6">
        <v>11</v>
      </c>
      <c r="M1231" s="7">
        <v>2</v>
      </c>
      <c r="N1231" s="6">
        <v>8</v>
      </c>
      <c r="O1231" s="7">
        <v>1</v>
      </c>
      <c r="P1231" s="6">
        <v>7</v>
      </c>
      <c r="Q1231" s="7">
        <v>1</v>
      </c>
      <c r="R1231" s="6"/>
      <c r="T1231" s="6">
        <v>-21</v>
      </c>
      <c r="U1231" s="7">
        <v>5</v>
      </c>
      <c r="V1231" s="3" t="s">
        <v>842</v>
      </c>
      <c r="X1231" s="7"/>
      <c r="Y1231" s="7"/>
      <c r="Z1231" s="6"/>
      <c r="AA1231" s="6"/>
      <c r="AC1231" s="6"/>
      <c r="AD1231" s="6"/>
      <c r="AF1231" s="6"/>
      <c r="AG1231" s="6"/>
      <c r="AL1231" s="6"/>
      <c r="AM1231" s="6"/>
      <c r="AO1231" s="4"/>
      <c r="AP1231" s="6"/>
      <c r="AQ1231" s="6"/>
      <c r="AR1231" s="6"/>
      <c r="AS1231" s="6"/>
      <c r="AT1231" s="6"/>
      <c r="AU1231" s="4"/>
      <c r="AV1231" s="6"/>
      <c r="AW1231" s="6"/>
      <c r="AX1231" s="7"/>
      <c r="AY1231" s="4"/>
      <c r="BI1231" s="50"/>
      <c r="BK1231" s="50"/>
      <c r="BM1231" s="50"/>
      <c r="BO1231" s="50"/>
      <c r="BQ1231" s="50"/>
      <c r="BS1231" s="50"/>
    </row>
    <row r="1232" spans="2:71" x14ac:dyDescent="0.25">
      <c r="B1232" s="3" t="s">
        <v>294</v>
      </c>
      <c r="C1232" s="52" t="s">
        <v>586</v>
      </c>
      <c r="D1232" s="39">
        <v>45014</v>
      </c>
      <c r="E1232" s="22">
        <v>31</v>
      </c>
      <c r="F1232" s="3" t="s">
        <v>1182</v>
      </c>
      <c r="G1232" s="2" t="s">
        <v>74</v>
      </c>
      <c r="H1232" s="6">
        <v>24</v>
      </c>
      <c r="I1232" s="7">
        <v>2</v>
      </c>
      <c r="J1232" s="6">
        <v>42</v>
      </c>
      <c r="K1232" s="7">
        <v>-1</v>
      </c>
      <c r="L1232" s="6">
        <v>9</v>
      </c>
      <c r="M1232" s="7">
        <v>-1</v>
      </c>
      <c r="N1232" s="6">
        <v>7</v>
      </c>
      <c r="O1232" s="7">
        <v>-1</v>
      </c>
      <c r="P1232" s="6">
        <v>8</v>
      </c>
      <c r="Q1232" s="7">
        <v>-1</v>
      </c>
      <c r="R1232" s="6"/>
      <c r="T1232" s="6">
        <v>-18</v>
      </c>
      <c r="U1232" s="7">
        <v>3</v>
      </c>
      <c r="V1232" s="3" t="s">
        <v>842</v>
      </c>
      <c r="X1232" s="7"/>
      <c r="Y1232" s="7"/>
      <c r="Z1232" s="6"/>
      <c r="AA1232" s="6"/>
      <c r="AC1232" s="6"/>
      <c r="AD1232" s="6"/>
      <c r="AF1232" s="6"/>
      <c r="AG1232" s="6"/>
      <c r="AL1232" s="6"/>
      <c r="AM1232" s="6"/>
      <c r="AO1232" s="4"/>
      <c r="AP1232" s="6"/>
      <c r="AQ1232" s="6"/>
      <c r="AR1232" s="6"/>
      <c r="AS1232" s="6"/>
      <c r="AT1232" s="6"/>
      <c r="AU1232" s="4"/>
      <c r="AV1232" s="6"/>
      <c r="AW1232" s="6"/>
      <c r="AX1232" s="7"/>
      <c r="AY1232" s="4"/>
      <c r="BI1232" s="50"/>
      <c r="BK1232" s="50"/>
      <c r="BM1232" s="50"/>
      <c r="BO1232" s="50"/>
      <c r="BQ1232" s="50"/>
      <c r="BS1232" s="50"/>
    </row>
    <row r="1233" spans="2:71" x14ac:dyDescent="0.25">
      <c r="B1233" s="3" t="s">
        <v>294</v>
      </c>
      <c r="C1233" s="52" t="s">
        <v>372</v>
      </c>
      <c r="D1233" s="39">
        <v>45014</v>
      </c>
      <c r="E1233" s="22">
        <v>14</v>
      </c>
      <c r="F1233" s="3" t="s">
        <v>982</v>
      </c>
      <c r="H1233" s="6">
        <v>29</v>
      </c>
      <c r="I1233" s="7">
        <v>-2</v>
      </c>
      <c r="J1233" s="6">
        <v>46</v>
      </c>
      <c r="K1233" s="7">
        <v>1</v>
      </c>
      <c r="L1233" s="6">
        <v>8</v>
      </c>
      <c r="M1233" s="7">
        <v>0</v>
      </c>
      <c r="N1233" s="6">
        <v>3</v>
      </c>
      <c r="O1233" s="7">
        <v>0</v>
      </c>
      <c r="P1233" s="6">
        <v>5</v>
      </c>
      <c r="Q1233" s="7">
        <v>1</v>
      </c>
      <c r="R1233" s="6">
        <v>0</v>
      </c>
      <c r="S1233" s="7">
        <v>-1</v>
      </c>
      <c r="T1233" s="6">
        <v>-17</v>
      </c>
      <c r="U1233" s="7">
        <v>-3</v>
      </c>
      <c r="V1233" s="3" t="s">
        <v>842</v>
      </c>
      <c r="W1233" t="s">
        <v>988</v>
      </c>
      <c r="X1233" s="7"/>
      <c r="Y1233" s="7"/>
      <c r="Z1233" s="6"/>
      <c r="AA1233" s="6"/>
      <c r="AC1233" s="6"/>
      <c r="AD1233" s="6"/>
      <c r="AF1233" s="6"/>
      <c r="AG1233" s="6"/>
      <c r="AL1233" s="6"/>
      <c r="AM1233" s="6"/>
      <c r="AO1233" s="4"/>
      <c r="AP1233" s="6">
        <v>36</v>
      </c>
      <c r="AQ1233" s="6">
        <v>37</v>
      </c>
      <c r="AR1233" s="6"/>
      <c r="AS1233" s="6"/>
      <c r="AT1233" s="6"/>
      <c r="AU1233" s="4" t="s">
        <v>1084</v>
      </c>
      <c r="AV1233" s="6"/>
      <c r="AW1233" s="6"/>
      <c r="AX1233" s="7"/>
      <c r="AY1233" s="4"/>
      <c r="BI1233" s="50"/>
      <c r="BK1233" s="50"/>
      <c r="BM1233" s="50"/>
      <c r="BO1233" s="50"/>
      <c r="BQ1233" s="50"/>
      <c r="BS1233" s="50"/>
    </row>
    <row r="1234" spans="2:71" x14ac:dyDescent="0.25">
      <c r="B1234" s="3" t="s">
        <v>294</v>
      </c>
      <c r="C1234" s="9" t="s">
        <v>603</v>
      </c>
      <c r="D1234" s="39">
        <v>45014</v>
      </c>
      <c r="E1234" s="22">
        <v>31</v>
      </c>
      <c r="F1234" s="3" t="s">
        <v>1169</v>
      </c>
      <c r="G1234" s="2" t="s">
        <v>42</v>
      </c>
      <c r="H1234" s="6">
        <v>30</v>
      </c>
      <c r="I1234" s="7">
        <v>-1</v>
      </c>
      <c r="J1234" s="6">
        <v>46</v>
      </c>
      <c r="K1234" s="7">
        <v>0</v>
      </c>
      <c r="L1234" s="6">
        <v>9</v>
      </c>
      <c r="M1234" s="7">
        <v>1</v>
      </c>
      <c r="N1234" s="6">
        <v>4</v>
      </c>
      <c r="O1234" s="7">
        <v>0</v>
      </c>
      <c r="P1234" s="6">
        <v>5</v>
      </c>
      <c r="Q1234" s="7">
        <v>0</v>
      </c>
      <c r="R1234" s="6"/>
      <c r="T1234" s="6">
        <v>-16</v>
      </c>
      <c r="U1234" s="7">
        <v>-1</v>
      </c>
      <c r="V1234" s="3" t="s">
        <v>1170</v>
      </c>
      <c r="W1234" t="s">
        <v>988</v>
      </c>
      <c r="X1234" s="7"/>
      <c r="Y1234" s="7"/>
      <c r="Z1234" s="6"/>
      <c r="AA1234" s="6"/>
      <c r="AC1234" s="6"/>
      <c r="AD1234" s="6"/>
      <c r="AF1234" s="6"/>
      <c r="AG1234" s="6"/>
      <c r="AL1234" s="6"/>
      <c r="AM1234" s="6"/>
      <c r="AO1234" s="4"/>
      <c r="AP1234" s="6"/>
      <c r="AQ1234" s="6"/>
      <c r="AR1234" s="6"/>
      <c r="AS1234" s="6"/>
      <c r="AT1234" s="6"/>
      <c r="AU1234" s="4"/>
      <c r="AV1234" s="6"/>
      <c r="AW1234" s="6"/>
      <c r="AX1234" s="7"/>
      <c r="AY1234" s="4"/>
      <c r="BI1234" s="50"/>
      <c r="BK1234" s="50"/>
      <c r="BM1234" s="50"/>
      <c r="BO1234" s="50"/>
      <c r="BQ1234" s="50"/>
      <c r="BS1234" s="50"/>
    </row>
    <row r="1235" spans="2:71" x14ac:dyDescent="0.25">
      <c r="B1235" s="3" t="s">
        <v>294</v>
      </c>
      <c r="C1235" s="9" t="s">
        <v>603</v>
      </c>
      <c r="D1235" s="39">
        <v>45014</v>
      </c>
      <c r="E1235" s="22">
        <v>31</v>
      </c>
      <c r="F1235" s="3" t="s">
        <v>821</v>
      </c>
      <c r="G1235" s="2" t="s">
        <v>224</v>
      </c>
      <c r="H1235" s="6">
        <v>26</v>
      </c>
      <c r="I1235" s="7">
        <v>3</v>
      </c>
      <c r="J1235" s="6">
        <v>46</v>
      </c>
      <c r="K1235" s="7">
        <v>-3</v>
      </c>
      <c r="L1235" s="6">
        <v>9</v>
      </c>
      <c r="M1235" s="7">
        <v>-1</v>
      </c>
      <c r="N1235" s="6">
        <v>7</v>
      </c>
      <c r="O1235" s="7">
        <v>1</v>
      </c>
      <c r="P1235" s="6">
        <v>7</v>
      </c>
      <c r="Q1235" s="7">
        <v>1</v>
      </c>
      <c r="T1235" s="6">
        <v>-20</v>
      </c>
      <c r="U1235" s="7">
        <v>6</v>
      </c>
      <c r="V1235" s="3" t="s">
        <v>842</v>
      </c>
      <c r="Y1235" s="7"/>
      <c r="Z1235" s="6"/>
      <c r="AA1235" s="6"/>
      <c r="AC1235" s="6"/>
      <c r="AD1235" s="6"/>
      <c r="AF1235" s="6"/>
      <c r="AG1235" s="6"/>
      <c r="AL1235" s="6"/>
      <c r="AM1235" s="6"/>
      <c r="AP1235" s="6">
        <v>26</v>
      </c>
      <c r="AQ1235" s="6">
        <v>30</v>
      </c>
      <c r="AR1235" s="6"/>
      <c r="AS1235" s="6"/>
      <c r="AT1235" s="6"/>
      <c r="AU1235" s="4" t="s">
        <v>876</v>
      </c>
      <c r="AV1235" s="6"/>
      <c r="AW1235" s="6"/>
      <c r="AX1235" s="7"/>
      <c r="BI1235" s="50"/>
      <c r="BK1235" s="50"/>
      <c r="BM1235" s="50"/>
      <c r="BO1235" s="50"/>
      <c r="BQ1235" s="50"/>
      <c r="BS1235" s="50"/>
    </row>
    <row r="1236" spans="2:71" x14ac:dyDescent="0.25">
      <c r="B1236" s="3" t="s">
        <v>294</v>
      </c>
      <c r="C1236" s="9" t="s">
        <v>702</v>
      </c>
      <c r="D1236" s="39">
        <v>45014</v>
      </c>
      <c r="E1236" s="22">
        <v>2</v>
      </c>
      <c r="F1236" s="3" t="s">
        <v>903</v>
      </c>
      <c r="G1236" s="2" t="s">
        <v>138</v>
      </c>
      <c r="H1236" s="6">
        <v>29</v>
      </c>
      <c r="I1236" s="7">
        <v>0</v>
      </c>
      <c r="J1236" s="6">
        <v>44</v>
      </c>
      <c r="K1236" s="7">
        <v>0</v>
      </c>
      <c r="L1236" s="6">
        <v>9</v>
      </c>
      <c r="M1236" s="7">
        <v>1</v>
      </c>
      <c r="N1236" s="6">
        <v>5</v>
      </c>
      <c r="O1236" s="7">
        <v>-1</v>
      </c>
      <c r="P1236" s="6">
        <v>7</v>
      </c>
      <c r="Q1236" s="7">
        <v>0</v>
      </c>
      <c r="T1236" s="6">
        <v>-15</v>
      </c>
      <c r="U1236" s="7">
        <v>0</v>
      </c>
      <c r="V1236" s="3" t="s">
        <v>842</v>
      </c>
      <c r="Y1236" s="8"/>
      <c r="Z1236" s="6">
        <v>28</v>
      </c>
      <c r="AA1236" s="6">
        <v>43</v>
      </c>
      <c r="AB1236" s="7">
        <f>Z1236-AA1236</f>
        <v>-15</v>
      </c>
      <c r="AC1236" s="6">
        <v>31</v>
      </c>
      <c r="AD1236" s="6">
        <v>33</v>
      </c>
      <c r="AE1236" s="7">
        <f>AC1236-AD1236</f>
        <v>-2</v>
      </c>
      <c r="AF1236" s="6">
        <v>11</v>
      </c>
      <c r="AG1236" s="6">
        <v>20</v>
      </c>
      <c r="AH1236" s="7">
        <f>AF1236-AG1236</f>
        <v>-9</v>
      </c>
      <c r="AL1236" s="6"/>
      <c r="AM1236" s="6"/>
      <c r="AO1236" s="4" t="s">
        <v>1127</v>
      </c>
      <c r="AP1236" s="6">
        <v>26</v>
      </c>
      <c r="AQ1236" s="6">
        <v>29</v>
      </c>
      <c r="AR1236" s="6"/>
      <c r="AS1236" s="6"/>
      <c r="AT1236" s="6"/>
      <c r="AU1236" s="4" t="s">
        <v>1035</v>
      </c>
      <c r="AV1236" s="6"/>
      <c r="AW1236" s="6"/>
      <c r="AX1236" s="7"/>
      <c r="BI1236" s="50"/>
      <c r="BK1236" s="50"/>
      <c r="BM1236" s="50"/>
      <c r="BO1236" s="50"/>
      <c r="BQ1236" s="50"/>
      <c r="BS1236" s="50"/>
    </row>
    <row r="1237" spans="2:71" x14ac:dyDescent="0.25">
      <c r="B1237" s="3" t="s">
        <v>294</v>
      </c>
      <c r="C1237" s="9" t="s">
        <v>644</v>
      </c>
      <c r="D1237" s="39">
        <v>45016</v>
      </c>
      <c r="E1237" s="22">
        <v>5</v>
      </c>
      <c r="F1237" s="3" t="s">
        <v>1136</v>
      </c>
      <c r="H1237" s="6">
        <v>29</v>
      </c>
      <c r="I1237" s="7">
        <v>0</v>
      </c>
      <c r="J1237" s="6">
        <v>45</v>
      </c>
      <c r="K1237" s="7">
        <v>0</v>
      </c>
      <c r="L1237" s="6">
        <v>10</v>
      </c>
      <c r="M1237" s="7">
        <v>1</v>
      </c>
      <c r="N1237" s="6">
        <v>4</v>
      </c>
      <c r="O1237" s="7">
        <v>0</v>
      </c>
      <c r="P1237" s="6">
        <v>5</v>
      </c>
      <c r="Q1237" s="7">
        <v>1</v>
      </c>
      <c r="T1237" s="6">
        <v>-16</v>
      </c>
      <c r="U1237" s="7">
        <v>0</v>
      </c>
      <c r="V1237" s="3" t="s">
        <v>842</v>
      </c>
      <c r="W1237" t="s">
        <v>988</v>
      </c>
      <c r="Y1237" s="8"/>
      <c r="Z1237" s="6"/>
      <c r="AA1237" s="6"/>
      <c r="AC1237" s="6"/>
      <c r="AD1237" s="6"/>
      <c r="AF1237" s="6"/>
      <c r="AG1237" s="6"/>
      <c r="AL1237" s="6"/>
      <c r="AM1237" s="6"/>
      <c r="AO1237" s="4"/>
      <c r="AP1237" s="6"/>
      <c r="AQ1237" s="6"/>
      <c r="AR1237" s="6"/>
      <c r="AS1237" s="6"/>
      <c r="AT1237" s="6"/>
      <c r="AU1237" s="4"/>
      <c r="AV1237" s="6"/>
      <c r="AW1237" s="6"/>
      <c r="AX1237" s="7"/>
      <c r="BI1237" s="50"/>
      <c r="BK1237" s="50"/>
      <c r="BM1237" s="50"/>
      <c r="BO1237" s="50"/>
      <c r="BQ1237" s="50"/>
      <c r="BS1237" s="50"/>
    </row>
    <row r="1238" spans="2:71" x14ac:dyDescent="0.25">
      <c r="B1238" s="3" t="s">
        <v>294</v>
      </c>
      <c r="C1238" s="9" t="s">
        <v>713</v>
      </c>
      <c r="D1238" s="39">
        <v>45016</v>
      </c>
      <c r="E1238" s="22">
        <v>3</v>
      </c>
      <c r="F1238" s="3" t="s">
        <v>1094</v>
      </c>
      <c r="H1238" s="6">
        <v>27</v>
      </c>
      <c r="I1238" s="7">
        <v>-3</v>
      </c>
      <c r="J1238" s="6">
        <v>48</v>
      </c>
      <c r="K1238" s="7">
        <v>3</v>
      </c>
      <c r="L1238" s="6">
        <v>9</v>
      </c>
      <c r="M1238" s="7">
        <v>-1</v>
      </c>
      <c r="N1238" s="6">
        <v>4</v>
      </c>
      <c r="O1238" s="7">
        <v>0</v>
      </c>
      <c r="P1238" s="6">
        <v>5</v>
      </c>
      <c r="Q1238" s="7">
        <v>1</v>
      </c>
      <c r="R1238" s="6">
        <v>2</v>
      </c>
      <c r="S1238" s="7">
        <v>0</v>
      </c>
      <c r="T1238" s="6">
        <v>-21</v>
      </c>
      <c r="U1238" s="7">
        <v>-6</v>
      </c>
      <c r="V1238" s="3" t="s">
        <v>842</v>
      </c>
      <c r="Y1238" s="8"/>
      <c r="Z1238" s="6">
        <v>39</v>
      </c>
      <c r="AA1238" s="6">
        <v>51</v>
      </c>
      <c r="AB1238" s="7">
        <f>Z1238-AA1238</f>
        <v>-12</v>
      </c>
      <c r="AC1238" s="6">
        <v>44</v>
      </c>
      <c r="AD1238" s="6">
        <v>41</v>
      </c>
      <c r="AE1238" s="7">
        <f>AC1238-AD1238</f>
        <v>3</v>
      </c>
      <c r="AF1238" s="6"/>
      <c r="AG1238" s="6"/>
      <c r="AL1238" s="6"/>
      <c r="AM1238" s="6"/>
      <c r="AO1238" s="4" t="s">
        <v>1095</v>
      </c>
      <c r="AP1238" s="6"/>
      <c r="AQ1238" s="6"/>
      <c r="AR1238" s="6"/>
      <c r="AS1238" s="6"/>
      <c r="AT1238" s="6"/>
      <c r="AU1238" s="4"/>
      <c r="AV1238" s="6"/>
      <c r="AW1238" s="6"/>
      <c r="AX1238" s="7"/>
      <c r="BI1238" s="50"/>
      <c r="BK1238" s="50"/>
      <c r="BM1238" s="50"/>
      <c r="BO1238" s="50"/>
      <c r="BQ1238" s="50"/>
      <c r="BS1238" s="50"/>
    </row>
    <row r="1239" spans="2:71" x14ac:dyDescent="0.25">
      <c r="B1239" s="3" t="s">
        <v>294</v>
      </c>
      <c r="C1239" s="52" t="s">
        <v>1162</v>
      </c>
      <c r="D1239" s="39"/>
      <c r="E1239" s="22"/>
      <c r="F1239" s="3" t="s">
        <v>1163</v>
      </c>
      <c r="H1239" s="6">
        <v>29.3</v>
      </c>
      <c r="I1239" s="7">
        <f>H1239-H1185</f>
        <v>2.6000000000000014</v>
      </c>
      <c r="J1239" s="6">
        <v>42.9</v>
      </c>
      <c r="K1239" s="7">
        <f>J1239-J1185</f>
        <v>-2.7000000000000028</v>
      </c>
      <c r="L1239" s="6">
        <v>10.4</v>
      </c>
      <c r="M1239" s="7">
        <f>L1239-L1185</f>
        <v>0.20000000000000107</v>
      </c>
      <c r="N1239" s="6">
        <v>5</v>
      </c>
      <c r="O1239" s="7">
        <f>N1239-N1185</f>
        <v>0.29999999999999982</v>
      </c>
      <c r="P1239" s="6">
        <v>6</v>
      </c>
      <c r="Q1239" s="7">
        <f>P1239-P1185</f>
        <v>0.90000000000000036</v>
      </c>
      <c r="R1239" s="6"/>
      <c r="T1239" s="6">
        <f>H1239-J1239</f>
        <v>-13.599999999999998</v>
      </c>
      <c r="U1239" s="7">
        <f>T1239-T1185</f>
        <v>5.3000000000000043</v>
      </c>
      <c r="V1239" s="3" t="s">
        <v>842</v>
      </c>
      <c r="W1239" s="3"/>
      <c r="X1239" t="s">
        <v>1152</v>
      </c>
      <c r="Y1239" s="8"/>
      <c r="Z1239" s="6"/>
      <c r="AA1239" s="6"/>
      <c r="AC1239" s="6"/>
      <c r="AD1239" s="6"/>
      <c r="AF1239" s="6"/>
      <c r="AG1239" s="6"/>
      <c r="AL1239" s="6"/>
      <c r="AM1239" s="6"/>
      <c r="AO1239" s="4"/>
      <c r="AP1239" s="6"/>
      <c r="AQ1239" s="6"/>
      <c r="AR1239" s="6"/>
      <c r="AS1239" s="6"/>
      <c r="AT1239" s="6"/>
      <c r="AU1239" s="4"/>
      <c r="AV1239" s="6"/>
      <c r="AW1239" s="6"/>
      <c r="AX1239" s="7"/>
      <c r="BF1239">
        <v>236</v>
      </c>
      <c r="BH1239">
        <v>326</v>
      </c>
      <c r="BI1239" s="50"/>
      <c r="BJ1239">
        <v>30</v>
      </c>
      <c r="BK1239" s="50"/>
      <c r="BL1239">
        <v>1</v>
      </c>
      <c r="BM1239" s="50"/>
      <c r="BO1239" s="50"/>
      <c r="BP1239">
        <v>36</v>
      </c>
      <c r="BQ1239" s="50"/>
      <c r="BS1239" s="50"/>
    </row>
    <row r="1240" spans="2:71" x14ac:dyDescent="0.25">
      <c r="B1240" s="3" t="s">
        <v>269</v>
      </c>
      <c r="C1240" s="9" t="s">
        <v>315</v>
      </c>
      <c r="D1240" s="39">
        <v>45017</v>
      </c>
      <c r="E1240" s="22">
        <v>5</v>
      </c>
      <c r="F1240" s="3" t="s">
        <v>821</v>
      </c>
      <c r="H1240" s="6"/>
      <c r="J1240" s="6"/>
      <c r="L1240" s="6"/>
      <c r="N1240" s="6"/>
      <c r="P1240" s="6"/>
      <c r="T1240" s="6"/>
      <c r="V1240" s="3" t="s">
        <v>842</v>
      </c>
      <c r="Y1240" s="8"/>
      <c r="Z1240" s="6"/>
      <c r="AA1240" s="6"/>
      <c r="AC1240" s="6"/>
      <c r="AD1240" s="6"/>
      <c r="AF1240" s="6"/>
      <c r="AG1240" s="6"/>
      <c r="AL1240" s="6"/>
      <c r="AM1240" s="6"/>
      <c r="AO1240" s="4"/>
      <c r="AP1240" s="6"/>
      <c r="AQ1240" s="6"/>
      <c r="AR1240" s="6"/>
      <c r="AS1240" s="6"/>
      <c r="AT1240" s="6"/>
      <c r="AU1240" s="4"/>
      <c r="AV1240" s="6">
        <v>16</v>
      </c>
      <c r="AW1240" s="6">
        <v>63</v>
      </c>
      <c r="AX1240" s="7">
        <f>AV1240-AW1240</f>
        <v>-47</v>
      </c>
      <c r="AY1240" s="4" t="s">
        <v>871</v>
      </c>
      <c r="BI1240" s="50"/>
      <c r="BK1240" s="50"/>
      <c r="BM1240" s="50"/>
      <c r="BO1240" s="50"/>
      <c r="BQ1240" s="50"/>
      <c r="BS1240" s="50"/>
    </row>
    <row r="1241" spans="2:71" x14ac:dyDescent="0.25">
      <c r="B1241" s="3" t="s">
        <v>269</v>
      </c>
      <c r="C1241" s="9" t="s">
        <v>570</v>
      </c>
      <c r="D1241" s="39">
        <v>45018</v>
      </c>
      <c r="E1241" s="22">
        <v>3</v>
      </c>
      <c r="F1241" s="3" t="s">
        <v>1135</v>
      </c>
      <c r="H1241" s="6">
        <v>28</v>
      </c>
      <c r="I1241" s="7">
        <v>1</v>
      </c>
      <c r="J1241" s="6">
        <v>45</v>
      </c>
      <c r="K1241" s="7">
        <v>-1</v>
      </c>
      <c r="L1241" s="6">
        <v>12</v>
      </c>
      <c r="M1241" s="7">
        <v>2</v>
      </c>
      <c r="N1241" s="6">
        <v>4</v>
      </c>
      <c r="O1241" s="7">
        <v>0</v>
      </c>
      <c r="P1241" s="6">
        <v>5</v>
      </c>
      <c r="Q1241" s="7">
        <v>-3</v>
      </c>
      <c r="T1241" s="6">
        <v>-17</v>
      </c>
      <c r="U1241" s="7">
        <v>2</v>
      </c>
      <c r="V1241" s="3" t="s">
        <v>842</v>
      </c>
      <c r="Y1241" s="8"/>
      <c r="Z1241" s="6">
        <v>31</v>
      </c>
      <c r="AA1241" s="6">
        <v>42</v>
      </c>
      <c r="AB1241" s="7">
        <f>Z1241-AA1241</f>
        <v>-11</v>
      </c>
      <c r="AC1241" s="6">
        <v>37</v>
      </c>
      <c r="AD1241" s="6">
        <v>27</v>
      </c>
      <c r="AE1241" s="7">
        <f>AC1241-AD1241</f>
        <v>10</v>
      </c>
      <c r="AF1241" s="6"/>
      <c r="AG1241" s="6"/>
      <c r="AL1241" s="6"/>
      <c r="AM1241" s="6"/>
      <c r="AO1241" s="4" t="s">
        <v>1148</v>
      </c>
      <c r="AP1241" s="6">
        <v>35</v>
      </c>
      <c r="AQ1241" s="6">
        <v>38</v>
      </c>
      <c r="AR1241" s="6"/>
      <c r="AS1241" s="6"/>
      <c r="AT1241" s="6"/>
      <c r="AU1241" s="4" t="s">
        <v>1147</v>
      </c>
      <c r="AV1241" s="6"/>
      <c r="AW1241" s="6"/>
      <c r="AX1241" s="7"/>
      <c r="BI1241" s="50"/>
      <c r="BK1241" s="50"/>
      <c r="BM1241" s="50"/>
      <c r="BO1241" s="50"/>
      <c r="BQ1241" s="50"/>
      <c r="BS1241" s="50"/>
    </row>
    <row r="1242" spans="2:71" x14ac:dyDescent="0.25">
      <c r="B1242" s="3" t="s">
        <v>269</v>
      </c>
      <c r="C1242" s="9" t="s">
        <v>694</v>
      </c>
      <c r="D1242" s="39">
        <v>45020</v>
      </c>
      <c r="E1242" s="22"/>
      <c r="F1242" s="3" t="s">
        <v>821</v>
      </c>
      <c r="H1242" s="6"/>
      <c r="J1242" s="6"/>
      <c r="L1242" s="6"/>
      <c r="N1242" s="6"/>
      <c r="P1242" s="6"/>
      <c r="T1242" s="6"/>
      <c r="V1242" s="3" t="s">
        <v>842</v>
      </c>
      <c r="Y1242" s="8"/>
      <c r="Z1242" s="6">
        <v>31</v>
      </c>
      <c r="AA1242" s="6">
        <v>56</v>
      </c>
      <c r="AB1242" s="7">
        <f>Z1242-AA1242</f>
        <v>-25</v>
      </c>
      <c r="AC1242" s="6">
        <v>35</v>
      </c>
      <c r="AD1242" s="6">
        <v>47</v>
      </c>
      <c r="AE1242" s="7">
        <f>AC1242-AD1242</f>
        <v>-12</v>
      </c>
      <c r="AF1242" s="6"/>
      <c r="AG1242" s="6"/>
      <c r="AL1242" s="6"/>
      <c r="AM1242" s="6"/>
      <c r="AO1242" s="4" t="s">
        <v>931</v>
      </c>
      <c r="AP1242" s="6"/>
      <c r="AQ1242" s="6"/>
      <c r="AR1242" s="6"/>
      <c r="AS1242" s="6"/>
      <c r="AT1242" s="6"/>
      <c r="AU1242" s="4"/>
      <c r="AV1242" s="6"/>
      <c r="AW1242" s="6"/>
      <c r="AX1242" s="7"/>
      <c r="BI1242" s="50"/>
      <c r="BK1242" s="50"/>
      <c r="BM1242" s="50"/>
      <c r="BO1242" s="50"/>
      <c r="BQ1242" s="50"/>
      <c r="BS1242" s="50"/>
    </row>
    <row r="1243" spans="2:71" x14ac:dyDescent="0.25">
      <c r="B1243" s="3" t="s">
        <v>269</v>
      </c>
      <c r="C1243" s="10" t="s">
        <v>572</v>
      </c>
      <c r="D1243" s="39">
        <v>45022</v>
      </c>
      <c r="E1243" s="22">
        <v>6</v>
      </c>
      <c r="F1243" s="3" t="s">
        <v>1164</v>
      </c>
      <c r="H1243" s="6">
        <v>26</v>
      </c>
      <c r="I1243" s="7">
        <v>-1</v>
      </c>
      <c r="J1243" s="6">
        <v>46</v>
      </c>
      <c r="K1243" s="7">
        <v>-4</v>
      </c>
      <c r="L1243" s="6">
        <v>10</v>
      </c>
      <c r="M1243" s="7">
        <v>1</v>
      </c>
      <c r="N1243" s="6">
        <v>5</v>
      </c>
      <c r="O1243" s="7">
        <v>1</v>
      </c>
      <c r="P1243" s="6">
        <v>7</v>
      </c>
      <c r="Q1243" s="7">
        <v>1</v>
      </c>
      <c r="T1243" s="6">
        <v>-20</v>
      </c>
      <c r="U1243" s="7">
        <v>3</v>
      </c>
      <c r="V1243" s="3" t="s">
        <v>842</v>
      </c>
      <c r="Y1243" s="8"/>
      <c r="Z1243" s="6">
        <v>29</v>
      </c>
      <c r="AA1243" s="6">
        <v>35</v>
      </c>
      <c r="AB1243" s="7">
        <f>Z1243-AA1243</f>
        <v>-6</v>
      </c>
      <c r="AC1243" s="6"/>
      <c r="AD1243" s="6"/>
      <c r="AF1243" s="6"/>
      <c r="AG1243" s="6"/>
      <c r="AL1243" s="6"/>
      <c r="AM1243" s="6"/>
      <c r="AO1243" s="4" t="s">
        <v>1189</v>
      </c>
      <c r="AP1243" s="6">
        <v>28</v>
      </c>
      <c r="AQ1243" s="6">
        <v>36</v>
      </c>
      <c r="AR1243" s="6"/>
      <c r="AS1243" s="6"/>
      <c r="AT1243" s="6"/>
      <c r="AU1243" s="4" t="s">
        <v>1185</v>
      </c>
      <c r="AV1243" s="6"/>
      <c r="AW1243" s="6"/>
      <c r="AX1243" s="7"/>
      <c r="BI1243" s="50"/>
      <c r="BK1243" s="50"/>
      <c r="BM1243" s="50"/>
      <c r="BO1243" s="50"/>
      <c r="BQ1243" s="50"/>
      <c r="BS1243" s="50"/>
    </row>
    <row r="1244" spans="2:71" x14ac:dyDescent="0.25">
      <c r="B1244" s="3" t="s">
        <v>269</v>
      </c>
      <c r="C1244" s="9" t="s">
        <v>572</v>
      </c>
      <c r="D1244" s="39">
        <v>45021</v>
      </c>
      <c r="E1244" s="22">
        <v>7</v>
      </c>
      <c r="F1244" s="3" t="s">
        <v>1169</v>
      </c>
      <c r="H1244" s="6">
        <v>30</v>
      </c>
      <c r="I1244" s="7">
        <v>0</v>
      </c>
      <c r="J1244" s="6">
        <v>45</v>
      </c>
      <c r="K1244" s="7">
        <v>-1</v>
      </c>
      <c r="L1244" s="6">
        <v>9</v>
      </c>
      <c r="M1244" s="7">
        <v>0</v>
      </c>
      <c r="N1244" s="6">
        <v>5</v>
      </c>
      <c r="O1244" s="7">
        <v>1</v>
      </c>
      <c r="P1244" s="6">
        <v>5</v>
      </c>
      <c r="Q1244" s="7">
        <v>0</v>
      </c>
      <c r="T1244" s="6">
        <v>-15</v>
      </c>
      <c r="U1244" s="7">
        <v>1</v>
      </c>
      <c r="V1244" s="3" t="s">
        <v>1170</v>
      </c>
      <c r="W1244" t="s">
        <v>988</v>
      </c>
      <c r="Y1244" s="8"/>
      <c r="Z1244" s="6"/>
      <c r="AA1244" s="6"/>
      <c r="AC1244" s="6"/>
      <c r="AD1244" s="6"/>
      <c r="AF1244" s="6"/>
      <c r="AG1244" s="6"/>
      <c r="AL1244" s="6"/>
      <c r="AM1244" s="6"/>
      <c r="AO1244" s="4"/>
      <c r="AP1244" s="6"/>
      <c r="AQ1244" s="6"/>
      <c r="AR1244" s="6"/>
      <c r="AS1244" s="6"/>
      <c r="AT1244" s="6"/>
      <c r="AU1244" s="4"/>
      <c r="AV1244" s="6"/>
      <c r="AW1244" s="6"/>
      <c r="AX1244" s="7"/>
      <c r="BI1244" s="50"/>
      <c r="BK1244" s="50"/>
      <c r="BM1244" s="50"/>
      <c r="BO1244" s="50"/>
      <c r="BQ1244" s="50"/>
      <c r="BS1244" s="50"/>
    </row>
    <row r="1245" spans="2:71" x14ac:dyDescent="0.25">
      <c r="B1245" s="3" t="s">
        <v>269</v>
      </c>
      <c r="C1245" s="9" t="s">
        <v>572</v>
      </c>
      <c r="D1245" s="39">
        <v>45021</v>
      </c>
      <c r="E1245" s="22">
        <v>13</v>
      </c>
      <c r="F1245" s="3" t="s">
        <v>821</v>
      </c>
      <c r="G1245" s="2" t="s">
        <v>224</v>
      </c>
      <c r="H1245" s="6">
        <v>27</v>
      </c>
      <c r="I1245" s="7">
        <v>1</v>
      </c>
      <c r="J1245" s="6">
        <v>44</v>
      </c>
      <c r="K1245" s="7">
        <v>-2</v>
      </c>
      <c r="L1245" s="6">
        <v>9</v>
      </c>
      <c r="M1245" s="7">
        <v>0</v>
      </c>
      <c r="N1245" s="6">
        <v>7</v>
      </c>
      <c r="O1245" s="7">
        <v>0</v>
      </c>
      <c r="P1245" s="6">
        <v>6</v>
      </c>
      <c r="Q1245" s="7">
        <v>-1</v>
      </c>
      <c r="T1245" s="6">
        <v>-17</v>
      </c>
      <c r="U1245" s="7">
        <v>3</v>
      </c>
      <c r="V1245" s="3" t="s">
        <v>842</v>
      </c>
      <c r="Y1245" s="8"/>
      <c r="Z1245" s="6"/>
      <c r="AA1245" s="6"/>
      <c r="AC1245" s="6"/>
      <c r="AD1245" s="6"/>
      <c r="AF1245" s="6"/>
      <c r="AG1245" s="6"/>
      <c r="AL1245" s="6"/>
      <c r="AM1245" s="6"/>
      <c r="AO1245" s="4"/>
      <c r="AP1245" s="6">
        <v>26</v>
      </c>
      <c r="AQ1245" s="6">
        <v>31</v>
      </c>
      <c r="AR1245" s="6"/>
      <c r="AS1245" s="6"/>
      <c r="AT1245" s="6"/>
      <c r="AU1245" s="4" t="s">
        <v>876</v>
      </c>
      <c r="AV1245" s="6"/>
      <c r="AW1245" s="6"/>
      <c r="AX1245" s="7"/>
      <c r="BI1245" s="50"/>
      <c r="BK1245" s="50"/>
      <c r="BM1245" s="50"/>
      <c r="BO1245" s="50"/>
      <c r="BQ1245" s="50"/>
      <c r="BS1245" s="50"/>
    </row>
    <row r="1246" spans="2:71" x14ac:dyDescent="0.25">
      <c r="B1246" s="3" t="s">
        <v>269</v>
      </c>
      <c r="C1246" s="9" t="s">
        <v>657</v>
      </c>
      <c r="D1246" s="39">
        <v>45021</v>
      </c>
      <c r="E1246" s="22">
        <v>9</v>
      </c>
      <c r="F1246" s="3" t="s">
        <v>903</v>
      </c>
      <c r="G1246" s="2" t="s">
        <v>138</v>
      </c>
      <c r="H1246" s="6">
        <v>30</v>
      </c>
      <c r="I1246" s="7">
        <v>1</v>
      </c>
      <c r="J1246" s="6">
        <v>41</v>
      </c>
      <c r="K1246" s="7">
        <v>-3</v>
      </c>
      <c r="L1246" s="6">
        <v>10</v>
      </c>
      <c r="M1246" s="7">
        <v>1</v>
      </c>
      <c r="N1246" s="6">
        <v>5</v>
      </c>
      <c r="O1246" s="7">
        <v>0</v>
      </c>
      <c r="P1246" s="6">
        <v>7</v>
      </c>
      <c r="Q1246" s="7">
        <v>0</v>
      </c>
      <c r="T1246" s="6">
        <v>-11</v>
      </c>
      <c r="U1246" s="7">
        <v>4</v>
      </c>
      <c r="V1246" s="3" t="s">
        <v>842</v>
      </c>
      <c r="Y1246" s="8"/>
      <c r="Z1246" s="6">
        <v>32</v>
      </c>
      <c r="AA1246" s="6">
        <v>38</v>
      </c>
      <c r="AB1246" s="7">
        <f>Z1246-AA1246</f>
        <v>-6</v>
      </c>
      <c r="AC1246" s="6">
        <v>30</v>
      </c>
      <c r="AD1246" s="6">
        <v>32</v>
      </c>
      <c r="AE1246" s="7">
        <f>AC1246-AD1246</f>
        <v>-2</v>
      </c>
      <c r="AF1246" s="6">
        <v>15</v>
      </c>
      <c r="AG1246" s="6">
        <v>16</v>
      </c>
      <c r="AH1246" s="7">
        <f>AF1246-AG1246</f>
        <v>-1</v>
      </c>
      <c r="AL1246" s="6"/>
      <c r="AM1246" s="6"/>
      <c r="AO1246" s="4" t="s">
        <v>1127</v>
      </c>
      <c r="AP1246" s="6">
        <v>26</v>
      </c>
      <c r="AQ1246" s="6">
        <v>28</v>
      </c>
      <c r="AR1246" s="6"/>
      <c r="AS1246" s="6"/>
      <c r="AT1246" s="6"/>
      <c r="AU1246" s="4" t="s">
        <v>1035</v>
      </c>
      <c r="AV1246" s="6"/>
      <c r="AW1246" s="6"/>
      <c r="AX1246" s="7"/>
      <c r="BI1246" s="50"/>
      <c r="BK1246" s="50"/>
      <c r="BM1246" s="50"/>
      <c r="BO1246" s="50"/>
      <c r="BQ1246" s="50"/>
      <c r="BS1246" s="50"/>
    </row>
    <row r="1247" spans="2:71" x14ac:dyDescent="0.25">
      <c r="B1247" s="3" t="s">
        <v>269</v>
      </c>
      <c r="C1247" s="9" t="s">
        <v>409</v>
      </c>
      <c r="D1247" s="39">
        <v>45022</v>
      </c>
      <c r="E1247" s="22">
        <v>13</v>
      </c>
      <c r="F1247" s="3" t="s">
        <v>1198</v>
      </c>
      <c r="H1247" s="6">
        <v>30</v>
      </c>
      <c r="J1247" s="6">
        <v>44</v>
      </c>
      <c r="L1247" s="6">
        <v>10</v>
      </c>
      <c r="N1247" s="6">
        <v>6</v>
      </c>
      <c r="P1247" s="6">
        <v>5</v>
      </c>
      <c r="T1247" s="6">
        <v>-14</v>
      </c>
      <c r="V1247" s="3" t="s">
        <v>842</v>
      </c>
      <c r="Y1247" s="8"/>
      <c r="Z1247" s="6"/>
      <c r="AA1247" s="6"/>
      <c r="AC1247" s="6"/>
      <c r="AD1247" s="6"/>
      <c r="AF1247" s="6"/>
      <c r="AG1247" s="6"/>
      <c r="AL1247" s="6"/>
      <c r="AM1247" s="6"/>
      <c r="AO1247" s="4"/>
      <c r="AP1247" s="6"/>
      <c r="AQ1247" s="6"/>
      <c r="AR1247" s="6"/>
      <c r="AS1247" s="6"/>
      <c r="AT1247" s="6"/>
      <c r="AU1247" s="4"/>
      <c r="AV1247" s="6"/>
      <c r="AW1247" s="6"/>
      <c r="AX1247" s="7"/>
      <c r="BI1247" s="50"/>
      <c r="BK1247" s="50"/>
      <c r="BM1247" s="50"/>
      <c r="BO1247" s="50"/>
      <c r="BQ1247" s="50"/>
      <c r="BS1247" s="50"/>
    </row>
    <row r="1248" spans="2:71" x14ac:dyDescent="0.25">
      <c r="B1248" s="3" t="s">
        <v>269</v>
      </c>
      <c r="C1248" s="9" t="s">
        <v>317</v>
      </c>
      <c r="D1248" s="39">
        <v>45024</v>
      </c>
      <c r="E1248" s="22">
        <v>11</v>
      </c>
      <c r="F1248" s="3" t="s">
        <v>821</v>
      </c>
      <c r="H1248" s="6"/>
      <c r="J1248" s="6"/>
      <c r="L1248" s="6"/>
      <c r="N1248" s="6"/>
      <c r="P1248" s="6"/>
      <c r="T1248" s="6"/>
      <c r="V1248" s="3" t="s">
        <v>842</v>
      </c>
      <c r="Y1248" s="8"/>
      <c r="Z1248" s="6"/>
      <c r="AA1248" s="6"/>
      <c r="AC1248" s="6"/>
      <c r="AD1248" s="6"/>
      <c r="AF1248" s="6"/>
      <c r="AG1248" s="6"/>
      <c r="AL1248" s="6"/>
      <c r="AM1248" s="6"/>
      <c r="AO1248" s="4"/>
      <c r="AP1248" s="6"/>
      <c r="AQ1248" s="6"/>
      <c r="AR1248" s="6"/>
      <c r="AS1248" s="6"/>
      <c r="AT1248" s="6"/>
      <c r="AU1248" s="4"/>
      <c r="AV1248" s="6">
        <v>17</v>
      </c>
      <c r="AW1248" s="6">
        <v>63</v>
      </c>
      <c r="AX1248" s="7">
        <f>AV1248-AW1248</f>
        <v>-46</v>
      </c>
      <c r="AY1248" s="4" t="s">
        <v>871</v>
      </c>
      <c r="BI1248" s="50"/>
      <c r="BK1248" s="50"/>
      <c r="BM1248" s="50"/>
      <c r="BO1248" s="50"/>
      <c r="BQ1248" s="50"/>
      <c r="BS1248" s="50"/>
    </row>
    <row r="1249" spans="2:71" x14ac:dyDescent="0.25">
      <c r="B1249" s="3" t="s">
        <v>269</v>
      </c>
      <c r="C1249" s="9" t="s">
        <v>574</v>
      </c>
      <c r="D1249" s="39">
        <v>45025</v>
      </c>
      <c r="E1249" s="22">
        <v>10</v>
      </c>
      <c r="F1249" s="3" t="s">
        <v>1135</v>
      </c>
      <c r="H1249" s="6">
        <v>30</v>
      </c>
      <c r="I1249" s="7">
        <v>2</v>
      </c>
      <c r="J1249" s="6">
        <v>44</v>
      </c>
      <c r="K1249" s="7">
        <v>-1</v>
      </c>
      <c r="L1249" s="6">
        <v>10</v>
      </c>
      <c r="M1249" s="7">
        <v>-2</v>
      </c>
      <c r="N1249" s="6">
        <v>5</v>
      </c>
      <c r="O1249" s="7">
        <v>1</v>
      </c>
      <c r="P1249" s="6">
        <v>6</v>
      </c>
      <c r="Q1249" s="7">
        <v>1</v>
      </c>
      <c r="T1249" s="6">
        <v>-14</v>
      </c>
      <c r="U1249" s="7">
        <v>3</v>
      </c>
      <c r="V1249" s="3" t="s">
        <v>842</v>
      </c>
      <c r="Y1249" s="8"/>
      <c r="Z1249" s="6">
        <v>32</v>
      </c>
      <c r="AA1249" s="6">
        <v>40</v>
      </c>
      <c r="AB1249" s="7">
        <f>Z1249-AA1249</f>
        <v>-8</v>
      </c>
      <c r="AC1249" s="6">
        <v>38</v>
      </c>
      <c r="AD1249" s="6">
        <v>30</v>
      </c>
      <c r="AE1249" s="7">
        <f>AC1249-AD1249</f>
        <v>8</v>
      </c>
      <c r="AF1249" s="6"/>
      <c r="AG1249" s="6"/>
      <c r="AL1249" s="6"/>
      <c r="AM1249" s="6"/>
      <c r="AO1249" s="4" t="s">
        <v>1148</v>
      </c>
      <c r="AP1249" s="6">
        <v>37</v>
      </c>
      <c r="AQ1249" s="6">
        <v>39</v>
      </c>
      <c r="AR1249" s="6"/>
      <c r="AS1249" s="6"/>
      <c r="AT1249" s="6"/>
      <c r="AU1249" s="4" t="s">
        <v>1147</v>
      </c>
      <c r="AV1249" s="6"/>
      <c r="AW1249" s="6"/>
      <c r="AX1249" s="7"/>
      <c r="BI1249" s="50"/>
      <c r="BK1249" s="50"/>
      <c r="BM1249" s="50"/>
      <c r="BO1249" s="50"/>
      <c r="BQ1249" s="50"/>
      <c r="BS1249" s="50"/>
    </row>
    <row r="1250" spans="2:71" x14ac:dyDescent="0.25">
      <c r="B1250" s="3" t="s">
        <v>269</v>
      </c>
      <c r="C1250" s="9" t="s">
        <v>340</v>
      </c>
      <c r="D1250" s="39">
        <v>45028</v>
      </c>
      <c r="E1250" s="22">
        <v>14</v>
      </c>
      <c r="F1250" s="3" t="s">
        <v>1169</v>
      </c>
      <c r="H1250" s="6">
        <v>30</v>
      </c>
      <c r="I1250" s="7">
        <v>0</v>
      </c>
      <c r="J1250" s="6">
        <v>45</v>
      </c>
      <c r="K1250" s="7">
        <v>0</v>
      </c>
      <c r="L1250" s="6">
        <v>10</v>
      </c>
      <c r="M1250" s="7">
        <v>1</v>
      </c>
      <c r="N1250" s="6">
        <v>4</v>
      </c>
      <c r="O1250" s="7">
        <v>-1</v>
      </c>
      <c r="P1250" s="6">
        <v>6</v>
      </c>
      <c r="Q1250" s="7">
        <v>1</v>
      </c>
      <c r="T1250" s="6">
        <v>-15</v>
      </c>
      <c r="U1250" s="7">
        <v>0</v>
      </c>
      <c r="V1250" s="3" t="s">
        <v>1170</v>
      </c>
      <c r="W1250" t="s">
        <v>988</v>
      </c>
      <c r="Y1250" s="8"/>
      <c r="Z1250" s="6"/>
      <c r="AA1250" s="6"/>
      <c r="AC1250" s="6"/>
      <c r="AD1250" s="6"/>
      <c r="AF1250" s="6"/>
      <c r="AG1250" s="6"/>
      <c r="AL1250" s="6"/>
      <c r="AM1250" s="6"/>
      <c r="AO1250" s="4"/>
      <c r="AP1250" s="6"/>
      <c r="AQ1250" s="6"/>
      <c r="AR1250" s="6"/>
      <c r="AS1250" s="6"/>
      <c r="AT1250" s="6"/>
      <c r="AU1250" s="4"/>
      <c r="AV1250" s="6"/>
      <c r="AW1250" s="6"/>
      <c r="AX1250" s="7"/>
      <c r="BI1250" s="50"/>
      <c r="BK1250" s="50"/>
      <c r="BM1250" s="50"/>
      <c r="BO1250" s="50"/>
      <c r="BQ1250" s="50"/>
      <c r="BS1250" s="50"/>
    </row>
    <row r="1251" spans="2:71" x14ac:dyDescent="0.25">
      <c r="B1251" s="3" t="s">
        <v>269</v>
      </c>
      <c r="C1251" s="9" t="s">
        <v>340</v>
      </c>
      <c r="D1251" s="39">
        <v>45028</v>
      </c>
      <c r="E1251" s="22">
        <v>14</v>
      </c>
      <c r="F1251" s="3" t="s">
        <v>1164</v>
      </c>
      <c r="H1251" s="6">
        <v>25</v>
      </c>
      <c r="I1251" s="7">
        <v>-1</v>
      </c>
      <c r="J1251" s="6">
        <v>48</v>
      </c>
      <c r="K1251" s="7">
        <v>2</v>
      </c>
      <c r="L1251" s="6">
        <v>9</v>
      </c>
      <c r="M1251" s="7">
        <v>-1</v>
      </c>
      <c r="N1251" s="6">
        <v>5</v>
      </c>
      <c r="O1251" s="7">
        <v>0</v>
      </c>
      <c r="P1251" s="6">
        <v>7</v>
      </c>
      <c r="Q1251" s="7">
        <v>0</v>
      </c>
      <c r="T1251" s="6">
        <v>-23</v>
      </c>
      <c r="U1251" s="7">
        <v>-3</v>
      </c>
      <c r="V1251" s="3" t="s">
        <v>842</v>
      </c>
      <c r="Y1251" s="8"/>
      <c r="Z1251" s="6">
        <v>31</v>
      </c>
      <c r="AA1251" s="6">
        <v>36</v>
      </c>
      <c r="AB1251" s="7">
        <f>Z1251-AA1251</f>
        <v>-5</v>
      </c>
      <c r="AC1251" s="6"/>
      <c r="AD1251" s="6"/>
      <c r="AF1251" s="6"/>
      <c r="AG1251" s="6"/>
      <c r="AL1251" s="6"/>
      <c r="AM1251" s="6"/>
      <c r="AO1251" s="4" t="s">
        <v>1189</v>
      </c>
      <c r="AP1251" s="6">
        <v>33</v>
      </c>
      <c r="AQ1251" s="6">
        <v>33</v>
      </c>
      <c r="AR1251" s="6"/>
      <c r="AS1251" s="6"/>
      <c r="AT1251" s="6"/>
      <c r="AU1251" s="4" t="s">
        <v>1185</v>
      </c>
      <c r="AV1251" s="6"/>
      <c r="AW1251" s="6"/>
      <c r="AX1251" s="7"/>
      <c r="BI1251" s="50"/>
      <c r="BK1251" s="50"/>
      <c r="BM1251" s="50"/>
      <c r="BO1251" s="50"/>
      <c r="BQ1251" s="50"/>
      <c r="BS1251" s="50"/>
    </row>
    <row r="1252" spans="2:71" x14ac:dyDescent="0.25">
      <c r="B1252" s="3" t="s">
        <v>269</v>
      </c>
      <c r="C1252" s="9" t="s">
        <v>340</v>
      </c>
      <c r="D1252" s="39">
        <v>45028</v>
      </c>
      <c r="E1252" s="22">
        <v>18</v>
      </c>
      <c r="F1252" s="3" t="s">
        <v>821</v>
      </c>
      <c r="G1252" s="2" t="s">
        <v>224</v>
      </c>
      <c r="H1252" s="6">
        <v>27</v>
      </c>
      <c r="I1252" s="7">
        <v>0</v>
      </c>
      <c r="J1252" s="6">
        <v>45</v>
      </c>
      <c r="K1252" s="7">
        <v>1</v>
      </c>
      <c r="L1252" s="6">
        <v>10</v>
      </c>
      <c r="M1252" s="7">
        <v>1</v>
      </c>
      <c r="N1252" s="6">
        <v>5</v>
      </c>
      <c r="O1252" s="7">
        <v>-2</v>
      </c>
      <c r="P1252" s="6">
        <v>6</v>
      </c>
      <c r="Q1252" s="7">
        <v>0</v>
      </c>
      <c r="T1252" s="6">
        <v>-18</v>
      </c>
      <c r="U1252" s="7">
        <v>-1</v>
      </c>
      <c r="V1252" s="3" t="s">
        <v>842</v>
      </c>
      <c r="Y1252" s="8"/>
      <c r="Z1252" s="6"/>
      <c r="AA1252" s="6"/>
      <c r="AC1252" s="6"/>
      <c r="AD1252" s="6"/>
      <c r="AF1252" s="6"/>
      <c r="AG1252" s="6"/>
      <c r="AL1252" s="6"/>
      <c r="AM1252" s="6"/>
      <c r="AO1252" s="4"/>
      <c r="AP1252" s="6">
        <v>26</v>
      </c>
      <c r="AQ1252" s="6">
        <v>28</v>
      </c>
      <c r="AR1252" s="6"/>
      <c r="AS1252" s="6"/>
      <c r="AT1252" s="6"/>
      <c r="AU1252" s="4" t="s">
        <v>876</v>
      </c>
      <c r="AV1252" s="6"/>
      <c r="AW1252" s="6"/>
      <c r="AX1252" s="7"/>
      <c r="BI1252" s="50"/>
      <c r="BK1252" s="50"/>
      <c r="BM1252" s="50"/>
      <c r="BO1252" s="50"/>
      <c r="BQ1252" s="50"/>
      <c r="BS1252" s="50"/>
    </row>
    <row r="1253" spans="2:71" x14ac:dyDescent="0.25">
      <c r="B1253" s="3" t="s">
        <v>269</v>
      </c>
      <c r="C1253" s="9" t="s">
        <v>555</v>
      </c>
      <c r="D1253" s="39">
        <v>45028</v>
      </c>
      <c r="E1253" s="22">
        <v>16</v>
      </c>
      <c r="F1253" s="3" t="s">
        <v>903</v>
      </c>
      <c r="G1253" s="2" t="s">
        <v>138</v>
      </c>
      <c r="H1253" s="6">
        <v>28</v>
      </c>
      <c r="I1253" s="7">
        <v>-2</v>
      </c>
      <c r="J1253" s="6">
        <v>42</v>
      </c>
      <c r="K1253" s="7">
        <v>1</v>
      </c>
      <c r="L1253" s="6">
        <v>10</v>
      </c>
      <c r="M1253" s="7">
        <v>0</v>
      </c>
      <c r="N1253" s="6">
        <v>6</v>
      </c>
      <c r="O1253" s="7">
        <v>1</v>
      </c>
      <c r="P1253" s="6">
        <v>8</v>
      </c>
      <c r="Q1253" s="7">
        <v>1</v>
      </c>
      <c r="T1253" s="6">
        <v>-14</v>
      </c>
      <c r="U1253" s="7">
        <v>-3</v>
      </c>
      <c r="V1253" s="3" t="s">
        <v>842</v>
      </c>
      <c r="Y1253" s="8"/>
      <c r="Z1253" s="6">
        <v>29</v>
      </c>
      <c r="AA1253" s="6">
        <v>41</v>
      </c>
      <c r="AB1253" s="7">
        <f>Z1253-AA1253</f>
        <v>-12</v>
      </c>
      <c r="AC1253" s="6">
        <v>30</v>
      </c>
      <c r="AD1253" s="6">
        <v>33</v>
      </c>
      <c r="AE1253" s="7">
        <f>AC1253-AD1253</f>
        <v>-3</v>
      </c>
      <c r="AF1253" s="6">
        <v>15</v>
      </c>
      <c r="AG1253" s="6">
        <v>18</v>
      </c>
      <c r="AH1253" s="7">
        <f>AF1253-AG1253</f>
        <v>-3</v>
      </c>
      <c r="AL1253" s="6"/>
      <c r="AM1253" s="6"/>
      <c r="AO1253" s="4" t="s">
        <v>1127</v>
      </c>
      <c r="AP1253" s="6">
        <v>27</v>
      </c>
      <c r="AQ1253" s="6">
        <v>28</v>
      </c>
      <c r="AR1253" s="6"/>
      <c r="AS1253" s="6"/>
      <c r="AT1253" s="6"/>
      <c r="AU1253" s="4" t="s">
        <v>1035</v>
      </c>
      <c r="AV1253" s="6"/>
      <c r="AW1253" s="6"/>
      <c r="AX1253" s="7"/>
      <c r="BI1253" s="50"/>
      <c r="BK1253" s="50"/>
      <c r="BM1253" s="50"/>
      <c r="BO1253" s="50"/>
      <c r="BQ1253" s="50"/>
      <c r="BS1253" s="50"/>
    </row>
    <row r="1254" spans="2:71" x14ac:dyDescent="0.25">
      <c r="B1254" s="3" t="s">
        <v>269</v>
      </c>
      <c r="C1254" s="9" t="s">
        <v>526</v>
      </c>
      <c r="D1254" s="39">
        <v>45029</v>
      </c>
      <c r="E1254" s="22">
        <v>18</v>
      </c>
      <c r="F1254" s="3" t="s">
        <v>1094</v>
      </c>
      <c r="H1254" s="6">
        <v>29</v>
      </c>
      <c r="I1254" s="7">
        <v>2</v>
      </c>
      <c r="J1254" s="6">
        <v>43</v>
      </c>
      <c r="K1254" s="7">
        <v>-5</v>
      </c>
      <c r="L1254" s="6">
        <v>10</v>
      </c>
      <c r="M1254" s="7">
        <v>1</v>
      </c>
      <c r="N1254" s="6">
        <v>5</v>
      </c>
      <c r="O1254" s="7">
        <v>1</v>
      </c>
      <c r="P1254" s="6">
        <v>4</v>
      </c>
      <c r="Q1254" s="7">
        <v>-1</v>
      </c>
      <c r="R1254" s="6">
        <v>1</v>
      </c>
      <c r="S1254" s="7">
        <v>-1</v>
      </c>
      <c r="T1254" s="6">
        <v>-14</v>
      </c>
      <c r="U1254" s="7">
        <v>7</v>
      </c>
      <c r="V1254" s="3" t="s">
        <v>842</v>
      </c>
      <c r="Y1254" s="8"/>
      <c r="Z1254" s="6">
        <v>45</v>
      </c>
      <c r="AA1254" s="6">
        <v>46</v>
      </c>
      <c r="AB1254" s="7">
        <f>Z1254-AA1254</f>
        <v>-1</v>
      </c>
      <c r="AC1254" s="6">
        <v>42</v>
      </c>
      <c r="AD1254" s="6">
        <v>41</v>
      </c>
      <c r="AE1254" s="7">
        <f>AC1254-AD1254</f>
        <v>1</v>
      </c>
      <c r="AF1254" s="6"/>
      <c r="AG1254" s="6"/>
      <c r="AL1254" s="6"/>
      <c r="AM1254" s="6"/>
      <c r="AO1254" s="4" t="s">
        <v>1095</v>
      </c>
      <c r="AP1254" s="6"/>
      <c r="AQ1254" s="6"/>
      <c r="AR1254" s="6"/>
      <c r="AS1254" s="6"/>
      <c r="AT1254" s="6"/>
      <c r="AU1254" s="4"/>
      <c r="AV1254" s="6"/>
      <c r="AW1254" s="6"/>
      <c r="AX1254" s="7"/>
      <c r="BI1254" s="50"/>
      <c r="BK1254" s="50"/>
      <c r="BM1254" s="50"/>
      <c r="BO1254" s="50"/>
      <c r="BQ1254" s="50"/>
      <c r="BS1254" s="50"/>
    </row>
    <row r="1255" spans="2:71" x14ac:dyDescent="0.25">
      <c r="B1255" s="3" t="s">
        <v>269</v>
      </c>
      <c r="C1255" s="9" t="s">
        <v>514</v>
      </c>
      <c r="D1255" s="39">
        <v>45030</v>
      </c>
      <c r="E1255" s="22">
        <v>21</v>
      </c>
      <c r="F1255" s="3" t="s">
        <v>1136</v>
      </c>
      <c r="H1255" s="6">
        <v>31</v>
      </c>
      <c r="I1255" s="7">
        <v>2</v>
      </c>
      <c r="J1255" s="6">
        <v>45</v>
      </c>
      <c r="K1255" s="7">
        <v>0</v>
      </c>
      <c r="L1255" s="6">
        <v>8</v>
      </c>
      <c r="M1255" s="7">
        <v>-2</v>
      </c>
      <c r="N1255" s="6">
        <v>3</v>
      </c>
      <c r="O1255" s="7">
        <v>0</v>
      </c>
      <c r="P1255" s="6">
        <v>5</v>
      </c>
      <c r="Q1255" s="7">
        <v>0</v>
      </c>
      <c r="R1255" s="6"/>
      <c r="T1255" s="6">
        <v>-14</v>
      </c>
      <c r="U1255" s="7">
        <v>2</v>
      </c>
      <c r="V1255" s="3" t="s">
        <v>842</v>
      </c>
      <c r="W1255" t="s">
        <v>988</v>
      </c>
      <c r="Y1255" s="8"/>
      <c r="Z1255" s="6">
        <v>35</v>
      </c>
      <c r="AA1255" s="6">
        <v>42</v>
      </c>
      <c r="AB1255" s="7">
        <f>Z1255-AA1255</f>
        <v>-7</v>
      </c>
      <c r="AC1255" s="6">
        <v>33</v>
      </c>
      <c r="AD1255" s="6">
        <v>37</v>
      </c>
      <c r="AE1255" s="7">
        <f>AC1255-AD1255</f>
        <v>-4</v>
      </c>
      <c r="AF1255" s="6">
        <v>15</v>
      </c>
      <c r="AG1255" s="6">
        <v>28</v>
      </c>
      <c r="AH1255" s="7">
        <f>AF1255-AG1255</f>
        <v>-13</v>
      </c>
      <c r="AL1255" s="6"/>
      <c r="AM1255" s="6"/>
      <c r="AO1255" s="4" t="s">
        <v>1099</v>
      </c>
      <c r="AP1255" s="6">
        <v>37</v>
      </c>
      <c r="AQ1255" s="6">
        <v>37</v>
      </c>
      <c r="AR1255" s="6"/>
      <c r="AS1255" s="6"/>
      <c r="AT1255" s="6"/>
      <c r="AU1255" s="4" t="s">
        <v>1146</v>
      </c>
      <c r="AV1255" s="6">
        <v>24</v>
      </c>
      <c r="AW1255" s="6">
        <v>55</v>
      </c>
      <c r="AX1255" s="7">
        <f>AV1255-AW1255</f>
        <v>-31</v>
      </c>
      <c r="AY1255" s="4" t="s">
        <v>1099</v>
      </c>
      <c r="BI1255" s="50"/>
      <c r="BK1255" s="50"/>
      <c r="BM1255" s="50"/>
      <c r="BO1255" s="50"/>
      <c r="BQ1255" s="50"/>
      <c r="BS1255" s="50"/>
    </row>
    <row r="1256" spans="2:71" x14ac:dyDescent="0.25">
      <c r="B1256" s="3" t="s">
        <v>269</v>
      </c>
      <c r="C1256" s="9" t="s">
        <v>319</v>
      </c>
      <c r="D1256" s="39">
        <v>45031</v>
      </c>
      <c r="E1256" s="22">
        <v>18</v>
      </c>
      <c r="F1256" s="3" t="s">
        <v>821</v>
      </c>
      <c r="H1256" s="6"/>
      <c r="J1256" s="6"/>
      <c r="L1256" s="6"/>
      <c r="N1256" s="6"/>
      <c r="P1256" s="6"/>
      <c r="R1256" s="6"/>
      <c r="T1256" s="6"/>
      <c r="V1256" s="3" t="s">
        <v>842</v>
      </c>
      <c r="Y1256" s="8"/>
      <c r="Z1256" s="6">
        <v>33</v>
      </c>
      <c r="AA1256" s="6">
        <v>57</v>
      </c>
      <c r="AB1256" s="7">
        <f>Z1256-AA1256</f>
        <v>-24</v>
      </c>
      <c r="AC1256" s="6">
        <v>34</v>
      </c>
      <c r="AD1256" s="6">
        <v>51</v>
      </c>
      <c r="AE1256" s="7">
        <f>AC1256-AD1256</f>
        <v>-17</v>
      </c>
      <c r="AF1256" s="6"/>
      <c r="AG1256" s="6"/>
      <c r="AL1256" s="6"/>
      <c r="AM1256" s="6"/>
      <c r="AO1256" s="4" t="s">
        <v>931</v>
      </c>
      <c r="AP1256" s="6"/>
      <c r="AQ1256" s="6"/>
      <c r="AR1256" s="6"/>
      <c r="AS1256" s="6"/>
      <c r="AT1256" s="6"/>
      <c r="AU1256" s="4"/>
      <c r="AV1256" s="6">
        <v>17</v>
      </c>
      <c r="AW1256" s="6">
        <v>62</v>
      </c>
      <c r="AX1256" s="7">
        <f>AV1256-AW1256</f>
        <v>-45</v>
      </c>
      <c r="AY1256" s="4" t="s">
        <v>871</v>
      </c>
      <c r="BI1256" s="50"/>
      <c r="BK1256" s="50"/>
      <c r="BM1256" s="50"/>
      <c r="BO1256" s="50"/>
      <c r="BQ1256" s="50"/>
      <c r="BS1256" s="50"/>
    </row>
    <row r="1257" spans="2:71" x14ac:dyDescent="0.25">
      <c r="B1257" s="3" t="s">
        <v>269</v>
      </c>
      <c r="C1257" s="9" t="s">
        <v>627</v>
      </c>
      <c r="D1257" s="39">
        <v>45032</v>
      </c>
      <c r="E1257" s="22">
        <v>17</v>
      </c>
      <c r="F1257" s="3" t="s">
        <v>1135</v>
      </c>
      <c r="H1257" s="6">
        <v>32</v>
      </c>
      <c r="I1257" s="7">
        <v>2</v>
      </c>
      <c r="J1257" s="6">
        <v>44</v>
      </c>
      <c r="K1257" s="7">
        <v>0</v>
      </c>
      <c r="L1257" s="6">
        <v>10</v>
      </c>
      <c r="M1257" s="7">
        <v>0</v>
      </c>
      <c r="N1257" s="6">
        <v>4</v>
      </c>
      <c r="O1257" s="7">
        <v>-1</v>
      </c>
      <c r="P1257" s="6">
        <v>4</v>
      </c>
      <c r="Q1257" s="7">
        <v>-2</v>
      </c>
      <c r="T1257" s="6">
        <v>-12</v>
      </c>
      <c r="U1257" s="7">
        <v>2</v>
      </c>
      <c r="V1257" s="3" t="s">
        <v>842</v>
      </c>
      <c r="Y1257" s="8"/>
      <c r="Z1257" s="6">
        <v>31</v>
      </c>
      <c r="AA1257" s="6">
        <v>38</v>
      </c>
      <c r="AB1257" s="7">
        <f>Z1257-AA1257</f>
        <v>-7</v>
      </c>
      <c r="AC1257" s="6">
        <v>35</v>
      </c>
      <c r="AD1257" s="6">
        <v>29</v>
      </c>
      <c r="AE1257" s="7">
        <f>AC1257-AD1257</f>
        <v>6</v>
      </c>
      <c r="AF1257" s="6"/>
      <c r="AG1257" s="6"/>
      <c r="AL1257" s="6"/>
      <c r="AM1257" s="6"/>
      <c r="AO1257" s="4" t="s">
        <v>1148</v>
      </c>
      <c r="AP1257" s="6">
        <v>36</v>
      </c>
      <c r="AQ1257" s="6">
        <v>37</v>
      </c>
      <c r="AR1257" s="6"/>
      <c r="AS1257" s="6"/>
      <c r="AT1257" s="6"/>
      <c r="AU1257" s="4" t="s">
        <v>1147</v>
      </c>
      <c r="AV1257" s="6"/>
      <c r="AW1257" s="6"/>
      <c r="AX1257" s="7"/>
      <c r="BI1257" s="50"/>
      <c r="BK1257" s="50"/>
      <c r="BM1257" s="50"/>
      <c r="BO1257" s="50"/>
      <c r="BQ1257" s="50"/>
      <c r="BS1257" s="50"/>
    </row>
    <row r="1258" spans="2:71" x14ac:dyDescent="0.25">
      <c r="B1258" s="3" t="s">
        <v>269</v>
      </c>
      <c r="C1258" s="9" t="s">
        <v>564</v>
      </c>
      <c r="D1258" s="39">
        <v>45034</v>
      </c>
      <c r="E1258" s="22">
        <v>26</v>
      </c>
      <c r="F1258" s="3" t="s">
        <v>821</v>
      </c>
      <c r="G1258" s="2" t="s">
        <v>224</v>
      </c>
      <c r="H1258" s="6">
        <v>28</v>
      </c>
      <c r="I1258" s="7">
        <v>1</v>
      </c>
      <c r="J1258" s="6">
        <v>43</v>
      </c>
      <c r="K1258" s="7">
        <v>-2</v>
      </c>
      <c r="L1258" s="6">
        <v>10</v>
      </c>
      <c r="M1258" s="7">
        <v>0</v>
      </c>
      <c r="N1258" s="6">
        <v>6</v>
      </c>
      <c r="O1258" s="7">
        <v>1</v>
      </c>
      <c r="P1258" s="6">
        <v>7</v>
      </c>
      <c r="Q1258" s="7">
        <v>1</v>
      </c>
      <c r="T1258" s="6">
        <v>-15</v>
      </c>
      <c r="U1258" s="7">
        <v>3</v>
      </c>
      <c r="V1258" s="3" t="s">
        <v>842</v>
      </c>
      <c r="Y1258" s="8"/>
      <c r="Z1258" s="6"/>
      <c r="AA1258" s="6"/>
      <c r="AC1258" s="6"/>
      <c r="AD1258" s="6"/>
      <c r="AF1258" s="6"/>
      <c r="AG1258" s="6"/>
      <c r="AL1258" s="6"/>
      <c r="AM1258" s="6"/>
      <c r="AO1258" s="4"/>
      <c r="AP1258" s="6">
        <v>26</v>
      </c>
      <c r="AQ1258" s="6">
        <v>29</v>
      </c>
      <c r="AR1258" s="6"/>
      <c r="AS1258" s="6"/>
      <c r="AT1258" s="6"/>
      <c r="AU1258" s="4" t="s">
        <v>876</v>
      </c>
      <c r="AV1258" s="6"/>
      <c r="AW1258" s="6"/>
      <c r="AX1258" s="7"/>
      <c r="BI1258" s="50"/>
      <c r="BK1258" s="50"/>
      <c r="BM1258" s="50"/>
      <c r="BO1258" s="50"/>
      <c r="BQ1258" s="50"/>
      <c r="BS1258" s="50"/>
    </row>
    <row r="1259" spans="2:71" x14ac:dyDescent="0.25">
      <c r="B1259" s="3" t="s">
        <v>269</v>
      </c>
      <c r="C1259" s="9" t="s">
        <v>641</v>
      </c>
      <c r="D1259" s="39">
        <v>45035</v>
      </c>
      <c r="E1259" s="22">
        <v>21</v>
      </c>
      <c r="F1259" s="3" t="s">
        <v>1169</v>
      </c>
      <c r="H1259" s="6">
        <v>31</v>
      </c>
      <c r="I1259" s="7">
        <v>1</v>
      </c>
      <c r="J1259" s="6">
        <v>44</v>
      </c>
      <c r="K1259" s="7">
        <v>-1</v>
      </c>
      <c r="L1259" s="6">
        <v>10</v>
      </c>
      <c r="M1259" s="7">
        <v>0</v>
      </c>
      <c r="N1259" s="6">
        <v>5</v>
      </c>
      <c r="O1259" s="7">
        <v>1</v>
      </c>
      <c r="P1259" s="6">
        <v>5</v>
      </c>
      <c r="Q1259" s="7">
        <v>-1</v>
      </c>
      <c r="T1259" s="6">
        <v>-13</v>
      </c>
      <c r="U1259" s="7">
        <v>2</v>
      </c>
      <c r="V1259" s="3" t="s">
        <v>1170</v>
      </c>
      <c r="W1259" t="s">
        <v>988</v>
      </c>
      <c r="Y1259" s="8"/>
      <c r="Z1259" s="6"/>
      <c r="AA1259" s="6"/>
      <c r="AC1259" s="6"/>
      <c r="AD1259" s="6"/>
      <c r="AF1259" s="6"/>
      <c r="AG1259" s="6"/>
      <c r="AL1259" s="6"/>
      <c r="AM1259" s="6"/>
      <c r="AO1259" s="4"/>
      <c r="AP1259" s="6"/>
      <c r="AQ1259" s="6"/>
      <c r="AR1259" s="6"/>
      <c r="AS1259" s="6"/>
      <c r="AT1259" s="6"/>
      <c r="AU1259" s="4"/>
      <c r="AV1259" s="6"/>
      <c r="AW1259" s="6"/>
      <c r="AX1259" s="7"/>
      <c r="BI1259" s="50"/>
      <c r="BK1259" s="50"/>
      <c r="BM1259" s="50"/>
      <c r="BO1259" s="50"/>
      <c r="BQ1259" s="50"/>
      <c r="BS1259" s="50"/>
    </row>
    <row r="1260" spans="2:71" x14ac:dyDescent="0.25">
      <c r="B1260" s="3" t="s">
        <v>269</v>
      </c>
      <c r="C1260" s="9" t="s">
        <v>641</v>
      </c>
      <c r="D1260" s="39">
        <v>45036</v>
      </c>
      <c r="E1260" s="22">
        <v>21</v>
      </c>
      <c r="F1260" s="3" t="s">
        <v>1164</v>
      </c>
      <c r="H1260" s="6">
        <v>27</v>
      </c>
      <c r="I1260" s="7">
        <v>2</v>
      </c>
      <c r="J1260" s="6">
        <v>47</v>
      </c>
      <c r="K1260" s="7">
        <v>-1</v>
      </c>
      <c r="L1260" s="6">
        <v>7</v>
      </c>
      <c r="M1260" s="7">
        <v>-2</v>
      </c>
      <c r="N1260" s="6">
        <v>6</v>
      </c>
      <c r="O1260" s="7">
        <v>1</v>
      </c>
      <c r="P1260" s="6">
        <v>7</v>
      </c>
      <c r="Q1260" s="7">
        <v>0</v>
      </c>
      <c r="T1260" s="6">
        <v>-20</v>
      </c>
      <c r="U1260" s="7">
        <v>3</v>
      </c>
      <c r="V1260" s="3" t="s">
        <v>842</v>
      </c>
      <c r="Y1260" s="8"/>
      <c r="Z1260" s="6">
        <v>34</v>
      </c>
      <c r="AA1260" s="6">
        <v>38</v>
      </c>
      <c r="AB1260" s="7">
        <f t="shared" ref="AB1260:AB1266" si="21">Z1260-AA1260</f>
        <v>-4</v>
      </c>
      <c r="AC1260" s="6"/>
      <c r="AD1260" s="6"/>
      <c r="AF1260" s="6"/>
      <c r="AG1260" s="6"/>
      <c r="AL1260" s="6"/>
      <c r="AM1260" s="6"/>
      <c r="AO1260" s="4" t="s">
        <v>1189</v>
      </c>
      <c r="AP1260" s="6">
        <v>33</v>
      </c>
      <c r="AQ1260" s="6">
        <v>35</v>
      </c>
      <c r="AR1260" s="6"/>
      <c r="AS1260" s="6"/>
      <c r="AT1260" s="6"/>
      <c r="AU1260" s="4" t="s">
        <v>1185</v>
      </c>
      <c r="AV1260" s="6"/>
      <c r="AW1260" s="6"/>
      <c r="AX1260" s="7"/>
      <c r="BI1260" s="50"/>
      <c r="BK1260" s="50"/>
      <c r="BM1260" s="50"/>
      <c r="BO1260" s="50"/>
      <c r="BQ1260" s="50"/>
      <c r="BS1260" s="50"/>
    </row>
    <row r="1261" spans="2:71" x14ac:dyDescent="0.25">
      <c r="B1261" s="3" t="s">
        <v>269</v>
      </c>
      <c r="C1261" s="9" t="s">
        <v>1199</v>
      </c>
      <c r="D1261" s="39">
        <v>45036</v>
      </c>
      <c r="E1261" s="90">
        <v>45084</v>
      </c>
      <c r="F1261" s="3" t="s">
        <v>1121</v>
      </c>
      <c r="G1261" s="2" t="s">
        <v>13</v>
      </c>
      <c r="H1261" s="6">
        <v>29</v>
      </c>
      <c r="I1261" s="7">
        <v>6</v>
      </c>
      <c r="J1261" s="6">
        <v>45</v>
      </c>
      <c r="K1261" s="7">
        <v>-9</v>
      </c>
      <c r="L1261" s="6">
        <v>9</v>
      </c>
      <c r="M1261" s="7">
        <v>1</v>
      </c>
      <c r="N1261" s="6">
        <v>5</v>
      </c>
      <c r="O1261" s="7">
        <v>1</v>
      </c>
      <c r="P1261" s="6">
        <v>6</v>
      </c>
      <c r="Q1261" s="7">
        <v>2</v>
      </c>
      <c r="T1261" s="6">
        <v>-16</v>
      </c>
      <c r="U1261" s="7">
        <v>15</v>
      </c>
      <c r="V1261" s="3" t="s">
        <v>842</v>
      </c>
      <c r="X1261" s="7" t="s">
        <v>1177</v>
      </c>
      <c r="Y1261" s="8"/>
      <c r="Z1261" s="6"/>
      <c r="AA1261" s="6"/>
      <c r="AC1261" s="6"/>
      <c r="AD1261" s="6"/>
      <c r="AF1261" s="6"/>
      <c r="AG1261" s="6"/>
      <c r="AL1261" s="6"/>
      <c r="AM1261" s="6"/>
      <c r="AO1261" s="4"/>
      <c r="AP1261" s="6"/>
      <c r="AQ1261" s="6"/>
      <c r="AR1261" s="6"/>
      <c r="AS1261" s="6"/>
      <c r="AT1261" s="6"/>
      <c r="AU1261" s="4"/>
      <c r="AV1261" s="6"/>
      <c r="AW1261" s="6"/>
      <c r="AX1261" s="7"/>
      <c r="BF1261">
        <v>129</v>
      </c>
      <c r="BG1261" s="50">
        <f>BF1261-BF996</f>
        <v>65</v>
      </c>
      <c r="BH1261">
        <v>470</v>
      </c>
      <c r="BI1261" s="50">
        <f>BH1261-BH996</f>
        <v>-48</v>
      </c>
      <c r="BJ1261">
        <v>5</v>
      </c>
      <c r="BK1261" s="50">
        <f>BJ1261-BJ996</f>
        <v>-7</v>
      </c>
      <c r="BL1261">
        <v>0</v>
      </c>
      <c r="BM1261" s="50">
        <f>BL1261-BL996</f>
        <v>0</v>
      </c>
      <c r="BN1261">
        <v>0</v>
      </c>
      <c r="BO1261" s="50">
        <f>BN1261-BN996</f>
        <v>0</v>
      </c>
      <c r="BP1261">
        <v>26</v>
      </c>
      <c r="BQ1261" s="50">
        <f>BP1261-BP996</f>
        <v>-12</v>
      </c>
      <c r="BR1261">
        <v>1</v>
      </c>
      <c r="BS1261" s="50">
        <f>BR1261-BR996</f>
        <v>1</v>
      </c>
    </row>
    <row r="1262" spans="2:71" x14ac:dyDescent="0.25">
      <c r="B1262" s="3" t="s">
        <v>269</v>
      </c>
      <c r="C1262" s="10" t="s">
        <v>599</v>
      </c>
      <c r="D1262" s="39">
        <v>45037</v>
      </c>
      <c r="E1262" s="22">
        <v>3</v>
      </c>
      <c r="F1262" s="3" t="s">
        <v>1136</v>
      </c>
      <c r="H1262" s="6">
        <v>31</v>
      </c>
      <c r="I1262" s="7">
        <v>0</v>
      </c>
      <c r="J1262" s="6">
        <v>42</v>
      </c>
      <c r="K1262" s="7">
        <v>-3</v>
      </c>
      <c r="L1262" s="6">
        <v>9</v>
      </c>
      <c r="M1262" s="7">
        <v>1</v>
      </c>
      <c r="N1262" s="6">
        <v>3</v>
      </c>
      <c r="O1262" s="7">
        <v>0</v>
      </c>
      <c r="P1262" s="6">
        <v>7</v>
      </c>
      <c r="Q1262" s="7">
        <v>2</v>
      </c>
      <c r="T1262" s="6">
        <v>-11</v>
      </c>
      <c r="U1262" s="7">
        <v>3</v>
      </c>
      <c r="V1262" s="3" t="s">
        <v>842</v>
      </c>
      <c r="W1262" t="s">
        <v>988</v>
      </c>
      <c r="Y1262" s="8"/>
      <c r="Z1262" s="6"/>
      <c r="AA1262" s="6"/>
      <c r="AC1262" s="6"/>
      <c r="AD1262" s="6"/>
      <c r="AF1262" s="6"/>
      <c r="AG1262" s="6"/>
      <c r="AL1262" s="6"/>
      <c r="AM1262" s="6"/>
      <c r="AO1262" s="4"/>
      <c r="AP1262" s="6"/>
      <c r="AQ1262" s="6"/>
      <c r="AR1262" s="6"/>
      <c r="AS1262" s="6"/>
      <c r="AT1262" s="6"/>
      <c r="AU1262" s="4"/>
      <c r="AV1262" s="6"/>
      <c r="AW1262" s="6"/>
      <c r="AX1262" s="7"/>
      <c r="BI1262" s="50"/>
      <c r="BK1262" s="50"/>
      <c r="BM1262" s="50"/>
      <c r="BO1262" s="50"/>
      <c r="BQ1262" s="50"/>
      <c r="BS1262" s="50"/>
    </row>
    <row r="1263" spans="2:71" x14ac:dyDescent="0.25">
      <c r="B1263" s="3" t="s">
        <v>269</v>
      </c>
      <c r="C1263" s="9" t="s">
        <v>322</v>
      </c>
      <c r="D1263" s="39">
        <v>45037</v>
      </c>
      <c r="E1263" s="22">
        <v>3</v>
      </c>
      <c r="F1263" s="3" t="s">
        <v>1132</v>
      </c>
      <c r="H1263" s="6"/>
      <c r="J1263" s="6"/>
      <c r="L1263" s="6"/>
      <c r="N1263" s="6"/>
      <c r="P1263" s="6"/>
      <c r="T1263" s="6"/>
      <c r="V1263" s="3" t="s">
        <v>842</v>
      </c>
      <c r="Y1263" s="8"/>
      <c r="Z1263" s="6">
        <v>28</v>
      </c>
      <c r="AA1263" s="6">
        <v>44</v>
      </c>
      <c r="AB1263" s="7">
        <f>Z1263-AA1263</f>
        <v>-16</v>
      </c>
      <c r="AC1263" s="6">
        <v>30</v>
      </c>
      <c r="AD1263" s="6">
        <v>38</v>
      </c>
      <c r="AE1263" s="7">
        <f>AC1263-AD1263</f>
        <v>-8</v>
      </c>
      <c r="AF1263" s="6"/>
      <c r="AG1263" s="6"/>
      <c r="AL1263" s="6"/>
      <c r="AM1263" s="6"/>
      <c r="AO1263" s="4" t="s">
        <v>1750</v>
      </c>
      <c r="AP1263" s="6"/>
      <c r="AQ1263" s="6"/>
      <c r="AR1263" s="6"/>
      <c r="AS1263" s="6"/>
      <c r="AT1263" s="6"/>
      <c r="AU1263" s="4"/>
      <c r="AV1263" s="6"/>
      <c r="AW1263" s="6"/>
      <c r="AX1263" s="7"/>
      <c r="AY1263" s="4"/>
      <c r="BI1263" s="50"/>
      <c r="BK1263" s="50"/>
      <c r="BM1263" s="50"/>
      <c r="BO1263" s="50"/>
      <c r="BQ1263" s="50"/>
      <c r="BS1263" s="50"/>
    </row>
    <row r="1264" spans="2:71" x14ac:dyDescent="0.25">
      <c r="B1264" s="3" t="s">
        <v>269</v>
      </c>
      <c r="C1264" s="9" t="s">
        <v>688</v>
      </c>
      <c r="D1264" s="39">
        <v>45038</v>
      </c>
      <c r="E1264" s="22">
        <v>25</v>
      </c>
      <c r="F1264" s="3" t="s">
        <v>821</v>
      </c>
      <c r="H1264" s="6"/>
      <c r="J1264" s="6"/>
      <c r="L1264" s="6"/>
      <c r="N1264" s="6"/>
      <c r="P1264" s="6"/>
      <c r="T1264" s="6"/>
      <c r="V1264" s="3" t="s">
        <v>842</v>
      </c>
      <c r="Y1264" s="8"/>
      <c r="Z1264" s="6">
        <v>32</v>
      </c>
      <c r="AA1264" s="6">
        <v>52</v>
      </c>
      <c r="AB1264" s="7">
        <f t="shared" si="21"/>
        <v>-20</v>
      </c>
      <c r="AC1264" s="6">
        <v>30</v>
      </c>
      <c r="AD1264" s="6">
        <v>52</v>
      </c>
      <c r="AE1264" s="7">
        <f>AC1264-AD1264</f>
        <v>-22</v>
      </c>
      <c r="AF1264" s="6"/>
      <c r="AG1264" s="6"/>
      <c r="AL1264" s="6"/>
      <c r="AM1264" s="6"/>
      <c r="AO1264" s="4" t="s">
        <v>1037</v>
      </c>
      <c r="AP1264" s="6"/>
      <c r="AQ1264" s="6"/>
      <c r="AR1264" s="6"/>
      <c r="AS1264" s="6"/>
      <c r="AT1264" s="6"/>
      <c r="AU1264" s="4"/>
      <c r="AV1264" s="6">
        <v>17</v>
      </c>
      <c r="AW1264" s="6">
        <v>64</v>
      </c>
      <c r="AX1264" s="7">
        <f>AV1264-AW1264</f>
        <v>-47</v>
      </c>
      <c r="AY1264" s="4" t="s">
        <v>871</v>
      </c>
      <c r="BI1264" s="50"/>
      <c r="BK1264" s="50"/>
      <c r="BM1264" s="50"/>
      <c r="BO1264" s="50"/>
      <c r="BQ1264" s="50"/>
      <c r="BS1264" s="50"/>
    </row>
    <row r="1265" spans="2:71" x14ac:dyDescent="0.25">
      <c r="B1265" s="3" t="s">
        <v>269</v>
      </c>
      <c r="C1265" s="9" t="s">
        <v>628</v>
      </c>
      <c r="D1265" s="39">
        <v>45039</v>
      </c>
      <c r="E1265" s="22">
        <v>24</v>
      </c>
      <c r="F1265" s="3" t="s">
        <v>1135</v>
      </c>
      <c r="H1265" s="6">
        <v>29</v>
      </c>
      <c r="I1265" s="7">
        <v>-3</v>
      </c>
      <c r="J1265" s="6">
        <v>44</v>
      </c>
      <c r="K1265" s="7">
        <v>0</v>
      </c>
      <c r="L1265" s="6">
        <v>11</v>
      </c>
      <c r="M1265" s="7">
        <v>1</v>
      </c>
      <c r="N1265" s="6">
        <v>5</v>
      </c>
      <c r="O1265" s="7">
        <v>1</v>
      </c>
      <c r="P1265" s="6">
        <v>6</v>
      </c>
      <c r="Q1265" s="7">
        <v>2</v>
      </c>
      <c r="T1265" s="6">
        <v>-15</v>
      </c>
      <c r="U1265" s="7">
        <v>-3</v>
      </c>
      <c r="V1265" s="3" t="s">
        <v>842</v>
      </c>
      <c r="Y1265" s="8"/>
      <c r="Z1265" s="6">
        <v>33</v>
      </c>
      <c r="AA1265" s="6">
        <v>39</v>
      </c>
      <c r="AB1265" s="7">
        <f t="shared" si="21"/>
        <v>-6</v>
      </c>
      <c r="AC1265" s="6">
        <v>34</v>
      </c>
      <c r="AD1265" s="6">
        <v>29</v>
      </c>
      <c r="AE1265" s="7">
        <f>AC1265-AD1265</f>
        <v>5</v>
      </c>
      <c r="AF1265" s="6"/>
      <c r="AG1265" s="6"/>
      <c r="AL1265" s="6"/>
      <c r="AM1265" s="6"/>
      <c r="AO1265" s="4" t="s">
        <v>1148</v>
      </c>
      <c r="AP1265" s="6">
        <v>34</v>
      </c>
      <c r="AQ1265" s="6">
        <v>38</v>
      </c>
      <c r="AR1265" s="6"/>
      <c r="AS1265" s="6"/>
      <c r="AT1265" s="6"/>
      <c r="AU1265" s="4" t="s">
        <v>1147</v>
      </c>
      <c r="AV1265" s="6"/>
      <c r="AW1265" s="6"/>
      <c r="AX1265" s="7"/>
      <c r="BI1265" s="50"/>
      <c r="BK1265" s="50"/>
      <c r="BM1265" s="50"/>
      <c r="BO1265" s="50"/>
      <c r="BQ1265" s="50"/>
      <c r="BS1265" s="50"/>
    </row>
    <row r="1266" spans="2:71" x14ac:dyDescent="0.25">
      <c r="B1266" s="3" t="s">
        <v>269</v>
      </c>
      <c r="C1266" s="9" t="s">
        <v>601</v>
      </c>
      <c r="D1266" s="39">
        <v>45040</v>
      </c>
      <c r="E1266" s="22">
        <v>27</v>
      </c>
      <c r="F1266" s="3" t="s">
        <v>1094</v>
      </c>
      <c r="H1266" s="6">
        <v>30</v>
      </c>
      <c r="I1266" s="7">
        <v>1</v>
      </c>
      <c r="J1266" s="6">
        <v>43</v>
      </c>
      <c r="K1266" s="7">
        <v>0</v>
      </c>
      <c r="L1266" s="6">
        <v>9</v>
      </c>
      <c r="M1266" s="7">
        <v>-1</v>
      </c>
      <c r="N1266" s="6">
        <v>5</v>
      </c>
      <c r="O1266" s="7">
        <v>0</v>
      </c>
      <c r="P1266" s="6">
        <v>5</v>
      </c>
      <c r="Q1266" s="7">
        <v>1</v>
      </c>
      <c r="R1266" s="6">
        <v>2</v>
      </c>
      <c r="S1266" s="7">
        <v>1</v>
      </c>
      <c r="T1266" s="6">
        <v>-13</v>
      </c>
      <c r="U1266" s="7">
        <v>1</v>
      </c>
      <c r="V1266" s="3" t="s">
        <v>842</v>
      </c>
      <c r="Y1266" s="8"/>
      <c r="Z1266" s="6">
        <v>41</v>
      </c>
      <c r="AA1266" s="6">
        <v>52</v>
      </c>
      <c r="AB1266" s="7">
        <f t="shared" si="21"/>
        <v>-11</v>
      </c>
      <c r="AC1266" s="6">
        <v>44</v>
      </c>
      <c r="AD1266" s="6">
        <v>43</v>
      </c>
      <c r="AE1266" s="7">
        <f>AC1266-AD1266</f>
        <v>1</v>
      </c>
      <c r="AF1266" s="6"/>
      <c r="AG1266" s="6"/>
      <c r="AL1266" s="6"/>
      <c r="AM1266" s="6"/>
      <c r="AO1266" s="4" t="s">
        <v>1095</v>
      </c>
      <c r="AP1266" s="6"/>
      <c r="AQ1266" s="6"/>
      <c r="AR1266" s="6"/>
      <c r="AS1266" s="6"/>
      <c r="AT1266" s="6"/>
      <c r="AU1266" s="4"/>
      <c r="AV1266" s="6"/>
      <c r="AW1266" s="6"/>
      <c r="AX1266" s="7"/>
      <c r="BI1266" s="50"/>
      <c r="BK1266" s="50"/>
      <c r="BM1266" s="50"/>
      <c r="BO1266" s="50"/>
      <c r="BQ1266" s="50"/>
      <c r="BS1266" s="50"/>
    </row>
    <row r="1267" spans="2:71" x14ac:dyDescent="0.25">
      <c r="B1267" s="3" t="s">
        <v>269</v>
      </c>
      <c r="C1267" s="9" t="s">
        <v>358</v>
      </c>
      <c r="D1267" s="39">
        <v>45040</v>
      </c>
      <c r="E1267" s="22">
        <v>3</v>
      </c>
      <c r="F1267" s="3" t="s">
        <v>982</v>
      </c>
      <c r="G1267" s="2" t="s">
        <v>76</v>
      </c>
      <c r="H1267" s="6">
        <v>28</v>
      </c>
      <c r="I1267" s="7">
        <v>-1</v>
      </c>
      <c r="J1267" s="6">
        <v>45</v>
      </c>
      <c r="K1267" s="7">
        <v>-1</v>
      </c>
      <c r="L1267" s="6">
        <v>12</v>
      </c>
      <c r="M1267" s="7">
        <v>4</v>
      </c>
      <c r="N1267" s="6">
        <v>4</v>
      </c>
      <c r="O1267" s="7">
        <v>1</v>
      </c>
      <c r="P1267" s="6">
        <v>3</v>
      </c>
      <c r="Q1267" s="7">
        <v>-2</v>
      </c>
      <c r="R1267" s="6">
        <v>1</v>
      </c>
      <c r="S1267" s="7">
        <v>1</v>
      </c>
      <c r="T1267" s="6">
        <v>-17</v>
      </c>
      <c r="U1267" s="7">
        <v>0</v>
      </c>
      <c r="V1267" s="3" t="s">
        <v>842</v>
      </c>
      <c r="W1267" t="s">
        <v>988</v>
      </c>
      <c r="Y1267" s="8"/>
      <c r="Z1267" s="6"/>
      <c r="AA1267" s="6"/>
      <c r="AC1267" s="6"/>
      <c r="AD1267" s="6"/>
      <c r="AF1267" s="6"/>
      <c r="AG1267" s="6"/>
      <c r="AL1267" s="6"/>
      <c r="AM1267" s="6"/>
      <c r="AO1267" s="4"/>
      <c r="AP1267" s="6"/>
      <c r="AQ1267" s="6"/>
      <c r="AR1267" s="6"/>
      <c r="AS1267" s="6"/>
      <c r="AT1267" s="6"/>
      <c r="AU1267" s="4"/>
      <c r="AV1267" s="6"/>
      <c r="AW1267" s="6"/>
      <c r="AX1267" s="7"/>
      <c r="BI1267" s="50"/>
      <c r="BK1267" s="50"/>
      <c r="BM1267" s="50"/>
      <c r="BO1267" s="50"/>
      <c r="BQ1267" s="50"/>
      <c r="BS1267" s="50"/>
    </row>
    <row r="1268" spans="2:71" x14ac:dyDescent="0.25">
      <c r="B1268" s="3" t="s">
        <v>269</v>
      </c>
      <c r="C1268" s="9" t="s">
        <v>558</v>
      </c>
      <c r="D1268" s="39">
        <v>45042</v>
      </c>
      <c r="E1268" s="22">
        <v>28</v>
      </c>
      <c r="F1268" s="3" t="s">
        <v>1169</v>
      </c>
      <c r="H1268" s="6">
        <v>30</v>
      </c>
      <c r="I1268" s="7">
        <v>-1</v>
      </c>
      <c r="J1268" s="6">
        <v>44</v>
      </c>
      <c r="K1268" s="7">
        <v>0</v>
      </c>
      <c r="L1268" s="6">
        <v>9</v>
      </c>
      <c r="M1268" s="7">
        <v>-1</v>
      </c>
      <c r="N1268" s="6">
        <v>5</v>
      </c>
      <c r="O1268" s="7">
        <v>0</v>
      </c>
      <c r="P1268" s="6">
        <v>6</v>
      </c>
      <c r="Q1268" s="7">
        <v>1</v>
      </c>
      <c r="T1268" s="6">
        <v>-14</v>
      </c>
      <c r="U1268" s="7">
        <v>-1</v>
      </c>
      <c r="V1268" s="3" t="s">
        <v>1170</v>
      </c>
      <c r="W1268" t="s">
        <v>988</v>
      </c>
      <c r="Y1268" s="8"/>
      <c r="Z1268" s="6"/>
      <c r="AA1268" s="6"/>
      <c r="AC1268" s="6"/>
      <c r="AD1268" s="6"/>
      <c r="AF1268" s="6"/>
      <c r="AG1268" s="6"/>
      <c r="AL1268" s="6"/>
      <c r="AM1268" s="6"/>
      <c r="AO1268" s="4"/>
      <c r="AP1268" s="6"/>
      <c r="AQ1268" s="6"/>
      <c r="AR1268" s="6"/>
      <c r="AS1268" s="6"/>
      <c r="AT1268" s="6"/>
      <c r="AU1268" s="4"/>
      <c r="AV1268" s="6"/>
      <c r="AW1268" s="6"/>
      <c r="AX1268" s="7"/>
      <c r="BI1268" s="50"/>
      <c r="BK1268" s="50"/>
      <c r="BM1268" s="50"/>
      <c r="BO1268" s="50"/>
      <c r="BQ1268" s="50"/>
      <c r="BS1268" s="50"/>
    </row>
    <row r="1269" spans="2:71" x14ac:dyDescent="0.25">
      <c r="B1269" s="3" t="s">
        <v>269</v>
      </c>
      <c r="C1269" s="9" t="s">
        <v>558</v>
      </c>
      <c r="D1269" s="39">
        <v>45042</v>
      </c>
      <c r="E1269" s="22">
        <v>28</v>
      </c>
      <c r="F1269" s="3" t="s">
        <v>821</v>
      </c>
      <c r="G1269" s="2" t="s">
        <v>224</v>
      </c>
      <c r="H1269" s="6">
        <v>27</v>
      </c>
      <c r="I1269" s="7">
        <v>-1</v>
      </c>
      <c r="J1269" s="6">
        <v>41</v>
      </c>
      <c r="K1269" s="7">
        <v>-2</v>
      </c>
      <c r="L1269" s="6">
        <v>11</v>
      </c>
      <c r="M1269" s="7">
        <v>1</v>
      </c>
      <c r="N1269" s="6">
        <v>7</v>
      </c>
      <c r="O1269" s="7">
        <v>1</v>
      </c>
      <c r="P1269" s="6">
        <v>7</v>
      </c>
      <c r="Q1269" s="7">
        <v>0</v>
      </c>
      <c r="T1269" s="6">
        <v>-14</v>
      </c>
      <c r="U1269" s="7">
        <v>1</v>
      </c>
      <c r="V1269" s="3" t="s">
        <v>842</v>
      </c>
      <c r="Y1269" s="8"/>
      <c r="Z1269" s="6"/>
      <c r="AA1269" s="6"/>
      <c r="AC1269" s="6"/>
      <c r="AD1269" s="6"/>
      <c r="AF1269" s="6"/>
      <c r="AG1269" s="6"/>
      <c r="AL1269" s="6"/>
      <c r="AM1269" s="6"/>
      <c r="AO1269" s="4"/>
      <c r="AP1269" s="6"/>
      <c r="AQ1269" s="6"/>
      <c r="AR1269" s="6"/>
      <c r="AS1269" s="6"/>
      <c r="AT1269" s="6"/>
      <c r="AU1269" s="4"/>
      <c r="AV1269" s="6"/>
      <c r="AW1269" s="6"/>
      <c r="AX1269" s="7"/>
      <c r="BI1269" s="50"/>
      <c r="BK1269" s="50"/>
      <c r="BM1269" s="50"/>
      <c r="BO1269" s="50"/>
      <c r="BQ1269" s="50"/>
      <c r="BS1269" s="50"/>
    </row>
    <row r="1270" spans="2:71" x14ac:dyDescent="0.25">
      <c r="B1270" s="3" t="s">
        <v>269</v>
      </c>
      <c r="C1270" s="10" t="s">
        <v>558</v>
      </c>
      <c r="D1270" s="39">
        <v>45042</v>
      </c>
      <c r="E1270" s="22">
        <v>28</v>
      </c>
      <c r="F1270" s="3" t="s">
        <v>1164</v>
      </c>
      <c r="H1270" s="6">
        <v>28</v>
      </c>
      <c r="I1270" s="7">
        <v>1</v>
      </c>
      <c r="J1270" s="6">
        <v>45</v>
      </c>
      <c r="K1270" s="7">
        <v>-2</v>
      </c>
      <c r="L1270" s="6">
        <v>10</v>
      </c>
      <c r="M1270" s="7">
        <v>3</v>
      </c>
      <c r="N1270" s="6">
        <v>6</v>
      </c>
      <c r="O1270" s="7">
        <v>0</v>
      </c>
      <c r="P1270" s="6">
        <v>6</v>
      </c>
      <c r="Q1270" s="7">
        <v>-1</v>
      </c>
      <c r="T1270" s="6">
        <v>-17</v>
      </c>
      <c r="U1270" s="7">
        <v>3</v>
      </c>
      <c r="V1270" s="3" t="s">
        <v>842</v>
      </c>
      <c r="Y1270" s="8"/>
      <c r="Z1270" s="6"/>
      <c r="AA1270" s="6"/>
      <c r="AC1270" s="6"/>
      <c r="AD1270" s="6"/>
      <c r="AF1270" s="6"/>
      <c r="AG1270" s="6"/>
      <c r="AL1270" s="6"/>
      <c r="AM1270" s="6"/>
      <c r="AO1270" s="4"/>
      <c r="AP1270" s="6"/>
      <c r="AQ1270" s="6"/>
      <c r="AR1270" s="6"/>
      <c r="AS1270" s="6"/>
      <c r="AT1270" s="6"/>
      <c r="AU1270" s="4"/>
      <c r="AV1270" s="6"/>
      <c r="AW1270" s="6"/>
      <c r="AX1270" s="7"/>
      <c r="BI1270" s="50"/>
      <c r="BK1270" s="50"/>
      <c r="BM1270" s="50"/>
      <c r="BO1270" s="50"/>
      <c r="BQ1270" s="50"/>
      <c r="BS1270" s="50"/>
    </row>
    <row r="1271" spans="2:71" x14ac:dyDescent="0.25">
      <c r="B1271" s="3" t="s">
        <v>269</v>
      </c>
      <c r="C1271" s="9" t="s">
        <v>681</v>
      </c>
      <c r="D1271" s="39">
        <v>45042</v>
      </c>
      <c r="E1271" s="22">
        <v>30</v>
      </c>
      <c r="F1271" s="3" t="s">
        <v>903</v>
      </c>
      <c r="G1271" s="2" t="s">
        <v>138</v>
      </c>
      <c r="H1271" s="6">
        <v>26</v>
      </c>
      <c r="I1271" s="7">
        <v>-2</v>
      </c>
      <c r="J1271" s="6">
        <v>44</v>
      </c>
      <c r="K1271" s="7">
        <v>2</v>
      </c>
      <c r="L1271" s="6">
        <v>10</v>
      </c>
      <c r="M1271" s="7">
        <v>0</v>
      </c>
      <c r="N1271" s="6">
        <v>7</v>
      </c>
      <c r="O1271" s="7">
        <v>1</v>
      </c>
      <c r="P1271" s="6">
        <v>7</v>
      </c>
      <c r="Q1271" s="7">
        <v>-1</v>
      </c>
      <c r="T1271" s="6">
        <v>-18</v>
      </c>
      <c r="U1271" s="7">
        <v>-4</v>
      </c>
      <c r="V1271" s="3" t="s">
        <v>842</v>
      </c>
      <c r="Y1271" s="8"/>
      <c r="Z1271" s="6">
        <v>26</v>
      </c>
      <c r="AA1271" s="6">
        <v>44</v>
      </c>
      <c r="AB1271" s="7">
        <f>Z1271-AA1271</f>
        <v>-18</v>
      </c>
      <c r="AC1271" s="6">
        <v>31</v>
      </c>
      <c r="AD1271" s="6">
        <v>33</v>
      </c>
      <c r="AE1271" s="7">
        <f>AC1271-AD1271</f>
        <v>-2</v>
      </c>
      <c r="AF1271" s="6">
        <v>16</v>
      </c>
      <c r="AG1271" s="6">
        <v>18</v>
      </c>
      <c r="AH1271" s="7">
        <f>AF1271-AG1271</f>
        <v>-2</v>
      </c>
      <c r="AL1271" s="6"/>
      <c r="AM1271" s="6"/>
      <c r="AO1271" s="4" t="s">
        <v>1127</v>
      </c>
      <c r="AP1271" s="6">
        <v>26</v>
      </c>
      <c r="AQ1271" s="6">
        <v>28</v>
      </c>
      <c r="AR1271" s="6"/>
      <c r="AS1271" s="6"/>
      <c r="AT1271" s="6"/>
      <c r="AU1271" s="4" t="s">
        <v>1035</v>
      </c>
      <c r="AV1271" s="6"/>
      <c r="AW1271" s="6"/>
      <c r="AX1271" s="7"/>
      <c r="BI1271" s="50"/>
      <c r="BK1271" s="50"/>
      <c r="BM1271" s="50"/>
      <c r="BO1271" s="50"/>
      <c r="BQ1271" s="50"/>
      <c r="BS1271" s="50"/>
    </row>
    <row r="1272" spans="2:71" x14ac:dyDescent="0.25">
      <c r="B1272" s="3" t="s">
        <v>269</v>
      </c>
      <c r="C1272" s="9" t="s">
        <v>677</v>
      </c>
      <c r="D1272" s="39">
        <v>45044</v>
      </c>
      <c r="E1272" s="22">
        <v>5</v>
      </c>
      <c r="F1272" s="3" t="s">
        <v>1136</v>
      </c>
      <c r="H1272" s="6">
        <v>31</v>
      </c>
      <c r="I1272" s="7">
        <v>0</v>
      </c>
      <c r="J1272" s="6">
        <v>44</v>
      </c>
      <c r="K1272" s="7">
        <v>2</v>
      </c>
      <c r="L1272" s="6">
        <v>9</v>
      </c>
      <c r="M1272" s="7">
        <v>0</v>
      </c>
      <c r="N1272" s="6">
        <v>3</v>
      </c>
      <c r="O1272" s="7">
        <v>0</v>
      </c>
      <c r="P1272" s="6">
        <v>5</v>
      </c>
      <c r="Q1272" s="7">
        <v>-2</v>
      </c>
      <c r="T1272" s="6">
        <v>-13</v>
      </c>
      <c r="U1272" s="7">
        <v>-2</v>
      </c>
      <c r="V1272" s="3" t="s">
        <v>842</v>
      </c>
      <c r="W1272" t="s">
        <v>988</v>
      </c>
      <c r="Y1272" s="8"/>
      <c r="Z1272" s="6"/>
      <c r="AA1272" s="6"/>
      <c r="AC1272" s="6"/>
      <c r="AD1272" s="6"/>
      <c r="AF1272" s="6"/>
      <c r="AG1272" s="6"/>
      <c r="AL1272" s="6"/>
      <c r="AM1272" s="6"/>
      <c r="AO1272" s="4"/>
      <c r="AP1272" s="6"/>
      <c r="AQ1272" s="6"/>
      <c r="AR1272" s="6"/>
      <c r="AS1272" s="6"/>
      <c r="AT1272" s="6"/>
      <c r="AU1272" s="4"/>
      <c r="AV1272" s="6"/>
      <c r="AW1272" s="6"/>
      <c r="AX1272" s="7"/>
      <c r="BI1272" s="50"/>
      <c r="BK1272" s="50"/>
      <c r="BM1272" s="50"/>
      <c r="BO1272" s="50"/>
      <c r="BQ1272" s="50"/>
      <c r="BS1272" s="50"/>
    </row>
    <row r="1273" spans="2:71" x14ac:dyDescent="0.25">
      <c r="B1273" s="3" t="s">
        <v>269</v>
      </c>
      <c r="C1273" s="9" t="s">
        <v>424</v>
      </c>
      <c r="D1273" s="39">
        <v>45044</v>
      </c>
      <c r="E1273" s="22">
        <v>2</v>
      </c>
      <c r="F1273" s="3" t="s">
        <v>1094</v>
      </c>
      <c r="H1273" s="6">
        <v>29</v>
      </c>
      <c r="I1273" s="7">
        <v>-1</v>
      </c>
      <c r="J1273" s="6">
        <v>44</v>
      </c>
      <c r="K1273" s="7">
        <v>1</v>
      </c>
      <c r="L1273" s="6">
        <v>11</v>
      </c>
      <c r="M1273" s="7">
        <v>2</v>
      </c>
      <c r="N1273" s="6">
        <v>4</v>
      </c>
      <c r="O1273" s="7">
        <v>-1</v>
      </c>
      <c r="P1273" s="6">
        <v>4</v>
      </c>
      <c r="Q1273" s="7">
        <v>-1</v>
      </c>
      <c r="R1273" s="6">
        <v>2</v>
      </c>
      <c r="S1273" s="7">
        <v>0</v>
      </c>
      <c r="T1273" s="6">
        <v>-15</v>
      </c>
      <c r="U1273" s="7">
        <v>-2</v>
      </c>
      <c r="V1273" s="3" t="s">
        <v>842</v>
      </c>
      <c r="Y1273" s="8"/>
      <c r="Z1273" s="6">
        <v>42</v>
      </c>
      <c r="AA1273" s="6">
        <v>48</v>
      </c>
      <c r="AB1273" s="7">
        <f>Z1273-AA1273</f>
        <v>-6</v>
      </c>
      <c r="AC1273" s="6">
        <v>42</v>
      </c>
      <c r="AD1273" s="6">
        <v>44</v>
      </c>
      <c r="AE1273" s="7">
        <f>AC1273-AD1273</f>
        <v>-2</v>
      </c>
      <c r="AF1273" s="6"/>
      <c r="AG1273" s="6"/>
      <c r="AL1273" s="6"/>
      <c r="AM1273" s="6"/>
      <c r="AO1273" s="4" t="s">
        <v>1095</v>
      </c>
      <c r="AP1273" s="6"/>
      <c r="AQ1273" s="6"/>
      <c r="AR1273" s="6"/>
      <c r="AS1273" s="6"/>
      <c r="AT1273" s="6"/>
      <c r="AU1273" s="4"/>
      <c r="AV1273" s="6"/>
      <c r="AW1273" s="6"/>
      <c r="AX1273" s="7"/>
      <c r="BI1273" s="50"/>
      <c r="BK1273" s="50"/>
      <c r="BM1273" s="50"/>
      <c r="BO1273" s="50"/>
      <c r="BQ1273" s="50"/>
      <c r="BS1273" s="50"/>
    </row>
    <row r="1274" spans="2:71" x14ac:dyDescent="0.25">
      <c r="B1274" s="3" t="s">
        <v>269</v>
      </c>
      <c r="C1274" s="52" t="s">
        <v>604</v>
      </c>
      <c r="D1274" s="39">
        <v>45045</v>
      </c>
      <c r="E1274" s="22">
        <v>2</v>
      </c>
      <c r="F1274" s="3" t="s">
        <v>821</v>
      </c>
      <c r="H1274" s="6"/>
      <c r="J1274" s="6"/>
      <c r="L1274" s="6"/>
      <c r="N1274" s="6"/>
      <c r="P1274" s="6"/>
      <c r="R1274" s="6"/>
      <c r="T1274" s="6"/>
      <c r="V1274" s="3" t="s">
        <v>842</v>
      </c>
      <c r="Y1274" s="8"/>
      <c r="Z1274" s="6"/>
      <c r="AA1274" s="6"/>
      <c r="AC1274" s="6"/>
      <c r="AD1274" s="6"/>
      <c r="AF1274" s="6"/>
      <c r="AG1274" s="6"/>
      <c r="AL1274" s="6"/>
      <c r="AM1274" s="6"/>
      <c r="AO1274" s="4"/>
      <c r="AP1274" s="6"/>
      <c r="AQ1274" s="6"/>
      <c r="AR1274" s="6"/>
      <c r="AS1274" s="6"/>
      <c r="AT1274" s="6"/>
      <c r="AU1274" s="4"/>
      <c r="AV1274" s="6">
        <v>17</v>
      </c>
      <c r="AW1274" s="6">
        <v>62</v>
      </c>
      <c r="AX1274" s="7">
        <f>AV1274-AW1274</f>
        <v>-45</v>
      </c>
      <c r="AY1274" s="4" t="s">
        <v>871</v>
      </c>
      <c r="BI1274" s="50"/>
      <c r="BK1274" s="50"/>
      <c r="BM1274" s="50"/>
      <c r="BO1274" s="50"/>
      <c r="BQ1274" s="50"/>
      <c r="BS1274" s="50"/>
    </row>
    <row r="1275" spans="2:71" x14ac:dyDescent="0.25">
      <c r="B1275" s="3" t="s">
        <v>269</v>
      </c>
      <c r="C1275" s="9" t="s">
        <v>626</v>
      </c>
      <c r="D1275" s="39">
        <v>45046</v>
      </c>
      <c r="E1275" s="22">
        <v>1</v>
      </c>
      <c r="F1275" s="3" t="s">
        <v>1135</v>
      </c>
      <c r="H1275" s="6">
        <v>28</v>
      </c>
      <c r="I1275" s="7">
        <v>-1</v>
      </c>
      <c r="J1275" s="6">
        <v>45</v>
      </c>
      <c r="K1275" s="7">
        <v>1</v>
      </c>
      <c r="L1275" s="6">
        <v>12</v>
      </c>
      <c r="M1275" s="7">
        <v>1</v>
      </c>
      <c r="N1275" s="6">
        <v>4</v>
      </c>
      <c r="O1275" s="7">
        <v>-1</v>
      </c>
      <c r="P1275" s="6">
        <v>7</v>
      </c>
      <c r="Q1275" s="7">
        <v>1</v>
      </c>
      <c r="T1275" s="6">
        <v>-17</v>
      </c>
      <c r="U1275" s="7">
        <v>-2</v>
      </c>
      <c r="V1275" s="3" t="s">
        <v>842</v>
      </c>
      <c r="Y1275" s="8"/>
      <c r="Z1275" s="6">
        <v>35</v>
      </c>
      <c r="AA1275" s="6">
        <v>40</v>
      </c>
      <c r="AB1275" s="7">
        <f>Z1275-AA1275</f>
        <v>-5</v>
      </c>
      <c r="AC1275" s="6">
        <v>39</v>
      </c>
      <c r="AD1275" s="6">
        <v>29</v>
      </c>
      <c r="AE1275" s="7">
        <f>AC1275-AD1275</f>
        <v>10</v>
      </c>
      <c r="AF1275" s="6"/>
      <c r="AG1275" s="6"/>
      <c r="AL1275" s="6"/>
      <c r="AM1275" s="6"/>
      <c r="AO1275" s="4" t="s">
        <v>1148</v>
      </c>
      <c r="AP1275" s="6">
        <v>37</v>
      </c>
      <c r="AQ1275" s="6">
        <v>41</v>
      </c>
      <c r="AR1275" s="6"/>
      <c r="AS1275" s="6"/>
      <c r="AT1275" s="6"/>
      <c r="AU1275" s="4" t="s">
        <v>1147</v>
      </c>
      <c r="AV1275" s="6"/>
      <c r="AW1275" s="6"/>
      <c r="AX1275" s="7"/>
      <c r="BI1275" s="50"/>
      <c r="BK1275" s="50"/>
      <c r="BM1275" s="50"/>
      <c r="BO1275" s="50"/>
      <c r="BQ1275" s="50"/>
      <c r="BS1275" s="50"/>
    </row>
    <row r="1276" spans="2:71" x14ac:dyDescent="0.25">
      <c r="B1276" s="3" t="s">
        <v>269</v>
      </c>
      <c r="C1276" s="52" t="s">
        <v>1162</v>
      </c>
      <c r="D1276" s="39"/>
      <c r="E1276" s="22"/>
      <c r="F1276" s="3" t="s">
        <v>1163</v>
      </c>
      <c r="H1276" s="6">
        <v>27.1</v>
      </c>
      <c r="I1276" s="7">
        <f>H1276-H1239</f>
        <v>-2.1999999999999993</v>
      </c>
      <c r="J1276" s="6">
        <v>41.8</v>
      </c>
      <c r="K1276" s="7">
        <f>J1276-J1239</f>
        <v>-1.1000000000000014</v>
      </c>
      <c r="L1276" s="6">
        <v>11</v>
      </c>
      <c r="M1276" s="7">
        <f>L1276-L1239</f>
        <v>0.59999999999999964</v>
      </c>
      <c r="N1276" s="6">
        <v>6</v>
      </c>
      <c r="O1276" s="7">
        <f>N1276-N1239</f>
        <v>1</v>
      </c>
      <c r="P1276" s="6">
        <v>6.4</v>
      </c>
      <c r="Q1276" s="7">
        <f>P1276-P1239</f>
        <v>0.40000000000000036</v>
      </c>
      <c r="T1276" s="6">
        <f>H1276-J1276</f>
        <v>-14.699999999999996</v>
      </c>
      <c r="U1276" s="7">
        <f>T1276-T1239</f>
        <v>-1.0999999999999979</v>
      </c>
      <c r="V1276" s="3" t="s">
        <v>842</v>
      </c>
      <c r="W1276" s="3"/>
      <c r="X1276" t="s">
        <v>1152</v>
      </c>
      <c r="Y1276" s="8"/>
      <c r="Z1276" s="6"/>
      <c r="AA1276" s="6"/>
      <c r="AC1276" s="6"/>
      <c r="AD1276" s="6"/>
      <c r="AF1276" s="6"/>
      <c r="AG1276" s="6"/>
      <c r="AL1276" s="6"/>
      <c r="AM1276" s="6"/>
      <c r="AO1276" s="4"/>
      <c r="AP1276" s="6"/>
      <c r="AQ1276" s="6"/>
      <c r="AR1276" s="6"/>
      <c r="AS1276" s="6"/>
      <c r="AT1276" s="6"/>
      <c r="AU1276" s="4"/>
      <c r="AV1276" s="6"/>
      <c r="AW1276" s="6"/>
      <c r="AX1276" s="7"/>
      <c r="BI1276" s="50"/>
      <c r="BK1276" s="50"/>
      <c r="BM1276" s="50"/>
      <c r="BO1276" s="50"/>
      <c r="BQ1276" s="50"/>
      <c r="BS1276" s="50"/>
    </row>
    <row r="1277" spans="2:71" x14ac:dyDescent="0.25">
      <c r="B1277" s="3" t="s">
        <v>270</v>
      </c>
      <c r="C1277" s="10" t="s">
        <v>339</v>
      </c>
      <c r="D1277" s="39">
        <v>45047</v>
      </c>
      <c r="E1277" s="22">
        <v>12</v>
      </c>
      <c r="F1277" s="3" t="s">
        <v>821</v>
      </c>
      <c r="H1277" s="6"/>
      <c r="J1277" s="6"/>
      <c r="L1277" s="6"/>
      <c r="N1277" s="6"/>
      <c r="P1277" s="6"/>
      <c r="T1277" s="6"/>
      <c r="V1277" s="3" t="s">
        <v>842</v>
      </c>
      <c r="Y1277" s="8"/>
      <c r="Z1277" s="6">
        <v>31</v>
      </c>
      <c r="AA1277" s="6">
        <v>57</v>
      </c>
      <c r="AB1277" s="7">
        <f>Z1277-AA1277</f>
        <v>-26</v>
      </c>
      <c r="AC1277" s="6">
        <v>34</v>
      </c>
      <c r="AD1277" s="6">
        <v>54</v>
      </c>
      <c r="AE1277" s="7">
        <f>AC1277-AD1277</f>
        <v>-20</v>
      </c>
      <c r="AF1277" s="6"/>
      <c r="AG1277" s="6"/>
      <c r="AL1277" s="6"/>
      <c r="AM1277" s="6"/>
      <c r="AO1277" s="4" t="s">
        <v>931</v>
      </c>
      <c r="AP1277" s="6"/>
      <c r="AQ1277" s="6"/>
      <c r="AR1277" s="6"/>
      <c r="AS1277" s="6"/>
      <c r="AT1277" s="6"/>
      <c r="AU1277" s="4"/>
      <c r="AV1277" s="6"/>
      <c r="AW1277" s="6"/>
      <c r="AX1277" s="7"/>
      <c r="BI1277" s="50"/>
      <c r="BK1277" s="50"/>
      <c r="BM1277" s="50"/>
      <c r="BO1277" s="50"/>
      <c r="BQ1277" s="50"/>
      <c r="BS1277" s="50"/>
    </row>
    <row r="1278" spans="2:71" x14ac:dyDescent="0.25">
      <c r="B1278" s="3" t="s">
        <v>270</v>
      </c>
      <c r="C1278" s="10" t="s">
        <v>571</v>
      </c>
      <c r="D1278" s="39">
        <v>45048</v>
      </c>
      <c r="E1278" s="22">
        <v>5</v>
      </c>
      <c r="F1278" s="3" t="s">
        <v>1169</v>
      </c>
      <c r="H1278" s="6">
        <v>29</v>
      </c>
      <c r="I1278" s="7">
        <v>-1</v>
      </c>
      <c r="J1278" s="6">
        <v>44</v>
      </c>
      <c r="K1278" s="7">
        <v>0</v>
      </c>
      <c r="L1278" s="6">
        <v>11</v>
      </c>
      <c r="M1278" s="7">
        <v>2</v>
      </c>
      <c r="N1278" s="6">
        <v>5</v>
      </c>
      <c r="O1278" s="7">
        <v>0</v>
      </c>
      <c r="P1278" s="6">
        <v>6</v>
      </c>
      <c r="Q1278" s="7">
        <v>0</v>
      </c>
      <c r="T1278" s="6">
        <v>-15</v>
      </c>
      <c r="U1278" s="7">
        <v>-1</v>
      </c>
      <c r="V1278" s="3" t="s">
        <v>1170</v>
      </c>
      <c r="W1278" t="s">
        <v>988</v>
      </c>
      <c r="Y1278" s="8"/>
      <c r="Z1278" s="6"/>
      <c r="AA1278" s="6"/>
      <c r="AC1278" s="6"/>
      <c r="AD1278" s="6"/>
      <c r="AF1278" s="6"/>
      <c r="AG1278" s="6"/>
      <c r="AL1278" s="6"/>
      <c r="AM1278" s="6"/>
      <c r="AO1278" s="4"/>
      <c r="AP1278" s="6"/>
      <c r="AQ1278" s="6"/>
      <c r="AR1278" s="6"/>
      <c r="AS1278" s="6"/>
      <c r="AT1278" s="6"/>
      <c r="AU1278" s="4"/>
      <c r="AV1278" s="6"/>
      <c r="AW1278" s="6"/>
      <c r="AX1278" s="7"/>
      <c r="BI1278" s="50"/>
      <c r="BK1278" s="50"/>
      <c r="BM1278" s="50"/>
      <c r="BO1278" s="50"/>
      <c r="BQ1278" s="50"/>
      <c r="BS1278" s="50"/>
    </row>
    <row r="1279" spans="2:71" x14ac:dyDescent="0.25">
      <c r="B1279" s="3" t="s">
        <v>270</v>
      </c>
      <c r="C1279" s="10" t="s">
        <v>589</v>
      </c>
      <c r="D1279" s="39">
        <v>45049</v>
      </c>
      <c r="E1279" s="22">
        <v>10</v>
      </c>
      <c r="F1279" s="3" t="s">
        <v>1019</v>
      </c>
      <c r="G1279" s="2" t="s">
        <v>202</v>
      </c>
      <c r="H1279" s="6">
        <v>29</v>
      </c>
      <c r="I1279" s="7">
        <v>0</v>
      </c>
      <c r="J1279" s="6">
        <v>43</v>
      </c>
      <c r="K1279" s="7">
        <v>-3</v>
      </c>
      <c r="L1279" s="6">
        <v>11</v>
      </c>
      <c r="M1279" s="7">
        <v>3</v>
      </c>
      <c r="N1279" s="6">
        <v>6</v>
      </c>
      <c r="O1279" s="7">
        <v>2</v>
      </c>
      <c r="P1279" s="6">
        <v>5</v>
      </c>
      <c r="Q1279" s="7">
        <v>-1</v>
      </c>
      <c r="T1279" s="6">
        <f>H1279-J1279</f>
        <v>-14</v>
      </c>
      <c r="U1279" s="7">
        <v>3</v>
      </c>
      <c r="V1279" s="3" t="s">
        <v>842</v>
      </c>
      <c r="Y1279" s="8"/>
      <c r="Z1279" s="6">
        <v>28</v>
      </c>
      <c r="AA1279" s="6">
        <v>42</v>
      </c>
      <c r="AB1279" s="7">
        <f>Z1279-AA1279</f>
        <v>-14</v>
      </c>
      <c r="AC1279" s="6">
        <v>30</v>
      </c>
      <c r="AD1279" s="6">
        <v>30</v>
      </c>
      <c r="AE1279" s="7">
        <v>0</v>
      </c>
      <c r="AF1279" s="6">
        <v>15</v>
      </c>
      <c r="AG1279" s="6">
        <v>15</v>
      </c>
      <c r="AH1279" s="7">
        <v>0</v>
      </c>
      <c r="AL1279" s="6"/>
      <c r="AM1279" s="6"/>
      <c r="AO1279" s="4" t="s">
        <v>1087</v>
      </c>
      <c r="AP1279" s="6"/>
      <c r="AQ1279" s="6"/>
      <c r="AR1279" s="6"/>
      <c r="AS1279" s="6"/>
      <c r="AT1279" s="6"/>
      <c r="AU1279" s="4"/>
      <c r="AV1279" s="6"/>
      <c r="AW1279" s="6"/>
      <c r="AX1279" s="7"/>
      <c r="BI1279" s="50"/>
      <c r="BK1279" s="50"/>
      <c r="BM1279" s="50"/>
      <c r="BO1279" s="50"/>
      <c r="BQ1279" s="50"/>
      <c r="BS1279" s="50"/>
    </row>
    <row r="1280" spans="2:71" x14ac:dyDescent="0.25">
      <c r="B1280" s="3" t="s">
        <v>270</v>
      </c>
      <c r="C1280" s="10" t="s">
        <v>589</v>
      </c>
      <c r="D1280" s="39">
        <v>45049</v>
      </c>
      <c r="E1280" s="22">
        <v>10</v>
      </c>
      <c r="F1280" s="3" t="s">
        <v>821</v>
      </c>
      <c r="G1280" s="2" t="s">
        <v>224</v>
      </c>
      <c r="H1280" s="6">
        <v>26</v>
      </c>
      <c r="I1280" s="7">
        <v>-1</v>
      </c>
      <c r="J1280" s="6">
        <v>43</v>
      </c>
      <c r="K1280" s="7">
        <v>2</v>
      </c>
      <c r="L1280" s="6">
        <v>10</v>
      </c>
      <c r="M1280" s="7">
        <v>-1</v>
      </c>
      <c r="N1280" s="6">
        <v>7</v>
      </c>
      <c r="O1280" s="7">
        <v>0</v>
      </c>
      <c r="P1280" s="6">
        <v>6</v>
      </c>
      <c r="Q1280" s="7">
        <v>-1</v>
      </c>
      <c r="T1280" s="6">
        <v>-17</v>
      </c>
      <c r="U1280" s="7">
        <v>-3</v>
      </c>
      <c r="V1280" s="3" t="s">
        <v>842</v>
      </c>
      <c r="Y1280" s="8"/>
      <c r="Z1280" s="6"/>
      <c r="AA1280" s="6"/>
      <c r="AC1280" s="6"/>
      <c r="AD1280" s="6"/>
      <c r="AF1280" s="6"/>
      <c r="AG1280" s="6"/>
      <c r="AL1280" s="6"/>
      <c r="AM1280" s="6"/>
      <c r="AO1280" s="4"/>
      <c r="AP1280" s="6">
        <v>27</v>
      </c>
      <c r="AQ1280" s="6">
        <v>30</v>
      </c>
      <c r="AR1280" s="6"/>
      <c r="AS1280" s="6"/>
      <c r="AT1280" s="6"/>
      <c r="AU1280" s="4" t="s">
        <v>876</v>
      </c>
      <c r="AV1280" s="6"/>
      <c r="AW1280" s="6"/>
      <c r="AX1280" s="7"/>
      <c r="BI1280" s="50"/>
      <c r="BK1280" s="50"/>
      <c r="BM1280" s="50"/>
      <c r="BO1280" s="50"/>
      <c r="BQ1280" s="50"/>
      <c r="BS1280" s="50"/>
    </row>
    <row r="1281" spans="2:71" x14ac:dyDescent="0.25">
      <c r="B1281" s="3" t="s">
        <v>270</v>
      </c>
      <c r="C1281" s="10" t="s">
        <v>694</v>
      </c>
      <c r="D1281" s="39">
        <v>45050</v>
      </c>
      <c r="E1281" s="22">
        <v>5</v>
      </c>
      <c r="F1281" s="3" t="s">
        <v>1164</v>
      </c>
      <c r="H1281" s="6">
        <v>27</v>
      </c>
      <c r="I1281" s="7">
        <v>-1</v>
      </c>
      <c r="J1281" s="6">
        <v>48</v>
      </c>
      <c r="K1281" s="7">
        <v>3</v>
      </c>
      <c r="L1281" s="6">
        <v>7</v>
      </c>
      <c r="M1281" s="7">
        <v>-3</v>
      </c>
      <c r="N1281" s="6">
        <v>6</v>
      </c>
      <c r="O1281" s="7">
        <v>0</v>
      </c>
      <c r="P1281" s="6">
        <v>6</v>
      </c>
      <c r="Q1281" s="7">
        <v>0</v>
      </c>
      <c r="T1281" s="6">
        <v>-21</v>
      </c>
      <c r="U1281" s="7">
        <v>-4</v>
      </c>
      <c r="V1281" s="3" t="s">
        <v>842</v>
      </c>
      <c r="Y1281" s="8"/>
      <c r="Z1281" s="6">
        <v>34</v>
      </c>
      <c r="AA1281" s="6">
        <v>39</v>
      </c>
      <c r="AB1281" s="7">
        <f t="shared" ref="AB1281:AB1297" si="22">Z1281-AA1281</f>
        <v>-5</v>
      </c>
      <c r="AC1281" s="6"/>
      <c r="AD1281" s="6"/>
      <c r="AF1281" s="6"/>
      <c r="AG1281" s="6"/>
      <c r="AL1281" s="6"/>
      <c r="AM1281" s="6"/>
      <c r="AO1281" s="4" t="s">
        <v>1189</v>
      </c>
      <c r="AP1281" s="6">
        <v>31</v>
      </c>
      <c r="AQ1281" s="6">
        <v>36</v>
      </c>
      <c r="AR1281" s="6"/>
      <c r="AS1281" s="6"/>
      <c r="AT1281" s="6"/>
      <c r="AU1281" s="4" t="s">
        <v>1185</v>
      </c>
      <c r="AV1281" s="6"/>
      <c r="AW1281" s="6"/>
      <c r="AX1281" s="7"/>
      <c r="BI1281" s="50"/>
      <c r="BK1281" s="50"/>
      <c r="BM1281" s="50"/>
      <c r="BO1281" s="50"/>
      <c r="BQ1281" s="50"/>
      <c r="BS1281" s="50"/>
    </row>
    <row r="1282" spans="2:71" x14ac:dyDescent="0.25">
      <c r="B1282" s="3" t="s">
        <v>270</v>
      </c>
      <c r="C1282" s="10" t="s">
        <v>657</v>
      </c>
      <c r="D1282" s="39">
        <v>45051</v>
      </c>
      <c r="E1282" s="22">
        <v>11</v>
      </c>
      <c r="F1282" s="3" t="s">
        <v>1136</v>
      </c>
      <c r="H1282" s="6">
        <v>30</v>
      </c>
      <c r="I1282" s="7">
        <v>-1</v>
      </c>
      <c r="J1282" s="6">
        <v>46</v>
      </c>
      <c r="K1282" s="7">
        <v>2</v>
      </c>
      <c r="L1282" s="6">
        <v>9</v>
      </c>
      <c r="M1282" s="7">
        <v>0</v>
      </c>
      <c r="N1282" s="6">
        <v>3</v>
      </c>
      <c r="O1282" s="7">
        <v>0</v>
      </c>
      <c r="P1282" s="6">
        <v>5</v>
      </c>
      <c r="Q1282" s="7">
        <v>0</v>
      </c>
      <c r="T1282" s="6">
        <v>-16</v>
      </c>
      <c r="U1282" s="7">
        <v>-3</v>
      </c>
      <c r="V1282" s="3" t="s">
        <v>842</v>
      </c>
      <c r="W1282" t="s">
        <v>988</v>
      </c>
      <c r="Y1282" s="8"/>
      <c r="Z1282" s="6"/>
      <c r="AA1282" s="6"/>
      <c r="AC1282" s="6"/>
      <c r="AD1282" s="6"/>
      <c r="AF1282" s="6"/>
      <c r="AG1282" s="6"/>
      <c r="AL1282" s="6"/>
      <c r="AM1282" s="6"/>
      <c r="AO1282" s="4"/>
      <c r="AP1282" s="6"/>
      <c r="AQ1282" s="6"/>
      <c r="AR1282" s="6"/>
      <c r="AS1282" s="6"/>
      <c r="AT1282" s="6"/>
      <c r="AU1282" s="4"/>
      <c r="AV1282" s="6"/>
      <c r="AW1282" s="6"/>
      <c r="AX1282" s="7"/>
      <c r="BI1282" s="50"/>
      <c r="BK1282" s="50"/>
      <c r="BM1282" s="50"/>
      <c r="BO1282" s="50"/>
      <c r="BQ1282" s="50"/>
      <c r="BS1282" s="50"/>
    </row>
    <row r="1283" spans="2:71" x14ac:dyDescent="0.25">
      <c r="B1283" s="3" t="s">
        <v>270</v>
      </c>
      <c r="C1283" s="10" t="s">
        <v>483</v>
      </c>
      <c r="D1283" s="39">
        <v>45051</v>
      </c>
      <c r="E1283" s="22">
        <v>9</v>
      </c>
      <c r="F1283" s="3" t="s">
        <v>1094</v>
      </c>
      <c r="H1283" s="6">
        <v>28</v>
      </c>
      <c r="I1283" s="7">
        <v>-1</v>
      </c>
      <c r="J1283" s="6">
        <v>47</v>
      </c>
      <c r="K1283" s="7">
        <v>3</v>
      </c>
      <c r="L1283" s="6">
        <v>9</v>
      </c>
      <c r="M1283" s="7">
        <v>-2</v>
      </c>
      <c r="N1283" s="6">
        <v>5</v>
      </c>
      <c r="O1283" s="7">
        <v>1</v>
      </c>
      <c r="P1283" s="6">
        <v>5</v>
      </c>
      <c r="Q1283" s="7">
        <v>1</v>
      </c>
      <c r="R1283" s="6">
        <v>1</v>
      </c>
      <c r="S1283" s="7">
        <v>-1</v>
      </c>
      <c r="T1283" s="6">
        <v>-19</v>
      </c>
      <c r="U1283" s="7">
        <v>-4</v>
      </c>
      <c r="V1283" s="3" t="s">
        <v>842</v>
      </c>
      <c r="Y1283" s="8"/>
      <c r="Z1283" s="6">
        <v>41</v>
      </c>
      <c r="AA1283" s="6">
        <v>52</v>
      </c>
      <c r="AB1283" s="7">
        <f t="shared" si="22"/>
        <v>-11</v>
      </c>
      <c r="AC1283" s="6">
        <v>48</v>
      </c>
      <c r="AD1283" s="6">
        <v>37</v>
      </c>
      <c r="AE1283" s="7">
        <f>AC1283-AD1283</f>
        <v>11</v>
      </c>
      <c r="AF1283" s="6"/>
      <c r="AG1283" s="6"/>
      <c r="AL1283" s="6"/>
      <c r="AM1283" s="6"/>
      <c r="AO1283" s="4" t="s">
        <v>1095</v>
      </c>
      <c r="AP1283" s="6"/>
      <c r="AQ1283" s="6"/>
      <c r="AR1283" s="6"/>
      <c r="AS1283" s="6"/>
      <c r="AT1283" s="6"/>
      <c r="AU1283" s="4"/>
      <c r="AV1283" s="6"/>
      <c r="AW1283" s="6"/>
      <c r="AX1283" s="7"/>
      <c r="BI1283" s="50"/>
      <c r="BK1283" s="50"/>
      <c r="BM1283" s="50"/>
      <c r="BO1283" s="50"/>
      <c r="BQ1283" s="50"/>
      <c r="BS1283" s="50"/>
    </row>
    <row r="1284" spans="2:71" x14ac:dyDescent="0.25">
      <c r="B1284" s="3" t="s">
        <v>270</v>
      </c>
      <c r="C1284" s="10" t="s">
        <v>483</v>
      </c>
      <c r="D1284" s="39">
        <v>45051</v>
      </c>
      <c r="E1284" s="22">
        <v>12</v>
      </c>
      <c r="F1284" s="3" t="s">
        <v>821</v>
      </c>
      <c r="H1284" s="6"/>
      <c r="J1284" s="6"/>
      <c r="L1284" s="6"/>
      <c r="N1284" s="6"/>
      <c r="P1284" s="6"/>
      <c r="R1284" s="6"/>
      <c r="T1284" s="6"/>
      <c r="V1284" s="3" t="s">
        <v>842</v>
      </c>
      <c r="Y1284" s="8"/>
      <c r="Z1284" s="6">
        <v>31</v>
      </c>
      <c r="AA1284" s="6">
        <v>60</v>
      </c>
      <c r="AB1284" s="7">
        <f t="shared" si="22"/>
        <v>-29</v>
      </c>
      <c r="AC1284" s="6">
        <v>33</v>
      </c>
      <c r="AD1284" s="6">
        <v>52</v>
      </c>
      <c r="AE1284" s="7">
        <f>AC1284-AD1284</f>
        <v>-19</v>
      </c>
      <c r="AF1284" s="6"/>
      <c r="AG1284" s="6"/>
      <c r="AL1284" s="6"/>
      <c r="AM1284" s="6"/>
      <c r="AO1284" s="4" t="s">
        <v>931</v>
      </c>
      <c r="AP1284" s="6"/>
      <c r="AQ1284" s="6"/>
      <c r="AR1284" s="6"/>
      <c r="AS1284" s="6"/>
      <c r="AT1284" s="6"/>
      <c r="AU1284" s="4"/>
      <c r="AV1284" s="6"/>
      <c r="AW1284" s="6"/>
      <c r="AX1284" s="7"/>
      <c r="BI1284" s="50"/>
      <c r="BK1284" s="50"/>
      <c r="BM1284" s="50"/>
      <c r="BO1284" s="50"/>
      <c r="BQ1284" s="50"/>
      <c r="BS1284" s="50"/>
    </row>
    <row r="1285" spans="2:71" x14ac:dyDescent="0.25">
      <c r="B1285" s="3" t="s">
        <v>270</v>
      </c>
      <c r="C1285" s="10" t="s">
        <v>645</v>
      </c>
      <c r="D1285" s="39">
        <v>45052</v>
      </c>
      <c r="E1285" s="22">
        <v>9</v>
      </c>
      <c r="F1285" s="3" t="s">
        <v>821</v>
      </c>
      <c r="H1285" s="6"/>
      <c r="J1285" s="6"/>
      <c r="L1285" s="6"/>
      <c r="N1285" s="6"/>
      <c r="P1285" s="6"/>
      <c r="R1285" s="6"/>
      <c r="T1285" s="6"/>
      <c r="V1285" s="3" t="s">
        <v>842</v>
      </c>
      <c r="Y1285" s="8"/>
      <c r="Z1285" s="6"/>
      <c r="AA1285" s="6"/>
      <c r="AC1285" s="6"/>
      <c r="AD1285" s="6"/>
      <c r="AF1285" s="6"/>
      <c r="AG1285" s="6"/>
      <c r="AL1285" s="6"/>
      <c r="AM1285" s="6"/>
      <c r="AO1285" s="4"/>
      <c r="AP1285" s="6"/>
      <c r="AQ1285" s="6"/>
      <c r="AR1285" s="6"/>
      <c r="AS1285" s="6"/>
      <c r="AT1285" s="6"/>
      <c r="AU1285" s="4"/>
      <c r="AV1285" s="6">
        <v>20</v>
      </c>
      <c r="AW1285" s="6">
        <v>62</v>
      </c>
      <c r="AX1285" s="7">
        <f>AV1285-AW1285</f>
        <v>-42</v>
      </c>
      <c r="AY1285" s="4" t="s">
        <v>871</v>
      </c>
      <c r="BI1285" s="50"/>
      <c r="BK1285" s="50"/>
      <c r="BM1285" s="50"/>
      <c r="BO1285" s="50"/>
      <c r="BQ1285" s="50"/>
      <c r="BS1285" s="50"/>
    </row>
    <row r="1286" spans="2:71" x14ac:dyDescent="0.25">
      <c r="B1286" s="3" t="s">
        <v>270</v>
      </c>
      <c r="C1286" s="10" t="s">
        <v>553</v>
      </c>
      <c r="D1286" s="39">
        <v>45053</v>
      </c>
      <c r="E1286" s="22">
        <v>8</v>
      </c>
      <c r="F1286" s="3" t="s">
        <v>1135</v>
      </c>
      <c r="H1286" s="6">
        <v>29</v>
      </c>
      <c r="I1286" s="7">
        <v>1</v>
      </c>
      <c r="J1286" s="6">
        <v>41</v>
      </c>
      <c r="K1286" s="7">
        <v>-4</v>
      </c>
      <c r="L1286" s="6">
        <v>16</v>
      </c>
      <c r="M1286" s="7">
        <v>4</v>
      </c>
      <c r="N1286" s="6">
        <v>4</v>
      </c>
      <c r="O1286" s="7">
        <v>0</v>
      </c>
      <c r="P1286" s="6">
        <v>5</v>
      </c>
      <c r="Q1286" s="7">
        <v>-2</v>
      </c>
      <c r="T1286" s="6">
        <v>-12</v>
      </c>
      <c r="U1286" s="7">
        <v>5</v>
      </c>
      <c r="V1286" s="3" t="s">
        <v>842</v>
      </c>
      <c r="Y1286" s="8"/>
      <c r="Z1286" s="6">
        <v>33</v>
      </c>
      <c r="AA1286" s="6">
        <v>40</v>
      </c>
      <c r="AB1286" s="7">
        <f t="shared" si="22"/>
        <v>-7</v>
      </c>
      <c r="AC1286" s="6">
        <v>38</v>
      </c>
      <c r="AD1286" s="6">
        <v>28</v>
      </c>
      <c r="AE1286" s="7">
        <f>AC1286-AD1286</f>
        <v>10</v>
      </c>
      <c r="AF1286" s="6"/>
      <c r="AG1286" s="6"/>
      <c r="AL1286" s="6"/>
      <c r="AM1286" s="6"/>
      <c r="AO1286" s="4" t="s">
        <v>1148</v>
      </c>
      <c r="AP1286" s="6">
        <v>35</v>
      </c>
      <c r="AQ1286" s="6">
        <v>41</v>
      </c>
      <c r="AR1286" s="6"/>
      <c r="AS1286" s="6"/>
      <c r="AT1286" s="6"/>
      <c r="AU1286" s="4" t="s">
        <v>1147</v>
      </c>
      <c r="AV1286" s="6"/>
      <c r="AW1286" s="6"/>
      <c r="AX1286" s="7"/>
      <c r="BI1286" s="50"/>
      <c r="BK1286" s="50"/>
      <c r="BM1286" s="50"/>
      <c r="BO1286" s="50"/>
      <c r="BQ1286" s="50"/>
      <c r="BS1286" s="50"/>
    </row>
    <row r="1287" spans="2:71" x14ac:dyDescent="0.25">
      <c r="B1287" s="3" t="s">
        <v>270</v>
      </c>
      <c r="C1287" s="10" t="s">
        <v>669</v>
      </c>
      <c r="D1287" s="39">
        <v>45055</v>
      </c>
      <c r="E1287" s="22">
        <v>18</v>
      </c>
      <c r="F1287" s="3" t="s">
        <v>821</v>
      </c>
      <c r="G1287" s="2" t="s">
        <v>224</v>
      </c>
      <c r="H1287" s="6">
        <v>25</v>
      </c>
      <c r="I1287" s="7">
        <v>-1</v>
      </c>
      <c r="J1287" s="6">
        <v>43</v>
      </c>
      <c r="K1287" s="7">
        <v>0</v>
      </c>
      <c r="L1287" s="6">
        <v>11</v>
      </c>
      <c r="M1287" s="7">
        <v>1</v>
      </c>
      <c r="N1287" s="6">
        <v>8</v>
      </c>
      <c r="O1287" s="7">
        <v>1</v>
      </c>
      <c r="P1287" s="6">
        <v>7</v>
      </c>
      <c r="Q1287" s="7">
        <v>1</v>
      </c>
      <c r="T1287" s="6">
        <v>-18</v>
      </c>
      <c r="U1287" s="7">
        <v>-1</v>
      </c>
      <c r="V1287" s="3" t="s">
        <v>842</v>
      </c>
      <c r="Y1287" s="8"/>
      <c r="Z1287" s="6"/>
      <c r="AA1287" s="6"/>
      <c r="AC1287" s="6"/>
      <c r="AD1287" s="6"/>
      <c r="AF1287" s="6"/>
      <c r="AG1287" s="6"/>
      <c r="AL1287" s="6"/>
      <c r="AM1287" s="6"/>
      <c r="AO1287" s="4"/>
      <c r="AP1287" s="6">
        <v>24</v>
      </c>
      <c r="AQ1287" s="6">
        <v>30</v>
      </c>
      <c r="AR1287" s="6"/>
      <c r="AS1287" s="6"/>
      <c r="AT1287" s="6"/>
      <c r="AU1287" s="4" t="s">
        <v>876</v>
      </c>
      <c r="AV1287" s="6"/>
      <c r="AW1287" s="6"/>
      <c r="AX1287" s="7"/>
      <c r="BI1287" s="50"/>
      <c r="BK1287" s="50"/>
      <c r="BM1287" s="50"/>
      <c r="BO1287" s="50"/>
      <c r="BQ1287" s="50"/>
      <c r="BS1287" s="50"/>
    </row>
    <row r="1288" spans="2:71" x14ac:dyDescent="0.25">
      <c r="B1288" s="3" t="s">
        <v>270</v>
      </c>
      <c r="C1288" s="10" t="s">
        <v>337</v>
      </c>
      <c r="D1288" s="39">
        <v>45056</v>
      </c>
      <c r="E1288" s="22">
        <v>12</v>
      </c>
      <c r="F1288" s="3" t="s">
        <v>1169</v>
      </c>
      <c r="H1288" s="6">
        <v>28</v>
      </c>
      <c r="I1288" s="7">
        <v>-1</v>
      </c>
      <c r="J1288" s="6">
        <v>45</v>
      </c>
      <c r="K1288" s="7">
        <v>1</v>
      </c>
      <c r="L1288" s="6">
        <v>11</v>
      </c>
      <c r="M1288" s="7">
        <v>0</v>
      </c>
      <c r="N1288" s="6">
        <v>5</v>
      </c>
      <c r="O1288" s="7">
        <v>0</v>
      </c>
      <c r="P1288" s="6">
        <v>5</v>
      </c>
      <c r="Q1288" s="7">
        <v>-1</v>
      </c>
      <c r="T1288" s="6">
        <v>-17</v>
      </c>
      <c r="U1288" s="7">
        <v>-2</v>
      </c>
      <c r="V1288" s="3" t="s">
        <v>1170</v>
      </c>
      <c r="W1288" t="s">
        <v>988</v>
      </c>
      <c r="Y1288" s="8"/>
      <c r="Z1288" s="6"/>
      <c r="AA1288" s="6"/>
      <c r="AC1288" s="6"/>
      <c r="AD1288" s="6"/>
      <c r="AF1288" s="6"/>
      <c r="AG1288" s="6"/>
      <c r="AL1288" s="6"/>
      <c r="AM1288" s="6"/>
      <c r="AO1288" s="4"/>
      <c r="AP1288" s="6"/>
      <c r="AQ1288" s="6"/>
      <c r="AR1288" s="6"/>
      <c r="AS1288" s="6"/>
      <c r="AT1288" s="6"/>
      <c r="AU1288" s="4"/>
      <c r="AV1288" s="6"/>
      <c r="AW1288" s="6"/>
      <c r="AX1288" s="7"/>
      <c r="BI1288" s="50"/>
      <c r="BK1288" s="50"/>
      <c r="BM1288" s="50"/>
      <c r="BO1288" s="50"/>
      <c r="BQ1288" s="50"/>
      <c r="BS1288" s="50"/>
    </row>
    <row r="1289" spans="2:71" x14ac:dyDescent="0.25">
      <c r="B1289" s="3" t="s">
        <v>270</v>
      </c>
      <c r="C1289" s="10" t="s">
        <v>655</v>
      </c>
      <c r="D1289" s="39">
        <v>45056</v>
      </c>
      <c r="E1289" s="22">
        <v>14</v>
      </c>
      <c r="F1289" s="3" t="s">
        <v>903</v>
      </c>
      <c r="G1289" s="2" t="s">
        <v>138</v>
      </c>
      <c r="H1289" s="6">
        <v>29</v>
      </c>
      <c r="I1289" s="7">
        <v>3</v>
      </c>
      <c r="J1289" s="6">
        <v>43</v>
      </c>
      <c r="K1289" s="7">
        <v>-1</v>
      </c>
      <c r="L1289" s="6">
        <v>11</v>
      </c>
      <c r="M1289" s="7">
        <v>1</v>
      </c>
      <c r="N1289" s="6">
        <v>5</v>
      </c>
      <c r="O1289" s="7">
        <v>-2</v>
      </c>
      <c r="P1289" s="6">
        <v>6</v>
      </c>
      <c r="Q1289" s="7">
        <v>-1</v>
      </c>
      <c r="T1289" s="6">
        <v>-14</v>
      </c>
      <c r="U1289" s="7">
        <v>4</v>
      </c>
      <c r="V1289" s="3" t="s">
        <v>842</v>
      </c>
      <c r="Y1289" s="8"/>
      <c r="Z1289" s="6">
        <v>26</v>
      </c>
      <c r="AA1289" s="6">
        <v>46</v>
      </c>
      <c r="AB1289" s="7">
        <f>Z1289-AA1289</f>
        <v>-20</v>
      </c>
      <c r="AC1289" s="6">
        <v>30</v>
      </c>
      <c r="AD1289" s="6">
        <v>35</v>
      </c>
      <c r="AE1289" s="7">
        <f>AC1289-AD1289</f>
        <v>-5</v>
      </c>
      <c r="AF1289" s="6">
        <v>15</v>
      </c>
      <c r="AG1289" s="6">
        <v>18</v>
      </c>
      <c r="AH1289" s="7">
        <f>AF1289-AG1289</f>
        <v>-3</v>
      </c>
      <c r="AL1289" s="6"/>
      <c r="AM1289" s="6"/>
      <c r="AO1289" s="4" t="s">
        <v>1127</v>
      </c>
      <c r="AP1289" s="6">
        <v>26</v>
      </c>
      <c r="AQ1289" s="6">
        <v>29</v>
      </c>
      <c r="AR1289" s="6"/>
      <c r="AS1289" s="6"/>
      <c r="AT1289" s="6"/>
      <c r="AU1289" s="4" t="s">
        <v>1035</v>
      </c>
      <c r="AV1289" s="6"/>
      <c r="AW1289" s="6"/>
      <c r="AX1289" s="7"/>
      <c r="BI1289" s="50"/>
      <c r="BK1289" s="50"/>
      <c r="BM1289" s="50"/>
      <c r="BO1289" s="50"/>
      <c r="BQ1289" s="50"/>
      <c r="BS1289" s="50"/>
    </row>
    <row r="1290" spans="2:71" x14ac:dyDescent="0.25">
      <c r="B1290" s="3" t="s">
        <v>270</v>
      </c>
      <c r="C1290" s="10" t="s">
        <v>460</v>
      </c>
      <c r="D1290" s="39">
        <v>45056</v>
      </c>
      <c r="E1290" s="22">
        <v>23</v>
      </c>
      <c r="F1290" s="3" t="s">
        <v>1132</v>
      </c>
      <c r="G1290" s="2" t="s">
        <v>60</v>
      </c>
      <c r="H1290" s="6">
        <v>28</v>
      </c>
      <c r="I1290" s="7">
        <v>2</v>
      </c>
      <c r="J1290" s="6">
        <v>44</v>
      </c>
      <c r="K1290" s="7">
        <v>-5</v>
      </c>
      <c r="L1290" s="6">
        <v>13</v>
      </c>
      <c r="M1290" s="7">
        <v>2</v>
      </c>
      <c r="N1290" s="6">
        <v>6</v>
      </c>
      <c r="O1290" s="7">
        <v>0</v>
      </c>
      <c r="P1290" s="6">
        <v>2</v>
      </c>
      <c r="Q1290" s="7">
        <v>0</v>
      </c>
      <c r="R1290" s="6">
        <v>0</v>
      </c>
      <c r="S1290" s="7">
        <v>-1</v>
      </c>
      <c r="T1290" s="6">
        <v>-16</v>
      </c>
      <c r="U1290" s="7">
        <v>7</v>
      </c>
      <c r="V1290" s="3" t="s">
        <v>639</v>
      </c>
      <c r="Y1290" s="7"/>
      <c r="Z1290" s="6">
        <v>30</v>
      </c>
      <c r="AA1290" s="6">
        <v>55</v>
      </c>
      <c r="AB1290" s="7">
        <f>Z1290-AA1290</f>
        <v>-25</v>
      </c>
      <c r="AC1290" s="6">
        <v>31</v>
      </c>
      <c r="AD1290" s="6">
        <v>50</v>
      </c>
      <c r="AE1290" s="7">
        <f>AC1290-AD1290</f>
        <v>-19</v>
      </c>
      <c r="AF1290" s="6">
        <v>25</v>
      </c>
      <c r="AG1290" s="6">
        <v>32</v>
      </c>
      <c r="AH1290" s="7">
        <f>AF1290-AG1290</f>
        <v>-7</v>
      </c>
      <c r="AL1290" s="6"/>
      <c r="AM1290" s="6"/>
      <c r="AO1290" s="4" t="s">
        <v>1087</v>
      </c>
      <c r="AP1290" s="6">
        <v>34</v>
      </c>
      <c r="AQ1290" s="6">
        <v>33</v>
      </c>
      <c r="AR1290" s="6"/>
      <c r="AS1290" s="6"/>
      <c r="AT1290" s="6"/>
      <c r="AU1290" s="4" t="s">
        <v>1088</v>
      </c>
      <c r="AV1290" s="6">
        <v>15</v>
      </c>
      <c r="AW1290" s="6">
        <v>76</v>
      </c>
      <c r="AX1290" s="7">
        <f>AV1290-AW1290</f>
        <v>-61</v>
      </c>
      <c r="AY1290" s="4" t="s">
        <v>937</v>
      </c>
      <c r="BI1290" s="50"/>
      <c r="BK1290" s="50"/>
      <c r="BM1290" s="50"/>
      <c r="BO1290" s="50"/>
      <c r="BQ1290" s="50"/>
      <c r="BS1290" s="50"/>
    </row>
    <row r="1291" spans="2:71" x14ac:dyDescent="0.25">
      <c r="B1291" s="3" t="s">
        <v>270</v>
      </c>
      <c r="C1291" s="10" t="s">
        <v>562</v>
      </c>
      <c r="D1291" s="39">
        <v>45057</v>
      </c>
      <c r="E1291" s="22">
        <v>12</v>
      </c>
      <c r="F1291" s="3" t="s">
        <v>1164</v>
      </c>
      <c r="H1291" s="6">
        <v>24</v>
      </c>
      <c r="I1291" s="7">
        <v>-3</v>
      </c>
      <c r="J1291" s="6">
        <v>51</v>
      </c>
      <c r="K1291" s="7">
        <v>3</v>
      </c>
      <c r="L1291" s="6">
        <v>10</v>
      </c>
      <c r="M1291" s="7">
        <v>3</v>
      </c>
      <c r="N1291" s="6">
        <v>4</v>
      </c>
      <c r="O1291" s="7">
        <v>-2</v>
      </c>
      <c r="P1291" s="6">
        <v>6</v>
      </c>
      <c r="Q1291" s="7">
        <v>0</v>
      </c>
      <c r="T1291" s="6">
        <v>-27</v>
      </c>
      <c r="U1291" s="7">
        <v>-6</v>
      </c>
      <c r="V1291" s="3" t="s">
        <v>842</v>
      </c>
      <c r="Y1291" s="8"/>
      <c r="Z1291" s="6">
        <v>28</v>
      </c>
      <c r="AA1291" s="6">
        <v>42</v>
      </c>
      <c r="AB1291" s="7">
        <f t="shared" si="22"/>
        <v>-14</v>
      </c>
      <c r="AC1291" s="6"/>
      <c r="AD1291" s="6"/>
      <c r="AF1291" s="6"/>
      <c r="AG1291" s="6"/>
      <c r="AL1291" s="6"/>
      <c r="AM1291" s="6"/>
      <c r="AO1291" s="4" t="s">
        <v>1189</v>
      </c>
      <c r="AP1291" s="6">
        <v>27</v>
      </c>
      <c r="AQ1291" s="6">
        <v>41</v>
      </c>
      <c r="AR1291" s="6"/>
      <c r="AS1291" s="6"/>
      <c r="AT1291" s="6"/>
      <c r="AU1291" s="4" t="s">
        <v>1185</v>
      </c>
      <c r="AV1291" s="6"/>
      <c r="AW1291" s="6"/>
      <c r="AX1291" s="7"/>
      <c r="BI1291" s="50"/>
      <c r="BK1291" s="50"/>
      <c r="BM1291" s="50"/>
      <c r="BO1291" s="50"/>
      <c r="BQ1291" s="50"/>
      <c r="BS1291" s="50"/>
    </row>
    <row r="1292" spans="2:71" x14ac:dyDescent="0.25">
      <c r="B1292" s="3" t="s">
        <v>270</v>
      </c>
      <c r="C1292" s="10" t="s">
        <v>555</v>
      </c>
      <c r="D1292" s="39">
        <v>45058</v>
      </c>
      <c r="E1292" s="22">
        <v>16</v>
      </c>
      <c r="F1292" s="3" t="s">
        <v>1136</v>
      </c>
      <c r="H1292" s="6">
        <v>29</v>
      </c>
      <c r="I1292" s="7">
        <v>-1</v>
      </c>
      <c r="J1292" s="6">
        <v>46</v>
      </c>
      <c r="K1292" s="7">
        <v>0</v>
      </c>
      <c r="L1292" s="6">
        <v>9</v>
      </c>
      <c r="M1292" s="7">
        <v>0</v>
      </c>
      <c r="N1292" s="6">
        <v>3</v>
      </c>
      <c r="O1292" s="7">
        <v>0</v>
      </c>
      <c r="P1292" s="6">
        <v>5</v>
      </c>
      <c r="Q1292" s="7">
        <v>0</v>
      </c>
      <c r="T1292" s="6">
        <v>-17</v>
      </c>
      <c r="U1292" s="7">
        <v>-1</v>
      </c>
      <c r="V1292" s="3" t="s">
        <v>842</v>
      </c>
      <c r="W1292" t="s">
        <v>988</v>
      </c>
      <c r="Y1292" s="8"/>
      <c r="Z1292" s="6">
        <v>34</v>
      </c>
      <c r="AA1292" s="6">
        <v>45</v>
      </c>
      <c r="AB1292" s="7">
        <v>-12</v>
      </c>
      <c r="AC1292" s="6">
        <v>36</v>
      </c>
      <c r="AD1292" s="6">
        <v>36</v>
      </c>
      <c r="AE1292" s="7">
        <f>AC1292-AD1292</f>
        <v>0</v>
      </c>
      <c r="AF1292" s="6">
        <v>17</v>
      </c>
      <c r="AG1292" s="6">
        <v>29</v>
      </c>
      <c r="AH1292" s="7">
        <f>AF1292-AG1292</f>
        <v>-12</v>
      </c>
      <c r="AL1292" s="6"/>
      <c r="AM1292" s="6"/>
      <c r="AO1292" s="4" t="s">
        <v>1099</v>
      </c>
      <c r="AP1292" s="6">
        <v>34</v>
      </c>
      <c r="AQ1292" s="6">
        <v>37</v>
      </c>
      <c r="AR1292" s="6"/>
      <c r="AS1292" s="6"/>
      <c r="AT1292" s="6"/>
      <c r="AU1292" s="4" t="s">
        <v>1146</v>
      </c>
      <c r="AV1292" s="6">
        <v>24</v>
      </c>
      <c r="AW1292" s="6">
        <v>54</v>
      </c>
      <c r="AX1292" s="7">
        <v>-31</v>
      </c>
      <c r="AY1292" s="4" t="s">
        <v>1099</v>
      </c>
      <c r="BI1292" s="50"/>
      <c r="BK1292" s="50"/>
      <c r="BM1292" s="50"/>
      <c r="BO1292" s="50"/>
      <c r="BQ1292" s="50"/>
      <c r="BS1292" s="50"/>
    </row>
    <row r="1293" spans="2:71" x14ac:dyDescent="0.25">
      <c r="B1293" s="3" t="s">
        <v>270</v>
      </c>
      <c r="C1293" s="10" t="s">
        <v>507</v>
      </c>
      <c r="D1293" s="39">
        <v>45058</v>
      </c>
      <c r="E1293" s="22">
        <v>15</v>
      </c>
      <c r="F1293" s="3" t="s">
        <v>1094</v>
      </c>
      <c r="H1293" s="6">
        <v>29</v>
      </c>
      <c r="I1293" s="7">
        <v>1</v>
      </c>
      <c r="J1293" s="6">
        <v>45</v>
      </c>
      <c r="K1293" s="7">
        <v>-2</v>
      </c>
      <c r="L1293" s="6">
        <v>12</v>
      </c>
      <c r="M1293" s="7">
        <v>3</v>
      </c>
      <c r="N1293" s="6">
        <v>4</v>
      </c>
      <c r="O1293" s="7">
        <v>-1</v>
      </c>
      <c r="P1293" s="6">
        <v>5</v>
      </c>
      <c r="Q1293" s="7">
        <v>0</v>
      </c>
      <c r="R1293" s="6">
        <v>2</v>
      </c>
      <c r="S1293" s="7">
        <v>1</v>
      </c>
      <c r="T1293" s="6">
        <v>-16</v>
      </c>
      <c r="U1293" s="7">
        <v>3</v>
      </c>
      <c r="V1293" s="3" t="s">
        <v>842</v>
      </c>
      <c r="Y1293" s="8"/>
      <c r="Z1293" s="6">
        <v>38</v>
      </c>
      <c r="AA1293" s="6">
        <v>54</v>
      </c>
      <c r="AB1293" s="7">
        <f t="shared" si="22"/>
        <v>-16</v>
      </c>
      <c r="AC1293" s="6">
        <v>42</v>
      </c>
      <c r="AD1293" s="6">
        <v>42</v>
      </c>
      <c r="AE1293" s="7">
        <f>AC1293-AD1293</f>
        <v>0</v>
      </c>
      <c r="AF1293" s="6"/>
      <c r="AG1293" s="6"/>
      <c r="AL1293" s="6"/>
      <c r="AM1293" s="6"/>
      <c r="AO1293" s="4" t="s">
        <v>1095</v>
      </c>
      <c r="AP1293" s="6"/>
      <c r="AQ1293" s="6"/>
      <c r="AR1293" s="6"/>
      <c r="AS1293" s="6"/>
      <c r="AT1293" s="6"/>
      <c r="AU1293" s="4"/>
      <c r="AV1293" s="6"/>
      <c r="AW1293" s="6"/>
      <c r="AX1293" s="7"/>
      <c r="BI1293" s="50"/>
      <c r="BK1293" s="50"/>
      <c r="BM1293" s="50"/>
      <c r="BO1293" s="50"/>
      <c r="BQ1293" s="50"/>
      <c r="BS1293" s="50"/>
    </row>
    <row r="1294" spans="2:71" x14ac:dyDescent="0.25">
      <c r="B1294" s="3" t="s">
        <v>270</v>
      </c>
      <c r="C1294" s="10" t="s">
        <v>507</v>
      </c>
      <c r="D1294" s="39">
        <v>45058</v>
      </c>
      <c r="E1294" s="22">
        <v>16</v>
      </c>
      <c r="F1294" s="3" t="s">
        <v>1198</v>
      </c>
      <c r="G1294" s="2" t="s">
        <v>150</v>
      </c>
      <c r="H1294" s="6">
        <v>31</v>
      </c>
      <c r="I1294" s="7">
        <v>1</v>
      </c>
      <c r="J1294" s="6">
        <v>42</v>
      </c>
      <c r="K1294" s="7">
        <v>-2</v>
      </c>
      <c r="L1294" s="6">
        <v>13</v>
      </c>
      <c r="M1294" s="7">
        <v>3</v>
      </c>
      <c r="N1294" s="6">
        <v>5</v>
      </c>
      <c r="O1294" s="7">
        <v>-1</v>
      </c>
      <c r="P1294" s="6">
        <v>5</v>
      </c>
      <c r="Q1294" s="7">
        <v>0</v>
      </c>
      <c r="T1294" s="6">
        <v>-11</v>
      </c>
      <c r="U1294" s="7">
        <v>3</v>
      </c>
      <c r="V1294" s="3" t="s">
        <v>842</v>
      </c>
      <c r="Y1294" s="8"/>
      <c r="Z1294" s="6"/>
      <c r="AA1294" s="6"/>
      <c r="AC1294" s="6"/>
      <c r="AD1294" s="6"/>
      <c r="AF1294" s="6"/>
      <c r="AG1294" s="6"/>
      <c r="AL1294" s="6"/>
      <c r="AM1294" s="6"/>
      <c r="AO1294" s="4"/>
      <c r="AP1294" s="6"/>
      <c r="AQ1294" s="6"/>
      <c r="AR1294" s="6"/>
      <c r="AS1294" s="6"/>
      <c r="AT1294" s="6"/>
      <c r="AU1294" s="4"/>
      <c r="AV1294" s="6"/>
      <c r="AW1294" s="6"/>
      <c r="AX1294" s="7"/>
      <c r="BI1294" s="50"/>
      <c r="BK1294" s="50"/>
      <c r="BM1294" s="50"/>
      <c r="BO1294" s="50"/>
      <c r="BQ1294" s="50"/>
      <c r="BS1294" s="50"/>
    </row>
    <row r="1295" spans="2:71" x14ac:dyDescent="0.25">
      <c r="B1295" s="3" t="s">
        <v>270</v>
      </c>
      <c r="C1295" s="10" t="s">
        <v>441</v>
      </c>
      <c r="D1295" s="39">
        <v>45059</v>
      </c>
      <c r="E1295" s="22">
        <v>16</v>
      </c>
      <c r="F1295" s="3" t="s">
        <v>821</v>
      </c>
      <c r="H1295" s="6"/>
      <c r="J1295" s="6"/>
      <c r="L1295" s="6"/>
      <c r="N1295" s="6"/>
      <c r="P1295" s="6"/>
      <c r="T1295" s="6"/>
      <c r="V1295" s="3" t="s">
        <v>842</v>
      </c>
      <c r="Y1295" s="8"/>
      <c r="Z1295" s="6"/>
      <c r="AA1295" s="6"/>
      <c r="AC1295" s="6"/>
      <c r="AD1295" s="6"/>
      <c r="AF1295" s="6"/>
      <c r="AG1295" s="6"/>
      <c r="AL1295" s="6"/>
      <c r="AM1295" s="6"/>
      <c r="AO1295" s="4"/>
      <c r="AP1295" s="6"/>
      <c r="AQ1295" s="6"/>
      <c r="AR1295" s="6"/>
      <c r="AS1295" s="6"/>
      <c r="AT1295" s="6"/>
      <c r="AU1295" s="4"/>
      <c r="AV1295" s="6">
        <v>17</v>
      </c>
      <c r="AW1295" s="6">
        <v>63</v>
      </c>
      <c r="AX1295" s="7">
        <f>AV1295-AW1295</f>
        <v>-46</v>
      </c>
      <c r="AY1295" s="4" t="s">
        <v>871</v>
      </c>
      <c r="BI1295" s="50"/>
      <c r="BK1295" s="50"/>
      <c r="BM1295" s="50"/>
      <c r="BO1295" s="50"/>
      <c r="BQ1295" s="50"/>
      <c r="BS1295" s="50"/>
    </row>
    <row r="1296" spans="2:71" x14ac:dyDescent="0.25">
      <c r="B1296" s="3" t="s">
        <v>270</v>
      </c>
      <c r="C1296" s="10" t="s">
        <v>581</v>
      </c>
      <c r="D1296" s="39">
        <v>45060</v>
      </c>
      <c r="E1296" s="22">
        <v>15</v>
      </c>
      <c r="F1296" s="3" t="s">
        <v>1135</v>
      </c>
      <c r="H1296" s="6">
        <v>28</v>
      </c>
      <c r="I1296" s="7">
        <v>-1</v>
      </c>
      <c r="J1296" s="6">
        <v>42</v>
      </c>
      <c r="K1296" s="7">
        <v>1</v>
      </c>
      <c r="L1296" s="6">
        <v>11</v>
      </c>
      <c r="M1296" s="7">
        <v>-5</v>
      </c>
      <c r="N1296" s="6">
        <v>5</v>
      </c>
      <c r="O1296" s="7">
        <v>1</v>
      </c>
      <c r="P1296" s="6">
        <v>8</v>
      </c>
      <c r="Q1296" s="7">
        <v>3</v>
      </c>
      <c r="T1296" s="6">
        <v>-14</v>
      </c>
      <c r="U1296" s="7">
        <v>-2</v>
      </c>
      <c r="V1296" s="3" t="s">
        <v>842</v>
      </c>
      <c r="Y1296" s="8"/>
      <c r="Z1296" s="6">
        <v>33</v>
      </c>
      <c r="AA1296" s="6">
        <v>38</v>
      </c>
      <c r="AB1296" s="7">
        <f t="shared" si="22"/>
        <v>-5</v>
      </c>
      <c r="AC1296" s="6">
        <v>33</v>
      </c>
      <c r="AD1296" s="6">
        <v>31</v>
      </c>
      <c r="AE1296" s="7">
        <f>AC1296-AD1296</f>
        <v>2</v>
      </c>
      <c r="AF1296" s="6"/>
      <c r="AG1296" s="6"/>
      <c r="AL1296" s="6"/>
      <c r="AM1296" s="6"/>
      <c r="AO1296" s="4" t="s">
        <v>1148</v>
      </c>
      <c r="AP1296" s="6">
        <v>36</v>
      </c>
      <c r="AQ1296" s="6">
        <v>41</v>
      </c>
      <c r="AR1296" s="6"/>
      <c r="AS1296" s="6"/>
      <c r="AT1296" s="6"/>
      <c r="AU1296" s="4" t="s">
        <v>1147</v>
      </c>
      <c r="AV1296" s="6"/>
      <c r="AW1296" s="6"/>
      <c r="AX1296" s="7"/>
      <c r="BI1296" s="50"/>
      <c r="BK1296" s="50"/>
      <c r="BM1296" s="50"/>
      <c r="BO1296" s="50"/>
      <c r="BQ1296" s="50"/>
      <c r="BS1296" s="50"/>
    </row>
    <row r="1297" spans="1:71" x14ac:dyDescent="0.25">
      <c r="B1297" s="3" t="s">
        <v>270</v>
      </c>
      <c r="C1297" s="10" t="s">
        <v>692</v>
      </c>
      <c r="D1297" s="39">
        <v>45060</v>
      </c>
      <c r="E1297" s="22">
        <v>16</v>
      </c>
      <c r="F1297" s="3" t="s">
        <v>821</v>
      </c>
      <c r="H1297" s="6"/>
      <c r="J1297" s="6"/>
      <c r="L1297" s="6"/>
      <c r="N1297" s="6"/>
      <c r="P1297" s="6"/>
      <c r="T1297" s="6"/>
      <c r="V1297" s="3" t="s">
        <v>842</v>
      </c>
      <c r="Y1297" s="8"/>
      <c r="Z1297" s="6">
        <v>31</v>
      </c>
      <c r="AA1297" s="6">
        <v>59</v>
      </c>
      <c r="AB1297" s="7">
        <f t="shared" si="22"/>
        <v>-28</v>
      </c>
      <c r="AC1297" s="6">
        <v>35</v>
      </c>
      <c r="AD1297" s="6">
        <v>51</v>
      </c>
      <c r="AE1297" s="7">
        <f>AC1297-AD1297</f>
        <v>-16</v>
      </c>
      <c r="AF1297" s="6"/>
      <c r="AG1297" s="6"/>
      <c r="AL1297" s="6"/>
      <c r="AM1297" s="6"/>
      <c r="AO1297" s="4" t="s">
        <v>931</v>
      </c>
      <c r="AP1297" s="6"/>
      <c r="AQ1297" s="6"/>
      <c r="AR1297" s="6"/>
      <c r="AS1297" s="6"/>
      <c r="AT1297" s="6"/>
      <c r="AU1297" s="4"/>
      <c r="AV1297" s="6"/>
      <c r="AW1297" s="6"/>
      <c r="AX1297" s="7"/>
      <c r="BI1297" s="50"/>
      <c r="BK1297" s="50"/>
      <c r="BM1297" s="50"/>
      <c r="BO1297" s="50"/>
      <c r="BQ1297" s="50"/>
      <c r="BS1297" s="50"/>
    </row>
    <row r="1298" spans="1:71" x14ac:dyDescent="0.25">
      <c r="A1298" s="3"/>
      <c r="B1298" s="3" t="s">
        <v>270</v>
      </c>
      <c r="C1298" s="85" t="s">
        <v>624</v>
      </c>
      <c r="D1298" s="39">
        <v>45061</v>
      </c>
      <c r="E1298" s="90">
        <v>45100</v>
      </c>
      <c r="F1298" s="3" t="s">
        <v>821</v>
      </c>
      <c r="H1298" s="6"/>
      <c r="J1298" s="6"/>
      <c r="L1298" s="6"/>
      <c r="N1298" s="6"/>
      <c r="P1298" s="6"/>
      <c r="T1298" s="6"/>
      <c r="V1298" s="3" t="s">
        <v>842</v>
      </c>
      <c r="Y1298" s="8"/>
      <c r="Z1298" s="6"/>
      <c r="AA1298" s="6"/>
      <c r="AC1298" s="6"/>
      <c r="AD1298" s="6"/>
      <c r="AF1298" s="6"/>
      <c r="AG1298" s="6"/>
      <c r="AL1298" s="6"/>
      <c r="AM1298" s="6"/>
      <c r="AO1298" s="4"/>
      <c r="AP1298" s="6"/>
      <c r="AQ1298" s="6"/>
      <c r="AR1298" s="6"/>
      <c r="AS1298" s="6"/>
      <c r="AT1298" s="6"/>
      <c r="AU1298" s="4"/>
      <c r="AV1298" s="6">
        <v>15</v>
      </c>
      <c r="AW1298" s="6">
        <v>64</v>
      </c>
      <c r="AX1298" s="7">
        <f>AV1298-AW1298</f>
        <v>-49</v>
      </c>
      <c r="AY1298" s="4" t="s">
        <v>871</v>
      </c>
      <c r="BI1298" s="50"/>
      <c r="BK1298" s="50"/>
      <c r="BM1298" s="50"/>
      <c r="BO1298" s="50"/>
      <c r="BQ1298" s="50"/>
      <c r="BS1298" s="50"/>
    </row>
    <row r="1299" spans="1:71" x14ac:dyDescent="0.25">
      <c r="B1299" s="3" t="s">
        <v>270</v>
      </c>
      <c r="C1299" s="10" t="s">
        <v>596</v>
      </c>
      <c r="D1299" s="39">
        <v>45063</v>
      </c>
      <c r="E1299" s="22">
        <v>19</v>
      </c>
      <c r="F1299" s="3" t="s">
        <v>821</v>
      </c>
      <c r="G1299" s="2" t="s">
        <v>224</v>
      </c>
      <c r="H1299" s="6">
        <v>25</v>
      </c>
      <c r="I1299" s="7">
        <v>0</v>
      </c>
      <c r="J1299" s="6">
        <v>43</v>
      </c>
      <c r="K1299" s="7">
        <v>0</v>
      </c>
      <c r="L1299" s="6">
        <v>12</v>
      </c>
      <c r="M1299" s="7">
        <v>1</v>
      </c>
      <c r="N1299" s="6">
        <v>8</v>
      </c>
      <c r="O1299" s="7" t="e">
        <f>-#REF!</f>
        <v>#REF!</v>
      </c>
      <c r="P1299" s="6">
        <v>6</v>
      </c>
      <c r="Q1299" s="7">
        <v>-1</v>
      </c>
      <c r="T1299" s="6">
        <v>-18</v>
      </c>
      <c r="U1299" s="7">
        <v>0</v>
      </c>
      <c r="V1299" s="3" t="s">
        <v>842</v>
      </c>
      <c r="Y1299" s="8"/>
      <c r="Z1299" s="6"/>
      <c r="AA1299" s="6"/>
      <c r="AC1299" s="6"/>
      <c r="AD1299" s="6"/>
      <c r="AF1299" s="6"/>
      <c r="AG1299" s="6"/>
      <c r="AL1299" s="6"/>
      <c r="AM1299" s="6"/>
      <c r="AO1299" s="4"/>
      <c r="AP1299" s="6">
        <v>25</v>
      </c>
      <c r="AQ1299" s="6">
        <v>30</v>
      </c>
      <c r="AR1299" s="6"/>
      <c r="AS1299" s="6"/>
      <c r="AT1299" s="6"/>
      <c r="AU1299" s="4" t="s">
        <v>876</v>
      </c>
      <c r="AV1299" s="6"/>
      <c r="AW1299" s="6"/>
      <c r="AX1299" s="7"/>
      <c r="BI1299" s="50"/>
      <c r="BK1299" s="50"/>
      <c r="BM1299" s="50"/>
      <c r="BO1299" s="50"/>
      <c r="BQ1299" s="50"/>
      <c r="BS1299" s="50"/>
    </row>
    <row r="1300" spans="1:71" x14ac:dyDescent="0.25">
      <c r="B1300" s="3" t="s">
        <v>270</v>
      </c>
      <c r="C1300" s="10" t="s">
        <v>596</v>
      </c>
      <c r="D1300" s="39">
        <v>45063</v>
      </c>
      <c r="E1300" s="22">
        <v>19</v>
      </c>
      <c r="F1300" s="3" t="s">
        <v>1169</v>
      </c>
      <c r="H1300" s="6">
        <v>29</v>
      </c>
      <c r="I1300" s="7">
        <v>1</v>
      </c>
      <c r="J1300" s="6">
        <v>45</v>
      </c>
      <c r="K1300" s="7">
        <v>0</v>
      </c>
      <c r="L1300" s="6">
        <v>10</v>
      </c>
      <c r="M1300" s="7">
        <v>-1</v>
      </c>
      <c r="N1300" s="6">
        <v>4</v>
      </c>
      <c r="O1300" s="7">
        <v>-1</v>
      </c>
      <c r="P1300" s="6">
        <v>5</v>
      </c>
      <c r="Q1300" s="7">
        <v>0</v>
      </c>
      <c r="T1300" s="6">
        <v>-16</v>
      </c>
      <c r="U1300" s="7">
        <v>1</v>
      </c>
      <c r="V1300" s="3" t="s">
        <v>1170</v>
      </c>
      <c r="W1300" t="s">
        <v>988</v>
      </c>
      <c r="Y1300" s="8"/>
      <c r="Z1300" s="6"/>
      <c r="AA1300" s="6"/>
      <c r="AC1300" s="6"/>
      <c r="AD1300" s="6"/>
      <c r="AF1300" s="6"/>
      <c r="AG1300" s="6"/>
      <c r="AL1300" s="6"/>
      <c r="AM1300" s="6"/>
      <c r="AO1300" s="4"/>
      <c r="AP1300" s="6"/>
      <c r="AQ1300" s="6"/>
      <c r="AR1300" s="6"/>
      <c r="AS1300" s="6"/>
      <c r="AT1300" s="6"/>
      <c r="AU1300" s="4"/>
      <c r="AV1300" s="6"/>
      <c r="AW1300" s="6"/>
      <c r="AX1300" s="7"/>
      <c r="BI1300" s="50"/>
      <c r="BK1300" s="50"/>
      <c r="BM1300" s="50"/>
      <c r="BO1300" s="50"/>
      <c r="BQ1300" s="50"/>
      <c r="BS1300" s="50"/>
    </row>
    <row r="1301" spans="1:71" x14ac:dyDescent="0.25">
      <c r="B1301" s="3" t="s">
        <v>270</v>
      </c>
      <c r="C1301" s="10" t="s">
        <v>596</v>
      </c>
      <c r="D1301" s="39">
        <v>45063</v>
      </c>
      <c r="E1301" s="22">
        <v>19</v>
      </c>
      <c r="F1301" s="3" t="s">
        <v>1164</v>
      </c>
      <c r="H1301" s="6">
        <v>25</v>
      </c>
      <c r="I1301" s="7">
        <v>1</v>
      </c>
      <c r="J1301" s="6">
        <v>47</v>
      </c>
      <c r="K1301" s="7">
        <v>-4</v>
      </c>
      <c r="L1301" s="6">
        <v>10</v>
      </c>
      <c r="M1301" s="7">
        <v>0</v>
      </c>
      <c r="N1301" s="6">
        <v>5</v>
      </c>
      <c r="O1301" s="7">
        <v>1</v>
      </c>
      <c r="P1301" s="6">
        <v>6</v>
      </c>
      <c r="Q1301" s="7">
        <v>0</v>
      </c>
      <c r="T1301" s="6">
        <v>-22</v>
      </c>
      <c r="U1301" s="7">
        <v>5</v>
      </c>
      <c r="V1301" s="3" t="s">
        <v>842</v>
      </c>
      <c r="Y1301" s="8"/>
      <c r="Z1301" s="6">
        <v>29</v>
      </c>
      <c r="AA1301" s="6">
        <v>41</v>
      </c>
      <c r="AB1301" s="7">
        <f>Z1301-AA1301</f>
        <v>-12</v>
      </c>
      <c r="AC1301" s="6"/>
      <c r="AD1301" s="6"/>
      <c r="AF1301" s="6"/>
      <c r="AG1301" s="6"/>
      <c r="AL1301" s="6"/>
      <c r="AM1301" s="6"/>
      <c r="AO1301" s="4" t="s">
        <v>1189</v>
      </c>
      <c r="AP1301" s="6">
        <v>31</v>
      </c>
      <c r="AQ1301" s="6">
        <v>34</v>
      </c>
      <c r="AR1301" s="6"/>
      <c r="AS1301" s="6"/>
      <c r="AT1301" s="6"/>
      <c r="AU1301" s="4" t="s">
        <v>1185</v>
      </c>
      <c r="AV1301" s="6"/>
      <c r="AW1301" s="6"/>
      <c r="AX1301" s="7"/>
      <c r="BI1301" s="50"/>
      <c r="BK1301" s="50"/>
      <c r="BM1301" s="50"/>
      <c r="BO1301" s="50"/>
      <c r="BQ1301" s="50"/>
      <c r="BS1301" s="50"/>
    </row>
    <row r="1302" spans="1:71" x14ac:dyDescent="0.25">
      <c r="B1302" s="3" t="s">
        <v>270</v>
      </c>
      <c r="C1302" s="10" t="s">
        <v>516</v>
      </c>
      <c r="D1302" s="39">
        <v>45064</v>
      </c>
      <c r="E1302" s="22">
        <v>25</v>
      </c>
      <c r="F1302" s="3" t="s">
        <v>1137</v>
      </c>
      <c r="H1302" s="6">
        <v>29</v>
      </c>
      <c r="I1302" s="7">
        <v>1</v>
      </c>
      <c r="J1302" s="6">
        <v>42</v>
      </c>
      <c r="K1302" s="7">
        <v>-3</v>
      </c>
      <c r="L1302" s="6">
        <v>11</v>
      </c>
      <c r="M1302" s="7">
        <v>2</v>
      </c>
      <c r="N1302" s="6">
        <v>5</v>
      </c>
      <c r="O1302" s="7">
        <v>-2</v>
      </c>
      <c r="P1302" s="6">
        <v>5</v>
      </c>
      <c r="Q1302" s="7">
        <v>0</v>
      </c>
      <c r="R1302" s="6">
        <v>1</v>
      </c>
      <c r="S1302" s="7">
        <v>0</v>
      </c>
      <c r="T1302" s="6">
        <v>-13</v>
      </c>
      <c r="U1302" s="7">
        <v>4</v>
      </c>
      <c r="V1302" s="3" t="s">
        <v>842</v>
      </c>
      <c r="Y1302" s="8"/>
      <c r="Z1302" s="6"/>
      <c r="AA1302" s="6"/>
      <c r="AC1302" s="6"/>
      <c r="AD1302" s="6"/>
      <c r="AF1302" s="6"/>
      <c r="AG1302" s="6"/>
      <c r="AL1302" s="6"/>
      <c r="AM1302" s="6"/>
      <c r="AO1302" s="4"/>
      <c r="AP1302" s="6"/>
      <c r="AQ1302" s="6"/>
      <c r="AR1302" s="6"/>
      <c r="AS1302" s="6"/>
      <c r="AT1302" s="6"/>
      <c r="AU1302" s="4"/>
      <c r="AV1302" s="6"/>
      <c r="AW1302" s="6"/>
      <c r="AX1302" s="7"/>
      <c r="BI1302" s="50"/>
      <c r="BK1302" s="50"/>
      <c r="BM1302" s="50"/>
      <c r="BO1302" s="50"/>
      <c r="BQ1302" s="50"/>
      <c r="BS1302" s="50"/>
    </row>
    <row r="1303" spans="1:71" x14ac:dyDescent="0.25">
      <c r="B1303" s="3" t="s">
        <v>270</v>
      </c>
      <c r="C1303" s="10" t="s">
        <v>597</v>
      </c>
      <c r="D1303" s="39">
        <v>45065</v>
      </c>
      <c r="E1303" s="22">
        <v>25</v>
      </c>
      <c r="F1303" s="3" t="s">
        <v>1136</v>
      </c>
      <c r="H1303" s="6">
        <v>30</v>
      </c>
      <c r="I1303" s="7">
        <v>1</v>
      </c>
      <c r="J1303" s="6">
        <v>46</v>
      </c>
      <c r="K1303" s="7">
        <v>0</v>
      </c>
      <c r="L1303" s="6">
        <v>9</v>
      </c>
      <c r="M1303" s="7">
        <v>0</v>
      </c>
      <c r="N1303" s="6">
        <v>3</v>
      </c>
      <c r="O1303" s="7">
        <v>0</v>
      </c>
      <c r="P1303" s="6">
        <v>5</v>
      </c>
      <c r="Q1303" s="7">
        <v>0</v>
      </c>
      <c r="T1303" s="6">
        <v>-16</v>
      </c>
      <c r="U1303" s="7">
        <v>1</v>
      </c>
      <c r="V1303" s="3" t="s">
        <v>842</v>
      </c>
      <c r="W1303" t="s">
        <v>988</v>
      </c>
      <c r="Y1303" s="8"/>
      <c r="Z1303" s="6"/>
      <c r="AA1303" s="6"/>
      <c r="AC1303" s="6"/>
      <c r="AD1303" s="6"/>
      <c r="AF1303" s="6"/>
      <c r="AG1303" s="6"/>
      <c r="AL1303" s="6"/>
      <c r="AM1303" s="6"/>
      <c r="AO1303" s="4"/>
      <c r="AP1303" s="6"/>
      <c r="AQ1303" s="6"/>
      <c r="AR1303" s="6"/>
      <c r="AS1303" s="6"/>
      <c r="AT1303" s="6"/>
      <c r="AU1303" s="4"/>
      <c r="AV1303" s="6"/>
      <c r="AW1303" s="6"/>
      <c r="AX1303" s="7"/>
      <c r="BI1303" s="50"/>
      <c r="BK1303" s="50"/>
      <c r="BM1303" s="50"/>
      <c r="BO1303" s="50"/>
      <c r="BQ1303" s="50"/>
      <c r="BS1303" s="50"/>
    </row>
    <row r="1304" spans="1:71" x14ac:dyDescent="0.25">
      <c r="B1304" s="3" t="s">
        <v>270</v>
      </c>
      <c r="C1304" s="10" t="s">
        <v>452</v>
      </c>
      <c r="D1304" s="39">
        <v>45065</v>
      </c>
      <c r="E1304" s="22">
        <v>24</v>
      </c>
      <c r="F1304" s="3" t="s">
        <v>1094</v>
      </c>
      <c r="H1304" s="6">
        <v>30</v>
      </c>
      <c r="I1304" s="7">
        <v>1</v>
      </c>
      <c r="J1304" s="6">
        <v>47</v>
      </c>
      <c r="K1304" s="7">
        <v>2</v>
      </c>
      <c r="L1304" s="6">
        <v>9</v>
      </c>
      <c r="M1304" s="7">
        <v>-3</v>
      </c>
      <c r="N1304" s="6">
        <v>4</v>
      </c>
      <c r="O1304" s="7">
        <v>0</v>
      </c>
      <c r="P1304" s="6">
        <v>4</v>
      </c>
      <c r="Q1304" s="7">
        <v>-1</v>
      </c>
      <c r="R1304" s="6">
        <v>1</v>
      </c>
      <c r="S1304" s="7">
        <v>-1</v>
      </c>
      <c r="T1304" s="6">
        <v>-17</v>
      </c>
      <c r="U1304" s="7">
        <v>-1</v>
      </c>
      <c r="V1304" s="3" t="s">
        <v>842</v>
      </c>
      <c r="Y1304" s="8"/>
      <c r="Z1304" s="6">
        <v>40</v>
      </c>
      <c r="AA1304" s="6">
        <v>51</v>
      </c>
      <c r="AB1304" s="7">
        <f>Z1304-AA1304</f>
        <v>-11</v>
      </c>
      <c r="AC1304" s="6">
        <v>44</v>
      </c>
      <c r="AD1304" s="6">
        <v>42</v>
      </c>
      <c r="AE1304" s="7">
        <f>AC1304-AD1304</f>
        <v>2</v>
      </c>
      <c r="AF1304" s="6"/>
      <c r="AG1304" s="6"/>
      <c r="AL1304" s="6"/>
      <c r="AM1304" s="6"/>
      <c r="AO1304" s="4" t="s">
        <v>1095</v>
      </c>
      <c r="AP1304" s="6"/>
      <c r="AQ1304" s="6"/>
      <c r="AR1304" s="6"/>
      <c r="AS1304" s="6"/>
      <c r="AT1304" s="6"/>
      <c r="AU1304" s="4"/>
      <c r="AV1304" s="6"/>
      <c r="AW1304" s="6"/>
      <c r="AX1304" s="7"/>
      <c r="BI1304" s="50"/>
      <c r="BK1304" s="50"/>
      <c r="BM1304" s="50"/>
      <c r="BO1304" s="50"/>
      <c r="BQ1304" s="50"/>
      <c r="BS1304" s="50"/>
    </row>
    <row r="1305" spans="1:71" x14ac:dyDescent="0.25">
      <c r="B1305" s="3" t="s">
        <v>270</v>
      </c>
      <c r="C1305" s="10" t="s">
        <v>427</v>
      </c>
      <c r="D1305" s="39">
        <v>45066</v>
      </c>
      <c r="E1305" s="22">
        <v>23</v>
      </c>
      <c r="F1305" s="3" t="s">
        <v>821</v>
      </c>
      <c r="H1305" s="6"/>
      <c r="J1305" s="6"/>
      <c r="L1305" s="6"/>
      <c r="N1305" s="6"/>
      <c r="P1305" s="6"/>
      <c r="R1305" s="6"/>
      <c r="T1305" s="6"/>
      <c r="V1305" s="3" t="s">
        <v>842</v>
      </c>
      <c r="Y1305" s="8"/>
      <c r="Z1305" s="6">
        <v>34</v>
      </c>
      <c r="AA1305" s="6">
        <v>51</v>
      </c>
      <c r="AB1305" s="7">
        <f>Z1305-AA1305</f>
        <v>-17</v>
      </c>
      <c r="AC1305" s="6">
        <v>39</v>
      </c>
      <c r="AD1305" s="6">
        <v>43</v>
      </c>
      <c r="AE1305" s="7">
        <f>AC1305-AD1305</f>
        <v>-4</v>
      </c>
      <c r="AF1305" s="6"/>
      <c r="AG1305" s="6"/>
      <c r="AL1305" s="6"/>
      <c r="AM1305" s="6"/>
      <c r="AO1305" s="4" t="s">
        <v>1037</v>
      </c>
      <c r="AP1305" s="6"/>
      <c r="AQ1305" s="6"/>
      <c r="AR1305" s="6"/>
      <c r="AS1305" s="6"/>
      <c r="AT1305" s="6"/>
      <c r="AU1305" s="4"/>
      <c r="AV1305" s="6">
        <v>18</v>
      </c>
      <c r="AW1305" s="6">
        <v>60</v>
      </c>
      <c r="AX1305" s="7">
        <f>AV1305-AW1305</f>
        <v>-42</v>
      </c>
      <c r="AY1305" s="4" t="s">
        <v>871</v>
      </c>
      <c r="BI1305" s="50"/>
      <c r="BK1305" s="50"/>
      <c r="BM1305" s="50"/>
      <c r="BO1305" s="50"/>
      <c r="BQ1305" s="50"/>
      <c r="BS1305" s="50"/>
    </row>
    <row r="1306" spans="1:71" x14ac:dyDescent="0.25">
      <c r="B1306" s="3" t="s">
        <v>270</v>
      </c>
      <c r="C1306" s="10" t="s">
        <v>369</v>
      </c>
      <c r="D1306" s="39">
        <v>45067</v>
      </c>
      <c r="E1306" s="22">
        <v>22</v>
      </c>
      <c r="F1306" s="3" t="s">
        <v>1135</v>
      </c>
      <c r="H1306" s="6">
        <v>30</v>
      </c>
      <c r="I1306" s="7">
        <v>2</v>
      </c>
      <c r="J1306" s="6">
        <v>42</v>
      </c>
      <c r="K1306" s="7">
        <v>0</v>
      </c>
      <c r="L1306" s="6">
        <v>13</v>
      </c>
      <c r="M1306" s="7">
        <v>2</v>
      </c>
      <c r="N1306" s="6">
        <v>4</v>
      </c>
      <c r="O1306" s="7">
        <v>1</v>
      </c>
      <c r="P1306" s="6">
        <v>5</v>
      </c>
      <c r="Q1306" s="7">
        <v>-3</v>
      </c>
      <c r="T1306" s="6">
        <v>-12</v>
      </c>
      <c r="U1306" s="7">
        <v>2</v>
      </c>
      <c r="V1306" s="3" t="s">
        <v>842</v>
      </c>
      <c r="Y1306" s="8"/>
      <c r="Z1306" s="6">
        <v>30</v>
      </c>
      <c r="AA1306" s="6">
        <v>41</v>
      </c>
      <c r="AB1306" s="7">
        <f>Z1306-AA1306</f>
        <v>-11</v>
      </c>
      <c r="AC1306" s="6">
        <v>36</v>
      </c>
      <c r="AD1306" s="6">
        <v>32</v>
      </c>
      <c r="AE1306" s="7">
        <f>AC1306-AD1306</f>
        <v>4</v>
      </c>
      <c r="AF1306" s="6"/>
      <c r="AG1306" s="6"/>
      <c r="AL1306" s="6"/>
      <c r="AM1306" s="6"/>
      <c r="AO1306" s="4" t="s">
        <v>1148</v>
      </c>
      <c r="AP1306" s="6">
        <v>34</v>
      </c>
      <c r="AQ1306" s="6">
        <v>38</v>
      </c>
      <c r="AR1306" s="6"/>
      <c r="AS1306" s="6"/>
      <c r="AT1306" s="6"/>
      <c r="AU1306" s="4" t="s">
        <v>1147</v>
      </c>
      <c r="AV1306" s="6"/>
      <c r="AW1306" s="6"/>
      <c r="AX1306" s="7"/>
      <c r="BI1306" s="50"/>
      <c r="BK1306" s="50"/>
      <c r="BM1306" s="50"/>
      <c r="BO1306" s="50"/>
      <c r="BQ1306" s="50"/>
      <c r="BS1306" s="50"/>
    </row>
    <row r="1307" spans="1:71" x14ac:dyDescent="0.25">
      <c r="B1307" s="3" t="s">
        <v>270</v>
      </c>
      <c r="C1307" s="10" t="s">
        <v>675</v>
      </c>
      <c r="D1307" s="39">
        <v>45068</v>
      </c>
      <c r="E1307" s="22">
        <v>24</v>
      </c>
      <c r="F1307" s="3" t="s">
        <v>821</v>
      </c>
      <c r="H1307" s="6"/>
      <c r="J1307" s="6"/>
      <c r="L1307" s="6"/>
      <c r="N1307" s="6"/>
      <c r="P1307" s="6"/>
      <c r="T1307" s="6"/>
      <c r="V1307" s="3" t="s">
        <v>842</v>
      </c>
      <c r="Y1307" s="8"/>
      <c r="Z1307" s="6">
        <v>30</v>
      </c>
      <c r="AA1307" s="6">
        <v>59</v>
      </c>
      <c r="AB1307" s="7">
        <f>Z1307-AA1307</f>
        <v>-29</v>
      </c>
      <c r="AC1307" s="6">
        <v>35</v>
      </c>
      <c r="AD1307" s="6">
        <v>50</v>
      </c>
      <c r="AE1307" s="7">
        <f>AC1307-AD1307</f>
        <v>-15</v>
      </c>
      <c r="AF1307" s="6"/>
      <c r="AG1307" s="6"/>
      <c r="AL1307" s="6"/>
      <c r="AM1307" s="6"/>
      <c r="AO1307" s="4" t="s">
        <v>931</v>
      </c>
      <c r="AP1307" s="6"/>
      <c r="AQ1307" s="6"/>
      <c r="AR1307" s="6"/>
      <c r="AS1307" s="6"/>
      <c r="AT1307" s="6"/>
      <c r="AU1307" s="4"/>
      <c r="AV1307" s="6"/>
      <c r="AW1307" s="6"/>
      <c r="AX1307" s="7"/>
      <c r="BI1307" s="50"/>
      <c r="BK1307" s="50"/>
      <c r="BM1307" s="50"/>
      <c r="BO1307" s="50"/>
      <c r="BQ1307" s="50"/>
      <c r="BS1307" s="50"/>
    </row>
    <row r="1308" spans="1:71" x14ac:dyDescent="0.25">
      <c r="B1308" s="3" t="s">
        <v>270</v>
      </c>
      <c r="C1308" s="10" t="s">
        <v>527</v>
      </c>
      <c r="D1308" s="39">
        <v>45069</v>
      </c>
      <c r="E1308" s="22">
        <v>28</v>
      </c>
      <c r="F1308" s="3" t="s">
        <v>903</v>
      </c>
      <c r="G1308" s="2" t="s">
        <v>138</v>
      </c>
      <c r="H1308" s="6">
        <v>28</v>
      </c>
      <c r="I1308" s="7">
        <v>-1</v>
      </c>
      <c r="J1308" s="6">
        <v>43</v>
      </c>
      <c r="K1308" s="7">
        <v>0</v>
      </c>
      <c r="L1308" s="6">
        <v>9</v>
      </c>
      <c r="M1308" s="7">
        <v>-2</v>
      </c>
      <c r="N1308" s="6">
        <v>7</v>
      </c>
      <c r="O1308" s="7">
        <v>2</v>
      </c>
      <c r="P1308" s="6">
        <v>6</v>
      </c>
      <c r="Q1308" s="7">
        <v>0</v>
      </c>
      <c r="T1308" s="6">
        <v>-15</v>
      </c>
      <c r="U1308" s="7">
        <v>-1</v>
      </c>
      <c r="V1308" s="3" t="s">
        <v>842</v>
      </c>
      <c r="Y1308" s="8"/>
      <c r="Z1308" s="6">
        <v>28</v>
      </c>
      <c r="AA1308" s="6">
        <v>44</v>
      </c>
      <c r="AB1308" s="7">
        <f>Z1308-AA1308</f>
        <v>-16</v>
      </c>
      <c r="AC1308" s="6">
        <v>32</v>
      </c>
      <c r="AD1308" s="6">
        <v>35</v>
      </c>
      <c r="AE1308" s="7">
        <f>AC1308-AD1308</f>
        <v>-3</v>
      </c>
      <c r="AF1308" s="6">
        <v>16</v>
      </c>
      <c r="AG1308" s="6">
        <v>19</v>
      </c>
      <c r="AH1308" s="7">
        <f>AF1308-AG1308</f>
        <v>-3</v>
      </c>
      <c r="AL1308" s="6"/>
      <c r="AM1308" s="6"/>
      <c r="AO1308" s="4" t="s">
        <v>1127</v>
      </c>
      <c r="AP1308" s="6">
        <v>25</v>
      </c>
      <c r="AQ1308" s="6">
        <v>30</v>
      </c>
      <c r="AR1308" s="6"/>
      <c r="AS1308" s="6"/>
      <c r="AT1308" s="6"/>
      <c r="AU1308" s="4" t="s">
        <v>1035</v>
      </c>
      <c r="AV1308" s="6"/>
      <c r="AW1308" s="6"/>
      <c r="AX1308" s="7"/>
      <c r="BI1308" s="50"/>
      <c r="BK1308" s="50"/>
      <c r="BM1308" s="50"/>
      <c r="BO1308" s="50"/>
      <c r="BQ1308" s="50"/>
      <c r="BS1308" s="50"/>
    </row>
    <row r="1309" spans="1:71" x14ac:dyDescent="0.25">
      <c r="B1309" s="3" t="s">
        <v>270</v>
      </c>
      <c r="C1309" s="10" t="s">
        <v>432</v>
      </c>
      <c r="D1309" s="39">
        <v>45070</v>
      </c>
      <c r="E1309" s="22">
        <v>26</v>
      </c>
      <c r="F1309" s="3" t="s">
        <v>1169</v>
      </c>
      <c r="H1309" s="6">
        <v>30</v>
      </c>
      <c r="I1309" s="7">
        <v>1</v>
      </c>
      <c r="J1309" s="6">
        <v>44</v>
      </c>
      <c r="K1309" s="7">
        <v>-1</v>
      </c>
      <c r="L1309" s="6">
        <v>11</v>
      </c>
      <c r="M1309" s="7">
        <v>1</v>
      </c>
      <c r="N1309" s="6">
        <v>5</v>
      </c>
      <c r="O1309" s="7">
        <v>1</v>
      </c>
      <c r="P1309" s="6">
        <v>4</v>
      </c>
      <c r="Q1309" s="7">
        <v>-1</v>
      </c>
      <c r="T1309" s="6">
        <v>-14</v>
      </c>
      <c r="U1309" s="7">
        <v>2</v>
      </c>
      <c r="V1309" s="3" t="s">
        <v>1170</v>
      </c>
      <c r="W1309" t="s">
        <v>988</v>
      </c>
      <c r="Y1309" s="8"/>
      <c r="Z1309" s="6"/>
      <c r="AA1309" s="6"/>
      <c r="AC1309" s="6"/>
      <c r="AD1309" s="6"/>
      <c r="AF1309" s="6"/>
      <c r="AG1309" s="6"/>
      <c r="AL1309" s="6"/>
      <c r="AM1309" s="6"/>
      <c r="AO1309" s="4"/>
      <c r="AP1309" s="6"/>
      <c r="AQ1309" s="6"/>
      <c r="AR1309" s="6"/>
      <c r="AS1309" s="6"/>
      <c r="AT1309" s="6"/>
      <c r="AU1309" s="4"/>
      <c r="AV1309" s="6"/>
      <c r="AW1309" s="6"/>
      <c r="AX1309" s="7"/>
      <c r="BI1309" s="50"/>
      <c r="BK1309" s="50"/>
      <c r="BM1309" s="50"/>
      <c r="BO1309" s="50"/>
      <c r="BQ1309" s="50"/>
      <c r="BS1309" s="50"/>
    </row>
    <row r="1310" spans="1:71" x14ac:dyDescent="0.25">
      <c r="B1310" s="3" t="s">
        <v>270</v>
      </c>
      <c r="C1310" s="10" t="s">
        <v>579</v>
      </c>
      <c r="D1310" s="39">
        <v>45071</v>
      </c>
      <c r="E1310" s="22">
        <v>26</v>
      </c>
      <c r="F1310" s="3" t="s">
        <v>1164</v>
      </c>
      <c r="H1310" s="6">
        <v>28</v>
      </c>
      <c r="I1310" s="7">
        <v>3</v>
      </c>
      <c r="J1310" s="6">
        <v>47</v>
      </c>
      <c r="K1310" s="7">
        <v>0</v>
      </c>
      <c r="L1310" s="6">
        <v>10</v>
      </c>
      <c r="M1310" s="7">
        <v>0</v>
      </c>
      <c r="N1310" s="6">
        <v>5</v>
      </c>
      <c r="O1310" s="7">
        <v>0</v>
      </c>
      <c r="P1310" s="6">
        <v>5</v>
      </c>
      <c r="Q1310" s="7">
        <v>-1</v>
      </c>
      <c r="T1310" s="6">
        <v>-19</v>
      </c>
      <c r="U1310" s="7">
        <v>3</v>
      </c>
      <c r="V1310" s="3" t="s">
        <v>842</v>
      </c>
      <c r="Y1310" s="8"/>
      <c r="Z1310" s="6">
        <v>31</v>
      </c>
      <c r="AA1310" s="6">
        <v>40</v>
      </c>
      <c r="AB1310" s="7">
        <f>Z1310-AA1310</f>
        <v>-9</v>
      </c>
      <c r="AC1310" s="6"/>
      <c r="AD1310" s="6"/>
      <c r="AF1310" s="6"/>
      <c r="AG1310" s="6"/>
      <c r="AL1310" s="6"/>
      <c r="AM1310" s="6"/>
      <c r="AO1310" s="4" t="s">
        <v>1189</v>
      </c>
      <c r="AP1310" s="6">
        <v>31</v>
      </c>
      <c r="AQ1310" s="6">
        <v>35</v>
      </c>
      <c r="AR1310" s="6"/>
      <c r="AS1310" s="6"/>
      <c r="AT1310" s="6"/>
      <c r="AU1310" s="4" t="s">
        <v>1185</v>
      </c>
      <c r="AV1310" s="6"/>
      <c r="AW1310" s="6"/>
      <c r="AX1310" s="7"/>
      <c r="BI1310" s="50"/>
      <c r="BK1310" s="50"/>
      <c r="BM1310" s="50"/>
      <c r="BO1310" s="50"/>
      <c r="BQ1310" s="50"/>
      <c r="BS1310" s="50"/>
    </row>
    <row r="1311" spans="1:71" x14ac:dyDescent="0.25">
      <c r="B1311" s="3" t="s">
        <v>270</v>
      </c>
      <c r="C1311" s="10" t="s">
        <v>579</v>
      </c>
      <c r="D1311" s="39">
        <v>45071</v>
      </c>
      <c r="E1311" s="22">
        <v>31</v>
      </c>
      <c r="F1311" s="3" t="s">
        <v>821</v>
      </c>
      <c r="G1311" s="2" t="s">
        <v>224</v>
      </c>
      <c r="H1311" s="6">
        <v>25</v>
      </c>
      <c r="I1311" s="7">
        <v>0</v>
      </c>
      <c r="J1311" s="6">
        <v>43</v>
      </c>
      <c r="K1311" s="7">
        <v>0</v>
      </c>
      <c r="L1311" s="6">
        <v>11</v>
      </c>
      <c r="M1311" s="7">
        <v>-1</v>
      </c>
      <c r="N1311" s="6">
        <v>7</v>
      </c>
      <c r="O1311" s="7">
        <v>-1</v>
      </c>
      <c r="P1311" s="6">
        <v>7</v>
      </c>
      <c r="Q1311" s="7">
        <v>1</v>
      </c>
      <c r="T1311" s="6">
        <v>-18</v>
      </c>
      <c r="U1311" s="7">
        <v>0</v>
      </c>
      <c r="V1311" s="3" t="s">
        <v>842</v>
      </c>
      <c r="Y1311" s="8"/>
      <c r="Z1311" s="6"/>
      <c r="AA1311" s="6"/>
      <c r="AC1311" s="6"/>
      <c r="AD1311" s="6"/>
      <c r="AF1311" s="6"/>
      <c r="AG1311" s="6"/>
      <c r="AL1311" s="6"/>
      <c r="AM1311" s="6"/>
      <c r="AO1311" s="4"/>
      <c r="AP1311" s="6"/>
      <c r="AQ1311" s="6"/>
      <c r="AR1311" s="6"/>
      <c r="AS1311" s="6"/>
      <c r="AT1311" s="6"/>
      <c r="AU1311" s="4"/>
      <c r="AV1311" s="6"/>
      <c r="AW1311" s="6"/>
      <c r="AX1311" s="7"/>
      <c r="BI1311" s="50"/>
      <c r="BK1311" s="50"/>
      <c r="BM1311" s="50"/>
      <c r="BO1311" s="50"/>
      <c r="BQ1311" s="50"/>
      <c r="BS1311" s="50"/>
    </row>
    <row r="1312" spans="1:71" x14ac:dyDescent="0.25">
      <c r="B1312" s="3" t="s">
        <v>270</v>
      </c>
      <c r="C1312" s="10" t="s">
        <v>681</v>
      </c>
      <c r="D1312" s="39">
        <v>45072</v>
      </c>
      <c r="E1312" s="22">
        <v>1</v>
      </c>
      <c r="F1312" s="3" t="s">
        <v>1136</v>
      </c>
      <c r="H1312" s="6">
        <v>31</v>
      </c>
      <c r="I1312" s="7">
        <v>1</v>
      </c>
      <c r="J1312" s="6">
        <v>44</v>
      </c>
      <c r="K1312" s="7">
        <v>-2</v>
      </c>
      <c r="L1312" s="6">
        <v>9</v>
      </c>
      <c r="M1312" s="7">
        <v>0</v>
      </c>
      <c r="N1312" s="6">
        <v>3</v>
      </c>
      <c r="O1312" s="7">
        <v>0</v>
      </c>
      <c r="P1312" s="6">
        <v>5</v>
      </c>
      <c r="Q1312" s="7">
        <v>0</v>
      </c>
      <c r="T1312" s="6">
        <v>-13</v>
      </c>
      <c r="U1312" s="7">
        <v>3</v>
      </c>
      <c r="V1312" s="3" t="s">
        <v>842</v>
      </c>
      <c r="W1312" t="s">
        <v>988</v>
      </c>
      <c r="Y1312" s="8"/>
      <c r="Z1312" s="6"/>
      <c r="AA1312" s="6"/>
      <c r="AC1312" s="6"/>
      <c r="AD1312" s="6"/>
      <c r="AF1312" s="6"/>
      <c r="AG1312" s="6"/>
      <c r="AL1312" s="6"/>
      <c r="AM1312" s="6"/>
      <c r="AO1312" s="4"/>
      <c r="AP1312" s="6"/>
      <c r="AQ1312" s="6"/>
      <c r="AR1312" s="6"/>
      <c r="AS1312" s="6"/>
      <c r="AT1312" s="6"/>
      <c r="AU1312" s="4"/>
      <c r="AV1312" s="6"/>
      <c r="AW1312" s="6"/>
      <c r="AX1312" s="7"/>
      <c r="BI1312" s="50"/>
      <c r="BK1312" s="50"/>
      <c r="BM1312" s="50"/>
      <c r="BO1312" s="50"/>
      <c r="BQ1312" s="50"/>
      <c r="BS1312" s="50"/>
    </row>
    <row r="1313" spans="2:71" x14ac:dyDescent="0.25">
      <c r="B1313" s="3" t="s">
        <v>270</v>
      </c>
      <c r="C1313" s="10" t="s">
        <v>679</v>
      </c>
      <c r="D1313" s="39">
        <v>45072</v>
      </c>
      <c r="E1313" s="22">
        <v>5</v>
      </c>
      <c r="F1313" s="3" t="s">
        <v>1132</v>
      </c>
      <c r="H1313" s="6"/>
      <c r="J1313" s="6"/>
      <c r="L1313" s="6"/>
      <c r="N1313" s="6"/>
      <c r="P1313" s="6"/>
      <c r="T1313" s="6"/>
      <c r="V1313" s="3" t="s">
        <v>842</v>
      </c>
      <c r="Y1313" s="8"/>
      <c r="Z1313" s="6">
        <v>28</v>
      </c>
      <c r="AA1313" s="6">
        <v>46</v>
      </c>
      <c r="AB1313" s="7">
        <f>Z1313-AA1313</f>
        <v>-18</v>
      </c>
      <c r="AC1313" s="6">
        <v>29</v>
      </c>
      <c r="AD1313" s="6">
        <v>42</v>
      </c>
      <c r="AE1313" s="7">
        <f>AC1313-AD1313</f>
        <v>-13</v>
      </c>
      <c r="AF1313" s="6"/>
      <c r="AG1313" s="6"/>
      <c r="AL1313" s="6"/>
      <c r="AM1313" s="6"/>
      <c r="AO1313" s="4" t="s">
        <v>1750</v>
      </c>
      <c r="AP1313" s="6"/>
      <c r="AQ1313" s="6"/>
      <c r="AR1313" s="6"/>
      <c r="AS1313" s="6"/>
      <c r="AT1313" s="6"/>
      <c r="AU1313" s="4"/>
      <c r="AV1313" s="6"/>
      <c r="AW1313" s="6"/>
      <c r="AX1313" s="7"/>
      <c r="BI1313" s="50"/>
      <c r="BK1313" s="50"/>
      <c r="BM1313" s="50"/>
      <c r="BO1313" s="50"/>
      <c r="BQ1313" s="50"/>
      <c r="BS1313" s="50"/>
    </row>
    <row r="1314" spans="2:71" x14ac:dyDescent="0.25">
      <c r="B1314" s="3" t="s">
        <v>270</v>
      </c>
      <c r="C1314" s="10" t="s">
        <v>488</v>
      </c>
      <c r="D1314" s="39">
        <v>45073</v>
      </c>
      <c r="E1314" s="22">
        <v>31</v>
      </c>
      <c r="F1314" s="3" t="s">
        <v>821</v>
      </c>
      <c r="H1314" s="6"/>
      <c r="J1314" s="6"/>
      <c r="L1314" s="6"/>
      <c r="N1314" s="6"/>
      <c r="P1314" s="6"/>
      <c r="T1314" s="6"/>
      <c r="V1314" s="3" t="s">
        <v>842</v>
      </c>
      <c r="Y1314" s="8"/>
      <c r="Z1314" s="6"/>
      <c r="AA1314" s="6"/>
      <c r="AC1314" s="6"/>
      <c r="AD1314" s="6"/>
      <c r="AF1314" s="6"/>
      <c r="AG1314" s="6"/>
      <c r="AL1314" s="6"/>
      <c r="AM1314" s="6"/>
      <c r="AO1314" s="4"/>
      <c r="AP1314" s="6"/>
      <c r="AQ1314" s="6"/>
      <c r="AR1314" s="6"/>
      <c r="AS1314" s="6"/>
      <c r="AT1314" s="6"/>
      <c r="AU1314" s="4"/>
      <c r="AV1314" s="6">
        <v>15</v>
      </c>
      <c r="AW1314" s="6">
        <v>65</v>
      </c>
      <c r="AX1314" s="7">
        <f>AV1314-AW1314</f>
        <v>-50</v>
      </c>
      <c r="AY1314" s="4" t="s">
        <v>871</v>
      </c>
      <c r="BI1314" s="50"/>
      <c r="BK1314" s="50"/>
      <c r="BM1314" s="50"/>
      <c r="BO1314" s="50"/>
      <c r="BQ1314" s="50"/>
      <c r="BS1314" s="50"/>
    </row>
    <row r="1315" spans="2:71" x14ac:dyDescent="0.25">
      <c r="B1315" s="3" t="s">
        <v>270</v>
      </c>
      <c r="C1315" s="10" t="s">
        <v>314</v>
      </c>
      <c r="D1315" s="39">
        <v>45074</v>
      </c>
      <c r="E1315" s="22">
        <v>29</v>
      </c>
      <c r="F1315" s="3" t="s">
        <v>1135</v>
      </c>
      <c r="H1315" s="6">
        <v>28</v>
      </c>
      <c r="I1315" s="7">
        <v>-2</v>
      </c>
      <c r="J1315" s="6">
        <v>43</v>
      </c>
      <c r="K1315" s="7">
        <v>1</v>
      </c>
      <c r="L1315" s="6">
        <v>12</v>
      </c>
      <c r="M1315" s="7">
        <v>-1</v>
      </c>
      <c r="N1315" s="6">
        <v>7</v>
      </c>
      <c r="O1315" s="7">
        <v>3</v>
      </c>
      <c r="P1315" s="6">
        <v>5</v>
      </c>
      <c r="Q1315" s="7">
        <v>0</v>
      </c>
      <c r="T1315" s="6">
        <v>-15</v>
      </c>
      <c r="U1315" s="7">
        <v>-3</v>
      </c>
      <c r="V1315" s="3" t="s">
        <v>842</v>
      </c>
      <c r="Y1315" s="8"/>
      <c r="Z1315" s="6">
        <v>30</v>
      </c>
      <c r="AA1315" s="6">
        <v>44</v>
      </c>
      <c r="AB1315" s="7">
        <f>Z1315-AA1315</f>
        <v>-14</v>
      </c>
      <c r="AC1315" s="6">
        <v>37</v>
      </c>
      <c r="AD1315" s="6">
        <v>29</v>
      </c>
      <c r="AE1315" s="7">
        <f>AC1315-AD1315</f>
        <v>8</v>
      </c>
      <c r="AF1315" s="6"/>
      <c r="AG1315" s="6"/>
      <c r="AL1315" s="6"/>
      <c r="AM1315" s="6"/>
      <c r="AO1315" s="4" t="s">
        <v>1148</v>
      </c>
      <c r="AP1315" s="6">
        <v>34</v>
      </c>
      <c r="AQ1315" s="6">
        <v>42</v>
      </c>
      <c r="AR1315" s="6"/>
      <c r="AS1315" s="6"/>
      <c r="AT1315" s="6"/>
      <c r="AU1315" s="4" t="s">
        <v>1147</v>
      </c>
      <c r="AV1315" s="6"/>
      <c r="AW1315" s="6"/>
      <c r="AX1315" s="7"/>
      <c r="BI1315" s="50"/>
      <c r="BK1315" s="50"/>
      <c r="BM1315" s="50"/>
      <c r="BO1315" s="50"/>
      <c r="BQ1315" s="50"/>
      <c r="BS1315" s="50"/>
    </row>
    <row r="1316" spans="2:71" x14ac:dyDescent="0.25">
      <c r="B1316" s="3" t="s">
        <v>270</v>
      </c>
      <c r="C1316" s="10" t="s">
        <v>587</v>
      </c>
      <c r="D1316" s="39">
        <v>45076</v>
      </c>
      <c r="E1316" s="22">
        <v>5</v>
      </c>
      <c r="F1316" s="3" t="s">
        <v>1019</v>
      </c>
      <c r="G1316" s="2" t="s">
        <v>202</v>
      </c>
      <c r="H1316" s="6">
        <v>27</v>
      </c>
      <c r="I1316" s="7">
        <v>-2</v>
      </c>
      <c r="J1316" s="6">
        <v>44</v>
      </c>
      <c r="K1316" s="7">
        <v>1</v>
      </c>
      <c r="L1316" s="6">
        <v>10</v>
      </c>
      <c r="M1316" s="7">
        <v>-1</v>
      </c>
      <c r="N1316" s="6">
        <v>7</v>
      </c>
      <c r="O1316" s="7">
        <v>1</v>
      </c>
      <c r="P1316" s="6">
        <v>7</v>
      </c>
      <c r="Q1316" s="7">
        <v>2</v>
      </c>
      <c r="T1316" s="6">
        <v>-17</v>
      </c>
      <c r="U1316" s="7">
        <v>-3</v>
      </c>
      <c r="V1316" s="3" t="s">
        <v>842</v>
      </c>
      <c r="Y1316" s="8"/>
      <c r="Z1316" s="6">
        <v>26</v>
      </c>
      <c r="AA1316" s="6">
        <v>47</v>
      </c>
      <c r="AB1316" s="7">
        <f>Z1316-AA1316</f>
        <v>-21</v>
      </c>
      <c r="AC1316" s="6">
        <v>31</v>
      </c>
      <c r="AD1316" s="6">
        <v>32</v>
      </c>
      <c r="AE1316" s="7">
        <f>AC1316-AD1316</f>
        <v>-1</v>
      </c>
      <c r="AF1316" s="6">
        <v>14</v>
      </c>
      <c r="AG1316" s="6">
        <v>19</v>
      </c>
      <c r="AH1316" s="7">
        <f>AF1316-AG1316</f>
        <v>-5</v>
      </c>
      <c r="AL1316" s="6"/>
      <c r="AM1316" s="6"/>
      <c r="AO1316" s="4" t="s">
        <v>1087</v>
      </c>
      <c r="AP1316" s="6"/>
      <c r="AQ1316" s="6"/>
      <c r="AR1316" s="6"/>
      <c r="AS1316" s="6"/>
      <c r="AT1316" s="6"/>
      <c r="AU1316" s="4"/>
      <c r="AV1316" s="6"/>
      <c r="AW1316" s="6"/>
      <c r="AX1316" s="7"/>
      <c r="BI1316" s="50"/>
      <c r="BK1316" s="50"/>
      <c r="BM1316" s="50"/>
      <c r="BO1316" s="50"/>
      <c r="BQ1316" s="50"/>
      <c r="BS1316" s="50"/>
    </row>
    <row r="1317" spans="2:71" x14ac:dyDescent="0.25">
      <c r="B1317" s="3" t="s">
        <v>270</v>
      </c>
      <c r="C1317" s="10" t="s">
        <v>587</v>
      </c>
      <c r="D1317" s="39">
        <v>45076</v>
      </c>
      <c r="E1317" s="22">
        <v>7</v>
      </c>
      <c r="F1317" s="3" t="s">
        <v>821</v>
      </c>
      <c r="G1317" s="2" t="s">
        <v>224</v>
      </c>
      <c r="H1317" s="6">
        <v>25</v>
      </c>
      <c r="I1317" s="7">
        <v>0</v>
      </c>
      <c r="J1317" s="6">
        <v>44</v>
      </c>
      <c r="K1317" s="7">
        <v>1</v>
      </c>
      <c r="L1317" s="6">
        <v>11</v>
      </c>
      <c r="M1317" s="7">
        <v>0</v>
      </c>
      <c r="N1317" s="6">
        <v>6</v>
      </c>
      <c r="O1317" s="7">
        <v>-1</v>
      </c>
      <c r="P1317" s="6">
        <v>8</v>
      </c>
      <c r="Q1317" s="7">
        <v>1</v>
      </c>
      <c r="T1317" s="6">
        <v>-19</v>
      </c>
      <c r="U1317" s="7">
        <v>-1</v>
      </c>
      <c r="V1317" s="3" t="s">
        <v>842</v>
      </c>
      <c r="Y1317" s="8"/>
      <c r="Z1317" s="6"/>
      <c r="AA1317" s="6"/>
      <c r="AC1317" s="6"/>
      <c r="AD1317" s="6"/>
      <c r="AF1317" s="6"/>
      <c r="AG1317" s="6"/>
      <c r="AL1317" s="6"/>
      <c r="AM1317" s="6"/>
      <c r="AO1317" s="4"/>
      <c r="AP1317" s="6">
        <v>26</v>
      </c>
      <c r="AQ1317" s="6">
        <v>30</v>
      </c>
      <c r="AR1317" s="6"/>
      <c r="AS1317" s="6"/>
      <c r="AT1317" s="6"/>
      <c r="AU1317" s="4" t="s">
        <v>876</v>
      </c>
      <c r="AV1317" s="6"/>
      <c r="AW1317" s="6"/>
      <c r="AX1317" s="7"/>
      <c r="BI1317" s="50"/>
      <c r="BK1317" s="50"/>
      <c r="BM1317" s="50"/>
      <c r="BO1317" s="50"/>
      <c r="BQ1317" s="50"/>
      <c r="BS1317" s="50"/>
    </row>
    <row r="1318" spans="2:71" x14ac:dyDescent="0.25">
      <c r="B1318" s="3" t="s">
        <v>270</v>
      </c>
      <c r="C1318" s="10" t="s">
        <v>643</v>
      </c>
      <c r="D1318" s="39">
        <v>45077</v>
      </c>
      <c r="E1318" s="22">
        <v>2</v>
      </c>
      <c r="F1318" s="3" t="s">
        <v>1169</v>
      </c>
      <c r="H1318" s="6">
        <v>29</v>
      </c>
      <c r="I1318" s="7">
        <v>-1</v>
      </c>
      <c r="J1318" s="6">
        <v>43</v>
      </c>
      <c r="K1318" s="7">
        <v>-1</v>
      </c>
      <c r="L1318" s="6">
        <v>12</v>
      </c>
      <c r="M1318" s="7">
        <v>1</v>
      </c>
      <c r="N1318" s="6">
        <v>6</v>
      </c>
      <c r="O1318" s="7">
        <v>1</v>
      </c>
      <c r="P1318" s="6">
        <v>4</v>
      </c>
      <c r="Q1318" s="7">
        <v>0</v>
      </c>
      <c r="T1318" s="6">
        <v>-14</v>
      </c>
      <c r="U1318" s="7">
        <v>0</v>
      </c>
      <c r="V1318" s="3" t="s">
        <v>1170</v>
      </c>
      <c r="W1318" t="s">
        <v>988</v>
      </c>
      <c r="Y1318" s="8"/>
      <c r="Z1318" s="6"/>
      <c r="AA1318" s="6"/>
      <c r="AC1318" s="6"/>
      <c r="AD1318" s="6"/>
      <c r="AF1318" s="6"/>
      <c r="AG1318" s="6"/>
      <c r="AL1318" s="6"/>
      <c r="AM1318" s="6"/>
      <c r="AO1318" s="4"/>
      <c r="AP1318" s="6"/>
      <c r="AQ1318" s="6"/>
      <c r="AR1318" s="6"/>
      <c r="AS1318" s="6"/>
      <c r="AT1318" s="6"/>
      <c r="AU1318" s="4"/>
      <c r="AV1318" s="6"/>
      <c r="AW1318" s="6"/>
      <c r="AX1318" s="7"/>
      <c r="BI1318" s="50"/>
      <c r="BK1318" s="50"/>
      <c r="BM1318" s="50"/>
      <c r="BO1318" s="50"/>
      <c r="BQ1318" s="50"/>
      <c r="BS1318" s="50"/>
    </row>
    <row r="1319" spans="2:71" x14ac:dyDescent="0.25">
      <c r="B1319" s="3" t="s">
        <v>270</v>
      </c>
      <c r="C1319" s="52" t="s">
        <v>1162</v>
      </c>
      <c r="D1319" s="39"/>
      <c r="E1319" s="22"/>
      <c r="F1319" s="3" t="s">
        <v>1163</v>
      </c>
      <c r="H1319" s="6">
        <v>28.2</v>
      </c>
      <c r="I1319" s="7">
        <f>H1319-H1276</f>
        <v>1.0999999999999979</v>
      </c>
      <c r="J1319" s="6">
        <v>40.6</v>
      </c>
      <c r="K1319" s="7">
        <f>J1319-J1276</f>
        <v>-1.1999999999999957</v>
      </c>
      <c r="L1319" s="6">
        <v>12</v>
      </c>
      <c r="M1319" s="7">
        <f>L1319-L1276</f>
        <v>1</v>
      </c>
      <c r="N1319" s="6">
        <v>5.8</v>
      </c>
      <c r="O1319" s="7">
        <f>N1319-N1276</f>
        <v>-0.20000000000000018</v>
      </c>
      <c r="P1319" s="6">
        <v>6.2</v>
      </c>
      <c r="Q1319" s="7">
        <f>P1319-P1276</f>
        <v>-0.20000000000000018</v>
      </c>
      <c r="T1319" s="6">
        <f>H1319-J1319</f>
        <v>-12.400000000000002</v>
      </c>
      <c r="U1319" s="7">
        <f>T1319-T1276</f>
        <v>2.2999999999999936</v>
      </c>
      <c r="V1319" s="3" t="s">
        <v>842</v>
      </c>
      <c r="W1319" s="3"/>
      <c r="X1319" t="s">
        <v>1152</v>
      </c>
      <c r="Y1319" s="8"/>
      <c r="Z1319" s="6"/>
      <c r="AA1319" s="6"/>
      <c r="AC1319" s="6"/>
      <c r="AD1319" s="6"/>
      <c r="AF1319" s="6"/>
      <c r="AG1319" s="6"/>
      <c r="AL1319" s="6"/>
      <c r="AM1319" s="6"/>
      <c r="AO1319" s="4"/>
      <c r="AP1319" s="6"/>
      <c r="AQ1319" s="6"/>
      <c r="AR1319" s="6"/>
      <c r="AS1319" s="6"/>
      <c r="AT1319" s="6"/>
      <c r="AU1319" s="4"/>
      <c r="AV1319" s="6"/>
      <c r="AW1319" s="6"/>
      <c r="AX1319" s="7"/>
      <c r="BF1319">
        <v>209</v>
      </c>
      <c r="BH1319">
        <v>357</v>
      </c>
      <c r="BI1319" s="50"/>
      <c r="BJ1319">
        <v>47</v>
      </c>
      <c r="BK1319" s="50"/>
      <c r="BM1319" s="50"/>
      <c r="BO1319" s="50"/>
      <c r="BP1319">
        <v>15</v>
      </c>
      <c r="BQ1319" s="50"/>
      <c r="BS1319" s="50"/>
    </row>
    <row r="1320" spans="2:71" x14ac:dyDescent="0.25">
      <c r="B1320" s="3" t="s">
        <v>263</v>
      </c>
      <c r="C1320" s="10" t="s">
        <v>339</v>
      </c>
      <c r="D1320" s="39">
        <v>45078</v>
      </c>
      <c r="E1320" s="22">
        <v>2</v>
      </c>
      <c r="F1320" s="3" t="s">
        <v>1164</v>
      </c>
      <c r="H1320" s="6">
        <v>25</v>
      </c>
      <c r="I1320" s="7">
        <v>-3</v>
      </c>
      <c r="J1320" s="6">
        <v>46</v>
      </c>
      <c r="K1320" s="7">
        <v>-1</v>
      </c>
      <c r="L1320" s="6">
        <v>10</v>
      </c>
      <c r="M1320" s="7">
        <v>0</v>
      </c>
      <c r="N1320" s="6">
        <v>7</v>
      </c>
      <c r="O1320" s="7">
        <v>2</v>
      </c>
      <c r="P1320" s="6">
        <v>6</v>
      </c>
      <c r="Q1320" s="7">
        <v>1</v>
      </c>
      <c r="T1320" s="6">
        <v>-21</v>
      </c>
      <c r="U1320" s="7">
        <v>-2</v>
      </c>
      <c r="V1320" s="3" t="s">
        <v>842</v>
      </c>
      <c r="Y1320" s="8"/>
      <c r="Z1320" s="6">
        <v>28</v>
      </c>
      <c r="AA1320" s="6">
        <v>43</v>
      </c>
      <c r="AB1320" s="7">
        <f>Z1320-AA1320</f>
        <v>-15</v>
      </c>
      <c r="AC1320" s="6"/>
      <c r="AD1320" s="6"/>
      <c r="AF1320" s="6"/>
      <c r="AG1320" s="6"/>
      <c r="AL1320" s="6"/>
      <c r="AM1320" s="6"/>
      <c r="AO1320" s="4" t="s">
        <v>1189</v>
      </c>
      <c r="AP1320" s="6">
        <v>29</v>
      </c>
      <c r="AQ1320" s="6">
        <v>36</v>
      </c>
      <c r="AR1320" s="6"/>
      <c r="AS1320" s="6"/>
      <c r="AT1320" s="6"/>
      <c r="AU1320" s="4" t="s">
        <v>1185</v>
      </c>
      <c r="AV1320" s="6"/>
      <c r="AW1320" s="6"/>
      <c r="AX1320" s="7"/>
      <c r="BI1320" s="50"/>
      <c r="BK1320" s="50"/>
      <c r="BM1320" s="50"/>
      <c r="BO1320" s="50"/>
      <c r="BQ1320" s="50"/>
      <c r="BS1320" s="50"/>
    </row>
    <row r="1321" spans="2:71" x14ac:dyDescent="0.25">
      <c r="B1321" s="3" t="s">
        <v>263</v>
      </c>
      <c r="C1321" s="10" t="s">
        <v>697</v>
      </c>
      <c r="D1321" s="39">
        <v>45079</v>
      </c>
      <c r="E1321" s="22">
        <v>8</v>
      </c>
      <c r="F1321" s="3" t="s">
        <v>1136</v>
      </c>
      <c r="H1321" s="6">
        <v>30</v>
      </c>
      <c r="I1321" s="7">
        <v>-1</v>
      </c>
      <c r="J1321" s="6">
        <v>44</v>
      </c>
      <c r="K1321" s="7">
        <v>0</v>
      </c>
      <c r="L1321" s="6">
        <v>11</v>
      </c>
      <c r="M1321" s="7">
        <v>2</v>
      </c>
      <c r="N1321" s="6">
        <v>3</v>
      </c>
      <c r="O1321" s="7">
        <v>0</v>
      </c>
      <c r="P1321" s="6">
        <v>5</v>
      </c>
      <c r="Q1321" s="7">
        <v>0</v>
      </c>
      <c r="T1321" s="6">
        <v>-14</v>
      </c>
      <c r="U1321" s="7">
        <v>3</v>
      </c>
      <c r="V1321" s="3" t="s">
        <v>842</v>
      </c>
      <c r="W1321" t="s">
        <v>988</v>
      </c>
      <c r="Y1321" s="8"/>
      <c r="Z1321" s="6"/>
      <c r="AA1321" s="6"/>
      <c r="AC1321" s="6"/>
      <c r="AD1321" s="6"/>
      <c r="AF1321" s="6"/>
      <c r="AG1321" s="6"/>
      <c r="AL1321" s="6"/>
      <c r="AM1321" s="6"/>
      <c r="AO1321" s="4"/>
      <c r="AP1321" s="6"/>
      <c r="AQ1321" s="6"/>
      <c r="AR1321" s="6"/>
      <c r="AS1321" s="6"/>
      <c r="AT1321" s="6"/>
      <c r="AU1321" s="4"/>
      <c r="AV1321" s="6"/>
      <c r="AW1321" s="6"/>
      <c r="AX1321" s="7"/>
      <c r="BI1321" s="50"/>
      <c r="BK1321" s="50"/>
      <c r="BM1321" s="50"/>
      <c r="BO1321" s="50"/>
      <c r="BQ1321" s="50"/>
      <c r="BS1321" s="50"/>
    </row>
    <row r="1322" spans="2:71" x14ac:dyDescent="0.25">
      <c r="B1322" s="3" t="s">
        <v>263</v>
      </c>
      <c r="C1322" s="10" t="s">
        <v>378</v>
      </c>
      <c r="D1322" s="39">
        <v>45079</v>
      </c>
      <c r="E1322" s="22">
        <v>6</v>
      </c>
      <c r="F1322" s="3" t="s">
        <v>1094</v>
      </c>
      <c r="H1322" s="6">
        <v>29</v>
      </c>
      <c r="I1322" s="7">
        <v>-1</v>
      </c>
      <c r="J1322" s="6">
        <v>43</v>
      </c>
      <c r="K1322" s="7">
        <v>-4</v>
      </c>
      <c r="L1322" s="6">
        <v>13</v>
      </c>
      <c r="M1322" s="7">
        <v>4</v>
      </c>
      <c r="N1322" s="6">
        <v>5</v>
      </c>
      <c r="O1322" s="7">
        <v>1</v>
      </c>
      <c r="P1322" s="6">
        <v>5</v>
      </c>
      <c r="Q1322" s="7">
        <v>1</v>
      </c>
      <c r="R1322" s="6">
        <v>2</v>
      </c>
      <c r="S1322" s="7">
        <v>1</v>
      </c>
      <c r="T1322" s="6">
        <v>-14</v>
      </c>
      <c r="U1322" s="7">
        <v>3</v>
      </c>
      <c r="V1322" s="3" t="s">
        <v>842</v>
      </c>
      <c r="Y1322" s="8"/>
      <c r="Z1322" s="6">
        <v>37</v>
      </c>
      <c r="AA1322" s="6">
        <v>54</v>
      </c>
      <c r="AB1322" s="7">
        <f>Z1322-AA1322</f>
        <v>-17</v>
      </c>
      <c r="AC1322" s="6">
        <v>44</v>
      </c>
      <c r="AD1322" s="6">
        <v>43</v>
      </c>
      <c r="AE1322" s="7">
        <f>AC1322-AD1322</f>
        <v>1</v>
      </c>
      <c r="AF1322" s="6"/>
      <c r="AG1322" s="6"/>
      <c r="AL1322" s="6"/>
      <c r="AM1322" s="6"/>
      <c r="AO1322" s="4" t="s">
        <v>1095</v>
      </c>
      <c r="AP1322" s="6"/>
      <c r="AQ1322" s="6"/>
      <c r="AR1322" s="6"/>
      <c r="AS1322" s="6"/>
      <c r="AT1322" s="6"/>
      <c r="AU1322" s="4"/>
      <c r="AV1322" s="6"/>
      <c r="AW1322" s="6"/>
      <c r="AX1322" s="7"/>
      <c r="BI1322" s="50"/>
      <c r="BK1322" s="50"/>
      <c r="BM1322" s="50"/>
      <c r="BO1322" s="50"/>
      <c r="BQ1322" s="50"/>
      <c r="BS1322" s="50"/>
    </row>
    <row r="1323" spans="2:71" x14ac:dyDescent="0.25">
      <c r="B1323" s="3" t="s">
        <v>263</v>
      </c>
      <c r="C1323" s="10" t="s">
        <v>1200</v>
      </c>
      <c r="D1323" s="39">
        <v>45079</v>
      </c>
      <c r="E1323" s="22">
        <v>22</v>
      </c>
      <c r="F1323" s="3" t="s">
        <v>821</v>
      </c>
      <c r="H1323" s="6">
        <v>26</v>
      </c>
      <c r="I1323" s="7">
        <v>1</v>
      </c>
      <c r="J1323" s="6">
        <v>44</v>
      </c>
      <c r="K1323" s="7">
        <v>0</v>
      </c>
      <c r="L1323" s="6">
        <v>10</v>
      </c>
      <c r="M1323" s="7">
        <v>-1</v>
      </c>
      <c r="N1323" s="6">
        <v>7</v>
      </c>
      <c r="O1323" s="7">
        <v>1</v>
      </c>
      <c r="P1323" s="6">
        <v>7</v>
      </c>
      <c r="Q1323" s="7">
        <v>-1</v>
      </c>
      <c r="R1323" s="6"/>
      <c r="T1323" s="6">
        <v>-18</v>
      </c>
      <c r="U1323" s="7">
        <v>1</v>
      </c>
      <c r="V1323" s="3" t="s">
        <v>842</v>
      </c>
      <c r="Y1323" s="8"/>
      <c r="Z1323" s="6"/>
      <c r="AA1323" s="6"/>
      <c r="AC1323" s="6"/>
      <c r="AD1323" s="6"/>
      <c r="AF1323" s="6"/>
      <c r="AG1323" s="6"/>
      <c r="AL1323" s="6"/>
      <c r="AM1323" s="6"/>
      <c r="AO1323" s="4"/>
      <c r="AP1323" s="6"/>
      <c r="AQ1323" s="6"/>
      <c r="AR1323" s="6"/>
      <c r="AS1323" s="6"/>
      <c r="AT1323" s="6"/>
      <c r="AU1323" s="4"/>
      <c r="AV1323" s="6"/>
      <c r="AW1323" s="6"/>
      <c r="AX1323" s="7"/>
      <c r="BI1323" s="50"/>
      <c r="BK1323" s="50"/>
      <c r="BM1323" s="50"/>
      <c r="BO1323" s="50"/>
      <c r="BQ1323" s="50"/>
      <c r="BS1323" s="50"/>
    </row>
    <row r="1324" spans="2:71" x14ac:dyDescent="0.25">
      <c r="B1324" s="3" t="s">
        <v>263</v>
      </c>
      <c r="C1324" s="10" t="s">
        <v>584</v>
      </c>
      <c r="D1324" s="39">
        <v>45080</v>
      </c>
      <c r="E1324" s="22">
        <v>6</v>
      </c>
      <c r="F1324" s="3" t="s">
        <v>821</v>
      </c>
      <c r="H1324" s="6"/>
      <c r="J1324" s="6"/>
      <c r="L1324" s="6"/>
      <c r="N1324" s="6"/>
      <c r="P1324" s="6"/>
      <c r="R1324" s="6"/>
      <c r="T1324" s="6"/>
      <c r="V1324" s="3" t="s">
        <v>842</v>
      </c>
      <c r="Y1324" s="8"/>
      <c r="Z1324" s="6"/>
      <c r="AA1324" s="6"/>
      <c r="AC1324" s="6"/>
      <c r="AD1324" s="6"/>
      <c r="AF1324" s="6"/>
      <c r="AG1324" s="6"/>
      <c r="AL1324" s="6"/>
      <c r="AM1324" s="6"/>
      <c r="AO1324" s="4"/>
      <c r="AP1324" s="6"/>
      <c r="AQ1324" s="6"/>
      <c r="AR1324" s="6"/>
      <c r="AS1324" s="6"/>
      <c r="AT1324" s="6"/>
      <c r="AU1324" s="4"/>
      <c r="AV1324" s="6">
        <v>19</v>
      </c>
      <c r="AW1324" s="6">
        <v>59</v>
      </c>
      <c r="AX1324" s="7">
        <f>AV1324-AW1324</f>
        <v>-40</v>
      </c>
      <c r="AY1324" s="4" t="s">
        <v>871</v>
      </c>
      <c r="BI1324" s="50"/>
      <c r="BK1324" s="50"/>
      <c r="BM1324" s="50"/>
      <c r="BO1324" s="50"/>
      <c r="BQ1324" s="50"/>
      <c r="BS1324" s="50"/>
    </row>
    <row r="1325" spans="2:71" x14ac:dyDescent="0.25">
      <c r="B1325" s="3" t="s">
        <v>263</v>
      </c>
      <c r="C1325" s="10" t="s">
        <v>366</v>
      </c>
      <c r="D1325" s="39">
        <v>45081</v>
      </c>
      <c r="E1325" s="22">
        <v>5</v>
      </c>
      <c r="F1325" s="3" t="s">
        <v>1135</v>
      </c>
      <c r="H1325" s="6">
        <v>30</v>
      </c>
      <c r="I1325" s="7">
        <v>2</v>
      </c>
      <c r="J1325" s="6">
        <v>44</v>
      </c>
      <c r="K1325" s="7">
        <v>1</v>
      </c>
      <c r="L1325" s="6">
        <v>12</v>
      </c>
      <c r="M1325" s="7">
        <v>0</v>
      </c>
      <c r="N1325" s="6">
        <v>5</v>
      </c>
      <c r="O1325" s="7">
        <v>-2</v>
      </c>
      <c r="P1325" s="6">
        <v>5</v>
      </c>
      <c r="Q1325" s="7">
        <v>0</v>
      </c>
      <c r="R1325" s="6"/>
      <c r="T1325" s="6">
        <v>-14</v>
      </c>
      <c r="U1325" s="7">
        <v>1</v>
      </c>
      <c r="V1325" s="3" t="s">
        <v>842</v>
      </c>
      <c r="Y1325" s="8"/>
      <c r="Z1325" s="6">
        <v>33</v>
      </c>
      <c r="AA1325" s="6">
        <v>42</v>
      </c>
      <c r="AB1325" s="7">
        <f>Z1325-AA1325</f>
        <v>-9</v>
      </c>
      <c r="AC1325" s="6">
        <v>40</v>
      </c>
      <c r="AD1325" s="6">
        <v>31</v>
      </c>
      <c r="AE1325" s="7">
        <f>AC1325-AD1325</f>
        <v>9</v>
      </c>
      <c r="AF1325" s="6"/>
      <c r="AG1325" s="6"/>
      <c r="AL1325" s="6"/>
      <c r="AM1325" s="6"/>
      <c r="AO1325" s="4" t="s">
        <v>1148</v>
      </c>
      <c r="AP1325" s="6">
        <v>37</v>
      </c>
      <c r="AQ1325" s="6">
        <v>42</v>
      </c>
      <c r="AR1325" s="6"/>
      <c r="AS1325" s="6"/>
      <c r="AT1325" s="6"/>
      <c r="AU1325" s="4" t="s">
        <v>1147</v>
      </c>
      <c r="AV1325" s="6"/>
      <c r="AW1325" s="6"/>
      <c r="AX1325" s="7"/>
      <c r="BI1325" s="50"/>
      <c r="BK1325" s="50"/>
      <c r="BM1325" s="50"/>
      <c r="BO1325" s="50"/>
      <c r="BQ1325" s="50"/>
      <c r="BS1325" s="50"/>
    </row>
    <row r="1326" spans="2:71" x14ac:dyDescent="0.25">
      <c r="B1326" s="3" t="s">
        <v>263</v>
      </c>
      <c r="C1326" s="85" t="s">
        <v>593</v>
      </c>
      <c r="D1326" s="39">
        <v>45083</v>
      </c>
      <c r="E1326" s="22">
        <v>14</v>
      </c>
      <c r="F1326" s="3" t="s">
        <v>821</v>
      </c>
      <c r="G1326" s="2" t="s">
        <v>224</v>
      </c>
      <c r="H1326" s="6">
        <v>26</v>
      </c>
      <c r="I1326" s="7">
        <v>0</v>
      </c>
      <c r="J1326" s="6">
        <v>42</v>
      </c>
      <c r="K1326" s="7">
        <v>-2</v>
      </c>
      <c r="L1326" s="6">
        <v>11</v>
      </c>
      <c r="M1326" s="7">
        <v>1</v>
      </c>
      <c r="N1326" s="6">
        <v>8</v>
      </c>
      <c r="O1326" s="7">
        <v>1</v>
      </c>
      <c r="P1326" s="6">
        <v>7</v>
      </c>
      <c r="Q1326" s="7">
        <v>0</v>
      </c>
      <c r="R1326" s="6"/>
      <c r="T1326" s="6">
        <v>-16</v>
      </c>
      <c r="U1326" s="7">
        <v>2</v>
      </c>
      <c r="V1326" s="3" t="s">
        <v>842</v>
      </c>
      <c r="Y1326" s="8"/>
      <c r="Z1326" s="6"/>
      <c r="AA1326" s="6"/>
      <c r="AC1326" s="6"/>
      <c r="AD1326" s="6"/>
      <c r="AF1326" s="6"/>
      <c r="AG1326" s="6"/>
      <c r="AL1326" s="6"/>
      <c r="AM1326" s="6"/>
      <c r="AO1326" s="4"/>
      <c r="AP1326" s="6">
        <v>23</v>
      </c>
      <c r="AQ1326" s="6">
        <v>30</v>
      </c>
      <c r="AR1326" s="6"/>
      <c r="AS1326" s="6"/>
      <c r="AT1326" s="6"/>
      <c r="AU1326" s="4" t="s">
        <v>876</v>
      </c>
      <c r="AV1326" s="6"/>
      <c r="AW1326" s="6"/>
      <c r="AX1326" s="7"/>
      <c r="BI1326" s="50"/>
      <c r="BK1326" s="50"/>
      <c r="BM1326" s="50"/>
      <c r="BO1326" s="50"/>
      <c r="BQ1326" s="50"/>
      <c r="BS1326" s="50"/>
    </row>
    <row r="1327" spans="2:71" x14ac:dyDescent="0.25">
      <c r="B1327" s="3" t="s">
        <v>263</v>
      </c>
      <c r="C1327" s="10" t="s">
        <v>647</v>
      </c>
      <c r="D1327" s="39">
        <v>45084</v>
      </c>
      <c r="E1327" s="22">
        <v>9</v>
      </c>
      <c r="F1327" s="3" t="s">
        <v>1169</v>
      </c>
      <c r="H1327" s="6">
        <v>29</v>
      </c>
      <c r="I1327" s="7">
        <v>0</v>
      </c>
      <c r="J1327" s="6">
        <v>42</v>
      </c>
      <c r="K1327" s="7">
        <v>-1</v>
      </c>
      <c r="L1327" s="6">
        <v>12</v>
      </c>
      <c r="M1327" s="7">
        <v>0</v>
      </c>
      <c r="N1327" s="6">
        <v>6</v>
      </c>
      <c r="O1327" s="7">
        <v>0</v>
      </c>
      <c r="P1327" s="6">
        <v>5</v>
      </c>
      <c r="Q1327" s="7">
        <v>1</v>
      </c>
      <c r="R1327" s="6"/>
      <c r="T1327" s="6">
        <v>-13</v>
      </c>
      <c r="U1327" s="7">
        <v>1</v>
      </c>
      <c r="V1327" s="3" t="s">
        <v>1170</v>
      </c>
      <c r="W1327" t="s">
        <v>988</v>
      </c>
      <c r="Y1327" s="8"/>
      <c r="Z1327" s="6"/>
      <c r="AA1327" s="6"/>
      <c r="AC1327" s="6"/>
      <c r="AD1327" s="6"/>
      <c r="AF1327" s="6"/>
      <c r="AG1327" s="6"/>
      <c r="AL1327" s="6"/>
      <c r="AM1327" s="6"/>
      <c r="AO1327" s="4"/>
      <c r="AP1327" s="6"/>
      <c r="AQ1327" s="6"/>
      <c r="AR1327" s="6"/>
      <c r="AS1327" s="6"/>
      <c r="AT1327" s="6"/>
      <c r="AU1327" s="4"/>
      <c r="AV1327" s="6"/>
      <c r="AW1327" s="6"/>
      <c r="AX1327" s="7"/>
      <c r="BI1327" s="50"/>
      <c r="BK1327" s="50"/>
      <c r="BM1327" s="50"/>
      <c r="BO1327" s="50"/>
      <c r="BQ1327" s="50"/>
      <c r="BS1327" s="50"/>
    </row>
    <row r="1328" spans="2:71" x14ac:dyDescent="0.25">
      <c r="B1328" s="3" t="s">
        <v>263</v>
      </c>
      <c r="C1328" s="10" t="s">
        <v>506</v>
      </c>
      <c r="D1328" s="39">
        <v>45084</v>
      </c>
      <c r="E1328" s="22">
        <v>11</v>
      </c>
      <c r="F1328" s="3" t="s">
        <v>903</v>
      </c>
      <c r="G1328" s="2" t="s">
        <v>138</v>
      </c>
      <c r="H1328" s="6">
        <v>29</v>
      </c>
      <c r="I1328" s="7">
        <v>1</v>
      </c>
      <c r="J1328" s="6">
        <v>41</v>
      </c>
      <c r="K1328" s="7">
        <v>-2</v>
      </c>
      <c r="L1328" s="6">
        <v>11</v>
      </c>
      <c r="M1328" s="7">
        <v>2</v>
      </c>
      <c r="N1328" s="6">
        <v>7</v>
      </c>
      <c r="O1328" s="7">
        <v>0</v>
      </c>
      <c r="P1328" s="6">
        <v>6</v>
      </c>
      <c r="Q1328" s="7">
        <v>0</v>
      </c>
      <c r="R1328" s="6"/>
      <c r="T1328" s="6">
        <v>-12</v>
      </c>
      <c r="U1328" s="7">
        <v>3</v>
      </c>
      <c r="V1328" s="3" t="s">
        <v>842</v>
      </c>
      <c r="Y1328" s="8"/>
      <c r="Z1328" s="6">
        <v>26</v>
      </c>
      <c r="AA1328" s="6">
        <v>46</v>
      </c>
      <c r="AB1328" s="7">
        <f>Z1328-AA1328</f>
        <v>-20</v>
      </c>
      <c r="AC1328" s="6">
        <v>28</v>
      </c>
      <c r="AD1328" s="6">
        <v>35</v>
      </c>
      <c r="AE1328" s="7">
        <f>AC1328-AD1328</f>
        <v>-7</v>
      </c>
      <c r="AF1328" s="6">
        <v>14</v>
      </c>
      <c r="AG1328" s="6">
        <v>18</v>
      </c>
      <c r="AH1328" s="7">
        <f>AF1328-AG1328</f>
        <v>-4</v>
      </c>
      <c r="AL1328" s="6"/>
      <c r="AM1328" s="6"/>
      <c r="AO1328" s="4" t="s">
        <v>1127</v>
      </c>
      <c r="AP1328" s="6">
        <v>25</v>
      </c>
      <c r="AQ1328" s="6">
        <v>28</v>
      </c>
      <c r="AR1328" s="6"/>
      <c r="AS1328" s="6"/>
      <c r="AT1328" s="6"/>
      <c r="AU1328" s="4" t="s">
        <v>1035</v>
      </c>
      <c r="AV1328" s="6"/>
      <c r="AW1328" s="6"/>
      <c r="AX1328" s="7"/>
      <c r="BI1328" s="50"/>
      <c r="BK1328" s="50"/>
      <c r="BM1328" s="50"/>
      <c r="BO1328" s="50"/>
      <c r="BQ1328" s="50"/>
      <c r="BS1328" s="50"/>
    </row>
    <row r="1329" spans="2:71" x14ac:dyDescent="0.25">
      <c r="B1329" s="3" t="s">
        <v>263</v>
      </c>
      <c r="C1329" s="10" t="s">
        <v>419</v>
      </c>
      <c r="D1329" s="39">
        <v>45085</v>
      </c>
      <c r="E1329" s="22">
        <v>9</v>
      </c>
      <c r="F1329" s="3" t="s">
        <v>1164</v>
      </c>
      <c r="H1329" s="6">
        <v>27</v>
      </c>
      <c r="I1329" s="7">
        <v>2</v>
      </c>
      <c r="J1329" s="6">
        <v>47</v>
      </c>
      <c r="K1329" s="7">
        <v>1</v>
      </c>
      <c r="L1329" s="6">
        <v>10</v>
      </c>
      <c r="M1329" s="7">
        <v>0</v>
      </c>
      <c r="N1329" s="6">
        <v>5</v>
      </c>
      <c r="O1329" s="7">
        <v>-2</v>
      </c>
      <c r="P1329" s="6">
        <v>6</v>
      </c>
      <c r="Q1329" s="7">
        <v>0</v>
      </c>
      <c r="R1329" s="6"/>
      <c r="T1329" s="6">
        <v>-20</v>
      </c>
      <c r="U1329" s="7">
        <v>1</v>
      </c>
      <c r="V1329" s="3" t="s">
        <v>842</v>
      </c>
      <c r="Y1329" s="8"/>
      <c r="Z1329" s="6">
        <v>31</v>
      </c>
      <c r="AA1329" s="6">
        <v>39</v>
      </c>
      <c r="AB1329" s="7">
        <f>Z1329-AA1329</f>
        <v>-8</v>
      </c>
      <c r="AC1329" s="6"/>
      <c r="AD1329" s="6"/>
      <c r="AF1329" s="6"/>
      <c r="AG1329" s="6"/>
      <c r="AL1329" s="6"/>
      <c r="AM1329" s="6"/>
      <c r="AO1329" s="4" t="s">
        <v>1189</v>
      </c>
      <c r="AP1329" s="6">
        <v>28</v>
      </c>
      <c r="AQ1329" s="6">
        <v>37</v>
      </c>
      <c r="AR1329" s="6"/>
      <c r="AS1329" s="6"/>
      <c r="AT1329" s="6"/>
      <c r="AU1329" s="4" t="s">
        <v>1185</v>
      </c>
      <c r="AV1329" s="6"/>
      <c r="AW1329" s="6"/>
      <c r="AX1329" s="7"/>
      <c r="BI1329" s="50"/>
      <c r="BK1329" s="50"/>
      <c r="BM1329" s="50"/>
      <c r="BO1329" s="50"/>
      <c r="BQ1329" s="50"/>
      <c r="BS1329" s="50"/>
    </row>
    <row r="1330" spans="2:71" x14ac:dyDescent="0.25">
      <c r="B1330" s="3" t="s">
        <v>263</v>
      </c>
      <c r="C1330" s="85" t="s">
        <v>623</v>
      </c>
      <c r="D1330" s="39">
        <v>45086</v>
      </c>
      <c r="E1330" s="22">
        <v>14</v>
      </c>
      <c r="F1330" s="3" t="s">
        <v>1136</v>
      </c>
      <c r="H1330" s="6">
        <v>28</v>
      </c>
      <c r="I1330" s="7">
        <v>-2</v>
      </c>
      <c r="J1330" s="6">
        <v>45</v>
      </c>
      <c r="K1330" s="7">
        <v>1</v>
      </c>
      <c r="L1330" s="6">
        <v>9</v>
      </c>
      <c r="M1330" s="7">
        <v>-2</v>
      </c>
      <c r="N1330" s="6">
        <v>4</v>
      </c>
      <c r="O1330" s="7">
        <v>1</v>
      </c>
      <c r="P1330" s="6">
        <v>8</v>
      </c>
      <c r="Q1330" s="7">
        <v>3</v>
      </c>
      <c r="R1330" s="6"/>
      <c r="T1330" s="6">
        <v>-17</v>
      </c>
      <c r="U1330" s="7">
        <v>-3</v>
      </c>
      <c r="V1330" s="3" t="s">
        <v>842</v>
      </c>
      <c r="W1330" t="s">
        <v>988</v>
      </c>
      <c r="Y1330" s="8"/>
      <c r="Z1330" s="6">
        <v>33</v>
      </c>
      <c r="AA1330" s="6">
        <v>45</v>
      </c>
      <c r="AB1330" s="7">
        <v>-11</v>
      </c>
      <c r="AC1330" s="6">
        <v>35</v>
      </c>
      <c r="AD1330" s="6">
        <v>37</v>
      </c>
      <c r="AE1330" s="7">
        <v>-1</v>
      </c>
      <c r="AF1330" s="6">
        <v>16</v>
      </c>
      <c r="AG1330" s="6">
        <v>28</v>
      </c>
      <c r="AH1330" s="7">
        <v>-11</v>
      </c>
      <c r="AL1330" s="6"/>
      <c r="AM1330" s="6"/>
      <c r="AO1330" s="4" t="s">
        <v>1099</v>
      </c>
      <c r="AP1330" s="6">
        <v>35</v>
      </c>
      <c r="AQ1330" s="6">
        <v>38</v>
      </c>
      <c r="AR1330" s="6"/>
      <c r="AS1330" s="6"/>
      <c r="AT1330" s="6"/>
      <c r="AU1330" s="4" t="s">
        <v>1146</v>
      </c>
      <c r="AV1330" s="6">
        <v>23</v>
      </c>
      <c r="AW1330" s="6">
        <v>54</v>
      </c>
      <c r="AX1330" s="7">
        <f>AV1330-AW1330</f>
        <v>-31</v>
      </c>
      <c r="AY1330" s="4" t="s">
        <v>1099</v>
      </c>
      <c r="BI1330" s="50"/>
      <c r="BK1330" s="50"/>
      <c r="BM1330" s="50"/>
      <c r="BO1330" s="50"/>
      <c r="BQ1330" s="50"/>
      <c r="BS1330" s="50"/>
    </row>
    <row r="1331" spans="2:71" x14ac:dyDescent="0.25">
      <c r="B1331" s="3" t="s">
        <v>263</v>
      </c>
      <c r="C1331" s="10" t="s">
        <v>444</v>
      </c>
      <c r="D1331" s="39">
        <v>45086</v>
      </c>
      <c r="E1331" s="22">
        <v>12</v>
      </c>
      <c r="F1331" s="3" t="s">
        <v>1094</v>
      </c>
      <c r="H1331" s="6">
        <v>31</v>
      </c>
      <c r="I1331" s="7">
        <v>2</v>
      </c>
      <c r="J1331" s="6">
        <v>42</v>
      </c>
      <c r="K1331" s="7">
        <v>-1</v>
      </c>
      <c r="L1331" s="6">
        <v>12</v>
      </c>
      <c r="M1331" s="7">
        <v>-1</v>
      </c>
      <c r="N1331" s="6">
        <v>4</v>
      </c>
      <c r="O1331" s="7">
        <v>-1</v>
      </c>
      <c r="P1331" s="6">
        <v>4</v>
      </c>
      <c r="Q1331" s="7">
        <v>-1</v>
      </c>
      <c r="R1331" s="6">
        <v>2</v>
      </c>
      <c r="S1331" s="7">
        <v>0</v>
      </c>
      <c r="T1331" s="6">
        <v>-11</v>
      </c>
      <c r="U1331" s="7">
        <v>3</v>
      </c>
      <c r="V1331" s="3" t="s">
        <v>842</v>
      </c>
      <c r="Y1331" s="8"/>
      <c r="Z1331" s="6">
        <v>39</v>
      </c>
      <c r="AA1331" s="6">
        <v>50</v>
      </c>
      <c r="AB1331" s="7">
        <f>Z1331-AA1331</f>
        <v>-11</v>
      </c>
      <c r="AC1331" s="6">
        <v>43</v>
      </c>
      <c r="AD1331" s="6">
        <v>44</v>
      </c>
      <c r="AE1331" s="7">
        <f>AC1331-AD1331</f>
        <v>-1</v>
      </c>
      <c r="AF1331" s="6"/>
      <c r="AG1331" s="6"/>
      <c r="AL1331" s="6"/>
      <c r="AM1331" s="6"/>
      <c r="AO1331" s="4" t="s">
        <v>1095</v>
      </c>
      <c r="AP1331" s="6"/>
      <c r="AQ1331" s="6"/>
      <c r="AR1331" s="6"/>
      <c r="AS1331" s="6"/>
      <c r="AT1331" s="6"/>
      <c r="AU1331" s="4"/>
      <c r="AV1331" s="6"/>
      <c r="AW1331" s="6"/>
      <c r="AX1331" s="7"/>
      <c r="BI1331" s="50"/>
      <c r="BK1331" s="50"/>
      <c r="BM1331" s="50"/>
      <c r="BO1331" s="50"/>
      <c r="BQ1331" s="50"/>
      <c r="BS1331" s="50"/>
    </row>
    <row r="1332" spans="2:71" x14ac:dyDescent="0.25">
      <c r="B1332" s="3" t="s">
        <v>263</v>
      </c>
      <c r="C1332" s="10" t="s">
        <v>655</v>
      </c>
      <c r="D1332" s="39">
        <v>45087</v>
      </c>
      <c r="E1332" s="22">
        <v>13</v>
      </c>
      <c r="F1332" s="3" t="s">
        <v>821</v>
      </c>
      <c r="H1332" s="6"/>
      <c r="J1332" s="6"/>
      <c r="L1332" s="6"/>
      <c r="N1332" s="6"/>
      <c r="P1332" s="6"/>
      <c r="R1332" s="6"/>
      <c r="T1332" s="6"/>
      <c r="V1332" s="3" t="s">
        <v>842</v>
      </c>
      <c r="Y1332" s="8"/>
      <c r="Z1332" s="6"/>
      <c r="AA1332" s="6"/>
      <c r="AC1332" s="6"/>
      <c r="AD1332" s="6"/>
      <c r="AF1332" s="6"/>
      <c r="AG1332" s="6"/>
      <c r="AL1332" s="6"/>
      <c r="AM1332" s="6"/>
      <c r="AO1332" s="4"/>
      <c r="AP1332" s="6"/>
      <c r="AQ1332" s="6"/>
      <c r="AR1332" s="6"/>
      <c r="AS1332" s="6"/>
      <c r="AT1332" s="6"/>
      <c r="AU1332" s="4"/>
      <c r="AV1332" s="6">
        <v>18</v>
      </c>
      <c r="AW1332" s="6">
        <v>64</v>
      </c>
      <c r="AX1332" s="7">
        <f>AV1332-AW1332</f>
        <v>-46</v>
      </c>
      <c r="AY1332" s="4" t="s">
        <v>871</v>
      </c>
      <c r="BI1332" s="50"/>
      <c r="BK1332" s="50"/>
      <c r="BM1332" s="50"/>
      <c r="BO1332" s="50"/>
      <c r="BQ1332" s="50"/>
      <c r="BS1332" s="50"/>
    </row>
    <row r="1333" spans="2:71" x14ac:dyDescent="0.25">
      <c r="B1333" s="3" t="s">
        <v>263</v>
      </c>
      <c r="C1333" s="10" t="s">
        <v>580</v>
      </c>
      <c r="D1333" s="39">
        <v>45088</v>
      </c>
      <c r="E1333" s="22">
        <v>12</v>
      </c>
      <c r="F1333" s="3" t="s">
        <v>1135</v>
      </c>
      <c r="H1333" s="6">
        <v>30</v>
      </c>
      <c r="I1333" s="7">
        <v>0</v>
      </c>
      <c r="J1333" s="6">
        <v>44</v>
      </c>
      <c r="K1333" s="7">
        <v>0</v>
      </c>
      <c r="L1333" s="6">
        <v>13</v>
      </c>
      <c r="M1333" s="7">
        <v>1</v>
      </c>
      <c r="N1333" s="6">
        <v>4</v>
      </c>
      <c r="O1333" s="7">
        <v>-1</v>
      </c>
      <c r="P1333" s="6">
        <v>6</v>
      </c>
      <c r="Q1333" s="7">
        <v>1</v>
      </c>
      <c r="R1333" s="6"/>
      <c r="T1333" s="6">
        <v>-14</v>
      </c>
      <c r="U1333" s="7">
        <v>0</v>
      </c>
      <c r="V1333" s="3" t="s">
        <v>842</v>
      </c>
      <c r="Y1333" s="8"/>
      <c r="Z1333" s="6">
        <v>32</v>
      </c>
      <c r="AA1333" s="6">
        <v>41</v>
      </c>
      <c r="AB1333" s="7">
        <f>Z1333-AA1333</f>
        <v>-9</v>
      </c>
      <c r="AC1333" s="6">
        <v>40</v>
      </c>
      <c r="AD1333" s="6">
        <v>27</v>
      </c>
      <c r="AE1333" s="7">
        <f>AC1333-AD1333</f>
        <v>13</v>
      </c>
      <c r="AF1333" s="6"/>
      <c r="AG1333" s="6"/>
      <c r="AL1333" s="6"/>
      <c r="AM1333" s="6"/>
      <c r="AO1333" s="4" t="s">
        <v>1148</v>
      </c>
      <c r="AP1333" s="6">
        <v>33</v>
      </c>
      <c r="AQ1333" s="6">
        <v>43</v>
      </c>
      <c r="AR1333" s="6"/>
      <c r="AS1333" s="6"/>
      <c r="AT1333" s="6"/>
      <c r="AU1333" s="4" t="s">
        <v>1147</v>
      </c>
      <c r="AV1333" s="6"/>
      <c r="AW1333" s="6"/>
      <c r="AX1333" s="7"/>
      <c r="BI1333" s="50"/>
      <c r="BK1333" s="50"/>
      <c r="BM1333" s="50"/>
      <c r="BO1333" s="50"/>
      <c r="BQ1333" s="50"/>
      <c r="BS1333" s="50"/>
    </row>
    <row r="1334" spans="2:71" x14ac:dyDescent="0.25">
      <c r="B1334" s="3" t="s">
        <v>263</v>
      </c>
      <c r="C1334" s="10" t="s">
        <v>692</v>
      </c>
      <c r="D1334" s="39">
        <v>45091</v>
      </c>
      <c r="E1334" s="22">
        <v>16</v>
      </c>
      <c r="F1334" s="3" t="s">
        <v>1169</v>
      </c>
      <c r="H1334" s="6">
        <v>28</v>
      </c>
      <c r="I1334" s="7">
        <v>-1</v>
      </c>
      <c r="J1334" s="6">
        <v>44</v>
      </c>
      <c r="K1334" s="7">
        <v>2</v>
      </c>
      <c r="L1334" s="6">
        <v>11</v>
      </c>
      <c r="M1334" s="7">
        <v>-1</v>
      </c>
      <c r="N1334" s="6">
        <v>5</v>
      </c>
      <c r="O1334" s="7">
        <v>-1</v>
      </c>
      <c r="P1334" s="6">
        <v>6</v>
      </c>
      <c r="Q1334" s="7">
        <v>1</v>
      </c>
      <c r="R1334" s="6"/>
      <c r="T1334" s="6">
        <v>-16</v>
      </c>
      <c r="U1334" s="7">
        <v>-3</v>
      </c>
      <c r="V1334" s="3" t="s">
        <v>1170</v>
      </c>
      <c r="W1334" t="s">
        <v>988</v>
      </c>
      <c r="Y1334" s="8"/>
      <c r="Z1334" s="6"/>
      <c r="AA1334" s="6"/>
      <c r="AC1334" s="6"/>
      <c r="AD1334" s="6"/>
      <c r="AF1334" s="6"/>
      <c r="AG1334" s="6"/>
      <c r="AL1334" s="6"/>
      <c r="AM1334" s="6"/>
      <c r="AO1334" s="4"/>
      <c r="AP1334" s="6"/>
      <c r="AQ1334" s="6"/>
      <c r="AR1334" s="6"/>
      <c r="AS1334" s="6"/>
      <c r="AT1334" s="6"/>
      <c r="AU1334" s="4"/>
      <c r="AV1334" s="6"/>
      <c r="AW1334" s="6"/>
      <c r="AX1334" s="7"/>
      <c r="BI1334" s="50"/>
      <c r="BK1334" s="50"/>
      <c r="BM1334" s="50"/>
      <c r="BO1334" s="50"/>
      <c r="BQ1334" s="50"/>
      <c r="BS1334" s="50"/>
    </row>
    <row r="1335" spans="2:71" x14ac:dyDescent="0.25">
      <c r="B1335" s="3" t="s">
        <v>263</v>
      </c>
      <c r="C1335" s="10" t="s">
        <v>541</v>
      </c>
      <c r="D1335" s="39">
        <v>45091</v>
      </c>
      <c r="E1335" s="22">
        <v>23</v>
      </c>
      <c r="F1335" s="3" t="s">
        <v>1132</v>
      </c>
      <c r="G1335" s="2" t="s">
        <v>60</v>
      </c>
      <c r="H1335" s="6">
        <v>25</v>
      </c>
      <c r="I1335" s="7">
        <v>-3</v>
      </c>
      <c r="J1335" s="6">
        <v>47</v>
      </c>
      <c r="K1335" s="7">
        <v>3</v>
      </c>
      <c r="L1335" s="6">
        <v>13</v>
      </c>
      <c r="M1335" s="7">
        <v>0</v>
      </c>
      <c r="N1335" s="6">
        <v>8</v>
      </c>
      <c r="O1335" s="7">
        <v>2</v>
      </c>
      <c r="P1335" s="6">
        <v>3</v>
      </c>
      <c r="Q1335" s="7">
        <v>1</v>
      </c>
      <c r="R1335" s="6">
        <v>0</v>
      </c>
      <c r="S1335" s="7">
        <v>0</v>
      </c>
      <c r="T1335" s="6">
        <v>-22</v>
      </c>
      <c r="U1335" s="7">
        <v>-6</v>
      </c>
      <c r="V1335" s="3" t="s">
        <v>639</v>
      </c>
      <c r="Y1335" s="7"/>
      <c r="Z1335" s="6">
        <v>28</v>
      </c>
      <c r="AA1335" s="6">
        <v>59</v>
      </c>
      <c r="AB1335" s="7">
        <f>Z1335-AA1335</f>
        <v>-31</v>
      </c>
      <c r="AC1335" s="6">
        <v>31</v>
      </c>
      <c r="AD1335" s="6">
        <v>49</v>
      </c>
      <c r="AE1335" s="7">
        <f>AC1335-AD1335</f>
        <v>-18</v>
      </c>
      <c r="AF1335" s="6">
        <v>23</v>
      </c>
      <c r="AG1335" s="6">
        <v>34</v>
      </c>
      <c r="AH1335" s="7">
        <f>AF1335-AG1335</f>
        <v>-11</v>
      </c>
      <c r="AL1335" s="6"/>
      <c r="AM1335" s="6"/>
      <c r="AO1335" s="4" t="s">
        <v>1087</v>
      </c>
      <c r="AP1335" s="6"/>
      <c r="AQ1335" s="6"/>
      <c r="AR1335" s="6"/>
      <c r="AS1335" s="6"/>
      <c r="AT1335" s="6"/>
      <c r="AU1335" s="4"/>
      <c r="AV1335" s="6">
        <v>12</v>
      </c>
      <c r="AW1335" s="6">
        <v>80</v>
      </c>
      <c r="AX1335" s="7">
        <f>AV1335-AW1335</f>
        <v>-68</v>
      </c>
      <c r="AY1335" s="4" t="s">
        <v>937</v>
      </c>
      <c r="BI1335" s="50"/>
      <c r="BK1335" s="50"/>
      <c r="BM1335" s="50"/>
      <c r="BO1335" s="50"/>
      <c r="BQ1335" s="50"/>
      <c r="BS1335" s="50"/>
    </row>
    <row r="1336" spans="2:71" x14ac:dyDescent="0.25">
      <c r="B1336" s="3" t="s">
        <v>263</v>
      </c>
      <c r="C1336" s="10" t="s">
        <v>624</v>
      </c>
      <c r="D1336" s="39">
        <v>45092</v>
      </c>
      <c r="E1336" s="22">
        <v>16</v>
      </c>
      <c r="F1336" s="3" t="s">
        <v>1164</v>
      </c>
      <c r="H1336" s="6">
        <v>26</v>
      </c>
      <c r="I1336" s="7">
        <v>-1</v>
      </c>
      <c r="J1336" s="6">
        <v>48</v>
      </c>
      <c r="K1336" s="7">
        <v>1</v>
      </c>
      <c r="L1336" s="6">
        <v>10</v>
      </c>
      <c r="M1336" s="7">
        <v>0</v>
      </c>
      <c r="N1336" s="6">
        <v>6</v>
      </c>
      <c r="O1336" s="7">
        <v>1</v>
      </c>
      <c r="P1336" s="6">
        <v>5</v>
      </c>
      <c r="Q1336" s="7">
        <v>-1</v>
      </c>
      <c r="R1336" s="6"/>
      <c r="T1336" s="6">
        <v>-22</v>
      </c>
      <c r="U1336" s="7">
        <v>-2</v>
      </c>
      <c r="V1336" s="3" t="s">
        <v>842</v>
      </c>
      <c r="Y1336" s="8"/>
      <c r="Z1336" s="6">
        <v>30</v>
      </c>
      <c r="AA1336" s="6">
        <v>39</v>
      </c>
      <c r="AB1336" s="7">
        <f>Z1336-AA1336</f>
        <v>-9</v>
      </c>
      <c r="AC1336" s="6"/>
      <c r="AD1336" s="6"/>
      <c r="AF1336" s="6"/>
      <c r="AG1336" s="6"/>
      <c r="AL1336" s="6"/>
      <c r="AM1336" s="6"/>
      <c r="AO1336" s="4" t="s">
        <v>1189</v>
      </c>
      <c r="AP1336" s="6">
        <v>29</v>
      </c>
      <c r="AQ1336" s="6">
        <v>39</v>
      </c>
      <c r="AR1336" s="6"/>
      <c r="AS1336" s="6"/>
      <c r="AT1336" s="6"/>
      <c r="AU1336" s="4" t="s">
        <v>1185</v>
      </c>
      <c r="AV1336" s="6"/>
      <c r="AW1336" s="6"/>
      <c r="AX1336" s="7"/>
      <c r="BI1336" s="50"/>
      <c r="BK1336" s="50"/>
      <c r="BM1336" s="50"/>
      <c r="BO1336" s="50"/>
      <c r="BQ1336" s="50"/>
      <c r="BS1336" s="50"/>
    </row>
    <row r="1337" spans="2:71" x14ac:dyDescent="0.25">
      <c r="B1337" s="3" t="s">
        <v>263</v>
      </c>
      <c r="C1337" s="10" t="s">
        <v>624</v>
      </c>
      <c r="D1337" s="39">
        <v>45092</v>
      </c>
      <c r="E1337" s="22">
        <v>20</v>
      </c>
      <c r="F1337" s="3" t="s">
        <v>821</v>
      </c>
      <c r="G1337" s="2" t="s">
        <v>224</v>
      </c>
      <c r="H1337" s="6">
        <v>24</v>
      </c>
      <c r="I1337" s="7">
        <v>-2</v>
      </c>
      <c r="J1337" s="6">
        <v>43</v>
      </c>
      <c r="K1337" s="7">
        <v>1</v>
      </c>
      <c r="L1337" s="6">
        <v>11</v>
      </c>
      <c r="M1337" s="7">
        <v>0</v>
      </c>
      <c r="N1337" s="6">
        <v>8</v>
      </c>
      <c r="O1337" s="7">
        <v>0</v>
      </c>
      <c r="P1337" s="6">
        <v>7</v>
      </c>
      <c r="Q1337" s="7">
        <v>0</v>
      </c>
      <c r="R1337" s="6"/>
      <c r="T1337" s="6">
        <v>-19</v>
      </c>
      <c r="U1337" s="7">
        <v>-3</v>
      </c>
      <c r="V1337" s="3" t="s">
        <v>842</v>
      </c>
      <c r="Y1337" s="8"/>
      <c r="Z1337" s="6">
        <v>31</v>
      </c>
      <c r="AA1337" s="6">
        <v>59</v>
      </c>
      <c r="AB1337" s="7">
        <f>Z1337-AA1337</f>
        <v>-28</v>
      </c>
      <c r="AC1337" s="6">
        <v>31</v>
      </c>
      <c r="AD1337" s="6">
        <v>54</v>
      </c>
      <c r="AE1337" s="7">
        <f>AC1337-AD1337</f>
        <v>-23</v>
      </c>
      <c r="AF1337" s="6"/>
      <c r="AG1337" s="6"/>
      <c r="AL1337" s="6"/>
      <c r="AM1337" s="6"/>
      <c r="AO1337" s="4" t="s">
        <v>931</v>
      </c>
      <c r="AP1337" s="6"/>
      <c r="AQ1337" s="6"/>
      <c r="AR1337" s="6"/>
      <c r="AS1337" s="6"/>
      <c r="AT1337" s="6"/>
      <c r="AU1337" s="4"/>
      <c r="AV1337" s="6"/>
      <c r="AW1337" s="6"/>
      <c r="AX1337" s="7"/>
      <c r="BI1337" s="50"/>
      <c r="BK1337" s="50"/>
      <c r="BM1337" s="50"/>
      <c r="BO1337" s="50"/>
      <c r="BQ1337" s="50"/>
      <c r="BS1337" s="50"/>
    </row>
    <row r="1338" spans="2:71" x14ac:dyDescent="0.25">
      <c r="B1338" s="3" t="s">
        <v>263</v>
      </c>
      <c r="C1338" s="10" t="s">
        <v>455</v>
      </c>
      <c r="D1338" s="39">
        <v>45092</v>
      </c>
      <c r="E1338" s="22">
        <v>20</v>
      </c>
      <c r="F1338" s="3" t="s">
        <v>1198</v>
      </c>
      <c r="G1338" s="2" t="s">
        <v>150</v>
      </c>
      <c r="H1338" s="6">
        <v>28</v>
      </c>
      <c r="I1338" s="7">
        <v>-3</v>
      </c>
      <c r="J1338" s="6">
        <v>47</v>
      </c>
      <c r="K1338" s="7">
        <v>5</v>
      </c>
      <c r="L1338" s="6">
        <v>10</v>
      </c>
      <c r="M1338" s="7">
        <v>-3</v>
      </c>
      <c r="N1338" s="6">
        <v>4</v>
      </c>
      <c r="O1338" s="7">
        <v>-1</v>
      </c>
      <c r="P1338" s="6">
        <v>6</v>
      </c>
      <c r="Q1338" s="7">
        <v>1</v>
      </c>
      <c r="R1338" s="6"/>
      <c r="T1338" s="6">
        <v>-19</v>
      </c>
      <c r="U1338" s="7">
        <v>-8</v>
      </c>
      <c r="V1338" s="3" t="s">
        <v>842</v>
      </c>
      <c r="Y1338" s="8"/>
      <c r="Z1338" s="6"/>
      <c r="AA1338" s="6"/>
      <c r="AC1338" s="6"/>
      <c r="AD1338" s="6"/>
      <c r="AF1338" s="6"/>
      <c r="AG1338" s="6"/>
      <c r="AL1338" s="6"/>
      <c r="AM1338" s="6"/>
      <c r="AO1338" s="4"/>
      <c r="AP1338" s="6">
        <v>34</v>
      </c>
      <c r="AQ1338" s="6">
        <v>34</v>
      </c>
      <c r="AR1338" s="6"/>
      <c r="AS1338" s="6"/>
      <c r="AT1338" s="6"/>
      <c r="AU1338" s="4" t="s">
        <v>1201</v>
      </c>
      <c r="AV1338" s="6"/>
      <c r="AW1338" s="6"/>
      <c r="AX1338" s="7"/>
      <c r="BI1338" s="50"/>
      <c r="BK1338" s="50"/>
      <c r="BM1338" s="50"/>
      <c r="BO1338" s="50"/>
      <c r="BQ1338" s="50"/>
      <c r="BS1338" s="50"/>
    </row>
    <row r="1339" spans="2:71" x14ac:dyDescent="0.25">
      <c r="B1339" s="3" t="s">
        <v>263</v>
      </c>
      <c r="C1339" s="10" t="s">
        <v>455</v>
      </c>
      <c r="D1339" s="39">
        <v>45092</v>
      </c>
      <c r="E1339" s="22">
        <v>21</v>
      </c>
      <c r="F1339" s="3" t="s">
        <v>982</v>
      </c>
      <c r="H1339" s="6">
        <v>29</v>
      </c>
      <c r="I1339" s="7">
        <v>1</v>
      </c>
      <c r="J1339" s="6">
        <v>47</v>
      </c>
      <c r="K1339" s="7">
        <v>2</v>
      </c>
      <c r="L1339" s="6">
        <v>11</v>
      </c>
      <c r="M1339" s="7">
        <v>-1</v>
      </c>
      <c r="N1339" s="6">
        <v>3</v>
      </c>
      <c r="O1339" s="7">
        <v>-1</v>
      </c>
      <c r="P1339" s="6">
        <v>3</v>
      </c>
      <c r="Q1339" s="7">
        <v>0</v>
      </c>
      <c r="R1339" s="6">
        <v>0</v>
      </c>
      <c r="S1339" s="7">
        <v>-1</v>
      </c>
      <c r="T1339" s="6">
        <v>-18</v>
      </c>
      <c r="U1339" s="7">
        <v>-1</v>
      </c>
      <c r="V1339" s="3" t="s">
        <v>842</v>
      </c>
      <c r="W1339" t="s">
        <v>988</v>
      </c>
      <c r="Y1339" s="8"/>
      <c r="Z1339" s="6">
        <v>31</v>
      </c>
      <c r="AA1339" s="6">
        <v>52</v>
      </c>
      <c r="AB1339" s="7">
        <f>Z1339-AA1339</f>
        <v>-21</v>
      </c>
      <c r="AC1339" s="6">
        <v>44</v>
      </c>
      <c r="AD1339" s="6">
        <v>37</v>
      </c>
      <c r="AE1339" s="7">
        <f>AC1339-AD1339</f>
        <v>7</v>
      </c>
      <c r="AF1339" s="6"/>
      <c r="AG1339" s="6"/>
      <c r="AL1339" s="6"/>
      <c r="AM1339" s="6"/>
      <c r="AO1339" s="4" t="s">
        <v>1193</v>
      </c>
      <c r="AP1339" s="6">
        <v>33</v>
      </c>
      <c r="AQ1339" s="6">
        <v>39</v>
      </c>
      <c r="AR1339" s="6"/>
      <c r="AS1339" s="6"/>
      <c r="AT1339" s="6"/>
      <c r="AU1339" s="4" t="s">
        <v>1084</v>
      </c>
      <c r="AV1339" s="6"/>
      <c r="AW1339" s="6"/>
      <c r="AX1339" s="7"/>
      <c r="BI1339" s="50"/>
      <c r="BK1339" s="50"/>
      <c r="BM1339" s="50"/>
      <c r="BO1339" s="50"/>
      <c r="BQ1339" s="50"/>
      <c r="BS1339" s="50"/>
    </row>
    <row r="1340" spans="2:71" x14ac:dyDescent="0.25">
      <c r="B1340" s="3" t="s">
        <v>263</v>
      </c>
      <c r="C1340" s="10" t="s">
        <v>538</v>
      </c>
      <c r="D1340" s="39">
        <v>45093</v>
      </c>
      <c r="E1340" s="22">
        <v>21</v>
      </c>
      <c r="F1340" s="3" t="s">
        <v>1136</v>
      </c>
      <c r="H1340" s="6">
        <v>28</v>
      </c>
      <c r="I1340" s="7">
        <v>0</v>
      </c>
      <c r="J1340" s="6">
        <v>46</v>
      </c>
      <c r="K1340" s="7">
        <v>1</v>
      </c>
      <c r="L1340" s="6">
        <v>11</v>
      </c>
      <c r="M1340" s="7">
        <v>2</v>
      </c>
      <c r="N1340" s="6">
        <v>3</v>
      </c>
      <c r="O1340" s="7">
        <v>-1</v>
      </c>
      <c r="P1340" s="6">
        <v>4</v>
      </c>
      <c r="Q1340" s="7">
        <v>-4</v>
      </c>
      <c r="R1340" s="6"/>
      <c r="T1340" s="6">
        <v>-18</v>
      </c>
      <c r="U1340" s="7">
        <v>-1</v>
      </c>
      <c r="V1340" s="3" t="s">
        <v>842</v>
      </c>
      <c r="W1340" t="s">
        <v>988</v>
      </c>
      <c r="Y1340" s="8"/>
      <c r="Z1340" s="6"/>
      <c r="AA1340" s="6"/>
      <c r="AC1340" s="6"/>
      <c r="AD1340" s="6"/>
      <c r="AF1340" s="6"/>
      <c r="AG1340" s="6"/>
      <c r="AL1340" s="6"/>
      <c r="AM1340" s="6"/>
      <c r="AO1340" s="4"/>
      <c r="AP1340" s="6"/>
      <c r="AQ1340" s="6"/>
      <c r="AR1340" s="6"/>
      <c r="AS1340" s="6"/>
      <c r="AT1340" s="6"/>
      <c r="AU1340" s="4"/>
      <c r="AV1340" s="6"/>
      <c r="AW1340" s="6"/>
      <c r="AX1340" s="7"/>
      <c r="BI1340" s="50"/>
      <c r="BK1340" s="50"/>
      <c r="BM1340" s="50"/>
      <c r="BO1340" s="50"/>
      <c r="BQ1340" s="50"/>
      <c r="BS1340" s="50"/>
    </row>
    <row r="1341" spans="2:71" x14ac:dyDescent="0.25">
      <c r="B1341" s="3" t="s">
        <v>263</v>
      </c>
      <c r="C1341" s="10" t="s">
        <v>463</v>
      </c>
      <c r="D1341" s="39">
        <v>45093</v>
      </c>
      <c r="E1341" s="22">
        <v>19</v>
      </c>
      <c r="F1341" s="3" t="s">
        <v>1094</v>
      </c>
      <c r="H1341" s="6">
        <v>27</v>
      </c>
      <c r="I1341" s="7">
        <v>-4</v>
      </c>
      <c r="J1341" s="6">
        <v>46</v>
      </c>
      <c r="K1341" s="7">
        <v>4</v>
      </c>
      <c r="L1341" s="6">
        <v>10</v>
      </c>
      <c r="M1341" s="7">
        <v>-2</v>
      </c>
      <c r="N1341" s="6">
        <v>6</v>
      </c>
      <c r="O1341" s="7">
        <v>2</v>
      </c>
      <c r="P1341" s="6">
        <v>5</v>
      </c>
      <c r="Q1341" s="7">
        <v>1</v>
      </c>
      <c r="R1341" s="6">
        <v>1</v>
      </c>
      <c r="S1341" s="7">
        <v>-1</v>
      </c>
      <c r="T1341" s="6">
        <v>-19</v>
      </c>
      <c r="U1341" s="7">
        <v>-8</v>
      </c>
      <c r="V1341" s="3" t="s">
        <v>842</v>
      </c>
      <c r="Y1341" s="8"/>
      <c r="Z1341" s="6">
        <v>39</v>
      </c>
      <c r="AA1341" s="6">
        <v>56</v>
      </c>
      <c r="AB1341" s="7">
        <f>Z1341-AA1341</f>
        <v>-17</v>
      </c>
      <c r="AC1341" s="6">
        <v>46</v>
      </c>
      <c r="AD1341" s="6">
        <v>41</v>
      </c>
      <c r="AE1341" s="7">
        <f>AC1341-AD1341</f>
        <v>5</v>
      </c>
      <c r="AF1341" s="6"/>
      <c r="AG1341" s="6"/>
      <c r="AL1341" s="6"/>
      <c r="AM1341" s="6"/>
      <c r="AO1341" s="4" t="s">
        <v>1095</v>
      </c>
      <c r="AP1341" s="6"/>
      <c r="AQ1341" s="6"/>
      <c r="AR1341" s="6"/>
      <c r="AS1341" s="6"/>
      <c r="AT1341" s="6"/>
      <c r="AU1341" s="4"/>
      <c r="AV1341" s="6"/>
      <c r="AW1341" s="6"/>
      <c r="AX1341" s="7"/>
      <c r="BI1341" s="50"/>
      <c r="BK1341" s="50"/>
      <c r="BM1341" s="50"/>
      <c r="BO1341" s="50"/>
      <c r="BQ1341" s="50"/>
      <c r="BS1341" s="50"/>
    </row>
    <row r="1342" spans="2:71" x14ac:dyDescent="0.25">
      <c r="B1342" s="3" t="s">
        <v>263</v>
      </c>
      <c r="C1342" s="85" t="s">
        <v>523</v>
      </c>
      <c r="D1342" s="39">
        <v>45094</v>
      </c>
      <c r="E1342" s="22">
        <v>20</v>
      </c>
      <c r="F1342" s="3" t="s">
        <v>821</v>
      </c>
      <c r="H1342" s="6"/>
      <c r="J1342" s="6"/>
      <c r="L1342" s="6"/>
      <c r="N1342" s="6"/>
      <c r="P1342" s="6"/>
      <c r="R1342" s="6"/>
      <c r="T1342" s="6"/>
      <c r="V1342" s="3" t="s">
        <v>842</v>
      </c>
      <c r="Y1342" s="8"/>
      <c r="Z1342" s="6">
        <v>31</v>
      </c>
      <c r="AA1342" s="6">
        <v>52</v>
      </c>
      <c r="AB1342" s="7">
        <f>Z1342-AA1342</f>
        <v>-21</v>
      </c>
      <c r="AC1342" s="6">
        <v>34</v>
      </c>
      <c r="AD1342" s="6">
        <v>45</v>
      </c>
      <c r="AE1342" s="7">
        <f>AC1342-AD1342</f>
        <v>-11</v>
      </c>
      <c r="AF1342" s="6"/>
      <c r="AG1342" s="6"/>
      <c r="AL1342" s="6"/>
      <c r="AM1342" s="6"/>
      <c r="AO1342" s="4" t="s">
        <v>1037</v>
      </c>
      <c r="AP1342" s="6"/>
      <c r="AQ1342" s="6"/>
      <c r="AR1342" s="6"/>
      <c r="AS1342" s="6"/>
      <c r="AT1342" s="6"/>
      <c r="AU1342" s="4"/>
      <c r="AV1342" s="6">
        <v>15</v>
      </c>
      <c r="AW1342" s="6">
        <v>65</v>
      </c>
      <c r="AX1342" s="7">
        <f>AV1342-AW1342</f>
        <v>-50</v>
      </c>
      <c r="AY1342" s="4" t="s">
        <v>871</v>
      </c>
      <c r="BI1342" s="50"/>
      <c r="BK1342" s="50"/>
      <c r="BM1342" s="50"/>
      <c r="BO1342" s="50"/>
      <c r="BQ1342" s="50"/>
      <c r="BS1342" s="50"/>
    </row>
    <row r="1343" spans="2:71" x14ac:dyDescent="0.25">
      <c r="B1343" s="3" t="s">
        <v>263</v>
      </c>
      <c r="C1343" s="10" t="s">
        <v>551</v>
      </c>
      <c r="D1343" s="39">
        <v>45095</v>
      </c>
      <c r="E1343" s="22">
        <v>19</v>
      </c>
      <c r="F1343" s="3" t="s">
        <v>1135</v>
      </c>
      <c r="H1343" s="6">
        <v>26</v>
      </c>
      <c r="I1343" s="7">
        <v>-4</v>
      </c>
      <c r="J1343" s="6">
        <v>46</v>
      </c>
      <c r="K1343" s="7">
        <v>2</v>
      </c>
      <c r="L1343" s="6">
        <v>12</v>
      </c>
      <c r="M1343" s="7">
        <v>-1</v>
      </c>
      <c r="N1343" s="6">
        <v>6</v>
      </c>
      <c r="O1343" s="7">
        <v>2</v>
      </c>
      <c r="P1343" s="6">
        <v>7</v>
      </c>
      <c r="Q1343" s="7">
        <v>1</v>
      </c>
      <c r="R1343" s="6"/>
      <c r="T1343" s="6">
        <v>-20</v>
      </c>
      <c r="U1343" s="7">
        <v>-6</v>
      </c>
      <c r="V1343" s="3" t="s">
        <v>842</v>
      </c>
      <c r="Y1343" s="8"/>
      <c r="Z1343" s="6">
        <v>30</v>
      </c>
      <c r="AA1343" s="6">
        <v>39</v>
      </c>
      <c r="AB1343" s="7">
        <f>Z1343-AA1343</f>
        <v>-9</v>
      </c>
      <c r="AC1343" s="6">
        <v>38</v>
      </c>
      <c r="AD1343" s="6">
        <v>26</v>
      </c>
      <c r="AE1343" s="7">
        <f>AC1343-AD1343</f>
        <v>12</v>
      </c>
      <c r="AF1343" s="6"/>
      <c r="AG1343" s="6"/>
      <c r="AL1343" s="6"/>
      <c r="AM1343" s="6"/>
      <c r="AO1343" s="4" t="s">
        <v>1148</v>
      </c>
      <c r="AP1343" s="6">
        <v>33</v>
      </c>
      <c r="AQ1343" s="6">
        <v>41</v>
      </c>
      <c r="AR1343" s="6"/>
      <c r="AS1343" s="6"/>
      <c r="AT1343" s="6"/>
      <c r="AU1343" s="4" t="s">
        <v>1147</v>
      </c>
      <c r="AV1343" s="6"/>
      <c r="AW1343" s="6"/>
      <c r="AX1343" s="7"/>
      <c r="BI1343" s="50"/>
      <c r="BK1343" s="50"/>
      <c r="BM1343" s="50"/>
      <c r="BO1343" s="50"/>
      <c r="BQ1343" s="50"/>
      <c r="BS1343" s="50"/>
    </row>
    <row r="1344" spans="2:71" x14ac:dyDescent="0.25">
      <c r="B1344" s="3" t="s">
        <v>263</v>
      </c>
      <c r="C1344" s="10" t="s">
        <v>598</v>
      </c>
      <c r="D1344" s="39">
        <v>45097</v>
      </c>
      <c r="E1344" s="22" t="s">
        <v>1202</v>
      </c>
      <c r="F1344" s="3" t="s">
        <v>821</v>
      </c>
      <c r="G1344" s="2" t="s">
        <v>224</v>
      </c>
      <c r="H1344" s="6">
        <v>22</v>
      </c>
      <c r="I1344" s="7">
        <v>-2</v>
      </c>
      <c r="J1344" s="6">
        <v>47</v>
      </c>
      <c r="K1344" s="7">
        <v>4</v>
      </c>
      <c r="L1344" s="6">
        <v>11</v>
      </c>
      <c r="M1344" s="7">
        <v>0</v>
      </c>
      <c r="N1344" s="6">
        <v>8</v>
      </c>
      <c r="O1344" s="7">
        <v>0</v>
      </c>
      <c r="P1344" s="6">
        <v>7</v>
      </c>
      <c r="Q1344" s="7">
        <v>0</v>
      </c>
      <c r="R1344" s="6"/>
      <c r="T1344" s="6">
        <v>-25</v>
      </c>
      <c r="U1344" s="7">
        <v>-6</v>
      </c>
      <c r="V1344" s="3" t="s">
        <v>842</v>
      </c>
      <c r="Y1344" s="8"/>
      <c r="Z1344" s="6">
        <v>27</v>
      </c>
      <c r="AA1344" s="6">
        <v>61</v>
      </c>
      <c r="AB1344" s="7">
        <f>Z1344-AA1344</f>
        <v>-34</v>
      </c>
      <c r="AC1344" s="6">
        <v>36</v>
      </c>
      <c r="AD1344" s="6">
        <v>50</v>
      </c>
      <c r="AE1344" s="7">
        <f>AC1344-AD1344</f>
        <v>-14</v>
      </c>
      <c r="AF1344" s="6"/>
      <c r="AG1344" s="6"/>
      <c r="AL1344" s="6"/>
      <c r="AM1344" s="6"/>
      <c r="AO1344" s="4" t="s">
        <v>931</v>
      </c>
      <c r="AP1344" s="6">
        <v>21</v>
      </c>
      <c r="AQ1344" s="6">
        <v>32</v>
      </c>
      <c r="AR1344" s="6"/>
      <c r="AS1344" s="6"/>
      <c r="AT1344" s="6"/>
      <c r="AU1344" s="4" t="s">
        <v>876</v>
      </c>
      <c r="AV1344" s="6"/>
      <c r="AW1344" s="6"/>
      <c r="AX1344" s="7"/>
      <c r="BI1344" s="50"/>
      <c r="BK1344" s="50"/>
      <c r="BM1344" s="50"/>
      <c r="BO1344" s="50"/>
      <c r="BQ1344" s="50"/>
      <c r="BS1344" s="50"/>
    </row>
    <row r="1345" spans="2:71" x14ac:dyDescent="0.25">
      <c r="B1345" s="3" t="s">
        <v>263</v>
      </c>
      <c r="C1345" s="85" t="s">
        <v>1190</v>
      </c>
      <c r="D1345" s="39">
        <v>45097</v>
      </c>
      <c r="E1345" s="90">
        <v>45128</v>
      </c>
      <c r="F1345" s="3" t="s">
        <v>821</v>
      </c>
      <c r="H1345" s="6"/>
      <c r="J1345" s="6"/>
      <c r="L1345" s="6"/>
      <c r="N1345" s="6"/>
      <c r="P1345" s="6"/>
      <c r="R1345" s="6"/>
      <c r="T1345" s="6"/>
      <c r="V1345" s="3" t="s">
        <v>842</v>
      </c>
      <c r="Y1345" s="8"/>
      <c r="Z1345" s="6">
        <v>27</v>
      </c>
      <c r="AA1345" s="6">
        <v>64</v>
      </c>
      <c r="AB1345" s="7">
        <f>Z1345-AA1345</f>
        <v>-37</v>
      </c>
      <c r="AC1345" s="6">
        <v>35</v>
      </c>
      <c r="AD1345" s="6">
        <v>52</v>
      </c>
      <c r="AE1345" s="7">
        <f>AC1345-AD1345</f>
        <v>-17</v>
      </c>
      <c r="AF1345" s="6"/>
      <c r="AG1345" s="6"/>
      <c r="AL1345" s="6"/>
      <c r="AM1345" s="6"/>
      <c r="AO1345" s="4" t="s">
        <v>931</v>
      </c>
      <c r="AP1345" s="6"/>
      <c r="AQ1345" s="6"/>
      <c r="AR1345" s="6"/>
      <c r="AS1345" s="6"/>
      <c r="AT1345" s="6"/>
      <c r="AU1345" s="4"/>
      <c r="AV1345" s="6"/>
      <c r="AW1345" s="6"/>
      <c r="AX1345" s="7"/>
      <c r="BI1345" s="50"/>
      <c r="BK1345" s="50"/>
      <c r="BM1345" s="50"/>
      <c r="BO1345" s="50"/>
      <c r="BQ1345" s="50"/>
      <c r="BS1345" s="50"/>
    </row>
    <row r="1346" spans="2:71" x14ac:dyDescent="0.25">
      <c r="B1346" s="3" t="s">
        <v>263</v>
      </c>
      <c r="C1346" s="10" t="s">
        <v>434</v>
      </c>
      <c r="D1346" s="39">
        <v>45098</v>
      </c>
      <c r="E1346" s="22">
        <v>23</v>
      </c>
      <c r="F1346" s="3" t="s">
        <v>1169</v>
      </c>
      <c r="H1346" s="6">
        <v>29</v>
      </c>
      <c r="I1346" s="7">
        <v>1</v>
      </c>
      <c r="J1346" s="6">
        <v>45</v>
      </c>
      <c r="K1346" s="7">
        <v>1</v>
      </c>
      <c r="L1346" s="6">
        <v>10</v>
      </c>
      <c r="M1346" s="7">
        <v>-1</v>
      </c>
      <c r="N1346" s="6">
        <v>5</v>
      </c>
      <c r="O1346" s="7">
        <v>0</v>
      </c>
      <c r="P1346" s="6">
        <v>5</v>
      </c>
      <c r="Q1346" s="7">
        <v>-1</v>
      </c>
      <c r="R1346" s="6"/>
      <c r="T1346" s="6">
        <v>-16</v>
      </c>
      <c r="U1346" s="7">
        <v>0</v>
      </c>
      <c r="V1346" s="3" t="s">
        <v>1170</v>
      </c>
      <c r="W1346" t="s">
        <v>988</v>
      </c>
      <c r="Y1346" s="8"/>
      <c r="Z1346" s="6"/>
      <c r="AA1346" s="6"/>
      <c r="AC1346" s="6"/>
      <c r="AD1346" s="6"/>
      <c r="AF1346" s="6"/>
      <c r="AG1346" s="6"/>
      <c r="AL1346" s="6"/>
      <c r="AM1346" s="6"/>
      <c r="AO1346" s="4"/>
      <c r="AP1346" s="6"/>
      <c r="AQ1346" s="6"/>
      <c r="AR1346" s="6"/>
      <c r="AS1346" s="6"/>
      <c r="AT1346" s="6"/>
      <c r="AU1346" s="4"/>
      <c r="AV1346" s="6"/>
      <c r="AW1346" s="6"/>
      <c r="AX1346" s="7"/>
      <c r="BI1346" s="50"/>
      <c r="BK1346" s="50"/>
      <c r="BM1346" s="50"/>
      <c r="BO1346" s="50"/>
      <c r="BQ1346" s="50"/>
      <c r="BS1346" s="50"/>
    </row>
    <row r="1347" spans="2:71" x14ac:dyDescent="0.25">
      <c r="B1347" s="3" t="s">
        <v>263</v>
      </c>
      <c r="C1347" s="85" t="s">
        <v>599</v>
      </c>
      <c r="D1347" s="39">
        <v>45098</v>
      </c>
      <c r="E1347" s="22">
        <v>25</v>
      </c>
      <c r="F1347" s="3" t="s">
        <v>903</v>
      </c>
      <c r="G1347" s="2" t="s">
        <v>138</v>
      </c>
      <c r="H1347" s="6">
        <v>26</v>
      </c>
      <c r="I1347" s="7">
        <v>-3</v>
      </c>
      <c r="J1347" s="6">
        <v>44</v>
      </c>
      <c r="K1347" s="7">
        <v>3</v>
      </c>
      <c r="L1347" s="6">
        <v>8</v>
      </c>
      <c r="M1347" s="7">
        <v>-3</v>
      </c>
      <c r="N1347" s="6">
        <v>7</v>
      </c>
      <c r="O1347" s="7">
        <v>0</v>
      </c>
      <c r="P1347" s="6">
        <v>10</v>
      </c>
      <c r="Q1347" s="7">
        <v>4</v>
      </c>
      <c r="R1347" s="6"/>
      <c r="T1347" s="6">
        <v>-18</v>
      </c>
      <c r="U1347" s="7">
        <v>-6</v>
      </c>
      <c r="V1347" s="3" t="s">
        <v>842</v>
      </c>
      <c r="Y1347" s="8"/>
      <c r="Z1347" s="6">
        <v>24</v>
      </c>
      <c r="AA1347" s="6">
        <v>47</v>
      </c>
      <c r="AB1347" s="7">
        <f>Z1347-AA1347</f>
        <v>-23</v>
      </c>
      <c r="AC1347" s="6">
        <v>30</v>
      </c>
      <c r="AD1347" s="6">
        <v>36</v>
      </c>
      <c r="AE1347" s="7">
        <f>AC1347-AD1347</f>
        <v>-6</v>
      </c>
      <c r="AF1347" s="6">
        <v>14</v>
      </c>
      <c r="AG1347" s="6">
        <v>21</v>
      </c>
      <c r="AH1347" s="7">
        <f>AF1347-AG1347</f>
        <v>-7</v>
      </c>
      <c r="AL1347" s="6"/>
      <c r="AM1347" s="6"/>
      <c r="AO1347" s="4" t="s">
        <v>1127</v>
      </c>
      <c r="AP1347" s="6">
        <v>22</v>
      </c>
      <c r="AQ1347" s="6">
        <v>30</v>
      </c>
      <c r="AR1347" s="6"/>
      <c r="AS1347" s="6"/>
      <c r="AT1347" s="6"/>
      <c r="AU1347" s="4" t="s">
        <v>1035</v>
      </c>
      <c r="AV1347" s="6"/>
      <c r="AW1347" s="6"/>
      <c r="AX1347" s="7"/>
      <c r="BI1347" s="50"/>
      <c r="BK1347" s="50"/>
      <c r="BM1347" s="50"/>
      <c r="BO1347" s="50"/>
      <c r="BQ1347" s="50"/>
      <c r="BS1347" s="50"/>
    </row>
    <row r="1348" spans="2:71" x14ac:dyDescent="0.25">
      <c r="B1348" s="3" t="s">
        <v>263</v>
      </c>
      <c r="C1348" s="10" t="s">
        <v>675</v>
      </c>
      <c r="D1348" s="39">
        <v>45099</v>
      </c>
      <c r="E1348" s="22">
        <v>23</v>
      </c>
      <c r="F1348" s="3" t="s">
        <v>1164</v>
      </c>
      <c r="H1348" s="6">
        <v>27</v>
      </c>
      <c r="I1348" s="7">
        <v>1</v>
      </c>
      <c r="J1348" s="6">
        <v>47</v>
      </c>
      <c r="K1348" s="7">
        <v>-1</v>
      </c>
      <c r="L1348" s="6">
        <v>9</v>
      </c>
      <c r="M1348" s="7">
        <v>-1</v>
      </c>
      <c r="N1348" s="6">
        <v>6</v>
      </c>
      <c r="O1348" s="7">
        <v>0</v>
      </c>
      <c r="P1348" s="6">
        <v>6</v>
      </c>
      <c r="Q1348" s="7">
        <v>1</v>
      </c>
      <c r="R1348" s="6"/>
      <c r="T1348" s="6">
        <v>-20</v>
      </c>
      <c r="U1348" s="7">
        <v>2</v>
      </c>
      <c r="V1348" s="3" t="s">
        <v>842</v>
      </c>
      <c r="Y1348" s="8"/>
      <c r="Z1348" s="6">
        <v>27</v>
      </c>
      <c r="AA1348" s="6">
        <v>42</v>
      </c>
      <c r="AB1348" s="7">
        <f t="shared" ref="AB1348:AB1353" si="23">Z1348-AA1348</f>
        <v>-15</v>
      </c>
      <c r="AC1348" s="6"/>
      <c r="AD1348" s="6"/>
      <c r="AF1348" s="6"/>
      <c r="AG1348" s="6"/>
      <c r="AL1348" s="6"/>
      <c r="AM1348" s="6"/>
      <c r="AO1348" s="4" t="s">
        <v>1189</v>
      </c>
      <c r="AP1348" s="6">
        <v>29</v>
      </c>
      <c r="AQ1348" s="6">
        <v>36</v>
      </c>
      <c r="AR1348" s="6"/>
      <c r="AS1348" s="6"/>
      <c r="AT1348" s="6"/>
      <c r="AU1348" s="4" t="s">
        <v>1185</v>
      </c>
      <c r="AV1348" s="6"/>
      <c r="AW1348" s="6"/>
      <c r="AX1348" s="7"/>
      <c r="BI1348" s="50"/>
      <c r="BK1348" s="50"/>
      <c r="BM1348" s="50"/>
      <c r="BO1348" s="50"/>
      <c r="BQ1348" s="50"/>
      <c r="BS1348" s="50"/>
    </row>
    <row r="1349" spans="2:71" x14ac:dyDescent="0.25">
      <c r="B1349" s="3" t="s">
        <v>263</v>
      </c>
      <c r="C1349" s="10" t="s">
        <v>600</v>
      </c>
      <c r="D1349" s="39">
        <v>45100</v>
      </c>
      <c r="E1349" s="22">
        <v>30</v>
      </c>
      <c r="F1349" s="3" t="s">
        <v>1136</v>
      </c>
      <c r="H1349" s="6">
        <v>31</v>
      </c>
      <c r="I1349" s="7">
        <v>3</v>
      </c>
      <c r="J1349" s="6">
        <v>43</v>
      </c>
      <c r="K1349" s="7">
        <v>-3</v>
      </c>
      <c r="L1349" s="6">
        <v>10</v>
      </c>
      <c r="M1349" s="7">
        <v>-1</v>
      </c>
      <c r="N1349" s="6">
        <v>3</v>
      </c>
      <c r="O1349" s="7">
        <v>0</v>
      </c>
      <c r="P1349" s="6">
        <v>5</v>
      </c>
      <c r="Q1349" s="7">
        <v>1</v>
      </c>
      <c r="R1349" s="6"/>
      <c r="T1349" s="6">
        <v>-12</v>
      </c>
      <c r="U1349" s="7">
        <v>6</v>
      </c>
      <c r="V1349" s="3" t="s">
        <v>842</v>
      </c>
      <c r="W1349" t="s">
        <v>988</v>
      </c>
      <c r="Y1349" s="8"/>
      <c r="Z1349" s="6"/>
      <c r="AA1349" s="6"/>
      <c r="AC1349" s="6"/>
      <c r="AD1349" s="6"/>
      <c r="AF1349" s="6"/>
      <c r="AG1349" s="6"/>
      <c r="AL1349" s="6"/>
      <c r="AM1349" s="6"/>
      <c r="AO1349" s="4"/>
      <c r="AP1349" s="6"/>
      <c r="AQ1349" s="6"/>
      <c r="AR1349" s="6"/>
      <c r="AS1349" s="6"/>
      <c r="AT1349" s="6"/>
      <c r="AU1349" s="4"/>
      <c r="AV1349" s="6"/>
      <c r="AW1349" s="6"/>
      <c r="AX1349" s="7"/>
      <c r="BI1349" s="50"/>
      <c r="BK1349" s="50"/>
      <c r="BM1349" s="50"/>
      <c r="BO1349" s="50"/>
      <c r="BQ1349" s="50"/>
      <c r="BS1349" s="50"/>
    </row>
    <row r="1350" spans="2:71" x14ac:dyDescent="0.25">
      <c r="B1350" s="3" t="s">
        <v>263</v>
      </c>
      <c r="C1350" s="10" t="s">
        <v>527</v>
      </c>
      <c r="D1350" s="39">
        <v>45100</v>
      </c>
      <c r="E1350" s="22">
        <v>26</v>
      </c>
      <c r="F1350" s="3" t="s">
        <v>1094</v>
      </c>
      <c r="H1350" s="6">
        <v>24</v>
      </c>
      <c r="I1350" s="7">
        <v>-3</v>
      </c>
      <c r="J1350" s="6">
        <v>47</v>
      </c>
      <c r="K1350" s="7">
        <v>1</v>
      </c>
      <c r="L1350" s="6">
        <v>12</v>
      </c>
      <c r="M1350" s="7">
        <v>2</v>
      </c>
      <c r="N1350" s="6">
        <v>4</v>
      </c>
      <c r="O1350" s="7">
        <v>-2</v>
      </c>
      <c r="P1350" s="6">
        <v>7</v>
      </c>
      <c r="Q1350" s="7">
        <v>2</v>
      </c>
      <c r="R1350" s="6">
        <v>1</v>
      </c>
      <c r="S1350" s="7">
        <v>0</v>
      </c>
      <c r="T1350" s="6">
        <v>-23</v>
      </c>
      <c r="U1350" s="7">
        <v>-4</v>
      </c>
      <c r="V1350" s="3" t="s">
        <v>842</v>
      </c>
      <c r="Y1350" s="8"/>
      <c r="Z1350" s="6">
        <v>37</v>
      </c>
      <c r="AA1350" s="6">
        <v>56</v>
      </c>
      <c r="AB1350" s="7">
        <f t="shared" si="23"/>
        <v>-19</v>
      </c>
      <c r="AC1350" s="6">
        <v>48</v>
      </c>
      <c r="AD1350" s="6">
        <v>42</v>
      </c>
      <c r="AE1350" s="7">
        <f>AC1350-AD1350</f>
        <v>6</v>
      </c>
      <c r="AF1350" s="6"/>
      <c r="AG1350" s="6"/>
      <c r="AL1350" s="6"/>
      <c r="AM1350" s="6"/>
      <c r="AO1350" s="4" t="s">
        <v>1095</v>
      </c>
      <c r="AP1350" s="6"/>
      <c r="AQ1350" s="6"/>
      <c r="AR1350" s="6"/>
      <c r="AS1350" s="6"/>
      <c r="AT1350" s="6"/>
      <c r="AU1350" s="4"/>
      <c r="AV1350" s="6"/>
      <c r="AW1350" s="6"/>
      <c r="AX1350" s="7"/>
      <c r="BI1350" s="50"/>
      <c r="BK1350" s="50"/>
      <c r="BM1350" s="50"/>
      <c r="BO1350" s="50"/>
      <c r="BQ1350" s="50"/>
      <c r="BS1350" s="50"/>
    </row>
    <row r="1351" spans="2:71" x14ac:dyDescent="0.25">
      <c r="B1351" s="3" t="s">
        <v>263</v>
      </c>
      <c r="C1351" s="10" t="s">
        <v>527</v>
      </c>
      <c r="D1351" s="39">
        <v>45100</v>
      </c>
      <c r="E1351" s="22">
        <v>29</v>
      </c>
      <c r="F1351" s="3" t="s">
        <v>982</v>
      </c>
      <c r="H1351" s="6">
        <v>28</v>
      </c>
      <c r="I1351" s="7">
        <v>-1</v>
      </c>
      <c r="J1351" s="6">
        <v>45</v>
      </c>
      <c r="K1351" s="7">
        <v>-2</v>
      </c>
      <c r="L1351" s="6">
        <v>11</v>
      </c>
      <c r="M1351" s="7">
        <v>0</v>
      </c>
      <c r="N1351" s="6">
        <v>3</v>
      </c>
      <c r="O1351" s="7">
        <v>-1</v>
      </c>
      <c r="P1351" s="6">
        <v>4</v>
      </c>
      <c r="Q1351" s="7">
        <v>1</v>
      </c>
      <c r="R1351" s="6">
        <v>0</v>
      </c>
      <c r="S1351" s="7">
        <v>0</v>
      </c>
      <c r="T1351" s="6">
        <v>-17</v>
      </c>
      <c r="U1351" s="7">
        <v>1</v>
      </c>
      <c r="V1351" s="3" t="s">
        <v>842</v>
      </c>
      <c r="W1351" t="s">
        <v>988</v>
      </c>
      <c r="Y1351" s="8"/>
      <c r="Z1351" s="6">
        <v>32</v>
      </c>
      <c r="AA1351" s="6">
        <v>49</v>
      </c>
      <c r="AB1351" s="7">
        <f>Z1351-AA1351</f>
        <v>-17</v>
      </c>
      <c r="AC1351" s="6">
        <v>42</v>
      </c>
      <c r="AD1351" s="6">
        <v>38</v>
      </c>
      <c r="AE1351" s="7">
        <f>AC1351-AD1351</f>
        <v>4</v>
      </c>
      <c r="AF1351" s="6"/>
      <c r="AG1351" s="6"/>
      <c r="AL1351" s="6"/>
      <c r="AM1351" s="6"/>
      <c r="AO1351" s="4" t="s">
        <v>1193</v>
      </c>
      <c r="AP1351" s="6">
        <v>34</v>
      </c>
      <c r="AQ1351" s="6">
        <v>36</v>
      </c>
      <c r="AR1351" s="6"/>
      <c r="AS1351" s="6"/>
      <c r="AT1351" s="6"/>
      <c r="AU1351" s="4" t="s">
        <v>1084</v>
      </c>
      <c r="AV1351" s="6"/>
      <c r="AW1351" s="6"/>
      <c r="AX1351" s="7"/>
      <c r="BI1351" s="50"/>
      <c r="BK1351" s="50"/>
      <c r="BM1351" s="50"/>
      <c r="BO1351" s="50"/>
      <c r="BQ1351" s="50"/>
      <c r="BS1351" s="50"/>
    </row>
    <row r="1352" spans="2:71" x14ac:dyDescent="0.25">
      <c r="B1352" s="3" t="s">
        <v>263</v>
      </c>
      <c r="C1352" s="10" t="s">
        <v>601</v>
      </c>
      <c r="D1352" s="39">
        <v>45101</v>
      </c>
      <c r="E1352" s="22">
        <v>27</v>
      </c>
      <c r="F1352" s="3" t="s">
        <v>821</v>
      </c>
      <c r="H1352" s="6"/>
      <c r="J1352" s="6"/>
      <c r="L1352" s="6"/>
      <c r="N1352" s="6"/>
      <c r="P1352" s="6"/>
      <c r="R1352" s="6"/>
      <c r="T1352" s="6"/>
      <c r="V1352" s="3" t="s">
        <v>842</v>
      </c>
      <c r="Y1352" s="8"/>
      <c r="Z1352" s="6"/>
      <c r="AA1352" s="6"/>
      <c r="AC1352" s="6"/>
      <c r="AD1352" s="6"/>
      <c r="AF1352" s="6"/>
      <c r="AG1352" s="6"/>
      <c r="AL1352" s="6"/>
      <c r="AM1352" s="6"/>
      <c r="AO1352" s="4"/>
      <c r="AP1352" s="6"/>
      <c r="AQ1352" s="6"/>
      <c r="AR1352" s="6"/>
      <c r="AS1352" s="6"/>
      <c r="AT1352" s="6"/>
      <c r="AU1352" s="4"/>
      <c r="AV1352" s="6">
        <v>14</v>
      </c>
      <c r="AW1352" s="6">
        <v>66</v>
      </c>
      <c r="AX1352" s="7">
        <f>AV1352-AW1352</f>
        <v>-52</v>
      </c>
      <c r="AY1352" s="4" t="s">
        <v>871</v>
      </c>
      <c r="BI1352" s="50"/>
      <c r="BK1352" s="50"/>
      <c r="BM1352" s="50"/>
      <c r="BO1352" s="50"/>
      <c r="BQ1352" s="50"/>
      <c r="BS1352" s="50"/>
    </row>
    <row r="1353" spans="2:71" x14ac:dyDescent="0.25">
      <c r="B1353" s="3" t="s">
        <v>263</v>
      </c>
      <c r="C1353" s="10" t="s">
        <v>565</v>
      </c>
      <c r="D1353" s="39">
        <v>45102</v>
      </c>
      <c r="E1353" s="22">
        <v>26</v>
      </c>
      <c r="F1353" s="3" t="s">
        <v>1135</v>
      </c>
      <c r="H1353" s="6">
        <v>26</v>
      </c>
      <c r="I1353" s="7">
        <v>0</v>
      </c>
      <c r="J1353" s="6">
        <v>44</v>
      </c>
      <c r="K1353" s="7">
        <v>-2</v>
      </c>
      <c r="L1353" s="6">
        <v>13</v>
      </c>
      <c r="M1353" s="7">
        <v>1</v>
      </c>
      <c r="N1353" s="6">
        <v>5</v>
      </c>
      <c r="O1353" s="7">
        <v>-1</v>
      </c>
      <c r="P1353" s="6">
        <v>6</v>
      </c>
      <c r="Q1353" s="7">
        <v>-1</v>
      </c>
      <c r="R1353" s="6"/>
      <c r="T1353" s="6">
        <v>-18</v>
      </c>
      <c r="U1353" s="7">
        <v>2</v>
      </c>
      <c r="V1353" s="3" t="s">
        <v>842</v>
      </c>
      <c r="Y1353" s="8"/>
      <c r="Z1353" s="6">
        <v>32</v>
      </c>
      <c r="AA1353" s="6">
        <v>43</v>
      </c>
      <c r="AB1353" s="7">
        <f t="shared" si="23"/>
        <v>-11</v>
      </c>
      <c r="AC1353" s="6">
        <v>37</v>
      </c>
      <c r="AD1353" s="6">
        <v>28</v>
      </c>
      <c r="AE1353" s="7">
        <f>AC1353-AD1353</f>
        <v>9</v>
      </c>
      <c r="AF1353" s="6"/>
      <c r="AG1353" s="6"/>
      <c r="AL1353" s="6"/>
      <c r="AM1353" s="6"/>
      <c r="AO1353" s="4" t="s">
        <v>1148</v>
      </c>
      <c r="AP1353" s="6">
        <v>33</v>
      </c>
      <c r="AQ1353" s="6">
        <v>40</v>
      </c>
      <c r="AR1353" s="6"/>
      <c r="AS1353" s="6"/>
      <c r="AT1353" s="6"/>
      <c r="AU1353" s="4" t="s">
        <v>1147</v>
      </c>
      <c r="AV1353" s="6"/>
      <c r="AW1353" s="6"/>
      <c r="AX1353" s="7"/>
      <c r="BI1353" s="50"/>
      <c r="BK1353" s="50"/>
      <c r="BM1353" s="50"/>
      <c r="BO1353" s="50"/>
      <c r="BQ1353" s="50"/>
      <c r="BS1353" s="50"/>
    </row>
    <row r="1354" spans="2:71" x14ac:dyDescent="0.25">
      <c r="B1354" s="3" t="s">
        <v>263</v>
      </c>
      <c r="C1354" s="10" t="s">
        <v>602</v>
      </c>
      <c r="D1354" s="39">
        <v>45104</v>
      </c>
      <c r="E1354" s="22">
        <v>29</v>
      </c>
      <c r="F1354" s="3" t="s">
        <v>821</v>
      </c>
      <c r="G1354" s="2" t="s">
        <v>224</v>
      </c>
      <c r="H1354" s="6">
        <v>24</v>
      </c>
      <c r="I1354" s="7">
        <v>2</v>
      </c>
      <c r="J1354" s="6">
        <v>46</v>
      </c>
      <c r="K1354" s="7">
        <v>-1</v>
      </c>
      <c r="L1354" s="6">
        <v>10</v>
      </c>
      <c r="M1354" s="7">
        <v>-1</v>
      </c>
      <c r="N1354" s="6">
        <v>7</v>
      </c>
      <c r="O1354" s="7">
        <v>-1</v>
      </c>
      <c r="P1354" s="6">
        <v>8</v>
      </c>
      <c r="Q1354" s="7">
        <v>1</v>
      </c>
      <c r="R1354" s="6"/>
      <c r="T1354" s="6">
        <v>-22</v>
      </c>
      <c r="U1354" s="7">
        <v>3</v>
      </c>
      <c r="V1354" s="3" t="s">
        <v>842</v>
      </c>
      <c r="Y1354" s="8"/>
      <c r="Z1354" s="6"/>
      <c r="AA1354" s="6"/>
      <c r="AC1354" s="6"/>
      <c r="AD1354" s="6"/>
      <c r="AF1354" s="6"/>
      <c r="AG1354" s="6"/>
      <c r="AL1354" s="6"/>
      <c r="AM1354" s="6"/>
      <c r="AO1354" s="4"/>
      <c r="AP1354" s="6">
        <v>24</v>
      </c>
      <c r="AQ1354" s="6">
        <v>30</v>
      </c>
      <c r="AR1354" s="6"/>
      <c r="AS1354" s="6"/>
      <c r="AT1354" s="6"/>
      <c r="AU1354" s="4" t="s">
        <v>876</v>
      </c>
      <c r="AV1354" s="6">
        <v>14</v>
      </c>
      <c r="AW1354" s="6">
        <v>64</v>
      </c>
      <c r="AX1354" s="7">
        <f>AV1354-AW1354</f>
        <v>-50</v>
      </c>
      <c r="AY1354" s="4" t="s">
        <v>871</v>
      </c>
      <c r="BI1354" s="50"/>
      <c r="BK1354" s="50"/>
      <c r="BM1354" s="50"/>
      <c r="BO1354" s="50"/>
      <c r="BQ1354" s="50"/>
      <c r="BS1354" s="50"/>
    </row>
    <row r="1355" spans="2:71" x14ac:dyDescent="0.25">
      <c r="B1355" s="3" t="s">
        <v>263</v>
      </c>
      <c r="C1355" s="10" t="s">
        <v>488</v>
      </c>
      <c r="D1355" s="39">
        <v>45104</v>
      </c>
      <c r="E1355" s="22">
        <v>3</v>
      </c>
      <c r="F1355" s="3" t="s">
        <v>1019</v>
      </c>
      <c r="G1355" s="2" t="s">
        <v>202</v>
      </c>
      <c r="H1355" s="6">
        <v>29</v>
      </c>
      <c r="I1355" s="7">
        <v>2</v>
      </c>
      <c r="J1355" s="6">
        <v>43</v>
      </c>
      <c r="K1355" s="7">
        <v>-1</v>
      </c>
      <c r="L1355" s="6">
        <v>11</v>
      </c>
      <c r="M1355" s="7">
        <v>1</v>
      </c>
      <c r="N1355" s="6">
        <v>7</v>
      </c>
      <c r="O1355" s="7">
        <v>0</v>
      </c>
      <c r="P1355" s="6">
        <v>6</v>
      </c>
      <c r="Q1355" s="7">
        <v>-1</v>
      </c>
      <c r="R1355" s="6"/>
      <c r="T1355" s="6">
        <v>-14</v>
      </c>
      <c r="U1355" s="7">
        <v>3</v>
      </c>
      <c r="V1355" s="3" t="s">
        <v>842</v>
      </c>
      <c r="Y1355" s="8"/>
      <c r="Z1355" s="6">
        <v>25</v>
      </c>
      <c r="AA1355" s="6">
        <v>50</v>
      </c>
      <c r="AB1355" s="7">
        <f>Z1355-AA1355</f>
        <v>-25</v>
      </c>
      <c r="AC1355" s="6">
        <v>30</v>
      </c>
      <c r="AD1355" s="6">
        <v>32</v>
      </c>
      <c r="AE1355" s="7">
        <f>AC1355-AD1355</f>
        <v>-2</v>
      </c>
      <c r="AF1355" s="6">
        <v>16</v>
      </c>
      <c r="AG1355" s="6">
        <v>19</v>
      </c>
      <c r="AH1355" s="7">
        <f>AF1355-AG1355</f>
        <v>-3</v>
      </c>
      <c r="AL1355" s="6"/>
      <c r="AM1355" s="6"/>
      <c r="AO1355" s="4" t="s">
        <v>1087</v>
      </c>
      <c r="AP1355" s="6"/>
      <c r="AQ1355" s="6"/>
      <c r="AR1355" s="6"/>
      <c r="AS1355" s="6"/>
      <c r="AT1355" s="6"/>
      <c r="AU1355" s="4"/>
      <c r="AV1355" s="6"/>
      <c r="AW1355" s="6"/>
      <c r="AX1355" s="7"/>
      <c r="BI1355" s="50"/>
      <c r="BK1355" s="50"/>
      <c r="BM1355" s="50"/>
      <c r="BO1355" s="50"/>
      <c r="BQ1355" s="50"/>
      <c r="BS1355" s="50"/>
    </row>
    <row r="1356" spans="2:71" x14ac:dyDescent="0.25">
      <c r="B1356" s="3" t="s">
        <v>263</v>
      </c>
      <c r="C1356" s="10" t="s">
        <v>660</v>
      </c>
      <c r="D1356" s="39">
        <v>45105</v>
      </c>
      <c r="E1356" s="22">
        <v>30</v>
      </c>
      <c r="F1356" s="3" t="s">
        <v>1169</v>
      </c>
      <c r="H1356" s="6">
        <v>27</v>
      </c>
      <c r="I1356" s="7">
        <v>-2</v>
      </c>
      <c r="J1356" s="6">
        <v>46</v>
      </c>
      <c r="K1356" s="7">
        <v>1</v>
      </c>
      <c r="L1356" s="6">
        <v>11</v>
      </c>
      <c r="M1356" s="7">
        <v>1</v>
      </c>
      <c r="N1356" s="6">
        <v>5</v>
      </c>
      <c r="O1356" s="7">
        <v>0</v>
      </c>
      <c r="P1356" s="6">
        <v>6</v>
      </c>
      <c r="Q1356" s="7">
        <v>1</v>
      </c>
      <c r="R1356" s="6"/>
      <c r="T1356" s="6">
        <v>-19</v>
      </c>
      <c r="U1356" s="7">
        <v>-3</v>
      </c>
      <c r="V1356" s="3" t="s">
        <v>1170</v>
      </c>
      <c r="W1356" t="s">
        <v>988</v>
      </c>
      <c r="Y1356" s="8"/>
      <c r="Z1356" s="6"/>
      <c r="AA1356" s="6"/>
      <c r="AC1356" s="6"/>
      <c r="AD1356" s="6"/>
      <c r="AF1356" s="6"/>
      <c r="AG1356" s="6"/>
      <c r="AL1356" s="6"/>
      <c r="AM1356" s="6"/>
      <c r="AO1356" s="4"/>
      <c r="AP1356" s="6"/>
      <c r="AQ1356" s="6"/>
      <c r="AR1356" s="6"/>
      <c r="AS1356" s="6"/>
      <c r="AT1356" s="6"/>
      <c r="AU1356" s="4"/>
      <c r="AV1356" s="6"/>
      <c r="AW1356" s="6"/>
      <c r="AX1356" s="7"/>
      <c r="BI1356" s="50"/>
      <c r="BK1356" s="50"/>
      <c r="BM1356" s="50"/>
      <c r="BO1356" s="50"/>
      <c r="BQ1356" s="50"/>
      <c r="BS1356" s="50"/>
    </row>
    <row r="1357" spans="2:71" x14ac:dyDescent="0.25">
      <c r="B1357" s="3" t="s">
        <v>263</v>
      </c>
      <c r="C1357" s="10" t="s">
        <v>677</v>
      </c>
      <c r="D1357" s="39">
        <v>45105</v>
      </c>
      <c r="E1357" s="22">
        <v>2</v>
      </c>
      <c r="F1357" s="3" t="s">
        <v>903</v>
      </c>
      <c r="G1357" s="2" t="s">
        <v>138</v>
      </c>
      <c r="H1357" s="6">
        <v>25</v>
      </c>
      <c r="I1357" s="7">
        <v>-1</v>
      </c>
      <c r="J1357" s="6">
        <v>44</v>
      </c>
      <c r="K1357" s="7">
        <v>0</v>
      </c>
      <c r="L1357" s="6">
        <v>10</v>
      </c>
      <c r="M1357" s="7">
        <v>2</v>
      </c>
      <c r="N1357" s="6">
        <v>7</v>
      </c>
      <c r="O1357" s="7">
        <v>0</v>
      </c>
      <c r="P1357" s="6">
        <v>7</v>
      </c>
      <c r="Q1357" s="7">
        <v>-3</v>
      </c>
      <c r="R1357" s="6"/>
      <c r="T1357" s="6">
        <v>-19</v>
      </c>
      <c r="U1357" s="7">
        <v>-1</v>
      </c>
      <c r="V1357" s="3" t="s">
        <v>842</v>
      </c>
      <c r="Y1357" s="8"/>
      <c r="Z1357" s="6">
        <v>25</v>
      </c>
      <c r="AA1357" s="6">
        <v>46</v>
      </c>
      <c r="AB1357" s="7">
        <f>Z1357-AA1357</f>
        <v>-21</v>
      </c>
      <c r="AC1357" s="6">
        <v>32</v>
      </c>
      <c r="AD1357" s="6">
        <v>34</v>
      </c>
      <c r="AE1357" s="7">
        <f>AC1357-AD1357</f>
        <v>-2</v>
      </c>
      <c r="AF1357" s="6">
        <v>17</v>
      </c>
      <c r="AG1357" s="6">
        <v>18</v>
      </c>
      <c r="AH1357" s="7">
        <f>AF1357-AG1357</f>
        <v>-1</v>
      </c>
      <c r="AL1357" s="6"/>
      <c r="AM1357" s="6"/>
      <c r="AO1357" s="4" t="s">
        <v>1127</v>
      </c>
      <c r="AP1357" s="6">
        <v>25</v>
      </c>
      <c r="AQ1357" s="6">
        <v>29</v>
      </c>
      <c r="AR1357" s="6"/>
      <c r="AS1357" s="6"/>
      <c r="AT1357" s="6"/>
      <c r="AU1357" s="4" t="s">
        <v>1035</v>
      </c>
      <c r="AV1357" s="6"/>
      <c r="AW1357" s="6"/>
      <c r="AX1357" s="7"/>
      <c r="BI1357" s="50"/>
      <c r="BK1357" s="50"/>
      <c r="BM1357" s="50"/>
      <c r="BO1357" s="50"/>
      <c r="BQ1357" s="50"/>
      <c r="BS1357" s="50"/>
    </row>
    <row r="1358" spans="2:71" x14ac:dyDescent="0.25">
      <c r="B1358" s="3" t="s">
        <v>263</v>
      </c>
      <c r="C1358" s="10" t="s">
        <v>603</v>
      </c>
      <c r="D1358" s="39">
        <v>45106</v>
      </c>
      <c r="E1358" s="22">
        <v>30</v>
      </c>
      <c r="F1358" s="3" t="s">
        <v>1164</v>
      </c>
      <c r="H1358" s="6">
        <v>26</v>
      </c>
      <c r="I1358" s="7">
        <v>-1</v>
      </c>
      <c r="J1358" s="6">
        <v>48</v>
      </c>
      <c r="K1358" s="7">
        <v>1</v>
      </c>
      <c r="L1358" s="6">
        <v>8</v>
      </c>
      <c r="M1358" s="7">
        <v>-1</v>
      </c>
      <c r="N1358" s="6">
        <v>5</v>
      </c>
      <c r="O1358" s="7">
        <v>-1</v>
      </c>
      <c r="P1358" s="6">
        <v>7</v>
      </c>
      <c r="Q1358" s="7">
        <v>1</v>
      </c>
      <c r="R1358" s="6"/>
      <c r="T1358" s="6">
        <v>-22</v>
      </c>
      <c r="U1358" s="7">
        <v>-2</v>
      </c>
      <c r="V1358" s="3" t="s">
        <v>842</v>
      </c>
      <c r="Y1358" s="8"/>
      <c r="Z1358" s="6">
        <v>29</v>
      </c>
      <c r="AA1358" s="6">
        <v>41</v>
      </c>
      <c r="AB1358" s="7">
        <f>Z1358-AA1358</f>
        <v>-12</v>
      </c>
      <c r="AC1358" s="6"/>
      <c r="AD1358" s="6"/>
      <c r="AF1358" s="6"/>
      <c r="AG1358" s="6"/>
      <c r="AL1358" s="6"/>
      <c r="AM1358" s="6"/>
      <c r="AO1358" s="4" t="s">
        <v>1189</v>
      </c>
      <c r="AP1358" s="6">
        <v>29</v>
      </c>
      <c r="AQ1358" s="6">
        <v>37</v>
      </c>
      <c r="AR1358" s="6"/>
      <c r="AS1358" s="6"/>
      <c r="AT1358" s="6"/>
      <c r="AU1358" s="4" t="s">
        <v>1185</v>
      </c>
      <c r="AV1358" s="6"/>
      <c r="AW1358" s="6"/>
      <c r="AX1358" s="7"/>
      <c r="BI1358" s="50"/>
      <c r="BK1358" s="50"/>
      <c r="BM1358" s="50"/>
      <c r="BO1358" s="50"/>
      <c r="BQ1358" s="50"/>
      <c r="BS1358" s="50"/>
    </row>
    <row r="1359" spans="2:71" x14ac:dyDescent="0.25">
      <c r="B1359" s="3" t="s">
        <v>263</v>
      </c>
      <c r="C1359" s="10" t="s">
        <v>433</v>
      </c>
      <c r="D1359" s="39">
        <v>45106</v>
      </c>
      <c r="E1359" s="22">
        <v>3</v>
      </c>
      <c r="F1359" s="3" t="s">
        <v>1094</v>
      </c>
      <c r="H1359" s="6">
        <v>25</v>
      </c>
      <c r="I1359" s="7">
        <v>1</v>
      </c>
      <c r="J1359" s="6">
        <v>48</v>
      </c>
      <c r="K1359" s="7">
        <v>1</v>
      </c>
      <c r="L1359" s="6">
        <v>10</v>
      </c>
      <c r="M1359" s="7">
        <v>-2</v>
      </c>
      <c r="N1359" s="6">
        <v>5</v>
      </c>
      <c r="O1359" s="7">
        <v>1</v>
      </c>
      <c r="P1359" s="6">
        <v>5</v>
      </c>
      <c r="Q1359" s="7">
        <v>-2</v>
      </c>
      <c r="R1359" s="6">
        <v>1</v>
      </c>
      <c r="S1359" s="7">
        <v>0</v>
      </c>
      <c r="T1359" s="6">
        <v>-23</v>
      </c>
      <c r="U1359" s="7">
        <v>0</v>
      </c>
      <c r="V1359" s="3" t="s">
        <v>842</v>
      </c>
      <c r="Y1359" s="8"/>
      <c r="Z1359" s="6">
        <v>34</v>
      </c>
      <c r="AA1359" s="6">
        <v>57</v>
      </c>
      <c r="AB1359" s="7">
        <f>Z1359-AA1359</f>
        <v>-23</v>
      </c>
      <c r="AC1359" s="6">
        <v>44</v>
      </c>
      <c r="AD1359" s="6">
        <v>41</v>
      </c>
      <c r="AE1359" s="7">
        <f>AC1359-AD1359</f>
        <v>3</v>
      </c>
      <c r="AF1359" s="6"/>
      <c r="AG1359" s="6"/>
      <c r="AL1359" s="6"/>
      <c r="AM1359" s="6"/>
      <c r="AO1359" s="4" t="s">
        <v>1095</v>
      </c>
      <c r="AP1359" s="6"/>
      <c r="AQ1359" s="6"/>
      <c r="AR1359" s="6"/>
      <c r="AS1359" s="6"/>
      <c r="AT1359" s="6"/>
      <c r="AU1359" s="4"/>
      <c r="AV1359" s="6"/>
      <c r="AW1359" s="6"/>
      <c r="AX1359" s="7"/>
      <c r="BI1359" s="50"/>
      <c r="BK1359" s="50"/>
      <c r="BM1359" s="50"/>
      <c r="BO1359" s="50"/>
      <c r="BQ1359" s="50"/>
      <c r="BS1359" s="50"/>
    </row>
    <row r="1360" spans="2:71" x14ac:dyDescent="0.25">
      <c r="B1360" s="3" t="s">
        <v>263</v>
      </c>
      <c r="C1360" s="10" t="s">
        <v>668</v>
      </c>
      <c r="D1360" s="39">
        <v>45107</v>
      </c>
      <c r="E1360" s="22">
        <v>6</v>
      </c>
      <c r="F1360" s="3" t="s">
        <v>1136</v>
      </c>
      <c r="H1360" s="6">
        <v>28</v>
      </c>
      <c r="I1360" s="7">
        <v>-3</v>
      </c>
      <c r="J1360" s="6">
        <v>46</v>
      </c>
      <c r="K1360" s="7">
        <v>3</v>
      </c>
      <c r="L1360" s="6">
        <v>11</v>
      </c>
      <c r="M1360" s="7">
        <v>1</v>
      </c>
      <c r="N1360" s="6">
        <v>4</v>
      </c>
      <c r="O1360" s="7">
        <v>1</v>
      </c>
      <c r="P1360" s="6">
        <v>4</v>
      </c>
      <c r="Q1360" s="7">
        <v>-1</v>
      </c>
      <c r="R1360" s="6"/>
      <c r="T1360" s="6">
        <v>-18</v>
      </c>
      <c r="U1360" s="7">
        <v>-6</v>
      </c>
      <c r="V1360" s="3" t="s">
        <v>842</v>
      </c>
      <c r="W1360" t="s">
        <v>988</v>
      </c>
      <c r="Y1360" s="8"/>
      <c r="Z1360" s="6"/>
      <c r="AA1360" s="6"/>
      <c r="AC1360" s="6"/>
      <c r="AD1360" s="6"/>
      <c r="AF1360" s="6"/>
      <c r="AG1360" s="6"/>
      <c r="AL1360" s="6"/>
      <c r="AM1360" s="6"/>
      <c r="AO1360" s="4"/>
      <c r="AP1360" s="6"/>
      <c r="AQ1360" s="6"/>
      <c r="AR1360" s="6"/>
      <c r="AS1360" s="6"/>
      <c r="AT1360" s="6"/>
      <c r="AU1360" s="4"/>
      <c r="AV1360" s="6"/>
      <c r="AW1360" s="6"/>
      <c r="AX1360" s="7"/>
      <c r="BI1360" s="50"/>
      <c r="BK1360" s="50"/>
      <c r="BM1360" s="50"/>
      <c r="BO1360" s="50"/>
      <c r="BQ1360" s="50"/>
      <c r="BS1360" s="50"/>
    </row>
    <row r="1361" spans="2:71" x14ac:dyDescent="0.25">
      <c r="B1361" s="3" t="s">
        <v>263</v>
      </c>
      <c r="C1361" s="10" t="s">
        <v>668</v>
      </c>
      <c r="D1361" s="39">
        <v>45107</v>
      </c>
      <c r="E1361" s="22">
        <v>10</v>
      </c>
      <c r="F1361" s="3" t="s">
        <v>982</v>
      </c>
      <c r="H1361" s="6">
        <v>30</v>
      </c>
      <c r="I1361" s="7">
        <v>2</v>
      </c>
      <c r="J1361" s="6">
        <v>45</v>
      </c>
      <c r="K1361" s="7">
        <v>0</v>
      </c>
      <c r="L1361" s="6">
        <v>11</v>
      </c>
      <c r="M1361" s="7">
        <v>0</v>
      </c>
      <c r="N1361" s="6">
        <v>3</v>
      </c>
      <c r="O1361" s="7">
        <v>0</v>
      </c>
      <c r="P1361" s="6">
        <v>3</v>
      </c>
      <c r="Q1361" s="7">
        <v>-1</v>
      </c>
      <c r="R1361" s="6">
        <v>1</v>
      </c>
      <c r="S1361" s="7">
        <v>1</v>
      </c>
      <c r="T1361" s="6">
        <v>-15</v>
      </c>
      <c r="U1361" s="7">
        <v>2</v>
      </c>
      <c r="V1361" s="3" t="s">
        <v>842</v>
      </c>
      <c r="W1361" t="s">
        <v>988</v>
      </c>
      <c r="Y1361" s="8"/>
      <c r="Z1361" s="6"/>
      <c r="AA1361" s="6"/>
      <c r="AC1361" s="6"/>
      <c r="AD1361" s="6"/>
      <c r="AF1361" s="6"/>
      <c r="AG1361" s="6"/>
      <c r="AL1361" s="6"/>
      <c r="AM1361" s="6"/>
      <c r="AO1361" s="4"/>
      <c r="AP1361" s="6">
        <v>36</v>
      </c>
      <c r="AQ1361" s="6">
        <v>38</v>
      </c>
      <c r="AR1361" s="6"/>
      <c r="AS1361" s="6"/>
      <c r="AT1361" s="6"/>
      <c r="AU1361" s="4" t="s">
        <v>1084</v>
      </c>
      <c r="AV1361" s="6"/>
      <c r="AW1361" s="6"/>
      <c r="AX1361" s="7"/>
      <c r="BI1361" s="50"/>
      <c r="BK1361" s="50"/>
      <c r="BM1361" s="50"/>
      <c r="BO1361" s="50"/>
      <c r="BQ1361" s="50"/>
      <c r="BS1361" s="50"/>
    </row>
    <row r="1362" spans="2:71" x14ac:dyDescent="0.25">
      <c r="B1362" s="3" t="s">
        <v>263</v>
      </c>
      <c r="C1362" s="10" t="s">
        <v>495</v>
      </c>
      <c r="D1362" s="39">
        <v>45107</v>
      </c>
      <c r="E1362" s="22">
        <v>14</v>
      </c>
      <c r="F1362" s="3" t="s">
        <v>1132</v>
      </c>
      <c r="H1362" s="6"/>
      <c r="J1362" s="6"/>
      <c r="L1362" s="6"/>
      <c r="N1362" s="6"/>
      <c r="P1362" s="6"/>
      <c r="R1362" s="6"/>
      <c r="T1362" s="6"/>
      <c r="V1362" s="3" t="s">
        <v>842</v>
      </c>
      <c r="Y1362" s="8"/>
      <c r="Z1362" s="6">
        <v>26</v>
      </c>
      <c r="AA1362" s="6">
        <v>47</v>
      </c>
      <c r="AB1362" s="7">
        <f>Z1362-AA1362</f>
        <v>-21</v>
      </c>
      <c r="AC1362" s="6">
        <v>32</v>
      </c>
      <c r="AD1362" s="6">
        <v>39</v>
      </c>
      <c r="AE1362" s="7">
        <f>AC1362-AD1362</f>
        <v>-7</v>
      </c>
      <c r="AF1362" s="6"/>
      <c r="AG1362" s="6"/>
      <c r="AL1362" s="6"/>
      <c r="AM1362" s="6"/>
      <c r="AO1362" s="4" t="s">
        <v>1750</v>
      </c>
      <c r="AP1362" s="6"/>
      <c r="AQ1362" s="6"/>
      <c r="AR1362" s="6"/>
      <c r="AS1362" s="6"/>
      <c r="AT1362" s="6"/>
      <c r="AU1362" s="4"/>
      <c r="AV1362" s="6"/>
      <c r="AW1362" s="6"/>
      <c r="AX1362" s="7"/>
      <c r="BI1362" s="50"/>
      <c r="BK1362" s="50"/>
      <c r="BM1362" s="50"/>
      <c r="BO1362" s="50"/>
      <c r="BQ1362" s="50"/>
      <c r="BS1362" s="50"/>
    </row>
    <row r="1363" spans="2:71" x14ac:dyDescent="0.25">
      <c r="B1363" s="3" t="s">
        <v>263</v>
      </c>
      <c r="C1363" s="85" t="s">
        <v>495</v>
      </c>
      <c r="D1363" s="39">
        <v>45107</v>
      </c>
      <c r="E1363" s="56">
        <v>14</v>
      </c>
      <c r="F1363" s="3" t="s">
        <v>1132</v>
      </c>
      <c r="H1363" s="6"/>
      <c r="J1363" s="6"/>
      <c r="L1363" s="6"/>
      <c r="N1363" s="6"/>
      <c r="P1363" s="6"/>
      <c r="R1363" s="6"/>
      <c r="T1363" s="6"/>
      <c r="V1363" s="3" t="s">
        <v>842</v>
      </c>
      <c r="Y1363" s="8"/>
      <c r="Z1363" s="6">
        <v>27</v>
      </c>
      <c r="AA1363" s="6">
        <v>41</v>
      </c>
      <c r="AB1363" s="7">
        <f>Z1363-AA1363</f>
        <v>-14</v>
      </c>
      <c r="AC1363" s="6"/>
      <c r="AD1363" s="6"/>
      <c r="AF1363" s="6"/>
      <c r="AG1363" s="6"/>
      <c r="AL1363" s="6"/>
      <c r="AM1363" s="6"/>
      <c r="AO1363" s="4" t="s">
        <v>1154</v>
      </c>
      <c r="AP1363" s="6"/>
      <c r="AQ1363" s="6"/>
      <c r="AR1363" s="6"/>
      <c r="AS1363" s="6"/>
      <c r="AT1363" s="6"/>
      <c r="AU1363" s="4"/>
      <c r="AV1363" s="6"/>
      <c r="AW1363" s="6"/>
      <c r="AX1363" s="7"/>
      <c r="BI1363" s="50"/>
      <c r="BK1363" s="50"/>
      <c r="BM1363" s="50"/>
      <c r="BO1363" s="50"/>
      <c r="BQ1363" s="50"/>
      <c r="BS1363" s="50"/>
    </row>
    <row r="1364" spans="2:71" x14ac:dyDescent="0.25">
      <c r="B1364" s="3" t="s">
        <v>263</v>
      </c>
      <c r="C1364" s="52" t="s">
        <v>1162</v>
      </c>
      <c r="D1364" s="39"/>
      <c r="E1364" s="22"/>
      <c r="F1364" s="3" t="s">
        <v>1163</v>
      </c>
      <c r="H1364" s="6">
        <v>24.4</v>
      </c>
      <c r="I1364" s="7">
        <f>H1364-H1319</f>
        <v>-3.8000000000000007</v>
      </c>
      <c r="J1364" s="6">
        <v>41.6</v>
      </c>
      <c r="K1364" s="7">
        <f>J1364-J1319</f>
        <v>1</v>
      </c>
      <c r="L1364" s="6">
        <v>10.6</v>
      </c>
      <c r="M1364" s="7">
        <f>L1364-L1319</f>
        <v>-1.4000000000000004</v>
      </c>
      <c r="N1364" s="6">
        <v>5</v>
      </c>
      <c r="O1364" s="7">
        <f>N1364-N1319</f>
        <v>-0.79999999999999982</v>
      </c>
      <c r="P1364" s="6">
        <v>6.3</v>
      </c>
      <c r="Q1364" s="7">
        <f>P1364-P1319</f>
        <v>9.9999999999999645E-2</v>
      </c>
      <c r="R1364" s="6"/>
      <c r="T1364" s="6">
        <f>H1364-J1364</f>
        <v>-17.200000000000003</v>
      </c>
      <c r="U1364" s="7">
        <f>T1364-T1319</f>
        <v>-4.8000000000000007</v>
      </c>
      <c r="V1364" s="3" t="s">
        <v>842</v>
      </c>
      <c r="W1364" s="3"/>
      <c r="X1364" t="s">
        <v>1152</v>
      </c>
      <c r="Y1364" s="8"/>
      <c r="Z1364" s="6"/>
      <c r="AA1364" s="6"/>
      <c r="AC1364" s="6"/>
      <c r="AD1364" s="6"/>
      <c r="AF1364" s="6"/>
      <c r="AG1364" s="6"/>
      <c r="AL1364" s="6"/>
      <c r="AM1364" s="6"/>
      <c r="AO1364" s="4"/>
      <c r="AP1364" s="6"/>
      <c r="AQ1364" s="6"/>
      <c r="AR1364" s="6"/>
      <c r="AS1364" s="6"/>
      <c r="AT1364" s="6"/>
      <c r="AU1364" s="4"/>
      <c r="AV1364" s="6"/>
      <c r="AW1364" s="6"/>
      <c r="AX1364" s="7"/>
      <c r="BF1364">
        <v>196</v>
      </c>
      <c r="BG1364" s="50">
        <f>BF1364-BF1319</f>
        <v>-13</v>
      </c>
      <c r="BH1364">
        <v>371</v>
      </c>
      <c r="BI1364" s="50"/>
      <c r="BJ1364">
        <v>42</v>
      </c>
      <c r="BK1364" s="50"/>
      <c r="BL1364">
        <v>1</v>
      </c>
      <c r="BM1364" s="50"/>
      <c r="BO1364" s="50"/>
      <c r="BP1364">
        <v>21</v>
      </c>
      <c r="BQ1364" s="50"/>
      <c r="BS1364" s="50"/>
    </row>
    <row r="1365" spans="2:71" x14ac:dyDescent="0.25">
      <c r="B1365" s="3" t="s">
        <v>265</v>
      </c>
      <c r="C1365" s="10" t="s">
        <v>315</v>
      </c>
      <c r="D1365" s="39">
        <v>45108</v>
      </c>
      <c r="E1365" s="22">
        <v>4</v>
      </c>
      <c r="F1365" s="3" t="s">
        <v>821</v>
      </c>
      <c r="H1365" s="6"/>
      <c r="J1365" s="6"/>
      <c r="L1365" s="6"/>
      <c r="N1365" s="6"/>
      <c r="P1365" s="6"/>
      <c r="R1365" s="6"/>
      <c r="T1365" s="6"/>
      <c r="V1365" s="3" t="s">
        <v>842</v>
      </c>
      <c r="Y1365" s="8"/>
      <c r="Z1365" s="6"/>
      <c r="AA1365" s="6"/>
      <c r="AC1365" s="6"/>
      <c r="AD1365" s="6"/>
      <c r="AF1365" s="6"/>
      <c r="AG1365" s="6"/>
      <c r="AL1365" s="6"/>
      <c r="AM1365" s="6"/>
      <c r="AO1365" s="4"/>
      <c r="AP1365" s="6"/>
      <c r="AQ1365" s="6"/>
      <c r="AR1365" s="6"/>
      <c r="AS1365" s="6"/>
      <c r="AT1365" s="6"/>
      <c r="AU1365" s="4"/>
      <c r="AV1365" s="6">
        <v>13</v>
      </c>
      <c r="AW1365" s="6">
        <v>67</v>
      </c>
      <c r="AX1365" s="7">
        <f>AV1365-AW1365</f>
        <v>-54</v>
      </c>
      <c r="AY1365" s="4" t="s">
        <v>871</v>
      </c>
      <c r="BI1365" s="50"/>
      <c r="BK1365" s="50"/>
      <c r="BM1365" s="50"/>
      <c r="BO1365" s="50"/>
      <c r="BQ1365" s="50"/>
      <c r="BS1365" s="50"/>
    </row>
    <row r="1366" spans="2:71" x14ac:dyDescent="0.25">
      <c r="B1366" s="3" t="s">
        <v>265</v>
      </c>
      <c r="C1366" s="10" t="s">
        <v>570</v>
      </c>
      <c r="D1366" s="39">
        <v>45109</v>
      </c>
      <c r="E1366" s="22">
        <v>3</v>
      </c>
      <c r="F1366" s="3" t="s">
        <v>1135</v>
      </c>
      <c r="H1366" s="6">
        <v>28</v>
      </c>
      <c r="I1366" s="7">
        <v>2</v>
      </c>
      <c r="J1366" s="6">
        <v>46</v>
      </c>
      <c r="K1366" s="7">
        <v>2</v>
      </c>
      <c r="L1366" s="6">
        <v>11</v>
      </c>
      <c r="M1366" s="7">
        <v>-2</v>
      </c>
      <c r="N1366" s="6">
        <v>5</v>
      </c>
      <c r="O1366" s="7">
        <v>0</v>
      </c>
      <c r="P1366" s="6">
        <v>5</v>
      </c>
      <c r="Q1366" s="7">
        <v>-1</v>
      </c>
      <c r="R1366" s="6"/>
      <c r="T1366" s="6">
        <v>-18</v>
      </c>
      <c r="U1366" s="7">
        <v>0</v>
      </c>
      <c r="V1366" s="3" t="s">
        <v>842</v>
      </c>
      <c r="Y1366" s="8"/>
      <c r="Z1366" s="6">
        <v>26</v>
      </c>
      <c r="AA1366" s="6">
        <v>42</v>
      </c>
      <c r="AB1366" s="7">
        <f>Z1366-AA1366</f>
        <v>-16</v>
      </c>
      <c r="AC1366" s="6">
        <v>33</v>
      </c>
      <c r="AD1366" s="6">
        <v>26</v>
      </c>
      <c r="AE1366" s="7">
        <f>AC1366-AD1366</f>
        <v>7</v>
      </c>
      <c r="AF1366" s="6"/>
      <c r="AG1366" s="6"/>
      <c r="AL1366" s="6"/>
      <c r="AM1366" s="6"/>
      <c r="AO1366" s="4" t="s">
        <v>1148</v>
      </c>
      <c r="AP1366" s="6">
        <v>34</v>
      </c>
      <c r="AQ1366" s="6">
        <v>38</v>
      </c>
      <c r="AR1366" s="6"/>
      <c r="AS1366" s="6"/>
      <c r="AT1366" s="6"/>
      <c r="AU1366" s="4" t="s">
        <v>1147</v>
      </c>
      <c r="AV1366" s="6"/>
      <c r="AW1366" s="6"/>
      <c r="AX1366" s="7"/>
      <c r="BI1366" s="50"/>
      <c r="BK1366" s="50"/>
      <c r="BM1366" s="50"/>
      <c r="BO1366" s="50"/>
      <c r="BQ1366" s="50"/>
      <c r="BS1366" s="50"/>
    </row>
    <row r="1367" spans="2:71" x14ac:dyDescent="0.25">
      <c r="B1367" s="3" t="s">
        <v>265</v>
      </c>
      <c r="C1367" s="85" t="s">
        <v>572</v>
      </c>
      <c r="D1367" s="39">
        <v>45112</v>
      </c>
      <c r="E1367" s="22">
        <v>7</v>
      </c>
      <c r="F1367" s="3" t="s">
        <v>821</v>
      </c>
      <c r="G1367" s="2" t="s">
        <v>224</v>
      </c>
      <c r="H1367" s="6">
        <v>22</v>
      </c>
      <c r="I1367" s="7">
        <v>-2</v>
      </c>
      <c r="J1367" s="6">
        <v>47</v>
      </c>
      <c r="K1367" s="7">
        <v>1</v>
      </c>
      <c r="L1367" s="6">
        <v>9</v>
      </c>
      <c r="M1367" s="7">
        <v>-1</v>
      </c>
      <c r="N1367" s="6">
        <v>7</v>
      </c>
      <c r="O1367" s="7">
        <v>0</v>
      </c>
      <c r="P1367" s="6">
        <v>9</v>
      </c>
      <c r="Q1367" s="7">
        <v>1</v>
      </c>
      <c r="R1367" s="6"/>
      <c r="T1367" s="6">
        <v>-25</v>
      </c>
      <c r="U1367" s="7">
        <v>-3</v>
      </c>
      <c r="V1367" s="3" t="s">
        <v>842</v>
      </c>
      <c r="Y1367" s="8"/>
      <c r="Z1367" s="6"/>
      <c r="AA1367" s="6"/>
      <c r="AC1367" s="6"/>
      <c r="AD1367" s="6"/>
      <c r="AF1367" s="6"/>
      <c r="AG1367" s="6"/>
      <c r="AL1367" s="6"/>
      <c r="AM1367" s="6"/>
      <c r="AO1367" s="4"/>
      <c r="AP1367" s="6">
        <v>24</v>
      </c>
      <c r="AQ1367" s="6">
        <v>34</v>
      </c>
      <c r="AR1367" s="6"/>
      <c r="AS1367" s="6"/>
      <c r="AT1367" s="6"/>
      <c r="AU1367" s="4" t="s">
        <v>876</v>
      </c>
      <c r="AV1367" s="6"/>
      <c r="AW1367" s="6"/>
      <c r="AX1367" s="7"/>
      <c r="BI1367" s="50"/>
      <c r="BK1367" s="50"/>
      <c r="BM1367" s="50"/>
      <c r="BO1367" s="50"/>
      <c r="BQ1367" s="50"/>
      <c r="BS1367" s="50"/>
    </row>
    <row r="1368" spans="2:71" x14ac:dyDescent="0.25">
      <c r="B1368" s="3" t="s">
        <v>265</v>
      </c>
      <c r="C1368" s="85" t="s">
        <v>572</v>
      </c>
      <c r="D1368" s="39">
        <v>45112</v>
      </c>
      <c r="E1368" s="22">
        <v>7</v>
      </c>
      <c r="F1368" s="3" t="s">
        <v>1169</v>
      </c>
      <c r="H1368" s="6">
        <v>26</v>
      </c>
      <c r="I1368" s="7">
        <v>-1</v>
      </c>
      <c r="J1368" s="6">
        <v>47</v>
      </c>
      <c r="K1368" s="7">
        <v>1</v>
      </c>
      <c r="L1368" s="6">
        <v>10</v>
      </c>
      <c r="M1368" s="7">
        <v>-1</v>
      </c>
      <c r="N1368" s="6">
        <v>5</v>
      </c>
      <c r="O1368" s="7">
        <v>0</v>
      </c>
      <c r="P1368" s="6">
        <v>6</v>
      </c>
      <c r="Q1368" s="7">
        <v>0</v>
      </c>
      <c r="R1368" s="6"/>
      <c r="T1368" s="6">
        <v>-21</v>
      </c>
      <c r="U1368" s="7">
        <v>-2</v>
      </c>
      <c r="V1368" s="3" t="s">
        <v>1170</v>
      </c>
      <c r="W1368" t="s">
        <v>988</v>
      </c>
      <c r="Y1368" s="8"/>
      <c r="Z1368" s="6"/>
      <c r="AA1368" s="6"/>
      <c r="AC1368" s="6"/>
      <c r="AD1368" s="6"/>
      <c r="AF1368" s="6"/>
      <c r="AG1368" s="6"/>
      <c r="AL1368" s="6"/>
      <c r="AM1368" s="6"/>
      <c r="AO1368" s="4"/>
      <c r="AP1368" s="6"/>
      <c r="AQ1368" s="6"/>
      <c r="AR1368" s="6"/>
      <c r="AS1368" s="6"/>
      <c r="AT1368" s="6"/>
      <c r="AU1368" s="4"/>
      <c r="AV1368" s="6"/>
      <c r="AW1368" s="6"/>
      <c r="AX1368" s="7"/>
      <c r="BI1368" s="50"/>
      <c r="BK1368" s="50"/>
      <c r="BM1368" s="50"/>
      <c r="BO1368" s="50"/>
      <c r="BQ1368" s="50"/>
      <c r="BS1368" s="50"/>
    </row>
    <row r="1369" spans="2:71" x14ac:dyDescent="0.25">
      <c r="B1369" s="3" t="s">
        <v>265</v>
      </c>
      <c r="C1369" s="85" t="s">
        <v>657</v>
      </c>
      <c r="D1369" s="39">
        <v>45112</v>
      </c>
      <c r="E1369" s="22">
        <v>9</v>
      </c>
      <c r="F1369" s="3" t="s">
        <v>903</v>
      </c>
      <c r="G1369" s="2" t="s">
        <v>138</v>
      </c>
      <c r="H1369" s="6">
        <v>28</v>
      </c>
      <c r="I1369" s="7">
        <v>3</v>
      </c>
      <c r="J1369" s="6">
        <v>43</v>
      </c>
      <c r="K1369" s="7">
        <v>-1</v>
      </c>
      <c r="L1369" s="6">
        <v>9</v>
      </c>
      <c r="M1369" s="7">
        <v>-1</v>
      </c>
      <c r="N1369" s="6">
        <v>6</v>
      </c>
      <c r="O1369" s="7">
        <v>-1</v>
      </c>
      <c r="P1369" s="6">
        <v>8</v>
      </c>
      <c r="Q1369" s="7">
        <v>1</v>
      </c>
      <c r="R1369" s="6"/>
      <c r="T1369" s="6">
        <v>-15</v>
      </c>
      <c r="U1369" s="7">
        <v>4</v>
      </c>
      <c r="V1369" s="3" t="s">
        <v>842</v>
      </c>
      <c r="Y1369" s="8"/>
      <c r="Z1369" s="6">
        <v>24</v>
      </c>
      <c r="AA1369" s="6">
        <v>50</v>
      </c>
      <c r="AB1369" s="7">
        <f>Z1369-AA1369</f>
        <v>-26</v>
      </c>
      <c r="AC1369" s="6">
        <v>30</v>
      </c>
      <c r="AD1369" s="6">
        <v>34</v>
      </c>
      <c r="AE1369" s="7">
        <f>AC1369-AD1369</f>
        <v>-4</v>
      </c>
      <c r="AF1369" s="6">
        <v>14</v>
      </c>
      <c r="AG1369" s="6">
        <v>19</v>
      </c>
      <c r="AH1369" s="7">
        <f>AF1369-AG1369</f>
        <v>-5</v>
      </c>
      <c r="AL1369" s="6"/>
      <c r="AM1369" s="6"/>
      <c r="AO1369" s="4" t="s">
        <v>1127</v>
      </c>
      <c r="AP1369" s="6">
        <v>23</v>
      </c>
      <c r="AQ1369" s="6">
        <v>29</v>
      </c>
      <c r="AR1369" s="6"/>
      <c r="AS1369" s="6"/>
      <c r="AT1369" s="6"/>
      <c r="AU1369" s="4" t="s">
        <v>1035</v>
      </c>
      <c r="AV1369" s="6"/>
      <c r="AW1369" s="6"/>
      <c r="AX1369" s="7"/>
      <c r="BI1369" s="50"/>
      <c r="BK1369" s="50"/>
      <c r="BM1369" s="50"/>
      <c r="BO1369" s="50"/>
      <c r="BQ1369" s="50"/>
      <c r="BS1369" s="50"/>
    </row>
    <row r="1370" spans="2:71" x14ac:dyDescent="0.25">
      <c r="B1370" s="3" t="s">
        <v>265</v>
      </c>
      <c r="C1370" s="85" t="s">
        <v>593</v>
      </c>
      <c r="D1370" s="39">
        <v>45113</v>
      </c>
      <c r="E1370" s="22">
        <v>7</v>
      </c>
      <c r="F1370" s="3" t="s">
        <v>1164</v>
      </c>
      <c r="H1370" s="6">
        <v>25</v>
      </c>
      <c r="I1370" s="7">
        <v>-1</v>
      </c>
      <c r="J1370" s="6">
        <v>51</v>
      </c>
      <c r="K1370" s="7">
        <v>3</v>
      </c>
      <c r="L1370" s="6">
        <v>8</v>
      </c>
      <c r="M1370" s="7">
        <v>0</v>
      </c>
      <c r="N1370" s="6">
        <v>5</v>
      </c>
      <c r="O1370" s="7">
        <v>0</v>
      </c>
      <c r="P1370" s="6">
        <v>5</v>
      </c>
      <c r="Q1370" s="7">
        <v>-2</v>
      </c>
      <c r="R1370" s="6"/>
      <c r="T1370" s="6">
        <v>-26</v>
      </c>
      <c r="U1370" s="7">
        <v>-4</v>
      </c>
      <c r="V1370" s="3" t="s">
        <v>842</v>
      </c>
      <c r="Y1370" s="8"/>
      <c r="Z1370" s="6">
        <v>27</v>
      </c>
      <c r="AA1370" s="6">
        <v>45</v>
      </c>
      <c r="AB1370" s="7">
        <f>Z1370-AA1370</f>
        <v>-18</v>
      </c>
      <c r="AC1370" s="6"/>
      <c r="AD1370" s="6"/>
      <c r="AF1370" s="6"/>
      <c r="AG1370" s="6"/>
      <c r="AL1370" s="6"/>
      <c r="AM1370" s="6"/>
      <c r="AO1370" s="4" t="s">
        <v>1189</v>
      </c>
      <c r="AP1370" s="6">
        <v>27</v>
      </c>
      <c r="AQ1370" s="6">
        <v>36</v>
      </c>
      <c r="AR1370" s="6"/>
      <c r="AS1370" s="6"/>
      <c r="AT1370" s="6"/>
      <c r="AU1370" s="4" t="s">
        <v>1185</v>
      </c>
      <c r="AV1370" s="6"/>
      <c r="AW1370" s="6"/>
      <c r="AX1370" s="7"/>
      <c r="BI1370" s="50"/>
      <c r="BK1370" s="50"/>
      <c r="BM1370" s="50"/>
      <c r="BO1370" s="50"/>
      <c r="BQ1370" s="50"/>
      <c r="BS1370" s="50"/>
    </row>
    <row r="1371" spans="2:71" x14ac:dyDescent="0.25">
      <c r="B1371" s="3" t="s">
        <v>265</v>
      </c>
      <c r="C1371" s="85" t="s">
        <v>506</v>
      </c>
      <c r="D1371" s="39">
        <v>45114</v>
      </c>
      <c r="E1371" s="22">
        <v>13</v>
      </c>
      <c r="F1371" s="3" t="s">
        <v>1136</v>
      </c>
      <c r="H1371" s="6">
        <v>30</v>
      </c>
      <c r="I1371" s="7">
        <v>2</v>
      </c>
      <c r="J1371" s="6">
        <v>45</v>
      </c>
      <c r="K1371" s="7">
        <v>-1</v>
      </c>
      <c r="L1371" s="6">
        <v>10</v>
      </c>
      <c r="M1371" s="7">
        <v>-1</v>
      </c>
      <c r="N1371" s="6">
        <v>3</v>
      </c>
      <c r="O1371" s="7">
        <v>-1</v>
      </c>
      <c r="P1371" s="6">
        <v>5</v>
      </c>
      <c r="Q1371" s="7">
        <v>1</v>
      </c>
      <c r="R1371" s="6"/>
      <c r="T1371" s="6">
        <v>-15</v>
      </c>
      <c r="U1371" s="7">
        <v>3</v>
      </c>
      <c r="V1371" s="3" t="s">
        <v>842</v>
      </c>
      <c r="W1371" t="s">
        <v>988</v>
      </c>
      <c r="Y1371" s="8"/>
      <c r="Z1371" s="6"/>
      <c r="AA1371" s="6"/>
      <c r="AC1371" s="6"/>
      <c r="AD1371" s="6"/>
      <c r="AF1371" s="6"/>
      <c r="AG1371" s="6"/>
      <c r="AL1371" s="6"/>
      <c r="AM1371" s="6"/>
      <c r="AO1371" s="4"/>
      <c r="AP1371" s="6"/>
      <c r="AQ1371" s="6"/>
      <c r="AR1371" s="6"/>
      <c r="AS1371" s="6"/>
      <c r="AT1371" s="6"/>
      <c r="AU1371" s="4"/>
      <c r="AV1371" s="6"/>
      <c r="AW1371" s="6"/>
      <c r="AX1371" s="7"/>
      <c r="BI1371" s="50"/>
      <c r="BK1371" s="50"/>
      <c r="BM1371" s="50"/>
      <c r="BO1371" s="50"/>
      <c r="BQ1371" s="50"/>
      <c r="BS1371" s="50"/>
    </row>
    <row r="1372" spans="2:71" x14ac:dyDescent="0.25">
      <c r="B1372" s="3" t="s">
        <v>265</v>
      </c>
      <c r="C1372" s="85" t="s">
        <v>506</v>
      </c>
      <c r="D1372" s="39">
        <v>45114</v>
      </c>
      <c r="E1372" s="22">
        <v>17</v>
      </c>
      <c r="F1372" s="3" t="s">
        <v>982</v>
      </c>
      <c r="H1372" s="6">
        <v>28</v>
      </c>
      <c r="I1372" s="7">
        <v>-2</v>
      </c>
      <c r="J1372" s="6">
        <v>46</v>
      </c>
      <c r="K1372" s="7">
        <v>1</v>
      </c>
      <c r="L1372" s="6">
        <v>12</v>
      </c>
      <c r="M1372" s="7">
        <v>1</v>
      </c>
      <c r="N1372" s="6">
        <v>3</v>
      </c>
      <c r="O1372" s="7">
        <v>0</v>
      </c>
      <c r="P1372" s="6">
        <v>4</v>
      </c>
      <c r="Q1372" s="7">
        <v>1</v>
      </c>
      <c r="R1372" s="6">
        <v>1</v>
      </c>
      <c r="S1372" s="7">
        <v>0</v>
      </c>
      <c r="T1372" s="6">
        <v>-18</v>
      </c>
      <c r="U1372" s="7">
        <v>-3</v>
      </c>
      <c r="V1372" s="3" t="s">
        <v>842</v>
      </c>
      <c r="W1372" t="s">
        <v>988</v>
      </c>
      <c r="Y1372" s="8"/>
      <c r="Z1372" s="6">
        <v>35</v>
      </c>
      <c r="AA1372" s="6">
        <v>48</v>
      </c>
      <c r="AB1372" s="7">
        <f>Z1372-AA1372</f>
        <v>-13</v>
      </c>
      <c r="AC1372" s="6">
        <v>42</v>
      </c>
      <c r="AD1372" s="6">
        <v>37</v>
      </c>
      <c r="AE1372" s="7">
        <f>AC1372-AD1372</f>
        <v>5</v>
      </c>
      <c r="AF1372" s="6"/>
      <c r="AG1372" s="6"/>
      <c r="AL1372" s="6"/>
      <c r="AM1372" s="6"/>
      <c r="AO1372" s="4" t="s">
        <v>1193</v>
      </c>
      <c r="AP1372" s="6">
        <v>37</v>
      </c>
      <c r="AQ1372" s="6">
        <v>36</v>
      </c>
      <c r="AR1372" s="6"/>
      <c r="AS1372" s="6"/>
      <c r="AT1372" s="6"/>
      <c r="AU1372" s="4" t="s">
        <v>1084</v>
      </c>
      <c r="AV1372" s="6"/>
      <c r="AW1372" s="6"/>
      <c r="AX1372" s="7"/>
      <c r="BI1372" s="50"/>
      <c r="BK1372" s="50"/>
      <c r="BM1372" s="50"/>
      <c r="BO1372" s="50"/>
      <c r="BQ1372" s="50"/>
      <c r="BS1372" s="50"/>
    </row>
    <row r="1373" spans="2:71" x14ac:dyDescent="0.25">
      <c r="B1373" s="3" t="s">
        <v>265</v>
      </c>
      <c r="C1373" s="85" t="s">
        <v>511</v>
      </c>
      <c r="D1373" s="39">
        <v>45114</v>
      </c>
      <c r="E1373" s="22">
        <v>10</v>
      </c>
      <c r="F1373" s="3" t="s">
        <v>1094</v>
      </c>
      <c r="H1373" s="6">
        <v>28</v>
      </c>
      <c r="I1373" s="7">
        <v>3</v>
      </c>
      <c r="J1373" s="6">
        <v>46</v>
      </c>
      <c r="K1373" s="7">
        <v>-2</v>
      </c>
      <c r="L1373" s="6">
        <v>9</v>
      </c>
      <c r="M1373" s="7">
        <v>-1</v>
      </c>
      <c r="N1373" s="6">
        <v>7</v>
      </c>
      <c r="O1373" s="7">
        <v>2</v>
      </c>
      <c r="P1373" s="6">
        <v>4</v>
      </c>
      <c r="Q1373" s="7">
        <v>-1</v>
      </c>
      <c r="R1373" s="6">
        <v>1</v>
      </c>
      <c r="S1373" s="7">
        <v>0</v>
      </c>
      <c r="T1373" s="6">
        <v>-18</v>
      </c>
      <c r="U1373" s="7">
        <v>5</v>
      </c>
      <c r="V1373" s="3" t="s">
        <v>842</v>
      </c>
      <c r="Y1373" s="8"/>
      <c r="Z1373" s="6">
        <v>37</v>
      </c>
      <c r="AA1373" s="6">
        <v>56</v>
      </c>
      <c r="AB1373" s="7">
        <f>Z1373-AA1373</f>
        <v>-19</v>
      </c>
      <c r="AC1373" s="6">
        <v>44</v>
      </c>
      <c r="AD1373" s="6">
        <v>44</v>
      </c>
      <c r="AE1373" s="7">
        <f>AC1373-AD1373</f>
        <v>0</v>
      </c>
      <c r="AF1373" s="6"/>
      <c r="AG1373" s="6"/>
      <c r="AL1373" s="6"/>
      <c r="AM1373" s="6"/>
      <c r="AO1373" s="4" t="s">
        <v>1095</v>
      </c>
      <c r="AP1373" s="6"/>
      <c r="AQ1373" s="6"/>
      <c r="AR1373" s="6"/>
      <c r="AS1373" s="6"/>
      <c r="AT1373" s="6"/>
      <c r="AU1373" s="4"/>
      <c r="AV1373" s="6"/>
      <c r="AW1373" s="6"/>
      <c r="AX1373" s="7"/>
      <c r="BI1373" s="50"/>
      <c r="BK1373" s="50"/>
      <c r="BM1373" s="50"/>
      <c r="BO1373" s="50"/>
      <c r="BQ1373" s="50"/>
      <c r="BS1373" s="50"/>
    </row>
    <row r="1374" spans="2:71" x14ac:dyDescent="0.25">
      <c r="B1374" s="3" t="s">
        <v>265</v>
      </c>
      <c r="C1374" s="85" t="s">
        <v>317</v>
      </c>
      <c r="D1374" s="39">
        <v>45115</v>
      </c>
      <c r="E1374" s="22">
        <v>11</v>
      </c>
      <c r="F1374" s="3" t="s">
        <v>821</v>
      </c>
      <c r="H1374" s="6"/>
      <c r="J1374" s="6"/>
      <c r="L1374" s="6"/>
      <c r="N1374" s="6"/>
      <c r="P1374" s="6"/>
      <c r="R1374" s="6"/>
      <c r="T1374" s="6"/>
      <c r="V1374" s="3" t="s">
        <v>842</v>
      </c>
      <c r="Y1374" s="8"/>
      <c r="Z1374" s="6"/>
      <c r="AA1374" s="6"/>
      <c r="AC1374" s="6"/>
      <c r="AD1374" s="6"/>
      <c r="AF1374" s="6"/>
      <c r="AG1374" s="6"/>
      <c r="AL1374" s="6"/>
      <c r="AM1374" s="6"/>
      <c r="AO1374" s="4"/>
      <c r="AP1374" s="6"/>
      <c r="AQ1374" s="6"/>
      <c r="AR1374" s="6"/>
      <c r="AS1374" s="6"/>
      <c r="AT1374" s="6"/>
      <c r="AU1374" s="4"/>
      <c r="AV1374" s="6">
        <v>13</v>
      </c>
      <c r="AW1374" s="6">
        <v>67</v>
      </c>
      <c r="AX1374" s="7">
        <f>AV1374-AW1374</f>
        <v>-54</v>
      </c>
      <c r="AY1374" s="4" t="s">
        <v>871</v>
      </c>
      <c r="BI1374" s="50"/>
      <c r="BK1374" s="50"/>
      <c r="BM1374" s="50"/>
      <c r="BO1374" s="50"/>
      <c r="BQ1374" s="50"/>
      <c r="BS1374" s="50"/>
    </row>
    <row r="1375" spans="2:71" x14ac:dyDescent="0.25">
      <c r="B1375" s="3" t="s">
        <v>265</v>
      </c>
      <c r="C1375" s="9" t="s">
        <v>574</v>
      </c>
      <c r="D1375" s="39">
        <v>45116</v>
      </c>
      <c r="E1375" s="22">
        <v>10</v>
      </c>
      <c r="F1375" s="3" t="s">
        <v>1135</v>
      </c>
      <c r="H1375" s="6">
        <v>27</v>
      </c>
      <c r="I1375" s="7">
        <v>-1</v>
      </c>
      <c r="J1375" s="6">
        <v>48</v>
      </c>
      <c r="K1375" s="7">
        <v>2</v>
      </c>
      <c r="L1375" s="6">
        <v>11</v>
      </c>
      <c r="M1375" s="7">
        <v>0</v>
      </c>
      <c r="N1375" s="6">
        <v>4</v>
      </c>
      <c r="O1375" s="7">
        <v>-1</v>
      </c>
      <c r="P1375" s="6">
        <v>5</v>
      </c>
      <c r="Q1375" s="7">
        <v>0</v>
      </c>
      <c r="R1375" s="6"/>
      <c r="T1375" s="6">
        <v>-21</v>
      </c>
      <c r="U1375" s="7">
        <v>3</v>
      </c>
      <c r="V1375" s="3" t="s">
        <v>842</v>
      </c>
      <c r="Y1375" s="6"/>
      <c r="Z1375" s="6">
        <v>29</v>
      </c>
      <c r="AA1375" s="6">
        <v>45</v>
      </c>
      <c r="AB1375" s="7">
        <f>Z1375-AA1375</f>
        <v>-16</v>
      </c>
      <c r="AC1375" s="6">
        <v>36</v>
      </c>
      <c r="AD1375" s="6">
        <v>27</v>
      </c>
      <c r="AE1375" s="7">
        <f>AC1375-AD1375</f>
        <v>9</v>
      </c>
      <c r="AF1375" s="6"/>
      <c r="AG1375" s="6"/>
      <c r="AL1375" s="6"/>
      <c r="AM1375" s="6"/>
      <c r="AO1375" s="4" t="s">
        <v>1148</v>
      </c>
      <c r="AP1375" s="6">
        <v>32</v>
      </c>
      <c r="AQ1375" s="6">
        <v>42</v>
      </c>
      <c r="AR1375" s="6"/>
      <c r="AS1375" s="6"/>
      <c r="AT1375" s="6"/>
      <c r="AU1375" s="4" t="s">
        <v>1147</v>
      </c>
      <c r="AV1375" s="6"/>
      <c r="AW1375" s="6"/>
      <c r="AX1375" s="7"/>
      <c r="BI1375" s="50"/>
      <c r="BK1375" s="50"/>
      <c r="BM1375" s="50"/>
      <c r="BO1375" s="50"/>
      <c r="BQ1375" s="50"/>
      <c r="BS1375" s="50"/>
    </row>
    <row r="1376" spans="2:71" x14ac:dyDescent="0.25">
      <c r="B1376" s="3" t="s">
        <v>265</v>
      </c>
      <c r="C1376" s="9" t="s">
        <v>337</v>
      </c>
      <c r="D1376" s="39">
        <v>45117</v>
      </c>
      <c r="E1376" s="22">
        <v>13</v>
      </c>
      <c r="F1376" s="3" t="s">
        <v>821</v>
      </c>
      <c r="G1376" s="2" t="s">
        <v>224</v>
      </c>
      <c r="H1376" s="6">
        <v>25</v>
      </c>
      <c r="I1376" s="7">
        <v>3</v>
      </c>
      <c r="J1376" s="6">
        <v>43</v>
      </c>
      <c r="K1376" s="7">
        <v>-4</v>
      </c>
      <c r="L1376" s="6">
        <v>11</v>
      </c>
      <c r="M1376" s="7">
        <v>2</v>
      </c>
      <c r="N1376" s="6">
        <v>7</v>
      </c>
      <c r="O1376" s="7">
        <v>0</v>
      </c>
      <c r="P1376" s="6">
        <v>8</v>
      </c>
      <c r="Q1376" s="7">
        <v>-1</v>
      </c>
      <c r="R1376" s="6"/>
      <c r="T1376" s="6">
        <v>-18</v>
      </c>
      <c r="U1376" s="7">
        <v>7</v>
      </c>
      <c r="V1376" s="3" t="s">
        <v>842</v>
      </c>
      <c r="Y1376" s="6"/>
      <c r="Z1376" s="6"/>
      <c r="AA1376" s="6"/>
      <c r="AC1376" s="6"/>
      <c r="AD1376" s="6"/>
      <c r="AF1376" s="6"/>
      <c r="AG1376" s="6"/>
      <c r="AL1376" s="6"/>
      <c r="AM1376" s="6"/>
      <c r="AO1376" s="4"/>
      <c r="AP1376" s="6"/>
      <c r="AQ1376" s="6"/>
      <c r="AR1376" s="6"/>
      <c r="AS1376" s="6"/>
      <c r="AT1376" s="6"/>
      <c r="AU1376" s="4"/>
      <c r="AV1376" s="6"/>
      <c r="AW1376" s="6"/>
      <c r="AX1376" s="7"/>
      <c r="BI1376" s="50"/>
      <c r="BK1376" s="50"/>
      <c r="BM1376" s="50"/>
      <c r="BO1376" s="50"/>
      <c r="BQ1376" s="50"/>
      <c r="BS1376" s="50"/>
    </row>
    <row r="1377" spans="2:71" x14ac:dyDescent="0.25">
      <c r="B1377" s="3" t="s">
        <v>265</v>
      </c>
      <c r="C1377" s="9" t="s">
        <v>340</v>
      </c>
      <c r="D1377" s="39">
        <v>45119</v>
      </c>
      <c r="E1377" s="22">
        <v>14</v>
      </c>
      <c r="F1377" s="3" t="s">
        <v>1169</v>
      </c>
      <c r="H1377" s="6">
        <v>26</v>
      </c>
      <c r="I1377" s="7">
        <v>0</v>
      </c>
      <c r="J1377" s="6">
        <v>46</v>
      </c>
      <c r="K1377" s="7">
        <v>-1</v>
      </c>
      <c r="L1377" s="6">
        <v>11</v>
      </c>
      <c r="M1377" s="7">
        <v>1</v>
      </c>
      <c r="N1377" s="6">
        <v>5</v>
      </c>
      <c r="O1377" s="7">
        <v>0</v>
      </c>
      <c r="P1377" s="6">
        <v>6</v>
      </c>
      <c r="Q1377" s="7">
        <v>0</v>
      </c>
      <c r="R1377" s="6"/>
      <c r="T1377" s="6">
        <v>-20</v>
      </c>
      <c r="U1377" s="7">
        <v>1</v>
      </c>
      <c r="V1377" s="3" t="s">
        <v>1170</v>
      </c>
      <c r="W1377" t="s">
        <v>988</v>
      </c>
      <c r="Y1377" s="6"/>
      <c r="Z1377" s="6"/>
      <c r="AA1377" s="6"/>
      <c r="AC1377" s="6"/>
      <c r="AD1377" s="6"/>
      <c r="AF1377" s="6"/>
      <c r="AG1377" s="6"/>
      <c r="AL1377" s="6"/>
      <c r="AM1377" s="6"/>
      <c r="AO1377" s="4"/>
      <c r="AP1377" s="6"/>
      <c r="AQ1377" s="6"/>
      <c r="AR1377" s="6"/>
      <c r="AS1377" s="6"/>
      <c r="AT1377" s="6"/>
      <c r="AU1377" s="4"/>
      <c r="AV1377" s="6"/>
      <c r="AW1377" s="6"/>
      <c r="AX1377" s="7"/>
      <c r="BI1377" s="50"/>
      <c r="BK1377" s="50"/>
      <c r="BM1377" s="50"/>
      <c r="BO1377" s="50"/>
      <c r="BQ1377" s="50"/>
      <c r="BS1377" s="50"/>
    </row>
    <row r="1378" spans="2:71" x14ac:dyDescent="0.25">
      <c r="B1378" s="3" t="s">
        <v>265</v>
      </c>
      <c r="C1378" s="52" t="s">
        <v>594</v>
      </c>
      <c r="D1378" s="39">
        <v>45120</v>
      </c>
      <c r="E1378" s="22">
        <v>14</v>
      </c>
      <c r="F1378" s="3" t="s">
        <v>1164</v>
      </c>
      <c r="H1378" s="6">
        <v>25</v>
      </c>
      <c r="I1378" s="7">
        <v>0</v>
      </c>
      <c r="J1378" s="6">
        <v>47</v>
      </c>
      <c r="K1378" s="7">
        <v>-4</v>
      </c>
      <c r="L1378" s="6">
        <v>10</v>
      </c>
      <c r="M1378" s="7">
        <v>2</v>
      </c>
      <c r="N1378" s="6">
        <v>5</v>
      </c>
      <c r="O1378" s="7">
        <v>0</v>
      </c>
      <c r="P1378" s="6">
        <v>6</v>
      </c>
      <c r="Q1378" s="7">
        <v>1</v>
      </c>
      <c r="R1378" s="6"/>
      <c r="T1378" s="6">
        <v>-22</v>
      </c>
      <c r="U1378" s="7">
        <v>4</v>
      </c>
      <c r="V1378" s="3" t="s">
        <v>842</v>
      </c>
      <c r="W1378" s="3"/>
      <c r="Y1378" s="6"/>
      <c r="Z1378" s="6">
        <v>27</v>
      </c>
      <c r="AA1378" s="6">
        <v>42</v>
      </c>
      <c r="AB1378" s="7">
        <f>Z1378-AA1378</f>
        <v>-15</v>
      </c>
      <c r="AC1378" s="6"/>
      <c r="AD1378" s="6"/>
      <c r="AF1378" s="6"/>
      <c r="AG1378" s="6"/>
      <c r="AL1378" s="6"/>
      <c r="AM1378" s="6"/>
      <c r="AO1378" s="4" t="s">
        <v>1189</v>
      </c>
      <c r="AP1378" s="6">
        <v>27</v>
      </c>
      <c r="AQ1378" s="6">
        <v>34</v>
      </c>
      <c r="AR1378" s="6"/>
      <c r="AS1378" s="6"/>
      <c r="AT1378" s="6"/>
      <c r="AU1378" s="4" t="s">
        <v>1185</v>
      </c>
      <c r="AV1378" s="6"/>
      <c r="AW1378" s="6"/>
      <c r="AX1378" s="7"/>
      <c r="BI1378" s="50"/>
      <c r="BK1378" s="50"/>
      <c r="BM1378" s="50"/>
      <c r="BO1378" s="50"/>
      <c r="BQ1378" s="50"/>
      <c r="BS1378" s="50"/>
    </row>
    <row r="1379" spans="2:71" x14ac:dyDescent="0.25">
      <c r="B1379" s="3" t="s">
        <v>265</v>
      </c>
      <c r="C1379" s="52" t="s">
        <v>594</v>
      </c>
      <c r="D1379" s="39">
        <v>45120</v>
      </c>
      <c r="E1379" s="22">
        <v>19</v>
      </c>
      <c r="F1379" s="3" t="s">
        <v>821</v>
      </c>
      <c r="H1379" s="6"/>
      <c r="J1379" s="6"/>
      <c r="L1379" s="6"/>
      <c r="N1379" s="6"/>
      <c r="P1379" s="6"/>
      <c r="R1379" s="6"/>
      <c r="T1379" s="6"/>
      <c r="V1379" s="3" t="s">
        <v>842</v>
      </c>
      <c r="W1379" s="3"/>
      <c r="Y1379" s="6"/>
      <c r="Z1379" s="6">
        <v>25</v>
      </c>
      <c r="AA1379" s="6">
        <v>65</v>
      </c>
      <c r="AB1379" s="7">
        <f>Z1379-AA1379</f>
        <v>-40</v>
      </c>
      <c r="AC1379" s="6">
        <v>32</v>
      </c>
      <c r="AD1379" s="6">
        <v>54</v>
      </c>
      <c r="AE1379" s="7">
        <f>AC1379-AD1379</f>
        <v>-22</v>
      </c>
      <c r="AF1379" s="6"/>
      <c r="AG1379" s="6"/>
      <c r="AL1379" s="6"/>
      <c r="AM1379" s="6"/>
      <c r="AO1379" s="4" t="s">
        <v>931</v>
      </c>
      <c r="AP1379" s="6"/>
      <c r="AQ1379" s="6"/>
      <c r="AR1379" s="6"/>
      <c r="AS1379" s="6"/>
      <c r="AT1379" s="6"/>
      <c r="AU1379" s="4"/>
      <c r="AV1379" s="6"/>
      <c r="AW1379" s="6"/>
      <c r="AX1379" s="7"/>
      <c r="BI1379" s="50"/>
      <c r="BK1379" s="50"/>
      <c r="BM1379" s="50"/>
      <c r="BO1379" s="50"/>
      <c r="BQ1379" s="50"/>
      <c r="BS1379" s="50"/>
    </row>
    <row r="1380" spans="2:71" x14ac:dyDescent="0.25">
      <c r="B1380" s="3" t="s">
        <v>265</v>
      </c>
      <c r="C1380" s="52" t="s">
        <v>514</v>
      </c>
      <c r="D1380" s="39">
        <v>45121</v>
      </c>
      <c r="E1380" s="22">
        <v>18</v>
      </c>
      <c r="F1380" s="3" t="s">
        <v>1136</v>
      </c>
      <c r="H1380" s="6">
        <v>28</v>
      </c>
      <c r="I1380" s="7">
        <v>-2</v>
      </c>
      <c r="J1380" s="6">
        <v>46</v>
      </c>
      <c r="K1380" s="7">
        <v>1</v>
      </c>
      <c r="L1380" s="6">
        <v>11</v>
      </c>
      <c r="M1380" s="7">
        <v>1</v>
      </c>
      <c r="N1380" s="6">
        <v>3</v>
      </c>
      <c r="O1380" s="7">
        <v>0</v>
      </c>
      <c r="P1380" s="6">
        <v>5</v>
      </c>
      <c r="Q1380" s="7">
        <v>0</v>
      </c>
      <c r="R1380" s="6"/>
      <c r="T1380" s="6">
        <v>-18</v>
      </c>
      <c r="U1380" s="7">
        <v>-3</v>
      </c>
      <c r="V1380" s="3" t="s">
        <v>842</v>
      </c>
      <c r="W1380" t="s">
        <v>988</v>
      </c>
      <c r="Y1380" s="6"/>
      <c r="Z1380" s="6"/>
      <c r="AA1380" s="6"/>
      <c r="AC1380" s="6"/>
      <c r="AD1380" s="6"/>
      <c r="AF1380" s="6"/>
      <c r="AG1380" s="6"/>
      <c r="AL1380" s="6"/>
      <c r="AM1380" s="6"/>
      <c r="AO1380" s="4"/>
      <c r="AP1380" s="6"/>
      <c r="AQ1380" s="6"/>
      <c r="AR1380" s="6"/>
      <c r="AS1380" s="6"/>
      <c r="AT1380" s="6"/>
      <c r="AU1380" s="4"/>
      <c r="AV1380" s="6"/>
      <c r="AW1380" s="6"/>
      <c r="AX1380" s="7"/>
      <c r="BI1380" s="50"/>
      <c r="BK1380" s="50"/>
      <c r="BM1380" s="50"/>
      <c r="BO1380" s="50"/>
      <c r="BQ1380" s="50"/>
      <c r="BS1380" s="50"/>
    </row>
    <row r="1381" spans="2:71" x14ac:dyDescent="0.25">
      <c r="B1381" s="3" t="s">
        <v>265</v>
      </c>
      <c r="C1381" s="52" t="s">
        <v>519</v>
      </c>
      <c r="D1381" s="39">
        <v>45121</v>
      </c>
      <c r="E1381" s="22">
        <v>18</v>
      </c>
      <c r="F1381" s="3" t="s">
        <v>1094</v>
      </c>
      <c r="H1381" s="6">
        <v>24</v>
      </c>
      <c r="I1381" s="7">
        <v>-4</v>
      </c>
      <c r="J1381" s="6">
        <v>48</v>
      </c>
      <c r="K1381" s="7">
        <v>2</v>
      </c>
      <c r="L1381" s="6">
        <v>11</v>
      </c>
      <c r="M1381" s="7">
        <v>2</v>
      </c>
      <c r="N1381" s="6">
        <v>5</v>
      </c>
      <c r="O1381" s="7">
        <v>-2</v>
      </c>
      <c r="P1381" s="6">
        <v>6</v>
      </c>
      <c r="Q1381" s="7">
        <v>2</v>
      </c>
      <c r="R1381" s="6">
        <v>1</v>
      </c>
      <c r="S1381" s="7">
        <v>0</v>
      </c>
      <c r="T1381" s="6">
        <v>-24</v>
      </c>
      <c r="U1381" s="7">
        <v>-6</v>
      </c>
      <c r="V1381" s="3" t="s">
        <v>842</v>
      </c>
      <c r="W1381" s="3"/>
      <c r="Y1381" s="6"/>
      <c r="Z1381" s="6">
        <v>37</v>
      </c>
      <c r="AA1381" s="6">
        <v>55</v>
      </c>
      <c r="AB1381" s="7">
        <f>Z1381-AA1381</f>
        <v>-18</v>
      </c>
      <c r="AC1381" s="6">
        <v>45</v>
      </c>
      <c r="AD1381" s="6">
        <v>42</v>
      </c>
      <c r="AE1381" s="7">
        <f>AC1381-AD1381</f>
        <v>3</v>
      </c>
      <c r="AF1381" s="6"/>
      <c r="AG1381" s="6"/>
      <c r="AL1381" s="6"/>
      <c r="AM1381" s="6"/>
      <c r="AO1381" s="4" t="s">
        <v>1095</v>
      </c>
      <c r="AP1381" s="6"/>
      <c r="AQ1381" s="6"/>
      <c r="AR1381" s="6"/>
      <c r="AS1381" s="6"/>
      <c r="AT1381" s="6"/>
      <c r="AU1381" s="4"/>
      <c r="AV1381" s="6"/>
      <c r="AW1381" s="6"/>
      <c r="AX1381" s="7"/>
      <c r="BI1381" s="50"/>
      <c r="BK1381" s="50"/>
      <c r="BM1381" s="50"/>
      <c r="BO1381" s="50"/>
      <c r="BQ1381" s="50"/>
      <c r="BS1381" s="50"/>
    </row>
    <row r="1382" spans="2:71" x14ac:dyDescent="0.25">
      <c r="B1382" s="3" t="s">
        <v>265</v>
      </c>
      <c r="C1382" s="52" t="s">
        <v>552</v>
      </c>
      <c r="D1382" s="39">
        <v>45121</v>
      </c>
      <c r="E1382" s="22">
        <v>19</v>
      </c>
      <c r="F1382" s="3" t="s">
        <v>1198</v>
      </c>
      <c r="H1382" s="6">
        <v>29</v>
      </c>
      <c r="I1382" s="7">
        <v>1</v>
      </c>
      <c r="J1382" s="6">
        <v>44</v>
      </c>
      <c r="K1382" s="7">
        <v>-3</v>
      </c>
      <c r="L1382" s="6">
        <v>12</v>
      </c>
      <c r="M1382" s="7">
        <v>2</v>
      </c>
      <c r="N1382" s="6">
        <v>5</v>
      </c>
      <c r="O1382" s="7">
        <v>1</v>
      </c>
      <c r="P1382" s="6">
        <v>5</v>
      </c>
      <c r="Q1382" s="7">
        <v>-1</v>
      </c>
      <c r="R1382" s="6"/>
      <c r="T1382" s="6">
        <v>-15</v>
      </c>
      <c r="U1382" s="7">
        <v>4</v>
      </c>
      <c r="V1382" s="3" t="s">
        <v>842</v>
      </c>
      <c r="W1382" t="s">
        <v>1203</v>
      </c>
      <c r="Y1382" s="6"/>
      <c r="Z1382" s="6"/>
      <c r="AA1382" s="6"/>
      <c r="AC1382" s="6"/>
      <c r="AD1382" s="6"/>
      <c r="AF1382" s="6"/>
      <c r="AG1382" s="6"/>
      <c r="AL1382" s="6"/>
      <c r="AM1382" s="6"/>
      <c r="AO1382" s="4"/>
      <c r="AP1382" s="6"/>
      <c r="AQ1382" s="6"/>
      <c r="AR1382" s="6"/>
      <c r="AS1382" s="6"/>
      <c r="AT1382" s="6"/>
      <c r="AU1382" s="4"/>
      <c r="AV1382" s="6"/>
      <c r="AW1382" s="6"/>
      <c r="AX1382" s="7"/>
      <c r="BI1382" s="50"/>
      <c r="BK1382" s="50"/>
      <c r="BM1382" s="50"/>
      <c r="BO1382" s="50"/>
      <c r="BQ1382" s="50"/>
      <c r="BS1382" s="50"/>
    </row>
    <row r="1383" spans="2:71" x14ac:dyDescent="0.25">
      <c r="B1383" s="3" t="s">
        <v>265</v>
      </c>
      <c r="C1383" s="52" t="s">
        <v>319</v>
      </c>
      <c r="D1383" s="39">
        <v>45122</v>
      </c>
      <c r="E1383" s="22">
        <v>19</v>
      </c>
      <c r="F1383" s="3" t="s">
        <v>821</v>
      </c>
      <c r="H1383" s="6"/>
      <c r="J1383" s="6"/>
      <c r="L1383" s="6"/>
      <c r="N1383" s="6"/>
      <c r="P1383" s="6"/>
      <c r="R1383" s="6"/>
      <c r="T1383" s="6"/>
      <c r="V1383" s="3" t="s">
        <v>842</v>
      </c>
      <c r="W1383" s="3"/>
      <c r="Y1383" s="6"/>
      <c r="Z1383" s="6">
        <v>29</v>
      </c>
      <c r="AA1383" s="6">
        <v>59</v>
      </c>
      <c r="AB1383" s="7">
        <f>Z1383-AA1383</f>
        <v>-30</v>
      </c>
      <c r="AC1383" s="6">
        <v>34</v>
      </c>
      <c r="AD1383" s="6">
        <v>46</v>
      </c>
      <c r="AE1383" s="7">
        <f>AC1383-AD1383</f>
        <v>-12</v>
      </c>
      <c r="AF1383" s="6"/>
      <c r="AG1383" s="6"/>
      <c r="AL1383" s="6"/>
      <c r="AM1383" s="6"/>
      <c r="AO1383" s="4" t="s">
        <v>1037</v>
      </c>
      <c r="AP1383" s="6"/>
      <c r="AQ1383" s="6"/>
      <c r="AR1383" s="6"/>
      <c r="AS1383" s="6"/>
      <c r="AT1383" s="6"/>
      <c r="AU1383" s="4"/>
      <c r="AV1383" s="6">
        <v>13</v>
      </c>
      <c r="AW1383" s="6">
        <v>69</v>
      </c>
      <c r="AX1383" s="7">
        <f>AV1383-AW1383</f>
        <v>-56</v>
      </c>
      <c r="AY1383" s="4" t="s">
        <v>871</v>
      </c>
      <c r="BI1383" s="50"/>
      <c r="BK1383" s="50"/>
      <c r="BM1383" s="50"/>
      <c r="BO1383" s="50"/>
      <c r="BQ1383" s="50"/>
      <c r="BS1383" s="50"/>
    </row>
    <row r="1384" spans="2:71" x14ac:dyDescent="0.25">
      <c r="B1384" s="3" t="s">
        <v>265</v>
      </c>
      <c r="C1384" s="52" t="s">
        <v>627</v>
      </c>
      <c r="D1384" s="39">
        <v>45123</v>
      </c>
      <c r="E1384" s="22">
        <v>17</v>
      </c>
      <c r="F1384" s="3" t="s">
        <v>1135</v>
      </c>
      <c r="H1384" s="6">
        <v>27</v>
      </c>
      <c r="I1384" s="7" t="e">
        <f>-#REF!</f>
        <v>#REF!</v>
      </c>
      <c r="J1384" s="6">
        <v>44</v>
      </c>
      <c r="K1384" s="7">
        <v>-4</v>
      </c>
      <c r="L1384" s="6">
        <v>13</v>
      </c>
      <c r="M1384" s="7">
        <v>2</v>
      </c>
      <c r="N1384" s="6">
        <v>4</v>
      </c>
      <c r="O1384" s="7">
        <v>0</v>
      </c>
      <c r="P1384" s="6">
        <v>8</v>
      </c>
      <c r="Q1384" s="7">
        <v>3</v>
      </c>
      <c r="R1384" s="6"/>
      <c r="T1384" s="6">
        <v>-17</v>
      </c>
      <c r="U1384" s="7">
        <v>4</v>
      </c>
      <c r="V1384" s="3" t="s">
        <v>842</v>
      </c>
      <c r="W1384" s="3"/>
      <c r="Y1384" s="6"/>
      <c r="Z1384" s="6">
        <v>31</v>
      </c>
      <c r="AA1384" s="6">
        <v>45</v>
      </c>
      <c r="AB1384" s="7">
        <f>Z1384-AA1384</f>
        <v>-14</v>
      </c>
      <c r="AC1384" s="6">
        <v>37</v>
      </c>
      <c r="AD1384" s="6">
        <v>29</v>
      </c>
      <c r="AE1384" s="7">
        <f>AC1384-AD1384</f>
        <v>8</v>
      </c>
      <c r="AF1384" s="6"/>
      <c r="AG1384" s="6"/>
      <c r="AL1384" s="6"/>
      <c r="AM1384" s="6"/>
      <c r="AO1384" s="4" t="s">
        <v>1148</v>
      </c>
      <c r="AP1384" s="6">
        <v>34</v>
      </c>
      <c r="AQ1384" s="6">
        <v>43</v>
      </c>
      <c r="AR1384" s="6"/>
      <c r="AS1384" s="6"/>
      <c r="AT1384" s="6"/>
      <c r="AU1384" s="4" t="s">
        <v>1147</v>
      </c>
      <c r="AV1384" s="6"/>
      <c r="AW1384" s="6"/>
      <c r="AX1384" s="7"/>
      <c r="BI1384" s="50"/>
      <c r="BK1384" s="50"/>
      <c r="BM1384" s="50"/>
      <c r="BO1384" s="50"/>
      <c r="BQ1384" s="50"/>
      <c r="BS1384" s="50"/>
    </row>
    <row r="1385" spans="2:71" x14ac:dyDescent="0.25">
      <c r="B1385" s="3" t="s">
        <v>265</v>
      </c>
      <c r="C1385" s="52" t="s">
        <v>641</v>
      </c>
      <c r="D1385" s="39">
        <v>45126</v>
      </c>
      <c r="E1385" s="22">
        <v>20</v>
      </c>
      <c r="F1385" s="3" t="s">
        <v>1169</v>
      </c>
      <c r="H1385" s="6">
        <v>26</v>
      </c>
      <c r="I1385" s="7">
        <v>0</v>
      </c>
      <c r="J1385" s="6">
        <v>45</v>
      </c>
      <c r="K1385" s="7">
        <v>-1</v>
      </c>
      <c r="L1385" s="6">
        <v>11</v>
      </c>
      <c r="M1385" s="7">
        <v>0</v>
      </c>
      <c r="N1385" s="6">
        <v>5</v>
      </c>
      <c r="O1385" s="7">
        <v>0</v>
      </c>
      <c r="P1385" s="6">
        <v>7</v>
      </c>
      <c r="Q1385" s="7">
        <v>1</v>
      </c>
      <c r="R1385" s="6"/>
      <c r="T1385" s="6">
        <v>-19</v>
      </c>
      <c r="U1385" s="7">
        <v>1</v>
      </c>
      <c r="V1385" s="3" t="s">
        <v>1170</v>
      </c>
      <c r="W1385" t="s">
        <v>988</v>
      </c>
      <c r="Y1385" s="6"/>
      <c r="Z1385" s="6"/>
      <c r="AA1385" s="6"/>
      <c r="AC1385" s="6"/>
      <c r="AD1385" s="6"/>
      <c r="AF1385" s="6"/>
      <c r="AG1385" s="6"/>
      <c r="AL1385" s="6"/>
      <c r="AM1385" s="6"/>
      <c r="AO1385" s="4"/>
      <c r="AP1385" s="6"/>
      <c r="AQ1385" s="6"/>
      <c r="AR1385" s="6"/>
      <c r="AS1385" s="6"/>
      <c r="AT1385" s="6"/>
      <c r="AU1385" s="4"/>
      <c r="AV1385" s="6"/>
      <c r="AW1385" s="6"/>
      <c r="AX1385" s="7"/>
      <c r="BI1385" s="50"/>
      <c r="BK1385" s="50"/>
      <c r="BM1385" s="50"/>
      <c r="BO1385" s="50"/>
      <c r="BQ1385" s="50"/>
      <c r="BS1385" s="50"/>
    </row>
    <row r="1386" spans="2:71" x14ac:dyDescent="0.25">
      <c r="B1386" s="3" t="s">
        <v>265</v>
      </c>
      <c r="C1386" s="52" t="s">
        <v>641</v>
      </c>
      <c r="D1386" s="39">
        <v>45126</v>
      </c>
      <c r="E1386" s="22">
        <v>26</v>
      </c>
      <c r="F1386" s="3" t="s">
        <v>821</v>
      </c>
      <c r="G1386" s="2" t="s">
        <v>224</v>
      </c>
      <c r="H1386" s="6">
        <v>25</v>
      </c>
      <c r="I1386" s="7">
        <v>0</v>
      </c>
      <c r="J1386" s="6">
        <v>44</v>
      </c>
      <c r="K1386" s="7">
        <v>1</v>
      </c>
      <c r="L1386" s="6">
        <v>10</v>
      </c>
      <c r="M1386" s="7">
        <v>-1</v>
      </c>
      <c r="N1386" s="6">
        <v>7</v>
      </c>
      <c r="O1386" s="7">
        <v>0</v>
      </c>
      <c r="P1386" s="6">
        <v>8</v>
      </c>
      <c r="Q1386" s="7">
        <v>0</v>
      </c>
      <c r="R1386" s="6"/>
      <c r="T1386" s="6">
        <v>-19</v>
      </c>
      <c r="U1386" s="7">
        <v>-1</v>
      </c>
      <c r="V1386" s="3" t="s">
        <v>842</v>
      </c>
      <c r="W1386" s="3"/>
      <c r="Y1386" s="6"/>
      <c r="Z1386" s="6"/>
      <c r="AA1386" s="6"/>
      <c r="AC1386" s="6"/>
      <c r="AD1386" s="6"/>
      <c r="AF1386" s="6"/>
      <c r="AG1386" s="6"/>
      <c r="AL1386" s="6"/>
      <c r="AM1386" s="6"/>
      <c r="AO1386" s="4"/>
      <c r="AP1386" s="6">
        <v>23</v>
      </c>
      <c r="AQ1386" s="6">
        <v>31</v>
      </c>
      <c r="AR1386" s="6"/>
      <c r="AS1386" s="6"/>
      <c r="AT1386" s="6"/>
      <c r="AU1386" s="4" t="s">
        <v>876</v>
      </c>
      <c r="AV1386" s="6"/>
      <c r="AW1386" s="6"/>
      <c r="AX1386" s="7"/>
      <c r="BI1386" s="50"/>
      <c r="BK1386" s="50"/>
      <c r="BM1386" s="50"/>
      <c r="BO1386" s="50"/>
      <c r="BQ1386" s="50"/>
      <c r="BS1386" s="50"/>
    </row>
    <row r="1387" spans="2:71" x14ac:dyDescent="0.25">
      <c r="B1387" s="3" t="s">
        <v>265</v>
      </c>
      <c r="C1387" s="52" t="s">
        <v>597</v>
      </c>
      <c r="D1387" s="39">
        <v>45126</v>
      </c>
      <c r="E1387" s="22">
        <v>23</v>
      </c>
      <c r="F1387" s="3" t="s">
        <v>903</v>
      </c>
      <c r="G1387" s="2" t="s">
        <v>138</v>
      </c>
      <c r="H1387" s="6">
        <v>25</v>
      </c>
      <c r="I1387" s="7">
        <v>-3</v>
      </c>
      <c r="J1387" s="6">
        <v>42</v>
      </c>
      <c r="K1387" s="7">
        <v>-1</v>
      </c>
      <c r="L1387" s="6">
        <v>11</v>
      </c>
      <c r="M1387" s="7">
        <v>2</v>
      </c>
      <c r="N1387" s="6">
        <v>6</v>
      </c>
      <c r="O1387" s="7">
        <v>0</v>
      </c>
      <c r="P1387" s="6">
        <v>10</v>
      </c>
      <c r="Q1387" s="7">
        <v>2</v>
      </c>
      <c r="R1387" s="6"/>
      <c r="T1387" s="6">
        <v>-17</v>
      </c>
      <c r="U1387" s="7">
        <v>-2</v>
      </c>
      <c r="V1387" s="3" t="s">
        <v>842</v>
      </c>
      <c r="W1387" s="3"/>
      <c r="Y1387" s="6"/>
      <c r="Z1387" s="6">
        <v>24</v>
      </c>
      <c r="AA1387" s="6">
        <v>50</v>
      </c>
      <c r="AB1387" s="7">
        <f>Z1387-AA1387</f>
        <v>-26</v>
      </c>
      <c r="AC1387" s="6">
        <v>26</v>
      </c>
      <c r="AD1387" s="6">
        <v>39</v>
      </c>
      <c r="AE1387" s="7">
        <f>AC1387-AD1387</f>
        <v>-13</v>
      </c>
      <c r="AF1387" s="6">
        <v>14</v>
      </c>
      <c r="AG1387" s="6">
        <v>20</v>
      </c>
      <c r="AH1387" s="7">
        <f>AF1387-AG1387</f>
        <v>-6</v>
      </c>
      <c r="AL1387" s="6"/>
      <c r="AM1387" s="6"/>
      <c r="AO1387" s="4" t="s">
        <v>1127</v>
      </c>
      <c r="AP1387" s="6">
        <v>24</v>
      </c>
      <c r="AQ1387" s="6">
        <v>27</v>
      </c>
      <c r="AR1387" s="6"/>
      <c r="AS1387" s="6"/>
      <c r="AT1387" s="6"/>
      <c r="AU1387" s="4" t="s">
        <v>1035</v>
      </c>
      <c r="AV1387" s="6"/>
      <c r="AW1387" s="6"/>
      <c r="AX1387" s="7"/>
      <c r="BI1387" s="50"/>
      <c r="BK1387" s="50"/>
      <c r="BM1387" s="50"/>
      <c r="BO1387" s="50"/>
      <c r="BQ1387" s="50"/>
      <c r="BS1387" s="50"/>
    </row>
    <row r="1388" spans="2:71" x14ac:dyDescent="0.25">
      <c r="B1388" s="3" t="s">
        <v>265</v>
      </c>
      <c r="C1388" s="52" t="s">
        <v>307</v>
      </c>
      <c r="D1388" s="39">
        <v>45126</v>
      </c>
      <c r="E1388" s="22">
        <v>31</v>
      </c>
      <c r="F1388" s="3" t="s">
        <v>1132</v>
      </c>
      <c r="G1388" s="2" t="s">
        <v>60</v>
      </c>
      <c r="H1388" s="6">
        <v>28</v>
      </c>
      <c r="I1388" s="7">
        <v>3</v>
      </c>
      <c r="J1388" s="6">
        <v>45</v>
      </c>
      <c r="K1388" s="7">
        <v>-2</v>
      </c>
      <c r="L1388" s="6">
        <v>12</v>
      </c>
      <c r="M1388" s="7">
        <v>-1</v>
      </c>
      <c r="N1388" s="6">
        <v>6</v>
      </c>
      <c r="O1388" s="7">
        <v>-2</v>
      </c>
      <c r="P1388" s="6">
        <v>3</v>
      </c>
      <c r="Q1388" s="7">
        <v>0</v>
      </c>
      <c r="R1388" s="6">
        <v>1</v>
      </c>
      <c r="S1388" s="7">
        <v>1</v>
      </c>
      <c r="T1388" s="6">
        <v>-17</v>
      </c>
      <c r="U1388" s="7">
        <v>5</v>
      </c>
      <c r="V1388" s="3" t="s">
        <v>639</v>
      </c>
      <c r="W1388" s="3"/>
      <c r="Y1388" s="6"/>
      <c r="Z1388" s="6">
        <v>26</v>
      </c>
      <c r="AA1388" s="6">
        <v>63</v>
      </c>
      <c r="AB1388" s="7">
        <f>Z1388-AA1388</f>
        <v>-37</v>
      </c>
      <c r="AC1388" s="6">
        <v>31</v>
      </c>
      <c r="AD1388" s="6">
        <v>53</v>
      </c>
      <c r="AE1388" s="7">
        <f>AC1388-AD1388</f>
        <v>-22</v>
      </c>
      <c r="AF1388" s="6">
        <v>22</v>
      </c>
      <c r="AG1388" s="6">
        <v>36</v>
      </c>
      <c r="AH1388" s="7">
        <f>AF1388-AG1388</f>
        <v>-14</v>
      </c>
      <c r="AL1388" s="6"/>
      <c r="AM1388" s="6"/>
      <c r="AO1388" s="4" t="s">
        <v>1087</v>
      </c>
      <c r="AP1388" s="6">
        <v>31</v>
      </c>
      <c r="AQ1388" s="6">
        <v>36</v>
      </c>
      <c r="AR1388" s="6"/>
      <c r="AS1388" s="6"/>
      <c r="AT1388" s="6"/>
      <c r="AU1388" s="4" t="s">
        <v>1088</v>
      </c>
      <c r="AV1388" s="6">
        <v>14</v>
      </c>
      <c r="AW1388" s="6">
        <v>79</v>
      </c>
      <c r="AX1388" s="7">
        <f>AV1388-AW1388</f>
        <v>-65</v>
      </c>
      <c r="AY1388" s="4" t="s">
        <v>937</v>
      </c>
      <c r="BI1388" s="50"/>
      <c r="BK1388" s="50"/>
      <c r="BM1388" s="50"/>
      <c r="BO1388" s="50"/>
      <c r="BQ1388" s="50"/>
      <c r="BS1388" s="50"/>
    </row>
    <row r="1389" spans="2:71" x14ac:dyDescent="0.25">
      <c r="B1389" s="3" t="s">
        <v>265</v>
      </c>
      <c r="C1389" s="52" t="s">
        <v>26</v>
      </c>
      <c r="D1389" s="39" t="s">
        <v>26</v>
      </c>
      <c r="E1389" s="22"/>
      <c r="F1389" s="3" t="s">
        <v>1132</v>
      </c>
      <c r="H1389" s="6"/>
      <c r="J1389" s="6"/>
      <c r="L1389" s="6"/>
      <c r="N1389" s="6"/>
      <c r="P1389" s="6"/>
      <c r="R1389" s="6"/>
      <c r="T1389" s="6"/>
      <c r="V1389" s="3" t="s">
        <v>842</v>
      </c>
      <c r="W1389" s="3"/>
      <c r="Y1389" s="6"/>
      <c r="Z1389" s="6">
        <v>27</v>
      </c>
      <c r="AA1389" s="6">
        <v>39</v>
      </c>
      <c r="AC1389" s="6"/>
      <c r="AD1389" s="6"/>
      <c r="AF1389" s="6"/>
      <c r="AG1389" s="6"/>
      <c r="AL1389" s="6"/>
      <c r="AM1389" s="6"/>
      <c r="AO1389" s="4" t="s">
        <v>1154</v>
      </c>
      <c r="AP1389" s="6"/>
      <c r="AQ1389" s="6"/>
      <c r="AR1389" s="6"/>
      <c r="AS1389" s="6"/>
      <c r="AT1389" s="6"/>
      <c r="AU1389" s="4"/>
      <c r="AV1389" s="6"/>
      <c r="AW1389" s="6"/>
      <c r="AX1389" s="7"/>
      <c r="AY1389" s="4"/>
      <c r="BI1389" s="50"/>
      <c r="BK1389" s="50"/>
      <c r="BM1389" s="50"/>
      <c r="BO1389" s="50"/>
      <c r="BQ1389" s="50"/>
      <c r="BS1389" s="50"/>
    </row>
    <row r="1390" spans="2:71" x14ac:dyDescent="0.25">
      <c r="B1390" s="3" t="s">
        <v>265</v>
      </c>
      <c r="C1390" s="52" t="s">
        <v>598</v>
      </c>
      <c r="D1390" s="39">
        <v>45127</v>
      </c>
      <c r="E1390" s="22">
        <v>21</v>
      </c>
      <c r="F1390" s="3" t="s">
        <v>1164</v>
      </c>
      <c r="H1390" s="6">
        <v>25</v>
      </c>
      <c r="I1390" s="7">
        <v>0</v>
      </c>
      <c r="J1390" s="6">
        <v>47</v>
      </c>
      <c r="K1390" s="7">
        <v>0</v>
      </c>
      <c r="L1390" s="6">
        <v>10</v>
      </c>
      <c r="M1390" s="7">
        <v>0</v>
      </c>
      <c r="N1390" s="6">
        <v>5</v>
      </c>
      <c r="O1390" s="7">
        <v>0</v>
      </c>
      <c r="P1390" s="6">
        <v>7</v>
      </c>
      <c r="Q1390" s="7">
        <v>1</v>
      </c>
      <c r="R1390" s="6"/>
      <c r="T1390" s="6">
        <v>-22</v>
      </c>
      <c r="U1390" s="7">
        <v>0</v>
      </c>
      <c r="V1390" s="3" t="s">
        <v>842</v>
      </c>
      <c r="W1390" s="3"/>
      <c r="Y1390" s="6"/>
      <c r="Z1390" s="6">
        <v>29</v>
      </c>
      <c r="AA1390" s="6">
        <v>43</v>
      </c>
      <c r="AB1390" s="7">
        <f>Z1390-AA1390</f>
        <v>-14</v>
      </c>
      <c r="AC1390" s="6"/>
      <c r="AD1390" s="6"/>
      <c r="AF1390" s="6"/>
      <c r="AG1390" s="6"/>
      <c r="AL1390" s="6"/>
      <c r="AM1390" s="6"/>
      <c r="AO1390" s="4" t="s">
        <v>1189</v>
      </c>
      <c r="AP1390" s="6">
        <v>30</v>
      </c>
      <c r="AQ1390" s="6">
        <v>35</v>
      </c>
      <c r="AR1390" s="6"/>
      <c r="AS1390" s="6"/>
      <c r="AT1390" s="6"/>
      <c r="AU1390" s="4" t="s">
        <v>1185</v>
      </c>
      <c r="AV1390" s="6"/>
      <c r="AW1390" s="6"/>
      <c r="AX1390" s="7"/>
      <c r="BI1390" s="50"/>
      <c r="BK1390" s="50"/>
      <c r="BM1390" s="50"/>
      <c r="BO1390" s="50"/>
      <c r="BQ1390" s="50"/>
      <c r="BS1390" s="50"/>
    </row>
    <row r="1391" spans="2:71" x14ac:dyDescent="0.25">
      <c r="B1391" s="3" t="s">
        <v>265</v>
      </c>
      <c r="C1391" s="52" t="s">
        <v>369</v>
      </c>
      <c r="D1391" s="39">
        <v>45128</v>
      </c>
      <c r="E1391" s="22">
        <v>21</v>
      </c>
      <c r="F1391" s="3" t="s">
        <v>821</v>
      </c>
      <c r="H1391" s="6"/>
      <c r="J1391" s="6"/>
      <c r="L1391" s="6"/>
      <c r="N1391" s="6"/>
      <c r="P1391" s="6"/>
      <c r="R1391" s="6"/>
      <c r="T1391" s="6"/>
      <c r="V1391" s="3" t="s">
        <v>842</v>
      </c>
      <c r="W1391" s="3"/>
      <c r="Y1391" s="6"/>
      <c r="Z1391" s="6">
        <v>29</v>
      </c>
      <c r="AA1391" s="6">
        <v>56</v>
      </c>
      <c r="AB1391" s="7">
        <f>Z1391-AA1391</f>
        <v>-27</v>
      </c>
      <c r="AC1391" s="6"/>
      <c r="AD1391" s="6"/>
      <c r="AF1391" s="6"/>
      <c r="AG1391" s="6"/>
      <c r="AL1391" s="6"/>
      <c r="AM1391" s="6"/>
      <c r="AO1391" s="4" t="s">
        <v>1037</v>
      </c>
      <c r="AP1391" s="6"/>
      <c r="AQ1391" s="6"/>
      <c r="AR1391" s="6"/>
      <c r="AS1391" s="6"/>
      <c r="AT1391" s="6"/>
      <c r="AU1391" s="4"/>
      <c r="AV1391" s="6"/>
      <c r="AW1391" s="6"/>
      <c r="AX1391" s="7"/>
      <c r="BI1391" s="50"/>
      <c r="BK1391" s="50"/>
      <c r="BM1391" s="50"/>
      <c r="BO1391" s="50"/>
      <c r="BQ1391" s="50"/>
      <c r="BS1391" s="50"/>
    </row>
    <row r="1392" spans="2:71" x14ac:dyDescent="0.25">
      <c r="B1392" s="3" t="s">
        <v>265</v>
      </c>
      <c r="C1392" s="52" t="s">
        <v>599</v>
      </c>
      <c r="D1392" s="39">
        <v>45128</v>
      </c>
      <c r="E1392" s="22">
        <v>28</v>
      </c>
      <c r="F1392" s="3" t="s">
        <v>1136</v>
      </c>
      <c r="H1392" s="6">
        <v>28</v>
      </c>
      <c r="I1392" s="7">
        <v>0</v>
      </c>
      <c r="J1392" s="6">
        <v>47</v>
      </c>
      <c r="K1392" s="7">
        <v>1</v>
      </c>
      <c r="L1392" s="6">
        <v>10</v>
      </c>
      <c r="M1392" s="7">
        <v>-1</v>
      </c>
      <c r="N1392" s="6">
        <v>3</v>
      </c>
      <c r="O1392" s="7">
        <v>0</v>
      </c>
      <c r="P1392" s="6">
        <v>4</v>
      </c>
      <c r="Q1392" s="7">
        <v>-1</v>
      </c>
      <c r="R1392" s="6"/>
      <c r="T1392" s="6">
        <v>-19</v>
      </c>
      <c r="U1392" s="7">
        <v>-1</v>
      </c>
      <c r="V1392" s="3" t="s">
        <v>842</v>
      </c>
      <c r="W1392" t="s">
        <v>988</v>
      </c>
      <c r="Y1392" s="6"/>
      <c r="Z1392" s="6">
        <v>31</v>
      </c>
      <c r="AA1392" s="6">
        <v>44</v>
      </c>
      <c r="AB1392" s="7">
        <v>-14</v>
      </c>
      <c r="AC1392" s="6">
        <v>36</v>
      </c>
      <c r="AD1392" s="6">
        <v>36</v>
      </c>
      <c r="AE1392" s="7">
        <f>AC1392-AD1392</f>
        <v>0</v>
      </c>
      <c r="AF1392" s="6">
        <v>17</v>
      </c>
      <c r="AG1392" s="6">
        <v>29</v>
      </c>
      <c r="AH1392" s="7">
        <v>-13</v>
      </c>
      <c r="AL1392" s="6"/>
      <c r="AM1392" s="6"/>
      <c r="AO1392" s="4" t="s">
        <v>1099</v>
      </c>
      <c r="AP1392" s="6">
        <v>34</v>
      </c>
      <c r="AQ1392" s="6">
        <v>39</v>
      </c>
      <c r="AR1392" s="6"/>
      <c r="AS1392" s="6"/>
      <c r="AT1392" s="6"/>
      <c r="AU1392" s="4" t="s">
        <v>1146</v>
      </c>
      <c r="AV1392" s="6">
        <v>21</v>
      </c>
      <c r="AW1392" s="6">
        <v>53</v>
      </c>
      <c r="AX1392" s="7">
        <f>AV1392-AW1392</f>
        <v>-32</v>
      </c>
      <c r="AY1392" s="4" t="s">
        <v>1099</v>
      </c>
      <c r="BI1392" s="50"/>
      <c r="BK1392" s="50"/>
      <c r="BM1392" s="50"/>
      <c r="BO1392" s="50"/>
      <c r="BQ1392" s="50"/>
      <c r="BS1392" s="50"/>
    </row>
    <row r="1393" spans="2:71" x14ac:dyDescent="0.25">
      <c r="B1393" s="3" t="s">
        <v>265</v>
      </c>
      <c r="C1393" s="52" t="s">
        <v>322</v>
      </c>
      <c r="D1393" s="39">
        <v>45128</v>
      </c>
      <c r="E1393" s="22">
        <v>24</v>
      </c>
      <c r="F1393" s="3" t="s">
        <v>1094</v>
      </c>
      <c r="H1393" s="6">
        <v>26</v>
      </c>
      <c r="I1393" s="7">
        <v>2</v>
      </c>
      <c r="J1393" s="6">
        <v>49</v>
      </c>
      <c r="K1393" s="7">
        <v>1</v>
      </c>
      <c r="L1393" s="6">
        <v>9</v>
      </c>
      <c r="M1393" s="7">
        <v>-2</v>
      </c>
      <c r="N1393" s="6">
        <v>5</v>
      </c>
      <c r="O1393" s="7">
        <v>0</v>
      </c>
      <c r="P1393" s="6">
        <v>4</v>
      </c>
      <c r="Q1393" s="7">
        <v>-2</v>
      </c>
      <c r="R1393" s="6">
        <v>2</v>
      </c>
      <c r="S1393" s="7">
        <v>1</v>
      </c>
      <c r="T1393" s="6">
        <v>-23</v>
      </c>
      <c r="U1393" s="7">
        <v>1</v>
      </c>
      <c r="V1393" s="3" t="s">
        <v>842</v>
      </c>
      <c r="W1393" s="3"/>
      <c r="Y1393" s="6"/>
      <c r="Z1393" s="6">
        <v>35</v>
      </c>
      <c r="AA1393" s="6">
        <v>56</v>
      </c>
      <c r="AB1393" s="7">
        <f>Z1393-AA1393</f>
        <v>-21</v>
      </c>
      <c r="AC1393" s="6">
        <v>45</v>
      </c>
      <c r="AD1393" s="6">
        <v>41</v>
      </c>
      <c r="AE1393" s="7">
        <f>AC1393-AD1393</f>
        <v>4</v>
      </c>
      <c r="AF1393" s="6"/>
      <c r="AG1393" s="6"/>
      <c r="AL1393" s="6"/>
      <c r="AM1393" s="6"/>
      <c r="AO1393" s="4" t="s">
        <v>1095</v>
      </c>
      <c r="AP1393" s="6"/>
      <c r="AQ1393" s="6"/>
      <c r="AR1393" s="6"/>
      <c r="AS1393" s="6"/>
      <c r="AT1393" s="6"/>
      <c r="AU1393" s="4"/>
      <c r="AV1393" s="6"/>
      <c r="AW1393" s="6"/>
      <c r="AX1393" s="7"/>
      <c r="BI1393" s="50"/>
      <c r="BK1393" s="50"/>
      <c r="BM1393" s="50"/>
      <c r="BO1393" s="50"/>
      <c r="BQ1393" s="50"/>
      <c r="BS1393" s="50"/>
    </row>
    <row r="1394" spans="2:71" x14ac:dyDescent="0.25">
      <c r="B1394" s="3" t="s">
        <v>265</v>
      </c>
      <c r="C1394" s="52" t="s">
        <v>688</v>
      </c>
      <c r="D1394" s="39">
        <v>45129</v>
      </c>
      <c r="E1394" s="22">
        <v>25</v>
      </c>
      <c r="F1394" s="3" t="s">
        <v>821</v>
      </c>
      <c r="H1394" s="6"/>
      <c r="J1394" s="6"/>
      <c r="L1394" s="6"/>
      <c r="N1394" s="6"/>
      <c r="P1394" s="6"/>
      <c r="R1394" s="6"/>
      <c r="T1394" s="6"/>
      <c r="V1394" s="3" t="s">
        <v>842</v>
      </c>
      <c r="W1394" s="3"/>
      <c r="Y1394" s="6"/>
      <c r="Z1394" s="6"/>
      <c r="AA1394" s="6"/>
      <c r="AC1394" s="6"/>
      <c r="AD1394" s="6"/>
      <c r="AF1394" s="6"/>
      <c r="AG1394" s="6"/>
      <c r="AL1394" s="6"/>
      <c r="AM1394" s="6"/>
      <c r="AO1394" s="4"/>
      <c r="AP1394" s="6"/>
      <c r="AQ1394" s="6"/>
      <c r="AR1394" s="6"/>
      <c r="AS1394" s="6"/>
      <c r="AT1394" s="6"/>
      <c r="AU1394" s="4"/>
      <c r="AV1394" s="6">
        <v>14</v>
      </c>
      <c r="AW1394" s="6">
        <v>68</v>
      </c>
      <c r="AX1394" s="7">
        <f>AV1394-AW1394</f>
        <v>-54</v>
      </c>
      <c r="AY1394" s="4" t="s">
        <v>871</v>
      </c>
      <c r="BI1394" s="50"/>
      <c r="BK1394" s="50"/>
      <c r="BM1394" s="50"/>
      <c r="BO1394" s="50"/>
      <c r="BQ1394" s="50"/>
      <c r="BS1394" s="50"/>
    </row>
    <row r="1395" spans="2:71" x14ac:dyDescent="0.25">
      <c r="B1395" s="3" t="s">
        <v>265</v>
      </c>
      <c r="C1395" s="52" t="s">
        <v>628</v>
      </c>
      <c r="D1395" s="39">
        <v>45130</v>
      </c>
      <c r="E1395" s="22">
        <v>24</v>
      </c>
      <c r="F1395" s="3" t="s">
        <v>1135</v>
      </c>
      <c r="H1395" s="6">
        <v>28</v>
      </c>
      <c r="I1395" s="7">
        <v>1</v>
      </c>
      <c r="J1395" s="6">
        <v>45</v>
      </c>
      <c r="K1395" s="7">
        <v>1</v>
      </c>
      <c r="L1395" s="6">
        <v>14</v>
      </c>
      <c r="M1395" s="7">
        <v>1</v>
      </c>
      <c r="N1395" s="6">
        <v>4</v>
      </c>
      <c r="O1395" s="7">
        <v>0</v>
      </c>
      <c r="P1395" s="6">
        <v>6</v>
      </c>
      <c r="Q1395" s="7">
        <v>-2</v>
      </c>
      <c r="R1395" s="6"/>
      <c r="T1395" s="6">
        <v>-17</v>
      </c>
      <c r="U1395" s="7">
        <v>0</v>
      </c>
      <c r="V1395" s="3" t="s">
        <v>842</v>
      </c>
      <c r="W1395" s="3"/>
      <c r="Y1395" s="6"/>
      <c r="Z1395" s="6">
        <v>31</v>
      </c>
      <c r="AA1395" s="6">
        <v>41</v>
      </c>
      <c r="AB1395" s="7">
        <f>Z1395-AA1395</f>
        <v>-10</v>
      </c>
      <c r="AC1395" s="6">
        <v>38</v>
      </c>
      <c r="AD1395" s="6">
        <v>30</v>
      </c>
      <c r="AE1395" s="7">
        <f>AC1395-AD1395</f>
        <v>8</v>
      </c>
      <c r="AF1395" s="6"/>
      <c r="AG1395" s="6"/>
      <c r="AL1395" s="6"/>
      <c r="AM1395" s="6"/>
      <c r="AO1395" s="4" t="s">
        <v>1148</v>
      </c>
      <c r="AP1395" s="6">
        <v>35</v>
      </c>
      <c r="AQ1395" s="6">
        <v>43</v>
      </c>
      <c r="AR1395" s="6"/>
      <c r="AS1395" s="6"/>
      <c r="AT1395" s="6"/>
      <c r="AU1395" s="4" t="s">
        <v>1147</v>
      </c>
      <c r="AV1395" s="6"/>
      <c r="AW1395" s="6"/>
      <c r="AX1395" s="7"/>
      <c r="BI1395" s="50"/>
      <c r="BK1395" s="50"/>
      <c r="BM1395" s="50"/>
      <c r="BO1395" s="50"/>
      <c r="BQ1395" s="50"/>
      <c r="BS1395" s="50"/>
    </row>
    <row r="1396" spans="2:71" x14ac:dyDescent="0.25">
      <c r="B1396" s="3" t="s">
        <v>265</v>
      </c>
      <c r="C1396" s="52" t="s">
        <v>579</v>
      </c>
      <c r="D1396" s="39">
        <v>45132</v>
      </c>
      <c r="E1396" s="22">
        <v>28</v>
      </c>
      <c r="F1396" s="3" t="s">
        <v>1019</v>
      </c>
      <c r="G1396" s="2" t="s">
        <v>202</v>
      </c>
      <c r="H1396" s="6">
        <v>27</v>
      </c>
      <c r="I1396" s="7">
        <v>-2</v>
      </c>
      <c r="J1396" s="6">
        <v>44</v>
      </c>
      <c r="K1396" s="7">
        <v>1</v>
      </c>
      <c r="L1396" s="6">
        <v>14</v>
      </c>
      <c r="M1396" s="7">
        <v>3</v>
      </c>
      <c r="N1396" s="6">
        <v>4</v>
      </c>
      <c r="O1396" s="7">
        <v>-3</v>
      </c>
      <c r="P1396" s="6">
        <v>7</v>
      </c>
      <c r="Q1396" s="7">
        <v>1</v>
      </c>
      <c r="R1396" s="6"/>
      <c r="T1396" s="6">
        <v>-17</v>
      </c>
      <c r="U1396" s="7">
        <v>-3</v>
      </c>
      <c r="V1396" s="3" t="s">
        <v>842</v>
      </c>
      <c r="W1396" s="3"/>
      <c r="Y1396" s="6"/>
      <c r="Z1396" s="6">
        <v>23</v>
      </c>
      <c r="AA1396" s="6">
        <v>51</v>
      </c>
      <c r="AB1396" s="7">
        <f>Z1396-AA1396</f>
        <v>-28</v>
      </c>
      <c r="AC1396" s="6">
        <v>29</v>
      </c>
      <c r="AD1396" s="6">
        <v>33</v>
      </c>
      <c r="AE1396" s="7">
        <f>AC1396-AD1396</f>
        <v>-4</v>
      </c>
      <c r="AF1396" s="6">
        <v>16</v>
      </c>
      <c r="AG1396" s="6">
        <v>16</v>
      </c>
      <c r="AH1396" s="7">
        <f>AF1396-AG1396</f>
        <v>0</v>
      </c>
      <c r="AL1396" s="6"/>
      <c r="AM1396" s="6"/>
      <c r="AO1396" s="4" t="s">
        <v>1087</v>
      </c>
      <c r="AP1396" s="6"/>
      <c r="AQ1396" s="6"/>
      <c r="AR1396" s="6"/>
      <c r="AS1396" s="6"/>
      <c r="AT1396" s="6"/>
      <c r="AU1396" s="4"/>
      <c r="AV1396" s="6"/>
      <c r="AW1396" s="6"/>
      <c r="AX1396" s="7"/>
      <c r="BI1396" s="50"/>
      <c r="BK1396" s="50"/>
      <c r="BM1396" s="50"/>
      <c r="BO1396" s="50"/>
      <c r="BQ1396" s="50"/>
      <c r="BS1396" s="50"/>
    </row>
    <row r="1397" spans="2:71" x14ac:dyDescent="0.25">
      <c r="B1397" s="3" t="s">
        <v>265</v>
      </c>
      <c r="C1397" s="52" t="s">
        <v>579</v>
      </c>
      <c r="D1397" s="39">
        <v>45132</v>
      </c>
      <c r="E1397" s="22">
        <v>2</v>
      </c>
      <c r="F1397" s="3" t="s">
        <v>821</v>
      </c>
      <c r="G1397" s="2" t="s">
        <v>224</v>
      </c>
      <c r="H1397" s="6">
        <v>25</v>
      </c>
      <c r="I1397" s="7">
        <v>0</v>
      </c>
      <c r="J1397" s="6">
        <v>45</v>
      </c>
      <c r="K1397" s="7">
        <v>1</v>
      </c>
      <c r="L1397" s="6">
        <v>10</v>
      </c>
      <c r="M1397" s="7">
        <v>0</v>
      </c>
      <c r="N1397" s="6">
        <v>7</v>
      </c>
      <c r="O1397" s="7">
        <v>0</v>
      </c>
      <c r="P1397" s="6">
        <v>7</v>
      </c>
      <c r="Q1397" s="7">
        <v>-1</v>
      </c>
      <c r="R1397" s="6"/>
      <c r="T1397" s="6">
        <v>-20</v>
      </c>
      <c r="U1397" s="7">
        <v>-1</v>
      </c>
      <c r="V1397" s="3" t="s">
        <v>842</v>
      </c>
      <c r="W1397" s="3"/>
      <c r="Y1397" s="6"/>
      <c r="Z1397" s="6"/>
      <c r="AA1397" s="6"/>
      <c r="AC1397" s="6"/>
      <c r="AD1397" s="6"/>
      <c r="AF1397" s="6"/>
      <c r="AG1397" s="6"/>
      <c r="AL1397" s="6"/>
      <c r="AM1397" s="6"/>
      <c r="AO1397" s="4"/>
      <c r="AP1397" s="6"/>
      <c r="AQ1397" s="6"/>
      <c r="AR1397" s="6"/>
      <c r="AS1397" s="6"/>
      <c r="AT1397" s="6"/>
      <c r="AU1397" s="4"/>
      <c r="AV1397" s="6"/>
      <c r="AW1397" s="6"/>
      <c r="AX1397" s="7"/>
      <c r="BI1397" s="50"/>
      <c r="BK1397" s="50"/>
      <c r="BM1397" s="50"/>
      <c r="BO1397" s="50"/>
      <c r="BQ1397" s="50"/>
      <c r="BS1397" s="50"/>
    </row>
    <row r="1398" spans="2:71" x14ac:dyDescent="0.25">
      <c r="B1398" s="3" t="s">
        <v>265</v>
      </c>
      <c r="C1398" s="52" t="s">
        <v>558</v>
      </c>
      <c r="D1398" s="39">
        <v>45133</v>
      </c>
      <c r="E1398" s="22">
        <v>28</v>
      </c>
      <c r="F1398" s="3" t="s">
        <v>1169</v>
      </c>
      <c r="H1398" s="6">
        <v>25</v>
      </c>
      <c r="I1398" s="7">
        <v>-1</v>
      </c>
      <c r="J1398" s="6">
        <v>45</v>
      </c>
      <c r="K1398" s="7">
        <v>0</v>
      </c>
      <c r="L1398" s="6">
        <v>10</v>
      </c>
      <c r="M1398" s="7">
        <v>-1</v>
      </c>
      <c r="N1398" s="6">
        <v>6</v>
      </c>
      <c r="O1398" s="7">
        <v>1</v>
      </c>
      <c r="P1398" s="6">
        <v>8</v>
      </c>
      <c r="Q1398" s="7">
        <v>1</v>
      </c>
      <c r="R1398" s="6"/>
      <c r="T1398" s="6">
        <v>-20</v>
      </c>
      <c r="U1398" s="7">
        <v>-1</v>
      </c>
      <c r="V1398" s="3" t="s">
        <v>1170</v>
      </c>
      <c r="W1398" t="s">
        <v>988</v>
      </c>
      <c r="Y1398" s="6"/>
      <c r="Z1398" s="6"/>
      <c r="AA1398" s="6"/>
      <c r="AC1398" s="6"/>
      <c r="AD1398" s="6"/>
      <c r="AF1398" s="6"/>
      <c r="AG1398" s="6"/>
      <c r="AL1398" s="6"/>
      <c r="AM1398" s="6"/>
      <c r="AO1398" s="4"/>
      <c r="AP1398" s="6"/>
      <c r="AQ1398" s="6"/>
      <c r="AR1398" s="6"/>
      <c r="AS1398" s="6"/>
      <c r="AT1398" s="6"/>
      <c r="AU1398" s="4"/>
      <c r="AV1398" s="6"/>
      <c r="AW1398" s="6"/>
      <c r="AX1398" s="7"/>
      <c r="BI1398" s="50"/>
      <c r="BK1398" s="50"/>
      <c r="BM1398" s="50"/>
      <c r="BO1398" s="50"/>
      <c r="BQ1398" s="50"/>
      <c r="BS1398" s="50"/>
    </row>
    <row r="1399" spans="2:71" x14ac:dyDescent="0.25">
      <c r="B1399" s="3" t="s">
        <v>265</v>
      </c>
      <c r="C1399" s="52" t="s">
        <v>602</v>
      </c>
      <c r="D1399" s="39">
        <v>45134</v>
      </c>
      <c r="E1399" s="22">
        <v>28</v>
      </c>
      <c r="F1399" s="3" t="s">
        <v>1164</v>
      </c>
      <c r="H1399" s="6">
        <v>25</v>
      </c>
      <c r="I1399" s="7">
        <v>0</v>
      </c>
      <c r="J1399" s="6">
        <v>48</v>
      </c>
      <c r="K1399" s="7">
        <v>1</v>
      </c>
      <c r="L1399" s="6">
        <v>10</v>
      </c>
      <c r="M1399" s="7">
        <v>0</v>
      </c>
      <c r="N1399" s="6">
        <v>6</v>
      </c>
      <c r="O1399" s="7">
        <v>1</v>
      </c>
      <c r="P1399" s="6">
        <v>6</v>
      </c>
      <c r="Q1399" s="7">
        <v>-1</v>
      </c>
      <c r="R1399" s="6"/>
      <c r="T1399" s="6">
        <v>-23</v>
      </c>
      <c r="U1399" s="7">
        <v>-1</v>
      </c>
      <c r="V1399" s="3" t="s">
        <v>842</v>
      </c>
      <c r="W1399" s="3"/>
      <c r="Y1399" s="6"/>
      <c r="Z1399" s="6">
        <v>26</v>
      </c>
      <c r="AA1399" s="6">
        <v>45</v>
      </c>
      <c r="AB1399" s="7">
        <f>Z1399-AA1399</f>
        <v>-19</v>
      </c>
      <c r="AC1399" s="6"/>
      <c r="AD1399" s="6"/>
      <c r="AF1399" s="6"/>
      <c r="AG1399" s="6"/>
      <c r="AL1399" s="6"/>
      <c r="AM1399" s="6"/>
      <c r="AO1399" s="4" t="s">
        <v>1189</v>
      </c>
      <c r="AP1399" s="6">
        <v>27</v>
      </c>
      <c r="AQ1399" s="6">
        <v>37</v>
      </c>
      <c r="AR1399" s="6"/>
      <c r="AS1399" s="6"/>
      <c r="AT1399" s="6"/>
      <c r="AU1399" s="4" t="s">
        <v>1185</v>
      </c>
      <c r="AV1399" s="6"/>
      <c r="AW1399" s="6"/>
      <c r="AX1399" s="7"/>
      <c r="BI1399" s="50"/>
      <c r="BK1399" s="50"/>
      <c r="BM1399" s="50"/>
      <c r="BO1399" s="50"/>
      <c r="BQ1399" s="50"/>
      <c r="BS1399" s="50"/>
    </row>
    <row r="1400" spans="2:71" x14ac:dyDescent="0.25">
      <c r="B1400" s="3" t="s">
        <v>265</v>
      </c>
      <c r="C1400" s="52" t="s">
        <v>712</v>
      </c>
      <c r="D1400" s="39">
        <v>45135</v>
      </c>
      <c r="E1400" s="22">
        <v>31</v>
      </c>
      <c r="F1400" s="3" t="s">
        <v>1094</v>
      </c>
      <c r="H1400" s="6">
        <v>25</v>
      </c>
      <c r="I1400" s="7">
        <v>-1</v>
      </c>
      <c r="J1400" s="6">
        <v>48</v>
      </c>
      <c r="K1400" s="7">
        <v>-1</v>
      </c>
      <c r="L1400" s="6">
        <v>11</v>
      </c>
      <c r="M1400" s="7">
        <v>2</v>
      </c>
      <c r="N1400" s="6">
        <v>5</v>
      </c>
      <c r="O1400" s="7">
        <v>0</v>
      </c>
      <c r="P1400" s="6">
        <v>6</v>
      </c>
      <c r="Q1400" s="7">
        <v>2</v>
      </c>
      <c r="R1400" s="6">
        <v>1</v>
      </c>
      <c r="S1400" s="7">
        <v>0</v>
      </c>
      <c r="T1400" s="6">
        <v>-23</v>
      </c>
      <c r="U1400" s="7">
        <v>0</v>
      </c>
      <c r="V1400" s="3" t="s">
        <v>842</v>
      </c>
      <c r="W1400" s="3"/>
      <c r="Y1400" s="6"/>
      <c r="Z1400" s="6">
        <v>32</v>
      </c>
      <c r="AA1400" s="6">
        <v>57</v>
      </c>
      <c r="AB1400" s="7">
        <f>Z1400-AA1400</f>
        <v>-25</v>
      </c>
      <c r="AC1400" s="6">
        <v>45</v>
      </c>
      <c r="AD1400" s="6">
        <v>39</v>
      </c>
      <c r="AE1400" s="7">
        <f>AC1400-AD1400</f>
        <v>6</v>
      </c>
      <c r="AF1400" s="6"/>
      <c r="AG1400" s="6"/>
      <c r="AL1400" s="6"/>
      <c r="AM1400" s="6"/>
      <c r="AO1400" s="4" t="s">
        <v>1095</v>
      </c>
      <c r="AP1400" s="6"/>
      <c r="AQ1400" s="6"/>
      <c r="AR1400" s="6"/>
      <c r="AS1400" s="6"/>
      <c r="AT1400" s="6"/>
      <c r="AU1400" s="4"/>
      <c r="AV1400" s="6"/>
      <c r="AW1400" s="6"/>
      <c r="AX1400" s="7"/>
      <c r="BI1400" s="50"/>
      <c r="BK1400" s="50"/>
      <c r="BM1400" s="50"/>
      <c r="BO1400" s="50"/>
      <c r="BQ1400" s="50"/>
      <c r="BS1400" s="50"/>
    </row>
    <row r="1401" spans="2:71" x14ac:dyDescent="0.25">
      <c r="B1401" s="3" t="s">
        <v>265</v>
      </c>
      <c r="C1401" s="52" t="s">
        <v>702</v>
      </c>
      <c r="D1401" s="39">
        <v>45136</v>
      </c>
      <c r="E1401" s="22">
        <v>1</v>
      </c>
      <c r="F1401" s="3" t="s">
        <v>821</v>
      </c>
      <c r="H1401" s="6"/>
      <c r="J1401" s="6"/>
      <c r="L1401" s="6"/>
      <c r="N1401" s="6"/>
      <c r="P1401" s="6"/>
      <c r="R1401" s="6"/>
      <c r="T1401" s="6"/>
      <c r="V1401" s="3" t="s">
        <v>842</v>
      </c>
      <c r="W1401" s="3"/>
      <c r="Y1401" s="6"/>
      <c r="Z1401" s="6"/>
      <c r="AA1401" s="6"/>
      <c r="AC1401" s="6"/>
      <c r="AD1401" s="6"/>
      <c r="AF1401" s="6"/>
      <c r="AG1401" s="6"/>
      <c r="AL1401" s="6"/>
      <c r="AM1401" s="6"/>
      <c r="AO1401" s="4"/>
      <c r="AP1401" s="6"/>
      <c r="AQ1401" s="6"/>
      <c r="AR1401" s="6"/>
      <c r="AS1401" s="6"/>
      <c r="AT1401" s="6"/>
      <c r="AU1401" s="4"/>
      <c r="AV1401" s="6">
        <v>14</v>
      </c>
      <c r="AW1401" s="6">
        <v>66</v>
      </c>
      <c r="AX1401" s="7">
        <f>AV1401-AW1401</f>
        <v>-52</v>
      </c>
      <c r="AY1401" s="4" t="s">
        <v>871</v>
      </c>
      <c r="BI1401" s="50"/>
      <c r="BK1401" s="50"/>
      <c r="BM1401" s="50"/>
      <c r="BO1401" s="50"/>
      <c r="BQ1401" s="50"/>
      <c r="BS1401" s="50"/>
    </row>
    <row r="1402" spans="2:71" x14ac:dyDescent="0.25">
      <c r="B1402" s="3" t="s">
        <v>265</v>
      </c>
      <c r="C1402" s="52" t="s">
        <v>626</v>
      </c>
      <c r="D1402" s="39">
        <v>45137</v>
      </c>
      <c r="E1402" s="22">
        <v>31</v>
      </c>
      <c r="F1402" s="3" t="s">
        <v>1135</v>
      </c>
      <c r="H1402" s="6">
        <v>28</v>
      </c>
      <c r="I1402" s="7">
        <v>0</v>
      </c>
      <c r="J1402" s="6">
        <v>43</v>
      </c>
      <c r="K1402" s="7">
        <v>-2</v>
      </c>
      <c r="L1402" s="6">
        <v>11</v>
      </c>
      <c r="M1402" s="7">
        <v>-3</v>
      </c>
      <c r="N1402" s="6">
        <v>5</v>
      </c>
      <c r="O1402" s="7">
        <v>1</v>
      </c>
      <c r="P1402" s="6">
        <v>7</v>
      </c>
      <c r="Q1402" s="7">
        <v>1</v>
      </c>
      <c r="R1402" s="6"/>
      <c r="T1402" s="6">
        <v>-15</v>
      </c>
      <c r="U1402" s="7">
        <v>2</v>
      </c>
      <c r="V1402" s="3" t="s">
        <v>842</v>
      </c>
      <c r="W1402" s="3"/>
      <c r="Y1402" s="6"/>
      <c r="Z1402" s="6">
        <v>30</v>
      </c>
      <c r="AA1402" s="6">
        <v>44</v>
      </c>
      <c r="AB1402" s="7">
        <f>Z1402-AA1402</f>
        <v>-14</v>
      </c>
      <c r="AC1402" s="6">
        <v>37</v>
      </c>
      <c r="AD1402" s="6">
        <v>30</v>
      </c>
      <c r="AE1402" s="7">
        <f>AC1402-AD1402</f>
        <v>7</v>
      </c>
      <c r="AF1402" s="6"/>
      <c r="AG1402" s="6"/>
      <c r="AL1402" s="6"/>
      <c r="AM1402" s="6"/>
      <c r="AO1402" s="4" t="s">
        <v>1148</v>
      </c>
      <c r="AP1402" s="6">
        <v>31</v>
      </c>
      <c r="AQ1402" s="6">
        <v>40</v>
      </c>
      <c r="AR1402" s="6"/>
      <c r="AS1402" s="6"/>
      <c r="AT1402" s="6"/>
      <c r="AU1402" s="4" t="s">
        <v>1147</v>
      </c>
      <c r="AV1402" s="6"/>
      <c r="AW1402" s="6"/>
      <c r="AX1402" s="7"/>
      <c r="BI1402" s="50"/>
      <c r="BK1402" s="50"/>
      <c r="BM1402" s="50"/>
      <c r="BO1402" s="50"/>
      <c r="BQ1402" s="50"/>
      <c r="BS1402" s="50"/>
    </row>
    <row r="1403" spans="2:71" x14ac:dyDescent="0.25">
      <c r="B1403" s="3" t="s">
        <v>265</v>
      </c>
      <c r="C1403" s="52" t="s">
        <v>501</v>
      </c>
      <c r="D1403" s="39">
        <v>45138</v>
      </c>
      <c r="E1403" s="22">
        <v>9</v>
      </c>
      <c r="F1403" s="3" t="s">
        <v>1153</v>
      </c>
      <c r="G1403" s="2" t="s">
        <v>23</v>
      </c>
      <c r="H1403" s="6">
        <v>24</v>
      </c>
      <c r="J1403" s="6">
        <v>46</v>
      </c>
      <c r="L1403" s="6">
        <v>12</v>
      </c>
      <c r="N1403" s="6">
        <v>7</v>
      </c>
      <c r="P1403" s="6">
        <v>4</v>
      </c>
      <c r="R1403" s="6"/>
      <c r="T1403" s="6">
        <v>-22</v>
      </c>
      <c r="V1403" s="3" t="s">
        <v>842</v>
      </c>
      <c r="W1403" s="3"/>
      <c r="X1403" t="s">
        <v>1152</v>
      </c>
      <c r="Y1403" s="6"/>
      <c r="Z1403" s="6"/>
      <c r="AA1403" s="6"/>
      <c r="AC1403" s="6"/>
      <c r="AD1403" s="6"/>
      <c r="AF1403" s="6"/>
      <c r="AG1403" s="6"/>
      <c r="AL1403" s="6"/>
      <c r="AM1403" s="6"/>
      <c r="AO1403" s="4"/>
      <c r="AP1403" s="6"/>
      <c r="AQ1403" s="6"/>
      <c r="AR1403" s="6"/>
      <c r="AS1403" s="6"/>
      <c r="AT1403" s="6"/>
      <c r="AU1403" s="4"/>
      <c r="AV1403" s="6"/>
      <c r="AW1403" s="6"/>
      <c r="AX1403" s="7"/>
      <c r="BF1403">
        <v>90</v>
      </c>
      <c r="BG1403" s="50">
        <f>BF1403-BF1138</f>
        <v>45</v>
      </c>
      <c r="BH1403">
        <v>461</v>
      </c>
      <c r="BI1403" s="50">
        <f>BH1403-BH1138</f>
        <v>-47</v>
      </c>
      <c r="BJ1403">
        <v>37</v>
      </c>
      <c r="BK1403" s="50">
        <f>BJ1403-BJ1138</f>
        <v>14</v>
      </c>
      <c r="BL1403">
        <v>1</v>
      </c>
      <c r="BM1403" s="50">
        <f>BL1403-BL1138</f>
        <v>0</v>
      </c>
      <c r="BN1403">
        <v>0</v>
      </c>
      <c r="BO1403" s="50">
        <f>BN1403-BN1138</f>
        <v>0</v>
      </c>
      <c r="BP1403">
        <v>38</v>
      </c>
      <c r="BQ1403" s="50">
        <f>BP1403-BP1138</f>
        <v>-12</v>
      </c>
      <c r="BR1403">
        <v>5</v>
      </c>
      <c r="BS1403" s="50">
        <f>BR1403-BR1138</f>
        <v>1</v>
      </c>
    </row>
    <row r="1404" spans="2:71" x14ac:dyDescent="0.25">
      <c r="B1404" s="3" t="s">
        <v>265</v>
      </c>
      <c r="C1404" s="52" t="s">
        <v>1162</v>
      </c>
      <c r="D1404" s="39"/>
      <c r="E1404" s="22"/>
      <c r="F1404" s="3" t="s">
        <v>1163</v>
      </c>
      <c r="H1404" s="6">
        <v>25</v>
      </c>
      <c r="I1404" s="7">
        <f>H1404-H1364</f>
        <v>0.60000000000000142</v>
      </c>
      <c r="J1404" s="6">
        <v>42</v>
      </c>
      <c r="K1404" s="7">
        <f>J1404-J1364</f>
        <v>0.39999999999999858</v>
      </c>
      <c r="L1404" s="6">
        <v>11.3</v>
      </c>
      <c r="M1404" s="7">
        <f>L1404-L1364</f>
        <v>0.70000000000000107</v>
      </c>
      <c r="N1404" s="6">
        <v>4.7</v>
      </c>
      <c r="O1404" s="7">
        <f>N1404-N1364</f>
        <v>-0.29999999999999982</v>
      </c>
      <c r="P1404" s="6">
        <v>7.1</v>
      </c>
      <c r="Q1404" s="7">
        <f>P1404-P1364</f>
        <v>0.79999999999999982</v>
      </c>
      <c r="R1404" s="6"/>
      <c r="T1404" s="6">
        <f>H1404-J1404</f>
        <v>-17</v>
      </c>
      <c r="U1404" s="7">
        <f>T1404-T1364</f>
        <v>0.20000000000000284</v>
      </c>
      <c r="V1404" s="3" t="s">
        <v>842</v>
      </c>
      <c r="W1404" s="3"/>
      <c r="X1404" t="s">
        <v>1152</v>
      </c>
      <c r="Y1404" s="6"/>
      <c r="Z1404" s="6"/>
      <c r="AA1404" s="6"/>
      <c r="AC1404" s="6"/>
      <c r="AD1404" s="6"/>
      <c r="AF1404" s="6"/>
      <c r="AG1404" s="6"/>
      <c r="AL1404" s="6"/>
      <c r="AM1404" s="6"/>
      <c r="AO1404" s="4"/>
      <c r="AP1404" s="6"/>
      <c r="AQ1404" s="6"/>
      <c r="AR1404" s="6"/>
      <c r="AS1404" s="6"/>
      <c r="AT1404" s="6"/>
      <c r="AU1404" s="4"/>
      <c r="AV1404" s="6"/>
      <c r="AW1404" s="6"/>
      <c r="AX1404" s="7"/>
      <c r="BF1404">
        <v>197</v>
      </c>
      <c r="BG1404" s="50">
        <f>BF1404-BF1364</f>
        <v>1</v>
      </c>
      <c r="BH1404">
        <v>361</v>
      </c>
      <c r="BI1404" s="50">
        <f>BH1404-BH1364</f>
        <v>-10</v>
      </c>
      <c r="BJ1404">
        <v>49</v>
      </c>
      <c r="BK1404" s="50">
        <f>BJ1404-BJ1364</f>
        <v>7</v>
      </c>
      <c r="BL1404">
        <v>1</v>
      </c>
      <c r="BM1404" s="50">
        <f>BL1404-BL1364</f>
        <v>0</v>
      </c>
      <c r="BO1404" s="50"/>
      <c r="BP1404">
        <v>23</v>
      </c>
      <c r="BQ1404" s="50">
        <f>BP1404-BP1364</f>
        <v>2</v>
      </c>
      <c r="BS1404" s="50"/>
    </row>
    <row r="1405" spans="2:71" x14ac:dyDescent="0.25">
      <c r="B1405" s="3" t="s">
        <v>293</v>
      </c>
      <c r="C1405" s="52" t="s">
        <v>571</v>
      </c>
      <c r="D1405" s="39">
        <v>45140</v>
      </c>
      <c r="E1405" s="22">
        <v>4</v>
      </c>
      <c r="F1405" s="3" t="s">
        <v>1169</v>
      </c>
      <c r="H1405" s="6">
        <v>26</v>
      </c>
      <c r="I1405" s="7">
        <v>1</v>
      </c>
      <c r="J1405" s="6">
        <v>46</v>
      </c>
      <c r="K1405" s="7">
        <v>1</v>
      </c>
      <c r="L1405" s="6">
        <v>10</v>
      </c>
      <c r="M1405" s="7">
        <v>0</v>
      </c>
      <c r="N1405" s="6">
        <v>5</v>
      </c>
      <c r="O1405" s="7">
        <v>-1</v>
      </c>
      <c r="P1405" s="6">
        <v>7</v>
      </c>
      <c r="Q1405" s="7">
        <v>-1</v>
      </c>
      <c r="R1405" s="6"/>
      <c r="T1405" s="6">
        <v>-20</v>
      </c>
      <c r="U1405" s="7">
        <v>0</v>
      </c>
      <c r="V1405" s="3" t="s">
        <v>1170</v>
      </c>
      <c r="W1405" t="s">
        <v>988</v>
      </c>
      <c r="Y1405" s="6"/>
      <c r="Z1405" s="6"/>
      <c r="AA1405" s="6"/>
      <c r="AC1405" s="6"/>
      <c r="AD1405" s="6"/>
      <c r="AF1405" s="6"/>
      <c r="AG1405" s="6"/>
      <c r="AL1405" s="6"/>
      <c r="AM1405" s="6"/>
      <c r="AO1405" s="4"/>
      <c r="AP1405" s="6"/>
      <c r="AQ1405" s="6"/>
      <c r="AR1405" s="6"/>
      <c r="AS1405" s="6"/>
      <c r="AT1405" s="6"/>
      <c r="AU1405" s="4"/>
      <c r="AV1405" s="6"/>
      <c r="AW1405" s="6"/>
      <c r="AX1405" s="7"/>
      <c r="BI1405" s="50"/>
      <c r="BK1405" s="50"/>
      <c r="BM1405" s="50"/>
      <c r="BO1405" s="50"/>
      <c r="BQ1405" s="50"/>
      <c r="BS1405" s="50"/>
    </row>
    <row r="1406" spans="2:71" x14ac:dyDescent="0.25">
      <c r="B1406" s="3" t="s">
        <v>293</v>
      </c>
      <c r="C1406" s="52" t="s">
        <v>571</v>
      </c>
      <c r="D1406" s="39">
        <v>45140</v>
      </c>
      <c r="E1406" s="22">
        <v>7</v>
      </c>
      <c r="F1406" s="3" t="s">
        <v>821</v>
      </c>
      <c r="G1406" s="2" t="s">
        <v>224</v>
      </c>
      <c r="H1406" s="6">
        <v>25</v>
      </c>
      <c r="I1406" s="7">
        <v>0</v>
      </c>
      <c r="J1406" s="6">
        <v>47</v>
      </c>
      <c r="K1406" s="7">
        <v>2</v>
      </c>
      <c r="L1406" s="6">
        <v>10</v>
      </c>
      <c r="M1406" s="7">
        <v>0</v>
      </c>
      <c r="N1406" s="6">
        <v>6</v>
      </c>
      <c r="O1406" s="7">
        <v>-1</v>
      </c>
      <c r="P1406" s="6">
        <v>7</v>
      </c>
      <c r="Q1406" s="7">
        <v>0</v>
      </c>
      <c r="R1406" s="6"/>
      <c r="T1406" s="6">
        <v>-22</v>
      </c>
      <c r="U1406" s="7">
        <v>-2</v>
      </c>
      <c r="V1406" s="3" t="s">
        <v>842</v>
      </c>
      <c r="W1406" s="3"/>
      <c r="Y1406" s="6"/>
      <c r="Z1406" s="6"/>
      <c r="AA1406" s="6"/>
      <c r="AC1406" s="6"/>
      <c r="AD1406" s="6"/>
      <c r="AF1406" s="6"/>
      <c r="AG1406" s="6"/>
      <c r="AL1406" s="6"/>
      <c r="AM1406" s="6"/>
      <c r="AO1406" s="4"/>
      <c r="AP1406" s="6">
        <v>24</v>
      </c>
      <c r="AQ1406" s="6">
        <v>31</v>
      </c>
      <c r="AR1406" s="6"/>
      <c r="AS1406" s="6"/>
      <c r="AT1406" s="6"/>
      <c r="AU1406" s="4" t="s">
        <v>876</v>
      </c>
      <c r="AV1406" s="6"/>
      <c r="AW1406" s="6"/>
      <c r="AX1406" s="7"/>
      <c r="BI1406" s="50"/>
      <c r="BK1406" s="50"/>
      <c r="BM1406" s="50"/>
      <c r="BO1406" s="50"/>
      <c r="BQ1406" s="50"/>
      <c r="BS1406" s="50"/>
    </row>
    <row r="1407" spans="2:71" x14ac:dyDescent="0.25">
      <c r="B1407" s="3" t="s">
        <v>293</v>
      </c>
      <c r="C1407" s="52" t="s">
        <v>697</v>
      </c>
      <c r="D1407" s="39">
        <v>45140</v>
      </c>
      <c r="E1407" s="22">
        <v>5</v>
      </c>
      <c r="F1407" s="3" t="s">
        <v>903</v>
      </c>
      <c r="G1407" s="2" t="s">
        <v>138</v>
      </c>
      <c r="H1407" s="6">
        <v>26</v>
      </c>
      <c r="I1407" s="7">
        <v>1</v>
      </c>
      <c r="J1407" s="6">
        <v>40</v>
      </c>
      <c r="K1407" s="7">
        <v>-2</v>
      </c>
      <c r="L1407" s="6">
        <v>10</v>
      </c>
      <c r="M1407" s="7">
        <v>-1</v>
      </c>
      <c r="N1407" s="6">
        <v>7</v>
      </c>
      <c r="O1407" s="7">
        <v>1</v>
      </c>
      <c r="P1407" s="6">
        <v>10</v>
      </c>
      <c r="Q1407" s="7">
        <v>0</v>
      </c>
      <c r="R1407" s="6"/>
      <c r="T1407" s="6">
        <v>-14</v>
      </c>
      <c r="U1407" s="7">
        <v>3</v>
      </c>
      <c r="V1407" s="3" t="s">
        <v>842</v>
      </c>
      <c r="W1407" s="3"/>
      <c r="Y1407" s="6"/>
      <c r="Z1407" s="6">
        <v>24</v>
      </c>
      <c r="AA1407" s="6">
        <v>51</v>
      </c>
      <c r="AB1407" s="7">
        <f>Z1407-AA1407</f>
        <v>-27</v>
      </c>
      <c r="AC1407" s="6">
        <v>29</v>
      </c>
      <c r="AD1407" s="6">
        <v>37</v>
      </c>
      <c r="AE1407" s="7">
        <f>AC1407-AD1407</f>
        <v>-8</v>
      </c>
      <c r="AF1407" s="6">
        <v>15</v>
      </c>
      <c r="AG1407" s="6">
        <v>20</v>
      </c>
      <c r="AH1407" s="7">
        <f>AF1407-AG1407</f>
        <v>-5</v>
      </c>
      <c r="AL1407" s="6"/>
      <c r="AM1407" s="6"/>
      <c r="AO1407" s="4" t="s">
        <v>1127</v>
      </c>
      <c r="AP1407" s="6">
        <v>23</v>
      </c>
      <c r="AQ1407" s="6">
        <v>28</v>
      </c>
      <c r="AR1407" s="6"/>
      <c r="AS1407" s="6"/>
      <c r="AT1407" s="6"/>
      <c r="AU1407" s="4" t="s">
        <v>1035</v>
      </c>
      <c r="AV1407" s="6"/>
      <c r="AW1407" s="6"/>
      <c r="AX1407" s="7"/>
      <c r="BI1407" s="50"/>
      <c r="BK1407" s="50"/>
      <c r="BM1407" s="50"/>
      <c r="BO1407" s="50"/>
      <c r="BQ1407" s="50"/>
      <c r="BS1407" s="50"/>
    </row>
    <row r="1408" spans="2:71" x14ac:dyDescent="0.25">
      <c r="B1408" s="3" t="s">
        <v>293</v>
      </c>
      <c r="C1408" s="52" t="s">
        <v>589</v>
      </c>
      <c r="D1408" s="39">
        <v>45141</v>
      </c>
      <c r="E1408" s="22">
        <v>4</v>
      </c>
      <c r="F1408" s="3" t="s">
        <v>1164</v>
      </c>
      <c r="H1408" s="6">
        <v>25</v>
      </c>
      <c r="I1408" s="7">
        <v>0</v>
      </c>
      <c r="J1408" s="6">
        <v>47</v>
      </c>
      <c r="K1408" s="7">
        <v>-1</v>
      </c>
      <c r="L1408" s="6">
        <v>11</v>
      </c>
      <c r="M1408" s="7">
        <v>1</v>
      </c>
      <c r="N1408" s="6">
        <v>5</v>
      </c>
      <c r="O1408" s="7">
        <v>-1</v>
      </c>
      <c r="P1408" s="6">
        <v>7</v>
      </c>
      <c r="Q1408" s="7">
        <v>1</v>
      </c>
      <c r="R1408" s="6"/>
      <c r="T1408" s="6">
        <v>-22</v>
      </c>
      <c r="U1408" s="7">
        <v>1</v>
      </c>
      <c r="V1408" s="3" t="s">
        <v>842</v>
      </c>
      <c r="W1408" s="3"/>
      <c r="Y1408" s="6"/>
      <c r="Z1408" s="6">
        <v>25</v>
      </c>
      <c r="AA1408" s="6">
        <v>45</v>
      </c>
      <c r="AB1408" s="7">
        <f>Z1408-AA1408</f>
        <v>-20</v>
      </c>
      <c r="AC1408" s="6"/>
      <c r="AD1408" s="6"/>
      <c r="AF1408" s="6"/>
      <c r="AG1408" s="6"/>
      <c r="AL1408" s="6"/>
      <c r="AM1408" s="6"/>
      <c r="AO1408" s="4" t="s">
        <v>1189</v>
      </c>
      <c r="AP1408" s="6">
        <v>27</v>
      </c>
      <c r="AQ1408" s="6">
        <v>36</v>
      </c>
      <c r="AR1408" s="6"/>
      <c r="AS1408" s="6"/>
      <c r="AT1408" s="6"/>
      <c r="AU1408" s="4" t="s">
        <v>1185</v>
      </c>
      <c r="AV1408" s="6"/>
      <c r="AW1408" s="6"/>
      <c r="AX1408" s="7"/>
      <c r="BI1408" s="50"/>
      <c r="BK1408" s="50"/>
      <c r="BM1408" s="50"/>
      <c r="BO1408" s="50"/>
      <c r="BQ1408" s="50"/>
      <c r="BS1408" s="50"/>
    </row>
    <row r="1409" spans="2:71" x14ac:dyDescent="0.25">
      <c r="B1409" s="3" t="s">
        <v>293</v>
      </c>
      <c r="C1409" s="52" t="s">
        <v>362</v>
      </c>
      <c r="D1409" s="39">
        <v>45142</v>
      </c>
      <c r="E1409" s="22">
        <v>8</v>
      </c>
      <c r="F1409" s="3" t="s">
        <v>1094</v>
      </c>
      <c r="H1409" s="6">
        <v>26</v>
      </c>
      <c r="I1409" s="7">
        <v>1</v>
      </c>
      <c r="J1409" s="6">
        <v>47</v>
      </c>
      <c r="K1409" s="7">
        <v>-1</v>
      </c>
      <c r="L1409" s="6">
        <v>12</v>
      </c>
      <c r="M1409" s="7">
        <v>1</v>
      </c>
      <c r="N1409" s="6">
        <v>4</v>
      </c>
      <c r="O1409" s="7">
        <v>-1</v>
      </c>
      <c r="P1409" s="6">
        <v>4</v>
      </c>
      <c r="Q1409" s="7">
        <v>-2</v>
      </c>
      <c r="R1409" s="6">
        <v>2</v>
      </c>
      <c r="S1409" s="7">
        <v>1</v>
      </c>
      <c r="T1409" s="6">
        <v>-21</v>
      </c>
      <c r="U1409" s="7">
        <v>2</v>
      </c>
      <c r="V1409" s="3" t="s">
        <v>842</v>
      </c>
      <c r="W1409" s="3"/>
      <c r="Y1409" s="6"/>
      <c r="Z1409" s="6">
        <v>34</v>
      </c>
      <c r="AA1409" s="6">
        <v>59</v>
      </c>
      <c r="AB1409" s="7">
        <f>Z1409-AA1409</f>
        <v>-25</v>
      </c>
      <c r="AC1409" s="6">
        <v>45</v>
      </c>
      <c r="AD1409" s="6">
        <v>42</v>
      </c>
      <c r="AE1409" s="7">
        <f>AC1409-AD1409</f>
        <v>3</v>
      </c>
      <c r="AF1409" s="6"/>
      <c r="AG1409" s="6"/>
      <c r="AL1409" s="6"/>
      <c r="AM1409" s="6"/>
      <c r="AO1409" s="4" t="s">
        <v>1095</v>
      </c>
      <c r="AP1409" s="6"/>
      <c r="AQ1409" s="6"/>
      <c r="AR1409" s="6"/>
      <c r="AS1409" s="6"/>
      <c r="AT1409" s="6"/>
      <c r="AU1409" s="4"/>
      <c r="AV1409" s="6"/>
      <c r="AW1409" s="6"/>
      <c r="AX1409" s="7"/>
      <c r="BI1409" s="50"/>
      <c r="BK1409" s="50"/>
      <c r="BM1409" s="50"/>
      <c r="BO1409" s="50"/>
      <c r="BQ1409" s="50"/>
      <c r="BS1409" s="50"/>
    </row>
    <row r="1410" spans="2:71" x14ac:dyDescent="0.25">
      <c r="B1410" s="3" t="s">
        <v>293</v>
      </c>
      <c r="C1410" s="52" t="s">
        <v>657</v>
      </c>
      <c r="D1410" s="39">
        <v>45143</v>
      </c>
      <c r="E1410" s="22">
        <v>8</v>
      </c>
      <c r="F1410" s="3" t="s">
        <v>821</v>
      </c>
      <c r="H1410" s="6"/>
      <c r="J1410" s="6"/>
      <c r="L1410" s="6"/>
      <c r="N1410" s="6"/>
      <c r="P1410" s="6"/>
      <c r="R1410" s="6"/>
      <c r="T1410" s="6"/>
      <c r="V1410" s="3" t="s">
        <v>842</v>
      </c>
      <c r="W1410" s="3"/>
      <c r="Y1410" s="6"/>
      <c r="Z1410" s="6"/>
      <c r="AA1410" s="6"/>
      <c r="AC1410" s="6"/>
      <c r="AD1410" s="6"/>
      <c r="AF1410" s="6"/>
      <c r="AG1410" s="6"/>
      <c r="AL1410" s="6"/>
      <c r="AM1410" s="6"/>
      <c r="AO1410" s="4"/>
      <c r="AP1410" s="6"/>
      <c r="AQ1410" s="6"/>
      <c r="AR1410" s="6"/>
      <c r="AS1410" s="6"/>
      <c r="AT1410" s="6"/>
      <c r="AU1410" s="4"/>
      <c r="AV1410" s="6">
        <v>14</v>
      </c>
      <c r="AW1410" s="6">
        <v>68</v>
      </c>
      <c r="AX1410" s="7">
        <f>AV1410-AW1410</f>
        <v>-54</v>
      </c>
      <c r="AY1410" s="4" t="s">
        <v>871</v>
      </c>
      <c r="BI1410" s="50"/>
      <c r="BK1410" s="50"/>
      <c r="BM1410" s="50"/>
      <c r="BO1410" s="50"/>
      <c r="BQ1410" s="50"/>
      <c r="BS1410" s="50"/>
    </row>
    <row r="1411" spans="2:71" x14ac:dyDescent="0.25">
      <c r="B1411" s="3" t="s">
        <v>293</v>
      </c>
      <c r="C1411" s="52" t="s">
        <v>636</v>
      </c>
      <c r="D1411" s="39">
        <v>45144</v>
      </c>
      <c r="E1411" s="22">
        <v>7</v>
      </c>
      <c r="F1411" s="3" t="s">
        <v>1135</v>
      </c>
      <c r="H1411" s="6">
        <v>27</v>
      </c>
      <c r="I1411" s="7">
        <v>-1</v>
      </c>
      <c r="J1411" s="6">
        <v>45</v>
      </c>
      <c r="K1411" s="7">
        <v>2</v>
      </c>
      <c r="L1411" s="6">
        <v>10</v>
      </c>
      <c r="M1411" s="7">
        <v>-1</v>
      </c>
      <c r="N1411" s="6">
        <v>6</v>
      </c>
      <c r="O1411" s="7">
        <v>1</v>
      </c>
      <c r="P1411" s="6">
        <v>8</v>
      </c>
      <c r="Q1411" s="7">
        <v>1</v>
      </c>
      <c r="R1411" s="6"/>
      <c r="T1411" s="6">
        <v>-18</v>
      </c>
      <c r="U1411" s="7">
        <v>-3</v>
      </c>
      <c r="V1411" s="3" t="s">
        <v>842</v>
      </c>
      <c r="W1411" s="3"/>
      <c r="Y1411" s="6"/>
      <c r="Z1411" s="6">
        <v>28</v>
      </c>
      <c r="AA1411" s="6">
        <v>44</v>
      </c>
      <c r="AB1411" s="7">
        <f>Z1411-AA1411</f>
        <v>-16</v>
      </c>
      <c r="AC1411" s="6">
        <v>37</v>
      </c>
      <c r="AD1411" s="6">
        <v>31</v>
      </c>
      <c r="AE1411" s="7">
        <f>AC1411-AD1411</f>
        <v>6</v>
      </c>
      <c r="AF1411" s="6"/>
      <c r="AG1411" s="6"/>
      <c r="AL1411" s="6"/>
      <c r="AM1411" s="6"/>
      <c r="AO1411" s="4" t="s">
        <v>1148</v>
      </c>
      <c r="AP1411" s="6">
        <v>33</v>
      </c>
      <c r="AQ1411" s="6">
        <v>38</v>
      </c>
      <c r="AR1411" s="6"/>
      <c r="AS1411" s="6"/>
      <c r="AT1411" s="6"/>
      <c r="AU1411" s="4" t="s">
        <v>1147</v>
      </c>
      <c r="AV1411" s="6"/>
      <c r="AW1411" s="6"/>
      <c r="AX1411" s="7"/>
      <c r="BI1411" s="50"/>
      <c r="BK1411" s="50"/>
      <c r="BM1411" s="50"/>
      <c r="BO1411" s="50"/>
      <c r="BQ1411" s="50"/>
      <c r="BS1411" s="50"/>
    </row>
    <row r="1412" spans="2:71" x14ac:dyDescent="0.25">
      <c r="B1412" s="3" t="s">
        <v>293</v>
      </c>
      <c r="C1412" s="52" t="s">
        <v>623</v>
      </c>
      <c r="D1412" s="39">
        <v>45147</v>
      </c>
      <c r="E1412" s="22">
        <v>13</v>
      </c>
      <c r="F1412" s="3" t="s">
        <v>1094</v>
      </c>
      <c r="G1412" s="2" t="s">
        <v>124</v>
      </c>
      <c r="H1412" s="6">
        <v>29</v>
      </c>
      <c r="I1412" s="7">
        <v>3</v>
      </c>
      <c r="J1412" s="6">
        <v>46</v>
      </c>
      <c r="K1412" s="7">
        <v>-1</v>
      </c>
      <c r="L1412" s="6">
        <v>12</v>
      </c>
      <c r="M1412" s="7">
        <v>0</v>
      </c>
      <c r="N1412" s="6">
        <v>5</v>
      </c>
      <c r="O1412" s="7">
        <v>1</v>
      </c>
      <c r="P1412" s="6">
        <v>4</v>
      </c>
      <c r="Q1412" s="7">
        <v>0</v>
      </c>
      <c r="R1412" s="6">
        <v>1</v>
      </c>
      <c r="S1412" s="7">
        <v>-1</v>
      </c>
      <c r="T1412" s="6">
        <v>-17</v>
      </c>
      <c r="U1412" s="7">
        <v>4</v>
      </c>
      <c r="V1412" s="3" t="s">
        <v>842</v>
      </c>
      <c r="W1412" s="3"/>
      <c r="Y1412" s="6"/>
      <c r="Z1412" s="6">
        <v>35</v>
      </c>
      <c r="AA1412" s="6">
        <v>58</v>
      </c>
      <c r="AB1412" s="7">
        <f>Z1412-AA1412</f>
        <v>-23</v>
      </c>
      <c r="AC1412" s="6">
        <v>43</v>
      </c>
      <c r="AD1412" s="6">
        <v>40</v>
      </c>
      <c r="AE1412" s="7">
        <f>AC1412-AD1412</f>
        <v>3</v>
      </c>
      <c r="AF1412" s="6"/>
      <c r="AG1412" s="6"/>
      <c r="AL1412" s="6"/>
      <c r="AM1412" s="6"/>
      <c r="AO1412" s="4" t="s">
        <v>1095</v>
      </c>
      <c r="AP1412" s="6"/>
      <c r="AQ1412" s="6"/>
      <c r="AR1412" s="6"/>
      <c r="AS1412" s="6"/>
      <c r="AT1412" s="6"/>
      <c r="AU1412" s="4"/>
      <c r="AV1412" s="6"/>
      <c r="AW1412" s="6"/>
      <c r="AX1412" s="7"/>
      <c r="BI1412" s="50"/>
      <c r="BK1412" s="50"/>
      <c r="BM1412" s="50"/>
      <c r="BO1412" s="50"/>
      <c r="BQ1412" s="50"/>
      <c r="BS1412" s="50"/>
    </row>
    <row r="1413" spans="2:71" x14ac:dyDescent="0.25">
      <c r="B1413" s="3" t="s">
        <v>293</v>
      </c>
      <c r="C1413" s="52" t="s">
        <v>337</v>
      </c>
      <c r="D1413" s="39">
        <v>45148</v>
      </c>
      <c r="E1413" s="22">
        <v>11</v>
      </c>
      <c r="F1413" s="3" t="s">
        <v>1164</v>
      </c>
      <c r="H1413" s="6">
        <v>24</v>
      </c>
      <c r="I1413" s="7">
        <v>-1</v>
      </c>
      <c r="J1413" s="6">
        <v>48</v>
      </c>
      <c r="K1413" s="7">
        <v>1</v>
      </c>
      <c r="L1413" s="6">
        <v>10</v>
      </c>
      <c r="M1413" s="7">
        <v>-1</v>
      </c>
      <c r="N1413" s="6">
        <v>6</v>
      </c>
      <c r="O1413" s="7">
        <v>1</v>
      </c>
      <c r="P1413" s="6">
        <v>6</v>
      </c>
      <c r="Q1413" s="7">
        <v>-1</v>
      </c>
      <c r="R1413" s="6"/>
      <c r="T1413" s="6">
        <v>-24</v>
      </c>
      <c r="U1413" s="7">
        <v>-2</v>
      </c>
      <c r="V1413" s="3" t="s">
        <v>842</v>
      </c>
      <c r="W1413" s="3"/>
      <c r="Y1413" s="6"/>
      <c r="Z1413" s="6">
        <v>27</v>
      </c>
      <c r="AA1413" s="6">
        <v>46</v>
      </c>
      <c r="AB1413" s="7">
        <f>Z1413-AA1413</f>
        <v>-19</v>
      </c>
      <c r="AC1413" s="6"/>
      <c r="AD1413" s="6"/>
      <c r="AF1413" s="6"/>
      <c r="AG1413" s="6"/>
      <c r="AL1413" s="6"/>
      <c r="AM1413" s="6"/>
      <c r="AO1413" s="4" t="s">
        <v>1189</v>
      </c>
      <c r="AP1413" s="6">
        <v>30</v>
      </c>
      <c r="AQ1413" s="6">
        <v>36</v>
      </c>
      <c r="AR1413" s="6"/>
      <c r="AS1413" s="6"/>
      <c r="AT1413" s="6"/>
      <c r="AU1413" s="4" t="s">
        <v>1185</v>
      </c>
      <c r="AV1413" s="6"/>
      <c r="AW1413" s="6"/>
      <c r="AX1413" s="7"/>
      <c r="BI1413" s="50"/>
      <c r="BK1413" s="50"/>
      <c r="BM1413" s="50"/>
      <c r="BO1413" s="50"/>
      <c r="BQ1413" s="50"/>
      <c r="BS1413" s="50"/>
    </row>
    <row r="1414" spans="2:71" x14ac:dyDescent="0.25">
      <c r="B1414" s="3" t="s">
        <v>293</v>
      </c>
      <c r="C1414" s="52" t="s">
        <v>337</v>
      </c>
      <c r="D1414" s="39">
        <v>45148</v>
      </c>
      <c r="E1414" s="22">
        <v>21</v>
      </c>
      <c r="F1414" s="3" t="s">
        <v>821</v>
      </c>
      <c r="G1414" s="2" t="s">
        <v>224</v>
      </c>
      <c r="H1414" s="6">
        <v>25</v>
      </c>
      <c r="I1414" s="7">
        <v>0</v>
      </c>
      <c r="J1414" s="6">
        <v>44</v>
      </c>
      <c r="K1414" s="7">
        <v>-3</v>
      </c>
      <c r="L1414" s="6">
        <v>10</v>
      </c>
      <c r="M1414" s="7">
        <v>0</v>
      </c>
      <c r="N1414" s="6">
        <v>8</v>
      </c>
      <c r="O1414" s="7">
        <v>2</v>
      </c>
      <c r="P1414" s="6">
        <v>8</v>
      </c>
      <c r="Q1414" s="7">
        <v>1</v>
      </c>
      <c r="R1414" s="6"/>
      <c r="T1414" s="6">
        <v>-19</v>
      </c>
      <c r="U1414" s="7">
        <v>-3</v>
      </c>
      <c r="V1414" s="3" t="s">
        <v>842</v>
      </c>
      <c r="W1414" s="3"/>
      <c r="Y1414" s="6"/>
      <c r="Z1414" s="6"/>
      <c r="AA1414" s="6"/>
      <c r="AC1414" s="6"/>
      <c r="AD1414" s="6"/>
      <c r="AF1414" s="6"/>
      <c r="AG1414" s="6"/>
      <c r="AL1414" s="6"/>
      <c r="AM1414" s="6"/>
      <c r="AO1414" s="4"/>
      <c r="AP1414" s="6">
        <v>24</v>
      </c>
      <c r="AQ1414" s="6">
        <v>29</v>
      </c>
      <c r="AR1414" s="6"/>
      <c r="AS1414" s="6"/>
      <c r="AT1414" s="6"/>
      <c r="AU1414" s="4" t="s">
        <v>876</v>
      </c>
      <c r="AV1414" s="6">
        <v>12</v>
      </c>
      <c r="AW1414" s="6">
        <v>69</v>
      </c>
      <c r="AX1414" s="7">
        <f>AV1414-AW1414</f>
        <v>-57</v>
      </c>
      <c r="AY1414" s="4" t="s">
        <v>871</v>
      </c>
      <c r="BI1414" s="50"/>
      <c r="BK1414" s="50"/>
      <c r="BM1414" s="50"/>
      <c r="BO1414" s="50"/>
      <c r="BQ1414" s="50"/>
      <c r="BS1414" s="50"/>
    </row>
    <row r="1415" spans="2:71" x14ac:dyDescent="0.25">
      <c r="B1415" s="3" t="s">
        <v>293</v>
      </c>
      <c r="C1415" s="52" t="s">
        <v>520</v>
      </c>
      <c r="D1415" s="39">
        <v>45149</v>
      </c>
      <c r="E1415" s="22">
        <v>25</v>
      </c>
      <c r="F1415" s="3" t="s">
        <v>1132</v>
      </c>
      <c r="H1415" s="6"/>
      <c r="J1415" s="6"/>
      <c r="L1415" s="6"/>
      <c r="N1415" s="6"/>
      <c r="P1415" s="6"/>
      <c r="R1415" s="6"/>
      <c r="T1415" s="6"/>
      <c r="V1415" s="3" t="s">
        <v>842</v>
      </c>
      <c r="W1415" s="3"/>
      <c r="Y1415" s="6"/>
      <c r="Z1415" s="6">
        <v>27</v>
      </c>
      <c r="AA1415" s="6">
        <v>49</v>
      </c>
      <c r="AB1415" s="7">
        <f>Z1415-AA1415</f>
        <v>-22</v>
      </c>
      <c r="AC1415" s="6">
        <v>30</v>
      </c>
      <c r="AD1415" s="6">
        <v>38</v>
      </c>
      <c r="AE1415" s="7">
        <f>AC1415-AD1415</f>
        <v>-8</v>
      </c>
      <c r="AF1415" s="6"/>
      <c r="AG1415" s="6"/>
      <c r="AL1415" s="6"/>
      <c r="AM1415" s="6"/>
      <c r="AO1415" s="4" t="s">
        <v>1750</v>
      </c>
      <c r="AP1415" s="6"/>
      <c r="AQ1415" s="6"/>
      <c r="AR1415" s="6"/>
      <c r="AS1415" s="6"/>
      <c r="AT1415" s="6"/>
      <c r="AU1415" s="4"/>
      <c r="AV1415" s="6"/>
      <c r="AW1415" s="6"/>
      <c r="AX1415" s="7"/>
      <c r="BI1415" s="50"/>
      <c r="BK1415" s="50"/>
      <c r="BM1415" s="50"/>
      <c r="BO1415" s="50"/>
      <c r="BQ1415" s="50"/>
      <c r="BS1415" s="50"/>
    </row>
    <row r="1416" spans="2:71" x14ac:dyDescent="0.25">
      <c r="B1416" s="3" t="s">
        <v>293</v>
      </c>
      <c r="C1416" s="52" t="s">
        <v>555</v>
      </c>
      <c r="D1416" s="39">
        <v>45150</v>
      </c>
      <c r="E1416" s="22">
        <v>15</v>
      </c>
      <c r="F1416" s="3" t="s">
        <v>821</v>
      </c>
      <c r="H1416" s="6"/>
      <c r="J1416" s="6"/>
      <c r="L1416" s="6"/>
      <c r="N1416" s="6"/>
      <c r="P1416" s="6"/>
      <c r="R1416" s="6"/>
      <c r="T1416" s="6"/>
      <c r="V1416" s="3" t="s">
        <v>842</v>
      </c>
      <c r="W1416" s="3"/>
      <c r="Y1416" s="6"/>
      <c r="Z1416" s="6">
        <v>27</v>
      </c>
      <c r="AA1416" s="6">
        <v>60</v>
      </c>
      <c r="AB1416" s="7">
        <f>Z1416-AA1416</f>
        <v>-33</v>
      </c>
      <c r="AC1416" s="6">
        <v>30</v>
      </c>
      <c r="AD1416" s="6">
        <v>49</v>
      </c>
      <c r="AE1416" s="7">
        <f>AC1416-AD1416</f>
        <v>-19</v>
      </c>
      <c r="AF1416" s="6"/>
      <c r="AG1416" s="6"/>
      <c r="AL1416" s="6"/>
      <c r="AM1416" s="6"/>
      <c r="AO1416" s="4" t="s">
        <v>1037</v>
      </c>
      <c r="AP1416" s="6"/>
      <c r="AQ1416" s="6"/>
      <c r="AR1416" s="6"/>
      <c r="AS1416" s="6"/>
      <c r="AT1416" s="6"/>
      <c r="AU1416" s="4"/>
      <c r="AV1416" s="6">
        <v>15</v>
      </c>
      <c r="AW1416" s="6">
        <v>66</v>
      </c>
      <c r="AX1416" s="7">
        <f>AV1416-AW1416</f>
        <v>-51</v>
      </c>
      <c r="AY1416" s="4" t="s">
        <v>871</v>
      </c>
      <c r="BI1416" s="50"/>
      <c r="BK1416" s="50"/>
      <c r="BM1416" s="50"/>
      <c r="BO1416" s="50"/>
      <c r="BQ1416" s="50"/>
      <c r="BS1416" s="50"/>
    </row>
    <row r="1417" spans="2:71" x14ac:dyDescent="0.25">
      <c r="B1417" s="3" t="s">
        <v>293</v>
      </c>
      <c r="C1417" s="52" t="s">
        <v>550</v>
      </c>
      <c r="D1417" s="39">
        <v>45151</v>
      </c>
      <c r="E1417" s="22">
        <v>14</v>
      </c>
      <c r="F1417" s="3" t="s">
        <v>1135</v>
      </c>
      <c r="H1417" s="6">
        <v>28</v>
      </c>
      <c r="I1417" s="7">
        <v>1</v>
      </c>
      <c r="J1417" s="6">
        <v>48</v>
      </c>
      <c r="K1417" s="7">
        <v>3</v>
      </c>
      <c r="L1417" s="6">
        <v>10</v>
      </c>
      <c r="M1417" s="7">
        <v>0</v>
      </c>
      <c r="N1417" s="6">
        <v>4</v>
      </c>
      <c r="O1417" s="7">
        <v>-2</v>
      </c>
      <c r="P1417" s="6">
        <v>5</v>
      </c>
      <c r="Q1417" s="7">
        <v>-3</v>
      </c>
      <c r="R1417" s="6"/>
      <c r="T1417" s="6">
        <v>-20</v>
      </c>
      <c r="U1417" s="7">
        <v>-2</v>
      </c>
      <c r="V1417" s="3" t="s">
        <v>842</v>
      </c>
      <c r="W1417" s="3"/>
      <c r="Y1417" s="6"/>
      <c r="Z1417" s="6">
        <v>32</v>
      </c>
      <c r="AA1417" s="6">
        <v>41</v>
      </c>
      <c r="AB1417" s="7">
        <f>Z1417-AA1417</f>
        <v>-9</v>
      </c>
      <c r="AC1417" s="6">
        <v>40</v>
      </c>
      <c r="AD1417" s="6">
        <v>27</v>
      </c>
      <c r="AE1417" s="7">
        <f>AC1417-AD1417</f>
        <v>13</v>
      </c>
      <c r="AF1417" s="6"/>
      <c r="AG1417" s="6"/>
      <c r="AL1417" s="6"/>
      <c r="AM1417" s="6"/>
      <c r="AO1417" s="4" t="s">
        <v>1148</v>
      </c>
      <c r="AP1417" s="6">
        <v>33</v>
      </c>
      <c r="AQ1417" s="6">
        <v>43</v>
      </c>
      <c r="AR1417" s="6"/>
      <c r="AS1417" s="6"/>
      <c r="AT1417" s="6"/>
      <c r="AU1417" s="4" t="s">
        <v>1147</v>
      </c>
      <c r="AV1417" s="6"/>
      <c r="AW1417" s="6"/>
      <c r="AX1417" s="7"/>
      <c r="BI1417" s="50"/>
      <c r="BK1417" s="50"/>
      <c r="BM1417" s="50"/>
      <c r="BO1417" s="50"/>
      <c r="BQ1417" s="50"/>
      <c r="BS1417" s="50"/>
    </row>
    <row r="1418" spans="2:71" x14ac:dyDescent="0.25">
      <c r="B1418" s="3" t="s">
        <v>293</v>
      </c>
      <c r="C1418" s="52" t="s">
        <v>514</v>
      </c>
      <c r="D1418" s="39">
        <v>45152</v>
      </c>
      <c r="E1418" s="22">
        <v>16</v>
      </c>
      <c r="F1418" s="3" t="s">
        <v>1198</v>
      </c>
      <c r="H1418" s="6">
        <v>29</v>
      </c>
      <c r="I1418" s="7">
        <v>0</v>
      </c>
      <c r="J1418" s="6">
        <v>44</v>
      </c>
      <c r="K1418" s="7">
        <v>0</v>
      </c>
      <c r="L1418" s="6">
        <v>11</v>
      </c>
      <c r="M1418" s="7">
        <v>-1</v>
      </c>
      <c r="N1418" s="6">
        <v>6</v>
      </c>
      <c r="O1418" s="7">
        <v>1</v>
      </c>
      <c r="P1418" s="6">
        <v>6</v>
      </c>
      <c r="Q1418" s="7">
        <v>1</v>
      </c>
      <c r="R1418" s="6"/>
      <c r="T1418" s="6">
        <v>-15</v>
      </c>
      <c r="U1418" s="7">
        <v>0</v>
      </c>
      <c r="V1418" s="3" t="s">
        <v>842</v>
      </c>
      <c r="W1418" s="3"/>
      <c r="Y1418" s="6"/>
      <c r="Z1418" s="6"/>
      <c r="AA1418" s="6"/>
      <c r="AC1418" s="6"/>
      <c r="AD1418" s="6"/>
      <c r="AF1418" s="6"/>
      <c r="AG1418" s="6"/>
      <c r="AL1418" s="6"/>
      <c r="AM1418" s="6"/>
      <c r="AO1418" s="4"/>
      <c r="AP1418" s="6"/>
      <c r="AQ1418" s="6"/>
      <c r="AR1418" s="6"/>
      <c r="AS1418" s="6"/>
      <c r="AT1418" s="6"/>
      <c r="AU1418" s="4"/>
      <c r="AV1418" s="6"/>
      <c r="AW1418" s="6"/>
      <c r="AX1418" s="7"/>
      <c r="BI1418" s="50"/>
      <c r="BK1418" s="50"/>
      <c r="BM1418" s="50"/>
      <c r="BO1418" s="50"/>
      <c r="BQ1418" s="50"/>
      <c r="BS1418" s="50"/>
    </row>
    <row r="1419" spans="2:71" x14ac:dyDescent="0.25">
      <c r="B1419" s="3" t="s">
        <v>293</v>
      </c>
      <c r="C1419" s="52" t="s">
        <v>538</v>
      </c>
      <c r="D1419" s="39">
        <v>45154</v>
      </c>
      <c r="E1419" s="22">
        <v>20</v>
      </c>
      <c r="F1419" s="3" t="s">
        <v>903</v>
      </c>
      <c r="G1419" s="2" t="s">
        <v>138</v>
      </c>
      <c r="H1419" s="6">
        <v>26</v>
      </c>
      <c r="I1419" s="7">
        <v>0</v>
      </c>
      <c r="J1419" s="6">
        <v>41</v>
      </c>
      <c r="K1419" s="7">
        <v>1</v>
      </c>
      <c r="L1419" s="6">
        <v>11</v>
      </c>
      <c r="M1419" s="7">
        <v>1</v>
      </c>
      <c r="N1419" s="6">
        <v>7</v>
      </c>
      <c r="O1419" s="7">
        <v>0</v>
      </c>
      <c r="P1419" s="6">
        <v>9</v>
      </c>
      <c r="Q1419" s="7">
        <v>-1</v>
      </c>
      <c r="R1419" s="6"/>
      <c r="T1419" s="6">
        <v>-15</v>
      </c>
      <c r="U1419" s="7">
        <v>-1</v>
      </c>
      <c r="V1419" s="3" t="s">
        <v>842</v>
      </c>
      <c r="W1419" s="3"/>
      <c r="Y1419" s="6"/>
      <c r="Z1419" s="6">
        <v>24</v>
      </c>
      <c r="AA1419" s="6">
        <v>47</v>
      </c>
      <c r="AB1419" s="7">
        <f>Z1419-AA1419</f>
        <v>-23</v>
      </c>
      <c r="AC1419" s="6">
        <v>29</v>
      </c>
      <c r="AD1419" s="6">
        <v>34</v>
      </c>
      <c r="AE1419" s="7">
        <f>AC1419-AD1419</f>
        <v>-5</v>
      </c>
      <c r="AF1419" s="6">
        <v>15</v>
      </c>
      <c r="AG1419" s="6">
        <v>18</v>
      </c>
      <c r="AH1419" s="7">
        <f>AF1419-AG1419</f>
        <v>-3</v>
      </c>
      <c r="AL1419" s="6"/>
      <c r="AM1419" s="6"/>
      <c r="AO1419" s="4" t="s">
        <v>1127</v>
      </c>
      <c r="AP1419" s="6">
        <v>24</v>
      </c>
      <c r="AQ1419" s="6">
        <v>27</v>
      </c>
      <c r="AR1419" s="6"/>
      <c r="AS1419" s="6"/>
      <c r="AT1419" s="6"/>
      <c r="AU1419" s="4" t="s">
        <v>1035</v>
      </c>
      <c r="AV1419" s="6"/>
      <c r="AW1419" s="6"/>
      <c r="AX1419" s="7"/>
      <c r="BI1419" s="50"/>
      <c r="BK1419" s="50"/>
      <c r="BM1419" s="50"/>
      <c r="BO1419" s="50"/>
      <c r="BQ1419" s="50"/>
      <c r="BS1419" s="50"/>
    </row>
    <row r="1420" spans="2:71" x14ac:dyDescent="0.25">
      <c r="B1420" s="3" t="s">
        <v>293</v>
      </c>
      <c r="C1420" s="52" t="s">
        <v>596</v>
      </c>
      <c r="D1420" s="39">
        <v>45155</v>
      </c>
      <c r="E1420" s="22">
        <v>18</v>
      </c>
      <c r="F1420" s="3" t="s">
        <v>1164</v>
      </c>
      <c r="H1420" s="6">
        <v>28</v>
      </c>
      <c r="I1420" s="7">
        <v>4</v>
      </c>
      <c r="J1420" s="6">
        <v>44</v>
      </c>
      <c r="K1420" s="7">
        <v>-4</v>
      </c>
      <c r="L1420" s="6">
        <v>10</v>
      </c>
      <c r="M1420" s="7">
        <v>0</v>
      </c>
      <c r="N1420" s="6">
        <v>5</v>
      </c>
      <c r="O1420" s="7">
        <v>-1</v>
      </c>
      <c r="P1420" s="6">
        <v>7</v>
      </c>
      <c r="Q1420" s="7">
        <v>1</v>
      </c>
      <c r="R1420" s="6"/>
      <c r="T1420" s="6">
        <v>-16</v>
      </c>
      <c r="U1420" s="7">
        <v>8</v>
      </c>
      <c r="V1420" s="3" t="s">
        <v>842</v>
      </c>
      <c r="W1420" s="3"/>
      <c r="Y1420" s="6"/>
      <c r="Z1420" s="6">
        <v>30</v>
      </c>
      <c r="AA1420" s="6">
        <v>40</v>
      </c>
      <c r="AB1420" s="7">
        <f>Z1420-AA1420</f>
        <v>-10</v>
      </c>
      <c r="AC1420" s="6"/>
      <c r="AD1420" s="6"/>
      <c r="AF1420" s="6"/>
      <c r="AG1420" s="6"/>
      <c r="AL1420" s="6"/>
      <c r="AM1420" s="6"/>
      <c r="AO1420" s="4" t="s">
        <v>1189</v>
      </c>
      <c r="AP1420" s="6">
        <v>31</v>
      </c>
      <c r="AQ1420" s="6">
        <v>34</v>
      </c>
      <c r="AR1420" s="6"/>
      <c r="AS1420" s="6"/>
      <c r="AT1420" s="6"/>
      <c r="AU1420" s="4" t="s">
        <v>1185</v>
      </c>
      <c r="AV1420" s="6"/>
      <c r="AW1420" s="6"/>
      <c r="AX1420" s="7"/>
      <c r="BI1420" s="50"/>
      <c r="BK1420" s="50"/>
      <c r="BM1420" s="50"/>
      <c r="BO1420" s="50"/>
      <c r="BQ1420" s="50"/>
      <c r="BS1420" s="50"/>
    </row>
    <row r="1421" spans="2:71" x14ac:dyDescent="0.25">
      <c r="B1421" s="3" t="s">
        <v>293</v>
      </c>
      <c r="C1421" s="52" t="s">
        <v>596</v>
      </c>
      <c r="D1421" s="39">
        <v>45155</v>
      </c>
      <c r="E1421" s="22">
        <v>21</v>
      </c>
      <c r="F1421" s="3" t="s">
        <v>821</v>
      </c>
      <c r="G1421" s="2" t="s">
        <v>224</v>
      </c>
      <c r="H1421" s="6">
        <v>26</v>
      </c>
      <c r="I1421" s="7">
        <v>1</v>
      </c>
      <c r="J1421" s="6">
        <v>45</v>
      </c>
      <c r="K1421" s="7">
        <v>1</v>
      </c>
      <c r="L1421" s="6">
        <v>10</v>
      </c>
      <c r="M1421" s="7">
        <v>0</v>
      </c>
      <c r="N1421" s="6">
        <v>8</v>
      </c>
      <c r="O1421" s="7">
        <v>0</v>
      </c>
      <c r="P1421" s="6">
        <v>7</v>
      </c>
      <c r="Q1421" s="7">
        <v>-1</v>
      </c>
      <c r="R1421" s="6"/>
      <c r="T1421" s="6">
        <v>-19</v>
      </c>
      <c r="U1421" s="7">
        <v>0</v>
      </c>
      <c r="V1421" s="3" t="s">
        <v>842</v>
      </c>
      <c r="W1421" s="3"/>
      <c r="Y1421" s="6"/>
      <c r="Z1421" s="6"/>
      <c r="AA1421" s="6"/>
      <c r="AC1421" s="6"/>
      <c r="AD1421" s="6"/>
      <c r="AF1421" s="6"/>
      <c r="AG1421" s="6"/>
      <c r="AL1421" s="6"/>
      <c r="AM1421" s="6"/>
      <c r="AO1421" s="4"/>
      <c r="AP1421" s="6">
        <v>24</v>
      </c>
      <c r="AQ1421" s="6">
        <v>32</v>
      </c>
      <c r="AR1421" s="6"/>
      <c r="AS1421" s="6"/>
      <c r="AT1421" s="6"/>
      <c r="AU1421" s="4" t="s">
        <v>876</v>
      </c>
      <c r="AV1421" s="6"/>
      <c r="AW1421" s="6"/>
      <c r="AX1421" s="7"/>
      <c r="BI1421" s="50"/>
      <c r="BK1421" s="50"/>
      <c r="BM1421" s="50"/>
      <c r="BO1421" s="50"/>
      <c r="BQ1421" s="50"/>
      <c r="BS1421" s="50"/>
    </row>
    <row r="1422" spans="2:71" x14ac:dyDescent="0.25">
      <c r="B1422" s="3" t="s">
        <v>293</v>
      </c>
      <c r="C1422" s="52" t="s">
        <v>1204</v>
      </c>
      <c r="D1422" s="39">
        <v>45156</v>
      </c>
      <c r="E1422" s="90">
        <v>45192</v>
      </c>
      <c r="F1422" s="3" t="s">
        <v>982</v>
      </c>
      <c r="G1422" s="2" t="s">
        <v>80</v>
      </c>
      <c r="H1422" s="6">
        <v>29</v>
      </c>
      <c r="I1422" s="7">
        <v>0</v>
      </c>
      <c r="J1422" s="6">
        <v>46</v>
      </c>
      <c r="K1422" s="7">
        <v>-2</v>
      </c>
      <c r="L1422" s="6">
        <v>11</v>
      </c>
      <c r="M1422" s="7">
        <v>1</v>
      </c>
      <c r="N1422" s="6">
        <v>3</v>
      </c>
      <c r="O1422" s="7">
        <v>0</v>
      </c>
      <c r="P1422" s="6">
        <v>4</v>
      </c>
      <c r="Q1422" s="7">
        <v>0</v>
      </c>
      <c r="R1422" s="6">
        <v>1</v>
      </c>
      <c r="S1422" s="7">
        <v>0</v>
      </c>
      <c r="T1422" s="6">
        <v>-17</v>
      </c>
      <c r="U1422" s="7">
        <v>2</v>
      </c>
      <c r="V1422" s="3" t="s">
        <v>842</v>
      </c>
      <c r="W1422" s="3"/>
      <c r="X1422" t="s">
        <v>1152</v>
      </c>
      <c r="Y1422" s="6"/>
      <c r="Z1422" s="6"/>
      <c r="AA1422" s="6"/>
      <c r="AC1422" s="6"/>
      <c r="AD1422" s="6"/>
      <c r="AF1422" s="6"/>
      <c r="AG1422" s="6"/>
      <c r="AL1422" s="6"/>
      <c r="AM1422" s="6"/>
      <c r="AO1422" s="4"/>
      <c r="AP1422" s="6"/>
      <c r="AQ1422" s="6"/>
      <c r="AR1422" s="6"/>
      <c r="AS1422" s="6"/>
      <c r="AT1422" s="6"/>
      <c r="AU1422" s="4"/>
      <c r="AV1422" s="6"/>
      <c r="AW1422" s="6"/>
      <c r="AX1422" s="7"/>
      <c r="BF1422">
        <v>142</v>
      </c>
      <c r="BG1422" s="50">
        <f>BF1422-BF1160</f>
        <v>42</v>
      </c>
      <c r="BH1422">
        <v>426</v>
      </c>
      <c r="BI1422" s="50">
        <f>BH1422-BH1160</f>
        <v>-49</v>
      </c>
      <c r="BJ1422">
        <v>25</v>
      </c>
      <c r="BK1422" s="50">
        <f>BJ1422-BJ1160</f>
        <v>20</v>
      </c>
      <c r="BL1422">
        <v>1</v>
      </c>
      <c r="BM1422" s="50">
        <f>BL1422-BL1160</f>
        <v>-1</v>
      </c>
      <c r="BN1422">
        <v>2</v>
      </c>
      <c r="BO1422" s="50">
        <f>BN1422-BN1160</f>
        <v>0</v>
      </c>
      <c r="BP1422">
        <v>36</v>
      </c>
      <c r="BQ1422" s="50">
        <f>BP1422-BP1160</f>
        <v>-9</v>
      </c>
      <c r="BR1422">
        <v>2</v>
      </c>
      <c r="BS1422" s="50">
        <f>BR1422-BR1160</f>
        <v>0</v>
      </c>
    </row>
    <row r="1423" spans="2:71" x14ac:dyDescent="0.25">
      <c r="B1423" s="3" t="s">
        <v>293</v>
      </c>
      <c r="C1423" s="52" t="s">
        <v>597</v>
      </c>
      <c r="D1423" s="39">
        <v>45157</v>
      </c>
      <c r="E1423" s="22">
        <v>22</v>
      </c>
      <c r="F1423" s="3" t="s">
        <v>821</v>
      </c>
      <c r="H1423" s="6"/>
      <c r="J1423" s="6"/>
      <c r="L1423" s="6"/>
      <c r="N1423" s="6"/>
      <c r="P1423" s="6"/>
      <c r="R1423" s="6"/>
      <c r="T1423" s="6"/>
      <c r="V1423" s="3" t="s">
        <v>842</v>
      </c>
      <c r="W1423" s="3"/>
      <c r="Y1423" s="6"/>
      <c r="Z1423" s="6"/>
      <c r="AA1423" s="6"/>
      <c r="AC1423" s="6"/>
      <c r="AD1423" s="6"/>
      <c r="AF1423" s="6"/>
      <c r="AG1423" s="6"/>
      <c r="AL1423" s="6"/>
      <c r="AM1423" s="6"/>
      <c r="AO1423" s="4"/>
      <c r="AP1423" s="6"/>
      <c r="AQ1423" s="6"/>
      <c r="AR1423" s="6"/>
      <c r="AS1423" s="6"/>
      <c r="AT1423" s="6"/>
      <c r="AU1423" s="4"/>
      <c r="AV1423" s="6">
        <v>13</v>
      </c>
      <c r="AW1423" s="6">
        <v>66</v>
      </c>
      <c r="AX1423" s="7">
        <f>AV1423-AW1423</f>
        <v>-53</v>
      </c>
      <c r="AY1423" s="4" t="s">
        <v>871</v>
      </c>
      <c r="BI1423" s="50"/>
      <c r="BK1423" s="50"/>
      <c r="BM1423" s="50"/>
      <c r="BO1423" s="50"/>
      <c r="BQ1423" s="50"/>
      <c r="BS1423" s="50"/>
    </row>
    <row r="1424" spans="2:71" x14ac:dyDescent="0.25">
      <c r="B1424" s="3" t="s">
        <v>293</v>
      </c>
      <c r="C1424" s="52" t="s">
        <v>642</v>
      </c>
      <c r="D1424" s="39">
        <v>45158</v>
      </c>
      <c r="E1424" s="22">
        <v>21</v>
      </c>
      <c r="F1424" s="3" t="s">
        <v>1135</v>
      </c>
      <c r="H1424" s="6">
        <v>27</v>
      </c>
      <c r="I1424" s="7">
        <v>-1</v>
      </c>
      <c r="J1424" s="6">
        <v>42</v>
      </c>
      <c r="K1424" s="7">
        <v>-6</v>
      </c>
      <c r="L1424" s="6">
        <v>13</v>
      </c>
      <c r="M1424" s="7">
        <v>3</v>
      </c>
      <c r="N1424" s="6">
        <v>6</v>
      </c>
      <c r="O1424" s="7">
        <v>2</v>
      </c>
      <c r="P1424" s="6">
        <v>7</v>
      </c>
      <c r="Q1424" s="7">
        <v>2</v>
      </c>
      <c r="R1424" s="6"/>
      <c r="T1424" s="6">
        <v>-15</v>
      </c>
      <c r="U1424" s="7">
        <v>5</v>
      </c>
      <c r="V1424" s="3" t="s">
        <v>842</v>
      </c>
      <c r="W1424" s="3"/>
      <c r="Y1424" s="6"/>
      <c r="Z1424" s="6">
        <v>29</v>
      </c>
      <c r="AA1424" s="6">
        <v>47</v>
      </c>
      <c r="AB1424" s="7">
        <f>Z1424-AA1424</f>
        <v>-18</v>
      </c>
      <c r="AC1424" s="6">
        <v>39</v>
      </c>
      <c r="AD1424" s="6">
        <v>27</v>
      </c>
      <c r="AE1424" s="7">
        <f>AC1424-AD1424</f>
        <v>12</v>
      </c>
      <c r="AF1424" s="6"/>
      <c r="AG1424" s="6"/>
      <c r="AL1424" s="6"/>
      <c r="AM1424" s="6"/>
      <c r="AO1424" s="4" t="s">
        <v>1148</v>
      </c>
      <c r="AP1424" s="6">
        <v>33</v>
      </c>
      <c r="AQ1424" s="6">
        <v>40</v>
      </c>
      <c r="AR1424" s="6"/>
      <c r="AS1424" s="6"/>
      <c r="AT1424" s="6"/>
      <c r="AU1424" s="4" t="s">
        <v>1147</v>
      </c>
      <c r="AV1424" s="6"/>
      <c r="AW1424" s="6"/>
      <c r="AX1424" s="7"/>
      <c r="BI1424" s="50"/>
      <c r="BK1424" s="50"/>
      <c r="BM1424" s="50"/>
      <c r="BO1424" s="50"/>
      <c r="BQ1424" s="50"/>
      <c r="BS1424" s="50"/>
    </row>
    <row r="1425" spans="2:71" x14ac:dyDescent="0.25">
      <c r="B1425" s="3" t="s">
        <v>293</v>
      </c>
      <c r="C1425" s="52" t="s">
        <v>301</v>
      </c>
      <c r="D1425" s="39">
        <v>45155</v>
      </c>
      <c r="E1425" s="22">
        <v>22</v>
      </c>
      <c r="F1425" s="3" t="s">
        <v>1094</v>
      </c>
      <c r="H1425" s="6">
        <v>25</v>
      </c>
      <c r="I1425" s="7">
        <v>-4</v>
      </c>
      <c r="J1425" s="6">
        <v>50</v>
      </c>
      <c r="K1425" s="7">
        <v>4</v>
      </c>
      <c r="L1425" s="6">
        <v>9</v>
      </c>
      <c r="M1425" s="7">
        <v>-3</v>
      </c>
      <c r="N1425" s="6">
        <v>7</v>
      </c>
      <c r="O1425" s="7">
        <v>2</v>
      </c>
      <c r="P1425" s="6">
        <v>4</v>
      </c>
      <c r="Q1425" s="7">
        <v>0</v>
      </c>
      <c r="R1425" s="6">
        <v>1</v>
      </c>
      <c r="S1425" s="7">
        <v>0</v>
      </c>
      <c r="T1425" s="6">
        <v>-25</v>
      </c>
      <c r="U1425" s="7">
        <v>-8</v>
      </c>
      <c r="V1425" s="3" t="s">
        <v>842</v>
      </c>
      <c r="W1425" s="3"/>
      <c r="Y1425" s="6"/>
      <c r="Z1425" s="6">
        <v>34</v>
      </c>
      <c r="AA1425" s="6">
        <v>58</v>
      </c>
      <c r="AB1425" s="7">
        <f>Z1425-AA1425</f>
        <v>-24</v>
      </c>
      <c r="AC1425" s="6">
        <v>45</v>
      </c>
      <c r="AD1425" s="6">
        <v>42</v>
      </c>
      <c r="AE1425" s="7">
        <f>AC1425-AD1425</f>
        <v>3</v>
      </c>
      <c r="AF1425" s="6"/>
      <c r="AG1425" s="6"/>
      <c r="AL1425" s="6"/>
      <c r="AM1425" s="6"/>
      <c r="AO1425" s="4" t="s">
        <v>1095</v>
      </c>
      <c r="AP1425" s="6"/>
      <c r="AQ1425" s="6"/>
      <c r="AR1425" s="6"/>
      <c r="AS1425" s="6"/>
      <c r="AT1425" s="6"/>
      <c r="AU1425" s="4"/>
      <c r="AV1425" s="6"/>
      <c r="AW1425" s="6"/>
      <c r="AX1425" s="7"/>
      <c r="BI1425" s="50"/>
      <c r="BK1425" s="50"/>
      <c r="BM1425" s="50"/>
      <c r="BO1425" s="50"/>
      <c r="BQ1425" s="50"/>
      <c r="BS1425" s="50"/>
    </row>
    <row r="1426" spans="2:71" x14ac:dyDescent="0.25">
      <c r="B1426" s="3" t="s">
        <v>293</v>
      </c>
      <c r="C1426" s="52" t="s">
        <v>434</v>
      </c>
      <c r="D1426" s="39">
        <v>45159</v>
      </c>
      <c r="E1426" s="22"/>
      <c r="F1426" s="3" t="s">
        <v>821</v>
      </c>
      <c r="H1426" s="6"/>
      <c r="J1426" s="6"/>
      <c r="L1426" s="6"/>
      <c r="N1426" s="6"/>
      <c r="P1426" s="6"/>
      <c r="R1426" s="6"/>
      <c r="T1426" s="6"/>
      <c r="V1426" s="3" t="s">
        <v>842</v>
      </c>
      <c r="W1426" s="3"/>
      <c r="Y1426" s="6"/>
      <c r="Z1426" s="6">
        <v>28</v>
      </c>
      <c r="AA1426" s="6">
        <v>63</v>
      </c>
      <c r="AB1426" s="7">
        <f>Z1426-AA1426</f>
        <v>-35</v>
      </c>
      <c r="AC1426" s="6">
        <v>33</v>
      </c>
      <c r="AD1426" s="6">
        <v>53</v>
      </c>
      <c r="AE1426" s="7">
        <f>AC1426-AD1426</f>
        <v>-20</v>
      </c>
      <c r="AF1426" s="6"/>
      <c r="AG1426" s="6"/>
      <c r="AL1426" s="6"/>
      <c r="AM1426" s="6"/>
      <c r="AO1426" s="4" t="s">
        <v>931</v>
      </c>
      <c r="AP1426" s="6"/>
      <c r="AQ1426" s="6"/>
      <c r="AR1426" s="6"/>
      <c r="AS1426" s="6"/>
      <c r="AT1426" s="6"/>
      <c r="AU1426" s="4"/>
      <c r="AV1426" s="6"/>
      <c r="AW1426" s="6"/>
      <c r="AX1426" s="7"/>
      <c r="BI1426" s="50"/>
      <c r="BK1426" s="50"/>
      <c r="BM1426" s="50"/>
      <c r="BO1426" s="50"/>
      <c r="BQ1426" s="50"/>
      <c r="BS1426" s="50"/>
    </row>
    <row r="1427" spans="2:71" x14ac:dyDescent="0.25">
      <c r="B1427" s="3" t="s">
        <v>293</v>
      </c>
      <c r="C1427" s="52" t="s">
        <v>698</v>
      </c>
      <c r="D1427" s="39">
        <v>45160</v>
      </c>
      <c r="E1427" s="22">
        <v>29</v>
      </c>
      <c r="F1427" s="3" t="s">
        <v>1182</v>
      </c>
      <c r="G1427" s="2" t="s">
        <v>74</v>
      </c>
      <c r="H1427" s="6">
        <v>21</v>
      </c>
      <c r="J1427" s="6">
        <v>45</v>
      </c>
      <c r="L1427" s="6">
        <v>9</v>
      </c>
      <c r="N1427" s="6">
        <v>8</v>
      </c>
      <c r="P1427" s="6">
        <v>9</v>
      </c>
      <c r="R1427" s="6"/>
      <c r="T1427" s="6">
        <v>-24</v>
      </c>
      <c r="V1427" s="3" t="s">
        <v>842</v>
      </c>
      <c r="W1427" s="3"/>
      <c r="Y1427" s="6"/>
      <c r="Z1427" s="6"/>
      <c r="AA1427" s="6"/>
      <c r="AC1427" s="6"/>
      <c r="AD1427" s="6"/>
      <c r="AF1427" s="6"/>
      <c r="AG1427" s="6"/>
      <c r="AL1427" s="6"/>
      <c r="AM1427" s="6"/>
      <c r="AO1427" s="4"/>
      <c r="AP1427" s="6"/>
      <c r="AQ1427" s="6"/>
      <c r="AR1427" s="6"/>
      <c r="AS1427" s="6"/>
      <c r="AT1427" s="6"/>
      <c r="AU1427" s="4"/>
      <c r="AV1427" s="6"/>
      <c r="AW1427" s="6"/>
      <c r="AX1427" s="7"/>
      <c r="BI1427" s="50"/>
      <c r="BK1427" s="50"/>
      <c r="BM1427" s="50"/>
      <c r="BO1427" s="50"/>
      <c r="BQ1427" s="50"/>
      <c r="BS1427" s="50"/>
    </row>
    <row r="1428" spans="2:71" x14ac:dyDescent="0.25">
      <c r="B1428" s="3" t="s">
        <v>293</v>
      </c>
      <c r="C1428" s="52" t="s">
        <v>675</v>
      </c>
      <c r="D1428" s="39">
        <v>45160</v>
      </c>
      <c r="E1428" s="22">
        <v>25</v>
      </c>
      <c r="F1428" s="3" t="s">
        <v>1019</v>
      </c>
      <c r="G1428" s="2" t="s">
        <v>202</v>
      </c>
      <c r="H1428" s="6">
        <v>29</v>
      </c>
      <c r="I1428" s="7">
        <v>2</v>
      </c>
      <c r="J1428" s="6">
        <v>44</v>
      </c>
      <c r="K1428" s="7">
        <v>0</v>
      </c>
      <c r="L1428" s="6">
        <v>10</v>
      </c>
      <c r="M1428" s="7">
        <v>-4</v>
      </c>
      <c r="N1428" s="6">
        <v>4</v>
      </c>
      <c r="O1428" s="7">
        <v>0</v>
      </c>
      <c r="P1428" s="6">
        <v>8</v>
      </c>
      <c r="Q1428" s="7">
        <v>1</v>
      </c>
      <c r="R1428" s="6"/>
      <c r="T1428" s="6">
        <v>-15</v>
      </c>
      <c r="U1428" s="7">
        <v>2</v>
      </c>
      <c r="V1428" s="3" t="s">
        <v>842</v>
      </c>
      <c r="W1428" s="3"/>
      <c r="Y1428" s="6"/>
      <c r="Z1428" s="6">
        <v>24</v>
      </c>
      <c r="AA1428" s="6">
        <v>50</v>
      </c>
      <c r="AB1428" s="7">
        <f>Z1428-AA1428</f>
        <v>-26</v>
      </c>
      <c r="AC1428" s="6">
        <v>29</v>
      </c>
      <c r="AD1428" s="6">
        <v>31</v>
      </c>
      <c r="AE1428" s="7">
        <f>AC1428-AD1428</f>
        <v>-2</v>
      </c>
      <c r="AF1428" s="6">
        <v>14</v>
      </c>
      <c r="AG1428" s="6">
        <v>19</v>
      </c>
      <c r="AH1428" s="7">
        <f>AF1428-AG1428</f>
        <v>-5</v>
      </c>
      <c r="AL1428" s="6"/>
      <c r="AM1428" s="6"/>
      <c r="AO1428" s="4" t="s">
        <v>1087</v>
      </c>
      <c r="AP1428" s="6"/>
      <c r="AQ1428" s="6"/>
      <c r="AR1428" s="6"/>
      <c r="AS1428" s="6"/>
      <c r="AT1428" s="6"/>
      <c r="AU1428" s="4"/>
      <c r="AV1428" s="6"/>
      <c r="AW1428" s="6"/>
      <c r="AX1428" s="7"/>
      <c r="BI1428" s="50"/>
      <c r="BK1428" s="50"/>
      <c r="BM1428" s="50"/>
      <c r="BO1428" s="50"/>
      <c r="BQ1428" s="50"/>
      <c r="BS1428" s="50"/>
    </row>
    <row r="1429" spans="2:71" x14ac:dyDescent="0.25">
      <c r="B1429" s="3" t="s">
        <v>293</v>
      </c>
      <c r="C1429" s="52" t="s">
        <v>675</v>
      </c>
      <c r="D1429" s="39">
        <v>45160</v>
      </c>
      <c r="E1429" s="22">
        <v>30</v>
      </c>
      <c r="F1429" s="3" t="s">
        <v>821</v>
      </c>
      <c r="G1429" s="2" t="s">
        <v>224</v>
      </c>
      <c r="H1429" s="6">
        <v>24</v>
      </c>
      <c r="I1429" s="7">
        <v>-2</v>
      </c>
      <c r="J1429" s="6">
        <v>44</v>
      </c>
      <c r="K1429" s="7">
        <v>-1</v>
      </c>
      <c r="L1429" s="6">
        <v>9</v>
      </c>
      <c r="M1429" s="7">
        <v>-1</v>
      </c>
      <c r="N1429" s="6">
        <v>8</v>
      </c>
      <c r="O1429" s="7">
        <v>0</v>
      </c>
      <c r="P1429" s="6">
        <v>9</v>
      </c>
      <c r="Q1429" s="7">
        <v>2</v>
      </c>
      <c r="R1429" s="6"/>
      <c r="T1429" s="6">
        <v>-20</v>
      </c>
      <c r="U1429" s="7">
        <v>-1</v>
      </c>
      <c r="V1429" s="3" t="s">
        <v>842</v>
      </c>
      <c r="W1429" s="3"/>
      <c r="Y1429" s="6"/>
      <c r="Z1429" s="6"/>
      <c r="AA1429" s="6"/>
      <c r="AC1429" s="6"/>
      <c r="AD1429" s="6"/>
      <c r="AF1429" s="6"/>
      <c r="AG1429" s="6"/>
      <c r="AL1429" s="6"/>
      <c r="AM1429" s="6"/>
      <c r="AO1429" s="4"/>
      <c r="AP1429" s="6">
        <v>22</v>
      </c>
      <c r="AQ1429" s="6">
        <v>32</v>
      </c>
      <c r="AR1429" s="6"/>
      <c r="AS1429" s="6"/>
      <c r="AT1429" s="6"/>
      <c r="AU1429" s="4" t="s">
        <v>876</v>
      </c>
      <c r="AV1429" s="6"/>
      <c r="AW1429" s="6"/>
      <c r="AX1429" s="7"/>
      <c r="BI1429" s="50"/>
      <c r="BK1429" s="50"/>
      <c r="BM1429" s="50"/>
      <c r="BO1429" s="50"/>
      <c r="BQ1429" s="50"/>
      <c r="BS1429" s="50"/>
    </row>
    <row r="1430" spans="2:71" x14ac:dyDescent="0.25">
      <c r="B1430" s="3" t="s">
        <v>293</v>
      </c>
      <c r="C1430" s="52" t="s">
        <v>625</v>
      </c>
      <c r="D1430" s="39">
        <v>45161</v>
      </c>
      <c r="E1430" s="22">
        <v>29</v>
      </c>
      <c r="F1430" s="3" t="s">
        <v>1164</v>
      </c>
      <c r="H1430" s="6">
        <v>26</v>
      </c>
      <c r="I1430" s="7">
        <v>-2</v>
      </c>
      <c r="J1430" s="6">
        <v>47</v>
      </c>
      <c r="K1430" s="7">
        <v>3</v>
      </c>
      <c r="L1430" s="6">
        <v>11</v>
      </c>
      <c r="M1430" s="7">
        <v>1</v>
      </c>
      <c r="N1430" s="6">
        <v>5</v>
      </c>
      <c r="O1430" s="7">
        <v>0</v>
      </c>
      <c r="P1430" s="6">
        <v>6</v>
      </c>
      <c r="Q1430" s="7">
        <v>-1</v>
      </c>
      <c r="R1430" s="6"/>
      <c r="T1430" s="6">
        <v>-21</v>
      </c>
      <c r="U1430" s="7">
        <v>-5</v>
      </c>
      <c r="V1430" s="3" t="s">
        <v>842</v>
      </c>
      <c r="W1430" s="3"/>
      <c r="Y1430" s="6"/>
      <c r="Z1430" s="6">
        <v>28</v>
      </c>
      <c r="AA1430" s="6">
        <v>44</v>
      </c>
      <c r="AB1430" s="7">
        <f>Z1430-AA1430</f>
        <v>-16</v>
      </c>
      <c r="AC1430" s="6"/>
      <c r="AD1430" s="6"/>
      <c r="AF1430" s="6"/>
      <c r="AG1430" s="6"/>
      <c r="AL1430" s="6"/>
      <c r="AM1430" s="6"/>
      <c r="AO1430" s="4" t="s">
        <v>1189</v>
      </c>
      <c r="AP1430" s="6">
        <v>28</v>
      </c>
      <c r="AQ1430" s="6">
        <v>37</v>
      </c>
      <c r="AR1430" s="6"/>
      <c r="AS1430" s="6"/>
      <c r="AT1430" s="6"/>
      <c r="AU1430" s="4" t="s">
        <v>1185</v>
      </c>
      <c r="AV1430" s="6"/>
      <c r="AW1430" s="6"/>
      <c r="AX1430" s="7"/>
      <c r="BI1430" s="50"/>
      <c r="BK1430" s="50"/>
      <c r="BM1430" s="50"/>
      <c r="BO1430" s="50"/>
      <c r="BQ1430" s="50"/>
      <c r="BS1430" s="50"/>
    </row>
    <row r="1431" spans="2:71" x14ac:dyDescent="0.25">
      <c r="B1431" s="3" t="s">
        <v>293</v>
      </c>
      <c r="C1431" s="52" t="s">
        <v>432</v>
      </c>
      <c r="D1431" s="39">
        <v>45162</v>
      </c>
      <c r="E1431" s="22">
        <v>29</v>
      </c>
      <c r="F1431" s="3" t="s">
        <v>1094</v>
      </c>
      <c r="H1431" s="6">
        <v>30</v>
      </c>
      <c r="I1431" s="7">
        <v>5</v>
      </c>
      <c r="J1431" s="6">
        <v>46</v>
      </c>
      <c r="K1431" s="7">
        <v>-4</v>
      </c>
      <c r="L1431" s="6">
        <v>12</v>
      </c>
      <c r="M1431" s="7">
        <v>3</v>
      </c>
      <c r="N1431" s="6">
        <v>3</v>
      </c>
      <c r="O1431" s="7">
        <v>-4</v>
      </c>
      <c r="P1431" s="6">
        <v>5</v>
      </c>
      <c r="Q1431" s="7">
        <v>1</v>
      </c>
      <c r="R1431" s="6">
        <v>1</v>
      </c>
      <c r="S1431" s="7">
        <v>0</v>
      </c>
      <c r="T1431" s="6">
        <v>-16</v>
      </c>
      <c r="U1431" s="7">
        <v>9</v>
      </c>
      <c r="V1431" s="3" t="s">
        <v>842</v>
      </c>
      <c r="W1431" s="3"/>
      <c r="Y1431" s="6"/>
      <c r="Z1431" s="6">
        <v>34</v>
      </c>
      <c r="AA1431" s="6">
        <v>56</v>
      </c>
      <c r="AB1431" s="7">
        <f>Z1431-AA1431</f>
        <v>-22</v>
      </c>
      <c r="AC1431" s="6">
        <v>45</v>
      </c>
      <c r="AD1431" s="6">
        <v>44</v>
      </c>
      <c r="AE1431" s="7">
        <f>AC1431-AD1431</f>
        <v>1</v>
      </c>
      <c r="AF1431" s="6"/>
      <c r="AG1431" s="6"/>
      <c r="AL1431" s="6"/>
      <c r="AM1431" s="6"/>
      <c r="AO1431" s="4" t="s">
        <v>1095</v>
      </c>
      <c r="AP1431" s="6"/>
      <c r="AQ1431" s="6"/>
      <c r="AR1431" s="6"/>
      <c r="AS1431" s="6"/>
      <c r="AT1431" s="6"/>
      <c r="AU1431" s="4"/>
      <c r="AV1431" s="6"/>
      <c r="AW1431" s="6"/>
      <c r="AX1431" s="7"/>
      <c r="BI1431" s="50"/>
      <c r="BK1431" s="50"/>
      <c r="BM1431" s="50"/>
      <c r="BO1431" s="50"/>
      <c r="BQ1431" s="50"/>
      <c r="BS1431" s="50"/>
    </row>
    <row r="1432" spans="2:71" x14ac:dyDescent="0.25">
      <c r="B1432" s="3" t="s">
        <v>293</v>
      </c>
      <c r="C1432" s="52" t="s">
        <v>566</v>
      </c>
      <c r="D1432" s="39">
        <v>45163</v>
      </c>
      <c r="E1432" s="22">
        <v>1</v>
      </c>
      <c r="F1432" s="3" t="s">
        <v>1136</v>
      </c>
      <c r="H1432" s="6">
        <v>29</v>
      </c>
      <c r="I1432" s="7">
        <v>1</v>
      </c>
      <c r="J1432" s="6">
        <v>46</v>
      </c>
      <c r="K1432" s="7">
        <v>-1</v>
      </c>
      <c r="L1432" s="6">
        <v>10</v>
      </c>
      <c r="M1432" s="7">
        <v>0</v>
      </c>
      <c r="N1432" s="6">
        <v>4</v>
      </c>
      <c r="O1432" s="7">
        <v>1</v>
      </c>
      <c r="P1432" s="6">
        <v>5</v>
      </c>
      <c r="Q1432" s="7">
        <v>1</v>
      </c>
      <c r="R1432" s="6"/>
      <c r="T1432" s="6">
        <v>-17</v>
      </c>
      <c r="U1432" s="7">
        <v>2</v>
      </c>
      <c r="V1432" s="3" t="s">
        <v>842</v>
      </c>
      <c r="W1432" t="s">
        <v>988</v>
      </c>
      <c r="Y1432" s="6"/>
      <c r="Z1432" s="6">
        <v>28</v>
      </c>
      <c r="AA1432" s="6">
        <v>48</v>
      </c>
      <c r="AB1432" s="7">
        <v>-20</v>
      </c>
      <c r="AC1432" s="6">
        <v>36</v>
      </c>
      <c r="AD1432" s="6">
        <v>37</v>
      </c>
      <c r="AE1432" s="7">
        <f>AC1432-AD1432</f>
        <v>-1</v>
      </c>
      <c r="AF1432" s="6">
        <v>16</v>
      </c>
      <c r="AG1432" s="6">
        <v>27</v>
      </c>
      <c r="AH1432" s="7">
        <v>-11</v>
      </c>
      <c r="AL1432" s="6"/>
      <c r="AM1432" s="6"/>
      <c r="AO1432" s="4" t="s">
        <v>1099</v>
      </c>
      <c r="AP1432" s="6">
        <v>32</v>
      </c>
      <c r="AQ1432" s="6">
        <v>39</v>
      </c>
      <c r="AR1432" s="6"/>
      <c r="AS1432" s="6"/>
      <c r="AT1432" s="6"/>
      <c r="AU1432" s="4" t="s">
        <v>1146</v>
      </c>
      <c r="AV1432" s="6">
        <v>20</v>
      </c>
      <c r="AW1432" s="6">
        <v>57</v>
      </c>
      <c r="AX1432" s="7">
        <v>-28</v>
      </c>
      <c r="AY1432" s="4" t="s">
        <v>1099</v>
      </c>
      <c r="BI1432" s="50"/>
      <c r="BK1432" s="50"/>
      <c r="BM1432" s="50"/>
      <c r="BO1432" s="50"/>
      <c r="BQ1432" s="50"/>
      <c r="BS1432" s="50"/>
    </row>
    <row r="1433" spans="2:71" x14ac:dyDescent="0.25">
      <c r="B1433" s="3" t="s">
        <v>293</v>
      </c>
      <c r="C1433" s="52" t="s">
        <v>681</v>
      </c>
      <c r="D1433" s="39">
        <v>45164</v>
      </c>
      <c r="E1433" s="22">
        <v>29</v>
      </c>
      <c r="F1433" s="3" t="s">
        <v>821</v>
      </c>
      <c r="H1433" s="6"/>
      <c r="J1433" s="6"/>
      <c r="L1433" s="6"/>
      <c r="N1433" s="6"/>
      <c r="P1433" s="6"/>
      <c r="R1433" s="6"/>
      <c r="T1433" s="6"/>
      <c r="V1433" s="3" t="s">
        <v>842</v>
      </c>
      <c r="Y1433" s="6"/>
      <c r="Z1433" s="6"/>
      <c r="AA1433" s="6"/>
      <c r="AC1433" s="6"/>
      <c r="AD1433" s="6"/>
      <c r="AF1433" s="6"/>
      <c r="AG1433" s="6"/>
      <c r="AL1433" s="6"/>
      <c r="AM1433" s="6"/>
      <c r="AO1433" s="4"/>
      <c r="AP1433" s="6"/>
      <c r="AQ1433" s="6"/>
      <c r="AR1433" s="6"/>
      <c r="AS1433" s="6"/>
      <c r="AT1433" s="6"/>
      <c r="AU1433" s="4"/>
      <c r="AV1433" s="6">
        <v>14</v>
      </c>
      <c r="AW1433" s="6">
        <v>66</v>
      </c>
      <c r="AX1433" s="7">
        <f>AV1433-AW1433</f>
        <v>-52</v>
      </c>
      <c r="AY1433" s="4" t="s">
        <v>871</v>
      </c>
      <c r="BI1433" s="50"/>
      <c r="BK1433" s="50"/>
      <c r="BM1433" s="50"/>
      <c r="BO1433" s="50"/>
      <c r="BQ1433" s="50"/>
      <c r="BS1433" s="50"/>
    </row>
    <row r="1434" spans="2:71" x14ac:dyDescent="0.25">
      <c r="B1434" s="3" t="s">
        <v>293</v>
      </c>
      <c r="C1434" s="52" t="s">
        <v>560</v>
      </c>
      <c r="D1434" s="39">
        <v>45165</v>
      </c>
      <c r="E1434" s="22">
        <v>28</v>
      </c>
      <c r="F1434" s="3" t="s">
        <v>1135</v>
      </c>
      <c r="H1434" s="6">
        <v>28</v>
      </c>
      <c r="I1434" s="7">
        <v>1</v>
      </c>
      <c r="J1434" s="6">
        <v>44</v>
      </c>
      <c r="K1434" s="7">
        <v>2</v>
      </c>
      <c r="L1434" s="6">
        <v>12</v>
      </c>
      <c r="M1434" s="7">
        <v>-1</v>
      </c>
      <c r="N1434" s="6">
        <v>4</v>
      </c>
      <c r="O1434" s="7">
        <v>-2</v>
      </c>
      <c r="P1434" s="6">
        <v>7</v>
      </c>
      <c r="Q1434" s="7">
        <v>0</v>
      </c>
      <c r="R1434" s="6"/>
      <c r="T1434" s="6">
        <v>-16</v>
      </c>
      <c r="U1434" s="7">
        <v>-1</v>
      </c>
      <c r="V1434" s="3" t="s">
        <v>842</v>
      </c>
      <c r="W1434" s="3"/>
      <c r="Y1434" s="6"/>
      <c r="Z1434" s="6">
        <v>30</v>
      </c>
      <c r="AA1434" s="6">
        <v>45</v>
      </c>
      <c r="AB1434" s="7">
        <f>Z1434-AA1434</f>
        <v>-15</v>
      </c>
      <c r="AC1434" s="6">
        <v>41</v>
      </c>
      <c r="AD1434" s="6">
        <v>29</v>
      </c>
      <c r="AE1434" s="7">
        <f>AC1434-AD1434</f>
        <v>12</v>
      </c>
      <c r="AF1434" s="6"/>
      <c r="AG1434" s="6"/>
      <c r="AL1434" s="6"/>
      <c r="AM1434" s="6"/>
      <c r="AO1434" s="4" t="s">
        <v>1148</v>
      </c>
      <c r="AP1434" s="6">
        <v>34</v>
      </c>
      <c r="AQ1434" s="6">
        <v>44</v>
      </c>
      <c r="AR1434" s="6"/>
      <c r="AS1434" s="6"/>
      <c r="AT1434" s="6"/>
      <c r="AU1434" s="4" t="s">
        <v>1147</v>
      </c>
      <c r="AV1434" s="6"/>
      <c r="AW1434" s="6"/>
      <c r="AX1434" s="7"/>
      <c r="BI1434" s="50"/>
      <c r="BK1434" s="50"/>
      <c r="BM1434" s="50"/>
      <c r="BO1434" s="50"/>
      <c r="BQ1434" s="50"/>
      <c r="BS1434" s="50"/>
    </row>
    <row r="1435" spans="2:71" x14ac:dyDescent="0.25">
      <c r="B1435" s="3" t="s">
        <v>293</v>
      </c>
      <c r="C1435" s="52" t="s">
        <v>603</v>
      </c>
      <c r="D1435" s="39">
        <v>45167</v>
      </c>
      <c r="E1435" s="22">
        <v>11</v>
      </c>
      <c r="F1435" s="3" t="s">
        <v>821</v>
      </c>
      <c r="H1435" s="6"/>
      <c r="J1435" s="6"/>
      <c r="L1435" s="6"/>
      <c r="N1435" s="6"/>
      <c r="P1435" s="6"/>
      <c r="R1435" s="6"/>
      <c r="T1435" s="6"/>
      <c r="V1435" s="3" t="s">
        <v>842</v>
      </c>
      <c r="W1435" s="3"/>
      <c r="Y1435" s="6"/>
      <c r="Z1435" s="6">
        <v>26</v>
      </c>
      <c r="AA1435" s="6">
        <v>67</v>
      </c>
      <c r="AB1435" s="7">
        <f>Z1435-AA1435</f>
        <v>-41</v>
      </c>
      <c r="AC1435" s="6">
        <v>34</v>
      </c>
      <c r="AD1435" s="6">
        <v>54</v>
      </c>
      <c r="AE1435" s="7">
        <f>AC1435-AD1435</f>
        <v>-20</v>
      </c>
      <c r="AF1435" s="6"/>
      <c r="AG1435" s="6"/>
      <c r="AL1435" s="6"/>
      <c r="AM1435" s="6"/>
      <c r="AO1435" s="4" t="s">
        <v>931</v>
      </c>
      <c r="AP1435" s="6"/>
      <c r="AQ1435" s="6"/>
      <c r="AR1435" s="6"/>
      <c r="AS1435" s="6"/>
      <c r="AT1435" s="6"/>
      <c r="AU1435" s="4"/>
      <c r="AV1435" s="6"/>
      <c r="AW1435" s="6"/>
      <c r="AX1435" s="7"/>
      <c r="BI1435" s="50"/>
      <c r="BK1435" s="50"/>
      <c r="BM1435" s="50"/>
      <c r="BO1435" s="50"/>
      <c r="BQ1435" s="50"/>
      <c r="BS1435" s="50"/>
    </row>
    <row r="1436" spans="2:71" x14ac:dyDescent="0.25">
      <c r="B1436" s="3" t="s">
        <v>293</v>
      </c>
      <c r="C1436" s="52" t="s">
        <v>587</v>
      </c>
      <c r="D1436" s="39">
        <v>45168</v>
      </c>
      <c r="E1436" s="22">
        <v>1</v>
      </c>
      <c r="F1436" s="3" t="s">
        <v>1169</v>
      </c>
      <c r="H1436" s="6">
        <v>24</v>
      </c>
      <c r="I1436" s="7">
        <v>-2</v>
      </c>
      <c r="J1436" s="6">
        <v>45</v>
      </c>
      <c r="K1436" s="7">
        <v>-1</v>
      </c>
      <c r="L1436" s="6">
        <v>11</v>
      </c>
      <c r="M1436" s="7">
        <v>1</v>
      </c>
      <c r="N1436" s="6">
        <v>6</v>
      </c>
      <c r="O1436" s="7">
        <v>1</v>
      </c>
      <c r="P1436" s="6">
        <v>8</v>
      </c>
      <c r="Q1436" s="7">
        <v>1</v>
      </c>
      <c r="R1436" s="6"/>
      <c r="T1436" s="6">
        <v>-21</v>
      </c>
      <c r="U1436" s="7">
        <v>-1</v>
      </c>
      <c r="V1436" s="3" t="s">
        <v>1170</v>
      </c>
      <c r="W1436" t="s">
        <v>988</v>
      </c>
      <c r="Y1436" s="6"/>
      <c r="Z1436" s="6"/>
      <c r="AA1436" s="6"/>
      <c r="AC1436" s="6"/>
      <c r="AD1436" s="6"/>
      <c r="AF1436" s="6"/>
      <c r="AG1436" s="6"/>
      <c r="AL1436" s="6"/>
      <c r="AM1436" s="6"/>
      <c r="AO1436" s="4"/>
      <c r="AP1436" s="6"/>
      <c r="AQ1436" s="6"/>
      <c r="AR1436" s="6"/>
      <c r="AS1436" s="6"/>
      <c r="AT1436" s="6"/>
      <c r="AU1436" s="4"/>
      <c r="AV1436" s="6"/>
      <c r="AW1436" s="6"/>
      <c r="AX1436" s="7"/>
      <c r="BI1436" s="50"/>
      <c r="BK1436" s="50"/>
      <c r="BM1436" s="50"/>
      <c r="BO1436" s="50"/>
      <c r="BQ1436" s="50"/>
      <c r="BS1436" s="50"/>
    </row>
    <row r="1437" spans="2:71" x14ac:dyDescent="0.25">
      <c r="B1437" s="3" t="s">
        <v>293</v>
      </c>
      <c r="C1437" s="52" t="s">
        <v>587</v>
      </c>
      <c r="D1437" s="39">
        <v>45168</v>
      </c>
      <c r="E1437" s="22">
        <v>1</v>
      </c>
      <c r="F1437" s="3" t="s">
        <v>821</v>
      </c>
      <c r="G1437" s="2" t="s">
        <v>224</v>
      </c>
      <c r="H1437" s="6">
        <v>26</v>
      </c>
      <c r="I1437" s="7">
        <v>2</v>
      </c>
      <c r="J1437" s="6">
        <v>44</v>
      </c>
      <c r="K1437" s="7">
        <v>0</v>
      </c>
      <c r="L1437" s="6">
        <v>10</v>
      </c>
      <c r="M1437" s="7">
        <v>1</v>
      </c>
      <c r="N1437" s="6">
        <v>7</v>
      </c>
      <c r="O1437" s="7">
        <v>-1</v>
      </c>
      <c r="P1437" s="6">
        <v>7</v>
      </c>
      <c r="Q1437" s="7">
        <v>-2</v>
      </c>
      <c r="R1437" s="6"/>
      <c r="T1437" s="6">
        <v>-18</v>
      </c>
      <c r="U1437" s="7">
        <v>2</v>
      </c>
      <c r="V1437" s="3" t="s">
        <v>842</v>
      </c>
      <c r="W1437" s="3"/>
      <c r="Y1437" s="6"/>
      <c r="Z1437" s="6"/>
      <c r="AA1437" s="6"/>
      <c r="AC1437" s="6"/>
      <c r="AD1437" s="6"/>
      <c r="AF1437" s="6"/>
      <c r="AG1437" s="6"/>
      <c r="AL1437" s="6"/>
      <c r="AM1437" s="6"/>
      <c r="AO1437" s="4"/>
      <c r="AP1437" s="6">
        <v>23</v>
      </c>
      <c r="AQ1437" s="6">
        <v>30</v>
      </c>
      <c r="AR1437" s="6"/>
      <c r="AS1437" s="6"/>
      <c r="AT1437" s="6"/>
      <c r="AU1437" s="4" t="s">
        <v>876</v>
      </c>
      <c r="AV1437" s="6"/>
      <c r="AW1437" s="6"/>
      <c r="AX1437" s="7"/>
      <c r="BI1437" s="50"/>
      <c r="BK1437" s="50"/>
      <c r="BM1437" s="50"/>
      <c r="BO1437" s="50"/>
      <c r="BQ1437" s="50"/>
      <c r="BS1437" s="50"/>
    </row>
    <row r="1438" spans="2:71" x14ac:dyDescent="0.25">
      <c r="B1438" s="3" t="s">
        <v>293</v>
      </c>
      <c r="C1438" s="52" t="s">
        <v>582</v>
      </c>
      <c r="D1438" s="39">
        <v>45168</v>
      </c>
      <c r="E1438" s="22">
        <v>3</v>
      </c>
      <c r="F1438" s="3" t="s">
        <v>903</v>
      </c>
      <c r="G1438" s="2" t="s">
        <v>138</v>
      </c>
      <c r="H1438" s="6">
        <v>28</v>
      </c>
      <c r="I1438" s="7">
        <v>2</v>
      </c>
      <c r="J1438" s="6">
        <v>42</v>
      </c>
      <c r="K1438" s="7">
        <v>1</v>
      </c>
      <c r="L1438" s="6">
        <v>9</v>
      </c>
      <c r="M1438" s="7">
        <v>-2</v>
      </c>
      <c r="N1438" s="6">
        <v>8</v>
      </c>
      <c r="O1438" s="7">
        <v>1</v>
      </c>
      <c r="P1438" s="6">
        <v>8</v>
      </c>
      <c r="Q1438" s="7">
        <v>-1</v>
      </c>
      <c r="R1438" s="6"/>
      <c r="T1438" s="6">
        <v>-14</v>
      </c>
      <c r="U1438" s="7">
        <v>1</v>
      </c>
      <c r="V1438" s="3" t="s">
        <v>842</v>
      </c>
      <c r="W1438" s="3"/>
      <c r="Y1438" s="6"/>
      <c r="Z1438" s="6">
        <v>24</v>
      </c>
      <c r="AA1438" s="6">
        <v>49</v>
      </c>
      <c r="AB1438" s="7">
        <f>Z1438-AA1438</f>
        <v>-25</v>
      </c>
      <c r="AC1438" s="6">
        <v>29</v>
      </c>
      <c r="AD1438" s="6">
        <v>35</v>
      </c>
      <c r="AE1438" s="7">
        <f>AC1438-AD1438</f>
        <v>-6</v>
      </c>
      <c r="AF1438" s="6">
        <v>15</v>
      </c>
      <c r="AG1438" s="6">
        <v>20</v>
      </c>
      <c r="AH1438" s="7">
        <f>AF1438-AG1438</f>
        <v>-5</v>
      </c>
      <c r="AL1438" s="6"/>
      <c r="AM1438" s="6"/>
      <c r="AO1438" s="4" t="s">
        <v>1127</v>
      </c>
      <c r="AP1438" s="6">
        <v>23</v>
      </c>
      <c r="AQ1438" s="6">
        <v>27</v>
      </c>
      <c r="AR1438" s="6"/>
      <c r="AS1438" s="6"/>
      <c r="AT1438" s="6"/>
      <c r="AU1438" s="4" t="s">
        <v>1035</v>
      </c>
      <c r="AV1438" s="6"/>
      <c r="AW1438" s="6"/>
      <c r="AX1438" s="7"/>
      <c r="BI1438" s="50"/>
      <c r="BK1438" s="50"/>
      <c r="BM1438" s="50"/>
      <c r="BO1438" s="50"/>
      <c r="BQ1438" s="50"/>
      <c r="BS1438" s="50"/>
    </row>
    <row r="1439" spans="2:71" x14ac:dyDescent="0.25">
      <c r="B1439" s="3" t="s">
        <v>293</v>
      </c>
      <c r="C1439" s="52" t="s">
        <v>312</v>
      </c>
      <c r="D1439" s="39">
        <v>45169</v>
      </c>
      <c r="E1439" s="22">
        <v>1</v>
      </c>
      <c r="F1439" s="3" t="s">
        <v>1164</v>
      </c>
      <c r="H1439" s="6">
        <v>25</v>
      </c>
      <c r="I1439" s="7">
        <v>-1</v>
      </c>
      <c r="J1439" s="6">
        <v>46</v>
      </c>
      <c r="K1439" s="7">
        <v>-1</v>
      </c>
      <c r="L1439" s="6">
        <v>11</v>
      </c>
      <c r="M1439" s="7">
        <v>0</v>
      </c>
      <c r="N1439" s="6">
        <v>5</v>
      </c>
      <c r="O1439" s="7">
        <v>0</v>
      </c>
      <c r="P1439" s="6">
        <v>7</v>
      </c>
      <c r="Q1439" s="7">
        <v>1</v>
      </c>
      <c r="R1439" s="6"/>
      <c r="T1439" s="6">
        <v>-21</v>
      </c>
      <c r="U1439" s="7">
        <v>0</v>
      </c>
      <c r="V1439" s="3" t="s">
        <v>842</v>
      </c>
      <c r="W1439" s="3"/>
      <c r="Y1439" s="6"/>
      <c r="Z1439" s="6">
        <v>28</v>
      </c>
      <c r="AA1439" s="6">
        <v>42</v>
      </c>
      <c r="AB1439" s="7">
        <f>Z1439-AA1439</f>
        <v>-14</v>
      </c>
      <c r="AC1439" s="6">
        <v>32</v>
      </c>
      <c r="AD1439" s="6">
        <v>29</v>
      </c>
      <c r="AE1439" s="7">
        <f>AC1439-AD1439</f>
        <v>3</v>
      </c>
      <c r="AF1439" s="6"/>
      <c r="AG1439" s="6"/>
      <c r="AL1439" s="6"/>
      <c r="AM1439" s="6"/>
      <c r="AO1439" s="4" t="s">
        <v>1189</v>
      </c>
      <c r="AP1439" s="6">
        <v>28</v>
      </c>
      <c r="AQ1439" s="6">
        <v>37</v>
      </c>
      <c r="AR1439" s="6"/>
      <c r="AS1439" s="6"/>
      <c r="AT1439" s="6"/>
      <c r="AU1439" s="4" t="s">
        <v>1185</v>
      </c>
      <c r="AV1439" s="6"/>
      <c r="AW1439" s="6"/>
      <c r="AX1439" s="7"/>
      <c r="BI1439" s="50"/>
      <c r="BK1439" s="50"/>
      <c r="BM1439" s="50"/>
      <c r="BO1439" s="50"/>
      <c r="BQ1439" s="50"/>
      <c r="BS1439" s="50"/>
    </row>
    <row r="1440" spans="2:71" x14ac:dyDescent="0.25">
      <c r="B1440" s="3" t="s">
        <v>293</v>
      </c>
      <c r="C1440" s="52" t="s">
        <v>501</v>
      </c>
      <c r="D1440" s="39">
        <v>45169</v>
      </c>
      <c r="E1440" s="22">
        <v>7</v>
      </c>
      <c r="F1440" s="3" t="s">
        <v>1137</v>
      </c>
      <c r="H1440" s="6">
        <v>27</v>
      </c>
      <c r="I1440" s="7">
        <v>-2</v>
      </c>
      <c r="J1440" s="6">
        <v>43</v>
      </c>
      <c r="K1440" s="7">
        <v>1</v>
      </c>
      <c r="L1440" s="6">
        <v>13</v>
      </c>
      <c r="M1440" s="7">
        <v>2</v>
      </c>
      <c r="N1440" s="6">
        <v>5</v>
      </c>
      <c r="O1440" s="7">
        <v>0</v>
      </c>
      <c r="P1440" s="6">
        <v>4</v>
      </c>
      <c r="Q1440" s="7">
        <v>-1</v>
      </c>
      <c r="R1440" s="6">
        <v>1</v>
      </c>
      <c r="S1440" s="7">
        <v>0</v>
      </c>
      <c r="T1440" s="6">
        <v>-16</v>
      </c>
      <c r="U1440" s="7">
        <v>-3</v>
      </c>
      <c r="V1440" s="3" t="s">
        <v>842</v>
      </c>
      <c r="W1440" s="3"/>
      <c r="Y1440" s="6"/>
      <c r="Z1440" s="6"/>
      <c r="AA1440" s="6"/>
      <c r="AC1440" s="6"/>
      <c r="AD1440" s="6"/>
      <c r="AF1440" s="6"/>
      <c r="AG1440" s="6"/>
      <c r="AL1440" s="6"/>
      <c r="AM1440" s="6"/>
      <c r="AO1440" s="4"/>
      <c r="AP1440" s="6"/>
      <c r="AQ1440" s="6"/>
      <c r="AR1440" s="6"/>
      <c r="AS1440" s="6"/>
      <c r="AT1440" s="6"/>
      <c r="AU1440" s="4"/>
      <c r="AV1440" s="6"/>
      <c r="AW1440" s="6"/>
      <c r="AX1440" s="7"/>
      <c r="BI1440" s="50"/>
      <c r="BK1440" s="50"/>
      <c r="BM1440" s="50"/>
      <c r="BO1440" s="50"/>
      <c r="BQ1440" s="50"/>
      <c r="BS1440" s="50"/>
    </row>
    <row r="1441" spans="1:71" x14ac:dyDescent="0.25">
      <c r="A1441" s="3"/>
      <c r="B1441" s="3" t="s">
        <v>293</v>
      </c>
      <c r="C1441" s="52" t="s">
        <v>1162</v>
      </c>
      <c r="D1441" s="39"/>
      <c r="E1441" s="77" t="s">
        <v>1205</v>
      </c>
      <c r="F1441" s="3" t="s">
        <v>1163</v>
      </c>
      <c r="H1441" s="6">
        <v>26.3</v>
      </c>
      <c r="I1441" s="7">
        <f>H1441-H1404</f>
        <v>1.3000000000000007</v>
      </c>
      <c r="J1441" s="6">
        <v>39</v>
      </c>
      <c r="K1441" s="7">
        <f>J1441-J1404</f>
        <v>-3</v>
      </c>
      <c r="L1441" s="6">
        <v>10.8</v>
      </c>
      <c r="M1441" s="7">
        <f>L1441-L1404</f>
        <v>-0.5</v>
      </c>
      <c r="N1441" s="6">
        <v>6.9</v>
      </c>
      <c r="O1441" s="7">
        <f>N1441-N1404</f>
        <v>2.2000000000000002</v>
      </c>
      <c r="P1441" s="6">
        <v>8</v>
      </c>
      <c r="Q1441" s="7">
        <f>P1441-P1404</f>
        <v>0.90000000000000036</v>
      </c>
      <c r="R1441" s="6"/>
      <c r="T1441" s="6">
        <f>H1441-J1441</f>
        <v>-12.7</v>
      </c>
      <c r="U1441" s="7">
        <f>T1441-T1404</f>
        <v>4.3000000000000007</v>
      </c>
      <c r="V1441" s="3" t="s">
        <v>842</v>
      </c>
      <c r="W1441" s="3"/>
      <c r="X1441" t="s">
        <v>1152</v>
      </c>
      <c r="Y1441" s="6"/>
      <c r="Z1441" s="6"/>
      <c r="AA1441" s="6"/>
      <c r="AC1441" s="6"/>
      <c r="AD1441" s="6"/>
      <c r="AF1441" s="6"/>
      <c r="AG1441" s="6"/>
      <c r="AL1441" s="6"/>
      <c r="AM1441" s="6"/>
      <c r="AO1441" s="4"/>
      <c r="AP1441" s="6"/>
      <c r="AQ1441" s="6"/>
      <c r="AR1441" s="6"/>
      <c r="AS1441" s="6"/>
      <c r="AT1441" s="6"/>
      <c r="AU1441" s="4"/>
      <c r="AV1441" s="6"/>
      <c r="AW1441" s="6"/>
      <c r="AX1441" s="7"/>
      <c r="BF1441">
        <v>196</v>
      </c>
      <c r="BG1441" s="50">
        <f>BF1441-BF1404</f>
        <v>-1</v>
      </c>
      <c r="BH1441">
        <v>372</v>
      </c>
      <c r="BI1441" s="50">
        <f>BH1441-BH1404</f>
        <v>11</v>
      </c>
      <c r="BJ1441">
        <v>36</v>
      </c>
      <c r="BK1441" s="50">
        <f>BJ1441-BJ1404</f>
        <v>-13</v>
      </c>
      <c r="BL1441">
        <v>1</v>
      </c>
      <c r="BM1441" s="50">
        <f>BL1441-BL1404</f>
        <v>0</v>
      </c>
      <c r="BN1441">
        <v>0</v>
      </c>
      <c r="BO1441" s="50"/>
      <c r="BP1441">
        <v>25</v>
      </c>
      <c r="BQ1441" s="50">
        <f>BP1441-BP1404</f>
        <v>2</v>
      </c>
      <c r="BR1441">
        <v>1</v>
      </c>
      <c r="BS1441" s="50"/>
    </row>
    <row r="1442" spans="1:71" x14ac:dyDescent="0.25">
      <c r="B1442" s="3" t="s">
        <v>295</v>
      </c>
      <c r="C1442" s="52" t="s">
        <v>315</v>
      </c>
      <c r="D1442" s="39">
        <v>45170</v>
      </c>
      <c r="E1442" s="22">
        <v>8</v>
      </c>
      <c r="F1442" s="3" t="s">
        <v>1136</v>
      </c>
      <c r="H1442" s="6">
        <v>29</v>
      </c>
      <c r="I1442" s="7">
        <v>0</v>
      </c>
      <c r="J1442" s="6">
        <v>45</v>
      </c>
      <c r="K1442" s="7">
        <v>-1</v>
      </c>
      <c r="L1442" s="6">
        <v>10</v>
      </c>
      <c r="M1442" s="7">
        <v>0</v>
      </c>
      <c r="N1442" s="6">
        <v>3</v>
      </c>
      <c r="O1442" s="7">
        <v>-1</v>
      </c>
      <c r="P1442" s="6">
        <v>6</v>
      </c>
      <c r="Q1442" s="7">
        <v>1</v>
      </c>
      <c r="R1442" s="6"/>
      <c r="T1442" s="6">
        <v>-16</v>
      </c>
      <c r="U1442" s="7">
        <v>1</v>
      </c>
      <c r="V1442" s="3" t="s">
        <v>842</v>
      </c>
      <c r="W1442" t="s">
        <v>988</v>
      </c>
      <c r="Y1442" s="6"/>
      <c r="Z1442" s="6"/>
      <c r="AA1442" s="6"/>
      <c r="AC1442" s="6"/>
      <c r="AD1442" s="6"/>
      <c r="AF1442" s="6"/>
      <c r="AG1442" s="6"/>
      <c r="AL1442" s="6"/>
      <c r="AM1442" s="6"/>
      <c r="AO1442" s="4"/>
      <c r="AP1442" s="6"/>
      <c r="AQ1442" s="6"/>
      <c r="AR1442" s="6"/>
      <c r="AS1442" s="6"/>
      <c r="AT1442" s="6"/>
      <c r="AU1442" s="4"/>
      <c r="AV1442" s="6"/>
      <c r="AW1442" s="6"/>
      <c r="AX1442" s="7"/>
      <c r="BI1442" s="50"/>
      <c r="BK1442" s="50"/>
      <c r="BM1442" s="50"/>
      <c r="BO1442" s="50"/>
      <c r="BQ1442" s="50"/>
      <c r="BS1442" s="50"/>
    </row>
    <row r="1443" spans="1:71" x14ac:dyDescent="0.25">
      <c r="B1443" s="3" t="s">
        <v>295</v>
      </c>
      <c r="C1443" s="52" t="s">
        <v>374</v>
      </c>
      <c r="D1443" s="39">
        <v>45170</v>
      </c>
      <c r="E1443" s="22">
        <v>4</v>
      </c>
      <c r="F1443" s="3" t="s">
        <v>1094</v>
      </c>
      <c r="H1443" s="6">
        <v>28</v>
      </c>
      <c r="I1443" s="7">
        <v>-2</v>
      </c>
      <c r="J1443" s="6">
        <v>46</v>
      </c>
      <c r="K1443" s="7">
        <v>0</v>
      </c>
      <c r="L1443" s="6">
        <v>10</v>
      </c>
      <c r="M1443" s="7">
        <v>-2</v>
      </c>
      <c r="N1443" s="6">
        <v>5</v>
      </c>
      <c r="O1443" s="7">
        <v>2</v>
      </c>
      <c r="P1443" s="6">
        <v>7</v>
      </c>
      <c r="Q1443" s="7">
        <v>2</v>
      </c>
      <c r="R1443" s="6">
        <v>1</v>
      </c>
      <c r="S1443" s="7">
        <v>0</v>
      </c>
      <c r="T1443" s="6">
        <v>-18</v>
      </c>
      <c r="U1443" s="7">
        <v>-2</v>
      </c>
      <c r="V1443" s="3" t="s">
        <v>842</v>
      </c>
      <c r="W1443" s="3"/>
      <c r="Y1443" s="6"/>
      <c r="Z1443" s="6">
        <v>32</v>
      </c>
      <c r="AA1443" s="6">
        <v>58</v>
      </c>
      <c r="AB1443" s="7">
        <f>Z1443-AA1443</f>
        <v>-26</v>
      </c>
      <c r="AC1443" s="6">
        <v>43</v>
      </c>
      <c r="AD1443" s="6">
        <v>42</v>
      </c>
      <c r="AE1443" s="7">
        <f>AC1443-AD1443</f>
        <v>1</v>
      </c>
      <c r="AF1443" s="6"/>
      <c r="AG1443" s="6"/>
      <c r="AL1443" s="6"/>
      <c r="AM1443" s="6"/>
      <c r="AO1443" s="4" t="s">
        <v>1095</v>
      </c>
      <c r="AP1443" s="6"/>
      <c r="AQ1443" s="6"/>
      <c r="AR1443" s="6"/>
      <c r="AS1443" s="6"/>
      <c r="AT1443" s="6"/>
      <c r="AU1443" s="4"/>
      <c r="AV1443" s="6"/>
      <c r="AW1443" s="6"/>
      <c r="AX1443" s="7"/>
      <c r="BI1443" s="50"/>
      <c r="BK1443" s="50"/>
      <c r="BM1443" s="50"/>
      <c r="BO1443" s="50"/>
      <c r="BQ1443" s="50"/>
      <c r="BS1443" s="50"/>
    </row>
    <row r="1444" spans="1:71" x14ac:dyDescent="0.25">
      <c r="B1444" s="3" t="s">
        <v>295</v>
      </c>
      <c r="C1444" s="52" t="s">
        <v>374</v>
      </c>
      <c r="D1444" s="39">
        <v>45170</v>
      </c>
      <c r="E1444" s="22">
        <v>6</v>
      </c>
      <c r="F1444" s="3" t="s">
        <v>1198</v>
      </c>
      <c r="G1444" s="2" t="s">
        <v>150</v>
      </c>
      <c r="H1444" s="6">
        <v>29</v>
      </c>
      <c r="I1444" s="7">
        <v>0</v>
      </c>
      <c r="J1444" s="6">
        <v>44</v>
      </c>
      <c r="K1444" s="7">
        <v>0</v>
      </c>
      <c r="L1444" s="6">
        <v>10</v>
      </c>
      <c r="M1444" s="7">
        <v>-1</v>
      </c>
      <c r="N1444" s="6">
        <v>5</v>
      </c>
      <c r="O1444" s="7">
        <v>-1</v>
      </c>
      <c r="P1444" s="6">
        <v>6</v>
      </c>
      <c r="Q1444" s="7">
        <v>0</v>
      </c>
      <c r="R1444" s="6"/>
      <c r="T1444" s="6">
        <v>-15</v>
      </c>
      <c r="U1444" s="7">
        <v>0</v>
      </c>
      <c r="V1444" s="3" t="s">
        <v>842</v>
      </c>
      <c r="W1444" s="3"/>
      <c r="Y1444" s="6"/>
      <c r="Z1444" s="6"/>
      <c r="AA1444" s="6"/>
      <c r="AC1444" s="6"/>
      <c r="AD1444" s="6"/>
      <c r="AF1444" s="6"/>
      <c r="AG1444" s="6"/>
      <c r="AL1444" s="6"/>
      <c r="AM1444" s="6"/>
      <c r="AO1444" s="4"/>
      <c r="AP1444" s="6"/>
      <c r="AQ1444" s="6"/>
      <c r="AR1444" s="6"/>
      <c r="AS1444" s="6"/>
      <c r="AT1444" s="6"/>
      <c r="AU1444" s="4"/>
      <c r="AV1444" s="6"/>
      <c r="AW1444" s="6"/>
      <c r="AX1444" s="7"/>
      <c r="BI1444" s="50"/>
      <c r="BK1444" s="50"/>
      <c r="BM1444" s="50"/>
      <c r="BO1444" s="50"/>
      <c r="BQ1444" s="50"/>
      <c r="BS1444" s="50"/>
    </row>
    <row r="1445" spans="1:71" x14ac:dyDescent="0.25">
      <c r="B1445" s="3" t="s">
        <v>295</v>
      </c>
      <c r="C1445" s="52" t="s">
        <v>697</v>
      </c>
      <c r="D1445" s="39">
        <v>45171</v>
      </c>
      <c r="E1445" s="22">
        <v>5</v>
      </c>
      <c r="F1445" s="3" t="s">
        <v>821</v>
      </c>
      <c r="H1445" s="6"/>
      <c r="J1445" s="6"/>
      <c r="L1445" s="6"/>
      <c r="N1445" s="6"/>
      <c r="P1445" s="6"/>
      <c r="R1445" s="6"/>
      <c r="T1445" s="6"/>
      <c r="V1445" s="3" t="s">
        <v>842</v>
      </c>
      <c r="W1445" s="3"/>
      <c r="Y1445" s="6"/>
      <c r="Z1445" s="6"/>
      <c r="AA1445" s="6"/>
      <c r="AC1445" s="6"/>
      <c r="AD1445" s="6"/>
      <c r="AF1445" s="6"/>
      <c r="AG1445" s="6"/>
      <c r="AL1445" s="6"/>
      <c r="AM1445" s="6"/>
      <c r="AO1445" s="4"/>
      <c r="AP1445" s="6"/>
      <c r="AQ1445" s="6"/>
      <c r="AR1445" s="6"/>
      <c r="AS1445" s="6"/>
      <c r="AT1445" s="6"/>
      <c r="AU1445" s="4"/>
      <c r="AV1445" s="6">
        <v>13</v>
      </c>
      <c r="AW1445" s="6">
        <v>69</v>
      </c>
      <c r="AX1445" s="7">
        <f>AV1445-AW1445</f>
        <v>-56</v>
      </c>
      <c r="AY1445" s="4" t="s">
        <v>871</v>
      </c>
      <c r="BI1445" s="50"/>
      <c r="BK1445" s="50"/>
      <c r="BM1445" s="50"/>
      <c r="BO1445" s="50"/>
      <c r="BQ1445" s="50"/>
      <c r="BS1445" s="50"/>
    </row>
    <row r="1446" spans="1:71" x14ac:dyDescent="0.25">
      <c r="B1446" s="3" t="s">
        <v>295</v>
      </c>
      <c r="C1446" s="52" t="s">
        <v>583</v>
      </c>
      <c r="D1446" s="39">
        <v>45172</v>
      </c>
      <c r="E1446" s="22">
        <v>4</v>
      </c>
      <c r="F1446" s="3" t="s">
        <v>1135</v>
      </c>
      <c r="H1446" s="6">
        <v>28</v>
      </c>
      <c r="I1446" s="7">
        <v>0</v>
      </c>
      <c r="J1446" s="6">
        <v>44</v>
      </c>
      <c r="K1446" s="7">
        <v>0</v>
      </c>
      <c r="L1446" s="6">
        <v>14</v>
      </c>
      <c r="M1446" s="7">
        <v>2</v>
      </c>
      <c r="N1446" s="6">
        <v>4</v>
      </c>
      <c r="O1446" s="7">
        <v>0</v>
      </c>
      <c r="P1446" s="6">
        <v>6</v>
      </c>
      <c r="Q1446" s="7">
        <v>-1</v>
      </c>
      <c r="R1446" s="6"/>
      <c r="T1446" s="6">
        <v>-16</v>
      </c>
      <c r="U1446" s="7">
        <v>0</v>
      </c>
      <c r="V1446" s="3" t="s">
        <v>842</v>
      </c>
      <c r="W1446" s="3"/>
      <c r="Y1446" s="6"/>
      <c r="Z1446" s="6">
        <v>31</v>
      </c>
      <c r="AA1446" s="6">
        <v>43</v>
      </c>
      <c r="AB1446" s="7">
        <f>Z1446-AA1446</f>
        <v>-12</v>
      </c>
      <c r="AC1446" s="6">
        <v>40</v>
      </c>
      <c r="AD1446" s="6">
        <v>25</v>
      </c>
      <c r="AE1446" s="7">
        <f>AC1446-AD1446</f>
        <v>15</v>
      </c>
      <c r="AF1446" s="6"/>
      <c r="AG1446" s="6"/>
      <c r="AL1446" s="6"/>
      <c r="AM1446" s="6"/>
      <c r="AO1446" s="4" t="s">
        <v>1148</v>
      </c>
      <c r="AP1446" s="6">
        <v>29</v>
      </c>
      <c r="AQ1446" s="6">
        <v>46</v>
      </c>
      <c r="AR1446" s="6"/>
      <c r="AS1446" s="6"/>
      <c r="AT1446" s="6"/>
      <c r="AU1446" s="4" t="s">
        <v>1147</v>
      </c>
      <c r="AV1446" s="6"/>
      <c r="AW1446" s="6"/>
      <c r="AX1446" s="7"/>
      <c r="BI1446" s="50"/>
      <c r="BK1446" s="50"/>
      <c r="BM1446" s="50"/>
      <c r="BO1446" s="50"/>
      <c r="BQ1446" s="50"/>
      <c r="BS1446" s="50"/>
    </row>
    <row r="1447" spans="1:71" x14ac:dyDescent="0.25">
      <c r="B1447" s="3" t="s">
        <v>295</v>
      </c>
      <c r="C1447" s="52" t="s">
        <v>593</v>
      </c>
      <c r="D1447" s="39">
        <v>45175</v>
      </c>
      <c r="E1447" s="22">
        <v>8</v>
      </c>
      <c r="F1447" s="3" t="s">
        <v>1169</v>
      </c>
      <c r="H1447" s="6">
        <v>25</v>
      </c>
      <c r="I1447" s="7">
        <v>1</v>
      </c>
      <c r="J1447" s="6">
        <v>46</v>
      </c>
      <c r="K1447" s="7">
        <v>1</v>
      </c>
      <c r="L1447" s="6">
        <v>10</v>
      </c>
      <c r="M1447" s="7">
        <v>-1</v>
      </c>
      <c r="N1447" s="6">
        <v>6</v>
      </c>
      <c r="O1447" s="7">
        <v>0</v>
      </c>
      <c r="P1447" s="6">
        <v>7</v>
      </c>
      <c r="Q1447" s="7">
        <v>-1</v>
      </c>
      <c r="R1447" s="6"/>
      <c r="T1447" s="6">
        <v>-21</v>
      </c>
      <c r="U1447" s="7">
        <v>0</v>
      </c>
      <c r="V1447" s="3" t="s">
        <v>1170</v>
      </c>
      <c r="W1447" t="s">
        <v>988</v>
      </c>
      <c r="Y1447" s="6"/>
      <c r="Z1447" s="6"/>
      <c r="AA1447" s="6"/>
      <c r="AC1447" s="6"/>
      <c r="AD1447" s="6"/>
      <c r="AF1447" s="6"/>
      <c r="AG1447" s="6"/>
      <c r="AL1447" s="6"/>
      <c r="AM1447" s="6"/>
      <c r="AO1447" s="4"/>
      <c r="AP1447" s="6"/>
      <c r="AQ1447" s="6"/>
      <c r="AR1447" s="6"/>
      <c r="AS1447" s="6"/>
      <c r="AT1447" s="6"/>
      <c r="AU1447" s="4"/>
      <c r="AV1447" s="6"/>
      <c r="AW1447" s="6"/>
      <c r="AX1447" s="7"/>
      <c r="BI1447" s="50"/>
      <c r="BK1447" s="50"/>
      <c r="BM1447" s="50"/>
      <c r="BO1447" s="50"/>
      <c r="BQ1447" s="50"/>
      <c r="BS1447" s="50"/>
    </row>
    <row r="1448" spans="1:71" x14ac:dyDescent="0.25">
      <c r="B1448" s="3" t="s">
        <v>295</v>
      </c>
      <c r="C1448" s="52" t="s">
        <v>491</v>
      </c>
      <c r="D1448" s="39">
        <v>45175</v>
      </c>
      <c r="E1448" s="22">
        <v>19</v>
      </c>
      <c r="F1448" s="3" t="s">
        <v>1132</v>
      </c>
      <c r="G1448" s="2" t="s">
        <v>60</v>
      </c>
      <c r="H1448" s="6">
        <v>24</v>
      </c>
      <c r="I1448" s="7">
        <v>-4</v>
      </c>
      <c r="J1448" s="6">
        <v>44</v>
      </c>
      <c r="K1448" s="7">
        <v>-1</v>
      </c>
      <c r="L1448" s="6">
        <v>12</v>
      </c>
      <c r="M1448" s="7">
        <v>0</v>
      </c>
      <c r="N1448" s="6">
        <v>8</v>
      </c>
      <c r="O1448" s="7">
        <v>2</v>
      </c>
      <c r="P1448" s="6">
        <v>4</v>
      </c>
      <c r="Q1448" s="7">
        <v>1</v>
      </c>
      <c r="R1448" s="6">
        <v>0</v>
      </c>
      <c r="S1448" s="7">
        <v>-1</v>
      </c>
      <c r="T1448" s="6">
        <v>-20</v>
      </c>
      <c r="U1448" s="7">
        <v>-3</v>
      </c>
      <c r="V1448" s="3" t="s">
        <v>639</v>
      </c>
      <c r="W1448" s="3"/>
      <c r="Y1448" s="6"/>
      <c r="Z1448" s="6">
        <v>22</v>
      </c>
      <c r="AA1448" s="6">
        <v>66</v>
      </c>
      <c r="AB1448" s="7">
        <f>Z1448-AA1448</f>
        <v>-44</v>
      </c>
      <c r="AC1448" s="6">
        <v>29</v>
      </c>
      <c r="AD1448" s="6">
        <v>51</v>
      </c>
      <c r="AE1448" s="7">
        <f>AC1448-AD1448</f>
        <v>-22</v>
      </c>
      <c r="AF1448" s="6">
        <v>22</v>
      </c>
      <c r="AG1448" s="6">
        <v>34</v>
      </c>
      <c r="AH1448" s="7">
        <f>AF1448-AG1448</f>
        <v>-12</v>
      </c>
      <c r="AL1448" s="6"/>
      <c r="AM1448" s="6"/>
      <c r="AO1448" s="4" t="s">
        <v>1087</v>
      </c>
      <c r="AP1448" s="6">
        <v>32</v>
      </c>
      <c r="AQ1448" s="6">
        <v>36</v>
      </c>
      <c r="AR1448" s="6"/>
      <c r="AS1448" s="6"/>
      <c r="AT1448" s="6"/>
      <c r="AU1448" s="4" t="s">
        <v>1088</v>
      </c>
      <c r="AV1448" s="6">
        <v>12</v>
      </c>
      <c r="AW1448" s="6">
        <v>80</v>
      </c>
      <c r="AX1448" s="7">
        <f>AV1448-AW1448</f>
        <v>-68</v>
      </c>
      <c r="AY1448" s="4" t="s">
        <v>937</v>
      </c>
      <c r="BI1448" s="50"/>
      <c r="BK1448" s="50"/>
      <c r="BM1448" s="50"/>
      <c r="BO1448" s="50"/>
      <c r="BQ1448" s="50"/>
      <c r="BS1448" s="50"/>
    </row>
    <row r="1449" spans="1:71" x14ac:dyDescent="0.25">
      <c r="B1449" s="3" t="s">
        <v>295</v>
      </c>
      <c r="C1449" s="52" t="s">
        <v>647</v>
      </c>
      <c r="D1449" s="39">
        <v>45176</v>
      </c>
      <c r="E1449" s="22">
        <v>8</v>
      </c>
      <c r="F1449" s="3" t="s">
        <v>1164</v>
      </c>
      <c r="H1449" s="6">
        <v>26</v>
      </c>
      <c r="I1449" s="7">
        <v>1</v>
      </c>
      <c r="J1449" s="6">
        <v>46</v>
      </c>
      <c r="K1449" s="7">
        <v>0</v>
      </c>
      <c r="L1449" s="6">
        <v>9</v>
      </c>
      <c r="M1449" s="7">
        <v>-2</v>
      </c>
      <c r="N1449" s="6">
        <v>6</v>
      </c>
      <c r="O1449" s="7">
        <v>1</v>
      </c>
      <c r="P1449" s="6">
        <v>6</v>
      </c>
      <c r="Q1449" s="7">
        <v>-1</v>
      </c>
      <c r="R1449" s="6"/>
      <c r="T1449" s="6">
        <v>-20</v>
      </c>
      <c r="U1449" s="7">
        <v>1</v>
      </c>
      <c r="V1449" s="3" t="s">
        <v>842</v>
      </c>
      <c r="W1449" s="3"/>
      <c r="Y1449" s="6"/>
      <c r="Z1449" s="6">
        <v>23</v>
      </c>
      <c r="AA1449" s="6">
        <v>49</v>
      </c>
      <c r="AB1449" s="7">
        <f>Z1449-AA1449</f>
        <v>-26</v>
      </c>
      <c r="AC1449" s="6">
        <v>36</v>
      </c>
      <c r="AD1449" s="6">
        <v>29</v>
      </c>
      <c r="AE1449" s="7">
        <f>AC1449-AD1449</f>
        <v>7</v>
      </c>
      <c r="AF1449" s="6"/>
      <c r="AG1449" s="6"/>
      <c r="AL1449" s="6"/>
      <c r="AM1449" s="6"/>
      <c r="AO1449" s="4" t="s">
        <v>1189</v>
      </c>
      <c r="AP1449" s="6">
        <v>26</v>
      </c>
      <c r="AQ1449" s="6">
        <v>38</v>
      </c>
      <c r="AR1449" s="6"/>
      <c r="AS1449" s="6"/>
      <c r="AT1449" s="6"/>
      <c r="AU1449" s="4" t="s">
        <v>1185</v>
      </c>
      <c r="AV1449" s="6"/>
      <c r="AW1449" s="6"/>
      <c r="AX1449" s="7"/>
      <c r="BI1449" s="50"/>
      <c r="BK1449" s="50"/>
      <c r="BM1449" s="50"/>
      <c r="BO1449" s="50"/>
      <c r="BQ1449" s="50"/>
      <c r="BS1449" s="50"/>
    </row>
    <row r="1450" spans="1:71" x14ac:dyDescent="0.25">
      <c r="B1450" s="3" t="s">
        <v>295</v>
      </c>
      <c r="C1450" s="52" t="s">
        <v>647</v>
      </c>
      <c r="D1450" s="39">
        <v>45176</v>
      </c>
      <c r="E1450" s="22">
        <v>13</v>
      </c>
      <c r="F1450" s="3" t="s">
        <v>821</v>
      </c>
      <c r="G1450" s="2" t="s">
        <v>224</v>
      </c>
      <c r="H1450" s="6">
        <v>24</v>
      </c>
      <c r="I1450" s="7">
        <v>-2</v>
      </c>
      <c r="J1450" s="6">
        <v>46</v>
      </c>
      <c r="K1450" s="7">
        <v>2</v>
      </c>
      <c r="L1450" s="6">
        <v>10</v>
      </c>
      <c r="M1450" s="7">
        <v>0</v>
      </c>
      <c r="N1450" s="6">
        <v>7</v>
      </c>
      <c r="O1450" s="7">
        <v>0</v>
      </c>
      <c r="P1450" s="6">
        <v>6</v>
      </c>
      <c r="Q1450" s="7">
        <v>-1</v>
      </c>
      <c r="R1450" s="6"/>
      <c r="T1450" s="6">
        <v>-22</v>
      </c>
      <c r="U1450" s="7">
        <v>-4</v>
      </c>
      <c r="V1450" s="3" t="s">
        <v>842</v>
      </c>
      <c r="W1450" s="3"/>
      <c r="Y1450" s="6"/>
      <c r="Z1450" s="6"/>
      <c r="AA1450" s="6"/>
      <c r="AC1450" s="6"/>
      <c r="AD1450" s="6"/>
      <c r="AF1450" s="6"/>
      <c r="AG1450" s="6"/>
      <c r="AL1450" s="6"/>
      <c r="AM1450" s="6"/>
      <c r="AO1450" s="4"/>
      <c r="AP1450" s="6"/>
      <c r="AQ1450" s="6"/>
      <c r="AR1450" s="6"/>
      <c r="AS1450" s="6"/>
      <c r="AT1450" s="6"/>
      <c r="AU1450" s="4"/>
      <c r="AV1450" s="6"/>
      <c r="AW1450" s="6"/>
      <c r="AX1450" s="7"/>
      <c r="BI1450" s="50"/>
      <c r="BK1450" s="50"/>
      <c r="BM1450" s="50"/>
      <c r="BO1450" s="50"/>
      <c r="BQ1450" s="50"/>
      <c r="BS1450" s="50"/>
    </row>
    <row r="1451" spans="1:71" x14ac:dyDescent="0.25">
      <c r="B1451" s="3" t="s">
        <v>295</v>
      </c>
      <c r="C1451" s="52" t="s">
        <v>623</v>
      </c>
      <c r="D1451" s="39">
        <v>45178</v>
      </c>
      <c r="E1451" s="22">
        <v>12</v>
      </c>
      <c r="F1451" s="3" t="s">
        <v>821</v>
      </c>
      <c r="H1451" s="6"/>
      <c r="J1451" s="6"/>
      <c r="L1451" s="6"/>
      <c r="N1451" s="6"/>
      <c r="P1451" s="6"/>
      <c r="R1451" s="6"/>
      <c r="T1451" s="6"/>
      <c r="V1451" s="3" t="s">
        <v>842</v>
      </c>
      <c r="W1451" s="3"/>
      <c r="Y1451" s="6"/>
      <c r="Z1451" s="6">
        <v>25</v>
      </c>
      <c r="AA1451" s="6">
        <v>64</v>
      </c>
      <c r="AB1451" s="7">
        <f>Z1451-AA1451</f>
        <v>-39</v>
      </c>
      <c r="AC1451" s="6">
        <v>35</v>
      </c>
      <c r="AD1451" s="6">
        <v>48</v>
      </c>
      <c r="AE1451" s="7">
        <f>AC1451-AD1451</f>
        <v>-13</v>
      </c>
      <c r="AF1451" s="6"/>
      <c r="AG1451" s="6"/>
      <c r="AL1451" s="6"/>
      <c r="AM1451" s="6"/>
      <c r="AO1451" s="4" t="s">
        <v>1037</v>
      </c>
      <c r="AP1451" s="6"/>
      <c r="AQ1451" s="6"/>
      <c r="AR1451" s="6"/>
      <c r="AS1451" s="6"/>
      <c r="AT1451" s="6"/>
      <c r="AU1451" s="4"/>
      <c r="AV1451" s="6">
        <v>13</v>
      </c>
      <c r="AW1451" s="6">
        <v>70</v>
      </c>
      <c r="AX1451" s="7">
        <f>AV1451-AW1451</f>
        <v>-57</v>
      </c>
      <c r="AY1451" s="4" t="s">
        <v>871</v>
      </c>
      <c r="BI1451" s="50"/>
      <c r="BK1451" s="50"/>
      <c r="BM1451" s="50"/>
      <c r="BO1451" s="50"/>
      <c r="BQ1451" s="50"/>
      <c r="BS1451" s="50"/>
    </row>
    <row r="1452" spans="1:71" x14ac:dyDescent="0.25">
      <c r="B1452" s="3" t="s">
        <v>295</v>
      </c>
      <c r="C1452" s="52" t="s">
        <v>637</v>
      </c>
      <c r="D1452" s="39">
        <v>45179</v>
      </c>
      <c r="E1452" s="22">
        <v>11</v>
      </c>
      <c r="F1452" s="3" t="s">
        <v>1135</v>
      </c>
      <c r="H1452" s="6">
        <v>25</v>
      </c>
      <c r="I1452" s="7">
        <v>-3</v>
      </c>
      <c r="J1452" s="6">
        <v>45</v>
      </c>
      <c r="K1452" s="7">
        <v>1</v>
      </c>
      <c r="L1452" s="6">
        <v>12</v>
      </c>
      <c r="M1452" s="7">
        <v>-2</v>
      </c>
      <c r="N1452" s="6">
        <v>6</v>
      </c>
      <c r="O1452" s="7">
        <v>2</v>
      </c>
      <c r="P1452" s="6">
        <v>6</v>
      </c>
      <c r="Q1452" s="7">
        <v>0</v>
      </c>
      <c r="R1452" s="6"/>
      <c r="T1452" s="6">
        <v>-20</v>
      </c>
      <c r="U1452" s="7">
        <v>4</v>
      </c>
      <c r="V1452" s="3" t="s">
        <v>842</v>
      </c>
      <c r="W1452" s="3"/>
      <c r="Y1452" s="6"/>
      <c r="Z1452" s="6">
        <v>25</v>
      </c>
      <c r="AA1452" s="6">
        <v>46</v>
      </c>
      <c r="AB1452" s="7">
        <f>Z1452-AA1452</f>
        <v>-21</v>
      </c>
      <c r="AC1452" s="6">
        <v>32</v>
      </c>
      <c r="AD1452" s="6">
        <v>29</v>
      </c>
      <c r="AE1452" s="7">
        <f>AC1452-AD1452</f>
        <v>3</v>
      </c>
      <c r="AF1452" s="6"/>
      <c r="AG1452" s="6"/>
      <c r="AL1452" s="6"/>
      <c r="AM1452" s="6"/>
      <c r="AO1452" s="4" t="s">
        <v>1148</v>
      </c>
      <c r="AP1452" s="6">
        <v>28</v>
      </c>
      <c r="AQ1452" s="6">
        <v>43</v>
      </c>
      <c r="AR1452" s="6"/>
      <c r="AS1452" s="6"/>
      <c r="AT1452" s="6"/>
      <c r="AU1452" s="4" t="s">
        <v>1147</v>
      </c>
      <c r="AV1452" s="6"/>
      <c r="AW1452" s="6"/>
      <c r="AX1452" s="7"/>
      <c r="BI1452" s="50"/>
      <c r="BK1452" s="50"/>
      <c r="BM1452" s="50"/>
      <c r="BO1452" s="50"/>
      <c r="BQ1452" s="50"/>
      <c r="BS1452" s="50"/>
    </row>
    <row r="1453" spans="1:71" x14ac:dyDescent="0.25">
      <c r="B1453" s="3" t="s">
        <v>295</v>
      </c>
      <c r="C1453" s="85" t="s">
        <v>368</v>
      </c>
      <c r="D1453" s="39">
        <v>45180</v>
      </c>
      <c r="E1453" s="22">
        <v>19</v>
      </c>
      <c r="F1453" s="3" t="s">
        <v>1094</v>
      </c>
      <c r="H1453" s="6">
        <v>23</v>
      </c>
      <c r="I1453" s="7">
        <v>-5</v>
      </c>
      <c r="J1453" s="6">
        <v>47</v>
      </c>
      <c r="K1453" s="7">
        <v>1</v>
      </c>
      <c r="L1453" s="6">
        <v>10</v>
      </c>
      <c r="M1453" s="7">
        <v>0</v>
      </c>
      <c r="N1453" s="6">
        <v>7</v>
      </c>
      <c r="O1453" s="7">
        <v>2</v>
      </c>
      <c r="P1453" s="6">
        <v>6</v>
      </c>
      <c r="Q1453" s="7">
        <v>-1</v>
      </c>
      <c r="R1453" s="6">
        <v>1</v>
      </c>
      <c r="S1453" s="7">
        <v>0</v>
      </c>
      <c r="T1453" s="6">
        <v>-24</v>
      </c>
      <c r="U1453" s="7">
        <v>-6</v>
      </c>
      <c r="V1453" s="3" t="s">
        <v>842</v>
      </c>
      <c r="W1453" s="3"/>
      <c r="Y1453" s="6"/>
      <c r="Z1453" s="6">
        <v>33</v>
      </c>
      <c r="AA1453" s="6">
        <v>60</v>
      </c>
      <c r="AB1453" s="7">
        <f>Z1453-AA1453</f>
        <v>-27</v>
      </c>
      <c r="AC1453" s="6">
        <v>42</v>
      </c>
      <c r="AD1453" s="6">
        <v>45</v>
      </c>
      <c r="AE1453" s="7">
        <f>AC1453-AD1453</f>
        <v>-3</v>
      </c>
      <c r="AF1453" s="6"/>
      <c r="AG1453" s="6"/>
      <c r="AL1453" s="6"/>
      <c r="AM1453" s="6"/>
      <c r="AO1453" s="4" t="s">
        <v>1095</v>
      </c>
      <c r="AP1453" s="6"/>
      <c r="AQ1453" s="6"/>
      <c r="AR1453" s="6"/>
      <c r="AS1453" s="6"/>
      <c r="AT1453" s="6"/>
      <c r="AU1453" s="4"/>
      <c r="AV1453" s="6"/>
      <c r="AW1453" s="6"/>
      <c r="AX1453" s="7"/>
      <c r="BI1453" s="50"/>
      <c r="BK1453" s="50"/>
      <c r="BM1453" s="50"/>
      <c r="BO1453" s="50"/>
      <c r="BQ1453" s="50"/>
      <c r="BS1453" s="50"/>
    </row>
    <row r="1454" spans="1:71" x14ac:dyDescent="0.25">
      <c r="B1454" s="3" t="s">
        <v>295</v>
      </c>
      <c r="C1454" s="85" t="s">
        <v>1206</v>
      </c>
      <c r="D1454" s="39">
        <v>45180</v>
      </c>
      <c r="E1454" s="90">
        <v>45212</v>
      </c>
      <c r="F1454" s="3" t="s">
        <v>982</v>
      </c>
      <c r="G1454" s="2" t="s">
        <v>252</v>
      </c>
      <c r="H1454" s="6">
        <v>29</v>
      </c>
      <c r="I1454" s="7">
        <v>0</v>
      </c>
      <c r="J1454" s="6">
        <v>46</v>
      </c>
      <c r="K1454" s="7">
        <v>0</v>
      </c>
      <c r="L1454" s="6">
        <v>12</v>
      </c>
      <c r="M1454" s="7">
        <v>1</v>
      </c>
      <c r="N1454" s="6">
        <v>3</v>
      </c>
      <c r="O1454" s="7">
        <v>0</v>
      </c>
      <c r="P1454" s="6">
        <v>5</v>
      </c>
      <c r="Q1454" s="7">
        <v>1</v>
      </c>
      <c r="R1454" s="6"/>
      <c r="T1454" s="6">
        <v>-17</v>
      </c>
      <c r="U1454" s="7">
        <v>0</v>
      </c>
      <c r="V1454" s="3" t="s">
        <v>842</v>
      </c>
      <c r="W1454" s="3"/>
      <c r="X1454" t="s">
        <v>1152</v>
      </c>
      <c r="Y1454" s="6"/>
      <c r="Z1454" s="6"/>
      <c r="AA1454" s="6"/>
      <c r="AC1454" s="6"/>
      <c r="AD1454" s="6"/>
      <c r="AF1454" s="6"/>
      <c r="AG1454" s="6"/>
      <c r="AL1454" s="6"/>
      <c r="AM1454" s="6"/>
      <c r="AO1454" s="4"/>
      <c r="AP1454" s="6"/>
      <c r="AQ1454" s="6"/>
      <c r="AR1454" s="6"/>
      <c r="AS1454" s="6"/>
      <c r="AT1454" s="6"/>
      <c r="AU1454" s="4"/>
      <c r="AV1454" s="6"/>
      <c r="AW1454" s="6"/>
      <c r="AX1454" s="7"/>
      <c r="BF1454">
        <v>149</v>
      </c>
      <c r="BG1454" s="50">
        <f>BF1454-BF1422</f>
        <v>7</v>
      </c>
      <c r="BH1454">
        <v>420</v>
      </c>
      <c r="BI1454" s="50">
        <f>BH1454-BH1422</f>
        <v>-6</v>
      </c>
      <c r="BJ1454">
        <v>23</v>
      </c>
      <c r="BK1454" s="50">
        <f>BJ1454-BJ1422</f>
        <v>-2</v>
      </c>
      <c r="BL1454">
        <v>2</v>
      </c>
      <c r="BM1454" s="50">
        <f>BL1454-BL1422</f>
        <v>1</v>
      </c>
      <c r="BN1454">
        <v>4</v>
      </c>
      <c r="BO1454" s="50">
        <f>BN1454-BN1422</f>
        <v>2</v>
      </c>
      <c r="BP1454">
        <v>32</v>
      </c>
      <c r="BQ1454" s="50">
        <f>BP1454-BP1422</f>
        <v>-4</v>
      </c>
      <c r="BR1454">
        <v>3</v>
      </c>
      <c r="BS1454" s="50">
        <f>BR1454-BR1422</f>
        <v>1</v>
      </c>
    </row>
    <row r="1455" spans="1:71" x14ac:dyDescent="0.25">
      <c r="B1455" s="3" t="s">
        <v>295</v>
      </c>
      <c r="C1455" s="85" t="s">
        <v>550</v>
      </c>
      <c r="D1455" s="39">
        <v>45182</v>
      </c>
      <c r="E1455" s="22"/>
      <c r="F1455" s="3" t="s">
        <v>1182</v>
      </c>
      <c r="G1455" s="2" t="s">
        <v>74</v>
      </c>
      <c r="H1455" s="6">
        <v>23</v>
      </c>
      <c r="I1455" s="7">
        <v>2</v>
      </c>
      <c r="J1455" s="6">
        <v>41</v>
      </c>
      <c r="K1455" s="7">
        <v>-4</v>
      </c>
      <c r="L1455" s="6">
        <v>9</v>
      </c>
      <c r="M1455" s="7">
        <v>0</v>
      </c>
      <c r="N1455" s="6">
        <v>9</v>
      </c>
      <c r="O1455" s="7">
        <v>1</v>
      </c>
      <c r="P1455" s="6">
        <v>10</v>
      </c>
      <c r="Q1455" s="7">
        <v>1</v>
      </c>
      <c r="R1455" s="6"/>
      <c r="T1455" s="6">
        <v>-18</v>
      </c>
      <c r="U1455" s="7">
        <v>6</v>
      </c>
      <c r="V1455" s="3" t="s">
        <v>842</v>
      </c>
      <c r="W1455" s="3"/>
      <c r="Y1455" s="6"/>
      <c r="Z1455" s="6"/>
      <c r="AA1455" s="6"/>
      <c r="AC1455" s="6"/>
      <c r="AD1455" s="6"/>
      <c r="AF1455" s="6"/>
      <c r="AG1455" s="6"/>
      <c r="AL1455" s="6"/>
      <c r="AM1455" s="6"/>
      <c r="AO1455" s="4"/>
      <c r="AP1455" s="6"/>
      <c r="AQ1455" s="6"/>
      <c r="AR1455" s="6"/>
      <c r="AS1455" s="6"/>
      <c r="AT1455" s="6"/>
      <c r="AU1455" s="4"/>
      <c r="AV1455" s="6"/>
      <c r="AW1455" s="6"/>
      <c r="AX1455" s="7"/>
      <c r="BI1455" s="50"/>
      <c r="BK1455" s="50"/>
      <c r="BM1455" s="50"/>
      <c r="BO1455" s="50"/>
      <c r="BQ1455" s="50"/>
      <c r="BS1455" s="50"/>
    </row>
    <row r="1456" spans="1:71" x14ac:dyDescent="0.25">
      <c r="B1456" s="3" t="s">
        <v>295</v>
      </c>
      <c r="C1456" s="52" t="s">
        <v>594</v>
      </c>
      <c r="D1456" s="39">
        <v>45182</v>
      </c>
      <c r="E1456" s="22">
        <v>15</v>
      </c>
      <c r="F1456" s="3" t="s">
        <v>1169</v>
      </c>
      <c r="H1456" s="6">
        <v>26</v>
      </c>
      <c r="I1456" s="7">
        <v>1</v>
      </c>
      <c r="J1456" s="6">
        <v>46</v>
      </c>
      <c r="K1456" s="7">
        <v>0</v>
      </c>
      <c r="L1456" s="6">
        <v>10</v>
      </c>
      <c r="M1456" s="7">
        <v>0</v>
      </c>
      <c r="N1456" s="6">
        <v>6</v>
      </c>
      <c r="O1456" s="7">
        <v>0</v>
      </c>
      <c r="P1456" s="6">
        <v>6</v>
      </c>
      <c r="Q1456" s="7">
        <v>-1</v>
      </c>
      <c r="R1456" s="6"/>
      <c r="T1456" s="6">
        <v>-20</v>
      </c>
      <c r="U1456" s="7">
        <v>1</v>
      </c>
      <c r="V1456" s="3" t="s">
        <v>1170</v>
      </c>
      <c r="W1456" t="s">
        <v>988</v>
      </c>
      <c r="Y1456" s="6"/>
      <c r="Z1456" s="6"/>
      <c r="AA1456" s="6"/>
      <c r="AC1456" s="6"/>
      <c r="AD1456" s="6"/>
      <c r="AF1456" s="6"/>
      <c r="AG1456" s="6"/>
      <c r="AL1456" s="6"/>
      <c r="AM1456" s="6"/>
      <c r="AO1456" s="4"/>
      <c r="AP1456" s="6"/>
      <c r="AQ1456" s="6"/>
      <c r="AR1456" s="6"/>
      <c r="AS1456" s="6"/>
      <c r="AT1456" s="6"/>
      <c r="AU1456" s="4"/>
      <c r="AV1456" s="6"/>
      <c r="AW1456" s="6"/>
      <c r="AX1456" s="7"/>
      <c r="BI1456" s="50"/>
      <c r="BK1456" s="50"/>
      <c r="BM1456" s="50"/>
      <c r="BO1456" s="50"/>
      <c r="BQ1456" s="50"/>
      <c r="BS1456" s="50"/>
    </row>
    <row r="1457" spans="2:71" x14ac:dyDescent="0.25">
      <c r="B1457" s="3" t="s">
        <v>295</v>
      </c>
      <c r="C1457" s="52" t="s">
        <v>594</v>
      </c>
      <c r="D1457" s="39">
        <v>45182</v>
      </c>
      <c r="E1457" s="22"/>
      <c r="F1457" s="3" t="s">
        <v>821</v>
      </c>
      <c r="G1457" s="2" t="s">
        <v>224</v>
      </c>
      <c r="H1457" s="6">
        <v>24</v>
      </c>
      <c r="I1457" s="7">
        <v>0</v>
      </c>
      <c r="J1457" s="6">
        <v>45</v>
      </c>
      <c r="K1457" s="7">
        <v>-1</v>
      </c>
      <c r="L1457" s="6">
        <v>9</v>
      </c>
      <c r="M1457" s="7">
        <v>-1</v>
      </c>
      <c r="N1457" s="6">
        <v>9</v>
      </c>
      <c r="O1457" s="7">
        <v>2</v>
      </c>
      <c r="P1457" s="6">
        <v>8</v>
      </c>
      <c r="Q1457" s="7">
        <v>2</v>
      </c>
      <c r="R1457" s="6"/>
      <c r="T1457" s="6">
        <v>-21</v>
      </c>
      <c r="U1457" s="7">
        <v>1</v>
      </c>
      <c r="V1457" s="3" t="s">
        <v>842</v>
      </c>
      <c r="W1457" s="3"/>
      <c r="Y1457" s="6"/>
      <c r="Z1457" s="6"/>
      <c r="AA1457" s="6"/>
      <c r="AC1457" s="6"/>
      <c r="AD1457" s="6"/>
      <c r="AF1457" s="6"/>
      <c r="AG1457" s="6"/>
      <c r="AL1457" s="6"/>
      <c r="AM1457" s="6"/>
      <c r="AO1457" s="4"/>
      <c r="AP1457" s="6"/>
      <c r="AQ1457" s="6"/>
      <c r="AR1457" s="6"/>
      <c r="AS1457" s="6"/>
      <c r="AT1457" s="6"/>
      <c r="AU1457" s="4"/>
      <c r="AV1457" s="6"/>
      <c r="AW1457" s="6"/>
      <c r="AX1457" s="7"/>
      <c r="BI1457" s="50"/>
      <c r="BK1457" s="50"/>
      <c r="BM1457" s="50"/>
      <c r="BO1457" s="50"/>
      <c r="BQ1457" s="50"/>
      <c r="BS1457" s="50"/>
    </row>
    <row r="1458" spans="2:71" x14ac:dyDescent="0.25">
      <c r="B1458" s="3" t="s">
        <v>295</v>
      </c>
      <c r="C1458" s="52" t="s">
        <v>441</v>
      </c>
      <c r="D1458" s="39">
        <v>45182</v>
      </c>
      <c r="E1458" s="22">
        <v>17</v>
      </c>
      <c r="F1458" s="3" t="s">
        <v>903</v>
      </c>
      <c r="G1458" s="2" t="s">
        <v>138</v>
      </c>
      <c r="H1458" s="6">
        <v>26</v>
      </c>
      <c r="I1458" s="7">
        <v>-2</v>
      </c>
      <c r="J1458" s="6">
        <v>41</v>
      </c>
      <c r="K1458" s="7">
        <v>-1</v>
      </c>
      <c r="L1458" s="6">
        <v>11</v>
      </c>
      <c r="M1458" s="7">
        <v>2</v>
      </c>
      <c r="N1458" s="6">
        <v>7</v>
      </c>
      <c r="O1458" s="7">
        <v>-1</v>
      </c>
      <c r="P1458" s="6">
        <v>8</v>
      </c>
      <c r="Q1458" s="7">
        <v>0</v>
      </c>
      <c r="R1458" s="6"/>
      <c r="T1458" s="6">
        <v>-15</v>
      </c>
      <c r="U1458" s="7">
        <v>-1</v>
      </c>
      <c r="V1458" s="3" t="s">
        <v>842</v>
      </c>
      <c r="W1458" s="3"/>
      <c r="Y1458" s="6"/>
      <c r="Z1458" s="6">
        <v>23</v>
      </c>
      <c r="AA1458" s="6">
        <v>53</v>
      </c>
      <c r="AB1458" s="7">
        <f>Z1458-AA1458</f>
        <v>-30</v>
      </c>
      <c r="AC1458" s="6">
        <v>30</v>
      </c>
      <c r="AD1458" s="6">
        <v>39</v>
      </c>
      <c r="AE1458" s="7">
        <f>AC1458-AD1458</f>
        <v>-9</v>
      </c>
      <c r="AF1458" s="6">
        <v>15</v>
      </c>
      <c r="AG1458" s="6">
        <v>20</v>
      </c>
      <c r="AH1458" s="7">
        <f>AF1458-AG1458</f>
        <v>-5</v>
      </c>
      <c r="AL1458" s="6"/>
      <c r="AM1458" s="6"/>
      <c r="AO1458" s="4" t="s">
        <v>1127</v>
      </c>
      <c r="AP1458" s="6">
        <v>23</v>
      </c>
      <c r="AQ1458" s="6">
        <v>29</v>
      </c>
      <c r="AR1458" s="6"/>
      <c r="AS1458" s="6"/>
      <c r="AT1458" s="6"/>
      <c r="AU1458" s="4" t="s">
        <v>1035</v>
      </c>
      <c r="AV1458" s="6"/>
      <c r="AW1458" s="6"/>
      <c r="AX1458" s="7"/>
      <c r="BI1458" s="50"/>
      <c r="BK1458" s="50"/>
      <c r="BM1458" s="50"/>
      <c r="BO1458" s="50"/>
      <c r="BQ1458" s="50"/>
      <c r="BS1458" s="50"/>
    </row>
    <row r="1459" spans="2:71" x14ac:dyDescent="0.25">
      <c r="B1459" s="3" t="s">
        <v>295</v>
      </c>
      <c r="C1459" s="52" t="s">
        <v>692</v>
      </c>
      <c r="D1459" s="39">
        <v>45183</v>
      </c>
      <c r="E1459" s="22">
        <v>15</v>
      </c>
      <c r="F1459" s="3" t="s">
        <v>1164</v>
      </c>
      <c r="H1459" s="6">
        <v>27</v>
      </c>
      <c r="I1459" s="7">
        <v>1</v>
      </c>
      <c r="J1459" s="6">
        <v>44</v>
      </c>
      <c r="K1459" s="7">
        <v>-2</v>
      </c>
      <c r="L1459" s="6">
        <v>11</v>
      </c>
      <c r="M1459" s="7">
        <v>2</v>
      </c>
      <c r="N1459" s="6">
        <v>6</v>
      </c>
      <c r="O1459" s="7">
        <v>0</v>
      </c>
      <c r="P1459" s="6">
        <v>7</v>
      </c>
      <c r="Q1459" s="7">
        <v>1</v>
      </c>
      <c r="R1459" s="6"/>
      <c r="T1459" s="6">
        <v>-17</v>
      </c>
      <c r="U1459" s="7">
        <v>3</v>
      </c>
      <c r="V1459" s="3" t="s">
        <v>842</v>
      </c>
      <c r="W1459" s="3"/>
      <c r="Y1459" s="6"/>
      <c r="Z1459" s="6">
        <v>27</v>
      </c>
      <c r="AA1459" s="6">
        <v>43</v>
      </c>
      <c r="AB1459" s="7">
        <f>Z1459-AA1459</f>
        <v>-16</v>
      </c>
      <c r="AC1459" s="6">
        <v>33</v>
      </c>
      <c r="AD1459" s="6">
        <v>30</v>
      </c>
      <c r="AE1459" s="7">
        <f>AC1459-AD1459</f>
        <v>3</v>
      </c>
      <c r="AF1459" s="6"/>
      <c r="AG1459" s="6"/>
      <c r="AL1459" s="6"/>
      <c r="AM1459" s="6"/>
      <c r="AO1459" s="4" t="s">
        <v>1189</v>
      </c>
      <c r="AP1459" s="6">
        <v>29</v>
      </c>
      <c r="AQ1459" s="6">
        <v>37</v>
      </c>
      <c r="AR1459" s="6"/>
      <c r="AS1459" s="6"/>
      <c r="AT1459" s="6"/>
      <c r="AU1459" s="4" t="s">
        <v>1185</v>
      </c>
      <c r="AV1459" s="6"/>
      <c r="AW1459" s="6"/>
      <c r="AX1459" s="7"/>
      <c r="BI1459" s="50"/>
      <c r="BK1459" s="50"/>
      <c r="BM1459" s="50"/>
      <c r="BO1459" s="50"/>
      <c r="BQ1459" s="50"/>
      <c r="BS1459" s="50"/>
    </row>
    <row r="1460" spans="2:71" x14ac:dyDescent="0.25">
      <c r="B1460" s="3" t="s">
        <v>295</v>
      </c>
      <c r="C1460" s="52" t="s">
        <v>319</v>
      </c>
      <c r="D1460" s="39">
        <v>45184</v>
      </c>
      <c r="E1460" s="22">
        <v>21</v>
      </c>
      <c r="F1460" s="3" t="s">
        <v>1136</v>
      </c>
      <c r="H1460" s="6">
        <v>26</v>
      </c>
      <c r="I1460" s="7">
        <v>-3</v>
      </c>
      <c r="J1460" s="6">
        <v>46</v>
      </c>
      <c r="K1460" s="7">
        <v>1</v>
      </c>
      <c r="L1460" s="6">
        <v>12</v>
      </c>
      <c r="M1460" s="7">
        <v>2</v>
      </c>
      <c r="N1460" s="6">
        <v>4</v>
      </c>
      <c r="O1460" s="7">
        <v>1</v>
      </c>
      <c r="P1460" s="6">
        <v>5</v>
      </c>
      <c r="Q1460" s="7">
        <v>-1</v>
      </c>
      <c r="R1460" s="6"/>
      <c r="T1460" s="6">
        <v>-20</v>
      </c>
      <c r="U1460" s="7">
        <v>-4</v>
      </c>
      <c r="V1460" s="3" t="s">
        <v>842</v>
      </c>
      <c r="W1460" t="s">
        <v>988</v>
      </c>
      <c r="Y1460" s="6"/>
      <c r="Z1460" s="6">
        <v>28</v>
      </c>
      <c r="AA1460" s="6">
        <v>51</v>
      </c>
      <c r="AB1460" s="7">
        <f>Z1460-AA1460</f>
        <v>-23</v>
      </c>
      <c r="AC1460" s="6">
        <v>37</v>
      </c>
      <c r="AD1460" s="6">
        <v>35</v>
      </c>
      <c r="AE1460" s="7">
        <f>AC1460-AD1460</f>
        <v>2</v>
      </c>
      <c r="AF1460" s="6">
        <v>16</v>
      </c>
      <c r="AG1460" s="6">
        <v>29</v>
      </c>
      <c r="AH1460" s="7">
        <f>AF1460-AG1460</f>
        <v>-13</v>
      </c>
      <c r="AL1460" s="6"/>
      <c r="AM1460" s="6"/>
      <c r="AO1460" s="4" t="s">
        <v>1099</v>
      </c>
      <c r="AP1460" s="6">
        <v>30</v>
      </c>
      <c r="AQ1460" s="6">
        <v>42</v>
      </c>
      <c r="AR1460" s="6"/>
      <c r="AS1460" s="6"/>
      <c r="AT1460" s="6"/>
      <c r="AU1460" s="4" t="s">
        <v>1146</v>
      </c>
      <c r="AV1460" s="6">
        <v>20</v>
      </c>
      <c r="AW1460" s="6">
        <v>58</v>
      </c>
      <c r="AX1460" s="7">
        <v>-39</v>
      </c>
      <c r="AY1460" s="4" t="s">
        <v>1099</v>
      </c>
      <c r="BI1460" s="50"/>
      <c r="BK1460" s="50"/>
      <c r="BM1460" s="50"/>
      <c r="BO1460" s="50"/>
      <c r="BQ1460" s="50"/>
      <c r="BS1460" s="50"/>
    </row>
    <row r="1461" spans="2:71" x14ac:dyDescent="0.25">
      <c r="B1461" s="3" t="s">
        <v>295</v>
      </c>
      <c r="C1461" s="52" t="s">
        <v>538</v>
      </c>
      <c r="D1461" s="39">
        <v>45185</v>
      </c>
      <c r="E1461" s="22">
        <v>21</v>
      </c>
      <c r="F1461" s="3" t="s">
        <v>821</v>
      </c>
      <c r="H1461" s="6"/>
      <c r="J1461" s="6"/>
      <c r="L1461" s="6"/>
      <c r="N1461" s="6"/>
      <c r="P1461" s="6"/>
      <c r="R1461" s="6"/>
      <c r="T1461" s="6"/>
      <c r="V1461" s="3" t="s">
        <v>842</v>
      </c>
      <c r="Y1461" s="6"/>
      <c r="Z1461" s="6"/>
      <c r="AA1461" s="6"/>
      <c r="AC1461" s="6"/>
      <c r="AD1461" s="6"/>
      <c r="AF1461" s="6"/>
      <c r="AG1461" s="6"/>
      <c r="AL1461" s="6"/>
      <c r="AM1461" s="6"/>
      <c r="AO1461" s="4"/>
      <c r="AP1461" s="6"/>
      <c r="AQ1461" s="6"/>
      <c r="AR1461" s="6"/>
      <c r="AS1461" s="6"/>
      <c r="AT1461" s="6"/>
      <c r="AU1461" s="4"/>
      <c r="AV1461" s="6">
        <v>13</v>
      </c>
      <c r="AW1461" s="6">
        <v>69</v>
      </c>
      <c r="AX1461" s="7">
        <f>AV1461-AW1461</f>
        <v>-56</v>
      </c>
      <c r="AY1461" s="4" t="s">
        <v>871</v>
      </c>
      <c r="BI1461" s="50"/>
      <c r="BK1461" s="50"/>
      <c r="BM1461" s="50"/>
      <c r="BO1461" s="50"/>
      <c r="BQ1461" s="50"/>
      <c r="BS1461" s="50"/>
    </row>
    <row r="1462" spans="2:71" x14ac:dyDescent="0.25">
      <c r="B1462" s="3" t="s">
        <v>295</v>
      </c>
      <c r="C1462" s="52" t="s">
        <v>595</v>
      </c>
      <c r="D1462" s="39">
        <v>45186</v>
      </c>
      <c r="E1462" s="22">
        <v>18</v>
      </c>
      <c r="F1462" s="3" t="s">
        <v>1135</v>
      </c>
      <c r="H1462" s="6">
        <v>26</v>
      </c>
      <c r="I1462" s="7">
        <v>1</v>
      </c>
      <c r="J1462" s="6">
        <v>44</v>
      </c>
      <c r="K1462" s="7">
        <v>-1</v>
      </c>
      <c r="L1462" s="6">
        <v>14</v>
      </c>
      <c r="M1462" s="7">
        <v>2</v>
      </c>
      <c r="N1462" s="6">
        <v>6</v>
      </c>
      <c r="O1462" s="7">
        <v>0</v>
      </c>
      <c r="P1462" s="6">
        <v>6</v>
      </c>
      <c r="Q1462" s="7">
        <v>0</v>
      </c>
      <c r="R1462" s="6"/>
      <c r="T1462" s="6">
        <v>-18</v>
      </c>
      <c r="U1462" s="7">
        <v>2</v>
      </c>
      <c r="V1462" s="3" t="s">
        <v>842</v>
      </c>
      <c r="W1462" s="3"/>
      <c r="Y1462" s="6"/>
      <c r="Z1462" s="6">
        <v>25</v>
      </c>
      <c r="AA1462" s="6">
        <v>46</v>
      </c>
      <c r="AB1462" s="7">
        <f>Z1462-AA1462</f>
        <v>-21</v>
      </c>
      <c r="AC1462" s="6">
        <v>36</v>
      </c>
      <c r="AD1462" s="6">
        <v>28</v>
      </c>
      <c r="AE1462" s="7">
        <f>AC1462-AD1462</f>
        <v>8</v>
      </c>
      <c r="AF1462" s="6"/>
      <c r="AG1462" s="6"/>
      <c r="AL1462" s="6"/>
      <c r="AM1462" s="6"/>
      <c r="AO1462" s="4" t="s">
        <v>1148</v>
      </c>
      <c r="AP1462" s="6">
        <v>31</v>
      </c>
      <c r="AQ1462" s="6">
        <v>42</v>
      </c>
      <c r="AR1462" s="6"/>
      <c r="AS1462" s="6"/>
      <c r="AT1462" s="6"/>
      <c r="AU1462" s="4" t="s">
        <v>1147</v>
      </c>
      <c r="AV1462" s="6"/>
      <c r="AW1462" s="6"/>
      <c r="AX1462" s="7"/>
      <c r="BI1462" s="50"/>
      <c r="BK1462" s="50"/>
      <c r="BM1462" s="50"/>
      <c r="BO1462" s="50"/>
      <c r="BQ1462" s="50"/>
      <c r="BS1462" s="50"/>
    </row>
    <row r="1463" spans="2:71" x14ac:dyDescent="0.25">
      <c r="B1463" s="3" t="s">
        <v>295</v>
      </c>
      <c r="C1463" s="52" t="s">
        <v>551</v>
      </c>
      <c r="D1463" s="39">
        <v>45187</v>
      </c>
      <c r="E1463" s="22"/>
      <c r="F1463" s="3" t="s">
        <v>1182</v>
      </c>
      <c r="G1463" s="2" t="s">
        <v>74</v>
      </c>
      <c r="H1463" s="6">
        <v>20</v>
      </c>
      <c r="I1463" s="7">
        <v>-3</v>
      </c>
      <c r="J1463" s="6">
        <v>44</v>
      </c>
      <c r="K1463" s="7">
        <v>3</v>
      </c>
      <c r="L1463" s="6">
        <v>9</v>
      </c>
      <c r="M1463" s="7">
        <v>0</v>
      </c>
      <c r="N1463" s="6">
        <v>8</v>
      </c>
      <c r="O1463" s="7">
        <v>-1</v>
      </c>
      <c r="P1463" s="6">
        <v>9</v>
      </c>
      <c r="Q1463" s="7">
        <v>-1</v>
      </c>
      <c r="R1463" s="6"/>
      <c r="T1463" s="6">
        <v>-24</v>
      </c>
      <c r="U1463" s="7">
        <v>-6</v>
      </c>
      <c r="V1463" s="3" t="s">
        <v>842</v>
      </c>
      <c r="W1463" s="3"/>
      <c r="Y1463" s="6"/>
      <c r="Z1463" s="6"/>
      <c r="AA1463" s="6"/>
      <c r="AC1463" s="6"/>
      <c r="AD1463" s="6"/>
      <c r="AF1463" s="6"/>
      <c r="AG1463" s="6"/>
      <c r="AL1463" s="6"/>
      <c r="AM1463" s="6"/>
      <c r="AO1463" s="4"/>
      <c r="AP1463" s="6"/>
      <c r="AQ1463" s="6"/>
      <c r="AR1463" s="6"/>
      <c r="AS1463" s="6"/>
      <c r="AT1463" s="6"/>
      <c r="AU1463" s="4"/>
      <c r="AV1463" s="6"/>
      <c r="AW1463" s="6"/>
      <c r="AX1463" s="7"/>
      <c r="BI1463" s="50"/>
      <c r="BK1463" s="50"/>
      <c r="BM1463" s="50"/>
      <c r="BO1463" s="50"/>
      <c r="BQ1463" s="50"/>
      <c r="BS1463" s="50"/>
    </row>
    <row r="1464" spans="2:71" x14ac:dyDescent="0.25">
      <c r="B1464" s="3" t="s">
        <v>295</v>
      </c>
      <c r="C1464" s="52" t="s">
        <v>437</v>
      </c>
      <c r="D1464" s="39">
        <v>45187</v>
      </c>
      <c r="E1464" s="22">
        <v>22</v>
      </c>
      <c r="F1464" s="3" t="s">
        <v>1198</v>
      </c>
      <c r="H1464" s="6">
        <v>28</v>
      </c>
      <c r="I1464" s="7">
        <v>-1</v>
      </c>
      <c r="J1464" s="6">
        <v>43</v>
      </c>
      <c r="K1464" s="7">
        <v>-1</v>
      </c>
      <c r="L1464" s="6">
        <v>12</v>
      </c>
      <c r="M1464" s="7">
        <v>2</v>
      </c>
      <c r="N1464" s="6">
        <v>6</v>
      </c>
      <c r="O1464" s="7">
        <v>1</v>
      </c>
      <c r="P1464" s="6">
        <v>7</v>
      </c>
      <c r="Q1464" s="7">
        <v>1</v>
      </c>
      <c r="R1464" s="6"/>
      <c r="T1464" s="6">
        <v>-15</v>
      </c>
      <c r="U1464" s="7">
        <v>0</v>
      </c>
      <c r="V1464" s="3" t="s">
        <v>842</v>
      </c>
      <c r="W1464" s="3"/>
      <c r="Y1464" s="6"/>
      <c r="Z1464" s="6"/>
      <c r="AA1464" s="6"/>
      <c r="AC1464" s="6"/>
      <c r="AD1464" s="6"/>
      <c r="AF1464" s="6"/>
      <c r="AG1464" s="6"/>
      <c r="AL1464" s="6"/>
      <c r="AM1464" s="6"/>
      <c r="AO1464" s="4"/>
      <c r="AP1464" s="6"/>
      <c r="AQ1464" s="6"/>
      <c r="AR1464" s="6"/>
      <c r="AS1464" s="6"/>
      <c r="AT1464" s="6"/>
      <c r="AU1464" s="4"/>
      <c r="AV1464" s="6"/>
      <c r="AW1464" s="6"/>
      <c r="AX1464" s="7"/>
      <c r="BI1464" s="50"/>
      <c r="BK1464" s="50"/>
      <c r="BM1464" s="50"/>
      <c r="BO1464" s="50"/>
      <c r="BQ1464" s="50"/>
      <c r="BS1464" s="50"/>
    </row>
    <row r="1465" spans="2:71" x14ac:dyDescent="0.25">
      <c r="B1465" s="3" t="s">
        <v>295</v>
      </c>
      <c r="C1465" s="52" t="s">
        <v>598</v>
      </c>
      <c r="D1465" s="39">
        <v>45189</v>
      </c>
      <c r="E1465" s="22">
        <v>22</v>
      </c>
      <c r="F1465" s="3" t="s">
        <v>1169</v>
      </c>
      <c r="H1465" s="6">
        <v>26</v>
      </c>
      <c r="I1465" s="7">
        <v>0</v>
      </c>
      <c r="J1465" s="6">
        <v>45</v>
      </c>
      <c r="K1465" s="7">
        <v>-1</v>
      </c>
      <c r="L1465" s="6">
        <v>11</v>
      </c>
      <c r="M1465" s="7">
        <v>1</v>
      </c>
      <c r="N1465" s="6">
        <v>7</v>
      </c>
      <c r="O1465" s="7">
        <v>1</v>
      </c>
      <c r="P1465" s="6">
        <v>5</v>
      </c>
      <c r="Q1465" s="7">
        <v>-1</v>
      </c>
      <c r="R1465" s="6"/>
      <c r="T1465" s="6">
        <v>-19</v>
      </c>
      <c r="U1465" s="7">
        <v>1</v>
      </c>
      <c r="V1465" s="3" t="s">
        <v>1170</v>
      </c>
      <c r="W1465" t="s">
        <v>988</v>
      </c>
      <c r="Y1465" s="6"/>
      <c r="Z1465" s="6"/>
      <c r="AA1465" s="6"/>
      <c r="AC1465" s="6"/>
      <c r="AD1465" s="6"/>
      <c r="AF1465" s="6"/>
      <c r="AG1465" s="6"/>
      <c r="AL1465" s="6"/>
      <c r="AM1465" s="6"/>
      <c r="AO1465" s="4"/>
      <c r="AP1465" s="6"/>
      <c r="AQ1465" s="6"/>
      <c r="AR1465" s="6"/>
      <c r="AS1465" s="6"/>
      <c r="AT1465" s="6"/>
      <c r="AU1465" s="4"/>
      <c r="AV1465" s="6"/>
      <c r="AW1465" s="6"/>
      <c r="AX1465" s="7"/>
      <c r="BI1465" s="50"/>
      <c r="BK1465" s="50"/>
      <c r="BM1465" s="50"/>
      <c r="BO1465" s="50"/>
      <c r="BQ1465" s="50"/>
      <c r="BS1465" s="50"/>
    </row>
    <row r="1466" spans="2:71" x14ac:dyDescent="0.25">
      <c r="B1466" s="3" t="s">
        <v>295</v>
      </c>
      <c r="C1466" s="52" t="s">
        <v>434</v>
      </c>
      <c r="D1466" s="39">
        <v>45190</v>
      </c>
      <c r="E1466" s="22">
        <v>22</v>
      </c>
      <c r="F1466" s="3" t="s">
        <v>1164</v>
      </c>
      <c r="H1466" s="6">
        <v>28</v>
      </c>
      <c r="I1466" s="7">
        <v>1</v>
      </c>
      <c r="J1466" s="6">
        <v>45</v>
      </c>
      <c r="K1466" s="7">
        <v>1</v>
      </c>
      <c r="L1466" s="6">
        <v>9</v>
      </c>
      <c r="M1466" s="7">
        <v>-2</v>
      </c>
      <c r="N1466" s="6">
        <v>6</v>
      </c>
      <c r="O1466" s="7">
        <v>0</v>
      </c>
      <c r="P1466" s="6">
        <v>6</v>
      </c>
      <c r="Q1466" s="7">
        <v>-1</v>
      </c>
      <c r="R1466" s="6"/>
      <c r="T1466" s="6">
        <v>-17</v>
      </c>
      <c r="U1466" s="7">
        <v>0</v>
      </c>
      <c r="V1466" s="3" t="s">
        <v>842</v>
      </c>
      <c r="W1466" s="3"/>
      <c r="Y1466" s="6"/>
      <c r="Z1466" s="6">
        <v>29</v>
      </c>
      <c r="AA1466" s="6">
        <v>44</v>
      </c>
      <c r="AB1466" s="7">
        <f>Z1466-AA1466</f>
        <v>-15</v>
      </c>
      <c r="AC1466" s="6">
        <v>32</v>
      </c>
      <c r="AD1466" s="6">
        <v>32</v>
      </c>
      <c r="AE1466" s="7">
        <f>AC1466-AD1466</f>
        <v>0</v>
      </c>
      <c r="AF1466" s="6"/>
      <c r="AG1466" s="6"/>
      <c r="AL1466" s="6"/>
      <c r="AM1466" s="6"/>
      <c r="AO1466" s="4" t="s">
        <v>1189</v>
      </c>
      <c r="AP1466" s="6">
        <v>30</v>
      </c>
      <c r="AQ1466" s="6">
        <v>36</v>
      </c>
      <c r="AR1466" s="6"/>
      <c r="AS1466" s="6"/>
      <c r="AT1466" s="6"/>
      <c r="AU1466" s="4" t="s">
        <v>1185</v>
      </c>
      <c r="AV1466" s="6"/>
      <c r="AW1466" s="6"/>
      <c r="AX1466" s="7"/>
      <c r="BI1466" s="50"/>
      <c r="BK1466" s="50"/>
      <c r="BM1466" s="50"/>
      <c r="BO1466" s="50"/>
      <c r="BQ1466" s="50"/>
      <c r="BS1466" s="50"/>
    </row>
    <row r="1467" spans="2:71" x14ac:dyDescent="0.25">
      <c r="B1467" s="3" t="s">
        <v>295</v>
      </c>
      <c r="C1467" s="52" t="s">
        <v>434</v>
      </c>
      <c r="D1467" s="39">
        <v>45190</v>
      </c>
      <c r="E1467" s="22">
        <v>26</v>
      </c>
      <c r="F1467" s="3" t="s">
        <v>821</v>
      </c>
      <c r="G1467" s="2" t="s">
        <v>224</v>
      </c>
      <c r="H1467" s="6">
        <v>27</v>
      </c>
      <c r="I1467" s="7">
        <v>3</v>
      </c>
      <c r="J1467" s="6">
        <v>43</v>
      </c>
      <c r="K1467" s="7">
        <v>-2</v>
      </c>
      <c r="L1467" s="6">
        <v>10</v>
      </c>
      <c r="M1467" s="7">
        <v>1</v>
      </c>
      <c r="N1467" s="6">
        <v>7</v>
      </c>
      <c r="O1467" s="7">
        <v>-2</v>
      </c>
      <c r="P1467" s="6">
        <v>8</v>
      </c>
      <c r="Q1467" s="7">
        <v>0</v>
      </c>
      <c r="R1467" s="6"/>
      <c r="T1467" s="6">
        <v>-16</v>
      </c>
      <c r="U1467" s="7">
        <v>5</v>
      </c>
      <c r="V1467" s="3" t="s">
        <v>842</v>
      </c>
      <c r="W1467" s="3"/>
      <c r="Y1467" s="6"/>
      <c r="Z1467" s="6"/>
      <c r="AA1467" s="6"/>
      <c r="AC1467" s="6"/>
      <c r="AD1467" s="6"/>
      <c r="AF1467" s="6"/>
      <c r="AG1467" s="6"/>
      <c r="AL1467" s="6"/>
      <c r="AM1467" s="6"/>
      <c r="AO1467" s="4"/>
      <c r="AP1467" s="6"/>
      <c r="AQ1467" s="6"/>
      <c r="AR1467" s="6"/>
      <c r="AS1467" s="6"/>
      <c r="AT1467" s="6"/>
      <c r="AU1467" s="4"/>
      <c r="AV1467" s="6">
        <v>15</v>
      </c>
      <c r="AW1467" s="6">
        <v>66</v>
      </c>
      <c r="AX1467" s="7">
        <f>AV1467-AW1467</f>
        <v>-51</v>
      </c>
      <c r="AY1467" s="4" t="s">
        <v>871</v>
      </c>
      <c r="BI1467" s="50"/>
      <c r="BK1467" s="50"/>
      <c r="BM1467" s="50"/>
      <c r="BO1467" s="50"/>
      <c r="BQ1467" s="50"/>
      <c r="BS1467" s="50"/>
    </row>
    <row r="1468" spans="2:71" x14ac:dyDescent="0.25">
      <c r="B1468" s="3" t="s">
        <v>295</v>
      </c>
      <c r="C1468" s="85" t="s">
        <v>688</v>
      </c>
      <c r="D1468" s="39">
        <v>45191</v>
      </c>
      <c r="E1468" s="22">
        <v>29</v>
      </c>
      <c r="F1468" s="3" t="s">
        <v>1136</v>
      </c>
      <c r="H1468" s="6">
        <v>30</v>
      </c>
      <c r="I1468" s="7">
        <v>4</v>
      </c>
      <c r="J1468" s="6">
        <v>44</v>
      </c>
      <c r="K1468" s="7">
        <v>-2</v>
      </c>
      <c r="L1468" s="6">
        <v>11</v>
      </c>
      <c r="M1468" s="7">
        <v>-1</v>
      </c>
      <c r="N1468" s="6">
        <v>4</v>
      </c>
      <c r="O1468" s="7">
        <v>0</v>
      </c>
      <c r="P1468" s="6">
        <v>5</v>
      </c>
      <c r="Q1468" s="7">
        <v>0</v>
      </c>
      <c r="R1468" s="6"/>
      <c r="T1468" s="6">
        <v>-14</v>
      </c>
      <c r="U1468" s="7">
        <v>6</v>
      </c>
      <c r="V1468" s="3" t="s">
        <v>842</v>
      </c>
      <c r="W1468" t="s">
        <v>988</v>
      </c>
      <c r="Y1468" s="6"/>
      <c r="Z1468" s="6"/>
      <c r="AA1468" s="6"/>
      <c r="AC1468" s="6"/>
      <c r="AD1468" s="6"/>
      <c r="AF1468" s="6"/>
      <c r="AG1468" s="6"/>
      <c r="AL1468" s="6"/>
      <c r="AM1468" s="6"/>
      <c r="AO1468" s="4"/>
      <c r="AP1468" s="6"/>
      <c r="AQ1468" s="6"/>
      <c r="AR1468" s="6"/>
      <c r="AS1468" s="6"/>
      <c r="AT1468" s="6"/>
      <c r="AU1468" s="4"/>
      <c r="AV1468" s="6"/>
      <c r="AW1468" s="6"/>
      <c r="AX1468" s="7"/>
      <c r="BI1468" s="50"/>
      <c r="BK1468" s="50"/>
      <c r="BM1468" s="50"/>
      <c r="BO1468" s="50"/>
      <c r="BQ1468" s="50"/>
      <c r="BS1468" s="50"/>
    </row>
    <row r="1469" spans="2:71" x14ac:dyDescent="0.25">
      <c r="B1469" s="3" t="s">
        <v>295</v>
      </c>
      <c r="C1469" s="52" t="s">
        <v>338</v>
      </c>
      <c r="D1469" s="39">
        <v>45191</v>
      </c>
      <c r="E1469" s="22">
        <v>25</v>
      </c>
      <c r="F1469" s="3" t="s">
        <v>1094</v>
      </c>
      <c r="H1469" s="6">
        <v>28</v>
      </c>
      <c r="I1469" s="7">
        <v>5</v>
      </c>
      <c r="J1469" s="6">
        <v>44</v>
      </c>
      <c r="K1469" s="7">
        <v>-3</v>
      </c>
      <c r="L1469" s="6">
        <v>10</v>
      </c>
      <c r="M1469" s="7">
        <v>0</v>
      </c>
      <c r="N1469" s="6">
        <v>6</v>
      </c>
      <c r="O1469" s="7">
        <v>-1</v>
      </c>
      <c r="P1469" s="6">
        <v>5</v>
      </c>
      <c r="Q1469" s="7">
        <v>-1</v>
      </c>
      <c r="R1469" s="6">
        <v>1</v>
      </c>
      <c r="S1469" s="7">
        <v>0</v>
      </c>
      <c r="T1469" s="6">
        <v>-16</v>
      </c>
      <c r="U1469" s="7">
        <v>8</v>
      </c>
      <c r="V1469" s="3" t="s">
        <v>842</v>
      </c>
      <c r="W1469" s="3"/>
      <c r="Y1469" s="6"/>
      <c r="Z1469" s="6">
        <v>32</v>
      </c>
      <c r="AA1469" s="6">
        <v>60</v>
      </c>
      <c r="AB1469" s="7">
        <f>Z1469-AA1469</f>
        <v>-28</v>
      </c>
      <c r="AC1469" s="6">
        <v>40</v>
      </c>
      <c r="AD1469" s="6">
        <v>44</v>
      </c>
      <c r="AE1469" s="7">
        <f>AC1469-AD1469</f>
        <v>-4</v>
      </c>
      <c r="AF1469" s="6"/>
      <c r="AG1469" s="6"/>
      <c r="AL1469" s="6"/>
      <c r="AM1469" s="6"/>
      <c r="AO1469" s="4" t="s">
        <v>1095</v>
      </c>
      <c r="AP1469" s="6"/>
      <c r="AQ1469" s="6"/>
      <c r="AR1469" s="6"/>
      <c r="AS1469" s="6"/>
      <c r="AT1469" s="6"/>
      <c r="AU1469" s="4"/>
      <c r="AV1469" s="6"/>
      <c r="AW1469" s="6"/>
      <c r="AX1469" s="7"/>
      <c r="BI1469" s="50"/>
      <c r="BK1469" s="50"/>
      <c r="BM1469" s="50"/>
      <c r="BO1469" s="50"/>
      <c r="BQ1469" s="50"/>
      <c r="BS1469" s="50"/>
    </row>
    <row r="1470" spans="2:71" x14ac:dyDescent="0.25">
      <c r="B1470" s="3" t="s">
        <v>295</v>
      </c>
      <c r="C1470" s="52" t="s">
        <v>348</v>
      </c>
      <c r="D1470" s="39">
        <v>45189</v>
      </c>
      <c r="E1470" s="22">
        <v>4</v>
      </c>
      <c r="F1470" s="3" t="s">
        <v>1132</v>
      </c>
      <c r="H1470" s="6"/>
      <c r="J1470" s="6"/>
      <c r="L1470" s="6"/>
      <c r="N1470" s="6"/>
      <c r="P1470" s="6"/>
      <c r="R1470" s="6"/>
      <c r="T1470" s="6"/>
      <c r="V1470" s="3" t="s">
        <v>842</v>
      </c>
      <c r="W1470" s="3"/>
      <c r="Y1470" s="6"/>
      <c r="Z1470" s="6">
        <v>24</v>
      </c>
      <c r="AA1470" s="6">
        <v>52</v>
      </c>
      <c r="AB1470" s="7">
        <f>Z1470-AA1470</f>
        <v>-28</v>
      </c>
      <c r="AC1470" s="6">
        <v>28</v>
      </c>
      <c r="AD1470" s="6">
        <v>42</v>
      </c>
      <c r="AE1470" s="7">
        <f>AC1470-AD1470</f>
        <v>-14</v>
      </c>
      <c r="AF1470" s="6"/>
      <c r="AG1470" s="6"/>
      <c r="AL1470" s="6"/>
      <c r="AM1470" s="6"/>
      <c r="AO1470" s="4" t="s">
        <v>1750</v>
      </c>
      <c r="AP1470" s="6"/>
      <c r="AQ1470" s="6"/>
      <c r="AR1470" s="6"/>
      <c r="AS1470" s="6"/>
      <c r="AT1470" s="6"/>
      <c r="AU1470" s="4"/>
      <c r="AV1470" s="6"/>
      <c r="AW1470" s="6"/>
      <c r="AX1470" s="7"/>
      <c r="BI1470" s="50"/>
      <c r="BK1470" s="50"/>
      <c r="BM1470" s="50"/>
      <c r="BO1470" s="50"/>
      <c r="BQ1470" s="50"/>
      <c r="BS1470" s="50"/>
    </row>
    <row r="1471" spans="2:71" x14ac:dyDescent="0.25">
      <c r="B1471" s="3" t="s">
        <v>295</v>
      </c>
      <c r="C1471" s="52" t="s">
        <v>348</v>
      </c>
      <c r="D1471" s="39">
        <v>45189</v>
      </c>
      <c r="E1471" s="22">
        <v>4</v>
      </c>
      <c r="F1471" s="3" t="s">
        <v>1132</v>
      </c>
      <c r="H1471" s="6"/>
      <c r="J1471" s="6"/>
      <c r="L1471" s="6"/>
      <c r="N1471" s="6"/>
      <c r="P1471" s="6"/>
      <c r="R1471" s="6"/>
      <c r="T1471" s="6"/>
      <c r="V1471" s="3" t="s">
        <v>842</v>
      </c>
      <c r="W1471" s="3"/>
      <c r="Y1471" s="6"/>
      <c r="Z1471" s="6">
        <v>19</v>
      </c>
      <c r="AA1471" s="6">
        <v>52</v>
      </c>
      <c r="AB1471" s="7">
        <f>Z1471-AA1471</f>
        <v>-33</v>
      </c>
      <c r="AC1471" s="6"/>
      <c r="AD1471" s="6"/>
      <c r="AF1471" s="6"/>
      <c r="AG1471" s="6"/>
      <c r="AL1471" s="6"/>
      <c r="AM1471" s="6"/>
      <c r="AO1471" s="4" t="s">
        <v>1154</v>
      </c>
      <c r="AP1471" s="6"/>
      <c r="AQ1471" s="6"/>
      <c r="AR1471" s="6"/>
      <c r="AS1471" s="6"/>
      <c r="AT1471" s="6"/>
      <c r="AU1471" s="4"/>
      <c r="AV1471" s="6"/>
      <c r="AW1471" s="6"/>
      <c r="AX1471" s="7"/>
      <c r="BI1471" s="50"/>
      <c r="BK1471" s="50"/>
      <c r="BM1471" s="50"/>
      <c r="BO1471" s="50"/>
      <c r="BQ1471" s="50"/>
      <c r="BS1471" s="50"/>
    </row>
    <row r="1472" spans="2:71" x14ac:dyDescent="0.25">
      <c r="B1472" s="3" t="s">
        <v>295</v>
      </c>
      <c r="C1472" s="52" t="s">
        <v>600</v>
      </c>
      <c r="D1472" s="39">
        <v>45192</v>
      </c>
      <c r="E1472" s="22">
        <v>26</v>
      </c>
      <c r="F1472" s="3" t="s">
        <v>821</v>
      </c>
      <c r="H1472" s="6"/>
      <c r="J1472" s="6"/>
      <c r="L1472" s="6"/>
      <c r="N1472" s="6"/>
      <c r="P1472" s="6"/>
      <c r="R1472" s="6"/>
      <c r="T1472" s="6"/>
      <c r="V1472" s="3" t="s">
        <v>842</v>
      </c>
      <c r="W1472" s="3"/>
      <c r="Y1472" s="6"/>
      <c r="Z1472" s="6"/>
      <c r="AA1472" s="6"/>
      <c r="AC1472" s="6"/>
      <c r="AD1472" s="6"/>
      <c r="AF1472" s="6"/>
      <c r="AG1472" s="6"/>
      <c r="AL1472" s="6"/>
      <c r="AM1472" s="6"/>
      <c r="AO1472" s="4"/>
      <c r="AP1472" s="6"/>
      <c r="AQ1472" s="6"/>
      <c r="AR1472" s="6"/>
      <c r="AS1472" s="6"/>
      <c r="AT1472" s="6"/>
      <c r="AU1472" s="4"/>
      <c r="AV1472" s="6">
        <v>17</v>
      </c>
      <c r="AW1472" s="6">
        <v>64</v>
      </c>
      <c r="AX1472" s="7">
        <f>AV1472-AW1472</f>
        <v>-47</v>
      </c>
      <c r="AY1472" s="4" t="s">
        <v>871</v>
      </c>
      <c r="BI1472" s="50"/>
      <c r="BK1472" s="50"/>
      <c r="BM1472" s="50"/>
      <c r="BO1472" s="50"/>
      <c r="BQ1472" s="50"/>
      <c r="BS1472" s="50"/>
    </row>
    <row r="1473" spans="2:71" x14ac:dyDescent="0.25">
      <c r="B1473" s="3" t="s">
        <v>295</v>
      </c>
      <c r="C1473" s="52" t="s">
        <v>321</v>
      </c>
      <c r="D1473" s="39">
        <v>45193</v>
      </c>
      <c r="E1473" s="22">
        <v>25</v>
      </c>
      <c r="F1473" s="3" t="s">
        <v>1135</v>
      </c>
      <c r="H1473" s="6">
        <v>28</v>
      </c>
      <c r="I1473" s="7">
        <v>2</v>
      </c>
      <c r="J1473" s="6">
        <v>43</v>
      </c>
      <c r="K1473" s="7">
        <v>-1</v>
      </c>
      <c r="L1473" s="6">
        <v>13</v>
      </c>
      <c r="M1473" s="7">
        <v>-1</v>
      </c>
      <c r="N1473" s="6">
        <v>5</v>
      </c>
      <c r="O1473" s="7">
        <v>-1</v>
      </c>
      <c r="P1473" s="6">
        <v>8</v>
      </c>
      <c r="Q1473" s="7">
        <v>2</v>
      </c>
      <c r="R1473" s="6"/>
      <c r="T1473" s="6">
        <v>-15</v>
      </c>
      <c r="U1473" s="7">
        <v>3</v>
      </c>
      <c r="V1473" s="3" t="s">
        <v>842</v>
      </c>
      <c r="W1473" s="3"/>
      <c r="Y1473" s="6"/>
      <c r="Z1473" s="6">
        <v>32</v>
      </c>
      <c r="AA1473" s="6">
        <v>46</v>
      </c>
      <c r="AB1473" s="7">
        <f>Z1473-AA1473</f>
        <v>-14</v>
      </c>
      <c r="AC1473" s="6">
        <v>40</v>
      </c>
      <c r="AD1473" s="6">
        <v>31</v>
      </c>
      <c r="AE1473" s="7">
        <f>AC1473-AD1473</f>
        <v>9</v>
      </c>
      <c r="AF1473" s="6"/>
      <c r="AG1473" s="6"/>
      <c r="AL1473" s="6"/>
      <c r="AM1473" s="6"/>
      <c r="AO1473" s="4" t="s">
        <v>1148</v>
      </c>
      <c r="AP1473" s="6">
        <v>34</v>
      </c>
      <c r="AQ1473" s="6">
        <v>43</v>
      </c>
      <c r="AR1473" s="6"/>
      <c r="AS1473" s="6"/>
      <c r="AT1473" s="6"/>
      <c r="AU1473" s="4" t="s">
        <v>1147</v>
      </c>
      <c r="AV1473" s="6"/>
      <c r="AW1473" s="6"/>
      <c r="AX1473" s="7"/>
      <c r="BI1473" s="50"/>
      <c r="BK1473" s="50"/>
      <c r="BM1473" s="50"/>
      <c r="BO1473" s="50"/>
      <c r="BQ1473" s="50"/>
      <c r="BS1473" s="50"/>
    </row>
    <row r="1474" spans="2:71" x14ac:dyDescent="0.25">
      <c r="B1474" s="3" t="s">
        <v>295</v>
      </c>
      <c r="C1474" s="52" t="s">
        <v>558</v>
      </c>
      <c r="D1474" s="39">
        <v>45195</v>
      </c>
      <c r="E1474" s="22">
        <v>28</v>
      </c>
      <c r="F1474" s="3" t="s">
        <v>821</v>
      </c>
      <c r="G1474" s="2" t="s">
        <v>224</v>
      </c>
      <c r="H1474" s="6">
        <v>24</v>
      </c>
      <c r="I1474" s="7">
        <v>-3</v>
      </c>
      <c r="J1474" s="6">
        <v>45</v>
      </c>
      <c r="K1474" s="7">
        <v>2</v>
      </c>
      <c r="L1474" s="6">
        <v>11</v>
      </c>
      <c r="M1474" s="7">
        <v>1</v>
      </c>
      <c r="N1474" s="6">
        <v>7</v>
      </c>
      <c r="O1474" s="7">
        <v>0</v>
      </c>
      <c r="P1474" s="6">
        <v>8</v>
      </c>
      <c r="Q1474" s="7">
        <v>0</v>
      </c>
      <c r="R1474" s="6"/>
      <c r="T1474" s="6">
        <v>-21</v>
      </c>
      <c r="U1474" s="7">
        <v>-5</v>
      </c>
      <c r="V1474" s="3" t="s">
        <v>842</v>
      </c>
      <c r="W1474" s="3"/>
      <c r="Y1474" s="6"/>
      <c r="Z1474" s="6"/>
      <c r="AA1474" s="6"/>
      <c r="AC1474" s="6"/>
      <c r="AD1474" s="6"/>
      <c r="AF1474" s="6"/>
      <c r="AG1474" s="6"/>
      <c r="AL1474" s="6"/>
      <c r="AM1474" s="6"/>
      <c r="AO1474" s="4"/>
      <c r="AP1474" s="6">
        <v>22</v>
      </c>
      <c r="AQ1474" s="6">
        <v>30</v>
      </c>
      <c r="AR1474" s="6"/>
      <c r="AS1474" s="6"/>
      <c r="AT1474" s="6"/>
      <c r="AU1474" s="4" t="s">
        <v>876</v>
      </c>
      <c r="AV1474" s="6"/>
      <c r="AW1474" s="6"/>
      <c r="AX1474" s="7"/>
      <c r="BI1474" s="50"/>
      <c r="BK1474" s="50"/>
      <c r="BM1474" s="50"/>
      <c r="BO1474" s="50"/>
      <c r="BQ1474" s="50"/>
      <c r="BS1474" s="50"/>
    </row>
    <row r="1475" spans="2:71" x14ac:dyDescent="0.25">
      <c r="B1475" s="3" t="s">
        <v>295</v>
      </c>
      <c r="C1475" s="52" t="s">
        <v>602</v>
      </c>
      <c r="D1475" s="39">
        <v>45196</v>
      </c>
      <c r="E1475" s="22">
        <v>29</v>
      </c>
      <c r="F1475" s="3" t="s">
        <v>1169</v>
      </c>
      <c r="H1475" s="6">
        <v>27</v>
      </c>
      <c r="I1475" s="7">
        <v>1</v>
      </c>
      <c r="J1475" s="6">
        <v>45</v>
      </c>
      <c r="K1475" s="7">
        <v>0</v>
      </c>
      <c r="L1475" s="6">
        <v>10</v>
      </c>
      <c r="M1475" s="7">
        <v>-1</v>
      </c>
      <c r="N1475" s="6">
        <v>6</v>
      </c>
      <c r="O1475" s="7">
        <v>-1</v>
      </c>
      <c r="P1475" s="6">
        <v>6</v>
      </c>
      <c r="Q1475" s="7">
        <v>1</v>
      </c>
      <c r="R1475" s="6"/>
      <c r="T1475" s="6">
        <v>-18</v>
      </c>
      <c r="U1475" s="7">
        <v>1</v>
      </c>
      <c r="V1475" s="3" t="s">
        <v>1170</v>
      </c>
      <c r="W1475" t="s">
        <v>988</v>
      </c>
      <c r="Y1475" s="6"/>
      <c r="Z1475" s="6"/>
      <c r="AA1475" s="6"/>
      <c r="AC1475" s="6"/>
      <c r="AD1475" s="6"/>
      <c r="AF1475" s="6"/>
      <c r="AG1475" s="6"/>
      <c r="AL1475" s="6"/>
      <c r="AM1475" s="6"/>
      <c r="AO1475" s="4"/>
      <c r="AP1475" s="6"/>
      <c r="AQ1475" s="6"/>
      <c r="AR1475" s="6"/>
      <c r="AS1475" s="6"/>
      <c r="AT1475" s="6"/>
      <c r="AU1475" s="4"/>
      <c r="AV1475" s="6"/>
      <c r="AW1475" s="6"/>
      <c r="AX1475" s="7"/>
      <c r="BI1475" s="50"/>
      <c r="BK1475" s="50"/>
      <c r="BM1475" s="50"/>
      <c r="BO1475" s="50"/>
      <c r="BQ1475" s="50"/>
      <c r="BS1475" s="50"/>
    </row>
    <row r="1476" spans="2:71" x14ac:dyDescent="0.25">
      <c r="B1476" s="3" t="s">
        <v>295</v>
      </c>
      <c r="C1476" s="52" t="s">
        <v>488</v>
      </c>
      <c r="D1476" s="39">
        <v>45165</v>
      </c>
      <c r="E1476" s="22">
        <v>1</v>
      </c>
      <c r="F1476" s="3" t="s">
        <v>903</v>
      </c>
      <c r="G1476" s="2" t="s">
        <v>138</v>
      </c>
      <c r="H1476" s="6">
        <v>29</v>
      </c>
      <c r="I1476" s="7">
        <v>3</v>
      </c>
      <c r="J1476" s="6">
        <v>39</v>
      </c>
      <c r="K1476" s="7">
        <v>-2</v>
      </c>
      <c r="L1476" s="6">
        <v>12</v>
      </c>
      <c r="M1476" s="7">
        <v>1</v>
      </c>
      <c r="N1476" s="6">
        <v>7</v>
      </c>
      <c r="O1476" s="7">
        <v>0</v>
      </c>
      <c r="P1476" s="6">
        <v>7</v>
      </c>
      <c r="Q1476" s="7">
        <v>-1</v>
      </c>
      <c r="R1476" s="6"/>
      <c r="T1476" s="6">
        <v>-10</v>
      </c>
      <c r="U1476" s="7">
        <v>5</v>
      </c>
      <c r="V1476" s="3" t="s">
        <v>842</v>
      </c>
      <c r="W1476" s="3"/>
      <c r="Y1476" s="6"/>
      <c r="Z1476" s="6">
        <v>24</v>
      </c>
      <c r="AA1476" s="6">
        <v>52</v>
      </c>
      <c r="AB1476" s="7">
        <f>Z1476-AA1476</f>
        <v>-28</v>
      </c>
      <c r="AC1476" s="6">
        <v>28</v>
      </c>
      <c r="AD1476" s="6">
        <v>38</v>
      </c>
      <c r="AE1476" s="7">
        <f>AC1476-AD1476</f>
        <v>-10</v>
      </c>
      <c r="AF1476" s="6">
        <v>18</v>
      </c>
      <c r="AG1476" s="6">
        <v>22</v>
      </c>
      <c r="AH1476" s="7">
        <f>AF1476-AG1476</f>
        <v>-4</v>
      </c>
      <c r="AL1476" s="6"/>
      <c r="AM1476" s="6"/>
      <c r="AO1476" s="4" t="s">
        <v>1127</v>
      </c>
      <c r="AP1476" s="6">
        <v>21</v>
      </c>
      <c r="AQ1476" s="6">
        <v>28</v>
      </c>
      <c r="AR1476" s="6"/>
      <c r="AS1476" s="6"/>
      <c r="AT1476" s="6"/>
      <c r="AU1476" s="4" t="s">
        <v>1035</v>
      </c>
      <c r="AV1476" s="6"/>
      <c r="AW1476" s="6"/>
      <c r="AX1476" s="7"/>
      <c r="BI1476" s="50"/>
      <c r="BK1476" s="50"/>
      <c r="BM1476" s="50"/>
      <c r="BO1476" s="50"/>
      <c r="BQ1476" s="50"/>
      <c r="BS1476" s="50"/>
    </row>
    <row r="1477" spans="2:71" x14ac:dyDescent="0.25">
      <c r="B1477" s="3" t="s">
        <v>295</v>
      </c>
      <c r="C1477" s="52" t="s">
        <v>660</v>
      </c>
      <c r="D1477" s="39">
        <v>45197</v>
      </c>
      <c r="E1477" s="22">
        <v>29</v>
      </c>
      <c r="F1477" s="3" t="s">
        <v>1164</v>
      </c>
      <c r="H1477" s="6">
        <v>27</v>
      </c>
      <c r="I1477" s="7">
        <v>-1</v>
      </c>
      <c r="J1477" s="6">
        <v>47</v>
      </c>
      <c r="K1477" s="7">
        <v>2</v>
      </c>
      <c r="L1477" s="6">
        <v>10</v>
      </c>
      <c r="M1477" s="7">
        <v>1</v>
      </c>
      <c r="N1477" s="6">
        <v>5</v>
      </c>
      <c r="O1477" s="7">
        <v>-1</v>
      </c>
      <c r="P1477" s="6">
        <v>7</v>
      </c>
      <c r="Q1477" s="7">
        <v>1</v>
      </c>
      <c r="R1477" s="6"/>
      <c r="T1477" s="6">
        <v>-20</v>
      </c>
      <c r="U1477" s="7">
        <v>-3</v>
      </c>
      <c r="V1477" s="3" t="s">
        <v>842</v>
      </c>
      <c r="W1477" s="3"/>
      <c r="Y1477" s="6"/>
      <c r="Z1477" s="6">
        <v>30</v>
      </c>
      <c r="AA1477" s="6">
        <v>43</v>
      </c>
      <c r="AB1477" s="7">
        <f t="shared" ref="AB1477:AB1483" si="24">Z1477-AA1477</f>
        <v>-13</v>
      </c>
      <c r="AC1477" s="6">
        <v>33</v>
      </c>
      <c r="AD1477" s="6">
        <v>30</v>
      </c>
      <c r="AE1477" s="7">
        <f t="shared" ref="AE1477:AE1483" si="25">AC1477-AD1477</f>
        <v>3</v>
      </c>
      <c r="AF1477" s="6"/>
      <c r="AG1477" s="6"/>
      <c r="AL1477" s="6"/>
      <c r="AM1477" s="6"/>
      <c r="AO1477" s="4" t="s">
        <v>1189</v>
      </c>
      <c r="AP1477" s="6">
        <v>29</v>
      </c>
      <c r="AQ1477" s="6">
        <v>38</v>
      </c>
      <c r="AR1477" s="6"/>
      <c r="AS1477" s="6"/>
      <c r="AT1477" s="6"/>
      <c r="AU1477" s="4" t="s">
        <v>1185</v>
      </c>
      <c r="AV1477" s="6"/>
      <c r="AW1477" s="6"/>
      <c r="AX1477" s="7"/>
      <c r="BI1477" s="50"/>
      <c r="BK1477" s="50"/>
      <c r="BM1477" s="50"/>
      <c r="BO1477" s="50"/>
      <c r="BQ1477" s="50"/>
      <c r="BS1477" s="50"/>
    </row>
    <row r="1478" spans="2:71" x14ac:dyDescent="0.25">
      <c r="B1478" s="3" t="s">
        <v>295</v>
      </c>
      <c r="C1478" s="52" t="s">
        <v>660</v>
      </c>
      <c r="D1478" s="39">
        <v>45197</v>
      </c>
      <c r="E1478" s="22"/>
      <c r="F1478" s="3" t="s">
        <v>821</v>
      </c>
      <c r="H1478" s="6"/>
      <c r="J1478" s="6"/>
      <c r="L1478" s="6"/>
      <c r="N1478" s="6"/>
      <c r="P1478" s="6"/>
      <c r="R1478" s="6"/>
      <c r="T1478" s="6"/>
      <c r="V1478" s="3" t="s">
        <v>842</v>
      </c>
      <c r="W1478" s="3"/>
      <c r="Y1478" s="6"/>
      <c r="Z1478" s="6">
        <v>26</v>
      </c>
      <c r="AA1478" s="6">
        <v>66</v>
      </c>
      <c r="AB1478" s="7">
        <f t="shared" si="24"/>
        <v>-40</v>
      </c>
      <c r="AC1478" s="6">
        <v>32</v>
      </c>
      <c r="AD1478" s="6">
        <v>55</v>
      </c>
      <c r="AE1478" s="7">
        <f t="shared" si="25"/>
        <v>-23</v>
      </c>
      <c r="AF1478" s="6"/>
      <c r="AG1478" s="6"/>
      <c r="AL1478" s="6"/>
      <c r="AM1478" s="6"/>
      <c r="AO1478" s="4" t="s">
        <v>931</v>
      </c>
      <c r="AP1478" s="6"/>
      <c r="AQ1478" s="6"/>
      <c r="AR1478" s="6"/>
      <c r="AS1478" s="6"/>
      <c r="AT1478" s="6"/>
      <c r="AU1478" s="4"/>
      <c r="AV1478" s="6"/>
      <c r="AW1478" s="6"/>
      <c r="AX1478" s="7"/>
      <c r="BI1478" s="50"/>
      <c r="BK1478" s="50"/>
      <c r="BM1478" s="50"/>
      <c r="BO1478" s="50"/>
      <c r="BQ1478" s="50"/>
      <c r="BS1478" s="50"/>
    </row>
    <row r="1479" spans="2:71" x14ac:dyDescent="0.25">
      <c r="B1479" s="3" t="s">
        <v>295</v>
      </c>
      <c r="C1479" s="52" t="s">
        <v>604</v>
      </c>
      <c r="D1479" s="39">
        <v>45198</v>
      </c>
      <c r="E1479" s="22">
        <v>4</v>
      </c>
      <c r="F1479" s="3" t="s">
        <v>1136</v>
      </c>
      <c r="H1479" s="6">
        <v>27</v>
      </c>
      <c r="I1479" s="7">
        <v>-3</v>
      </c>
      <c r="J1479" s="6">
        <v>46</v>
      </c>
      <c r="K1479" s="7">
        <v>2</v>
      </c>
      <c r="L1479" s="6">
        <v>11</v>
      </c>
      <c r="M1479" s="7">
        <v>0</v>
      </c>
      <c r="N1479" s="6">
        <v>4</v>
      </c>
      <c r="O1479" s="7">
        <v>0</v>
      </c>
      <c r="P1479" s="6">
        <v>5</v>
      </c>
      <c r="Q1479" s="7">
        <v>0</v>
      </c>
      <c r="R1479" s="6"/>
      <c r="T1479" s="6">
        <v>-19</v>
      </c>
      <c r="U1479" s="7">
        <v>-5</v>
      </c>
      <c r="V1479" s="3" t="s">
        <v>842</v>
      </c>
      <c r="W1479" t="s">
        <v>988</v>
      </c>
      <c r="Y1479" s="6"/>
      <c r="Z1479" s="6"/>
      <c r="AA1479" s="6"/>
      <c r="AC1479" s="6"/>
      <c r="AD1479" s="6"/>
      <c r="AF1479" s="6"/>
      <c r="AG1479" s="6"/>
      <c r="AL1479" s="6"/>
      <c r="AM1479" s="6"/>
      <c r="AO1479" s="4"/>
      <c r="AP1479" s="6"/>
      <c r="AQ1479" s="6"/>
      <c r="AR1479" s="6"/>
      <c r="AS1479" s="6"/>
      <c r="AT1479" s="6"/>
      <c r="AU1479" s="4"/>
      <c r="AV1479" s="6"/>
      <c r="AW1479" s="6"/>
      <c r="AX1479" s="7"/>
      <c r="BI1479" s="50"/>
      <c r="BK1479" s="50"/>
      <c r="BM1479" s="50"/>
      <c r="BO1479" s="50"/>
      <c r="BQ1479" s="50"/>
      <c r="BS1479" s="50"/>
    </row>
    <row r="1480" spans="2:71" x14ac:dyDescent="0.25">
      <c r="B1480" s="3" t="s">
        <v>295</v>
      </c>
      <c r="C1480" s="52" t="s">
        <v>372</v>
      </c>
      <c r="D1480" s="39">
        <v>45198</v>
      </c>
      <c r="E1480" s="22">
        <v>3</v>
      </c>
      <c r="F1480" s="3" t="s">
        <v>1094</v>
      </c>
      <c r="H1480" s="6">
        <v>26</v>
      </c>
      <c r="I1480" s="7">
        <v>-2</v>
      </c>
      <c r="J1480" s="6">
        <v>44</v>
      </c>
      <c r="K1480" s="7">
        <v>0</v>
      </c>
      <c r="L1480" s="6">
        <v>12</v>
      </c>
      <c r="M1480" s="7">
        <v>2</v>
      </c>
      <c r="N1480" s="6">
        <v>6</v>
      </c>
      <c r="O1480" s="7">
        <v>0</v>
      </c>
      <c r="P1480" s="6">
        <v>5</v>
      </c>
      <c r="Q1480" s="7">
        <v>0</v>
      </c>
      <c r="R1480" s="6">
        <v>2</v>
      </c>
      <c r="S1480" s="7">
        <v>1</v>
      </c>
      <c r="T1480" s="6">
        <v>-18</v>
      </c>
      <c r="U1480" s="7">
        <v>-2</v>
      </c>
      <c r="V1480" s="3" t="s">
        <v>842</v>
      </c>
      <c r="W1480" s="3"/>
      <c r="Y1480" s="6"/>
      <c r="Z1480" s="6">
        <v>30</v>
      </c>
      <c r="AA1480" s="6">
        <v>63</v>
      </c>
      <c r="AB1480" s="7">
        <f>Z1480-AA1480</f>
        <v>-33</v>
      </c>
      <c r="AC1480" s="6">
        <v>39</v>
      </c>
      <c r="AD1480" s="6">
        <v>47</v>
      </c>
      <c r="AE1480" s="7">
        <f>AC1480-AD1480</f>
        <v>-8</v>
      </c>
      <c r="AF1480" s="6"/>
      <c r="AG1480" s="6"/>
      <c r="AL1480" s="6"/>
      <c r="AM1480" s="6"/>
      <c r="AO1480" s="4" t="s">
        <v>1095</v>
      </c>
      <c r="AP1480" s="6"/>
      <c r="AQ1480" s="6"/>
      <c r="AR1480" s="6"/>
      <c r="AS1480" s="6"/>
      <c r="AT1480" s="6"/>
      <c r="AU1480" s="4"/>
      <c r="AV1480" s="6"/>
      <c r="AW1480" s="6"/>
      <c r="AX1480" s="7"/>
      <c r="BI1480" s="50"/>
      <c r="BK1480" s="50"/>
      <c r="BM1480" s="50"/>
      <c r="BO1480" s="50"/>
      <c r="BQ1480" s="50"/>
      <c r="BS1480" s="50"/>
    </row>
    <row r="1481" spans="2:71" x14ac:dyDescent="0.25">
      <c r="B1481" s="3" t="s">
        <v>295</v>
      </c>
      <c r="C1481" s="52" t="s">
        <v>668</v>
      </c>
      <c r="D1481" s="39">
        <v>45199</v>
      </c>
      <c r="E1481" s="22">
        <v>3</v>
      </c>
      <c r="F1481" s="3" t="s">
        <v>821</v>
      </c>
      <c r="H1481" s="6"/>
      <c r="J1481" s="6"/>
      <c r="L1481" s="6"/>
      <c r="N1481" s="6"/>
      <c r="P1481" s="6"/>
      <c r="R1481" s="6"/>
      <c r="T1481" s="6"/>
      <c r="V1481" s="3" t="s">
        <v>842</v>
      </c>
      <c r="W1481" s="3"/>
      <c r="Y1481" s="6"/>
      <c r="Z1481" s="6"/>
      <c r="AA1481" s="6"/>
      <c r="AC1481" s="6"/>
      <c r="AD1481" s="6"/>
      <c r="AF1481" s="6"/>
      <c r="AG1481" s="6"/>
      <c r="AL1481" s="6"/>
      <c r="AM1481" s="6"/>
      <c r="AO1481" s="4"/>
      <c r="AP1481" s="6"/>
      <c r="AQ1481" s="6"/>
      <c r="AR1481" s="6"/>
      <c r="AS1481" s="6"/>
      <c r="AT1481" s="6"/>
      <c r="AU1481" s="4"/>
      <c r="AV1481" s="6">
        <v>13</v>
      </c>
      <c r="AW1481" s="6">
        <v>67</v>
      </c>
      <c r="AX1481" s="7">
        <f>AV1481-AW1481</f>
        <v>-54</v>
      </c>
      <c r="AY1481" s="4" t="s">
        <v>871</v>
      </c>
      <c r="BI1481" s="50"/>
      <c r="BK1481" s="50"/>
      <c r="BM1481" s="50"/>
      <c r="BO1481" s="50"/>
      <c r="BQ1481" s="50"/>
      <c r="BS1481" s="50"/>
    </row>
    <row r="1482" spans="2:71" x14ac:dyDescent="0.25">
      <c r="B1482" s="3" t="s">
        <v>297</v>
      </c>
      <c r="C1482" s="52" t="s">
        <v>605</v>
      </c>
      <c r="D1482" s="39">
        <v>45200</v>
      </c>
      <c r="E1482" s="22">
        <v>2</v>
      </c>
      <c r="F1482" s="3" t="s">
        <v>1135</v>
      </c>
      <c r="H1482" s="6">
        <v>29</v>
      </c>
      <c r="I1482" s="7">
        <v>1</v>
      </c>
      <c r="J1482" s="6">
        <v>43</v>
      </c>
      <c r="K1482" s="7">
        <v>0</v>
      </c>
      <c r="L1482" s="6">
        <v>12</v>
      </c>
      <c r="M1482" s="7">
        <v>-1</v>
      </c>
      <c r="N1482" s="6">
        <v>4</v>
      </c>
      <c r="O1482" s="7">
        <v>-1</v>
      </c>
      <c r="P1482" s="6">
        <v>7</v>
      </c>
      <c r="Q1482" s="7">
        <v>-1</v>
      </c>
      <c r="R1482" s="6"/>
      <c r="T1482" s="6">
        <v>-14</v>
      </c>
      <c r="U1482" s="7">
        <v>1</v>
      </c>
      <c r="V1482" s="3" t="s">
        <v>842</v>
      </c>
      <c r="W1482" s="3"/>
      <c r="Y1482" s="6"/>
      <c r="Z1482" s="6">
        <v>31</v>
      </c>
      <c r="AA1482" s="6">
        <v>41</v>
      </c>
      <c r="AB1482" s="7">
        <f t="shared" si="24"/>
        <v>-10</v>
      </c>
      <c r="AC1482" s="6">
        <v>37</v>
      </c>
      <c r="AD1482" s="6">
        <v>30</v>
      </c>
      <c r="AE1482" s="7">
        <f t="shared" si="25"/>
        <v>7</v>
      </c>
      <c r="AF1482" s="6"/>
      <c r="AG1482" s="6"/>
      <c r="AL1482" s="6"/>
      <c r="AM1482" s="6"/>
      <c r="AO1482" s="4" t="s">
        <v>1148</v>
      </c>
      <c r="AP1482" s="6">
        <v>32</v>
      </c>
      <c r="AQ1482" s="6">
        <v>41</v>
      </c>
      <c r="AR1482" s="6"/>
      <c r="AS1482" s="6"/>
      <c r="AT1482" s="6"/>
      <c r="AU1482" s="4" t="s">
        <v>1147</v>
      </c>
      <c r="AV1482" s="6"/>
      <c r="AW1482" s="6"/>
      <c r="AX1482" s="7"/>
      <c r="BI1482" s="50"/>
      <c r="BK1482" s="50"/>
      <c r="BM1482" s="50"/>
      <c r="BO1482" s="50"/>
      <c r="BQ1482" s="50"/>
      <c r="BS1482" s="50"/>
    </row>
    <row r="1483" spans="2:71" x14ac:dyDescent="0.25">
      <c r="B1483" s="3" t="s">
        <v>297</v>
      </c>
      <c r="C1483" s="52" t="s">
        <v>694</v>
      </c>
      <c r="D1483" s="39">
        <v>45203</v>
      </c>
      <c r="E1483" s="22">
        <v>6</v>
      </c>
      <c r="F1483" s="3" t="s">
        <v>821</v>
      </c>
      <c r="G1483" s="2" t="s">
        <v>224</v>
      </c>
      <c r="H1483" s="6">
        <v>24</v>
      </c>
      <c r="I1483" s="7">
        <v>0</v>
      </c>
      <c r="J1483" s="6">
        <v>45</v>
      </c>
      <c r="K1483" s="7">
        <v>0</v>
      </c>
      <c r="L1483" s="6">
        <v>11</v>
      </c>
      <c r="M1483" s="7">
        <v>0</v>
      </c>
      <c r="N1483" s="6">
        <v>7</v>
      </c>
      <c r="O1483" s="7">
        <v>0</v>
      </c>
      <c r="P1483" s="6">
        <v>8</v>
      </c>
      <c r="Q1483" s="7">
        <v>0</v>
      </c>
      <c r="R1483" s="6"/>
      <c r="T1483" s="6">
        <v>-21</v>
      </c>
      <c r="U1483" s="7">
        <v>0</v>
      </c>
      <c r="V1483" s="3" t="s">
        <v>842</v>
      </c>
      <c r="W1483" s="3"/>
      <c r="Y1483" s="6"/>
      <c r="Z1483" s="6">
        <v>26</v>
      </c>
      <c r="AA1483" s="6">
        <v>66</v>
      </c>
      <c r="AB1483" s="7">
        <f t="shared" si="24"/>
        <v>-40</v>
      </c>
      <c r="AC1483" s="6">
        <v>32</v>
      </c>
      <c r="AD1483" s="6">
        <v>54</v>
      </c>
      <c r="AE1483" s="7">
        <f t="shared" si="25"/>
        <v>-22</v>
      </c>
      <c r="AF1483" s="6"/>
      <c r="AG1483" s="6"/>
      <c r="AL1483" s="6"/>
      <c r="AM1483" s="6"/>
      <c r="AO1483" s="4" t="s">
        <v>931</v>
      </c>
      <c r="AP1483" s="6">
        <v>25</v>
      </c>
      <c r="AQ1483" s="6">
        <v>34</v>
      </c>
      <c r="AR1483" s="6"/>
      <c r="AS1483" s="6"/>
      <c r="AT1483" s="6"/>
      <c r="AU1483" s="4" t="s">
        <v>876</v>
      </c>
      <c r="AV1483" s="6"/>
      <c r="AW1483" s="6"/>
      <c r="AX1483" s="7"/>
      <c r="BI1483" s="50"/>
      <c r="BK1483" s="50"/>
      <c r="BM1483" s="50"/>
      <c r="BO1483" s="50"/>
      <c r="BQ1483" s="50"/>
      <c r="BS1483" s="50"/>
    </row>
    <row r="1484" spans="2:71" x14ac:dyDescent="0.25">
      <c r="B1484" s="3" t="s">
        <v>297</v>
      </c>
      <c r="C1484" s="52" t="s">
        <v>694</v>
      </c>
      <c r="D1484" s="39">
        <v>45203</v>
      </c>
      <c r="E1484" s="22">
        <v>6</v>
      </c>
      <c r="F1484" s="3" t="s">
        <v>1169</v>
      </c>
      <c r="H1484" s="6">
        <v>26</v>
      </c>
      <c r="I1484" s="7">
        <v>-1</v>
      </c>
      <c r="J1484" s="6">
        <v>45</v>
      </c>
      <c r="K1484" s="7">
        <v>0</v>
      </c>
      <c r="L1484" s="6">
        <v>11</v>
      </c>
      <c r="M1484" s="7">
        <v>1</v>
      </c>
      <c r="N1484" s="6">
        <v>6</v>
      </c>
      <c r="O1484" s="7">
        <v>0</v>
      </c>
      <c r="P1484" s="6">
        <v>6</v>
      </c>
      <c r="Q1484" s="7">
        <v>0</v>
      </c>
      <c r="R1484" s="6"/>
      <c r="T1484" s="6">
        <v>-19</v>
      </c>
      <c r="U1484" s="7">
        <v>-1</v>
      </c>
      <c r="V1484" s="3" t="s">
        <v>1170</v>
      </c>
      <c r="W1484" t="s">
        <v>988</v>
      </c>
      <c r="Y1484" s="6"/>
      <c r="Z1484" s="6"/>
      <c r="AA1484" s="6"/>
      <c r="AC1484" s="6"/>
      <c r="AD1484" s="6"/>
      <c r="AF1484" s="6"/>
      <c r="AG1484" s="6"/>
      <c r="AL1484" s="6"/>
      <c r="AM1484" s="6"/>
      <c r="AO1484" s="4"/>
      <c r="AP1484" s="6"/>
      <c r="AQ1484" s="6"/>
      <c r="AR1484" s="6"/>
      <c r="AS1484" s="6"/>
      <c r="AT1484" s="6"/>
      <c r="AU1484" s="4"/>
      <c r="AV1484" s="6"/>
      <c r="AW1484" s="6"/>
      <c r="AX1484" s="7"/>
      <c r="BI1484" s="50"/>
      <c r="BK1484" s="50"/>
      <c r="BM1484" s="50"/>
      <c r="BO1484" s="50"/>
      <c r="BQ1484" s="50"/>
      <c r="BS1484" s="50"/>
    </row>
    <row r="1485" spans="2:71" x14ac:dyDescent="0.25">
      <c r="B1485" s="3" t="s">
        <v>297</v>
      </c>
      <c r="C1485" s="52" t="s">
        <v>694</v>
      </c>
      <c r="D1485" s="39">
        <v>45203</v>
      </c>
      <c r="E1485" s="22">
        <v>6</v>
      </c>
      <c r="F1485" s="3" t="s">
        <v>1019</v>
      </c>
      <c r="G1485" s="2" t="s">
        <v>202</v>
      </c>
      <c r="H1485" s="6">
        <v>30</v>
      </c>
      <c r="I1485" s="7">
        <v>1</v>
      </c>
      <c r="J1485" s="6">
        <v>44</v>
      </c>
      <c r="K1485" s="7">
        <v>0</v>
      </c>
      <c r="L1485" s="6">
        <v>10</v>
      </c>
      <c r="M1485" s="7">
        <v>0</v>
      </c>
      <c r="N1485" s="6">
        <v>6</v>
      </c>
      <c r="O1485" s="7">
        <v>2</v>
      </c>
      <c r="P1485" s="6">
        <v>7</v>
      </c>
      <c r="Q1485" s="7">
        <v>-1</v>
      </c>
      <c r="R1485" s="6"/>
      <c r="T1485" s="6">
        <v>-14</v>
      </c>
      <c r="U1485" s="7">
        <v>1</v>
      </c>
      <c r="V1485" s="3" t="s">
        <v>842</v>
      </c>
      <c r="W1485" s="3"/>
      <c r="Y1485" s="6"/>
      <c r="Z1485" s="6">
        <v>26</v>
      </c>
      <c r="AA1485" s="6">
        <v>51</v>
      </c>
      <c r="AB1485" s="7">
        <f>Z1485-AA1485</f>
        <v>-25</v>
      </c>
      <c r="AC1485" s="6">
        <v>29</v>
      </c>
      <c r="AD1485" s="6">
        <v>32</v>
      </c>
      <c r="AE1485" s="7">
        <f>AC1485-AD1485</f>
        <v>-3</v>
      </c>
      <c r="AF1485" s="6">
        <v>15</v>
      </c>
      <c r="AG1485" s="6">
        <v>17</v>
      </c>
      <c r="AH1485" s="7">
        <f>AF1485-AG1485</f>
        <v>-2</v>
      </c>
      <c r="AL1485" s="6"/>
      <c r="AM1485" s="6"/>
      <c r="AO1485" s="4" t="s">
        <v>1087</v>
      </c>
      <c r="AP1485" s="6">
        <v>30</v>
      </c>
      <c r="AQ1485" s="6">
        <v>35</v>
      </c>
      <c r="AR1485" s="6"/>
      <c r="AS1485" s="6"/>
      <c r="AT1485" s="6"/>
      <c r="AU1485" s="4" t="s">
        <v>1187</v>
      </c>
      <c r="AV1485" s="6"/>
      <c r="AW1485" s="6"/>
      <c r="AX1485" s="7"/>
      <c r="BI1485" s="50"/>
      <c r="BK1485" s="50"/>
      <c r="BM1485" s="50"/>
      <c r="BO1485" s="50"/>
      <c r="BQ1485" s="50"/>
      <c r="BS1485" s="50"/>
    </row>
    <row r="1486" spans="2:71" x14ac:dyDescent="0.25">
      <c r="B1486" s="3" t="s">
        <v>297</v>
      </c>
      <c r="C1486" s="52" t="s">
        <v>591</v>
      </c>
      <c r="D1486" s="39">
        <v>45203</v>
      </c>
      <c r="E1486" s="22">
        <v>8</v>
      </c>
      <c r="F1486" s="3" t="s">
        <v>903</v>
      </c>
      <c r="G1486" s="2" t="s">
        <v>138</v>
      </c>
      <c r="H1486" s="6">
        <v>29</v>
      </c>
      <c r="I1486" s="7">
        <v>0</v>
      </c>
      <c r="J1486" s="6">
        <v>42</v>
      </c>
      <c r="K1486" s="7">
        <v>3</v>
      </c>
      <c r="L1486" s="6">
        <v>11</v>
      </c>
      <c r="M1486" s="7">
        <v>-1</v>
      </c>
      <c r="N1486" s="6">
        <v>6</v>
      </c>
      <c r="O1486" s="7">
        <v>-1</v>
      </c>
      <c r="P1486" s="6">
        <v>6</v>
      </c>
      <c r="Q1486" s="7">
        <v>-1</v>
      </c>
      <c r="R1486" s="6"/>
      <c r="T1486" s="6">
        <v>-13</v>
      </c>
      <c r="U1486" s="7">
        <v>-3</v>
      </c>
      <c r="V1486" s="3" t="s">
        <v>842</v>
      </c>
      <c r="W1486" s="3"/>
      <c r="Y1486" s="6"/>
      <c r="Z1486" s="6">
        <v>27</v>
      </c>
      <c r="AA1486" s="6">
        <v>51</v>
      </c>
      <c r="AB1486" s="7">
        <f>Z1486-AA1486</f>
        <v>-24</v>
      </c>
      <c r="AC1486" s="6">
        <v>29</v>
      </c>
      <c r="AD1486" s="6">
        <v>37</v>
      </c>
      <c r="AE1486" s="7">
        <f>AC1486-AD1486</f>
        <v>-8</v>
      </c>
      <c r="AF1486" s="6"/>
      <c r="AG1486" s="6"/>
      <c r="AL1486" s="6"/>
      <c r="AM1486" s="6"/>
      <c r="AO1486" s="4" t="s">
        <v>1127</v>
      </c>
      <c r="AP1486" s="6"/>
      <c r="AQ1486" s="6"/>
      <c r="AR1486" s="6"/>
      <c r="AS1486" s="6"/>
      <c r="AT1486" s="6"/>
      <c r="AU1486" s="4"/>
      <c r="AV1486" s="6"/>
      <c r="AW1486" s="6"/>
      <c r="AX1486" s="7"/>
      <c r="BI1486" s="50"/>
      <c r="BK1486" s="50"/>
      <c r="BM1486" s="50"/>
      <c r="BO1486" s="50"/>
      <c r="BQ1486" s="50"/>
      <c r="BS1486" s="50"/>
    </row>
    <row r="1487" spans="2:71" x14ac:dyDescent="0.25">
      <c r="B1487" s="3" t="s">
        <v>297</v>
      </c>
      <c r="C1487" s="52" t="s">
        <v>572</v>
      </c>
      <c r="D1487" s="39">
        <v>45204</v>
      </c>
      <c r="E1487" s="22">
        <v>6</v>
      </c>
      <c r="F1487" s="3" t="s">
        <v>1164</v>
      </c>
      <c r="H1487" s="6">
        <v>28</v>
      </c>
      <c r="I1487" s="7">
        <v>1</v>
      </c>
      <c r="J1487" s="6">
        <v>44</v>
      </c>
      <c r="K1487" s="7">
        <v>-3</v>
      </c>
      <c r="L1487" s="6">
        <v>10</v>
      </c>
      <c r="M1487" s="7">
        <v>0</v>
      </c>
      <c r="N1487" s="6">
        <v>5</v>
      </c>
      <c r="O1487" s="7">
        <v>0</v>
      </c>
      <c r="P1487" s="6">
        <v>6</v>
      </c>
      <c r="Q1487" s="7">
        <v>-1</v>
      </c>
      <c r="R1487" s="6"/>
      <c r="T1487" s="6">
        <v>-16</v>
      </c>
      <c r="U1487" s="7">
        <v>4</v>
      </c>
      <c r="V1487" s="3" t="s">
        <v>842</v>
      </c>
      <c r="W1487" s="3"/>
      <c r="Y1487" s="6"/>
      <c r="Z1487" s="6">
        <v>28</v>
      </c>
      <c r="AA1487" s="6">
        <v>42</v>
      </c>
      <c r="AB1487" s="7">
        <f>Z1487-AA1487</f>
        <v>-14</v>
      </c>
      <c r="AC1487" s="6">
        <v>33</v>
      </c>
      <c r="AD1487" s="6">
        <v>28</v>
      </c>
      <c r="AE1487" s="7">
        <f>AC1487-AD1487</f>
        <v>5</v>
      </c>
      <c r="AF1487" s="6"/>
      <c r="AG1487" s="6"/>
      <c r="AL1487" s="6"/>
      <c r="AM1487" s="6"/>
      <c r="AO1487" s="4" t="s">
        <v>1189</v>
      </c>
      <c r="AP1487" s="6">
        <v>32</v>
      </c>
      <c r="AQ1487" s="6">
        <v>38</v>
      </c>
      <c r="AR1487" s="6"/>
      <c r="AS1487" s="6"/>
      <c r="AT1487" s="6"/>
      <c r="AU1487" s="4" t="s">
        <v>1185</v>
      </c>
      <c r="AV1487" s="6"/>
      <c r="AW1487" s="6"/>
      <c r="AX1487" s="7"/>
      <c r="BI1487" s="50"/>
      <c r="BK1487" s="50"/>
      <c r="BM1487" s="50"/>
      <c r="BO1487" s="50"/>
      <c r="BQ1487" s="50"/>
      <c r="BS1487" s="50"/>
    </row>
    <row r="1488" spans="2:71" x14ac:dyDescent="0.25">
      <c r="B1488" s="3" t="s">
        <v>297</v>
      </c>
      <c r="C1488" s="52" t="s">
        <v>572</v>
      </c>
      <c r="D1488" s="39">
        <v>45204</v>
      </c>
      <c r="E1488" s="22">
        <v>8</v>
      </c>
      <c r="F1488" s="3" t="s">
        <v>1094</v>
      </c>
      <c r="G1488" s="2" t="s">
        <v>124</v>
      </c>
      <c r="H1488" s="6">
        <v>28</v>
      </c>
      <c r="I1488" s="7">
        <v>2</v>
      </c>
      <c r="J1488" s="6">
        <v>43</v>
      </c>
      <c r="K1488" s="7">
        <v>-1</v>
      </c>
      <c r="L1488" s="6">
        <v>12</v>
      </c>
      <c r="M1488" s="7">
        <v>0</v>
      </c>
      <c r="N1488" s="6">
        <v>6</v>
      </c>
      <c r="O1488" s="7">
        <v>0</v>
      </c>
      <c r="P1488" s="6">
        <v>7</v>
      </c>
      <c r="Q1488" s="7">
        <v>2</v>
      </c>
      <c r="R1488" s="6">
        <v>1</v>
      </c>
      <c r="S1488" s="7">
        <v>-1</v>
      </c>
      <c r="T1488" s="6">
        <v>-15</v>
      </c>
      <c r="U1488" s="7">
        <v>3</v>
      </c>
      <c r="V1488" s="3" t="s">
        <v>842</v>
      </c>
      <c r="W1488" s="3"/>
      <c r="Y1488" s="6"/>
      <c r="Z1488" s="6">
        <v>34</v>
      </c>
      <c r="AA1488" s="6">
        <v>58</v>
      </c>
      <c r="AB1488" s="7">
        <v>-25</v>
      </c>
      <c r="AC1488" s="6">
        <v>41</v>
      </c>
      <c r="AD1488" s="6">
        <v>45</v>
      </c>
      <c r="AE1488" s="7">
        <v>-5</v>
      </c>
      <c r="AF1488" s="6"/>
      <c r="AG1488" s="6"/>
      <c r="AL1488" s="6"/>
      <c r="AM1488" s="6"/>
      <c r="AO1488" s="4" t="s">
        <v>1095</v>
      </c>
      <c r="AP1488" s="6"/>
      <c r="AQ1488" s="6"/>
      <c r="AR1488" s="6"/>
      <c r="AS1488" s="6"/>
      <c r="AT1488" s="6"/>
      <c r="AU1488" s="4"/>
      <c r="AV1488" s="6"/>
      <c r="AW1488" s="6"/>
      <c r="AX1488" s="7"/>
      <c r="BI1488" s="50"/>
      <c r="BK1488" s="50"/>
      <c r="BM1488" s="50"/>
      <c r="BO1488" s="50"/>
      <c r="BQ1488" s="50"/>
      <c r="BS1488" s="50"/>
    </row>
    <row r="1489" spans="2:71" x14ac:dyDescent="0.25">
      <c r="B1489" s="3" t="s">
        <v>297</v>
      </c>
      <c r="C1489" s="52" t="s">
        <v>645</v>
      </c>
      <c r="D1489" s="39">
        <v>45205</v>
      </c>
      <c r="E1489" s="22">
        <v>12</v>
      </c>
      <c r="F1489" s="3" t="s">
        <v>1136</v>
      </c>
      <c r="H1489" s="6">
        <v>30</v>
      </c>
      <c r="I1489" s="7">
        <v>3</v>
      </c>
      <c r="J1489" s="6">
        <v>46</v>
      </c>
      <c r="K1489" s="7">
        <v>0</v>
      </c>
      <c r="L1489" s="6">
        <v>10</v>
      </c>
      <c r="M1489" s="7">
        <v>-1</v>
      </c>
      <c r="N1489" s="6">
        <v>3</v>
      </c>
      <c r="O1489" s="7">
        <v>-1</v>
      </c>
      <c r="P1489" s="6">
        <v>5</v>
      </c>
      <c r="Q1489" s="7">
        <v>0</v>
      </c>
      <c r="R1489" s="6"/>
      <c r="T1489" s="6">
        <v>-16</v>
      </c>
      <c r="U1489" s="7">
        <v>3</v>
      </c>
      <c r="V1489" s="3" t="s">
        <v>842</v>
      </c>
      <c r="W1489" t="s">
        <v>988</v>
      </c>
      <c r="Y1489" s="6"/>
      <c r="Z1489" s="6"/>
      <c r="AA1489" s="6"/>
      <c r="AC1489" s="6"/>
      <c r="AD1489" s="6"/>
      <c r="AF1489" s="6"/>
      <c r="AG1489" s="6"/>
      <c r="AL1489" s="6"/>
      <c r="AM1489" s="6"/>
      <c r="AO1489" s="4"/>
      <c r="AP1489" s="6"/>
      <c r="AQ1489" s="6"/>
      <c r="AR1489" s="6"/>
      <c r="AS1489" s="6"/>
      <c r="AT1489" s="6"/>
      <c r="AU1489" s="4"/>
      <c r="AV1489" s="6"/>
      <c r="AW1489" s="6"/>
      <c r="AX1489" s="7"/>
      <c r="BI1489" s="50"/>
      <c r="BK1489" s="50"/>
      <c r="BM1489" s="50"/>
      <c r="BO1489" s="50"/>
      <c r="BQ1489" s="50"/>
      <c r="BS1489" s="50"/>
    </row>
    <row r="1490" spans="2:71" x14ac:dyDescent="0.25">
      <c r="B1490" s="3" t="s">
        <v>297</v>
      </c>
      <c r="C1490" s="52" t="s">
        <v>506</v>
      </c>
      <c r="D1490" s="39">
        <v>45206</v>
      </c>
      <c r="E1490" s="22"/>
      <c r="F1490" s="3" t="s">
        <v>821</v>
      </c>
      <c r="H1490" s="6"/>
      <c r="J1490" s="6"/>
      <c r="L1490" s="6"/>
      <c r="N1490" s="6"/>
      <c r="P1490" s="6"/>
      <c r="R1490" s="6"/>
      <c r="T1490" s="6"/>
      <c r="V1490" s="3" t="s">
        <v>842</v>
      </c>
      <c r="Y1490" s="6"/>
      <c r="Z1490" s="6">
        <v>25</v>
      </c>
      <c r="AA1490" s="6">
        <v>65</v>
      </c>
      <c r="AB1490" s="7">
        <f>Z1490-AA1490</f>
        <v>-40</v>
      </c>
      <c r="AC1490" s="6">
        <v>35</v>
      </c>
      <c r="AD1490" s="6">
        <v>47</v>
      </c>
      <c r="AE1490" s="7">
        <f>AC1490-AD1490</f>
        <v>-12</v>
      </c>
      <c r="AF1490" s="6"/>
      <c r="AG1490" s="6"/>
      <c r="AL1490" s="6"/>
      <c r="AM1490" s="6"/>
      <c r="AO1490" s="4" t="s">
        <v>1037</v>
      </c>
      <c r="AP1490" s="6"/>
      <c r="AQ1490" s="6"/>
      <c r="AR1490" s="6"/>
      <c r="AS1490" s="6"/>
      <c r="AT1490" s="6"/>
      <c r="AU1490" s="4"/>
      <c r="AV1490" s="6">
        <v>12</v>
      </c>
      <c r="AW1490" s="6">
        <v>69</v>
      </c>
      <c r="AX1490" s="7">
        <f>AV1490-AW1490</f>
        <v>-57</v>
      </c>
      <c r="AY1490" s="4" t="s">
        <v>871</v>
      </c>
      <c r="BI1490" s="50"/>
      <c r="BK1490" s="50"/>
      <c r="BM1490" s="50"/>
      <c r="BO1490" s="50"/>
      <c r="BQ1490" s="50"/>
      <c r="BS1490" s="50"/>
    </row>
    <row r="1491" spans="2:71" x14ac:dyDescent="0.25">
      <c r="B1491" s="3" t="s">
        <v>297</v>
      </c>
      <c r="C1491" s="52" t="s">
        <v>377</v>
      </c>
      <c r="D1491" s="39">
        <v>45207</v>
      </c>
      <c r="E1491" s="22">
        <v>9</v>
      </c>
      <c r="F1491" s="3" t="s">
        <v>1135</v>
      </c>
      <c r="H1491" s="6">
        <v>27</v>
      </c>
      <c r="I1491" s="7">
        <v>-2</v>
      </c>
      <c r="J1491" s="6">
        <v>43</v>
      </c>
      <c r="K1491" s="7">
        <v>0</v>
      </c>
      <c r="L1491" s="6">
        <v>13</v>
      </c>
      <c r="M1491" s="7">
        <v>1</v>
      </c>
      <c r="N1491" s="6">
        <v>6</v>
      </c>
      <c r="O1491" s="7">
        <v>2</v>
      </c>
      <c r="P1491" s="6">
        <v>8</v>
      </c>
      <c r="Q1491" s="7">
        <v>1</v>
      </c>
      <c r="R1491" s="6"/>
      <c r="T1491" s="6">
        <v>-16</v>
      </c>
      <c r="U1491" s="7">
        <v>-2</v>
      </c>
      <c r="V1491" s="3" t="s">
        <v>842</v>
      </c>
      <c r="W1491" s="3"/>
      <c r="Y1491" s="6"/>
      <c r="Z1491" s="6">
        <v>30</v>
      </c>
      <c r="AA1491" s="6">
        <v>46</v>
      </c>
      <c r="AB1491" s="7">
        <f>Z1491-AA1491</f>
        <v>-16</v>
      </c>
      <c r="AC1491" s="6">
        <v>38</v>
      </c>
      <c r="AD1491" s="6">
        <v>28</v>
      </c>
      <c r="AE1491" s="7">
        <f>AC1491-AD1491</f>
        <v>10</v>
      </c>
      <c r="AF1491" s="6"/>
      <c r="AG1491" s="6"/>
      <c r="AL1491" s="6"/>
      <c r="AM1491" s="6"/>
      <c r="AO1491" s="4" t="s">
        <v>1148</v>
      </c>
      <c r="AP1491" s="6">
        <v>32</v>
      </c>
      <c r="AQ1491" s="6">
        <v>42</v>
      </c>
      <c r="AR1491" s="6"/>
      <c r="AS1491" s="6"/>
      <c r="AT1491" s="6"/>
      <c r="AU1491" s="4" t="s">
        <v>1147</v>
      </c>
      <c r="AV1491" s="6"/>
      <c r="AW1491" s="6"/>
      <c r="AX1491" s="7"/>
      <c r="BI1491" s="50"/>
      <c r="BK1491" s="50"/>
      <c r="BM1491" s="50"/>
      <c r="BO1491" s="50"/>
      <c r="BQ1491" s="50"/>
      <c r="BS1491" s="50"/>
    </row>
    <row r="1492" spans="2:71" x14ac:dyDescent="0.25">
      <c r="B1492" s="3" t="s">
        <v>297</v>
      </c>
      <c r="C1492" s="52" t="s">
        <v>562</v>
      </c>
      <c r="D1492" s="39">
        <v>45210</v>
      </c>
      <c r="E1492" s="22">
        <v>13</v>
      </c>
      <c r="F1492" s="3" t="s">
        <v>1169</v>
      </c>
      <c r="G1492" s="2" t="s">
        <v>42</v>
      </c>
      <c r="H1492" s="6">
        <v>26</v>
      </c>
      <c r="I1492" s="7">
        <v>0</v>
      </c>
      <c r="J1492" s="6">
        <v>46</v>
      </c>
      <c r="K1492" s="7">
        <v>1</v>
      </c>
      <c r="L1492" s="6">
        <v>10</v>
      </c>
      <c r="M1492" s="7">
        <v>-1</v>
      </c>
      <c r="N1492" s="6">
        <v>6</v>
      </c>
      <c r="O1492" s="7">
        <v>0</v>
      </c>
      <c r="P1492" s="6">
        <v>6</v>
      </c>
      <c r="Q1492" s="7">
        <v>0</v>
      </c>
      <c r="R1492" s="6"/>
      <c r="T1492" s="6">
        <v>-20</v>
      </c>
      <c r="U1492" s="7">
        <v>-1</v>
      </c>
      <c r="V1492" s="3" t="s">
        <v>1170</v>
      </c>
      <c r="W1492" t="s">
        <v>988</v>
      </c>
      <c r="Y1492" s="6"/>
      <c r="Z1492" s="6"/>
      <c r="AA1492" s="6"/>
      <c r="AC1492" s="6"/>
      <c r="AD1492" s="6"/>
      <c r="AF1492" s="6"/>
      <c r="AG1492" s="6"/>
      <c r="AL1492" s="6"/>
      <c r="AM1492" s="6"/>
      <c r="AO1492" s="4"/>
      <c r="AP1492" s="6"/>
      <c r="AQ1492" s="6"/>
      <c r="AR1492" s="6"/>
      <c r="AS1492" s="6"/>
      <c r="AT1492" s="6"/>
      <c r="AU1492" s="4"/>
      <c r="AV1492" s="6"/>
      <c r="AW1492" s="6"/>
      <c r="AX1492" s="7"/>
      <c r="BI1492" s="50"/>
      <c r="BK1492" s="50"/>
      <c r="BM1492" s="50"/>
      <c r="BO1492" s="50"/>
      <c r="BQ1492" s="50"/>
      <c r="BS1492" s="50"/>
    </row>
    <row r="1493" spans="2:71" x14ac:dyDescent="0.25">
      <c r="B1493" s="3" t="s">
        <v>297</v>
      </c>
      <c r="C1493" s="52" t="s">
        <v>562</v>
      </c>
      <c r="D1493" s="39">
        <v>45210</v>
      </c>
      <c r="E1493" s="22">
        <v>13</v>
      </c>
      <c r="F1493" s="3" t="s">
        <v>821</v>
      </c>
      <c r="G1493" s="2" t="s">
        <v>224</v>
      </c>
      <c r="H1493" s="6">
        <v>24</v>
      </c>
      <c r="I1493" s="7">
        <v>0</v>
      </c>
      <c r="J1493" s="6">
        <v>47</v>
      </c>
      <c r="K1493" s="7">
        <v>2</v>
      </c>
      <c r="L1493" s="6">
        <v>9</v>
      </c>
      <c r="M1493" s="7">
        <v>-2</v>
      </c>
      <c r="N1493" s="6">
        <v>6</v>
      </c>
      <c r="O1493" s="7">
        <v>-1</v>
      </c>
      <c r="P1493" s="6">
        <v>8</v>
      </c>
      <c r="Q1493" s="7">
        <v>0</v>
      </c>
      <c r="R1493" s="6"/>
      <c r="T1493" s="6">
        <v>-23</v>
      </c>
      <c r="U1493" s="7">
        <v>-2</v>
      </c>
      <c r="V1493" s="3" t="s">
        <v>842</v>
      </c>
      <c r="W1493" s="3"/>
      <c r="Y1493" s="6"/>
      <c r="Z1493" s="6"/>
      <c r="AA1493" s="6"/>
      <c r="AC1493" s="6"/>
      <c r="AD1493" s="6"/>
      <c r="AF1493" s="6"/>
      <c r="AG1493" s="6"/>
      <c r="AL1493" s="6"/>
      <c r="AM1493" s="6"/>
      <c r="AO1493" s="4"/>
      <c r="AP1493" s="6">
        <v>20</v>
      </c>
      <c r="AQ1493" s="6">
        <v>32</v>
      </c>
      <c r="AR1493" s="6"/>
      <c r="AS1493" s="6"/>
      <c r="AT1493" s="6"/>
      <c r="AU1493" s="4" t="s">
        <v>876</v>
      </c>
      <c r="AV1493" s="6">
        <v>14</v>
      </c>
      <c r="AW1493" s="6">
        <v>61</v>
      </c>
      <c r="AX1493" s="7">
        <f>AV1493-AW1493</f>
        <v>-47</v>
      </c>
      <c r="AY1493" s="4" t="s">
        <v>871</v>
      </c>
      <c r="BI1493" s="50"/>
      <c r="BK1493" s="50"/>
      <c r="BM1493" s="50"/>
      <c r="BO1493" s="50"/>
      <c r="BQ1493" s="50"/>
      <c r="BS1493" s="50"/>
    </row>
    <row r="1494" spans="2:71" x14ac:dyDescent="0.25">
      <c r="B1494" s="3" t="s">
        <v>297</v>
      </c>
      <c r="C1494" s="52" t="s">
        <v>562</v>
      </c>
      <c r="D1494" s="39">
        <v>45210</v>
      </c>
      <c r="E1494" s="22">
        <v>17</v>
      </c>
      <c r="F1494" s="3" t="s">
        <v>1019</v>
      </c>
      <c r="G1494" s="2" t="s">
        <v>202</v>
      </c>
      <c r="H1494" s="6">
        <v>30</v>
      </c>
      <c r="I1494" s="7">
        <v>0</v>
      </c>
      <c r="J1494" s="6">
        <v>43</v>
      </c>
      <c r="K1494" s="7">
        <v>-1</v>
      </c>
      <c r="L1494" s="6">
        <v>11</v>
      </c>
      <c r="M1494" s="7">
        <v>1</v>
      </c>
      <c r="N1494" s="6">
        <v>6</v>
      </c>
      <c r="O1494" s="7">
        <v>0</v>
      </c>
      <c r="P1494" s="6">
        <v>7</v>
      </c>
      <c r="Q1494" s="7">
        <v>0</v>
      </c>
      <c r="R1494" s="6"/>
      <c r="T1494" s="6">
        <v>-13</v>
      </c>
      <c r="U1494" s="7">
        <v>1</v>
      </c>
      <c r="V1494" s="3" t="s">
        <v>842</v>
      </c>
      <c r="W1494" s="3"/>
      <c r="Y1494" s="6"/>
      <c r="Z1494" s="6">
        <v>23</v>
      </c>
      <c r="AA1494" s="6">
        <v>51</v>
      </c>
      <c r="AB1494" s="7">
        <f t="shared" ref="AB1494:AB1500" si="26">Z1494-AA1494</f>
        <v>-28</v>
      </c>
      <c r="AC1494" s="6">
        <v>28</v>
      </c>
      <c r="AD1494" s="6">
        <v>31</v>
      </c>
      <c r="AE1494" s="7">
        <f>AC1494-AD1494</f>
        <v>-3</v>
      </c>
      <c r="AF1494" s="6">
        <v>13</v>
      </c>
      <c r="AG1494" s="6">
        <v>17</v>
      </c>
      <c r="AH1494" s="7">
        <f>AF1494-AG1494</f>
        <v>-4</v>
      </c>
      <c r="AL1494" s="6"/>
      <c r="AM1494" s="6"/>
      <c r="AO1494" s="4" t="s">
        <v>1087</v>
      </c>
      <c r="AP1494" s="6">
        <v>29</v>
      </c>
      <c r="AQ1494" s="6">
        <v>37</v>
      </c>
      <c r="AR1494" s="6"/>
      <c r="AS1494" s="6"/>
      <c r="AT1494" s="6"/>
      <c r="AU1494" s="4" t="s">
        <v>1187</v>
      </c>
      <c r="AV1494" s="6"/>
      <c r="AW1494" s="6"/>
      <c r="AX1494" s="7"/>
      <c r="BI1494" s="50"/>
      <c r="BK1494" s="50"/>
      <c r="BM1494" s="50"/>
      <c r="BO1494" s="50"/>
      <c r="BQ1494" s="50"/>
      <c r="BS1494" s="50"/>
    </row>
    <row r="1495" spans="2:71" x14ac:dyDescent="0.25">
      <c r="B1495" s="3" t="s">
        <v>297</v>
      </c>
      <c r="C1495" s="52" t="s">
        <v>673</v>
      </c>
      <c r="D1495" s="39">
        <v>45210</v>
      </c>
      <c r="E1495" s="22">
        <v>15</v>
      </c>
      <c r="F1495" s="3" t="s">
        <v>903</v>
      </c>
      <c r="G1495" s="2" t="s">
        <v>138</v>
      </c>
      <c r="H1495" s="6">
        <v>28</v>
      </c>
      <c r="I1495" s="7">
        <v>-1</v>
      </c>
      <c r="J1495" s="6">
        <v>44</v>
      </c>
      <c r="K1495" s="7">
        <v>2</v>
      </c>
      <c r="L1495" s="6">
        <v>10</v>
      </c>
      <c r="M1495" s="7">
        <v>-1</v>
      </c>
      <c r="N1495" s="6">
        <v>6</v>
      </c>
      <c r="O1495" s="7">
        <v>0</v>
      </c>
      <c r="P1495" s="6">
        <v>6</v>
      </c>
      <c r="Q1495" s="7">
        <v>0</v>
      </c>
      <c r="R1495" s="6"/>
      <c r="T1495" s="6">
        <v>-16</v>
      </c>
      <c r="U1495" s="7">
        <v>-3</v>
      </c>
      <c r="V1495" s="3" t="s">
        <v>842</v>
      </c>
      <c r="W1495" s="3"/>
      <c r="Y1495" s="6"/>
      <c r="Z1495" s="6">
        <v>27</v>
      </c>
      <c r="AA1495" s="6">
        <v>51</v>
      </c>
      <c r="AB1495" s="7">
        <f t="shared" si="26"/>
        <v>-24</v>
      </c>
      <c r="AC1495" s="6">
        <v>35</v>
      </c>
      <c r="AD1495" s="6">
        <v>34</v>
      </c>
      <c r="AE1495" s="7">
        <f>AC1495-AD1495</f>
        <v>1</v>
      </c>
      <c r="AF1495" s="6">
        <v>17</v>
      </c>
      <c r="AG1495" s="6">
        <v>21</v>
      </c>
      <c r="AH1495" s="7">
        <f>AF1495-AG1495</f>
        <v>-4</v>
      </c>
      <c r="AL1495" s="6"/>
      <c r="AM1495" s="6"/>
      <c r="AO1495" s="4" t="s">
        <v>1127</v>
      </c>
      <c r="AP1495" s="6"/>
      <c r="AQ1495" s="6"/>
      <c r="AR1495" s="6"/>
      <c r="AS1495" s="6"/>
      <c r="AT1495" s="6"/>
      <c r="AU1495" s="4"/>
      <c r="AV1495" s="6"/>
      <c r="AW1495" s="6"/>
      <c r="AX1495" s="7"/>
      <c r="BI1495" s="50"/>
      <c r="BK1495" s="50"/>
      <c r="BM1495" s="50"/>
      <c r="BO1495" s="50"/>
      <c r="BQ1495" s="50"/>
      <c r="BS1495" s="50"/>
    </row>
    <row r="1496" spans="2:71" x14ac:dyDescent="0.25">
      <c r="B1496" s="3" t="s">
        <v>297</v>
      </c>
      <c r="C1496" s="52" t="s">
        <v>416</v>
      </c>
      <c r="D1496" s="39">
        <v>45210</v>
      </c>
      <c r="E1496" s="22">
        <v>25</v>
      </c>
      <c r="F1496" s="3" t="s">
        <v>1132</v>
      </c>
      <c r="G1496" s="2" t="s">
        <v>60</v>
      </c>
      <c r="H1496" s="6">
        <v>24</v>
      </c>
      <c r="I1496" s="7">
        <v>0</v>
      </c>
      <c r="J1496" s="6">
        <v>44</v>
      </c>
      <c r="K1496" s="7">
        <v>0</v>
      </c>
      <c r="L1496" s="6">
        <v>13</v>
      </c>
      <c r="M1496" s="7">
        <v>1</v>
      </c>
      <c r="N1496" s="6">
        <v>9</v>
      </c>
      <c r="O1496" s="7">
        <v>1</v>
      </c>
      <c r="P1496" s="6">
        <v>4</v>
      </c>
      <c r="Q1496" s="7">
        <v>0</v>
      </c>
      <c r="R1496" s="6">
        <v>2</v>
      </c>
      <c r="S1496" s="7">
        <v>2</v>
      </c>
      <c r="T1496" s="6">
        <v>-20</v>
      </c>
      <c r="U1496" s="7">
        <v>0</v>
      </c>
      <c r="V1496" s="3" t="s">
        <v>639</v>
      </c>
      <c r="W1496" s="3"/>
      <c r="Y1496" s="6"/>
      <c r="Z1496" s="6">
        <v>26</v>
      </c>
      <c r="AA1496" s="6">
        <v>63</v>
      </c>
      <c r="AB1496" s="7">
        <f t="shared" si="26"/>
        <v>-37</v>
      </c>
      <c r="AC1496" s="6">
        <v>30</v>
      </c>
      <c r="AD1496" s="6">
        <v>53</v>
      </c>
      <c r="AE1496" s="7">
        <f>AC1496-AD1496</f>
        <v>-23</v>
      </c>
      <c r="AF1496" s="6">
        <v>20</v>
      </c>
      <c r="AG1496" s="6">
        <v>35</v>
      </c>
      <c r="AH1496" s="7">
        <f>AF1496-AG1496</f>
        <v>-15</v>
      </c>
      <c r="AL1496" s="6"/>
      <c r="AM1496" s="6"/>
      <c r="AO1496" s="4" t="s">
        <v>1087</v>
      </c>
      <c r="AP1496" s="6">
        <v>31</v>
      </c>
      <c r="AQ1496" s="6">
        <v>35</v>
      </c>
      <c r="AR1496" s="6"/>
      <c r="AS1496" s="6"/>
      <c r="AT1496" s="6"/>
      <c r="AU1496" s="4" t="s">
        <v>1088</v>
      </c>
      <c r="AV1496" s="6">
        <v>14</v>
      </c>
      <c r="AW1496" s="6">
        <v>80</v>
      </c>
      <c r="AX1496" s="7">
        <f>AV1496-AW1496</f>
        <v>-66</v>
      </c>
      <c r="AY1496" s="4" t="s">
        <v>937</v>
      </c>
      <c r="BI1496" s="50"/>
      <c r="BK1496" s="50"/>
      <c r="BM1496" s="50"/>
      <c r="BO1496" s="50"/>
      <c r="BQ1496" s="50"/>
      <c r="BS1496" s="50"/>
    </row>
    <row r="1497" spans="2:71" x14ac:dyDescent="0.25">
      <c r="B1497" s="3" t="s">
        <v>297</v>
      </c>
      <c r="C1497" s="52" t="s">
        <v>340</v>
      </c>
      <c r="D1497" s="39">
        <v>45211</v>
      </c>
      <c r="E1497" s="22">
        <v>13</v>
      </c>
      <c r="F1497" s="3" t="s">
        <v>1164</v>
      </c>
      <c r="H1497" s="6">
        <v>28</v>
      </c>
      <c r="I1497" s="7">
        <v>0</v>
      </c>
      <c r="J1497" s="6">
        <v>44</v>
      </c>
      <c r="K1497" s="7">
        <v>0</v>
      </c>
      <c r="L1497" s="6">
        <v>9</v>
      </c>
      <c r="M1497" s="7">
        <v>-1</v>
      </c>
      <c r="N1497" s="6">
        <v>6</v>
      </c>
      <c r="O1497" s="7">
        <v>1</v>
      </c>
      <c r="P1497" s="6">
        <v>7</v>
      </c>
      <c r="Q1497" s="7">
        <v>1</v>
      </c>
      <c r="R1497" s="6"/>
      <c r="T1497" s="6">
        <v>-16</v>
      </c>
      <c r="U1497" s="7">
        <v>0</v>
      </c>
      <c r="V1497" s="3" t="s">
        <v>842</v>
      </c>
      <c r="W1497" s="3"/>
      <c r="Y1497" s="6"/>
      <c r="Z1497" s="6">
        <v>31</v>
      </c>
      <c r="AA1497" s="6">
        <v>44</v>
      </c>
      <c r="AB1497" s="7">
        <f t="shared" si="26"/>
        <v>-13</v>
      </c>
      <c r="AC1497" s="6">
        <v>41</v>
      </c>
      <c r="AD1497" s="6">
        <v>25</v>
      </c>
      <c r="AE1497" s="7">
        <f>AC1497-AD1497</f>
        <v>16</v>
      </c>
      <c r="AF1497" s="6"/>
      <c r="AG1497" s="6"/>
      <c r="AL1497" s="6"/>
      <c r="AM1497" s="6"/>
      <c r="AO1497" s="4" t="s">
        <v>1189</v>
      </c>
      <c r="AP1497" s="6">
        <v>28</v>
      </c>
      <c r="AQ1497" s="6">
        <v>40</v>
      </c>
      <c r="AR1497" s="6"/>
      <c r="AS1497" s="6"/>
      <c r="AT1497" s="6"/>
      <c r="AU1497" s="4" t="s">
        <v>1185</v>
      </c>
      <c r="AV1497" s="6"/>
      <c r="AW1497" s="6"/>
      <c r="AX1497" s="7"/>
      <c r="BI1497" s="50"/>
      <c r="BK1497" s="50"/>
      <c r="BM1497" s="50"/>
      <c r="BO1497" s="50"/>
      <c r="BQ1497" s="50"/>
      <c r="BS1497" s="50"/>
    </row>
    <row r="1498" spans="2:71" x14ac:dyDescent="0.25">
      <c r="B1498" s="3" t="s">
        <v>297</v>
      </c>
      <c r="C1498" s="52" t="s">
        <v>340</v>
      </c>
      <c r="D1498" s="39">
        <v>45211</v>
      </c>
      <c r="E1498" s="22"/>
      <c r="F1498" s="3" t="s">
        <v>821</v>
      </c>
      <c r="H1498" s="6"/>
      <c r="J1498" s="6"/>
      <c r="L1498" s="6"/>
      <c r="N1498" s="6"/>
      <c r="P1498" s="6"/>
      <c r="R1498" s="6"/>
      <c r="T1498" s="6"/>
      <c r="V1498" s="3" t="s">
        <v>842</v>
      </c>
      <c r="W1498" s="3"/>
      <c r="Y1498" s="6"/>
      <c r="Z1498" s="6">
        <v>27</v>
      </c>
      <c r="AA1498" s="6">
        <v>63</v>
      </c>
      <c r="AB1498" s="7">
        <f t="shared" si="26"/>
        <v>-36</v>
      </c>
      <c r="AC1498" s="6">
        <v>34</v>
      </c>
      <c r="AD1498" s="6">
        <v>51</v>
      </c>
      <c r="AE1498" s="7">
        <f>AC1498-AD1498</f>
        <v>-17</v>
      </c>
      <c r="AF1498" s="6">
        <v>15</v>
      </c>
      <c r="AG1498" s="6">
        <v>27</v>
      </c>
      <c r="AH1498" s="7">
        <f>AF1498-AG1498</f>
        <v>-12</v>
      </c>
      <c r="AL1498" s="6"/>
      <c r="AM1498" s="6"/>
      <c r="AO1498" s="4" t="s">
        <v>931</v>
      </c>
      <c r="AP1498" s="6"/>
      <c r="AQ1498" s="6"/>
      <c r="AR1498" s="6"/>
      <c r="AS1498" s="6"/>
      <c r="AT1498" s="6"/>
      <c r="AU1498" s="4"/>
      <c r="AV1498" s="6"/>
      <c r="AW1498" s="6"/>
      <c r="AX1498" s="7"/>
      <c r="BI1498" s="50"/>
      <c r="BK1498" s="50"/>
      <c r="BM1498" s="50"/>
      <c r="BO1498" s="50"/>
      <c r="BQ1498" s="50"/>
      <c r="BS1498" s="50"/>
    </row>
    <row r="1499" spans="2:71" x14ac:dyDescent="0.25">
      <c r="B1499" s="3" t="s">
        <v>297</v>
      </c>
      <c r="C1499" s="52" t="s">
        <v>441</v>
      </c>
      <c r="D1499" s="39">
        <v>45212</v>
      </c>
      <c r="E1499" s="22">
        <v>19</v>
      </c>
      <c r="F1499" s="3" t="s">
        <v>1136</v>
      </c>
      <c r="H1499" s="6">
        <v>29</v>
      </c>
      <c r="I1499" s="7">
        <v>-1</v>
      </c>
      <c r="J1499" s="6">
        <v>45</v>
      </c>
      <c r="K1499" s="7">
        <v>-1</v>
      </c>
      <c r="L1499" s="6">
        <v>10</v>
      </c>
      <c r="M1499" s="7">
        <v>0</v>
      </c>
      <c r="N1499" s="6">
        <v>2</v>
      </c>
      <c r="O1499" s="7">
        <v>-1</v>
      </c>
      <c r="P1499" s="6">
        <v>5</v>
      </c>
      <c r="Q1499" s="7">
        <v>0</v>
      </c>
      <c r="R1499" s="6"/>
      <c r="T1499" s="6">
        <v>-16</v>
      </c>
      <c r="U1499" s="7">
        <v>0</v>
      </c>
      <c r="V1499" s="3" t="s">
        <v>842</v>
      </c>
      <c r="W1499" t="s">
        <v>988</v>
      </c>
      <c r="Y1499" s="6"/>
      <c r="Z1499" s="6">
        <v>29</v>
      </c>
      <c r="AA1499" s="6">
        <v>49</v>
      </c>
      <c r="AB1499" s="7">
        <f t="shared" si="26"/>
        <v>-20</v>
      </c>
      <c r="AC1499" s="6">
        <v>37</v>
      </c>
      <c r="AD1499" s="6">
        <v>36</v>
      </c>
      <c r="AE1499" s="7">
        <v>2</v>
      </c>
      <c r="AF1499" s="6">
        <v>16</v>
      </c>
      <c r="AG1499" s="6">
        <v>30</v>
      </c>
      <c r="AH1499" s="7">
        <f>AF1499-AG1499</f>
        <v>-14</v>
      </c>
      <c r="AL1499" s="6"/>
      <c r="AM1499" s="6"/>
      <c r="AO1499" s="4" t="s">
        <v>1099</v>
      </c>
      <c r="AP1499" s="6">
        <v>32</v>
      </c>
      <c r="AQ1499" s="6">
        <v>41</v>
      </c>
      <c r="AR1499" s="6"/>
      <c r="AS1499" s="6"/>
      <c r="AT1499" s="6"/>
      <c r="AU1499" s="4" t="s">
        <v>1146</v>
      </c>
      <c r="AV1499" s="6">
        <v>21</v>
      </c>
      <c r="AW1499" s="6">
        <v>56</v>
      </c>
      <c r="AX1499" s="7">
        <f>AV1499-AW1499</f>
        <v>-35</v>
      </c>
      <c r="AY1499" s="4" t="s">
        <v>1099</v>
      </c>
      <c r="BI1499" s="50"/>
      <c r="BK1499" s="50"/>
      <c r="BM1499" s="50"/>
      <c r="BO1499" s="50"/>
      <c r="BQ1499" s="50"/>
      <c r="BS1499" s="50"/>
    </row>
    <row r="1500" spans="2:71" x14ac:dyDescent="0.25">
      <c r="B1500" s="3" t="s">
        <v>297</v>
      </c>
      <c r="C1500" s="52" t="s">
        <v>513</v>
      </c>
      <c r="D1500" s="39">
        <v>45212</v>
      </c>
      <c r="E1500" s="22">
        <v>16</v>
      </c>
      <c r="F1500" s="3" t="s">
        <v>1094</v>
      </c>
      <c r="H1500" s="6">
        <v>27</v>
      </c>
      <c r="I1500" s="7">
        <v>-1</v>
      </c>
      <c r="J1500" s="6">
        <v>47</v>
      </c>
      <c r="K1500" s="7">
        <v>4</v>
      </c>
      <c r="L1500" s="6">
        <v>10</v>
      </c>
      <c r="M1500" s="7">
        <v>-2</v>
      </c>
      <c r="N1500" s="6">
        <v>6</v>
      </c>
      <c r="O1500" s="7">
        <v>0</v>
      </c>
      <c r="P1500" s="6">
        <v>5</v>
      </c>
      <c r="Q1500" s="7">
        <v>-2</v>
      </c>
      <c r="R1500" s="6">
        <v>1</v>
      </c>
      <c r="S1500" s="7">
        <v>0</v>
      </c>
      <c r="T1500" s="6">
        <v>-20</v>
      </c>
      <c r="U1500" s="7">
        <v>-5</v>
      </c>
      <c r="V1500" s="3" t="s">
        <v>842</v>
      </c>
      <c r="W1500" s="3"/>
      <c r="Y1500" s="6"/>
      <c r="Z1500" s="6">
        <v>33</v>
      </c>
      <c r="AA1500" s="6">
        <v>58</v>
      </c>
      <c r="AB1500" s="7">
        <f t="shared" si="26"/>
        <v>-25</v>
      </c>
      <c r="AC1500" s="6">
        <v>44</v>
      </c>
      <c r="AD1500" s="6">
        <v>41</v>
      </c>
      <c r="AE1500" s="7">
        <f>AC1500-AD1500</f>
        <v>3</v>
      </c>
      <c r="AF1500" s="6"/>
      <c r="AG1500" s="6"/>
      <c r="AL1500" s="6"/>
      <c r="AM1500" s="6"/>
      <c r="AO1500" s="4" t="s">
        <v>1095</v>
      </c>
      <c r="AP1500" s="6"/>
      <c r="AQ1500" s="6"/>
      <c r="AR1500" s="6"/>
      <c r="AS1500" s="6"/>
      <c r="AT1500" s="6"/>
      <c r="AU1500" s="4"/>
      <c r="AV1500" s="6"/>
      <c r="AW1500" s="6"/>
      <c r="AX1500" s="7"/>
      <c r="BI1500" s="50"/>
      <c r="BK1500" s="50"/>
      <c r="BM1500" s="50"/>
      <c r="BO1500" s="50"/>
      <c r="BQ1500" s="50"/>
      <c r="BS1500" s="50"/>
    </row>
    <row r="1501" spans="2:71" x14ac:dyDescent="0.25">
      <c r="B1501" s="3" t="s">
        <v>297</v>
      </c>
      <c r="C1501" s="52" t="s">
        <v>514</v>
      </c>
      <c r="D1501" s="39">
        <v>45213</v>
      </c>
      <c r="E1501" s="22">
        <v>17</v>
      </c>
      <c r="F1501" s="3" t="s">
        <v>821</v>
      </c>
      <c r="H1501" s="6"/>
      <c r="J1501" s="6"/>
      <c r="L1501" s="6"/>
      <c r="N1501" s="6"/>
      <c r="P1501" s="6"/>
      <c r="R1501" s="6"/>
      <c r="T1501" s="6"/>
      <c r="V1501" s="3" t="s">
        <v>842</v>
      </c>
      <c r="W1501" s="3"/>
      <c r="Y1501" s="6"/>
      <c r="Z1501" s="6"/>
      <c r="AA1501" s="6"/>
      <c r="AC1501" s="6"/>
      <c r="AD1501" s="6"/>
      <c r="AF1501" s="6"/>
      <c r="AG1501" s="6"/>
      <c r="AL1501" s="6"/>
      <c r="AM1501" s="6"/>
      <c r="AO1501" s="4"/>
      <c r="AP1501" s="6"/>
      <c r="AQ1501" s="6"/>
      <c r="AR1501" s="6"/>
      <c r="AS1501" s="6"/>
      <c r="AT1501" s="6"/>
      <c r="AU1501" s="4"/>
      <c r="AV1501" s="6">
        <v>16</v>
      </c>
      <c r="AW1501" s="6">
        <v>65</v>
      </c>
      <c r="AX1501" s="7">
        <f>AV1501-AW1501</f>
        <v>-49</v>
      </c>
      <c r="AY1501" s="4" t="s">
        <v>871</v>
      </c>
      <c r="BI1501" s="50"/>
      <c r="BK1501" s="50"/>
      <c r="BM1501" s="50"/>
      <c r="BO1501" s="50"/>
      <c r="BQ1501" s="50"/>
      <c r="BS1501" s="50"/>
    </row>
    <row r="1502" spans="2:71" x14ac:dyDescent="0.25">
      <c r="B1502" s="3" t="s">
        <v>297</v>
      </c>
      <c r="C1502" s="52" t="s">
        <v>514</v>
      </c>
      <c r="D1502" s="39">
        <v>45213</v>
      </c>
      <c r="E1502" s="22">
        <v>18</v>
      </c>
      <c r="F1502" s="3" t="s">
        <v>1198</v>
      </c>
      <c r="H1502" s="6">
        <v>30</v>
      </c>
      <c r="I1502" s="7">
        <v>2</v>
      </c>
      <c r="J1502" s="6">
        <v>42</v>
      </c>
      <c r="K1502" s="7">
        <v>-1</v>
      </c>
      <c r="L1502" s="6">
        <v>12</v>
      </c>
      <c r="M1502" s="7">
        <v>0</v>
      </c>
      <c r="N1502" s="6">
        <v>6</v>
      </c>
      <c r="O1502" s="7">
        <v>0</v>
      </c>
      <c r="P1502" s="6">
        <v>7</v>
      </c>
      <c r="Q1502" s="7">
        <v>0</v>
      </c>
      <c r="R1502" s="6"/>
      <c r="T1502" s="6">
        <v>-12</v>
      </c>
      <c r="U1502" s="7">
        <v>3</v>
      </c>
      <c r="V1502" s="3" t="s">
        <v>842</v>
      </c>
      <c r="W1502" s="3"/>
      <c r="Y1502" s="6"/>
      <c r="Z1502" s="6"/>
      <c r="AA1502" s="6"/>
      <c r="AC1502" s="6"/>
      <c r="AD1502" s="6"/>
      <c r="AF1502" s="6"/>
      <c r="AG1502" s="6"/>
      <c r="AL1502" s="6"/>
      <c r="AM1502" s="6"/>
      <c r="AO1502" s="4"/>
      <c r="AP1502" s="6"/>
      <c r="AQ1502" s="6"/>
      <c r="AR1502" s="6"/>
      <c r="AS1502" s="6"/>
      <c r="AT1502" s="6"/>
      <c r="AU1502" s="4"/>
      <c r="AV1502" s="6"/>
      <c r="AW1502" s="6"/>
      <c r="AX1502" s="7"/>
      <c r="BI1502" s="50"/>
      <c r="BK1502" s="50"/>
      <c r="BM1502" s="50"/>
      <c r="BO1502" s="50"/>
      <c r="BQ1502" s="50"/>
      <c r="BS1502" s="50"/>
    </row>
    <row r="1503" spans="2:71" x14ac:dyDescent="0.25">
      <c r="B1503" s="3" t="s">
        <v>297</v>
      </c>
      <c r="C1503" s="52" t="s">
        <v>690</v>
      </c>
      <c r="D1503" s="39">
        <v>45214</v>
      </c>
      <c r="E1503" s="22">
        <v>16</v>
      </c>
      <c r="F1503" s="3" t="s">
        <v>1135</v>
      </c>
      <c r="H1503" s="6">
        <v>29</v>
      </c>
      <c r="I1503" s="7">
        <v>2</v>
      </c>
      <c r="J1503" s="6">
        <v>43</v>
      </c>
      <c r="K1503" s="7">
        <v>0</v>
      </c>
      <c r="L1503" s="6">
        <v>14</v>
      </c>
      <c r="M1503" s="7">
        <v>1</v>
      </c>
      <c r="N1503" s="6">
        <v>4</v>
      </c>
      <c r="O1503" s="7">
        <v>-2</v>
      </c>
      <c r="P1503" s="6">
        <v>7</v>
      </c>
      <c r="Q1503" s="7">
        <v>-1</v>
      </c>
      <c r="R1503" s="6"/>
      <c r="T1503" s="6">
        <v>-14</v>
      </c>
      <c r="U1503" s="7">
        <v>2</v>
      </c>
      <c r="V1503" s="3" t="s">
        <v>842</v>
      </c>
      <c r="W1503" s="3"/>
      <c r="Y1503" s="6"/>
      <c r="Z1503" s="6">
        <v>31</v>
      </c>
      <c r="AA1503" s="6">
        <v>44</v>
      </c>
      <c r="AB1503" s="7">
        <f>Z1503-AA1503</f>
        <v>-13</v>
      </c>
      <c r="AC1503" s="6">
        <v>34</v>
      </c>
      <c r="AD1503" s="6">
        <v>28</v>
      </c>
      <c r="AE1503" s="7">
        <f>AC1503-AD1503</f>
        <v>6</v>
      </c>
      <c r="AF1503" s="6"/>
      <c r="AG1503" s="6"/>
      <c r="AL1503" s="6"/>
      <c r="AM1503" s="6"/>
      <c r="AO1503" s="4" t="s">
        <v>1148</v>
      </c>
      <c r="AP1503" s="6">
        <v>32</v>
      </c>
      <c r="AQ1503" s="6">
        <v>43</v>
      </c>
      <c r="AR1503" s="6"/>
      <c r="AS1503" s="6"/>
      <c r="AT1503" s="6"/>
      <c r="AU1503" s="4" t="s">
        <v>1147</v>
      </c>
      <c r="AV1503" s="6"/>
      <c r="AW1503" s="6"/>
      <c r="AX1503" s="7"/>
      <c r="BI1503" s="50"/>
      <c r="BK1503" s="50"/>
      <c r="BM1503" s="50"/>
      <c r="BO1503" s="50"/>
      <c r="BQ1503" s="50"/>
      <c r="BS1503" s="50"/>
    </row>
    <row r="1504" spans="2:71" x14ac:dyDescent="0.25">
      <c r="B1504" s="3" t="s">
        <v>297</v>
      </c>
      <c r="C1504" s="52" t="s">
        <v>596</v>
      </c>
      <c r="D1504" s="39">
        <v>45216</v>
      </c>
      <c r="E1504" s="22">
        <v>19</v>
      </c>
      <c r="F1504" s="3" t="s">
        <v>821</v>
      </c>
      <c r="G1504" s="2" t="s">
        <v>224</v>
      </c>
      <c r="H1504" s="6">
        <v>25</v>
      </c>
      <c r="I1504" s="7">
        <v>1</v>
      </c>
      <c r="J1504" s="6">
        <v>47</v>
      </c>
      <c r="K1504" s="7">
        <v>0</v>
      </c>
      <c r="L1504" s="6">
        <v>9</v>
      </c>
      <c r="M1504" s="7">
        <v>0</v>
      </c>
      <c r="N1504" s="6">
        <v>7</v>
      </c>
      <c r="O1504" s="7">
        <v>1</v>
      </c>
      <c r="P1504" s="6">
        <v>7</v>
      </c>
      <c r="Q1504" s="7">
        <v>-1</v>
      </c>
      <c r="R1504" s="6"/>
      <c r="T1504" s="6">
        <v>-22</v>
      </c>
      <c r="U1504" s="7">
        <v>1</v>
      </c>
      <c r="V1504" s="3" t="s">
        <v>842</v>
      </c>
      <c r="W1504" s="3"/>
      <c r="Y1504" s="6"/>
      <c r="Z1504" s="6"/>
      <c r="AA1504" s="6"/>
      <c r="AC1504" s="6"/>
      <c r="AD1504" s="6"/>
      <c r="AF1504" s="6"/>
      <c r="AG1504" s="6"/>
      <c r="AL1504" s="6"/>
      <c r="AM1504" s="6"/>
      <c r="AO1504" s="4"/>
      <c r="AP1504" s="6">
        <v>23</v>
      </c>
      <c r="AQ1504" s="6">
        <v>32</v>
      </c>
      <c r="AR1504" s="6"/>
      <c r="AS1504" s="6"/>
      <c r="AT1504" s="6"/>
      <c r="AU1504" s="4" t="s">
        <v>876</v>
      </c>
      <c r="AV1504" s="6"/>
      <c r="AW1504" s="6"/>
      <c r="AX1504" s="7"/>
      <c r="BI1504" s="50"/>
      <c r="BK1504" s="50"/>
      <c r="BM1504" s="50"/>
      <c r="BO1504" s="50"/>
      <c r="BQ1504" s="50"/>
      <c r="BS1504" s="50"/>
    </row>
    <row r="1505" spans="2:71" x14ac:dyDescent="0.25">
      <c r="B1505" s="3" t="s">
        <v>297</v>
      </c>
      <c r="C1505" s="52" t="s">
        <v>564</v>
      </c>
      <c r="D1505" s="39">
        <v>45217</v>
      </c>
      <c r="E1505" s="22">
        <v>20</v>
      </c>
      <c r="F1505" s="3" t="s">
        <v>1169</v>
      </c>
      <c r="H1505" s="6">
        <v>26</v>
      </c>
      <c r="I1505" s="7">
        <v>0</v>
      </c>
      <c r="J1505" s="6">
        <v>45</v>
      </c>
      <c r="K1505" s="7">
        <v>-1</v>
      </c>
      <c r="L1505" s="6">
        <v>11</v>
      </c>
      <c r="M1505" s="7">
        <v>1</v>
      </c>
      <c r="N1505" s="6">
        <v>6</v>
      </c>
      <c r="O1505" s="7">
        <v>0</v>
      </c>
      <c r="P1505" s="6">
        <v>6</v>
      </c>
      <c r="Q1505" s="7">
        <v>0</v>
      </c>
      <c r="R1505" s="6"/>
      <c r="T1505" s="6">
        <v>-19</v>
      </c>
      <c r="U1505" s="7">
        <v>1</v>
      </c>
      <c r="V1505" s="3" t="s">
        <v>1170</v>
      </c>
      <c r="W1505" t="s">
        <v>988</v>
      </c>
      <c r="Y1505" s="6"/>
      <c r="Z1505" s="6"/>
      <c r="AA1505" s="6"/>
      <c r="AC1505" s="6"/>
      <c r="AD1505" s="6"/>
      <c r="AF1505" s="6"/>
      <c r="AG1505" s="6"/>
      <c r="AL1505" s="6"/>
      <c r="AM1505" s="6"/>
      <c r="AO1505" s="4"/>
      <c r="AP1505" s="6"/>
      <c r="AQ1505" s="6"/>
      <c r="AR1505" s="6"/>
      <c r="AS1505" s="6"/>
      <c r="AT1505" s="6"/>
      <c r="AU1505" s="4"/>
      <c r="AV1505" s="6"/>
      <c r="AW1505" s="6"/>
      <c r="AX1505" s="7"/>
      <c r="BI1505" s="50"/>
      <c r="BK1505" s="50"/>
      <c r="BM1505" s="50"/>
      <c r="BO1505" s="50"/>
      <c r="BQ1505" s="50"/>
      <c r="BS1505" s="50"/>
    </row>
    <row r="1506" spans="2:71" x14ac:dyDescent="0.25">
      <c r="B1506" s="3" t="s">
        <v>297</v>
      </c>
      <c r="C1506" s="52" t="s">
        <v>641</v>
      </c>
      <c r="D1506" s="39">
        <v>45218</v>
      </c>
      <c r="E1506" s="22">
        <v>20</v>
      </c>
      <c r="F1506" s="3" t="s">
        <v>1164</v>
      </c>
      <c r="H1506" s="6">
        <v>27</v>
      </c>
      <c r="I1506" s="7">
        <v>-1</v>
      </c>
      <c r="J1506" s="6">
        <v>48</v>
      </c>
      <c r="K1506" s="7">
        <v>4</v>
      </c>
      <c r="L1506" s="6">
        <v>10</v>
      </c>
      <c r="M1506" s="7">
        <v>1</v>
      </c>
      <c r="N1506" s="6">
        <v>4</v>
      </c>
      <c r="O1506" s="7">
        <v>-2</v>
      </c>
      <c r="P1506" s="6">
        <v>7</v>
      </c>
      <c r="Q1506" s="7">
        <v>0</v>
      </c>
      <c r="R1506" s="6"/>
      <c r="T1506" s="6">
        <v>-21</v>
      </c>
      <c r="U1506" s="7">
        <v>-5</v>
      </c>
      <c r="V1506" s="3" t="s">
        <v>842</v>
      </c>
      <c r="W1506" s="3"/>
      <c r="Y1506" s="6"/>
      <c r="Z1506" s="6">
        <v>30</v>
      </c>
      <c r="AA1506" s="6">
        <v>46</v>
      </c>
      <c r="AB1506" s="7">
        <f t="shared" ref="AB1506:AB1511" si="27">Z1506-AA1506</f>
        <v>-16</v>
      </c>
      <c r="AC1506" s="6">
        <v>34</v>
      </c>
      <c r="AD1506" s="6">
        <v>29</v>
      </c>
      <c r="AE1506" s="7">
        <f t="shared" ref="AE1506:AE1511" si="28">AC1506-AD1506</f>
        <v>5</v>
      </c>
      <c r="AF1506" s="6"/>
      <c r="AG1506" s="6"/>
      <c r="AL1506" s="6"/>
      <c r="AM1506" s="6"/>
      <c r="AO1506" s="4" t="s">
        <v>1189</v>
      </c>
      <c r="AP1506" s="6">
        <v>31</v>
      </c>
      <c r="AQ1506" s="6">
        <v>40</v>
      </c>
      <c r="AR1506" s="6"/>
      <c r="AS1506" s="6"/>
      <c r="AT1506" s="6"/>
      <c r="AU1506" s="4" t="s">
        <v>1185</v>
      </c>
      <c r="AV1506" s="6"/>
      <c r="AW1506" s="6"/>
      <c r="AX1506" s="7"/>
      <c r="BI1506" s="50"/>
      <c r="BK1506" s="50"/>
      <c r="BM1506" s="50"/>
      <c r="BO1506" s="50"/>
      <c r="BQ1506" s="50"/>
      <c r="BS1506" s="50"/>
    </row>
    <row r="1507" spans="2:71" x14ac:dyDescent="0.25">
      <c r="B1507" s="3" t="s">
        <v>297</v>
      </c>
      <c r="C1507" s="52" t="s">
        <v>641</v>
      </c>
      <c r="D1507" s="39">
        <v>45218</v>
      </c>
      <c r="E1507" s="22">
        <v>23</v>
      </c>
      <c r="F1507" s="3" t="s">
        <v>1094</v>
      </c>
      <c r="H1507" s="6">
        <v>27</v>
      </c>
      <c r="I1507" s="7">
        <v>0</v>
      </c>
      <c r="J1507" s="6">
        <v>47</v>
      </c>
      <c r="K1507" s="7">
        <v>0</v>
      </c>
      <c r="L1507" s="6">
        <v>10</v>
      </c>
      <c r="M1507" s="7">
        <v>0</v>
      </c>
      <c r="N1507" s="6">
        <v>5</v>
      </c>
      <c r="O1507" s="7">
        <v>-1</v>
      </c>
      <c r="P1507" s="6">
        <v>6</v>
      </c>
      <c r="Q1507" s="7">
        <v>1</v>
      </c>
      <c r="R1507" s="6">
        <v>2</v>
      </c>
      <c r="S1507" s="7">
        <v>1</v>
      </c>
      <c r="T1507" s="6">
        <v>-20</v>
      </c>
      <c r="U1507" s="7">
        <v>0</v>
      </c>
      <c r="V1507" s="3" t="s">
        <v>842</v>
      </c>
      <c r="W1507" s="3"/>
      <c r="Y1507" s="6"/>
      <c r="Z1507" s="6">
        <v>35</v>
      </c>
      <c r="AA1507" s="6">
        <v>57</v>
      </c>
      <c r="AB1507" s="7">
        <f t="shared" si="27"/>
        <v>-22</v>
      </c>
      <c r="AC1507" s="6">
        <v>47</v>
      </c>
      <c r="AD1507" s="6">
        <v>40</v>
      </c>
      <c r="AE1507" s="7">
        <f t="shared" si="28"/>
        <v>7</v>
      </c>
      <c r="AF1507" s="6"/>
      <c r="AG1507" s="6"/>
      <c r="AL1507" s="6"/>
      <c r="AM1507" s="6"/>
      <c r="AO1507" s="4" t="s">
        <v>1095</v>
      </c>
      <c r="AP1507" s="6"/>
      <c r="AQ1507" s="6"/>
      <c r="AR1507" s="6"/>
      <c r="AS1507" s="6"/>
      <c r="AT1507" s="6"/>
      <c r="AU1507" s="4"/>
      <c r="AV1507" s="6"/>
      <c r="AW1507" s="6"/>
      <c r="AX1507" s="7"/>
      <c r="BI1507" s="50"/>
      <c r="BK1507" s="50"/>
      <c r="BM1507" s="50"/>
      <c r="BO1507" s="50"/>
      <c r="BQ1507" s="50"/>
      <c r="BS1507" s="50"/>
    </row>
    <row r="1508" spans="2:71" x14ac:dyDescent="0.25">
      <c r="B1508" s="3" t="s">
        <v>297</v>
      </c>
      <c r="C1508" s="52" t="s">
        <v>641</v>
      </c>
      <c r="D1508" s="39">
        <v>45218</v>
      </c>
      <c r="E1508" s="22"/>
      <c r="F1508" s="3" t="s">
        <v>821</v>
      </c>
      <c r="H1508" s="6"/>
      <c r="J1508" s="6"/>
      <c r="L1508" s="6"/>
      <c r="N1508" s="6"/>
      <c r="P1508" s="6"/>
      <c r="R1508" s="6"/>
      <c r="T1508" s="6"/>
      <c r="V1508" s="3" t="s">
        <v>842</v>
      </c>
      <c r="W1508" s="3"/>
      <c r="Y1508" s="6"/>
      <c r="Z1508" s="6">
        <v>25</v>
      </c>
      <c r="AA1508" s="6">
        <v>65</v>
      </c>
      <c r="AB1508" s="7">
        <f t="shared" si="27"/>
        <v>-40</v>
      </c>
      <c r="AC1508" s="6">
        <v>34</v>
      </c>
      <c r="AD1508" s="6">
        <v>50</v>
      </c>
      <c r="AE1508" s="7">
        <f t="shared" si="28"/>
        <v>-16</v>
      </c>
      <c r="AF1508" s="6"/>
      <c r="AG1508" s="6"/>
      <c r="AL1508" s="6"/>
      <c r="AM1508" s="6"/>
      <c r="AO1508" s="4" t="s">
        <v>931</v>
      </c>
      <c r="AP1508" s="6"/>
      <c r="AQ1508" s="6"/>
      <c r="AR1508" s="6"/>
      <c r="AS1508" s="6"/>
      <c r="AT1508" s="6"/>
      <c r="AU1508" s="4"/>
      <c r="AV1508" s="6"/>
      <c r="AW1508" s="6"/>
      <c r="AX1508" s="7"/>
      <c r="BI1508" s="50"/>
      <c r="BK1508" s="50"/>
      <c r="BM1508" s="50"/>
      <c r="BO1508" s="50"/>
      <c r="BQ1508" s="50"/>
      <c r="BS1508" s="50"/>
    </row>
    <row r="1509" spans="2:71" x14ac:dyDescent="0.25">
      <c r="B1509" s="3" t="s">
        <v>297</v>
      </c>
      <c r="C1509" s="52" t="s">
        <v>427</v>
      </c>
      <c r="D1509" s="39">
        <v>45219</v>
      </c>
      <c r="E1509" s="22">
        <v>24</v>
      </c>
      <c r="F1509" s="3" t="s">
        <v>1136</v>
      </c>
      <c r="H1509" s="6">
        <v>29</v>
      </c>
      <c r="I1509" s="7">
        <v>0</v>
      </c>
      <c r="J1509" s="6">
        <v>46</v>
      </c>
      <c r="K1509" s="7">
        <v>1</v>
      </c>
      <c r="L1509" s="6">
        <v>10</v>
      </c>
      <c r="M1509" s="7">
        <v>0</v>
      </c>
      <c r="N1509" s="6">
        <v>3</v>
      </c>
      <c r="O1509" s="7">
        <v>1</v>
      </c>
      <c r="P1509" s="6">
        <v>5</v>
      </c>
      <c r="Q1509" s="7">
        <v>0</v>
      </c>
      <c r="R1509" s="6"/>
      <c r="T1509" s="6">
        <v>-17</v>
      </c>
      <c r="U1509" s="7">
        <v>-1</v>
      </c>
      <c r="V1509" s="3" t="s">
        <v>842</v>
      </c>
      <c r="W1509" t="s">
        <v>988</v>
      </c>
      <c r="Y1509" s="6"/>
      <c r="Z1509" s="6"/>
      <c r="AA1509" s="6"/>
      <c r="AC1509" s="6"/>
      <c r="AD1509" s="6"/>
      <c r="AF1509" s="6"/>
      <c r="AG1509" s="6"/>
      <c r="AL1509" s="6"/>
      <c r="AM1509" s="6"/>
      <c r="AO1509" s="4"/>
      <c r="AP1509" s="6"/>
      <c r="AQ1509" s="6"/>
      <c r="AR1509" s="6"/>
      <c r="AS1509" s="6"/>
      <c r="AT1509" s="6"/>
      <c r="AU1509" s="4"/>
      <c r="AV1509" s="6"/>
      <c r="AW1509" s="6"/>
      <c r="AX1509" s="7"/>
      <c r="BI1509" s="50"/>
      <c r="BK1509" s="50"/>
      <c r="BM1509" s="50"/>
      <c r="BO1509" s="50"/>
      <c r="BQ1509" s="50"/>
      <c r="BS1509" s="50"/>
    </row>
    <row r="1510" spans="2:71" x14ac:dyDescent="0.25">
      <c r="B1510" s="3" t="s">
        <v>297</v>
      </c>
      <c r="C1510" s="52" t="s">
        <v>599</v>
      </c>
      <c r="D1510" s="39">
        <v>45220</v>
      </c>
      <c r="E1510" s="22">
        <v>24</v>
      </c>
      <c r="F1510" s="3" t="s">
        <v>821</v>
      </c>
      <c r="H1510" s="6"/>
      <c r="J1510" s="6"/>
      <c r="L1510" s="6"/>
      <c r="N1510" s="6"/>
      <c r="P1510" s="6"/>
      <c r="R1510" s="6"/>
      <c r="T1510" s="6"/>
      <c r="V1510" s="3" t="s">
        <v>842</v>
      </c>
      <c r="Y1510" s="6"/>
      <c r="Z1510" s="6"/>
      <c r="AA1510" s="6"/>
      <c r="AC1510" s="6"/>
      <c r="AD1510" s="6"/>
      <c r="AF1510" s="6"/>
      <c r="AG1510" s="6"/>
      <c r="AL1510" s="6"/>
      <c r="AM1510" s="6"/>
      <c r="AO1510" s="4"/>
      <c r="AP1510" s="6"/>
      <c r="AQ1510" s="6"/>
      <c r="AR1510" s="6"/>
      <c r="AS1510" s="6"/>
      <c r="AT1510" s="6"/>
      <c r="AU1510" s="4"/>
      <c r="AV1510" s="6">
        <v>14</v>
      </c>
      <c r="AW1510" s="6">
        <v>67</v>
      </c>
      <c r="AX1510" s="7">
        <f>AV1510-AW1510</f>
        <v>-53</v>
      </c>
      <c r="AY1510" s="4" t="s">
        <v>871</v>
      </c>
      <c r="BI1510" s="50"/>
      <c r="BK1510" s="50"/>
      <c r="BM1510" s="50"/>
      <c r="BO1510" s="50"/>
      <c r="BQ1510" s="50"/>
      <c r="BS1510" s="50"/>
    </row>
    <row r="1511" spans="2:71" x14ac:dyDescent="0.25">
      <c r="B1511" s="3" t="s">
        <v>297</v>
      </c>
      <c r="C1511" s="52" t="s">
        <v>698</v>
      </c>
      <c r="D1511" s="39">
        <v>45221</v>
      </c>
      <c r="E1511" s="22">
        <v>23</v>
      </c>
      <c r="F1511" s="3" t="s">
        <v>1135</v>
      </c>
      <c r="H1511" s="6">
        <v>26</v>
      </c>
      <c r="I1511" s="7">
        <v>-3</v>
      </c>
      <c r="J1511" s="6">
        <v>44</v>
      </c>
      <c r="K1511" s="7">
        <v>1</v>
      </c>
      <c r="L1511" s="6">
        <v>13</v>
      </c>
      <c r="M1511" s="7">
        <v>-1</v>
      </c>
      <c r="N1511" s="6">
        <v>4</v>
      </c>
      <c r="O1511" s="7">
        <v>0</v>
      </c>
      <c r="P1511" s="6">
        <v>8</v>
      </c>
      <c r="Q1511" s="7">
        <v>1</v>
      </c>
      <c r="R1511" s="6"/>
      <c r="T1511" s="6">
        <v>-18</v>
      </c>
      <c r="U1511" s="7">
        <v>-4</v>
      </c>
      <c r="V1511" s="3" t="s">
        <v>842</v>
      </c>
      <c r="W1511" s="3"/>
      <c r="Y1511" s="6"/>
      <c r="Z1511" s="6">
        <v>31</v>
      </c>
      <c r="AA1511" s="6">
        <v>45</v>
      </c>
      <c r="AB1511" s="7">
        <f t="shared" si="27"/>
        <v>-14</v>
      </c>
      <c r="AC1511" s="6">
        <v>39</v>
      </c>
      <c r="AD1511" s="6">
        <v>28</v>
      </c>
      <c r="AE1511" s="7">
        <f t="shared" si="28"/>
        <v>11</v>
      </c>
      <c r="AF1511" s="6"/>
      <c r="AG1511" s="6"/>
      <c r="AL1511" s="6"/>
      <c r="AM1511" s="6"/>
      <c r="AO1511" s="4" t="s">
        <v>1148</v>
      </c>
      <c r="AP1511" s="6">
        <v>31</v>
      </c>
      <c r="AQ1511" s="6">
        <v>44</v>
      </c>
      <c r="AR1511" s="6"/>
      <c r="AS1511" s="6"/>
      <c r="AT1511" s="6"/>
      <c r="AU1511" s="4" t="s">
        <v>1147</v>
      </c>
      <c r="AV1511" s="6"/>
      <c r="AW1511" s="6"/>
      <c r="AX1511" s="7"/>
      <c r="BI1511" s="50"/>
      <c r="BK1511" s="50"/>
      <c r="BM1511" s="50"/>
      <c r="BO1511" s="50"/>
      <c r="BQ1511" s="50"/>
      <c r="BS1511" s="50"/>
    </row>
    <row r="1512" spans="2:71" x14ac:dyDescent="0.25">
      <c r="B1512" s="3" t="s">
        <v>297</v>
      </c>
      <c r="C1512" s="52" t="s">
        <v>628</v>
      </c>
      <c r="D1512" s="39">
        <v>45222</v>
      </c>
      <c r="E1512" s="22">
        <v>25</v>
      </c>
      <c r="F1512" s="3" t="s">
        <v>1182</v>
      </c>
      <c r="G1512" s="2" t="s">
        <v>74</v>
      </c>
      <c r="H1512" s="6">
        <v>21</v>
      </c>
      <c r="I1512" s="7">
        <v>1</v>
      </c>
      <c r="J1512" s="6">
        <v>49</v>
      </c>
      <c r="K1512" s="7">
        <v>5</v>
      </c>
      <c r="L1512" s="6">
        <v>9</v>
      </c>
      <c r="M1512" s="7">
        <v>0</v>
      </c>
      <c r="N1512" s="6">
        <v>7</v>
      </c>
      <c r="O1512" s="7">
        <v>-1</v>
      </c>
      <c r="P1512" s="6">
        <v>9</v>
      </c>
      <c r="Q1512" s="7">
        <v>0</v>
      </c>
      <c r="R1512" s="6"/>
      <c r="T1512" s="6">
        <v>-28</v>
      </c>
      <c r="U1512" s="7">
        <v>-4</v>
      </c>
      <c r="V1512" s="3" t="s">
        <v>842</v>
      </c>
      <c r="W1512" s="3"/>
      <c r="Y1512" s="6"/>
      <c r="Z1512" s="6"/>
      <c r="AA1512" s="6"/>
      <c r="AC1512" s="6"/>
      <c r="AD1512" s="6"/>
      <c r="AF1512" s="6"/>
      <c r="AG1512" s="6"/>
      <c r="AL1512" s="6"/>
      <c r="AM1512" s="6"/>
      <c r="AO1512" s="4"/>
      <c r="AP1512" s="6"/>
      <c r="AQ1512" s="6"/>
      <c r="AR1512" s="6"/>
      <c r="AS1512" s="6"/>
      <c r="AT1512" s="6"/>
      <c r="AU1512" s="4"/>
      <c r="AV1512" s="6"/>
      <c r="AW1512" s="6"/>
      <c r="AX1512" s="7"/>
      <c r="BI1512" s="50"/>
      <c r="BK1512" s="50"/>
      <c r="BM1512" s="50"/>
      <c r="BO1512" s="50"/>
      <c r="BQ1512" s="50"/>
      <c r="BS1512" s="50"/>
    </row>
    <row r="1513" spans="2:71" x14ac:dyDescent="0.25">
      <c r="B1513" s="3" t="s">
        <v>297</v>
      </c>
      <c r="C1513" s="52" t="s">
        <v>432</v>
      </c>
      <c r="D1513" s="39">
        <v>45223</v>
      </c>
      <c r="E1513" s="22">
        <v>26</v>
      </c>
      <c r="F1513" s="3" t="s">
        <v>821</v>
      </c>
      <c r="G1513" s="2" t="s">
        <v>224</v>
      </c>
      <c r="H1513" s="6">
        <v>24</v>
      </c>
      <c r="I1513" s="7">
        <v>-1</v>
      </c>
      <c r="J1513" s="6">
        <v>48</v>
      </c>
      <c r="K1513" s="7">
        <v>1</v>
      </c>
      <c r="L1513" s="6">
        <v>9</v>
      </c>
      <c r="M1513" s="7">
        <v>0</v>
      </c>
      <c r="N1513" s="6">
        <v>5</v>
      </c>
      <c r="O1513" s="7">
        <v>-2</v>
      </c>
      <c r="P1513" s="6">
        <v>8</v>
      </c>
      <c r="Q1513" s="7">
        <v>1</v>
      </c>
      <c r="R1513" s="6"/>
      <c r="T1513" s="6">
        <v>-24</v>
      </c>
      <c r="U1513" s="7">
        <v>-2</v>
      </c>
      <c r="V1513" s="3" t="s">
        <v>842</v>
      </c>
      <c r="W1513" s="3"/>
      <c r="Y1513" s="6"/>
      <c r="Z1513" s="6"/>
      <c r="AA1513" s="6"/>
      <c r="AC1513" s="6"/>
      <c r="AD1513" s="6"/>
      <c r="AF1513" s="6"/>
      <c r="AG1513" s="6"/>
      <c r="AL1513" s="6"/>
      <c r="AM1513" s="6"/>
      <c r="AO1513" s="4"/>
      <c r="AP1513" s="6">
        <v>22</v>
      </c>
      <c r="AQ1513" s="6">
        <v>32</v>
      </c>
      <c r="AR1513" s="6"/>
      <c r="AS1513" s="6"/>
      <c r="AT1513" s="6"/>
      <c r="AU1513" s="4" t="s">
        <v>876</v>
      </c>
      <c r="AV1513" s="6"/>
      <c r="AW1513" s="6"/>
      <c r="AX1513" s="7"/>
      <c r="BI1513" s="50"/>
      <c r="BK1513" s="50"/>
      <c r="BM1513" s="50"/>
      <c r="BO1513" s="50"/>
      <c r="BQ1513" s="50"/>
      <c r="BS1513" s="50"/>
    </row>
    <row r="1514" spans="2:71" x14ac:dyDescent="0.25">
      <c r="B1514" s="3" t="s">
        <v>297</v>
      </c>
      <c r="C1514" s="52" t="s">
        <v>579</v>
      </c>
      <c r="D1514" s="39">
        <v>45224</v>
      </c>
      <c r="E1514" s="22">
        <v>27</v>
      </c>
      <c r="F1514" s="3" t="s">
        <v>1169</v>
      </c>
      <c r="H1514" s="6">
        <v>25</v>
      </c>
      <c r="I1514" s="7">
        <v>-1</v>
      </c>
      <c r="J1514" s="6">
        <v>46</v>
      </c>
      <c r="K1514" s="7">
        <v>1</v>
      </c>
      <c r="L1514" s="6">
        <v>11</v>
      </c>
      <c r="M1514" s="7">
        <v>0</v>
      </c>
      <c r="N1514" s="6">
        <v>5</v>
      </c>
      <c r="O1514" s="7">
        <v>-1</v>
      </c>
      <c r="P1514" s="6">
        <v>7</v>
      </c>
      <c r="Q1514" s="7">
        <v>1</v>
      </c>
      <c r="R1514" s="6"/>
      <c r="T1514" s="6">
        <v>-21</v>
      </c>
      <c r="U1514" s="7">
        <v>-2</v>
      </c>
      <c r="V1514" s="3" t="s">
        <v>1170</v>
      </c>
      <c r="W1514" t="s">
        <v>988</v>
      </c>
      <c r="Y1514" s="6"/>
      <c r="Z1514" s="6"/>
      <c r="AA1514" s="6"/>
      <c r="AC1514" s="6"/>
      <c r="AD1514" s="6"/>
      <c r="AF1514" s="6"/>
      <c r="AG1514" s="6"/>
      <c r="AL1514" s="6"/>
      <c r="AM1514" s="6"/>
      <c r="AO1514" s="4"/>
      <c r="AP1514" s="6"/>
      <c r="AQ1514" s="6"/>
      <c r="AR1514" s="6"/>
      <c r="AS1514" s="6"/>
      <c r="AT1514" s="6"/>
      <c r="AU1514" s="4"/>
      <c r="AV1514" s="6"/>
      <c r="AW1514" s="6"/>
      <c r="AX1514" s="7"/>
      <c r="BI1514" s="50"/>
      <c r="BK1514" s="50"/>
      <c r="BM1514" s="50"/>
      <c r="BO1514" s="50"/>
      <c r="BQ1514" s="50"/>
      <c r="BS1514" s="50"/>
    </row>
    <row r="1515" spans="2:71" x14ac:dyDescent="0.25">
      <c r="B1515" s="3" t="s">
        <v>297</v>
      </c>
      <c r="C1515" s="52" t="s">
        <v>566</v>
      </c>
      <c r="D1515" s="39">
        <v>45224</v>
      </c>
      <c r="E1515" s="22">
        <v>28</v>
      </c>
      <c r="F1515" s="3" t="s">
        <v>903</v>
      </c>
      <c r="G1515" s="2" t="s">
        <v>138</v>
      </c>
      <c r="H1515" s="6">
        <v>27</v>
      </c>
      <c r="I1515" s="7">
        <v>-1</v>
      </c>
      <c r="J1515" s="6">
        <v>42</v>
      </c>
      <c r="K1515" s="7">
        <v>-2</v>
      </c>
      <c r="L1515" s="6">
        <v>10</v>
      </c>
      <c r="M1515" s="7">
        <v>0</v>
      </c>
      <c r="N1515" s="6">
        <v>7</v>
      </c>
      <c r="O1515" s="7">
        <v>1</v>
      </c>
      <c r="P1515" s="6">
        <v>8</v>
      </c>
      <c r="Q1515" s="7">
        <v>2</v>
      </c>
      <c r="R1515" s="6"/>
      <c r="T1515" s="6">
        <v>-15</v>
      </c>
      <c r="U1515" s="7">
        <v>1</v>
      </c>
      <c r="V1515" s="3" t="s">
        <v>842</v>
      </c>
      <c r="W1515" s="3"/>
      <c r="Y1515" s="6"/>
      <c r="Z1515" s="6">
        <v>26</v>
      </c>
      <c r="AA1515" s="6">
        <v>51</v>
      </c>
      <c r="AB1515" s="7">
        <f>Z1515-AA1515</f>
        <v>-25</v>
      </c>
      <c r="AC1515" s="6">
        <v>34</v>
      </c>
      <c r="AD1515" s="6">
        <v>36</v>
      </c>
      <c r="AE1515" s="7">
        <f>AC1515-AD1515</f>
        <v>-2</v>
      </c>
      <c r="AF1515" s="6">
        <v>16</v>
      </c>
      <c r="AG1515" s="6">
        <v>20</v>
      </c>
      <c r="AH1515" s="7">
        <f>AF1515-AG1515</f>
        <v>-4</v>
      </c>
      <c r="AL1515" s="6"/>
      <c r="AM1515" s="6"/>
      <c r="AO1515" s="4" t="s">
        <v>1127</v>
      </c>
      <c r="AP1515" s="6">
        <v>23</v>
      </c>
      <c r="AQ1515" s="6">
        <v>31</v>
      </c>
      <c r="AR1515" s="6"/>
      <c r="AS1515" s="6"/>
      <c r="AT1515" s="6"/>
      <c r="AU1515" s="4" t="s">
        <v>1035</v>
      </c>
      <c r="AV1515" s="6"/>
      <c r="AW1515" s="6"/>
      <c r="AX1515" s="7"/>
      <c r="BI1515" s="50"/>
      <c r="BK1515" s="50"/>
      <c r="BM1515" s="50"/>
      <c r="BO1515" s="50"/>
      <c r="BQ1515" s="50"/>
      <c r="BS1515" s="50"/>
    </row>
    <row r="1516" spans="2:71" x14ac:dyDescent="0.25">
      <c r="B1516" s="3" t="s">
        <v>297</v>
      </c>
      <c r="C1516" s="52" t="s">
        <v>558</v>
      </c>
      <c r="D1516" s="39">
        <v>45225</v>
      </c>
      <c r="E1516" s="22">
        <v>27</v>
      </c>
      <c r="F1516" s="3" t="s">
        <v>1164</v>
      </c>
      <c r="H1516" s="6">
        <v>26</v>
      </c>
      <c r="I1516" s="7">
        <v>-1</v>
      </c>
      <c r="J1516" s="6">
        <v>46</v>
      </c>
      <c r="K1516" s="7">
        <v>-2</v>
      </c>
      <c r="L1516" s="6">
        <v>10</v>
      </c>
      <c r="M1516" s="7">
        <v>0</v>
      </c>
      <c r="N1516" s="6">
        <v>6</v>
      </c>
      <c r="O1516" s="7">
        <v>2</v>
      </c>
      <c r="P1516" s="6">
        <v>7</v>
      </c>
      <c r="Q1516" s="7">
        <v>0</v>
      </c>
      <c r="R1516" s="6"/>
      <c r="T1516" s="6">
        <v>-20</v>
      </c>
      <c r="U1516" s="7">
        <v>1</v>
      </c>
      <c r="V1516" s="3" t="s">
        <v>842</v>
      </c>
      <c r="W1516" s="3"/>
      <c r="Y1516" s="6"/>
      <c r="Z1516" s="6">
        <v>24</v>
      </c>
      <c r="AA1516" s="6">
        <v>49</v>
      </c>
      <c r="AB1516" s="7">
        <f t="shared" ref="AB1516:AB1521" si="29">Z1516-AA1516</f>
        <v>-25</v>
      </c>
      <c r="AC1516" s="6">
        <v>34</v>
      </c>
      <c r="AD1516" s="6">
        <v>30</v>
      </c>
      <c r="AE1516" s="7">
        <f t="shared" ref="AE1516:AE1521" si="30">AC1516-AD1516</f>
        <v>4</v>
      </c>
      <c r="AF1516" s="6"/>
      <c r="AG1516" s="6"/>
      <c r="AL1516" s="6"/>
      <c r="AM1516" s="6"/>
      <c r="AO1516" s="4" t="s">
        <v>1189</v>
      </c>
      <c r="AP1516" s="6">
        <v>25</v>
      </c>
      <c r="AQ1516" s="6">
        <v>36</v>
      </c>
      <c r="AR1516" s="6"/>
      <c r="AS1516" s="6"/>
      <c r="AT1516" s="6"/>
      <c r="AU1516" s="4" t="s">
        <v>1185</v>
      </c>
      <c r="AV1516" s="6"/>
      <c r="AW1516" s="6"/>
      <c r="AX1516" s="7"/>
      <c r="BI1516" s="50"/>
      <c r="BK1516" s="50"/>
      <c r="BM1516" s="50"/>
      <c r="BO1516" s="50"/>
      <c r="BQ1516" s="50"/>
      <c r="BS1516" s="50"/>
    </row>
    <row r="1517" spans="2:71" x14ac:dyDescent="0.25">
      <c r="B1517" s="3" t="s">
        <v>297</v>
      </c>
      <c r="C1517" s="52" t="s">
        <v>488</v>
      </c>
      <c r="D1517" s="39">
        <v>45226</v>
      </c>
      <c r="E1517" s="22">
        <v>2</v>
      </c>
      <c r="F1517" s="3" t="s">
        <v>1136</v>
      </c>
      <c r="H1517" s="6">
        <v>29</v>
      </c>
      <c r="I1517" s="7">
        <v>0</v>
      </c>
      <c r="J1517" s="6">
        <v>46</v>
      </c>
      <c r="K1517" s="7">
        <v>0</v>
      </c>
      <c r="L1517" s="6">
        <v>9</v>
      </c>
      <c r="M1517" s="7">
        <v>-1</v>
      </c>
      <c r="N1517" s="6">
        <v>3</v>
      </c>
      <c r="O1517" s="7">
        <v>0</v>
      </c>
      <c r="P1517" s="6">
        <v>7</v>
      </c>
      <c r="Q1517" s="7">
        <v>2</v>
      </c>
      <c r="R1517" s="6"/>
      <c r="T1517" s="6">
        <v>-17</v>
      </c>
      <c r="U1517" s="7">
        <v>0</v>
      </c>
      <c r="V1517" s="3" t="s">
        <v>842</v>
      </c>
      <c r="W1517" t="s">
        <v>988</v>
      </c>
      <c r="Y1517" s="6"/>
      <c r="Z1517" s="6"/>
      <c r="AA1517" s="6"/>
      <c r="AC1517" s="6"/>
      <c r="AD1517" s="6"/>
      <c r="AF1517" s="6"/>
      <c r="AG1517" s="6"/>
      <c r="AL1517" s="6"/>
      <c r="AM1517" s="6"/>
      <c r="AO1517" s="4"/>
      <c r="AP1517" s="6"/>
      <c r="AQ1517" s="6"/>
      <c r="AR1517" s="6"/>
      <c r="AS1517" s="6"/>
      <c r="AT1517" s="6"/>
      <c r="AU1517" s="4"/>
      <c r="AV1517" s="6"/>
      <c r="AW1517" s="6"/>
      <c r="AX1517" s="7"/>
      <c r="BI1517" s="50"/>
      <c r="BK1517" s="50"/>
      <c r="BM1517" s="50"/>
      <c r="BO1517" s="50"/>
      <c r="BQ1517" s="50"/>
      <c r="BS1517" s="50"/>
    </row>
    <row r="1518" spans="2:71" x14ac:dyDescent="0.25">
      <c r="B1518" s="3" t="s">
        <v>297</v>
      </c>
      <c r="C1518" s="52" t="s">
        <v>568</v>
      </c>
      <c r="D1518" s="39">
        <v>45226</v>
      </c>
      <c r="E1518" s="22">
        <v>30</v>
      </c>
      <c r="F1518" s="3" t="s">
        <v>1094</v>
      </c>
      <c r="H1518" s="6">
        <v>25</v>
      </c>
      <c r="I1518" s="7">
        <v>-2</v>
      </c>
      <c r="J1518" s="6">
        <v>46</v>
      </c>
      <c r="K1518" s="7">
        <v>-1</v>
      </c>
      <c r="L1518" s="6">
        <v>11</v>
      </c>
      <c r="M1518" s="7">
        <v>1</v>
      </c>
      <c r="N1518" s="6">
        <v>6</v>
      </c>
      <c r="O1518" s="7">
        <v>1</v>
      </c>
      <c r="P1518" s="6">
        <v>7</v>
      </c>
      <c r="Q1518" s="7">
        <v>1</v>
      </c>
      <c r="R1518" s="6">
        <v>2</v>
      </c>
      <c r="S1518" s="7">
        <v>0</v>
      </c>
      <c r="T1518" s="6">
        <v>-21</v>
      </c>
      <c r="U1518" s="7">
        <v>-1</v>
      </c>
      <c r="V1518" s="3" t="s">
        <v>842</v>
      </c>
      <c r="W1518" s="3"/>
      <c r="Y1518" s="6"/>
      <c r="Z1518" s="6">
        <v>32</v>
      </c>
      <c r="AA1518" s="6">
        <v>62</v>
      </c>
      <c r="AB1518" s="7">
        <f t="shared" si="29"/>
        <v>-30</v>
      </c>
      <c r="AC1518" s="6">
        <v>41</v>
      </c>
      <c r="AD1518" s="6">
        <v>46</v>
      </c>
      <c r="AE1518" s="7">
        <f t="shared" si="30"/>
        <v>-5</v>
      </c>
      <c r="AF1518" s="6"/>
      <c r="AG1518" s="6"/>
      <c r="AL1518" s="6"/>
      <c r="AM1518" s="6"/>
      <c r="AO1518" s="4" t="s">
        <v>1095</v>
      </c>
      <c r="AP1518" s="6"/>
      <c r="AQ1518" s="6"/>
      <c r="AR1518" s="6"/>
      <c r="AS1518" s="6"/>
      <c r="AT1518" s="6"/>
      <c r="AU1518" s="4"/>
      <c r="AV1518" s="6"/>
      <c r="AW1518" s="6"/>
      <c r="AX1518" s="7"/>
      <c r="BI1518" s="50"/>
      <c r="BK1518" s="50"/>
      <c r="BM1518" s="50"/>
      <c r="BO1518" s="50"/>
      <c r="BQ1518" s="50"/>
      <c r="BS1518" s="50"/>
    </row>
    <row r="1519" spans="2:71" x14ac:dyDescent="0.25">
      <c r="B1519" s="3" t="s">
        <v>297</v>
      </c>
      <c r="C1519" s="52" t="s">
        <v>568</v>
      </c>
      <c r="D1519" s="39">
        <v>45226</v>
      </c>
      <c r="E1519" s="22">
        <v>9</v>
      </c>
      <c r="F1519" s="3" t="s">
        <v>1132</v>
      </c>
      <c r="H1519" s="6"/>
      <c r="J1519" s="6"/>
      <c r="L1519" s="6"/>
      <c r="N1519" s="6"/>
      <c r="P1519" s="6"/>
      <c r="R1519" s="6"/>
      <c r="T1519" s="6"/>
      <c r="V1519" s="3" t="s">
        <v>842</v>
      </c>
      <c r="W1519" s="3"/>
      <c r="Y1519" s="6"/>
      <c r="Z1519" s="6">
        <v>22</v>
      </c>
      <c r="AA1519" s="6">
        <v>51</v>
      </c>
      <c r="AB1519" s="7">
        <f>Z1519-AA1519</f>
        <v>-29</v>
      </c>
      <c r="AC1519" s="6">
        <v>28</v>
      </c>
      <c r="AD1519" s="6">
        <v>42</v>
      </c>
      <c r="AE1519" s="7">
        <f>AC1519-AD1519</f>
        <v>-14</v>
      </c>
      <c r="AF1519" s="6"/>
      <c r="AG1519" s="6"/>
      <c r="AL1519" s="6"/>
      <c r="AM1519" s="6"/>
      <c r="AO1519" s="4" t="s">
        <v>1750</v>
      </c>
      <c r="AP1519" s="6"/>
      <c r="AQ1519" s="6"/>
      <c r="AR1519" s="6"/>
      <c r="AS1519" s="6"/>
      <c r="AT1519" s="6"/>
      <c r="AU1519" s="4"/>
      <c r="AV1519" s="6"/>
      <c r="AW1519" s="6"/>
      <c r="AX1519" s="7"/>
      <c r="BI1519" s="50"/>
      <c r="BK1519" s="50"/>
      <c r="BM1519" s="50"/>
      <c r="BO1519" s="50"/>
      <c r="BQ1519" s="50"/>
      <c r="BS1519" s="50"/>
    </row>
    <row r="1520" spans="2:71" x14ac:dyDescent="0.25">
      <c r="B1520" s="3" t="s">
        <v>297</v>
      </c>
      <c r="C1520" s="52" t="s">
        <v>677</v>
      </c>
      <c r="D1520" s="39">
        <v>45227</v>
      </c>
      <c r="E1520" s="22">
        <v>31</v>
      </c>
      <c r="F1520" s="3" t="s">
        <v>821</v>
      </c>
      <c r="H1520" s="6"/>
      <c r="J1520" s="6"/>
      <c r="L1520" s="6"/>
      <c r="N1520" s="6"/>
      <c r="P1520" s="6"/>
      <c r="R1520" s="6"/>
      <c r="T1520" s="6"/>
      <c r="V1520" s="3" t="s">
        <v>842</v>
      </c>
      <c r="W1520" s="3"/>
      <c r="Y1520" s="6"/>
      <c r="Z1520" s="6"/>
      <c r="AA1520" s="6"/>
      <c r="AC1520" s="6"/>
      <c r="AD1520" s="6"/>
      <c r="AF1520" s="6"/>
      <c r="AG1520" s="6"/>
      <c r="AL1520" s="6"/>
      <c r="AM1520" s="6"/>
      <c r="AO1520" s="4"/>
      <c r="AP1520" s="6"/>
      <c r="AQ1520" s="6"/>
      <c r="AR1520" s="6"/>
      <c r="AS1520" s="6"/>
      <c r="AT1520" s="6"/>
      <c r="AU1520" s="4"/>
      <c r="AV1520" s="6">
        <v>15</v>
      </c>
      <c r="AW1520" s="6">
        <v>67</v>
      </c>
      <c r="AX1520" s="7">
        <f>AV1520-AW1520</f>
        <v>-52</v>
      </c>
      <c r="AY1520" s="4" t="s">
        <v>871</v>
      </c>
      <c r="BI1520" s="50"/>
      <c r="BK1520" s="50"/>
      <c r="BM1520" s="50"/>
      <c r="BO1520" s="50"/>
      <c r="BQ1520" s="50"/>
      <c r="BS1520" s="50"/>
    </row>
    <row r="1521" spans="2:71" x14ac:dyDescent="0.25">
      <c r="B1521" s="3" t="s">
        <v>297</v>
      </c>
      <c r="C1521" s="52" t="s">
        <v>586</v>
      </c>
      <c r="D1521" s="39">
        <v>45228</v>
      </c>
      <c r="E1521" s="22">
        <v>30</v>
      </c>
      <c r="F1521" s="3" t="s">
        <v>1135</v>
      </c>
      <c r="H1521" s="6">
        <v>25</v>
      </c>
      <c r="I1521" s="7">
        <v>-1</v>
      </c>
      <c r="J1521" s="6">
        <v>45</v>
      </c>
      <c r="K1521" s="7">
        <v>1</v>
      </c>
      <c r="L1521" s="6">
        <v>13</v>
      </c>
      <c r="M1521" s="7">
        <v>0</v>
      </c>
      <c r="N1521" s="6">
        <v>6</v>
      </c>
      <c r="O1521" s="7">
        <v>2</v>
      </c>
      <c r="P1521" s="6">
        <v>7</v>
      </c>
      <c r="Q1521" s="7">
        <v>-1</v>
      </c>
      <c r="R1521" s="6"/>
      <c r="T1521" s="6">
        <v>-20</v>
      </c>
      <c r="U1521" s="7">
        <v>-2</v>
      </c>
      <c r="V1521" s="3" t="s">
        <v>842</v>
      </c>
      <c r="W1521" s="3"/>
      <c r="Y1521" s="6"/>
      <c r="Z1521" s="6">
        <v>31</v>
      </c>
      <c r="AA1521" s="6">
        <v>45</v>
      </c>
      <c r="AB1521" s="7">
        <f t="shared" si="29"/>
        <v>-14</v>
      </c>
      <c r="AC1521" s="6">
        <v>39</v>
      </c>
      <c r="AD1521" s="6">
        <v>29</v>
      </c>
      <c r="AE1521" s="7">
        <f t="shared" si="30"/>
        <v>10</v>
      </c>
      <c r="AF1521" s="6"/>
      <c r="AG1521" s="6"/>
      <c r="AL1521" s="6"/>
      <c r="AM1521" s="6"/>
      <c r="AO1521" s="4" t="s">
        <v>1148</v>
      </c>
      <c r="AP1521" s="6">
        <v>30</v>
      </c>
      <c r="AQ1521" s="6">
        <v>44</v>
      </c>
      <c r="AR1521" s="6"/>
      <c r="AS1521" s="6"/>
      <c r="AT1521" s="6"/>
      <c r="AU1521" s="4" t="s">
        <v>1147</v>
      </c>
      <c r="AV1521" s="6"/>
      <c r="AW1521" s="6"/>
      <c r="AX1521" s="7"/>
      <c r="BI1521" s="50"/>
      <c r="BK1521" s="50"/>
      <c r="BM1521" s="50"/>
      <c r="BO1521" s="50"/>
      <c r="BQ1521" s="50"/>
      <c r="BS1521" s="50"/>
    </row>
    <row r="1522" spans="2:71" x14ac:dyDescent="0.25">
      <c r="B1522" s="3" t="s">
        <v>297</v>
      </c>
      <c r="C1522" s="52" t="s">
        <v>643</v>
      </c>
      <c r="D1522" s="39">
        <v>45230</v>
      </c>
      <c r="E1522" s="22">
        <v>3</v>
      </c>
      <c r="F1522" s="3" t="s">
        <v>1207</v>
      </c>
      <c r="H1522" s="6">
        <v>23</v>
      </c>
      <c r="I1522" s="7">
        <v>1</v>
      </c>
      <c r="J1522" s="6">
        <v>45</v>
      </c>
      <c r="K1522" s="7">
        <v>2</v>
      </c>
      <c r="L1522" s="6">
        <v>10</v>
      </c>
      <c r="M1522" s="7">
        <v>-1</v>
      </c>
      <c r="N1522" s="6">
        <v>7</v>
      </c>
      <c r="O1522" s="7">
        <v>-1</v>
      </c>
      <c r="P1522" s="6">
        <v>8</v>
      </c>
      <c r="Q1522" s="7">
        <v>1</v>
      </c>
      <c r="R1522" s="6"/>
      <c r="T1522" s="6">
        <v>-22</v>
      </c>
      <c r="U1522" s="7">
        <v>-1</v>
      </c>
      <c r="V1522" s="3" t="s">
        <v>842</v>
      </c>
      <c r="W1522" s="3"/>
      <c r="Y1522" s="6"/>
      <c r="Z1522" s="6"/>
      <c r="AA1522" s="6"/>
      <c r="AC1522" s="6"/>
      <c r="AD1522" s="6"/>
      <c r="AF1522" s="6"/>
      <c r="AG1522" s="6"/>
      <c r="AL1522" s="6"/>
      <c r="AM1522" s="6"/>
      <c r="AO1522" s="4"/>
      <c r="AP1522" s="6"/>
      <c r="AQ1522" s="6"/>
      <c r="AR1522" s="6"/>
      <c r="AS1522" s="6"/>
      <c r="AT1522" s="6"/>
      <c r="AU1522" s="4"/>
      <c r="AV1522" s="6"/>
      <c r="AW1522" s="6"/>
      <c r="AX1522" s="7"/>
      <c r="BI1522" s="50"/>
      <c r="BK1522" s="50"/>
      <c r="BM1522" s="50"/>
      <c r="BO1522" s="50"/>
      <c r="BQ1522" s="50"/>
      <c r="BS1522" s="50"/>
    </row>
    <row r="1523" spans="2:71" x14ac:dyDescent="0.25">
      <c r="B1523" s="3" t="s">
        <v>297</v>
      </c>
      <c r="C1523" s="52" t="s">
        <v>643</v>
      </c>
      <c r="D1523" s="39">
        <v>45230</v>
      </c>
      <c r="E1523" s="22">
        <v>3</v>
      </c>
      <c r="F1523" s="3" t="s">
        <v>821</v>
      </c>
      <c r="G1523" s="2" t="s">
        <v>224</v>
      </c>
      <c r="H1523" s="6">
        <v>23</v>
      </c>
      <c r="I1523" s="7">
        <v>-1</v>
      </c>
      <c r="J1523" s="6">
        <v>44</v>
      </c>
      <c r="K1523" s="7">
        <v>-4</v>
      </c>
      <c r="L1523" s="6">
        <v>9</v>
      </c>
      <c r="M1523" s="7">
        <v>0</v>
      </c>
      <c r="N1523" s="6">
        <v>9</v>
      </c>
      <c r="O1523" s="7">
        <v>4</v>
      </c>
      <c r="P1523" s="6">
        <v>9</v>
      </c>
      <c r="Q1523" s="7">
        <v>1</v>
      </c>
      <c r="R1523" s="6"/>
      <c r="T1523" s="6">
        <v>-21</v>
      </c>
      <c r="U1523" s="7">
        <v>3</v>
      </c>
      <c r="V1523" s="3" t="s">
        <v>842</v>
      </c>
      <c r="W1523" s="3"/>
      <c r="Y1523" s="6"/>
      <c r="Z1523" s="6">
        <v>25</v>
      </c>
      <c r="AA1523" s="6">
        <v>65</v>
      </c>
      <c r="AB1523" s="7">
        <f>Z1523-AA1523</f>
        <v>-40</v>
      </c>
      <c r="AC1523" s="6">
        <v>33</v>
      </c>
      <c r="AD1523" s="6">
        <v>53</v>
      </c>
      <c r="AE1523" s="7">
        <f>AC1523-AD1523</f>
        <v>-20</v>
      </c>
      <c r="AF1523" s="6"/>
      <c r="AG1523" s="6"/>
      <c r="AL1523" s="6"/>
      <c r="AM1523" s="6"/>
      <c r="AO1523" s="4" t="s">
        <v>931</v>
      </c>
      <c r="AP1523" s="6">
        <v>22</v>
      </c>
      <c r="AQ1523" s="6">
        <v>35</v>
      </c>
      <c r="AR1523" s="6"/>
      <c r="AS1523" s="6"/>
      <c r="AT1523" s="6"/>
      <c r="AU1523" s="4" t="s">
        <v>876</v>
      </c>
      <c r="AV1523" s="6"/>
      <c r="AW1523" s="6"/>
      <c r="AX1523" s="7"/>
      <c r="BI1523" s="50"/>
      <c r="BK1523" s="50"/>
      <c r="BM1523" s="50"/>
      <c r="BO1523" s="50"/>
      <c r="BQ1523" s="50"/>
      <c r="BS1523" s="50"/>
    </row>
    <row r="1524" spans="2:71" x14ac:dyDescent="0.25">
      <c r="B1524" s="3" t="s">
        <v>297</v>
      </c>
      <c r="C1524" s="52" t="s">
        <v>644</v>
      </c>
      <c r="D1524" s="39">
        <v>45230</v>
      </c>
      <c r="E1524" s="22">
        <v>2</v>
      </c>
      <c r="F1524" s="3" t="s">
        <v>1198</v>
      </c>
      <c r="H1524" s="6">
        <v>28</v>
      </c>
      <c r="I1524" s="7">
        <v>-2</v>
      </c>
      <c r="J1524" s="6">
        <v>44</v>
      </c>
      <c r="K1524" s="7">
        <v>2</v>
      </c>
      <c r="L1524" s="6">
        <v>10</v>
      </c>
      <c r="M1524" s="7">
        <v>-2</v>
      </c>
      <c r="N1524" s="6">
        <v>7</v>
      </c>
      <c r="O1524" s="7">
        <v>1</v>
      </c>
      <c r="P1524" s="6">
        <v>7</v>
      </c>
      <c r="Q1524" s="7">
        <v>0</v>
      </c>
      <c r="R1524" s="6"/>
      <c r="T1524" s="6">
        <v>-16</v>
      </c>
      <c r="U1524" s="7">
        <v>-4</v>
      </c>
      <c r="V1524" s="3" t="s">
        <v>842</v>
      </c>
      <c r="W1524" s="3"/>
      <c r="Y1524" s="6"/>
      <c r="Z1524" s="6"/>
      <c r="AA1524" s="6"/>
      <c r="AC1524" s="6"/>
      <c r="AD1524" s="6"/>
      <c r="AF1524" s="6"/>
      <c r="AG1524" s="6"/>
      <c r="AL1524" s="6"/>
      <c r="AM1524" s="6"/>
      <c r="AO1524" s="4"/>
      <c r="AP1524" s="6"/>
      <c r="AQ1524" s="6"/>
      <c r="AR1524" s="6"/>
      <c r="AS1524" s="6"/>
      <c r="AT1524" s="6"/>
      <c r="AU1524" s="4"/>
      <c r="AV1524" s="6"/>
      <c r="AW1524" s="6"/>
      <c r="AX1524" s="7"/>
      <c r="BI1524" s="50"/>
      <c r="BK1524" s="50"/>
      <c r="BM1524" s="50"/>
      <c r="BO1524" s="50"/>
      <c r="BQ1524" s="50"/>
      <c r="BS1524" s="50"/>
    </row>
    <row r="1525" spans="2:71" x14ac:dyDescent="0.25">
      <c r="B1525" s="3" t="s">
        <v>297</v>
      </c>
      <c r="C1525" s="52" t="s">
        <v>713</v>
      </c>
      <c r="D1525" s="39">
        <v>45230</v>
      </c>
      <c r="E1525" s="22">
        <v>13</v>
      </c>
      <c r="F1525" s="3" t="s">
        <v>982</v>
      </c>
      <c r="G1525" s="2" t="s">
        <v>234</v>
      </c>
      <c r="H1525" s="6">
        <v>29</v>
      </c>
      <c r="I1525" s="7">
        <v>0</v>
      </c>
      <c r="J1525" s="6">
        <v>46</v>
      </c>
      <c r="K1525" s="7">
        <v>0</v>
      </c>
      <c r="L1525" s="6">
        <v>10</v>
      </c>
      <c r="M1525" s="7">
        <v>-2</v>
      </c>
      <c r="N1525" s="6">
        <v>3</v>
      </c>
      <c r="O1525" s="7">
        <v>0</v>
      </c>
      <c r="P1525" s="6">
        <v>5</v>
      </c>
      <c r="Q1525" s="7">
        <v>0</v>
      </c>
      <c r="R1525" s="6">
        <v>1</v>
      </c>
      <c r="S1525" s="7">
        <v>0</v>
      </c>
      <c r="T1525" s="6">
        <v>-17</v>
      </c>
      <c r="U1525" s="7">
        <v>0</v>
      </c>
      <c r="V1525" s="3" t="s">
        <v>842</v>
      </c>
      <c r="W1525" s="3"/>
      <c r="X1525" t="s">
        <v>1152</v>
      </c>
      <c r="Y1525" s="6"/>
      <c r="Z1525" s="6"/>
      <c r="AA1525" s="6"/>
      <c r="AC1525" s="6"/>
      <c r="AD1525" s="6"/>
      <c r="AF1525" s="6"/>
      <c r="AG1525" s="6"/>
      <c r="AL1525" s="6"/>
      <c r="AM1525" s="6"/>
      <c r="AO1525" s="4"/>
      <c r="AP1525" s="6"/>
      <c r="AQ1525" s="6"/>
      <c r="AR1525" s="6"/>
      <c r="AS1525" s="6"/>
      <c r="AT1525" s="6"/>
      <c r="AU1525" s="4"/>
      <c r="AV1525" s="6"/>
      <c r="AW1525" s="6"/>
      <c r="AX1525" s="7"/>
      <c r="BF1525">
        <v>151</v>
      </c>
      <c r="BG1525" s="50">
        <f>BF1525-BF1454</f>
        <v>2</v>
      </c>
      <c r="BH1525">
        <v>434</v>
      </c>
      <c r="BI1525" s="50">
        <f>BH1525-BH1454</f>
        <v>14</v>
      </c>
      <c r="BJ1525">
        <v>16</v>
      </c>
      <c r="BK1525" s="50">
        <f>BJ1525-BJ1454</f>
        <v>-7</v>
      </c>
      <c r="BL1525">
        <v>1</v>
      </c>
      <c r="BM1525" s="50">
        <f>BL1525-BL1454</f>
        <v>-1</v>
      </c>
      <c r="BN1525">
        <v>1</v>
      </c>
      <c r="BO1525" s="50">
        <f>BN1525-BN1454</f>
        <v>-3</v>
      </c>
      <c r="BP1525">
        <v>28</v>
      </c>
      <c r="BQ1525" s="50">
        <f>BP1525-BP1454</f>
        <v>-4</v>
      </c>
      <c r="BR1525">
        <v>3</v>
      </c>
      <c r="BS1525" s="50">
        <f>BR1525-BR1454</f>
        <v>0</v>
      </c>
    </row>
    <row r="1526" spans="2:71" x14ac:dyDescent="0.25">
      <c r="B1526" s="3" t="s">
        <v>296</v>
      </c>
      <c r="C1526" s="52" t="s">
        <v>339</v>
      </c>
      <c r="D1526" s="39">
        <v>45231</v>
      </c>
      <c r="E1526" s="22">
        <v>3</v>
      </c>
      <c r="F1526" s="3" t="s">
        <v>1169</v>
      </c>
      <c r="H1526" s="6">
        <v>26</v>
      </c>
      <c r="I1526" s="7">
        <v>1</v>
      </c>
      <c r="J1526" s="6">
        <v>46</v>
      </c>
      <c r="K1526" s="7">
        <v>0</v>
      </c>
      <c r="L1526" s="6">
        <v>11</v>
      </c>
      <c r="M1526" s="7">
        <v>0</v>
      </c>
      <c r="N1526" s="6">
        <v>6</v>
      </c>
      <c r="O1526" s="7">
        <v>1</v>
      </c>
      <c r="P1526" s="6">
        <v>6</v>
      </c>
      <c r="Q1526" s="7">
        <v>-1</v>
      </c>
      <c r="R1526" s="6"/>
      <c r="T1526" s="6">
        <v>-20</v>
      </c>
      <c r="U1526" s="7">
        <v>1</v>
      </c>
      <c r="V1526" s="3" t="s">
        <v>1170</v>
      </c>
      <c r="W1526" t="s">
        <v>988</v>
      </c>
      <c r="Y1526" s="6"/>
      <c r="Z1526" s="6"/>
      <c r="AA1526" s="6"/>
      <c r="AC1526" s="6"/>
      <c r="AD1526" s="6"/>
      <c r="AF1526" s="6"/>
      <c r="AG1526" s="6"/>
      <c r="AL1526" s="6"/>
      <c r="AM1526" s="6"/>
      <c r="AO1526" s="4"/>
      <c r="AP1526" s="6"/>
      <c r="AQ1526" s="6"/>
      <c r="AR1526" s="6"/>
      <c r="AS1526" s="6"/>
      <c r="AT1526" s="6"/>
      <c r="AU1526" s="4"/>
      <c r="AV1526" s="6"/>
      <c r="AW1526" s="6"/>
      <c r="AX1526" s="7"/>
      <c r="BI1526" s="50"/>
      <c r="BK1526" s="50"/>
      <c r="BM1526" s="50"/>
      <c r="BO1526" s="50"/>
      <c r="BQ1526" s="50"/>
      <c r="BS1526" s="50"/>
    </row>
    <row r="1527" spans="2:71" x14ac:dyDescent="0.25">
      <c r="B1527" s="3" t="s">
        <v>296</v>
      </c>
      <c r="C1527" s="52" t="s">
        <v>1208</v>
      </c>
      <c r="D1527" s="39">
        <v>45231</v>
      </c>
      <c r="E1527" s="22">
        <v>17</v>
      </c>
      <c r="F1527" s="3" t="s">
        <v>1132</v>
      </c>
      <c r="G1527" s="2" t="s">
        <v>60</v>
      </c>
      <c r="H1527" s="6">
        <v>25</v>
      </c>
      <c r="I1527" s="7">
        <v>1</v>
      </c>
      <c r="J1527" s="6">
        <v>46</v>
      </c>
      <c r="K1527" s="7">
        <v>2</v>
      </c>
      <c r="L1527" s="6">
        <v>12</v>
      </c>
      <c r="M1527" s="7">
        <v>-1</v>
      </c>
      <c r="N1527" s="6">
        <v>6</v>
      </c>
      <c r="O1527" s="7">
        <v>-3</v>
      </c>
      <c r="P1527" s="6">
        <v>4</v>
      </c>
      <c r="Q1527" s="7">
        <v>0</v>
      </c>
      <c r="R1527" s="6">
        <v>0</v>
      </c>
      <c r="S1527" s="7">
        <v>-2</v>
      </c>
      <c r="T1527" s="6">
        <v>-21</v>
      </c>
      <c r="U1527" s="7">
        <v>-1</v>
      </c>
      <c r="V1527" s="3" t="s">
        <v>639</v>
      </c>
      <c r="W1527" s="3"/>
      <c r="Y1527" s="6"/>
      <c r="Z1527" s="6">
        <v>21</v>
      </c>
      <c r="AA1527" s="6">
        <v>66</v>
      </c>
      <c r="AB1527" s="7">
        <f>Z1527-AA1527</f>
        <v>-45</v>
      </c>
      <c r="AC1527" s="6">
        <v>29</v>
      </c>
      <c r="AD1527" s="6">
        <v>50</v>
      </c>
      <c r="AE1527" s="7">
        <f>AC1527-AD1527</f>
        <v>-21</v>
      </c>
      <c r="AF1527" s="6">
        <v>23</v>
      </c>
      <c r="AG1527" s="6">
        <v>31</v>
      </c>
      <c r="AH1527" s="7">
        <f>AF1527-AG1527</f>
        <v>-8</v>
      </c>
      <c r="AL1527" s="6"/>
      <c r="AM1527" s="6"/>
      <c r="AO1527" s="4" t="s">
        <v>1087</v>
      </c>
      <c r="AP1527" s="6"/>
      <c r="AQ1527" s="6"/>
      <c r="AR1527" s="6"/>
      <c r="AS1527" s="6"/>
      <c r="AT1527" s="6"/>
      <c r="AU1527" s="4"/>
      <c r="AV1527" s="6">
        <v>13</v>
      </c>
      <c r="AW1527" s="6">
        <v>80</v>
      </c>
      <c r="AX1527" s="7">
        <f>AV1527-AW1527</f>
        <v>-67</v>
      </c>
      <c r="AY1527" s="4" t="s">
        <v>937</v>
      </c>
      <c r="BI1527" s="50"/>
      <c r="BK1527" s="50"/>
      <c r="BM1527" s="50"/>
      <c r="BO1527" s="50"/>
      <c r="BQ1527" s="50"/>
      <c r="BS1527" s="50"/>
    </row>
    <row r="1528" spans="2:71" x14ac:dyDescent="0.25">
      <c r="B1528" s="3" t="s">
        <v>296</v>
      </c>
      <c r="C1528" s="52" t="s">
        <v>571</v>
      </c>
      <c r="D1528" s="39">
        <v>45232</v>
      </c>
      <c r="E1528" s="22">
        <v>3</v>
      </c>
      <c r="F1528" s="3" t="s">
        <v>1164</v>
      </c>
      <c r="H1528" s="6">
        <v>27</v>
      </c>
      <c r="I1528" s="7">
        <v>1</v>
      </c>
      <c r="J1528" s="6">
        <v>45</v>
      </c>
      <c r="K1528" s="7">
        <v>-1</v>
      </c>
      <c r="L1528" s="6">
        <v>10</v>
      </c>
      <c r="M1528" s="7">
        <v>0</v>
      </c>
      <c r="N1528" s="6">
        <v>5</v>
      </c>
      <c r="O1528" s="7">
        <v>-1</v>
      </c>
      <c r="P1528" s="6">
        <v>9</v>
      </c>
      <c r="Q1528" s="7">
        <v>2</v>
      </c>
      <c r="R1528" s="6"/>
      <c r="T1528" s="6">
        <v>-18</v>
      </c>
      <c r="U1528" s="7">
        <v>2</v>
      </c>
      <c r="V1528" s="3" t="s">
        <v>842</v>
      </c>
      <c r="W1528" s="3"/>
      <c r="Y1528" s="6"/>
      <c r="Z1528" s="6">
        <v>25</v>
      </c>
      <c r="AA1528" s="6">
        <v>44</v>
      </c>
      <c r="AB1528" s="7">
        <f>Z1528-AA1528</f>
        <v>-19</v>
      </c>
      <c r="AC1528" s="6">
        <v>33</v>
      </c>
      <c r="AD1528" s="6">
        <v>28</v>
      </c>
      <c r="AE1528" s="7">
        <f>AC1528-AD1528</f>
        <v>5</v>
      </c>
      <c r="AF1528" s="6"/>
      <c r="AG1528" s="6"/>
      <c r="AL1528" s="6"/>
      <c r="AM1528" s="6"/>
      <c r="AO1528" s="4" t="s">
        <v>1189</v>
      </c>
      <c r="AP1528" s="6">
        <v>29</v>
      </c>
      <c r="AQ1528" s="6">
        <v>38</v>
      </c>
      <c r="AR1528" s="6"/>
      <c r="AS1528" s="6"/>
      <c r="AT1528" s="6"/>
      <c r="AU1528" s="4" t="s">
        <v>1185</v>
      </c>
      <c r="AV1528" s="6"/>
      <c r="AW1528" s="6"/>
      <c r="AX1528" s="7"/>
      <c r="BI1528" s="50"/>
      <c r="BK1528" s="50"/>
      <c r="BM1528" s="50"/>
      <c r="BO1528" s="50"/>
      <c r="BQ1528" s="50"/>
      <c r="BS1528" s="50"/>
    </row>
    <row r="1529" spans="2:71" x14ac:dyDescent="0.25">
      <c r="B1529" s="3" t="s">
        <v>296</v>
      </c>
      <c r="C1529" s="52" t="s">
        <v>583</v>
      </c>
      <c r="D1529" s="39">
        <v>45233</v>
      </c>
      <c r="E1529" s="22">
        <v>4</v>
      </c>
      <c r="F1529" s="3" t="s">
        <v>1182</v>
      </c>
      <c r="G1529" s="2" t="s">
        <v>74</v>
      </c>
      <c r="H1529" s="6">
        <v>21</v>
      </c>
      <c r="I1529" s="7">
        <v>0</v>
      </c>
      <c r="J1529" s="6">
        <v>45</v>
      </c>
      <c r="K1529" s="7">
        <v>-4</v>
      </c>
      <c r="L1529" s="6">
        <v>9</v>
      </c>
      <c r="M1529" s="7">
        <v>0</v>
      </c>
      <c r="N1529" s="6">
        <v>8</v>
      </c>
      <c r="O1529" s="7">
        <v>1</v>
      </c>
      <c r="P1529" s="6">
        <v>10</v>
      </c>
      <c r="Q1529" s="7">
        <v>1</v>
      </c>
      <c r="R1529" s="6"/>
      <c r="T1529" s="6">
        <v>-24</v>
      </c>
      <c r="U1529" s="7">
        <v>4</v>
      </c>
      <c r="V1529" s="3" t="s">
        <v>842</v>
      </c>
      <c r="W1529" s="3"/>
      <c r="Y1529" s="6"/>
      <c r="Z1529" s="6"/>
      <c r="AA1529" s="6"/>
      <c r="AC1529" s="6"/>
      <c r="AD1529" s="6"/>
      <c r="AF1529" s="6"/>
      <c r="AG1529" s="6"/>
      <c r="AL1529" s="6"/>
      <c r="AM1529" s="6"/>
      <c r="AO1529" s="4"/>
      <c r="AP1529" s="6"/>
      <c r="AQ1529" s="6"/>
      <c r="AR1529" s="6"/>
      <c r="AS1529" s="6"/>
      <c r="AT1529" s="6"/>
      <c r="AU1529" s="4"/>
      <c r="AV1529" s="6"/>
      <c r="AW1529" s="6"/>
      <c r="AX1529" s="7"/>
      <c r="BI1529" s="50"/>
      <c r="BK1529" s="50"/>
      <c r="BM1529" s="50"/>
      <c r="BO1529" s="50"/>
      <c r="BQ1529" s="50"/>
      <c r="BS1529" s="50"/>
    </row>
    <row r="1530" spans="2:71" x14ac:dyDescent="0.25">
      <c r="B1530" s="3" t="s">
        <v>296</v>
      </c>
      <c r="C1530" s="52" t="s">
        <v>584</v>
      </c>
      <c r="D1530" s="39">
        <v>45233</v>
      </c>
      <c r="E1530" s="22">
        <v>7</v>
      </c>
      <c r="F1530" s="3" t="s">
        <v>1136</v>
      </c>
      <c r="H1530" s="6">
        <v>29</v>
      </c>
      <c r="I1530" s="7">
        <v>0</v>
      </c>
      <c r="J1530" s="6">
        <v>45</v>
      </c>
      <c r="K1530" s="7">
        <v>-1</v>
      </c>
      <c r="L1530" s="6">
        <v>11</v>
      </c>
      <c r="M1530" s="7">
        <v>2</v>
      </c>
      <c r="N1530" s="6">
        <v>3</v>
      </c>
      <c r="O1530" s="7">
        <v>0</v>
      </c>
      <c r="P1530" s="6">
        <v>5</v>
      </c>
      <c r="Q1530" s="7">
        <v>-2</v>
      </c>
      <c r="R1530" s="6"/>
      <c r="T1530" s="6">
        <v>-16</v>
      </c>
      <c r="U1530" s="7">
        <v>1</v>
      </c>
      <c r="V1530" s="3" t="s">
        <v>842</v>
      </c>
      <c r="W1530" t="s">
        <v>988</v>
      </c>
      <c r="Y1530" s="6"/>
      <c r="Z1530" s="6"/>
      <c r="AA1530" s="6"/>
      <c r="AC1530" s="6"/>
      <c r="AD1530" s="6"/>
      <c r="AF1530" s="6"/>
      <c r="AG1530" s="6"/>
      <c r="AL1530" s="6"/>
      <c r="AM1530" s="6"/>
      <c r="AO1530" s="4"/>
      <c r="AP1530" s="6"/>
      <c r="AQ1530" s="6"/>
      <c r="AR1530" s="6"/>
      <c r="AS1530" s="6"/>
      <c r="AT1530" s="6"/>
      <c r="AU1530" s="4"/>
      <c r="AV1530" s="6"/>
      <c r="AW1530" s="6"/>
      <c r="AX1530" s="7"/>
      <c r="BI1530" s="50"/>
      <c r="BK1530" s="50"/>
      <c r="BM1530" s="50"/>
      <c r="BO1530" s="50"/>
      <c r="BQ1530" s="50"/>
      <c r="BS1530" s="50"/>
    </row>
    <row r="1531" spans="2:71" x14ac:dyDescent="0.25">
      <c r="B1531" s="3" t="s">
        <v>296</v>
      </c>
      <c r="C1531" s="52" t="s">
        <v>376</v>
      </c>
      <c r="D1531" s="39">
        <v>45233</v>
      </c>
      <c r="E1531" s="22">
        <v>6</v>
      </c>
      <c r="F1531" s="3" t="s">
        <v>1094</v>
      </c>
      <c r="H1531" s="6">
        <v>24</v>
      </c>
      <c r="I1531" s="7">
        <v>-1</v>
      </c>
      <c r="J1531" s="6">
        <v>45</v>
      </c>
      <c r="K1531" s="7">
        <v>-1</v>
      </c>
      <c r="L1531" s="6">
        <v>12</v>
      </c>
      <c r="M1531" s="7">
        <v>1</v>
      </c>
      <c r="N1531" s="6">
        <v>7</v>
      </c>
      <c r="O1531" s="7">
        <v>1</v>
      </c>
      <c r="P1531" s="6">
        <v>6</v>
      </c>
      <c r="Q1531" s="7">
        <v>-1</v>
      </c>
      <c r="R1531" s="6">
        <v>2</v>
      </c>
      <c r="S1531" s="7">
        <v>0</v>
      </c>
      <c r="T1531" s="6">
        <v>-21</v>
      </c>
      <c r="U1531" s="7">
        <v>0</v>
      </c>
      <c r="V1531" s="3" t="s">
        <v>842</v>
      </c>
      <c r="W1531" s="3"/>
      <c r="Y1531" s="6"/>
      <c r="Z1531" s="6">
        <v>32</v>
      </c>
      <c r="AA1531" s="6">
        <v>60</v>
      </c>
      <c r="AB1531" s="7">
        <f>Z1531-AA1531</f>
        <v>-28</v>
      </c>
      <c r="AC1531" s="6">
        <v>40</v>
      </c>
      <c r="AD1531" s="6">
        <v>46</v>
      </c>
      <c r="AE1531" s="7">
        <f>AC1531-AD1531</f>
        <v>-6</v>
      </c>
      <c r="AF1531" s="6"/>
      <c r="AG1531" s="6"/>
      <c r="AL1531" s="6"/>
      <c r="AM1531" s="6"/>
      <c r="AO1531" s="4" t="s">
        <v>1095</v>
      </c>
      <c r="AP1531" s="6"/>
      <c r="AQ1531" s="6"/>
      <c r="AR1531" s="6"/>
      <c r="AS1531" s="6"/>
      <c r="AT1531" s="6"/>
      <c r="AU1531" s="4"/>
      <c r="AV1531" s="6"/>
      <c r="AW1531" s="6"/>
      <c r="AX1531" s="7"/>
      <c r="BI1531" s="50"/>
      <c r="BK1531" s="50"/>
      <c r="BM1531" s="50"/>
      <c r="BO1531" s="50"/>
      <c r="BQ1531" s="50"/>
      <c r="BS1531" s="50"/>
    </row>
    <row r="1532" spans="2:71" x14ac:dyDescent="0.25">
      <c r="B1532" s="3" t="s">
        <v>296</v>
      </c>
      <c r="C1532" s="52" t="s">
        <v>591</v>
      </c>
      <c r="D1532" s="39">
        <v>45234</v>
      </c>
      <c r="E1532" s="22">
        <v>7</v>
      </c>
      <c r="F1532" s="3" t="s">
        <v>821</v>
      </c>
      <c r="H1532" s="6"/>
      <c r="J1532" s="6"/>
      <c r="L1532" s="6"/>
      <c r="N1532" s="6"/>
      <c r="P1532" s="6"/>
      <c r="R1532" s="6"/>
      <c r="T1532" s="6"/>
      <c r="V1532" s="3" t="s">
        <v>842</v>
      </c>
      <c r="W1532" s="3"/>
      <c r="Y1532" s="6"/>
      <c r="Z1532" s="6">
        <v>27</v>
      </c>
      <c r="AA1532" s="6">
        <v>61</v>
      </c>
      <c r="AB1532" s="7">
        <f>Z1532-AA1532</f>
        <v>-34</v>
      </c>
      <c r="AC1532" s="6">
        <v>34</v>
      </c>
      <c r="AD1532" s="6">
        <v>48</v>
      </c>
      <c r="AE1532" s="7">
        <f>AC1532-AD1532</f>
        <v>-14</v>
      </c>
      <c r="AF1532" s="6"/>
      <c r="AG1532" s="6"/>
      <c r="AL1532" s="6"/>
      <c r="AM1532" s="6"/>
      <c r="AO1532" s="4" t="s">
        <v>1037</v>
      </c>
      <c r="AP1532" s="6"/>
      <c r="AQ1532" s="6"/>
      <c r="AR1532" s="6"/>
      <c r="AS1532" s="6"/>
      <c r="AT1532" s="6"/>
      <c r="AU1532" s="4"/>
      <c r="AV1532" s="6">
        <v>14</v>
      </c>
      <c r="AW1532" s="6">
        <v>66</v>
      </c>
      <c r="AX1532" s="7">
        <f>AV1532-AW1532</f>
        <v>-52</v>
      </c>
      <c r="AY1532" s="4" t="s">
        <v>871</v>
      </c>
      <c r="BI1532" s="50"/>
      <c r="BK1532" s="50"/>
      <c r="BM1532" s="50"/>
      <c r="BO1532" s="50"/>
      <c r="BQ1532" s="50"/>
      <c r="BS1532" s="50"/>
    </row>
    <row r="1533" spans="2:71" x14ac:dyDescent="0.25">
      <c r="B1533" s="3" t="s">
        <v>296</v>
      </c>
      <c r="C1533" s="52" t="s">
        <v>316</v>
      </c>
      <c r="D1533" s="39">
        <v>45235</v>
      </c>
      <c r="E1533" s="22">
        <v>6</v>
      </c>
      <c r="F1533" s="3" t="s">
        <v>1135</v>
      </c>
      <c r="H1533" s="6">
        <v>28</v>
      </c>
      <c r="I1533" s="7">
        <v>3</v>
      </c>
      <c r="J1533" s="6">
        <v>45</v>
      </c>
      <c r="K1533" s="7">
        <v>0</v>
      </c>
      <c r="L1533" s="6">
        <v>11</v>
      </c>
      <c r="M1533" s="7">
        <v>-2</v>
      </c>
      <c r="N1533" s="6">
        <v>4</v>
      </c>
      <c r="O1533" s="7">
        <v>-2</v>
      </c>
      <c r="P1533" s="6">
        <v>9</v>
      </c>
      <c r="Q1533" s="7">
        <v>2</v>
      </c>
      <c r="R1533" s="6"/>
      <c r="T1533" s="6">
        <v>-17</v>
      </c>
      <c r="U1533" s="7">
        <v>3</v>
      </c>
      <c r="V1533" s="3" t="s">
        <v>842</v>
      </c>
      <c r="W1533" s="3"/>
      <c r="Y1533" s="6"/>
      <c r="Z1533" s="6">
        <v>30</v>
      </c>
      <c r="AA1533" s="6">
        <v>46</v>
      </c>
      <c r="AB1533" s="7">
        <f>Z1533-AA1533</f>
        <v>-16</v>
      </c>
      <c r="AC1533" s="6">
        <v>39</v>
      </c>
      <c r="AD1533" s="6">
        <v>29</v>
      </c>
      <c r="AE1533" s="7">
        <f>AC1533-AD1533</f>
        <v>10</v>
      </c>
      <c r="AF1533" s="6"/>
      <c r="AG1533" s="6"/>
      <c r="AL1533" s="6"/>
      <c r="AM1533" s="6"/>
      <c r="AO1533" s="4" t="s">
        <v>1148</v>
      </c>
      <c r="AP1533" s="6">
        <v>31</v>
      </c>
      <c r="AQ1533" s="6">
        <v>42</v>
      </c>
      <c r="AR1533" s="6"/>
      <c r="AS1533" s="6"/>
      <c r="AT1533" s="6"/>
      <c r="AU1533" s="4" t="s">
        <v>1147</v>
      </c>
      <c r="AV1533" s="6"/>
      <c r="AW1533" s="6"/>
      <c r="AX1533" s="7"/>
      <c r="BI1533" s="50"/>
      <c r="BK1533" s="50"/>
      <c r="BM1533" s="50"/>
      <c r="BO1533" s="50"/>
      <c r="BQ1533" s="50"/>
      <c r="BS1533" s="50"/>
    </row>
    <row r="1534" spans="2:71" x14ac:dyDescent="0.25">
      <c r="B1534" s="3" t="s">
        <v>296</v>
      </c>
      <c r="C1534" s="52" t="s">
        <v>647</v>
      </c>
      <c r="D1534" s="39">
        <v>45237</v>
      </c>
      <c r="E1534" s="22">
        <v>10</v>
      </c>
      <c r="F1534" s="3" t="s">
        <v>821</v>
      </c>
      <c r="G1534" s="2" t="s">
        <v>224</v>
      </c>
      <c r="H1534" s="6">
        <v>23</v>
      </c>
      <c r="I1534" s="7">
        <v>0</v>
      </c>
      <c r="J1534" s="6">
        <v>47</v>
      </c>
      <c r="K1534" s="7">
        <v>3</v>
      </c>
      <c r="L1534" s="6">
        <v>10</v>
      </c>
      <c r="M1534" s="7">
        <v>1</v>
      </c>
      <c r="N1534" s="6">
        <v>7</v>
      </c>
      <c r="O1534" s="7">
        <v>-2</v>
      </c>
      <c r="P1534" s="6">
        <v>8</v>
      </c>
      <c r="Q1534" s="7">
        <v>-1</v>
      </c>
      <c r="R1534" s="6"/>
      <c r="T1534" s="6">
        <v>-24</v>
      </c>
      <c r="U1534" s="7">
        <v>-3</v>
      </c>
      <c r="V1534" s="3" t="s">
        <v>842</v>
      </c>
      <c r="W1534" s="3"/>
      <c r="Y1534" s="6"/>
      <c r="Z1534" s="6">
        <v>27</v>
      </c>
      <c r="AA1534" s="6">
        <v>63</v>
      </c>
      <c r="AB1534" s="7">
        <f>Z1534-AA1534</f>
        <v>-36</v>
      </c>
      <c r="AC1534" s="6">
        <v>35</v>
      </c>
      <c r="AD1534" s="6">
        <v>52</v>
      </c>
      <c r="AE1534" s="7">
        <f>AC1534-AD1534</f>
        <v>-17</v>
      </c>
      <c r="AF1534" s="6"/>
      <c r="AG1534" s="6"/>
      <c r="AL1534" s="6"/>
      <c r="AM1534" s="6"/>
      <c r="AO1534" s="4" t="s">
        <v>931</v>
      </c>
      <c r="AP1534" s="6">
        <v>21</v>
      </c>
      <c r="AQ1534" s="6">
        <v>32</v>
      </c>
      <c r="AR1534" s="6"/>
      <c r="AS1534" s="6"/>
      <c r="AT1534" s="6"/>
      <c r="AU1534" s="4" t="s">
        <v>876</v>
      </c>
      <c r="AV1534" s="6"/>
      <c r="AW1534" s="6"/>
      <c r="AX1534" s="7"/>
      <c r="BI1534" s="50"/>
      <c r="BK1534" s="50"/>
      <c r="BM1534" s="50"/>
      <c r="BO1534" s="50"/>
      <c r="BQ1534" s="50"/>
      <c r="BS1534" s="50"/>
    </row>
    <row r="1535" spans="2:71" x14ac:dyDescent="0.25">
      <c r="B1535" s="3" t="s">
        <v>296</v>
      </c>
      <c r="C1535" s="52" t="s">
        <v>419</v>
      </c>
      <c r="D1535" s="39">
        <v>45238</v>
      </c>
      <c r="E1535" s="22">
        <v>10</v>
      </c>
      <c r="F1535" s="3" t="s">
        <v>1169</v>
      </c>
      <c r="H1535" s="6">
        <v>25</v>
      </c>
      <c r="I1535" s="7">
        <v>-1</v>
      </c>
      <c r="J1535" s="6">
        <v>46</v>
      </c>
      <c r="K1535" s="7">
        <v>0</v>
      </c>
      <c r="L1535" s="6">
        <v>10</v>
      </c>
      <c r="M1535" s="7">
        <v>-1</v>
      </c>
      <c r="N1535" s="6">
        <v>7</v>
      </c>
      <c r="O1535" s="7">
        <v>1</v>
      </c>
      <c r="P1535" s="6">
        <v>7</v>
      </c>
      <c r="Q1535" s="7">
        <v>1</v>
      </c>
      <c r="R1535" s="6"/>
      <c r="T1535" s="6">
        <v>-21</v>
      </c>
      <c r="U1535" s="7">
        <v>-1</v>
      </c>
      <c r="V1535" s="3" t="s">
        <v>1170</v>
      </c>
      <c r="W1535" t="s">
        <v>988</v>
      </c>
      <c r="Y1535" s="6"/>
      <c r="Z1535" s="6"/>
      <c r="AA1535" s="6"/>
      <c r="AC1535" s="6"/>
      <c r="AD1535" s="6"/>
      <c r="AF1535" s="6"/>
      <c r="AG1535" s="6"/>
      <c r="AL1535" s="6"/>
      <c r="AM1535" s="6"/>
      <c r="AO1535" s="4"/>
      <c r="AP1535" s="6"/>
      <c r="AQ1535" s="6"/>
      <c r="AR1535" s="6"/>
      <c r="AS1535" s="6"/>
      <c r="AT1535" s="6"/>
      <c r="AU1535" s="4"/>
      <c r="AV1535" s="6"/>
      <c r="AW1535" s="6"/>
      <c r="AX1535" s="7"/>
      <c r="BI1535" s="50"/>
      <c r="BK1535" s="50"/>
      <c r="BM1535" s="50"/>
      <c r="BO1535" s="50"/>
      <c r="BQ1535" s="50"/>
      <c r="BS1535" s="50"/>
    </row>
    <row r="1536" spans="2:71" x14ac:dyDescent="0.25">
      <c r="B1536" s="3" t="s">
        <v>296</v>
      </c>
      <c r="C1536" s="52" t="s">
        <v>317</v>
      </c>
      <c r="D1536" s="39">
        <v>45238</v>
      </c>
      <c r="E1536" s="22">
        <v>12</v>
      </c>
      <c r="F1536" s="3" t="s">
        <v>903</v>
      </c>
      <c r="G1536" s="2" t="s">
        <v>138</v>
      </c>
      <c r="H1536" s="6">
        <v>26</v>
      </c>
      <c r="I1536" s="7">
        <v>-1</v>
      </c>
      <c r="J1536" s="6">
        <v>43</v>
      </c>
      <c r="K1536" s="7">
        <v>1</v>
      </c>
      <c r="L1536" s="6">
        <v>11</v>
      </c>
      <c r="M1536" s="7">
        <v>1</v>
      </c>
      <c r="N1536" s="6">
        <v>6</v>
      </c>
      <c r="O1536" s="7">
        <v>-1</v>
      </c>
      <c r="P1536" s="6">
        <v>9</v>
      </c>
      <c r="Q1536" s="7">
        <v>1</v>
      </c>
      <c r="R1536" s="6"/>
      <c r="T1536" s="6">
        <v>-17</v>
      </c>
      <c r="U1536" s="7">
        <v>-2</v>
      </c>
      <c r="V1536" s="3" t="s">
        <v>842</v>
      </c>
      <c r="W1536" s="3"/>
      <c r="Y1536" s="6"/>
      <c r="Z1536" s="6">
        <v>23</v>
      </c>
      <c r="AA1536" s="6">
        <v>54</v>
      </c>
      <c r="AB1536" s="7">
        <f>Z1536-AA1536</f>
        <v>-31</v>
      </c>
      <c r="AC1536" s="6">
        <v>30</v>
      </c>
      <c r="AD1536" s="6">
        <v>39</v>
      </c>
      <c r="AE1536" s="7">
        <f>AC1536-AD1536</f>
        <v>-9</v>
      </c>
      <c r="AF1536" s="6">
        <v>16</v>
      </c>
      <c r="AG1536" s="6">
        <v>21</v>
      </c>
      <c r="AH1536" s="7">
        <f>AF1536-AG1536</f>
        <v>-5</v>
      </c>
      <c r="AL1536" s="6"/>
      <c r="AM1536" s="6"/>
      <c r="AO1536" s="4" t="s">
        <v>1127</v>
      </c>
      <c r="AP1536" s="6">
        <v>22</v>
      </c>
      <c r="AQ1536" s="6">
        <v>29</v>
      </c>
      <c r="AR1536" s="6"/>
      <c r="AS1536" s="6"/>
      <c r="AT1536" s="6"/>
      <c r="AU1536" s="4" t="s">
        <v>1035</v>
      </c>
      <c r="AV1536" s="6"/>
      <c r="AW1536" s="6"/>
      <c r="AX1536" s="7"/>
      <c r="BI1536" s="50"/>
      <c r="BK1536" s="50"/>
      <c r="BM1536" s="50"/>
      <c r="BO1536" s="50"/>
      <c r="BQ1536" s="50"/>
      <c r="BS1536" s="50"/>
    </row>
    <row r="1537" spans="2:71" x14ac:dyDescent="0.25">
      <c r="B1537" s="3" t="s">
        <v>296</v>
      </c>
      <c r="C1537" s="52" t="s">
        <v>669</v>
      </c>
      <c r="D1537" s="39">
        <v>45239</v>
      </c>
      <c r="E1537" s="22">
        <v>10</v>
      </c>
      <c r="F1537" s="3" t="s">
        <v>1164</v>
      </c>
      <c r="H1537" s="6">
        <v>24</v>
      </c>
      <c r="I1537" s="7">
        <v>-3</v>
      </c>
      <c r="J1537" s="6">
        <v>48</v>
      </c>
      <c r="K1537" s="7">
        <v>3</v>
      </c>
      <c r="L1537" s="6">
        <v>9</v>
      </c>
      <c r="M1537" s="7">
        <v>-1</v>
      </c>
      <c r="N1537" s="6">
        <v>6</v>
      </c>
      <c r="O1537" s="7">
        <v>1</v>
      </c>
      <c r="P1537" s="6">
        <v>8</v>
      </c>
      <c r="Q1537" s="7">
        <v>-1</v>
      </c>
      <c r="R1537" s="6"/>
      <c r="T1537" s="6">
        <v>-24</v>
      </c>
      <c r="U1537" s="7">
        <v>-6</v>
      </c>
      <c r="V1537" s="3" t="s">
        <v>842</v>
      </c>
      <c r="W1537" s="3"/>
      <c r="Y1537" s="6"/>
      <c r="Z1537" s="6">
        <v>26</v>
      </c>
      <c r="AA1537" s="6">
        <v>45</v>
      </c>
      <c r="AB1537" s="7">
        <f>Z1537-AA1537</f>
        <v>-19</v>
      </c>
      <c r="AC1537" s="6">
        <v>35</v>
      </c>
      <c r="AD1537" s="6">
        <v>29</v>
      </c>
      <c r="AE1537" s="7">
        <f>AC1537-AD1537</f>
        <v>6</v>
      </c>
      <c r="AF1537" s="6"/>
      <c r="AG1537" s="6"/>
      <c r="AL1537" s="6"/>
      <c r="AM1537" s="6"/>
      <c r="AO1537" s="4" t="s">
        <v>1189</v>
      </c>
      <c r="AP1537" s="6">
        <v>27</v>
      </c>
      <c r="AQ1537" s="6">
        <v>36</v>
      </c>
      <c r="AR1537" s="6"/>
      <c r="AS1537" s="6"/>
      <c r="AT1537" s="6"/>
      <c r="AU1537" s="4" t="s">
        <v>1185</v>
      </c>
      <c r="AV1537" s="6"/>
      <c r="AW1537" s="6"/>
      <c r="AX1537" s="7"/>
      <c r="BI1537" s="50"/>
      <c r="BK1537" s="50"/>
      <c r="BM1537" s="50"/>
      <c r="BO1537" s="50"/>
      <c r="BQ1537" s="50"/>
      <c r="BS1537" s="50"/>
    </row>
    <row r="1538" spans="2:71" x14ac:dyDescent="0.25">
      <c r="B1538" s="3" t="s">
        <v>296</v>
      </c>
      <c r="C1538" s="52" t="s">
        <v>655</v>
      </c>
      <c r="D1538" s="39">
        <v>45240</v>
      </c>
      <c r="E1538" s="22">
        <v>14</v>
      </c>
      <c r="F1538" s="3" t="s">
        <v>1136</v>
      </c>
      <c r="H1538" s="6">
        <v>28</v>
      </c>
      <c r="I1538" s="7">
        <v>-1</v>
      </c>
      <c r="J1538" s="6">
        <v>46</v>
      </c>
      <c r="K1538" s="7">
        <v>1</v>
      </c>
      <c r="L1538" s="6">
        <v>10</v>
      </c>
      <c r="M1538" s="7">
        <v>-1</v>
      </c>
      <c r="N1538" s="6">
        <v>4</v>
      </c>
      <c r="O1538" s="7">
        <v>1</v>
      </c>
      <c r="P1538" s="6">
        <v>6</v>
      </c>
      <c r="Q1538" s="7">
        <v>1</v>
      </c>
      <c r="R1538" s="6"/>
      <c r="T1538" s="6">
        <v>-18</v>
      </c>
      <c r="U1538" s="7">
        <v>-2</v>
      </c>
      <c r="V1538" s="3" t="s">
        <v>842</v>
      </c>
      <c r="W1538" t="s">
        <v>988</v>
      </c>
      <c r="Y1538" s="6"/>
      <c r="Z1538" s="6"/>
      <c r="AA1538" s="6"/>
      <c r="AC1538" s="6"/>
      <c r="AD1538" s="6"/>
      <c r="AF1538" s="6"/>
      <c r="AG1538" s="6"/>
      <c r="AL1538" s="6"/>
      <c r="AM1538" s="6"/>
      <c r="AO1538" s="4"/>
      <c r="AP1538" s="6"/>
      <c r="AQ1538" s="6"/>
      <c r="AR1538" s="6"/>
      <c r="AS1538" s="6"/>
      <c r="AT1538" s="6"/>
      <c r="AU1538" s="4"/>
      <c r="AV1538" s="6"/>
      <c r="AW1538" s="6"/>
      <c r="AX1538" s="7"/>
      <c r="BI1538" s="50"/>
      <c r="BK1538" s="50"/>
      <c r="BM1538" s="50"/>
      <c r="BO1538" s="50"/>
      <c r="BQ1538" s="50"/>
      <c r="BS1538" s="50"/>
    </row>
    <row r="1539" spans="2:71" x14ac:dyDescent="0.25">
      <c r="B1539" s="3" t="s">
        <v>296</v>
      </c>
      <c r="C1539" s="52" t="s">
        <v>468</v>
      </c>
      <c r="D1539" s="39">
        <v>45240</v>
      </c>
      <c r="E1539" s="22">
        <v>14</v>
      </c>
      <c r="F1539" s="3" t="s">
        <v>1094</v>
      </c>
      <c r="H1539" s="6">
        <v>28</v>
      </c>
      <c r="I1539" s="7">
        <v>4</v>
      </c>
      <c r="J1539" s="6">
        <v>44</v>
      </c>
      <c r="K1539" s="7">
        <v>-1</v>
      </c>
      <c r="L1539" s="6">
        <v>13</v>
      </c>
      <c r="M1539" s="7">
        <v>1</v>
      </c>
      <c r="N1539" s="6">
        <v>6</v>
      </c>
      <c r="O1539" s="7">
        <v>-1</v>
      </c>
      <c r="P1539" s="6">
        <v>4</v>
      </c>
      <c r="Q1539" s="7">
        <v>-2</v>
      </c>
      <c r="R1539" s="6">
        <v>1</v>
      </c>
      <c r="S1539" s="7">
        <v>-1</v>
      </c>
      <c r="T1539" s="6">
        <v>-16</v>
      </c>
      <c r="U1539" s="7">
        <v>5</v>
      </c>
      <c r="V1539" s="3" t="s">
        <v>842</v>
      </c>
      <c r="Y1539" s="6"/>
      <c r="Z1539" s="6">
        <v>33</v>
      </c>
      <c r="AA1539" s="6">
        <v>59</v>
      </c>
      <c r="AB1539" s="7">
        <f>Z1539-AA1539</f>
        <v>-26</v>
      </c>
      <c r="AC1539" s="6">
        <v>44</v>
      </c>
      <c r="AD1539" s="6">
        <v>44</v>
      </c>
      <c r="AE1539" s="7">
        <f>AC1539-AD1539</f>
        <v>0</v>
      </c>
      <c r="AF1539" s="6"/>
      <c r="AG1539" s="6"/>
      <c r="AL1539" s="6"/>
      <c r="AM1539" s="6"/>
      <c r="AO1539" s="4" t="s">
        <v>1095</v>
      </c>
      <c r="AP1539" s="6"/>
      <c r="AQ1539" s="6"/>
      <c r="AR1539" s="6"/>
      <c r="AS1539" s="6"/>
      <c r="AT1539" s="6"/>
      <c r="AU1539" s="4"/>
      <c r="AV1539" s="6"/>
      <c r="AW1539" s="6"/>
      <c r="AX1539" s="7"/>
      <c r="BI1539" s="50"/>
      <c r="BK1539" s="50"/>
      <c r="BM1539" s="50"/>
      <c r="BO1539" s="50"/>
      <c r="BQ1539" s="50"/>
      <c r="BS1539" s="50"/>
    </row>
    <row r="1540" spans="2:71" x14ac:dyDescent="0.25">
      <c r="B1540" s="3" t="s">
        <v>296</v>
      </c>
      <c r="C1540" s="52" t="s">
        <v>673</v>
      </c>
      <c r="D1540" s="39">
        <v>45241</v>
      </c>
      <c r="E1540" s="22">
        <v>14</v>
      </c>
      <c r="F1540" s="3" t="s">
        <v>821</v>
      </c>
      <c r="H1540" s="6"/>
      <c r="J1540" s="6"/>
      <c r="L1540" s="6"/>
      <c r="N1540" s="6"/>
      <c r="P1540" s="6"/>
      <c r="R1540" s="6"/>
      <c r="T1540" s="6"/>
      <c r="V1540" s="3" t="s">
        <v>842</v>
      </c>
      <c r="Y1540" s="6"/>
      <c r="Z1540" s="6"/>
      <c r="AA1540" s="6"/>
      <c r="AC1540" s="6"/>
      <c r="AD1540" s="6"/>
      <c r="AF1540" s="6"/>
      <c r="AG1540" s="6"/>
      <c r="AL1540" s="6"/>
      <c r="AM1540" s="6"/>
      <c r="AO1540" s="4"/>
      <c r="AP1540" s="6"/>
      <c r="AQ1540" s="6"/>
      <c r="AR1540" s="6"/>
      <c r="AS1540" s="6"/>
      <c r="AT1540" s="6"/>
      <c r="AU1540" s="4"/>
      <c r="AV1540" s="6">
        <v>14</v>
      </c>
      <c r="AW1540" s="6">
        <v>66</v>
      </c>
      <c r="AX1540" s="7">
        <f>AV1540-AW1540</f>
        <v>-52</v>
      </c>
      <c r="AY1540" s="4" t="s">
        <v>871</v>
      </c>
      <c r="BI1540" s="50"/>
      <c r="BK1540" s="50"/>
      <c r="BM1540" s="50"/>
      <c r="BO1540" s="50"/>
      <c r="BQ1540" s="50"/>
      <c r="BS1540" s="50"/>
    </row>
    <row r="1541" spans="2:71" x14ac:dyDescent="0.25">
      <c r="B1541" s="3" t="s">
        <v>296</v>
      </c>
      <c r="C1541" s="52" t="s">
        <v>318</v>
      </c>
      <c r="D1541" s="39">
        <v>45242</v>
      </c>
      <c r="E1541" s="22">
        <v>13</v>
      </c>
      <c r="F1541" s="3" t="s">
        <v>1135</v>
      </c>
      <c r="H1541" s="6">
        <v>27</v>
      </c>
      <c r="I1541" s="7">
        <v>-1</v>
      </c>
      <c r="J1541" s="6">
        <v>43</v>
      </c>
      <c r="K1541" s="7">
        <v>-2</v>
      </c>
      <c r="L1541" s="6">
        <v>12</v>
      </c>
      <c r="M1541" s="7">
        <v>1</v>
      </c>
      <c r="N1541" s="6">
        <v>6</v>
      </c>
      <c r="O1541" s="7">
        <v>2</v>
      </c>
      <c r="P1541" s="6">
        <v>8</v>
      </c>
      <c r="Q1541" s="7">
        <v>-1</v>
      </c>
      <c r="R1541" s="6"/>
      <c r="T1541" s="6">
        <v>-16</v>
      </c>
      <c r="U1541" s="7">
        <v>1</v>
      </c>
      <c r="V1541" s="3" t="s">
        <v>842</v>
      </c>
      <c r="W1541" s="3"/>
      <c r="Y1541" s="6"/>
      <c r="Z1541" s="6">
        <v>27</v>
      </c>
      <c r="AA1541" s="6">
        <v>45</v>
      </c>
      <c r="AB1541" s="7">
        <f>Z1541-AA1541</f>
        <v>-18</v>
      </c>
      <c r="AC1541" s="6">
        <v>38</v>
      </c>
      <c r="AD1541" s="6">
        <v>29</v>
      </c>
      <c r="AE1541" s="7">
        <f>AC1541-AD1541</f>
        <v>9</v>
      </c>
      <c r="AF1541" s="6"/>
      <c r="AG1541" s="6"/>
      <c r="AL1541" s="6"/>
      <c r="AM1541" s="6"/>
      <c r="AO1541" s="4" t="s">
        <v>1148</v>
      </c>
      <c r="AP1541" s="6">
        <v>31</v>
      </c>
      <c r="AQ1541" s="6">
        <v>41</v>
      </c>
      <c r="AR1541" s="6"/>
      <c r="AS1541" s="6"/>
      <c r="AT1541" s="6"/>
      <c r="AU1541" s="4" t="s">
        <v>1147</v>
      </c>
      <c r="AV1541" s="6"/>
      <c r="AW1541" s="6"/>
      <c r="AX1541" s="7"/>
      <c r="BI1541" s="50"/>
      <c r="BK1541" s="50"/>
      <c r="BM1541" s="50"/>
      <c r="BO1541" s="50"/>
      <c r="BQ1541" s="50"/>
      <c r="BS1541" s="50"/>
    </row>
    <row r="1542" spans="2:71" x14ac:dyDescent="0.25">
      <c r="B1542" s="3" t="s">
        <v>296</v>
      </c>
      <c r="C1542" s="52" t="s">
        <v>594</v>
      </c>
      <c r="D1542" s="39">
        <v>45243</v>
      </c>
      <c r="E1542" s="22">
        <v>15</v>
      </c>
      <c r="F1542" s="3" t="s">
        <v>1207</v>
      </c>
      <c r="G1542" s="2" t="s">
        <v>122</v>
      </c>
      <c r="H1542" s="6">
        <v>19</v>
      </c>
      <c r="I1542" s="7">
        <v>-4</v>
      </c>
      <c r="J1542" s="6">
        <v>46</v>
      </c>
      <c r="K1542" s="7">
        <v>1</v>
      </c>
      <c r="L1542" s="6">
        <v>9</v>
      </c>
      <c r="M1542" s="7">
        <v>-1</v>
      </c>
      <c r="N1542" s="6">
        <v>8</v>
      </c>
      <c r="O1542" s="7">
        <v>1</v>
      </c>
      <c r="P1542" s="6">
        <v>10</v>
      </c>
      <c r="Q1542" s="7">
        <v>2</v>
      </c>
      <c r="R1542" s="6"/>
      <c r="T1542" s="6">
        <v>-27</v>
      </c>
      <c r="U1542" s="7">
        <v>-5</v>
      </c>
      <c r="V1542" s="3" t="s">
        <v>842</v>
      </c>
      <c r="W1542" s="3"/>
      <c r="Y1542" s="6"/>
      <c r="Z1542" s="6"/>
      <c r="AA1542" s="6"/>
      <c r="AC1542" s="6"/>
      <c r="AD1542" s="6"/>
      <c r="AF1542" s="6"/>
      <c r="AG1542" s="6"/>
      <c r="AL1542" s="6"/>
      <c r="AM1542" s="6"/>
      <c r="AO1542" s="4"/>
      <c r="AP1542" s="6"/>
      <c r="AQ1542" s="6"/>
      <c r="AR1542" s="6"/>
      <c r="AS1542" s="6"/>
      <c r="AT1542" s="6"/>
      <c r="AU1542" s="4"/>
      <c r="AV1542" s="6"/>
      <c r="AW1542" s="6"/>
      <c r="AX1542" s="7"/>
      <c r="BI1542" s="50"/>
      <c r="BK1542" s="50"/>
      <c r="BM1542" s="50"/>
      <c r="BO1542" s="50"/>
      <c r="BQ1542" s="50"/>
      <c r="BS1542" s="50"/>
    </row>
    <row r="1543" spans="2:71" x14ac:dyDescent="0.25">
      <c r="B1543" s="3" t="s">
        <v>296</v>
      </c>
      <c r="C1543" s="52" t="s">
        <v>581</v>
      </c>
      <c r="D1543" s="39">
        <v>45244</v>
      </c>
      <c r="E1543" s="22">
        <v>14</v>
      </c>
      <c r="F1543" s="3" t="s">
        <v>1182</v>
      </c>
      <c r="G1543" s="2" t="s">
        <v>74</v>
      </c>
      <c r="H1543" s="6">
        <v>19</v>
      </c>
      <c r="I1543" s="7">
        <v>-2</v>
      </c>
      <c r="J1543" s="6">
        <v>49</v>
      </c>
      <c r="K1543" s="7">
        <v>4</v>
      </c>
      <c r="L1543" s="6">
        <v>9</v>
      </c>
      <c r="M1543" s="7">
        <v>0</v>
      </c>
      <c r="N1543" s="6">
        <v>7</v>
      </c>
      <c r="O1543" s="7">
        <v>-1</v>
      </c>
      <c r="P1543" s="6">
        <v>11</v>
      </c>
      <c r="Q1543" s="7">
        <v>1</v>
      </c>
      <c r="R1543" s="6"/>
      <c r="T1543" s="6">
        <f>H1543-J1543</f>
        <v>-30</v>
      </c>
      <c r="U1543" s="7">
        <v>-6</v>
      </c>
      <c r="V1543" s="3" t="s">
        <v>842</v>
      </c>
      <c r="W1543" s="3"/>
      <c r="Y1543" s="6"/>
      <c r="Z1543" s="6"/>
      <c r="AA1543" s="6"/>
      <c r="AC1543" s="6"/>
      <c r="AD1543" s="6"/>
      <c r="AF1543" s="6"/>
      <c r="AG1543" s="6"/>
      <c r="AL1543" s="6"/>
      <c r="AM1543" s="6"/>
      <c r="AO1543" s="4"/>
      <c r="AP1543" s="6"/>
      <c r="AQ1543" s="6"/>
      <c r="AR1543" s="6"/>
      <c r="AS1543" s="6"/>
      <c r="AT1543" s="6"/>
      <c r="AU1543" s="4"/>
      <c r="AV1543" s="6"/>
      <c r="AW1543" s="6"/>
      <c r="AX1543" s="7"/>
      <c r="BI1543" s="50"/>
      <c r="BK1543" s="50"/>
      <c r="BM1543" s="50"/>
      <c r="BO1543" s="50"/>
      <c r="BQ1543" s="50"/>
      <c r="BS1543" s="50"/>
    </row>
    <row r="1544" spans="2:71" x14ac:dyDescent="0.25">
      <c r="B1544" s="3" t="s">
        <v>296</v>
      </c>
      <c r="C1544" s="52" t="s">
        <v>692</v>
      </c>
      <c r="D1544" s="39">
        <v>45244</v>
      </c>
      <c r="E1544" s="22">
        <v>16</v>
      </c>
      <c r="F1544" s="3" t="s">
        <v>821</v>
      </c>
      <c r="G1544" s="2" t="s">
        <v>224</v>
      </c>
      <c r="H1544" s="6">
        <v>21</v>
      </c>
      <c r="I1544" s="7">
        <v>-2</v>
      </c>
      <c r="J1544" s="6">
        <v>44</v>
      </c>
      <c r="K1544" s="7">
        <v>-3</v>
      </c>
      <c r="L1544" s="6">
        <v>10</v>
      </c>
      <c r="M1544" s="7">
        <v>0</v>
      </c>
      <c r="N1544" s="6">
        <v>8</v>
      </c>
      <c r="O1544" s="7">
        <v>1</v>
      </c>
      <c r="P1544" s="6">
        <v>10</v>
      </c>
      <c r="Q1544" s="7">
        <v>2</v>
      </c>
      <c r="R1544" s="6"/>
      <c r="T1544" s="6">
        <v>-23</v>
      </c>
      <c r="U1544" s="7">
        <v>1</v>
      </c>
      <c r="V1544" s="3" t="s">
        <v>842</v>
      </c>
      <c r="W1544" s="3"/>
      <c r="Y1544" s="6"/>
      <c r="Z1544" s="6">
        <v>23</v>
      </c>
      <c r="AA1544" s="6">
        <v>67</v>
      </c>
      <c r="AB1544" s="7">
        <f>Z1544-AA1544</f>
        <v>-44</v>
      </c>
      <c r="AC1544" s="6">
        <v>34</v>
      </c>
      <c r="AD1544" s="6">
        <v>51</v>
      </c>
      <c r="AE1544" s="7">
        <f>AC1544-AD1544</f>
        <v>-17</v>
      </c>
      <c r="AF1544" s="6"/>
      <c r="AG1544" s="6"/>
      <c r="AL1544" s="6"/>
      <c r="AM1544" s="6"/>
      <c r="AO1544" s="4" t="s">
        <v>931</v>
      </c>
      <c r="AP1544" s="6"/>
      <c r="AQ1544" s="6"/>
      <c r="AR1544" s="6"/>
      <c r="AS1544" s="6"/>
      <c r="AT1544" s="6"/>
      <c r="AU1544" s="4"/>
      <c r="AV1544" s="6"/>
      <c r="AW1544" s="6"/>
      <c r="AX1544" s="7"/>
      <c r="BI1544" s="50"/>
      <c r="BK1544" s="50"/>
      <c r="BM1544" s="50"/>
      <c r="BO1544" s="50"/>
      <c r="BQ1544" s="50"/>
      <c r="BS1544" s="50"/>
    </row>
    <row r="1545" spans="2:71" x14ac:dyDescent="0.25">
      <c r="B1545" s="3" t="s">
        <v>296</v>
      </c>
      <c r="C1545" s="52" t="s">
        <v>624</v>
      </c>
      <c r="D1545" s="39">
        <v>45245</v>
      </c>
      <c r="E1545" s="22">
        <v>17</v>
      </c>
      <c r="F1545" s="3" t="s">
        <v>1169</v>
      </c>
      <c r="H1545" s="6">
        <v>22</v>
      </c>
      <c r="I1545" s="7">
        <v>-3</v>
      </c>
      <c r="J1545" s="6">
        <v>46</v>
      </c>
      <c r="K1545" s="7">
        <v>0</v>
      </c>
      <c r="L1545" s="6">
        <v>11</v>
      </c>
      <c r="M1545" s="7">
        <v>1</v>
      </c>
      <c r="N1545" s="6">
        <v>7</v>
      </c>
      <c r="O1545" s="7">
        <v>0</v>
      </c>
      <c r="P1545" s="6">
        <v>8</v>
      </c>
      <c r="Q1545" s="7">
        <v>1</v>
      </c>
      <c r="R1545" s="6"/>
      <c r="T1545" s="6">
        <v>-24</v>
      </c>
      <c r="U1545" s="7">
        <v>-3</v>
      </c>
      <c r="V1545" s="3" t="s">
        <v>1170</v>
      </c>
      <c r="W1545" t="s">
        <v>988</v>
      </c>
      <c r="Y1545" s="6"/>
      <c r="Z1545" s="6"/>
      <c r="AA1545" s="6"/>
      <c r="AC1545" s="6"/>
      <c r="AD1545" s="6"/>
      <c r="AF1545" s="6"/>
      <c r="AG1545" s="6"/>
      <c r="AL1545" s="6"/>
      <c r="AM1545" s="6"/>
      <c r="AO1545" s="4"/>
      <c r="AP1545" s="6"/>
      <c r="AQ1545" s="6"/>
      <c r="AR1545" s="6"/>
      <c r="AS1545" s="6"/>
      <c r="AT1545" s="6"/>
      <c r="AU1545" s="4"/>
      <c r="AV1545" s="6"/>
      <c r="AW1545" s="6"/>
      <c r="AX1545" s="7"/>
      <c r="BI1545" s="50"/>
      <c r="BK1545" s="50"/>
      <c r="BM1545" s="50"/>
      <c r="BO1545" s="50"/>
      <c r="BQ1545" s="50"/>
      <c r="BS1545" s="50"/>
    </row>
    <row r="1546" spans="2:71" x14ac:dyDescent="0.25">
      <c r="B1546" s="3" t="s">
        <v>296</v>
      </c>
      <c r="C1546" s="52" t="s">
        <v>624</v>
      </c>
      <c r="D1546" s="39">
        <v>45245</v>
      </c>
      <c r="E1546" s="22">
        <v>1</v>
      </c>
      <c r="F1546" s="3" t="s">
        <v>821</v>
      </c>
      <c r="H1546" s="6"/>
      <c r="J1546" s="6"/>
      <c r="L1546" s="6"/>
      <c r="N1546" s="6"/>
      <c r="P1546" s="6"/>
      <c r="R1546" s="6"/>
      <c r="T1546" s="6"/>
      <c r="V1546" s="3" t="s">
        <v>842</v>
      </c>
      <c r="W1546" s="3"/>
      <c r="Y1546" s="6"/>
      <c r="Z1546" s="6"/>
      <c r="AA1546" s="6"/>
      <c r="AC1546" s="6"/>
      <c r="AD1546" s="6"/>
      <c r="AF1546" s="6"/>
      <c r="AG1546" s="6"/>
      <c r="AL1546" s="6"/>
      <c r="AM1546" s="6"/>
      <c r="AO1546" s="4"/>
      <c r="AP1546" s="6"/>
      <c r="AQ1546" s="6"/>
      <c r="AR1546" s="6"/>
      <c r="AS1546" s="6"/>
      <c r="AT1546" s="6"/>
      <c r="AU1546" s="4"/>
      <c r="AV1546" s="6">
        <v>12</v>
      </c>
      <c r="AW1546" s="6">
        <v>70</v>
      </c>
      <c r="AX1546" s="7">
        <f>AV1546-AW1546</f>
        <v>-58</v>
      </c>
      <c r="AY1546" s="4" t="s">
        <v>871</v>
      </c>
      <c r="BI1546" s="50"/>
      <c r="BK1546" s="50"/>
      <c r="BM1546" s="50"/>
      <c r="BO1546" s="50"/>
      <c r="BQ1546" s="50"/>
      <c r="BS1546" s="50"/>
    </row>
    <row r="1547" spans="2:71" x14ac:dyDescent="0.25">
      <c r="B1547" s="3" t="s">
        <v>296</v>
      </c>
      <c r="C1547" s="52" t="s">
        <v>319</v>
      </c>
      <c r="D1547" s="39">
        <v>45245</v>
      </c>
      <c r="E1547" s="22">
        <v>19</v>
      </c>
      <c r="F1547" s="3" t="s">
        <v>903</v>
      </c>
      <c r="G1547" s="2" t="s">
        <v>138</v>
      </c>
      <c r="H1547" s="6">
        <v>27</v>
      </c>
      <c r="I1547" s="7">
        <v>1</v>
      </c>
      <c r="J1547" s="6">
        <v>40</v>
      </c>
      <c r="K1547" s="7">
        <v>-3</v>
      </c>
      <c r="L1547" s="6">
        <v>12</v>
      </c>
      <c r="M1547" s="7">
        <v>1</v>
      </c>
      <c r="N1547" s="6">
        <v>7</v>
      </c>
      <c r="O1547" s="7">
        <v>1</v>
      </c>
      <c r="P1547" s="6">
        <v>9</v>
      </c>
      <c r="Q1547" s="7">
        <v>0</v>
      </c>
      <c r="R1547" s="6"/>
      <c r="T1547" s="6">
        <v>-13</v>
      </c>
      <c r="U1547" s="7">
        <v>4</v>
      </c>
      <c r="V1547" s="3" t="s">
        <v>842</v>
      </c>
      <c r="W1547" s="3"/>
      <c r="Y1547" s="6"/>
      <c r="Z1547" s="6">
        <v>23</v>
      </c>
      <c r="AA1547" s="6">
        <v>54</v>
      </c>
      <c r="AB1547" s="7">
        <f>Z1547-AA1547</f>
        <v>-31</v>
      </c>
      <c r="AC1547" s="6">
        <v>29</v>
      </c>
      <c r="AD1547" s="6">
        <v>39</v>
      </c>
      <c r="AE1547" s="7">
        <f>AC1547-AD1547</f>
        <v>-10</v>
      </c>
      <c r="AF1547" s="6">
        <v>16</v>
      </c>
      <c r="AG1547" s="6">
        <v>18</v>
      </c>
      <c r="AH1547" s="7">
        <f>AF1547-AG1547</f>
        <v>-2</v>
      </c>
      <c r="AL1547" s="6"/>
      <c r="AM1547" s="6"/>
      <c r="AN1547" s="8"/>
      <c r="AO1547" s="4" t="s">
        <v>1127</v>
      </c>
      <c r="AP1547" s="6">
        <v>22</v>
      </c>
      <c r="AQ1547" s="6">
        <v>27</v>
      </c>
      <c r="AR1547" s="6"/>
      <c r="AS1547" s="6"/>
      <c r="AT1547" s="6"/>
      <c r="AU1547" s="4" t="s">
        <v>1035</v>
      </c>
      <c r="AV1547" s="6"/>
      <c r="AW1547" s="6"/>
      <c r="AX1547" s="7"/>
      <c r="BI1547" s="50"/>
      <c r="BK1547" s="50"/>
      <c r="BM1547" s="50"/>
      <c r="BO1547" s="50"/>
      <c r="BQ1547" s="50"/>
      <c r="BS1547" s="50"/>
    </row>
    <row r="1548" spans="2:71" x14ac:dyDescent="0.25">
      <c r="B1548" s="3" t="s">
        <v>296</v>
      </c>
      <c r="C1548" s="52" t="s">
        <v>319</v>
      </c>
      <c r="D1548" s="39">
        <v>45245</v>
      </c>
      <c r="E1548" s="22">
        <v>19</v>
      </c>
      <c r="F1548" s="3" t="s">
        <v>1198</v>
      </c>
      <c r="H1548" s="6">
        <v>29</v>
      </c>
      <c r="I1548" s="7">
        <v>1</v>
      </c>
      <c r="J1548" s="6">
        <v>41</v>
      </c>
      <c r="K1548" s="7">
        <v>-3</v>
      </c>
      <c r="L1548" s="6">
        <v>13</v>
      </c>
      <c r="M1548" s="7">
        <v>3</v>
      </c>
      <c r="N1548" s="6">
        <v>5</v>
      </c>
      <c r="O1548" s="7">
        <v>-2</v>
      </c>
      <c r="P1548" s="6">
        <v>7</v>
      </c>
      <c r="Q1548" s="7">
        <v>0</v>
      </c>
      <c r="R1548" s="6"/>
      <c r="T1548" s="6">
        <v>-12</v>
      </c>
      <c r="U1548" s="7">
        <v>4</v>
      </c>
      <c r="V1548" s="3" t="s">
        <v>842</v>
      </c>
      <c r="W1548" s="3"/>
      <c r="Y1548" s="6"/>
      <c r="Z1548" s="6"/>
      <c r="AA1548" s="6"/>
      <c r="AC1548" s="6"/>
      <c r="AD1548" s="6"/>
      <c r="AF1548" s="6"/>
      <c r="AG1548" s="6"/>
      <c r="AL1548" s="6"/>
      <c r="AM1548" s="6"/>
      <c r="AO1548" s="4"/>
      <c r="AP1548" s="6"/>
      <c r="AQ1548" s="6"/>
      <c r="AR1548" s="6"/>
      <c r="AS1548" s="6"/>
      <c r="AT1548" s="6"/>
      <c r="AU1548" s="4"/>
      <c r="AV1548" s="6"/>
      <c r="AW1548" s="6"/>
      <c r="AX1548" s="7"/>
      <c r="BI1548" s="50"/>
      <c r="BK1548" s="50"/>
      <c r="BM1548" s="50"/>
      <c r="BO1548" s="50"/>
      <c r="BQ1548" s="50"/>
      <c r="BS1548" s="50"/>
    </row>
    <row r="1549" spans="2:71" x14ac:dyDescent="0.25">
      <c r="B1549" s="3" t="s">
        <v>296</v>
      </c>
      <c r="C1549" s="52" t="s">
        <v>640</v>
      </c>
      <c r="D1549" s="39">
        <v>45246</v>
      </c>
      <c r="E1549" s="22">
        <v>17</v>
      </c>
      <c r="F1549" s="3" t="s">
        <v>1164</v>
      </c>
      <c r="H1549" s="6">
        <v>25</v>
      </c>
      <c r="I1549" s="7">
        <v>1</v>
      </c>
      <c r="J1549" s="6">
        <v>45</v>
      </c>
      <c r="K1549" s="7">
        <v>-3</v>
      </c>
      <c r="L1549" s="6">
        <v>11</v>
      </c>
      <c r="M1549" s="7">
        <v>2</v>
      </c>
      <c r="N1549" s="6">
        <v>5</v>
      </c>
      <c r="O1549" s="7">
        <v>-1</v>
      </c>
      <c r="P1549" s="6">
        <v>10</v>
      </c>
      <c r="Q1549" s="7">
        <v>2</v>
      </c>
      <c r="R1549" s="6"/>
      <c r="T1549" s="6">
        <v>-20</v>
      </c>
      <c r="U1549" s="7">
        <v>4</v>
      </c>
      <c r="V1549" s="3" t="s">
        <v>842</v>
      </c>
      <c r="W1549" s="3"/>
      <c r="Y1549" s="6"/>
      <c r="Z1549" s="6">
        <v>25</v>
      </c>
      <c r="AA1549" s="6">
        <v>49</v>
      </c>
      <c r="AB1549" s="7">
        <f>Z1549-AA1549</f>
        <v>-24</v>
      </c>
      <c r="AC1549" s="6">
        <v>31</v>
      </c>
      <c r="AD1549" s="6">
        <v>31</v>
      </c>
      <c r="AE1549" s="7">
        <f>AC1549-AD1549</f>
        <v>0</v>
      </c>
      <c r="AF1549" s="6"/>
      <c r="AG1549" s="6"/>
      <c r="AL1549" s="6"/>
      <c r="AM1549" s="6"/>
      <c r="AO1549" s="4" t="s">
        <v>1189</v>
      </c>
      <c r="AP1549" s="6">
        <v>29</v>
      </c>
      <c r="AQ1549" s="6">
        <v>38</v>
      </c>
      <c r="AR1549" s="6"/>
      <c r="AS1549" s="6"/>
      <c r="AT1549" s="6"/>
      <c r="AU1549" s="4" t="s">
        <v>1185</v>
      </c>
      <c r="AV1549" s="6"/>
      <c r="AW1549" s="6"/>
      <c r="AX1549" s="7"/>
      <c r="BI1549" s="50"/>
      <c r="BK1549" s="50"/>
      <c r="BM1549" s="50"/>
      <c r="BO1549" s="50"/>
      <c r="BQ1549" s="50"/>
      <c r="BS1549" s="50"/>
    </row>
    <row r="1550" spans="2:71" x14ac:dyDescent="0.25">
      <c r="B1550" s="3" t="s">
        <v>296</v>
      </c>
      <c r="C1550" s="52" t="s">
        <v>469</v>
      </c>
      <c r="D1550" s="39">
        <v>45246</v>
      </c>
      <c r="E1550" s="22">
        <v>20</v>
      </c>
      <c r="F1550" s="3" t="s">
        <v>1094</v>
      </c>
      <c r="H1550" s="6">
        <v>27</v>
      </c>
      <c r="I1550" s="7">
        <v>-1</v>
      </c>
      <c r="J1550" s="6">
        <v>44</v>
      </c>
      <c r="K1550" s="7">
        <v>0</v>
      </c>
      <c r="L1550" s="6">
        <v>10</v>
      </c>
      <c r="M1550" s="7">
        <v>-3</v>
      </c>
      <c r="N1550" s="6">
        <v>6</v>
      </c>
      <c r="O1550" s="7">
        <v>0</v>
      </c>
      <c r="P1550" s="6">
        <v>6</v>
      </c>
      <c r="Q1550" s="7">
        <v>2</v>
      </c>
      <c r="R1550" s="6">
        <v>2</v>
      </c>
      <c r="S1550" s="7">
        <v>1</v>
      </c>
      <c r="T1550" s="6">
        <v>-17</v>
      </c>
      <c r="U1550" s="7">
        <v>-1</v>
      </c>
      <c r="V1550" s="3" t="s">
        <v>842</v>
      </c>
      <c r="W1550" s="3"/>
      <c r="Y1550" s="6"/>
      <c r="Z1550" s="6">
        <v>31</v>
      </c>
      <c r="AA1550" s="6">
        <v>62</v>
      </c>
      <c r="AB1550" s="7">
        <f>Z1550-AA1550</f>
        <v>-31</v>
      </c>
      <c r="AC1550" s="6">
        <v>39</v>
      </c>
      <c r="AD1550" s="6">
        <v>48</v>
      </c>
      <c r="AE1550" s="7">
        <f>AC1550-AD1550</f>
        <v>-9</v>
      </c>
      <c r="AF1550" s="6"/>
      <c r="AG1550" s="6"/>
      <c r="AL1550" s="6"/>
      <c r="AM1550" s="6"/>
      <c r="AO1550" s="4" t="s">
        <v>1095</v>
      </c>
      <c r="AP1550" s="6"/>
      <c r="AQ1550" s="6"/>
      <c r="AR1550" s="6"/>
      <c r="AS1550" s="6"/>
      <c r="AT1550" s="6"/>
      <c r="AU1550" s="4"/>
      <c r="AV1550" s="6"/>
      <c r="AW1550" s="6"/>
      <c r="AX1550" s="7"/>
      <c r="BI1550" s="50"/>
      <c r="BK1550" s="50"/>
      <c r="BM1550" s="50"/>
      <c r="BO1550" s="50"/>
      <c r="BQ1550" s="50"/>
      <c r="BS1550" s="50"/>
    </row>
    <row r="1551" spans="2:71" x14ac:dyDescent="0.25">
      <c r="B1551" s="3" t="s">
        <v>296</v>
      </c>
      <c r="C1551" s="52" t="s">
        <v>523</v>
      </c>
      <c r="D1551" s="39">
        <v>45247</v>
      </c>
      <c r="E1551" s="22">
        <v>24</v>
      </c>
      <c r="F1551" s="3" t="s">
        <v>1136</v>
      </c>
      <c r="H1551" s="6">
        <v>27</v>
      </c>
      <c r="I1551" s="7">
        <v>-1</v>
      </c>
      <c r="J1551" s="6">
        <v>44</v>
      </c>
      <c r="K1551" s="7">
        <v>-2</v>
      </c>
      <c r="L1551" s="6">
        <v>11</v>
      </c>
      <c r="M1551" s="7">
        <v>1</v>
      </c>
      <c r="N1551" s="6">
        <v>5</v>
      </c>
      <c r="O1551" s="7">
        <v>1</v>
      </c>
      <c r="P1551" s="6">
        <v>7</v>
      </c>
      <c r="Q1551" s="7">
        <v>1</v>
      </c>
      <c r="R1551" s="6"/>
      <c r="T1551" s="6">
        <v>-17</v>
      </c>
      <c r="U1551" s="7">
        <v>1</v>
      </c>
      <c r="V1551" s="3" t="s">
        <v>842</v>
      </c>
      <c r="W1551" t="s">
        <v>988</v>
      </c>
      <c r="Y1551" s="6"/>
      <c r="Z1551" s="6">
        <v>25</v>
      </c>
      <c r="AA1551" s="6">
        <v>53</v>
      </c>
      <c r="AB1551" s="7">
        <f>Z1551-AA1551</f>
        <v>-28</v>
      </c>
      <c r="AC1551" s="6">
        <v>33</v>
      </c>
      <c r="AD1551" s="6">
        <v>37</v>
      </c>
      <c r="AE1551" s="7">
        <f>AC1551-AD1551</f>
        <v>-4</v>
      </c>
      <c r="AF1551" s="6">
        <v>16</v>
      </c>
      <c r="AG1551" s="6">
        <v>31</v>
      </c>
      <c r="AH1551" s="7">
        <f>AF1551-AG1551</f>
        <v>-15</v>
      </c>
      <c r="AL1551" s="6"/>
      <c r="AM1551" s="6"/>
      <c r="AO1551" s="4" t="s">
        <v>1099</v>
      </c>
      <c r="AP1551" s="6">
        <v>28</v>
      </c>
      <c r="AQ1551" s="6">
        <v>38</v>
      </c>
      <c r="AR1551" s="6"/>
      <c r="AS1551" s="6"/>
      <c r="AT1551" s="6"/>
      <c r="AU1551" s="4" t="s">
        <v>1146</v>
      </c>
      <c r="AV1551" s="6">
        <v>20</v>
      </c>
      <c r="AW1551" s="6">
        <v>57</v>
      </c>
      <c r="AX1551" s="7">
        <f>AV1551-AW1551</f>
        <v>-37</v>
      </c>
      <c r="AY1551" s="4" t="s">
        <v>1099</v>
      </c>
      <c r="BI1551" s="50"/>
      <c r="BK1551" s="50"/>
      <c r="BM1551" s="50"/>
      <c r="BO1551" s="50"/>
      <c r="BQ1551" s="50"/>
      <c r="BS1551" s="50"/>
    </row>
    <row r="1552" spans="2:71" x14ac:dyDescent="0.25">
      <c r="B1552" s="3" t="s">
        <v>296</v>
      </c>
      <c r="C1552" s="52" t="s">
        <v>437</v>
      </c>
      <c r="D1552" s="39">
        <v>45248</v>
      </c>
      <c r="E1552" s="22">
        <v>21</v>
      </c>
      <c r="F1552" s="3" t="s">
        <v>821</v>
      </c>
      <c r="H1552" s="6"/>
      <c r="J1552" s="6"/>
      <c r="L1552" s="6"/>
      <c r="N1552" s="6"/>
      <c r="P1552" s="6"/>
      <c r="R1552" s="6"/>
      <c r="T1552" s="6"/>
      <c r="V1552" s="3" t="s">
        <v>842</v>
      </c>
      <c r="Y1552" s="6"/>
      <c r="Z1552" s="6"/>
      <c r="AA1552" s="6"/>
      <c r="AC1552" s="6"/>
      <c r="AD1552" s="6"/>
      <c r="AF1552" s="6"/>
      <c r="AG1552" s="6"/>
      <c r="AL1552" s="6"/>
      <c r="AM1552" s="6"/>
      <c r="AO1552" s="4"/>
      <c r="AP1552" s="6"/>
      <c r="AQ1552" s="6"/>
      <c r="AR1552" s="6"/>
      <c r="AS1552" s="6"/>
      <c r="AT1552" s="6"/>
      <c r="AU1552" s="4"/>
      <c r="AV1552" s="6">
        <v>13</v>
      </c>
      <c r="AW1552" s="6">
        <v>70</v>
      </c>
      <c r="AX1552" s="7">
        <f>AV1552-AW1552</f>
        <v>-57</v>
      </c>
      <c r="AY1552" s="4" t="s">
        <v>871</v>
      </c>
      <c r="BI1552" s="50"/>
      <c r="BK1552" s="50"/>
      <c r="BM1552" s="50"/>
      <c r="BO1552" s="50"/>
      <c r="BQ1552" s="50"/>
      <c r="BS1552" s="50"/>
    </row>
    <row r="1553" spans="2:71" x14ac:dyDescent="0.25">
      <c r="B1553" s="3" t="s">
        <v>296</v>
      </c>
      <c r="C1553" s="52" t="s">
        <v>320</v>
      </c>
      <c r="D1553" s="39">
        <v>45249</v>
      </c>
      <c r="E1553" s="22">
        <v>20</v>
      </c>
      <c r="F1553" s="3" t="s">
        <v>1135</v>
      </c>
      <c r="H1553" s="6">
        <v>24</v>
      </c>
      <c r="I1553" s="7">
        <v>-3</v>
      </c>
      <c r="J1553" s="6">
        <v>43</v>
      </c>
      <c r="K1553" s="7">
        <v>0</v>
      </c>
      <c r="L1553" s="6">
        <v>14</v>
      </c>
      <c r="M1553" s="7">
        <v>2</v>
      </c>
      <c r="N1553" s="6">
        <v>5</v>
      </c>
      <c r="O1553" s="7">
        <v>-1</v>
      </c>
      <c r="P1553" s="6">
        <v>7</v>
      </c>
      <c r="Q1553" s="7">
        <v>-1</v>
      </c>
      <c r="R1553" s="6"/>
      <c r="T1553" s="6">
        <v>-19</v>
      </c>
      <c r="U1553" s="7">
        <v>-3</v>
      </c>
      <c r="V1553" s="3" t="s">
        <v>842</v>
      </c>
      <c r="W1553" s="3"/>
      <c r="Y1553" s="6"/>
      <c r="Z1553" s="6">
        <v>28</v>
      </c>
      <c r="AA1553" s="6">
        <v>48</v>
      </c>
      <c r="AB1553" s="7">
        <f>Z1553-AA1553</f>
        <v>-20</v>
      </c>
      <c r="AC1553" s="6">
        <v>40</v>
      </c>
      <c r="AD1553" s="6">
        <v>29</v>
      </c>
      <c r="AE1553" s="7">
        <f>AC1553-AD1553</f>
        <v>11</v>
      </c>
      <c r="AF1553" s="6"/>
      <c r="AG1553" s="6"/>
      <c r="AL1553" s="6"/>
      <c r="AM1553" s="6"/>
      <c r="AO1553" s="4" t="s">
        <v>1148</v>
      </c>
      <c r="AP1553" s="6">
        <v>28</v>
      </c>
      <c r="AQ1553" s="6">
        <v>43</v>
      </c>
      <c r="AR1553" s="6"/>
      <c r="AS1553" s="6"/>
      <c r="AT1553" s="6"/>
      <c r="AU1553" s="4" t="s">
        <v>1147</v>
      </c>
      <c r="AV1553" s="6"/>
      <c r="AW1553" s="6"/>
      <c r="AX1553" s="7"/>
      <c r="BI1553" s="50"/>
      <c r="BK1553" s="50"/>
      <c r="BM1553" s="50"/>
      <c r="BO1553" s="50"/>
      <c r="BQ1553" s="50"/>
      <c r="BS1553" s="50"/>
    </row>
    <row r="1554" spans="2:71" x14ac:dyDescent="0.25">
      <c r="B1554" s="3" t="s">
        <v>296</v>
      </c>
      <c r="C1554" s="52" t="s">
        <v>1162</v>
      </c>
      <c r="D1554" s="39"/>
      <c r="E1554" s="22">
        <v>23</v>
      </c>
      <c r="F1554" s="3" t="s">
        <v>1163</v>
      </c>
      <c r="H1554" s="6">
        <v>26</v>
      </c>
      <c r="I1554" s="7">
        <v>-0.3</v>
      </c>
      <c r="J1554" s="6">
        <v>40</v>
      </c>
      <c r="K1554" s="7">
        <v>1</v>
      </c>
      <c r="L1554" s="6">
        <v>11</v>
      </c>
      <c r="M1554" s="7">
        <v>0.2</v>
      </c>
      <c r="N1554" s="6">
        <v>6</v>
      </c>
      <c r="O1554" s="7">
        <v>-0.9</v>
      </c>
      <c r="P1554" s="6">
        <v>8</v>
      </c>
      <c r="Q1554" s="7">
        <v>0</v>
      </c>
      <c r="R1554" s="6"/>
      <c r="T1554" s="6">
        <f>H1554-J1554</f>
        <v>-14</v>
      </c>
      <c r="U1554" s="7">
        <f>T1554-T1441</f>
        <v>-1.3000000000000007</v>
      </c>
      <c r="V1554" s="3" t="s">
        <v>842</v>
      </c>
      <c r="W1554" s="3"/>
      <c r="X1554" t="s">
        <v>1152</v>
      </c>
      <c r="Y1554" s="6"/>
      <c r="Z1554" s="6"/>
      <c r="AA1554" s="6"/>
      <c r="AC1554" s="6"/>
      <c r="AD1554" s="6"/>
      <c r="AF1554" s="6"/>
      <c r="AG1554" s="6"/>
      <c r="AL1554" s="6"/>
      <c r="AM1554" s="6"/>
      <c r="AO1554" s="4"/>
      <c r="AP1554" s="6"/>
      <c r="AQ1554" s="6"/>
      <c r="AR1554" s="6"/>
      <c r="AS1554" s="6"/>
      <c r="AT1554" s="6"/>
      <c r="AU1554" s="4"/>
      <c r="AV1554" s="6"/>
      <c r="AW1554" s="6"/>
      <c r="AX1554" s="7"/>
      <c r="BF1554">
        <v>151</v>
      </c>
      <c r="BG1554" s="50">
        <f>BF1554-BF1441</f>
        <v>-45</v>
      </c>
      <c r="BH1554">
        <v>402</v>
      </c>
      <c r="BI1554" s="50">
        <f>BH1554-BH1441</f>
        <v>30</v>
      </c>
      <c r="BJ1554">
        <v>54</v>
      </c>
      <c r="BK1554" s="50">
        <f>BJ1554-BJ1441</f>
        <v>18</v>
      </c>
      <c r="BL1554">
        <v>1</v>
      </c>
      <c r="BM1554" s="50">
        <f>BL1554-BL1441</f>
        <v>0</v>
      </c>
      <c r="BN1554">
        <v>0</v>
      </c>
      <c r="BO1554" s="50">
        <f>BN1554-BN1441</f>
        <v>0</v>
      </c>
      <c r="BP1554">
        <v>20</v>
      </c>
      <c r="BQ1554" s="50">
        <f>BP1554-BP1441</f>
        <v>-5</v>
      </c>
      <c r="BR1554">
        <v>3</v>
      </c>
      <c r="BS1554" s="50">
        <f>BR1554-BR1441</f>
        <v>2</v>
      </c>
    </row>
    <row r="1555" spans="2:71" x14ac:dyDescent="0.25">
      <c r="B1555" s="3" t="s">
        <v>296</v>
      </c>
      <c r="C1555" s="52" t="s">
        <v>675</v>
      </c>
      <c r="D1555" s="39">
        <v>45253</v>
      </c>
      <c r="E1555" s="22">
        <v>24</v>
      </c>
      <c r="F1555" s="3" t="s">
        <v>821</v>
      </c>
      <c r="G1555" s="2" t="s">
        <v>224</v>
      </c>
      <c r="H1555" s="6">
        <v>25</v>
      </c>
      <c r="I1555" s="7">
        <v>4</v>
      </c>
      <c r="J1555" s="6">
        <v>44</v>
      </c>
      <c r="K1555" s="7">
        <v>0</v>
      </c>
      <c r="L1555" s="6">
        <v>10</v>
      </c>
      <c r="M1555" s="7">
        <v>0</v>
      </c>
      <c r="N1555" s="6">
        <v>7</v>
      </c>
      <c r="O1555" s="7">
        <v>-1</v>
      </c>
      <c r="P1555" s="6">
        <v>9</v>
      </c>
      <c r="Q1555" s="7">
        <v>-1</v>
      </c>
      <c r="R1555" s="6"/>
      <c r="T1555" s="6">
        <v>-19</v>
      </c>
      <c r="U1555" s="7">
        <v>4</v>
      </c>
      <c r="V1555" s="3" t="s">
        <v>842</v>
      </c>
      <c r="W1555" s="3"/>
      <c r="Y1555" s="6"/>
      <c r="Z1555" s="6"/>
      <c r="AA1555" s="6"/>
      <c r="AC1555" s="6"/>
      <c r="AD1555" s="6"/>
      <c r="AF1555" s="6"/>
      <c r="AG1555" s="6"/>
      <c r="AL1555" s="6"/>
      <c r="AM1555" s="6"/>
      <c r="AO1555" s="4"/>
      <c r="AP1555" s="6"/>
      <c r="AQ1555" s="6"/>
      <c r="AR1555" s="6"/>
      <c r="AS1555" s="6"/>
      <c r="AT1555" s="6"/>
      <c r="AU1555" s="4"/>
      <c r="AV1555" s="6"/>
      <c r="AW1555" s="6"/>
      <c r="AX1555" s="7"/>
      <c r="BI1555" s="50"/>
      <c r="BK1555" s="50"/>
      <c r="BM1555" s="50"/>
      <c r="BO1555" s="50"/>
      <c r="BQ1555" s="50"/>
      <c r="BS1555" s="50"/>
    </row>
    <row r="1556" spans="2:71" x14ac:dyDescent="0.25">
      <c r="B1556" s="3" t="s">
        <v>296</v>
      </c>
      <c r="C1556" s="52" t="s">
        <v>675</v>
      </c>
      <c r="D1556" s="39">
        <v>45253</v>
      </c>
      <c r="E1556" s="22">
        <v>24</v>
      </c>
      <c r="F1556" s="3" t="s">
        <v>1169</v>
      </c>
      <c r="H1556" s="6">
        <v>21</v>
      </c>
      <c r="I1556" s="7">
        <v>-1</v>
      </c>
      <c r="J1556" s="6">
        <v>46</v>
      </c>
      <c r="K1556" s="7">
        <v>0</v>
      </c>
      <c r="L1556" s="6">
        <v>12</v>
      </c>
      <c r="M1556" s="7">
        <v>1</v>
      </c>
      <c r="N1556" s="6">
        <v>7</v>
      </c>
      <c r="O1556" s="7">
        <v>0</v>
      </c>
      <c r="P1556" s="6">
        <v>8</v>
      </c>
      <c r="Q1556" s="7">
        <v>0</v>
      </c>
      <c r="R1556" s="6"/>
      <c r="T1556" s="6">
        <v>-25</v>
      </c>
      <c r="U1556" s="7">
        <v>-1</v>
      </c>
      <c r="V1556" s="3" t="s">
        <v>1170</v>
      </c>
      <c r="W1556" t="s">
        <v>988</v>
      </c>
      <c r="Y1556" s="6"/>
      <c r="Z1556" s="6"/>
      <c r="AA1556" s="6"/>
      <c r="AC1556" s="6"/>
      <c r="AD1556" s="6"/>
      <c r="AF1556" s="6"/>
      <c r="AG1556" s="6"/>
      <c r="AL1556" s="6"/>
      <c r="AM1556" s="6"/>
      <c r="AO1556" s="4"/>
      <c r="AP1556" s="6"/>
      <c r="AQ1556" s="6"/>
      <c r="AR1556" s="6"/>
      <c r="AS1556" s="6"/>
      <c r="AT1556" s="6"/>
      <c r="AU1556" s="4"/>
      <c r="AV1556" s="6"/>
      <c r="AW1556" s="6"/>
      <c r="AX1556" s="7"/>
      <c r="BI1556" s="50"/>
      <c r="BK1556" s="50"/>
      <c r="BM1556" s="50"/>
      <c r="BO1556" s="50"/>
      <c r="BQ1556" s="50"/>
      <c r="BS1556" s="50"/>
    </row>
    <row r="1557" spans="2:71" x14ac:dyDescent="0.25">
      <c r="B1557" s="3" t="s">
        <v>296</v>
      </c>
      <c r="C1557" s="52" t="s">
        <v>688</v>
      </c>
      <c r="D1557" s="39">
        <v>45252</v>
      </c>
      <c r="E1557" s="22">
        <v>26</v>
      </c>
      <c r="F1557" s="3" t="s">
        <v>903</v>
      </c>
      <c r="G1557" s="2" t="s">
        <v>138</v>
      </c>
      <c r="H1557" s="6">
        <v>26</v>
      </c>
      <c r="I1557" s="7">
        <v>-1</v>
      </c>
      <c r="J1557" s="6">
        <v>42</v>
      </c>
      <c r="K1557" s="7">
        <v>2</v>
      </c>
      <c r="L1557" s="6">
        <v>11</v>
      </c>
      <c r="M1557" s="7">
        <v>-1</v>
      </c>
      <c r="N1557" s="6">
        <v>7</v>
      </c>
      <c r="O1557" s="7">
        <v>0</v>
      </c>
      <c r="P1557" s="6">
        <v>8</v>
      </c>
      <c r="Q1557" s="7">
        <v>-1</v>
      </c>
      <c r="R1557" s="6"/>
      <c r="T1557" s="6">
        <v>-16</v>
      </c>
      <c r="U1557" s="7">
        <v>-3</v>
      </c>
      <c r="V1557" s="3" t="s">
        <v>842</v>
      </c>
      <c r="W1557" s="3"/>
      <c r="Y1557" s="6"/>
      <c r="Z1557" s="6">
        <v>26</v>
      </c>
      <c r="AA1557" s="6">
        <v>52</v>
      </c>
      <c r="AB1557" s="7">
        <f>Z1557-AA1557</f>
        <v>-26</v>
      </c>
      <c r="AC1557" s="6">
        <v>31</v>
      </c>
      <c r="AD1557" s="6">
        <v>38</v>
      </c>
      <c r="AE1557" s="7">
        <f>AC1557-AD1557</f>
        <v>-7</v>
      </c>
      <c r="AF1557" s="6">
        <v>16</v>
      </c>
      <c r="AG1557" s="6">
        <v>21</v>
      </c>
      <c r="AH1557" s="7">
        <f>AF1557-AG1557</f>
        <v>-5</v>
      </c>
      <c r="AL1557" s="6"/>
      <c r="AM1557" s="6"/>
      <c r="AO1557" s="4" t="s">
        <v>1127</v>
      </c>
      <c r="AP1557" s="6">
        <v>23</v>
      </c>
      <c r="AQ1557" s="6">
        <v>29</v>
      </c>
      <c r="AR1557" s="6"/>
      <c r="AS1557" s="6"/>
      <c r="AT1557" s="6"/>
      <c r="AU1557" s="4" t="s">
        <v>1035</v>
      </c>
      <c r="AV1557" s="6"/>
      <c r="AW1557" s="6"/>
      <c r="AX1557" s="7"/>
      <c r="BI1557" s="50"/>
      <c r="BK1557" s="50"/>
      <c r="BM1557" s="50"/>
      <c r="BO1557" s="50"/>
      <c r="BQ1557" s="50"/>
      <c r="BS1557" s="50"/>
    </row>
    <row r="1558" spans="2:71" x14ac:dyDescent="0.25">
      <c r="B1558" s="3" t="s">
        <v>296</v>
      </c>
      <c r="C1558" s="52" t="s">
        <v>1180</v>
      </c>
      <c r="D1558" s="39">
        <v>45252</v>
      </c>
      <c r="E1558" s="90">
        <v>45291</v>
      </c>
      <c r="F1558" s="3" t="s">
        <v>1121</v>
      </c>
      <c r="G1558" s="2" t="s">
        <v>13</v>
      </c>
      <c r="H1558" s="6">
        <v>24</v>
      </c>
      <c r="I1558" s="7">
        <v>-5</v>
      </c>
      <c r="J1558" s="6">
        <v>45</v>
      </c>
      <c r="K1558" s="7">
        <v>0</v>
      </c>
      <c r="L1558" s="6">
        <v>9</v>
      </c>
      <c r="M1558" s="7">
        <v>0</v>
      </c>
      <c r="N1558" s="6">
        <v>8</v>
      </c>
      <c r="O1558" s="7">
        <v>3</v>
      </c>
      <c r="P1558" s="6">
        <v>9</v>
      </c>
      <c r="Q1558" s="7">
        <v>3</v>
      </c>
      <c r="R1558" s="6"/>
      <c r="T1558" s="6">
        <v>-21</v>
      </c>
      <c r="U1558" s="7">
        <v>-5</v>
      </c>
      <c r="V1558" s="3" t="s">
        <v>842</v>
      </c>
      <c r="W1558" s="3"/>
      <c r="X1558" s="7" t="s">
        <v>1177</v>
      </c>
      <c r="Y1558" s="6"/>
      <c r="Z1558" s="6"/>
      <c r="AA1558" s="6"/>
      <c r="AC1558" s="6"/>
      <c r="AD1558" s="6"/>
      <c r="AF1558" s="6"/>
      <c r="AG1558" s="6"/>
      <c r="AL1558" s="6"/>
      <c r="AM1558" s="6"/>
      <c r="AO1558" s="4"/>
      <c r="AP1558" s="6">
        <v>22</v>
      </c>
      <c r="AQ1558" s="6">
        <v>32</v>
      </c>
      <c r="AR1558" s="6">
        <v>6</v>
      </c>
      <c r="AS1558" s="6">
        <v>5</v>
      </c>
      <c r="AT1558" s="6">
        <v>7</v>
      </c>
      <c r="AU1558" s="4" t="s">
        <v>1209</v>
      </c>
      <c r="AV1558" s="6"/>
      <c r="AW1558" s="6"/>
      <c r="AX1558" s="7"/>
      <c r="BI1558" s="50"/>
      <c r="BK1558" s="50"/>
      <c r="BM1558" s="50"/>
      <c r="BO1558" s="50"/>
      <c r="BQ1558" s="50"/>
      <c r="BS1558" s="50"/>
    </row>
    <row r="1559" spans="2:71" x14ac:dyDescent="0.25">
      <c r="B1559" s="3" t="s">
        <v>296</v>
      </c>
      <c r="C1559" s="52" t="s">
        <v>628</v>
      </c>
      <c r="D1559" s="39">
        <v>45253</v>
      </c>
      <c r="E1559" s="90"/>
      <c r="F1559" s="3" t="s">
        <v>1182</v>
      </c>
      <c r="G1559" s="2" t="s">
        <v>74</v>
      </c>
      <c r="H1559" s="6">
        <v>22</v>
      </c>
      <c r="I1559" s="7">
        <v>3</v>
      </c>
      <c r="J1559" s="6">
        <v>45</v>
      </c>
      <c r="K1559" s="7">
        <v>-4</v>
      </c>
      <c r="L1559" s="6">
        <v>10</v>
      </c>
      <c r="M1559" s="7">
        <v>1</v>
      </c>
      <c r="N1559" s="6">
        <v>8</v>
      </c>
      <c r="O1559" s="7">
        <v>1</v>
      </c>
      <c r="P1559" s="6">
        <v>11</v>
      </c>
      <c r="Q1559" s="7">
        <v>0</v>
      </c>
      <c r="R1559" s="6"/>
      <c r="T1559" s="6">
        <f>H1559-J1559</f>
        <v>-23</v>
      </c>
      <c r="U1559" s="7">
        <v>7</v>
      </c>
      <c r="V1559" s="3" t="s">
        <v>842</v>
      </c>
      <c r="W1559" s="3"/>
      <c r="X1559" s="7"/>
      <c r="Y1559" s="6"/>
      <c r="Z1559" s="6"/>
      <c r="AA1559" s="6"/>
      <c r="AC1559" s="6"/>
      <c r="AD1559" s="6"/>
      <c r="AF1559" s="6"/>
      <c r="AG1559" s="6"/>
      <c r="AL1559" s="6"/>
      <c r="AM1559" s="6"/>
      <c r="AO1559" s="4"/>
      <c r="AP1559" s="6"/>
      <c r="AQ1559" s="6"/>
      <c r="AR1559" s="6"/>
      <c r="AS1559" s="6"/>
      <c r="AT1559" s="6"/>
      <c r="AU1559" s="4"/>
      <c r="AV1559" s="6"/>
      <c r="AW1559" s="6"/>
      <c r="AX1559" s="7"/>
      <c r="BI1559" s="50"/>
      <c r="BK1559" s="50"/>
      <c r="BM1559" s="50"/>
      <c r="BO1559" s="50"/>
      <c r="BQ1559" s="50"/>
      <c r="BS1559" s="50"/>
    </row>
    <row r="1560" spans="2:71" x14ac:dyDescent="0.25">
      <c r="B1560" s="3" t="s">
        <v>296</v>
      </c>
      <c r="C1560" s="52" t="s">
        <v>625</v>
      </c>
      <c r="D1560" s="39">
        <v>45253</v>
      </c>
      <c r="E1560" s="22">
        <v>24</v>
      </c>
      <c r="F1560" s="3" t="s">
        <v>1164</v>
      </c>
      <c r="H1560" s="6">
        <v>26</v>
      </c>
      <c r="I1560" s="7">
        <v>1</v>
      </c>
      <c r="J1560" s="6">
        <v>44</v>
      </c>
      <c r="K1560" s="7">
        <v>-1</v>
      </c>
      <c r="L1560" s="6">
        <v>12</v>
      </c>
      <c r="M1560" s="7">
        <v>1</v>
      </c>
      <c r="N1560" s="6">
        <v>6</v>
      </c>
      <c r="O1560" s="7">
        <v>1</v>
      </c>
      <c r="P1560" s="6">
        <v>8</v>
      </c>
      <c r="Q1560" s="7">
        <v>-2</v>
      </c>
      <c r="R1560" s="6"/>
      <c r="T1560" s="6">
        <v>-18</v>
      </c>
      <c r="U1560" s="7">
        <v>2</v>
      </c>
      <c r="V1560" s="3" t="s">
        <v>842</v>
      </c>
      <c r="W1560" s="3"/>
      <c r="Y1560" s="6"/>
      <c r="Z1560" s="6">
        <v>27</v>
      </c>
      <c r="AA1560" s="6">
        <v>47</v>
      </c>
      <c r="AB1560" s="7">
        <f t="shared" ref="AB1560:AB1567" si="31">Z1560-AA1560</f>
        <v>-20</v>
      </c>
      <c r="AC1560" s="6">
        <v>32</v>
      </c>
      <c r="AD1560" s="6">
        <v>31</v>
      </c>
      <c r="AE1560" s="7">
        <f t="shared" ref="AE1560:AE1567" si="32">AC1560-AD1560</f>
        <v>1</v>
      </c>
      <c r="AF1560" s="6"/>
      <c r="AG1560" s="6"/>
      <c r="AL1560" s="6"/>
      <c r="AM1560" s="6"/>
      <c r="AO1560" s="4" t="s">
        <v>1189</v>
      </c>
      <c r="AP1560" s="6">
        <v>28</v>
      </c>
      <c r="AQ1560" s="6">
        <v>38</v>
      </c>
      <c r="AR1560" s="6"/>
      <c r="AS1560" s="6"/>
      <c r="AT1560" s="6"/>
      <c r="AU1560" s="4" t="s">
        <v>1185</v>
      </c>
      <c r="AV1560" s="6"/>
      <c r="AW1560" s="6"/>
      <c r="AX1560" s="7"/>
      <c r="BI1560" s="50"/>
      <c r="BK1560" s="50"/>
      <c r="BM1560" s="50"/>
      <c r="BO1560" s="50"/>
      <c r="BQ1560" s="50"/>
      <c r="BS1560" s="50"/>
    </row>
    <row r="1561" spans="2:71" x14ac:dyDescent="0.25">
      <c r="B1561" s="3" t="s">
        <v>296</v>
      </c>
      <c r="C1561" s="52" t="s">
        <v>601</v>
      </c>
      <c r="D1561" s="39">
        <v>45254</v>
      </c>
      <c r="E1561" s="22">
        <v>30</v>
      </c>
      <c r="F1561" s="3" t="s">
        <v>1136</v>
      </c>
      <c r="H1561" s="6">
        <v>26</v>
      </c>
      <c r="I1561" s="7">
        <v>-1</v>
      </c>
      <c r="J1561" s="6">
        <v>44</v>
      </c>
      <c r="K1561" s="7">
        <v>0</v>
      </c>
      <c r="L1561" s="6">
        <v>11</v>
      </c>
      <c r="M1561" s="7">
        <v>0</v>
      </c>
      <c r="N1561" s="6">
        <v>5</v>
      </c>
      <c r="O1561" s="7">
        <v>0</v>
      </c>
      <c r="P1561" s="6">
        <v>7</v>
      </c>
      <c r="Q1561" s="7">
        <v>0</v>
      </c>
      <c r="R1561" s="6"/>
      <c r="T1561" s="6">
        <v>-18</v>
      </c>
      <c r="U1561" s="7">
        <v>-1</v>
      </c>
      <c r="V1561" s="3" t="s">
        <v>842</v>
      </c>
      <c r="W1561" s="3" t="s">
        <v>988</v>
      </c>
      <c r="Y1561" s="6"/>
      <c r="Z1561" s="6"/>
      <c r="AA1561" s="6"/>
      <c r="AC1561" s="6"/>
      <c r="AD1561" s="6"/>
      <c r="AF1561" s="6"/>
      <c r="AG1561" s="6"/>
      <c r="AL1561" s="6"/>
      <c r="AM1561" s="6"/>
      <c r="AO1561" s="4"/>
      <c r="AP1561" s="6"/>
      <c r="AQ1561" s="6"/>
      <c r="AR1561" s="6"/>
      <c r="AS1561" s="6"/>
      <c r="AT1561" s="6"/>
      <c r="AU1561" s="4"/>
      <c r="AV1561" s="6"/>
      <c r="AW1561" s="6"/>
      <c r="AX1561" s="7"/>
      <c r="BI1561" s="50"/>
      <c r="BK1561" s="50"/>
      <c r="BM1561" s="50"/>
      <c r="BO1561" s="50"/>
      <c r="BQ1561" s="50"/>
      <c r="BS1561" s="50"/>
    </row>
    <row r="1562" spans="2:71" x14ac:dyDescent="0.25">
      <c r="B1562" s="3" t="s">
        <v>296</v>
      </c>
      <c r="C1562" s="52" t="s">
        <v>273</v>
      </c>
      <c r="D1562" s="39">
        <v>45254</v>
      </c>
      <c r="E1562" s="22">
        <v>27</v>
      </c>
      <c r="F1562" s="3" t="s">
        <v>1094</v>
      </c>
      <c r="H1562" s="6">
        <v>28</v>
      </c>
      <c r="I1562" s="7">
        <v>1</v>
      </c>
      <c r="J1562" s="6">
        <v>42</v>
      </c>
      <c r="K1562" s="7">
        <v>-2</v>
      </c>
      <c r="L1562" s="6">
        <v>11</v>
      </c>
      <c r="M1562" s="7">
        <v>1</v>
      </c>
      <c r="N1562" s="6">
        <v>6</v>
      </c>
      <c r="O1562" s="7">
        <v>0</v>
      </c>
      <c r="P1562" s="6">
        <v>7</v>
      </c>
      <c r="Q1562" s="7">
        <v>1</v>
      </c>
      <c r="R1562" s="6">
        <v>1</v>
      </c>
      <c r="S1562" s="7">
        <v>-1</v>
      </c>
      <c r="T1562" s="6">
        <v>-14</v>
      </c>
      <c r="U1562" s="7">
        <v>3</v>
      </c>
      <c r="V1562" s="3" t="s">
        <v>842</v>
      </c>
      <c r="W1562" s="3"/>
      <c r="Y1562" s="6"/>
      <c r="Z1562" s="6">
        <v>30</v>
      </c>
      <c r="AA1562" s="6">
        <v>63</v>
      </c>
      <c r="AB1562" s="7">
        <f t="shared" si="31"/>
        <v>-33</v>
      </c>
      <c r="AC1562" s="6">
        <v>41</v>
      </c>
      <c r="AD1562" s="6">
        <v>46</v>
      </c>
      <c r="AE1562" s="7">
        <f t="shared" si="32"/>
        <v>-5</v>
      </c>
      <c r="AF1562" s="6"/>
      <c r="AG1562" s="6"/>
      <c r="AL1562" s="6"/>
      <c r="AM1562" s="6"/>
      <c r="AO1562" s="4" t="s">
        <v>1095</v>
      </c>
      <c r="AP1562" s="6"/>
      <c r="AQ1562" s="6"/>
      <c r="AR1562" s="6"/>
      <c r="AS1562" s="6"/>
      <c r="AT1562" s="6"/>
      <c r="AU1562" s="4"/>
      <c r="AV1562" s="6"/>
      <c r="AW1562" s="6"/>
      <c r="AX1562" s="7"/>
      <c r="BI1562" s="50"/>
      <c r="BK1562" s="50"/>
      <c r="BM1562" s="50"/>
      <c r="BO1562" s="50"/>
      <c r="BQ1562" s="50"/>
      <c r="BS1562" s="50"/>
    </row>
    <row r="1563" spans="2:71" x14ac:dyDescent="0.25">
      <c r="B1563" s="3" t="s">
        <v>296</v>
      </c>
      <c r="C1563" s="52" t="s">
        <v>273</v>
      </c>
      <c r="D1563" s="39">
        <v>45254</v>
      </c>
      <c r="E1563" s="22">
        <v>28</v>
      </c>
      <c r="F1563" s="3" t="s">
        <v>1198</v>
      </c>
      <c r="G1563" s="2" t="s">
        <v>218</v>
      </c>
      <c r="H1563" s="6">
        <v>28</v>
      </c>
      <c r="I1563" s="7">
        <v>-1</v>
      </c>
      <c r="J1563" s="6">
        <v>44</v>
      </c>
      <c r="K1563" s="7">
        <v>3</v>
      </c>
      <c r="L1563" s="6">
        <v>10</v>
      </c>
      <c r="M1563" s="7">
        <v>-3</v>
      </c>
      <c r="N1563" s="6">
        <v>5</v>
      </c>
      <c r="O1563" s="7">
        <v>0</v>
      </c>
      <c r="P1563" s="6">
        <v>8</v>
      </c>
      <c r="Q1563" s="7">
        <v>1</v>
      </c>
      <c r="R1563" s="6"/>
      <c r="T1563" s="6">
        <v>-16</v>
      </c>
      <c r="U1563" s="7">
        <v>-4</v>
      </c>
      <c r="V1563" s="3" t="s">
        <v>842</v>
      </c>
      <c r="W1563" s="3"/>
      <c r="Y1563" s="6"/>
      <c r="Z1563" s="6"/>
      <c r="AA1563" s="6"/>
      <c r="AC1563" s="6"/>
      <c r="AD1563" s="6"/>
      <c r="AF1563" s="6"/>
      <c r="AG1563" s="6"/>
      <c r="AL1563" s="6"/>
      <c r="AM1563" s="6"/>
      <c r="AO1563" s="4"/>
      <c r="AP1563" s="6"/>
      <c r="AQ1563" s="6"/>
      <c r="AR1563" s="6"/>
      <c r="AS1563" s="6"/>
      <c r="AT1563" s="6"/>
      <c r="AU1563" s="4"/>
      <c r="AV1563" s="6"/>
      <c r="AW1563" s="6"/>
      <c r="AX1563" s="7"/>
      <c r="BI1563" s="50"/>
      <c r="BK1563" s="50"/>
      <c r="BM1563" s="50"/>
      <c r="BO1563" s="50"/>
      <c r="BQ1563" s="50"/>
      <c r="BS1563" s="50"/>
    </row>
    <row r="1564" spans="2:71" x14ac:dyDescent="0.25">
      <c r="B1564" s="3" t="s">
        <v>296</v>
      </c>
      <c r="C1564" s="52" t="s">
        <v>273</v>
      </c>
      <c r="D1564" s="39">
        <v>45254</v>
      </c>
      <c r="E1564" s="22">
        <v>7</v>
      </c>
      <c r="F1564" s="3" t="s">
        <v>1132</v>
      </c>
      <c r="H1564" s="6"/>
      <c r="J1564" s="6"/>
      <c r="L1564" s="6"/>
      <c r="N1564" s="6"/>
      <c r="P1564" s="6"/>
      <c r="R1564" s="6"/>
      <c r="T1564" s="6"/>
      <c r="V1564" s="3" t="s">
        <v>842</v>
      </c>
      <c r="W1564" s="3"/>
      <c r="Y1564" s="6"/>
      <c r="Z1564" s="6">
        <v>24</v>
      </c>
      <c r="AA1564" s="6">
        <v>52</v>
      </c>
      <c r="AB1564" s="7">
        <f>Z1564-AA1564</f>
        <v>-28</v>
      </c>
      <c r="AC1564" s="6">
        <v>30</v>
      </c>
      <c r="AD1564" s="6">
        <v>42</v>
      </c>
      <c r="AE1564" s="7">
        <f>AC1564-AD1564</f>
        <v>-12</v>
      </c>
      <c r="AF1564" s="6"/>
      <c r="AG1564" s="6"/>
      <c r="AL1564" s="6"/>
      <c r="AM1564" s="6"/>
      <c r="AO1564" s="4" t="s">
        <v>1750</v>
      </c>
      <c r="AP1564" s="6"/>
      <c r="AQ1564" s="6"/>
      <c r="AR1564" s="6"/>
      <c r="AS1564" s="6"/>
      <c r="AT1564" s="6"/>
      <c r="AU1564" s="4"/>
      <c r="AV1564" s="6"/>
      <c r="AW1564" s="6"/>
      <c r="AX1564" s="7"/>
      <c r="BI1564" s="50"/>
      <c r="BK1564" s="50"/>
      <c r="BM1564" s="50"/>
      <c r="BO1564" s="50"/>
      <c r="BQ1564" s="50"/>
      <c r="BS1564" s="50"/>
    </row>
    <row r="1565" spans="2:71" x14ac:dyDescent="0.25">
      <c r="B1565" s="3" t="s">
        <v>296</v>
      </c>
      <c r="C1565" s="52" t="s">
        <v>566</v>
      </c>
      <c r="D1565" s="39">
        <v>45255</v>
      </c>
      <c r="E1565" s="22">
        <v>28</v>
      </c>
      <c r="F1565" s="3" t="s">
        <v>821</v>
      </c>
      <c r="H1565" s="6"/>
      <c r="J1565" s="6"/>
      <c r="L1565" s="6"/>
      <c r="N1565" s="6"/>
      <c r="P1565" s="6"/>
      <c r="R1565" s="6"/>
      <c r="T1565" s="6"/>
      <c r="V1565" s="3" t="s">
        <v>842</v>
      </c>
      <c r="W1565" s="3"/>
      <c r="Y1565" s="6"/>
      <c r="Z1565" s="6"/>
      <c r="AA1565" s="6"/>
      <c r="AC1565" s="6"/>
      <c r="AD1565" s="6"/>
      <c r="AF1565" s="6"/>
      <c r="AG1565" s="6"/>
      <c r="AL1565" s="6"/>
      <c r="AM1565" s="6"/>
      <c r="AO1565" s="4"/>
      <c r="AP1565" s="6"/>
      <c r="AQ1565" s="6"/>
      <c r="AR1565" s="6"/>
      <c r="AS1565" s="6"/>
      <c r="AT1565" s="6"/>
      <c r="AU1565" s="4"/>
      <c r="AV1565" s="6">
        <v>14</v>
      </c>
      <c r="AW1565" s="6">
        <v>68</v>
      </c>
      <c r="AX1565" s="7">
        <f>AV1565-AW1565</f>
        <v>-54</v>
      </c>
      <c r="AY1565" s="4" t="s">
        <v>871</v>
      </c>
      <c r="BI1565" s="50"/>
      <c r="BK1565" s="50"/>
      <c r="BM1565" s="50"/>
      <c r="BO1565" s="50"/>
      <c r="BQ1565" s="50"/>
      <c r="BS1565" s="50"/>
    </row>
    <row r="1566" spans="2:71" x14ac:dyDescent="0.25">
      <c r="B1566" s="3" t="s">
        <v>296</v>
      </c>
      <c r="C1566" s="52" t="s">
        <v>323</v>
      </c>
      <c r="D1566" s="39">
        <v>45256</v>
      </c>
      <c r="E1566" s="22">
        <v>27</v>
      </c>
      <c r="F1566" s="3" t="s">
        <v>1135</v>
      </c>
      <c r="H1566" s="6">
        <v>25</v>
      </c>
      <c r="I1566" s="7">
        <v>1</v>
      </c>
      <c r="J1566" s="6">
        <v>45</v>
      </c>
      <c r="K1566" s="7">
        <v>2</v>
      </c>
      <c r="L1566" s="6">
        <v>11</v>
      </c>
      <c r="M1566" s="7">
        <v>-3</v>
      </c>
      <c r="N1566" s="6">
        <v>6</v>
      </c>
      <c r="O1566" s="7">
        <v>1</v>
      </c>
      <c r="P1566" s="6">
        <v>10</v>
      </c>
      <c r="Q1566" s="7">
        <v>3</v>
      </c>
      <c r="R1566" s="6"/>
      <c r="T1566" s="6">
        <v>-20</v>
      </c>
      <c r="U1566" s="7">
        <v>-1</v>
      </c>
      <c r="V1566" s="3" t="s">
        <v>842</v>
      </c>
      <c r="W1566" s="3"/>
      <c r="Y1566" s="6"/>
      <c r="Z1566" s="6">
        <v>29</v>
      </c>
      <c r="AA1566" s="6">
        <v>46</v>
      </c>
      <c r="AB1566" s="7">
        <f t="shared" si="31"/>
        <v>-17</v>
      </c>
      <c r="AC1566" s="6">
        <v>39</v>
      </c>
      <c r="AD1566" s="6">
        <v>31</v>
      </c>
      <c r="AE1566" s="7">
        <f t="shared" si="32"/>
        <v>8</v>
      </c>
      <c r="AF1566" s="6"/>
      <c r="AG1566" s="6"/>
      <c r="AL1566" s="6"/>
      <c r="AM1566" s="6"/>
      <c r="AO1566" s="4" t="s">
        <v>1148</v>
      </c>
      <c r="AP1566" s="6">
        <v>31</v>
      </c>
      <c r="AQ1566" s="6">
        <v>43</v>
      </c>
      <c r="AR1566" s="6"/>
      <c r="AS1566" s="6"/>
      <c r="AT1566" s="6"/>
      <c r="AU1566" s="4" t="s">
        <v>1147</v>
      </c>
      <c r="AV1566" s="6"/>
      <c r="AW1566" s="6"/>
      <c r="AX1566" s="7"/>
      <c r="BI1566" s="50"/>
      <c r="BK1566" s="50"/>
      <c r="BM1566" s="50"/>
      <c r="BO1566" s="50"/>
      <c r="BQ1566" s="50"/>
      <c r="BS1566" s="50"/>
    </row>
    <row r="1567" spans="2:71" x14ac:dyDescent="0.25">
      <c r="B1567" s="3" t="s">
        <v>296</v>
      </c>
      <c r="C1567" s="52" t="s">
        <v>660</v>
      </c>
      <c r="D1567" s="39">
        <v>45258</v>
      </c>
      <c r="E1567" s="22"/>
      <c r="F1567" s="3" t="s">
        <v>821</v>
      </c>
      <c r="H1567" s="6"/>
      <c r="J1567" s="6"/>
      <c r="L1567" s="6"/>
      <c r="N1567" s="6"/>
      <c r="P1567" s="6"/>
      <c r="R1567" s="6"/>
      <c r="T1567" s="6"/>
      <c r="V1567" s="3" t="s">
        <v>842</v>
      </c>
      <c r="W1567" s="3"/>
      <c r="Y1567" s="6"/>
      <c r="Z1567" s="6">
        <v>26</v>
      </c>
      <c r="AA1567" s="6">
        <v>65</v>
      </c>
      <c r="AB1567" s="7">
        <f t="shared" si="31"/>
        <v>-39</v>
      </c>
      <c r="AC1567" s="6">
        <v>37</v>
      </c>
      <c r="AD1567" s="6">
        <v>50</v>
      </c>
      <c r="AE1567" s="7">
        <f t="shared" si="32"/>
        <v>-13</v>
      </c>
      <c r="AF1567" s="6"/>
      <c r="AG1567" s="6"/>
      <c r="AL1567" s="6"/>
      <c r="AM1567" s="6"/>
      <c r="AO1567" s="4" t="s">
        <v>931</v>
      </c>
      <c r="AP1567" s="6"/>
      <c r="AQ1567" s="6"/>
      <c r="AR1567" s="6"/>
      <c r="AS1567" s="6"/>
      <c r="AT1567" s="6"/>
      <c r="AU1567" s="4"/>
      <c r="AV1567" s="6"/>
      <c r="AW1567" s="6"/>
      <c r="AX1567" s="7"/>
      <c r="BI1567" s="50"/>
      <c r="BK1567" s="50"/>
      <c r="BM1567" s="50"/>
      <c r="BO1567" s="50"/>
      <c r="BQ1567" s="50"/>
      <c r="BS1567" s="50"/>
    </row>
    <row r="1568" spans="2:71" x14ac:dyDescent="0.25">
      <c r="B1568" s="3" t="s">
        <v>296</v>
      </c>
      <c r="C1568" s="52" t="s">
        <v>677</v>
      </c>
      <c r="D1568" s="39">
        <v>45258</v>
      </c>
      <c r="E1568" s="22">
        <v>4</v>
      </c>
      <c r="F1568" s="3" t="s">
        <v>1019</v>
      </c>
      <c r="G1568" s="2" t="s">
        <v>202</v>
      </c>
      <c r="H1568" s="6">
        <v>27</v>
      </c>
      <c r="I1568" s="7">
        <v>-3</v>
      </c>
      <c r="J1568" s="6">
        <v>43</v>
      </c>
      <c r="K1568" s="7">
        <v>0</v>
      </c>
      <c r="L1568" s="6">
        <v>10</v>
      </c>
      <c r="M1568" s="7">
        <v>-1</v>
      </c>
      <c r="N1568" s="6">
        <v>5</v>
      </c>
      <c r="O1568" s="7">
        <v>-1</v>
      </c>
      <c r="P1568" s="6">
        <v>11</v>
      </c>
      <c r="Q1568" s="7">
        <v>4</v>
      </c>
      <c r="R1568" s="6"/>
      <c r="T1568" s="6">
        <v>-16</v>
      </c>
      <c r="U1568" s="7">
        <v>-3</v>
      </c>
      <c r="V1568" s="3" t="s">
        <v>842</v>
      </c>
      <c r="W1568" s="3"/>
      <c r="Y1568" s="6"/>
      <c r="Z1568" s="6">
        <v>21</v>
      </c>
      <c r="AA1568" s="6">
        <v>54</v>
      </c>
      <c r="AB1568" s="7">
        <f>Z1568-AA1568</f>
        <v>-33</v>
      </c>
      <c r="AC1568" s="6">
        <v>29</v>
      </c>
      <c r="AD1568" s="6">
        <v>35</v>
      </c>
      <c r="AE1568" s="7">
        <f>AC1568-AD1568</f>
        <v>-6</v>
      </c>
      <c r="AF1568" s="6">
        <v>15</v>
      </c>
      <c r="AG1568" s="6">
        <v>20</v>
      </c>
      <c r="AH1568" s="7">
        <f>AF1568-AG1568</f>
        <v>-5</v>
      </c>
      <c r="AL1568" s="6"/>
      <c r="AM1568" s="6"/>
      <c r="AO1568" s="4" t="s">
        <v>1087</v>
      </c>
      <c r="AP1568" s="6"/>
      <c r="AQ1568" s="6"/>
      <c r="AR1568" s="6"/>
      <c r="AS1568" s="6"/>
      <c r="AT1568" s="6"/>
      <c r="AU1568" s="4"/>
      <c r="AV1568" s="6"/>
      <c r="AW1568" s="6"/>
      <c r="AX1568" s="7"/>
      <c r="BI1568" s="50"/>
      <c r="BK1568" s="50"/>
      <c r="BM1568" s="50"/>
      <c r="BO1568" s="50"/>
      <c r="BQ1568" s="50"/>
      <c r="BS1568" s="50"/>
    </row>
    <row r="1569" spans="2:71" x14ac:dyDescent="0.25">
      <c r="B1569" s="3" t="s">
        <v>296</v>
      </c>
      <c r="C1569" s="52" t="s">
        <v>603</v>
      </c>
      <c r="D1569" s="39">
        <v>45259</v>
      </c>
      <c r="E1569" s="22">
        <v>1</v>
      </c>
      <c r="F1569" s="3" t="s">
        <v>1169</v>
      </c>
      <c r="H1569" s="6">
        <v>23</v>
      </c>
      <c r="I1569" s="7">
        <v>2</v>
      </c>
      <c r="J1569" s="6">
        <v>45</v>
      </c>
      <c r="K1569" s="7">
        <v>-1</v>
      </c>
      <c r="L1569" s="6">
        <v>11</v>
      </c>
      <c r="M1569" s="7">
        <v>-1</v>
      </c>
      <c r="N1569" s="6">
        <v>7</v>
      </c>
      <c r="O1569" s="7">
        <v>0</v>
      </c>
      <c r="P1569" s="6">
        <v>8</v>
      </c>
      <c r="Q1569" s="7">
        <v>0</v>
      </c>
      <c r="R1569" s="6"/>
      <c r="T1569" s="6">
        <v>-22</v>
      </c>
      <c r="U1569" s="7">
        <v>3</v>
      </c>
      <c r="V1569" s="3" t="s">
        <v>1170</v>
      </c>
      <c r="W1569" t="s">
        <v>988</v>
      </c>
      <c r="Y1569" s="6"/>
      <c r="Z1569" s="6"/>
      <c r="AA1569" s="6"/>
      <c r="AC1569" s="6"/>
      <c r="AD1569" s="6"/>
      <c r="AF1569" s="6"/>
      <c r="AG1569" s="6"/>
      <c r="AL1569" s="6"/>
      <c r="AM1569" s="6"/>
      <c r="AO1569" s="4"/>
      <c r="AP1569" s="6"/>
      <c r="AQ1569" s="6"/>
      <c r="AR1569" s="6"/>
      <c r="AS1569" s="6"/>
      <c r="AT1569" s="6"/>
      <c r="AU1569" s="4"/>
      <c r="AV1569" s="6"/>
      <c r="AW1569" s="6"/>
      <c r="AX1569" s="7"/>
      <c r="BI1569" s="50"/>
      <c r="BK1569" s="50"/>
      <c r="BM1569" s="50"/>
      <c r="BO1569" s="50"/>
      <c r="BQ1569" s="50"/>
      <c r="BS1569" s="50"/>
    </row>
    <row r="1570" spans="2:71" x14ac:dyDescent="0.25">
      <c r="B1570" s="3" t="s">
        <v>296</v>
      </c>
      <c r="C1570" s="52" t="s">
        <v>603</v>
      </c>
      <c r="D1570" s="39">
        <v>45259</v>
      </c>
      <c r="E1570" s="22">
        <v>1</v>
      </c>
      <c r="F1570" s="3" t="s">
        <v>821</v>
      </c>
      <c r="G1570" s="2" t="s">
        <v>224</v>
      </c>
      <c r="H1570" s="6">
        <v>22</v>
      </c>
      <c r="I1570" s="7">
        <v>-3</v>
      </c>
      <c r="J1570" s="6">
        <v>45</v>
      </c>
      <c r="K1570" s="7">
        <v>1</v>
      </c>
      <c r="L1570" s="6">
        <v>9</v>
      </c>
      <c r="M1570" s="7">
        <v>-1</v>
      </c>
      <c r="N1570" s="6">
        <v>7</v>
      </c>
      <c r="O1570" s="7">
        <v>0</v>
      </c>
      <c r="P1570" s="6">
        <v>10</v>
      </c>
      <c r="Q1570" s="7">
        <v>1</v>
      </c>
      <c r="R1570" s="6"/>
      <c r="T1570" s="6">
        <v>-23</v>
      </c>
      <c r="U1570" s="7">
        <v>-4</v>
      </c>
      <c r="V1570" s="3" t="s">
        <v>842</v>
      </c>
      <c r="W1570" s="3"/>
      <c r="Y1570" s="6"/>
      <c r="Z1570" s="6"/>
      <c r="AA1570" s="6"/>
      <c r="AC1570" s="6"/>
      <c r="AD1570" s="6"/>
      <c r="AF1570" s="6"/>
      <c r="AG1570" s="6"/>
      <c r="AL1570" s="6"/>
      <c r="AM1570" s="6"/>
      <c r="AO1570" s="4"/>
      <c r="AP1570" s="6">
        <v>21</v>
      </c>
      <c r="AQ1570" s="6">
        <v>34</v>
      </c>
      <c r="AR1570" s="6"/>
      <c r="AS1570" s="6"/>
      <c r="AT1570" s="6"/>
      <c r="AU1570" s="4" t="s">
        <v>876</v>
      </c>
      <c r="AV1570" s="6"/>
      <c r="AW1570" s="6"/>
      <c r="AX1570" s="7"/>
      <c r="BI1570" s="50"/>
      <c r="BK1570" s="50"/>
      <c r="BM1570" s="50"/>
      <c r="BO1570" s="50"/>
      <c r="BQ1570" s="50"/>
      <c r="BS1570" s="50"/>
    </row>
    <row r="1571" spans="2:71" x14ac:dyDescent="0.25">
      <c r="B1571" s="3" t="s">
        <v>296</v>
      </c>
      <c r="C1571" s="52" t="s">
        <v>582</v>
      </c>
      <c r="D1571" s="39">
        <v>45260</v>
      </c>
      <c r="E1571" s="22">
        <v>1</v>
      </c>
      <c r="F1571" s="3" t="s">
        <v>1164</v>
      </c>
      <c r="H1571" s="6">
        <v>28</v>
      </c>
      <c r="I1571" s="7">
        <v>2</v>
      </c>
      <c r="J1571" s="6">
        <v>44</v>
      </c>
      <c r="K1571" s="7">
        <v>0</v>
      </c>
      <c r="L1571" s="6">
        <v>9</v>
      </c>
      <c r="M1571" s="7">
        <v>-3</v>
      </c>
      <c r="N1571" s="6">
        <v>6</v>
      </c>
      <c r="O1571" s="7">
        <v>0</v>
      </c>
      <c r="P1571" s="6">
        <v>8</v>
      </c>
      <c r="Q1571" s="7">
        <v>0</v>
      </c>
      <c r="R1571" s="6"/>
      <c r="T1571" s="6">
        <v>-16</v>
      </c>
      <c r="U1571" s="7">
        <v>2</v>
      </c>
      <c r="V1571" s="3" t="s">
        <v>842</v>
      </c>
      <c r="W1571" s="3"/>
      <c r="Y1571" s="6"/>
      <c r="Z1571" s="6">
        <v>25</v>
      </c>
      <c r="AA1571" s="6">
        <v>49</v>
      </c>
      <c r="AB1571" s="7">
        <f t="shared" ref="AB1571:AB1577" si="33">Z1571-AA1571</f>
        <v>-24</v>
      </c>
      <c r="AC1571" s="6">
        <v>32</v>
      </c>
      <c r="AD1571" s="6">
        <v>31</v>
      </c>
      <c r="AE1571" s="7">
        <f t="shared" ref="AE1571:AE1577" si="34">AC1571-AD1571</f>
        <v>1</v>
      </c>
      <c r="AF1571" s="6"/>
      <c r="AG1571" s="6"/>
      <c r="AL1571" s="6"/>
      <c r="AM1571" s="6"/>
      <c r="AO1571" s="4" t="s">
        <v>1189</v>
      </c>
      <c r="AP1571" s="6">
        <v>25</v>
      </c>
      <c r="AQ1571" s="6">
        <v>39</v>
      </c>
      <c r="AR1571" s="6"/>
      <c r="AS1571" s="6"/>
      <c r="AT1571" s="6"/>
      <c r="AU1571" s="4" t="s">
        <v>1185</v>
      </c>
      <c r="AV1571" s="6"/>
      <c r="AW1571" s="6"/>
      <c r="AX1571" s="7"/>
      <c r="BI1571" s="50"/>
      <c r="BK1571" s="50"/>
      <c r="BM1571" s="50"/>
      <c r="BO1571" s="50"/>
      <c r="BQ1571" s="50"/>
      <c r="BS1571" s="50"/>
    </row>
    <row r="1572" spans="2:71" x14ac:dyDescent="0.25">
      <c r="B1572" s="3" t="s">
        <v>296</v>
      </c>
      <c r="C1572" s="52" t="s">
        <v>397</v>
      </c>
      <c r="D1572" s="39">
        <v>45260</v>
      </c>
      <c r="E1572" s="22">
        <v>6</v>
      </c>
      <c r="F1572" s="3" t="s">
        <v>1198</v>
      </c>
      <c r="H1572" s="6">
        <v>29</v>
      </c>
      <c r="I1572" s="7">
        <v>1</v>
      </c>
      <c r="J1572" s="6">
        <v>41</v>
      </c>
      <c r="K1572" s="7">
        <v>-3</v>
      </c>
      <c r="L1572" s="6">
        <v>12</v>
      </c>
      <c r="M1572" s="7">
        <v>2</v>
      </c>
      <c r="N1572" s="6">
        <v>6</v>
      </c>
      <c r="O1572" s="7">
        <v>1</v>
      </c>
      <c r="P1572" s="6">
        <v>8</v>
      </c>
      <c r="Q1572" s="7">
        <v>0</v>
      </c>
      <c r="R1572" s="6"/>
      <c r="T1572" s="6">
        <v>-12</v>
      </c>
      <c r="U1572" s="7">
        <v>4</v>
      </c>
      <c r="V1572" s="3" t="s">
        <v>842</v>
      </c>
      <c r="W1572" s="3"/>
      <c r="Y1572" s="6"/>
      <c r="Z1572" s="6"/>
      <c r="AA1572" s="6"/>
      <c r="AC1572" s="6"/>
      <c r="AD1572" s="6"/>
      <c r="AF1572" s="6"/>
      <c r="AG1572" s="6"/>
      <c r="AL1572" s="6"/>
      <c r="AM1572" s="6"/>
      <c r="AO1572" s="4"/>
      <c r="AP1572" s="6"/>
      <c r="AQ1572" s="6"/>
      <c r="AR1572" s="6"/>
      <c r="AS1572" s="6"/>
      <c r="AT1572" s="6"/>
      <c r="AU1572" s="4"/>
      <c r="AV1572" s="6"/>
      <c r="AW1572" s="6"/>
      <c r="AX1572" s="7"/>
      <c r="BI1572" s="50"/>
      <c r="BK1572" s="50"/>
      <c r="BM1572" s="50"/>
      <c r="BO1572" s="50"/>
      <c r="BQ1572" s="50"/>
      <c r="BS1572" s="50"/>
    </row>
    <row r="1573" spans="2:71" x14ac:dyDescent="0.25">
      <c r="B1573" s="3" t="s">
        <v>266</v>
      </c>
      <c r="C1573" s="52" t="s">
        <v>315</v>
      </c>
      <c r="D1573" s="39">
        <v>45261</v>
      </c>
      <c r="E1573" s="22">
        <v>6</v>
      </c>
      <c r="F1573" s="3" t="s">
        <v>1136</v>
      </c>
      <c r="H1573" s="6">
        <v>28</v>
      </c>
      <c r="I1573" s="7">
        <v>2</v>
      </c>
      <c r="J1573" s="6">
        <v>43</v>
      </c>
      <c r="K1573" s="7">
        <v>-1</v>
      </c>
      <c r="L1573" s="6">
        <v>11</v>
      </c>
      <c r="M1573" s="7">
        <v>0</v>
      </c>
      <c r="N1573" s="6">
        <v>3</v>
      </c>
      <c r="O1573" s="7">
        <v>-2</v>
      </c>
      <c r="P1573" s="6">
        <v>7</v>
      </c>
      <c r="Q1573" s="7">
        <v>0</v>
      </c>
      <c r="R1573" s="6"/>
      <c r="T1573" s="6">
        <v>-15</v>
      </c>
      <c r="U1573" s="7">
        <v>3</v>
      </c>
      <c r="V1573" s="3" t="s">
        <v>842</v>
      </c>
      <c r="W1573" s="3" t="s">
        <v>988</v>
      </c>
      <c r="Y1573" s="6"/>
      <c r="Z1573" s="6"/>
      <c r="AA1573" s="6"/>
      <c r="AC1573" s="6"/>
      <c r="AD1573" s="6"/>
      <c r="AF1573" s="6"/>
      <c r="AG1573" s="6"/>
      <c r="AL1573" s="6"/>
      <c r="AM1573" s="6"/>
      <c r="AO1573" s="4"/>
      <c r="AP1573" s="6"/>
      <c r="AQ1573" s="6"/>
      <c r="AR1573" s="6"/>
      <c r="AS1573" s="6"/>
      <c r="AT1573" s="6"/>
      <c r="AU1573" s="4"/>
      <c r="AV1573" s="6"/>
      <c r="AW1573" s="6"/>
      <c r="AX1573" s="7"/>
      <c r="BI1573" s="50"/>
      <c r="BK1573" s="50"/>
      <c r="BM1573" s="50"/>
      <c r="BO1573" s="50"/>
      <c r="BQ1573" s="50"/>
      <c r="BS1573" s="50"/>
    </row>
    <row r="1574" spans="2:71" x14ac:dyDescent="0.25">
      <c r="B1574" s="3" t="s">
        <v>266</v>
      </c>
      <c r="C1574" s="52" t="s">
        <v>374</v>
      </c>
      <c r="D1574" s="39">
        <v>45261</v>
      </c>
      <c r="E1574" s="22">
        <v>4</v>
      </c>
      <c r="F1574" s="3" t="s">
        <v>1094</v>
      </c>
      <c r="H1574" s="6">
        <v>27</v>
      </c>
      <c r="I1574" s="7">
        <v>-1</v>
      </c>
      <c r="J1574" s="6">
        <v>42</v>
      </c>
      <c r="K1574" s="7">
        <v>0</v>
      </c>
      <c r="L1574" s="6">
        <v>13</v>
      </c>
      <c r="M1574" s="7">
        <v>2</v>
      </c>
      <c r="N1574" s="6">
        <v>6</v>
      </c>
      <c r="O1574" s="7">
        <v>0</v>
      </c>
      <c r="P1574" s="6">
        <v>6</v>
      </c>
      <c r="Q1574" s="7">
        <v>-1</v>
      </c>
      <c r="R1574" s="6">
        <v>1</v>
      </c>
      <c r="S1574" s="7">
        <v>0</v>
      </c>
      <c r="T1574" s="6">
        <v>-15</v>
      </c>
      <c r="U1574" s="7">
        <v>-1</v>
      </c>
      <c r="V1574" s="3" t="s">
        <v>842</v>
      </c>
      <c r="W1574" s="3"/>
      <c r="Y1574" s="6"/>
      <c r="Z1574" s="6">
        <v>30</v>
      </c>
      <c r="AA1574" s="6">
        <v>61</v>
      </c>
      <c r="AB1574" s="7">
        <f t="shared" si="33"/>
        <v>-31</v>
      </c>
      <c r="AC1574" s="6">
        <v>44</v>
      </c>
      <c r="AD1574" s="6">
        <v>42</v>
      </c>
      <c r="AE1574" s="7">
        <f t="shared" si="34"/>
        <v>2</v>
      </c>
      <c r="AF1574" s="6"/>
      <c r="AG1574" s="6"/>
      <c r="AL1574" s="6"/>
      <c r="AM1574" s="6"/>
      <c r="AO1574" s="4" t="s">
        <v>1095</v>
      </c>
      <c r="AP1574" s="6"/>
      <c r="AQ1574" s="6"/>
      <c r="AR1574" s="6"/>
      <c r="AS1574" s="6"/>
      <c r="AT1574" s="6"/>
      <c r="AU1574" s="4"/>
      <c r="AV1574" s="6"/>
      <c r="AW1574" s="6"/>
      <c r="AX1574" s="7"/>
      <c r="BI1574" s="50"/>
      <c r="BK1574" s="50"/>
      <c r="BM1574" s="50"/>
      <c r="BO1574" s="50"/>
      <c r="BQ1574" s="50"/>
      <c r="BS1574" s="50"/>
    </row>
    <row r="1575" spans="2:71" x14ac:dyDescent="0.25">
      <c r="B1575" s="3" t="s">
        <v>266</v>
      </c>
      <c r="C1575" s="52" t="s">
        <v>402</v>
      </c>
      <c r="D1575" s="39">
        <v>45261</v>
      </c>
      <c r="E1575" s="22">
        <v>12</v>
      </c>
      <c r="F1575" s="3" t="s">
        <v>1132</v>
      </c>
      <c r="G1575" s="2" t="s">
        <v>60</v>
      </c>
      <c r="H1575" s="6">
        <v>24</v>
      </c>
      <c r="I1575" s="7">
        <v>-1</v>
      </c>
      <c r="J1575" s="6">
        <v>41</v>
      </c>
      <c r="K1575" s="7">
        <v>-5</v>
      </c>
      <c r="L1575" s="6">
        <v>13</v>
      </c>
      <c r="M1575" s="7">
        <v>1</v>
      </c>
      <c r="N1575" s="6">
        <v>9</v>
      </c>
      <c r="O1575" s="7">
        <v>3</v>
      </c>
      <c r="P1575" s="6">
        <v>7</v>
      </c>
      <c r="Q1575" s="7">
        <v>3</v>
      </c>
      <c r="R1575" s="6">
        <v>1</v>
      </c>
      <c r="S1575" s="7">
        <v>1</v>
      </c>
      <c r="T1575" s="6">
        <v>-17</v>
      </c>
      <c r="U1575" s="7">
        <v>4</v>
      </c>
      <c r="V1575" s="3" t="s">
        <v>639</v>
      </c>
      <c r="W1575" s="3"/>
      <c r="Y1575" s="6"/>
      <c r="Z1575" s="6">
        <v>21</v>
      </c>
      <c r="AA1575" s="6">
        <v>69</v>
      </c>
      <c r="AB1575" s="7">
        <f>Z1575-AA1575</f>
        <v>-48</v>
      </c>
      <c r="AC1575" s="6">
        <v>30</v>
      </c>
      <c r="AD1575" s="6">
        <v>51</v>
      </c>
      <c r="AE1575" s="7">
        <f>AC1575-AD1575</f>
        <v>-21</v>
      </c>
      <c r="AF1575" s="6">
        <v>19</v>
      </c>
      <c r="AG1575" s="6">
        <v>33</v>
      </c>
      <c r="AH1575" s="7">
        <f>AF1575-AG1575</f>
        <v>-14</v>
      </c>
      <c r="AL1575" s="6"/>
      <c r="AM1575" s="6"/>
      <c r="AO1575" s="4" t="s">
        <v>1087</v>
      </c>
      <c r="AP1575" s="6"/>
      <c r="AQ1575" s="6"/>
      <c r="AR1575" s="6"/>
      <c r="AS1575" s="6"/>
      <c r="AT1575" s="6"/>
      <c r="AU1575" s="4"/>
      <c r="AV1575" s="6">
        <v>12</v>
      </c>
      <c r="AW1575" s="6">
        <v>82</v>
      </c>
      <c r="AX1575" s="7">
        <f>AV1575-AW1575</f>
        <v>-70</v>
      </c>
      <c r="AY1575" s="4" t="s">
        <v>937</v>
      </c>
      <c r="BI1575" s="50"/>
      <c r="BK1575" s="50"/>
      <c r="BM1575" s="50"/>
      <c r="BO1575" s="50"/>
      <c r="BQ1575" s="50"/>
      <c r="BS1575" s="50"/>
    </row>
    <row r="1576" spans="2:71" x14ac:dyDescent="0.25">
      <c r="B1576" s="3" t="s">
        <v>266</v>
      </c>
      <c r="C1576" s="52" t="s">
        <v>697</v>
      </c>
      <c r="D1576" s="39">
        <v>45262</v>
      </c>
      <c r="E1576" s="22">
        <v>5</v>
      </c>
      <c r="F1576" s="3" t="s">
        <v>821</v>
      </c>
      <c r="H1576" s="6"/>
      <c r="J1576" s="6"/>
      <c r="L1576" s="6"/>
      <c r="N1576" s="6"/>
      <c r="P1576" s="6"/>
      <c r="R1576" s="6"/>
      <c r="T1576" s="6"/>
      <c r="V1576" s="3" t="s">
        <v>842</v>
      </c>
      <c r="W1576" s="3"/>
      <c r="Y1576" s="6"/>
      <c r="Z1576" s="6">
        <v>24</v>
      </c>
      <c r="AA1576" s="6">
        <v>65</v>
      </c>
      <c r="AB1576" s="7">
        <f t="shared" si="33"/>
        <v>-41</v>
      </c>
      <c r="AC1576" s="6">
        <v>35</v>
      </c>
      <c r="AD1576" s="6">
        <v>46</v>
      </c>
      <c r="AE1576" s="7">
        <f t="shared" si="34"/>
        <v>-11</v>
      </c>
      <c r="AF1576" s="6"/>
      <c r="AG1576" s="6"/>
      <c r="AL1576" s="6"/>
      <c r="AM1576" s="6"/>
      <c r="AO1576" s="4" t="s">
        <v>1037</v>
      </c>
      <c r="AP1576" s="6"/>
      <c r="AQ1576" s="6"/>
      <c r="AR1576" s="6"/>
      <c r="AS1576" s="6"/>
      <c r="AT1576" s="6"/>
      <c r="AU1576" s="4"/>
      <c r="AV1576" s="6">
        <v>14</v>
      </c>
      <c r="AW1576" s="6">
        <v>66</v>
      </c>
      <c r="AX1576" s="7">
        <f>AV1576-AW1576</f>
        <v>-52</v>
      </c>
      <c r="AY1576" s="4" t="s">
        <v>871</v>
      </c>
      <c r="BI1576" s="50"/>
      <c r="BK1576" s="50"/>
      <c r="BM1576" s="50"/>
      <c r="BO1576" s="50"/>
      <c r="BQ1576" s="50"/>
      <c r="BS1576" s="50"/>
    </row>
    <row r="1577" spans="2:71" x14ac:dyDescent="0.25">
      <c r="B1577" s="3" t="s">
        <v>266</v>
      </c>
      <c r="C1577" s="52" t="s">
        <v>583</v>
      </c>
      <c r="D1577" s="39">
        <v>45263</v>
      </c>
      <c r="E1577" s="22">
        <v>4</v>
      </c>
      <c r="F1577" s="3" t="s">
        <v>1135</v>
      </c>
      <c r="H1577" s="6">
        <v>26</v>
      </c>
      <c r="I1577" s="7">
        <v>1</v>
      </c>
      <c r="J1577" s="6">
        <v>42</v>
      </c>
      <c r="K1577" s="7">
        <v>-3</v>
      </c>
      <c r="L1577" s="6">
        <v>12</v>
      </c>
      <c r="M1577" s="7">
        <v>1</v>
      </c>
      <c r="N1577" s="6">
        <v>6</v>
      </c>
      <c r="O1577" s="7">
        <v>0</v>
      </c>
      <c r="P1577" s="6">
        <v>10</v>
      </c>
      <c r="Q1577" s="7">
        <v>0</v>
      </c>
      <c r="R1577" s="6"/>
      <c r="T1577" s="6">
        <v>-16</v>
      </c>
      <c r="U1577" s="7">
        <v>4</v>
      </c>
      <c r="V1577" s="3" t="s">
        <v>842</v>
      </c>
      <c r="W1577" s="3"/>
      <c r="Y1577" s="6"/>
      <c r="Z1577" s="6">
        <v>32</v>
      </c>
      <c r="AA1577" s="6">
        <v>46</v>
      </c>
      <c r="AB1577" s="7">
        <f t="shared" si="33"/>
        <v>-14</v>
      </c>
      <c r="AC1577" s="6">
        <v>39</v>
      </c>
      <c r="AD1577" s="6">
        <v>32</v>
      </c>
      <c r="AE1577" s="7">
        <f t="shared" si="34"/>
        <v>7</v>
      </c>
      <c r="AF1577" s="6"/>
      <c r="AG1577" s="6"/>
      <c r="AL1577" s="6"/>
      <c r="AM1577" s="6"/>
      <c r="AO1577" s="4" t="s">
        <v>1148</v>
      </c>
      <c r="AP1577" s="6">
        <v>31</v>
      </c>
      <c r="AQ1577" s="6">
        <v>42</v>
      </c>
      <c r="AR1577" s="6"/>
      <c r="AS1577" s="6"/>
      <c r="AT1577" s="6"/>
      <c r="AU1577" s="4" t="s">
        <v>1147</v>
      </c>
      <c r="AV1577" s="6"/>
      <c r="AW1577" s="6"/>
      <c r="AX1577" s="7"/>
      <c r="BI1577" s="50"/>
      <c r="BK1577" s="50"/>
      <c r="BM1577" s="50"/>
      <c r="BO1577" s="50"/>
      <c r="BQ1577" s="50"/>
      <c r="BS1577" s="50"/>
    </row>
    <row r="1578" spans="2:71" x14ac:dyDescent="0.25">
      <c r="B1578" s="3" t="s">
        <v>266</v>
      </c>
      <c r="C1578" s="9" t="s">
        <v>593</v>
      </c>
      <c r="D1578" s="39">
        <v>45266</v>
      </c>
      <c r="E1578" s="22">
        <v>8</v>
      </c>
      <c r="F1578" s="3" t="s">
        <v>1169</v>
      </c>
      <c r="H1578" s="6">
        <v>22</v>
      </c>
      <c r="I1578" s="7">
        <v>-1</v>
      </c>
      <c r="J1578" s="6">
        <v>45</v>
      </c>
      <c r="K1578" s="7">
        <v>0</v>
      </c>
      <c r="L1578" s="6">
        <v>12</v>
      </c>
      <c r="M1578" s="7">
        <v>1</v>
      </c>
      <c r="N1578" s="6">
        <v>7</v>
      </c>
      <c r="O1578" s="7">
        <v>0</v>
      </c>
      <c r="P1578" s="6">
        <v>8</v>
      </c>
      <c r="Q1578" s="7">
        <v>0</v>
      </c>
      <c r="R1578" s="6"/>
      <c r="T1578" s="6">
        <v>-23</v>
      </c>
      <c r="U1578" s="7">
        <v>-1</v>
      </c>
      <c r="V1578" s="3" t="s">
        <v>1170</v>
      </c>
      <c r="W1578" t="s">
        <v>988</v>
      </c>
      <c r="Y1578" s="6"/>
      <c r="Z1578" s="6"/>
      <c r="AA1578" s="6"/>
      <c r="AC1578" s="6"/>
      <c r="AD1578" s="6"/>
      <c r="AF1578" s="6"/>
      <c r="AG1578" s="6"/>
      <c r="AL1578" s="6"/>
      <c r="AM1578" s="6"/>
      <c r="AP1578" s="6"/>
      <c r="AQ1578" s="6"/>
      <c r="AR1578" s="6"/>
      <c r="AS1578" s="6"/>
      <c r="AT1578" s="6"/>
      <c r="AU1578" s="4"/>
      <c r="AV1578" s="6"/>
      <c r="AW1578" s="6"/>
      <c r="AX1578" s="7"/>
      <c r="AY1578" s="4"/>
      <c r="BI1578" s="50"/>
      <c r="BK1578" s="50"/>
      <c r="BM1578" s="50"/>
      <c r="BO1578" s="50"/>
      <c r="BQ1578" s="50"/>
      <c r="BS1578" s="50"/>
    </row>
    <row r="1579" spans="2:71" x14ac:dyDescent="0.25">
      <c r="B1579" s="3" t="s">
        <v>266</v>
      </c>
      <c r="C1579" s="9" t="s">
        <v>593</v>
      </c>
      <c r="D1579" s="39">
        <v>45266</v>
      </c>
      <c r="E1579" s="22">
        <v>8</v>
      </c>
      <c r="F1579" s="3" t="s">
        <v>821</v>
      </c>
      <c r="G1579" s="2" t="s">
        <v>224</v>
      </c>
      <c r="H1579" s="6">
        <v>22</v>
      </c>
      <c r="I1579" s="7">
        <v>0</v>
      </c>
      <c r="J1579" s="6">
        <v>45</v>
      </c>
      <c r="K1579" s="7">
        <v>0</v>
      </c>
      <c r="L1579" s="6">
        <v>10</v>
      </c>
      <c r="M1579" s="7">
        <v>1</v>
      </c>
      <c r="N1579" s="6">
        <v>7</v>
      </c>
      <c r="O1579" s="7">
        <v>0</v>
      </c>
      <c r="P1579" s="6">
        <v>11</v>
      </c>
      <c r="Q1579" s="7">
        <v>1</v>
      </c>
      <c r="R1579" s="6"/>
      <c r="T1579" s="6">
        <v>-23</v>
      </c>
      <c r="U1579" s="7">
        <v>0</v>
      </c>
      <c r="V1579" s="3" t="s">
        <v>842</v>
      </c>
      <c r="W1579" s="3"/>
      <c r="Y1579" s="6"/>
      <c r="Z1579" s="6"/>
      <c r="AA1579" s="6"/>
      <c r="AC1579" s="6"/>
      <c r="AD1579" s="6"/>
      <c r="AF1579" s="6"/>
      <c r="AG1579" s="6"/>
      <c r="AL1579" s="6"/>
      <c r="AM1579" s="6"/>
      <c r="AO1579" s="4"/>
      <c r="AP1579" s="6">
        <v>18</v>
      </c>
      <c r="AQ1579" s="6">
        <v>31</v>
      </c>
      <c r="AR1579" s="6"/>
      <c r="AS1579" s="6"/>
      <c r="AT1579" s="6"/>
      <c r="AU1579" s="4" t="s">
        <v>876</v>
      </c>
      <c r="AV1579" s="6"/>
      <c r="AW1579" s="6"/>
      <c r="AX1579" s="7"/>
      <c r="BI1579" s="50"/>
      <c r="BK1579" s="50"/>
      <c r="BM1579" s="50"/>
      <c r="BO1579" s="50"/>
      <c r="BQ1579" s="50"/>
      <c r="BS1579" s="50"/>
    </row>
    <row r="1580" spans="2:71" x14ac:dyDescent="0.25">
      <c r="B1580" s="3" t="s">
        <v>266</v>
      </c>
      <c r="C1580" s="9" t="s">
        <v>647</v>
      </c>
      <c r="D1580" s="39">
        <v>45267</v>
      </c>
      <c r="E1580" s="22">
        <v>8</v>
      </c>
      <c r="F1580" s="3" t="s">
        <v>1164</v>
      </c>
      <c r="H1580" s="6">
        <v>25</v>
      </c>
      <c r="I1580" s="7">
        <v>-3</v>
      </c>
      <c r="J1580" s="6">
        <v>45</v>
      </c>
      <c r="K1580" s="7">
        <v>1</v>
      </c>
      <c r="L1580" s="6">
        <v>11</v>
      </c>
      <c r="M1580" s="7">
        <v>2</v>
      </c>
      <c r="N1580" s="6">
        <v>5</v>
      </c>
      <c r="O1580" s="7">
        <v>-1</v>
      </c>
      <c r="P1580" s="6">
        <v>9</v>
      </c>
      <c r="Q1580" s="7">
        <v>1</v>
      </c>
      <c r="R1580" s="6"/>
      <c r="T1580" s="6">
        <v>-20</v>
      </c>
      <c r="U1580" s="7">
        <v>-4</v>
      </c>
      <c r="V1580" s="3" t="s">
        <v>842</v>
      </c>
      <c r="W1580" s="3"/>
      <c r="Y1580" s="6"/>
      <c r="Z1580" s="6">
        <v>28</v>
      </c>
      <c r="AA1580" s="6">
        <v>47</v>
      </c>
      <c r="AB1580" s="7">
        <f t="shared" ref="AB1580:AB1585" si="35">Z1580-AA1580</f>
        <v>-19</v>
      </c>
      <c r="AC1580" s="6">
        <v>31</v>
      </c>
      <c r="AD1580" s="6">
        <v>32</v>
      </c>
      <c r="AE1580" s="7">
        <f t="shared" ref="AE1580:AE1585" si="36">AC1580-AD1580</f>
        <v>-1</v>
      </c>
      <c r="AF1580" s="6"/>
      <c r="AG1580" s="6"/>
      <c r="AL1580" s="6"/>
      <c r="AM1580" s="6"/>
      <c r="AO1580" s="4" t="s">
        <v>1189</v>
      </c>
      <c r="AP1580" s="6">
        <v>28</v>
      </c>
      <c r="AQ1580" s="6">
        <v>37</v>
      </c>
      <c r="AR1580" s="6"/>
      <c r="AS1580" s="6"/>
      <c r="AT1580" s="6"/>
      <c r="AU1580" s="4" t="s">
        <v>1185</v>
      </c>
      <c r="AV1580" s="6"/>
      <c r="AW1580" s="6"/>
      <c r="AX1580" s="7"/>
      <c r="BI1580" s="50"/>
      <c r="BK1580" s="50"/>
      <c r="BM1580" s="50"/>
      <c r="BO1580" s="50"/>
      <c r="BQ1580" s="50"/>
      <c r="BS1580" s="50"/>
    </row>
    <row r="1581" spans="2:71" x14ac:dyDescent="0.25">
      <c r="B1581" s="3" t="s">
        <v>266</v>
      </c>
      <c r="C1581" s="10" t="s">
        <v>317</v>
      </c>
      <c r="D1581" s="39">
        <v>45268</v>
      </c>
      <c r="E1581" s="22">
        <v>14</v>
      </c>
      <c r="F1581" s="3" t="s">
        <v>1136</v>
      </c>
      <c r="H1581" s="6">
        <v>26</v>
      </c>
      <c r="I1581" s="7">
        <v>-2</v>
      </c>
      <c r="J1581" s="6">
        <v>43</v>
      </c>
      <c r="K1581" s="7">
        <v>0</v>
      </c>
      <c r="L1581" s="6">
        <v>10</v>
      </c>
      <c r="M1581" s="7">
        <v>-1</v>
      </c>
      <c r="N1581" s="6">
        <v>4</v>
      </c>
      <c r="O1581" s="7">
        <v>1</v>
      </c>
      <c r="P1581" s="6">
        <v>9</v>
      </c>
      <c r="Q1581" s="7">
        <v>2</v>
      </c>
      <c r="R1581" s="6"/>
      <c r="T1581" s="6">
        <v>-17</v>
      </c>
      <c r="U1581" s="7">
        <v>-2</v>
      </c>
      <c r="V1581" s="3" t="s">
        <v>842</v>
      </c>
      <c r="W1581" s="3" t="s">
        <v>988</v>
      </c>
      <c r="Y1581" s="6"/>
      <c r="Z1581" s="6">
        <v>27</v>
      </c>
      <c r="AA1581" s="6">
        <v>52</v>
      </c>
      <c r="AB1581" s="7">
        <f>Z1581-AA1581</f>
        <v>-25</v>
      </c>
      <c r="AC1581" s="6">
        <v>36</v>
      </c>
      <c r="AD1581" s="6">
        <v>37</v>
      </c>
      <c r="AE1581" s="7">
        <f>AC1581-AD1581</f>
        <v>-1</v>
      </c>
      <c r="AF1581" s="6">
        <v>18</v>
      </c>
      <c r="AG1581" s="6">
        <v>30</v>
      </c>
      <c r="AH1581" s="7">
        <f>AF1581-AG1581</f>
        <v>-12</v>
      </c>
      <c r="AL1581" s="6"/>
      <c r="AM1581" s="6"/>
      <c r="AO1581" s="4" t="s">
        <v>1099</v>
      </c>
      <c r="AP1581" s="6">
        <v>31</v>
      </c>
      <c r="AQ1581" s="6">
        <v>40</v>
      </c>
      <c r="AR1581" s="6"/>
      <c r="AS1581" s="6"/>
      <c r="AT1581" s="6"/>
      <c r="AU1581" s="4" t="s">
        <v>1146</v>
      </c>
      <c r="AV1581" s="6">
        <v>22</v>
      </c>
      <c r="AW1581" s="6">
        <v>56</v>
      </c>
      <c r="AX1581" s="7">
        <f>AV1581-AW1581</f>
        <v>-34</v>
      </c>
      <c r="AY1581" s="4" t="s">
        <v>1099</v>
      </c>
      <c r="BI1581" s="50"/>
      <c r="BK1581" s="50"/>
      <c r="BM1581" s="50"/>
      <c r="BO1581" s="50"/>
      <c r="BQ1581" s="50"/>
      <c r="BS1581" s="50"/>
    </row>
    <row r="1582" spans="2:71" x14ac:dyDescent="0.25">
      <c r="B1582" s="3" t="s">
        <v>266</v>
      </c>
      <c r="C1582" s="9" t="s">
        <v>544</v>
      </c>
      <c r="D1582" s="39">
        <v>45268</v>
      </c>
      <c r="E1582" s="22">
        <v>11</v>
      </c>
      <c r="F1582" s="3" t="s">
        <v>1094</v>
      </c>
      <c r="H1582" s="6">
        <v>29</v>
      </c>
      <c r="I1582" s="7">
        <v>2</v>
      </c>
      <c r="J1582" s="6">
        <v>40</v>
      </c>
      <c r="K1582" s="7">
        <v>-2</v>
      </c>
      <c r="L1582" s="6">
        <v>11</v>
      </c>
      <c r="M1582" s="7">
        <v>-2</v>
      </c>
      <c r="N1582" s="6">
        <v>7</v>
      </c>
      <c r="O1582" s="7">
        <v>1</v>
      </c>
      <c r="P1582" s="6">
        <v>7</v>
      </c>
      <c r="Q1582" s="7">
        <v>1</v>
      </c>
      <c r="R1582" s="6">
        <v>2</v>
      </c>
      <c r="S1582" s="7">
        <v>1</v>
      </c>
      <c r="T1582" s="6">
        <v>-11</v>
      </c>
      <c r="U1582" s="7">
        <v>4</v>
      </c>
      <c r="V1582" s="3" t="s">
        <v>842</v>
      </c>
      <c r="W1582" s="3"/>
      <c r="Y1582" s="6"/>
      <c r="Z1582" s="6">
        <v>32</v>
      </c>
      <c r="AA1582" s="6">
        <v>60</v>
      </c>
      <c r="AB1582" s="7">
        <f t="shared" si="35"/>
        <v>-28</v>
      </c>
      <c r="AC1582" s="6">
        <v>37</v>
      </c>
      <c r="AD1582" s="6">
        <v>48</v>
      </c>
      <c r="AE1582" s="7">
        <f t="shared" si="36"/>
        <v>-11</v>
      </c>
      <c r="AF1582" s="6"/>
      <c r="AG1582" s="6"/>
      <c r="AL1582" s="6"/>
      <c r="AM1582" s="6"/>
      <c r="AO1582" s="4" t="s">
        <v>1095</v>
      </c>
      <c r="AP1582" s="6"/>
      <c r="AQ1582" s="6"/>
      <c r="AR1582" s="6"/>
      <c r="AS1582" s="6"/>
      <c r="AT1582" s="6"/>
      <c r="AU1582" s="4"/>
      <c r="AV1582" s="6"/>
      <c r="AW1582" s="6"/>
      <c r="AX1582" s="7"/>
      <c r="BI1582" s="50"/>
      <c r="BK1582" s="50"/>
      <c r="BM1582" s="50"/>
      <c r="BO1582" s="50"/>
      <c r="BQ1582" s="50"/>
      <c r="BS1582" s="50"/>
    </row>
    <row r="1583" spans="2:71" x14ac:dyDescent="0.25">
      <c r="B1583" s="3" t="s">
        <v>266</v>
      </c>
      <c r="C1583" s="9" t="s">
        <v>623</v>
      </c>
      <c r="D1583" s="39">
        <v>45269</v>
      </c>
      <c r="E1583" s="22">
        <v>12</v>
      </c>
      <c r="F1583" s="3" t="s">
        <v>821</v>
      </c>
      <c r="H1583" s="6"/>
      <c r="J1583" s="6"/>
      <c r="L1583" s="6"/>
      <c r="N1583" s="6"/>
      <c r="P1583" s="6"/>
      <c r="R1583" s="6"/>
      <c r="T1583" s="6"/>
      <c r="V1583" s="3" t="s">
        <v>842</v>
      </c>
      <c r="W1583" s="3"/>
      <c r="Y1583" s="6"/>
      <c r="Z1583" s="6"/>
      <c r="AA1583" s="6"/>
      <c r="AC1583" s="6"/>
      <c r="AD1583" s="6"/>
      <c r="AF1583" s="6"/>
      <c r="AG1583" s="6"/>
      <c r="AL1583" s="6"/>
      <c r="AM1583" s="6"/>
      <c r="AO1583" s="4"/>
      <c r="AP1583" s="6"/>
      <c r="AQ1583" s="6"/>
      <c r="AR1583" s="6"/>
      <c r="AS1583" s="6"/>
      <c r="AT1583" s="6"/>
      <c r="AU1583" s="4"/>
      <c r="AV1583" s="6">
        <v>12</v>
      </c>
      <c r="AW1583" s="6">
        <v>70</v>
      </c>
      <c r="AX1583" s="7">
        <f>AV1583-AW1583</f>
        <v>-58</v>
      </c>
      <c r="AY1583" s="4" t="s">
        <v>871</v>
      </c>
      <c r="BI1583" s="50"/>
      <c r="BK1583" s="50"/>
      <c r="BM1583" s="50"/>
      <c r="BO1583" s="50"/>
      <c r="BQ1583" s="50"/>
      <c r="BS1583" s="50"/>
    </row>
    <row r="1584" spans="2:71" x14ac:dyDescent="0.25">
      <c r="B1584" s="3" t="s">
        <v>266</v>
      </c>
      <c r="C1584" s="9" t="s">
        <v>637</v>
      </c>
      <c r="D1584" s="39">
        <v>45270</v>
      </c>
      <c r="E1584" s="22">
        <v>11</v>
      </c>
      <c r="F1584" s="3" t="s">
        <v>1135</v>
      </c>
      <c r="H1584" s="6">
        <v>25</v>
      </c>
      <c r="I1584" s="7">
        <v>-1</v>
      </c>
      <c r="J1584" s="6">
        <v>43</v>
      </c>
      <c r="K1584" s="7">
        <v>1</v>
      </c>
      <c r="L1584" s="6">
        <v>13</v>
      </c>
      <c r="M1584" s="7">
        <v>1</v>
      </c>
      <c r="N1584" s="6">
        <v>5</v>
      </c>
      <c r="O1584" s="7">
        <v>-1</v>
      </c>
      <c r="P1584" s="6">
        <v>11</v>
      </c>
      <c r="Q1584" s="7">
        <v>1</v>
      </c>
      <c r="R1584" s="6"/>
      <c r="T1584" s="6">
        <v>-18</v>
      </c>
      <c r="U1584" s="7">
        <v>-2</v>
      </c>
      <c r="V1584" s="3" t="s">
        <v>842</v>
      </c>
      <c r="W1584" s="3"/>
      <c r="Y1584" s="6"/>
      <c r="Z1584" s="6">
        <v>31</v>
      </c>
      <c r="AA1584" s="6">
        <v>46</v>
      </c>
      <c r="AB1584" s="7">
        <f t="shared" si="35"/>
        <v>-15</v>
      </c>
      <c r="AC1584" s="6">
        <v>36</v>
      </c>
      <c r="AD1584" s="6">
        <v>30</v>
      </c>
      <c r="AE1584" s="7">
        <f t="shared" si="36"/>
        <v>6</v>
      </c>
      <c r="AF1584" s="6"/>
      <c r="AG1584" s="6"/>
      <c r="AL1584" s="6"/>
      <c r="AM1584" s="6"/>
      <c r="AO1584" s="4" t="s">
        <v>1148</v>
      </c>
      <c r="AP1584" s="6">
        <v>30</v>
      </c>
      <c r="AQ1584" s="6">
        <v>42</v>
      </c>
      <c r="AR1584" s="6"/>
      <c r="AS1584" s="6"/>
      <c r="AT1584" s="6"/>
      <c r="AU1584" s="4" t="s">
        <v>1147</v>
      </c>
      <c r="AV1584" s="6"/>
      <c r="AW1584" s="6"/>
      <c r="AX1584" s="7"/>
      <c r="BI1584" s="50"/>
      <c r="BK1584" s="50"/>
      <c r="BM1584" s="50"/>
      <c r="BO1584" s="50"/>
      <c r="BQ1584" s="50"/>
      <c r="BS1584" s="50"/>
    </row>
    <row r="1585" spans="2:71" x14ac:dyDescent="0.25">
      <c r="B1585" s="3" t="s">
        <v>266</v>
      </c>
      <c r="C1585" s="9" t="s">
        <v>562</v>
      </c>
      <c r="D1585" s="39">
        <v>45271</v>
      </c>
      <c r="E1585" s="22">
        <v>13</v>
      </c>
      <c r="F1585" s="3" t="s">
        <v>821</v>
      </c>
      <c r="H1585" s="6"/>
      <c r="J1585" s="6"/>
      <c r="L1585" s="6"/>
      <c r="N1585" s="6"/>
      <c r="P1585" s="6"/>
      <c r="R1585" s="6"/>
      <c r="T1585" s="6"/>
      <c r="V1585" s="3" t="s">
        <v>842</v>
      </c>
      <c r="W1585" s="3"/>
      <c r="Y1585" s="6"/>
      <c r="Z1585" s="6">
        <v>21</v>
      </c>
      <c r="AA1585" s="6">
        <v>70</v>
      </c>
      <c r="AB1585" s="7">
        <f t="shared" si="35"/>
        <v>-49</v>
      </c>
      <c r="AC1585" s="6">
        <v>32</v>
      </c>
      <c r="AD1585" s="6">
        <v>54</v>
      </c>
      <c r="AE1585" s="7">
        <f t="shared" si="36"/>
        <v>-22</v>
      </c>
      <c r="AF1585" s="6"/>
      <c r="AG1585" s="6"/>
      <c r="AL1585" s="6"/>
      <c r="AM1585" s="6"/>
      <c r="AO1585" s="4" t="s">
        <v>931</v>
      </c>
      <c r="AP1585" s="6"/>
      <c r="AQ1585" s="6"/>
      <c r="AR1585" s="6"/>
      <c r="AS1585" s="6"/>
      <c r="AT1585" s="6"/>
      <c r="AU1585" s="4"/>
      <c r="AV1585" s="6"/>
      <c r="AW1585" s="6"/>
      <c r="AX1585" s="7"/>
      <c r="BI1585" s="50"/>
      <c r="BK1585" s="50"/>
      <c r="BM1585" s="50"/>
      <c r="BO1585" s="50"/>
      <c r="BQ1585" s="50"/>
      <c r="BS1585" s="50"/>
    </row>
    <row r="1586" spans="2:71" x14ac:dyDescent="0.25">
      <c r="B1586" s="3" t="s">
        <v>266</v>
      </c>
      <c r="C1586" s="9" t="s">
        <v>340</v>
      </c>
      <c r="D1586" s="39">
        <v>45272</v>
      </c>
      <c r="E1586" s="22">
        <v>14</v>
      </c>
      <c r="F1586" s="3" t="s">
        <v>821</v>
      </c>
      <c r="G1586" s="2" t="s">
        <v>224</v>
      </c>
      <c r="H1586" s="6">
        <v>22</v>
      </c>
      <c r="I1586" s="7">
        <v>0</v>
      </c>
      <c r="J1586" s="6">
        <v>44</v>
      </c>
      <c r="K1586" s="7">
        <v>-1</v>
      </c>
      <c r="L1586" s="6">
        <v>10</v>
      </c>
      <c r="M1586" s="7">
        <v>0</v>
      </c>
      <c r="N1586" s="6">
        <v>7</v>
      </c>
      <c r="O1586" s="7">
        <v>0</v>
      </c>
      <c r="P1586" s="6">
        <v>11</v>
      </c>
      <c r="Q1586" s="7">
        <v>0</v>
      </c>
      <c r="R1586" s="6"/>
      <c r="T1586" s="6">
        <v>-22</v>
      </c>
      <c r="U1586" s="7">
        <v>1</v>
      </c>
      <c r="V1586" s="3" t="s">
        <v>842</v>
      </c>
      <c r="W1586" s="3"/>
      <c r="Y1586" s="6"/>
      <c r="Z1586" s="6"/>
      <c r="AA1586" s="6"/>
      <c r="AC1586" s="6"/>
      <c r="AD1586" s="6"/>
      <c r="AF1586" s="6"/>
      <c r="AG1586" s="6"/>
      <c r="AL1586" s="6"/>
      <c r="AM1586" s="6"/>
      <c r="AO1586" s="4"/>
      <c r="AP1586" s="6">
        <v>19</v>
      </c>
      <c r="AQ1586" s="6">
        <v>31</v>
      </c>
      <c r="AR1586" s="6"/>
      <c r="AS1586" s="6"/>
      <c r="AT1586" s="6"/>
      <c r="AU1586" s="4" t="s">
        <v>876</v>
      </c>
      <c r="AV1586" s="6"/>
      <c r="AW1586" s="6"/>
      <c r="AX1586" s="7"/>
      <c r="BI1586" s="50"/>
      <c r="BK1586" s="50"/>
      <c r="BM1586" s="50"/>
      <c r="BO1586" s="50"/>
      <c r="BQ1586" s="50"/>
      <c r="BS1586" s="50"/>
    </row>
    <row r="1587" spans="2:71" x14ac:dyDescent="0.25">
      <c r="B1587" s="3" t="s">
        <v>266</v>
      </c>
      <c r="C1587" s="9" t="s">
        <v>555</v>
      </c>
      <c r="D1587" s="39">
        <v>45272</v>
      </c>
      <c r="E1587" s="22">
        <v>15</v>
      </c>
      <c r="F1587" s="3" t="s">
        <v>1198</v>
      </c>
      <c r="H1587" s="6">
        <v>28</v>
      </c>
      <c r="I1587" s="7">
        <v>-1</v>
      </c>
      <c r="J1587" s="6">
        <v>42</v>
      </c>
      <c r="K1587" s="7">
        <v>1</v>
      </c>
      <c r="L1587" s="6">
        <v>11</v>
      </c>
      <c r="M1587" s="7">
        <v>-1</v>
      </c>
      <c r="N1587" s="6">
        <v>6</v>
      </c>
      <c r="O1587" s="7">
        <v>0</v>
      </c>
      <c r="P1587" s="6">
        <v>8</v>
      </c>
      <c r="Q1587" s="7">
        <v>0</v>
      </c>
      <c r="R1587" s="6"/>
      <c r="T1587" s="6">
        <v>-14</v>
      </c>
      <c r="U1587" s="7">
        <v>-2</v>
      </c>
      <c r="V1587" s="3" t="s">
        <v>842</v>
      </c>
      <c r="W1587" s="3"/>
      <c r="Y1587" s="6"/>
      <c r="Z1587" s="6"/>
      <c r="AA1587" s="6"/>
      <c r="AC1587" s="6"/>
      <c r="AD1587" s="6"/>
      <c r="AF1587" s="6"/>
      <c r="AG1587" s="6"/>
      <c r="AL1587" s="6"/>
      <c r="AM1587" s="6"/>
      <c r="AO1587" s="4"/>
      <c r="AP1587" s="6"/>
      <c r="AQ1587" s="6"/>
      <c r="AR1587" s="6"/>
      <c r="AS1587" s="6"/>
      <c r="AT1587" s="6"/>
      <c r="AU1587" s="4"/>
      <c r="AV1587" s="6"/>
      <c r="AW1587" s="6"/>
      <c r="AX1587" s="7"/>
      <c r="BI1587" s="50"/>
      <c r="BK1587" s="50"/>
      <c r="BM1587" s="50"/>
      <c r="BO1587" s="50"/>
      <c r="BQ1587" s="50"/>
      <c r="BS1587" s="50"/>
    </row>
    <row r="1588" spans="2:71" x14ac:dyDescent="0.25">
      <c r="B1588" s="3" t="s">
        <v>266</v>
      </c>
      <c r="C1588" s="9" t="s">
        <v>1210</v>
      </c>
      <c r="D1588" s="39">
        <v>45272</v>
      </c>
      <c r="E1588" s="90">
        <v>45306</v>
      </c>
      <c r="F1588" s="3" t="s">
        <v>821</v>
      </c>
      <c r="G1588" s="20" t="s">
        <v>54</v>
      </c>
      <c r="H1588" s="6">
        <v>26</v>
      </c>
      <c r="J1588" s="6">
        <v>39.5</v>
      </c>
      <c r="L1588" s="6">
        <v>12.5</v>
      </c>
      <c r="N1588" s="6">
        <v>7.5</v>
      </c>
      <c r="P1588" s="6">
        <v>9</v>
      </c>
      <c r="R1588" s="6"/>
      <c r="T1588" s="6">
        <v>-13.5</v>
      </c>
      <c r="V1588" s="3" t="s">
        <v>842</v>
      </c>
      <c r="X1588" t="s">
        <v>1152</v>
      </c>
      <c r="Y1588" s="6"/>
      <c r="Z1588" s="6"/>
      <c r="AA1588" s="6"/>
      <c r="AC1588" s="6"/>
      <c r="AD1588" s="6"/>
      <c r="AF1588" s="6"/>
      <c r="AG1588" s="6"/>
      <c r="AL1588" s="6"/>
      <c r="AM1588" s="6"/>
      <c r="AO1588" s="4"/>
      <c r="AP1588" s="6"/>
      <c r="AQ1588" s="6"/>
      <c r="AR1588" s="6"/>
      <c r="AS1588" s="6"/>
      <c r="AT1588" s="6"/>
      <c r="AU1588" s="4"/>
      <c r="AV1588" s="6"/>
      <c r="AW1588" s="6"/>
      <c r="AX1588" s="7"/>
      <c r="BF1588">
        <v>169</v>
      </c>
      <c r="BH1588">
        <v>385</v>
      </c>
      <c r="BI1588" s="50"/>
      <c r="BJ1588">
        <v>48</v>
      </c>
      <c r="BK1588" s="50"/>
      <c r="BL1588">
        <v>1</v>
      </c>
      <c r="BM1588" s="50"/>
      <c r="BN1588">
        <v>0</v>
      </c>
      <c r="BO1588" s="50"/>
      <c r="BP1588">
        <v>25</v>
      </c>
      <c r="BQ1588" s="50"/>
      <c r="BR1588">
        <v>3</v>
      </c>
      <c r="BS1588" s="50"/>
    </row>
    <row r="1589" spans="2:71" x14ac:dyDescent="0.25">
      <c r="B1589" s="3" t="s">
        <v>266</v>
      </c>
      <c r="C1589" s="9" t="s">
        <v>594</v>
      </c>
      <c r="D1589" s="39">
        <v>44970</v>
      </c>
      <c r="E1589" s="22">
        <v>15</v>
      </c>
      <c r="F1589" s="3" t="s">
        <v>1169</v>
      </c>
      <c r="H1589" s="6">
        <v>22</v>
      </c>
      <c r="I1589" s="7">
        <v>0</v>
      </c>
      <c r="J1589" s="6">
        <v>44</v>
      </c>
      <c r="K1589" s="7">
        <v>-1</v>
      </c>
      <c r="L1589" s="6">
        <v>12</v>
      </c>
      <c r="M1589" s="7">
        <v>0</v>
      </c>
      <c r="N1589" s="6">
        <v>7</v>
      </c>
      <c r="O1589" s="7">
        <v>0</v>
      </c>
      <c r="P1589" s="6">
        <v>9</v>
      </c>
      <c r="Q1589" s="7">
        <v>1</v>
      </c>
      <c r="R1589" s="6"/>
      <c r="T1589" s="6">
        <v>-22</v>
      </c>
      <c r="U1589" s="7">
        <v>1</v>
      </c>
      <c r="V1589" s="3" t="s">
        <v>1170</v>
      </c>
      <c r="W1589" t="s">
        <v>988</v>
      </c>
      <c r="Y1589" s="6"/>
      <c r="Z1589" s="6"/>
      <c r="AA1589" s="6"/>
      <c r="AC1589" s="6"/>
      <c r="AD1589" s="6"/>
      <c r="AF1589" s="6"/>
      <c r="AG1589" s="6"/>
      <c r="AL1589" s="6"/>
      <c r="AM1589" s="6"/>
      <c r="AO1589" s="4"/>
      <c r="AP1589" s="6"/>
      <c r="AQ1589" s="6"/>
      <c r="AR1589" s="6"/>
      <c r="AS1589" s="6"/>
      <c r="AT1589" s="6"/>
      <c r="AU1589" s="4"/>
      <c r="AV1589" s="6"/>
      <c r="AW1589" s="6"/>
      <c r="AX1589" s="7"/>
      <c r="BI1589" s="50"/>
      <c r="BK1589" s="50"/>
      <c r="BM1589" s="50"/>
      <c r="BO1589" s="50"/>
      <c r="BQ1589" s="50"/>
      <c r="BS1589" s="50"/>
    </row>
    <row r="1590" spans="2:71" x14ac:dyDescent="0.25">
      <c r="B1590" s="3" t="s">
        <v>266</v>
      </c>
      <c r="C1590" s="9" t="s">
        <v>441</v>
      </c>
      <c r="D1590" s="39">
        <v>45273</v>
      </c>
      <c r="E1590" s="22">
        <v>17</v>
      </c>
      <c r="F1590" s="3" t="s">
        <v>903</v>
      </c>
      <c r="G1590" s="2" t="s">
        <v>138</v>
      </c>
      <c r="H1590" s="6">
        <v>27</v>
      </c>
      <c r="I1590" s="7">
        <v>1</v>
      </c>
      <c r="J1590" s="6">
        <v>40</v>
      </c>
      <c r="K1590" s="7">
        <v>-2</v>
      </c>
      <c r="L1590" s="6">
        <v>11</v>
      </c>
      <c r="M1590" s="7">
        <v>0</v>
      </c>
      <c r="N1590" s="6">
        <v>7</v>
      </c>
      <c r="O1590" s="7">
        <v>0</v>
      </c>
      <c r="P1590" s="6">
        <v>9</v>
      </c>
      <c r="Q1590" s="7">
        <v>1</v>
      </c>
      <c r="R1590" s="6"/>
      <c r="T1590" s="6">
        <v>-13</v>
      </c>
      <c r="U1590" s="7">
        <v>3</v>
      </c>
      <c r="V1590" s="3" t="s">
        <v>842</v>
      </c>
      <c r="W1590" s="3"/>
      <c r="Y1590" s="6"/>
      <c r="Z1590" s="6">
        <v>24</v>
      </c>
      <c r="AA1590" s="6">
        <v>53</v>
      </c>
      <c r="AB1590" s="7">
        <f>Z1590-AA1590</f>
        <v>-29</v>
      </c>
      <c r="AC1590" s="6">
        <v>30</v>
      </c>
      <c r="AD1590" s="6">
        <v>39</v>
      </c>
      <c r="AE1590" s="7">
        <f>AC1590-AD1590</f>
        <v>-9</v>
      </c>
      <c r="AF1590" s="6">
        <v>16</v>
      </c>
      <c r="AG1590" s="6">
        <v>20</v>
      </c>
      <c r="AH1590" s="7">
        <f>AF1590-AG1590</f>
        <v>-4</v>
      </c>
      <c r="AL1590" s="6"/>
      <c r="AM1590" s="6"/>
      <c r="AO1590" s="4" t="s">
        <v>1127</v>
      </c>
      <c r="AP1590" s="6">
        <v>23</v>
      </c>
      <c r="AQ1590" s="6">
        <v>29</v>
      </c>
      <c r="AR1590" s="6"/>
      <c r="AS1590" s="6"/>
      <c r="AT1590" s="6"/>
      <c r="AU1590" s="4" t="s">
        <v>1035</v>
      </c>
      <c r="AV1590" s="6"/>
      <c r="AW1590" s="6"/>
      <c r="AX1590" s="7"/>
      <c r="BI1590" s="50"/>
      <c r="BK1590" s="50"/>
      <c r="BM1590" s="50"/>
      <c r="BO1590" s="50"/>
      <c r="BQ1590" s="50"/>
      <c r="BS1590" s="50"/>
    </row>
    <row r="1591" spans="2:71" x14ac:dyDescent="0.25">
      <c r="B1591" s="3" t="s">
        <v>266</v>
      </c>
      <c r="C1591" s="9" t="s">
        <v>692</v>
      </c>
      <c r="D1591" s="39">
        <v>45274</v>
      </c>
      <c r="E1591" s="22">
        <v>15</v>
      </c>
      <c r="F1591" s="3" t="s">
        <v>1164</v>
      </c>
      <c r="H1591" s="6">
        <v>25</v>
      </c>
      <c r="I1591" s="7">
        <v>0</v>
      </c>
      <c r="J1591" s="6">
        <v>46</v>
      </c>
      <c r="K1591" s="7">
        <v>1</v>
      </c>
      <c r="L1591" s="6">
        <v>10</v>
      </c>
      <c r="M1591" s="7">
        <v>-1</v>
      </c>
      <c r="N1591" s="6">
        <v>5</v>
      </c>
      <c r="O1591" s="7">
        <v>0</v>
      </c>
      <c r="P1591" s="6">
        <v>9</v>
      </c>
      <c r="Q1591" s="7">
        <v>0</v>
      </c>
      <c r="R1591" s="6"/>
      <c r="T1591" s="6">
        <v>-21</v>
      </c>
      <c r="U1591" s="7">
        <v>-1</v>
      </c>
      <c r="V1591" s="3" t="s">
        <v>842</v>
      </c>
      <c r="W1591" s="3"/>
      <c r="Y1591" s="6"/>
      <c r="Z1591" s="6">
        <v>26</v>
      </c>
      <c r="AA1591" s="6">
        <v>50</v>
      </c>
      <c r="AB1591" s="7">
        <f t="shared" ref="AB1591:AB1599" si="37">Z1591-AA1591</f>
        <v>-24</v>
      </c>
      <c r="AC1591" s="6">
        <v>34</v>
      </c>
      <c r="AD1591" s="6">
        <v>31</v>
      </c>
      <c r="AE1591" s="7">
        <f t="shared" ref="AE1591:AE1599" si="38">AC1591-AD1591</f>
        <v>3</v>
      </c>
      <c r="AF1591" s="6"/>
      <c r="AG1591" s="6"/>
      <c r="AL1591" s="6"/>
      <c r="AM1591" s="6"/>
      <c r="AO1591" s="4" t="s">
        <v>1189</v>
      </c>
      <c r="AP1591" s="6">
        <v>28</v>
      </c>
      <c r="AQ1591" s="6">
        <v>38</v>
      </c>
      <c r="AR1591" s="6"/>
      <c r="AS1591" s="6"/>
      <c r="AT1591" s="6"/>
      <c r="AU1591" s="4" t="s">
        <v>1185</v>
      </c>
      <c r="AV1591" s="6"/>
      <c r="AW1591" s="6"/>
      <c r="AX1591" s="7"/>
      <c r="BI1591" s="50"/>
      <c r="BK1591" s="50"/>
      <c r="BM1591" s="50"/>
      <c r="BO1591" s="50"/>
      <c r="BQ1591" s="50"/>
      <c r="BS1591" s="50"/>
    </row>
    <row r="1592" spans="2:71" x14ac:dyDescent="0.25">
      <c r="B1592" s="3" t="s">
        <v>266</v>
      </c>
      <c r="C1592" s="9" t="s">
        <v>319</v>
      </c>
      <c r="D1592" s="39">
        <v>45275</v>
      </c>
      <c r="E1592" s="22">
        <v>21</v>
      </c>
      <c r="F1592" t="s">
        <v>1136</v>
      </c>
      <c r="H1592" s="6">
        <v>27</v>
      </c>
      <c r="I1592" s="7">
        <v>1</v>
      </c>
      <c r="J1592" s="6">
        <v>43</v>
      </c>
      <c r="K1592" s="7">
        <v>0</v>
      </c>
      <c r="L1592" s="6">
        <v>10</v>
      </c>
      <c r="M1592" s="7">
        <v>0</v>
      </c>
      <c r="N1592" s="6">
        <v>3</v>
      </c>
      <c r="O1592" s="7">
        <v>-1</v>
      </c>
      <c r="P1592" s="6">
        <v>9</v>
      </c>
      <c r="Q1592" s="7">
        <v>0</v>
      </c>
      <c r="R1592" s="6"/>
      <c r="T1592" s="6">
        <v>-16</v>
      </c>
      <c r="U1592" s="7">
        <v>1</v>
      </c>
      <c r="V1592" s="3" t="s">
        <v>842</v>
      </c>
      <c r="W1592" s="3" t="s">
        <v>988</v>
      </c>
      <c r="Y1592" s="6"/>
      <c r="Z1592" s="6"/>
      <c r="AA1592" s="6"/>
      <c r="AC1592" s="6"/>
      <c r="AD1592" s="6"/>
      <c r="AF1592" s="6"/>
      <c r="AG1592" s="6"/>
      <c r="AL1592" s="6"/>
      <c r="AM1592" s="6"/>
      <c r="AO1592" s="4"/>
      <c r="AP1592" s="6"/>
      <c r="AQ1592" s="6"/>
      <c r="AR1592" s="6"/>
      <c r="AS1592" s="6"/>
      <c r="AT1592" s="6"/>
      <c r="AU1592" s="4"/>
      <c r="AV1592" s="6"/>
      <c r="AW1592" s="6"/>
      <c r="AX1592" s="7"/>
      <c r="BI1592" s="50"/>
      <c r="BK1592" s="50"/>
      <c r="BM1592" s="50"/>
      <c r="BO1592" s="50"/>
      <c r="BQ1592" s="50"/>
      <c r="BS1592" s="50"/>
    </row>
    <row r="1593" spans="2:71" x14ac:dyDescent="0.25">
      <c r="B1593" s="3" t="s">
        <v>266</v>
      </c>
      <c r="C1593" s="9" t="s">
        <v>518</v>
      </c>
      <c r="D1593" s="39">
        <v>45275</v>
      </c>
      <c r="E1593" s="22">
        <v>21</v>
      </c>
      <c r="F1593" t="s">
        <v>982</v>
      </c>
      <c r="H1593" s="6">
        <v>28</v>
      </c>
      <c r="I1593" s="7">
        <v>0</v>
      </c>
      <c r="J1593" s="6">
        <v>45</v>
      </c>
      <c r="K1593" s="7">
        <v>-1</v>
      </c>
      <c r="L1593" s="6">
        <v>10</v>
      </c>
      <c r="M1593" s="7">
        <v>-2</v>
      </c>
      <c r="N1593" s="6">
        <v>2</v>
      </c>
      <c r="O1593" s="7">
        <v>-1</v>
      </c>
      <c r="P1593" s="6">
        <v>8</v>
      </c>
      <c r="Q1593" s="7">
        <v>4</v>
      </c>
      <c r="R1593" s="6">
        <v>0</v>
      </c>
      <c r="S1593" s="7">
        <v>-1</v>
      </c>
      <c r="T1593" s="6">
        <v>-17</v>
      </c>
      <c r="U1593" s="7">
        <v>1</v>
      </c>
      <c r="V1593" s="3" t="s">
        <v>842</v>
      </c>
      <c r="W1593" s="3" t="s">
        <v>988</v>
      </c>
      <c r="Y1593" s="6"/>
      <c r="Z1593" s="6">
        <v>26</v>
      </c>
      <c r="AA1593" s="6">
        <v>56</v>
      </c>
      <c r="AB1593" s="7">
        <f>Z1593-AA1593</f>
        <v>-30</v>
      </c>
      <c r="AC1593" s="6">
        <v>38</v>
      </c>
      <c r="AD1593" s="6">
        <v>39</v>
      </c>
      <c r="AE1593" s="7">
        <f>AC1593-AD1593</f>
        <v>-1</v>
      </c>
      <c r="AF1593" s="6"/>
      <c r="AG1593" s="6"/>
      <c r="AL1593" s="6"/>
      <c r="AM1593" s="6"/>
      <c r="AO1593" s="4" t="s">
        <v>1193</v>
      </c>
      <c r="AP1593" s="6">
        <v>31</v>
      </c>
      <c r="AQ1593" s="6">
        <v>37</v>
      </c>
      <c r="AR1593" s="6"/>
      <c r="AS1593" s="6"/>
      <c r="AT1593" s="6"/>
      <c r="AU1593" s="4" t="s">
        <v>1084</v>
      </c>
      <c r="AV1593" s="6"/>
      <c r="AW1593" s="6"/>
      <c r="AX1593" s="7"/>
      <c r="BI1593" s="50"/>
      <c r="BK1593" s="50"/>
      <c r="BM1593" s="50"/>
      <c r="BO1593" s="50"/>
      <c r="BQ1593" s="50"/>
      <c r="BS1593" s="50"/>
    </row>
    <row r="1594" spans="2:71" x14ac:dyDescent="0.25">
      <c r="B1594" s="3" t="s">
        <v>266</v>
      </c>
      <c r="C1594" s="9" t="s">
        <v>538</v>
      </c>
      <c r="D1594" s="39">
        <v>45276</v>
      </c>
      <c r="E1594" s="22">
        <v>19</v>
      </c>
      <c r="F1594" t="s">
        <v>821</v>
      </c>
      <c r="H1594" s="6"/>
      <c r="J1594" s="6"/>
      <c r="L1594" s="6"/>
      <c r="N1594" s="6"/>
      <c r="P1594" s="6"/>
      <c r="R1594" s="6"/>
      <c r="T1594" s="6"/>
      <c r="V1594" s="3" t="s">
        <v>842</v>
      </c>
      <c r="W1594" s="3"/>
      <c r="Y1594" s="6"/>
      <c r="Z1594" s="6"/>
      <c r="AA1594" s="6"/>
      <c r="AC1594" s="6"/>
      <c r="AD1594" s="6"/>
      <c r="AF1594" s="6"/>
      <c r="AG1594" s="6"/>
      <c r="AL1594" s="6"/>
      <c r="AM1594" s="6"/>
      <c r="AO1594" s="4"/>
      <c r="AP1594" s="6"/>
      <c r="AQ1594" s="6"/>
      <c r="AR1594" s="6"/>
      <c r="AS1594" s="6"/>
      <c r="AT1594" s="6"/>
      <c r="AU1594" s="4"/>
      <c r="AV1594" s="6">
        <v>14</v>
      </c>
      <c r="AW1594" s="6">
        <v>67</v>
      </c>
      <c r="AX1594" s="7">
        <f>AV1594-AW1594</f>
        <v>-53</v>
      </c>
      <c r="AY1594" s="4" t="s">
        <v>871</v>
      </c>
      <c r="BI1594" s="50"/>
      <c r="BK1594" s="50"/>
      <c r="BM1594" s="50"/>
      <c r="BO1594" s="50"/>
      <c r="BQ1594" s="50"/>
      <c r="BS1594" s="50"/>
    </row>
    <row r="1595" spans="2:71" x14ac:dyDescent="0.25">
      <c r="B1595" s="3" t="s">
        <v>266</v>
      </c>
      <c r="C1595" s="9" t="s">
        <v>595</v>
      </c>
      <c r="D1595" s="39">
        <v>45277</v>
      </c>
      <c r="E1595" s="22">
        <v>18</v>
      </c>
      <c r="F1595" s="3" t="s">
        <v>1135</v>
      </c>
      <c r="H1595" s="6">
        <v>24</v>
      </c>
      <c r="I1595" s="7">
        <v>-1</v>
      </c>
      <c r="J1595" s="6">
        <v>42</v>
      </c>
      <c r="K1595" s="7">
        <v>-1</v>
      </c>
      <c r="L1595" s="6">
        <v>11</v>
      </c>
      <c r="M1595" s="7">
        <v>-2</v>
      </c>
      <c r="N1595" s="6">
        <v>6</v>
      </c>
      <c r="O1595" s="7">
        <v>1</v>
      </c>
      <c r="P1595" s="6">
        <v>10</v>
      </c>
      <c r="Q1595" s="7">
        <v>-1</v>
      </c>
      <c r="R1595" s="6"/>
      <c r="T1595" s="6">
        <v>-18</v>
      </c>
      <c r="U1595" s="7">
        <v>0</v>
      </c>
      <c r="V1595" s="3" t="s">
        <v>842</v>
      </c>
      <c r="W1595" s="3"/>
      <c r="Y1595" s="6"/>
      <c r="Z1595" s="6">
        <v>28</v>
      </c>
      <c r="AA1595" s="6">
        <v>47</v>
      </c>
      <c r="AB1595" s="7">
        <f t="shared" si="37"/>
        <v>-19</v>
      </c>
      <c r="AC1595" s="6">
        <v>37</v>
      </c>
      <c r="AD1595" s="6">
        <v>33</v>
      </c>
      <c r="AE1595" s="7">
        <f t="shared" si="38"/>
        <v>4</v>
      </c>
      <c r="AF1595" s="6"/>
      <c r="AG1595" s="6"/>
      <c r="AL1595" s="6"/>
      <c r="AM1595" s="6"/>
      <c r="AO1595" s="4" t="s">
        <v>1148</v>
      </c>
      <c r="AP1595" s="6">
        <v>32</v>
      </c>
      <c r="AQ1595" s="6">
        <v>39</v>
      </c>
      <c r="AR1595" s="6"/>
      <c r="AS1595" s="6"/>
      <c r="AT1595" s="6"/>
      <c r="AU1595" s="4" t="s">
        <v>1147</v>
      </c>
      <c r="AV1595" s="6"/>
      <c r="AW1595" s="6"/>
      <c r="AX1595" s="7"/>
      <c r="BI1595" s="50"/>
      <c r="BK1595" s="50"/>
      <c r="BM1595" s="50"/>
      <c r="BO1595" s="50"/>
      <c r="BQ1595" s="50"/>
      <c r="BS1595" s="50"/>
    </row>
    <row r="1596" spans="2:71" x14ac:dyDescent="0.25">
      <c r="B1596" s="3" t="s">
        <v>266</v>
      </c>
      <c r="C1596" s="9" t="s">
        <v>641</v>
      </c>
      <c r="D1596" s="39">
        <v>45279</v>
      </c>
      <c r="E1596" s="22"/>
      <c r="F1596" s="3" t="s">
        <v>821</v>
      </c>
      <c r="G1596" s="2" t="s">
        <v>224</v>
      </c>
      <c r="H1596" s="6">
        <v>24</v>
      </c>
      <c r="I1596" s="7">
        <v>2</v>
      </c>
      <c r="J1596" s="6">
        <v>43</v>
      </c>
      <c r="K1596" s="7">
        <v>-1</v>
      </c>
      <c r="L1596" s="6">
        <v>10</v>
      </c>
      <c r="M1596" s="7">
        <v>0</v>
      </c>
      <c r="N1596" s="6">
        <v>8</v>
      </c>
      <c r="O1596" s="7">
        <v>1</v>
      </c>
      <c r="P1596" s="6">
        <v>11</v>
      </c>
      <c r="Q1596" s="7">
        <v>0</v>
      </c>
      <c r="R1596" s="6"/>
      <c r="T1596" s="6">
        <v>-19</v>
      </c>
      <c r="U1596" s="7">
        <v>3</v>
      </c>
      <c r="V1596" s="3" t="s">
        <v>842</v>
      </c>
      <c r="W1596" s="3"/>
      <c r="Y1596" s="6"/>
      <c r="Z1596" s="6">
        <v>23</v>
      </c>
      <c r="AA1596" s="6">
        <v>68</v>
      </c>
      <c r="AB1596" s="7">
        <f t="shared" si="37"/>
        <v>-45</v>
      </c>
      <c r="AC1596" s="6">
        <v>33</v>
      </c>
      <c r="AD1596" s="6">
        <v>54</v>
      </c>
      <c r="AE1596" s="7">
        <f t="shared" si="38"/>
        <v>-21</v>
      </c>
      <c r="AF1596" s="6"/>
      <c r="AG1596" s="6"/>
      <c r="AL1596" s="6"/>
      <c r="AM1596" s="6"/>
      <c r="AO1596" s="4" t="s">
        <v>931</v>
      </c>
      <c r="AP1596" s="6">
        <v>21</v>
      </c>
      <c r="AQ1596" s="6">
        <v>30</v>
      </c>
      <c r="AR1596" s="6"/>
      <c r="AS1596" s="6"/>
      <c r="AT1596" s="6"/>
      <c r="AU1596" s="4" t="s">
        <v>876</v>
      </c>
      <c r="AV1596" s="6"/>
      <c r="AW1596" s="6"/>
      <c r="AX1596" s="7"/>
      <c r="BI1596" s="50"/>
      <c r="BK1596" s="50"/>
      <c r="BM1596" s="50"/>
      <c r="BO1596" s="50"/>
      <c r="BQ1596" s="50"/>
      <c r="BS1596" s="50"/>
    </row>
    <row r="1597" spans="2:71" x14ac:dyDescent="0.25">
      <c r="B1597" s="3" t="s">
        <v>266</v>
      </c>
      <c r="C1597" s="9" t="s">
        <v>598</v>
      </c>
      <c r="D1597" s="39">
        <v>45280</v>
      </c>
      <c r="E1597" s="22">
        <v>22</v>
      </c>
      <c r="F1597" s="3" t="s">
        <v>1169</v>
      </c>
      <c r="H1597" s="6">
        <v>23</v>
      </c>
      <c r="I1597" s="7">
        <v>1</v>
      </c>
      <c r="J1597" s="6">
        <v>43</v>
      </c>
      <c r="K1597" s="7">
        <v>-1</v>
      </c>
      <c r="L1597" s="6">
        <v>11</v>
      </c>
      <c r="M1597" s="7">
        <v>-1</v>
      </c>
      <c r="N1597" s="6">
        <v>7</v>
      </c>
      <c r="O1597" s="7">
        <v>0</v>
      </c>
      <c r="P1597" s="6">
        <v>10</v>
      </c>
      <c r="Q1597" s="7">
        <v>1</v>
      </c>
      <c r="R1597" s="6"/>
      <c r="T1597" s="6">
        <v>-20</v>
      </c>
      <c r="U1597" s="7">
        <v>2</v>
      </c>
      <c r="V1597" s="3" t="s">
        <v>1170</v>
      </c>
      <c r="W1597" t="s">
        <v>988</v>
      </c>
      <c r="Y1597" s="6"/>
      <c r="Z1597" s="6"/>
      <c r="AA1597" s="6"/>
      <c r="AC1597" s="6"/>
      <c r="AD1597" s="6"/>
      <c r="AF1597" s="6"/>
      <c r="AG1597" s="6"/>
      <c r="AL1597" s="6"/>
      <c r="AM1597" s="6"/>
      <c r="AO1597" s="4"/>
      <c r="AP1597" s="6"/>
      <c r="AQ1597" s="6"/>
      <c r="AR1597" s="6"/>
      <c r="AS1597" s="6"/>
      <c r="AT1597" s="6"/>
      <c r="AU1597" s="4"/>
      <c r="AV1597" s="6"/>
      <c r="AW1597" s="6"/>
      <c r="AX1597" s="7"/>
      <c r="BI1597" s="50"/>
      <c r="BK1597" s="50"/>
      <c r="BM1597" s="50"/>
      <c r="BO1597" s="50"/>
      <c r="BQ1597" s="50"/>
      <c r="BS1597" s="50"/>
    </row>
    <row r="1598" spans="2:71" x14ac:dyDescent="0.25">
      <c r="B1598" s="3" t="s">
        <v>266</v>
      </c>
      <c r="C1598" s="9" t="s">
        <v>434</v>
      </c>
      <c r="D1598" s="39">
        <v>45281</v>
      </c>
      <c r="E1598" s="22">
        <v>22</v>
      </c>
      <c r="F1598" s="3" t="s">
        <v>1164</v>
      </c>
      <c r="H1598" s="6">
        <v>27</v>
      </c>
      <c r="I1598" s="7">
        <v>2</v>
      </c>
      <c r="J1598" s="6">
        <v>41</v>
      </c>
      <c r="K1598" s="7">
        <v>-5</v>
      </c>
      <c r="L1598" s="6">
        <v>12</v>
      </c>
      <c r="M1598" s="7">
        <v>2</v>
      </c>
      <c r="N1598" s="6">
        <v>6</v>
      </c>
      <c r="O1598" s="7">
        <v>1</v>
      </c>
      <c r="P1598" s="6">
        <v>9</v>
      </c>
      <c r="Q1598" s="7">
        <v>0</v>
      </c>
      <c r="R1598" s="6"/>
      <c r="T1598" s="6">
        <v>-14</v>
      </c>
      <c r="U1598" s="7">
        <v>7</v>
      </c>
      <c r="V1598" s="3" t="s">
        <v>842</v>
      </c>
      <c r="W1598" s="3"/>
      <c r="Y1598" s="6"/>
      <c r="Z1598" s="6">
        <v>24</v>
      </c>
      <c r="AA1598" s="6">
        <v>51</v>
      </c>
      <c r="AB1598" s="7">
        <f t="shared" si="37"/>
        <v>-27</v>
      </c>
      <c r="AC1598" s="6">
        <v>30</v>
      </c>
      <c r="AD1598" s="6">
        <v>35</v>
      </c>
      <c r="AE1598" s="7">
        <f t="shared" si="38"/>
        <v>-5</v>
      </c>
      <c r="AF1598" s="6"/>
      <c r="AG1598" s="6"/>
      <c r="AL1598" s="6"/>
      <c r="AM1598" s="6"/>
      <c r="AO1598" s="4" t="s">
        <v>1189</v>
      </c>
      <c r="AP1598" s="6">
        <v>27</v>
      </c>
      <c r="AQ1598" s="6">
        <v>36</v>
      </c>
      <c r="AR1598" s="6"/>
      <c r="AS1598" s="6"/>
      <c r="AT1598" s="6"/>
      <c r="AU1598" s="4" t="s">
        <v>1185</v>
      </c>
      <c r="AV1598" s="6"/>
      <c r="AW1598" s="6"/>
      <c r="AX1598" s="7"/>
      <c r="BI1598" s="50"/>
      <c r="BK1598" s="50"/>
      <c r="BM1598" s="50"/>
      <c r="BO1598" s="50"/>
      <c r="BQ1598" s="50"/>
      <c r="BS1598" s="50"/>
    </row>
    <row r="1599" spans="2:71" x14ac:dyDescent="0.25">
      <c r="B1599" s="3" t="s">
        <v>266</v>
      </c>
      <c r="C1599" s="9" t="s">
        <v>1180</v>
      </c>
      <c r="D1599" s="39">
        <v>45282</v>
      </c>
      <c r="E1599" s="22">
        <v>1</v>
      </c>
      <c r="F1599" s="3" t="s">
        <v>1094</v>
      </c>
      <c r="G1599" s="2" t="s">
        <v>122</v>
      </c>
      <c r="H1599" s="6">
        <v>28</v>
      </c>
      <c r="I1599" s="7">
        <v>-1</v>
      </c>
      <c r="J1599" s="6">
        <v>42</v>
      </c>
      <c r="K1599" s="7">
        <v>2</v>
      </c>
      <c r="L1599" s="6">
        <v>12</v>
      </c>
      <c r="M1599" s="7">
        <v>1</v>
      </c>
      <c r="N1599" s="6">
        <v>6</v>
      </c>
      <c r="O1599" s="7">
        <v>-1</v>
      </c>
      <c r="P1599" s="6">
        <v>9</v>
      </c>
      <c r="Q1599" s="7">
        <v>2</v>
      </c>
      <c r="R1599" s="6">
        <v>2</v>
      </c>
      <c r="S1599" s="7">
        <v>0</v>
      </c>
      <c r="T1599" s="6">
        <v>-14</v>
      </c>
      <c r="U1599" s="7">
        <v>3</v>
      </c>
      <c r="V1599" s="3" t="s">
        <v>842</v>
      </c>
      <c r="W1599" s="3"/>
      <c r="Y1599" s="6"/>
      <c r="Z1599" s="6">
        <v>34</v>
      </c>
      <c r="AA1599" s="6">
        <v>59</v>
      </c>
      <c r="AB1599" s="7">
        <f t="shared" si="37"/>
        <v>-25</v>
      </c>
      <c r="AC1599" s="6">
        <v>41</v>
      </c>
      <c r="AD1599" s="6">
        <v>44</v>
      </c>
      <c r="AE1599" s="7">
        <f t="shared" si="38"/>
        <v>-3</v>
      </c>
      <c r="AF1599" s="6"/>
      <c r="AG1599" s="6"/>
      <c r="AL1599" s="6"/>
      <c r="AM1599" s="6"/>
      <c r="AO1599" s="4" t="s">
        <v>1095</v>
      </c>
      <c r="AP1599" s="6"/>
      <c r="AQ1599" s="6"/>
      <c r="AR1599" s="6"/>
      <c r="AS1599" s="6"/>
      <c r="AT1599" s="6"/>
      <c r="AU1599" s="4"/>
      <c r="AV1599" s="6"/>
      <c r="AW1599" s="6"/>
      <c r="AX1599" s="7"/>
      <c r="BI1599" s="50"/>
      <c r="BK1599" s="50"/>
      <c r="BM1599" s="50"/>
      <c r="BO1599" s="50"/>
      <c r="BQ1599" s="50"/>
      <c r="BS1599" s="50"/>
    </row>
    <row r="1600" spans="2:71" x14ac:dyDescent="0.25">
      <c r="B1600" s="3" t="s">
        <v>266</v>
      </c>
      <c r="C1600" s="9" t="s">
        <v>600</v>
      </c>
      <c r="D1600" s="39">
        <v>45283</v>
      </c>
      <c r="E1600" s="22">
        <v>3</v>
      </c>
      <c r="F1600" s="3" t="s">
        <v>821</v>
      </c>
      <c r="H1600" s="6"/>
      <c r="J1600" s="6"/>
      <c r="L1600" s="6"/>
      <c r="N1600" s="6"/>
      <c r="P1600" s="6"/>
      <c r="R1600" s="6"/>
      <c r="T1600" s="6"/>
      <c r="V1600" s="3" t="s">
        <v>842</v>
      </c>
      <c r="W1600" s="3"/>
      <c r="Y1600" s="6"/>
      <c r="Z1600" s="6"/>
      <c r="AA1600" s="6"/>
      <c r="AC1600" s="6"/>
      <c r="AD1600" s="6"/>
      <c r="AF1600" s="6"/>
      <c r="AG1600" s="6"/>
      <c r="AL1600" s="6"/>
      <c r="AM1600" s="6"/>
      <c r="AO1600" s="4"/>
      <c r="AP1600" s="6"/>
      <c r="AQ1600" s="6"/>
      <c r="AR1600" s="6"/>
      <c r="AS1600" s="6"/>
      <c r="AT1600" s="6"/>
      <c r="AU1600" s="4"/>
      <c r="AV1600" s="6">
        <v>14</v>
      </c>
      <c r="AW1600" s="6">
        <v>66</v>
      </c>
      <c r="AX1600" s="7">
        <f>AV1600-AW1600</f>
        <v>-52</v>
      </c>
      <c r="AY1600" s="4" t="s">
        <v>871</v>
      </c>
      <c r="BI1600" s="50"/>
      <c r="BK1600" s="50"/>
      <c r="BM1600" s="50"/>
      <c r="BO1600" s="50"/>
      <c r="BQ1600" s="50"/>
      <c r="BS1600" s="50"/>
    </row>
    <row r="1601" spans="1:71" x14ac:dyDescent="0.25">
      <c r="B1601" s="3" t="s">
        <v>266</v>
      </c>
      <c r="C1601" s="9" t="s">
        <v>314</v>
      </c>
      <c r="D1601" s="39">
        <v>45288</v>
      </c>
      <c r="E1601" s="22">
        <v>29</v>
      </c>
      <c r="F1601" s="3" t="s">
        <v>1182</v>
      </c>
      <c r="G1601" s="2" t="s">
        <v>74</v>
      </c>
      <c r="H1601" s="6">
        <v>23</v>
      </c>
      <c r="I1601" s="7">
        <v>1</v>
      </c>
      <c r="J1601" s="6">
        <v>45</v>
      </c>
      <c r="K1601" s="7">
        <v>0</v>
      </c>
      <c r="L1601" s="6">
        <v>10</v>
      </c>
      <c r="M1601" s="7">
        <v>0</v>
      </c>
      <c r="N1601" s="6">
        <v>6</v>
      </c>
      <c r="O1601" s="7">
        <v>-2</v>
      </c>
      <c r="P1601" s="6">
        <v>10</v>
      </c>
      <c r="Q1601" s="7">
        <v>-1</v>
      </c>
      <c r="R1601" s="6"/>
      <c r="T1601" s="6">
        <v>-22</v>
      </c>
      <c r="U1601" s="7">
        <v>1</v>
      </c>
      <c r="V1601" s="3" t="s">
        <v>842</v>
      </c>
      <c r="W1601" s="3"/>
      <c r="Y1601" s="6"/>
      <c r="Z1601" s="6"/>
      <c r="AA1601" s="6"/>
      <c r="AC1601" s="6"/>
      <c r="AD1601" s="6"/>
      <c r="AF1601" s="6"/>
      <c r="AG1601" s="6"/>
      <c r="AL1601" s="6"/>
      <c r="AM1601" s="6"/>
      <c r="AO1601" s="4"/>
      <c r="AP1601" s="6"/>
      <c r="AQ1601" s="6"/>
      <c r="AR1601" s="6"/>
      <c r="AS1601" s="6"/>
      <c r="AT1601" s="6"/>
      <c r="AU1601" s="4"/>
      <c r="AV1601" s="6"/>
      <c r="AW1601" s="6"/>
      <c r="AX1601" s="7"/>
      <c r="BI1601" s="50"/>
      <c r="BK1601" s="50"/>
      <c r="BM1601" s="50"/>
      <c r="BO1601" s="50"/>
      <c r="BQ1601" s="50"/>
      <c r="BS1601" s="50"/>
    </row>
    <row r="1602" spans="1:71" x14ac:dyDescent="0.25">
      <c r="B1602" s="3" t="s">
        <v>266</v>
      </c>
      <c r="C1602" s="9" t="s">
        <v>677</v>
      </c>
      <c r="D1602" s="39">
        <v>45288</v>
      </c>
      <c r="E1602" s="22">
        <v>4</v>
      </c>
      <c r="F1602" s="3" t="s">
        <v>1164</v>
      </c>
      <c r="H1602" s="6">
        <v>26</v>
      </c>
      <c r="I1602" s="7">
        <v>-1</v>
      </c>
      <c r="J1602" s="6">
        <v>43</v>
      </c>
      <c r="K1602" s="7">
        <v>2</v>
      </c>
      <c r="L1602" s="6">
        <v>11</v>
      </c>
      <c r="M1602" s="7">
        <v>-1</v>
      </c>
      <c r="N1602" s="6">
        <v>6</v>
      </c>
      <c r="O1602" s="7">
        <v>0</v>
      </c>
      <c r="P1602" s="6">
        <v>11</v>
      </c>
      <c r="Q1602" s="7">
        <v>2</v>
      </c>
      <c r="R1602" s="6"/>
      <c r="T1602" s="6">
        <v>-17</v>
      </c>
      <c r="U1602" s="7">
        <v>-3</v>
      </c>
      <c r="V1602" s="3" t="s">
        <v>842</v>
      </c>
      <c r="W1602" s="3"/>
      <c r="Y1602" s="6"/>
      <c r="Z1602" s="6">
        <v>26</v>
      </c>
      <c r="AA1602" s="6">
        <v>46</v>
      </c>
      <c r="AB1602" s="7">
        <f>Z1602-AA1602</f>
        <v>-20</v>
      </c>
      <c r="AC1602" s="6">
        <v>32</v>
      </c>
      <c r="AD1602" s="6">
        <v>31</v>
      </c>
      <c r="AE1602" s="7">
        <f>AC1602-AD1602</f>
        <v>1</v>
      </c>
      <c r="AF1602" s="6"/>
      <c r="AG1602" s="6"/>
      <c r="AL1602" s="6"/>
      <c r="AM1602" s="6"/>
      <c r="AO1602" s="4" t="s">
        <v>1189</v>
      </c>
      <c r="AP1602" s="6">
        <v>28</v>
      </c>
      <c r="AQ1602" s="6">
        <v>38</v>
      </c>
      <c r="AR1602" s="6"/>
      <c r="AS1602" s="6"/>
      <c r="AT1602" s="6"/>
      <c r="AU1602" s="4" t="s">
        <v>1185</v>
      </c>
      <c r="AV1602" s="6"/>
      <c r="AW1602" s="6"/>
      <c r="AX1602" s="7"/>
      <c r="AY1602" s="4"/>
      <c r="BI1602" s="50"/>
      <c r="BK1602" s="50"/>
      <c r="BM1602" s="50"/>
      <c r="BO1602" s="50"/>
      <c r="BQ1602" s="50"/>
      <c r="BS1602" s="50"/>
    </row>
    <row r="1603" spans="1:71" x14ac:dyDescent="0.25">
      <c r="B1603" s="3" t="s">
        <v>266</v>
      </c>
      <c r="C1603" s="9" t="s">
        <v>702</v>
      </c>
      <c r="D1603" s="39">
        <v>45289</v>
      </c>
      <c r="E1603" s="22">
        <v>9</v>
      </c>
      <c r="F1603" s="3" t="s">
        <v>821</v>
      </c>
      <c r="H1603" s="6"/>
      <c r="J1603" s="6"/>
      <c r="L1603" s="6"/>
      <c r="N1603" s="6"/>
      <c r="P1603" s="6"/>
      <c r="R1603" s="6"/>
      <c r="T1603" s="6"/>
      <c r="V1603" s="3" t="s">
        <v>842</v>
      </c>
      <c r="W1603" s="3"/>
      <c r="Y1603" s="6"/>
      <c r="Z1603" s="6">
        <v>25</v>
      </c>
      <c r="AA1603" s="6">
        <v>64</v>
      </c>
      <c r="AB1603" s="7">
        <f>Z1603-AA1603</f>
        <v>-39</v>
      </c>
      <c r="AC1603" s="6">
        <v>36</v>
      </c>
      <c r="AD1603" s="6">
        <v>46</v>
      </c>
      <c r="AE1603" s="7">
        <f>AC1603-AD1603</f>
        <v>-10</v>
      </c>
      <c r="AF1603" s="6"/>
      <c r="AG1603" s="6"/>
      <c r="AL1603" s="6"/>
      <c r="AM1603" s="6"/>
      <c r="AO1603" s="4" t="s">
        <v>1037</v>
      </c>
      <c r="AP1603" s="6"/>
      <c r="AQ1603" s="6"/>
      <c r="AR1603" s="6"/>
      <c r="AS1603" s="6"/>
      <c r="AT1603" s="6"/>
      <c r="AU1603" s="4"/>
      <c r="AV1603" s="6">
        <v>13</v>
      </c>
      <c r="AW1603" s="6">
        <v>68</v>
      </c>
      <c r="AX1603" s="7">
        <f>AV1603-AW1603</f>
        <v>-55</v>
      </c>
      <c r="AY1603" s="4" t="s">
        <v>871</v>
      </c>
      <c r="BI1603" s="50"/>
      <c r="BK1603" s="50"/>
      <c r="BM1603" s="50"/>
      <c r="BO1603" s="50"/>
      <c r="BQ1603" s="50"/>
      <c r="BS1603" s="50"/>
    </row>
    <row r="1604" spans="1:71" x14ac:dyDescent="0.25">
      <c r="A1604" s="1">
        <v>2024</v>
      </c>
      <c r="B1604" s="3" t="s">
        <v>267</v>
      </c>
      <c r="C1604" s="9" t="s">
        <v>571</v>
      </c>
      <c r="D1604" s="39">
        <v>45293</v>
      </c>
      <c r="E1604" s="22">
        <v>9</v>
      </c>
      <c r="F1604" s="3" t="s">
        <v>821</v>
      </c>
      <c r="G1604" s="2" t="s">
        <v>224</v>
      </c>
      <c r="H1604" s="6">
        <v>22</v>
      </c>
      <c r="I1604" s="7">
        <v>-2</v>
      </c>
      <c r="J1604" s="6">
        <v>46</v>
      </c>
      <c r="K1604" s="7">
        <v>3</v>
      </c>
      <c r="L1604" s="6">
        <v>10</v>
      </c>
      <c r="M1604" s="7">
        <v>0</v>
      </c>
      <c r="N1604" s="6">
        <v>7</v>
      </c>
      <c r="O1604" s="7">
        <v>-1</v>
      </c>
      <c r="P1604" s="6">
        <v>9</v>
      </c>
      <c r="Q1604" s="7">
        <v>-2</v>
      </c>
      <c r="R1604" s="6"/>
      <c r="T1604" s="6">
        <v>-24</v>
      </c>
      <c r="U1604" s="7">
        <v>-5</v>
      </c>
      <c r="V1604" s="3" t="s">
        <v>842</v>
      </c>
      <c r="W1604" s="3"/>
      <c r="Y1604" s="6"/>
      <c r="Z1604" s="6"/>
      <c r="AA1604" s="6"/>
      <c r="AC1604" s="6"/>
      <c r="AD1604" s="6"/>
      <c r="AF1604" s="6"/>
      <c r="AG1604" s="6"/>
      <c r="AL1604" s="6"/>
      <c r="AM1604" s="6"/>
      <c r="AO1604" s="4"/>
      <c r="AP1604" s="6">
        <v>18</v>
      </c>
      <c r="AQ1604" s="6">
        <v>30</v>
      </c>
      <c r="AR1604" s="6"/>
      <c r="AS1604" s="6"/>
      <c r="AT1604" s="6"/>
      <c r="AU1604" s="4" t="s">
        <v>876</v>
      </c>
      <c r="AV1604" s="6"/>
      <c r="AW1604" s="6"/>
      <c r="AX1604" s="7"/>
      <c r="AY1604" s="4"/>
      <c r="BI1604" s="50"/>
      <c r="BK1604" s="50"/>
      <c r="BM1604" s="50"/>
      <c r="BO1604" s="50"/>
      <c r="BQ1604" s="50"/>
      <c r="BS1604" s="50"/>
    </row>
    <row r="1605" spans="1:71" x14ac:dyDescent="0.25">
      <c r="B1605" s="3" t="s">
        <v>267</v>
      </c>
      <c r="C1605" s="9" t="s">
        <v>694</v>
      </c>
      <c r="D1605" s="39">
        <v>45295</v>
      </c>
      <c r="E1605" s="22">
        <v>5</v>
      </c>
      <c r="F1605" s="3" t="s">
        <v>1164</v>
      </c>
      <c r="H1605" s="6">
        <v>25</v>
      </c>
      <c r="I1605" s="7">
        <v>-1</v>
      </c>
      <c r="J1605" s="6">
        <v>47</v>
      </c>
      <c r="K1605" s="7">
        <v>4</v>
      </c>
      <c r="L1605" s="6">
        <v>9</v>
      </c>
      <c r="M1605" s="7">
        <v>-2</v>
      </c>
      <c r="N1605" s="6">
        <v>5</v>
      </c>
      <c r="O1605" s="7">
        <v>-1</v>
      </c>
      <c r="P1605" s="6">
        <v>10</v>
      </c>
      <c r="Q1605" s="7">
        <v>-1</v>
      </c>
      <c r="R1605" s="6"/>
      <c r="T1605" s="6">
        <v>-22</v>
      </c>
      <c r="U1605" s="7">
        <v>-5</v>
      </c>
      <c r="V1605" s="3" t="s">
        <v>842</v>
      </c>
      <c r="W1605" s="3"/>
      <c r="Y1605" s="6"/>
      <c r="Z1605" s="6">
        <v>24</v>
      </c>
      <c r="AA1605" s="6">
        <v>51</v>
      </c>
      <c r="AB1605" s="7">
        <f>Z1605-AA1605</f>
        <v>-27</v>
      </c>
      <c r="AC1605" s="6">
        <v>31</v>
      </c>
      <c r="AD1605" s="6">
        <v>32</v>
      </c>
      <c r="AE1605" s="7">
        <f>AC1605-AD1605</f>
        <v>-1</v>
      </c>
      <c r="AF1605" s="6"/>
      <c r="AG1605" s="6"/>
      <c r="AL1605" s="6"/>
      <c r="AM1605" s="6"/>
      <c r="AO1605" s="4" t="s">
        <v>1189</v>
      </c>
      <c r="AP1605" s="6">
        <v>25</v>
      </c>
      <c r="AQ1605" s="6">
        <v>39</v>
      </c>
      <c r="AR1605" s="6"/>
      <c r="AS1605" s="6"/>
      <c r="AT1605" s="6"/>
      <c r="AU1605" s="4" t="s">
        <v>1185</v>
      </c>
      <c r="AV1605" s="6"/>
      <c r="AW1605" s="6"/>
      <c r="AX1605" s="7"/>
      <c r="AY1605" s="4"/>
      <c r="BI1605" s="50"/>
      <c r="BK1605" s="50"/>
      <c r="BM1605" s="50"/>
      <c r="BO1605" s="50"/>
      <c r="BQ1605" s="50"/>
      <c r="BS1605" s="50"/>
    </row>
    <row r="1606" spans="1:71" x14ac:dyDescent="0.25">
      <c r="B1606" s="3" t="s">
        <v>267</v>
      </c>
      <c r="C1606" s="9" t="s">
        <v>657</v>
      </c>
      <c r="D1606" s="39">
        <v>45296</v>
      </c>
      <c r="E1606" s="22">
        <v>12</v>
      </c>
      <c r="F1606" s="3" t="s">
        <v>1136</v>
      </c>
      <c r="H1606" s="6">
        <v>26</v>
      </c>
      <c r="I1606" s="7">
        <v>-1</v>
      </c>
      <c r="J1606" s="6">
        <v>45</v>
      </c>
      <c r="K1606" s="7">
        <v>2</v>
      </c>
      <c r="L1606" s="6">
        <v>10</v>
      </c>
      <c r="M1606" s="7">
        <v>0</v>
      </c>
      <c r="N1606" s="6">
        <v>5</v>
      </c>
      <c r="O1606" s="7">
        <v>2</v>
      </c>
      <c r="P1606" s="6">
        <v>8</v>
      </c>
      <c r="Q1606" s="7">
        <v>-1</v>
      </c>
      <c r="R1606" s="6"/>
      <c r="T1606" s="6">
        <v>-19</v>
      </c>
      <c r="U1606" s="7">
        <v>-3</v>
      </c>
      <c r="V1606" s="3" t="s">
        <v>842</v>
      </c>
      <c r="W1606" s="3" t="s">
        <v>988</v>
      </c>
      <c r="Y1606" s="6"/>
      <c r="Z1606" s="6"/>
      <c r="AA1606" s="6"/>
      <c r="AC1606" s="6"/>
      <c r="AD1606" s="6"/>
      <c r="AF1606" s="6"/>
      <c r="AG1606" s="6"/>
      <c r="AL1606" s="6"/>
      <c r="AM1606" s="6"/>
      <c r="AO1606" s="4"/>
      <c r="AP1606" s="6"/>
      <c r="AQ1606" s="6"/>
      <c r="AR1606" s="6"/>
      <c r="AS1606" s="6"/>
      <c r="AT1606" s="6"/>
      <c r="AU1606" s="4"/>
      <c r="AV1606" s="6"/>
      <c r="AW1606" s="6"/>
      <c r="AX1606" s="7"/>
      <c r="AY1606" s="4"/>
      <c r="BI1606" s="50"/>
      <c r="BK1606" s="50"/>
      <c r="BM1606" s="50"/>
      <c r="BO1606" s="50"/>
      <c r="BQ1606" s="50"/>
      <c r="BS1606" s="50"/>
    </row>
    <row r="1607" spans="1:71" x14ac:dyDescent="0.25">
      <c r="B1607" s="3" t="s">
        <v>267</v>
      </c>
      <c r="C1607" s="9" t="s">
        <v>645</v>
      </c>
      <c r="D1607" s="39">
        <v>45297</v>
      </c>
      <c r="E1607" s="22">
        <v>9</v>
      </c>
      <c r="F1607" s="3" t="s">
        <v>821</v>
      </c>
      <c r="H1607" s="6"/>
      <c r="J1607" s="6"/>
      <c r="L1607" s="6"/>
      <c r="N1607" s="6"/>
      <c r="P1607" s="6"/>
      <c r="R1607" s="6"/>
      <c r="T1607" s="6"/>
      <c r="V1607" s="3" t="s">
        <v>842</v>
      </c>
      <c r="W1607" s="3"/>
      <c r="Y1607" s="6"/>
      <c r="Z1607" s="6"/>
      <c r="AA1607" s="6"/>
      <c r="AC1607" s="6"/>
      <c r="AD1607" s="6"/>
      <c r="AF1607" s="6"/>
      <c r="AG1607" s="6"/>
      <c r="AL1607" s="6"/>
      <c r="AM1607" s="6"/>
      <c r="AO1607" s="4"/>
      <c r="AP1607" s="6"/>
      <c r="AQ1607" s="6"/>
      <c r="AR1607" s="6"/>
      <c r="AS1607" s="6"/>
      <c r="AT1607" s="6"/>
      <c r="AU1607" s="4"/>
      <c r="AV1607" s="6">
        <v>15</v>
      </c>
      <c r="AW1607" s="6">
        <v>66</v>
      </c>
      <c r="AX1607" s="7">
        <f>AV1607-AW1607</f>
        <v>-51</v>
      </c>
      <c r="AY1607" s="4" t="s">
        <v>871</v>
      </c>
      <c r="BI1607" s="50"/>
      <c r="BK1607" s="50"/>
      <c r="BM1607" s="50"/>
      <c r="BO1607" s="50"/>
      <c r="BQ1607" s="50"/>
      <c r="BS1607" s="50"/>
    </row>
    <row r="1608" spans="1:71" x14ac:dyDescent="0.25">
      <c r="B1608" s="3" t="s">
        <v>267</v>
      </c>
      <c r="C1608" s="9" t="s">
        <v>553</v>
      </c>
      <c r="D1608" s="39">
        <v>45298</v>
      </c>
      <c r="E1608" s="22">
        <v>8</v>
      </c>
      <c r="F1608" s="3" t="s">
        <v>1135</v>
      </c>
      <c r="H1608" s="6">
        <v>27</v>
      </c>
      <c r="I1608" s="7">
        <v>3</v>
      </c>
      <c r="J1608" s="6">
        <v>43</v>
      </c>
      <c r="K1608" s="7">
        <v>1</v>
      </c>
      <c r="L1608" s="6">
        <v>10</v>
      </c>
      <c r="M1608" s="7">
        <v>-1</v>
      </c>
      <c r="N1608" s="6">
        <v>5</v>
      </c>
      <c r="O1608" s="7">
        <v>-1</v>
      </c>
      <c r="P1608" s="6">
        <v>11</v>
      </c>
      <c r="Q1608" s="7">
        <v>1</v>
      </c>
      <c r="R1608" s="6"/>
      <c r="T1608" s="6">
        <v>-16</v>
      </c>
      <c r="U1608" s="7">
        <v>2</v>
      </c>
      <c r="V1608" s="3" t="s">
        <v>842</v>
      </c>
      <c r="W1608" s="3"/>
      <c r="Y1608" s="6"/>
      <c r="Z1608" s="6">
        <v>31</v>
      </c>
      <c r="AA1608" s="6">
        <v>46</v>
      </c>
      <c r="AB1608" s="7">
        <f>Z1608-AA1608</f>
        <v>-15</v>
      </c>
      <c r="AC1608" s="6">
        <v>44</v>
      </c>
      <c r="AD1608" s="6">
        <v>26</v>
      </c>
      <c r="AE1608" s="7">
        <f>AC1608-AD1608</f>
        <v>18</v>
      </c>
      <c r="AF1608" s="6"/>
      <c r="AG1608" s="6"/>
      <c r="AL1608" s="6"/>
      <c r="AM1608" s="6"/>
      <c r="AO1608" s="4" t="s">
        <v>1148</v>
      </c>
      <c r="AP1608" s="6">
        <v>30</v>
      </c>
      <c r="AQ1608" s="6">
        <v>45</v>
      </c>
      <c r="AR1608" s="6"/>
      <c r="AS1608" s="6"/>
      <c r="AT1608" s="6"/>
      <c r="AU1608" s="4" t="s">
        <v>1147</v>
      </c>
      <c r="AV1608" s="6"/>
      <c r="AW1608" s="6"/>
      <c r="AX1608" s="7"/>
      <c r="AY1608" s="4"/>
      <c r="BI1608" s="50"/>
      <c r="BK1608" s="50"/>
      <c r="BM1608" s="50"/>
      <c r="BO1608" s="50"/>
      <c r="BQ1608" s="50"/>
      <c r="BS1608" s="50"/>
    </row>
    <row r="1609" spans="1:71" x14ac:dyDescent="0.25">
      <c r="B1609" s="3" t="s">
        <v>267</v>
      </c>
      <c r="C1609" s="9" t="s">
        <v>623</v>
      </c>
      <c r="D1609" s="39">
        <v>45300</v>
      </c>
      <c r="E1609" s="22">
        <v>11</v>
      </c>
      <c r="F1609" s="3" t="s">
        <v>1198</v>
      </c>
      <c r="G1609" s="2" t="s">
        <v>218</v>
      </c>
      <c r="H1609" s="6">
        <v>27</v>
      </c>
      <c r="I1609" s="7">
        <v>-1</v>
      </c>
      <c r="J1609" s="6">
        <v>42</v>
      </c>
      <c r="K1609" s="7">
        <v>0</v>
      </c>
      <c r="L1609" s="6">
        <v>10</v>
      </c>
      <c r="M1609" s="7">
        <v>-1</v>
      </c>
      <c r="N1609" s="6">
        <v>8</v>
      </c>
      <c r="O1609" s="7">
        <v>2</v>
      </c>
      <c r="P1609" s="6">
        <v>9</v>
      </c>
      <c r="Q1609" s="7">
        <v>1</v>
      </c>
      <c r="R1609" s="6"/>
      <c r="T1609" s="6">
        <v>-15</v>
      </c>
      <c r="U1609" s="7">
        <v>-1</v>
      </c>
      <c r="V1609" s="3" t="s">
        <v>842</v>
      </c>
      <c r="W1609" s="3"/>
      <c r="Y1609" s="6"/>
      <c r="Z1609" s="6">
        <v>21</v>
      </c>
      <c r="AA1609" s="6">
        <v>52</v>
      </c>
      <c r="AB1609" s="7">
        <f>Z1609-AA1609</f>
        <v>-31</v>
      </c>
      <c r="AC1609" s="6">
        <v>28</v>
      </c>
      <c r="AD1609" s="6">
        <v>31</v>
      </c>
      <c r="AE1609" s="7">
        <f>AC1609-AD1609</f>
        <v>-3</v>
      </c>
      <c r="AF1609" s="6"/>
      <c r="AG1609" s="6"/>
      <c r="AL1609" s="6"/>
      <c r="AM1609" s="6"/>
      <c r="AO1609" s="4" t="s">
        <v>1211</v>
      </c>
      <c r="AP1609" s="6">
        <v>24</v>
      </c>
      <c r="AQ1609" s="6">
        <v>35</v>
      </c>
      <c r="AR1609" s="6"/>
      <c r="AS1609" s="6"/>
      <c r="AT1609" s="6"/>
      <c r="AU1609" s="4" t="s">
        <v>1212</v>
      </c>
      <c r="AV1609" s="6"/>
      <c r="AW1609" s="6"/>
      <c r="AX1609" s="7"/>
      <c r="AY1609" s="4"/>
      <c r="BI1609" s="50"/>
      <c r="BK1609" s="50"/>
      <c r="BM1609" s="50"/>
      <c r="BO1609" s="50"/>
      <c r="BQ1609" s="50"/>
      <c r="BS1609" s="50"/>
    </row>
    <row r="1610" spans="1:71" x14ac:dyDescent="0.25">
      <c r="B1610" s="3" t="s">
        <v>267</v>
      </c>
      <c r="C1610" s="9" t="s">
        <v>337</v>
      </c>
      <c r="D1610" s="39">
        <v>45301</v>
      </c>
      <c r="E1610" s="22">
        <v>12</v>
      </c>
      <c r="F1610" s="3" t="s">
        <v>1169</v>
      </c>
      <c r="H1610" s="6">
        <v>24</v>
      </c>
      <c r="I1610" s="7">
        <v>1</v>
      </c>
      <c r="J1610" s="6">
        <v>44</v>
      </c>
      <c r="K1610" s="7">
        <v>1</v>
      </c>
      <c r="L1610" s="6">
        <v>10</v>
      </c>
      <c r="M1610" s="7">
        <v>-1</v>
      </c>
      <c r="N1610" s="6">
        <v>6</v>
      </c>
      <c r="O1610" s="7">
        <v>-1</v>
      </c>
      <c r="P1610" s="6">
        <v>10</v>
      </c>
      <c r="Q1610" s="7">
        <v>0</v>
      </c>
      <c r="R1610" s="6"/>
      <c r="T1610" s="6">
        <v>-20</v>
      </c>
      <c r="U1610" s="7">
        <v>0</v>
      </c>
      <c r="V1610" s="3" t="s">
        <v>1170</v>
      </c>
      <c r="W1610" t="s">
        <v>988</v>
      </c>
      <c r="Y1610" s="6"/>
      <c r="Z1610" s="6"/>
      <c r="AA1610" s="6"/>
      <c r="AC1610" s="6"/>
      <c r="AD1610" s="6"/>
      <c r="AF1610" s="6"/>
      <c r="AG1610" s="6"/>
      <c r="AL1610" s="6"/>
      <c r="AM1610" s="6"/>
      <c r="AO1610" s="4"/>
      <c r="AP1610" s="6"/>
      <c r="AQ1610" s="6"/>
      <c r="AR1610" s="6"/>
      <c r="AS1610" s="6"/>
      <c r="AT1610" s="6"/>
      <c r="AU1610" s="4"/>
      <c r="AV1610" s="6"/>
      <c r="AW1610" s="6"/>
      <c r="AX1610" s="7"/>
      <c r="AY1610" s="4"/>
      <c r="BI1610" s="50"/>
      <c r="BK1610" s="50"/>
      <c r="BM1610" s="50"/>
      <c r="BO1610" s="50"/>
      <c r="BQ1610" s="50"/>
      <c r="BS1610" s="50"/>
    </row>
    <row r="1611" spans="1:71" x14ac:dyDescent="0.25">
      <c r="B1611" s="3" t="s">
        <v>267</v>
      </c>
      <c r="C1611" s="9" t="s">
        <v>337</v>
      </c>
      <c r="D1611" s="39">
        <v>45301</v>
      </c>
      <c r="E1611" s="22">
        <v>12</v>
      </c>
      <c r="F1611" s="3" t="s">
        <v>821</v>
      </c>
      <c r="G1611" s="2" t="s">
        <v>224</v>
      </c>
      <c r="H1611" s="6">
        <v>22</v>
      </c>
      <c r="I1611" s="7">
        <v>0</v>
      </c>
      <c r="J1611" s="6">
        <v>45</v>
      </c>
      <c r="K1611" s="7">
        <v>-1</v>
      </c>
      <c r="L1611" s="6">
        <v>9</v>
      </c>
      <c r="M1611" s="7">
        <v>-1</v>
      </c>
      <c r="N1611" s="6">
        <v>8</v>
      </c>
      <c r="O1611" s="7">
        <v>1</v>
      </c>
      <c r="P1611" s="6">
        <v>10</v>
      </c>
      <c r="Q1611" s="7">
        <v>1</v>
      </c>
      <c r="R1611" s="6"/>
      <c r="T1611" s="6">
        <v>-23</v>
      </c>
      <c r="U1611" s="7">
        <v>1</v>
      </c>
      <c r="V1611" s="3" t="s">
        <v>842</v>
      </c>
      <c r="W1611" s="3"/>
      <c r="Y1611" s="6"/>
      <c r="Z1611" s="6"/>
      <c r="AA1611" s="6"/>
      <c r="AC1611" s="6"/>
      <c r="AD1611" s="6"/>
      <c r="AF1611" s="6"/>
      <c r="AG1611" s="6"/>
      <c r="AL1611" s="6"/>
      <c r="AM1611" s="6"/>
      <c r="AO1611" s="4"/>
      <c r="AP1611" s="6"/>
      <c r="AQ1611" s="6"/>
      <c r="AR1611" s="6"/>
      <c r="AS1611" s="6"/>
      <c r="AT1611" s="6"/>
      <c r="AU1611" s="4"/>
      <c r="AV1611" s="6"/>
      <c r="AW1611" s="6"/>
      <c r="AX1611" s="7"/>
      <c r="AY1611" s="4"/>
      <c r="BI1611" s="50"/>
      <c r="BK1611" s="50"/>
      <c r="BM1611" s="50"/>
      <c r="BO1611" s="50"/>
      <c r="BQ1611" s="50"/>
      <c r="BS1611" s="50"/>
    </row>
    <row r="1612" spans="1:71" x14ac:dyDescent="0.25">
      <c r="B1612" s="3" t="s">
        <v>267</v>
      </c>
      <c r="C1612" s="9" t="s">
        <v>655</v>
      </c>
      <c r="D1612" s="39">
        <v>45301</v>
      </c>
      <c r="E1612" s="22">
        <v>14</v>
      </c>
      <c r="F1612" s="3" t="s">
        <v>903</v>
      </c>
      <c r="G1612" s="2" t="s">
        <v>138</v>
      </c>
      <c r="H1612" s="6">
        <v>27</v>
      </c>
      <c r="I1612" s="7">
        <v>0</v>
      </c>
      <c r="J1612" s="6">
        <v>41</v>
      </c>
      <c r="K1612" s="7">
        <v>1</v>
      </c>
      <c r="L1612" s="6">
        <v>11</v>
      </c>
      <c r="M1612" s="7">
        <v>0</v>
      </c>
      <c r="N1612" s="6">
        <v>6</v>
      </c>
      <c r="O1612" s="7">
        <v>-1</v>
      </c>
      <c r="P1612" s="6">
        <v>10</v>
      </c>
      <c r="Q1612" s="7">
        <v>1</v>
      </c>
      <c r="R1612" s="6"/>
      <c r="T1612" s="6">
        <v>-14</v>
      </c>
      <c r="U1612" s="7">
        <v>-1</v>
      </c>
      <c r="V1612" s="3" t="s">
        <v>842</v>
      </c>
      <c r="W1612" s="3"/>
      <c r="Y1612" s="6"/>
      <c r="Z1612" s="6">
        <v>23</v>
      </c>
      <c r="AA1612" s="6">
        <v>53</v>
      </c>
      <c r="AB1612" s="7">
        <f>Z1612-AA1612</f>
        <v>-30</v>
      </c>
      <c r="AC1612" s="6">
        <v>29</v>
      </c>
      <c r="AD1612" s="6">
        <v>38</v>
      </c>
      <c r="AE1612" s="7">
        <f>AC1612-AD1612</f>
        <v>-9</v>
      </c>
      <c r="AF1612" s="6">
        <v>13</v>
      </c>
      <c r="AG1612" s="6">
        <v>26</v>
      </c>
      <c r="AH1612" s="7">
        <f>AF1612-AG1612</f>
        <v>-13</v>
      </c>
      <c r="AL1612" s="6"/>
      <c r="AM1612" s="6"/>
      <c r="AO1612" s="4" t="s">
        <v>1127</v>
      </c>
      <c r="AP1612" s="6">
        <v>22</v>
      </c>
      <c r="AQ1612" s="6">
        <v>30</v>
      </c>
      <c r="AR1612" s="6"/>
      <c r="AS1612" s="6"/>
      <c r="AT1612" s="6"/>
      <c r="AU1612" s="4" t="s">
        <v>1035</v>
      </c>
      <c r="AV1612" s="6"/>
      <c r="AW1612" s="6"/>
      <c r="AX1612" s="7"/>
      <c r="AY1612" s="4"/>
      <c r="BI1612" s="50"/>
      <c r="BK1612" s="50"/>
      <c r="BM1612" s="50"/>
      <c r="BO1612" s="50"/>
      <c r="BQ1612" s="50"/>
      <c r="BS1612" s="50"/>
    </row>
    <row r="1613" spans="1:71" x14ac:dyDescent="0.25">
      <c r="B1613" s="3" t="s">
        <v>267</v>
      </c>
      <c r="C1613" s="9" t="s">
        <v>562</v>
      </c>
      <c r="D1613" s="39">
        <v>45302</v>
      </c>
      <c r="E1613" s="22">
        <v>12</v>
      </c>
      <c r="F1613" s="3" t="s">
        <v>1164</v>
      </c>
      <c r="H1613" s="6">
        <v>23</v>
      </c>
      <c r="I1613" s="7">
        <v>-2</v>
      </c>
      <c r="J1613" s="6">
        <v>45</v>
      </c>
      <c r="K1613" s="7">
        <v>-2</v>
      </c>
      <c r="L1613" s="6">
        <v>11</v>
      </c>
      <c r="M1613" s="7">
        <v>2</v>
      </c>
      <c r="N1613" s="6">
        <v>5</v>
      </c>
      <c r="O1613" s="7">
        <v>0</v>
      </c>
      <c r="P1613" s="6">
        <v>11</v>
      </c>
      <c r="Q1613" s="7">
        <v>1</v>
      </c>
      <c r="R1613" s="6"/>
      <c r="T1613" s="6">
        <v>-22</v>
      </c>
      <c r="U1613" s="7">
        <v>0</v>
      </c>
      <c r="V1613" s="3" t="s">
        <v>842</v>
      </c>
      <c r="W1613" s="3"/>
      <c r="Y1613" s="6"/>
      <c r="Z1613" s="6">
        <v>27</v>
      </c>
      <c r="AA1613" s="6">
        <v>53</v>
      </c>
      <c r="AB1613" s="7">
        <f t="shared" ref="AB1613:AB1621" si="39">Z1613-AA1613</f>
        <v>-26</v>
      </c>
      <c r="AC1613" s="6">
        <v>35</v>
      </c>
      <c r="AD1613" s="6">
        <v>33</v>
      </c>
      <c r="AE1613" s="7">
        <f>AC1613-AD1613</f>
        <v>2</v>
      </c>
      <c r="AF1613" s="6"/>
      <c r="AG1613" s="6"/>
      <c r="AL1613" s="6"/>
      <c r="AM1613" s="6"/>
      <c r="AO1613" s="4" t="s">
        <v>1189</v>
      </c>
      <c r="AP1613" s="6">
        <v>26</v>
      </c>
      <c r="AQ1613" s="6">
        <v>40</v>
      </c>
      <c r="AR1613" s="6"/>
      <c r="AS1613" s="6"/>
      <c r="AT1613" s="6"/>
      <c r="AU1613" s="4" t="s">
        <v>1185</v>
      </c>
      <c r="AV1613" s="6"/>
      <c r="AW1613" s="6"/>
      <c r="AX1613" s="7"/>
      <c r="AY1613" s="4"/>
      <c r="BI1613" s="50"/>
      <c r="BK1613" s="50"/>
      <c r="BM1613" s="50"/>
      <c r="BO1613" s="50"/>
      <c r="BQ1613" s="50"/>
      <c r="BS1613" s="50"/>
    </row>
    <row r="1614" spans="1:71" x14ac:dyDescent="0.25">
      <c r="B1614" s="3" t="s">
        <v>267</v>
      </c>
      <c r="C1614" s="9" t="s">
        <v>562</v>
      </c>
      <c r="D1614" s="39">
        <v>45302</v>
      </c>
      <c r="E1614" s="22">
        <v>30</v>
      </c>
      <c r="F1614" s="3" t="s">
        <v>821</v>
      </c>
      <c r="H1614" s="6"/>
      <c r="J1614" s="6"/>
      <c r="L1614" s="6"/>
      <c r="N1614" s="6"/>
      <c r="P1614" s="6"/>
      <c r="R1614" s="6"/>
      <c r="T1614" s="6"/>
      <c r="V1614" s="3" t="s">
        <v>842</v>
      </c>
      <c r="W1614" s="3"/>
      <c r="Y1614" s="6"/>
      <c r="Z1614" s="6"/>
      <c r="AA1614" s="6"/>
      <c r="AC1614" s="6"/>
      <c r="AD1614" s="6"/>
      <c r="AF1614" s="6"/>
      <c r="AG1614" s="6"/>
      <c r="AL1614" s="6"/>
      <c r="AM1614" s="6"/>
      <c r="AO1614" s="4"/>
      <c r="AP1614" s="6"/>
      <c r="AQ1614" s="6"/>
      <c r="AR1614" s="6"/>
      <c r="AS1614" s="6"/>
      <c r="AT1614" s="6"/>
      <c r="AU1614" s="4"/>
      <c r="AV1614" s="6">
        <v>16</v>
      </c>
      <c r="AW1614" s="6">
        <v>63</v>
      </c>
      <c r="AX1614" s="7">
        <f>AV1614-AW1614</f>
        <v>-47</v>
      </c>
      <c r="AY1614" s="4" t="s">
        <v>871</v>
      </c>
      <c r="BI1614" s="50"/>
      <c r="BK1614" s="50"/>
      <c r="BM1614" s="50"/>
      <c r="BO1614" s="50"/>
      <c r="BQ1614" s="50"/>
      <c r="BS1614" s="50"/>
    </row>
    <row r="1615" spans="1:71" x14ac:dyDescent="0.25">
      <c r="B1615" s="3" t="s">
        <v>267</v>
      </c>
      <c r="C1615" s="9" t="s">
        <v>368</v>
      </c>
      <c r="D1615" s="39">
        <v>45302</v>
      </c>
      <c r="E1615" s="22">
        <v>18</v>
      </c>
      <c r="F1615" s="3" t="s">
        <v>976</v>
      </c>
      <c r="H1615" s="6">
        <v>27</v>
      </c>
      <c r="J1615" s="6">
        <v>44</v>
      </c>
      <c r="L1615" s="6">
        <v>6</v>
      </c>
      <c r="N1615" s="6">
        <v>6</v>
      </c>
      <c r="P1615" s="6">
        <v>9</v>
      </c>
      <c r="R1615" s="6"/>
      <c r="T1615" s="6">
        <v>-17</v>
      </c>
      <c r="V1615" s="3" t="s">
        <v>842</v>
      </c>
      <c r="W1615" s="3" t="s">
        <v>1213</v>
      </c>
      <c r="X1615" t="s">
        <v>439</v>
      </c>
      <c r="Y1615" s="6"/>
      <c r="Z1615" s="6"/>
      <c r="AA1615" s="6"/>
      <c r="AC1615" s="6"/>
      <c r="AD1615" s="6"/>
      <c r="AF1615" s="6"/>
      <c r="AG1615" s="6"/>
      <c r="AL1615" s="6"/>
      <c r="AM1615" s="6"/>
      <c r="AO1615" s="4"/>
      <c r="AP1615" s="6">
        <v>20</v>
      </c>
      <c r="AQ1615" s="6">
        <v>33</v>
      </c>
      <c r="AR1615" s="6"/>
      <c r="AS1615" s="6"/>
      <c r="AT1615" s="6"/>
      <c r="AU1615" s="4" t="s">
        <v>1185</v>
      </c>
      <c r="AV1615" s="6"/>
      <c r="AW1615" s="6"/>
      <c r="AX1615" s="7"/>
      <c r="AY1615" s="4"/>
      <c r="BI1615" s="50"/>
      <c r="BK1615" s="50"/>
      <c r="BM1615" s="50"/>
      <c r="BO1615" s="50"/>
      <c r="BQ1615" s="50"/>
      <c r="BS1615" s="50"/>
    </row>
    <row r="1616" spans="1:71" x14ac:dyDescent="0.25">
      <c r="B1616" s="3" t="s">
        <v>267</v>
      </c>
      <c r="C1616" s="9" t="s">
        <v>555</v>
      </c>
      <c r="D1616" s="39">
        <v>45303</v>
      </c>
      <c r="E1616" s="22">
        <v>17</v>
      </c>
      <c r="F1616" s="3" t="s">
        <v>1136</v>
      </c>
      <c r="H1616" s="6">
        <v>27</v>
      </c>
      <c r="I1616" s="7">
        <v>1</v>
      </c>
      <c r="J1616" s="6">
        <v>44</v>
      </c>
      <c r="K1616" s="7">
        <v>-1</v>
      </c>
      <c r="L1616" s="6">
        <v>11</v>
      </c>
      <c r="M1616" s="7">
        <v>1</v>
      </c>
      <c r="N1616" s="6">
        <v>4</v>
      </c>
      <c r="O1616" s="7">
        <v>-1</v>
      </c>
      <c r="P1616" s="6">
        <v>7</v>
      </c>
      <c r="Q1616" s="7">
        <v>-1</v>
      </c>
      <c r="R1616" s="6"/>
      <c r="T1616" s="6">
        <v>-17</v>
      </c>
      <c r="U1616" s="7">
        <v>2</v>
      </c>
      <c r="V1616" s="3" t="s">
        <v>842</v>
      </c>
      <c r="W1616" s="3" t="s">
        <v>988</v>
      </c>
      <c r="Y1616" s="6"/>
      <c r="Z1616" s="6"/>
      <c r="AA1616" s="6"/>
      <c r="AC1616" s="6"/>
      <c r="AD1616" s="6"/>
      <c r="AF1616" s="6"/>
      <c r="AG1616" s="6"/>
      <c r="AL1616" s="6"/>
      <c r="AM1616" s="6"/>
      <c r="AO1616" s="4"/>
      <c r="AP1616" s="6"/>
      <c r="AQ1616" s="6"/>
      <c r="AR1616" s="6"/>
      <c r="AS1616" s="6"/>
      <c r="AT1616" s="6"/>
      <c r="AU1616" s="4"/>
      <c r="AV1616" s="6"/>
      <c r="AW1616" s="6"/>
      <c r="AX1616" s="7"/>
      <c r="AY1616" s="4"/>
      <c r="BI1616" s="50"/>
      <c r="BK1616" s="50"/>
      <c r="BM1616" s="50"/>
      <c r="BO1616" s="50"/>
      <c r="BQ1616" s="50"/>
      <c r="BS1616" s="50"/>
    </row>
    <row r="1617" spans="2:71" x14ac:dyDescent="0.25">
      <c r="B1617" s="3" t="s">
        <v>267</v>
      </c>
      <c r="C1617" s="9" t="s">
        <v>555</v>
      </c>
      <c r="D1617" s="39">
        <v>45303</v>
      </c>
      <c r="E1617" s="22">
        <v>26</v>
      </c>
      <c r="F1617" s="3" t="s">
        <v>1132</v>
      </c>
      <c r="H1617" s="6"/>
      <c r="J1617" s="6"/>
      <c r="L1617" s="6"/>
      <c r="N1617" s="6"/>
      <c r="P1617" s="6"/>
      <c r="R1617" s="6"/>
      <c r="T1617" s="6"/>
      <c r="V1617" s="3" t="s">
        <v>842</v>
      </c>
      <c r="W1617" s="3"/>
      <c r="Y1617" s="6"/>
      <c r="Z1617" s="6">
        <v>24</v>
      </c>
      <c r="AA1617" s="6">
        <v>53</v>
      </c>
      <c r="AB1617" s="7">
        <f>Z1617-AA1617</f>
        <v>-29</v>
      </c>
      <c r="AC1617" s="6">
        <v>28</v>
      </c>
      <c r="AD1617" s="6">
        <v>41</v>
      </c>
      <c r="AE1617" s="7">
        <f>AC1617-AD1617</f>
        <v>-13</v>
      </c>
      <c r="AF1617" s="6">
        <v>12</v>
      </c>
      <c r="AG1617" s="6">
        <v>36</v>
      </c>
      <c r="AH1617" s="7">
        <f>AF1617-AG1617</f>
        <v>-24</v>
      </c>
      <c r="AL1617" s="6"/>
      <c r="AM1617" s="6"/>
      <c r="AO1617" s="4" t="s">
        <v>1750</v>
      </c>
      <c r="AP1617" s="6"/>
      <c r="AQ1617" s="6"/>
      <c r="AR1617" s="6"/>
      <c r="AS1617" s="6"/>
      <c r="AT1617" s="6"/>
      <c r="AU1617" s="4"/>
      <c r="AV1617" s="6"/>
      <c r="AW1617" s="6"/>
      <c r="AX1617" s="7"/>
      <c r="AY1617" s="4"/>
      <c r="BI1617" s="50"/>
      <c r="BK1617" s="50"/>
      <c r="BM1617" s="50"/>
      <c r="BO1617" s="50"/>
      <c r="BQ1617" s="50"/>
      <c r="BS1617" s="50"/>
    </row>
    <row r="1618" spans="2:71" x14ac:dyDescent="0.25">
      <c r="B1618" s="3" t="s">
        <v>267</v>
      </c>
      <c r="C1618" s="9" t="s">
        <v>452</v>
      </c>
      <c r="D1618" s="39">
        <v>45310</v>
      </c>
      <c r="E1618" s="22">
        <v>1</v>
      </c>
      <c r="F1618" s="3" t="s">
        <v>1132</v>
      </c>
      <c r="H1618" s="6"/>
      <c r="J1618" s="6"/>
      <c r="L1618" s="6"/>
      <c r="N1618" s="6"/>
      <c r="P1618" s="6"/>
      <c r="R1618" s="6"/>
      <c r="T1618" s="6"/>
      <c r="V1618" s="3" t="s">
        <v>842</v>
      </c>
      <c r="W1618" s="3"/>
      <c r="Y1618" s="6"/>
      <c r="Z1618" s="6">
        <v>19</v>
      </c>
      <c r="AA1618" s="6">
        <v>51</v>
      </c>
      <c r="AB1618" s="7">
        <f t="shared" si="39"/>
        <v>-32</v>
      </c>
      <c r="AC1618" s="6"/>
      <c r="AD1618" s="6"/>
      <c r="AF1618" s="6"/>
      <c r="AG1618" s="6"/>
      <c r="AL1618" s="6"/>
      <c r="AM1618" s="6"/>
      <c r="AO1618" s="4" t="s">
        <v>1154</v>
      </c>
      <c r="AP1618" s="6"/>
      <c r="AQ1618" s="6"/>
      <c r="AR1618" s="6"/>
      <c r="AS1618" s="6"/>
      <c r="AT1618" s="6"/>
      <c r="AU1618" s="4"/>
      <c r="AV1618" s="6"/>
      <c r="AW1618" s="6"/>
      <c r="AX1618" s="7"/>
      <c r="AY1618" s="4"/>
      <c r="BI1618" s="50"/>
      <c r="BK1618" s="50"/>
      <c r="BM1618" s="50"/>
      <c r="BO1618" s="50"/>
      <c r="BQ1618" s="50"/>
      <c r="BS1618" s="50"/>
    </row>
    <row r="1619" spans="2:71" x14ac:dyDescent="0.25">
      <c r="B1619" s="3" t="s">
        <v>267</v>
      </c>
      <c r="C1619" s="9" t="s">
        <v>507</v>
      </c>
      <c r="D1619" s="39">
        <v>45303</v>
      </c>
      <c r="E1619" s="22">
        <v>15</v>
      </c>
      <c r="F1619" s="3" t="s">
        <v>1094</v>
      </c>
      <c r="H1619" s="6">
        <v>28</v>
      </c>
      <c r="I1619" s="7">
        <v>0</v>
      </c>
      <c r="J1619" s="6">
        <v>44</v>
      </c>
      <c r="K1619" s="7">
        <v>2</v>
      </c>
      <c r="L1619" s="6">
        <v>10</v>
      </c>
      <c r="M1619" s="7">
        <v>-2</v>
      </c>
      <c r="N1619" s="6">
        <v>6</v>
      </c>
      <c r="O1619" s="7">
        <v>0</v>
      </c>
      <c r="P1619" s="6">
        <v>7</v>
      </c>
      <c r="Q1619" s="7">
        <v>-2</v>
      </c>
      <c r="R1619" s="6">
        <v>1</v>
      </c>
      <c r="S1619" s="7">
        <v>-1</v>
      </c>
      <c r="T1619" s="6">
        <v>-16</v>
      </c>
      <c r="U1619" s="7">
        <v>3</v>
      </c>
      <c r="V1619" s="3" t="s">
        <v>842</v>
      </c>
      <c r="W1619" s="3"/>
      <c r="Y1619" s="6"/>
      <c r="Z1619" s="6">
        <v>32</v>
      </c>
      <c r="AA1619" s="6">
        <v>61</v>
      </c>
      <c r="AB1619" s="7">
        <f t="shared" si="39"/>
        <v>-29</v>
      </c>
      <c r="AC1619" s="6">
        <v>41</v>
      </c>
      <c r="AD1619" s="6">
        <v>43</v>
      </c>
      <c r="AE1619" s="7">
        <f>AC1619-AD1619</f>
        <v>-2</v>
      </c>
      <c r="AF1619" s="6"/>
      <c r="AG1619" s="6"/>
      <c r="AL1619" s="6"/>
      <c r="AM1619" s="6"/>
      <c r="AO1619" s="4" t="s">
        <v>1095</v>
      </c>
      <c r="AP1619" s="6"/>
      <c r="AQ1619" s="6"/>
      <c r="AR1619" s="6"/>
      <c r="AS1619" s="6"/>
      <c r="AT1619" s="6"/>
      <c r="AU1619" s="4"/>
      <c r="AV1619" s="6"/>
      <c r="AW1619" s="6"/>
      <c r="AX1619" s="7"/>
      <c r="AY1619" s="4"/>
      <c r="BI1619" s="50"/>
      <c r="BK1619" s="50"/>
      <c r="BM1619" s="50"/>
      <c r="BO1619" s="50"/>
      <c r="BQ1619" s="50"/>
      <c r="BS1619" s="50"/>
    </row>
    <row r="1620" spans="2:71" x14ac:dyDescent="0.25">
      <c r="B1620" s="3" t="s">
        <v>267</v>
      </c>
      <c r="C1620" s="9" t="s">
        <v>441</v>
      </c>
      <c r="D1620" s="39">
        <v>45304</v>
      </c>
      <c r="E1620" s="22">
        <v>16</v>
      </c>
      <c r="F1620" s="3" t="s">
        <v>821</v>
      </c>
      <c r="H1620" s="6"/>
      <c r="J1620" s="6"/>
      <c r="L1620" s="6"/>
      <c r="N1620" s="6"/>
      <c r="P1620" s="6"/>
      <c r="R1620" s="6"/>
      <c r="T1620" s="6"/>
      <c r="V1620" s="3" t="s">
        <v>842</v>
      </c>
      <c r="W1620" s="3"/>
      <c r="Y1620" s="6"/>
      <c r="Z1620" s="6"/>
      <c r="AA1620" s="6"/>
      <c r="AC1620" s="6"/>
      <c r="AD1620" s="6"/>
      <c r="AF1620" s="6"/>
      <c r="AG1620" s="6"/>
      <c r="AL1620" s="6"/>
      <c r="AM1620" s="6"/>
      <c r="AO1620" s="4"/>
      <c r="AP1620" s="6"/>
      <c r="AQ1620" s="6"/>
      <c r="AR1620" s="6"/>
      <c r="AS1620" s="6"/>
      <c r="AT1620" s="6"/>
      <c r="AU1620" s="4"/>
      <c r="AV1620" s="6">
        <v>14</v>
      </c>
      <c r="AW1620" s="6">
        <v>66</v>
      </c>
      <c r="AX1620" s="7">
        <f>AV1620-AW1620</f>
        <v>-52</v>
      </c>
      <c r="AY1620" s="4" t="s">
        <v>871</v>
      </c>
      <c r="BI1620" s="50"/>
      <c r="BK1620" s="50"/>
      <c r="BM1620" s="50"/>
      <c r="BO1620" s="50"/>
      <c r="BQ1620" s="50"/>
      <c r="BS1620" s="50"/>
    </row>
    <row r="1621" spans="2:71" x14ac:dyDescent="0.25">
      <c r="B1621" s="3" t="s">
        <v>267</v>
      </c>
      <c r="C1621" s="9" t="s">
        <v>581</v>
      </c>
      <c r="D1621" s="39">
        <v>45305</v>
      </c>
      <c r="E1621" s="22">
        <v>15</v>
      </c>
      <c r="F1621" s="3" t="s">
        <v>1135</v>
      </c>
      <c r="H1621" s="6">
        <v>25</v>
      </c>
      <c r="I1621" s="7">
        <v>-2</v>
      </c>
      <c r="J1621" s="6">
        <v>44</v>
      </c>
      <c r="K1621" s="7">
        <v>1</v>
      </c>
      <c r="L1621" s="6">
        <v>10</v>
      </c>
      <c r="M1621" s="7">
        <v>0</v>
      </c>
      <c r="N1621" s="6">
        <v>5</v>
      </c>
      <c r="O1621" s="7">
        <v>0</v>
      </c>
      <c r="P1621" s="6">
        <v>11</v>
      </c>
      <c r="Q1621" s="7">
        <v>0</v>
      </c>
      <c r="R1621" s="6"/>
      <c r="T1621" s="6">
        <v>-19</v>
      </c>
      <c r="U1621" s="7">
        <v>-3</v>
      </c>
      <c r="V1621" s="3" t="s">
        <v>842</v>
      </c>
      <c r="W1621" s="3"/>
      <c r="Y1621" s="6"/>
      <c r="Z1621" s="6">
        <v>29</v>
      </c>
      <c r="AA1621" s="6">
        <v>44</v>
      </c>
      <c r="AB1621" s="7">
        <f t="shared" si="39"/>
        <v>-15</v>
      </c>
      <c r="AC1621" s="6">
        <v>38</v>
      </c>
      <c r="AD1621" s="6">
        <v>27</v>
      </c>
      <c r="AE1621" s="7">
        <f>AC1621-AD1621</f>
        <v>11</v>
      </c>
      <c r="AF1621" s="6"/>
      <c r="AG1621" s="6"/>
      <c r="AL1621" s="6"/>
      <c r="AM1621" s="6"/>
      <c r="AO1621" s="4" t="s">
        <v>1148</v>
      </c>
      <c r="AP1621" s="6">
        <v>31</v>
      </c>
      <c r="AQ1621" s="6">
        <v>41</v>
      </c>
      <c r="AR1621" s="6"/>
      <c r="AS1621" s="6"/>
      <c r="AT1621" s="6"/>
      <c r="AU1621" s="4" t="s">
        <v>1147</v>
      </c>
      <c r="AV1621" s="6"/>
      <c r="AW1621" s="6"/>
      <c r="AX1621" s="7"/>
      <c r="AY1621" s="4"/>
      <c r="BI1621" s="50"/>
      <c r="BK1621" s="50"/>
      <c r="BM1621" s="50"/>
      <c r="BO1621" s="50"/>
      <c r="BQ1621" s="50"/>
      <c r="BS1621" s="50"/>
    </row>
    <row r="1622" spans="2:71" x14ac:dyDescent="0.25">
      <c r="B1622" s="3" t="s">
        <v>267</v>
      </c>
      <c r="C1622" s="9" t="s">
        <v>640</v>
      </c>
      <c r="D1622" s="39">
        <v>45307</v>
      </c>
      <c r="E1622" s="22">
        <v>18</v>
      </c>
      <c r="F1622" s="3" t="s">
        <v>821</v>
      </c>
      <c r="G1622" s="2" t="s">
        <v>224</v>
      </c>
      <c r="H1622" s="6">
        <v>20</v>
      </c>
      <c r="I1622" s="7">
        <v>-2</v>
      </c>
      <c r="J1622" s="6">
        <v>47</v>
      </c>
      <c r="K1622" s="7">
        <v>2</v>
      </c>
      <c r="L1622" s="6">
        <v>8</v>
      </c>
      <c r="M1622" s="7">
        <v>-1</v>
      </c>
      <c r="N1622" s="6">
        <v>7</v>
      </c>
      <c r="O1622" s="7">
        <v>-1</v>
      </c>
      <c r="P1622" s="6">
        <v>12</v>
      </c>
      <c r="Q1622" s="7">
        <v>2</v>
      </c>
      <c r="R1622" s="6"/>
      <c r="T1622" s="6">
        <v>-27</v>
      </c>
      <c r="U1622" s="7">
        <v>-4</v>
      </c>
      <c r="V1622" s="3" t="s">
        <v>842</v>
      </c>
      <c r="W1622" s="3"/>
      <c r="Y1622" s="6"/>
      <c r="Z1622" s="6"/>
      <c r="AA1622" s="6"/>
      <c r="AC1622" s="6"/>
      <c r="AD1622" s="6"/>
      <c r="AF1622" s="6"/>
      <c r="AG1622" s="6"/>
      <c r="AL1622" s="6"/>
      <c r="AM1622" s="6"/>
      <c r="AO1622" s="4"/>
      <c r="AP1622" s="6"/>
      <c r="AQ1622" s="6"/>
      <c r="AR1622" s="6"/>
      <c r="AS1622" s="6"/>
      <c r="AT1622" s="6"/>
      <c r="AU1622" s="4"/>
      <c r="AV1622" s="6"/>
      <c r="AW1622" s="6"/>
      <c r="AX1622" s="7"/>
      <c r="AY1622" s="4"/>
      <c r="BI1622" s="50"/>
      <c r="BK1622" s="50"/>
      <c r="BM1622" s="50"/>
      <c r="BO1622" s="50"/>
      <c r="BQ1622" s="50"/>
      <c r="BS1622" s="50"/>
    </row>
    <row r="1623" spans="2:71" x14ac:dyDescent="0.25">
      <c r="B1623" s="3" t="s">
        <v>267</v>
      </c>
      <c r="C1623" s="9" t="s">
        <v>596</v>
      </c>
      <c r="D1623" s="39">
        <v>45308</v>
      </c>
      <c r="E1623" s="22">
        <v>19</v>
      </c>
      <c r="F1623" s="3" t="s">
        <v>1169</v>
      </c>
      <c r="H1623" s="6">
        <v>25</v>
      </c>
      <c r="I1623" s="7">
        <v>1</v>
      </c>
      <c r="J1623" s="6">
        <v>43</v>
      </c>
      <c r="K1623" s="7">
        <v>-1</v>
      </c>
      <c r="L1623" s="6">
        <v>11</v>
      </c>
      <c r="M1623" s="7">
        <v>1</v>
      </c>
      <c r="N1623" s="6">
        <v>6</v>
      </c>
      <c r="O1623" s="7">
        <v>-1</v>
      </c>
      <c r="P1623" s="6">
        <v>9</v>
      </c>
      <c r="Q1623" s="7">
        <v>-1</v>
      </c>
      <c r="R1623" s="6"/>
      <c r="T1623" s="6">
        <v>-18</v>
      </c>
      <c r="U1623" s="7">
        <v>2</v>
      </c>
      <c r="V1623" s="3" t="s">
        <v>1170</v>
      </c>
      <c r="W1623" t="s">
        <v>988</v>
      </c>
      <c r="Y1623" s="6"/>
      <c r="Z1623" s="6"/>
      <c r="AA1623" s="6"/>
      <c r="AC1623" s="6"/>
      <c r="AD1623" s="6"/>
      <c r="AF1623" s="6"/>
      <c r="AG1623" s="6"/>
      <c r="AL1623" s="6"/>
      <c r="AM1623" s="6"/>
      <c r="AO1623" s="4"/>
      <c r="AP1623" s="6"/>
      <c r="AQ1623" s="6"/>
      <c r="AR1623" s="6"/>
      <c r="AS1623" s="6"/>
      <c r="AT1623" s="6"/>
      <c r="AU1623" s="4"/>
      <c r="AV1623" s="6"/>
      <c r="AW1623" s="6"/>
      <c r="AX1623" s="7"/>
      <c r="AY1623" s="4"/>
      <c r="BI1623" s="50"/>
      <c r="BK1623" s="50"/>
      <c r="BM1623" s="50"/>
      <c r="BO1623" s="50"/>
      <c r="BQ1623" s="50"/>
      <c r="BS1623" s="50"/>
    </row>
    <row r="1624" spans="2:71" x14ac:dyDescent="0.25">
      <c r="B1624" s="3" t="s">
        <v>267</v>
      </c>
      <c r="C1624" s="9" t="s">
        <v>349</v>
      </c>
      <c r="D1624" s="39">
        <v>45308</v>
      </c>
      <c r="E1624" s="22">
        <v>30</v>
      </c>
      <c r="F1624" s="3" t="s">
        <v>1132</v>
      </c>
      <c r="G1624" s="2" t="s">
        <v>60</v>
      </c>
      <c r="H1624" s="6">
        <v>27</v>
      </c>
      <c r="I1624" s="7">
        <v>3</v>
      </c>
      <c r="J1624" s="6">
        <v>49</v>
      </c>
      <c r="K1624" s="7">
        <v>8</v>
      </c>
      <c r="L1624" s="6">
        <v>7</v>
      </c>
      <c r="M1624" s="7">
        <v>-6</v>
      </c>
      <c r="N1624" s="6">
        <v>7</v>
      </c>
      <c r="O1624" s="7">
        <v>-2</v>
      </c>
      <c r="P1624" s="6">
        <v>4</v>
      </c>
      <c r="Q1624" s="7">
        <v>-3</v>
      </c>
      <c r="R1624" s="6">
        <v>0</v>
      </c>
      <c r="S1624" s="7">
        <v>-1</v>
      </c>
      <c r="T1624" s="6">
        <v>-22</v>
      </c>
      <c r="U1624" s="7">
        <v>-5</v>
      </c>
      <c r="V1624" s="3" t="s">
        <v>639</v>
      </c>
      <c r="W1624" s="3"/>
      <c r="Y1624" s="6"/>
      <c r="Z1624" s="6">
        <v>20</v>
      </c>
      <c r="AA1624" s="6">
        <v>66</v>
      </c>
      <c r="AB1624" s="7">
        <f>Z1624-AA1624</f>
        <v>-46</v>
      </c>
      <c r="AC1624" s="6">
        <v>30</v>
      </c>
      <c r="AD1624" s="6">
        <v>48</v>
      </c>
      <c r="AE1624" s="7">
        <f>AC1624-AD1624</f>
        <v>-18</v>
      </c>
      <c r="AF1624" s="6">
        <v>20</v>
      </c>
      <c r="AG1624" s="6">
        <v>35</v>
      </c>
      <c r="AH1624" s="7">
        <f>AF1624-AG1624</f>
        <v>-15</v>
      </c>
      <c r="AL1624" s="6"/>
      <c r="AM1624" s="6"/>
      <c r="AO1624" s="4" t="s">
        <v>1087</v>
      </c>
      <c r="AP1624" s="6">
        <v>26</v>
      </c>
      <c r="AQ1624" s="6">
        <v>39</v>
      </c>
      <c r="AR1624" s="6"/>
      <c r="AS1624" s="6"/>
      <c r="AT1624" s="6"/>
      <c r="AU1624" s="4" t="s">
        <v>1088</v>
      </c>
      <c r="AV1624" s="6">
        <v>13</v>
      </c>
      <c r="AW1624" s="6">
        <v>78</v>
      </c>
      <c r="AX1624" s="7">
        <f>AV1624-AW1624</f>
        <v>-65</v>
      </c>
      <c r="AY1624" s="4" t="s">
        <v>937</v>
      </c>
      <c r="BI1624" s="50"/>
      <c r="BK1624" s="50"/>
      <c r="BM1624" s="50"/>
      <c r="BO1624" s="50"/>
      <c r="BQ1624" s="50"/>
      <c r="BS1624" s="50"/>
    </row>
    <row r="1625" spans="2:71" x14ac:dyDescent="0.25">
      <c r="B1625" s="3" t="s">
        <v>267</v>
      </c>
      <c r="C1625" s="9" t="s">
        <v>564</v>
      </c>
      <c r="D1625" s="39">
        <v>45309</v>
      </c>
      <c r="E1625" s="22">
        <v>19</v>
      </c>
      <c r="F1625" s="3" t="s">
        <v>1164</v>
      </c>
      <c r="H1625" s="6">
        <v>23</v>
      </c>
      <c r="I1625" s="7">
        <v>0</v>
      </c>
      <c r="J1625" s="6">
        <v>48</v>
      </c>
      <c r="K1625" s="7">
        <v>3</v>
      </c>
      <c r="L1625" s="6">
        <v>9</v>
      </c>
      <c r="M1625" s="7">
        <v>-2</v>
      </c>
      <c r="N1625" s="6">
        <v>5</v>
      </c>
      <c r="O1625" s="7">
        <v>0</v>
      </c>
      <c r="P1625" s="6">
        <v>10</v>
      </c>
      <c r="Q1625" s="7">
        <v>-1</v>
      </c>
      <c r="R1625" s="6"/>
      <c r="T1625" s="6">
        <v>-25</v>
      </c>
      <c r="U1625" s="7">
        <v>-3</v>
      </c>
      <c r="V1625" s="3" t="s">
        <v>842</v>
      </c>
      <c r="W1625" s="3"/>
      <c r="Y1625" s="6"/>
      <c r="Z1625" s="6">
        <v>25</v>
      </c>
      <c r="AA1625" s="6">
        <v>50</v>
      </c>
      <c r="AB1625" s="7">
        <f>Z1625-AA1625</f>
        <v>-25</v>
      </c>
      <c r="AC1625" s="6">
        <v>38</v>
      </c>
      <c r="AD1625" s="6">
        <v>30</v>
      </c>
      <c r="AE1625" s="7">
        <f>AC1625-AD1625</f>
        <v>8</v>
      </c>
      <c r="AF1625" s="6"/>
      <c r="AG1625" s="6"/>
      <c r="AL1625" s="6"/>
      <c r="AM1625" s="6"/>
      <c r="AO1625" s="4" t="s">
        <v>1189</v>
      </c>
      <c r="AP1625" s="6">
        <v>26</v>
      </c>
      <c r="AQ1625" s="6">
        <v>44</v>
      </c>
      <c r="AR1625" s="6"/>
      <c r="AS1625" s="6"/>
      <c r="AT1625" s="6"/>
      <c r="AU1625" s="4" t="s">
        <v>1185</v>
      </c>
      <c r="AV1625" s="6"/>
      <c r="AW1625" s="6"/>
      <c r="AX1625" s="7"/>
      <c r="AY1625" s="4"/>
      <c r="BI1625" s="50"/>
      <c r="BK1625" s="50"/>
      <c r="BM1625" s="50"/>
      <c r="BO1625" s="50"/>
      <c r="BQ1625" s="50"/>
      <c r="BS1625" s="50"/>
    </row>
    <row r="1626" spans="2:71" x14ac:dyDescent="0.25">
      <c r="B1626" s="3" t="s">
        <v>267</v>
      </c>
      <c r="C1626" s="9" t="s">
        <v>564</v>
      </c>
      <c r="D1626" s="39">
        <v>45309</v>
      </c>
      <c r="E1626" s="22"/>
      <c r="F1626" s="3" t="s">
        <v>821</v>
      </c>
      <c r="H1626" s="6"/>
      <c r="J1626" s="6"/>
      <c r="L1626" s="6"/>
      <c r="N1626" s="6"/>
      <c r="P1626" s="6"/>
      <c r="R1626" s="6"/>
      <c r="T1626" s="6"/>
      <c r="V1626" s="3" t="s">
        <v>842</v>
      </c>
      <c r="W1626" s="3"/>
      <c r="Y1626" s="6"/>
      <c r="Z1626" s="6">
        <v>20</v>
      </c>
      <c r="AA1626" s="6">
        <v>71</v>
      </c>
      <c r="AB1626" s="7">
        <f>Z1626-AA1626</f>
        <v>-51</v>
      </c>
      <c r="AC1626" s="6">
        <v>33</v>
      </c>
      <c r="AD1626" s="6">
        <v>55</v>
      </c>
      <c r="AE1626" s="7">
        <f>AC1626-AD1626</f>
        <v>-22</v>
      </c>
      <c r="AF1626" s="6"/>
      <c r="AG1626" s="6"/>
      <c r="AL1626" s="6"/>
      <c r="AM1626" s="6"/>
      <c r="AO1626" s="4" t="s">
        <v>931</v>
      </c>
      <c r="AP1626" s="6"/>
      <c r="AQ1626" s="6"/>
      <c r="AR1626" s="6"/>
      <c r="AS1626" s="6"/>
      <c r="AT1626" s="6"/>
      <c r="AU1626" s="4"/>
      <c r="AV1626" s="6"/>
      <c r="AW1626" s="6"/>
      <c r="AX1626" s="7"/>
      <c r="AY1626" s="4"/>
      <c r="BI1626" s="50"/>
      <c r="BK1626" s="50"/>
      <c r="BM1626" s="50"/>
      <c r="BO1626" s="50"/>
      <c r="BQ1626" s="50"/>
      <c r="BS1626" s="50"/>
    </row>
    <row r="1627" spans="2:71" x14ac:dyDescent="0.25">
      <c r="B1627" s="3" t="s">
        <v>267</v>
      </c>
      <c r="C1627" s="9" t="s">
        <v>597</v>
      </c>
      <c r="D1627" s="39">
        <v>45310</v>
      </c>
      <c r="E1627" s="22">
        <v>25</v>
      </c>
      <c r="F1627" s="3" t="s">
        <v>1136</v>
      </c>
      <c r="H1627" s="6">
        <v>29</v>
      </c>
      <c r="I1627" s="7">
        <v>2</v>
      </c>
      <c r="J1627" s="6">
        <v>43</v>
      </c>
      <c r="K1627" s="7">
        <v>-1</v>
      </c>
      <c r="L1627" s="6">
        <v>10</v>
      </c>
      <c r="M1627" s="7">
        <v>-1</v>
      </c>
      <c r="N1627" s="6">
        <v>4</v>
      </c>
      <c r="O1627" s="7">
        <v>0</v>
      </c>
      <c r="P1627" s="6">
        <v>8</v>
      </c>
      <c r="Q1627" s="7">
        <v>1</v>
      </c>
      <c r="R1627" s="6"/>
      <c r="T1627" s="6">
        <v>-14</v>
      </c>
      <c r="U1627" s="7">
        <v>3</v>
      </c>
      <c r="V1627" s="3" t="s">
        <v>842</v>
      </c>
      <c r="W1627" s="3" t="s">
        <v>988</v>
      </c>
      <c r="Y1627" s="6"/>
      <c r="Z1627" s="6">
        <v>26</v>
      </c>
      <c r="AA1627" s="6">
        <v>53</v>
      </c>
      <c r="AB1627" s="7">
        <f>Z1627-AA1627</f>
        <v>-27</v>
      </c>
      <c r="AC1627" s="6">
        <v>32</v>
      </c>
      <c r="AD1627" s="6">
        <v>40</v>
      </c>
      <c r="AE1627" s="7">
        <f>AC1627-AD1627</f>
        <v>-8</v>
      </c>
      <c r="AF1627" s="6">
        <v>11</v>
      </c>
      <c r="AG1627" s="6">
        <v>34</v>
      </c>
      <c r="AH1627" s="7">
        <f>AF1627-AG1627</f>
        <v>-23</v>
      </c>
      <c r="AL1627" s="6"/>
      <c r="AM1627" s="6"/>
      <c r="AO1627" s="4" t="s">
        <v>1099</v>
      </c>
      <c r="AP1627" s="6">
        <v>30</v>
      </c>
      <c r="AQ1627" s="6">
        <v>40</v>
      </c>
      <c r="AR1627" s="6"/>
      <c r="AS1627" s="6"/>
      <c r="AT1627" s="6"/>
      <c r="AU1627" s="4" t="s">
        <v>1146</v>
      </c>
      <c r="AV1627" s="6">
        <v>20</v>
      </c>
      <c r="AW1627" s="6">
        <v>58</v>
      </c>
      <c r="AX1627" s="7">
        <v>-39</v>
      </c>
      <c r="AY1627" s="4" t="s">
        <v>1099</v>
      </c>
      <c r="BI1627" s="50"/>
      <c r="BK1627" s="50"/>
      <c r="BM1627" s="50"/>
      <c r="BO1627" s="50"/>
      <c r="BQ1627" s="50"/>
      <c r="BS1627" s="50"/>
    </row>
    <row r="1628" spans="2:71" x14ac:dyDescent="0.25">
      <c r="B1628" s="3" t="s">
        <v>267</v>
      </c>
      <c r="C1628" s="9" t="s">
        <v>452</v>
      </c>
      <c r="D1628" s="39">
        <v>45310</v>
      </c>
      <c r="E1628" s="22">
        <v>22</v>
      </c>
      <c r="F1628" s="3" t="s">
        <v>1094</v>
      </c>
      <c r="H1628" s="6">
        <v>28</v>
      </c>
      <c r="I1628" s="7">
        <v>0</v>
      </c>
      <c r="J1628" s="6">
        <v>45</v>
      </c>
      <c r="K1628" s="7">
        <v>1</v>
      </c>
      <c r="L1628" s="6">
        <v>9</v>
      </c>
      <c r="M1628" s="7">
        <v>-1</v>
      </c>
      <c r="N1628" s="6">
        <v>5</v>
      </c>
      <c r="O1628" s="7">
        <v>-1</v>
      </c>
      <c r="P1628" s="6">
        <v>8</v>
      </c>
      <c r="Q1628" s="7">
        <v>1</v>
      </c>
      <c r="R1628" s="6">
        <v>1</v>
      </c>
      <c r="S1628" s="7">
        <v>0</v>
      </c>
      <c r="T1628" s="6">
        <v>-17</v>
      </c>
      <c r="U1628" s="7">
        <v>-1</v>
      </c>
      <c r="V1628" s="3" t="s">
        <v>842</v>
      </c>
      <c r="W1628" s="3"/>
      <c r="Y1628" s="6"/>
      <c r="Z1628" s="6">
        <v>31</v>
      </c>
      <c r="AA1628" s="6">
        <v>63</v>
      </c>
      <c r="AB1628" s="7">
        <f>Z1628-AA1628</f>
        <v>-32</v>
      </c>
      <c r="AC1628" s="6">
        <v>42</v>
      </c>
      <c r="AD1628" s="6">
        <v>45</v>
      </c>
      <c r="AE1628" s="7">
        <f>AC1628-AD1628</f>
        <v>-3</v>
      </c>
      <c r="AF1628" s="6"/>
      <c r="AG1628" s="6"/>
      <c r="AL1628" s="6"/>
      <c r="AM1628" s="6"/>
      <c r="AO1628" s="4" t="s">
        <v>1095</v>
      </c>
      <c r="AP1628" s="6"/>
      <c r="AQ1628" s="6"/>
      <c r="AR1628" s="6"/>
      <c r="AS1628" s="6"/>
      <c r="AT1628" s="6"/>
      <c r="AU1628" s="4"/>
      <c r="AV1628" s="6"/>
      <c r="AW1628" s="6"/>
      <c r="AX1628" s="7"/>
      <c r="AY1628" s="4"/>
      <c r="BI1628" s="50"/>
      <c r="BK1628" s="50"/>
      <c r="BM1628" s="50"/>
      <c r="BO1628" s="50"/>
      <c r="BQ1628" s="50"/>
      <c r="BS1628" s="50"/>
    </row>
    <row r="1629" spans="2:71" x14ac:dyDescent="0.25">
      <c r="B1629" s="3" t="s">
        <v>267</v>
      </c>
      <c r="C1629" s="9" t="s">
        <v>427</v>
      </c>
      <c r="D1629" s="39">
        <v>45311</v>
      </c>
      <c r="E1629" s="22">
        <v>2</v>
      </c>
      <c r="F1629" s="3" t="s">
        <v>821</v>
      </c>
      <c r="H1629" s="6"/>
      <c r="J1629" s="6"/>
      <c r="L1629" s="6"/>
      <c r="N1629" s="6"/>
      <c r="P1629" s="6"/>
      <c r="R1629" s="6"/>
      <c r="T1629" s="6"/>
      <c r="V1629" s="3" t="s">
        <v>842</v>
      </c>
      <c r="W1629" s="3"/>
      <c r="Y1629" s="6"/>
      <c r="Z1629" s="6"/>
      <c r="AA1629" s="6"/>
      <c r="AC1629" s="6"/>
      <c r="AD1629" s="6"/>
      <c r="AF1629" s="6"/>
      <c r="AG1629" s="6"/>
      <c r="AL1629" s="6"/>
      <c r="AM1629" s="6"/>
      <c r="AO1629" s="4"/>
      <c r="AP1629" s="6"/>
      <c r="AQ1629" s="6"/>
      <c r="AR1629" s="6"/>
      <c r="AS1629" s="6"/>
      <c r="AT1629" s="6"/>
      <c r="AU1629" s="4"/>
      <c r="AV1629" s="6">
        <v>14</v>
      </c>
      <c r="AW1629" s="6">
        <v>66</v>
      </c>
      <c r="AX1629" s="7">
        <f>AV1629-AW1629</f>
        <v>-52</v>
      </c>
      <c r="AY1629" s="4" t="s">
        <v>871</v>
      </c>
      <c r="BI1629" s="50"/>
      <c r="BK1629" s="50"/>
      <c r="BM1629" s="50"/>
      <c r="BO1629" s="50"/>
      <c r="BQ1629" s="50"/>
      <c r="BS1629" s="50"/>
    </row>
    <row r="1630" spans="2:71" x14ac:dyDescent="0.25">
      <c r="B1630" s="3" t="s">
        <v>267</v>
      </c>
      <c r="C1630" s="9" t="s">
        <v>369</v>
      </c>
      <c r="D1630" s="39">
        <v>45312</v>
      </c>
      <c r="E1630" s="22">
        <v>22</v>
      </c>
      <c r="F1630" s="3" t="s">
        <v>1135</v>
      </c>
      <c r="H1630" s="6">
        <v>22</v>
      </c>
      <c r="I1630" s="7">
        <v>-3</v>
      </c>
      <c r="J1630" s="6">
        <v>45</v>
      </c>
      <c r="K1630" s="7">
        <v>1</v>
      </c>
      <c r="L1630" s="6">
        <v>11</v>
      </c>
      <c r="M1630" s="7">
        <v>1</v>
      </c>
      <c r="N1630" s="6">
        <v>6</v>
      </c>
      <c r="O1630" s="7">
        <v>1</v>
      </c>
      <c r="P1630" s="6">
        <v>12</v>
      </c>
      <c r="Q1630" s="7">
        <v>1</v>
      </c>
      <c r="R1630" s="6"/>
      <c r="T1630" s="6">
        <v>-23</v>
      </c>
      <c r="U1630" s="7">
        <v>-4</v>
      </c>
      <c r="V1630" s="3" t="s">
        <v>842</v>
      </c>
      <c r="W1630" s="3"/>
      <c r="Y1630" s="6"/>
      <c r="Z1630" s="6">
        <v>27</v>
      </c>
      <c r="AA1630" s="6">
        <v>48</v>
      </c>
      <c r="AB1630" s="7">
        <f>Z1630-AA1630</f>
        <v>-21</v>
      </c>
      <c r="AC1630" s="6">
        <v>38</v>
      </c>
      <c r="AD1630" s="6">
        <v>27</v>
      </c>
      <c r="AE1630" s="7">
        <f>AC1630-AD1630</f>
        <v>11</v>
      </c>
      <c r="AF1630" s="6"/>
      <c r="AG1630" s="6"/>
      <c r="AL1630" s="6"/>
      <c r="AM1630" s="6"/>
      <c r="AO1630" s="4" t="s">
        <v>1148</v>
      </c>
      <c r="AP1630" s="6">
        <v>29</v>
      </c>
      <c r="AQ1630" s="6">
        <v>41</v>
      </c>
      <c r="AR1630" s="6"/>
      <c r="AS1630" s="6"/>
      <c r="AT1630" s="6"/>
      <c r="AU1630" s="4" t="s">
        <v>1147</v>
      </c>
      <c r="AV1630" s="6"/>
      <c r="AW1630" s="6"/>
      <c r="AX1630" s="7"/>
      <c r="AY1630" s="4"/>
      <c r="BI1630" s="50"/>
      <c r="BK1630" s="50"/>
      <c r="BM1630" s="50"/>
      <c r="BO1630" s="50"/>
      <c r="BQ1630" s="50"/>
      <c r="BS1630" s="50"/>
    </row>
    <row r="1631" spans="2:71" x14ac:dyDescent="0.25">
      <c r="B1631" s="3" t="s">
        <v>267</v>
      </c>
      <c r="C1631" s="9" t="s">
        <v>625</v>
      </c>
      <c r="D1631" s="39">
        <v>45314</v>
      </c>
      <c r="E1631" s="22">
        <v>25</v>
      </c>
      <c r="F1631" s="3" t="s">
        <v>821</v>
      </c>
      <c r="G1631" s="2" t="s">
        <v>224</v>
      </c>
      <c r="H1631" s="6">
        <v>20</v>
      </c>
      <c r="I1631" s="7">
        <v>0</v>
      </c>
      <c r="J1631" s="6">
        <v>47</v>
      </c>
      <c r="K1631" s="7">
        <v>0</v>
      </c>
      <c r="L1631" s="6">
        <v>8</v>
      </c>
      <c r="M1631" s="7">
        <v>0</v>
      </c>
      <c r="N1631" s="6">
        <v>6</v>
      </c>
      <c r="O1631" s="7">
        <v>-1</v>
      </c>
      <c r="P1631" s="6">
        <v>13</v>
      </c>
      <c r="Q1631" s="7">
        <v>1</v>
      </c>
      <c r="R1631" s="6"/>
      <c r="T1631" s="6">
        <v>-27</v>
      </c>
      <c r="U1631" s="7">
        <v>0</v>
      </c>
      <c r="V1631" s="3" t="s">
        <v>842</v>
      </c>
      <c r="W1631" s="3"/>
      <c r="Y1631" s="6"/>
      <c r="Z1631" s="6"/>
      <c r="AA1631" s="6"/>
      <c r="AC1631" s="6"/>
      <c r="AD1631" s="6"/>
      <c r="AF1631" s="6"/>
      <c r="AG1631" s="6"/>
      <c r="AL1631" s="6"/>
      <c r="AM1631" s="6"/>
      <c r="AO1631" s="4"/>
      <c r="AP1631" s="6"/>
      <c r="AQ1631" s="6"/>
      <c r="AR1631" s="6"/>
      <c r="AS1631" s="6"/>
      <c r="AT1631" s="6"/>
      <c r="AU1631" s="4"/>
      <c r="AV1631" s="6"/>
      <c r="AW1631" s="6"/>
      <c r="AX1631" s="7"/>
      <c r="AY1631" s="4"/>
      <c r="BI1631" s="50"/>
      <c r="BK1631" s="50"/>
      <c r="BM1631" s="50"/>
      <c r="BO1631" s="50"/>
      <c r="BQ1631" s="50"/>
      <c r="BS1631" s="50"/>
    </row>
    <row r="1632" spans="2:71" x14ac:dyDescent="0.25">
      <c r="B1632" s="3" t="s">
        <v>267</v>
      </c>
      <c r="C1632" s="52" t="s">
        <v>1214</v>
      </c>
      <c r="D1632" s="39">
        <v>45314</v>
      </c>
      <c r="E1632" s="90">
        <v>45340</v>
      </c>
      <c r="F1632" s="3" t="s">
        <v>1215</v>
      </c>
      <c r="G1632" s="20" t="s">
        <v>194</v>
      </c>
      <c r="H1632" s="6">
        <v>20</v>
      </c>
      <c r="J1632" s="6">
        <v>42</v>
      </c>
      <c r="L1632" s="6">
        <v>10</v>
      </c>
      <c r="N1632" s="6">
        <v>8</v>
      </c>
      <c r="P1632" s="6">
        <v>13</v>
      </c>
      <c r="R1632" s="6"/>
      <c r="T1632" s="6">
        <v>-22</v>
      </c>
      <c r="V1632" s="3" t="s">
        <v>842</v>
      </c>
      <c r="W1632" s="3"/>
      <c r="Y1632" s="6"/>
      <c r="Z1632" s="6"/>
      <c r="AA1632" s="6"/>
      <c r="AC1632" s="6"/>
      <c r="AD1632" s="6"/>
      <c r="AF1632" s="6"/>
      <c r="AG1632" s="6"/>
      <c r="AL1632" s="6"/>
      <c r="AM1632" s="6"/>
      <c r="AO1632" s="4"/>
      <c r="AP1632" s="6"/>
      <c r="AQ1632" s="6"/>
      <c r="AR1632" s="6"/>
      <c r="AS1632" s="6"/>
      <c r="AT1632" s="6"/>
      <c r="AU1632" s="4"/>
      <c r="AV1632" s="6"/>
      <c r="AW1632" s="6"/>
      <c r="AX1632" s="7"/>
      <c r="AY1632" s="4"/>
      <c r="BI1632" s="50"/>
      <c r="BK1632" s="50"/>
      <c r="BM1632" s="50"/>
      <c r="BO1632" s="50"/>
      <c r="BQ1632" s="50"/>
      <c r="BS1632" s="50"/>
    </row>
    <row r="1633" spans="2:71" x14ac:dyDescent="0.25">
      <c r="B1633" s="3" t="s">
        <v>267</v>
      </c>
      <c r="C1633" s="9" t="s">
        <v>432</v>
      </c>
      <c r="D1633" s="39">
        <v>45315</v>
      </c>
      <c r="E1633" s="22">
        <v>26</v>
      </c>
      <c r="F1633" s="3" t="s">
        <v>1169</v>
      </c>
      <c r="H1633" s="6">
        <v>24</v>
      </c>
      <c r="I1633" s="7">
        <v>-1</v>
      </c>
      <c r="J1633" s="6">
        <v>44</v>
      </c>
      <c r="K1633" s="7">
        <v>1</v>
      </c>
      <c r="L1633" s="6">
        <v>10</v>
      </c>
      <c r="M1633" s="7">
        <v>-1</v>
      </c>
      <c r="N1633" s="6">
        <v>7</v>
      </c>
      <c r="O1633" s="7">
        <v>1</v>
      </c>
      <c r="P1633" s="6">
        <v>9</v>
      </c>
      <c r="Q1633" s="7">
        <v>0</v>
      </c>
      <c r="R1633" s="6"/>
      <c r="T1633" s="6">
        <v>-20</v>
      </c>
      <c r="U1633" s="7">
        <v>-2</v>
      </c>
      <c r="V1633" s="3" t="s">
        <v>1170</v>
      </c>
      <c r="W1633" t="s">
        <v>988</v>
      </c>
      <c r="Y1633" s="6"/>
      <c r="Z1633" s="6"/>
      <c r="AA1633" s="6"/>
      <c r="AC1633" s="6"/>
      <c r="AD1633" s="6"/>
      <c r="AF1633" s="6"/>
      <c r="AG1633" s="6"/>
      <c r="AL1633" s="6"/>
      <c r="AM1633" s="6"/>
      <c r="AO1633" s="4"/>
      <c r="AP1633" s="6"/>
      <c r="AQ1633" s="6"/>
      <c r="AR1633" s="6"/>
      <c r="AS1633" s="6"/>
      <c r="AT1633" s="6"/>
      <c r="AU1633" s="4"/>
      <c r="AV1633" s="6"/>
      <c r="AW1633" s="6"/>
      <c r="AX1633" s="7"/>
      <c r="AY1633" s="4"/>
      <c r="BI1633" s="50"/>
      <c r="BK1633" s="50"/>
      <c r="BM1633" s="50"/>
      <c r="BO1633" s="50"/>
      <c r="BQ1633" s="50"/>
      <c r="BS1633" s="50"/>
    </row>
    <row r="1634" spans="2:71" x14ac:dyDescent="0.25">
      <c r="B1634" s="3" t="s">
        <v>267</v>
      </c>
      <c r="C1634" s="9" t="s">
        <v>601</v>
      </c>
      <c r="D1634" s="39">
        <v>45315</v>
      </c>
      <c r="E1634" s="22">
        <v>28</v>
      </c>
      <c r="F1634" s="3" t="s">
        <v>903</v>
      </c>
      <c r="G1634" s="2" t="s">
        <v>138</v>
      </c>
      <c r="H1634" s="6">
        <v>27</v>
      </c>
      <c r="I1634" s="7">
        <v>0</v>
      </c>
      <c r="J1634" s="6">
        <v>42</v>
      </c>
      <c r="K1634" s="7">
        <v>1</v>
      </c>
      <c r="L1634" s="6">
        <v>10</v>
      </c>
      <c r="M1634" s="7">
        <v>-1</v>
      </c>
      <c r="N1634" s="6">
        <v>6</v>
      </c>
      <c r="O1634" s="7">
        <v>0</v>
      </c>
      <c r="P1634" s="6">
        <v>10</v>
      </c>
      <c r="Q1634" s="7">
        <v>0</v>
      </c>
      <c r="R1634" s="6"/>
      <c r="T1634" s="6">
        <v>-15</v>
      </c>
      <c r="U1634" s="7">
        <v>-1</v>
      </c>
      <c r="V1634" s="3" t="s">
        <v>842</v>
      </c>
      <c r="W1634" s="3"/>
      <c r="Y1634" s="6"/>
      <c r="Z1634" s="6">
        <v>24</v>
      </c>
      <c r="AA1634" s="6">
        <v>54</v>
      </c>
      <c r="AB1634" s="7">
        <f>Z1634-AA1634</f>
        <v>-30</v>
      </c>
      <c r="AC1634" s="6">
        <v>31</v>
      </c>
      <c r="AD1634" s="6">
        <v>35</v>
      </c>
      <c r="AE1634" s="7">
        <f>AC1634-AD1634</f>
        <v>-4</v>
      </c>
      <c r="AF1634" s="6">
        <v>14</v>
      </c>
      <c r="AG1634" s="6">
        <v>22</v>
      </c>
      <c r="AH1634" s="7">
        <f>AF1634-AG1634</f>
        <v>-8</v>
      </c>
      <c r="AL1634" s="6"/>
      <c r="AM1634" s="6"/>
      <c r="AO1634" s="4" t="s">
        <v>1127</v>
      </c>
      <c r="AP1634" s="6">
        <v>22</v>
      </c>
      <c r="AQ1634" s="6">
        <v>30</v>
      </c>
      <c r="AR1634" s="6"/>
      <c r="AS1634" s="6"/>
      <c r="AT1634" s="6"/>
      <c r="AU1634" s="4" t="s">
        <v>1035</v>
      </c>
      <c r="AV1634" s="6"/>
      <c r="AW1634" s="6"/>
      <c r="AX1634" s="7"/>
      <c r="AY1634" s="4"/>
      <c r="BI1634" s="50"/>
      <c r="BK1634" s="50"/>
      <c r="BM1634" s="50"/>
      <c r="BO1634" s="50"/>
      <c r="BQ1634" s="50"/>
      <c r="BS1634" s="50"/>
    </row>
    <row r="1635" spans="2:71" x14ac:dyDescent="0.25">
      <c r="B1635" s="3" t="s">
        <v>267</v>
      </c>
      <c r="C1635" s="9" t="s">
        <v>1216</v>
      </c>
      <c r="D1635" s="39">
        <v>45315</v>
      </c>
      <c r="E1635" s="28" t="s">
        <v>1217</v>
      </c>
      <c r="F1635" s="3" t="s">
        <v>1153</v>
      </c>
      <c r="G1635" s="2" t="s">
        <v>122</v>
      </c>
      <c r="H1635" s="6">
        <v>22</v>
      </c>
      <c r="I1635" s="7">
        <v>-2</v>
      </c>
      <c r="J1635" s="6">
        <v>42</v>
      </c>
      <c r="K1635" s="7">
        <v>-4</v>
      </c>
      <c r="L1635" s="6">
        <v>11</v>
      </c>
      <c r="M1635" s="7">
        <v>-1</v>
      </c>
      <c r="N1635" s="6">
        <v>7</v>
      </c>
      <c r="O1635" s="7">
        <v>0</v>
      </c>
      <c r="P1635" s="6">
        <v>10</v>
      </c>
      <c r="Q1635" s="7">
        <v>6</v>
      </c>
      <c r="R1635" s="6"/>
      <c r="T1635" s="6">
        <v>-20</v>
      </c>
      <c r="U1635" s="7">
        <v>2</v>
      </c>
      <c r="V1635" s="3" t="s">
        <v>842</v>
      </c>
      <c r="W1635" s="3"/>
      <c r="X1635" t="s">
        <v>1152</v>
      </c>
      <c r="Y1635" s="6"/>
      <c r="Z1635" s="6"/>
      <c r="AA1635" s="6"/>
      <c r="AC1635" s="6"/>
      <c r="AD1635" s="6"/>
      <c r="AF1635" s="6"/>
      <c r="AG1635" s="6"/>
      <c r="AL1635" s="6"/>
      <c r="AM1635" s="6"/>
      <c r="AO1635" s="4"/>
      <c r="AP1635" s="6"/>
      <c r="AQ1635" s="6"/>
      <c r="AR1635" s="6"/>
      <c r="AS1635" s="6"/>
      <c r="AT1635" s="6"/>
      <c r="AU1635" s="4"/>
      <c r="AV1635" s="6"/>
      <c r="AW1635" s="6"/>
      <c r="AX1635" s="7"/>
      <c r="AY1635" s="4"/>
      <c r="BF1635">
        <v>80</v>
      </c>
      <c r="BG1635" s="50">
        <f>BF1635-BF1403</f>
        <v>-10</v>
      </c>
      <c r="BH1635">
        <v>452</v>
      </c>
      <c r="BI1635" s="50">
        <f>BH1635-BH1403</f>
        <v>-9</v>
      </c>
      <c r="BJ1635">
        <v>53</v>
      </c>
      <c r="BK1635" s="50">
        <f>BJ1635-BJ1403</f>
        <v>16</v>
      </c>
      <c r="BL1635">
        <v>2</v>
      </c>
      <c r="BM1635" s="50">
        <f>BL1635-BL1403</f>
        <v>1</v>
      </c>
      <c r="BN1635">
        <v>0</v>
      </c>
      <c r="BO1635" s="50">
        <f>BN1635-BN1403</f>
        <v>0</v>
      </c>
      <c r="BP1635">
        <v>40</v>
      </c>
      <c r="BQ1635" s="50">
        <f>BP1635-BP1403</f>
        <v>2</v>
      </c>
      <c r="BR1635">
        <v>4</v>
      </c>
      <c r="BS1635" s="50">
        <f>BR1635-BR1403</f>
        <v>-1</v>
      </c>
    </row>
    <row r="1636" spans="2:71" x14ac:dyDescent="0.25">
      <c r="B1636" s="3" t="s">
        <v>267</v>
      </c>
      <c r="C1636" s="9" t="s">
        <v>565</v>
      </c>
      <c r="D1636" s="39">
        <v>45316</v>
      </c>
      <c r="E1636" s="22">
        <v>26</v>
      </c>
      <c r="F1636" s="3" t="s">
        <v>1182</v>
      </c>
      <c r="G1636" s="2" t="s">
        <v>74</v>
      </c>
      <c r="H1636" s="6">
        <v>20</v>
      </c>
      <c r="I1636" s="7">
        <v>-3</v>
      </c>
      <c r="J1636" s="6">
        <v>45</v>
      </c>
      <c r="K1636" s="7">
        <v>0</v>
      </c>
      <c r="L1636" s="6">
        <v>10</v>
      </c>
      <c r="M1636" s="7">
        <v>0</v>
      </c>
      <c r="N1636" s="6">
        <v>9</v>
      </c>
      <c r="O1636" s="7">
        <v>3</v>
      </c>
      <c r="P1636" s="6">
        <v>12</v>
      </c>
      <c r="Q1636" s="7">
        <v>2</v>
      </c>
      <c r="R1636" s="6"/>
      <c r="T1636" s="6">
        <v>-25</v>
      </c>
      <c r="U1636" s="7">
        <v>-3</v>
      </c>
      <c r="V1636" s="3" t="s">
        <v>842</v>
      </c>
      <c r="W1636" s="3"/>
      <c r="Y1636" s="6"/>
      <c r="Z1636" s="6"/>
      <c r="AA1636" s="6"/>
      <c r="AC1636" s="6"/>
      <c r="AD1636" s="6"/>
      <c r="AF1636" s="6"/>
      <c r="AG1636" s="6"/>
      <c r="AL1636" s="6"/>
      <c r="AM1636" s="6"/>
      <c r="AO1636" s="4"/>
      <c r="AP1636" s="6"/>
      <c r="AQ1636" s="6"/>
      <c r="AR1636" s="6"/>
      <c r="AS1636" s="6"/>
      <c r="AT1636" s="6"/>
      <c r="AU1636" s="4"/>
      <c r="AV1636" s="6"/>
      <c r="AW1636" s="6"/>
      <c r="AX1636" s="7"/>
      <c r="AY1636" s="4"/>
      <c r="BI1636" s="50"/>
      <c r="BK1636" s="50"/>
      <c r="BM1636" s="50"/>
      <c r="BO1636" s="50"/>
      <c r="BQ1636" s="50"/>
      <c r="BS1636" s="50"/>
    </row>
    <row r="1637" spans="2:71" x14ac:dyDescent="0.25">
      <c r="B1637" s="3" t="s">
        <v>267</v>
      </c>
      <c r="C1637" s="9" t="s">
        <v>579</v>
      </c>
      <c r="D1637" s="39">
        <v>45316</v>
      </c>
      <c r="E1637" s="22">
        <v>26</v>
      </c>
      <c r="F1637" s="3" t="s">
        <v>1164</v>
      </c>
      <c r="H1637" s="6">
        <v>23</v>
      </c>
      <c r="I1637" s="7">
        <v>0</v>
      </c>
      <c r="J1637" s="6">
        <v>47</v>
      </c>
      <c r="K1637" s="7">
        <v>-1</v>
      </c>
      <c r="L1637" s="6">
        <v>9</v>
      </c>
      <c r="M1637" s="7">
        <v>0</v>
      </c>
      <c r="N1637" s="6">
        <v>6</v>
      </c>
      <c r="O1637" s="7">
        <v>1</v>
      </c>
      <c r="P1637" s="6">
        <v>12</v>
      </c>
      <c r="Q1637" s="7">
        <v>2</v>
      </c>
      <c r="R1637" s="6"/>
      <c r="T1637" s="6">
        <v>-24</v>
      </c>
      <c r="U1637" s="7">
        <v>1</v>
      </c>
      <c r="V1637" s="3" t="s">
        <v>842</v>
      </c>
      <c r="W1637" s="3"/>
      <c r="Y1637" s="6"/>
      <c r="Z1637" s="6">
        <v>26</v>
      </c>
      <c r="AA1637" s="6">
        <v>50</v>
      </c>
      <c r="AB1637" s="7">
        <f t="shared" ref="AB1637:AB1642" si="40">Z1637-AA1637</f>
        <v>-24</v>
      </c>
      <c r="AC1637" s="6">
        <v>34</v>
      </c>
      <c r="AD1637" s="6">
        <v>31</v>
      </c>
      <c r="AE1637" s="7">
        <f>AC1637-AD1637</f>
        <v>3</v>
      </c>
      <c r="AF1637" s="6"/>
      <c r="AG1637" s="6"/>
      <c r="AL1637" s="6"/>
      <c r="AM1637" s="6"/>
      <c r="AO1637" s="4" t="s">
        <v>1189</v>
      </c>
      <c r="AP1637" s="6">
        <v>26</v>
      </c>
      <c r="AQ1637" s="6">
        <v>41</v>
      </c>
      <c r="AR1637" s="6"/>
      <c r="AS1637" s="6"/>
      <c r="AT1637" s="6"/>
      <c r="AU1637" s="4" t="s">
        <v>1185</v>
      </c>
      <c r="AV1637" s="6"/>
      <c r="AW1637" s="6"/>
      <c r="AX1637" s="7"/>
      <c r="AY1637" s="4"/>
      <c r="BI1637" s="50"/>
      <c r="BK1637" s="50"/>
      <c r="BM1637" s="50"/>
      <c r="BO1637" s="50"/>
      <c r="BQ1637" s="50"/>
      <c r="BS1637" s="50"/>
    </row>
    <row r="1638" spans="2:71" x14ac:dyDescent="0.25">
      <c r="B1638" s="3" t="s">
        <v>267</v>
      </c>
      <c r="C1638" s="9" t="s">
        <v>681</v>
      </c>
      <c r="D1638" s="39">
        <v>45317</v>
      </c>
      <c r="E1638" s="22">
        <v>1</v>
      </c>
      <c r="F1638" s="3" t="s">
        <v>1136</v>
      </c>
      <c r="H1638" s="6">
        <v>27</v>
      </c>
      <c r="I1638" s="7">
        <v>-2</v>
      </c>
      <c r="J1638" s="6">
        <v>46</v>
      </c>
      <c r="K1638" s="7">
        <v>3</v>
      </c>
      <c r="L1638" s="6">
        <v>10</v>
      </c>
      <c r="M1638" s="7">
        <v>0</v>
      </c>
      <c r="N1638" s="6">
        <v>3</v>
      </c>
      <c r="O1638" s="7">
        <v>-1</v>
      </c>
      <c r="P1638" s="6">
        <v>9</v>
      </c>
      <c r="Q1638" s="7">
        <v>1</v>
      </c>
      <c r="R1638" s="6"/>
      <c r="T1638" s="6">
        <v>-19</v>
      </c>
      <c r="U1638" s="7">
        <v>-5</v>
      </c>
      <c r="V1638" s="3" t="s">
        <v>842</v>
      </c>
      <c r="W1638" s="3" t="s">
        <v>988</v>
      </c>
      <c r="Y1638" s="6"/>
      <c r="Z1638" s="6"/>
      <c r="AA1638" s="6"/>
      <c r="AC1638" s="6"/>
      <c r="AD1638" s="6"/>
      <c r="AF1638" s="6"/>
      <c r="AG1638" s="6"/>
      <c r="AL1638" s="6"/>
      <c r="AM1638" s="6"/>
      <c r="AO1638" s="4"/>
      <c r="AP1638" s="6"/>
      <c r="AQ1638" s="6"/>
      <c r="AR1638" s="6"/>
      <c r="AS1638" s="6"/>
      <c r="AT1638" s="6"/>
      <c r="AU1638" s="4"/>
      <c r="AV1638" s="6"/>
      <c r="AW1638" s="6"/>
      <c r="AX1638" s="7"/>
      <c r="AY1638" s="4"/>
      <c r="BI1638" s="50"/>
      <c r="BK1638" s="50"/>
      <c r="BM1638" s="50"/>
      <c r="BO1638" s="50"/>
      <c r="BQ1638" s="50"/>
      <c r="BS1638" s="50"/>
    </row>
    <row r="1639" spans="2:71" x14ac:dyDescent="0.25">
      <c r="B1639" s="3" t="s">
        <v>267</v>
      </c>
      <c r="C1639" s="9" t="s">
        <v>567</v>
      </c>
      <c r="D1639" s="39">
        <v>45317</v>
      </c>
      <c r="E1639" s="22">
        <v>29</v>
      </c>
      <c r="F1639" s="3" t="s">
        <v>1094</v>
      </c>
      <c r="H1639" s="6">
        <v>29</v>
      </c>
      <c r="I1639" s="7">
        <v>1</v>
      </c>
      <c r="J1639" s="6">
        <v>43</v>
      </c>
      <c r="K1639" s="7">
        <v>-2</v>
      </c>
      <c r="L1639" s="6">
        <v>10</v>
      </c>
      <c r="M1639" s="7">
        <v>1</v>
      </c>
      <c r="N1639" s="6">
        <v>6</v>
      </c>
      <c r="O1639" s="7">
        <v>1</v>
      </c>
      <c r="P1639" s="6">
        <v>9</v>
      </c>
      <c r="Q1639" s="7">
        <v>1</v>
      </c>
      <c r="R1639" s="6">
        <v>1</v>
      </c>
      <c r="S1639" s="7">
        <v>0</v>
      </c>
      <c r="T1639" s="6">
        <v>-14</v>
      </c>
      <c r="U1639" s="7">
        <v>3</v>
      </c>
      <c r="V1639" s="3" t="s">
        <v>842</v>
      </c>
      <c r="W1639" s="3"/>
      <c r="Y1639" s="6"/>
      <c r="Z1639" s="6">
        <v>29</v>
      </c>
      <c r="AA1639" s="6">
        <v>64</v>
      </c>
      <c r="AB1639" s="7">
        <f t="shared" si="40"/>
        <v>-35</v>
      </c>
      <c r="AC1639" s="6">
        <v>40</v>
      </c>
      <c r="AD1639" s="6">
        <v>44</v>
      </c>
      <c r="AE1639" s="7">
        <v>-5</v>
      </c>
      <c r="AF1639" s="6"/>
      <c r="AG1639" s="6"/>
      <c r="AL1639" s="6"/>
      <c r="AM1639" s="6"/>
      <c r="AO1639" s="4" t="s">
        <v>1095</v>
      </c>
      <c r="AP1639" s="6"/>
      <c r="AQ1639" s="6"/>
      <c r="AR1639" s="6"/>
      <c r="AS1639" s="6"/>
      <c r="AT1639" s="6"/>
      <c r="AU1639" s="4"/>
      <c r="AV1639" s="6"/>
      <c r="AW1639" s="6"/>
      <c r="AX1639" s="7"/>
      <c r="AY1639" s="4"/>
      <c r="BI1639" s="50"/>
      <c r="BK1639" s="50"/>
      <c r="BM1639" s="50"/>
      <c r="BO1639" s="50"/>
      <c r="BQ1639" s="50"/>
      <c r="BS1639" s="50"/>
    </row>
    <row r="1640" spans="2:71" x14ac:dyDescent="0.25">
      <c r="B1640" s="3" t="s">
        <v>267</v>
      </c>
      <c r="C1640" s="9" t="s">
        <v>515</v>
      </c>
      <c r="D1640" s="39">
        <v>45317</v>
      </c>
      <c r="E1640" s="22">
        <v>1</v>
      </c>
      <c r="F1640" s="3" t="s">
        <v>1198</v>
      </c>
      <c r="H1640" s="6">
        <v>29</v>
      </c>
      <c r="I1640" s="7">
        <v>2</v>
      </c>
      <c r="J1640" s="6">
        <v>43</v>
      </c>
      <c r="K1640" s="7">
        <v>1</v>
      </c>
      <c r="L1640" s="6">
        <v>10</v>
      </c>
      <c r="M1640" s="7">
        <v>1</v>
      </c>
      <c r="N1640" s="6">
        <v>6</v>
      </c>
      <c r="O1640" s="7">
        <v>-2</v>
      </c>
      <c r="P1640" s="6">
        <v>8</v>
      </c>
      <c r="Q1640" s="7">
        <v>-1</v>
      </c>
      <c r="R1640" s="6"/>
      <c r="T1640" s="6">
        <v>-14</v>
      </c>
      <c r="U1640" s="7">
        <v>1</v>
      </c>
      <c r="V1640" s="3" t="s">
        <v>842</v>
      </c>
      <c r="W1640" s="3"/>
      <c r="Y1640" s="6"/>
      <c r="Z1640" s="6"/>
      <c r="AA1640" s="6"/>
      <c r="AC1640" s="6"/>
      <c r="AD1640" s="6"/>
      <c r="AF1640" s="6"/>
      <c r="AG1640" s="6"/>
      <c r="AL1640" s="6"/>
      <c r="AM1640" s="6"/>
      <c r="AO1640" s="4"/>
      <c r="AP1640" s="6"/>
      <c r="AQ1640" s="6"/>
      <c r="AR1640" s="6"/>
      <c r="AS1640" s="6"/>
      <c r="AT1640" s="6"/>
      <c r="AU1640" s="4"/>
      <c r="AV1640" s="6"/>
      <c r="AW1640" s="6"/>
      <c r="AX1640" s="7"/>
      <c r="AY1640" s="4"/>
      <c r="BI1640" s="50"/>
      <c r="BK1640" s="50"/>
      <c r="BM1640" s="50"/>
      <c r="BO1640" s="50"/>
      <c r="BQ1640" s="50"/>
      <c r="BS1640" s="50"/>
    </row>
    <row r="1641" spans="2:71" x14ac:dyDescent="0.25">
      <c r="B1641" s="3" t="s">
        <v>267</v>
      </c>
      <c r="C1641" s="9" t="s">
        <v>488</v>
      </c>
      <c r="D1641" s="39">
        <v>45318</v>
      </c>
      <c r="E1641" s="22">
        <v>30</v>
      </c>
      <c r="F1641" s="3" t="s">
        <v>821</v>
      </c>
      <c r="H1641" s="6"/>
      <c r="J1641" s="6"/>
      <c r="L1641" s="6"/>
      <c r="N1641" s="6"/>
      <c r="P1641" s="6"/>
      <c r="R1641" s="6"/>
      <c r="T1641" s="6"/>
      <c r="V1641" s="3" t="s">
        <v>842</v>
      </c>
      <c r="W1641" s="3"/>
      <c r="Y1641" s="6"/>
      <c r="Z1641" s="6">
        <v>24</v>
      </c>
      <c r="AA1641" s="6">
        <v>65</v>
      </c>
      <c r="AB1641" s="7">
        <f>Z1641-AA1641</f>
        <v>-41</v>
      </c>
      <c r="AC1641" s="6">
        <v>35</v>
      </c>
      <c r="AD1641" s="6">
        <v>47</v>
      </c>
      <c r="AE1641" s="7">
        <f>AC1641-AD1641</f>
        <v>-12</v>
      </c>
      <c r="AF1641" s="6"/>
      <c r="AG1641" s="6"/>
      <c r="AL1641" s="6"/>
      <c r="AM1641" s="6"/>
      <c r="AO1641" s="4" t="s">
        <v>1037</v>
      </c>
      <c r="AP1641" s="6"/>
      <c r="AQ1641" s="6"/>
      <c r="AR1641" s="6"/>
      <c r="AS1641" s="6"/>
      <c r="AT1641" s="6"/>
      <c r="AU1641" s="4"/>
      <c r="AV1641" s="6">
        <v>15</v>
      </c>
      <c r="AW1641" s="6">
        <v>65</v>
      </c>
      <c r="AX1641" s="7">
        <f>AV1641-AW1641</f>
        <v>-50</v>
      </c>
      <c r="AY1641" s="4" t="s">
        <v>871</v>
      </c>
      <c r="BI1641" s="50"/>
      <c r="BK1641" s="50"/>
      <c r="BM1641" s="50"/>
      <c r="BO1641" s="50"/>
      <c r="BQ1641" s="50"/>
      <c r="BS1641" s="50"/>
    </row>
    <row r="1642" spans="2:71" x14ac:dyDescent="0.25">
      <c r="B1642" s="3" t="s">
        <v>267</v>
      </c>
      <c r="C1642" s="9" t="s">
        <v>314</v>
      </c>
      <c r="D1642" s="39">
        <v>45319</v>
      </c>
      <c r="E1642" s="22">
        <v>29</v>
      </c>
      <c r="F1642" s="3" t="s">
        <v>1135</v>
      </c>
      <c r="H1642" s="6">
        <v>22</v>
      </c>
      <c r="I1642" s="7">
        <v>0</v>
      </c>
      <c r="J1642" s="6">
        <v>45</v>
      </c>
      <c r="K1642" s="7">
        <v>0</v>
      </c>
      <c r="L1642" s="6">
        <v>11</v>
      </c>
      <c r="M1642" s="7">
        <v>0</v>
      </c>
      <c r="N1642" s="6">
        <v>6</v>
      </c>
      <c r="O1642" s="7">
        <v>0</v>
      </c>
      <c r="P1642" s="6">
        <v>12</v>
      </c>
      <c r="Q1642" s="7">
        <v>0</v>
      </c>
      <c r="R1642" s="6"/>
      <c r="T1642" s="6">
        <v>-23</v>
      </c>
      <c r="U1642" s="7">
        <v>0</v>
      </c>
      <c r="V1642" s="3" t="s">
        <v>842</v>
      </c>
      <c r="W1642" s="3"/>
      <c r="Y1642" s="6"/>
      <c r="Z1642" s="6">
        <v>30</v>
      </c>
      <c r="AA1642" s="6">
        <v>48</v>
      </c>
      <c r="AB1642" s="7">
        <f t="shared" si="40"/>
        <v>-18</v>
      </c>
      <c r="AC1642" s="6">
        <v>40</v>
      </c>
      <c r="AD1642" s="6">
        <v>31</v>
      </c>
      <c r="AE1642" s="7">
        <f>AC1642-AD1642</f>
        <v>9</v>
      </c>
      <c r="AF1642" s="6"/>
      <c r="AG1642" s="6"/>
      <c r="AL1642" s="6"/>
      <c r="AM1642" s="6"/>
      <c r="AO1642" s="4" t="s">
        <v>1148</v>
      </c>
      <c r="AP1642" s="6">
        <v>30</v>
      </c>
      <c r="AQ1642" s="6">
        <v>44</v>
      </c>
      <c r="AR1642" s="6"/>
      <c r="AS1642" s="6"/>
      <c r="AT1642" s="6"/>
      <c r="AU1642" s="4" t="s">
        <v>1147</v>
      </c>
      <c r="AV1642" s="6"/>
      <c r="AW1642" s="6"/>
      <c r="AX1642" s="7"/>
      <c r="AY1642" s="4"/>
      <c r="BI1642" s="50"/>
      <c r="BK1642" s="50"/>
      <c r="BM1642" s="50"/>
      <c r="BO1642" s="50"/>
      <c r="BQ1642" s="50"/>
      <c r="BS1642" s="50"/>
    </row>
    <row r="1643" spans="2:71" x14ac:dyDescent="0.25">
      <c r="B1643" s="3" t="s">
        <v>267</v>
      </c>
      <c r="C1643" s="9" t="s">
        <v>587</v>
      </c>
      <c r="D1643" s="39">
        <v>45321</v>
      </c>
      <c r="E1643" s="22">
        <v>1</v>
      </c>
      <c r="F1643" s="3" t="s">
        <v>821</v>
      </c>
      <c r="G1643" s="2" t="s">
        <v>224</v>
      </c>
      <c r="H1643" s="6">
        <v>23</v>
      </c>
      <c r="I1643" s="7">
        <v>3</v>
      </c>
      <c r="J1643" s="6">
        <v>44</v>
      </c>
      <c r="K1643" s="7">
        <v>-3</v>
      </c>
      <c r="L1643" s="6">
        <v>9</v>
      </c>
      <c r="M1643" s="7">
        <v>1</v>
      </c>
      <c r="N1643" s="6">
        <v>6</v>
      </c>
      <c r="O1643" s="7">
        <v>0</v>
      </c>
      <c r="P1643" s="6">
        <v>12</v>
      </c>
      <c r="Q1643" s="7">
        <v>-1</v>
      </c>
      <c r="R1643" s="6"/>
      <c r="T1643" s="6">
        <v>-21</v>
      </c>
      <c r="U1643" s="7">
        <v>6</v>
      </c>
      <c r="V1643" s="3" t="s">
        <v>842</v>
      </c>
      <c r="W1643" s="3"/>
      <c r="Y1643" s="6"/>
      <c r="Z1643" s="6"/>
      <c r="AA1643" s="6"/>
      <c r="AC1643" s="6"/>
      <c r="AD1643" s="6"/>
      <c r="AF1643" s="6"/>
      <c r="AG1643" s="6"/>
      <c r="AL1643" s="6"/>
      <c r="AM1643" s="6"/>
      <c r="AO1643" s="4"/>
      <c r="AP1643" s="6"/>
      <c r="AQ1643" s="6"/>
      <c r="AR1643" s="6"/>
      <c r="AS1643" s="6"/>
      <c r="AT1643" s="6"/>
      <c r="AU1643" s="4"/>
      <c r="AV1643" s="6"/>
      <c r="AW1643" s="6"/>
      <c r="AX1643" s="7"/>
      <c r="AY1643" s="4"/>
      <c r="BI1643" s="50"/>
      <c r="BK1643" s="50"/>
      <c r="BM1643" s="50"/>
      <c r="BO1643" s="50"/>
      <c r="BQ1643" s="50"/>
      <c r="BS1643" s="50"/>
    </row>
    <row r="1644" spans="2:71" x14ac:dyDescent="0.25">
      <c r="B1644" s="3" t="s">
        <v>267</v>
      </c>
      <c r="C1644" s="9" t="s">
        <v>587</v>
      </c>
      <c r="D1644" s="39">
        <v>45321</v>
      </c>
      <c r="E1644" s="22">
        <v>2</v>
      </c>
      <c r="F1644" s="3" t="s">
        <v>982</v>
      </c>
      <c r="H1644" s="6">
        <v>27</v>
      </c>
      <c r="I1644" s="7">
        <v>-1</v>
      </c>
      <c r="J1644" s="6">
        <v>44</v>
      </c>
      <c r="K1644" s="7">
        <v>-1</v>
      </c>
      <c r="L1644" s="6">
        <v>11</v>
      </c>
      <c r="M1644" s="7">
        <v>1</v>
      </c>
      <c r="N1644" s="6">
        <v>3</v>
      </c>
      <c r="O1644" s="7">
        <v>1</v>
      </c>
      <c r="P1644" s="6">
        <v>7</v>
      </c>
      <c r="Q1644" s="7">
        <v>-1</v>
      </c>
      <c r="R1644" s="6">
        <v>1</v>
      </c>
      <c r="S1644" s="7">
        <v>1</v>
      </c>
      <c r="T1644" s="6">
        <v>-17</v>
      </c>
      <c r="U1644" s="7">
        <v>0</v>
      </c>
      <c r="V1644" s="3" t="s">
        <v>842</v>
      </c>
      <c r="W1644" s="3" t="s">
        <v>988</v>
      </c>
      <c r="Y1644" s="6"/>
      <c r="Z1644" s="6">
        <v>27</v>
      </c>
      <c r="AA1644" s="6">
        <v>55</v>
      </c>
      <c r="AB1644" s="7">
        <f>Z1644-AA1644</f>
        <v>-28</v>
      </c>
      <c r="AC1644" s="6">
        <v>41</v>
      </c>
      <c r="AD1644" s="6">
        <v>36</v>
      </c>
      <c r="AE1644" s="7">
        <f>AC1644-AD1644</f>
        <v>5</v>
      </c>
      <c r="AF1644" s="6"/>
      <c r="AG1644" s="6"/>
      <c r="AL1644" s="6"/>
      <c r="AM1644" s="6"/>
      <c r="AO1644" s="4" t="s">
        <v>1193</v>
      </c>
      <c r="AP1644" s="6">
        <v>29</v>
      </c>
      <c r="AQ1644" s="6">
        <v>35</v>
      </c>
      <c r="AR1644" s="6"/>
      <c r="AS1644" s="6"/>
      <c r="AT1644" s="6"/>
      <c r="AU1644" s="4" t="s">
        <v>1084</v>
      </c>
      <c r="AV1644" s="6"/>
      <c r="AW1644" s="6"/>
      <c r="AX1644" s="7"/>
      <c r="AY1644" s="4"/>
      <c r="BI1644" s="50"/>
      <c r="BK1644" s="50"/>
      <c r="BM1644" s="50"/>
      <c r="BO1644" s="50"/>
      <c r="BQ1644" s="50"/>
      <c r="BS1644" s="50"/>
    </row>
    <row r="1645" spans="2:71" x14ac:dyDescent="0.25">
      <c r="B1645" s="3" t="s">
        <v>267</v>
      </c>
      <c r="C1645" s="9" t="s">
        <v>587</v>
      </c>
      <c r="D1645" s="39">
        <v>45321</v>
      </c>
      <c r="E1645" s="22">
        <v>3</v>
      </c>
      <c r="F1645" s="3" t="s">
        <v>1019</v>
      </c>
      <c r="G1645" s="2" t="s">
        <v>202</v>
      </c>
      <c r="H1645" s="6">
        <v>29</v>
      </c>
      <c r="I1645" s="7">
        <v>2</v>
      </c>
      <c r="J1645" s="6">
        <v>44</v>
      </c>
      <c r="K1645" s="7">
        <v>1</v>
      </c>
      <c r="L1645" s="6">
        <v>11</v>
      </c>
      <c r="M1645" s="7">
        <v>1</v>
      </c>
      <c r="N1645" s="6">
        <v>6</v>
      </c>
      <c r="O1645" s="7">
        <v>1</v>
      </c>
      <c r="P1645" s="6">
        <v>8</v>
      </c>
      <c r="Q1645" s="7">
        <v>-3</v>
      </c>
      <c r="R1645" s="6"/>
      <c r="T1645" s="6">
        <v>-15</v>
      </c>
      <c r="U1645" s="7">
        <v>1</v>
      </c>
      <c r="V1645" s="3" t="s">
        <v>842</v>
      </c>
      <c r="W1645" s="3"/>
      <c r="Y1645" s="6"/>
      <c r="Z1645" s="6">
        <v>23</v>
      </c>
      <c r="AA1645" s="6">
        <v>53</v>
      </c>
      <c r="AB1645" s="7">
        <f>Z1645-AA1645</f>
        <v>-30</v>
      </c>
      <c r="AC1645" s="6">
        <v>32</v>
      </c>
      <c r="AD1645" s="6">
        <v>31</v>
      </c>
      <c r="AE1645" s="7">
        <f>AC1645-AD1645</f>
        <v>1</v>
      </c>
      <c r="AF1645" s="6">
        <v>17</v>
      </c>
      <c r="AG1645" s="6">
        <v>19</v>
      </c>
      <c r="AH1645" s="7">
        <f>AF1645-AG1645</f>
        <v>-2</v>
      </c>
      <c r="AL1645" s="6"/>
      <c r="AM1645" s="6"/>
      <c r="AO1645" s="4" t="s">
        <v>1087</v>
      </c>
      <c r="AP1645" s="6"/>
      <c r="AQ1645" s="6"/>
      <c r="AR1645" s="6"/>
      <c r="AS1645" s="6"/>
      <c r="AT1645" s="6"/>
      <c r="AU1645" s="4"/>
      <c r="AV1645" s="6"/>
      <c r="AW1645" s="6"/>
      <c r="AX1645" s="7"/>
      <c r="AY1645" s="4"/>
      <c r="BI1645" s="50"/>
      <c r="BK1645" s="50"/>
      <c r="BM1645" s="50"/>
      <c r="BO1645" s="50"/>
      <c r="BQ1645" s="50"/>
      <c r="BS1645" s="50"/>
    </row>
    <row r="1646" spans="2:71" x14ac:dyDescent="0.25">
      <c r="B1646" s="3" t="s">
        <v>267</v>
      </c>
      <c r="C1646" s="9" t="s">
        <v>643</v>
      </c>
      <c r="D1646" s="39">
        <v>45322</v>
      </c>
      <c r="E1646" s="22">
        <v>2</v>
      </c>
      <c r="F1646" s="3" t="s">
        <v>1169</v>
      </c>
      <c r="G1646" s="2" t="s">
        <v>42</v>
      </c>
      <c r="H1646" s="6">
        <v>23</v>
      </c>
      <c r="I1646" s="7">
        <v>-1</v>
      </c>
      <c r="J1646" s="6">
        <v>45</v>
      </c>
      <c r="K1646" s="7">
        <v>1</v>
      </c>
      <c r="L1646" s="6">
        <v>10</v>
      </c>
      <c r="M1646" s="7">
        <v>0</v>
      </c>
      <c r="N1646" s="6">
        <v>6</v>
      </c>
      <c r="O1646" s="7">
        <v>-1</v>
      </c>
      <c r="P1646" s="6">
        <v>10</v>
      </c>
      <c r="Q1646" s="7">
        <v>1</v>
      </c>
      <c r="R1646" s="6"/>
      <c r="T1646" s="6">
        <v>-22</v>
      </c>
      <c r="U1646" s="7">
        <v>-2</v>
      </c>
      <c r="V1646" s="3" t="s">
        <v>1170</v>
      </c>
      <c r="W1646" t="s">
        <v>988</v>
      </c>
      <c r="Y1646" s="6"/>
      <c r="Z1646" s="6"/>
      <c r="AA1646" s="6"/>
      <c r="AC1646" s="6"/>
      <c r="AD1646" s="6"/>
      <c r="AF1646" s="6"/>
      <c r="AG1646" s="6"/>
      <c r="AL1646" s="6"/>
      <c r="AM1646" s="6"/>
      <c r="AO1646" s="4"/>
      <c r="AP1646" s="6"/>
      <c r="AQ1646" s="6"/>
      <c r="AR1646" s="6"/>
      <c r="AS1646" s="6"/>
      <c r="AT1646" s="6"/>
      <c r="AU1646" s="4"/>
      <c r="AV1646" s="6"/>
      <c r="AW1646" s="6"/>
      <c r="AX1646" s="7"/>
      <c r="AY1646" s="4"/>
      <c r="BI1646" s="50"/>
      <c r="BK1646" s="50"/>
      <c r="BM1646" s="50"/>
      <c r="BO1646" s="50"/>
      <c r="BQ1646" s="50"/>
      <c r="BS1646" s="50"/>
    </row>
    <row r="1647" spans="2:71" x14ac:dyDescent="0.25">
      <c r="B1647" s="3" t="s">
        <v>268</v>
      </c>
      <c r="C1647" s="9" t="s">
        <v>339</v>
      </c>
      <c r="D1647" s="39">
        <v>45323</v>
      </c>
      <c r="E1647" s="22">
        <v>2</v>
      </c>
      <c r="F1647" s="3" t="s">
        <v>1164</v>
      </c>
      <c r="H1647" s="6">
        <v>23</v>
      </c>
      <c r="I1647" s="7">
        <v>0</v>
      </c>
      <c r="J1647" s="6">
        <v>45</v>
      </c>
      <c r="K1647" s="7">
        <v>-2</v>
      </c>
      <c r="L1647" s="6">
        <v>9</v>
      </c>
      <c r="M1647" s="7">
        <v>0</v>
      </c>
      <c r="N1647" s="6">
        <v>5</v>
      </c>
      <c r="O1647" s="7">
        <v>-1</v>
      </c>
      <c r="P1647" s="6">
        <v>11</v>
      </c>
      <c r="Q1647" s="7">
        <v>-1</v>
      </c>
      <c r="R1647" s="6"/>
      <c r="T1647" s="6">
        <v>-22</v>
      </c>
      <c r="U1647" s="7">
        <v>2</v>
      </c>
      <c r="V1647" s="3" t="s">
        <v>842</v>
      </c>
      <c r="W1647" s="3"/>
      <c r="Y1647" s="6"/>
      <c r="Z1647" s="6">
        <v>23</v>
      </c>
      <c r="AA1647" s="6">
        <v>53</v>
      </c>
      <c r="AB1647" s="7">
        <f>Z1647-AA1647</f>
        <v>-30</v>
      </c>
      <c r="AC1647" s="6">
        <v>32</v>
      </c>
      <c r="AD1647" s="6">
        <v>30</v>
      </c>
      <c r="AE1647" s="7">
        <f>AC1647-AD1647</f>
        <v>2</v>
      </c>
      <c r="AF1647" s="6"/>
      <c r="AG1647" s="6"/>
      <c r="AL1647" s="6"/>
      <c r="AM1647" s="6"/>
      <c r="AO1647" s="4" t="s">
        <v>1189</v>
      </c>
      <c r="AP1647" s="6">
        <v>24</v>
      </c>
      <c r="AQ1647" s="6">
        <v>41</v>
      </c>
      <c r="AR1647" s="6"/>
      <c r="AS1647" s="6"/>
      <c r="AT1647" s="6"/>
      <c r="AU1647" s="4" t="s">
        <v>1185</v>
      </c>
      <c r="AV1647" s="6"/>
      <c r="AW1647" s="6"/>
      <c r="AX1647" s="7"/>
      <c r="AY1647" s="4"/>
      <c r="BI1647" s="50"/>
      <c r="BK1647" s="50"/>
      <c r="BM1647" s="50"/>
      <c r="BO1647" s="50"/>
      <c r="BQ1647" s="50"/>
      <c r="BS1647" s="50"/>
    </row>
    <row r="1648" spans="2:71" x14ac:dyDescent="0.25">
      <c r="B1648" s="3" t="s">
        <v>268</v>
      </c>
      <c r="C1648" s="9" t="s">
        <v>378</v>
      </c>
      <c r="D1648" s="39">
        <v>45324</v>
      </c>
      <c r="E1648" s="22">
        <v>5</v>
      </c>
      <c r="F1648" s="3" t="s">
        <v>1094</v>
      </c>
      <c r="H1648" s="6">
        <v>27</v>
      </c>
      <c r="I1648" s="7">
        <v>-2</v>
      </c>
      <c r="J1648" s="6">
        <v>43</v>
      </c>
      <c r="K1648" s="7">
        <v>0</v>
      </c>
      <c r="L1648" s="6">
        <v>10</v>
      </c>
      <c r="M1648" s="7">
        <v>0</v>
      </c>
      <c r="N1648" s="6">
        <v>5</v>
      </c>
      <c r="O1648" s="7">
        <v>-1</v>
      </c>
      <c r="P1648" s="6">
        <v>9</v>
      </c>
      <c r="Q1648" s="7">
        <v>0</v>
      </c>
      <c r="R1648" s="6">
        <v>1</v>
      </c>
      <c r="S1648" s="7">
        <v>0</v>
      </c>
      <c r="T1648" s="6">
        <v>-16</v>
      </c>
      <c r="U1648" s="7">
        <v>-2</v>
      </c>
      <c r="V1648" s="3" t="s">
        <v>842</v>
      </c>
      <c r="W1648" s="3"/>
      <c r="Y1648" s="6"/>
      <c r="Z1648" s="6">
        <v>28</v>
      </c>
      <c r="AA1648" s="6">
        <v>66</v>
      </c>
      <c r="AB1648" s="7">
        <f>Z1648-AA1648</f>
        <v>-38</v>
      </c>
      <c r="AC1648" s="6">
        <v>42</v>
      </c>
      <c r="AD1648" s="6">
        <v>43</v>
      </c>
      <c r="AE1648" s="7">
        <f>AC1648-AD1648</f>
        <v>-1</v>
      </c>
      <c r="AF1648" s="6"/>
      <c r="AG1648" s="6"/>
      <c r="AL1648" s="6"/>
      <c r="AM1648" s="6"/>
      <c r="AO1648" s="4" t="s">
        <v>1095</v>
      </c>
      <c r="AP1648" s="6"/>
      <c r="AQ1648" s="6"/>
      <c r="AR1648" s="6"/>
      <c r="AS1648" s="6"/>
      <c r="AT1648" s="6"/>
      <c r="AU1648" s="4"/>
      <c r="AV1648" s="6"/>
      <c r="AW1648" s="6"/>
      <c r="AX1648" s="7"/>
      <c r="AY1648" s="4"/>
      <c r="BI1648" s="50"/>
      <c r="BK1648" s="50"/>
      <c r="BM1648" s="50"/>
      <c r="BO1648" s="50"/>
      <c r="BQ1648" s="50"/>
      <c r="BS1648" s="50"/>
    </row>
    <row r="1649" spans="2:71" x14ac:dyDescent="0.25">
      <c r="B1649" s="3" t="s">
        <v>268</v>
      </c>
      <c r="C1649" s="9" t="s">
        <v>584</v>
      </c>
      <c r="D1649" s="39">
        <v>45325</v>
      </c>
      <c r="E1649" s="22">
        <v>6</v>
      </c>
      <c r="F1649" s="3" t="s">
        <v>821</v>
      </c>
      <c r="H1649" s="6"/>
      <c r="J1649" s="6"/>
      <c r="L1649" s="6"/>
      <c r="N1649" s="6"/>
      <c r="P1649" s="6"/>
      <c r="R1649" s="6"/>
      <c r="T1649" s="6"/>
      <c r="V1649" s="3" t="s">
        <v>842</v>
      </c>
      <c r="W1649" s="3"/>
      <c r="Y1649" s="6"/>
      <c r="Z1649" s="6"/>
      <c r="AA1649" s="6"/>
      <c r="AC1649" s="6"/>
      <c r="AD1649" s="6"/>
      <c r="AF1649" s="6"/>
      <c r="AG1649" s="6"/>
      <c r="AL1649" s="6"/>
      <c r="AM1649" s="6"/>
      <c r="AO1649" s="4"/>
      <c r="AP1649" s="6"/>
      <c r="AQ1649" s="6"/>
      <c r="AR1649" s="6"/>
      <c r="AS1649" s="6"/>
      <c r="AT1649" s="6"/>
      <c r="AU1649" s="4"/>
      <c r="AV1649" s="6">
        <v>16</v>
      </c>
      <c r="AW1649" s="6">
        <v>64</v>
      </c>
      <c r="AX1649" s="7">
        <f>AV1649-AW1649</f>
        <v>-48</v>
      </c>
      <c r="AY1649" s="4" t="s">
        <v>871</v>
      </c>
      <c r="BI1649" s="50"/>
      <c r="BK1649" s="50"/>
      <c r="BM1649" s="50"/>
      <c r="BO1649" s="50"/>
      <c r="BQ1649" s="50"/>
      <c r="BS1649" s="50"/>
    </row>
    <row r="1650" spans="2:71" x14ac:dyDescent="0.25">
      <c r="B1650" s="3" t="s">
        <v>268</v>
      </c>
      <c r="C1650" s="9" t="s">
        <v>584</v>
      </c>
      <c r="D1650" s="39">
        <v>45325</v>
      </c>
      <c r="E1650" s="22">
        <v>9</v>
      </c>
      <c r="F1650" s="3" t="s">
        <v>1135</v>
      </c>
      <c r="H1650" s="6">
        <v>23</v>
      </c>
      <c r="I1650" s="7">
        <v>1</v>
      </c>
      <c r="J1650" s="6">
        <v>44</v>
      </c>
      <c r="K1650" s="7">
        <v>-1</v>
      </c>
      <c r="L1650" s="6">
        <v>11</v>
      </c>
      <c r="M1650" s="7">
        <v>0</v>
      </c>
      <c r="N1650" s="6">
        <v>5</v>
      </c>
      <c r="O1650" s="7">
        <v>-1</v>
      </c>
      <c r="P1650" s="6">
        <v>12</v>
      </c>
      <c r="Q1650" s="7">
        <v>0</v>
      </c>
      <c r="R1650" s="6"/>
      <c r="T1650" s="6">
        <v>-21</v>
      </c>
      <c r="U1650" s="7">
        <v>2</v>
      </c>
      <c r="V1650" s="3" t="s">
        <v>842</v>
      </c>
      <c r="W1650" s="3" t="s">
        <v>1218</v>
      </c>
      <c r="Y1650" s="6"/>
      <c r="Z1650" s="6"/>
      <c r="AA1650" s="6"/>
      <c r="AC1650" s="6"/>
      <c r="AD1650" s="6"/>
      <c r="AF1650" s="6"/>
      <c r="AG1650" s="6"/>
      <c r="AL1650" s="6"/>
      <c r="AM1650" s="6"/>
      <c r="AO1650" s="4"/>
      <c r="AP1650" s="6"/>
      <c r="AQ1650" s="6"/>
      <c r="AR1650" s="6"/>
      <c r="AS1650" s="6"/>
      <c r="AT1650" s="6"/>
      <c r="AU1650" s="4"/>
      <c r="AV1650" s="6"/>
      <c r="AW1650" s="6"/>
      <c r="AX1650" s="7"/>
      <c r="AY1650" s="4"/>
      <c r="BI1650" s="50"/>
      <c r="BK1650" s="50"/>
      <c r="BM1650" s="50"/>
      <c r="BO1650" s="50"/>
      <c r="BQ1650" s="50"/>
      <c r="BS1650" s="50"/>
    </row>
    <row r="1651" spans="2:71" x14ac:dyDescent="0.25">
      <c r="B1651" s="3" t="s">
        <v>268</v>
      </c>
      <c r="C1651" s="9" t="s">
        <v>366</v>
      </c>
      <c r="D1651" s="39">
        <v>45326</v>
      </c>
      <c r="E1651" s="22">
        <v>5</v>
      </c>
      <c r="F1651" s="3" t="s">
        <v>1135</v>
      </c>
      <c r="H1651" s="6">
        <v>24</v>
      </c>
      <c r="I1651" s="7">
        <v>1</v>
      </c>
      <c r="J1651" s="6">
        <v>45</v>
      </c>
      <c r="K1651" s="7">
        <v>1</v>
      </c>
      <c r="L1651" s="6">
        <v>9</v>
      </c>
      <c r="M1651" s="7">
        <v>-2</v>
      </c>
      <c r="N1651" s="6">
        <v>4</v>
      </c>
      <c r="O1651" s="7">
        <v>-1</v>
      </c>
      <c r="P1651" s="6">
        <v>12</v>
      </c>
      <c r="Q1651" s="7">
        <v>0</v>
      </c>
      <c r="R1651" s="6"/>
      <c r="T1651" s="6">
        <v>-21</v>
      </c>
      <c r="U1651" s="7">
        <v>0</v>
      </c>
      <c r="V1651" s="3" t="s">
        <v>842</v>
      </c>
      <c r="W1651" s="3"/>
      <c r="Y1651" s="6"/>
      <c r="Z1651" s="6">
        <v>29</v>
      </c>
      <c r="AA1651" s="6">
        <v>47</v>
      </c>
      <c r="AB1651" s="7">
        <f>Z1651-AA1651</f>
        <v>-18</v>
      </c>
      <c r="AC1651" s="6">
        <v>38</v>
      </c>
      <c r="AD1651" s="6">
        <v>31</v>
      </c>
      <c r="AE1651" s="7">
        <f>AC1651-AD1651</f>
        <v>7</v>
      </c>
      <c r="AF1651" s="6"/>
      <c r="AG1651" s="6"/>
      <c r="AL1651" s="6"/>
      <c r="AM1651" s="6"/>
      <c r="AO1651" s="4" t="s">
        <v>1148</v>
      </c>
      <c r="AP1651" s="6">
        <v>29</v>
      </c>
      <c r="AQ1651" s="6">
        <v>45</v>
      </c>
      <c r="AR1651" s="6"/>
      <c r="AS1651" s="6"/>
      <c r="AT1651" s="6"/>
      <c r="AU1651" s="4" t="s">
        <v>1147</v>
      </c>
      <c r="AV1651" s="6"/>
      <c r="AW1651" s="6"/>
      <c r="AX1651" s="7"/>
      <c r="AY1651" s="4"/>
      <c r="BI1651" s="50"/>
      <c r="BK1651" s="50"/>
      <c r="BM1651" s="50"/>
      <c r="BO1651" s="50"/>
      <c r="BQ1651" s="50"/>
      <c r="BS1651" s="50"/>
    </row>
    <row r="1652" spans="2:71" x14ac:dyDescent="0.25">
      <c r="B1652" s="3" t="s">
        <v>268</v>
      </c>
      <c r="C1652" s="9" t="s">
        <v>450</v>
      </c>
      <c r="D1652" s="39">
        <v>45328</v>
      </c>
      <c r="E1652" s="22">
        <v>10</v>
      </c>
      <c r="F1652" s="3" t="s">
        <v>903</v>
      </c>
      <c r="G1652" s="2" t="s">
        <v>138</v>
      </c>
      <c r="H1652" s="6">
        <v>25</v>
      </c>
      <c r="I1652" s="7">
        <v>-2</v>
      </c>
      <c r="J1652" s="6">
        <v>43</v>
      </c>
      <c r="K1652" s="7">
        <v>1</v>
      </c>
      <c r="L1652" s="6">
        <v>11</v>
      </c>
      <c r="M1652" s="7">
        <v>1</v>
      </c>
      <c r="N1652" s="6">
        <v>7</v>
      </c>
      <c r="O1652" s="7">
        <v>1</v>
      </c>
      <c r="P1652" s="6">
        <v>10</v>
      </c>
      <c r="Q1652" s="7">
        <v>0</v>
      </c>
      <c r="R1652" s="6"/>
      <c r="T1652" s="6">
        <v>-18</v>
      </c>
      <c r="U1652" s="7">
        <v>-3</v>
      </c>
      <c r="V1652" s="3" t="s">
        <v>842</v>
      </c>
      <c r="W1652" s="3"/>
      <c r="Y1652" s="6"/>
      <c r="Z1652" s="6">
        <v>23</v>
      </c>
      <c r="AA1652" s="6">
        <v>55</v>
      </c>
      <c r="AB1652" s="7">
        <f>Z1652-AA1652</f>
        <v>-32</v>
      </c>
      <c r="AC1652" s="6">
        <v>31</v>
      </c>
      <c r="AD1652" s="6">
        <v>38</v>
      </c>
      <c r="AE1652" s="7">
        <f>AC1652-AD1652</f>
        <v>-7</v>
      </c>
      <c r="AF1652" s="6">
        <v>14</v>
      </c>
      <c r="AG1652" s="6">
        <v>24</v>
      </c>
      <c r="AH1652" s="7">
        <f>AF1652-AG1652</f>
        <v>-10</v>
      </c>
      <c r="AL1652" s="6"/>
      <c r="AM1652" s="6"/>
      <c r="AO1652" s="4" t="s">
        <v>1127</v>
      </c>
      <c r="AP1652" s="6">
        <v>21</v>
      </c>
      <c r="AQ1652" s="6">
        <v>32</v>
      </c>
      <c r="AR1652" s="6"/>
      <c r="AS1652" s="6"/>
      <c r="AT1652" s="6"/>
      <c r="AU1652" s="4" t="s">
        <v>1035</v>
      </c>
      <c r="AV1652" s="6"/>
      <c r="AW1652" s="6"/>
      <c r="AX1652" s="7"/>
      <c r="AY1652" s="4"/>
      <c r="BI1652" s="50"/>
      <c r="BK1652" s="50"/>
      <c r="BM1652" s="50"/>
      <c r="BO1652" s="50"/>
      <c r="BQ1652" s="50"/>
      <c r="BS1652" s="50"/>
    </row>
    <row r="1653" spans="2:71" x14ac:dyDescent="0.25">
      <c r="B1653" s="3" t="s">
        <v>268</v>
      </c>
      <c r="C1653" s="9" t="s">
        <v>647</v>
      </c>
      <c r="D1653" s="39">
        <v>45329</v>
      </c>
      <c r="E1653" s="22">
        <v>9</v>
      </c>
      <c r="F1653" s="3" t="s">
        <v>1169</v>
      </c>
      <c r="G1653" s="2" t="s">
        <v>42</v>
      </c>
      <c r="H1653" s="6">
        <v>24</v>
      </c>
      <c r="I1653" s="7">
        <v>1</v>
      </c>
      <c r="J1653" s="6">
        <v>44</v>
      </c>
      <c r="K1653" s="7">
        <v>-1</v>
      </c>
      <c r="L1653" s="6">
        <v>10</v>
      </c>
      <c r="M1653" s="7">
        <v>0</v>
      </c>
      <c r="N1653" s="6">
        <v>6</v>
      </c>
      <c r="O1653" s="7">
        <v>0</v>
      </c>
      <c r="P1653" s="6">
        <v>10</v>
      </c>
      <c r="Q1653" s="7">
        <v>0</v>
      </c>
      <c r="R1653" s="6"/>
      <c r="T1653" s="6">
        <v>-20</v>
      </c>
      <c r="U1653" s="7">
        <v>2</v>
      </c>
      <c r="V1653" s="3" t="s">
        <v>1170</v>
      </c>
      <c r="W1653" t="s">
        <v>988</v>
      </c>
      <c r="Y1653" s="6"/>
      <c r="Z1653" s="6"/>
      <c r="AA1653" s="6"/>
      <c r="AC1653" s="6"/>
      <c r="AD1653" s="6"/>
      <c r="AF1653" s="6"/>
      <c r="AG1653" s="6"/>
      <c r="AL1653" s="6"/>
      <c r="AM1653" s="6"/>
      <c r="AO1653" s="4"/>
      <c r="AP1653" s="6"/>
      <c r="AQ1653" s="6"/>
      <c r="AR1653" s="6"/>
      <c r="AS1653" s="6"/>
      <c r="AT1653" s="6"/>
      <c r="AU1653" s="4"/>
      <c r="AV1653" s="6"/>
      <c r="AW1653" s="6"/>
      <c r="AX1653" s="7"/>
      <c r="AY1653" s="4"/>
      <c r="BI1653" s="50"/>
      <c r="BK1653" s="50"/>
      <c r="BM1653" s="50"/>
      <c r="BO1653" s="50"/>
      <c r="BQ1653" s="50"/>
      <c r="BS1653" s="50"/>
    </row>
    <row r="1654" spans="2:71" x14ac:dyDescent="0.25">
      <c r="B1654" s="3" t="s">
        <v>268</v>
      </c>
      <c r="C1654" s="9" t="s">
        <v>647</v>
      </c>
      <c r="D1654" s="39">
        <v>45329</v>
      </c>
      <c r="E1654" s="22">
        <v>9</v>
      </c>
      <c r="F1654" s="3" t="s">
        <v>821</v>
      </c>
      <c r="G1654" s="2" t="s">
        <v>224</v>
      </c>
      <c r="H1654" s="6">
        <v>21</v>
      </c>
      <c r="I1654" s="7">
        <v>-2</v>
      </c>
      <c r="J1654" s="6">
        <v>46</v>
      </c>
      <c r="K1654" s="7">
        <v>2</v>
      </c>
      <c r="L1654" s="6">
        <v>9</v>
      </c>
      <c r="M1654" s="7">
        <v>0</v>
      </c>
      <c r="N1654" s="6">
        <v>7</v>
      </c>
      <c r="O1654" s="7">
        <v>1</v>
      </c>
      <c r="P1654" s="6">
        <v>12</v>
      </c>
      <c r="Q1654" s="7">
        <v>0</v>
      </c>
      <c r="R1654" s="6"/>
      <c r="T1654" s="6">
        <v>-25</v>
      </c>
      <c r="U1654" s="7">
        <v>-4</v>
      </c>
      <c r="V1654" s="3" t="s">
        <v>842</v>
      </c>
      <c r="W1654" s="3"/>
      <c r="Y1654" s="6"/>
      <c r="Z1654" s="6"/>
      <c r="AA1654" s="6"/>
      <c r="AC1654" s="6"/>
      <c r="AD1654" s="6"/>
      <c r="AF1654" s="6"/>
      <c r="AG1654" s="6"/>
      <c r="AL1654" s="6"/>
      <c r="AM1654" s="6"/>
      <c r="AO1654" s="4"/>
      <c r="AP1654" s="6"/>
      <c r="AQ1654" s="6"/>
      <c r="AR1654" s="6"/>
      <c r="AS1654" s="6"/>
      <c r="AT1654" s="6"/>
      <c r="AU1654" s="4"/>
      <c r="AV1654" s="6"/>
      <c r="AW1654" s="6"/>
      <c r="AX1654" s="7"/>
      <c r="AY1654" s="4"/>
      <c r="BI1654" s="50"/>
      <c r="BK1654" s="50"/>
      <c r="BM1654" s="50"/>
      <c r="BO1654" s="50"/>
      <c r="BQ1654" s="50"/>
      <c r="BS1654" s="50"/>
    </row>
    <row r="1655" spans="2:71" x14ac:dyDescent="0.25">
      <c r="B1655" s="3" t="s">
        <v>268</v>
      </c>
      <c r="C1655" s="9" t="s">
        <v>477</v>
      </c>
      <c r="D1655" s="39">
        <v>45329</v>
      </c>
      <c r="E1655" s="22">
        <v>13</v>
      </c>
      <c r="F1655" s="3" t="s">
        <v>1198</v>
      </c>
      <c r="G1655" s="2" t="s">
        <v>150</v>
      </c>
      <c r="H1655" s="6">
        <v>29</v>
      </c>
      <c r="I1655" s="7">
        <v>0</v>
      </c>
      <c r="J1655" s="6">
        <v>40</v>
      </c>
      <c r="K1655" s="7">
        <v>-3</v>
      </c>
      <c r="L1655" s="6">
        <v>11</v>
      </c>
      <c r="M1655" s="7">
        <v>1</v>
      </c>
      <c r="N1655" s="6">
        <v>6</v>
      </c>
      <c r="O1655" s="7">
        <v>0</v>
      </c>
      <c r="P1655" s="6">
        <v>10</v>
      </c>
      <c r="Q1655" s="7">
        <v>2</v>
      </c>
      <c r="R1655" s="6"/>
      <c r="T1655" s="6">
        <v>-11</v>
      </c>
      <c r="U1655" s="7">
        <v>3</v>
      </c>
      <c r="V1655" s="3" t="s">
        <v>842</v>
      </c>
      <c r="W1655" s="3"/>
      <c r="Y1655" s="6"/>
      <c r="Z1655" s="6"/>
      <c r="AA1655" s="6"/>
      <c r="AC1655" s="6"/>
      <c r="AD1655" s="6"/>
      <c r="AF1655" s="6"/>
      <c r="AG1655" s="6"/>
      <c r="AL1655" s="6"/>
      <c r="AM1655" s="6"/>
      <c r="AO1655" s="4"/>
      <c r="AP1655" s="6"/>
      <c r="AQ1655" s="6"/>
      <c r="AR1655" s="6"/>
      <c r="AS1655" s="6"/>
      <c r="AT1655" s="6"/>
      <c r="AU1655" s="4"/>
      <c r="AV1655" s="6"/>
      <c r="AW1655" s="6"/>
      <c r="AX1655" s="7"/>
      <c r="AY1655" s="4"/>
      <c r="BI1655" s="50"/>
      <c r="BK1655" s="50"/>
      <c r="BM1655" s="50"/>
      <c r="BO1655" s="50"/>
      <c r="BQ1655" s="50"/>
      <c r="BS1655" s="50"/>
    </row>
    <row r="1656" spans="2:71" x14ac:dyDescent="0.25">
      <c r="B1656" s="3" t="s">
        <v>268</v>
      </c>
      <c r="C1656" s="9" t="s">
        <v>419</v>
      </c>
      <c r="D1656" s="39">
        <v>45330</v>
      </c>
      <c r="E1656" s="22">
        <v>9</v>
      </c>
      <c r="F1656" s="3" t="s">
        <v>1164</v>
      </c>
      <c r="H1656" s="6">
        <v>26</v>
      </c>
      <c r="I1656" s="7">
        <v>3</v>
      </c>
      <c r="J1656" s="6">
        <v>42</v>
      </c>
      <c r="K1656" s="7">
        <v>-3</v>
      </c>
      <c r="L1656" s="6">
        <v>10</v>
      </c>
      <c r="M1656" s="7">
        <v>1</v>
      </c>
      <c r="N1656" s="6">
        <v>6</v>
      </c>
      <c r="O1656" s="7">
        <v>1</v>
      </c>
      <c r="P1656" s="6">
        <v>10</v>
      </c>
      <c r="Q1656" s="7">
        <v>-1</v>
      </c>
      <c r="R1656" s="6"/>
      <c r="T1656" s="6">
        <v>-16</v>
      </c>
      <c r="U1656" s="7">
        <v>6</v>
      </c>
      <c r="V1656" s="3" t="s">
        <v>842</v>
      </c>
      <c r="W1656" s="3"/>
      <c r="Y1656" s="6"/>
      <c r="Z1656" s="6">
        <v>25</v>
      </c>
      <c r="AA1656" s="6">
        <v>53</v>
      </c>
      <c r="AB1656" s="7">
        <f t="shared" ref="AB1656:AB1662" si="41">Z1656-AA1656</f>
        <v>-28</v>
      </c>
      <c r="AC1656" s="6">
        <v>30</v>
      </c>
      <c r="AD1656" s="6">
        <v>34</v>
      </c>
      <c r="AE1656" s="7">
        <f>AC1656-AD1656</f>
        <v>-4</v>
      </c>
      <c r="AF1656" s="6"/>
      <c r="AG1656" s="6"/>
      <c r="AL1656" s="6"/>
      <c r="AM1656" s="6"/>
      <c r="AO1656" s="4" t="s">
        <v>1189</v>
      </c>
      <c r="AP1656" s="6">
        <v>28</v>
      </c>
      <c r="AQ1656" s="6">
        <v>39</v>
      </c>
      <c r="AR1656" s="6"/>
      <c r="AS1656" s="6"/>
      <c r="AT1656" s="6"/>
      <c r="AU1656" s="4" t="s">
        <v>1185</v>
      </c>
      <c r="AV1656" s="6"/>
      <c r="AW1656" s="6"/>
      <c r="AX1656" s="7"/>
      <c r="AY1656" s="4"/>
      <c r="BI1656" s="50"/>
      <c r="BK1656" s="50"/>
      <c r="BM1656" s="50"/>
      <c r="BO1656" s="50"/>
      <c r="BQ1656" s="50"/>
      <c r="BS1656" s="50"/>
    </row>
    <row r="1657" spans="2:71" x14ac:dyDescent="0.25">
      <c r="B1657" s="3" t="s">
        <v>268</v>
      </c>
      <c r="C1657" s="9" t="s">
        <v>480</v>
      </c>
      <c r="D1657" s="39">
        <v>45330</v>
      </c>
      <c r="E1657" s="22">
        <v>15</v>
      </c>
      <c r="F1657" s="3" t="s">
        <v>976</v>
      </c>
      <c r="H1657" s="6">
        <v>27</v>
      </c>
      <c r="I1657" s="7">
        <v>0</v>
      </c>
      <c r="J1657" s="6">
        <v>42</v>
      </c>
      <c r="K1657" s="7">
        <v>-2</v>
      </c>
      <c r="L1657" s="6">
        <v>8</v>
      </c>
      <c r="M1657" s="7">
        <v>2</v>
      </c>
      <c r="N1657" s="6">
        <v>8</v>
      </c>
      <c r="O1657" s="7">
        <v>2</v>
      </c>
      <c r="P1657" s="6">
        <v>9</v>
      </c>
      <c r="Q1657" s="7">
        <v>0</v>
      </c>
      <c r="R1657" s="6"/>
      <c r="T1657" s="6">
        <v>-15</v>
      </c>
      <c r="U1657" s="7">
        <v>2</v>
      </c>
      <c r="V1657" s="3" t="s">
        <v>842</v>
      </c>
      <c r="W1657" s="3" t="s">
        <v>1213</v>
      </c>
      <c r="X1657" t="s">
        <v>439</v>
      </c>
      <c r="Y1657" s="6"/>
      <c r="Z1657" s="6"/>
      <c r="AA1657" s="6"/>
      <c r="AC1657" s="6"/>
      <c r="AD1657" s="6"/>
      <c r="AF1657" s="6"/>
      <c r="AG1657" s="6"/>
      <c r="AL1657" s="6"/>
      <c r="AM1657" s="6"/>
      <c r="AO1657" s="4"/>
      <c r="AP1657" s="6">
        <v>20</v>
      </c>
      <c r="AQ1657" s="6">
        <v>33</v>
      </c>
      <c r="AR1657" s="6"/>
      <c r="AS1657" s="6"/>
      <c r="AT1657" s="6"/>
      <c r="AU1657" s="4" t="s">
        <v>1185</v>
      </c>
      <c r="AV1657" s="6"/>
      <c r="AW1657" s="6"/>
      <c r="AX1657" s="7"/>
      <c r="AY1657" s="4"/>
      <c r="BI1657" s="50"/>
      <c r="BK1657" s="50"/>
      <c r="BM1657" s="50"/>
      <c r="BO1657" s="50"/>
      <c r="BQ1657" s="50"/>
      <c r="BS1657" s="50"/>
    </row>
    <row r="1658" spans="2:71" x14ac:dyDescent="0.25">
      <c r="B1658" s="3" t="s">
        <v>268</v>
      </c>
      <c r="C1658" s="9" t="s">
        <v>623</v>
      </c>
      <c r="D1658" s="39">
        <v>45331</v>
      </c>
      <c r="E1658" s="22">
        <v>14</v>
      </c>
      <c r="F1658" s="3" t="s">
        <v>1136</v>
      </c>
      <c r="H1658" s="6">
        <v>29</v>
      </c>
      <c r="I1658" s="7">
        <v>2</v>
      </c>
      <c r="J1658" s="6">
        <v>41</v>
      </c>
      <c r="K1658" s="7">
        <v>-5</v>
      </c>
      <c r="L1658" s="6">
        <v>11</v>
      </c>
      <c r="M1658" s="7">
        <v>1</v>
      </c>
      <c r="N1658" s="6">
        <v>3</v>
      </c>
      <c r="O1658" s="7">
        <v>0</v>
      </c>
      <c r="P1658" s="6">
        <v>8</v>
      </c>
      <c r="Q1658" s="7">
        <v>-1</v>
      </c>
      <c r="R1658" s="6"/>
      <c r="T1658" s="6">
        <v>-12</v>
      </c>
      <c r="U1658" s="7">
        <v>7</v>
      </c>
      <c r="V1658" s="3" t="s">
        <v>842</v>
      </c>
      <c r="W1658" s="3" t="s">
        <v>988</v>
      </c>
      <c r="Y1658" s="6"/>
      <c r="Z1658" s="6"/>
      <c r="AA1658" s="6"/>
      <c r="AC1658" s="6"/>
      <c r="AD1658" s="6"/>
      <c r="AF1658" s="6"/>
      <c r="AG1658" s="6"/>
      <c r="AL1658" s="6"/>
      <c r="AM1658" s="6"/>
      <c r="AO1658" s="4"/>
      <c r="AP1658" s="6"/>
      <c r="AQ1658" s="6"/>
      <c r="AR1658" s="6"/>
      <c r="AS1658" s="6"/>
      <c r="AT1658" s="6"/>
      <c r="AU1658" s="4"/>
      <c r="AV1658" s="6"/>
      <c r="AW1658" s="6"/>
      <c r="AX1658" s="7"/>
      <c r="AY1658" s="4"/>
      <c r="BI1658" s="50"/>
      <c r="BK1658" s="50"/>
      <c r="BM1658" s="50"/>
      <c r="BO1658" s="50"/>
      <c r="BQ1658" s="50"/>
      <c r="BS1658" s="50"/>
    </row>
    <row r="1659" spans="2:71" x14ac:dyDescent="0.25">
      <c r="B1659" s="3" t="s">
        <v>268</v>
      </c>
      <c r="C1659" s="9" t="s">
        <v>444</v>
      </c>
      <c r="D1659" s="39">
        <v>45331</v>
      </c>
      <c r="E1659" s="22">
        <v>12</v>
      </c>
      <c r="F1659" s="3" t="s">
        <v>1094</v>
      </c>
      <c r="H1659" s="6">
        <v>27</v>
      </c>
      <c r="I1659" s="7">
        <v>0</v>
      </c>
      <c r="J1659" s="6">
        <v>45</v>
      </c>
      <c r="K1659" s="7">
        <v>2</v>
      </c>
      <c r="L1659" s="6">
        <v>8</v>
      </c>
      <c r="M1659" s="7">
        <v>-2</v>
      </c>
      <c r="N1659" s="6">
        <v>4</v>
      </c>
      <c r="O1659" s="7">
        <v>-1</v>
      </c>
      <c r="P1659" s="6">
        <v>10</v>
      </c>
      <c r="Q1659" s="7">
        <v>1</v>
      </c>
      <c r="R1659" s="6">
        <v>1</v>
      </c>
      <c r="S1659" s="7">
        <v>0</v>
      </c>
      <c r="T1659" s="6">
        <v>-18</v>
      </c>
      <c r="U1659" s="7">
        <v>-2</v>
      </c>
      <c r="V1659" s="3" t="s">
        <v>842</v>
      </c>
      <c r="W1659" s="3"/>
      <c r="Y1659" s="6"/>
      <c r="Z1659" s="6">
        <v>29</v>
      </c>
      <c r="AA1659" s="6">
        <v>64</v>
      </c>
      <c r="AB1659" s="7">
        <f t="shared" si="41"/>
        <v>-35</v>
      </c>
      <c r="AC1659" s="6">
        <v>40</v>
      </c>
      <c r="AD1659" s="6">
        <v>47</v>
      </c>
      <c r="AE1659" s="7">
        <f>AC1659-AD1659</f>
        <v>-7</v>
      </c>
      <c r="AF1659" s="6"/>
      <c r="AG1659" s="6"/>
      <c r="AL1659" s="6"/>
      <c r="AM1659" s="6"/>
      <c r="AO1659" s="4" t="s">
        <v>1095</v>
      </c>
      <c r="AP1659" s="6"/>
      <c r="AQ1659" s="6"/>
      <c r="AR1659" s="6"/>
      <c r="AS1659" s="6"/>
      <c r="AT1659" s="6"/>
      <c r="AU1659" s="4"/>
      <c r="AV1659" s="6"/>
      <c r="AW1659" s="6"/>
      <c r="AX1659" s="7"/>
      <c r="AY1659" s="4"/>
      <c r="BI1659" s="50"/>
      <c r="BK1659" s="50"/>
      <c r="BM1659" s="50"/>
      <c r="BO1659" s="50"/>
      <c r="BQ1659" s="50"/>
      <c r="BS1659" s="50"/>
    </row>
    <row r="1660" spans="2:71" x14ac:dyDescent="0.25">
      <c r="B1660" s="3" t="s">
        <v>268</v>
      </c>
      <c r="C1660" s="9" t="s">
        <v>444</v>
      </c>
      <c r="D1660" s="39">
        <v>45331</v>
      </c>
      <c r="E1660" s="22">
        <v>15</v>
      </c>
      <c r="F1660" s="3" t="s">
        <v>821</v>
      </c>
      <c r="G1660" s="2" t="s">
        <v>246</v>
      </c>
      <c r="H1660" s="6">
        <v>22</v>
      </c>
      <c r="I1660" s="7">
        <v>1</v>
      </c>
      <c r="J1660" s="6">
        <v>45</v>
      </c>
      <c r="K1660" s="7">
        <v>-1</v>
      </c>
      <c r="L1660" s="6">
        <v>9</v>
      </c>
      <c r="M1660" s="7">
        <v>0</v>
      </c>
      <c r="N1660" s="6">
        <v>7</v>
      </c>
      <c r="O1660" s="7">
        <v>0</v>
      </c>
      <c r="P1660" s="6">
        <v>12</v>
      </c>
      <c r="Q1660" s="7">
        <v>0</v>
      </c>
      <c r="R1660" s="6"/>
      <c r="T1660" s="6">
        <v>-23</v>
      </c>
      <c r="U1660" s="7">
        <v>2</v>
      </c>
      <c r="V1660" s="3" t="s">
        <v>842</v>
      </c>
      <c r="W1660" s="3"/>
      <c r="Y1660" s="6"/>
      <c r="Z1660" s="6"/>
      <c r="AA1660" s="6"/>
      <c r="AC1660" s="6"/>
      <c r="AD1660" s="6"/>
      <c r="AF1660" s="6"/>
      <c r="AG1660" s="6"/>
      <c r="AL1660" s="6"/>
      <c r="AM1660" s="6"/>
      <c r="AO1660" s="4"/>
      <c r="AP1660" s="6"/>
      <c r="AQ1660" s="6"/>
      <c r="AR1660" s="6"/>
      <c r="AS1660" s="6"/>
      <c r="AT1660" s="6"/>
      <c r="AU1660" s="4"/>
      <c r="AV1660" s="6"/>
      <c r="AW1660" s="6"/>
      <c r="AX1660" s="7"/>
      <c r="AY1660" s="4"/>
      <c r="BI1660" s="50"/>
      <c r="BK1660" s="50"/>
      <c r="BM1660" s="50"/>
      <c r="BO1660" s="50"/>
      <c r="BQ1660" s="50"/>
      <c r="BS1660" s="50"/>
    </row>
    <row r="1661" spans="2:71" x14ac:dyDescent="0.25">
      <c r="B1661" s="3" t="s">
        <v>268</v>
      </c>
      <c r="C1661" s="9" t="s">
        <v>655</v>
      </c>
      <c r="D1661" s="39">
        <v>45332</v>
      </c>
      <c r="E1661" s="22">
        <v>13</v>
      </c>
      <c r="F1661" s="3" t="s">
        <v>821</v>
      </c>
      <c r="H1661" s="6"/>
      <c r="J1661" s="6"/>
      <c r="L1661" s="6"/>
      <c r="N1661" s="6"/>
      <c r="P1661" s="6"/>
      <c r="R1661" s="6"/>
      <c r="T1661" s="6"/>
      <c r="V1661" s="3" t="s">
        <v>842</v>
      </c>
      <c r="W1661" s="3"/>
      <c r="Y1661" s="6"/>
      <c r="Z1661" s="6"/>
      <c r="AA1661" s="6"/>
      <c r="AC1661" s="6"/>
      <c r="AD1661" s="6"/>
      <c r="AF1661" s="6"/>
      <c r="AG1661" s="6"/>
      <c r="AL1661" s="6"/>
      <c r="AM1661" s="6"/>
      <c r="AO1661" s="4"/>
      <c r="AP1661" s="6"/>
      <c r="AQ1661" s="6"/>
      <c r="AR1661" s="6"/>
      <c r="AS1661" s="6"/>
      <c r="AT1661" s="6"/>
      <c r="AU1661" s="4"/>
      <c r="AV1661" s="6">
        <v>17</v>
      </c>
      <c r="AW1661" s="6">
        <v>64</v>
      </c>
      <c r="AX1661" s="7">
        <f>AV1661-AW1661</f>
        <v>-47</v>
      </c>
      <c r="AY1661" s="4" t="s">
        <v>871</v>
      </c>
      <c r="BI1661" s="50"/>
      <c r="BK1661" s="50"/>
      <c r="BM1661" s="50"/>
      <c r="BO1661" s="50"/>
      <c r="BQ1661" s="50"/>
      <c r="BS1661" s="50"/>
    </row>
    <row r="1662" spans="2:71" x14ac:dyDescent="0.25">
      <c r="B1662" s="3" t="s">
        <v>268</v>
      </c>
      <c r="C1662" s="9" t="s">
        <v>580</v>
      </c>
      <c r="D1662" s="39">
        <v>45333</v>
      </c>
      <c r="E1662" s="22">
        <v>12</v>
      </c>
      <c r="F1662" s="3" t="s">
        <v>1135</v>
      </c>
      <c r="H1662" s="6">
        <v>21</v>
      </c>
      <c r="I1662" s="7">
        <v>-3</v>
      </c>
      <c r="J1662" s="6">
        <v>46</v>
      </c>
      <c r="K1662" s="7">
        <v>1</v>
      </c>
      <c r="L1662" s="6">
        <v>11</v>
      </c>
      <c r="M1662" s="7">
        <v>2</v>
      </c>
      <c r="N1662" s="6">
        <v>5</v>
      </c>
      <c r="O1662" s="7">
        <v>1</v>
      </c>
      <c r="P1662" s="6">
        <v>12</v>
      </c>
      <c r="Q1662" s="7">
        <v>0</v>
      </c>
      <c r="R1662" s="6"/>
      <c r="T1662" s="6">
        <v>-25</v>
      </c>
      <c r="U1662" s="7">
        <v>-4</v>
      </c>
      <c r="V1662" s="3" t="s">
        <v>842</v>
      </c>
      <c r="W1662" s="3"/>
      <c r="Y1662" s="6"/>
      <c r="Z1662" s="6">
        <v>25</v>
      </c>
      <c r="AA1662" s="6">
        <v>50</v>
      </c>
      <c r="AB1662" s="7">
        <f t="shared" si="41"/>
        <v>-25</v>
      </c>
      <c r="AC1662" s="6">
        <v>39</v>
      </c>
      <c r="AD1662" s="6">
        <v>30</v>
      </c>
      <c r="AE1662" s="7">
        <f>AC1662-AD1662</f>
        <v>9</v>
      </c>
      <c r="AF1662" s="6"/>
      <c r="AG1662" s="6"/>
      <c r="AL1662" s="6"/>
      <c r="AM1662" s="6"/>
      <c r="AO1662" s="4" t="s">
        <v>1148</v>
      </c>
      <c r="AP1662" s="6">
        <v>29</v>
      </c>
      <c r="AQ1662" s="6">
        <v>45</v>
      </c>
      <c r="AR1662" s="6"/>
      <c r="AS1662" s="6"/>
      <c r="AT1662" s="6"/>
      <c r="AU1662" s="4" t="s">
        <v>1147</v>
      </c>
      <c r="AV1662" s="6"/>
      <c r="AW1662" s="6"/>
      <c r="AX1662" s="7"/>
      <c r="AY1662" s="4"/>
      <c r="BI1662" s="50"/>
      <c r="BK1662" s="50"/>
      <c r="BM1662" s="50"/>
      <c r="BO1662" s="50"/>
      <c r="BQ1662" s="50"/>
      <c r="BS1662" s="50"/>
    </row>
    <row r="1663" spans="2:71" x14ac:dyDescent="0.25">
      <c r="B1663" s="3" t="s">
        <v>268</v>
      </c>
      <c r="C1663" s="9" t="s">
        <v>441</v>
      </c>
      <c r="D1663" s="39">
        <v>45335</v>
      </c>
      <c r="E1663" s="22">
        <v>16</v>
      </c>
      <c r="F1663" s="3" t="s">
        <v>982</v>
      </c>
      <c r="H1663" s="6">
        <v>29</v>
      </c>
      <c r="I1663" s="7">
        <v>2</v>
      </c>
      <c r="J1663" s="6">
        <v>44</v>
      </c>
      <c r="K1663" s="7">
        <v>0</v>
      </c>
      <c r="L1663" s="6">
        <v>9</v>
      </c>
      <c r="M1663" s="7">
        <v>-2</v>
      </c>
      <c r="N1663" s="6">
        <v>3</v>
      </c>
      <c r="O1663" s="7">
        <v>0</v>
      </c>
      <c r="P1663" s="6">
        <v>7</v>
      </c>
      <c r="Q1663" s="7">
        <v>0</v>
      </c>
      <c r="R1663" s="6">
        <v>1</v>
      </c>
      <c r="S1663" s="7">
        <v>0</v>
      </c>
      <c r="T1663" s="6">
        <v>-15</v>
      </c>
      <c r="U1663" s="7">
        <v>2</v>
      </c>
      <c r="V1663" s="3" t="s">
        <v>842</v>
      </c>
      <c r="W1663" s="3" t="s">
        <v>988</v>
      </c>
      <c r="Y1663" s="6"/>
      <c r="Z1663" s="6"/>
      <c r="AA1663" s="6"/>
      <c r="AC1663" s="6"/>
      <c r="AD1663" s="6"/>
      <c r="AF1663" s="6"/>
      <c r="AG1663" s="6"/>
      <c r="AL1663" s="6"/>
      <c r="AM1663" s="6"/>
      <c r="AO1663" s="4"/>
      <c r="AP1663" s="6"/>
      <c r="AQ1663" s="6"/>
      <c r="AR1663" s="6"/>
      <c r="AS1663" s="6"/>
      <c r="AT1663" s="6"/>
      <c r="AU1663" s="4"/>
      <c r="AV1663" s="6"/>
      <c r="AW1663" s="6"/>
      <c r="AX1663" s="7"/>
      <c r="AY1663" s="4"/>
      <c r="BI1663" s="50"/>
      <c r="BK1663" s="50"/>
      <c r="BM1663" s="50"/>
      <c r="BO1663" s="50"/>
      <c r="BQ1663" s="50"/>
      <c r="BS1663" s="50"/>
    </row>
    <row r="1664" spans="2:71" x14ac:dyDescent="0.25">
      <c r="B1664" s="3" t="s">
        <v>268</v>
      </c>
      <c r="C1664" s="9" t="s">
        <v>692</v>
      </c>
      <c r="D1664" s="39">
        <v>45336</v>
      </c>
      <c r="E1664" s="22">
        <v>16</v>
      </c>
      <c r="F1664" s="3" t="s">
        <v>1169</v>
      </c>
      <c r="G1664" s="2" t="s">
        <v>42</v>
      </c>
      <c r="H1664" s="6">
        <v>23</v>
      </c>
      <c r="I1664" s="7">
        <v>-1</v>
      </c>
      <c r="J1664" s="6">
        <v>42</v>
      </c>
      <c r="K1664" s="7">
        <v>-2</v>
      </c>
      <c r="L1664" s="6">
        <v>11</v>
      </c>
      <c r="M1664" s="7">
        <v>1</v>
      </c>
      <c r="N1664" s="6">
        <v>7</v>
      </c>
      <c r="O1664" s="7">
        <v>1</v>
      </c>
      <c r="P1664" s="6">
        <v>11</v>
      </c>
      <c r="Q1664" s="7">
        <v>1</v>
      </c>
      <c r="R1664" s="6"/>
      <c r="T1664" s="6">
        <v>-19</v>
      </c>
      <c r="U1664" s="7">
        <v>1</v>
      </c>
      <c r="V1664" s="3" t="s">
        <v>1170</v>
      </c>
      <c r="W1664" t="s">
        <v>988</v>
      </c>
      <c r="Y1664" s="6"/>
      <c r="Z1664" s="6"/>
      <c r="AA1664" s="6"/>
      <c r="AC1664" s="6"/>
      <c r="AD1664" s="6"/>
      <c r="AF1664" s="6"/>
      <c r="AG1664" s="6"/>
      <c r="AL1664" s="6"/>
      <c r="AM1664" s="6"/>
      <c r="AO1664" s="4"/>
      <c r="AP1664" s="6"/>
      <c r="AQ1664" s="6"/>
      <c r="AR1664" s="6"/>
      <c r="AS1664" s="6"/>
      <c r="AT1664" s="6"/>
      <c r="AU1664" s="4"/>
      <c r="AV1664" s="6"/>
      <c r="AW1664" s="6"/>
      <c r="AX1664" s="7"/>
      <c r="AY1664" s="4"/>
      <c r="BI1664" s="50"/>
      <c r="BK1664" s="50"/>
      <c r="BM1664" s="50"/>
      <c r="BO1664" s="50"/>
      <c r="BQ1664" s="50"/>
      <c r="BS1664" s="50"/>
    </row>
    <row r="1665" spans="2:71" x14ac:dyDescent="0.25">
      <c r="B1665" s="3" t="s">
        <v>268</v>
      </c>
      <c r="C1665" s="9" t="s">
        <v>692</v>
      </c>
      <c r="D1665" s="39">
        <v>45336</v>
      </c>
      <c r="E1665" s="22">
        <v>16</v>
      </c>
      <c r="F1665" s="3" t="s">
        <v>821</v>
      </c>
      <c r="G1665" s="2" t="s">
        <v>224</v>
      </c>
      <c r="H1665" s="6">
        <v>24</v>
      </c>
      <c r="I1665" s="7">
        <v>2</v>
      </c>
      <c r="J1665" s="6">
        <v>44</v>
      </c>
      <c r="K1665" s="7">
        <v>-1</v>
      </c>
      <c r="L1665" s="6">
        <v>9</v>
      </c>
      <c r="M1665" s="7">
        <v>0</v>
      </c>
      <c r="N1665" s="6">
        <v>8</v>
      </c>
      <c r="O1665" s="7">
        <v>1</v>
      </c>
      <c r="P1665" s="6">
        <v>11</v>
      </c>
      <c r="Q1665" s="7">
        <v>-1</v>
      </c>
      <c r="R1665" s="6"/>
      <c r="T1665" s="6">
        <v>-20</v>
      </c>
      <c r="U1665" s="7">
        <v>3</v>
      </c>
      <c r="V1665" s="3" t="s">
        <v>842</v>
      </c>
      <c r="W1665" s="3"/>
      <c r="Y1665" s="6"/>
      <c r="Z1665" s="6"/>
      <c r="AA1665" s="6"/>
      <c r="AC1665" s="6">
        <v>34</v>
      </c>
      <c r="AD1665" s="6">
        <v>46</v>
      </c>
      <c r="AE1665" s="7">
        <f>AC1665-AD1665</f>
        <v>-12</v>
      </c>
      <c r="AF1665" s="6"/>
      <c r="AG1665" s="6"/>
      <c r="AL1665" s="6"/>
      <c r="AM1665" s="6"/>
      <c r="AO1665" s="4" t="s">
        <v>1219</v>
      </c>
      <c r="AP1665" s="6">
        <v>20</v>
      </c>
      <c r="AQ1665" s="6">
        <v>33</v>
      </c>
      <c r="AR1665" s="6"/>
      <c r="AS1665" s="6"/>
      <c r="AT1665" s="6"/>
      <c r="AU1665" s="4" t="s">
        <v>876</v>
      </c>
      <c r="AV1665" s="6"/>
      <c r="AW1665" s="6"/>
      <c r="AX1665" s="7"/>
      <c r="AY1665" s="4"/>
      <c r="BI1665" s="50"/>
      <c r="BK1665" s="50"/>
      <c r="BM1665" s="50"/>
      <c r="BO1665" s="50"/>
      <c r="BQ1665" s="50"/>
      <c r="BS1665" s="50"/>
    </row>
    <row r="1666" spans="2:71" x14ac:dyDescent="0.25">
      <c r="B1666" s="3" t="s">
        <v>268</v>
      </c>
      <c r="C1666" s="9" t="s">
        <v>514</v>
      </c>
      <c r="D1666" s="39">
        <v>45336</v>
      </c>
      <c r="E1666" s="22">
        <v>18</v>
      </c>
      <c r="F1666" s="3" t="s">
        <v>903</v>
      </c>
      <c r="G1666" s="2" t="s">
        <v>138</v>
      </c>
      <c r="H1666" s="6">
        <v>27</v>
      </c>
      <c r="I1666" s="7">
        <v>2</v>
      </c>
      <c r="J1666" s="6">
        <v>43</v>
      </c>
      <c r="K1666" s="7">
        <v>0</v>
      </c>
      <c r="L1666" s="6">
        <v>10</v>
      </c>
      <c r="M1666" s="7">
        <v>-1</v>
      </c>
      <c r="N1666" s="6">
        <v>7</v>
      </c>
      <c r="O1666" s="7">
        <v>0</v>
      </c>
      <c r="P1666" s="6">
        <v>9</v>
      </c>
      <c r="Q1666" s="7">
        <v>-1</v>
      </c>
      <c r="R1666" s="6"/>
      <c r="T1666" s="6">
        <v>-15</v>
      </c>
      <c r="U1666" s="7">
        <v>2</v>
      </c>
      <c r="V1666" s="3" t="s">
        <v>842</v>
      </c>
      <c r="W1666" s="3"/>
      <c r="Y1666" s="6"/>
      <c r="Z1666" s="6">
        <v>23</v>
      </c>
      <c r="AA1666" s="6">
        <v>55</v>
      </c>
      <c r="AB1666" s="7">
        <f>Z1666-AA1666</f>
        <v>-32</v>
      </c>
      <c r="AC1666" s="6">
        <v>28</v>
      </c>
      <c r="AD1666" s="6">
        <v>40</v>
      </c>
      <c r="AE1666" s="7">
        <f>AC1666-AD1666</f>
        <v>-12</v>
      </c>
      <c r="AF1666" s="6">
        <v>13</v>
      </c>
      <c r="AG1666" s="6">
        <v>22</v>
      </c>
      <c r="AH1666" s="7">
        <f>AF1666-AG1666</f>
        <v>-9</v>
      </c>
      <c r="AL1666" s="6"/>
      <c r="AM1666" s="6"/>
      <c r="AO1666" s="4" t="s">
        <v>1127</v>
      </c>
      <c r="AP1666" s="6">
        <v>22</v>
      </c>
      <c r="AQ1666" s="6">
        <v>31</v>
      </c>
      <c r="AR1666" s="6"/>
      <c r="AS1666" s="6"/>
      <c r="AT1666" s="6"/>
      <c r="AU1666" s="4" t="s">
        <v>1035</v>
      </c>
      <c r="AV1666" s="6"/>
      <c r="AW1666" s="6"/>
      <c r="AX1666" s="7"/>
      <c r="AY1666" s="4"/>
      <c r="BI1666" s="50"/>
      <c r="BK1666" s="50"/>
      <c r="BM1666" s="50"/>
      <c r="BO1666" s="50"/>
      <c r="BQ1666" s="50"/>
      <c r="BS1666" s="50"/>
    </row>
    <row r="1667" spans="2:71" x14ac:dyDescent="0.25">
      <c r="B1667" s="3" t="s">
        <v>268</v>
      </c>
      <c r="C1667" s="9" t="s">
        <v>624</v>
      </c>
      <c r="D1667" s="39">
        <v>45337</v>
      </c>
      <c r="E1667" s="22">
        <v>16</v>
      </c>
      <c r="F1667" s="3" t="s">
        <v>1164</v>
      </c>
      <c r="H1667" s="6">
        <v>26</v>
      </c>
      <c r="I1667" s="7">
        <v>0</v>
      </c>
      <c r="J1667" s="6">
        <v>46</v>
      </c>
      <c r="K1667" s="7">
        <v>4</v>
      </c>
      <c r="L1667" s="6">
        <v>9</v>
      </c>
      <c r="M1667" s="7">
        <v>-1</v>
      </c>
      <c r="N1667" s="6">
        <v>6</v>
      </c>
      <c r="O1667" s="7">
        <v>0</v>
      </c>
      <c r="P1667" s="6">
        <v>8</v>
      </c>
      <c r="Q1667" s="7">
        <v>-2</v>
      </c>
      <c r="R1667" s="6"/>
      <c r="T1667" s="6">
        <v>-20</v>
      </c>
      <c r="U1667" s="7">
        <v>-4</v>
      </c>
      <c r="V1667" s="3" t="s">
        <v>842</v>
      </c>
      <c r="W1667" s="3"/>
      <c r="Y1667" s="6"/>
      <c r="Z1667" s="6">
        <v>26</v>
      </c>
      <c r="AA1667" s="6">
        <v>51</v>
      </c>
      <c r="AB1667" s="7">
        <f>Z1667-AA1667</f>
        <v>-25</v>
      </c>
      <c r="AC1667" s="6">
        <v>32</v>
      </c>
      <c r="AD1667" s="6">
        <v>33</v>
      </c>
      <c r="AE1667" s="7">
        <f>AC1667-AD1667</f>
        <v>-1</v>
      </c>
      <c r="AF1667" s="6"/>
      <c r="AG1667" s="6"/>
      <c r="AL1667" s="6"/>
      <c r="AM1667" s="6"/>
      <c r="AO1667" s="4" t="s">
        <v>1189</v>
      </c>
      <c r="AP1667" s="6">
        <v>27</v>
      </c>
      <c r="AQ1667" s="6">
        <v>40</v>
      </c>
      <c r="AR1667" s="6"/>
      <c r="AS1667" s="6"/>
      <c r="AT1667" s="6"/>
      <c r="AU1667" s="4" t="s">
        <v>1185</v>
      </c>
      <c r="AV1667" s="6"/>
      <c r="AW1667" s="6"/>
      <c r="AX1667" s="7"/>
      <c r="AY1667" s="4"/>
      <c r="BI1667" s="50"/>
      <c r="BK1667" s="50"/>
      <c r="BM1667" s="50"/>
      <c r="BO1667" s="50"/>
      <c r="BQ1667" s="50"/>
      <c r="BS1667" s="50"/>
    </row>
    <row r="1668" spans="2:71" x14ac:dyDescent="0.25">
      <c r="B1668" s="3" t="s">
        <v>268</v>
      </c>
      <c r="C1668" s="9" t="s">
        <v>624</v>
      </c>
      <c r="D1668" s="39">
        <v>45337</v>
      </c>
      <c r="E1668" s="22">
        <v>26</v>
      </c>
      <c r="F1668" s="3" t="s">
        <v>821</v>
      </c>
      <c r="H1668" s="6"/>
      <c r="J1668" s="6"/>
      <c r="L1668" s="6"/>
      <c r="N1668" s="6"/>
      <c r="P1668" s="6"/>
      <c r="R1668" s="6"/>
      <c r="T1668" s="6"/>
      <c r="V1668" s="3" t="s">
        <v>842</v>
      </c>
      <c r="W1668" s="3"/>
      <c r="Y1668" s="6"/>
      <c r="Z1668" s="6"/>
      <c r="AA1668" s="6"/>
      <c r="AC1668" s="6"/>
      <c r="AD1668" s="6"/>
      <c r="AF1668" s="6"/>
      <c r="AG1668" s="6"/>
      <c r="AL1668" s="6"/>
      <c r="AM1668" s="6"/>
      <c r="AO1668" s="4"/>
      <c r="AP1668" s="6"/>
      <c r="AQ1668" s="6"/>
      <c r="AR1668" s="6"/>
      <c r="AS1668" s="6"/>
      <c r="AT1668" s="6"/>
      <c r="AU1668" s="4"/>
      <c r="AV1668" s="6">
        <v>12</v>
      </c>
      <c r="AW1668" s="6">
        <v>69</v>
      </c>
      <c r="AX1668" s="7">
        <f>AV1668-AW1668</f>
        <v>-57</v>
      </c>
      <c r="AY1668" s="4" t="s">
        <v>871</v>
      </c>
      <c r="BI1668" s="50"/>
      <c r="BK1668" s="50"/>
      <c r="BM1668" s="50"/>
      <c r="BO1668" s="50"/>
      <c r="BQ1668" s="50"/>
      <c r="BS1668" s="50"/>
    </row>
    <row r="1669" spans="2:71" x14ac:dyDescent="0.25">
      <c r="B1669" s="3" t="s">
        <v>268</v>
      </c>
      <c r="C1669" s="9" t="s">
        <v>538</v>
      </c>
      <c r="D1669" s="39">
        <v>45338</v>
      </c>
      <c r="E1669" s="22">
        <v>22</v>
      </c>
      <c r="F1669" s="3" t="s">
        <v>1136</v>
      </c>
      <c r="H1669" s="6">
        <v>28</v>
      </c>
      <c r="I1669" s="7">
        <v>-1</v>
      </c>
      <c r="J1669" s="6">
        <v>42</v>
      </c>
      <c r="K1669" s="7">
        <v>1</v>
      </c>
      <c r="L1669" s="6">
        <v>10</v>
      </c>
      <c r="M1669" s="7">
        <v>-1</v>
      </c>
      <c r="N1669" s="6">
        <v>4</v>
      </c>
      <c r="O1669" s="7">
        <v>1</v>
      </c>
      <c r="P1669" s="6">
        <v>8</v>
      </c>
      <c r="Q1669" s="7">
        <v>0</v>
      </c>
      <c r="R1669" s="6"/>
      <c r="T1669" s="6">
        <v>-14</v>
      </c>
      <c r="U1669" s="7">
        <v>-2</v>
      </c>
      <c r="V1669" s="3" t="s">
        <v>842</v>
      </c>
      <c r="W1669" s="3" t="s">
        <v>988</v>
      </c>
      <c r="Y1669" s="6"/>
      <c r="Z1669" s="6">
        <v>27</v>
      </c>
      <c r="AA1669" s="6">
        <v>55</v>
      </c>
      <c r="AB1669" s="7">
        <f>Z1669-AA1669</f>
        <v>-28</v>
      </c>
      <c r="AC1669" s="6">
        <v>36</v>
      </c>
      <c r="AD1669" s="6">
        <v>38</v>
      </c>
      <c r="AE1669" s="7">
        <f>AC1669-AD1669</f>
        <v>-2</v>
      </c>
      <c r="AF1669" s="6">
        <v>15</v>
      </c>
      <c r="AG1669" s="6">
        <v>33</v>
      </c>
      <c r="AH1669" s="7">
        <f>AF1669-AG1669</f>
        <v>-18</v>
      </c>
      <c r="AL1669" s="6"/>
      <c r="AM1669" s="6"/>
      <c r="AO1669" s="4" t="s">
        <v>1099</v>
      </c>
      <c r="AP1669" s="6">
        <v>29</v>
      </c>
      <c r="AQ1669" s="6">
        <v>41</v>
      </c>
      <c r="AR1669" s="6"/>
      <c r="AS1669" s="6"/>
      <c r="AT1669" s="6"/>
      <c r="AU1669" s="4" t="s">
        <v>1146</v>
      </c>
      <c r="AV1669" s="6">
        <v>23</v>
      </c>
      <c r="AW1669" s="6">
        <v>57</v>
      </c>
      <c r="AX1669" s="7">
        <v>-35</v>
      </c>
      <c r="AY1669" s="4" t="s">
        <v>1099</v>
      </c>
      <c r="BI1669" s="50"/>
      <c r="BK1669" s="50"/>
      <c r="BM1669" s="50"/>
      <c r="BO1669" s="50"/>
      <c r="BQ1669" s="50"/>
      <c r="BS1669" s="50"/>
    </row>
    <row r="1670" spans="2:71" x14ac:dyDescent="0.25">
      <c r="B1670" s="3" t="s">
        <v>268</v>
      </c>
      <c r="C1670" s="9" t="s">
        <v>463</v>
      </c>
      <c r="D1670" s="39">
        <v>45338</v>
      </c>
      <c r="E1670" s="22">
        <v>19</v>
      </c>
      <c r="F1670" s="3" t="s">
        <v>1094</v>
      </c>
      <c r="H1670" s="6">
        <v>27</v>
      </c>
      <c r="I1670" s="7">
        <v>0</v>
      </c>
      <c r="J1670" s="6">
        <v>48</v>
      </c>
      <c r="K1670" s="7">
        <v>3</v>
      </c>
      <c r="L1670" s="6">
        <v>8</v>
      </c>
      <c r="M1670" s="7">
        <v>0</v>
      </c>
      <c r="N1670" s="6">
        <v>6</v>
      </c>
      <c r="O1670" s="7">
        <v>2</v>
      </c>
      <c r="P1670" s="6">
        <v>7</v>
      </c>
      <c r="Q1670" s="7">
        <v>-3</v>
      </c>
      <c r="R1670" s="6">
        <v>1</v>
      </c>
      <c r="S1670" s="7">
        <v>0</v>
      </c>
      <c r="T1670" s="6">
        <v>-21</v>
      </c>
      <c r="U1670" s="7">
        <v>-3</v>
      </c>
      <c r="V1670" s="3" t="s">
        <v>842</v>
      </c>
      <c r="W1670" s="3"/>
      <c r="Y1670" s="6"/>
      <c r="Z1670" s="6">
        <v>26</v>
      </c>
      <c r="AA1670" s="6">
        <v>68</v>
      </c>
      <c r="AB1670" s="7">
        <v>-43</v>
      </c>
      <c r="AC1670" s="6">
        <v>43</v>
      </c>
      <c r="AD1670" s="6">
        <v>45</v>
      </c>
      <c r="AE1670" s="7">
        <f>AC1670-AD1670</f>
        <v>-2</v>
      </c>
      <c r="AF1670" s="6"/>
      <c r="AG1670" s="6"/>
      <c r="AL1670" s="6"/>
      <c r="AM1670" s="6"/>
      <c r="AO1670" s="4" t="s">
        <v>1095</v>
      </c>
      <c r="AP1670" s="6"/>
      <c r="AQ1670" s="6"/>
      <c r="AR1670" s="6"/>
      <c r="AS1670" s="6"/>
      <c r="AT1670" s="6"/>
      <c r="AU1670" s="4"/>
      <c r="AV1670" s="6"/>
      <c r="AW1670" s="6"/>
      <c r="AX1670" s="7"/>
      <c r="AY1670" s="4"/>
      <c r="BI1670" s="50"/>
      <c r="BK1670" s="50"/>
      <c r="BM1670" s="50"/>
      <c r="BO1670" s="50"/>
      <c r="BQ1670" s="50"/>
      <c r="BS1670" s="50"/>
    </row>
    <row r="1671" spans="2:71" x14ac:dyDescent="0.25">
      <c r="B1671" s="3" t="s">
        <v>268</v>
      </c>
      <c r="C1671" s="9" t="s">
        <v>463</v>
      </c>
      <c r="D1671" s="39">
        <v>45338</v>
      </c>
      <c r="E1671" s="22">
        <v>28</v>
      </c>
      <c r="F1671" s="3" t="s">
        <v>1132</v>
      </c>
      <c r="H1671" s="6"/>
      <c r="J1671" s="6"/>
      <c r="L1671" s="6"/>
      <c r="N1671" s="6"/>
      <c r="P1671" s="6"/>
      <c r="R1671" s="6"/>
      <c r="T1671" s="6"/>
      <c r="V1671" s="3" t="s">
        <v>842</v>
      </c>
      <c r="W1671" s="3"/>
      <c r="Y1671" s="6"/>
      <c r="Z1671" s="6">
        <v>20</v>
      </c>
      <c r="AA1671" s="6">
        <v>54</v>
      </c>
      <c r="AB1671" s="7">
        <f>Z1671-AA1671</f>
        <v>-34</v>
      </c>
      <c r="AC1671" s="6">
        <v>30</v>
      </c>
      <c r="AD1671" s="6">
        <v>41</v>
      </c>
      <c r="AE1671" s="7">
        <f>AC1671-AD1671</f>
        <v>-11</v>
      </c>
      <c r="AF1671" s="6">
        <v>13</v>
      </c>
      <c r="AG1671" s="6">
        <v>37</v>
      </c>
      <c r="AH1671" s="7">
        <f>AF1671-AG1671</f>
        <v>-24</v>
      </c>
      <c r="AL1671" s="6"/>
      <c r="AM1671" s="6"/>
      <c r="AO1671" s="4" t="s">
        <v>1750</v>
      </c>
      <c r="AP1671" s="6"/>
      <c r="AQ1671" s="6"/>
      <c r="AR1671" s="6"/>
      <c r="AS1671" s="6"/>
      <c r="AT1671" s="6"/>
      <c r="AU1671" s="4"/>
      <c r="AV1671" s="6"/>
      <c r="AW1671" s="6"/>
      <c r="AX1671" s="7"/>
      <c r="AY1671" s="4"/>
      <c r="BI1671" s="50"/>
      <c r="BK1671" s="50"/>
      <c r="BM1671" s="50"/>
      <c r="BO1671" s="50"/>
      <c r="BQ1671" s="50"/>
      <c r="BS1671" s="50"/>
    </row>
    <row r="1672" spans="2:71" x14ac:dyDescent="0.25">
      <c r="B1672" s="3" t="s">
        <v>268</v>
      </c>
      <c r="C1672" s="9" t="s">
        <v>300</v>
      </c>
      <c r="D1672" s="39">
        <v>45339</v>
      </c>
      <c r="E1672" s="22">
        <v>28</v>
      </c>
      <c r="F1672" s="3" t="s">
        <v>821</v>
      </c>
      <c r="H1672" s="6"/>
      <c r="J1672" s="6"/>
      <c r="L1672" s="6"/>
      <c r="N1672" s="6"/>
      <c r="P1672" s="6"/>
      <c r="R1672" s="6"/>
      <c r="T1672" s="6"/>
      <c r="V1672" s="3" t="s">
        <v>842</v>
      </c>
      <c r="W1672" s="3"/>
      <c r="Y1672" s="6"/>
      <c r="Z1672" s="6"/>
      <c r="AA1672" s="6"/>
      <c r="AC1672" s="6"/>
      <c r="AD1672" s="6"/>
      <c r="AF1672" s="6"/>
      <c r="AG1672" s="6"/>
      <c r="AL1672" s="6"/>
      <c r="AM1672" s="6"/>
      <c r="AO1672" s="4"/>
      <c r="AP1672" s="6"/>
      <c r="AQ1672" s="6"/>
      <c r="AR1672" s="6"/>
      <c r="AS1672" s="6"/>
      <c r="AT1672" s="6"/>
      <c r="AU1672" s="4"/>
      <c r="AV1672" s="6">
        <v>14</v>
      </c>
      <c r="AW1672" s="6">
        <v>68</v>
      </c>
      <c r="AX1672" s="7">
        <f>AV1672-AW1672</f>
        <v>-54</v>
      </c>
      <c r="AY1672" s="4" t="s">
        <v>871</v>
      </c>
      <c r="BI1672" s="50"/>
      <c r="BK1672" s="50"/>
      <c r="BM1672" s="50"/>
      <c r="BO1672" s="50"/>
      <c r="BQ1672" s="50"/>
      <c r="BS1672" s="50"/>
    </row>
    <row r="1673" spans="2:71" x14ac:dyDescent="0.25">
      <c r="B1673" s="3" t="s">
        <v>268</v>
      </c>
      <c r="C1673" s="9" t="s">
        <v>551</v>
      </c>
      <c r="D1673" s="39">
        <v>45340</v>
      </c>
      <c r="E1673" s="22">
        <v>19</v>
      </c>
      <c r="F1673" s="3" t="s">
        <v>1135</v>
      </c>
      <c r="H1673" s="6">
        <v>23</v>
      </c>
      <c r="I1673" s="7">
        <v>2</v>
      </c>
      <c r="J1673" s="6">
        <v>46</v>
      </c>
      <c r="K1673" s="7">
        <v>0</v>
      </c>
      <c r="L1673" s="6">
        <v>9</v>
      </c>
      <c r="M1673" s="7">
        <v>-2</v>
      </c>
      <c r="N1673" s="6">
        <v>6</v>
      </c>
      <c r="O1673" s="7">
        <v>1</v>
      </c>
      <c r="P1673" s="6">
        <v>11</v>
      </c>
      <c r="Q1673" s="7">
        <v>-1</v>
      </c>
      <c r="R1673" s="6"/>
      <c r="T1673" s="6">
        <v>-23</v>
      </c>
      <c r="U1673" s="7">
        <v>2</v>
      </c>
      <c r="V1673" s="3" t="s">
        <v>842</v>
      </c>
      <c r="W1673" s="3"/>
      <c r="Y1673" s="6"/>
      <c r="Z1673" s="6">
        <v>26</v>
      </c>
      <c r="AA1673" s="6">
        <v>51</v>
      </c>
      <c r="AB1673" s="7">
        <f>Z1673-AA1673</f>
        <v>-25</v>
      </c>
      <c r="AC1673" s="6">
        <v>39</v>
      </c>
      <c r="AD1673" s="6">
        <v>30</v>
      </c>
      <c r="AE1673" s="7">
        <f>AC1673-AD1673</f>
        <v>9</v>
      </c>
      <c r="AF1673" s="6"/>
      <c r="AG1673" s="6"/>
      <c r="AL1673" s="6"/>
      <c r="AM1673" s="6"/>
      <c r="AO1673" s="4" t="s">
        <v>1148</v>
      </c>
      <c r="AP1673" s="6">
        <v>28</v>
      </c>
      <c r="AQ1673" s="6">
        <v>44</v>
      </c>
      <c r="AR1673" s="6"/>
      <c r="AS1673" s="6"/>
      <c r="AT1673" s="6"/>
      <c r="AU1673" s="4" t="s">
        <v>1147</v>
      </c>
      <c r="AV1673" s="6"/>
      <c r="AW1673" s="6"/>
      <c r="AX1673" s="7"/>
      <c r="AY1673" s="4"/>
      <c r="BI1673" s="50"/>
      <c r="BK1673" s="50"/>
      <c r="BM1673" s="50"/>
      <c r="BO1673" s="50"/>
      <c r="BQ1673" s="50"/>
      <c r="BS1673" s="50"/>
    </row>
    <row r="1674" spans="2:71" x14ac:dyDescent="0.25">
      <c r="B1674" s="3" t="s">
        <v>268</v>
      </c>
      <c r="C1674" s="9" t="s">
        <v>598</v>
      </c>
      <c r="D1674" s="39">
        <v>45342</v>
      </c>
      <c r="E1674" s="22">
        <v>22</v>
      </c>
      <c r="F1674" s="3" t="s">
        <v>821</v>
      </c>
      <c r="G1674" s="2" t="s">
        <v>224</v>
      </c>
      <c r="H1674" s="6">
        <v>20</v>
      </c>
      <c r="I1674" s="7">
        <v>-4</v>
      </c>
      <c r="J1674" s="6">
        <v>46</v>
      </c>
      <c r="K1674" s="7">
        <v>2</v>
      </c>
      <c r="L1674" s="6">
        <v>9</v>
      </c>
      <c r="M1674" s="7">
        <v>0</v>
      </c>
      <c r="N1674" s="6">
        <v>7</v>
      </c>
      <c r="O1674" s="7">
        <v>-1</v>
      </c>
      <c r="P1674" s="6">
        <v>13</v>
      </c>
      <c r="Q1674" s="7">
        <v>2</v>
      </c>
      <c r="R1674" s="6"/>
      <c r="T1674" s="6">
        <v>-26</v>
      </c>
      <c r="U1674" s="7">
        <v>-6</v>
      </c>
      <c r="V1674" s="3" t="s">
        <v>842</v>
      </c>
      <c r="W1674" s="3"/>
      <c r="Y1674" s="6"/>
      <c r="Z1674" s="6"/>
      <c r="AA1674" s="6"/>
      <c r="AC1674" s="6"/>
      <c r="AD1674" s="6"/>
      <c r="AF1674" s="6"/>
      <c r="AG1674" s="6"/>
      <c r="AL1674" s="6"/>
      <c r="AM1674" s="6"/>
      <c r="AO1674" s="4"/>
      <c r="AP1674" s="6"/>
      <c r="AQ1674" s="6"/>
      <c r="AR1674" s="6"/>
      <c r="AS1674" s="6"/>
      <c r="AT1674" s="6"/>
      <c r="AU1674" s="4"/>
      <c r="AV1674" s="6"/>
      <c r="AW1674" s="6"/>
      <c r="AX1674" s="7"/>
      <c r="AY1674" s="4"/>
      <c r="BI1674" s="50"/>
      <c r="BK1674" s="50"/>
      <c r="BM1674" s="50"/>
      <c r="BO1674" s="50"/>
      <c r="BQ1674" s="50"/>
      <c r="BS1674" s="50"/>
    </row>
    <row r="1675" spans="2:71" x14ac:dyDescent="0.25">
      <c r="B1675" s="3" t="s">
        <v>268</v>
      </c>
      <c r="C1675" s="9" t="s">
        <v>434</v>
      </c>
      <c r="D1675" s="39">
        <v>45343</v>
      </c>
      <c r="E1675" s="22">
        <v>23</v>
      </c>
      <c r="F1675" s="3" t="s">
        <v>1169</v>
      </c>
      <c r="H1675" s="6">
        <v>24</v>
      </c>
      <c r="I1675" s="7">
        <v>1</v>
      </c>
      <c r="J1675" s="6">
        <v>44</v>
      </c>
      <c r="K1675" s="7">
        <v>2</v>
      </c>
      <c r="L1675" s="6">
        <v>10</v>
      </c>
      <c r="M1675" s="7">
        <v>-1</v>
      </c>
      <c r="N1675" s="6">
        <v>6</v>
      </c>
      <c r="O1675" s="7">
        <v>-1</v>
      </c>
      <c r="P1675" s="6">
        <v>10</v>
      </c>
      <c r="Q1675" s="7">
        <v>-1</v>
      </c>
      <c r="R1675" s="6"/>
      <c r="T1675" s="6">
        <v>-20</v>
      </c>
      <c r="U1675" s="7">
        <v>-1</v>
      </c>
      <c r="V1675" s="3" t="s">
        <v>1170</v>
      </c>
      <c r="W1675" t="s">
        <v>988</v>
      </c>
      <c r="Y1675" s="6"/>
      <c r="Z1675" s="6"/>
      <c r="AA1675" s="6"/>
      <c r="AC1675" s="6"/>
      <c r="AD1675" s="6"/>
      <c r="AF1675" s="6"/>
      <c r="AG1675" s="6"/>
      <c r="AL1675" s="6"/>
      <c r="AM1675" s="6"/>
      <c r="AO1675" s="4"/>
      <c r="AP1675" s="6"/>
      <c r="AQ1675" s="6"/>
      <c r="AR1675" s="6"/>
      <c r="AS1675" s="6"/>
      <c r="AT1675" s="6"/>
      <c r="AU1675" s="4"/>
      <c r="AV1675" s="6"/>
      <c r="AW1675" s="6"/>
      <c r="AX1675" s="7"/>
      <c r="AY1675" s="4"/>
      <c r="BI1675" s="50"/>
      <c r="BK1675" s="50"/>
      <c r="BM1675" s="50"/>
      <c r="BO1675" s="50"/>
      <c r="BQ1675" s="50"/>
      <c r="BS1675" s="50"/>
    </row>
    <row r="1676" spans="2:71" x14ac:dyDescent="0.25">
      <c r="B1676" s="3" t="s">
        <v>268</v>
      </c>
      <c r="C1676" s="9" t="s">
        <v>599</v>
      </c>
      <c r="D1676" s="39">
        <v>45343</v>
      </c>
      <c r="E1676" s="22">
        <v>25</v>
      </c>
      <c r="F1676" s="3" t="s">
        <v>903</v>
      </c>
      <c r="G1676" s="2" t="s">
        <v>138</v>
      </c>
      <c r="H1676" s="6">
        <v>27</v>
      </c>
      <c r="I1676" s="7">
        <v>0</v>
      </c>
      <c r="J1676" s="6">
        <v>42</v>
      </c>
      <c r="K1676" s="7">
        <v>-1</v>
      </c>
      <c r="L1676" s="6">
        <v>10</v>
      </c>
      <c r="M1676" s="7">
        <v>0</v>
      </c>
      <c r="N1676" s="6">
        <v>7</v>
      </c>
      <c r="O1676" s="7">
        <v>0</v>
      </c>
      <c r="P1676" s="6">
        <v>10</v>
      </c>
      <c r="Q1676" s="7">
        <v>1</v>
      </c>
      <c r="R1676" s="6"/>
      <c r="T1676" s="6">
        <v>-15</v>
      </c>
      <c r="U1676" s="7">
        <v>0</v>
      </c>
      <c r="V1676" s="3" t="s">
        <v>842</v>
      </c>
      <c r="W1676" s="3"/>
      <c r="Y1676" s="6"/>
      <c r="Z1676" s="6">
        <v>24</v>
      </c>
      <c r="AA1676" s="6">
        <v>56</v>
      </c>
      <c r="AB1676" s="7">
        <f>Z1676-AA1676</f>
        <v>-32</v>
      </c>
      <c r="AC1676" s="6">
        <v>32</v>
      </c>
      <c r="AD1676" s="6">
        <v>39</v>
      </c>
      <c r="AE1676" s="7">
        <f>AC1676-AD1676</f>
        <v>-7</v>
      </c>
      <c r="AF1676" s="6">
        <v>16</v>
      </c>
      <c r="AG1676" s="6">
        <v>25</v>
      </c>
      <c r="AH1676" s="7">
        <f>AF1676-AG1676</f>
        <v>-9</v>
      </c>
      <c r="AL1676" s="6"/>
      <c r="AM1676" s="6"/>
      <c r="AO1676" s="4" t="s">
        <v>1127</v>
      </c>
      <c r="AP1676" s="6">
        <v>23</v>
      </c>
      <c r="AQ1676" s="6">
        <v>33</v>
      </c>
      <c r="AR1676" s="6"/>
      <c r="AS1676" s="6"/>
      <c r="AT1676" s="6"/>
      <c r="AU1676" s="4" t="s">
        <v>1035</v>
      </c>
      <c r="AV1676" s="6"/>
      <c r="AW1676" s="6"/>
      <c r="AX1676" s="7"/>
      <c r="AY1676" s="4"/>
      <c r="BI1676" s="50"/>
      <c r="BK1676" s="50"/>
      <c r="BM1676" s="50"/>
      <c r="BO1676" s="50"/>
      <c r="BQ1676" s="50"/>
      <c r="BS1676" s="50"/>
    </row>
    <row r="1677" spans="2:71" x14ac:dyDescent="0.25">
      <c r="B1677" s="3" t="s">
        <v>268</v>
      </c>
      <c r="C1677" s="9" t="s">
        <v>585</v>
      </c>
      <c r="D1677" s="39">
        <v>45343</v>
      </c>
      <c r="E1677" s="22">
        <v>4</v>
      </c>
      <c r="F1677" s="3" t="s">
        <v>1132</v>
      </c>
      <c r="G1677" s="2" t="s">
        <v>60</v>
      </c>
      <c r="H1677" s="6">
        <v>20</v>
      </c>
      <c r="I1677" s="7">
        <v>-7</v>
      </c>
      <c r="J1677" s="6">
        <v>47</v>
      </c>
      <c r="K1677" s="7">
        <v>-2</v>
      </c>
      <c r="L1677" s="6">
        <v>9</v>
      </c>
      <c r="M1677" s="7">
        <v>2</v>
      </c>
      <c r="N1677" s="6">
        <v>8</v>
      </c>
      <c r="O1677" s="7">
        <v>1</v>
      </c>
      <c r="P1677" s="6">
        <v>8</v>
      </c>
      <c r="Q1677" s="7">
        <v>4</v>
      </c>
      <c r="R1677" s="6"/>
      <c r="T1677" s="6">
        <v>-27</v>
      </c>
      <c r="U1677" s="7">
        <v>-5</v>
      </c>
      <c r="V1677" s="3" t="s">
        <v>639</v>
      </c>
      <c r="W1677" s="3"/>
      <c r="Y1677" s="6"/>
      <c r="Z1677" s="6">
        <v>19</v>
      </c>
      <c r="AA1677" s="6">
        <v>73</v>
      </c>
      <c r="AB1677" s="7">
        <f>Z1677-AA1677</f>
        <v>-54</v>
      </c>
      <c r="AC1677" s="6">
        <v>29</v>
      </c>
      <c r="AD1677" s="6">
        <v>55</v>
      </c>
      <c r="AE1677" s="7">
        <f>AC1677-AD1677</f>
        <v>-26</v>
      </c>
      <c r="AF1677" s="6">
        <v>18</v>
      </c>
      <c r="AG1677" s="6">
        <v>40</v>
      </c>
      <c r="AH1677" s="7">
        <f>AF1677-AG1677</f>
        <v>-22</v>
      </c>
      <c r="AL1677" s="6"/>
      <c r="AM1677" s="6"/>
      <c r="AO1677" s="4" t="s">
        <v>1087</v>
      </c>
      <c r="AP1677" s="6"/>
      <c r="AQ1677" s="6"/>
      <c r="AR1677" s="6"/>
      <c r="AS1677" s="6"/>
      <c r="AT1677" s="6"/>
      <c r="AU1677" s="4"/>
      <c r="AV1677" s="6">
        <v>10</v>
      </c>
      <c r="AW1677" s="6">
        <v>83</v>
      </c>
      <c r="AX1677" s="7">
        <f>AV1677-AW1677</f>
        <v>-73</v>
      </c>
      <c r="AY1677" s="4" t="s">
        <v>937</v>
      </c>
      <c r="BI1677" s="50"/>
      <c r="BK1677" s="50"/>
      <c r="BM1677" s="50"/>
      <c r="BO1677" s="50"/>
      <c r="BQ1677" s="50"/>
      <c r="BS1677" s="50"/>
    </row>
    <row r="1678" spans="2:71" x14ac:dyDescent="0.25">
      <c r="B1678" s="3" t="s">
        <v>268</v>
      </c>
      <c r="C1678" s="9" t="s">
        <v>675</v>
      </c>
      <c r="D1678" s="39">
        <v>45344</v>
      </c>
      <c r="E1678" s="22">
        <v>23</v>
      </c>
      <c r="F1678" s="3" t="s">
        <v>1164</v>
      </c>
      <c r="H1678" s="6">
        <v>25</v>
      </c>
      <c r="I1678" s="7">
        <v>-1</v>
      </c>
      <c r="J1678" s="6">
        <v>44</v>
      </c>
      <c r="K1678" s="7">
        <v>-2</v>
      </c>
      <c r="L1678" s="6">
        <v>9</v>
      </c>
      <c r="M1678" s="7">
        <v>0</v>
      </c>
      <c r="N1678" s="6">
        <v>6</v>
      </c>
      <c r="O1678" s="7">
        <v>0</v>
      </c>
      <c r="P1678" s="6">
        <v>10</v>
      </c>
      <c r="Q1678" s="7">
        <v>2</v>
      </c>
      <c r="R1678" s="6"/>
      <c r="T1678" s="6">
        <v>-19</v>
      </c>
      <c r="U1678" s="7">
        <v>1</v>
      </c>
      <c r="V1678" s="3" t="s">
        <v>842</v>
      </c>
      <c r="W1678" s="3"/>
      <c r="Y1678" s="6"/>
      <c r="Z1678" s="6">
        <v>24</v>
      </c>
      <c r="AA1678" s="6">
        <v>52</v>
      </c>
      <c r="AB1678" s="7">
        <f>Z1678-AA1678</f>
        <v>-28</v>
      </c>
      <c r="AC1678" s="6">
        <v>32</v>
      </c>
      <c r="AD1678" s="6">
        <v>35</v>
      </c>
      <c r="AE1678" s="7">
        <f t="shared" ref="AE1678:AE1683" si="42">AC1678-AD1678</f>
        <v>-3</v>
      </c>
      <c r="AF1678" s="6"/>
      <c r="AG1678" s="6"/>
      <c r="AL1678" s="6"/>
      <c r="AM1678" s="6"/>
      <c r="AO1678" s="4" t="s">
        <v>1189</v>
      </c>
      <c r="AP1678" s="6">
        <v>27</v>
      </c>
      <c r="AQ1678" s="6">
        <v>42</v>
      </c>
      <c r="AR1678" s="6"/>
      <c r="AS1678" s="6"/>
      <c r="AT1678" s="6"/>
      <c r="AU1678" s="4" t="s">
        <v>1185</v>
      </c>
      <c r="AV1678" s="6"/>
      <c r="AW1678" s="6"/>
      <c r="AX1678" s="7"/>
      <c r="AY1678" s="4"/>
      <c r="BI1678" s="50"/>
      <c r="BK1678" s="50"/>
      <c r="BM1678" s="50"/>
      <c r="BO1678" s="50"/>
      <c r="BQ1678" s="50"/>
      <c r="BS1678" s="50"/>
    </row>
    <row r="1679" spans="2:71" x14ac:dyDescent="0.25">
      <c r="B1679" s="3" t="s">
        <v>268</v>
      </c>
      <c r="C1679" s="9" t="s">
        <v>600</v>
      </c>
      <c r="D1679" s="39">
        <v>45345</v>
      </c>
      <c r="E1679" s="22">
        <v>28</v>
      </c>
      <c r="F1679" s="3" t="s">
        <v>1136</v>
      </c>
      <c r="H1679" s="6">
        <v>26</v>
      </c>
      <c r="I1679" s="7">
        <v>-2</v>
      </c>
      <c r="J1679" s="6">
        <v>44</v>
      </c>
      <c r="K1679" s="7">
        <v>2</v>
      </c>
      <c r="L1679" s="6">
        <v>10</v>
      </c>
      <c r="M1679" s="7">
        <v>0</v>
      </c>
      <c r="N1679" s="6">
        <v>4</v>
      </c>
      <c r="O1679" s="7">
        <v>0</v>
      </c>
      <c r="P1679" s="6">
        <v>10</v>
      </c>
      <c r="Q1679" s="7">
        <v>2</v>
      </c>
      <c r="R1679" s="6"/>
      <c r="T1679" s="6">
        <v>-18</v>
      </c>
      <c r="U1679" s="7">
        <v>-4</v>
      </c>
      <c r="V1679" s="3" t="s">
        <v>842</v>
      </c>
      <c r="W1679" s="3" t="s">
        <v>988</v>
      </c>
      <c r="Y1679" s="6"/>
      <c r="Z1679" s="6"/>
      <c r="AA1679" s="6"/>
      <c r="AC1679" s="6"/>
      <c r="AD1679" s="6"/>
      <c r="AF1679" s="6"/>
      <c r="AG1679" s="6"/>
      <c r="AL1679" s="6"/>
      <c r="AM1679" s="6"/>
      <c r="AO1679" s="4"/>
      <c r="AP1679" s="6"/>
      <c r="AQ1679" s="6"/>
      <c r="AR1679" s="6"/>
      <c r="AS1679" s="6"/>
      <c r="AT1679" s="6"/>
      <c r="AU1679" s="4"/>
      <c r="AV1679" s="6"/>
      <c r="AW1679" s="6"/>
      <c r="AX1679" s="7"/>
      <c r="AY1679" s="4"/>
      <c r="BI1679" s="50"/>
      <c r="BK1679" s="50"/>
      <c r="BM1679" s="50"/>
      <c r="BO1679" s="50"/>
      <c r="BQ1679" s="50"/>
      <c r="BS1679" s="50"/>
    </row>
    <row r="1680" spans="2:71" x14ac:dyDescent="0.25">
      <c r="B1680" s="3" t="s">
        <v>268</v>
      </c>
      <c r="C1680" s="9" t="s">
        <v>527</v>
      </c>
      <c r="D1680" s="39">
        <v>45345</v>
      </c>
      <c r="E1680" s="22">
        <v>26</v>
      </c>
      <c r="F1680" s="3" t="s">
        <v>1094</v>
      </c>
      <c r="H1680" s="6">
        <v>23</v>
      </c>
      <c r="I1680" s="7">
        <v>-4</v>
      </c>
      <c r="J1680" s="6">
        <v>44</v>
      </c>
      <c r="K1680" s="7">
        <v>-4</v>
      </c>
      <c r="L1680" s="6">
        <v>11</v>
      </c>
      <c r="M1680" s="7">
        <v>3</v>
      </c>
      <c r="N1680" s="6">
        <v>5</v>
      </c>
      <c r="O1680" s="7">
        <v>-1</v>
      </c>
      <c r="P1680" s="6">
        <v>10</v>
      </c>
      <c r="Q1680" s="7">
        <v>3</v>
      </c>
      <c r="R1680" s="6">
        <v>2</v>
      </c>
      <c r="S1680" s="7">
        <v>1</v>
      </c>
      <c r="T1680" s="6">
        <v>-21</v>
      </c>
      <c r="U1680" s="7">
        <v>0</v>
      </c>
      <c r="V1680" s="3" t="s">
        <v>842</v>
      </c>
      <c r="W1680" s="3"/>
      <c r="Y1680" s="6"/>
      <c r="Z1680" s="6">
        <v>29</v>
      </c>
      <c r="AA1680" s="6">
        <v>65</v>
      </c>
      <c r="AB1680" s="7">
        <v>-37</v>
      </c>
      <c r="AC1680" s="6">
        <v>41</v>
      </c>
      <c r="AD1680" s="6">
        <v>47</v>
      </c>
      <c r="AE1680" s="7">
        <f t="shared" si="42"/>
        <v>-6</v>
      </c>
      <c r="AF1680" s="6"/>
      <c r="AG1680" s="6"/>
      <c r="AL1680" s="6"/>
      <c r="AM1680" s="6"/>
      <c r="AO1680" s="4" t="s">
        <v>1095</v>
      </c>
      <c r="AP1680" s="6"/>
      <c r="AQ1680" s="6"/>
      <c r="AR1680" s="6"/>
      <c r="AS1680" s="6"/>
      <c r="AT1680" s="6"/>
      <c r="AU1680" s="4"/>
      <c r="AV1680" s="6"/>
      <c r="AW1680" s="6"/>
      <c r="AX1680" s="7"/>
      <c r="AY1680" s="4"/>
      <c r="BI1680" s="50"/>
      <c r="BK1680" s="50"/>
      <c r="BM1680" s="50"/>
      <c r="BO1680" s="50"/>
      <c r="BQ1680" s="50"/>
      <c r="BS1680" s="50"/>
    </row>
    <row r="1681" spans="2:71" x14ac:dyDescent="0.25">
      <c r="B1681" s="3" t="s">
        <v>268</v>
      </c>
      <c r="C1681" s="9" t="s">
        <v>364</v>
      </c>
      <c r="D1681" s="39">
        <v>45345</v>
      </c>
      <c r="E1681" s="22">
        <v>28</v>
      </c>
      <c r="F1681" s="3" t="s">
        <v>1198</v>
      </c>
      <c r="H1681" s="6">
        <v>28</v>
      </c>
      <c r="I1681" s="7">
        <v>-1</v>
      </c>
      <c r="J1681" s="6">
        <v>43</v>
      </c>
      <c r="K1681" s="7">
        <v>3</v>
      </c>
      <c r="L1681" s="6">
        <v>10</v>
      </c>
      <c r="M1681" s="7">
        <v>-1</v>
      </c>
      <c r="N1681" s="6">
        <v>5</v>
      </c>
      <c r="O1681" s="7">
        <v>-1</v>
      </c>
      <c r="P1681" s="6">
        <v>9</v>
      </c>
      <c r="Q1681" s="7">
        <v>-1</v>
      </c>
      <c r="R1681" s="6"/>
      <c r="T1681" s="6">
        <v>-15</v>
      </c>
      <c r="U1681" s="7">
        <v>-4</v>
      </c>
      <c r="V1681" s="3" t="s">
        <v>842</v>
      </c>
      <c r="W1681" s="3"/>
      <c r="Y1681" s="6"/>
      <c r="Z1681" s="6">
        <v>22</v>
      </c>
      <c r="AA1681" s="6">
        <v>54</v>
      </c>
      <c r="AB1681" s="7">
        <f>Z1681-AA1681</f>
        <v>-32</v>
      </c>
      <c r="AC1681" s="6">
        <v>27</v>
      </c>
      <c r="AD1681" s="6">
        <v>36</v>
      </c>
      <c r="AE1681" s="7">
        <f>AC1681-AD1681</f>
        <v>-9</v>
      </c>
      <c r="AF1681" s="6"/>
      <c r="AG1681" s="6"/>
      <c r="AL1681" s="6"/>
      <c r="AM1681" s="6"/>
      <c r="AO1681" s="4" t="s">
        <v>1211</v>
      </c>
      <c r="AP1681" s="6"/>
      <c r="AQ1681" s="6"/>
      <c r="AR1681" s="6"/>
      <c r="AS1681" s="6"/>
      <c r="AT1681" s="6"/>
      <c r="AU1681" s="4"/>
      <c r="AV1681" s="6"/>
      <c r="AW1681" s="6"/>
      <c r="AX1681" s="7"/>
      <c r="AY1681" s="4"/>
      <c r="BI1681" s="50"/>
      <c r="BK1681" s="50"/>
      <c r="BM1681" s="50"/>
      <c r="BO1681" s="50"/>
      <c r="BQ1681" s="50"/>
      <c r="BS1681" s="50"/>
    </row>
    <row r="1682" spans="2:71" x14ac:dyDescent="0.25">
      <c r="B1682" s="3" t="s">
        <v>268</v>
      </c>
      <c r="C1682" s="9" t="s">
        <v>601</v>
      </c>
      <c r="D1682" s="39">
        <v>45346</v>
      </c>
      <c r="E1682" s="22">
        <v>28</v>
      </c>
      <c r="F1682" s="3" t="s">
        <v>821</v>
      </c>
      <c r="H1682" s="6"/>
      <c r="J1682" s="6"/>
      <c r="L1682" s="6"/>
      <c r="N1682" s="6"/>
      <c r="P1682" s="6"/>
      <c r="R1682" s="6"/>
      <c r="T1682" s="6"/>
      <c r="V1682" s="3" t="s">
        <v>842</v>
      </c>
      <c r="W1682" s="3"/>
      <c r="Y1682" s="6"/>
      <c r="Z1682" s="6">
        <v>25</v>
      </c>
      <c r="AA1682" s="6">
        <v>65</v>
      </c>
      <c r="AB1682" s="7">
        <f>Z1682-AA1682</f>
        <v>-40</v>
      </c>
      <c r="AC1682" s="6">
        <v>33</v>
      </c>
      <c r="AD1682" s="6">
        <v>52</v>
      </c>
      <c r="AE1682" s="7">
        <f>AC1682-AD1682</f>
        <v>-19</v>
      </c>
      <c r="AF1682" s="6"/>
      <c r="AG1682" s="6"/>
      <c r="AL1682" s="6"/>
      <c r="AM1682" s="6"/>
      <c r="AO1682" s="4" t="s">
        <v>1037</v>
      </c>
      <c r="AP1682" s="6"/>
      <c r="AQ1682" s="6"/>
      <c r="AR1682" s="6"/>
      <c r="AS1682" s="6"/>
      <c r="AT1682" s="6"/>
      <c r="AU1682" s="4"/>
      <c r="AV1682" s="6">
        <v>16</v>
      </c>
      <c r="AW1682" s="6">
        <v>65</v>
      </c>
      <c r="AX1682" s="7">
        <f>AV1682-AW1682</f>
        <v>-49</v>
      </c>
      <c r="AY1682" s="4" t="s">
        <v>871</v>
      </c>
      <c r="BI1682" s="50"/>
      <c r="BK1682" s="50"/>
      <c r="BM1682" s="50"/>
      <c r="BO1682" s="50"/>
      <c r="BQ1682" s="50"/>
      <c r="BS1682" s="50"/>
    </row>
    <row r="1683" spans="2:71" x14ac:dyDescent="0.25">
      <c r="B1683" s="3" t="s">
        <v>268</v>
      </c>
      <c r="C1683" s="9" t="s">
        <v>565</v>
      </c>
      <c r="D1683" s="39">
        <v>45347</v>
      </c>
      <c r="E1683" s="22">
        <v>26</v>
      </c>
      <c r="F1683" s="3" t="s">
        <v>1135</v>
      </c>
      <c r="H1683" s="6">
        <v>23</v>
      </c>
      <c r="I1683" s="7">
        <v>0</v>
      </c>
      <c r="J1683" s="6">
        <v>43</v>
      </c>
      <c r="K1683" s="7">
        <v>-3</v>
      </c>
      <c r="L1683" s="6">
        <v>10</v>
      </c>
      <c r="M1683" s="7">
        <v>1</v>
      </c>
      <c r="N1683" s="6">
        <v>8</v>
      </c>
      <c r="O1683" s="7">
        <v>2</v>
      </c>
      <c r="P1683" s="6">
        <v>12</v>
      </c>
      <c r="Q1683" s="7">
        <v>1</v>
      </c>
      <c r="R1683" s="6"/>
      <c r="T1683" s="6">
        <v>-20</v>
      </c>
      <c r="U1683" s="7">
        <v>3</v>
      </c>
      <c r="V1683" s="3" t="s">
        <v>842</v>
      </c>
      <c r="W1683" s="3"/>
      <c r="Y1683" s="6"/>
      <c r="Z1683" s="6">
        <v>26</v>
      </c>
      <c r="AA1683" s="6">
        <v>52</v>
      </c>
      <c r="AB1683" s="7">
        <f>Z1683-AA1683</f>
        <v>-26</v>
      </c>
      <c r="AC1683" s="6">
        <v>35</v>
      </c>
      <c r="AD1683" s="6">
        <v>33</v>
      </c>
      <c r="AE1683" s="7">
        <f t="shared" si="42"/>
        <v>2</v>
      </c>
      <c r="AF1683" s="6"/>
      <c r="AG1683" s="6"/>
      <c r="AL1683" s="6"/>
      <c r="AM1683" s="6"/>
      <c r="AO1683" s="4" t="s">
        <v>1148</v>
      </c>
      <c r="AP1683" s="6">
        <v>29</v>
      </c>
      <c r="AQ1683" s="6">
        <v>42</v>
      </c>
      <c r="AR1683" s="6"/>
      <c r="AS1683" s="6"/>
      <c r="AT1683" s="6"/>
      <c r="AU1683" s="4" t="s">
        <v>1147</v>
      </c>
      <c r="AV1683" s="6"/>
      <c r="AW1683" s="6"/>
      <c r="AX1683" s="7"/>
      <c r="AY1683" s="4"/>
      <c r="BI1683" s="50"/>
      <c r="BK1683" s="50"/>
      <c r="BM1683" s="50"/>
      <c r="BO1683" s="50"/>
      <c r="BQ1683" s="50"/>
      <c r="BS1683" s="50"/>
    </row>
    <row r="1684" spans="2:71" x14ac:dyDescent="0.25">
      <c r="B1684" s="3" t="s">
        <v>268</v>
      </c>
      <c r="C1684" s="9" t="s">
        <v>660</v>
      </c>
      <c r="D1684" s="39">
        <v>45350</v>
      </c>
      <c r="E1684" s="22">
        <v>1</v>
      </c>
      <c r="F1684" s="3" t="s">
        <v>1169</v>
      </c>
      <c r="H1684" s="6">
        <v>23</v>
      </c>
      <c r="I1684" s="7">
        <v>-1</v>
      </c>
      <c r="J1684" s="6">
        <v>44</v>
      </c>
      <c r="K1684" s="7">
        <v>0</v>
      </c>
      <c r="L1684" s="6">
        <v>10</v>
      </c>
      <c r="M1684" s="7">
        <v>0</v>
      </c>
      <c r="N1684" s="6">
        <v>7</v>
      </c>
      <c r="O1684" s="7">
        <v>1</v>
      </c>
      <c r="P1684" s="6">
        <v>10</v>
      </c>
      <c r="Q1684" s="7">
        <v>0</v>
      </c>
      <c r="R1684" s="6"/>
      <c r="T1684" s="6">
        <v>-21</v>
      </c>
      <c r="U1684" s="7">
        <v>-1</v>
      </c>
      <c r="V1684" s="3" t="s">
        <v>1170</v>
      </c>
      <c r="W1684" t="s">
        <v>988</v>
      </c>
      <c r="Y1684" s="6"/>
      <c r="Z1684" s="6"/>
      <c r="AA1684" s="6"/>
      <c r="AC1684" s="6"/>
      <c r="AD1684" s="6"/>
      <c r="AF1684" s="6"/>
      <c r="AG1684" s="6"/>
      <c r="AL1684" s="6"/>
      <c r="AM1684" s="6"/>
      <c r="AO1684" s="4"/>
      <c r="AP1684" s="6"/>
      <c r="AQ1684" s="6"/>
      <c r="AR1684" s="6"/>
      <c r="AS1684" s="6"/>
      <c r="AT1684" s="6"/>
      <c r="AU1684" s="4"/>
      <c r="AV1684" s="6"/>
      <c r="AW1684" s="6"/>
      <c r="AX1684" s="7"/>
      <c r="AY1684" s="4"/>
      <c r="BI1684" s="50"/>
      <c r="BK1684" s="50"/>
      <c r="BM1684" s="50"/>
      <c r="BO1684" s="50"/>
      <c r="BQ1684" s="50"/>
      <c r="BS1684" s="50"/>
    </row>
    <row r="1685" spans="2:71" x14ac:dyDescent="0.25">
      <c r="B1685" s="3" t="s">
        <v>268</v>
      </c>
      <c r="C1685" s="9" t="s">
        <v>660</v>
      </c>
      <c r="D1685" s="39">
        <v>45350</v>
      </c>
      <c r="E1685" s="22">
        <v>1</v>
      </c>
      <c r="F1685" s="3" t="s">
        <v>821</v>
      </c>
      <c r="G1685" s="2" t="s">
        <v>224</v>
      </c>
      <c r="H1685" s="6">
        <v>20</v>
      </c>
      <c r="I1685" s="7">
        <v>0</v>
      </c>
      <c r="J1685" s="6">
        <v>46</v>
      </c>
      <c r="K1685" s="7">
        <v>0</v>
      </c>
      <c r="L1685" s="6">
        <v>7</v>
      </c>
      <c r="M1685" s="7">
        <v>-2</v>
      </c>
      <c r="N1685" s="6">
        <v>7</v>
      </c>
      <c r="O1685" s="7">
        <v>0</v>
      </c>
      <c r="P1685" s="6">
        <v>14</v>
      </c>
      <c r="Q1685" s="7">
        <v>1</v>
      </c>
      <c r="R1685" s="6"/>
      <c r="T1685" s="6">
        <v>-26</v>
      </c>
      <c r="U1685" s="7">
        <v>0</v>
      </c>
      <c r="V1685" s="3" t="s">
        <v>842</v>
      </c>
      <c r="W1685" s="3"/>
      <c r="Y1685" s="6"/>
      <c r="Z1685" s="6">
        <v>22</v>
      </c>
      <c r="AA1685" s="6">
        <v>69</v>
      </c>
      <c r="AB1685" s="7">
        <f t="shared" ref="AB1685:AB1690" si="43">Z1685-AA1685</f>
        <v>-47</v>
      </c>
      <c r="AC1685" s="6">
        <v>32</v>
      </c>
      <c r="AD1685" s="6">
        <v>53</v>
      </c>
      <c r="AE1685" s="7">
        <f t="shared" ref="AE1685:AE1690" si="44">AC1685-AD1685</f>
        <v>-21</v>
      </c>
      <c r="AF1685" s="6"/>
      <c r="AG1685" s="6"/>
      <c r="AL1685" s="6"/>
      <c r="AM1685" s="6"/>
      <c r="AO1685" s="4" t="s">
        <v>931</v>
      </c>
      <c r="AP1685" s="6"/>
      <c r="AQ1685" s="6"/>
      <c r="AR1685" s="6"/>
      <c r="AS1685" s="6"/>
      <c r="AT1685" s="6"/>
      <c r="AU1685" s="4"/>
      <c r="AV1685" s="6"/>
      <c r="AW1685" s="6"/>
      <c r="AX1685" s="7"/>
      <c r="AY1685" s="4"/>
      <c r="BI1685" s="50"/>
      <c r="BK1685" s="50"/>
      <c r="BM1685" s="50"/>
      <c r="BO1685" s="50"/>
      <c r="BQ1685" s="50"/>
      <c r="BS1685" s="50"/>
    </row>
    <row r="1686" spans="2:71" x14ac:dyDescent="0.25">
      <c r="B1686" s="3" t="s">
        <v>268</v>
      </c>
      <c r="C1686" s="9" t="s">
        <v>604</v>
      </c>
      <c r="D1686" s="39">
        <v>45351</v>
      </c>
      <c r="E1686" s="22">
        <v>1</v>
      </c>
      <c r="F1686" s="3" t="s">
        <v>1164</v>
      </c>
      <c r="H1686" s="6">
        <v>23</v>
      </c>
      <c r="I1686" s="7">
        <v>-2</v>
      </c>
      <c r="J1686" s="6">
        <v>47</v>
      </c>
      <c r="K1686" s="7">
        <v>3</v>
      </c>
      <c r="L1686" s="6">
        <v>9</v>
      </c>
      <c r="M1686" s="7">
        <v>0</v>
      </c>
      <c r="N1686" s="6">
        <v>5</v>
      </c>
      <c r="O1686" s="7">
        <v>-1</v>
      </c>
      <c r="P1686" s="6">
        <v>10</v>
      </c>
      <c r="Q1686" s="7">
        <v>0</v>
      </c>
      <c r="R1686" s="6"/>
      <c r="T1686" s="6">
        <v>-24</v>
      </c>
      <c r="U1686" s="7">
        <v>-5</v>
      </c>
      <c r="V1686" s="3" t="s">
        <v>842</v>
      </c>
      <c r="W1686" s="3"/>
      <c r="Y1686" s="6"/>
      <c r="Z1686" s="6">
        <v>27</v>
      </c>
      <c r="AA1686" s="6">
        <v>52</v>
      </c>
      <c r="AB1686" s="7">
        <f t="shared" si="43"/>
        <v>-25</v>
      </c>
      <c r="AC1686" s="6">
        <v>36</v>
      </c>
      <c r="AD1686" s="6">
        <v>31</v>
      </c>
      <c r="AE1686" s="7">
        <f t="shared" si="44"/>
        <v>5</v>
      </c>
      <c r="AF1686" s="6"/>
      <c r="AG1686" s="6"/>
      <c r="AL1686" s="6"/>
      <c r="AM1686" s="6"/>
      <c r="AO1686" s="4" t="s">
        <v>1189</v>
      </c>
      <c r="AP1686" s="6">
        <v>28</v>
      </c>
      <c r="AQ1686" s="6">
        <v>44</v>
      </c>
      <c r="AR1686" s="6"/>
      <c r="AS1686" s="6"/>
      <c r="AT1686" s="6"/>
      <c r="AU1686" s="4" t="s">
        <v>1185</v>
      </c>
      <c r="AV1686" s="6"/>
      <c r="AW1686" s="6"/>
      <c r="AX1686" s="7"/>
      <c r="AY1686" s="4"/>
      <c r="BI1686" s="50"/>
      <c r="BK1686" s="50"/>
      <c r="BM1686" s="50"/>
      <c r="BO1686" s="50"/>
      <c r="BQ1686" s="50"/>
      <c r="BS1686" s="50"/>
    </row>
    <row r="1687" spans="2:71" x14ac:dyDescent="0.25">
      <c r="B1687" s="3" t="s">
        <v>294</v>
      </c>
      <c r="C1687" s="9" t="s">
        <v>315</v>
      </c>
      <c r="D1687" s="39">
        <v>45352</v>
      </c>
      <c r="E1687" s="22">
        <v>6</v>
      </c>
      <c r="F1687" s="3" t="s">
        <v>1136</v>
      </c>
      <c r="H1687" s="6">
        <v>27</v>
      </c>
      <c r="I1687" s="7">
        <v>1</v>
      </c>
      <c r="J1687" s="6">
        <v>44</v>
      </c>
      <c r="K1687" s="7">
        <v>0</v>
      </c>
      <c r="L1687" s="6">
        <v>10</v>
      </c>
      <c r="M1687" s="7">
        <v>0</v>
      </c>
      <c r="N1687" s="6">
        <v>4</v>
      </c>
      <c r="O1687" s="7">
        <v>0</v>
      </c>
      <c r="P1687" s="6">
        <v>8</v>
      </c>
      <c r="Q1687" s="7">
        <v>-2</v>
      </c>
      <c r="R1687" s="6"/>
      <c r="T1687" s="6">
        <v>-17</v>
      </c>
      <c r="U1687" s="7">
        <v>1</v>
      </c>
      <c r="V1687" s="3" t="s">
        <v>842</v>
      </c>
      <c r="W1687" s="3" t="s">
        <v>988</v>
      </c>
      <c r="Y1687" s="6"/>
      <c r="Z1687" s="6"/>
      <c r="AA1687" s="6"/>
      <c r="AC1687" s="6"/>
      <c r="AD1687" s="6"/>
      <c r="AF1687" s="6"/>
      <c r="AG1687" s="6"/>
      <c r="AL1687" s="6"/>
      <c r="AM1687" s="6"/>
      <c r="AO1687" s="4"/>
      <c r="AP1687" s="6"/>
      <c r="AQ1687" s="6"/>
      <c r="AR1687" s="6"/>
      <c r="AS1687" s="6"/>
      <c r="AT1687" s="6"/>
      <c r="AU1687" s="4"/>
      <c r="AV1687" s="6"/>
      <c r="AW1687" s="6"/>
      <c r="AX1687" s="7"/>
      <c r="AY1687" s="4"/>
      <c r="BI1687" s="50"/>
      <c r="BK1687" s="50"/>
      <c r="BM1687" s="50"/>
      <c r="BO1687" s="50"/>
      <c r="BQ1687" s="50"/>
      <c r="BS1687" s="50"/>
    </row>
    <row r="1688" spans="2:71" x14ac:dyDescent="0.25">
      <c r="B1688" s="3" t="s">
        <v>294</v>
      </c>
      <c r="C1688" s="9" t="s">
        <v>374</v>
      </c>
      <c r="D1688" s="39">
        <v>45352</v>
      </c>
      <c r="E1688" s="22">
        <v>4</v>
      </c>
      <c r="F1688" s="3" t="s">
        <v>1094</v>
      </c>
      <c r="H1688" s="6">
        <v>27</v>
      </c>
      <c r="I1688" s="7">
        <v>4</v>
      </c>
      <c r="J1688" s="6">
        <v>41</v>
      </c>
      <c r="K1688" s="7">
        <v>-3</v>
      </c>
      <c r="L1688" s="6">
        <v>9</v>
      </c>
      <c r="M1688" s="7">
        <v>-2</v>
      </c>
      <c r="N1688" s="6">
        <v>6</v>
      </c>
      <c r="O1688" s="7">
        <v>1</v>
      </c>
      <c r="P1688" s="6">
        <v>12</v>
      </c>
      <c r="Q1688" s="7">
        <v>2</v>
      </c>
      <c r="R1688" s="6">
        <v>1</v>
      </c>
      <c r="S1688" s="7">
        <v>-1</v>
      </c>
      <c r="T1688" s="6">
        <v>-14</v>
      </c>
      <c r="U1688" s="7">
        <v>7</v>
      </c>
      <c r="V1688" s="3" t="s">
        <v>842</v>
      </c>
      <c r="W1688" s="3"/>
      <c r="Y1688" s="6"/>
      <c r="Z1688" s="6">
        <v>29</v>
      </c>
      <c r="AA1688" s="6">
        <v>65</v>
      </c>
      <c r="AB1688" s="7">
        <f t="shared" si="43"/>
        <v>-36</v>
      </c>
      <c r="AC1688" s="6">
        <v>41</v>
      </c>
      <c r="AD1688" s="6">
        <v>47</v>
      </c>
      <c r="AE1688" s="7">
        <f t="shared" si="44"/>
        <v>-6</v>
      </c>
      <c r="AF1688" s="6"/>
      <c r="AG1688" s="6"/>
      <c r="AL1688" s="6"/>
      <c r="AM1688" s="6"/>
      <c r="AO1688" s="4" t="s">
        <v>1095</v>
      </c>
      <c r="AP1688" s="6"/>
      <c r="AQ1688" s="6"/>
      <c r="AR1688" s="6"/>
      <c r="AS1688" s="6"/>
      <c r="AT1688" s="6"/>
      <c r="AU1688" s="4"/>
      <c r="AV1688" s="6"/>
      <c r="AW1688" s="6"/>
      <c r="AX1688" s="7"/>
      <c r="AY1688" s="4"/>
      <c r="BI1688" s="50"/>
      <c r="BK1688" s="50"/>
      <c r="BM1688" s="50"/>
      <c r="BO1688" s="50"/>
      <c r="BQ1688" s="50"/>
      <c r="BS1688" s="50"/>
    </row>
    <row r="1689" spans="2:71" x14ac:dyDescent="0.25">
      <c r="B1689" s="3" t="s">
        <v>294</v>
      </c>
      <c r="C1689" s="9" t="s">
        <v>697</v>
      </c>
      <c r="D1689" s="39">
        <v>45353</v>
      </c>
      <c r="E1689" s="22">
        <v>5</v>
      </c>
      <c r="F1689" s="3" t="s">
        <v>821</v>
      </c>
      <c r="H1689" s="6"/>
      <c r="J1689" s="6"/>
      <c r="L1689" s="6"/>
      <c r="N1689" s="6"/>
      <c r="P1689" s="6"/>
      <c r="R1689" s="6"/>
      <c r="T1689" s="6"/>
      <c r="V1689" s="3" t="s">
        <v>842</v>
      </c>
      <c r="W1689" s="3"/>
      <c r="Y1689" s="6"/>
      <c r="Z1689" s="6"/>
      <c r="AA1689" s="6"/>
      <c r="AC1689" s="6"/>
      <c r="AD1689" s="6"/>
      <c r="AF1689" s="6"/>
      <c r="AG1689" s="6"/>
      <c r="AL1689" s="6"/>
      <c r="AM1689" s="6"/>
      <c r="AO1689" s="4"/>
      <c r="AP1689" s="6"/>
      <c r="AQ1689" s="6"/>
      <c r="AR1689" s="6"/>
      <c r="AS1689" s="6"/>
      <c r="AT1689" s="6"/>
      <c r="AU1689" s="4"/>
      <c r="AV1689" s="6">
        <v>16</v>
      </c>
      <c r="AW1689" s="6">
        <v>67</v>
      </c>
      <c r="AX1689" s="7">
        <f>AV1689-AW1689</f>
        <v>-51</v>
      </c>
      <c r="AY1689" s="4" t="s">
        <v>871</v>
      </c>
      <c r="BI1689" s="50"/>
      <c r="BK1689" s="50"/>
      <c r="BM1689" s="50"/>
      <c r="BO1689" s="50"/>
      <c r="BQ1689" s="50"/>
      <c r="BS1689" s="50"/>
    </row>
    <row r="1690" spans="2:71" x14ac:dyDescent="0.25">
      <c r="B1690" s="3" t="s">
        <v>294</v>
      </c>
      <c r="C1690" s="9" t="s">
        <v>583</v>
      </c>
      <c r="D1690" s="39">
        <v>45354</v>
      </c>
      <c r="E1690" s="22">
        <v>4</v>
      </c>
      <c r="F1690" s="3" t="s">
        <v>1135</v>
      </c>
      <c r="H1690" s="6">
        <v>23</v>
      </c>
      <c r="I1690" s="7">
        <v>0</v>
      </c>
      <c r="J1690" s="6">
        <v>43</v>
      </c>
      <c r="K1690" s="7">
        <v>0</v>
      </c>
      <c r="L1690" s="6">
        <v>10</v>
      </c>
      <c r="M1690" s="7">
        <v>0</v>
      </c>
      <c r="N1690" s="6">
        <v>6</v>
      </c>
      <c r="O1690" s="7">
        <v>-2</v>
      </c>
      <c r="P1690" s="6">
        <v>13</v>
      </c>
      <c r="Q1690" s="7">
        <v>1</v>
      </c>
      <c r="R1690" s="6"/>
      <c r="T1690" s="6">
        <v>-20</v>
      </c>
      <c r="U1690" s="7">
        <v>0</v>
      </c>
      <c r="V1690" s="3" t="s">
        <v>842</v>
      </c>
      <c r="W1690" s="3"/>
      <c r="Y1690" s="6"/>
      <c r="Z1690" s="6">
        <v>26</v>
      </c>
      <c r="AA1690" s="6">
        <v>48</v>
      </c>
      <c r="AB1690" s="7">
        <f t="shared" si="43"/>
        <v>-22</v>
      </c>
      <c r="AC1690" s="6">
        <v>36</v>
      </c>
      <c r="AD1690" s="6">
        <v>34</v>
      </c>
      <c r="AE1690" s="7">
        <f t="shared" si="44"/>
        <v>2</v>
      </c>
      <c r="AF1690" s="6"/>
      <c r="AG1690" s="6"/>
      <c r="AL1690" s="6"/>
      <c r="AM1690" s="6"/>
      <c r="AO1690" s="4" t="s">
        <v>1148</v>
      </c>
      <c r="AP1690" s="6">
        <v>31</v>
      </c>
      <c r="AQ1690" s="6">
        <v>41</v>
      </c>
      <c r="AR1690" s="6"/>
      <c r="AS1690" s="6"/>
      <c r="AT1690" s="6"/>
      <c r="AU1690" s="4" t="s">
        <v>1147</v>
      </c>
      <c r="AV1690" s="6"/>
      <c r="AW1690" s="6"/>
      <c r="AX1690" s="7"/>
      <c r="AY1690" s="4"/>
      <c r="BI1690" s="50"/>
      <c r="BK1690" s="50"/>
      <c r="BM1690" s="50"/>
      <c r="BO1690" s="50"/>
      <c r="BQ1690" s="50"/>
      <c r="BS1690" s="50"/>
    </row>
    <row r="1691" spans="2:71" x14ac:dyDescent="0.25">
      <c r="B1691" s="3" t="s">
        <v>294</v>
      </c>
      <c r="C1691" s="9" t="s">
        <v>593</v>
      </c>
      <c r="D1691" s="39">
        <v>45357</v>
      </c>
      <c r="E1691" s="22">
        <v>8</v>
      </c>
      <c r="F1691" s="3" t="s">
        <v>1169</v>
      </c>
      <c r="G1691" s="2" t="s">
        <v>42</v>
      </c>
      <c r="H1691" s="6">
        <v>23</v>
      </c>
      <c r="I1691" s="7">
        <v>0</v>
      </c>
      <c r="J1691" s="6">
        <v>44</v>
      </c>
      <c r="K1691" s="7">
        <v>0</v>
      </c>
      <c r="L1691" s="6">
        <v>11</v>
      </c>
      <c r="M1691" s="7">
        <v>1</v>
      </c>
      <c r="N1691" s="6">
        <v>6</v>
      </c>
      <c r="O1691" s="7">
        <v>-1</v>
      </c>
      <c r="P1691" s="6">
        <v>11</v>
      </c>
      <c r="Q1691" s="7">
        <v>1</v>
      </c>
      <c r="R1691" s="6"/>
      <c r="T1691" s="6">
        <v>-21</v>
      </c>
      <c r="U1691" s="7">
        <v>0</v>
      </c>
      <c r="V1691" s="3" t="s">
        <v>1170</v>
      </c>
      <c r="W1691" t="s">
        <v>988</v>
      </c>
      <c r="Y1691" s="6"/>
      <c r="Z1691" s="6"/>
      <c r="AA1691" s="6"/>
      <c r="AC1691" s="6"/>
      <c r="AD1691" s="6"/>
      <c r="AF1691" s="6"/>
      <c r="AG1691" s="6"/>
      <c r="AL1691" s="6"/>
      <c r="AM1691" s="6"/>
      <c r="AO1691" s="4"/>
      <c r="AP1691" s="6"/>
      <c r="AQ1691" s="6"/>
      <c r="AR1691" s="6"/>
      <c r="AS1691" s="6"/>
      <c r="AT1691" s="6"/>
      <c r="AU1691" s="4"/>
      <c r="AV1691" s="6"/>
      <c r="AW1691" s="6"/>
      <c r="AX1691" s="7"/>
      <c r="AY1691" s="4"/>
      <c r="BI1691" s="50"/>
      <c r="BK1691" s="50"/>
      <c r="BM1691" s="50"/>
      <c r="BO1691" s="50"/>
      <c r="BQ1691" s="50"/>
      <c r="BS1691" s="50"/>
    </row>
    <row r="1692" spans="2:71" x14ac:dyDescent="0.25">
      <c r="B1692" s="3" t="s">
        <v>294</v>
      </c>
      <c r="C1692" s="9" t="s">
        <v>593</v>
      </c>
      <c r="D1692" s="39">
        <v>45357</v>
      </c>
      <c r="E1692" s="22">
        <v>8</v>
      </c>
      <c r="F1692" s="3" t="s">
        <v>821</v>
      </c>
      <c r="G1692" s="2" t="s">
        <v>224</v>
      </c>
      <c r="H1692" s="6">
        <v>20</v>
      </c>
      <c r="I1692" s="7">
        <v>0</v>
      </c>
      <c r="J1692" s="6">
        <v>47</v>
      </c>
      <c r="K1692" s="7">
        <v>1</v>
      </c>
      <c r="L1692" s="6">
        <v>9</v>
      </c>
      <c r="M1692" s="7">
        <v>2</v>
      </c>
      <c r="N1692" s="6">
        <v>7</v>
      </c>
      <c r="O1692" s="7">
        <v>0</v>
      </c>
      <c r="P1692" s="6">
        <v>13</v>
      </c>
      <c r="Q1692" s="7">
        <v>-1</v>
      </c>
      <c r="R1692" s="6"/>
      <c r="T1692" s="6">
        <v>-27</v>
      </c>
      <c r="U1692" s="7">
        <v>-1</v>
      </c>
      <c r="V1692" s="3" t="s">
        <v>842</v>
      </c>
      <c r="W1692" s="3"/>
      <c r="Y1692" s="6"/>
      <c r="Z1692" s="6"/>
      <c r="AA1692" s="6"/>
      <c r="AC1692" s="6"/>
      <c r="AD1692" s="6"/>
      <c r="AF1692" s="6"/>
      <c r="AG1692" s="6"/>
      <c r="AL1692" s="6"/>
      <c r="AM1692" s="6"/>
      <c r="AO1692" s="4"/>
      <c r="AP1692" s="6"/>
      <c r="AQ1692" s="6"/>
      <c r="AR1692" s="6"/>
      <c r="AS1692" s="6"/>
      <c r="AT1692" s="6"/>
      <c r="AU1692" s="4"/>
      <c r="AV1692" s="6"/>
      <c r="AW1692" s="6"/>
      <c r="AX1692" s="7"/>
      <c r="AY1692" s="4"/>
      <c r="BI1692" s="50"/>
      <c r="BK1692" s="50"/>
      <c r="BM1692" s="50"/>
      <c r="BO1692" s="50"/>
      <c r="BQ1692" s="50"/>
      <c r="BS1692" s="50"/>
    </row>
    <row r="1693" spans="2:71" x14ac:dyDescent="0.25">
      <c r="B1693" s="3" t="s">
        <v>294</v>
      </c>
      <c r="C1693" s="9" t="s">
        <v>593</v>
      </c>
      <c r="D1693" s="39">
        <v>45357</v>
      </c>
      <c r="E1693" s="22">
        <v>9</v>
      </c>
      <c r="F1693" s="3" t="s">
        <v>1019</v>
      </c>
      <c r="G1693" s="2" t="s">
        <v>202</v>
      </c>
      <c r="H1693" s="6">
        <v>25</v>
      </c>
      <c r="I1693" s="7">
        <v>-4</v>
      </c>
      <c r="J1693" s="6">
        <v>41</v>
      </c>
      <c r="K1693" s="7">
        <v>-3</v>
      </c>
      <c r="L1693" s="6">
        <v>10</v>
      </c>
      <c r="M1693" s="7">
        <v>-1</v>
      </c>
      <c r="N1693" s="6">
        <v>6</v>
      </c>
      <c r="O1693" s="7">
        <v>0</v>
      </c>
      <c r="P1693" s="6">
        <v>13</v>
      </c>
      <c r="Q1693" s="7">
        <v>5</v>
      </c>
      <c r="R1693" s="6"/>
      <c r="T1693" s="6">
        <v>-16</v>
      </c>
      <c r="U1693" s="7">
        <v>-1</v>
      </c>
      <c r="V1693" s="3" t="s">
        <v>842</v>
      </c>
      <c r="W1693" s="3"/>
      <c r="Y1693" s="6"/>
      <c r="Z1693" s="6">
        <v>19</v>
      </c>
      <c r="AA1693" s="6">
        <v>60</v>
      </c>
      <c r="AB1693" s="7">
        <f>Z1693-AA1693</f>
        <v>-41</v>
      </c>
      <c r="AC1693" s="6">
        <v>28</v>
      </c>
      <c r="AD1693" s="6">
        <v>37</v>
      </c>
      <c r="AE1693" s="7">
        <f>AC1693-AD1693</f>
        <v>-9</v>
      </c>
      <c r="AF1693" s="6">
        <v>13</v>
      </c>
      <c r="AG1693" s="6">
        <v>21</v>
      </c>
      <c r="AH1693" s="7">
        <f>AF1693-AG1693</f>
        <v>-8</v>
      </c>
      <c r="AL1693" s="6"/>
      <c r="AM1693" s="6"/>
      <c r="AO1693" s="4" t="s">
        <v>1087</v>
      </c>
      <c r="AP1693" s="6"/>
      <c r="AQ1693" s="6"/>
      <c r="AR1693" s="6"/>
      <c r="AS1693" s="6"/>
      <c r="AT1693" s="6"/>
      <c r="AU1693" s="4"/>
      <c r="AV1693" s="6"/>
      <c r="AW1693" s="6"/>
      <c r="AX1693" s="7"/>
      <c r="AY1693" s="4"/>
      <c r="BI1693" s="50"/>
      <c r="BK1693" s="50"/>
      <c r="BM1693" s="50"/>
      <c r="BO1693" s="50"/>
      <c r="BQ1693" s="50"/>
      <c r="BS1693" s="50"/>
    </row>
    <row r="1694" spans="2:71" x14ac:dyDescent="0.25">
      <c r="B1694" s="3" t="s">
        <v>294</v>
      </c>
      <c r="C1694" s="9" t="s">
        <v>645</v>
      </c>
      <c r="D1694" s="39">
        <v>45357</v>
      </c>
      <c r="E1694" s="22">
        <v>10</v>
      </c>
      <c r="F1694" s="3" t="s">
        <v>903</v>
      </c>
      <c r="G1694" s="2" t="s">
        <v>138</v>
      </c>
      <c r="H1694" s="6">
        <v>25</v>
      </c>
      <c r="I1694" s="7">
        <v>-2</v>
      </c>
      <c r="J1694" s="6">
        <v>41</v>
      </c>
      <c r="K1694" s="7">
        <v>-1</v>
      </c>
      <c r="L1694" s="6">
        <v>10</v>
      </c>
      <c r="M1694" s="7">
        <v>0</v>
      </c>
      <c r="N1694" s="6">
        <v>7</v>
      </c>
      <c r="O1694" s="7">
        <v>0</v>
      </c>
      <c r="P1694" s="6">
        <v>11</v>
      </c>
      <c r="Q1694" s="7">
        <v>1</v>
      </c>
      <c r="R1694" s="6"/>
      <c r="T1694" s="6">
        <v>-16</v>
      </c>
      <c r="U1694" s="7">
        <v>-1</v>
      </c>
      <c r="V1694" s="3" t="s">
        <v>842</v>
      </c>
      <c r="W1694" s="3"/>
      <c r="Y1694" s="6"/>
      <c r="Z1694" s="6">
        <v>23</v>
      </c>
      <c r="AA1694" s="6">
        <v>58</v>
      </c>
      <c r="AB1694" s="7">
        <v>-34</v>
      </c>
      <c r="AC1694" s="6">
        <v>30</v>
      </c>
      <c r="AD1694" s="6">
        <v>40</v>
      </c>
      <c r="AE1694" s="7">
        <f>AC1694-AD1694</f>
        <v>-10</v>
      </c>
      <c r="AF1694" s="6">
        <v>14</v>
      </c>
      <c r="AG1694" s="6">
        <v>24</v>
      </c>
      <c r="AH1694" s="7">
        <f>AF1694-AG1694</f>
        <v>-10</v>
      </c>
      <c r="AL1694" s="6"/>
      <c r="AM1694" s="6"/>
      <c r="AO1694" s="4" t="s">
        <v>1127</v>
      </c>
      <c r="AP1694" s="6">
        <v>21</v>
      </c>
      <c r="AQ1694" s="6">
        <v>31</v>
      </c>
      <c r="AR1694" s="6"/>
      <c r="AS1694" s="6"/>
      <c r="AT1694" s="6"/>
      <c r="AU1694" s="4" t="s">
        <v>1035</v>
      </c>
      <c r="AV1694" s="6"/>
      <c r="AW1694" s="6"/>
      <c r="AX1694" s="7"/>
      <c r="AY1694" s="4"/>
      <c r="BI1694" s="50"/>
      <c r="BK1694" s="50"/>
      <c r="BM1694" s="50"/>
      <c r="BO1694" s="50"/>
      <c r="BQ1694" s="50"/>
      <c r="BS1694" s="50"/>
    </row>
    <row r="1695" spans="2:71" x14ac:dyDescent="0.25">
      <c r="B1695" s="3" t="s">
        <v>294</v>
      </c>
      <c r="C1695" s="9" t="s">
        <v>553</v>
      </c>
      <c r="D1695" s="39">
        <v>45358</v>
      </c>
      <c r="E1695" s="22">
        <v>8</v>
      </c>
      <c r="F1695" s="3" t="s">
        <v>1182</v>
      </c>
      <c r="G1695" s="2" t="s">
        <v>74</v>
      </c>
      <c r="H1695" s="6">
        <v>18</v>
      </c>
      <c r="I1695" s="7">
        <v>-2</v>
      </c>
      <c r="J1695" s="6">
        <v>46</v>
      </c>
      <c r="K1695" s="7">
        <v>1</v>
      </c>
      <c r="L1695" s="6">
        <v>10</v>
      </c>
      <c r="M1695" s="7">
        <v>0</v>
      </c>
      <c r="N1695" s="6">
        <v>7</v>
      </c>
      <c r="O1695" s="7">
        <v>-2</v>
      </c>
      <c r="P1695" s="6">
        <v>13</v>
      </c>
      <c r="Q1695" s="7">
        <v>1</v>
      </c>
      <c r="R1695" s="6"/>
      <c r="T1695" s="6">
        <v>-28</v>
      </c>
      <c r="U1695" s="7">
        <v>-3</v>
      </c>
      <c r="V1695" s="3" t="s">
        <v>842</v>
      </c>
      <c r="W1695" s="3"/>
      <c r="Y1695" s="6"/>
      <c r="Z1695" s="6"/>
      <c r="AA1695" s="6"/>
      <c r="AC1695" s="6"/>
      <c r="AD1695" s="6"/>
      <c r="AF1695" s="6"/>
      <c r="AG1695" s="6"/>
      <c r="AL1695" s="6"/>
      <c r="AM1695" s="6"/>
      <c r="AO1695" s="4"/>
      <c r="AP1695" s="6"/>
      <c r="AQ1695" s="6"/>
      <c r="AR1695" s="6"/>
      <c r="AS1695" s="6"/>
      <c r="AT1695" s="6"/>
      <c r="AU1695" s="4"/>
      <c r="AV1695" s="6"/>
      <c r="AW1695" s="6"/>
      <c r="AX1695" s="7"/>
      <c r="AY1695" s="4"/>
      <c r="BI1695" s="50"/>
      <c r="BK1695" s="50"/>
      <c r="BM1695" s="50"/>
      <c r="BO1695" s="50"/>
      <c r="BQ1695" s="50"/>
      <c r="BS1695" s="50"/>
    </row>
    <row r="1696" spans="2:71" x14ac:dyDescent="0.25">
      <c r="B1696" s="3" t="s">
        <v>294</v>
      </c>
      <c r="C1696" s="9" t="s">
        <v>647</v>
      </c>
      <c r="D1696" s="39">
        <v>45358</v>
      </c>
      <c r="E1696" s="22">
        <v>8</v>
      </c>
      <c r="F1696" s="3" t="s">
        <v>1164</v>
      </c>
      <c r="H1696" s="6">
        <v>24</v>
      </c>
      <c r="I1696" s="7">
        <v>1</v>
      </c>
      <c r="J1696" s="6">
        <v>43</v>
      </c>
      <c r="K1696" s="7">
        <v>-4</v>
      </c>
      <c r="L1696" s="6">
        <v>9</v>
      </c>
      <c r="M1696" s="7">
        <v>0</v>
      </c>
      <c r="N1696" s="6">
        <v>6</v>
      </c>
      <c r="O1696" s="7">
        <v>1</v>
      </c>
      <c r="P1696" s="6">
        <v>13</v>
      </c>
      <c r="Q1696" s="7">
        <v>3</v>
      </c>
      <c r="R1696" s="6"/>
      <c r="T1696" s="6">
        <v>-19</v>
      </c>
      <c r="U1696" s="7">
        <v>5</v>
      </c>
      <c r="V1696" s="3" t="s">
        <v>842</v>
      </c>
      <c r="W1696" s="3"/>
      <c r="Y1696" s="6"/>
      <c r="Z1696" s="6">
        <v>25</v>
      </c>
      <c r="AA1696" s="6">
        <v>51</v>
      </c>
      <c r="AB1696" s="7">
        <f>Z1696-AA1696</f>
        <v>-26</v>
      </c>
      <c r="AC1696" s="6">
        <v>29</v>
      </c>
      <c r="AD1696" s="6">
        <v>36</v>
      </c>
      <c r="AE1696" s="7">
        <f>AC1696-AD1696</f>
        <v>-7</v>
      </c>
      <c r="AF1696" s="6"/>
      <c r="AG1696" s="6"/>
      <c r="AL1696" s="6"/>
      <c r="AM1696" s="6"/>
      <c r="AO1696" s="4" t="s">
        <v>1189</v>
      </c>
      <c r="AP1696" s="6">
        <v>25</v>
      </c>
      <c r="AQ1696" s="6">
        <v>40</v>
      </c>
      <c r="AR1696" s="6"/>
      <c r="AS1696" s="6"/>
      <c r="AT1696" s="6"/>
      <c r="AU1696" s="4" t="s">
        <v>1185</v>
      </c>
      <c r="AV1696" s="6"/>
      <c r="AW1696" s="6"/>
      <c r="AX1696" s="7"/>
      <c r="AY1696" s="4"/>
      <c r="BI1696" s="50"/>
      <c r="BK1696" s="50"/>
      <c r="BM1696" s="50"/>
      <c r="BO1696" s="50"/>
      <c r="BQ1696" s="50"/>
      <c r="BS1696" s="50"/>
    </row>
    <row r="1697" spans="1:71" x14ac:dyDescent="0.25">
      <c r="B1697" s="3" t="s">
        <v>294</v>
      </c>
      <c r="C1697" s="9" t="s">
        <v>477</v>
      </c>
      <c r="D1697" s="39">
        <v>45358</v>
      </c>
      <c r="E1697" s="22">
        <v>14</v>
      </c>
      <c r="F1697" s="3" t="s">
        <v>976</v>
      </c>
      <c r="H1697" s="6">
        <v>23</v>
      </c>
      <c r="I1697" s="7">
        <v>-4</v>
      </c>
      <c r="J1697" s="6">
        <v>45</v>
      </c>
      <c r="K1697" s="7">
        <v>3</v>
      </c>
      <c r="L1697" s="6">
        <v>6</v>
      </c>
      <c r="M1697" s="7">
        <v>-2</v>
      </c>
      <c r="N1697" s="6">
        <v>8</v>
      </c>
      <c r="O1697" s="7">
        <v>0</v>
      </c>
      <c r="P1697" s="6">
        <v>11</v>
      </c>
      <c r="Q1697" s="7">
        <v>2</v>
      </c>
      <c r="R1697" s="6"/>
      <c r="T1697" s="6">
        <v>-22</v>
      </c>
      <c r="U1697" s="7">
        <v>-7</v>
      </c>
      <c r="V1697" s="3" t="s">
        <v>842</v>
      </c>
      <c r="W1697" s="3" t="s">
        <v>1213</v>
      </c>
      <c r="X1697" t="s">
        <v>439</v>
      </c>
      <c r="Y1697" s="6"/>
      <c r="Z1697" s="6"/>
      <c r="AA1697" s="6"/>
      <c r="AC1697" s="6"/>
      <c r="AD1697" s="6"/>
      <c r="AF1697" s="6"/>
      <c r="AG1697" s="6"/>
      <c r="AL1697" s="6"/>
      <c r="AM1697" s="6"/>
      <c r="AO1697" s="4"/>
      <c r="AP1697" s="6">
        <v>19</v>
      </c>
      <c r="AQ1697" s="6">
        <v>33</v>
      </c>
      <c r="AR1697" s="6"/>
      <c r="AS1697" s="6"/>
      <c r="AT1697" s="6"/>
      <c r="AU1697" s="4" t="s">
        <v>1185</v>
      </c>
      <c r="AV1697" s="6"/>
      <c r="AW1697" s="6"/>
      <c r="AX1697" s="7"/>
      <c r="AY1697" s="4"/>
      <c r="BI1697" s="50"/>
      <c r="BK1697" s="50"/>
      <c r="BM1697" s="50"/>
      <c r="BO1697" s="50"/>
      <c r="BQ1697" s="50"/>
      <c r="BS1697" s="50"/>
    </row>
    <row r="1698" spans="1:71" x14ac:dyDescent="0.25">
      <c r="B1698" s="3" t="s">
        <v>294</v>
      </c>
      <c r="C1698" s="9" t="s">
        <v>1220</v>
      </c>
      <c r="D1698" s="39">
        <v>45358</v>
      </c>
      <c r="E1698" s="22">
        <v>3</v>
      </c>
      <c r="F1698" s="3" t="s">
        <v>821</v>
      </c>
      <c r="H1698" s="6">
        <v>24</v>
      </c>
      <c r="I1698" s="7">
        <v>-2</v>
      </c>
      <c r="J1698" s="6">
        <v>41</v>
      </c>
      <c r="K1698" s="7">
        <v>1.5</v>
      </c>
      <c r="L1698" s="6">
        <v>12</v>
      </c>
      <c r="M1698" s="7">
        <v>-0.5</v>
      </c>
      <c r="N1698" s="6">
        <v>7</v>
      </c>
      <c r="O1698" s="7">
        <v>-0.5</v>
      </c>
      <c r="P1698" s="6">
        <v>12</v>
      </c>
      <c r="Q1698" s="7">
        <v>3</v>
      </c>
      <c r="R1698" s="6"/>
      <c r="T1698" s="6">
        <v>-17</v>
      </c>
      <c r="U1698" s="7">
        <v>-3.5</v>
      </c>
      <c r="V1698" s="3" t="s">
        <v>842</v>
      </c>
      <c r="W1698" s="3"/>
      <c r="X1698" t="s">
        <v>1152</v>
      </c>
      <c r="Y1698" s="6"/>
      <c r="Z1698" s="6"/>
      <c r="AA1698" s="6"/>
      <c r="AC1698" s="6"/>
      <c r="AD1698" s="6"/>
      <c r="AF1698" s="6"/>
      <c r="AG1698" s="6"/>
      <c r="AL1698" s="6"/>
      <c r="AM1698" s="6"/>
      <c r="AO1698" s="4"/>
      <c r="AP1698" s="6"/>
      <c r="AQ1698" s="6"/>
      <c r="AR1698" s="6"/>
      <c r="AS1698" s="6"/>
      <c r="AT1698" s="6"/>
      <c r="AU1698" s="4"/>
      <c r="AV1698" s="6"/>
      <c r="AW1698" s="6"/>
      <c r="AX1698" s="7"/>
      <c r="AY1698" s="4"/>
      <c r="BF1698">
        <v>155</v>
      </c>
      <c r="BG1698" s="50">
        <f>BF1698-BF1588</f>
        <v>-14</v>
      </c>
      <c r="BH1698">
        <v>403</v>
      </c>
      <c r="BI1698" s="50">
        <f>BH1698-BH1588</f>
        <v>18</v>
      </c>
      <c r="BJ1698">
        <v>49</v>
      </c>
      <c r="BK1698" s="50">
        <f>BJ1698-BJ1588</f>
        <v>1</v>
      </c>
      <c r="BL1698">
        <v>1</v>
      </c>
      <c r="BM1698" s="50">
        <f>BL1698-BL1588</f>
        <v>0</v>
      </c>
      <c r="BN1698">
        <v>0</v>
      </c>
      <c r="BO1698" s="50">
        <f>BN1698-BN1588</f>
        <v>0</v>
      </c>
      <c r="BP1698">
        <v>19</v>
      </c>
      <c r="BQ1698" s="50">
        <f>BP1698-BP1588</f>
        <v>-6</v>
      </c>
      <c r="BR1698">
        <v>4</v>
      </c>
      <c r="BS1698" s="50">
        <f>BR1698-BR1588</f>
        <v>1</v>
      </c>
    </row>
    <row r="1699" spans="1:71" x14ac:dyDescent="0.25">
      <c r="B1699" s="3" t="s">
        <v>294</v>
      </c>
      <c r="C1699" s="9" t="s">
        <v>317</v>
      </c>
      <c r="D1699" s="39">
        <v>45359</v>
      </c>
      <c r="E1699" s="22">
        <v>13</v>
      </c>
      <c r="F1699" s="3" t="s">
        <v>1136</v>
      </c>
      <c r="H1699" s="6">
        <v>25</v>
      </c>
      <c r="I1699" s="7">
        <v>-2</v>
      </c>
      <c r="J1699" s="6">
        <v>43</v>
      </c>
      <c r="K1699" s="7">
        <v>-1</v>
      </c>
      <c r="L1699" s="6">
        <v>11</v>
      </c>
      <c r="M1699" s="7">
        <v>1</v>
      </c>
      <c r="N1699" s="6">
        <v>4</v>
      </c>
      <c r="O1699" s="7">
        <v>0</v>
      </c>
      <c r="P1699" s="6">
        <v>9</v>
      </c>
      <c r="Q1699" s="7">
        <v>1</v>
      </c>
      <c r="R1699" s="6"/>
      <c r="T1699" s="6">
        <v>-18</v>
      </c>
      <c r="U1699" s="7">
        <v>-1</v>
      </c>
      <c r="V1699" s="3" t="s">
        <v>842</v>
      </c>
      <c r="W1699" s="3" t="s">
        <v>988</v>
      </c>
      <c r="Y1699" s="6"/>
      <c r="Z1699" s="6"/>
      <c r="AA1699" s="6"/>
      <c r="AC1699" s="6"/>
      <c r="AD1699" s="6"/>
      <c r="AF1699" s="6"/>
      <c r="AG1699" s="6"/>
      <c r="AL1699" s="6"/>
      <c r="AM1699" s="6"/>
      <c r="AO1699" s="4"/>
      <c r="AP1699" s="6"/>
      <c r="AQ1699" s="6"/>
      <c r="AR1699" s="6"/>
      <c r="AS1699" s="6"/>
      <c r="AT1699" s="6"/>
      <c r="AU1699" s="4"/>
      <c r="AV1699" s="6"/>
      <c r="AW1699" s="6"/>
      <c r="AX1699" s="7"/>
      <c r="AY1699" s="4"/>
      <c r="BI1699" s="50"/>
      <c r="BK1699" s="50"/>
      <c r="BM1699" s="50"/>
      <c r="BO1699" s="50"/>
      <c r="BQ1699" s="50"/>
      <c r="BS1699" s="50"/>
    </row>
    <row r="1700" spans="1:71" x14ac:dyDescent="0.25">
      <c r="B1700" s="3" t="s">
        <v>294</v>
      </c>
      <c r="C1700" s="9" t="s">
        <v>544</v>
      </c>
      <c r="D1700" s="39">
        <v>45359</v>
      </c>
      <c r="E1700" s="22">
        <v>11</v>
      </c>
      <c r="F1700" s="3" t="s">
        <v>1094</v>
      </c>
      <c r="H1700" s="6">
        <v>27</v>
      </c>
      <c r="I1700" s="7">
        <v>0</v>
      </c>
      <c r="J1700" s="6">
        <v>44</v>
      </c>
      <c r="K1700" s="7">
        <v>3</v>
      </c>
      <c r="L1700" s="6">
        <v>10</v>
      </c>
      <c r="M1700" s="7">
        <v>1</v>
      </c>
      <c r="N1700" s="6">
        <v>4</v>
      </c>
      <c r="O1700" s="7">
        <v>-2</v>
      </c>
      <c r="P1700" s="6">
        <v>11</v>
      </c>
      <c r="Q1700" s="7">
        <v>-1</v>
      </c>
      <c r="R1700" s="6">
        <v>0</v>
      </c>
      <c r="S1700" s="7">
        <v>-1</v>
      </c>
      <c r="T1700" s="6">
        <v>-17</v>
      </c>
      <c r="U1700" s="7">
        <v>-3</v>
      </c>
      <c r="V1700" s="3" t="s">
        <v>842</v>
      </c>
      <c r="W1700" s="3"/>
      <c r="Y1700" s="6"/>
      <c r="Z1700" s="6">
        <v>31</v>
      </c>
      <c r="AA1700" s="6">
        <v>65</v>
      </c>
      <c r="AB1700" s="7">
        <f>Z1700-AA1700</f>
        <v>-34</v>
      </c>
      <c r="AC1700" s="6">
        <v>40</v>
      </c>
      <c r="AD1700" s="6">
        <v>49</v>
      </c>
      <c r="AE1700" s="7">
        <v>-8</v>
      </c>
      <c r="AF1700" s="6"/>
      <c r="AG1700" s="6"/>
      <c r="AL1700" s="6"/>
      <c r="AM1700" s="6"/>
      <c r="AO1700" s="4" t="s">
        <v>1095</v>
      </c>
      <c r="AP1700" s="6"/>
      <c r="AQ1700" s="6"/>
      <c r="AR1700" s="6"/>
      <c r="AS1700" s="6"/>
      <c r="AT1700" s="6"/>
      <c r="AU1700" s="4"/>
      <c r="AV1700" s="6"/>
      <c r="AW1700" s="6"/>
      <c r="AX1700" s="7"/>
      <c r="AY1700" s="4"/>
      <c r="BA1700">
        <v>31</v>
      </c>
      <c r="BB1700">
        <v>43</v>
      </c>
      <c r="BC1700">
        <v>13</v>
      </c>
      <c r="BI1700" s="50"/>
      <c r="BK1700" s="50"/>
      <c r="BM1700" s="50"/>
      <c r="BO1700" s="50"/>
      <c r="BQ1700" s="50"/>
      <c r="BS1700" s="50"/>
    </row>
    <row r="1701" spans="1:71" x14ac:dyDescent="0.25">
      <c r="B1701" s="3" t="s">
        <v>294</v>
      </c>
      <c r="C1701" s="9" t="s">
        <v>544</v>
      </c>
      <c r="D1701" s="39">
        <v>45359</v>
      </c>
      <c r="E1701" s="22">
        <v>12</v>
      </c>
      <c r="F1701" s="3" t="s">
        <v>1198</v>
      </c>
      <c r="G1701" s="2" t="s">
        <v>150</v>
      </c>
      <c r="H1701" s="6">
        <v>27</v>
      </c>
      <c r="I1701" s="7">
        <v>-1</v>
      </c>
      <c r="J1701" s="6">
        <v>42</v>
      </c>
      <c r="K1701" s="7">
        <v>-1</v>
      </c>
      <c r="L1701" s="6">
        <v>10</v>
      </c>
      <c r="M1701" s="7">
        <v>0</v>
      </c>
      <c r="N1701" s="6">
        <v>6</v>
      </c>
      <c r="O1701" s="7">
        <v>1</v>
      </c>
      <c r="P1701" s="6">
        <v>10</v>
      </c>
      <c r="Q1701" s="7">
        <v>1</v>
      </c>
      <c r="R1701" s="6"/>
      <c r="T1701" s="6">
        <v>-15</v>
      </c>
      <c r="U1701" s="7">
        <v>0</v>
      </c>
      <c r="V1701" s="3" t="s">
        <v>842</v>
      </c>
      <c r="W1701" s="3"/>
      <c r="Y1701" s="6"/>
      <c r="Z1701" s="6"/>
      <c r="AA1701" s="6"/>
      <c r="AC1701" s="6"/>
      <c r="AD1701" s="6"/>
      <c r="AF1701" s="6"/>
      <c r="AG1701" s="6"/>
      <c r="AL1701" s="6"/>
      <c r="AM1701" s="6"/>
      <c r="AO1701" s="4"/>
      <c r="AP1701" s="6"/>
      <c r="AQ1701" s="6"/>
      <c r="AR1701" s="6"/>
      <c r="AS1701" s="6"/>
      <c r="AT1701" s="6"/>
      <c r="AU1701" s="4"/>
      <c r="AV1701" s="6"/>
      <c r="AW1701" s="6"/>
      <c r="AX1701" s="7"/>
      <c r="AY1701" s="4"/>
      <c r="BI1701" s="50"/>
      <c r="BK1701" s="50"/>
      <c r="BM1701" s="50"/>
      <c r="BO1701" s="50"/>
      <c r="BQ1701" s="50"/>
      <c r="BS1701" s="50"/>
    </row>
    <row r="1702" spans="1:71" x14ac:dyDescent="0.25">
      <c r="A1702" s="3"/>
      <c r="B1702" s="3" t="s">
        <v>294</v>
      </c>
      <c r="C1702" s="9" t="s">
        <v>1221</v>
      </c>
      <c r="D1702" s="39">
        <v>45359</v>
      </c>
      <c r="E1702" s="22">
        <v>31</v>
      </c>
      <c r="F1702" s="3" t="s">
        <v>982</v>
      </c>
      <c r="G1702" s="2" t="s">
        <v>13</v>
      </c>
      <c r="H1702" s="6">
        <v>26</v>
      </c>
      <c r="I1702" s="7">
        <v>-3</v>
      </c>
      <c r="J1702" s="6">
        <v>45</v>
      </c>
      <c r="K1702" s="7">
        <v>-1</v>
      </c>
      <c r="L1702" s="6">
        <v>10</v>
      </c>
      <c r="M1702" s="7">
        <v>0</v>
      </c>
      <c r="N1702" s="6">
        <v>4</v>
      </c>
      <c r="O1702" s="7">
        <v>1</v>
      </c>
      <c r="P1702" s="6">
        <v>9</v>
      </c>
      <c r="Q1702" s="7">
        <v>4</v>
      </c>
      <c r="R1702" s="6"/>
      <c r="T1702" s="6">
        <v>-19</v>
      </c>
      <c r="U1702" s="7">
        <v>-2</v>
      </c>
      <c r="V1702" s="3" t="s">
        <v>842</v>
      </c>
      <c r="W1702" s="3"/>
      <c r="X1702" t="s">
        <v>1152</v>
      </c>
      <c r="Y1702" s="6"/>
      <c r="Z1702" s="6"/>
      <c r="AA1702" s="6"/>
      <c r="AC1702" s="6"/>
      <c r="AD1702" s="6"/>
      <c r="AF1702" s="6"/>
      <c r="AG1702" s="6"/>
      <c r="AL1702" s="6"/>
      <c r="AM1702" s="6"/>
      <c r="AO1702" s="4"/>
      <c r="AP1702" s="6"/>
      <c r="AQ1702" s="6"/>
      <c r="AR1702" s="6"/>
      <c r="AS1702" s="6"/>
      <c r="AT1702" s="6"/>
      <c r="AU1702" s="4"/>
      <c r="AV1702" s="6"/>
      <c r="AW1702" s="6"/>
      <c r="AX1702" s="7"/>
      <c r="AY1702" s="4"/>
      <c r="BF1702">
        <v>98</v>
      </c>
      <c r="BG1702" s="50">
        <f>BF1702-BF1525</f>
        <v>-53</v>
      </c>
      <c r="BH1702">
        <v>468</v>
      </c>
      <c r="BI1702" s="50">
        <f>BH1702-BH1525</f>
        <v>34</v>
      </c>
      <c r="BJ1702">
        <v>22</v>
      </c>
      <c r="BK1702" s="50">
        <f>BJ1702-BJ1525</f>
        <v>6</v>
      </c>
      <c r="BL1702">
        <v>0</v>
      </c>
      <c r="BM1702" s="50">
        <f>BL1702-BL1525</f>
        <v>-1</v>
      </c>
      <c r="BN1702">
        <v>0</v>
      </c>
      <c r="BO1702" s="50">
        <f>BN1702-BN1525</f>
        <v>-1</v>
      </c>
      <c r="BP1702">
        <v>41</v>
      </c>
      <c r="BQ1702" s="50">
        <f>BP1702-BP1525</f>
        <v>13</v>
      </c>
      <c r="BR1702">
        <v>2</v>
      </c>
      <c r="BS1702" s="50">
        <f>BR1702-BR1525</f>
        <v>-1</v>
      </c>
    </row>
    <row r="1703" spans="1:71" x14ac:dyDescent="0.25">
      <c r="B1703" s="3" t="s">
        <v>294</v>
      </c>
      <c r="C1703" s="9" t="s">
        <v>623</v>
      </c>
      <c r="D1703" s="39">
        <v>45360</v>
      </c>
      <c r="E1703" s="22">
        <v>12</v>
      </c>
      <c r="F1703" s="3" t="s">
        <v>821</v>
      </c>
      <c r="H1703" s="6"/>
      <c r="J1703" s="6"/>
      <c r="L1703" s="6"/>
      <c r="N1703" s="6"/>
      <c r="P1703" s="6"/>
      <c r="R1703" s="6"/>
      <c r="T1703" s="6"/>
      <c r="V1703" s="3" t="s">
        <v>842</v>
      </c>
      <c r="W1703" s="3"/>
      <c r="Y1703" s="6"/>
      <c r="Z1703" s="6"/>
      <c r="AA1703" s="6"/>
      <c r="AC1703" s="6"/>
      <c r="AD1703" s="6"/>
      <c r="AF1703" s="6"/>
      <c r="AG1703" s="6"/>
      <c r="AL1703" s="6"/>
      <c r="AM1703" s="6"/>
      <c r="AO1703" s="4"/>
      <c r="AP1703" s="6"/>
      <c r="AQ1703" s="6"/>
      <c r="AR1703" s="6"/>
      <c r="AS1703" s="6"/>
      <c r="AT1703" s="6"/>
      <c r="AU1703" s="4"/>
      <c r="AV1703" s="6">
        <v>14</v>
      </c>
      <c r="AW1703" s="6">
        <v>70</v>
      </c>
      <c r="AX1703" s="7">
        <f>AV1703-AW1703</f>
        <v>-56</v>
      </c>
      <c r="AY1703" s="4" t="s">
        <v>871</v>
      </c>
      <c r="BI1703" s="50"/>
      <c r="BK1703" s="50"/>
      <c r="BM1703" s="50"/>
      <c r="BO1703" s="50"/>
      <c r="BQ1703" s="50"/>
      <c r="BS1703" s="50"/>
    </row>
    <row r="1704" spans="1:71" x14ac:dyDescent="0.25">
      <c r="B1704" s="3" t="s">
        <v>294</v>
      </c>
      <c r="C1704" s="9" t="s">
        <v>637</v>
      </c>
      <c r="D1704" s="39">
        <v>45361</v>
      </c>
      <c r="E1704" s="22">
        <v>11</v>
      </c>
      <c r="F1704" s="3" t="s">
        <v>1135</v>
      </c>
      <c r="H1704" s="6">
        <v>24</v>
      </c>
      <c r="I1704" s="7">
        <v>1</v>
      </c>
      <c r="J1704" s="6">
        <v>42</v>
      </c>
      <c r="K1704" s="7">
        <v>-1</v>
      </c>
      <c r="L1704" s="6">
        <v>12</v>
      </c>
      <c r="M1704" s="7">
        <v>2</v>
      </c>
      <c r="N1704" s="6">
        <v>5</v>
      </c>
      <c r="O1704" s="7">
        <v>-1</v>
      </c>
      <c r="P1704" s="6">
        <v>14</v>
      </c>
      <c r="Q1704" s="7">
        <v>1</v>
      </c>
      <c r="R1704" s="6"/>
      <c r="T1704" s="6">
        <v>-18</v>
      </c>
      <c r="U1704" s="7">
        <v>2</v>
      </c>
      <c r="V1704" s="3" t="s">
        <v>842</v>
      </c>
      <c r="W1704" s="3"/>
      <c r="Y1704" s="6"/>
      <c r="Z1704" s="6">
        <v>25</v>
      </c>
      <c r="AA1704" s="6">
        <v>44</v>
      </c>
      <c r="AB1704" s="7">
        <f>Z1704-AA1704</f>
        <v>-19</v>
      </c>
      <c r="AC1704" s="6">
        <v>34</v>
      </c>
      <c r="AD1704" s="6">
        <v>26</v>
      </c>
      <c r="AE1704" s="7">
        <f>AC1704-AD1704</f>
        <v>8</v>
      </c>
      <c r="AF1704" s="6"/>
      <c r="AG1704" s="6"/>
      <c r="AL1704" s="6"/>
      <c r="AM1704" s="6"/>
      <c r="AO1704" s="4" t="s">
        <v>1148</v>
      </c>
      <c r="AP1704" s="6"/>
      <c r="AQ1704" s="6"/>
      <c r="AR1704" s="6"/>
      <c r="AS1704" s="6"/>
      <c r="AT1704" s="6"/>
      <c r="AU1704" s="4"/>
      <c r="AV1704" s="6"/>
      <c r="AW1704" s="6"/>
      <c r="AX1704" s="7"/>
      <c r="AY1704" s="4"/>
      <c r="BI1704" s="50"/>
      <c r="BK1704" s="50"/>
      <c r="BM1704" s="50"/>
      <c r="BO1704" s="50"/>
      <c r="BQ1704" s="50"/>
      <c r="BS1704" s="50"/>
    </row>
    <row r="1705" spans="1:71" x14ac:dyDescent="0.25">
      <c r="B1705" s="3" t="s">
        <v>294</v>
      </c>
      <c r="C1705" s="9" t="s">
        <v>520</v>
      </c>
      <c r="D1705" s="39">
        <v>45362</v>
      </c>
      <c r="E1705" s="22">
        <v>15</v>
      </c>
      <c r="F1705" s="3" t="s">
        <v>982</v>
      </c>
      <c r="H1705" s="6">
        <v>26</v>
      </c>
      <c r="I1705" s="7">
        <v>-3</v>
      </c>
      <c r="J1705" s="6">
        <v>45</v>
      </c>
      <c r="K1705" s="7">
        <v>1</v>
      </c>
      <c r="L1705" s="6">
        <v>11</v>
      </c>
      <c r="M1705" s="7">
        <v>2</v>
      </c>
      <c r="N1705" s="6">
        <v>3</v>
      </c>
      <c r="O1705" s="7">
        <v>0</v>
      </c>
      <c r="P1705" s="6">
        <v>8</v>
      </c>
      <c r="Q1705" s="7">
        <v>1</v>
      </c>
      <c r="R1705" s="6">
        <v>0</v>
      </c>
      <c r="S1705" s="7">
        <v>-1</v>
      </c>
      <c r="T1705" s="6">
        <v>-19</v>
      </c>
      <c r="U1705" s="7">
        <v>-4</v>
      </c>
      <c r="V1705" s="3" t="s">
        <v>842</v>
      </c>
      <c r="W1705" s="3" t="s">
        <v>988</v>
      </c>
      <c r="Y1705" s="6"/>
      <c r="Z1705" s="6">
        <v>26</v>
      </c>
      <c r="AA1705" s="6">
        <v>58</v>
      </c>
      <c r="AB1705" s="7">
        <f>Z1705-AA1705</f>
        <v>-32</v>
      </c>
      <c r="AC1705" s="6">
        <v>42</v>
      </c>
      <c r="AD1705" s="6">
        <v>35</v>
      </c>
      <c r="AE1705" s="7">
        <f>AC1705-AD1705</f>
        <v>7</v>
      </c>
      <c r="AF1705" s="6"/>
      <c r="AG1705" s="6"/>
      <c r="AL1705" s="6"/>
      <c r="AM1705" s="6"/>
      <c r="AO1705" s="4" t="s">
        <v>1193</v>
      </c>
      <c r="AP1705" s="6">
        <v>28</v>
      </c>
      <c r="AQ1705" s="6">
        <v>38</v>
      </c>
      <c r="AR1705" s="6"/>
      <c r="AS1705" s="6"/>
      <c r="AT1705" s="6"/>
      <c r="AU1705" s="4" t="s">
        <v>1084</v>
      </c>
      <c r="AV1705" s="6"/>
      <c r="AW1705" s="6"/>
      <c r="AX1705" s="7"/>
      <c r="AY1705" s="4"/>
      <c r="BI1705" s="50"/>
      <c r="BK1705" s="50"/>
      <c r="BM1705" s="50"/>
      <c r="BO1705" s="50"/>
      <c r="BQ1705" s="50"/>
      <c r="BS1705" s="50"/>
    </row>
    <row r="1706" spans="1:71" x14ac:dyDescent="0.25">
      <c r="B1706" s="3" t="s">
        <v>294</v>
      </c>
      <c r="C1706" s="9" t="s">
        <v>340</v>
      </c>
      <c r="D1706" s="39">
        <v>45363</v>
      </c>
      <c r="E1706" s="22">
        <v>14</v>
      </c>
      <c r="F1706" s="3" t="s">
        <v>821</v>
      </c>
      <c r="G1706" s="2" t="s">
        <v>224</v>
      </c>
      <c r="H1706" s="6">
        <v>20</v>
      </c>
      <c r="I1706" s="7">
        <v>0</v>
      </c>
      <c r="J1706" s="6">
        <v>44</v>
      </c>
      <c r="K1706" s="7">
        <v>-3</v>
      </c>
      <c r="L1706" s="6">
        <v>9</v>
      </c>
      <c r="M1706" s="7">
        <v>0</v>
      </c>
      <c r="N1706" s="6">
        <v>7</v>
      </c>
      <c r="O1706" s="7">
        <v>0</v>
      </c>
      <c r="P1706" s="6">
        <v>14</v>
      </c>
      <c r="Q1706" s="7">
        <v>1</v>
      </c>
      <c r="R1706" s="6"/>
      <c r="T1706" s="6">
        <v>-24</v>
      </c>
      <c r="U1706" s="7">
        <v>3</v>
      </c>
      <c r="V1706" s="3" t="s">
        <v>842</v>
      </c>
      <c r="W1706" s="3"/>
      <c r="Y1706" s="6"/>
      <c r="Z1706" s="6"/>
      <c r="AA1706" s="6"/>
      <c r="AC1706" s="6"/>
      <c r="AD1706" s="6"/>
      <c r="AF1706" s="6"/>
      <c r="AG1706" s="6"/>
      <c r="AL1706" s="6"/>
      <c r="AM1706" s="6"/>
      <c r="AO1706" s="4"/>
      <c r="AP1706" s="6"/>
      <c r="AQ1706" s="6"/>
      <c r="AR1706" s="6"/>
      <c r="AS1706" s="6"/>
      <c r="AT1706" s="6"/>
      <c r="AU1706" s="4"/>
      <c r="AV1706" s="6"/>
      <c r="AW1706" s="6"/>
      <c r="AX1706" s="7"/>
      <c r="AY1706" s="4"/>
      <c r="BI1706" s="50"/>
      <c r="BK1706" s="50"/>
      <c r="BM1706" s="50"/>
      <c r="BO1706" s="50"/>
      <c r="BQ1706" s="50"/>
      <c r="BS1706" s="50"/>
    </row>
    <row r="1707" spans="1:71" x14ac:dyDescent="0.25">
      <c r="B1707" s="3" t="s">
        <v>294</v>
      </c>
      <c r="C1707" s="9" t="s">
        <v>594</v>
      </c>
      <c r="D1707" s="39">
        <v>45364</v>
      </c>
      <c r="E1707" s="22">
        <v>15</v>
      </c>
      <c r="F1707" s="3" t="s">
        <v>1169</v>
      </c>
      <c r="H1707" s="6">
        <v>22</v>
      </c>
      <c r="I1707" s="7">
        <v>-1</v>
      </c>
      <c r="J1707" s="6">
        <v>44</v>
      </c>
      <c r="K1707" s="7">
        <v>0</v>
      </c>
      <c r="L1707" s="6">
        <v>11</v>
      </c>
      <c r="M1707" s="7">
        <v>0</v>
      </c>
      <c r="N1707" s="6">
        <v>5</v>
      </c>
      <c r="O1707" s="7">
        <v>-1</v>
      </c>
      <c r="P1707" s="6">
        <v>12</v>
      </c>
      <c r="Q1707" s="7">
        <v>1</v>
      </c>
      <c r="R1707" s="6"/>
      <c r="T1707" s="6">
        <v>-22</v>
      </c>
      <c r="U1707" s="7">
        <v>-1</v>
      </c>
      <c r="V1707" s="3" t="s">
        <v>1170</v>
      </c>
      <c r="W1707" t="s">
        <v>988</v>
      </c>
      <c r="Y1707" s="6"/>
      <c r="Z1707" s="6"/>
      <c r="AA1707" s="6"/>
      <c r="AC1707" s="6"/>
      <c r="AD1707" s="6"/>
      <c r="AF1707" s="6"/>
      <c r="AG1707" s="6"/>
      <c r="AL1707" s="6"/>
      <c r="AM1707" s="6"/>
      <c r="AO1707" s="4"/>
      <c r="AP1707" s="6"/>
      <c r="AQ1707" s="6"/>
      <c r="AR1707" s="6"/>
      <c r="AS1707" s="6"/>
      <c r="AT1707" s="6"/>
      <c r="AU1707" s="4"/>
      <c r="AV1707" s="6"/>
      <c r="AW1707" s="6"/>
      <c r="AX1707" s="7"/>
      <c r="AY1707" s="4"/>
      <c r="BI1707" s="50"/>
      <c r="BK1707" s="50"/>
      <c r="BM1707" s="50"/>
      <c r="BO1707" s="50"/>
      <c r="BQ1707" s="50"/>
      <c r="BS1707" s="50"/>
    </row>
    <row r="1708" spans="1:71" x14ac:dyDescent="0.25">
      <c r="B1708" s="3" t="s">
        <v>294</v>
      </c>
      <c r="C1708" s="9" t="s">
        <v>692</v>
      </c>
      <c r="D1708" s="39">
        <v>45365</v>
      </c>
      <c r="E1708" s="22">
        <v>15</v>
      </c>
      <c r="F1708" s="3" t="s">
        <v>1164</v>
      </c>
      <c r="H1708" s="6">
        <v>25</v>
      </c>
      <c r="I1708" s="7">
        <v>1</v>
      </c>
      <c r="J1708" s="6">
        <v>43</v>
      </c>
      <c r="K1708" s="7">
        <v>0</v>
      </c>
      <c r="L1708" s="6">
        <v>10</v>
      </c>
      <c r="M1708" s="7">
        <v>1</v>
      </c>
      <c r="N1708" s="6">
        <v>6</v>
      </c>
      <c r="O1708" s="7">
        <v>0</v>
      </c>
      <c r="P1708" s="6">
        <v>12</v>
      </c>
      <c r="Q1708" s="7">
        <v>-1</v>
      </c>
      <c r="R1708" s="6"/>
      <c r="T1708" s="6">
        <v>-18</v>
      </c>
      <c r="U1708" s="7">
        <v>1</v>
      </c>
      <c r="V1708" s="3" t="s">
        <v>842</v>
      </c>
      <c r="W1708" s="3"/>
      <c r="Y1708" s="6"/>
      <c r="Z1708" s="6">
        <v>23</v>
      </c>
      <c r="AA1708" s="6">
        <v>50</v>
      </c>
      <c r="AB1708" s="7">
        <f t="shared" ref="AB1708:AB1714" si="45">Z1708-AA1708</f>
        <v>-27</v>
      </c>
      <c r="AC1708" s="6">
        <v>33</v>
      </c>
      <c r="AD1708" s="6">
        <v>32</v>
      </c>
      <c r="AE1708" s="7">
        <f t="shared" ref="AE1708:AE1714" si="46">AC1708-AD1708</f>
        <v>1</v>
      </c>
      <c r="AF1708" s="6"/>
      <c r="AG1708" s="6"/>
      <c r="AL1708" s="6"/>
      <c r="AM1708" s="6"/>
      <c r="AO1708" s="4" t="s">
        <v>1189</v>
      </c>
      <c r="AP1708" s="6">
        <v>25</v>
      </c>
      <c r="AQ1708" s="6">
        <v>42</v>
      </c>
      <c r="AR1708" s="6"/>
      <c r="AS1708" s="6"/>
      <c r="AT1708" s="6"/>
      <c r="AU1708" s="4" t="s">
        <v>1185</v>
      </c>
      <c r="AV1708" s="6"/>
      <c r="AW1708" s="6"/>
      <c r="AX1708" s="7"/>
      <c r="AY1708" s="4"/>
      <c r="BI1708" s="50"/>
      <c r="BK1708" s="50"/>
      <c r="BM1708" s="50"/>
      <c r="BO1708" s="50"/>
      <c r="BQ1708" s="50"/>
      <c r="BS1708" s="50"/>
    </row>
    <row r="1709" spans="1:71" x14ac:dyDescent="0.25">
      <c r="B1709" s="3" t="s">
        <v>294</v>
      </c>
      <c r="C1709" s="9" t="s">
        <v>692</v>
      </c>
      <c r="D1709" s="39">
        <v>45365</v>
      </c>
      <c r="E1709" s="22"/>
      <c r="F1709" s="3" t="s">
        <v>1222</v>
      </c>
      <c r="H1709" s="6">
        <v>24</v>
      </c>
      <c r="J1709" s="6">
        <v>42</v>
      </c>
      <c r="L1709" s="6">
        <v>10</v>
      </c>
      <c r="N1709" s="6">
        <v>7</v>
      </c>
      <c r="P1709" s="6"/>
      <c r="R1709" s="6"/>
      <c r="T1709" s="6">
        <f>H1709-J1709</f>
        <v>-18</v>
      </c>
      <c r="V1709" s="3" t="s">
        <v>842</v>
      </c>
      <c r="W1709" s="3"/>
      <c r="Y1709" s="6"/>
      <c r="Z1709" s="6"/>
      <c r="AA1709" s="6"/>
      <c r="AC1709" s="6"/>
      <c r="AD1709" s="6"/>
      <c r="AF1709" s="6"/>
      <c r="AG1709" s="6"/>
      <c r="AL1709" s="6"/>
      <c r="AM1709" s="6"/>
      <c r="AO1709" s="4"/>
      <c r="AP1709" s="6"/>
      <c r="AQ1709" s="6"/>
      <c r="AR1709" s="6"/>
      <c r="AS1709" s="6"/>
      <c r="AT1709" s="6"/>
      <c r="AU1709" s="4"/>
      <c r="AV1709" s="6"/>
      <c r="AW1709" s="6"/>
      <c r="AX1709" s="7"/>
      <c r="AY1709" s="4"/>
      <c r="BI1709" s="50"/>
      <c r="BK1709" s="50"/>
      <c r="BM1709" s="50"/>
      <c r="BO1709" s="50"/>
      <c r="BQ1709" s="50"/>
      <c r="BS1709" s="50"/>
    </row>
    <row r="1710" spans="1:71" x14ac:dyDescent="0.25">
      <c r="B1710" s="3" t="s">
        <v>294</v>
      </c>
      <c r="C1710" s="9" t="s">
        <v>319</v>
      </c>
      <c r="D1710" s="39">
        <v>45366</v>
      </c>
      <c r="E1710" s="22">
        <v>19</v>
      </c>
      <c r="F1710" s="3" t="s">
        <v>1136</v>
      </c>
      <c r="G1710" s="20" t="s">
        <v>1223</v>
      </c>
      <c r="H1710" s="6">
        <v>26</v>
      </c>
      <c r="I1710" s="7">
        <v>1</v>
      </c>
      <c r="J1710" s="6">
        <v>44</v>
      </c>
      <c r="K1710" s="7">
        <v>1</v>
      </c>
      <c r="L1710" s="6">
        <v>9</v>
      </c>
      <c r="M1710" s="7">
        <v>-2</v>
      </c>
      <c r="N1710" s="6">
        <v>4</v>
      </c>
      <c r="O1710" s="7">
        <v>0</v>
      </c>
      <c r="P1710" s="6">
        <v>11</v>
      </c>
      <c r="Q1710" s="7">
        <v>2</v>
      </c>
      <c r="R1710" s="6"/>
      <c r="T1710" s="6">
        <v>-18</v>
      </c>
      <c r="U1710" s="7">
        <v>0</v>
      </c>
      <c r="V1710" s="3" t="s">
        <v>842</v>
      </c>
      <c r="W1710" s="3" t="s">
        <v>988</v>
      </c>
      <c r="Y1710" s="6"/>
      <c r="Z1710" s="6"/>
      <c r="AA1710" s="6"/>
      <c r="AC1710" s="6"/>
      <c r="AD1710" s="6"/>
      <c r="AF1710" s="6"/>
      <c r="AG1710" s="6"/>
      <c r="AL1710" s="6"/>
      <c r="AM1710" s="6"/>
      <c r="AO1710" s="4"/>
      <c r="AP1710" s="6"/>
      <c r="AQ1710" s="6"/>
      <c r="AR1710" s="6"/>
      <c r="AS1710" s="6"/>
      <c r="AT1710" s="6"/>
      <c r="AU1710" s="4"/>
      <c r="AV1710" s="6"/>
      <c r="AW1710" s="6"/>
      <c r="AX1710" s="7"/>
      <c r="AY1710" s="4"/>
      <c r="BI1710" s="50"/>
      <c r="BK1710" s="50"/>
      <c r="BM1710" s="50"/>
      <c r="BO1710" s="50"/>
      <c r="BQ1710" s="50"/>
      <c r="BS1710" s="50"/>
    </row>
    <row r="1711" spans="1:71" x14ac:dyDescent="0.25">
      <c r="B1711" s="3" t="s">
        <v>294</v>
      </c>
      <c r="C1711" s="9" t="s">
        <v>518</v>
      </c>
      <c r="D1711" s="39">
        <v>45366</v>
      </c>
      <c r="E1711" s="22">
        <v>18</v>
      </c>
      <c r="F1711" s="3" t="s">
        <v>1094</v>
      </c>
      <c r="H1711" s="6">
        <v>23</v>
      </c>
      <c r="I1711" s="7">
        <v>-4</v>
      </c>
      <c r="J1711" s="6">
        <v>46</v>
      </c>
      <c r="K1711" s="7">
        <v>2</v>
      </c>
      <c r="L1711" s="6">
        <v>9</v>
      </c>
      <c r="M1711" s="7">
        <v>-1</v>
      </c>
      <c r="N1711" s="6">
        <v>5</v>
      </c>
      <c r="O1711" s="7">
        <v>1</v>
      </c>
      <c r="P1711" s="6">
        <v>12</v>
      </c>
      <c r="Q1711" s="7">
        <v>1</v>
      </c>
      <c r="R1711" s="6">
        <v>1</v>
      </c>
      <c r="S1711" s="7">
        <v>1</v>
      </c>
      <c r="T1711" s="6">
        <v>-23</v>
      </c>
      <c r="U1711" s="7">
        <v>-6</v>
      </c>
      <c r="V1711" s="3" t="s">
        <v>842</v>
      </c>
      <c r="W1711" s="3"/>
      <c r="Y1711" s="6"/>
      <c r="Z1711" s="6">
        <v>30</v>
      </c>
      <c r="AA1711" s="6">
        <v>64</v>
      </c>
      <c r="AB1711" s="7">
        <f t="shared" si="45"/>
        <v>-34</v>
      </c>
      <c r="AC1711" s="6">
        <v>42</v>
      </c>
      <c r="AD1711" s="6">
        <v>45</v>
      </c>
      <c r="AE1711" s="7">
        <f t="shared" si="46"/>
        <v>-3</v>
      </c>
      <c r="AF1711" s="6"/>
      <c r="AG1711" s="6"/>
      <c r="AL1711" s="6"/>
      <c r="AM1711" s="6"/>
      <c r="AO1711" s="4" t="s">
        <v>1095</v>
      </c>
      <c r="AP1711" s="6"/>
      <c r="AQ1711" s="6"/>
      <c r="AR1711" s="6"/>
      <c r="AS1711" s="6"/>
      <c r="AT1711" s="6"/>
      <c r="AU1711" s="4"/>
      <c r="AV1711" s="6"/>
      <c r="AW1711" s="6"/>
      <c r="AX1711" s="7"/>
      <c r="AY1711" s="4"/>
      <c r="BI1711" s="50"/>
      <c r="BK1711" s="50"/>
      <c r="BM1711" s="50"/>
      <c r="BO1711" s="50"/>
      <c r="BQ1711" s="50"/>
      <c r="BS1711" s="50"/>
    </row>
    <row r="1712" spans="1:71" x14ac:dyDescent="0.25">
      <c r="B1712" s="3" t="s">
        <v>294</v>
      </c>
      <c r="C1712" s="9" t="s">
        <v>518</v>
      </c>
      <c r="D1712" s="39">
        <v>45366</v>
      </c>
      <c r="E1712" s="22">
        <v>20</v>
      </c>
      <c r="F1712" s="3" t="s">
        <v>1132</v>
      </c>
      <c r="H1712" s="6"/>
      <c r="J1712" s="6"/>
      <c r="L1712" s="6"/>
      <c r="N1712" s="6"/>
      <c r="P1712" s="6"/>
      <c r="R1712" s="6"/>
      <c r="T1712" s="6"/>
      <c r="V1712" s="3" t="s">
        <v>842</v>
      </c>
      <c r="W1712" s="3"/>
      <c r="Y1712" s="6"/>
      <c r="Z1712" s="6">
        <v>19</v>
      </c>
      <c r="AA1712" s="6">
        <v>57</v>
      </c>
      <c r="AB1712" s="7">
        <f>Z1712-AA1712</f>
        <v>-38</v>
      </c>
      <c r="AC1712" s="6">
        <v>29</v>
      </c>
      <c r="AD1712" s="6">
        <v>42</v>
      </c>
      <c r="AE1712" s="7">
        <f>AC1712-AD1712</f>
        <v>-13</v>
      </c>
      <c r="AF1712" s="6">
        <v>15</v>
      </c>
      <c r="AG1712" s="6">
        <v>33</v>
      </c>
      <c r="AH1712" s="7">
        <f>AF1712-AG1712</f>
        <v>-18</v>
      </c>
      <c r="AL1712" s="6"/>
      <c r="AM1712" s="6"/>
      <c r="AO1712" s="4" t="s">
        <v>1750</v>
      </c>
      <c r="AP1712" s="6"/>
      <c r="AQ1712" s="6"/>
      <c r="AR1712" s="6"/>
      <c r="AS1712" s="6"/>
      <c r="AT1712" s="6"/>
      <c r="AU1712" s="4"/>
      <c r="AV1712" s="6"/>
      <c r="AW1712" s="6"/>
      <c r="AX1712" s="7"/>
      <c r="AY1712" s="4"/>
      <c r="BI1712" s="50"/>
      <c r="BK1712" s="50"/>
      <c r="BM1712" s="50"/>
      <c r="BO1712" s="50"/>
      <c r="BQ1712" s="50"/>
      <c r="BS1712" s="50"/>
    </row>
    <row r="1713" spans="2:71" x14ac:dyDescent="0.25">
      <c r="B1713" s="3" t="s">
        <v>294</v>
      </c>
      <c r="C1713" s="9" t="s">
        <v>538</v>
      </c>
      <c r="D1713" s="39">
        <v>45367</v>
      </c>
      <c r="E1713" s="22">
        <v>20</v>
      </c>
      <c r="F1713" s="3" t="s">
        <v>821</v>
      </c>
      <c r="H1713" s="6"/>
      <c r="J1713" s="6"/>
      <c r="L1713" s="6"/>
      <c r="N1713" s="6"/>
      <c r="P1713" s="6"/>
      <c r="R1713" s="6"/>
      <c r="T1713" s="6"/>
      <c r="V1713" s="3" t="s">
        <v>842</v>
      </c>
      <c r="W1713" s="3"/>
      <c r="Y1713" s="6"/>
      <c r="Z1713" s="6"/>
      <c r="AA1713" s="6"/>
      <c r="AC1713" s="6"/>
      <c r="AD1713" s="6"/>
      <c r="AF1713" s="6"/>
      <c r="AG1713" s="6"/>
      <c r="AL1713" s="6"/>
      <c r="AM1713" s="6"/>
      <c r="AO1713" s="4"/>
      <c r="AP1713" s="6"/>
      <c r="AQ1713" s="6"/>
      <c r="AR1713" s="6"/>
      <c r="AS1713" s="6"/>
      <c r="AT1713" s="6"/>
      <c r="AU1713" s="4"/>
      <c r="AV1713" s="6">
        <v>13</v>
      </c>
      <c r="AW1713" s="6">
        <v>70</v>
      </c>
      <c r="AX1713" s="7">
        <f>AV1713-AW1713</f>
        <v>-57</v>
      </c>
      <c r="AY1713" s="4" t="s">
        <v>871</v>
      </c>
      <c r="BI1713" s="50"/>
      <c r="BK1713" s="50"/>
      <c r="BM1713" s="50"/>
      <c r="BO1713" s="50"/>
      <c r="BQ1713" s="50"/>
      <c r="BS1713" s="50"/>
    </row>
    <row r="1714" spans="2:71" x14ac:dyDescent="0.25">
      <c r="B1714" s="3" t="s">
        <v>294</v>
      </c>
      <c r="C1714" s="9" t="s">
        <v>595</v>
      </c>
      <c r="D1714" s="39">
        <v>45368</v>
      </c>
      <c r="E1714" s="22">
        <v>18</v>
      </c>
      <c r="F1714" s="3" t="s">
        <v>1135</v>
      </c>
      <c r="H1714" s="6">
        <v>21</v>
      </c>
      <c r="I1714" s="7">
        <v>-3</v>
      </c>
      <c r="J1714" s="6">
        <v>47</v>
      </c>
      <c r="K1714" s="7">
        <v>5</v>
      </c>
      <c r="L1714" s="6">
        <v>8</v>
      </c>
      <c r="M1714" s="7">
        <v>-4</v>
      </c>
      <c r="N1714" s="6">
        <v>6</v>
      </c>
      <c r="O1714" s="7">
        <v>1</v>
      </c>
      <c r="P1714" s="6">
        <v>14</v>
      </c>
      <c r="Q1714" s="7">
        <v>0</v>
      </c>
      <c r="R1714" s="6"/>
      <c r="T1714" s="6">
        <v>-26</v>
      </c>
      <c r="U1714" s="7">
        <v>-8</v>
      </c>
      <c r="V1714" s="3" t="s">
        <v>842</v>
      </c>
      <c r="W1714" s="3"/>
      <c r="Y1714" s="6"/>
      <c r="Z1714" s="6">
        <v>25</v>
      </c>
      <c r="AA1714" s="6">
        <v>48</v>
      </c>
      <c r="AB1714" s="7">
        <f t="shared" si="45"/>
        <v>-23</v>
      </c>
      <c r="AC1714" s="6">
        <v>36</v>
      </c>
      <c r="AD1714" s="6">
        <v>28</v>
      </c>
      <c r="AE1714" s="7">
        <f t="shared" si="46"/>
        <v>8</v>
      </c>
      <c r="AF1714" s="6"/>
      <c r="AG1714" s="6"/>
      <c r="AL1714" s="6"/>
      <c r="AM1714" s="6"/>
      <c r="AO1714" s="4" t="s">
        <v>1148</v>
      </c>
      <c r="AP1714" s="6">
        <v>28</v>
      </c>
      <c r="AQ1714" s="6">
        <v>43</v>
      </c>
      <c r="AR1714" s="6"/>
      <c r="AS1714" s="6"/>
      <c r="AT1714" s="6"/>
      <c r="AU1714" s="4" t="s">
        <v>1147</v>
      </c>
      <c r="AV1714" s="6"/>
      <c r="AW1714" s="6"/>
      <c r="AX1714" s="7"/>
      <c r="AY1714" s="4"/>
      <c r="BI1714" s="50"/>
      <c r="BK1714" s="50"/>
      <c r="BM1714" s="50"/>
      <c r="BO1714" s="50"/>
      <c r="BQ1714" s="50"/>
      <c r="BS1714" s="50"/>
    </row>
    <row r="1715" spans="2:71" x14ac:dyDescent="0.25">
      <c r="B1715" s="3" t="s">
        <v>294</v>
      </c>
      <c r="C1715" s="9" t="s">
        <v>641</v>
      </c>
      <c r="D1715" s="39">
        <v>45370</v>
      </c>
      <c r="E1715" s="22">
        <v>21</v>
      </c>
      <c r="F1715" s="3" t="s">
        <v>821</v>
      </c>
      <c r="G1715" s="2" t="s">
        <v>224</v>
      </c>
      <c r="H1715" s="6">
        <v>19</v>
      </c>
      <c r="I1715" s="7">
        <v>-1</v>
      </c>
      <c r="J1715" s="6">
        <v>44</v>
      </c>
      <c r="K1715" s="7">
        <v>0</v>
      </c>
      <c r="L1715" s="6">
        <v>9</v>
      </c>
      <c r="M1715" s="7">
        <v>0</v>
      </c>
      <c r="N1715" s="6">
        <v>8</v>
      </c>
      <c r="O1715" s="7">
        <v>1</v>
      </c>
      <c r="P1715" s="6">
        <v>15</v>
      </c>
      <c r="Q1715" s="7">
        <v>1</v>
      </c>
      <c r="R1715" s="6"/>
      <c r="T1715" s="6">
        <v>-25</v>
      </c>
      <c r="U1715" s="7">
        <v>-1</v>
      </c>
      <c r="V1715" s="3" t="s">
        <v>842</v>
      </c>
      <c r="W1715" s="3"/>
      <c r="Y1715" s="6"/>
      <c r="Z1715" s="6"/>
      <c r="AA1715" s="6"/>
      <c r="AC1715" s="6"/>
      <c r="AD1715" s="6"/>
      <c r="AF1715" s="6"/>
      <c r="AG1715" s="6"/>
      <c r="AL1715" s="6"/>
      <c r="AM1715" s="6"/>
      <c r="AO1715" s="4"/>
      <c r="AP1715" s="6"/>
      <c r="AQ1715" s="6"/>
      <c r="AR1715" s="6"/>
      <c r="AS1715" s="6"/>
      <c r="AT1715" s="6"/>
      <c r="AU1715" s="4"/>
      <c r="AV1715" s="6"/>
      <c r="AW1715" s="6"/>
      <c r="AX1715" s="7"/>
      <c r="AY1715" s="4"/>
      <c r="BI1715" s="50"/>
      <c r="BK1715" s="50"/>
      <c r="BM1715" s="50"/>
      <c r="BO1715" s="50"/>
      <c r="BQ1715" s="50"/>
      <c r="BS1715" s="50"/>
    </row>
    <row r="1716" spans="2:71" x14ac:dyDescent="0.25">
      <c r="B1716" s="3" t="s">
        <v>294</v>
      </c>
      <c r="C1716" s="9" t="s">
        <v>641</v>
      </c>
      <c r="D1716" s="39">
        <v>45370</v>
      </c>
      <c r="E1716" s="22">
        <v>21</v>
      </c>
      <c r="F1716" s="3" t="s">
        <v>1198</v>
      </c>
      <c r="G1716" s="2" t="s">
        <v>1224</v>
      </c>
      <c r="H1716" s="6">
        <v>25</v>
      </c>
      <c r="I1716" s="7">
        <v>-2</v>
      </c>
      <c r="J1716" s="6">
        <v>43</v>
      </c>
      <c r="K1716" s="7">
        <v>1</v>
      </c>
      <c r="L1716" s="6">
        <v>11</v>
      </c>
      <c r="M1716" s="7">
        <v>1</v>
      </c>
      <c r="N1716" s="6">
        <v>5</v>
      </c>
      <c r="O1716" s="7">
        <v>-1</v>
      </c>
      <c r="P1716" s="6">
        <v>11</v>
      </c>
      <c r="Q1716" s="7">
        <v>1</v>
      </c>
      <c r="R1716" s="6"/>
      <c r="T1716" s="6">
        <v>-18</v>
      </c>
      <c r="U1716" s="7">
        <v>-3</v>
      </c>
      <c r="V1716" s="3" t="s">
        <v>842</v>
      </c>
      <c r="W1716" s="3"/>
      <c r="Y1716" s="6"/>
      <c r="Z1716" s="6"/>
      <c r="AA1716" s="6"/>
      <c r="AC1716" s="6"/>
      <c r="AD1716" s="6"/>
      <c r="AF1716" s="6"/>
      <c r="AG1716" s="6"/>
      <c r="AL1716" s="6"/>
      <c r="AM1716" s="6"/>
      <c r="AO1716" s="4"/>
      <c r="AP1716" s="6"/>
      <c r="AQ1716" s="6"/>
      <c r="AR1716" s="6"/>
      <c r="AS1716" s="6"/>
      <c r="AT1716" s="6"/>
      <c r="AU1716" s="4"/>
      <c r="AV1716" s="6"/>
      <c r="AW1716" s="6"/>
      <c r="AX1716" s="7"/>
      <c r="AY1716" s="4"/>
      <c r="BI1716" s="50"/>
      <c r="BK1716" s="50"/>
      <c r="BM1716" s="50"/>
      <c r="BO1716" s="50"/>
      <c r="BQ1716" s="50"/>
      <c r="BS1716" s="50"/>
    </row>
    <row r="1717" spans="2:71" x14ac:dyDescent="0.25">
      <c r="B1717" s="3" t="s">
        <v>294</v>
      </c>
      <c r="C1717" s="9" t="s">
        <v>641</v>
      </c>
      <c r="D1717" s="39">
        <v>45370</v>
      </c>
      <c r="E1717" s="22">
        <v>22</v>
      </c>
      <c r="F1717" s="3" t="s">
        <v>821</v>
      </c>
      <c r="H1717" s="6"/>
      <c r="J1717" s="6"/>
      <c r="L1717" s="6"/>
      <c r="N1717" s="6"/>
      <c r="P1717" s="6"/>
      <c r="R1717" s="6"/>
      <c r="T1717" s="6"/>
      <c r="V1717" s="3" t="s">
        <v>842</v>
      </c>
      <c r="W1717" s="3"/>
      <c r="Y1717" s="6"/>
      <c r="Z1717" s="6">
        <v>21</v>
      </c>
      <c r="AA1717" s="6">
        <v>71</v>
      </c>
      <c r="AB1717" s="7">
        <f>Z1717-AA1717</f>
        <v>-50</v>
      </c>
      <c r="AC1717" s="6">
        <v>35</v>
      </c>
      <c r="AD1717" s="6">
        <v>53</v>
      </c>
      <c r="AE1717" s="7">
        <f>AC1717-AD1717</f>
        <v>-18</v>
      </c>
      <c r="AF1717" s="6"/>
      <c r="AG1717" s="6"/>
      <c r="AL1717" s="6"/>
      <c r="AM1717" s="6"/>
      <c r="AO1717" s="4" t="s">
        <v>931</v>
      </c>
      <c r="AP1717" s="6"/>
      <c r="AQ1717" s="6"/>
      <c r="AR1717" s="6"/>
      <c r="AS1717" s="6"/>
      <c r="AT1717" s="6"/>
      <c r="AU1717" s="4"/>
      <c r="AV1717" s="6"/>
      <c r="AW1717" s="6"/>
      <c r="AX1717" s="7"/>
      <c r="AY1717" s="4"/>
      <c r="BI1717" s="50"/>
      <c r="BK1717" s="50"/>
      <c r="BM1717" s="50"/>
      <c r="BO1717" s="50"/>
      <c r="BQ1717" s="50"/>
      <c r="BS1717" s="50"/>
    </row>
    <row r="1718" spans="2:71" x14ac:dyDescent="0.25">
      <c r="B1718" s="3" t="s">
        <v>294</v>
      </c>
      <c r="C1718" s="9" t="s">
        <v>598</v>
      </c>
      <c r="D1718" s="39">
        <v>45371</v>
      </c>
      <c r="E1718" s="22">
        <v>22</v>
      </c>
      <c r="F1718" s="3" t="s">
        <v>1169</v>
      </c>
      <c r="H1718" s="6">
        <v>22</v>
      </c>
      <c r="I1718" s="7">
        <v>0</v>
      </c>
      <c r="J1718" s="6">
        <v>43</v>
      </c>
      <c r="K1718" s="7">
        <v>-1</v>
      </c>
      <c r="L1718" s="6">
        <v>10</v>
      </c>
      <c r="M1718" s="7">
        <v>-1</v>
      </c>
      <c r="N1718" s="6">
        <v>6</v>
      </c>
      <c r="O1718" s="7">
        <v>1</v>
      </c>
      <c r="P1718" s="6">
        <v>13</v>
      </c>
      <c r="Q1718" s="7">
        <v>1</v>
      </c>
      <c r="R1718" s="6"/>
      <c r="T1718" s="6">
        <v>-21</v>
      </c>
      <c r="U1718" s="7">
        <v>1</v>
      </c>
      <c r="V1718" s="3" t="s">
        <v>1170</v>
      </c>
      <c r="W1718" t="s">
        <v>988</v>
      </c>
      <c r="Y1718" s="6"/>
      <c r="Z1718" s="6"/>
      <c r="AA1718" s="6"/>
      <c r="AC1718" s="6"/>
      <c r="AD1718" s="6"/>
      <c r="AF1718" s="6"/>
      <c r="AG1718" s="6"/>
      <c r="AL1718" s="6"/>
      <c r="AM1718" s="6"/>
      <c r="AO1718" s="4"/>
      <c r="AP1718" s="6"/>
      <c r="AQ1718" s="6"/>
      <c r="AR1718" s="6"/>
      <c r="AS1718" s="6"/>
      <c r="AT1718" s="6"/>
      <c r="AU1718" s="4"/>
      <c r="AV1718" s="6"/>
      <c r="AW1718" s="6"/>
      <c r="AX1718" s="7"/>
      <c r="AY1718" s="4"/>
      <c r="BI1718" s="50"/>
      <c r="BK1718" s="50"/>
      <c r="BM1718" s="50"/>
      <c r="BO1718" s="50"/>
      <c r="BQ1718" s="50"/>
      <c r="BS1718" s="50"/>
    </row>
    <row r="1719" spans="2:71" x14ac:dyDescent="0.25">
      <c r="B1719" s="3" t="s">
        <v>294</v>
      </c>
      <c r="C1719" s="9" t="s">
        <v>427</v>
      </c>
      <c r="D1719" s="39">
        <v>45371</v>
      </c>
      <c r="E1719" s="22">
        <v>24</v>
      </c>
      <c r="F1719" s="3" t="s">
        <v>903</v>
      </c>
      <c r="G1719" s="2" t="s">
        <v>138</v>
      </c>
      <c r="H1719" s="6">
        <v>25</v>
      </c>
      <c r="I1719" s="7">
        <v>0</v>
      </c>
      <c r="J1719" s="6">
        <v>41</v>
      </c>
      <c r="K1719" s="7">
        <v>0</v>
      </c>
      <c r="L1719" s="6">
        <v>10</v>
      </c>
      <c r="M1719" s="7">
        <v>0</v>
      </c>
      <c r="N1719" s="6">
        <v>8</v>
      </c>
      <c r="O1719" s="7">
        <v>1</v>
      </c>
      <c r="P1719" s="6">
        <v>11</v>
      </c>
      <c r="Q1719" s="7">
        <v>0</v>
      </c>
      <c r="R1719" s="6"/>
      <c r="T1719" s="6">
        <v>-16</v>
      </c>
      <c r="U1719" s="7">
        <v>0</v>
      </c>
      <c r="V1719" s="3" t="s">
        <v>842</v>
      </c>
      <c r="W1719" s="3"/>
      <c r="Y1719" s="6"/>
      <c r="Z1719" s="6">
        <v>22</v>
      </c>
      <c r="AA1719" s="6">
        <v>58</v>
      </c>
      <c r="AB1719" s="7">
        <f>Z1719-AA1719</f>
        <v>-36</v>
      </c>
      <c r="AC1719" s="6">
        <v>31</v>
      </c>
      <c r="AD1719" s="6">
        <v>40</v>
      </c>
      <c r="AE1719" s="7">
        <v>-10</v>
      </c>
      <c r="AF1719" s="6">
        <v>14</v>
      </c>
      <c r="AG1719" s="6">
        <v>22</v>
      </c>
      <c r="AH1719" s="7">
        <f>AF1719-AG1719</f>
        <v>-8</v>
      </c>
      <c r="AL1719" s="6"/>
      <c r="AM1719" s="6"/>
      <c r="AO1719" s="4" t="s">
        <v>1127</v>
      </c>
      <c r="AP1719" s="6">
        <v>20</v>
      </c>
      <c r="AQ1719" s="6">
        <v>31</v>
      </c>
      <c r="AR1719" s="6"/>
      <c r="AS1719" s="6"/>
      <c r="AT1719" s="6"/>
      <c r="AU1719" s="4" t="s">
        <v>1035</v>
      </c>
      <c r="AV1719" s="6"/>
      <c r="AW1719" s="6"/>
      <c r="AX1719" s="7"/>
      <c r="AY1719" s="4"/>
      <c r="BI1719" s="50"/>
      <c r="BK1719" s="50"/>
      <c r="BM1719" s="50"/>
      <c r="BO1719" s="50"/>
      <c r="BQ1719" s="50"/>
      <c r="BS1719" s="50"/>
    </row>
    <row r="1720" spans="2:71" x14ac:dyDescent="0.25">
      <c r="B1720" s="3" t="s">
        <v>294</v>
      </c>
      <c r="C1720" s="52" t="s">
        <v>434</v>
      </c>
      <c r="D1720" s="39">
        <v>45372</v>
      </c>
      <c r="E1720" s="22">
        <v>22</v>
      </c>
      <c r="F1720" s="3" t="s">
        <v>1164</v>
      </c>
      <c r="H1720" s="6">
        <v>24</v>
      </c>
      <c r="I1720" s="7">
        <v>-1</v>
      </c>
      <c r="J1720" s="6">
        <v>47</v>
      </c>
      <c r="K1720" s="7">
        <v>4</v>
      </c>
      <c r="L1720" s="6">
        <v>9</v>
      </c>
      <c r="M1720" s="7">
        <v>-1</v>
      </c>
      <c r="N1720" s="6">
        <v>6</v>
      </c>
      <c r="O1720" s="7">
        <v>0</v>
      </c>
      <c r="P1720" s="6">
        <v>11</v>
      </c>
      <c r="Q1720" s="7">
        <v>-1</v>
      </c>
      <c r="R1720" s="6"/>
      <c r="T1720" s="6">
        <v>-23</v>
      </c>
      <c r="U1720" s="7">
        <v>-5</v>
      </c>
      <c r="V1720" s="3" t="s">
        <v>842</v>
      </c>
      <c r="W1720" s="3"/>
      <c r="Y1720" s="6"/>
      <c r="Z1720" s="6">
        <v>24</v>
      </c>
      <c r="AA1720" s="6">
        <v>52</v>
      </c>
      <c r="AB1720" s="7">
        <f t="shared" ref="AB1720:AB1725" si="47">Z1720-AA1720</f>
        <v>-28</v>
      </c>
      <c r="AC1720" s="6">
        <v>34</v>
      </c>
      <c r="AD1720" s="6">
        <v>31</v>
      </c>
      <c r="AE1720" s="7">
        <f t="shared" ref="AE1720:AE1725" si="48">AC1720-AD1720</f>
        <v>3</v>
      </c>
      <c r="AF1720" s="6"/>
      <c r="AG1720" s="6"/>
      <c r="AL1720" s="6"/>
      <c r="AM1720" s="6"/>
      <c r="AO1720" s="4" t="s">
        <v>1189</v>
      </c>
      <c r="AP1720" s="6">
        <v>28</v>
      </c>
      <c r="AQ1720" s="6">
        <v>42</v>
      </c>
      <c r="AR1720" s="6"/>
      <c r="AS1720" s="6"/>
      <c r="AT1720" s="6"/>
      <c r="AU1720" s="4" t="s">
        <v>1185</v>
      </c>
      <c r="AV1720" s="6"/>
      <c r="AW1720" s="6"/>
      <c r="AX1720" s="7"/>
      <c r="AY1720" s="4"/>
      <c r="BI1720" s="50"/>
      <c r="BK1720" s="50"/>
      <c r="BM1720" s="50"/>
      <c r="BO1720" s="50"/>
      <c r="BQ1720" s="50"/>
      <c r="BS1720" s="50"/>
    </row>
    <row r="1721" spans="2:71" x14ac:dyDescent="0.25">
      <c r="B1721" s="3" t="s">
        <v>294</v>
      </c>
      <c r="C1721" s="52" t="s">
        <v>688</v>
      </c>
      <c r="D1721" s="39">
        <v>45373</v>
      </c>
      <c r="E1721" s="22">
        <v>27</v>
      </c>
      <c r="F1721" s="3" t="s">
        <v>1136</v>
      </c>
      <c r="G1721" s="2" t="s">
        <v>54</v>
      </c>
      <c r="H1721" s="6">
        <v>24</v>
      </c>
      <c r="I1721" s="7">
        <v>-2</v>
      </c>
      <c r="J1721" s="6">
        <v>44</v>
      </c>
      <c r="K1721" s="7">
        <v>0</v>
      </c>
      <c r="L1721" s="6">
        <v>10</v>
      </c>
      <c r="M1721" s="7">
        <v>1</v>
      </c>
      <c r="N1721" s="6">
        <v>4</v>
      </c>
      <c r="O1721" s="7">
        <v>0</v>
      </c>
      <c r="P1721" s="6">
        <v>11</v>
      </c>
      <c r="Q1721" s="7">
        <v>0</v>
      </c>
      <c r="R1721" s="6"/>
      <c r="T1721" s="6">
        <v>-20</v>
      </c>
      <c r="U1721" s="7">
        <v>-2</v>
      </c>
      <c r="V1721" s="3" t="s">
        <v>842</v>
      </c>
      <c r="W1721" s="3" t="s">
        <v>988</v>
      </c>
      <c r="Y1721" s="6"/>
      <c r="Z1721" s="6">
        <v>31</v>
      </c>
      <c r="AA1721" s="6">
        <v>48</v>
      </c>
      <c r="AB1721" s="7">
        <f>Z1721-AA1721</f>
        <v>-17</v>
      </c>
      <c r="AC1721" s="6">
        <v>37</v>
      </c>
      <c r="AD1721" s="6">
        <v>34</v>
      </c>
      <c r="AE1721" s="7">
        <v>2</v>
      </c>
      <c r="AF1721" s="6">
        <v>20</v>
      </c>
      <c r="AG1721" s="6">
        <v>29</v>
      </c>
      <c r="AH1721" s="7">
        <v>-10</v>
      </c>
      <c r="AL1721" s="6"/>
      <c r="AM1721" s="6"/>
      <c r="AO1721" s="4" t="s">
        <v>1099</v>
      </c>
      <c r="AP1721" s="6">
        <v>32</v>
      </c>
      <c r="AQ1721" s="6">
        <v>39</v>
      </c>
      <c r="AR1721" s="6"/>
      <c r="AS1721" s="6"/>
      <c r="AT1721" s="6"/>
      <c r="AU1721" s="4" t="s">
        <v>1146</v>
      </c>
      <c r="AV1721" s="6">
        <v>24</v>
      </c>
      <c r="AW1721" s="6">
        <v>52</v>
      </c>
      <c r="AX1721" s="7">
        <f>AV1721-AW1721</f>
        <v>-28</v>
      </c>
      <c r="AY1721" s="4" t="s">
        <v>1099</v>
      </c>
      <c r="BI1721" s="50"/>
      <c r="BK1721" s="50"/>
      <c r="BM1721" s="50"/>
      <c r="BO1721" s="50"/>
      <c r="BQ1721" s="50"/>
      <c r="BS1721" s="50"/>
    </row>
    <row r="1722" spans="2:71" x14ac:dyDescent="0.25">
      <c r="B1722" s="3" t="s">
        <v>294</v>
      </c>
      <c r="C1722" s="52" t="s">
        <v>338</v>
      </c>
      <c r="D1722" s="39">
        <v>45373</v>
      </c>
      <c r="E1722" s="22">
        <v>25</v>
      </c>
      <c r="F1722" s="3" t="s">
        <v>1094</v>
      </c>
      <c r="H1722" s="6">
        <v>26</v>
      </c>
      <c r="I1722" s="7">
        <v>3</v>
      </c>
      <c r="J1722" s="6">
        <v>44</v>
      </c>
      <c r="K1722" s="7">
        <v>-2</v>
      </c>
      <c r="L1722" s="6">
        <v>9</v>
      </c>
      <c r="M1722" s="7">
        <v>1</v>
      </c>
      <c r="N1722" s="6">
        <v>6</v>
      </c>
      <c r="O1722" s="7">
        <v>0</v>
      </c>
      <c r="P1722" s="6">
        <v>11</v>
      </c>
      <c r="Q1722" s="7">
        <v>-1</v>
      </c>
      <c r="R1722" s="6">
        <v>0</v>
      </c>
      <c r="S1722" s="7">
        <v>-1</v>
      </c>
      <c r="T1722" s="6">
        <v>-18</v>
      </c>
      <c r="U1722" s="7">
        <v>5</v>
      </c>
      <c r="V1722" s="3" t="s">
        <v>842</v>
      </c>
      <c r="W1722" s="3"/>
      <c r="Y1722" s="6"/>
      <c r="Z1722" s="6">
        <v>32</v>
      </c>
      <c r="AA1722" s="6">
        <v>60</v>
      </c>
      <c r="AB1722" s="7">
        <f t="shared" si="47"/>
        <v>-28</v>
      </c>
      <c r="AC1722" s="6">
        <v>44</v>
      </c>
      <c r="AD1722" s="6">
        <v>44</v>
      </c>
      <c r="AE1722" s="7">
        <f t="shared" si="48"/>
        <v>0</v>
      </c>
      <c r="AF1722" s="6"/>
      <c r="AG1722" s="6"/>
      <c r="AL1722" s="6"/>
      <c r="AM1722" s="6"/>
      <c r="AO1722" s="4" t="s">
        <v>1095</v>
      </c>
      <c r="AP1722" s="6"/>
      <c r="AQ1722" s="6"/>
      <c r="AR1722" s="6"/>
      <c r="AS1722" s="6"/>
      <c r="AT1722" s="6"/>
      <c r="AU1722" s="4"/>
      <c r="AV1722" s="6"/>
      <c r="AW1722" s="6"/>
      <c r="AX1722" s="7"/>
      <c r="AY1722" s="4"/>
      <c r="BI1722" s="50"/>
      <c r="BK1722" s="50"/>
      <c r="BM1722" s="50"/>
      <c r="BO1722" s="50"/>
      <c r="BQ1722" s="50"/>
      <c r="BS1722" s="50"/>
    </row>
    <row r="1723" spans="2:71" x14ac:dyDescent="0.25">
      <c r="B1723" s="3" t="s">
        <v>294</v>
      </c>
      <c r="C1723" s="52" t="s">
        <v>625</v>
      </c>
      <c r="D1723" s="39">
        <v>45374</v>
      </c>
      <c r="E1723" s="22">
        <v>27</v>
      </c>
      <c r="F1723" s="3" t="s">
        <v>1198</v>
      </c>
      <c r="H1723" s="6">
        <v>27</v>
      </c>
      <c r="I1723" s="7">
        <v>2</v>
      </c>
      <c r="J1723" s="6">
        <v>42</v>
      </c>
      <c r="K1723" s="7">
        <v>-1</v>
      </c>
      <c r="L1723" s="6">
        <v>10</v>
      </c>
      <c r="M1723" s="7">
        <v>-1</v>
      </c>
      <c r="N1723" s="6">
        <v>5</v>
      </c>
      <c r="O1723" s="7">
        <v>0</v>
      </c>
      <c r="P1723" s="6">
        <v>11</v>
      </c>
      <c r="Q1723" s="7">
        <v>0</v>
      </c>
      <c r="R1723" s="6"/>
      <c r="T1723" s="6">
        <v>-15</v>
      </c>
      <c r="U1723" s="7">
        <v>3</v>
      </c>
      <c r="V1723" s="3" t="s">
        <v>842</v>
      </c>
      <c r="W1723" s="3"/>
      <c r="Y1723" s="6"/>
      <c r="Z1723" s="6"/>
      <c r="AA1723" s="6"/>
      <c r="AC1723" s="6"/>
      <c r="AD1723" s="6"/>
      <c r="AF1723" s="6"/>
      <c r="AG1723" s="6"/>
      <c r="AL1723" s="6"/>
      <c r="AM1723" s="6"/>
      <c r="AO1723" s="4"/>
      <c r="AP1723" s="6"/>
      <c r="AQ1723" s="6"/>
      <c r="AR1723" s="6"/>
      <c r="AS1723" s="6"/>
      <c r="AT1723" s="6"/>
      <c r="AU1723" s="4"/>
      <c r="AV1723" s="6"/>
      <c r="AW1723" s="6"/>
      <c r="AX1723" s="7"/>
      <c r="AY1723" s="4"/>
      <c r="BI1723" s="50"/>
      <c r="BK1723" s="50"/>
      <c r="BM1723" s="50"/>
      <c r="BO1723" s="50"/>
      <c r="BQ1723" s="50"/>
      <c r="BS1723" s="50"/>
    </row>
    <row r="1724" spans="2:71" x14ac:dyDescent="0.25">
      <c r="B1724" s="3" t="s">
        <v>294</v>
      </c>
      <c r="C1724" s="52" t="s">
        <v>600</v>
      </c>
      <c r="D1724" s="39">
        <v>45374</v>
      </c>
      <c r="E1724" s="22">
        <v>26</v>
      </c>
      <c r="F1724" s="3" t="s">
        <v>821</v>
      </c>
      <c r="H1724" s="6"/>
      <c r="J1724" s="6"/>
      <c r="L1724" s="6"/>
      <c r="N1724" s="6"/>
      <c r="P1724" s="6"/>
      <c r="R1724" s="6"/>
      <c r="T1724" s="6"/>
      <c r="V1724" s="3" t="s">
        <v>842</v>
      </c>
      <c r="W1724" s="3"/>
      <c r="Y1724" s="6"/>
      <c r="Z1724" s="6">
        <v>23</v>
      </c>
      <c r="AA1724" s="6">
        <v>69</v>
      </c>
      <c r="AB1724" s="7">
        <f>Z1724-AA1724</f>
        <v>-46</v>
      </c>
      <c r="AC1724" s="6">
        <v>35</v>
      </c>
      <c r="AD1724" s="6">
        <v>48</v>
      </c>
      <c r="AE1724" s="7">
        <f>AC1724-AD1724</f>
        <v>-13</v>
      </c>
      <c r="AF1724" s="6"/>
      <c r="AG1724" s="6"/>
      <c r="AL1724" s="6"/>
      <c r="AM1724" s="6"/>
      <c r="AO1724" s="4" t="s">
        <v>1037</v>
      </c>
      <c r="AP1724" s="6"/>
      <c r="AQ1724" s="6"/>
      <c r="AR1724" s="6"/>
      <c r="AS1724" s="6"/>
      <c r="AT1724" s="6"/>
      <c r="AU1724" s="4"/>
      <c r="AV1724" s="6">
        <v>13</v>
      </c>
      <c r="AW1724" s="6">
        <v>68</v>
      </c>
      <c r="AX1724" s="7">
        <f>AV1724-AW1724</f>
        <v>-55</v>
      </c>
      <c r="AY1724" s="4" t="s">
        <v>871</v>
      </c>
      <c r="BI1724" s="50"/>
      <c r="BK1724" s="50"/>
      <c r="BM1724" s="50"/>
      <c r="BO1724" s="50"/>
      <c r="BQ1724" s="50"/>
      <c r="BS1724" s="50"/>
    </row>
    <row r="1725" spans="2:71" x14ac:dyDescent="0.25">
      <c r="B1725" s="3" t="s">
        <v>294</v>
      </c>
      <c r="C1725" s="9" t="s">
        <v>321</v>
      </c>
      <c r="D1725" s="39">
        <v>45375</v>
      </c>
      <c r="E1725" s="22">
        <v>25</v>
      </c>
      <c r="F1725" s="3" t="s">
        <v>1135</v>
      </c>
      <c r="H1725" s="6">
        <v>22</v>
      </c>
      <c r="I1725" s="7">
        <v>1</v>
      </c>
      <c r="J1725" s="6">
        <v>42</v>
      </c>
      <c r="K1725" s="7">
        <v>-5</v>
      </c>
      <c r="L1725" s="6">
        <v>12</v>
      </c>
      <c r="M1725" s="7">
        <v>4</v>
      </c>
      <c r="N1725" s="6">
        <v>6</v>
      </c>
      <c r="O1725" s="7">
        <v>0</v>
      </c>
      <c r="P1725" s="6">
        <v>14</v>
      </c>
      <c r="Q1725" s="7">
        <v>0</v>
      </c>
      <c r="R1725" s="6"/>
      <c r="T1725" s="6">
        <v>-20</v>
      </c>
      <c r="U1725" s="7">
        <v>6</v>
      </c>
      <c r="V1725" s="3" t="s">
        <v>842</v>
      </c>
      <c r="W1725" s="3"/>
      <c r="Y1725" s="6"/>
      <c r="Z1725" s="6">
        <v>26</v>
      </c>
      <c r="AA1725" s="6">
        <v>51</v>
      </c>
      <c r="AB1725" s="7">
        <f t="shared" si="47"/>
        <v>-25</v>
      </c>
      <c r="AC1725" s="6">
        <v>36</v>
      </c>
      <c r="AD1725" s="6">
        <v>30</v>
      </c>
      <c r="AE1725" s="7">
        <f t="shared" si="48"/>
        <v>6</v>
      </c>
      <c r="AF1725" s="6"/>
      <c r="AG1725" s="6"/>
      <c r="AL1725" s="6"/>
      <c r="AM1725" s="6"/>
      <c r="AO1725" s="4" t="s">
        <v>1148</v>
      </c>
      <c r="AP1725" s="6">
        <v>30</v>
      </c>
      <c r="AQ1725" s="6">
        <v>41</v>
      </c>
      <c r="AR1725" s="6"/>
      <c r="AS1725" s="6"/>
      <c r="AT1725" s="6"/>
      <c r="AU1725" s="4" t="s">
        <v>1147</v>
      </c>
      <c r="AV1725" s="6"/>
      <c r="AW1725" s="6"/>
      <c r="AX1725" s="7"/>
      <c r="AY1725" s="4"/>
      <c r="BI1725" s="50"/>
      <c r="BK1725" s="50"/>
      <c r="BM1725" s="50"/>
      <c r="BO1725" s="50"/>
      <c r="BQ1725" s="50"/>
      <c r="BS1725" s="50"/>
    </row>
    <row r="1726" spans="2:71" x14ac:dyDescent="0.25">
      <c r="B1726" s="3" t="s">
        <v>294</v>
      </c>
      <c r="C1726" s="9" t="s">
        <v>566</v>
      </c>
      <c r="D1726" s="39">
        <v>45376</v>
      </c>
      <c r="E1726" s="22">
        <v>28</v>
      </c>
      <c r="F1726" s="3" t="s">
        <v>1136</v>
      </c>
      <c r="G1726" s="2" t="s">
        <v>197</v>
      </c>
      <c r="H1726" s="6">
        <v>24</v>
      </c>
      <c r="I1726" s="7">
        <v>0</v>
      </c>
      <c r="J1726" s="6">
        <v>45</v>
      </c>
      <c r="K1726" s="7">
        <v>1</v>
      </c>
      <c r="L1726" s="6">
        <v>10</v>
      </c>
      <c r="M1726" s="7">
        <v>0</v>
      </c>
      <c r="N1726" s="6">
        <v>3</v>
      </c>
      <c r="O1726" s="7">
        <v>-1</v>
      </c>
      <c r="P1726" s="6">
        <v>12</v>
      </c>
      <c r="Q1726" s="7">
        <v>1</v>
      </c>
      <c r="R1726" s="6"/>
      <c r="T1726" s="6">
        <v>-21</v>
      </c>
      <c r="U1726" s="7">
        <v>-1</v>
      </c>
      <c r="V1726" s="3" t="s">
        <v>842</v>
      </c>
      <c r="W1726" s="3" t="s">
        <v>988</v>
      </c>
      <c r="Y1726" s="6"/>
      <c r="Z1726" s="6"/>
      <c r="AA1726" s="6"/>
      <c r="AC1726" s="6"/>
      <c r="AD1726" s="6"/>
      <c r="AF1726" s="6"/>
      <c r="AG1726" s="6"/>
      <c r="AL1726" s="6"/>
      <c r="AM1726" s="6"/>
      <c r="AO1726" s="4"/>
      <c r="AP1726" s="6">
        <v>29</v>
      </c>
      <c r="AQ1726" s="6">
        <v>38</v>
      </c>
      <c r="AR1726" s="6"/>
      <c r="AS1726" s="6"/>
      <c r="AT1726" s="6"/>
      <c r="AU1726" s="4" t="s">
        <v>1146</v>
      </c>
      <c r="AV1726" s="6"/>
      <c r="AW1726" s="6"/>
      <c r="AX1726" s="7"/>
      <c r="AY1726" s="4"/>
      <c r="BI1726" s="50"/>
      <c r="BK1726" s="50"/>
      <c r="BM1726" s="50"/>
      <c r="BO1726" s="50"/>
      <c r="BQ1726" s="50"/>
      <c r="BS1726" s="50"/>
    </row>
    <row r="1727" spans="2:71" x14ac:dyDescent="0.25">
      <c r="B1727" s="3" t="s">
        <v>294</v>
      </c>
      <c r="C1727" s="9" t="s">
        <v>558</v>
      </c>
      <c r="D1727" s="39">
        <v>45377</v>
      </c>
      <c r="E1727" s="22">
        <v>28</v>
      </c>
      <c r="F1727" s="3" t="s">
        <v>821</v>
      </c>
      <c r="G1727" s="2" t="s">
        <v>224</v>
      </c>
      <c r="H1727" s="6">
        <v>21</v>
      </c>
      <c r="I1727" s="7">
        <v>2</v>
      </c>
      <c r="J1727" s="6">
        <v>40</v>
      </c>
      <c r="K1727" s="7">
        <v>-4</v>
      </c>
      <c r="L1727" s="6">
        <v>10</v>
      </c>
      <c r="M1727" s="7">
        <v>1</v>
      </c>
      <c r="N1727" s="6">
        <v>8</v>
      </c>
      <c r="O1727" s="7">
        <v>0</v>
      </c>
      <c r="P1727" s="6">
        <v>16</v>
      </c>
      <c r="Q1727" s="7">
        <v>1</v>
      </c>
      <c r="R1727" s="6"/>
      <c r="T1727" s="6">
        <v>-19</v>
      </c>
      <c r="U1727" s="7">
        <v>6</v>
      </c>
      <c r="V1727" s="3" t="s">
        <v>842</v>
      </c>
      <c r="W1727" s="3"/>
      <c r="Y1727" s="6"/>
      <c r="Z1727" s="6"/>
      <c r="AA1727" s="6"/>
      <c r="AC1727" s="6"/>
      <c r="AD1727" s="6"/>
      <c r="AF1727" s="6"/>
      <c r="AG1727" s="6"/>
      <c r="AL1727" s="6"/>
      <c r="AM1727" s="6"/>
      <c r="AO1727" s="4"/>
      <c r="AP1727" s="6">
        <v>18</v>
      </c>
      <c r="AQ1727" s="6">
        <v>31</v>
      </c>
      <c r="AR1727" s="6"/>
      <c r="AS1727" s="6"/>
      <c r="AT1727" s="6"/>
      <c r="AU1727" s="4" t="s">
        <v>876</v>
      </c>
      <c r="AV1727" s="6"/>
      <c r="AW1727" s="6"/>
      <c r="AX1727" s="7"/>
      <c r="AY1727" s="4"/>
      <c r="BI1727" s="50"/>
      <c r="BK1727" s="50"/>
      <c r="BM1727" s="50"/>
      <c r="BO1727" s="50"/>
      <c r="BQ1727" s="50"/>
      <c r="BS1727" s="50"/>
    </row>
    <row r="1728" spans="2:71" x14ac:dyDescent="0.25">
      <c r="B1728" s="3" t="s">
        <v>294</v>
      </c>
      <c r="C1728" s="9" t="s">
        <v>602</v>
      </c>
      <c r="D1728" s="39">
        <v>45378</v>
      </c>
      <c r="E1728" s="22">
        <v>28</v>
      </c>
      <c r="F1728" s="3" t="s">
        <v>1164</v>
      </c>
      <c r="H1728" s="6">
        <v>25</v>
      </c>
      <c r="I1728" s="7">
        <v>1</v>
      </c>
      <c r="J1728" s="6">
        <v>44</v>
      </c>
      <c r="K1728" s="7">
        <v>-3</v>
      </c>
      <c r="L1728" s="6">
        <v>10</v>
      </c>
      <c r="M1728" s="7">
        <v>1</v>
      </c>
      <c r="N1728" s="6">
        <v>5</v>
      </c>
      <c r="O1728" s="7">
        <v>-1</v>
      </c>
      <c r="P1728" s="6">
        <v>10</v>
      </c>
      <c r="Q1728" s="7">
        <v>-1</v>
      </c>
      <c r="R1728" s="6"/>
      <c r="T1728" s="6">
        <v>-19</v>
      </c>
      <c r="U1728" s="7">
        <v>4</v>
      </c>
      <c r="V1728" s="3" t="s">
        <v>842</v>
      </c>
      <c r="W1728" s="3"/>
      <c r="Y1728" s="6"/>
      <c r="Z1728" s="6">
        <v>25</v>
      </c>
      <c r="AA1728" s="6">
        <v>51</v>
      </c>
      <c r="AB1728" s="7">
        <f>Z1728-AA1728</f>
        <v>-26</v>
      </c>
      <c r="AC1728" s="6">
        <v>35</v>
      </c>
      <c r="AD1728" s="6">
        <v>33</v>
      </c>
      <c r="AE1728" s="7">
        <f>AC1728-AD1728</f>
        <v>2</v>
      </c>
      <c r="AF1728" s="6"/>
      <c r="AG1728" s="6"/>
      <c r="AL1728" s="6"/>
      <c r="AM1728" s="6"/>
      <c r="AO1728" s="4" t="s">
        <v>1189</v>
      </c>
      <c r="AP1728" s="6">
        <v>27</v>
      </c>
      <c r="AQ1728" s="6">
        <v>43</v>
      </c>
      <c r="AR1728" s="6"/>
      <c r="AS1728" s="6"/>
      <c r="AT1728" s="6"/>
      <c r="AU1728" s="4" t="s">
        <v>1185</v>
      </c>
      <c r="AV1728" s="6"/>
      <c r="AW1728" s="6"/>
      <c r="AX1728" s="7"/>
      <c r="AY1728" s="4"/>
      <c r="BI1728" s="50"/>
      <c r="BK1728" s="50"/>
      <c r="BM1728" s="50"/>
      <c r="BO1728" s="50"/>
      <c r="BQ1728" s="50"/>
      <c r="BS1728" s="50"/>
    </row>
    <row r="1729" spans="2:71" x14ac:dyDescent="0.25">
      <c r="B1729" s="3" t="s">
        <v>294</v>
      </c>
      <c r="C1729" s="9" t="s">
        <v>602</v>
      </c>
      <c r="D1729" s="39">
        <v>45378</v>
      </c>
      <c r="E1729" s="22">
        <v>29</v>
      </c>
      <c r="F1729" s="3" t="s">
        <v>1169</v>
      </c>
      <c r="H1729" s="6">
        <v>23</v>
      </c>
      <c r="I1729" s="7">
        <v>1</v>
      </c>
      <c r="J1729" s="6">
        <v>44</v>
      </c>
      <c r="K1729" s="7">
        <v>1</v>
      </c>
      <c r="L1729" s="6">
        <v>10</v>
      </c>
      <c r="M1729" s="7">
        <v>0</v>
      </c>
      <c r="N1729" s="6">
        <v>5</v>
      </c>
      <c r="O1729" s="7">
        <v>-1</v>
      </c>
      <c r="P1729" s="6">
        <v>12</v>
      </c>
      <c r="Q1729" s="7">
        <v>-1</v>
      </c>
      <c r="R1729" s="6"/>
      <c r="T1729" s="6">
        <v>-21</v>
      </c>
      <c r="U1729" s="7">
        <v>0</v>
      </c>
      <c r="V1729" s="3" t="s">
        <v>1170</v>
      </c>
      <c r="W1729" t="s">
        <v>988</v>
      </c>
      <c r="Y1729" s="6"/>
      <c r="Z1729" s="6"/>
      <c r="AA1729" s="6"/>
      <c r="AC1729" s="6"/>
      <c r="AD1729" s="6"/>
      <c r="AF1729" s="6"/>
      <c r="AG1729" s="6"/>
      <c r="AL1729" s="6"/>
      <c r="AM1729" s="6"/>
      <c r="AO1729" s="4"/>
      <c r="AP1729" s="6"/>
      <c r="AQ1729" s="6"/>
      <c r="AR1729" s="6"/>
      <c r="AS1729" s="6"/>
      <c r="AT1729" s="6"/>
      <c r="AU1729" s="4"/>
      <c r="AV1729" s="6"/>
      <c r="AW1729" s="6"/>
      <c r="AX1729" s="7"/>
      <c r="AY1729" s="4"/>
      <c r="BI1729" s="50"/>
      <c r="BK1729" s="50"/>
      <c r="BM1729" s="50"/>
      <c r="BO1729" s="50"/>
      <c r="BQ1729" s="50"/>
      <c r="BS1729" s="50"/>
    </row>
    <row r="1730" spans="2:71" x14ac:dyDescent="0.25">
      <c r="B1730" s="3" t="s">
        <v>294</v>
      </c>
      <c r="C1730" s="9" t="s">
        <v>582</v>
      </c>
      <c r="D1730" s="39">
        <v>45381</v>
      </c>
      <c r="E1730" s="22"/>
      <c r="F1730" s="3" t="s">
        <v>821</v>
      </c>
      <c r="H1730" s="6"/>
      <c r="J1730" s="6"/>
      <c r="L1730" s="6"/>
      <c r="N1730" s="6"/>
      <c r="P1730" s="6"/>
      <c r="R1730" s="6"/>
      <c r="T1730" s="6"/>
      <c r="V1730" s="3" t="s">
        <v>842</v>
      </c>
      <c r="W1730" s="3"/>
      <c r="Y1730" s="6"/>
      <c r="Z1730" s="6"/>
      <c r="AA1730" s="6"/>
      <c r="AC1730" s="6"/>
      <c r="AD1730" s="6"/>
      <c r="AF1730" s="6"/>
      <c r="AG1730" s="6"/>
      <c r="AL1730" s="6"/>
      <c r="AM1730" s="6"/>
      <c r="AO1730" s="4"/>
      <c r="AP1730" s="6"/>
      <c r="AQ1730" s="6"/>
      <c r="AR1730" s="6"/>
      <c r="AS1730" s="6"/>
      <c r="AT1730" s="6"/>
      <c r="AU1730" s="4"/>
      <c r="AV1730" s="6">
        <v>13</v>
      </c>
      <c r="AW1730" s="6">
        <v>69</v>
      </c>
      <c r="AX1730" s="7">
        <f>AV1730-AW1730</f>
        <v>-56</v>
      </c>
      <c r="AY1730" s="4" t="s">
        <v>871</v>
      </c>
      <c r="BI1730" s="50"/>
      <c r="BK1730" s="50"/>
      <c r="BM1730" s="50"/>
      <c r="BO1730" s="50"/>
      <c r="BQ1730" s="50"/>
      <c r="BS1730" s="50"/>
    </row>
    <row r="1731" spans="2:71" x14ac:dyDescent="0.25">
      <c r="B1731" s="3" t="s">
        <v>294</v>
      </c>
      <c r="C1731" s="9" t="s">
        <v>312</v>
      </c>
      <c r="D1731" s="39">
        <v>45382</v>
      </c>
      <c r="E1731" s="22">
        <v>1</v>
      </c>
      <c r="F1731" s="3" t="s">
        <v>1135</v>
      </c>
      <c r="H1731" s="6">
        <v>22</v>
      </c>
      <c r="I1731" s="7">
        <v>0</v>
      </c>
      <c r="J1731" s="6">
        <v>46</v>
      </c>
      <c r="K1731" s="7">
        <v>4</v>
      </c>
      <c r="L1731" s="6">
        <v>10</v>
      </c>
      <c r="M1731" s="7">
        <v>-2</v>
      </c>
      <c r="N1731" s="6">
        <v>5</v>
      </c>
      <c r="O1731" s="7">
        <v>-1</v>
      </c>
      <c r="P1731" s="6">
        <v>14</v>
      </c>
      <c r="Q1731" s="7">
        <v>0</v>
      </c>
      <c r="R1731" s="6"/>
      <c r="T1731" s="6">
        <v>-24</v>
      </c>
      <c r="U1731" s="7">
        <v>-4</v>
      </c>
      <c r="V1731" s="3" t="s">
        <v>842</v>
      </c>
      <c r="W1731" s="3"/>
      <c r="Y1731" s="6"/>
      <c r="Z1731" s="6">
        <v>26</v>
      </c>
      <c r="AA1731" s="6">
        <v>47</v>
      </c>
      <c r="AB1731" s="7">
        <f>Z1731-AA1731</f>
        <v>-21</v>
      </c>
      <c r="AC1731" s="6">
        <v>38</v>
      </c>
      <c r="AD1731" s="6">
        <v>28</v>
      </c>
      <c r="AE1731" s="7">
        <f>AC1731-AD1731</f>
        <v>10</v>
      </c>
      <c r="AF1731" s="6"/>
      <c r="AG1731" s="6"/>
      <c r="AL1731" s="6"/>
      <c r="AM1731" s="6"/>
      <c r="AO1731" s="4" t="s">
        <v>1148</v>
      </c>
      <c r="AP1731" s="6">
        <v>29</v>
      </c>
      <c r="AQ1731" s="6">
        <v>43</v>
      </c>
      <c r="AR1731" s="6"/>
      <c r="AS1731" s="6"/>
      <c r="AT1731" s="6"/>
      <c r="AU1731" s="4" t="s">
        <v>1147</v>
      </c>
      <c r="AV1731" s="6"/>
      <c r="AW1731" s="6"/>
      <c r="AX1731" s="7"/>
      <c r="AY1731" s="4"/>
      <c r="BI1731" s="50"/>
      <c r="BK1731" s="50"/>
      <c r="BM1731" s="50"/>
      <c r="BO1731" s="50"/>
      <c r="BQ1731" s="50"/>
      <c r="BS1731" s="50"/>
    </row>
    <row r="1732" spans="2:71" x14ac:dyDescent="0.25">
      <c r="B1732" s="3" t="s">
        <v>269</v>
      </c>
      <c r="C1732" s="9" t="s">
        <v>571</v>
      </c>
      <c r="D1732" s="39">
        <v>45384</v>
      </c>
      <c r="E1732" s="22">
        <v>5</v>
      </c>
      <c r="F1732" s="3" t="s">
        <v>821</v>
      </c>
      <c r="G1732" s="2" t="s">
        <v>224</v>
      </c>
      <c r="H1732" s="6">
        <v>20</v>
      </c>
      <c r="I1732" s="7">
        <v>-1</v>
      </c>
      <c r="J1732" s="6">
        <v>43</v>
      </c>
      <c r="K1732" s="7">
        <v>3</v>
      </c>
      <c r="L1732" s="6">
        <v>8</v>
      </c>
      <c r="M1732" s="7">
        <v>-2</v>
      </c>
      <c r="N1732" s="6">
        <v>8</v>
      </c>
      <c r="O1732" s="7">
        <v>0</v>
      </c>
      <c r="P1732" s="6">
        <v>16</v>
      </c>
      <c r="Q1732" s="7">
        <v>0</v>
      </c>
      <c r="R1732" s="6"/>
      <c r="T1732" s="6">
        <v>-23</v>
      </c>
      <c r="U1732" s="7">
        <v>-4</v>
      </c>
      <c r="V1732" s="3" t="s">
        <v>842</v>
      </c>
      <c r="W1732" s="3"/>
      <c r="Y1732" s="6"/>
      <c r="Z1732" s="6"/>
      <c r="AA1732" s="6"/>
      <c r="AC1732" s="6"/>
      <c r="AD1732" s="6"/>
      <c r="AF1732" s="6"/>
      <c r="AG1732" s="6"/>
      <c r="AL1732" s="6"/>
      <c r="AM1732" s="6"/>
      <c r="AO1732" s="4"/>
      <c r="AP1732" s="6"/>
      <c r="AQ1732" s="6"/>
      <c r="AR1732" s="6"/>
      <c r="AS1732" s="6"/>
      <c r="AT1732" s="6"/>
      <c r="AU1732" s="4"/>
      <c r="AV1732" s="6"/>
      <c r="AW1732" s="6"/>
      <c r="AX1732" s="7"/>
      <c r="AY1732" s="4"/>
      <c r="BI1732" s="50"/>
      <c r="BK1732" s="50"/>
      <c r="BM1732" s="50"/>
      <c r="BO1732" s="50"/>
      <c r="BQ1732" s="50"/>
      <c r="BS1732" s="50"/>
    </row>
    <row r="1733" spans="2:71" x14ac:dyDescent="0.25">
      <c r="B1733" s="3" t="s">
        <v>269</v>
      </c>
      <c r="C1733" s="9" t="s">
        <v>571</v>
      </c>
      <c r="D1733" s="39">
        <v>45384</v>
      </c>
      <c r="E1733" s="22">
        <v>5</v>
      </c>
      <c r="F1733" s="3" t="s">
        <v>1019</v>
      </c>
      <c r="G1733" s="2" t="s">
        <v>202</v>
      </c>
      <c r="H1733" s="6">
        <v>25</v>
      </c>
      <c r="I1733" s="7">
        <v>0</v>
      </c>
      <c r="J1733" s="6">
        <v>43</v>
      </c>
      <c r="K1733" s="7">
        <v>2</v>
      </c>
      <c r="L1733" s="6">
        <v>8</v>
      </c>
      <c r="M1733" s="7">
        <v>-2</v>
      </c>
      <c r="N1733" s="6">
        <v>6</v>
      </c>
      <c r="O1733" s="7">
        <v>0</v>
      </c>
      <c r="P1733" s="6">
        <v>14</v>
      </c>
      <c r="Q1733" s="7">
        <v>1</v>
      </c>
      <c r="R1733" s="6"/>
      <c r="T1733" s="6">
        <v>-18</v>
      </c>
      <c r="U1733" s="7">
        <v>-2</v>
      </c>
      <c r="V1733" s="3" t="s">
        <v>842</v>
      </c>
      <c r="W1733" s="3"/>
      <c r="Y1733" s="6"/>
      <c r="Z1733" s="6">
        <v>18</v>
      </c>
      <c r="AA1733" s="6">
        <v>62</v>
      </c>
      <c r="AB1733" s="7">
        <f>Z1733-AA1733</f>
        <v>-44</v>
      </c>
      <c r="AC1733" s="6">
        <v>28</v>
      </c>
      <c r="AD1733" s="6">
        <v>34</v>
      </c>
      <c r="AE1733" s="7">
        <f>AC1733-AD1733</f>
        <v>-6</v>
      </c>
      <c r="AF1733" s="6">
        <v>11</v>
      </c>
      <c r="AG1733" s="6">
        <v>21</v>
      </c>
      <c r="AH1733" s="7">
        <f>AF1733-AG1733</f>
        <v>-10</v>
      </c>
      <c r="AL1733" s="6"/>
      <c r="AM1733" s="6"/>
      <c r="AO1733" s="4" t="s">
        <v>1087</v>
      </c>
      <c r="AP1733" s="6"/>
      <c r="AQ1733" s="6"/>
      <c r="AR1733" s="6"/>
      <c r="AS1733" s="6"/>
      <c r="AT1733" s="6"/>
      <c r="AU1733" s="4"/>
      <c r="AV1733" s="6"/>
      <c r="AW1733" s="6"/>
      <c r="AX1733" s="7"/>
      <c r="AY1733" s="4"/>
      <c r="BI1733" s="50"/>
      <c r="BK1733" s="50"/>
      <c r="BM1733" s="50"/>
      <c r="BO1733" s="50"/>
      <c r="BQ1733" s="50"/>
      <c r="BS1733" s="50"/>
    </row>
    <row r="1734" spans="2:71" x14ac:dyDescent="0.25">
      <c r="B1734" s="3" t="s">
        <v>269</v>
      </c>
      <c r="C1734" s="9" t="s">
        <v>589</v>
      </c>
      <c r="D1734" s="39">
        <v>45385</v>
      </c>
      <c r="E1734" s="22">
        <v>5</v>
      </c>
      <c r="F1734" s="3" t="s">
        <v>1169</v>
      </c>
      <c r="H1734" s="6">
        <v>22</v>
      </c>
      <c r="I1734" s="7">
        <v>-1</v>
      </c>
      <c r="J1734" s="6">
        <v>45</v>
      </c>
      <c r="K1734" s="7">
        <v>1</v>
      </c>
      <c r="L1734" s="6">
        <v>9</v>
      </c>
      <c r="M1734" s="7">
        <v>-1</v>
      </c>
      <c r="N1734" s="6">
        <v>5</v>
      </c>
      <c r="O1734" s="7">
        <v>0</v>
      </c>
      <c r="P1734" s="6">
        <v>13</v>
      </c>
      <c r="Q1734" s="7">
        <v>1</v>
      </c>
      <c r="R1734" s="6"/>
      <c r="T1734" s="6">
        <v>-23</v>
      </c>
      <c r="U1734" s="7">
        <v>-2</v>
      </c>
      <c r="V1734" s="3" t="s">
        <v>1170</v>
      </c>
      <c r="W1734" t="s">
        <v>988</v>
      </c>
      <c r="Y1734" s="6"/>
      <c r="Z1734" s="6"/>
      <c r="AA1734" s="6"/>
      <c r="AC1734" s="6"/>
      <c r="AD1734" s="6"/>
      <c r="AF1734" s="6"/>
      <c r="AG1734" s="6"/>
      <c r="AL1734" s="6"/>
      <c r="AM1734" s="6"/>
      <c r="AO1734" s="4"/>
      <c r="AP1734" s="6"/>
      <c r="AQ1734" s="6"/>
      <c r="AR1734" s="6"/>
      <c r="AS1734" s="6"/>
      <c r="AT1734" s="6"/>
      <c r="AU1734" s="4"/>
      <c r="AV1734" s="6"/>
      <c r="AW1734" s="6"/>
      <c r="AX1734" s="7"/>
      <c r="AY1734" s="4"/>
      <c r="BI1734" s="50"/>
      <c r="BK1734" s="50"/>
      <c r="BM1734" s="50"/>
      <c r="BO1734" s="50"/>
      <c r="BQ1734" s="50"/>
      <c r="BS1734" s="50"/>
    </row>
    <row r="1735" spans="2:71" x14ac:dyDescent="0.25">
      <c r="B1735" s="3" t="s">
        <v>269</v>
      </c>
      <c r="C1735" s="52" t="s">
        <v>584</v>
      </c>
      <c r="D1735" s="39">
        <v>45385</v>
      </c>
      <c r="E1735" s="22">
        <v>7</v>
      </c>
      <c r="F1735" s="3" t="s">
        <v>903</v>
      </c>
      <c r="G1735" s="2" t="s">
        <v>138</v>
      </c>
      <c r="H1735" s="6">
        <v>25</v>
      </c>
      <c r="I1735" s="7">
        <v>0</v>
      </c>
      <c r="J1735" s="6">
        <v>41</v>
      </c>
      <c r="K1735" s="7">
        <v>0</v>
      </c>
      <c r="L1735" s="6">
        <v>10</v>
      </c>
      <c r="M1735" s="7">
        <v>0</v>
      </c>
      <c r="N1735" s="6">
        <v>8</v>
      </c>
      <c r="O1735" s="7">
        <v>0</v>
      </c>
      <c r="P1735" s="6">
        <v>11</v>
      </c>
      <c r="Q1735" s="7">
        <v>0</v>
      </c>
      <c r="R1735" s="6"/>
      <c r="T1735" s="6">
        <v>-16</v>
      </c>
      <c r="U1735" s="7">
        <v>0</v>
      </c>
      <c r="V1735" s="3" t="s">
        <v>842</v>
      </c>
      <c r="W1735" s="3"/>
      <c r="Y1735" s="6"/>
      <c r="Z1735" s="6">
        <v>22</v>
      </c>
      <c r="AA1735" s="6">
        <v>56</v>
      </c>
      <c r="AB1735" s="7">
        <f>Z1735-AA1735</f>
        <v>-34</v>
      </c>
      <c r="AC1735" s="6">
        <v>31</v>
      </c>
      <c r="AD1735" s="6">
        <v>38</v>
      </c>
      <c r="AE1735" s="7">
        <f>AC1735-AD1735</f>
        <v>-7</v>
      </c>
      <c r="AF1735" s="6">
        <v>14</v>
      </c>
      <c r="AG1735" s="6">
        <v>22</v>
      </c>
      <c r="AH1735" s="7">
        <f>AF1735-AG1735</f>
        <v>-8</v>
      </c>
      <c r="AL1735" s="6"/>
      <c r="AM1735" s="6"/>
      <c r="AO1735" s="4" t="s">
        <v>1127</v>
      </c>
      <c r="AP1735" s="6">
        <v>20</v>
      </c>
      <c r="AQ1735" s="6">
        <v>30</v>
      </c>
      <c r="AR1735" s="6"/>
      <c r="AS1735" s="6"/>
      <c r="AT1735" s="6"/>
      <c r="AU1735" s="4" t="s">
        <v>1035</v>
      </c>
      <c r="AV1735" s="6"/>
      <c r="AW1735" s="6"/>
      <c r="AX1735" s="7"/>
      <c r="AY1735" s="4"/>
      <c r="BI1735" s="50"/>
      <c r="BK1735" s="50"/>
      <c r="BM1735" s="50"/>
      <c r="BO1735" s="50"/>
      <c r="BQ1735" s="50"/>
      <c r="BS1735" s="50"/>
    </row>
    <row r="1736" spans="2:71" x14ac:dyDescent="0.25">
      <c r="B1736" s="3" t="s">
        <v>269</v>
      </c>
      <c r="C1736" s="52" t="s">
        <v>1225</v>
      </c>
      <c r="D1736" s="39">
        <v>45385</v>
      </c>
      <c r="E1736" s="22">
        <v>18</v>
      </c>
      <c r="F1736" s="3" t="s">
        <v>1132</v>
      </c>
      <c r="G1736" s="2" t="s">
        <v>60</v>
      </c>
      <c r="H1736" s="6">
        <v>19</v>
      </c>
      <c r="I1736" s="7">
        <v>-1</v>
      </c>
      <c r="J1736" s="6">
        <v>44</v>
      </c>
      <c r="K1736" s="7">
        <v>-3</v>
      </c>
      <c r="L1736" s="6">
        <v>9</v>
      </c>
      <c r="M1736" s="7">
        <v>0</v>
      </c>
      <c r="N1736" s="6">
        <v>9</v>
      </c>
      <c r="O1736" s="7">
        <v>1</v>
      </c>
      <c r="P1736" s="6">
        <v>13</v>
      </c>
      <c r="Q1736" s="7">
        <v>5</v>
      </c>
      <c r="R1736" s="6"/>
      <c r="T1736" s="6">
        <v>-25</v>
      </c>
      <c r="U1736" s="7">
        <v>2</v>
      </c>
      <c r="V1736" s="3" t="s">
        <v>639</v>
      </c>
      <c r="W1736" s="3"/>
      <c r="Y1736" s="6"/>
      <c r="Z1736" s="6">
        <v>16</v>
      </c>
      <c r="AA1736" s="6">
        <v>75</v>
      </c>
      <c r="AB1736" s="7">
        <f>Z1736-AA1736</f>
        <v>-59</v>
      </c>
      <c r="AC1736" s="6">
        <v>25</v>
      </c>
      <c r="AD1736" s="6">
        <v>56</v>
      </c>
      <c r="AE1736" s="7">
        <f>AC1736-AD1736</f>
        <v>-31</v>
      </c>
      <c r="AF1736" s="6">
        <v>18</v>
      </c>
      <c r="AG1736" s="6">
        <v>40</v>
      </c>
      <c r="AH1736" s="7">
        <f>AF1736-AG1736</f>
        <v>-22</v>
      </c>
      <c r="AL1736" s="6"/>
      <c r="AM1736" s="6"/>
      <c r="AO1736" s="4" t="s">
        <v>1087</v>
      </c>
      <c r="AP1736" s="6">
        <v>22</v>
      </c>
      <c r="AQ1736" s="6">
        <v>44</v>
      </c>
      <c r="AR1736" s="6"/>
      <c r="AS1736" s="6"/>
      <c r="AT1736" s="6"/>
      <c r="AU1736" s="4" t="s">
        <v>1088</v>
      </c>
      <c r="AV1736" s="6">
        <v>10</v>
      </c>
      <c r="AW1736" s="6">
        <v>84</v>
      </c>
      <c r="AX1736" s="7">
        <f>AV1736-AW1736</f>
        <v>-74</v>
      </c>
      <c r="AY1736" s="4" t="s">
        <v>937</v>
      </c>
      <c r="BI1736" s="50"/>
      <c r="BK1736" s="50"/>
      <c r="BM1736" s="50"/>
      <c r="BO1736" s="50"/>
      <c r="BQ1736" s="50"/>
      <c r="BS1736" s="50"/>
    </row>
    <row r="1737" spans="2:71" x14ac:dyDescent="0.25">
      <c r="B1737" s="3" t="s">
        <v>269</v>
      </c>
      <c r="C1737" s="9" t="s">
        <v>366</v>
      </c>
      <c r="D1737" s="39">
        <v>45386</v>
      </c>
      <c r="E1737" s="22">
        <v>8</v>
      </c>
      <c r="F1737" s="3" t="s">
        <v>1182</v>
      </c>
      <c r="G1737" s="2" t="s">
        <v>74</v>
      </c>
      <c r="H1737" s="6">
        <v>19</v>
      </c>
      <c r="I1737" s="7">
        <v>1</v>
      </c>
      <c r="J1737" s="6">
        <v>45</v>
      </c>
      <c r="K1737" s="7">
        <v>-1</v>
      </c>
      <c r="L1737" s="6">
        <v>9</v>
      </c>
      <c r="M1737" s="7">
        <v>-1</v>
      </c>
      <c r="N1737" s="6">
        <v>8</v>
      </c>
      <c r="O1737" s="7">
        <v>1</v>
      </c>
      <c r="P1737" s="6">
        <v>14</v>
      </c>
      <c r="Q1737" s="7">
        <v>1</v>
      </c>
      <c r="R1737" s="6"/>
      <c r="T1737" s="6">
        <v>-26</v>
      </c>
      <c r="U1737" s="7">
        <v>2</v>
      </c>
      <c r="V1737" s="3" t="s">
        <v>842</v>
      </c>
      <c r="W1737" s="3"/>
      <c r="Y1737" s="6"/>
      <c r="Z1737" s="6"/>
      <c r="AA1737" s="6"/>
      <c r="AC1737" s="6"/>
      <c r="AD1737" s="6"/>
      <c r="AF1737" s="6"/>
      <c r="AG1737" s="6"/>
      <c r="AL1737" s="6"/>
      <c r="AM1737" s="6"/>
      <c r="AO1737" s="4"/>
      <c r="AP1737" s="6"/>
      <c r="AQ1737" s="6"/>
      <c r="AR1737" s="6"/>
      <c r="AS1737" s="6"/>
      <c r="AT1737" s="6"/>
      <c r="AU1737" s="4"/>
      <c r="AV1737" s="6"/>
      <c r="AW1737" s="6"/>
      <c r="AX1737" s="7"/>
      <c r="AY1737" s="4"/>
      <c r="BI1737" s="50"/>
      <c r="BK1737" s="50"/>
      <c r="BM1737" s="50"/>
      <c r="BO1737" s="50"/>
      <c r="BQ1737" s="50"/>
      <c r="BS1737" s="50"/>
    </row>
    <row r="1738" spans="2:71" x14ac:dyDescent="0.25">
      <c r="B1738" s="3" t="s">
        <v>269</v>
      </c>
      <c r="C1738" s="9" t="s">
        <v>694</v>
      </c>
      <c r="D1738" s="39">
        <v>45386</v>
      </c>
      <c r="E1738" s="22">
        <v>5</v>
      </c>
      <c r="F1738" s="3" t="s">
        <v>1164</v>
      </c>
      <c r="H1738" s="6">
        <v>24</v>
      </c>
      <c r="I1738" s="7">
        <v>-1</v>
      </c>
      <c r="J1738" s="6">
        <v>45</v>
      </c>
      <c r="K1738" s="7">
        <v>1</v>
      </c>
      <c r="L1738" s="6">
        <v>10</v>
      </c>
      <c r="M1738" s="7">
        <v>0</v>
      </c>
      <c r="N1738" s="6">
        <v>5</v>
      </c>
      <c r="O1738" s="7">
        <v>0</v>
      </c>
      <c r="P1738" s="6">
        <v>13</v>
      </c>
      <c r="Q1738" s="7">
        <v>3</v>
      </c>
      <c r="R1738" s="6"/>
      <c r="T1738" s="6">
        <v>-21</v>
      </c>
      <c r="U1738" s="7">
        <v>-2</v>
      </c>
      <c r="V1738" s="3" t="s">
        <v>842</v>
      </c>
      <c r="W1738" s="3"/>
      <c r="Y1738" s="6"/>
      <c r="Z1738" s="6">
        <v>25</v>
      </c>
      <c r="AA1738" s="6">
        <v>55</v>
      </c>
      <c r="AB1738" s="7">
        <f>Z1738-AA1738</f>
        <v>-30</v>
      </c>
      <c r="AC1738" s="6">
        <v>34</v>
      </c>
      <c r="AD1738" s="6">
        <v>32</v>
      </c>
      <c r="AE1738" s="7">
        <f>AC1738-AD1738</f>
        <v>2</v>
      </c>
      <c r="AF1738" s="6"/>
      <c r="AG1738" s="6"/>
      <c r="AL1738" s="6"/>
      <c r="AM1738" s="6"/>
      <c r="AO1738" s="4" t="s">
        <v>1189</v>
      </c>
      <c r="AP1738" s="6">
        <v>26</v>
      </c>
      <c r="AQ1738" s="6">
        <v>40</v>
      </c>
      <c r="AR1738" s="6"/>
      <c r="AS1738" s="6"/>
      <c r="AT1738" s="6"/>
      <c r="AU1738" s="4" t="s">
        <v>1185</v>
      </c>
      <c r="AV1738" s="6"/>
      <c r="AW1738" s="6"/>
      <c r="AX1738" s="7"/>
      <c r="AY1738" s="4"/>
      <c r="BI1738" s="50"/>
      <c r="BK1738" s="50"/>
      <c r="BM1738" s="50"/>
      <c r="BO1738" s="50"/>
      <c r="BQ1738" s="50"/>
      <c r="BS1738" s="50"/>
    </row>
    <row r="1739" spans="2:71" x14ac:dyDescent="0.25">
      <c r="B1739" s="3" t="s">
        <v>269</v>
      </c>
      <c r="C1739" s="9" t="s">
        <v>362</v>
      </c>
      <c r="D1739" s="39">
        <v>45386</v>
      </c>
      <c r="E1739" s="22">
        <v>10</v>
      </c>
      <c r="F1739" s="3" t="s">
        <v>1173</v>
      </c>
      <c r="G1739" s="2" t="s">
        <v>220</v>
      </c>
      <c r="H1739" s="6">
        <v>24</v>
      </c>
      <c r="J1739" s="6">
        <v>42</v>
      </c>
      <c r="L1739" s="6">
        <v>10</v>
      </c>
      <c r="N1739" s="6">
        <v>5</v>
      </c>
      <c r="P1739" s="6">
        <v>13</v>
      </c>
      <c r="R1739" s="6"/>
      <c r="T1739" s="6">
        <v>-18</v>
      </c>
      <c r="V1739" s="3" t="s">
        <v>842</v>
      </c>
      <c r="W1739" s="3"/>
      <c r="Y1739" s="6"/>
      <c r="Z1739" s="6">
        <v>21</v>
      </c>
      <c r="AA1739" s="6">
        <v>54</v>
      </c>
      <c r="AB1739" s="7">
        <f>Z1739-AA1739</f>
        <v>-33</v>
      </c>
      <c r="AC1739" s="6">
        <v>33</v>
      </c>
      <c r="AD1739" s="6">
        <v>31</v>
      </c>
      <c r="AE1739" s="7">
        <f>AC1739-AD1739</f>
        <v>2</v>
      </c>
      <c r="AF1739" s="6"/>
      <c r="AG1739" s="6"/>
      <c r="AI1739" s="6"/>
      <c r="AJ1739" s="6"/>
      <c r="AL1739" s="6"/>
      <c r="AM1739" s="6"/>
      <c r="AO1739" s="4" t="s">
        <v>1226</v>
      </c>
      <c r="AP1739" s="6">
        <v>29</v>
      </c>
      <c r="AQ1739" s="6">
        <v>43</v>
      </c>
      <c r="AR1739" s="6"/>
      <c r="AS1739" s="6"/>
      <c r="AT1739" s="6"/>
      <c r="AU1739" s="4" t="s">
        <v>1227</v>
      </c>
      <c r="AV1739" s="6"/>
      <c r="AW1739" s="6"/>
      <c r="AX1739" s="7"/>
      <c r="AY1739" s="4"/>
      <c r="BI1739" s="50"/>
      <c r="BK1739" s="50"/>
      <c r="BM1739" s="50"/>
      <c r="BO1739" s="50"/>
      <c r="BQ1739" s="50"/>
      <c r="BS1739" s="50"/>
    </row>
    <row r="1740" spans="2:71" x14ac:dyDescent="0.25">
      <c r="B1740" s="3" t="s">
        <v>269</v>
      </c>
      <c r="C1740" s="9" t="s">
        <v>362</v>
      </c>
      <c r="D1740" s="39">
        <v>45386</v>
      </c>
      <c r="E1740" s="22">
        <v>10</v>
      </c>
      <c r="F1740" s="3" t="s">
        <v>1173</v>
      </c>
      <c r="G1740" s="2" t="s">
        <v>220</v>
      </c>
      <c r="H1740" s="6"/>
      <c r="J1740" s="6"/>
      <c r="L1740" s="6"/>
      <c r="N1740" s="6"/>
      <c r="P1740" s="6"/>
      <c r="R1740" s="6"/>
      <c r="T1740" s="6"/>
      <c r="V1740" s="3" t="s">
        <v>842</v>
      </c>
      <c r="W1740" s="3"/>
      <c r="Y1740" s="6"/>
      <c r="Z1740" s="6">
        <v>23</v>
      </c>
      <c r="AA1740" s="6">
        <v>51</v>
      </c>
      <c r="AB1740" s="7">
        <f>Z1740-AA1740</f>
        <v>-28</v>
      </c>
      <c r="AC1740" s="6">
        <v>32</v>
      </c>
      <c r="AD1740" s="6">
        <v>40</v>
      </c>
      <c r="AE1740" s="7">
        <f>AC1740-AD1740</f>
        <v>-8</v>
      </c>
      <c r="AF1740" s="6">
        <v>14</v>
      </c>
      <c r="AG1740" s="6">
        <v>24</v>
      </c>
      <c r="AH1740" s="7">
        <f>AF1740-AG1740</f>
        <v>-10</v>
      </c>
      <c r="AI1740" s="6">
        <v>12</v>
      </c>
      <c r="AJ1740" s="6">
        <v>16</v>
      </c>
      <c r="AK1740" s="7">
        <f>AI1740-AJ1740</f>
        <v>-4</v>
      </c>
      <c r="AL1740" s="6"/>
      <c r="AM1740" s="6"/>
      <c r="AO1740" s="4" t="s">
        <v>1228</v>
      </c>
      <c r="AP1740" s="6"/>
      <c r="AQ1740" s="6"/>
      <c r="AR1740" s="6"/>
      <c r="AS1740" s="6"/>
      <c r="AT1740" s="6"/>
      <c r="AU1740" s="4"/>
      <c r="AV1740" s="6"/>
      <c r="AW1740" s="6"/>
      <c r="AX1740" s="7"/>
      <c r="AY1740" s="4"/>
      <c r="BI1740" s="50"/>
      <c r="BK1740" s="50"/>
      <c r="BM1740" s="50"/>
      <c r="BO1740" s="50"/>
      <c r="BQ1740" s="50"/>
      <c r="BS1740" s="50"/>
    </row>
    <row r="1741" spans="2:71" x14ac:dyDescent="0.25">
      <c r="B1741" s="3" t="s">
        <v>269</v>
      </c>
      <c r="C1741" s="9" t="s">
        <v>657</v>
      </c>
      <c r="D1741" s="39">
        <v>45387</v>
      </c>
      <c r="E1741" s="22">
        <v>10</v>
      </c>
      <c r="F1741" s="3" t="s">
        <v>1136</v>
      </c>
      <c r="G1741" s="2" t="s">
        <v>54</v>
      </c>
      <c r="H1741" s="6">
        <v>27</v>
      </c>
      <c r="I1741" s="7">
        <v>3</v>
      </c>
      <c r="J1741" s="6">
        <v>42</v>
      </c>
      <c r="K1741" s="7">
        <v>-3</v>
      </c>
      <c r="L1741" s="6">
        <v>10</v>
      </c>
      <c r="M1741" s="7">
        <v>0</v>
      </c>
      <c r="N1741" s="6">
        <v>4</v>
      </c>
      <c r="O1741" s="7">
        <v>1</v>
      </c>
      <c r="P1741" s="6">
        <v>10</v>
      </c>
      <c r="Q1741" s="7">
        <v>-2</v>
      </c>
      <c r="R1741" s="6"/>
      <c r="T1741" s="6">
        <v>-15</v>
      </c>
      <c r="U1741" s="7">
        <v>6</v>
      </c>
      <c r="V1741" s="3" t="s">
        <v>842</v>
      </c>
      <c r="W1741" s="3" t="s">
        <v>988</v>
      </c>
      <c r="Y1741" s="6"/>
      <c r="Z1741" s="6"/>
      <c r="AA1741" s="6"/>
      <c r="AC1741" s="6"/>
      <c r="AD1741" s="6"/>
      <c r="AF1741" s="6"/>
      <c r="AG1741" s="6"/>
      <c r="AL1741" s="6"/>
      <c r="AM1741" s="6"/>
      <c r="AO1741" s="4"/>
      <c r="AP1741" s="6"/>
      <c r="AQ1741" s="6"/>
      <c r="AR1741" s="6"/>
      <c r="AS1741" s="6"/>
      <c r="AT1741" s="6"/>
      <c r="AU1741" s="4"/>
      <c r="AV1741" s="6"/>
      <c r="AW1741" s="6"/>
      <c r="AX1741" s="7"/>
      <c r="AY1741" s="4"/>
      <c r="BI1741" s="50"/>
      <c r="BK1741" s="50"/>
      <c r="BM1741" s="50"/>
      <c r="BO1741" s="50"/>
      <c r="BQ1741" s="50"/>
      <c r="BS1741" s="50"/>
    </row>
    <row r="1742" spans="2:71" x14ac:dyDescent="0.25">
      <c r="B1742" s="3" t="s">
        <v>269</v>
      </c>
      <c r="C1742" s="9" t="s">
        <v>483</v>
      </c>
      <c r="D1742" s="39">
        <v>45387</v>
      </c>
      <c r="E1742" s="22">
        <v>10</v>
      </c>
      <c r="F1742" s="3" t="s">
        <v>1198</v>
      </c>
      <c r="H1742" s="6">
        <v>26</v>
      </c>
      <c r="I1742" s="7">
        <v>-1</v>
      </c>
      <c r="J1742" s="6">
        <v>43</v>
      </c>
      <c r="K1742" s="7">
        <v>1</v>
      </c>
      <c r="L1742" s="6">
        <v>10</v>
      </c>
      <c r="M1742" s="7">
        <v>0</v>
      </c>
      <c r="N1742" s="6">
        <v>5</v>
      </c>
      <c r="O1742" s="7">
        <v>0</v>
      </c>
      <c r="P1742" s="6">
        <v>12</v>
      </c>
      <c r="Q1742" s="7">
        <v>1</v>
      </c>
      <c r="R1742" s="6"/>
      <c r="T1742" s="6">
        <v>-17</v>
      </c>
      <c r="U1742" s="7">
        <v>-2</v>
      </c>
      <c r="V1742" s="3" t="s">
        <v>842</v>
      </c>
      <c r="W1742" s="3"/>
      <c r="Y1742" s="6"/>
      <c r="Z1742" s="6"/>
      <c r="AA1742" s="6"/>
      <c r="AC1742" s="6"/>
      <c r="AD1742" s="6"/>
      <c r="AF1742" s="6"/>
      <c r="AG1742" s="6"/>
      <c r="AL1742" s="6"/>
      <c r="AM1742" s="6"/>
      <c r="AO1742" s="4"/>
      <c r="AP1742" s="6"/>
      <c r="AQ1742" s="6"/>
      <c r="AR1742" s="6"/>
      <c r="AS1742" s="6"/>
      <c r="AT1742" s="6"/>
      <c r="AU1742" s="4"/>
      <c r="AV1742" s="6"/>
      <c r="AW1742" s="6"/>
      <c r="AX1742" s="7"/>
      <c r="AY1742" s="4"/>
      <c r="BI1742" s="50"/>
      <c r="BK1742" s="50"/>
      <c r="BM1742" s="50"/>
      <c r="BO1742" s="50"/>
      <c r="BQ1742" s="50"/>
      <c r="BS1742" s="50"/>
    </row>
    <row r="1743" spans="2:71" x14ac:dyDescent="0.25">
      <c r="B1743" s="3" t="s">
        <v>269</v>
      </c>
      <c r="C1743" s="10" t="s">
        <v>645</v>
      </c>
      <c r="D1743" s="39">
        <v>45388</v>
      </c>
      <c r="E1743" s="22">
        <v>10</v>
      </c>
      <c r="F1743" s="3" t="s">
        <v>821</v>
      </c>
      <c r="H1743" s="6"/>
      <c r="J1743" s="6"/>
      <c r="L1743" s="6"/>
      <c r="N1743" s="6"/>
      <c r="P1743" s="6"/>
      <c r="R1743" s="6"/>
      <c r="T1743" s="6"/>
      <c r="V1743" s="3" t="s">
        <v>842</v>
      </c>
      <c r="W1743" s="3"/>
      <c r="Y1743" s="6"/>
      <c r="Z1743" s="6"/>
      <c r="AA1743" s="6"/>
      <c r="AC1743" s="6"/>
      <c r="AD1743" s="6"/>
      <c r="AF1743" s="6"/>
      <c r="AG1743" s="6"/>
      <c r="AL1743" s="6"/>
      <c r="AM1743" s="6"/>
      <c r="AO1743" s="4"/>
      <c r="AP1743" s="6"/>
      <c r="AQ1743" s="6"/>
      <c r="AR1743" s="6"/>
      <c r="AS1743" s="6"/>
      <c r="AT1743" s="6"/>
      <c r="AU1743" s="4"/>
      <c r="AV1743" s="6">
        <v>13</v>
      </c>
      <c r="AW1743" s="6">
        <v>69</v>
      </c>
      <c r="AX1743" s="7">
        <f>AV1743-AW1743</f>
        <v>-56</v>
      </c>
      <c r="AY1743" s="4" t="s">
        <v>871</v>
      </c>
      <c r="BI1743" s="50"/>
      <c r="BK1743" s="50"/>
      <c r="BM1743" s="50"/>
      <c r="BO1743" s="50"/>
      <c r="BQ1743" s="50"/>
      <c r="BS1743" s="50"/>
    </row>
    <row r="1744" spans="2:71" x14ac:dyDescent="0.25">
      <c r="B1744" s="3" t="s">
        <v>269</v>
      </c>
      <c r="C1744" s="9" t="s">
        <v>553</v>
      </c>
      <c r="D1744" s="39">
        <v>45389</v>
      </c>
      <c r="E1744" s="22">
        <v>8</v>
      </c>
      <c r="F1744" s="3" t="s">
        <v>1135</v>
      </c>
      <c r="H1744" s="6">
        <v>21</v>
      </c>
      <c r="I1744" s="7">
        <v>-1</v>
      </c>
      <c r="J1744" s="6">
        <v>44</v>
      </c>
      <c r="K1744" s="7">
        <v>-2</v>
      </c>
      <c r="L1744" s="6">
        <v>10</v>
      </c>
      <c r="M1744" s="7">
        <v>0</v>
      </c>
      <c r="N1744" s="6">
        <v>6</v>
      </c>
      <c r="O1744" s="7">
        <v>1</v>
      </c>
      <c r="P1744" s="6">
        <v>15</v>
      </c>
      <c r="Q1744" s="7">
        <v>1</v>
      </c>
      <c r="R1744" s="6"/>
      <c r="T1744" s="6">
        <v>-23</v>
      </c>
      <c r="U1744" s="7">
        <v>1</v>
      </c>
      <c r="V1744" s="3" t="s">
        <v>842</v>
      </c>
      <c r="W1744" s="3"/>
      <c r="Y1744" s="6"/>
      <c r="Z1744" s="6">
        <v>25</v>
      </c>
      <c r="AA1744" s="6">
        <v>45</v>
      </c>
      <c r="AB1744" s="7">
        <f>Z1744-AA1744</f>
        <v>-20</v>
      </c>
      <c r="AC1744" s="6">
        <v>37</v>
      </c>
      <c r="AD1744" s="6">
        <v>28</v>
      </c>
      <c r="AE1744" s="7">
        <f>AC1744-AD1744</f>
        <v>9</v>
      </c>
      <c r="AF1744" s="6"/>
      <c r="AG1744" s="6"/>
      <c r="AL1744" s="6"/>
      <c r="AM1744" s="6"/>
      <c r="AO1744" s="4" t="s">
        <v>1148</v>
      </c>
      <c r="AP1744" s="6">
        <v>29</v>
      </c>
      <c r="AQ1744" s="6">
        <v>44</v>
      </c>
      <c r="AR1744" s="6"/>
      <c r="AS1744" s="6"/>
      <c r="AT1744" s="6"/>
      <c r="AU1744" s="4" t="s">
        <v>1147</v>
      </c>
      <c r="AV1744" s="6"/>
      <c r="AW1744" s="6"/>
      <c r="AX1744" s="7"/>
      <c r="AY1744" s="4"/>
      <c r="BI1744" s="50"/>
      <c r="BK1744" s="50"/>
      <c r="BM1744" s="50"/>
      <c r="BO1744" s="50"/>
      <c r="BQ1744" s="50"/>
      <c r="BS1744" s="50"/>
    </row>
    <row r="1745" spans="1:71" x14ac:dyDescent="0.25">
      <c r="A1745" s="3"/>
      <c r="B1745" s="3" t="s">
        <v>269</v>
      </c>
      <c r="C1745" s="9" t="s">
        <v>1229</v>
      </c>
      <c r="D1745" s="39">
        <v>45391</v>
      </c>
      <c r="E1745" s="90">
        <v>45446</v>
      </c>
      <c r="F1745" s="3" t="s">
        <v>1198</v>
      </c>
      <c r="G1745" s="2" t="s">
        <v>126</v>
      </c>
      <c r="H1745" s="6">
        <v>29</v>
      </c>
      <c r="J1745" s="6">
        <v>43</v>
      </c>
      <c r="L1745" s="6">
        <v>11</v>
      </c>
      <c r="N1745" s="6">
        <v>5</v>
      </c>
      <c r="P1745" s="6">
        <v>8</v>
      </c>
      <c r="R1745" s="6"/>
      <c r="T1745" s="6">
        <v>-14</v>
      </c>
      <c r="V1745" s="3" t="s">
        <v>842</v>
      </c>
      <c r="W1745" s="3"/>
      <c r="X1745" t="s">
        <v>1152</v>
      </c>
      <c r="Y1745" s="6"/>
      <c r="Z1745" s="6"/>
      <c r="AA1745" s="6"/>
      <c r="AC1745" s="6"/>
      <c r="AD1745" s="6"/>
      <c r="AF1745" s="6"/>
      <c r="AG1745" s="6"/>
      <c r="AL1745" s="6"/>
      <c r="AM1745" s="6"/>
      <c r="AO1745" s="4"/>
      <c r="AP1745" s="6"/>
      <c r="AQ1745" s="6"/>
      <c r="AR1745" s="6"/>
      <c r="AS1745" s="6"/>
      <c r="AT1745" s="6"/>
      <c r="AU1745" s="4"/>
      <c r="AV1745" s="6"/>
      <c r="AW1745" s="6"/>
      <c r="AX1745" s="7"/>
      <c r="AY1745" s="4"/>
      <c r="BF1745">
        <v>180</v>
      </c>
      <c r="BH1745">
        <v>382</v>
      </c>
      <c r="BI1745" s="50"/>
      <c r="BJ1745">
        <v>30</v>
      </c>
      <c r="BK1745" s="50"/>
      <c r="BL1745">
        <v>1</v>
      </c>
      <c r="BM1745" s="50"/>
      <c r="BN1745">
        <v>0</v>
      </c>
      <c r="BO1745" s="50"/>
      <c r="BP1745">
        <v>35</v>
      </c>
      <c r="BQ1745" s="50"/>
      <c r="BR1745">
        <v>3</v>
      </c>
      <c r="BS1745" s="50"/>
    </row>
    <row r="1746" spans="1:71" x14ac:dyDescent="0.25">
      <c r="B1746" s="3" t="s">
        <v>269</v>
      </c>
      <c r="C1746" s="9" t="s">
        <v>337</v>
      </c>
      <c r="D1746" s="39">
        <v>45392</v>
      </c>
      <c r="E1746" s="22">
        <v>12</v>
      </c>
      <c r="F1746" s="3" t="s">
        <v>821</v>
      </c>
      <c r="G1746" s="2" t="s">
        <v>224</v>
      </c>
      <c r="H1746" s="6">
        <v>19</v>
      </c>
      <c r="I1746" s="7">
        <v>-1</v>
      </c>
      <c r="J1746" s="6">
        <v>45</v>
      </c>
      <c r="K1746" s="7">
        <v>2</v>
      </c>
      <c r="L1746" s="6">
        <v>8</v>
      </c>
      <c r="M1746" s="7">
        <v>0</v>
      </c>
      <c r="N1746" s="6">
        <v>7</v>
      </c>
      <c r="O1746" s="7">
        <v>-1</v>
      </c>
      <c r="P1746" s="6">
        <v>15</v>
      </c>
      <c r="Q1746" s="7">
        <v>-1</v>
      </c>
      <c r="R1746" s="6"/>
      <c r="T1746" s="6">
        <v>-26</v>
      </c>
      <c r="U1746" s="7">
        <v>-3</v>
      </c>
      <c r="V1746" s="3" t="s">
        <v>842</v>
      </c>
      <c r="W1746" s="3"/>
      <c r="Y1746" s="6"/>
      <c r="Z1746" s="6"/>
      <c r="AA1746" s="6"/>
      <c r="AC1746" s="6"/>
      <c r="AD1746" s="6"/>
      <c r="AF1746" s="6"/>
      <c r="AG1746" s="6"/>
      <c r="AL1746" s="6"/>
      <c r="AM1746" s="6"/>
      <c r="AO1746" s="4"/>
      <c r="AP1746" s="6">
        <v>18</v>
      </c>
      <c r="AQ1746" s="6">
        <v>33</v>
      </c>
      <c r="AR1746" s="6"/>
      <c r="AS1746" s="6"/>
      <c r="AT1746" s="6"/>
      <c r="AU1746" s="4" t="s">
        <v>876</v>
      </c>
      <c r="AV1746" s="6"/>
      <c r="AW1746" s="6"/>
      <c r="AX1746" s="7"/>
      <c r="AY1746" s="4"/>
      <c r="BI1746" s="50"/>
      <c r="BK1746" s="50"/>
      <c r="BM1746" s="50"/>
      <c r="BO1746" s="50"/>
      <c r="BQ1746" s="50"/>
      <c r="BS1746" s="50"/>
    </row>
    <row r="1747" spans="1:71" x14ac:dyDescent="0.25">
      <c r="B1747" s="3" t="s">
        <v>269</v>
      </c>
      <c r="C1747" s="9" t="s">
        <v>337</v>
      </c>
      <c r="D1747" s="39">
        <v>45392</v>
      </c>
      <c r="E1747" s="22">
        <v>12</v>
      </c>
      <c r="F1747" s="3" t="s">
        <v>1169</v>
      </c>
      <c r="H1747" s="6">
        <v>23</v>
      </c>
      <c r="I1747" s="7">
        <v>1</v>
      </c>
      <c r="J1747" s="6">
        <v>44</v>
      </c>
      <c r="K1747" s="7">
        <v>-1</v>
      </c>
      <c r="L1747" s="6">
        <v>10</v>
      </c>
      <c r="M1747" s="7">
        <v>1</v>
      </c>
      <c r="N1747" s="6">
        <v>5</v>
      </c>
      <c r="O1747" s="7">
        <v>0</v>
      </c>
      <c r="P1747" s="6">
        <v>12</v>
      </c>
      <c r="Q1747" s="7">
        <v>-1</v>
      </c>
      <c r="R1747" s="6"/>
      <c r="T1747" s="6">
        <v>-21</v>
      </c>
      <c r="U1747" s="7">
        <v>2</v>
      </c>
      <c r="V1747" s="3" t="s">
        <v>1170</v>
      </c>
      <c r="W1747" t="s">
        <v>988</v>
      </c>
      <c r="Y1747" s="6"/>
      <c r="Z1747" s="6"/>
      <c r="AA1747" s="6"/>
      <c r="AC1747" s="6"/>
      <c r="AD1747" s="6"/>
      <c r="AF1747" s="6"/>
      <c r="AG1747" s="6"/>
      <c r="AL1747" s="6"/>
      <c r="AM1747" s="6"/>
      <c r="AO1747" s="4"/>
      <c r="AP1747" s="6"/>
      <c r="AQ1747" s="6"/>
      <c r="AR1747" s="6"/>
      <c r="AS1747" s="6"/>
      <c r="AT1747" s="6"/>
      <c r="AU1747" s="4"/>
      <c r="AV1747" s="6"/>
      <c r="AW1747" s="6"/>
      <c r="AX1747" s="7"/>
      <c r="AY1747" s="4"/>
      <c r="BI1747" s="50"/>
      <c r="BK1747" s="50"/>
      <c r="BM1747" s="50"/>
      <c r="BO1747" s="50"/>
      <c r="BQ1747" s="50"/>
      <c r="BS1747" s="50"/>
    </row>
    <row r="1748" spans="1:71" x14ac:dyDescent="0.25">
      <c r="B1748" s="3" t="s">
        <v>269</v>
      </c>
      <c r="C1748" s="9" t="s">
        <v>562</v>
      </c>
      <c r="D1748" s="39">
        <v>45393</v>
      </c>
      <c r="E1748" s="22">
        <v>12</v>
      </c>
      <c r="F1748" s="3" t="s">
        <v>1164</v>
      </c>
      <c r="H1748" s="6">
        <v>24</v>
      </c>
      <c r="I1748" s="7">
        <v>0</v>
      </c>
      <c r="J1748" s="6">
        <v>44</v>
      </c>
      <c r="K1748" s="7">
        <v>-1</v>
      </c>
      <c r="L1748" s="6">
        <v>9</v>
      </c>
      <c r="M1748" s="7">
        <v>-1</v>
      </c>
      <c r="N1748" s="6">
        <v>6</v>
      </c>
      <c r="O1748" s="7">
        <v>1</v>
      </c>
      <c r="P1748" s="6">
        <v>11</v>
      </c>
      <c r="Q1748" s="7">
        <v>-2</v>
      </c>
      <c r="R1748" s="6"/>
      <c r="T1748" s="6">
        <v>-20</v>
      </c>
      <c r="U1748" s="7">
        <v>1</v>
      </c>
      <c r="V1748" s="3" t="s">
        <v>842</v>
      </c>
      <c r="W1748" s="3"/>
      <c r="Y1748" s="6"/>
      <c r="Z1748" s="6">
        <v>25</v>
      </c>
      <c r="AA1748" s="6">
        <v>53</v>
      </c>
      <c r="AB1748" s="7">
        <f>Z1748-AA1748</f>
        <v>-28</v>
      </c>
      <c r="AC1748" s="6">
        <v>33</v>
      </c>
      <c r="AD1748" s="6">
        <v>31</v>
      </c>
      <c r="AE1748" s="7">
        <f t="shared" ref="AE1748:AE1754" si="49">AC1748-AD1748</f>
        <v>2</v>
      </c>
      <c r="AF1748" s="6"/>
      <c r="AG1748" s="6"/>
      <c r="AL1748" s="6"/>
      <c r="AM1748" s="6"/>
      <c r="AO1748" s="4" t="s">
        <v>1189</v>
      </c>
      <c r="AP1748" s="6">
        <v>25</v>
      </c>
      <c r="AQ1748" s="6">
        <v>40</v>
      </c>
      <c r="AR1748" s="6"/>
      <c r="AS1748" s="6"/>
      <c r="AT1748" s="6"/>
      <c r="AU1748" s="4" t="s">
        <v>1185</v>
      </c>
      <c r="AV1748" s="6"/>
      <c r="AW1748" s="6"/>
      <c r="AX1748" s="7"/>
      <c r="AY1748" s="4"/>
      <c r="BI1748" s="50"/>
      <c r="BK1748" s="50"/>
      <c r="BM1748" s="50"/>
      <c r="BO1748" s="50"/>
      <c r="BQ1748" s="50"/>
      <c r="BS1748" s="50"/>
    </row>
    <row r="1749" spans="1:71" x14ac:dyDescent="0.25">
      <c r="B1749" s="3" t="s">
        <v>269</v>
      </c>
      <c r="C1749" s="9" t="s">
        <v>368</v>
      </c>
      <c r="D1749" s="39">
        <v>45393</v>
      </c>
      <c r="E1749" s="22">
        <v>18</v>
      </c>
      <c r="F1749" s="3" t="s">
        <v>976</v>
      </c>
      <c r="H1749" s="6">
        <v>23</v>
      </c>
      <c r="I1749" s="7">
        <v>0</v>
      </c>
      <c r="J1749" s="6">
        <v>44</v>
      </c>
      <c r="K1749" s="7">
        <v>-1</v>
      </c>
      <c r="L1749" s="6">
        <v>6</v>
      </c>
      <c r="M1749" s="7">
        <v>0</v>
      </c>
      <c r="N1749" s="6">
        <v>8</v>
      </c>
      <c r="O1749" s="7">
        <v>0</v>
      </c>
      <c r="P1749" s="6">
        <v>11</v>
      </c>
      <c r="Q1749" s="7">
        <v>0</v>
      </c>
      <c r="R1749" s="6"/>
      <c r="T1749" s="6">
        <v>-21</v>
      </c>
      <c r="U1749" s="7">
        <v>1</v>
      </c>
      <c r="V1749" s="3" t="s">
        <v>842</v>
      </c>
      <c r="W1749" s="3" t="s">
        <v>1213</v>
      </c>
      <c r="X1749" t="s">
        <v>439</v>
      </c>
      <c r="Y1749" s="6"/>
      <c r="Z1749" s="6"/>
      <c r="AA1749" s="6"/>
      <c r="AC1749" s="6"/>
      <c r="AD1749" s="6"/>
      <c r="AF1749" s="6"/>
      <c r="AG1749" s="6"/>
      <c r="AL1749" s="6"/>
      <c r="AM1749" s="6"/>
      <c r="AO1749" s="4"/>
      <c r="AP1749" s="6">
        <v>19</v>
      </c>
      <c r="AQ1749" s="6">
        <v>34</v>
      </c>
      <c r="AR1749" s="6"/>
      <c r="AS1749" s="6"/>
      <c r="AT1749" s="6"/>
      <c r="AU1749" s="4" t="s">
        <v>1185</v>
      </c>
      <c r="AV1749" s="6"/>
      <c r="AW1749" s="6"/>
      <c r="AX1749" s="7"/>
      <c r="AY1749" s="4"/>
      <c r="BI1749" s="50"/>
      <c r="BK1749" s="50"/>
      <c r="BM1749" s="50"/>
      <c r="BO1749" s="50"/>
      <c r="BQ1749" s="50"/>
      <c r="BS1749" s="50"/>
    </row>
    <row r="1750" spans="1:71" x14ac:dyDescent="0.25">
      <c r="B1750" s="3" t="s">
        <v>269</v>
      </c>
      <c r="C1750" s="9" t="s">
        <v>555</v>
      </c>
      <c r="D1750" s="39">
        <v>45394</v>
      </c>
      <c r="E1750" s="22">
        <v>17</v>
      </c>
      <c r="F1750" s="3" t="s">
        <v>1136</v>
      </c>
      <c r="G1750" s="2" t="s">
        <v>54</v>
      </c>
      <c r="H1750" s="6">
        <v>25</v>
      </c>
      <c r="I1750" s="7">
        <v>-2</v>
      </c>
      <c r="J1750" s="6">
        <v>43</v>
      </c>
      <c r="K1750" s="7">
        <v>1</v>
      </c>
      <c r="L1750" s="6">
        <v>10</v>
      </c>
      <c r="M1750" s="7">
        <v>0</v>
      </c>
      <c r="N1750" s="6">
        <v>4</v>
      </c>
      <c r="O1750" s="7">
        <v>0</v>
      </c>
      <c r="P1750" s="6">
        <v>9</v>
      </c>
      <c r="Q1750" s="7">
        <v>-1</v>
      </c>
      <c r="R1750" s="6"/>
      <c r="T1750" s="6">
        <v>-18</v>
      </c>
      <c r="U1750" s="7">
        <v>-3</v>
      </c>
      <c r="V1750" s="3" t="s">
        <v>842</v>
      </c>
      <c r="W1750" s="3" t="s">
        <v>988</v>
      </c>
      <c r="Y1750" s="6"/>
      <c r="Z1750" s="6"/>
      <c r="AA1750" s="6"/>
      <c r="AC1750" s="6"/>
      <c r="AD1750" s="6"/>
      <c r="AF1750" s="6"/>
      <c r="AG1750" s="6"/>
      <c r="AL1750" s="6"/>
      <c r="AM1750" s="6"/>
      <c r="AO1750" s="4"/>
      <c r="AP1750" s="6"/>
      <c r="AQ1750" s="6"/>
      <c r="AR1750" s="6"/>
      <c r="AS1750" s="6"/>
      <c r="AT1750" s="6"/>
      <c r="AU1750" s="4"/>
      <c r="AV1750" s="6"/>
      <c r="AW1750" s="6"/>
      <c r="AX1750" s="7"/>
      <c r="AY1750" s="4"/>
      <c r="BI1750" s="50"/>
      <c r="BK1750" s="50"/>
      <c r="BM1750" s="50"/>
      <c r="BO1750" s="50"/>
      <c r="BQ1750" s="50"/>
      <c r="BS1750" s="50"/>
    </row>
    <row r="1751" spans="1:71" x14ac:dyDescent="0.25">
      <c r="B1751" s="3" t="s">
        <v>269</v>
      </c>
      <c r="C1751" s="9" t="s">
        <v>555</v>
      </c>
      <c r="D1751" s="39">
        <v>45394</v>
      </c>
      <c r="E1751" s="22">
        <v>17</v>
      </c>
      <c r="F1751" s="3" t="s">
        <v>821</v>
      </c>
      <c r="H1751" s="6"/>
      <c r="J1751" s="6"/>
      <c r="L1751" s="6"/>
      <c r="N1751" s="6"/>
      <c r="P1751" s="6"/>
      <c r="R1751" s="6"/>
      <c r="T1751" s="6"/>
      <c r="V1751" s="3" t="s">
        <v>842</v>
      </c>
      <c r="W1751" s="3"/>
      <c r="Y1751" s="6"/>
      <c r="Z1751" s="6">
        <v>22</v>
      </c>
      <c r="AA1751" s="6">
        <v>69</v>
      </c>
      <c r="AB1751" s="7">
        <f>Z1751-AA1751</f>
        <v>-47</v>
      </c>
      <c r="AC1751" s="6">
        <v>33</v>
      </c>
      <c r="AD1751" s="6">
        <v>53</v>
      </c>
      <c r="AE1751" s="7">
        <f>AC1751-AD1751</f>
        <v>-20</v>
      </c>
      <c r="AF1751" s="6"/>
      <c r="AG1751" s="6"/>
      <c r="AL1751" s="6"/>
      <c r="AM1751" s="6"/>
      <c r="AO1751" s="4" t="s">
        <v>931</v>
      </c>
      <c r="AP1751" s="6"/>
      <c r="AQ1751" s="6"/>
      <c r="AR1751" s="6"/>
      <c r="AS1751" s="6"/>
      <c r="AT1751" s="6"/>
      <c r="AU1751" s="4"/>
      <c r="AV1751" s="6"/>
      <c r="AW1751" s="6"/>
      <c r="AX1751" s="7"/>
      <c r="AY1751" s="4"/>
      <c r="BI1751" s="50"/>
      <c r="BK1751" s="50"/>
      <c r="BM1751" s="50"/>
      <c r="BO1751" s="50"/>
      <c r="BQ1751" s="50"/>
      <c r="BS1751" s="50"/>
    </row>
    <row r="1752" spans="1:71" x14ac:dyDescent="0.25">
      <c r="B1752" s="3" t="s">
        <v>269</v>
      </c>
      <c r="C1752" s="9" t="s">
        <v>507</v>
      </c>
      <c r="D1752" s="39">
        <v>45394</v>
      </c>
      <c r="E1752" s="22">
        <v>15</v>
      </c>
      <c r="F1752" s="3" t="s">
        <v>1094</v>
      </c>
      <c r="H1752" s="6">
        <v>25</v>
      </c>
      <c r="I1752" s="7">
        <v>-1</v>
      </c>
      <c r="J1752" s="6">
        <v>45</v>
      </c>
      <c r="K1752" s="7">
        <v>1</v>
      </c>
      <c r="L1752" s="6">
        <v>9</v>
      </c>
      <c r="M1752" s="7">
        <v>0</v>
      </c>
      <c r="N1752" s="6">
        <v>5</v>
      </c>
      <c r="O1752" s="7">
        <v>-1</v>
      </c>
      <c r="P1752" s="6">
        <v>11</v>
      </c>
      <c r="Q1752" s="7">
        <v>0</v>
      </c>
      <c r="R1752" s="6">
        <v>1</v>
      </c>
      <c r="S1752" s="7">
        <v>1</v>
      </c>
      <c r="T1752" s="6">
        <v>-20</v>
      </c>
      <c r="U1752" s="7">
        <v>-2</v>
      </c>
      <c r="V1752" s="3" t="s">
        <v>842</v>
      </c>
      <c r="W1752" s="3"/>
      <c r="Y1752" s="6"/>
      <c r="Z1752" s="6">
        <v>33</v>
      </c>
      <c r="AA1752" s="6">
        <v>61</v>
      </c>
      <c r="AB1752" s="7">
        <v>-29</v>
      </c>
      <c r="AC1752" s="6">
        <v>47</v>
      </c>
      <c r="AD1752" s="6">
        <v>40</v>
      </c>
      <c r="AE1752" s="7">
        <f t="shared" si="49"/>
        <v>7</v>
      </c>
      <c r="AF1752" s="6"/>
      <c r="AG1752" s="6"/>
      <c r="AL1752" s="6"/>
      <c r="AM1752" s="6"/>
      <c r="AO1752" s="4" t="s">
        <v>1095</v>
      </c>
      <c r="AP1752" s="6"/>
      <c r="AQ1752" s="6"/>
      <c r="AR1752" s="6"/>
      <c r="AS1752" s="6"/>
      <c r="AT1752" s="6"/>
      <c r="AU1752" s="4"/>
      <c r="AV1752" s="6"/>
      <c r="AW1752" s="6"/>
      <c r="AX1752" s="7"/>
      <c r="AY1752" s="4"/>
      <c r="BI1752" s="50"/>
      <c r="BK1752" s="50"/>
      <c r="BM1752" s="50"/>
      <c r="BO1752" s="50"/>
      <c r="BQ1752" s="50"/>
      <c r="BS1752" s="50"/>
    </row>
    <row r="1753" spans="1:71" x14ac:dyDescent="0.25">
      <c r="B1753" s="3" t="s">
        <v>269</v>
      </c>
      <c r="C1753" s="9" t="s">
        <v>513</v>
      </c>
      <c r="D1753" s="39">
        <v>45395</v>
      </c>
      <c r="E1753" s="22">
        <v>16</v>
      </c>
      <c r="F1753" s="3" t="s">
        <v>821</v>
      </c>
      <c r="H1753" s="6"/>
      <c r="J1753" s="6"/>
      <c r="L1753" s="6"/>
      <c r="N1753" s="6"/>
      <c r="P1753" s="6"/>
      <c r="R1753" s="6"/>
      <c r="T1753" s="6"/>
      <c r="V1753" s="3" t="s">
        <v>842</v>
      </c>
      <c r="W1753" s="3"/>
      <c r="Y1753" s="6"/>
      <c r="Z1753" s="6"/>
      <c r="AA1753" s="6"/>
      <c r="AC1753" s="6"/>
      <c r="AD1753" s="6"/>
      <c r="AF1753" s="6"/>
      <c r="AG1753" s="6"/>
      <c r="AL1753" s="6"/>
      <c r="AM1753" s="6"/>
      <c r="AO1753" s="4"/>
      <c r="AP1753" s="6"/>
      <c r="AQ1753" s="6"/>
      <c r="AR1753" s="6"/>
      <c r="AS1753" s="6"/>
      <c r="AT1753" s="6"/>
      <c r="AU1753" s="4"/>
      <c r="AV1753" s="6">
        <v>15</v>
      </c>
      <c r="AW1753" s="6">
        <v>68</v>
      </c>
      <c r="AX1753" s="7">
        <f>AV1753-AW1753</f>
        <v>-53</v>
      </c>
      <c r="AY1753" s="4" t="s">
        <v>871</v>
      </c>
      <c r="BI1753" s="50"/>
      <c r="BK1753" s="50"/>
      <c r="BM1753" s="50"/>
      <c r="BO1753" s="50"/>
      <c r="BQ1753" s="50"/>
      <c r="BS1753" s="50"/>
    </row>
    <row r="1754" spans="1:71" x14ac:dyDescent="0.25">
      <c r="B1754" s="3" t="s">
        <v>269</v>
      </c>
      <c r="C1754" s="9" t="s">
        <v>581</v>
      </c>
      <c r="D1754" s="39">
        <v>45396</v>
      </c>
      <c r="E1754" s="22">
        <v>15</v>
      </c>
      <c r="F1754" s="3" t="s">
        <v>1135</v>
      </c>
      <c r="H1754" s="6">
        <v>22</v>
      </c>
      <c r="I1754" s="7">
        <v>1</v>
      </c>
      <c r="J1754" s="6">
        <v>44</v>
      </c>
      <c r="K1754" s="7">
        <v>0</v>
      </c>
      <c r="L1754" s="6">
        <v>9</v>
      </c>
      <c r="M1754" s="7">
        <v>-1</v>
      </c>
      <c r="N1754" s="6">
        <v>6</v>
      </c>
      <c r="O1754" s="7">
        <v>0</v>
      </c>
      <c r="P1754" s="6">
        <v>15</v>
      </c>
      <c r="Q1754" s="7">
        <v>0</v>
      </c>
      <c r="R1754" s="6"/>
      <c r="T1754" s="6">
        <v>-22</v>
      </c>
      <c r="U1754" s="7">
        <v>1</v>
      </c>
      <c r="V1754" s="3" t="s">
        <v>842</v>
      </c>
      <c r="W1754" s="3"/>
      <c r="Y1754" s="6"/>
      <c r="Z1754" s="6">
        <v>24</v>
      </c>
      <c r="AA1754" s="6">
        <v>48</v>
      </c>
      <c r="AB1754" s="7">
        <f>Z1754-AA1754</f>
        <v>-24</v>
      </c>
      <c r="AC1754" s="6">
        <v>35</v>
      </c>
      <c r="AD1754" s="6">
        <v>29</v>
      </c>
      <c r="AE1754" s="7">
        <f t="shared" si="49"/>
        <v>6</v>
      </c>
      <c r="AF1754" s="6"/>
      <c r="AG1754" s="6"/>
      <c r="AL1754" s="6"/>
      <c r="AM1754" s="6"/>
      <c r="AO1754" s="4" t="s">
        <v>1148</v>
      </c>
      <c r="AP1754" s="6">
        <v>29</v>
      </c>
      <c r="AQ1754" s="6">
        <v>42</v>
      </c>
      <c r="AR1754" s="6"/>
      <c r="AS1754" s="6"/>
      <c r="AT1754" s="6"/>
      <c r="AU1754" s="4" t="s">
        <v>1147</v>
      </c>
      <c r="AV1754" s="6"/>
      <c r="AW1754" s="6"/>
      <c r="AX1754" s="7"/>
      <c r="AY1754" s="4"/>
      <c r="BI1754" s="50"/>
      <c r="BK1754" s="50"/>
      <c r="BM1754" s="50"/>
      <c r="BO1754" s="50"/>
      <c r="BQ1754" s="50"/>
      <c r="BS1754" s="50"/>
    </row>
    <row r="1755" spans="1:71" x14ac:dyDescent="0.25">
      <c r="B1755" s="3" t="s">
        <v>269</v>
      </c>
      <c r="C1755" s="9" t="s">
        <v>514</v>
      </c>
      <c r="D1755" s="39">
        <v>45396</v>
      </c>
      <c r="E1755" s="22"/>
      <c r="F1755" s="3" t="s">
        <v>821</v>
      </c>
      <c r="H1755" s="6"/>
      <c r="J1755" s="6"/>
      <c r="L1755" s="6"/>
      <c r="N1755" s="6"/>
      <c r="P1755" s="6"/>
      <c r="R1755" s="6"/>
      <c r="T1755" s="6"/>
      <c r="V1755" s="3" t="s">
        <v>842</v>
      </c>
      <c r="W1755" s="3"/>
      <c r="Y1755" s="6"/>
      <c r="Z1755" s="6"/>
      <c r="AA1755" s="6"/>
      <c r="AC1755" s="6"/>
      <c r="AD1755" s="6"/>
      <c r="AF1755" s="6"/>
      <c r="AG1755" s="6"/>
      <c r="AL1755" s="6"/>
      <c r="AM1755" s="6"/>
      <c r="AO1755" s="4"/>
      <c r="AP1755" s="6"/>
      <c r="AQ1755" s="6"/>
      <c r="AR1755" s="6"/>
      <c r="AS1755" s="6"/>
      <c r="AT1755" s="6"/>
      <c r="AU1755" s="4"/>
      <c r="AV1755" s="6">
        <v>14</v>
      </c>
      <c r="AW1755" s="6">
        <v>68</v>
      </c>
      <c r="AX1755" s="7">
        <f>AV1755-AW1755</f>
        <v>-54</v>
      </c>
      <c r="AY1755" s="4" t="s">
        <v>871</v>
      </c>
      <c r="BI1755" s="50"/>
      <c r="BK1755" s="50"/>
      <c r="BM1755" s="50"/>
      <c r="BO1755" s="50"/>
      <c r="BQ1755" s="50"/>
      <c r="BS1755" s="50"/>
    </row>
    <row r="1756" spans="1:71" x14ac:dyDescent="0.25">
      <c r="B1756" s="3" t="s">
        <v>269</v>
      </c>
      <c r="C1756" s="9" t="s">
        <v>690</v>
      </c>
      <c r="D1756" s="39">
        <v>45397</v>
      </c>
      <c r="E1756" s="22">
        <v>16</v>
      </c>
      <c r="F1756" s="3" t="s">
        <v>1198</v>
      </c>
      <c r="H1756" s="6">
        <v>26</v>
      </c>
      <c r="I1756" s="7">
        <v>0</v>
      </c>
      <c r="J1756" s="6">
        <v>43</v>
      </c>
      <c r="K1756" s="7">
        <v>0</v>
      </c>
      <c r="L1756" s="6">
        <v>10</v>
      </c>
      <c r="M1756" s="7">
        <v>0</v>
      </c>
      <c r="N1756" s="6">
        <v>6</v>
      </c>
      <c r="O1756" s="7">
        <v>1</v>
      </c>
      <c r="P1756" s="6">
        <v>11</v>
      </c>
      <c r="Q1756" s="7">
        <v>-1</v>
      </c>
      <c r="R1756" s="6"/>
      <c r="T1756" s="6">
        <v>-17</v>
      </c>
      <c r="U1756" s="7">
        <v>0</v>
      </c>
      <c r="V1756" s="3" t="s">
        <v>842</v>
      </c>
      <c r="W1756" s="3"/>
      <c r="Y1756" s="6"/>
      <c r="Z1756" s="6"/>
      <c r="AA1756" s="6"/>
      <c r="AC1756" s="6"/>
      <c r="AD1756" s="6"/>
      <c r="AF1756" s="6"/>
      <c r="AG1756" s="6"/>
      <c r="AL1756" s="6"/>
      <c r="AM1756" s="6"/>
      <c r="AO1756" s="4"/>
      <c r="AP1756" s="6"/>
      <c r="AQ1756" s="6"/>
      <c r="AR1756" s="6"/>
      <c r="AS1756" s="6"/>
      <c r="AT1756" s="6"/>
      <c r="AU1756" s="4"/>
      <c r="AV1756" s="6"/>
      <c r="AW1756" s="6"/>
      <c r="AX1756" s="7"/>
      <c r="AY1756" s="4"/>
      <c r="BI1756" s="50"/>
      <c r="BK1756" s="50"/>
      <c r="BM1756" s="50"/>
      <c r="BO1756" s="50"/>
      <c r="BQ1756" s="50"/>
      <c r="BS1756" s="50"/>
    </row>
    <row r="1757" spans="1:71" x14ac:dyDescent="0.25">
      <c r="B1757" s="3" t="s">
        <v>269</v>
      </c>
      <c r="C1757" s="9" t="s">
        <v>640</v>
      </c>
      <c r="D1757" s="39">
        <v>45398</v>
      </c>
      <c r="E1757" s="22">
        <v>18</v>
      </c>
      <c r="F1757" s="3" t="s">
        <v>821</v>
      </c>
      <c r="G1757" s="2" t="s">
        <v>224</v>
      </c>
      <c r="H1757" s="6">
        <v>21</v>
      </c>
      <c r="I1757" s="7">
        <v>2</v>
      </c>
      <c r="J1757" s="6">
        <v>44</v>
      </c>
      <c r="K1757" s="7">
        <v>-1</v>
      </c>
      <c r="L1757" s="6">
        <v>8</v>
      </c>
      <c r="M1757" s="7">
        <v>0</v>
      </c>
      <c r="N1757" s="6">
        <v>8</v>
      </c>
      <c r="O1757" s="7">
        <v>1</v>
      </c>
      <c r="P1757" s="6">
        <v>14</v>
      </c>
      <c r="Q1757" s="7">
        <v>-1</v>
      </c>
      <c r="R1757" s="6"/>
      <c r="T1757" s="6">
        <v>-23</v>
      </c>
      <c r="U1757" s="7">
        <v>3</v>
      </c>
      <c r="V1757" s="3" t="s">
        <v>842</v>
      </c>
      <c r="W1757" s="3"/>
      <c r="Y1757" s="6"/>
      <c r="Z1757" s="6"/>
      <c r="AA1757" s="6"/>
      <c r="AC1757" s="6"/>
      <c r="AD1757" s="6"/>
      <c r="AF1757" s="6"/>
      <c r="AG1757" s="6"/>
      <c r="AL1757" s="6"/>
      <c r="AM1757" s="6"/>
      <c r="AO1757" s="4"/>
      <c r="AP1757" s="6"/>
      <c r="AQ1757" s="6"/>
      <c r="AR1757" s="6"/>
      <c r="AS1757" s="6"/>
      <c r="AT1757" s="6"/>
      <c r="AU1757" s="4"/>
      <c r="AV1757" s="6"/>
      <c r="AW1757" s="6"/>
      <c r="AX1757" s="7"/>
      <c r="AY1757" s="4"/>
      <c r="BI1757" s="50"/>
      <c r="BK1757" s="50"/>
      <c r="BM1757" s="50"/>
      <c r="BO1757" s="50"/>
      <c r="BQ1757" s="50"/>
      <c r="BS1757" s="50"/>
    </row>
    <row r="1758" spans="1:71" x14ac:dyDescent="0.25">
      <c r="B1758" s="3" t="s">
        <v>269</v>
      </c>
      <c r="C1758" s="9" t="s">
        <v>596</v>
      </c>
      <c r="D1758" s="39">
        <v>45399</v>
      </c>
      <c r="E1758" s="22">
        <v>19</v>
      </c>
      <c r="F1758" s="3" t="s">
        <v>1169</v>
      </c>
      <c r="H1758" s="6">
        <v>22</v>
      </c>
      <c r="I1758" s="7">
        <v>-1</v>
      </c>
      <c r="J1758" s="6">
        <v>45</v>
      </c>
      <c r="K1758" s="7">
        <v>1</v>
      </c>
      <c r="L1758" s="6">
        <v>9</v>
      </c>
      <c r="M1758" s="7">
        <v>-1</v>
      </c>
      <c r="N1758" s="6">
        <v>5</v>
      </c>
      <c r="O1758" s="7">
        <v>0</v>
      </c>
      <c r="P1758" s="6">
        <v>13</v>
      </c>
      <c r="Q1758" s="7">
        <v>1</v>
      </c>
      <c r="R1758" s="6"/>
      <c r="T1758" s="6">
        <v>-23</v>
      </c>
      <c r="U1758" s="7">
        <v>-2</v>
      </c>
      <c r="V1758" s="3" t="s">
        <v>1170</v>
      </c>
      <c r="W1758" t="s">
        <v>988</v>
      </c>
      <c r="Y1758" s="6"/>
      <c r="Z1758" s="6"/>
      <c r="AA1758" s="6"/>
      <c r="AC1758" s="6"/>
      <c r="AD1758" s="6"/>
      <c r="AF1758" s="6"/>
      <c r="AG1758" s="6"/>
      <c r="AL1758" s="6"/>
      <c r="AM1758" s="6"/>
      <c r="AO1758" s="4"/>
      <c r="AP1758" s="6"/>
      <c r="AQ1758" s="6"/>
      <c r="AR1758" s="6"/>
      <c r="AS1758" s="6"/>
      <c r="AT1758" s="6"/>
      <c r="AU1758" s="4"/>
      <c r="AV1758" s="6"/>
      <c r="AW1758" s="6"/>
      <c r="AX1758" s="7"/>
      <c r="AY1758" s="4"/>
      <c r="BI1758" s="50"/>
      <c r="BK1758" s="50"/>
      <c r="BM1758" s="50"/>
      <c r="BO1758" s="50"/>
      <c r="BQ1758" s="50"/>
      <c r="BS1758" s="50"/>
    </row>
    <row r="1759" spans="1:71" x14ac:dyDescent="0.25">
      <c r="B1759" s="3" t="s">
        <v>269</v>
      </c>
      <c r="C1759" s="9" t="s">
        <v>596</v>
      </c>
      <c r="D1759" s="39">
        <v>45399</v>
      </c>
      <c r="E1759" s="22">
        <v>19</v>
      </c>
      <c r="F1759" s="3" t="s">
        <v>982</v>
      </c>
      <c r="H1759" s="6">
        <v>26</v>
      </c>
      <c r="I1759" s="7">
        <v>0</v>
      </c>
      <c r="J1759" s="6">
        <v>44</v>
      </c>
      <c r="K1759" s="7">
        <v>-1</v>
      </c>
      <c r="L1759" s="6">
        <v>11</v>
      </c>
      <c r="M1759" s="7">
        <v>0</v>
      </c>
      <c r="N1759" s="6">
        <v>4</v>
      </c>
      <c r="O1759" s="7">
        <v>1</v>
      </c>
      <c r="P1759" s="6">
        <v>8</v>
      </c>
      <c r="Q1759" s="7">
        <v>0</v>
      </c>
      <c r="R1759" s="6">
        <v>0</v>
      </c>
      <c r="S1759" s="7">
        <v>0</v>
      </c>
      <c r="T1759" s="6">
        <v>-18</v>
      </c>
      <c r="U1759" s="7">
        <v>1</v>
      </c>
      <c r="V1759" s="3" t="s">
        <v>842</v>
      </c>
      <c r="W1759" s="3" t="s">
        <v>988</v>
      </c>
      <c r="Y1759" s="6"/>
      <c r="Z1759" s="6"/>
      <c r="AA1759" s="6"/>
      <c r="AC1759" s="6"/>
      <c r="AD1759" s="6"/>
      <c r="AF1759" s="6"/>
      <c r="AG1759" s="6"/>
      <c r="AL1759" s="6"/>
      <c r="AM1759" s="6"/>
      <c r="AO1759" s="4"/>
      <c r="AP1759" s="6"/>
      <c r="AQ1759" s="6"/>
      <c r="AR1759" s="6"/>
      <c r="AS1759" s="6"/>
      <c r="AT1759" s="6"/>
      <c r="AU1759" s="4"/>
      <c r="AV1759" s="6"/>
      <c r="AW1759" s="6"/>
      <c r="AX1759" s="7"/>
      <c r="AY1759" s="4"/>
      <c r="BI1759" s="50"/>
      <c r="BK1759" s="50"/>
      <c r="BM1759" s="50"/>
      <c r="BO1759" s="50"/>
      <c r="BQ1759" s="50"/>
      <c r="BS1759" s="50"/>
    </row>
    <row r="1760" spans="1:71" x14ac:dyDescent="0.25">
      <c r="B1760" s="3" t="s">
        <v>269</v>
      </c>
      <c r="C1760" s="9" t="s">
        <v>523</v>
      </c>
      <c r="D1760" s="39">
        <v>45399</v>
      </c>
      <c r="E1760" s="22">
        <v>21</v>
      </c>
      <c r="F1760" s="3" t="s">
        <v>903</v>
      </c>
      <c r="G1760" s="2" t="s">
        <v>138</v>
      </c>
      <c r="H1760" s="6">
        <v>25</v>
      </c>
      <c r="I1760" s="7">
        <v>0</v>
      </c>
      <c r="J1760" s="6">
        <v>41</v>
      </c>
      <c r="K1760" s="7">
        <v>0</v>
      </c>
      <c r="L1760" s="6">
        <v>10</v>
      </c>
      <c r="M1760" s="7">
        <v>0</v>
      </c>
      <c r="N1760" s="6">
        <v>7</v>
      </c>
      <c r="O1760" s="7">
        <v>-1</v>
      </c>
      <c r="P1760" s="6">
        <v>13</v>
      </c>
      <c r="Q1760" s="7">
        <v>2</v>
      </c>
      <c r="R1760" s="6"/>
      <c r="T1760" s="6">
        <v>-16</v>
      </c>
      <c r="U1760" s="7">
        <v>0</v>
      </c>
      <c r="V1760" s="3" t="s">
        <v>842</v>
      </c>
      <c r="W1760" s="3"/>
      <c r="Y1760" s="6"/>
      <c r="Z1760" s="6">
        <v>22</v>
      </c>
      <c r="AA1760" s="6">
        <v>56</v>
      </c>
      <c r="AB1760" s="7">
        <f>Z1760-AA1760</f>
        <v>-34</v>
      </c>
      <c r="AC1760" s="6">
        <v>30</v>
      </c>
      <c r="AD1760" s="6">
        <v>40</v>
      </c>
      <c r="AE1760" s="7">
        <f>AC1760-AD1760</f>
        <v>-10</v>
      </c>
      <c r="AF1760" s="6">
        <v>13</v>
      </c>
      <c r="AG1760" s="6">
        <v>27</v>
      </c>
      <c r="AH1760" s="7">
        <f>AF1760-AG1760</f>
        <v>-14</v>
      </c>
      <c r="AL1760" s="6"/>
      <c r="AM1760" s="6"/>
      <c r="AO1760" s="4" t="s">
        <v>1127</v>
      </c>
      <c r="AP1760" s="6">
        <v>19</v>
      </c>
      <c r="AQ1760" s="6">
        <v>33</v>
      </c>
      <c r="AR1760" s="6"/>
      <c r="AS1760" s="6"/>
      <c r="AT1760" s="6"/>
      <c r="AU1760" s="4" t="s">
        <v>1035</v>
      </c>
      <c r="AV1760" s="6"/>
      <c r="AW1760" s="6"/>
      <c r="AX1760" s="7"/>
      <c r="AY1760" s="4"/>
      <c r="BI1760" s="50"/>
      <c r="BK1760" s="50"/>
      <c r="BM1760" s="50"/>
      <c r="BO1760" s="50"/>
      <c r="BQ1760" s="50"/>
      <c r="BS1760" s="50"/>
    </row>
    <row r="1761" spans="2:71" x14ac:dyDescent="0.25">
      <c r="B1761" s="3" t="s">
        <v>269</v>
      </c>
      <c r="C1761" s="9" t="s">
        <v>564</v>
      </c>
      <c r="D1761" s="39">
        <v>45400</v>
      </c>
      <c r="E1761" s="22">
        <v>19</v>
      </c>
      <c r="F1761" s="3" t="s">
        <v>1164</v>
      </c>
      <c r="H1761" s="6">
        <v>26</v>
      </c>
      <c r="I1761" s="7">
        <v>2</v>
      </c>
      <c r="J1761" s="6">
        <v>43</v>
      </c>
      <c r="K1761" s="7">
        <v>-1</v>
      </c>
      <c r="L1761" s="6">
        <v>9</v>
      </c>
      <c r="M1761" s="7">
        <v>0</v>
      </c>
      <c r="N1761" s="6">
        <v>7</v>
      </c>
      <c r="O1761" s="7">
        <v>1</v>
      </c>
      <c r="P1761" s="6">
        <v>11</v>
      </c>
      <c r="Q1761" s="7">
        <v>0</v>
      </c>
      <c r="R1761" s="6"/>
      <c r="T1761" s="6">
        <v>-17</v>
      </c>
      <c r="U1761" s="7">
        <v>3</v>
      </c>
      <c r="V1761" s="3" t="s">
        <v>842</v>
      </c>
      <c r="W1761" s="3"/>
      <c r="Y1761" s="6"/>
      <c r="Z1761" s="6">
        <v>24</v>
      </c>
      <c r="AA1761" s="6">
        <v>53</v>
      </c>
      <c r="AB1761" s="7">
        <f t="shared" ref="AB1761:AB1767" si="50">Z1761-AA1761</f>
        <v>-29</v>
      </c>
      <c r="AC1761" s="6">
        <v>34</v>
      </c>
      <c r="AD1761" s="6">
        <v>31</v>
      </c>
      <c r="AE1761" s="7">
        <f t="shared" ref="AE1761:AE1767" si="51">AC1761-AD1761</f>
        <v>3</v>
      </c>
      <c r="AF1761" s="6"/>
      <c r="AG1761" s="6"/>
      <c r="AL1761" s="6"/>
      <c r="AM1761" s="6"/>
      <c r="AO1761" s="4" t="s">
        <v>1189</v>
      </c>
      <c r="AP1761" s="6">
        <v>25</v>
      </c>
      <c r="AQ1761" s="6">
        <v>39</v>
      </c>
      <c r="AR1761" s="6"/>
      <c r="AS1761" s="6"/>
      <c r="AT1761" s="6"/>
      <c r="AU1761" s="4" t="s">
        <v>1185</v>
      </c>
      <c r="AV1761" s="6"/>
      <c r="AW1761" s="6"/>
      <c r="AX1761" s="7"/>
      <c r="AY1761" s="4"/>
      <c r="BI1761" s="50"/>
      <c r="BK1761" s="50"/>
      <c r="BM1761" s="50"/>
      <c r="BO1761" s="50"/>
      <c r="BQ1761" s="50"/>
      <c r="BS1761" s="50"/>
    </row>
    <row r="1762" spans="2:71" x14ac:dyDescent="0.25">
      <c r="B1762" s="3" t="s">
        <v>269</v>
      </c>
      <c r="C1762" s="9" t="s">
        <v>597</v>
      </c>
      <c r="D1762" s="39">
        <v>45401</v>
      </c>
      <c r="E1762" s="22">
        <v>24</v>
      </c>
      <c r="F1762" s="3" t="s">
        <v>1136</v>
      </c>
      <c r="G1762" s="2" t="s">
        <v>54</v>
      </c>
      <c r="H1762" s="6">
        <v>27</v>
      </c>
      <c r="I1762" s="7">
        <v>2</v>
      </c>
      <c r="J1762" s="6">
        <v>43</v>
      </c>
      <c r="K1762" s="7">
        <v>0</v>
      </c>
      <c r="L1762" s="6">
        <v>9</v>
      </c>
      <c r="M1762" s="7">
        <v>-1</v>
      </c>
      <c r="N1762" s="6">
        <v>4</v>
      </c>
      <c r="O1762" s="7">
        <v>0</v>
      </c>
      <c r="P1762" s="6">
        <v>10</v>
      </c>
      <c r="Q1762" s="7">
        <v>1</v>
      </c>
      <c r="R1762" s="6"/>
      <c r="T1762" s="6">
        <v>-16</v>
      </c>
      <c r="U1762" s="7">
        <v>2</v>
      </c>
      <c r="V1762" s="3" t="s">
        <v>842</v>
      </c>
      <c r="W1762" s="3" t="s">
        <v>988</v>
      </c>
      <c r="Y1762" s="6"/>
      <c r="Z1762" s="6">
        <v>27</v>
      </c>
      <c r="AA1762" s="6">
        <v>51</v>
      </c>
      <c r="AB1762" s="7">
        <f>Z1762-AA1762</f>
        <v>-24</v>
      </c>
      <c r="AC1762" s="6">
        <v>36</v>
      </c>
      <c r="AD1762" s="6">
        <v>37</v>
      </c>
      <c r="AE1762" s="7">
        <f>AC1762-AD1762</f>
        <v>-1</v>
      </c>
      <c r="AF1762" s="6">
        <v>18</v>
      </c>
      <c r="AG1762" s="6">
        <v>30</v>
      </c>
      <c r="AH1762" s="7">
        <f>AF1762-AG1762</f>
        <v>-12</v>
      </c>
      <c r="AL1762" s="6"/>
      <c r="AM1762" s="6"/>
      <c r="AO1762" s="4" t="s">
        <v>1099</v>
      </c>
      <c r="AP1762" s="6">
        <v>30</v>
      </c>
      <c r="AQ1762" s="6">
        <v>41</v>
      </c>
      <c r="AR1762" s="6"/>
      <c r="AS1762" s="6"/>
      <c r="AT1762" s="6"/>
      <c r="AU1762" s="4" t="s">
        <v>1146</v>
      </c>
      <c r="AV1762" s="6">
        <v>24</v>
      </c>
      <c r="AW1762" s="6">
        <v>53</v>
      </c>
      <c r="AX1762" s="7">
        <f>AV1762-AW1762</f>
        <v>-29</v>
      </c>
      <c r="AY1762" s="4" t="s">
        <v>1099</v>
      </c>
      <c r="BI1762" s="50"/>
      <c r="BK1762" s="50"/>
      <c r="BM1762" s="50"/>
      <c r="BO1762" s="50"/>
      <c r="BQ1762" s="50"/>
      <c r="BS1762" s="50"/>
    </row>
    <row r="1763" spans="2:71" x14ac:dyDescent="0.25">
      <c r="B1763" s="3" t="s">
        <v>269</v>
      </c>
      <c r="C1763" s="9" t="s">
        <v>597</v>
      </c>
      <c r="D1763" s="39">
        <v>45401</v>
      </c>
      <c r="E1763" s="22">
        <v>1</v>
      </c>
      <c r="F1763" s="3" t="s">
        <v>1132</v>
      </c>
      <c r="H1763" s="6"/>
      <c r="J1763" s="6"/>
      <c r="L1763" s="6"/>
      <c r="N1763" s="6"/>
      <c r="P1763" s="6"/>
      <c r="R1763" s="6"/>
      <c r="T1763" s="6"/>
      <c r="V1763" s="3" t="s">
        <v>842</v>
      </c>
      <c r="W1763" s="3"/>
      <c r="Y1763" s="6"/>
      <c r="Z1763" s="6">
        <v>21</v>
      </c>
      <c r="AA1763" s="6">
        <v>56</v>
      </c>
      <c r="AB1763" s="7">
        <f>Z1763-AA1763</f>
        <v>-35</v>
      </c>
      <c r="AC1763" s="6">
        <v>28</v>
      </c>
      <c r="AD1763" s="6">
        <v>41</v>
      </c>
      <c r="AE1763" s="7">
        <f>AC1763-AD1763</f>
        <v>-13</v>
      </c>
      <c r="AF1763" s="6">
        <v>16</v>
      </c>
      <c r="AG1763" s="6">
        <v>33</v>
      </c>
      <c r="AH1763" s="7">
        <f>AF1763-AG1763</f>
        <v>-17</v>
      </c>
      <c r="AL1763" s="6"/>
      <c r="AM1763" s="6"/>
      <c r="AO1763" s="4" t="s">
        <v>1750</v>
      </c>
      <c r="AP1763" s="6"/>
      <c r="AQ1763" s="6"/>
      <c r="AR1763" s="6"/>
      <c r="AS1763" s="6"/>
      <c r="AT1763" s="6"/>
      <c r="AU1763" s="4"/>
      <c r="AV1763" s="6"/>
      <c r="AW1763" s="6"/>
      <c r="AX1763" s="7"/>
      <c r="AY1763" s="4"/>
      <c r="BI1763" s="50"/>
      <c r="BK1763" s="50"/>
      <c r="BM1763" s="50"/>
      <c r="BO1763" s="50"/>
      <c r="BQ1763" s="50"/>
      <c r="BS1763" s="50"/>
    </row>
    <row r="1764" spans="2:71" x14ac:dyDescent="0.25">
      <c r="B1764" s="3" t="s">
        <v>269</v>
      </c>
      <c r="C1764" s="9" t="s">
        <v>452</v>
      </c>
      <c r="D1764" s="39">
        <v>45401</v>
      </c>
      <c r="E1764" s="22">
        <v>22</v>
      </c>
      <c r="F1764" s="3" t="s">
        <v>1094</v>
      </c>
      <c r="H1764" s="6">
        <v>27</v>
      </c>
      <c r="I1764" s="7">
        <v>2</v>
      </c>
      <c r="J1764" s="6">
        <v>43</v>
      </c>
      <c r="K1764" s="7">
        <v>-2</v>
      </c>
      <c r="L1764" s="6">
        <v>9</v>
      </c>
      <c r="M1764" s="7">
        <v>0</v>
      </c>
      <c r="N1764" s="6">
        <v>5</v>
      </c>
      <c r="O1764" s="7">
        <v>0</v>
      </c>
      <c r="P1764" s="6">
        <v>12</v>
      </c>
      <c r="Q1764" s="7">
        <v>1</v>
      </c>
      <c r="R1764" s="6">
        <v>0</v>
      </c>
      <c r="S1764" s="7">
        <v>-1</v>
      </c>
      <c r="T1764" s="6">
        <v>-16</v>
      </c>
      <c r="U1764" s="7">
        <v>4</v>
      </c>
      <c r="V1764" s="3" t="s">
        <v>842</v>
      </c>
      <c r="W1764" s="3"/>
      <c r="Y1764" s="6"/>
      <c r="Z1764" s="6">
        <v>29</v>
      </c>
      <c r="AA1764" s="6">
        <v>65</v>
      </c>
      <c r="AB1764" s="7">
        <f t="shared" si="50"/>
        <v>-36</v>
      </c>
      <c r="AC1764" s="6">
        <v>42</v>
      </c>
      <c r="AD1764" s="6">
        <v>45</v>
      </c>
      <c r="AE1764" s="7">
        <f t="shared" si="51"/>
        <v>-3</v>
      </c>
      <c r="AF1764" s="6"/>
      <c r="AG1764" s="6"/>
      <c r="AL1764" s="6"/>
      <c r="AM1764" s="6"/>
      <c r="AO1764" s="4" t="s">
        <v>1095</v>
      </c>
      <c r="AP1764" s="6"/>
      <c r="AQ1764" s="6"/>
      <c r="AR1764" s="6"/>
      <c r="AS1764" s="6"/>
      <c r="AT1764" s="6"/>
      <c r="AU1764" s="4"/>
      <c r="AV1764" s="6"/>
      <c r="AW1764" s="6"/>
      <c r="AX1764" s="7"/>
      <c r="AY1764" s="4"/>
      <c r="BI1764" s="50"/>
      <c r="BK1764" s="50"/>
      <c r="BM1764" s="50"/>
      <c r="BO1764" s="50"/>
      <c r="BQ1764" s="50"/>
      <c r="BS1764" s="50"/>
    </row>
    <row r="1765" spans="2:71" x14ac:dyDescent="0.25">
      <c r="B1765" s="3" t="s">
        <v>269</v>
      </c>
      <c r="C1765" s="52" t="s">
        <v>427</v>
      </c>
      <c r="D1765" s="39">
        <v>45402</v>
      </c>
      <c r="E1765" s="22">
        <v>24</v>
      </c>
      <c r="F1765" s="3" t="s">
        <v>821</v>
      </c>
      <c r="H1765" s="6"/>
      <c r="J1765" s="6"/>
      <c r="L1765" s="6"/>
      <c r="N1765" s="6"/>
      <c r="P1765" s="6"/>
      <c r="R1765" s="6"/>
      <c r="T1765" s="6"/>
      <c r="V1765" s="3" t="s">
        <v>842</v>
      </c>
      <c r="W1765" s="3"/>
      <c r="Y1765" s="6"/>
      <c r="Z1765" s="6">
        <v>24</v>
      </c>
      <c r="AA1765" s="6">
        <v>66</v>
      </c>
      <c r="AB1765" s="7">
        <f t="shared" si="50"/>
        <v>-42</v>
      </c>
      <c r="AC1765" s="6">
        <v>34</v>
      </c>
      <c r="AD1765" s="6">
        <v>47</v>
      </c>
      <c r="AE1765" s="7">
        <f t="shared" si="51"/>
        <v>-13</v>
      </c>
      <c r="AF1765" s="6"/>
      <c r="AG1765" s="6"/>
      <c r="AL1765" s="6"/>
      <c r="AM1765" s="6"/>
      <c r="AO1765" s="4" t="s">
        <v>1037</v>
      </c>
      <c r="AP1765" s="6"/>
      <c r="AQ1765" s="6"/>
      <c r="AR1765" s="6"/>
      <c r="AS1765" s="6"/>
      <c r="AT1765" s="6"/>
      <c r="AU1765" s="4"/>
      <c r="AV1765" s="6">
        <v>14</v>
      </c>
      <c r="AW1765" s="6">
        <v>66</v>
      </c>
      <c r="AX1765" s="7">
        <f>AV1765-AW1765</f>
        <v>-52</v>
      </c>
      <c r="AY1765" s="4" t="s">
        <v>871</v>
      </c>
      <c r="BI1765" s="50"/>
      <c r="BK1765" s="50"/>
      <c r="BM1765" s="50"/>
      <c r="BO1765" s="50"/>
      <c r="BQ1765" s="50"/>
      <c r="BS1765" s="50"/>
    </row>
    <row r="1766" spans="2:71" x14ac:dyDescent="0.25">
      <c r="B1766" s="3" t="s">
        <v>269</v>
      </c>
      <c r="C1766" s="52" t="s">
        <v>887</v>
      </c>
      <c r="D1766" s="39">
        <v>45401</v>
      </c>
      <c r="E1766" s="22"/>
      <c r="F1766" s="3" t="s">
        <v>1222</v>
      </c>
      <c r="H1766" s="6">
        <v>22</v>
      </c>
      <c r="I1766" s="7">
        <v>-2</v>
      </c>
      <c r="J1766" s="6">
        <v>44</v>
      </c>
      <c r="K1766" s="7">
        <v>2</v>
      </c>
      <c r="L1766" s="6">
        <v>10</v>
      </c>
      <c r="M1766" s="7">
        <v>0</v>
      </c>
      <c r="N1766" s="6">
        <v>6</v>
      </c>
      <c r="O1766" s="7">
        <v>-1</v>
      </c>
      <c r="P1766" s="6">
        <v>13</v>
      </c>
      <c r="R1766" s="6"/>
      <c r="T1766" s="6">
        <f>H1766-J1766</f>
        <v>-22</v>
      </c>
      <c r="U1766" s="7">
        <v>-4</v>
      </c>
      <c r="V1766" s="3" t="s">
        <v>842</v>
      </c>
      <c r="W1766" s="3"/>
      <c r="Y1766" s="6"/>
      <c r="Z1766" s="6"/>
      <c r="AA1766" s="6"/>
      <c r="AC1766" s="6"/>
      <c r="AD1766" s="6"/>
      <c r="AF1766" s="6"/>
      <c r="AG1766" s="6"/>
      <c r="AL1766" s="6"/>
      <c r="AM1766" s="6"/>
      <c r="AO1766" s="4"/>
      <c r="AP1766" s="6"/>
      <c r="AQ1766" s="6"/>
      <c r="AR1766" s="6"/>
      <c r="AS1766" s="6"/>
      <c r="AT1766" s="6"/>
      <c r="AU1766" s="4"/>
      <c r="AV1766" s="6"/>
      <c r="AW1766" s="6"/>
      <c r="AX1766" s="7"/>
      <c r="AY1766" s="4"/>
      <c r="BI1766" s="50"/>
      <c r="BK1766" s="50"/>
      <c r="BM1766" s="50"/>
      <c r="BO1766" s="50"/>
      <c r="BQ1766" s="50"/>
      <c r="BS1766" s="50"/>
    </row>
    <row r="1767" spans="2:71" x14ac:dyDescent="0.25">
      <c r="B1767" s="3" t="s">
        <v>269</v>
      </c>
      <c r="C1767" s="9" t="s">
        <v>369</v>
      </c>
      <c r="D1767" s="39">
        <v>45403</v>
      </c>
      <c r="E1767" s="22">
        <v>22</v>
      </c>
      <c r="F1767" s="3" t="s">
        <v>1135</v>
      </c>
      <c r="H1767" s="6">
        <v>20</v>
      </c>
      <c r="I1767" s="7">
        <v>-2</v>
      </c>
      <c r="J1767" s="6">
        <v>43</v>
      </c>
      <c r="K1767" s="7">
        <v>-1</v>
      </c>
      <c r="L1767" s="6">
        <v>12</v>
      </c>
      <c r="M1767" s="7">
        <v>3</v>
      </c>
      <c r="N1767" s="6">
        <v>6</v>
      </c>
      <c r="O1767" s="7">
        <v>0</v>
      </c>
      <c r="P1767" s="6">
        <v>14</v>
      </c>
      <c r="Q1767" s="7">
        <v>-1</v>
      </c>
      <c r="R1767" s="6"/>
      <c r="T1767" s="6">
        <v>-23</v>
      </c>
      <c r="U1767" s="7">
        <v>-1</v>
      </c>
      <c r="V1767" s="3" t="s">
        <v>842</v>
      </c>
      <c r="W1767" s="3"/>
      <c r="Y1767" s="6"/>
      <c r="Z1767" s="6">
        <v>25</v>
      </c>
      <c r="AA1767" s="6">
        <v>49</v>
      </c>
      <c r="AB1767" s="7">
        <f t="shared" si="50"/>
        <v>-24</v>
      </c>
      <c r="AC1767" s="6">
        <v>36</v>
      </c>
      <c r="AD1767" s="6">
        <v>28</v>
      </c>
      <c r="AE1767" s="7">
        <f t="shared" si="51"/>
        <v>8</v>
      </c>
      <c r="AF1767" s="6"/>
      <c r="AG1767" s="6"/>
      <c r="AL1767" s="6"/>
      <c r="AM1767" s="6"/>
      <c r="AO1767" s="4" t="s">
        <v>1148</v>
      </c>
      <c r="AP1767" s="6">
        <v>28</v>
      </c>
      <c r="AQ1767" s="6">
        <v>41</v>
      </c>
      <c r="AR1767" s="6"/>
      <c r="AS1767" s="6"/>
      <c r="AT1767" s="6"/>
      <c r="AU1767" s="4" t="s">
        <v>1147</v>
      </c>
      <c r="AV1767" s="6"/>
      <c r="AW1767" s="6"/>
      <c r="AX1767" s="7"/>
      <c r="AY1767" s="4"/>
      <c r="BI1767" s="50"/>
      <c r="BK1767" s="50"/>
      <c r="BM1767" s="50"/>
      <c r="BO1767" s="50"/>
      <c r="BQ1767" s="50"/>
      <c r="BS1767" s="50"/>
    </row>
    <row r="1768" spans="2:71" x14ac:dyDescent="0.25">
      <c r="B1768" s="3" t="s">
        <v>269</v>
      </c>
      <c r="C1768" s="9" t="s">
        <v>675</v>
      </c>
      <c r="D1768" s="39">
        <v>45404</v>
      </c>
      <c r="E1768" s="22">
        <v>26</v>
      </c>
      <c r="F1768" s="3" t="s">
        <v>1019</v>
      </c>
      <c r="G1768" s="2" t="s">
        <v>202</v>
      </c>
      <c r="H1768" s="6">
        <v>25</v>
      </c>
      <c r="I1768" s="7">
        <v>0</v>
      </c>
      <c r="J1768" s="6">
        <v>41</v>
      </c>
      <c r="K1768" s="7">
        <v>-2</v>
      </c>
      <c r="L1768" s="6">
        <v>9</v>
      </c>
      <c r="M1768" s="7">
        <v>1</v>
      </c>
      <c r="N1768" s="6">
        <v>6</v>
      </c>
      <c r="O1768" s="7">
        <v>0</v>
      </c>
      <c r="P1768" s="6">
        <v>14</v>
      </c>
      <c r="Q1768" s="7">
        <v>0</v>
      </c>
      <c r="R1768" s="6"/>
      <c r="T1768" s="6">
        <v>-16</v>
      </c>
      <c r="U1768" s="7">
        <v>2</v>
      </c>
      <c r="V1768" s="3" t="s">
        <v>842</v>
      </c>
      <c r="W1768" s="3"/>
      <c r="Y1768" s="6"/>
      <c r="Z1768" s="6">
        <v>18</v>
      </c>
      <c r="AA1768" s="6">
        <v>61</v>
      </c>
      <c r="AB1768" s="7">
        <f>Z1768-AA1768</f>
        <v>-43</v>
      </c>
      <c r="AC1768" s="6">
        <v>29</v>
      </c>
      <c r="AD1768" s="6">
        <v>34</v>
      </c>
      <c r="AE1768" s="7">
        <f>AC1768-AD1768</f>
        <v>-5</v>
      </c>
      <c r="AF1768" s="6">
        <v>14</v>
      </c>
      <c r="AG1768" s="6">
        <v>19</v>
      </c>
      <c r="AH1768" s="7">
        <f>AF1768-AG1768</f>
        <v>-5</v>
      </c>
      <c r="AL1768" s="6"/>
      <c r="AM1768" s="6"/>
      <c r="AO1768" s="4" t="s">
        <v>1087</v>
      </c>
      <c r="AP1768" s="6"/>
      <c r="AQ1768" s="6"/>
      <c r="AR1768" s="6"/>
      <c r="AS1768" s="6"/>
      <c r="AT1768" s="6"/>
      <c r="AU1768" s="4"/>
      <c r="AV1768" s="6"/>
      <c r="AW1768" s="6"/>
      <c r="AX1768" s="7"/>
      <c r="AY1768" s="4"/>
      <c r="BI1768" s="50"/>
      <c r="BK1768" s="50"/>
      <c r="BM1768" s="50"/>
      <c r="BO1768" s="50"/>
      <c r="BQ1768" s="50"/>
      <c r="BS1768" s="50"/>
    </row>
    <row r="1769" spans="2:71" x14ac:dyDescent="0.25">
      <c r="B1769" s="3" t="s">
        <v>269</v>
      </c>
      <c r="C1769" s="9" t="s">
        <v>625</v>
      </c>
      <c r="D1769" s="39">
        <v>45406</v>
      </c>
      <c r="E1769" s="22">
        <v>25</v>
      </c>
      <c r="F1769" s="3" t="s">
        <v>821</v>
      </c>
      <c r="G1769" s="2" t="s">
        <v>224</v>
      </c>
      <c r="H1769" s="6">
        <v>20</v>
      </c>
      <c r="I1769" s="7">
        <v>-1</v>
      </c>
      <c r="J1769" s="6">
        <v>45</v>
      </c>
      <c r="K1769" s="7">
        <v>1</v>
      </c>
      <c r="L1769" s="6">
        <v>9</v>
      </c>
      <c r="M1769" s="7">
        <v>1</v>
      </c>
      <c r="N1769" s="6">
        <v>7</v>
      </c>
      <c r="O1769" s="7">
        <v>-1</v>
      </c>
      <c r="P1769" s="6">
        <v>13</v>
      </c>
      <c r="Q1769" s="7">
        <v>-1</v>
      </c>
      <c r="R1769" s="6"/>
      <c r="T1769" s="6">
        <v>-25</v>
      </c>
      <c r="U1769" s="7">
        <v>-2</v>
      </c>
      <c r="V1769" s="3" t="s">
        <v>842</v>
      </c>
      <c r="W1769" s="3"/>
      <c r="Y1769" s="6"/>
      <c r="Z1769" s="6"/>
      <c r="AA1769" s="6"/>
      <c r="AC1769" s="6"/>
      <c r="AD1769" s="6"/>
      <c r="AF1769" s="6"/>
      <c r="AG1769" s="6"/>
      <c r="AL1769" s="6"/>
      <c r="AM1769" s="6"/>
      <c r="AO1769" s="4"/>
      <c r="AP1769" s="6"/>
      <c r="AQ1769" s="6"/>
      <c r="AR1769" s="6"/>
      <c r="AS1769" s="6"/>
      <c r="AT1769" s="6"/>
      <c r="AU1769" s="4"/>
      <c r="AV1769" s="6"/>
      <c r="AW1769" s="6"/>
      <c r="AX1769" s="7"/>
      <c r="AY1769" s="4"/>
      <c r="BI1769" s="50"/>
      <c r="BK1769" s="50"/>
      <c r="BM1769" s="50"/>
      <c r="BO1769" s="50"/>
      <c r="BQ1769" s="50"/>
      <c r="BS1769" s="50"/>
    </row>
    <row r="1770" spans="2:71" x14ac:dyDescent="0.25">
      <c r="B1770" s="3" t="s">
        <v>269</v>
      </c>
      <c r="C1770" s="9" t="s">
        <v>600</v>
      </c>
      <c r="D1770" s="39">
        <v>45405</v>
      </c>
      <c r="E1770" s="22">
        <v>30</v>
      </c>
      <c r="F1770" s="3" t="s">
        <v>982</v>
      </c>
      <c r="G1770" s="2" t="s">
        <v>76</v>
      </c>
      <c r="H1770" s="6">
        <v>26</v>
      </c>
      <c r="I1770" s="7">
        <v>0</v>
      </c>
      <c r="J1770" s="6">
        <v>44</v>
      </c>
      <c r="K1770" s="7">
        <v>0</v>
      </c>
      <c r="L1770" s="6">
        <v>9</v>
      </c>
      <c r="M1770" s="7">
        <v>-2</v>
      </c>
      <c r="N1770" s="6">
        <v>4</v>
      </c>
      <c r="O1770" s="7">
        <v>0</v>
      </c>
      <c r="P1770" s="6">
        <v>10</v>
      </c>
      <c r="Q1770" s="7">
        <v>2</v>
      </c>
      <c r="R1770" s="6">
        <v>1</v>
      </c>
      <c r="S1770" s="7">
        <v>1</v>
      </c>
      <c r="T1770" s="6">
        <v>-18</v>
      </c>
      <c r="U1770" s="7">
        <v>0</v>
      </c>
      <c r="V1770" s="3" t="s">
        <v>842</v>
      </c>
      <c r="W1770" s="3" t="s">
        <v>988</v>
      </c>
      <c r="Y1770" s="6"/>
      <c r="Z1770" s="6"/>
      <c r="AA1770" s="6"/>
      <c r="AC1770" s="6"/>
      <c r="AD1770" s="6"/>
      <c r="AF1770" s="6"/>
      <c r="AG1770" s="6"/>
      <c r="AL1770" s="6"/>
      <c r="AM1770" s="6"/>
      <c r="AO1770" s="4"/>
      <c r="AP1770" s="6">
        <v>27</v>
      </c>
      <c r="AQ1770" s="6">
        <v>42</v>
      </c>
      <c r="AR1770" s="6"/>
      <c r="AS1770" s="6"/>
      <c r="AT1770" s="6"/>
      <c r="AU1770" s="4" t="s">
        <v>1084</v>
      </c>
      <c r="AV1770" s="6"/>
      <c r="AW1770" s="6"/>
      <c r="AX1770" s="7"/>
      <c r="AY1770" s="4"/>
      <c r="BI1770" s="50"/>
      <c r="BK1770" s="50"/>
      <c r="BM1770" s="50"/>
      <c r="BO1770" s="50"/>
      <c r="BQ1770" s="50"/>
      <c r="BS1770" s="50"/>
    </row>
    <row r="1771" spans="2:71" x14ac:dyDescent="0.25">
      <c r="B1771" s="3" t="s">
        <v>269</v>
      </c>
      <c r="C1771" s="9" t="s">
        <v>432</v>
      </c>
      <c r="D1771" s="39">
        <v>45406</v>
      </c>
      <c r="E1771" s="22">
        <v>26</v>
      </c>
      <c r="F1771" s="3" t="s">
        <v>1169</v>
      </c>
      <c r="H1771" s="6">
        <v>23</v>
      </c>
      <c r="I1771" s="7">
        <v>1</v>
      </c>
      <c r="J1771" s="6">
        <v>44</v>
      </c>
      <c r="K1771" s="7">
        <v>-1</v>
      </c>
      <c r="L1771" s="6">
        <v>9</v>
      </c>
      <c r="M1771" s="7">
        <v>0</v>
      </c>
      <c r="N1771" s="6">
        <v>6</v>
      </c>
      <c r="O1771" s="7">
        <v>1</v>
      </c>
      <c r="P1771" s="6">
        <v>12</v>
      </c>
      <c r="Q1771" s="7">
        <v>-1</v>
      </c>
      <c r="R1771" s="6"/>
      <c r="T1771" s="6">
        <v>-21</v>
      </c>
      <c r="U1771" s="7">
        <v>2</v>
      </c>
      <c r="V1771" s="3" t="s">
        <v>1170</v>
      </c>
      <c r="W1771" t="s">
        <v>988</v>
      </c>
      <c r="Y1771" s="6"/>
      <c r="Z1771" s="6"/>
      <c r="AA1771" s="6"/>
      <c r="AC1771" s="6"/>
      <c r="AD1771" s="6"/>
      <c r="AF1771" s="6"/>
      <c r="AG1771" s="6"/>
      <c r="AL1771" s="6"/>
      <c r="AM1771" s="6"/>
      <c r="AO1771" s="4"/>
      <c r="AP1771" s="6"/>
      <c r="AQ1771" s="6"/>
      <c r="AR1771" s="6"/>
      <c r="AS1771" s="6"/>
      <c r="AT1771" s="6"/>
      <c r="AU1771" s="4"/>
      <c r="AV1771" s="6"/>
      <c r="AW1771" s="6"/>
      <c r="AX1771" s="7"/>
      <c r="AY1771" s="4"/>
      <c r="BI1771" s="50"/>
      <c r="BK1771" s="50"/>
      <c r="BM1771" s="50"/>
      <c r="BO1771" s="50"/>
      <c r="BQ1771" s="50"/>
      <c r="BS1771" s="50"/>
    </row>
    <row r="1772" spans="2:71" x14ac:dyDescent="0.25">
      <c r="B1772" s="3" t="s">
        <v>269</v>
      </c>
      <c r="C1772" s="9" t="s">
        <v>579</v>
      </c>
      <c r="D1772" s="39">
        <v>45407</v>
      </c>
      <c r="E1772" s="22">
        <v>26</v>
      </c>
      <c r="F1772" s="3" t="s">
        <v>1164</v>
      </c>
      <c r="H1772" s="6">
        <v>22</v>
      </c>
      <c r="I1772" s="7">
        <v>-4</v>
      </c>
      <c r="J1772" s="6">
        <v>44</v>
      </c>
      <c r="K1772" s="7">
        <v>1</v>
      </c>
      <c r="L1772" s="6">
        <v>9</v>
      </c>
      <c r="M1772" s="7">
        <v>0</v>
      </c>
      <c r="N1772" s="6">
        <v>6</v>
      </c>
      <c r="O1772" s="7">
        <v>-1</v>
      </c>
      <c r="P1772" s="6">
        <v>13</v>
      </c>
      <c r="Q1772" s="7">
        <v>2</v>
      </c>
      <c r="R1772" s="6"/>
      <c r="T1772" s="6">
        <v>-22</v>
      </c>
      <c r="U1772" s="7">
        <v>-5</v>
      </c>
      <c r="V1772" s="3" t="s">
        <v>842</v>
      </c>
      <c r="W1772" s="3"/>
      <c r="Y1772" s="6"/>
      <c r="Z1772" s="6">
        <v>23</v>
      </c>
      <c r="AA1772" s="6">
        <v>53</v>
      </c>
      <c r="AB1772" s="7">
        <f t="shared" ref="AB1772:AB1777" si="52">Z1772-AA1772</f>
        <v>-30</v>
      </c>
      <c r="AC1772" s="6">
        <v>34</v>
      </c>
      <c r="AD1772" s="6">
        <v>31</v>
      </c>
      <c r="AE1772" s="7">
        <f t="shared" ref="AE1772:AE1777" si="53">AC1772-AD1772</f>
        <v>3</v>
      </c>
      <c r="AF1772" s="6"/>
      <c r="AG1772" s="6"/>
      <c r="AL1772" s="6"/>
      <c r="AM1772" s="6"/>
      <c r="AO1772" s="4" t="s">
        <v>1189</v>
      </c>
      <c r="AP1772" s="6">
        <v>25</v>
      </c>
      <c r="AQ1772" s="6">
        <v>44</v>
      </c>
      <c r="AR1772" s="6"/>
      <c r="AS1772" s="6"/>
      <c r="AT1772" s="6"/>
      <c r="AU1772" s="4" t="s">
        <v>1185</v>
      </c>
      <c r="AV1772" s="6"/>
      <c r="AW1772" s="6"/>
      <c r="AX1772" s="7"/>
      <c r="AY1772" s="4"/>
      <c r="BI1772" s="50"/>
      <c r="BK1772" s="50"/>
      <c r="BM1772" s="50"/>
      <c r="BO1772" s="50"/>
      <c r="BQ1772" s="50"/>
      <c r="BS1772" s="50"/>
    </row>
    <row r="1773" spans="2:71" x14ac:dyDescent="0.25">
      <c r="B1773" s="3" t="s">
        <v>269</v>
      </c>
      <c r="C1773" s="9" t="s">
        <v>681</v>
      </c>
      <c r="D1773" s="39">
        <v>45408</v>
      </c>
      <c r="E1773" s="22">
        <v>30</v>
      </c>
      <c r="F1773" s="3" t="s">
        <v>1198</v>
      </c>
      <c r="H1773" s="6">
        <v>24</v>
      </c>
      <c r="I1773" s="7">
        <v>-2</v>
      </c>
      <c r="J1773" s="6">
        <v>43</v>
      </c>
      <c r="K1773" s="7">
        <v>0</v>
      </c>
      <c r="L1773" s="6">
        <v>11</v>
      </c>
      <c r="M1773" s="7">
        <v>1</v>
      </c>
      <c r="N1773" s="6">
        <v>5</v>
      </c>
      <c r="O1773" s="7">
        <v>-1</v>
      </c>
      <c r="P1773" s="6">
        <v>11</v>
      </c>
      <c r="Q1773" s="7">
        <v>0</v>
      </c>
      <c r="R1773" s="6"/>
      <c r="T1773" s="6">
        <v>-19</v>
      </c>
      <c r="U1773" s="7">
        <v>-2</v>
      </c>
      <c r="V1773" s="3" t="s">
        <v>842</v>
      </c>
      <c r="W1773" s="3"/>
      <c r="Y1773" s="6"/>
      <c r="Z1773" s="6"/>
      <c r="AA1773" s="6"/>
      <c r="AC1773" s="6"/>
      <c r="AD1773" s="6"/>
      <c r="AF1773" s="6"/>
      <c r="AG1773" s="6"/>
      <c r="AL1773" s="6"/>
      <c r="AM1773" s="6"/>
      <c r="AO1773" s="4"/>
      <c r="AP1773" s="6"/>
      <c r="AQ1773" s="6"/>
      <c r="AR1773" s="6"/>
      <c r="AS1773" s="6"/>
      <c r="AT1773" s="6"/>
      <c r="AU1773" s="4"/>
      <c r="AV1773" s="6"/>
      <c r="AW1773" s="6"/>
      <c r="AX1773" s="7"/>
      <c r="AY1773" s="4"/>
      <c r="BI1773" s="50"/>
      <c r="BK1773" s="50"/>
      <c r="BM1773" s="50"/>
      <c r="BO1773" s="50"/>
      <c r="BQ1773" s="50"/>
      <c r="BS1773" s="50"/>
    </row>
    <row r="1774" spans="2:71" x14ac:dyDescent="0.25">
      <c r="B1774" s="3" t="s">
        <v>269</v>
      </c>
      <c r="C1774" s="9" t="s">
        <v>681</v>
      </c>
      <c r="D1774" s="39">
        <v>45408</v>
      </c>
      <c r="E1774" s="22">
        <v>30</v>
      </c>
      <c r="F1774" s="3" t="s">
        <v>1136</v>
      </c>
      <c r="G1774" s="2" t="s">
        <v>54</v>
      </c>
      <c r="H1774" s="6">
        <v>26</v>
      </c>
      <c r="I1774" s="7">
        <v>-1</v>
      </c>
      <c r="J1774" s="6">
        <v>44</v>
      </c>
      <c r="K1774" s="7">
        <v>1</v>
      </c>
      <c r="L1774" s="6">
        <v>10</v>
      </c>
      <c r="M1774" s="7">
        <v>1</v>
      </c>
      <c r="N1774" s="6">
        <v>3</v>
      </c>
      <c r="O1774" s="7">
        <v>-1</v>
      </c>
      <c r="P1774" s="6">
        <v>10</v>
      </c>
      <c r="Q1774" s="7">
        <v>0</v>
      </c>
      <c r="R1774" s="6"/>
      <c r="T1774" s="6">
        <v>-18</v>
      </c>
      <c r="U1774" s="7">
        <v>-2</v>
      </c>
      <c r="V1774" s="3" t="s">
        <v>842</v>
      </c>
      <c r="W1774" s="3" t="s">
        <v>988</v>
      </c>
      <c r="Y1774" s="6"/>
      <c r="Z1774" s="6"/>
      <c r="AA1774" s="6"/>
      <c r="AC1774" s="6"/>
      <c r="AD1774" s="6"/>
      <c r="AF1774" s="6"/>
      <c r="AG1774" s="6"/>
      <c r="AL1774" s="6"/>
      <c r="AM1774" s="6"/>
      <c r="AO1774" s="4"/>
      <c r="AP1774" s="6"/>
      <c r="AQ1774" s="6"/>
      <c r="AR1774" s="6"/>
      <c r="AS1774" s="6"/>
      <c r="AT1774" s="6"/>
      <c r="AU1774" s="4"/>
      <c r="AV1774" s="6"/>
      <c r="AW1774" s="6"/>
      <c r="AX1774" s="7"/>
      <c r="AY1774" s="4"/>
      <c r="BI1774" s="50"/>
      <c r="BK1774" s="50"/>
      <c r="BM1774" s="50"/>
      <c r="BO1774" s="50"/>
      <c r="BQ1774" s="50"/>
      <c r="BS1774" s="50"/>
    </row>
    <row r="1775" spans="2:71" x14ac:dyDescent="0.25">
      <c r="B1775" s="3" t="s">
        <v>269</v>
      </c>
      <c r="C1775" s="9" t="s">
        <v>567</v>
      </c>
      <c r="D1775" s="39">
        <v>45408</v>
      </c>
      <c r="E1775" s="22">
        <v>29</v>
      </c>
      <c r="F1775" s="3" t="s">
        <v>1094</v>
      </c>
      <c r="H1775" s="6">
        <v>24</v>
      </c>
      <c r="I1775" s="7">
        <v>-3</v>
      </c>
      <c r="J1775" s="6">
        <v>44</v>
      </c>
      <c r="K1775" s="7">
        <v>1</v>
      </c>
      <c r="L1775" s="6">
        <v>8</v>
      </c>
      <c r="M1775" s="7">
        <v>-1</v>
      </c>
      <c r="N1775" s="6">
        <v>5</v>
      </c>
      <c r="O1775" s="7">
        <v>0</v>
      </c>
      <c r="P1775" s="6">
        <v>12</v>
      </c>
      <c r="Q1775" s="7">
        <v>0</v>
      </c>
      <c r="R1775" s="6">
        <v>1</v>
      </c>
      <c r="S1775" s="7">
        <v>1</v>
      </c>
      <c r="T1775" s="6">
        <v>-20</v>
      </c>
      <c r="U1775" s="7">
        <v>-4</v>
      </c>
      <c r="V1775" s="3" t="s">
        <v>842</v>
      </c>
      <c r="W1775" s="3"/>
      <c r="Y1775" s="6"/>
      <c r="Z1775" s="6">
        <v>29</v>
      </c>
      <c r="AA1775" s="6">
        <v>63</v>
      </c>
      <c r="AB1775" s="7">
        <f t="shared" si="52"/>
        <v>-34</v>
      </c>
      <c r="AC1775" s="6">
        <v>42</v>
      </c>
      <c r="AD1775" s="6">
        <v>45</v>
      </c>
      <c r="AE1775" s="7">
        <f t="shared" si="53"/>
        <v>-3</v>
      </c>
      <c r="AF1775" s="6"/>
      <c r="AG1775" s="6"/>
      <c r="AL1775" s="6"/>
      <c r="AM1775" s="6"/>
      <c r="AO1775" s="4" t="s">
        <v>1095</v>
      </c>
      <c r="AP1775" s="6"/>
      <c r="AQ1775" s="6"/>
      <c r="AR1775" s="6"/>
      <c r="AS1775" s="6"/>
      <c r="AT1775" s="6"/>
      <c r="AU1775" s="4"/>
      <c r="AV1775" s="6"/>
      <c r="AW1775" s="6"/>
      <c r="AX1775" s="7"/>
      <c r="AY1775" s="4"/>
      <c r="BI1775" s="50"/>
      <c r="BK1775" s="50"/>
      <c r="BM1775" s="50"/>
      <c r="BO1775" s="50"/>
      <c r="BQ1775" s="50"/>
      <c r="BS1775" s="50"/>
    </row>
    <row r="1776" spans="2:71" x14ac:dyDescent="0.25">
      <c r="B1776" s="3" t="s">
        <v>269</v>
      </c>
      <c r="C1776" s="9" t="s">
        <v>602</v>
      </c>
      <c r="D1776" s="39">
        <v>45409</v>
      </c>
      <c r="E1776" s="22">
        <v>1</v>
      </c>
      <c r="F1776" s="3" t="s">
        <v>821</v>
      </c>
      <c r="H1776" s="6"/>
      <c r="J1776" s="6"/>
      <c r="L1776" s="6"/>
      <c r="N1776" s="6"/>
      <c r="P1776" s="6"/>
      <c r="R1776" s="6"/>
      <c r="T1776" s="6"/>
      <c r="V1776" s="3" t="s">
        <v>842</v>
      </c>
      <c r="W1776" s="3"/>
      <c r="Y1776" s="6"/>
      <c r="Z1776" s="6"/>
      <c r="AA1776" s="6"/>
      <c r="AC1776" s="6"/>
      <c r="AD1776" s="6"/>
      <c r="AF1776" s="6"/>
      <c r="AG1776" s="6"/>
      <c r="AL1776" s="6"/>
      <c r="AM1776" s="6"/>
      <c r="AO1776" s="4"/>
      <c r="AP1776" s="6"/>
      <c r="AQ1776" s="6"/>
      <c r="AR1776" s="6"/>
      <c r="AS1776" s="6"/>
      <c r="AT1776" s="6"/>
      <c r="AU1776" s="4"/>
      <c r="AV1776" s="6">
        <v>17</v>
      </c>
      <c r="AW1776" s="6">
        <v>65</v>
      </c>
      <c r="AX1776" s="7">
        <f>AV1776-AW1776</f>
        <v>-48</v>
      </c>
      <c r="AY1776" s="4" t="s">
        <v>871</v>
      </c>
      <c r="BI1776" s="50"/>
      <c r="BK1776" s="50"/>
      <c r="BM1776" s="50"/>
      <c r="BO1776" s="50"/>
      <c r="BQ1776" s="50"/>
      <c r="BS1776" s="50"/>
    </row>
    <row r="1777" spans="2:71" x14ac:dyDescent="0.25">
      <c r="B1777" s="3" t="s">
        <v>269</v>
      </c>
      <c r="C1777" s="9" t="s">
        <v>314</v>
      </c>
      <c r="D1777" s="39">
        <v>45410</v>
      </c>
      <c r="E1777" s="22">
        <v>29</v>
      </c>
      <c r="F1777" s="3" t="s">
        <v>1135</v>
      </c>
      <c r="H1777" s="6">
        <v>22</v>
      </c>
      <c r="I1777" s="7">
        <v>2</v>
      </c>
      <c r="J1777" s="6">
        <v>45</v>
      </c>
      <c r="K1777" s="7">
        <v>2</v>
      </c>
      <c r="L1777" s="6">
        <v>9</v>
      </c>
      <c r="M1777" s="7">
        <v>-3</v>
      </c>
      <c r="N1777" s="6">
        <v>6</v>
      </c>
      <c r="O1777" s="7">
        <v>0</v>
      </c>
      <c r="P1777" s="6">
        <v>14</v>
      </c>
      <c r="Q1777" s="7">
        <v>0</v>
      </c>
      <c r="R1777" s="6"/>
      <c r="T1777" s="6">
        <v>-23</v>
      </c>
      <c r="U1777" s="7">
        <v>0</v>
      </c>
      <c r="V1777" s="3" t="s">
        <v>842</v>
      </c>
      <c r="W1777" s="3"/>
      <c r="Y1777" s="6"/>
      <c r="Z1777" s="6">
        <v>26</v>
      </c>
      <c r="AA1777" s="6">
        <v>46</v>
      </c>
      <c r="AB1777" s="7">
        <f t="shared" si="52"/>
        <v>-20</v>
      </c>
      <c r="AC1777" s="6">
        <v>36</v>
      </c>
      <c r="AD1777" s="6">
        <v>30</v>
      </c>
      <c r="AE1777" s="7">
        <f t="shared" si="53"/>
        <v>6</v>
      </c>
      <c r="AF1777" s="6"/>
      <c r="AG1777" s="6"/>
      <c r="AL1777" s="6"/>
      <c r="AM1777" s="6"/>
      <c r="AO1777" s="4" t="s">
        <v>1148</v>
      </c>
      <c r="AP1777" s="6">
        <v>28</v>
      </c>
      <c r="AQ1777" s="6">
        <v>42</v>
      </c>
      <c r="AR1777" s="6"/>
      <c r="AS1777" s="6"/>
      <c r="AT1777" s="6"/>
      <c r="AU1777" s="4" t="s">
        <v>1147</v>
      </c>
      <c r="AV1777" s="6"/>
      <c r="AW1777" s="6"/>
      <c r="AX1777" s="7"/>
      <c r="AY1777" s="4"/>
      <c r="BI1777" s="50"/>
      <c r="BK1777" s="50"/>
      <c r="BM1777" s="50"/>
      <c r="BO1777" s="50"/>
      <c r="BQ1777" s="50"/>
      <c r="BS1777" s="50"/>
    </row>
    <row r="1778" spans="2:71" x14ac:dyDescent="0.25">
      <c r="B1778" s="3" t="s">
        <v>269</v>
      </c>
      <c r="C1778" s="9" t="s">
        <v>582</v>
      </c>
      <c r="D1778" s="39">
        <v>45412</v>
      </c>
      <c r="E1778" s="28">
        <v>2</v>
      </c>
      <c r="F1778" s="3" t="s">
        <v>821</v>
      </c>
      <c r="G1778" s="2" t="s">
        <v>224</v>
      </c>
      <c r="H1778" s="6">
        <v>18</v>
      </c>
      <c r="I1778" s="7">
        <v>-2</v>
      </c>
      <c r="J1778" s="6">
        <v>44</v>
      </c>
      <c r="K1778" s="7">
        <v>-1</v>
      </c>
      <c r="L1778" s="6">
        <v>10</v>
      </c>
      <c r="M1778" s="7">
        <v>1</v>
      </c>
      <c r="N1778" s="6">
        <v>8</v>
      </c>
      <c r="O1778" s="7">
        <v>1</v>
      </c>
      <c r="P1778" s="6">
        <v>15</v>
      </c>
      <c r="Q1778" s="7">
        <v>2</v>
      </c>
      <c r="R1778" s="6"/>
      <c r="T1778" s="6">
        <v>-26</v>
      </c>
      <c r="U1778" s="7">
        <v>-1</v>
      </c>
      <c r="V1778" s="3" t="s">
        <v>842</v>
      </c>
      <c r="Z1778" s="6"/>
      <c r="AA1778" s="6"/>
      <c r="AC1778" s="6"/>
      <c r="AD1778" s="6"/>
      <c r="AF1778" s="6"/>
      <c r="AG1778" s="6"/>
      <c r="AL1778" s="6"/>
      <c r="AM1778" s="6"/>
      <c r="AP1778" s="6">
        <v>18</v>
      </c>
      <c r="AQ1778" s="6">
        <v>34</v>
      </c>
      <c r="AR1778" s="6"/>
      <c r="AS1778" s="6"/>
      <c r="AT1778" s="6"/>
      <c r="AU1778" s="4" t="s">
        <v>876</v>
      </c>
      <c r="AV1778" s="6"/>
      <c r="AW1778" s="6"/>
      <c r="AX1778" s="7"/>
      <c r="BI1778" s="50"/>
      <c r="BK1778" s="50"/>
      <c r="BM1778" s="50"/>
      <c r="BO1778" s="50"/>
      <c r="BQ1778" s="50"/>
      <c r="BS1778" s="50"/>
    </row>
    <row r="1779" spans="2:71" x14ac:dyDescent="0.25">
      <c r="B1779" s="3" t="s">
        <v>270</v>
      </c>
      <c r="C1779" s="9" t="s">
        <v>339</v>
      </c>
      <c r="D1779" s="39">
        <v>45413</v>
      </c>
      <c r="E1779" s="28">
        <v>3</v>
      </c>
      <c r="F1779" s="3" t="s">
        <v>1169</v>
      </c>
      <c r="H1779" s="6">
        <v>22</v>
      </c>
      <c r="I1779" s="7">
        <v>-1</v>
      </c>
      <c r="J1779" s="6">
        <v>44</v>
      </c>
      <c r="K1779" s="7">
        <v>0</v>
      </c>
      <c r="L1779" s="6">
        <v>10</v>
      </c>
      <c r="M1779" s="7">
        <v>1</v>
      </c>
      <c r="N1779" s="6">
        <v>6</v>
      </c>
      <c r="O1779" s="7">
        <v>0</v>
      </c>
      <c r="P1779" s="6">
        <v>13</v>
      </c>
      <c r="Q1779" s="7">
        <v>1</v>
      </c>
      <c r="R1779" s="6"/>
      <c r="T1779" s="6">
        <v>-22</v>
      </c>
      <c r="U1779" s="7">
        <v>-1</v>
      </c>
      <c r="V1779" s="3" t="s">
        <v>1170</v>
      </c>
      <c r="W1779" t="s">
        <v>988</v>
      </c>
      <c r="Z1779" s="6"/>
      <c r="AA1779" s="6"/>
      <c r="AC1779" s="6"/>
      <c r="AD1779" s="6"/>
      <c r="AF1779" s="6"/>
      <c r="AG1779" s="6"/>
      <c r="AL1779" s="6"/>
      <c r="AM1779" s="6"/>
      <c r="AP1779" s="6"/>
      <c r="AQ1779" s="6"/>
      <c r="AR1779" s="6"/>
      <c r="AS1779" s="6"/>
      <c r="AT1779" s="6"/>
      <c r="AU1779" s="4"/>
      <c r="AV1779" s="6"/>
      <c r="AW1779" s="6"/>
      <c r="AX1779" s="7"/>
      <c r="BI1779" s="50"/>
      <c r="BK1779" s="50"/>
      <c r="BM1779" s="50"/>
      <c r="BO1779" s="50"/>
      <c r="BQ1779" s="50"/>
      <c r="BS1779" s="50"/>
    </row>
    <row r="1780" spans="2:71" x14ac:dyDescent="0.25">
      <c r="B1780" s="3" t="s">
        <v>270</v>
      </c>
      <c r="C1780" s="9" t="s">
        <v>339</v>
      </c>
      <c r="D1780" s="39">
        <v>45413</v>
      </c>
      <c r="E1780" s="28">
        <v>13</v>
      </c>
      <c r="F1780" s="3" t="s">
        <v>1173</v>
      </c>
      <c r="G1780" s="2" t="s">
        <v>197</v>
      </c>
      <c r="H1780" s="6">
        <v>25</v>
      </c>
      <c r="I1780" s="7">
        <v>1</v>
      </c>
      <c r="J1780" s="6">
        <v>45</v>
      </c>
      <c r="K1780" s="7">
        <v>3</v>
      </c>
      <c r="L1780" s="6">
        <v>11</v>
      </c>
      <c r="M1780" s="7">
        <v>1</v>
      </c>
      <c r="N1780" s="6">
        <v>6</v>
      </c>
      <c r="O1780" s="7">
        <v>1</v>
      </c>
      <c r="P1780" s="6">
        <v>10</v>
      </c>
      <c r="Q1780" s="7">
        <v>-3</v>
      </c>
      <c r="R1780" s="6"/>
      <c r="T1780" s="6">
        <v>-20</v>
      </c>
      <c r="U1780" s="7">
        <v>-2</v>
      </c>
      <c r="V1780" s="3" t="s">
        <v>842</v>
      </c>
      <c r="Z1780" s="6"/>
      <c r="AA1780" s="6"/>
      <c r="AC1780" s="6"/>
      <c r="AD1780" s="6"/>
      <c r="AF1780" s="6"/>
      <c r="AG1780" s="6"/>
      <c r="AL1780" s="6"/>
      <c r="AM1780" s="6"/>
      <c r="AP1780" s="6"/>
      <c r="AQ1780" s="6"/>
      <c r="AR1780" s="6"/>
      <c r="AS1780" s="6"/>
      <c r="AT1780" s="6"/>
      <c r="AU1780" s="4"/>
      <c r="AV1780" s="6"/>
      <c r="AW1780" s="6"/>
      <c r="AX1780" s="7"/>
      <c r="BI1780" s="50"/>
      <c r="BK1780" s="50"/>
      <c r="BM1780" s="50"/>
      <c r="BO1780" s="50"/>
      <c r="BQ1780" s="50"/>
      <c r="BS1780" s="50"/>
    </row>
    <row r="1781" spans="2:71" x14ac:dyDescent="0.25">
      <c r="B1781" s="3" t="s">
        <v>270</v>
      </c>
      <c r="C1781" s="52" t="s">
        <v>315</v>
      </c>
      <c r="D1781" s="39">
        <v>45413</v>
      </c>
      <c r="E1781" s="28">
        <v>5</v>
      </c>
      <c r="F1781" s="3" t="s">
        <v>903</v>
      </c>
      <c r="G1781" s="2" t="s">
        <v>138</v>
      </c>
      <c r="H1781" s="6">
        <v>24</v>
      </c>
      <c r="I1781" s="7">
        <v>-1</v>
      </c>
      <c r="J1781" s="6">
        <v>40</v>
      </c>
      <c r="K1781" s="7">
        <v>-1</v>
      </c>
      <c r="L1781" s="6">
        <v>11</v>
      </c>
      <c r="M1781" s="7">
        <v>1</v>
      </c>
      <c r="N1781" s="6">
        <v>7</v>
      </c>
      <c r="O1781" s="7">
        <v>0</v>
      </c>
      <c r="P1781" s="6">
        <v>12</v>
      </c>
      <c r="Q1781" s="7">
        <v>-1</v>
      </c>
      <c r="R1781" s="6"/>
      <c r="T1781" s="6">
        <v>-16</v>
      </c>
      <c r="U1781" s="7">
        <v>0</v>
      </c>
      <c r="V1781" s="3" t="s">
        <v>842</v>
      </c>
      <c r="Z1781" s="6">
        <v>19</v>
      </c>
      <c r="AA1781" s="6">
        <v>59</v>
      </c>
      <c r="AB1781" s="7">
        <f>Z1781-AA1781</f>
        <v>-40</v>
      </c>
      <c r="AC1781" s="6">
        <v>30</v>
      </c>
      <c r="AD1781" s="6">
        <v>40</v>
      </c>
      <c r="AE1781" s="7">
        <v>-9</v>
      </c>
      <c r="AF1781" s="6">
        <v>14</v>
      </c>
      <c r="AG1781" s="6">
        <v>24</v>
      </c>
      <c r="AH1781" s="7">
        <v>-9</v>
      </c>
      <c r="AL1781" s="6"/>
      <c r="AM1781" s="6"/>
      <c r="AO1781" s="4" t="s">
        <v>1127</v>
      </c>
      <c r="AP1781" s="6">
        <v>19</v>
      </c>
      <c r="AQ1781" s="6">
        <v>32</v>
      </c>
      <c r="AR1781" s="6"/>
      <c r="AS1781" s="6"/>
      <c r="AT1781" s="6"/>
      <c r="AU1781" s="4" t="s">
        <v>1035</v>
      </c>
      <c r="AV1781" s="6"/>
      <c r="AW1781" s="6"/>
      <c r="AX1781" s="7"/>
      <c r="BI1781" s="50"/>
      <c r="BK1781" s="50"/>
      <c r="BM1781" s="50"/>
      <c r="BO1781" s="50"/>
      <c r="BQ1781" s="50"/>
      <c r="BS1781" s="50"/>
    </row>
    <row r="1782" spans="2:71" x14ac:dyDescent="0.25">
      <c r="B1782" s="3" t="s">
        <v>270</v>
      </c>
      <c r="C1782" s="9" t="s">
        <v>571</v>
      </c>
      <c r="D1782" s="39">
        <v>45414</v>
      </c>
      <c r="E1782" s="22">
        <v>3</v>
      </c>
      <c r="F1782" s="3" t="s">
        <v>1164</v>
      </c>
      <c r="H1782" s="6">
        <v>24</v>
      </c>
      <c r="I1782" s="7">
        <v>2</v>
      </c>
      <c r="J1782" s="6">
        <v>44</v>
      </c>
      <c r="K1782" s="7">
        <v>0</v>
      </c>
      <c r="L1782" s="6">
        <v>8</v>
      </c>
      <c r="M1782" s="7">
        <v>-1</v>
      </c>
      <c r="N1782" s="6">
        <v>6</v>
      </c>
      <c r="O1782" s="7">
        <v>0</v>
      </c>
      <c r="P1782" s="6">
        <v>13</v>
      </c>
      <c r="Q1782" s="7">
        <v>0</v>
      </c>
      <c r="R1782" s="6"/>
      <c r="T1782" s="6">
        <v>-20</v>
      </c>
      <c r="U1782" s="7">
        <v>2</v>
      </c>
      <c r="V1782" s="3" t="s">
        <v>842</v>
      </c>
      <c r="W1782" s="3"/>
      <c r="Y1782" s="6"/>
      <c r="Z1782" s="6">
        <v>26</v>
      </c>
      <c r="AA1782" s="6">
        <v>54</v>
      </c>
      <c r="AB1782" s="7">
        <f>Z1782-AA1782</f>
        <v>-28</v>
      </c>
      <c r="AC1782" s="6">
        <v>34</v>
      </c>
      <c r="AD1782" s="6">
        <v>34</v>
      </c>
      <c r="AE1782" s="7">
        <f>AC1782-AD1782</f>
        <v>0</v>
      </c>
      <c r="AF1782" s="6"/>
      <c r="AG1782" s="6"/>
      <c r="AL1782" s="6"/>
      <c r="AM1782" s="6"/>
      <c r="AO1782" s="4" t="s">
        <v>1189</v>
      </c>
      <c r="AP1782" s="6">
        <v>26</v>
      </c>
      <c r="AQ1782" s="6">
        <v>42</v>
      </c>
      <c r="AR1782" s="6"/>
      <c r="AS1782" s="6"/>
      <c r="AT1782" s="6"/>
      <c r="AU1782" s="4" t="s">
        <v>1185</v>
      </c>
      <c r="AV1782" s="6"/>
      <c r="AW1782" s="6"/>
      <c r="AX1782" s="7"/>
      <c r="AY1782" s="4"/>
      <c r="BI1782" s="50"/>
      <c r="BK1782" s="50"/>
      <c r="BM1782" s="50"/>
      <c r="BO1782" s="50"/>
      <c r="BQ1782" s="50"/>
      <c r="BS1782" s="50"/>
    </row>
    <row r="1783" spans="2:71" x14ac:dyDescent="0.25">
      <c r="B1783" s="3" t="s">
        <v>270</v>
      </c>
      <c r="C1783" s="9" t="s">
        <v>571</v>
      </c>
      <c r="D1783" s="39">
        <v>45414</v>
      </c>
      <c r="E1783" s="22">
        <v>7</v>
      </c>
      <c r="F1783" s="3" t="s">
        <v>1198</v>
      </c>
      <c r="H1783" s="6">
        <v>26</v>
      </c>
      <c r="I1783" s="7">
        <v>2</v>
      </c>
      <c r="J1783" s="6">
        <v>43</v>
      </c>
      <c r="K1783" s="7">
        <v>0</v>
      </c>
      <c r="L1783" s="6">
        <v>10</v>
      </c>
      <c r="M1783" s="7">
        <v>-1</v>
      </c>
      <c r="N1783" s="6">
        <v>5</v>
      </c>
      <c r="O1783" s="7">
        <v>0</v>
      </c>
      <c r="P1783" s="6">
        <v>11</v>
      </c>
      <c r="Q1783" s="7">
        <v>0</v>
      </c>
      <c r="R1783" s="6"/>
      <c r="T1783" s="6">
        <v>-17</v>
      </c>
      <c r="U1783" s="7">
        <v>2</v>
      </c>
      <c r="V1783" s="3" t="s">
        <v>842</v>
      </c>
      <c r="W1783" s="3"/>
      <c r="Y1783" s="6"/>
      <c r="Z1783" s="6"/>
      <c r="AA1783" s="6"/>
      <c r="AC1783" s="6"/>
      <c r="AD1783" s="6"/>
      <c r="AF1783" s="6"/>
      <c r="AG1783" s="6"/>
      <c r="AL1783" s="6"/>
      <c r="AM1783" s="6"/>
      <c r="AO1783" s="4"/>
      <c r="AP1783" s="6"/>
      <c r="AQ1783" s="6"/>
      <c r="AR1783" s="6"/>
      <c r="AS1783" s="6"/>
      <c r="AT1783" s="6"/>
      <c r="AU1783" s="4"/>
      <c r="AV1783" s="6"/>
      <c r="AW1783" s="6"/>
      <c r="AX1783" s="7"/>
      <c r="AY1783" s="4"/>
      <c r="BI1783" s="50"/>
      <c r="BK1783" s="50"/>
      <c r="BM1783" s="50"/>
      <c r="BO1783" s="50"/>
      <c r="BQ1783" s="50"/>
      <c r="BS1783" s="50"/>
    </row>
    <row r="1784" spans="2:71" x14ac:dyDescent="0.25">
      <c r="B1784" s="3" t="s">
        <v>270</v>
      </c>
      <c r="C1784" s="9" t="s">
        <v>378</v>
      </c>
      <c r="D1784" s="39">
        <v>45414</v>
      </c>
      <c r="E1784" s="22">
        <v>9</v>
      </c>
      <c r="F1784" s="3" t="s">
        <v>1173</v>
      </c>
      <c r="G1784" s="2" t="s">
        <v>220</v>
      </c>
      <c r="H1784" s="6">
        <v>26</v>
      </c>
      <c r="I1784" s="7">
        <v>1</v>
      </c>
      <c r="J1784" s="6">
        <v>41</v>
      </c>
      <c r="K1784" s="7">
        <v>-4</v>
      </c>
      <c r="L1784" s="6">
        <v>11</v>
      </c>
      <c r="M1784" s="7">
        <v>0</v>
      </c>
      <c r="N1784" s="6">
        <v>5</v>
      </c>
      <c r="O1784" s="7">
        <v>-1</v>
      </c>
      <c r="P1784" s="6">
        <v>13</v>
      </c>
      <c r="Q1784" s="7">
        <v>3</v>
      </c>
      <c r="R1784" s="6"/>
      <c r="T1784" s="6">
        <v>-15</v>
      </c>
      <c r="U1784" s="7">
        <v>5</v>
      </c>
      <c r="V1784" s="3" t="s">
        <v>842</v>
      </c>
      <c r="W1784" s="3"/>
      <c r="Y1784" s="6"/>
      <c r="Z1784" s="6">
        <v>22</v>
      </c>
      <c r="AA1784" s="6">
        <v>52</v>
      </c>
      <c r="AB1784" s="7">
        <f>Z1784-AA1784</f>
        <v>-30</v>
      </c>
      <c r="AC1784" s="6">
        <v>34</v>
      </c>
      <c r="AD1784" s="6">
        <v>33</v>
      </c>
      <c r="AE1784" s="7">
        <f>AC1784-AD1784</f>
        <v>1</v>
      </c>
      <c r="AF1784" s="6"/>
      <c r="AG1784" s="6"/>
      <c r="AL1784" s="6"/>
      <c r="AM1784" s="6"/>
      <c r="AO1784" s="4" t="s">
        <v>1226</v>
      </c>
      <c r="AP1784" s="6">
        <v>30</v>
      </c>
      <c r="AQ1784" s="6">
        <v>42</v>
      </c>
      <c r="AR1784" s="6"/>
      <c r="AS1784" s="6"/>
      <c r="AT1784" s="6"/>
      <c r="AU1784" s="4" t="s">
        <v>1227</v>
      </c>
      <c r="AV1784" s="6"/>
      <c r="AW1784" s="6"/>
      <c r="AX1784" s="7"/>
      <c r="AY1784" s="4"/>
      <c r="BI1784" s="50"/>
      <c r="BK1784" s="50"/>
      <c r="BM1784" s="50"/>
      <c r="BO1784" s="50"/>
      <c r="BQ1784" s="50"/>
      <c r="BS1784" s="50"/>
    </row>
    <row r="1785" spans="2:71" x14ac:dyDescent="0.25">
      <c r="B1785" s="3" t="s">
        <v>270</v>
      </c>
      <c r="C1785" s="9" t="s">
        <v>378</v>
      </c>
      <c r="D1785" s="39">
        <v>45414</v>
      </c>
      <c r="E1785" s="22">
        <v>9</v>
      </c>
      <c r="F1785" s="3" t="s">
        <v>1173</v>
      </c>
      <c r="G1785" s="2" t="s">
        <v>220</v>
      </c>
      <c r="H1785" s="6"/>
      <c r="J1785" s="6"/>
      <c r="L1785" s="6"/>
      <c r="N1785" s="6"/>
      <c r="P1785" s="6"/>
      <c r="R1785" s="6"/>
      <c r="T1785" s="6"/>
      <c r="V1785" s="3" t="s">
        <v>842</v>
      </c>
      <c r="W1785" s="3"/>
      <c r="Y1785" s="6"/>
      <c r="Z1785" s="6">
        <v>24</v>
      </c>
      <c r="AA1785" s="6">
        <v>49</v>
      </c>
      <c r="AB1785" s="7">
        <f>Z1785-AA1785</f>
        <v>-25</v>
      </c>
      <c r="AC1785" s="6">
        <v>32</v>
      </c>
      <c r="AD1785" s="6">
        <v>37</v>
      </c>
      <c r="AE1785" s="7">
        <f>AC1785-AD1785</f>
        <v>-5</v>
      </c>
      <c r="AF1785" s="6">
        <v>16</v>
      </c>
      <c r="AG1785" s="6">
        <v>23</v>
      </c>
      <c r="AH1785" s="7">
        <f>AF1785-AG1785</f>
        <v>-7</v>
      </c>
      <c r="AI1785" s="6">
        <v>14</v>
      </c>
      <c r="AJ1785" s="6">
        <v>17</v>
      </c>
      <c r="AK1785" s="7">
        <f>AI1785-AJ1785</f>
        <v>-3</v>
      </c>
      <c r="AL1785" s="6"/>
      <c r="AM1785" s="6"/>
      <c r="AO1785" s="4" t="s">
        <v>1228</v>
      </c>
      <c r="AP1785" s="6"/>
      <c r="AQ1785" s="6"/>
      <c r="AR1785" s="6"/>
      <c r="AS1785" s="6"/>
      <c r="AT1785" s="6"/>
      <c r="AU1785" s="4"/>
      <c r="AV1785" s="6"/>
      <c r="AW1785" s="6"/>
      <c r="AX1785" s="7"/>
      <c r="AY1785" s="4"/>
      <c r="BI1785" s="50"/>
      <c r="BK1785" s="50"/>
      <c r="BM1785" s="50"/>
      <c r="BO1785" s="50"/>
      <c r="BQ1785" s="50"/>
      <c r="BS1785" s="50"/>
    </row>
    <row r="1786" spans="2:71" x14ac:dyDescent="0.25">
      <c r="B1786" s="3" t="s">
        <v>270</v>
      </c>
      <c r="C1786" s="9" t="s">
        <v>584</v>
      </c>
      <c r="D1786" s="39">
        <v>45415</v>
      </c>
      <c r="E1786" s="22">
        <v>9</v>
      </c>
      <c r="F1786" s="3" t="s">
        <v>1136</v>
      </c>
      <c r="G1786" s="2" t="s">
        <v>54</v>
      </c>
      <c r="H1786" s="6">
        <v>27</v>
      </c>
      <c r="I1786" s="7">
        <v>1</v>
      </c>
      <c r="J1786" s="6">
        <v>43</v>
      </c>
      <c r="K1786" s="7">
        <v>-1</v>
      </c>
      <c r="L1786" s="6">
        <v>11</v>
      </c>
      <c r="M1786" s="7">
        <v>1</v>
      </c>
      <c r="N1786" s="6">
        <v>4</v>
      </c>
      <c r="O1786" s="7">
        <v>1</v>
      </c>
      <c r="P1786" s="6">
        <v>9</v>
      </c>
      <c r="Q1786" s="7">
        <v>-1</v>
      </c>
      <c r="R1786" s="6"/>
      <c r="T1786" s="6">
        <v>-16</v>
      </c>
      <c r="U1786" s="7">
        <v>2</v>
      </c>
      <c r="V1786" s="3" t="s">
        <v>842</v>
      </c>
      <c r="W1786" s="3" t="s">
        <v>988</v>
      </c>
      <c r="Y1786" s="6"/>
      <c r="Z1786" s="6"/>
      <c r="AA1786" s="6"/>
      <c r="AC1786" s="6"/>
      <c r="AD1786" s="6"/>
      <c r="AF1786" s="6"/>
      <c r="AG1786" s="6"/>
      <c r="AL1786" s="6"/>
      <c r="AM1786" s="6"/>
      <c r="AO1786" s="4"/>
      <c r="AP1786" s="6"/>
      <c r="AQ1786" s="6"/>
      <c r="AR1786" s="6"/>
      <c r="AS1786" s="6"/>
      <c r="AT1786" s="6"/>
      <c r="AU1786" s="4"/>
      <c r="AV1786" s="6"/>
      <c r="AW1786" s="6"/>
      <c r="AX1786" s="7"/>
      <c r="AY1786" s="4"/>
      <c r="BI1786" s="50"/>
      <c r="BK1786" s="50"/>
      <c r="BM1786" s="50"/>
      <c r="BO1786" s="50"/>
      <c r="BQ1786" s="50"/>
      <c r="BS1786" s="50"/>
    </row>
    <row r="1787" spans="2:71" x14ac:dyDescent="0.25">
      <c r="B1787" s="3" t="s">
        <v>270</v>
      </c>
      <c r="C1787" s="9" t="s">
        <v>584</v>
      </c>
      <c r="D1787" s="39">
        <v>45415</v>
      </c>
      <c r="E1787" s="22">
        <v>14</v>
      </c>
      <c r="F1787" s="3" t="s">
        <v>1132</v>
      </c>
      <c r="H1787" s="6"/>
      <c r="J1787" s="6"/>
      <c r="L1787" s="6"/>
      <c r="N1787" s="6"/>
      <c r="P1787" s="6"/>
      <c r="R1787" s="6"/>
      <c r="T1787" s="6"/>
      <c r="V1787" s="3" t="s">
        <v>842</v>
      </c>
      <c r="W1787" s="3"/>
      <c r="Y1787" s="6"/>
      <c r="Z1787" s="6">
        <v>20</v>
      </c>
      <c r="AA1787" s="6">
        <v>57</v>
      </c>
      <c r="AB1787" s="7">
        <f>Z1787-AA1787</f>
        <v>-37</v>
      </c>
      <c r="AC1787" s="6"/>
      <c r="AD1787" s="6"/>
      <c r="AF1787" s="6"/>
      <c r="AG1787" s="6"/>
      <c r="AL1787" s="6"/>
      <c r="AM1787" s="6"/>
      <c r="AO1787" s="4" t="s">
        <v>1154</v>
      </c>
      <c r="AP1787" s="6"/>
      <c r="AQ1787" s="6"/>
      <c r="AR1787" s="6"/>
      <c r="AS1787" s="6"/>
      <c r="AT1787" s="6"/>
      <c r="AU1787" s="4"/>
      <c r="AV1787" s="6">
        <v>16</v>
      </c>
      <c r="AW1787" s="6">
        <v>62</v>
      </c>
      <c r="AX1787" s="7">
        <f>AV1787-AW1787</f>
        <v>-46</v>
      </c>
      <c r="AY1787" s="4" t="s">
        <v>1158</v>
      </c>
      <c r="BI1787" s="50"/>
      <c r="BK1787" s="50"/>
      <c r="BM1787" s="50"/>
      <c r="BO1787" s="50"/>
      <c r="BQ1787" s="50"/>
      <c r="BS1787" s="50"/>
    </row>
    <row r="1788" spans="2:71" x14ac:dyDescent="0.25">
      <c r="B1788" s="3" t="s">
        <v>270</v>
      </c>
      <c r="C1788" s="9" t="s">
        <v>351</v>
      </c>
      <c r="D1788" s="39">
        <v>45415</v>
      </c>
      <c r="E1788" s="22">
        <v>7</v>
      </c>
      <c r="F1788" s="3" t="s">
        <v>1094</v>
      </c>
      <c r="H1788" s="6">
        <v>26</v>
      </c>
      <c r="I1788" s="7">
        <v>2</v>
      </c>
      <c r="J1788" s="6">
        <v>43</v>
      </c>
      <c r="K1788" s="7">
        <v>-1</v>
      </c>
      <c r="L1788" s="6">
        <v>10</v>
      </c>
      <c r="M1788" s="7">
        <v>2</v>
      </c>
      <c r="N1788" s="6">
        <v>5</v>
      </c>
      <c r="O1788" s="7">
        <v>0</v>
      </c>
      <c r="P1788" s="6">
        <v>10</v>
      </c>
      <c r="Q1788" s="7">
        <v>-2</v>
      </c>
      <c r="R1788" s="6">
        <v>1</v>
      </c>
      <c r="S1788" s="7">
        <v>0</v>
      </c>
      <c r="T1788" s="6">
        <v>-17</v>
      </c>
      <c r="U1788" s="7">
        <v>3</v>
      </c>
      <c r="V1788" s="3" t="s">
        <v>842</v>
      </c>
      <c r="W1788" s="3"/>
      <c r="Y1788" s="6"/>
      <c r="Z1788" s="6">
        <v>30</v>
      </c>
      <c r="AA1788" s="6">
        <v>65</v>
      </c>
      <c r="AB1788" s="7">
        <f>Z1788-AA1788</f>
        <v>-35</v>
      </c>
      <c r="AC1788" s="6">
        <v>45</v>
      </c>
      <c r="AD1788" s="6">
        <v>44</v>
      </c>
      <c r="AE1788" s="7">
        <f>AC1788-AD1788</f>
        <v>1</v>
      </c>
      <c r="AF1788" s="6"/>
      <c r="AG1788" s="6"/>
      <c r="AL1788" s="6"/>
      <c r="AM1788" s="6"/>
      <c r="AO1788" s="4" t="s">
        <v>1095</v>
      </c>
      <c r="AP1788" s="6"/>
      <c r="AQ1788" s="6"/>
      <c r="AR1788" s="6"/>
      <c r="AS1788" s="6"/>
      <c r="AT1788" s="6"/>
      <c r="AU1788" s="4"/>
      <c r="AV1788" s="6"/>
      <c r="AW1788" s="6"/>
      <c r="AX1788" s="7"/>
      <c r="AY1788" s="4"/>
      <c r="BI1788" s="50"/>
      <c r="BK1788" s="50"/>
      <c r="BM1788" s="50"/>
      <c r="BO1788" s="50"/>
      <c r="BQ1788" s="50"/>
      <c r="BS1788" s="50"/>
    </row>
    <row r="1789" spans="2:71" x14ac:dyDescent="0.25">
      <c r="B1789" s="3" t="s">
        <v>270</v>
      </c>
      <c r="C1789" s="9" t="s">
        <v>1230</v>
      </c>
      <c r="D1789" s="39">
        <v>45415</v>
      </c>
      <c r="E1789" s="22"/>
      <c r="F1789" s="3" t="s">
        <v>1231</v>
      </c>
      <c r="H1789" s="6">
        <v>20</v>
      </c>
      <c r="J1789" s="6">
        <v>45</v>
      </c>
      <c r="L1789" s="6">
        <v>9</v>
      </c>
      <c r="N1789" s="6"/>
      <c r="P1789" s="6">
        <v>13</v>
      </c>
      <c r="R1789" s="6"/>
      <c r="T1789" s="6">
        <v>-25</v>
      </c>
      <c r="V1789" s="3" t="s">
        <v>842</v>
      </c>
      <c r="W1789" s="3"/>
      <c r="Y1789" s="6"/>
      <c r="Z1789" s="6"/>
      <c r="AA1789" s="6"/>
      <c r="AC1789" s="6"/>
      <c r="AD1789" s="6"/>
      <c r="AF1789" s="6"/>
      <c r="AG1789" s="6"/>
      <c r="AL1789" s="6"/>
      <c r="AM1789" s="6"/>
      <c r="AO1789" s="4"/>
      <c r="AP1789" s="6"/>
      <c r="AQ1789" s="6"/>
      <c r="AR1789" s="6"/>
      <c r="AS1789" s="6"/>
      <c r="AT1789" s="6"/>
      <c r="AU1789" s="4"/>
      <c r="AV1789" s="6"/>
      <c r="AW1789" s="6"/>
      <c r="AX1789" s="7"/>
      <c r="AY1789" s="4"/>
      <c r="BI1789" s="50"/>
      <c r="BK1789" s="50"/>
      <c r="BM1789" s="50"/>
      <c r="BO1789" s="50"/>
      <c r="BQ1789" s="50"/>
      <c r="BS1789" s="50"/>
    </row>
    <row r="1790" spans="2:71" x14ac:dyDescent="0.25">
      <c r="B1790" s="3" t="s">
        <v>270</v>
      </c>
      <c r="C1790" s="9" t="s">
        <v>591</v>
      </c>
      <c r="D1790" s="39">
        <v>45416</v>
      </c>
      <c r="E1790" s="22">
        <v>13</v>
      </c>
      <c r="F1790" s="3" t="s">
        <v>821</v>
      </c>
      <c r="H1790" s="6"/>
      <c r="J1790" s="6"/>
      <c r="L1790" s="6"/>
      <c r="N1790" s="6"/>
      <c r="P1790" s="6"/>
      <c r="R1790" s="6"/>
      <c r="T1790" s="6"/>
      <c r="V1790" s="3" t="s">
        <v>842</v>
      </c>
      <c r="W1790" s="3"/>
      <c r="Y1790" s="6"/>
      <c r="Z1790" s="6"/>
      <c r="AA1790" s="6"/>
      <c r="AC1790" s="6"/>
      <c r="AD1790" s="6"/>
      <c r="AF1790" s="6"/>
      <c r="AG1790" s="6"/>
      <c r="AL1790" s="6"/>
      <c r="AM1790" s="6"/>
      <c r="AO1790" s="4"/>
      <c r="AP1790" s="6"/>
      <c r="AQ1790" s="6"/>
      <c r="AR1790" s="6"/>
      <c r="AS1790" s="6"/>
      <c r="AT1790" s="6"/>
      <c r="AU1790" s="4"/>
      <c r="AV1790" s="6">
        <v>14</v>
      </c>
      <c r="AW1790" s="6">
        <v>70</v>
      </c>
      <c r="AX1790" s="7">
        <f>AV1790-AW1790</f>
        <v>-56</v>
      </c>
      <c r="AY1790" s="4" t="s">
        <v>871</v>
      </c>
      <c r="BI1790" s="50"/>
      <c r="BK1790" s="50"/>
      <c r="BM1790" s="50"/>
      <c r="BO1790" s="50"/>
      <c r="BQ1790" s="50"/>
      <c r="BS1790" s="50"/>
    </row>
    <row r="1791" spans="2:71" x14ac:dyDescent="0.25">
      <c r="B1791" s="3" t="s">
        <v>270</v>
      </c>
      <c r="C1791" s="9" t="s">
        <v>316</v>
      </c>
      <c r="D1791" s="39">
        <v>45417</v>
      </c>
      <c r="E1791" s="22">
        <v>6</v>
      </c>
      <c r="F1791" s="3" t="s">
        <v>1135</v>
      </c>
      <c r="H1791" s="6">
        <v>21</v>
      </c>
      <c r="I1791" s="7">
        <v>-1</v>
      </c>
      <c r="J1791" s="6">
        <v>44</v>
      </c>
      <c r="K1791" s="7">
        <v>-1</v>
      </c>
      <c r="L1791" s="6">
        <v>9</v>
      </c>
      <c r="M1791" s="7">
        <v>0</v>
      </c>
      <c r="N1791" s="6">
        <v>5</v>
      </c>
      <c r="O1791" s="7">
        <v>-1</v>
      </c>
      <c r="P1791" s="6">
        <v>15</v>
      </c>
      <c r="Q1791" s="7">
        <v>1</v>
      </c>
      <c r="R1791" s="6"/>
      <c r="T1791" s="6">
        <v>-23</v>
      </c>
      <c r="U1791" s="7">
        <v>0</v>
      </c>
      <c r="V1791" s="3" t="s">
        <v>842</v>
      </c>
      <c r="W1791" s="3"/>
      <c r="Y1791" s="6"/>
      <c r="Z1791" s="6">
        <v>28</v>
      </c>
      <c r="AA1791" s="6">
        <v>51</v>
      </c>
      <c r="AB1791" s="7">
        <f>Z1791-AA1791</f>
        <v>-23</v>
      </c>
      <c r="AC1791" s="6">
        <v>39</v>
      </c>
      <c r="AD1791" s="6">
        <v>30</v>
      </c>
      <c r="AE1791" s="7">
        <f>AC1791-AD1791</f>
        <v>9</v>
      </c>
      <c r="AF1791" s="6"/>
      <c r="AG1791" s="6"/>
      <c r="AL1791" s="6"/>
      <c r="AM1791" s="6"/>
      <c r="AO1791" s="4" t="s">
        <v>1148</v>
      </c>
      <c r="AP1791" s="6">
        <v>29</v>
      </c>
      <c r="AQ1791" s="6">
        <v>43</v>
      </c>
      <c r="AR1791" s="6"/>
      <c r="AS1791" s="6"/>
      <c r="AT1791" s="6"/>
      <c r="AU1791" s="4" t="s">
        <v>1147</v>
      </c>
      <c r="AV1791" s="6"/>
      <c r="AW1791" s="6"/>
      <c r="AX1791" s="7"/>
      <c r="AY1791" s="4"/>
      <c r="BI1791" s="50"/>
      <c r="BK1791" s="50"/>
      <c r="BM1791" s="50"/>
      <c r="BO1791" s="50"/>
      <c r="BQ1791" s="50"/>
      <c r="BS1791" s="50"/>
    </row>
    <row r="1792" spans="2:71" x14ac:dyDescent="0.25">
      <c r="B1792" s="3" t="s">
        <v>270</v>
      </c>
      <c r="C1792" s="52" t="s">
        <v>647</v>
      </c>
      <c r="D1792" s="39">
        <v>45419</v>
      </c>
      <c r="E1792" s="22">
        <v>9</v>
      </c>
      <c r="F1792" s="3" t="s">
        <v>821</v>
      </c>
      <c r="G1792" s="2" t="s">
        <v>224</v>
      </c>
      <c r="H1792" s="6">
        <v>18</v>
      </c>
      <c r="I1792" s="7">
        <v>0</v>
      </c>
      <c r="J1792" s="6">
        <v>48</v>
      </c>
      <c r="K1792" s="7">
        <v>4</v>
      </c>
      <c r="L1792" s="6">
        <v>9</v>
      </c>
      <c r="M1792" s="7">
        <v>-1</v>
      </c>
      <c r="N1792" s="6">
        <v>7</v>
      </c>
      <c r="O1792" s="7">
        <v>-1</v>
      </c>
      <c r="P1792" s="6">
        <v>13</v>
      </c>
      <c r="Q1792" s="7">
        <v>-2</v>
      </c>
      <c r="R1792" s="6"/>
      <c r="T1792" s="6">
        <v>-30</v>
      </c>
      <c r="U1792" s="7">
        <v>-4</v>
      </c>
      <c r="V1792" s="3" t="s">
        <v>842</v>
      </c>
      <c r="W1792" s="3"/>
      <c r="Y1792" s="6"/>
      <c r="Z1792" s="6"/>
      <c r="AA1792" s="6"/>
      <c r="AC1792" s="6"/>
      <c r="AD1792" s="6"/>
      <c r="AF1792" s="6"/>
      <c r="AG1792" s="6"/>
      <c r="AL1792" s="6"/>
      <c r="AM1792" s="6"/>
      <c r="AO1792" s="4"/>
      <c r="AP1792" s="6"/>
      <c r="AQ1792" s="6"/>
      <c r="AR1792" s="6"/>
      <c r="AS1792" s="6"/>
      <c r="AT1792" s="6"/>
      <c r="AU1792" s="4"/>
      <c r="AV1792" s="6"/>
      <c r="AW1792" s="6"/>
      <c r="AX1792" s="7"/>
      <c r="AY1792" s="4"/>
      <c r="BI1792" s="50"/>
      <c r="BK1792" s="50"/>
      <c r="BM1792" s="50"/>
      <c r="BO1792" s="50"/>
      <c r="BQ1792" s="50"/>
      <c r="BS1792" s="50"/>
    </row>
    <row r="1793" spans="2:71" x14ac:dyDescent="0.25">
      <c r="B1793" s="3" t="s">
        <v>270</v>
      </c>
      <c r="C1793" s="9" t="s">
        <v>419</v>
      </c>
      <c r="D1793" s="39">
        <v>45420</v>
      </c>
      <c r="E1793" s="22">
        <v>1</v>
      </c>
      <c r="F1793" s="3" t="s">
        <v>1169</v>
      </c>
      <c r="H1793" s="6">
        <v>21</v>
      </c>
      <c r="I1793" s="7">
        <v>-1</v>
      </c>
      <c r="J1793" s="6">
        <v>45</v>
      </c>
      <c r="K1793" s="7">
        <v>1</v>
      </c>
      <c r="L1793" s="6">
        <v>11</v>
      </c>
      <c r="M1793" s="7">
        <v>1</v>
      </c>
      <c r="N1793" s="6">
        <v>6</v>
      </c>
      <c r="O1793" s="7">
        <v>0</v>
      </c>
      <c r="P1793" s="6">
        <v>12</v>
      </c>
      <c r="Q1793" s="7">
        <v>-1</v>
      </c>
      <c r="R1793" s="6"/>
      <c r="T1793" s="6">
        <v>-24</v>
      </c>
      <c r="U1793" s="7">
        <v>-2</v>
      </c>
      <c r="V1793" s="3" t="s">
        <v>1170</v>
      </c>
      <c r="W1793" t="s">
        <v>988</v>
      </c>
      <c r="Y1793" s="6"/>
      <c r="Z1793" s="6"/>
      <c r="AA1793" s="6"/>
      <c r="AC1793" s="6"/>
      <c r="AD1793" s="6"/>
      <c r="AF1793" s="6"/>
      <c r="AG1793" s="6"/>
      <c r="AL1793" s="6"/>
      <c r="AM1793" s="6"/>
      <c r="AO1793" s="4"/>
      <c r="AP1793" s="6"/>
      <c r="AQ1793" s="6"/>
      <c r="AR1793" s="6"/>
      <c r="AS1793" s="6"/>
      <c r="AT1793" s="6"/>
      <c r="AU1793" s="4"/>
      <c r="AV1793" s="6"/>
      <c r="AW1793" s="6"/>
      <c r="AX1793" s="7"/>
      <c r="AY1793" s="4"/>
      <c r="BI1793" s="50"/>
      <c r="BK1793" s="50"/>
      <c r="BM1793" s="50"/>
      <c r="BO1793" s="50"/>
      <c r="BQ1793" s="50"/>
      <c r="BS1793" s="50"/>
    </row>
    <row r="1794" spans="2:71" x14ac:dyDescent="0.25">
      <c r="B1794" s="3" t="s">
        <v>270</v>
      </c>
      <c r="C1794" s="9" t="s">
        <v>496</v>
      </c>
      <c r="D1794" s="39">
        <v>45420</v>
      </c>
      <c r="E1794" s="22">
        <v>20</v>
      </c>
      <c r="F1794" s="3" t="s">
        <v>1132</v>
      </c>
      <c r="G1794" s="2" t="s">
        <v>60</v>
      </c>
      <c r="H1794" s="6">
        <v>20</v>
      </c>
      <c r="I1794" s="7">
        <v>1</v>
      </c>
      <c r="J1794" s="6">
        <v>41</v>
      </c>
      <c r="K1794" s="7">
        <v>-3</v>
      </c>
      <c r="L1794" s="6">
        <v>11</v>
      </c>
      <c r="M1794" s="7">
        <v>2</v>
      </c>
      <c r="N1794" s="6">
        <v>11</v>
      </c>
      <c r="O1794" s="7">
        <v>2</v>
      </c>
      <c r="P1794" s="6">
        <v>9</v>
      </c>
      <c r="Q1794" s="7">
        <v>-4</v>
      </c>
      <c r="R1794" s="6"/>
      <c r="T1794" s="6">
        <v>-21</v>
      </c>
      <c r="U1794" s="7">
        <v>4</v>
      </c>
      <c r="V1794" s="3" t="s">
        <v>639</v>
      </c>
      <c r="W1794" s="3"/>
      <c r="Y1794" s="6"/>
      <c r="Z1794" s="6">
        <v>17</v>
      </c>
      <c r="AA1794" s="6">
        <v>72</v>
      </c>
      <c r="AB1794" s="7">
        <f>Z1794-AA1794</f>
        <v>-55</v>
      </c>
      <c r="AC1794" s="6">
        <v>32</v>
      </c>
      <c r="AD1794" s="6">
        <v>50</v>
      </c>
      <c r="AE1794" s="7">
        <f>AC1794-AD1794</f>
        <v>-18</v>
      </c>
      <c r="AF1794" s="6">
        <v>22</v>
      </c>
      <c r="AG1794" s="6">
        <v>38</v>
      </c>
      <c r="AH1794" s="7">
        <f>AF1794-AG1794</f>
        <v>-16</v>
      </c>
      <c r="AL1794" s="6"/>
      <c r="AM1794" s="6"/>
      <c r="AO1794" s="4" t="s">
        <v>1087</v>
      </c>
      <c r="AP1794" s="6"/>
      <c r="AQ1794" s="6"/>
      <c r="AR1794" s="6"/>
      <c r="AS1794" s="6"/>
      <c r="AT1794" s="6"/>
      <c r="AU1794" s="4"/>
      <c r="AV1794" s="6">
        <v>12</v>
      </c>
      <c r="AW1794" s="6">
        <v>81</v>
      </c>
      <c r="AX1794" s="7">
        <f>AV1794-AW1794</f>
        <v>-69</v>
      </c>
      <c r="AY1794" s="4" t="s">
        <v>937</v>
      </c>
      <c r="BI1794" s="50"/>
      <c r="BK1794" s="50"/>
      <c r="BM1794" s="50"/>
      <c r="BO1794" s="50"/>
      <c r="BQ1794" s="50"/>
      <c r="BS1794" s="50"/>
    </row>
    <row r="1795" spans="2:71" x14ac:dyDescent="0.25">
      <c r="B1795" s="3" t="s">
        <v>270</v>
      </c>
      <c r="C1795" s="9" t="s">
        <v>669</v>
      </c>
      <c r="D1795" s="39">
        <v>45421</v>
      </c>
      <c r="E1795" s="22">
        <v>10</v>
      </c>
      <c r="F1795" s="3" t="s">
        <v>982</v>
      </c>
      <c r="H1795" s="6">
        <v>24</v>
      </c>
      <c r="I1795" s="7">
        <v>-2</v>
      </c>
      <c r="J1795" s="6">
        <v>44</v>
      </c>
      <c r="K1795" s="7">
        <v>0</v>
      </c>
      <c r="L1795" s="6">
        <v>10</v>
      </c>
      <c r="M1795" s="7">
        <v>1</v>
      </c>
      <c r="N1795" s="6">
        <v>7</v>
      </c>
      <c r="O1795" s="7">
        <v>3</v>
      </c>
      <c r="P1795" s="6">
        <v>8</v>
      </c>
      <c r="Q1795" s="7">
        <v>-2</v>
      </c>
      <c r="R1795" s="6">
        <v>1</v>
      </c>
      <c r="S1795" s="7">
        <v>0</v>
      </c>
      <c r="T1795" s="6">
        <v>-20</v>
      </c>
      <c r="U1795" s="7">
        <v>-2</v>
      </c>
      <c r="V1795" s="3" t="s">
        <v>842</v>
      </c>
      <c r="W1795" s="3" t="s">
        <v>988</v>
      </c>
      <c r="Y1795" s="6"/>
      <c r="Z1795" s="6">
        <v>23</v>
      </c>
      <c r="AA1795" s="6">
        <v>61</v>
      </c>
      <c r="AB1795" s="7">
        <f>Z1795-AA1795</f>
        <v>-38</v>
      </c>
      <c r="AC1795" s="6">
        <v>44</v>
      </c>
      <c r="AD1795" s="6">
        <v>31</v>
      </c>
      <c r="AE1795" s="7">
        <f>AC1795-AD1795</f>
        <v>13</v>
      </c>
      <c r="AF1795" s="6"/>
      <c r="AG1795" s="6"/>
      <c r="AL1795" s="6"/>
      <c r="AM1795" s="6"/>
      <c r="AO1795" s="4" t="s">
        <v>1193</v>
      </c>
      <c r="AP1795" s="6">
        <v>26</v>
      </c>
      <c r="AQ1795" s="6">
        <v>37</v>
      </c>
      <c r="AR1795" s="6"/>
      <c r="AS1795" s="6"/>
      <c r="AT1795" s="6"/>
      <c r="AU1795" s="4" t="s">
        <v>1084</v>
      </c>
      <c r="AV1795" s="6"/>
      <c r="AW1795" s="6"/>
      <c r="AX1795" s="7"/>
      <c r="AY1795" s="4"/>
      <c r="BI1795" s="50"/>
      <c r="BK1795" s="50"/>
      <c r="BM1795" s="50"/>
      <c r="BO1795" s="50"/>
      <c r="BQ1795" s="50"/>
      <c r="BS1795" s="50"/>
    </row>
    <row r="1796" spans="2:71" x14ac:dyDescent="0.25">
      <c r="B1796" s="3" t="s">
        <v>270</v>
      </c>
      <c r="C1796" s="9" t="s">
        <v>669</v>
      </c>
      <c r="D1796" s="39">
        <v>45421</v>
      </c>
      <c r="E1796" s="22">
        <v>10</v>
      </c>
      <c r="F1796" s="3" t="s">
        <v>1164</v>
      </c>
      <c r="H1796" s="6">
        <v>24</v>
      </c>
      <c r="I1796" s="7">
        <v>0</v>
      </c>
      <c r="J1796" s="6">
        <v>47</v>
      </c>
      <c r="K1796" s="7">
        <v>3</v>
      </c>
      <c r="L1796" s="6">
        <v>9</v>
      </c>
      <c r="M1796" s="7">
        <v>1</v>
      </c>
      <c r="N1796" s="6">
        <v>6</v>
      </c>
      <c r="O1796" s="7">
        <v>0</v>
      </c>
      <c r="P1796" s="6">
        <v>10</v>
      </c>
      <c r="Q1796" s="7">
        <v>-3</v>
      </c>
      <c r="R1796" s="6"/>
      <c r="T1796" s="6">
        <v>-23</v>
      </c>
      <c r="U1796" s="7">
        <v>-3</v>
      </c>
      <c r="V1796" s="3" t="s">
        <v>842</v>
      </c>
      <c r="W1796" s="3"/>
      <c r="Y1796" s="6"/>
      <c r="Z1796" s="6">
        <v>24</v>
      </c>
      <c r="AA1796" s="6">
        <v>55</v>
      </c>
      <c r="AB1796" s="7">
        <f>Z1796-AA1796</f>
        <v>-31</v>
      </c>
      <c r="AC1796" s="6">
        <v>35</v>
      </c>
      <c r="AD1796" s="6">
        <v>32</v>
      </c>
      <c r="AE1796" s="7">
        <f>AC1796-AD1796</f>
        <v>3</v>
      </c>
      <c r="AF1796" s="6"/>
      <c r="AG1796" s="6"/>
      <c r="AL1796" s="6"/>
      <c r="AM1796" s="6"/>
      <c r="AO1796" s="4" t="s">
        <v>1189</v>
      </c>
      <c r="AP1796" s="6">
        <v>23</v>
      </c>
      <c r="AQ1796" s="6">
        <v>45</v>
      </c>
      <c r="AR1796" s="6"/>
      <c r="AS1796" s="6"/>
      <c r="AT1796" s="6"/>
      <c r="AU1796" s="4" t="s">
        <v>1185</v>
      </c>
      <c r="AV1796" s="6"/>
      <c r="AW1796" s="6"/>
      <c r="AX1796" s="7"/>
      <c r="AY1796" s="4"/>
      <c r="BI1796" s="50"/>
      <c r="BK1796" s="50"/>
      <c r="BM1796" s="50"/>
      <c r="BO1796" s="50"/>
      <c r="BQ1796" s="50"/>
      <c r="BS1796" s="50"/>
    </row>
    <row r="1797" spans="2:71" x14ac:dyDescent="0.25">
      <c r="B1797" s="3" t="s">
        <v>270</v>
      </c>
      <c r="C1797" s="9" t="s">
        <v>484</v>
      </c>
      <c r="D1797" s="39">
        <v>45421</v>
      </c>
      <c r="E1797" s="22">
        <v>16</v>
      </c>
      <c r="F1797" s="3" t="s">
        <v>976</v>
      </c>
      <c r="H1797" s="6">
        <v>22</v>
      </c>
      <c r="I1797" s="7">
        <v>-1</v>
      </c>
      <c r="J1797" s="6">
        <v>45</v>
      </c>
      <c r="K1797" s="7">
        <v>1</v>
      </c>
      <c r="L1797" s="6">
        <v>8</v>
      </c>
      <c r="M1797" s="7">
        <v>2</v>
      </c>
      <c r="N1797" s="6">
        <v>8</v>
      </c>
      <c r="O1797" s="7">
        <v>0</v>
      </c>
      <c r="P1797" s="6">
        <v>11</v>
      </c>
      <c r="Q1797" s="7">
        <v>0</v>
      </c>
      <c r="R1797" s="6"/>
      <c r="T1797" s="6">
        <v>-23</v>
      </c>
      <c r="U1797" s="7">
        <v>-2</v>
      </c>
      <c r="V1797" s="3" t="s">
        <v>842</v>
      </c>
      <c r="W1797" s="3" t="s">
        <v>1213</v>
      </c>
      <c r="X1797" t="s">
        <v>439</v>
      </c>
      <c r="Y1797" s="6"/>
      <c r="Z1797" s="6"/>
      <c r="AA1797" s="6"/>
      <c r="AC1797" s="6"/>
      <c r="AD1797" s="6"/>
      <c r="AF1797" s="6"/>
      <c r="AG1797" s="6"/>
      <c r="AL1797" s="6"/>
      <c r="AM1797" s="6"/>
      <c r="AO1797" s="4"/>
      <c r="AP1797" s="6">
        <v>17</v>
      </c>
      <c r="AQ1797" s="6">
        <v>35</v>
      </c>
      <c r="AR1797" s="6"/>
      <c r="AS1797" s="6"/>
      <c r="AT1797" s="6"/>
      <c r="AU1797" s="4" t="s">
        <v>1185</v>
      </c>
      <c r="AV1797" s="6"/>
      <c r="AW1797" s="6"/>
      <c r="AX1797" s="7"/>
      <c r="AY1797" s="4"/>
      <c r="BI1797" s="50"/>
      <c r="BK1797" s="50"/>
      <c r="BM1797" s="50"/>
      <c r="BO1797" s="50"/>
      <c r="BQ1797" s="50"/>
      <c r="BS1797" s="50"/>
    </row>
    <row r="1798" spans="2:71" x14ac:dyDescent="0.25">
      <c r="B1798" s="3" t="s">
        <v>270</v>
      </c>
      <c r="C1798" s="52" t="s">
        <v>655</v>
      </c>
      <c r="D1798" s="39">
        <v>45422</v>
      </c>
      <c r="E1798" s="22">
        <v>14</v>
      </c>
      <c r="F1798" s="3" t="s">
        <v>1136</v>
      </c>
      <c r="G1798" s="2" t="s">
        <v>54</v>
      </c>
      <c r="H1798" s="6">
        <v>25</v>
      </c>
      <c r="I1798" s="7">
        <v>-2</v>
      </c>
      <c r="J1798" s="6">
        <v>43</v>
      </c>
      <c r="K1798" s="7">
        <v>0</v>
      </c>
      <c r="L1798" s="6">
        <v>12</v>
      </c>
      <c r="M1798" s="7">
        <v>1</v>
      </c>
      <c r="N1798" s="6">
        <v>4</v>
      </c>
      <c r="O1798" s="7">
        <v>0</v>
      </c>
      <c r="P1798" s="6">
        <v>10</v>
      </c>
      <c r="Q1798" s="7">
        <v>1</v>
      </c>
      <c r="R1798" s="6"/>
      <c r="T1798" s="6">
        <v>-18</v>
      </c>
      <c r="U1798" s="7">
        <v>-2</v>
      </c>
      <c r="V1798" s="3" t="s">
        <v>842</v>
      </c>
      <c r="W1798" s="3" t="s">
        <v>988</v>
      </c>
      <c r="Y1798" s="6"/>
      <c r="Z1798" s="6"/>
      <c r="AA1798" s="6"/>
      <c r="AC1798" s="6"/>
      <c r="AD1798" s="6"/>
      <c r="AF1798" s="6"/>
      <c r="AG1798" s="6"/>
      <c r="AL1798" s="6"/>
      <c r="AM1798" s="6"/>
      <c r="AO1798" s="4"/>
      <c r="AP1798" s="6"/>
      <c r="AQ1798" s="6"/>
      <c r="AR1798" s="6"/>
      <c r="AS1798" s="6"/>
      <c r="AT1798" s="6"/>
      <c r="AU1798" s="4"/>
      <c r="AV1798" s="6"/>
      <c r="AW1798" s="6"/>
      <c r="AX1798" s="7"/>
      <c r="AY1798" s="4"/>
      <c r="BI1798" s="50"/>
      <c r="BK1798" s="50"/>
      <c r="BM1798" s="50"/>
      <c r="BO1798" s="50"/>
      <c r="BQ1798" s="50"/>
      <c r="BS1798" s="50"/>
    </row>
    <row r="1799" spans="2:71" x14ac:dyDescent="0.25">
      <c r="B1799" s="3" t="s">
        <v>270</v>
      </c>
      <c r="C1799" s="52" t="s">
        <v>655</v>
      </c>
      <c r="D1799" s="39">
        <v>45422</v>
      </c>
      <c r="E1799" s="22">
        <v>22</v>
      </c>
      <c r="F1799" s="3" t="s">
        <v>821</v>
      </c>
      <c r="H1799" s="6"/>
      <c r="J1799" s="6"/>
      <c r="L1799" s="6"/>
      <c r="N1799" s="6"/>
      <c r="P1799" s="6"/>
      <c r="R1799" s="6"/>
      <c r="T1799" s="6"/>
      <c r="V1799" s="3" t="s">
        <v>842</v>
      </c>
      <c r="W1799" s="3"/>
      <c r="Y1799" s="6"/>
      <c r="Z1799" s="6">
        <v>20</v>
      </c>
      <c r="AA1799" s="6">
        <v>71</v>
      </c>
      <c r="AB1799" s="7">
        <f>Z1799-AA1799</f>
        <v>-51</v>
      </c>
      <c r="AC1799" s="6">
        <v>34</v>
      </c>
      <c r="AD1799" s="6">
        <v>51</v>
      </c>
      <c r="AE1799" s="7">
        <f>AC1799-AD1799</f>
        <v>-17</v>
      </c>
      <c r="AF1799" s="6"/>
      <c r="AG1799" s="6"/>
      <c r="AL1799" s="6"/>
      <c r="AM1799" s="6"/>
      <c r="AO1799" s="4" t="s">
        <v>931</v>
      </c>
      <c r="AP1799" s="6"/>
      <c r="AQ1799" s="6"/>
      <c r="AR1799" s="6"/>
      <c r="AS1799" s="6"/>
      <c r="AT1799" s="6"/>
      <c r="AU1799" s="4"/>
      <c r="AV1799" s="6"/>
      <c r="AW1799" s="6"/>
      <c r="AX1799" s="7"/>
      <c r="AY1799" s="4"/>
      <c r="BI1799" s="50"/>
      <c r="BK1799" s="50"/>
      <c r="BM1799" s="50"/>
      <c r="BO1799" s="50"/>
      <c r="BQ1799" s="50"/>
      <c r="BS1799" s="50"/>
    </row>
    <row r="1800" spans="2:71" x14ac:dyDescent="0.25">
      <c r="B1800" s="3" t="s">
        <v>270</v>
      </c>
      <c r="C1800" s="9" t="s">
        <v>468</v>
      </c>
      <c r="D1800" s="39">
        <v>45422</v>
      </c>
      <c r="E1800" s="22">
        <v>13</v>
      </c>
      <c r="F1800" s="3" t="s">
        <v>1094</v>
      </c>
      <c r="H1800" s="6">
        <v>27</v>
      </c>
      <c r="I1800" s="7">
        <v>1</v>
      </c>
      <c r="J1800" s="6">
        <v>45</v>
      </c>
      <c r="K1800" s="7">
        <v>2</v>
      </c>
      <c r="L1800" s="6">
        <v>8</v>
      </c>
      <c r="M1800" s="7">
        <v>-2</v>
      </c>
      <c r="N1800" s="6">
        <v>6</v>
      </c>
      <c r="O1800" s="7">
        <v>0</v>
      </c>
      <c r="P1800" s="6">
        <v>10</v>
      </c>
      <c r="Q1800" s="7">
        <v>0</v>
      </c>
      <c r="R1800" s="6">
        <v>1</v>
      </c>
      <c r="S1800" s="7">
        <v>0</v>
      </c>
      <c r="T1800" s="6">
        <v>-18</v>
      </c>
      <c r="U1800" s="7">
        <v>-1</v>
      </c>
      <c r="V1800" s="3" t="s">
        <v>842</v>
      </c>
      <c r="W1800" s="3"/>
      <c r="Y1800" s="6"/>
      <c r="Z1800" s="6">
        <v>28</v>
      </c>
      <c r="AA1800" s="6">
        <v>70</v>
      </c>
      <c r="AB1800" s="7">
        <v>-41</v>
      </c>
      <c r="AC1800" s="6">
        <v>44</v>
      </c>
      <c r="AD1800" s="6">
        <v>47</v>
      </c>
      <c r="AE1800" s="7">
        <f>AC1800-AD1800</f>
        <v>-3</v>
      </c>
      <c r="AF1800" s="6"/>
      <c r="AG1800" s="6"/>
      <c r="AL1800" s="6"/>
      <c r="AM1800" s="6"/>
      <c r="AO1800" s="4" t="s">
        <v>1095</v>
      </c>
      <c r="AP1800" s="6"/>
      <c r="AQ1800" s="6"/>
      <c r="AR1800" s="6"/>
      <c r="AS1800" s="6"/>
      <c r="AT1800" s="6"/>
      <c r="AU1800" s="4"/>
      <c r="AV1800" s="6"/>
      <c r="AW1800" s="6"/>
      <c r="AX1800" s="7"/>
      <c r="AY1800" s="4"/>
      <c r="BI1800" s="50"/>
      <c r="BK1800" s="50"/>
      <c r="BM1800" s="50"/>
      <c r="BO1800" s="50"/>
      <c r="BQ1800" s="50"/>
      <c r="BS1800" s="50"/>
    </row>
    <row r="1801" spans="2:71" x14ac:dyDescent="0.25">
      <c r="B1801" s="3" t="s">
        <v>270</v>
      </c>
      <c r="C1801" s="9" t="s">
        <v>673</v>
      </c>
      <c r="D1801" s="39">
        <v>45423</v>
      </c>
      <c r="E1801" s="22">
        <v>14</v>
      </c>
      <c r="F1801" s="3" t="s">
        <v>821</v>
      </c>
      <c r="H1801" s="6"/>
      <c r="J1801" s="6"/>
      <c r="L1801" s="6"/>
      <c r="N1801" s="6"/>
      <c r="P1801" s="6"/>
      <c r="R1801" s="6"/>
      <c r="T1801" s="6"/>
      <c r="V1801" s="3" t="s">
        <v>842</v>
      </c>
      <c r="W1801" s="3"/>
      <c r="Y1801" s="6"/>
      <c r="Z1801" s="6"/>
      <c r="AA1801" s="6"/>
      <c r="AC1801" s="6"/>
      <c r="AD1801" s="6"/>
      <c r="AF1801" s="6"/>
      <c r="AG1801" s="6"/>
      <c r="AL1801" s="6"/>
      <c r="AM1801" s="6"/>
      <c r="AO1801" s="4"/>
      <c r="AP1801" s="6"/>
      <c r="AQ1801" s="6"/>
      <c r="AR1801" s="6"/>
      <c r="AS1801" s="6"/>
      <c r="AT1801" s="6"/>
      <c r="AU1801" s="4"/>
      <c r="AV1801" s="6">
        <v>15</v>
      </c>
      <c r="AW1801" s="6">
        <v>69</v>
      </c>
      <c r="AX1801" s="7">
        <f>AV1801-AW1801</f>
        <v>-54</v>
      </c>
      <c r="AY1801" s="4" t="s">
        <v>871</v>
      </c>
      <c r="BI1801" s="50"/>
      <c r="BK1801" s="50"/>
      <c r="BM1801" s="50"/>
      <c r="BO1801" s="50"/>
      <c r="BQ1801" s="50"/>
      <c r="BS1801" s="50"/>
    </row>
    <row r="1802" spans="2:71" x14ac:dyDescent="0.25">
      <c r="B1802" s="3" t="s">
        <v>270</v>
      </c>
      <c r="C1802" s="9" t="s">
        <v>318</v>
      </c>
      <c r="D1802" s="39">
        <v>45424</v>
      </c>
      <c r="E1802" s="22">
        <v>13</v>
      </c>
      <c r="F1802" s="3" t="s">
        <v>1135</v>
      </c>
      <c r="H1802" s="6">
        <v>21</v>
      </c>
      <c r="I1802" s="7">
        <v>0</v>
      </c>
      <c r="J1802" s="6">
        <v>42</v>
      </c>
      <c r="K1802" s="7">
        <v>-2</v>
      </c>
      <c r="L1802" s="6">
        <v>12</v>
      </c>
      <c r="M1802" s="7">
        <v>3</v>
      </c>
      <c r="N1802" s="6">
        <v>6</v>
      </c>
      <c r="O1802" s="7">
        <v>1</v>
      </c>
      <c r="P1802" s="6">
        <v>15</v>
      </c>
      <c r="Q1802" s="7">
        <v>0</v>
      </c>
      <c r="R1802" s="6"/>
      <c r="T1802" s="6">
        <v>-21</v>
      </c>
      <c r="U1802" s="7">
        <v>2</v>
      </c>
      <c r="V1802" s="3" t="s">
        <v>842</v>
      </c>
      <c r="W1802" s="3"/>
      <c r="Y1802" s="6"/>
      <c r="Z1802" s="6">
        <v>26</v>
      </c>
      <c r="AA1802" s="6">
        <v>49</v>
      </c>
      <c r="AB1802" s="7">
        <f>Z1802-AA1802</f>
        <v>-23</v>
      </c>
      <c r="AC1802" s="6">
        <v>35</v>
      </c>
      <c r="AD1802" s="6">
        <v>30</v>
      </c>
      <c r="AE1802" s="7">
        <f>AC1802-AD1802</f>
        <v>5</v>
      </c>
      <c r="AF1802" s="6"/>
      <c r="AG1802" s="6"/>
      <c r="AL1802" s="6"/>
      <c r="AM1802" s="6"/>
      <c r="AO1802" s="4" t="s">
        <v>1148</v>
      </c>
      <c r="AP1802" s="6">
        <v>28</v>
      </c>
      <c r="AQ1802" s="6">
        <v>40</v>
      </c>
      <c r="AR1802" s="6"/>
      <c r="AS1802" s="6"/>
      <c r="AT1802" s="6"/>
      <c r="AU1802" s="4" t="s">
        <v>1147</v>
      </c>
      <c r="AV1802" s="6"/>
      <c r="AW1802" s="6"/>
      <c r="AX1802" s="7"/>
      <c r="AY1802" s="4"/>
      <c r="BI1802" s="50"/>
      <c r="BK1802" s="50"/>
      <c r="BM1802" s="50"/>
      <c r="BO1802" s="50"/>
      <c r="BQ1802" s="50"/>
      <c r="BS1802" s="50"/>
    </row>
    <row r="1803" spans="2:71" x14ac:dyDescent="0.25">
      <c r="B1803" s="3" t="s">
        <v>270</v>
      </c>
      <c r="C1803" s="9" t="s">
        <v>624</v>
      </c>
      <c r="D1803" s="39">
        <v>45427</v>
      </c>
      <c r="E1803" s="22">
        <v>17</v>
      </c>
      <c r="F1803" s="3" t="s">
        <v>1169</v>
      </c>
      <c r="H1803" s="6">
        <v>21</v>
      </c>
      <c r="I1803" s="7">
        <v>0</v>
      </c>
      <c r="J1803" s="6">
        <v>44</v>
      </c>
      <c r="K1803" s="7">
        <v>-1</v>
      </c>
      <c r="L1803" s="6">
        <v>12</v>
      </c>
      <c r="M1803" s="7">
        <v>1</v>
      </c>
      <c r="N1803" s="6">
        <v>6</v>
      </c>
      <c r="O1803" s="7">
        <v>0</v>
      </c>
      <c r="P1803" s="6">
        <v>12</v>
      </c>
      <c r="Q1803" s="7">
        <v>0</v>
      </c>
      <c r="R1803" s="6"/>
      <c r="T1803" s="6">
        <v>-23</v>
      </c>
      <c r="U1803" s="7">
        <v>1</v>
      </c>
      <c r="V1803" s="3" t="s">
        <v>1170</v>
      </c>
      <c r="W1803" t="s">
        <v>988</v>
      </c>
      <c r="Y1803" s="6"/>
      <c r="Z1803" s="6"/>
      <c r="AA1803" s="6"/>
      <c r="AC1803" s="6"/>
      <c r="AD1803" s="6"/>
      <c r="AF1803" s="6"/>
      <c r="AG1803" s="6"/>
      <c r="AL1803" s="6"/>
      <c r="AM1803" s="6"/>
      <c r="AO1803" s="4"/>
      <c r="AP1803" s="6"/>
      <c r="AQ1803" s="6"/>
      <c r="AR1803" s="6"/>
      <c r="AS1803" s="6"/>
      <c r="AT1803" s="6"/>
      <c r="AU1803" s="4"/>
      <c r="AV1803" s="6"/>
      <c r="AW1803" s="6"/>
      <c r="AX1803" s="7"/>
      <c r="AY1803" s="4"/>
      <c r="BI1803" s="50"/>
      <c r="BK1803" s="50"/>
      <c r="BM1803" s="50"/>
      <c r="BO1803" s="50"/>
      <c r="BQ1803" s="50"/>
      <c r="BS1803" s="50"/>
    </row>
    <row r="1804" spans="2:71" x14ac:dyDescent="0.25">
      <c r="B1804" s="3" t="s">
        <v>270</v>
      </c>
      <c r="C1804" s="9" t="s">
        <v>624</v>
      </c>
      <c r="D1804" s="39">
        <v>45427</v>
      </c>
      <c r="E1804" s="22">
        <v>17</v>
      </c>
      <c r="F1804" s="3" t="s">
        <v>821</v>
      </c>
      <c r="G1804" s="2" t="s">
        <v>224</v>
      </c>
      <c r="H1804" s="6">
        <v>20</v>
      </c>
      <c r="I1804" s="7">
        <v>2</v>
      </c>
      <c r="J1804" s="6">
        <v>47</v>
      </c>
      <c r="K1804" s="7">
        <v>-1</v>
      </c>
      <c r="L1804" s="6">
        <v>9</v>
      </c>
      <c r="M1804" s="7">
        <v>0</v>
      </c>
      <c r="N1804" s="6">
        <v>8</v>
      </c>
      <c r="O1804" s="7">
        <v>1</v>
      </c>
      <c r="P1804" s="6">
        <v>11</v>
      </c>
      <c r="Q1804" s="7">
        <v>-2</v>
      </c>
      <c r="R1804" s="6"/>
      <c r="T1804" s="6">
        <v>-27</v>
      </c>
      <c r="U1804" s="7">
        <v>3</v>
      </c>
      <c r="V1804" s="3" t="s">
        <v>842</v>
      </c>
      <c r="W1804" s="3"/>
      <c r="Y1804" s="6"/>
      <c r="Z1804" s="6"/>
      <c r="AA1804" s="6"/>
      <c r="AC1804" s="6"/>
      <c r="AD1804" s="6"/>
      <c r="AF1804" s="6"/>
      <c r="AG1804" s="6"/>
      <c r="AL1804" s="6"/>
      <c r="AM1804" s="6"/>
      <c r="AO1804" s="4"/>
      <c r="AP1804" s="6">
        <v>19</v>
      </c>
      <c r="AQ1804" s="6">
        <v>35</v>
      </c>
      <c r="AR1804" s="6"/>
      <c r="AS1804" s="6"/>
      <c r="AT1804" s="6"/>
      <c r="AU1804" s="4" t="s">
        <v>876</v>
      </c>
      <c r="AV1804" s="6"/>
      <c r="AW1804" s="6"/>
      <c r="AX1804" s="7"/>
      <c r="AY1804" s="4"/>
      <c r="BI1804" s="50"/>
      <c r="BK1804" s="50"/>
      <c r="BM1804" s="50"/>
      <c r="BO1804" s="50"/>
      <c r="BQ1804" s="50"/>
      <c r="BS1804" s="50"/>
    </row>
    <row r="1805" spans="2:71" x14ac:dyDescent="0.25">
      <c r="B1805" s="3" t="s">
        <v>270</v>
      </c>
      <c r="C1805" s="9" t="s">
        <v>624</v>
      </c>
      <c r="D1805" s="39">
        <v>45427</v>
      </c>
      <c r="E1805" s="22">
        <v>17</v>
      </c>
      <c r="F1805" s="3" t="s">
        <v>1215</v>
      </c>
      <c r="G1805" s="2" t="s">
        <v>1232</v>
      </c>
      <c r="H1805" s="6">
        <v>24</v>
      </c>
      <c r="J1805" s="6">
        <v>44</v>
      </c>
      <c r="L1805" s="6">
        <v>8</v>
      </c>
      <c r="N1805" s="6">
        <v>6</v>
      </c>
      <c r="P1805" s="6">
        <v>13</v>
      </c>
      <c r="R1805" s="6"/>
      <c r="T1805" s="6">
        <v>-20</v>
      </c>
      <c r="V1805" s="3" t="s">
        <v>842</v>
      </c>
      <c r="W1805" s="3"/>
      <c r="Y1805" s="6"/>
      <c r="Z1805" s="6"/>
      <c r="AA1805" s="6"/>
      <c r="AC1805" s="6"/>
      <c r="AD1805" s="6"/>
      <c r="AF1805" s="6"/>
      <c r="AG1805" s="6"/>
      <c r="AL1805" s="6"/>
      <c r="AM1805" s="6"/>
      <c r="AO1805" s="4"/>
      <c r="AP1805" s="6"/>
      <c r="AQ1805" s="6"/>
      <c r="AR1805" s="6"/>
      <c r="AS1805" s="6"/>
      <c r="AT1805" s="6"/>
      <c r="AU1805" s="4"/>
      <c r="AV1805" s="6"/>
      <c r="AW1805" s="6"/>
      <c r="AX1805" s="7"/>
      <c r="AY1805" s="4"/>
      <c r="BI1805" s="50"/>
      <c r="BK1805" s="50"/>
      <c r="BM1805" s="50"/>
      <c r="BO1805" s="50"/>
      <c r="BQ1805" s="50"/>
      <c r="BS1805" s="50"/>
    </row>
    <row r="1806" spans="2:71" x14ac:dyDescent="0.25">
      <c r="B1806" s="3" t="s">
        <v>270</v>
      </c>
      <c r="C1806" s="9" t="s">
        <v>319</v>
      </c>
      <c r="D1806" s="39">
        <v>45427</v>
      </c>
      <c r="E1806" s="22">
        <v>19</v>
      </c>
      <c r="F1806" s="3" t="s">
        <v>903</v>
      </c>
      <c r="G1806" s="2" t="s">
        <v>138</v>
      </c>
      <c r="H1806" s="6">
        <v>25</v>
      </c>
      <c r="I1806" s="7">
        <v>1</v>
      </c>
      <c r="J1806" s="6">
        <v>43</v>
      </c>
      <c r="K1806" s="7">
        <v>3</v>
      </c>
      <c r="L1806" s="6">
        <v>9</v>
      </c>
      <c r="M1806" s="7">
        <v>-2</v>
      </c>
      <c r="N1806" s="6">
        <v>7</v>
      </c>
      <c r="O1806" s="7">
        <v>0</v>
      </c>
      <c r="P1806" s="6">
        <v>10</v>
      </c>
      <c r="Q1806" s="7">
        <v>-2</v>
      </c>
      <c r="R1806" s="6"/>
      <c r="T1806" s="6">
        <v>-18</v>
      </c>
      <c r="U1806" s="7">
        <v>-2</v>
      </c>
      <c r="V1806" s="3" t="s">
        <v>842</v>
      </c>
      <c r="W1806" s="3"/>
      <c r="Y1806" s="6"/>
      <c r="Z1806" s="6">
        <v>23</v>
      </c>
      <c r="AA1806" s="6">
        <v>54</v>
      </c>
      <c r="AB1806" s="7">
        <f>Z1806-AA1806</f>
        <v>-31</v>
      </c>
      <c r="AC1806" s="6">
        <v>33</v>
      </c>
      <c r="AD1806" s="6">
        <v>35</v>
      </c>
      <c r="AE1806" s="7">
        <v>-1</v>
      </c>
      <c r="AF1806" s="6">
        <v>16</v>
      </c>
      <c r="AG1806" s="6">
        <v>22</v>
      </c>
      <c r="AH1806" s="7">
        <v>-5</v>
      </c>
      <c r="AL1806" s="6"/>
      <c r="AM1806" s="6"/>
      <c r="AO1806" s="4" t="s">
        <v>1127</v>
      </c>
      <c r="AP1806" s="6">
        <v>21</v>
      </c>
      <c r="AQ1806" s="6">
        <v>35</v>
      </c>
      <c r="AR1806" s="6"/>
      <c r="AS1806" s="6"/>
      <c r="AT1806" s="6"/>
      <c r="AU1806" s="4" t="s">
        <v>1035</v>
      </c>
      <c r="AV1806" s="6"/>
      <c r="AW1806" s="6"/>
      <c r="AX1806" s="7"/>
      <c r="AY1806" s="4"/>
      <c r="BI1806" s="50"/>
      <c r="BK1806" s="50"/>
      <c r="BM1806" s="50"/>
      <c r="BO1806" s="50"/>
      <c r="BQ1806" s="50"/>
      <c r="BS1806" s="50"/>
    </row>
    <row r="1807" spans="2:71" x14ac:dyDescent="0.25">
      <c r="B1807" s="3" t="s">
        <v>270</v>
      </c>
      <c r="C1807" s="9" t="s">
        <v>627</v>
      </c>
      <c r="D1807" s="39">
        <v>45428</v>
      </c>
      <c r="E1807" s="22">
        <v>17</v>
      </c>
      <c r="F1807" s="3" t="s">
        <v>1182</v>
      </c>
      <c r="G1807" s="2" t="s">
        <v>74</v>
      </c>
      <c r="H1807" s="6">
        <v>20</v>
      </c>
      <c r="I1807" s="7">
        <v>1</v>
      </c>
      <c r="J1807" s="6">
        <v>46</v>
      </c>
      <c r="K1807" s="7">
        <v>1</v>
      </c>
      <c r="L1807" s="6">
        <v>8</v>
      </c>
      <c r="M1807" s="7">
        <v>-1</v>
      </c>
      <c r="N1807" s="6">
        <v>8</v>
      </c>
      <c r="O1807" s="7">
        <v>0</v>
      </c>
      <c r="P1807" s="6">
        <v>14</v>
      </c>
      <c r="Q1807" s="7">
        <v>0</v>
      </c>
      <c r="R1807" s="6"/>
      <c r="T1807" s="6">
        <v>-26</v>
      </c>
      <c r="U1807" s="7">
        <v>0</v>
      </c>
      <c r="V1807" s="3" t="s">
        <v>842</v>
      </c>
      <c r="W1807" s="3"/>
      <c r="Y1807" s="6"/>
      <c r="Z1807" s="6"/>
      <c r="AA1807" s="6"/>
      <c r="AC1807" s="6"/>
      <c r="AD1807" s="6"/>
      <c r="AF1807" s="6"/>
      <c r="AG1807" s="6"/>
      <c r="AL1807" s="6"/>
      <c r="AM1807" s="6"/>
      <c r="AO1807" s="4"/>
      <c r="AP1807" s="6"/>
      <c r="AQ1807" s="6"/>
      <c r="AR1807" s="6"/>
      <c r="AS1807" s="6"/>
      <c r="AT1807" s="6"/>
      <c r="AU1807" s="4"/>
      <c r="AV1807" s="6"/>
      <c r="AW1807" s="6"/>
      <c r="AX1807" s="7"/>
      <c r="AY1807" s="4"/>
      <c r="BI1807" s="50"/>
      <c r="BK1807" s="50"/>
      <c r="BM1807" s="50"/>
      <c r="BO1807" s="50"/>
      <c r="BQ1807" s="50"/>
      <c r="BS1807" s="50"/>
    </row>
    <row r="1808" spans="2:71" x14ac:dyDescent="0.25">
      <c r="B1808" s="3" t="s">
        <v>270</v>
      </c>
      <c r="C1808" s="9" t="s">
        <v>640</v>
      </c>
      <c r="D1808" s="39">
        <v>45428</v>
      </c>
      <c r="E1808" s="22">
        <v>17</v>
      </c>
      <c r="F1808" s="3" t="s">
        <v>1164</v>
      </c>
      <c r="H1808" s="6">
        <v>23</v>
      </c>
      <c r="I1808" s="7">
        <v>-1</v>
      </c>
      <c r="J1808" s="6">
        <v>46</v>
      </c>
      <c r="K1808" s="7">
        <v>-1</v>
      </c>
      <c r="L1808" s="6">
        <v>8</v>
      </c>
      <c r="M1808" s="7">
        <v>-1</v>
      </c>
      <c r="N1808" s="6">
        <v>8</v>
      </c>
      <c r="O1808" s="7">
        <v>2</v>
      </c>
      <c r="P1808" s="6">
        <v>11</v>
      </c>
      <c r="Q1808" s="7">
        <v>1</v>
      </c>
      <c r="R1808" s="6"/>
      <c r="T1808" s="6">
        <v>-23</v>
      </c>
      <c r="U1808" s="7">
        <v>0</v>
      </c>
      <c r="V1808" s="3" t="s">
        <v>842</v>
      </c>
      <c r="W1808" s="3"/>
      <c r="Y1808" s="6"/>
      <c r="Z1808" s="6">
        <v>25</v>
      </c>
      <c r="AA1808" s="6">
        <v>52</v>
      </c>
      <c r="AB1808" s="7">
        <f>Z1808-AA1808</f>
        <v>-27</v>
      </c>
      <c r="AC1808" s="6">
        <v>40</v>
      </c>
      <c r="AD1808" s="6">
        <v>27</v>
      </c>
      <c r="AE1808" s="7">
        <f>AC1808-AD1808</f>
        <v>13</v>
      </c>
      <c r="AF1808" s="6"/>
      <c r="AG1808" s="6"/>
      <c r="AL1808" s="6"/>
      <c r="AM1808" s="6"/>
      <c r="AO1808" s="4" t="s">
        <v>1189</v>
      </c>
      <c r="AP1808" s="6">
        <v>25</v>
      </c>
      <c r="AQ1808" s="6">
        <v>44</v>
      </c>
      <c r="AR1808" s="6"/>
      <c r="AS1808" s="6"/>
      <c r="AT1808" s="6"/>
      <c r="AU1808" s="4" t="s">
        <v>1185</v>
      </c>
      <c r="AV1808" s="6"/>
      <c r="AW1808" s="6"/>
      <c r="AX1808" s="7"/>
      <c r="AY1808" s="4"/>
      <c r="BI1808" s="50"/>
      <c r="BK1808" s="50"/>
      <c r="BM1808" s="50"/>
      <c r="BO1808" s="50"/>
      <c r="BQ1808" s="50"/>
      <c r="BS1808" s="50"/>
    </row>
    <row r="1809" spans="1:71" x14ac:dyDescent="0.25">
      <c r="B1809" s="3" t="s">
        <v>270</v>
      </c>
      <c r="C1809" s="9" t="s">
        <v>523</v>
      </c>
      <c r="D1809" s="39">
        <v>45429</v>
      </c>
      <c r="E1809" s="22">
        <v>21</v>
      </c>
      <c r="F1809" s="3" t="s">
        <v>1198</v>
      </c>
      <c r="H1809" s="6">
        <v>27</v>
      </c>
      <c r="I1809" s="7">
        <v>1</v>
      </c>
      <c r="J1809" s="6">
        <v>43</v>
      </c>
      <c r="K1809" s="7">
        <v>0</v>
      </c>
      <c r="L1809" s="6">
        <v>9</v>
      </c>
      <c r="M1809" s="7">
        <v>-1</v>
      </c>
      <c r="N1809" s="6">
        <v>6</v>
      </c>
      <c r="O1809" s="7">
        <v>1</v>
      </c>
      <c r="P1809" s="6">
        <v>11</v>
      </c>
      <c r="Q1809" s="7">
        <v>0</v>
      </c>
      <c r="R1809" s="6"/>
      <c r="T1809" s="6">
        <v>-16</v>
      </c>
      <c r="U1809" s="7">
        <v>1</v>
      </c>
      <c r="V1809" s="3" t="s">
        <v>842</v>
      </c>
      <c r="W1809" s="3"/>
      <c r="Y1809" s="6"/>
      <c r="Z1809" s="6"/>
      <c r="AA1809" s="6"/>
      <c r="AC1809" s="6"/>
      <c r="AD1809" s="6"/>
      <c r="AF1809" s="6"/>
      <c r="AG1809" s="6"/>
      <c r="AL1809" s="6"/>
      <c r="AM1809" s="6"/>
      <c r="AO1809" s="4"/>
      <c r="AP1809" s="6"/>
      <c r="AQ1809" s="6"/>
      <c r="AR1809" s="6"/>
      <c r="AS1809" s="6"/>
      <c r="AT1809" s="6"/>
      <c r="AU1809" s="4"/>
      <c r="AV1809" s="6"/>
      <c r="AW1809" s="6"/>
      <c r="AX1809" s="7"/>
      <c r="AY1809" s="4"/>
      <c r="BI1809" s="50"/>
      <c r="BK1809" s="50"/>
      <c r="BM1809" s="50"/>
      <c r="BO1809" s="50"/>
      <c r="BQ1809" s="50"/>
      <c r="BS1809" s="50"/>
    </row>
    <row r="1810" spans="1:71" x14ac:dyDescent="0.25">
      <c r="B1810" s="3" t="s">
        <v>270</v>
      </c>
      <c r="C1810" s="9" t="s">
        <v>523</v>
      </c>
      <c r="D1810" s="39">
        <v>45429</v>
      </c>
      <c r="E1810" s="22">
        <v>21</v>
      </c>
      <c r="F1810" s="3" t="s">
        <v>1136</v>
      </c>
      <c r="G1810" s="2" t="s">
        <v>54</v>
      </c>
      <c r="H1810" s="6">
        <v>26</v>
      </c>
      <c r="I1810" s="7">
        <v>1</v>
      </c>
      <c r="J1810" s="6">
        <v>43</v>
      </c>
      <c r="K1810" s="7">
        <v>0</v>
      </c>
      <c r="L1810" s="6">
        <v>10</v>
      </c>
      <c r="M1810" s="7">
        <v>-2</v>
      </c>
      <c r="N1810" s="6">
        <v>5</v>
      </c>
      <c r="O1810" s="7">
        <v>1</v>
      </c>
      <c r="P1810" s="6">
        <v>9</v>
      </c>
      <c r="Q1810" s="7">
        <v>-1</v>
      </c>
      <c r="R1810" s="6"/>
      <c r="T1810" s="6">
        <v>-17</v>
      </c>
      <c r="U1810" s="7">
        <v>1</v>
      </c>
      <c r="V1810" s="3" t="s">
        <v>842</v>
      </c>
      <c r="W1810" s="3" t="s">
        <v>988</v>
      </c>
      <c r="Y1810" s="6"/>
      <c r="Z1810" s="6">
        <v>29</v>
      </c>
      <c r="AA1810" s="6">
        <v>51</v>
      </c>
      <c r="AB1810" s="7">
        <f>Z1810-AA1810</f>
        <v>-22</v>
      </c>
      <c r="AC1810" s="6">
        <v>39</v>
      </c>
      <c r="AD1810" s="6">
        <v>38</v>
      </c>
      <c r="AE1810" s="7">
        <f>AC1810-AD1810</f>
        <v>1</v>
      </c>
      <c r="AF1810" s="6">
        <v>21</v>
      </c>
      <c r="AG1810" s="6">
        <v>28</v>
      </c>
      <c r="AH1810" s="7">
        <f>AF1810-AG1810</f>
        <v>-7</v>
      </c>
      <c r="AL1810" s="6"/>
      <c r="AM1810" s="6"/>
      <c r="AO1810" s="4" t="s">
        <v>1099</v>
      </c>
      <c r="AP1810" s="6">
        <v>31</v>
      </c>
      <c r="AQ1810" s="6">
        <v>40</v>
      </c>
      <c r="AR1810" s="6"/>
      <c r="AS1810" s="6"/>
      <c r="AT1810" s="6"/>
      <c r="AU1810" s="4" t="s">
        <v>1146</v>
      </c>
      <c r="AV1810" s="6">
        <v>25</v>
      </c>
      <c r="AW1810" s="6">
        <v>53</v>
      </c>
      <c r="AX1810" s="7">
        <f>AV1810-AW1810</f>
        <v>-28</v>
      </c>
      <c r="AY1810" s="4" t="s">
        <v>1099</v>
      </c>
      <c r="BI1810" s="50"/>
      <c r="BK1810" s="50"/>
      <c r="BM1810" s="50"/>
      <c r="BO1810" s="50"/>
      <c r="BQ1810" s="50"/>
      <c r="BS1810" s="50"/>
    </row>
    <row r="1811" spans="1:71" x14ac:dyDescent="0.25">
      <c r="B1811" s="3" t="s">
        <v>270</v>
      </c>
      <c r="C1811" s="9" t="s">
        <v>300</v>
      </c>
      <c r="D1811" s="39">
        <v>45429</v>
      </c>
      <c r="E1811" s="22">
        <v>20</v>
      </c>
      <c r="F1811" s="3" t="s">
        <v>1094</v>
      </c>
      <c r="H1811" s="6">
        <v>23</v>
      </c>
      <c r="I1811" s="7">
        <v>-4</v>
      </c>
      <c r="J1811" s="6">
        <v>45</v>
      </c>
      <c r="K1811" s="7">
        <v>0</v>
      </c>
      <c r="L1811" s="6">
        <v>10</v>
      </c>
      <c r="M1811" s="7">
        <v>2</v>
      </c>
      <c r="N1811" s="6">
        <v>5</v>
      </c>
      <c r="O1811" s="7">
        <v>-1</v>
      </c>
      <c r="P1811" s="6">
        <v>12</v>
      </c>
      <c r="Q1811" s="7">
        <v>2</v>
      </c>
      <c r="R1811" s="6">
        <v>1</v>
      </c>
      <c r="S1811" s="7">
        <v>0</v>
      </c>
      <c r="T1811" s="6">
        <v>-22</v>
      </c>
      <c r="U1811" s="7">
        <v>-4</v>
      </c>
      <c r="V1811" s="3" t="s">
        <v>842</v>
      </c>
      <c r="W1811" s="3"/>
      <c r="Y1811" s="6"/>
      <c r="Z1811" s="6">
        <v>30</v>
      </c>
      <c r="AA1811" s="6">
        <v>63</v>
      </c>
      <c r="AB1811" s="7">
        <f>Z1811-AA1811</f>
        <v>-33</v>
      </c>
      <c r="AC1811" s="6">
        <v>46</v>
      </c>
      <c r="AD1811" s="6">
        <v>40</v>
      </c>
      <c r="AE1811" s="7">
        <v>5</v>
      </c>
      <c r="AF1811" s="6"/>
      <c r="AG1811" s="6"/>
      <c r="AL1811" s="6"/>
      <c r="AM1811" s="6"/>
      <c r="AO1811" s="4" t="s">
        <v>1095</v>
      </c>
      <c r="AP1811" s="6"/>
      <c r="AQ1811" s="6"/>
      <c r="AR1811" s="6"/>
      <c r="AS1811" s="6"/>
      <c r="AT1811" s="6"/>
      <c r="AU1811" s="4"/>
      <c r="AV1811" s="6"/>
      <c r="AW1811" s="6"/>
      <c r="AX1811" s="7"/>
      <c r="AY1811" s="4"/>
      <c r="BI1811" s="50"/>
      <c r="BK1811" s="50"/>
      <c r="BM1811" s="50"/>
      <c r="BO1811" s="50"/>
      <c r="BQ1811" s="50"/>
      <c r="BS1811" s="50"/>
    </row>
    <row r="1812" spans="1:71" x14ac:dyDescent="0.25">
      <c r="B1812" s="3" t="s">
        <v>270</v>
      </c>
      <c r="C1812" s="9" t="s">
        <v>437</v>
      </c>
      <c r="D1812" s="39">
        <v>45430</v>
      </c>
      <c r="E1812" s="22">
        <v>21</v>
      </c>
      <c r="F1812" s="3" t="s">
        <v>821</v>
      </c>
      <c r="H1812" s="6"/>
      <c r="J1812" s="6"/>
      <c r="L1812" s="6"/>
      <c r="N1812" s="6"/>
      <c r="P1812" s="6"/>
      <c r="R1812" s="6"/>
      <c r="T1812" s="6"/>
      <c r="V1812" s="3" t="s">
        <v>842</v>
      </c>
      <c r="W1812" s="3"/>
      <c r="Y1812" s="6"/>
      <c r="Z1812" s="6">
        <v>22</v>
      </c>
      <c r="AA1812" s="6">
        <v>69</v>
      </c>
      <c r="AB1812" s="7">
        <f>Z1812-AA1812</f>
        <v>-47</v>
      </c>
      <c r="AC1812" s="6">
        <v>36</v>
      </c>
      <c r="AD1812" s="6">
        <v>46</v>
      </c>
      <c r="AE1812" s="7">
        <f>AC1812-AD1812</f>
        <v>-10</v>
      </c>
      <c r="AF1812" s="6"/>
      <c r="AG1812" s="6"/>
      <c r="AL1812" s="6"/>
      <c r="AM1812" s="6"/>
      <c r="AO1812" s="4" t="s">
        <v>1037</v>
      </c>
      <c r="AP1812" s="6"/>
      <c r="AQ1812" s="6"/>
      <c r="AR1812" s="6"/>
      <c r="AS1812" s="6"/>
      <c r="AT1812" s="6"/>
      <c r="AU1812" s="4"/>
      <c r="AV1812" s="6">
        <v>15</v>
      </c>
      <c r="AW1812" s="6">
        <v>68</v>
      </c>
      <c r="AX1812" s="7">
        <f>AV1812-AW1812</f>
        <v>-53</v>
      </c>
      <c r="AY1812" s="4" t="s">
        <v>871</v>
      </c>
      <c r="BI1812" s="50"/>
      <c r="BK1812" s="50"/>
      <c r="BM1812" s="50"/>
      <c r="BO1812" s="50"/>
      <c r="BQ1812" s="50"/>
      <c r="BS1812" s="50"/>
    </row>
    <row r="1813" spans="1:71" x14ac:dyDescent="0.25">
      <c r="B1813" s="3" t="s">
        <v>270</v>
      </c>
      <c r="C1813" s="9" t="s">
        <v>320</v>
      </c>
      <c r="D1813" s="39">
        <v>45431</v>
      </c>
      <c r="E1813" s="22">
        <v>20</v>
      </c>
      <c r="F1813" s="3" t="s">
        <v>1135</v>
      </c>
      <c r="H1813" s="6">
        <v>23</v>
      </c>
      <c r="I1813" s="7">
        <v>2</v>
      </c>
      <c r="J1813" s="6">
        <v>45</v>
      </c>
      <c r="K1813" s="7">
        <v>3</v>
      </c>
      <c r="L1813" s="6">
        <v>10</v>
      </c>
      <c r="M1813" s="7">
        <v>-2</v>
      </c>
      <c r="N1813" s="6">
        <v>5</v>
      </c>
      <c r="O1813" s="7">
        <v>-1</v>
      </c>
      <c r="P1813" s="6">
        <v>12</v>
      </c>
      <c r="Q1813" s="7">
        <v>-3</v>
      </c>
      <c r="R1813" s="6"/>
      <c r="T1813" s="6">
        <v>-22</v>
      </c>
      <c r="U1813" s="7">
        <v>-1</v>
      </c>
      <c r="V1813" s="3" t="s">
        <v>842</v>
      </c>
      <c r="W1813" s="3"/>
      <c r="Y1813" s="6"/>
      <c r="Z1813" s="6">
        <v>29</v>
      </c>
      <c r="AA1813" s="6">
        <v>45</v>
      </c>
      <c r="AB1813" s="7">
        <f>Z1813-AA1813</f>
        <v>-16</v>
      </c>
      <c r="AC1813" s="6">
        <v>41</v>
      </c>
      <c r="AD1813" s="6">
        <v>27</v>
      </c>
      <c r="AE1813" s="7">
        <f>AC1813-AD1813</f>
        <v>14</v>
      </c>
      <c r="AF1813" s="6"/>
      <c r="AG1813" s="6"/>
      <c r="AL1813" s="6"/>
      <c r="AM1813" s="6"/>
      <c r="AO1813" s="4" t="s">
        <v>1148</v>
      </c>
      <c r="AP1813" s="6">
        <v>30</v>
      </c>
      <c r="AQ1813" s="6">
        <v>44</v>
      </c>
      <c r="AR1813" s="6"/>
      <c r="AS1813" s="6"/>
      <c r="AT1813" s="6"/>
      <c r="AU1813" s="4" t="s">
        <v>1147</v>
      </c>
      <c r="AV1813" s="6"/>
      <c r="AW1813" s="6"/>
      <c r="AX1813" s="7"/>
      <c r="AY1813" s="4"/>
      <c r="BI1813" s="50"/>
      <c r="BK1813" s="50"/>
      <c r="BM1813" s="50"/>
      <c r="BO1813" s="50"/>
      <c r="BQ1813" s="50"/>
      <c r="BS1813" s="50"/>
    </row>
    <row r="1814" spans="1:71" x14ac:dyDescent="0.25">
      <c r="A1814" s="3"/>
      <c r="B1814" s="3" t="s">
        <v>270</v>
      </c>
      <c r="C1814" s="52" t="s">
        <v>893</v>
      </c>
      <c r="D1814" s="39">
        <v>45432</v>
      </c>
      <c r="E1814" s="22">
        <v>31</v>
      </c>
      <c r="F1814" s="3" t="s">
        <v>1153</v>
      </c>
      <c r="G1814" s="2" t="s">
        <v>1233</v>
      </c>
      <c r="H1814" s="6">
        <v>19</v>
      </c>
      <c r="I1814" s="7">
        <v>-3</v>
      </c>
      <c r="J1814" s="6">
        <v>46</v>
      </c>
      <c r="K1814" s="7">
        <v>4</v>
      </c>
      <c r="L1814" s="6">
        <v>10</v>
      </c>
      <c r="M1814" s="7">
        <v>-1</v>
      </c>
      <c r="N1814" s="6">
        <v>8</v>
      </c>
      <c r="O1814" s="7">
        <v>1</v>
      </c>
      <c r="P1814" s="6">
        <v>12</v>
      </c>
      <c r="Q1814" s="7">
        <v>2</v>
      </c>
      <c r="R1814" s="6"/>
      <c r="T1814" s="6">
        <v>-27</v>
      </c>
      <c r="U1814" s="7">
        <v>-7</v>
      </c>
      <c r="V1814" s="3" t="s">
        <v>842</v>
      </c>
      <c r="W1814" s="3"/>
      <c r="X1814" t="s">
        <v>1152</v>
      </c>
      <c r="Y1814" s="6"/>
      <c r="Z1814" s="6"/>
      <c r="AA1814" s="6"/>
      <c r="AC1814" s="6"/>
      <c r="AD1814" s="6"/>
      <c r="AF1814" s="6"/>
      <c r="AG1814" s="6"/>
      <c r="AL1814" s="6"/>
      <c r="AM1814" s="6"/>
      <c r="AO1814" s="4"/>
      <c r="AP1814" s="6"/>
      <c r="AQ1814" s="6"/>
      <c r="AR1814" s="6"/>
      <c r="AS1814" s="6"/>
      <c r="AT1814" s="6"/>
      <c r="AU1814" s="4"/>
      <c r="AV1814" s="6"/>
      <c r="AW1814" s="6"/>
      <c r="AX1814" s="7"/>
      <c r="AY1814" s="4"/>
      <c r="BF1814">
        <v>66</v>
      </c>
      <c r="BG1814" s="50">
        <f>BF1814-BF1635</f>
        <v>-14</v>
      </c>
      <c r="BH1814">
        <v>476</v>
      </c>
      <c r="BI1814" s="50">
        <f>BH1814-BH1635</f>
        <v>24</v>
      </c>
      <c r="BJ1814">
        <v>59</v>
      </c>
      <c r="BK1814" s="50">
        <f>BJ1814-BJ1635</f>
        <v>6</v>
      </c>
      <c r="BL1814">
        <v>2</v>
      </c>
      <c r="BM1814" s="50">
        <f>BL1814-BL1635</f>
        <v>0</v>
      </c>
      <c r="BN1814">
        <v>0</v>
      </c>
      <c r="BO1814" s="50">
        <f>BN1814-BN1635</f>
        <v>0</v>
      </c>
      <c r="BP1814">
        <v>26</v>
      </c>
      <c r="BQ1814" s="50">
        <f>BP1814-BP1635</f>
        <v>-14</v>
      </c>
      <c r="BR1814">
        <v>3</v>
      </c>
      <c r="BS1814" s="50">
        <f>BR1814-BR1635</f>
        <v>-1</v>
      </c>
    </row>
    <row r="1815" spans="1:71" x14ac:dyDescent="0.25">
      <c r="B1815" s="3" t="s">
        <v>270</v>
      </c>
      <c r="C1815" s="9" t="s">
        <v>434</v>
      </c>
      <c r="D1815" s="39">
        <v>45433</v>
      </c>
      <c r="E1815" s="22">
        <v>22</v>
      </c>
      <c r="F1815" s="3" t="s">
        <v>982</v>
      </c>
      <c r="H1815" s="6">
        <v>27</v>
      </c>
      <c r="I1815" s="7">
        <v>3</v>
      </c>
      <c r="J1815" s="6">
        <v>48</v>
      </c>
      <c r="K1815" s="7">
        <v>4</v>
      </c>
      <c r="L1815" s="6">
        <v>8</v>
      </c>
      <c r="M1815" s="7">
        <v>-2</v>
      </c>
      <c r="N1815" s="6">
        <v>2</v>
      </c>
      <c r="O1815" s="7">
        <v>-5</v>
      </c>
      <c r="P1815" s="6">
        <v>8</v>
      </c>
      <c r="Q1815" s="7">
        <v>0</v>
      </c>
      <c r="R1815" s="6">
        <v>0</v>
      </c>
      <c r="S1815" s="7">
        <v>-1</v>
      </c>
      <c r="T1815" s="6">
        <v>-21</v>
      </c>
      <c r="U1815" s="7">
        <v>-1</v>
      </c>
      <c r="V1815" s="3" t="s">
        <v>842</v>
      </c>
      <c r="W1815" s="3" t="s">
        <v>988</v>
      </c>
      <c r="Y1815" s="6"/>
      <c r="Z1815" s="6"/>
      <c r="AA1815" s="6"/>
      <c r="AC1815" s="6"/>
      <c r="AD1815" s="6"/>
      <c r="AF1815" s="6"/>
      <c r="AG1815" s="6"/>
      <c r="AL1815" s="6"/>
      <c r="AM1815" s="6"/>
      <c r="AO1815" s="4"/>
      <c r="AP1815" s="6">
        <v>29</v>
      </c>
      <c r="AQ1815" s="6">
        <v>43</v>
      </c>
      <c r="AR1815" s="6"/>
      <c r="AS1815" s="6"/>
      <c r="AT1815" s="6"/>
      <c r="AU1815" s="4" t="s">
        <v>1084</v>
      </c>
      <c r="AV1815" s="6"/>
      <c r="AW1815" s="6"/>
      <c r="AX1815" s="7"/>
      <c r="AY1815" s="4"/>
      <c r="BI1815" s="50"/>
      <c r="BK1815" s="50"/>
      <c r="BM1815" s="50"/>
      <c r="BO1815" s="50"/>
      <c r="BQ1815" s="50"/>
      <c r="BS1815" s="50"/>
    </row>
    <row r="1816" spans="1:71" x14ac:dyDescent="0.25">
      <c r="B1816" s="3" t="s">
        <v>270</v>
      </c>
      <c r="C1816" s="9" t="s">
        <v>434</v>
      </c>
      <c r="D1816" s="39">
        <v>45433</v>
      </c>
      <c r="E1816" s="22">
        <v>23</v>
      </c>
      <c r="F1816" s="3" t="s">
        <v>821</v>
      </c>
      <c r="G1816" s="2" t="s">
        <v>224</v>
      </c>
      <c r="H1816" s="6">
        <v>21</v>
      </c>
      <c r="I1816" s="7">
        <v>1</v>
      </c>
      <c r="J1816" s="6">
        <v>46</v>
      </c>
      <c r="K1816" s="7">
        <v>-1</v>
      </c>
      <c r="L1816" s="6">
        <v>9</v>
      </c>
      <c r="M1816" s="7">
        <v>0</v>
      </c>
      <c r="N1816" s="6">
        <v>7</v>
      </c>
      <c r="O1816" s="7">
        <v>-1</v>
      </c>
      <c r="P1816" s="6">
        <v>12</v>
      </c>
      <c r="Q1816" s="7">
        <v>1</v>
      </c>
      <c r="R1816" s="6"/>
      <c r="T1816" s="6">
        <v>-25</v>
      </c>
      <c r="U1816" s="7">
        <v>2</v>
      </c>
      <c r="V1816" s="3" t="s">
        <v>842</v>
      </c>
      <c r="W1816" s="3"/>
      <c r="Y1816" s="6"/>
      <c r="Z1816" s="6"/>
      <c r="AA1816" s="6"/>
      <c r="AC1816" s="6"/>
      <c r="AD1816" s="6"/>
      <c r="AF1816" s="6"/>
      <c r="AG1816" s="6"/>
      <c r="AL1816" s="6"/>
      <c r="AM1816" s="6"/>
      <c r="AO1816" s="4"/>
      <c r="AP1816" s="6"/>
      <c r="AQ1816" s="6"/>
      <c r="AR1816" s="6"/>
      <c r="AS1816" s="6"/>
      <c r="AT1816" s="6"/>
      <c r="AU1816" s="4"/>
      <c r="AV1816" s="6"/>
      <c r="AW1816" s="6"/>
      <c r="AX1816" s="7"/>
      <c r="AY1816" s="4"/>
      <c r="BI1816" s="50"/>
      <c r="BK1816" s="50"/>
      <c r="BM1816" s="50"/>
      <c r="BO1816" s="50"/>
      <c r="BQ1816" s="50"/>
      <c r="BS1816" s="50"/>
    </row>
    <row r="1817" spans="1:71" x14ac:dyDescent="0.25">
      <c r="B1817" s="3" t="s">
        <v>270</v>
      </c>
      <c r="C1817" s="9" t="s">
        <v>675</v>
      </c>
      <c r="D1817" s="39">
        <v>45434</v>
      </c>
      <c r="E1817" s="22">
        <v>23</v>
      </c>
      <c r="F1817" s="3" t="s">
        <v>1198</v>
      </c>
      <c r="H1817" s="6">
        <v>27</v>
      </c>
      <c r="I1817" s="7">
        <v>0</v>
      </c>
      <c r="J1817" s="6">
        <v>44</v>
      </c>
      <c r="K1817" s="7">
        <v>1</v>
      </c>
      <c r="L1817" s="6">
        <v>9</v>
      </c>
      <c r="M1817" s="7">
        <v>0</v>
      </c>
      <c r="N1817" s="6">
        <v>5</v>
      </c>
      <c r="O1817" s="7">
        <v>-1</v>
      </c>
      <c r="P1817" s="6">
        <v>10</v>
      </c>
      <c r="Q1817" s="7">
        <v>-1</v>
      </c>
      <c r="R1817" s="6"/>
      <c r="T1817" s="6">
        <v>-17</v>
      </c>
      <c r="U1817" s="7">
        <v>-1</v>
      </c>
      <c r="V1817" s="3" t="s">
        <v>842</v>
      </c>
      <c r="W1817" s="3"/>
      <c r="Y1817" s="6"/>
      <c r="Z1817" s="6">
        <v>26</v>
      </c>
      <c r="AA1817" s="6">
        <v>54</v>
      </c>
      <c r="AB1817" s="7">
        <f>Z1817-AA1817</f>
        <v>-28</v>
      </c>
      <c r="AC1817" s="6">
        <v>35</v>
      </c>
      <c r="AD1817" s="6">
        <v>33</v>
      </c>
      <c r="AE1817" s="7">
        <f>AC1817-AD1817</f>
        <v>2</v>
      </c>
      <c r="AF1817" s="6">
        <v>12</v>
      </c>
      <c r="AG1817" s="6">
        <v>27</v>
      </c>
      <c r="AH1817" s="7">
        <f>AF1817-AG1817</f>
        <v>-15</v>
      </c>
      <c r="AL1817" s="6"/>
      <c r="AM1817" s="6"/>
      <c r="AO1817" s="4" t="s">
        <v>1211</v>
      </c>
      <c r="AP1817" s="6"/>
      <c r="AQ1817" s="6"/>
      <c r="AR1817" s="6"/>
      <c r="AS1817" s="6"/>
      <c r="AT1817" s="6"/>
      <c r="AU1817" s="4"/>
      <c r="AV1817" s="6"/>
      <c r="AW1817" s="6"/>
      <c r="AX1817" s="7"/>
      <c r="AY1817" s="4"/>
      <c r="BI1817" s="50"/>
      <c r="BK1817" s="50"/>
      <c r="BM1817" s="50"/>
      <c r="BO1817" s="50"/>
      <c r="BQ1817" s="50"/>
      <c r="BS1817" s="50"/>
    </row>
    <row r="1818" spans="1:71" x14ac:dyDescent="0.25">
      <c r="B1818" s="3" t="s">
        <v>270</v>
      </c>
      <c r="C1818" s="9" t="s">
        <v>675</v>
      </c>
      <c r="D1818" s="39">
        <v>45434</v>
      </c>
      <c r="E1818" s="22">
        <v>24</v>
      </c>
      <c r="F1818" s="3" t="s">
        <v>1169</v>
      </c>
      <c r="G1818" s="2" t="s">
        <v>96</v>
      </c>
      <c r="H1818" s="6">
        <v>19</v>
      </c>
      <c r="I1818" s="7">
        <v>-2</v>
      </c>
      <c r="J1818" s="6">
        <v>45</v>
      </c>
      <c r="K1818" s="7">
        <v>1</v>
      </c>
      <c r="L1818" s="6">
        <v>12</v>
      </c>
      <c r="M1818" s="7">
        <v>0</v>
      </c>
      <c r="N1818" s="6">
        <v>5</v>
      </c>
      <c r="O1818" s="7">
        <v>-1</v>
      </c>
      <c r="P1818" s="6">
        <v>14</v>
      </c>
      <c r="Q1818" s="7">
        <v>2</v>
      </c>
      <c r="R1818" s="6"/>
      <c r="T1818" s="6">
        <v>-26</v>
      </c>
      <c r="U1818" s="7">
        <v>-3</v>
      </c>
      <c r="V1818" s="3" t="s">
        <v>1170</v>
      </c>
      <c r="W1818" t="s">
        <v>988</v>
      </c>
      <c r="Y1818" s="6"/>
      <c r="AA1818" s="6"/>
      <c r="AC1818" s="6"/>
      <c r="AD1818" s="6"/>
      <c r="AF1818" s="6"/>
      <c r="AG1818" s="6"/>
      <c r="AL1818" s="6"/>
      <c r="AM1818" s="6"/>
      <c r="AO1818" s="4"/>
      <c r="AP1818" s="6"/>
      <c r="AQ1818" s="6"/>
      <c r="AR1818" s="6"/>
      <c r="AS1818" s="6"/>
      <c r="AT1818" s="6"/>
      <c r="AU1818" s="4"/>
      <c r="AV1818" s="6"/>
      <c r="AW1818" s="6"/>
      <c r="AX1818" s="7"/>
      <c r="AY1818" s="4"/>
      <c r="BI1818" s="50"/>
      <c r="BK1818" s="50"/>
      <c r="BM1818" s="50"/>
      <c r="BO1818" s="50"/>
      <c r="BQ1818" s="50"/>
      <c r="BS1818" s="50"/>
    </row>
    <row r="1819" spans="1:71" x14ac:dyDescent="0.25">
      <c r="A1819" s="3"/>
      <c r="B1819" s="3" t="s">
        <v>270</v>
      </c>
      <c r="C1819" s="9" t="s">
        <v>1234</v>
      </c>
      <c r="D1819" s="39">
        <v>45434</v>
      </c>
      <c r="E1819" s="22">
        <v>4</v>
      </c>
      <c r="F1819" s="3" t="s">
        <v>982</v>
      </c>
      <c r="G1819" s="2" t="s">
        <v>13</v>
      </c>
      <c r="H1819" s="6">
        <v>24</v>
      </c>
      <c r="I1819" s="7">
        <v>-2</v>
      </c>
      <c r="J1819" s="6">
        <v>43</v>
      </c>
      <c r="K1819" s="7">
        <v>-2</v>
      </c>
      <c r="L1819" s="6">
        <v>10</v>
      </c>
      <c r="M1819" s="7">
        <v>0</v>
      </c>
      <c r="N1819" s="6">
        <v>4</v>
      </c>
      <c r="O1819" s="7">
        <v>0</v>
      </c>
      <c r="P1819" s="6">
        <v>11</v>
      </c>
      <c r="Q1819" s="7">
        <v>2</v>
      </c>
      <c r="R1819" s="6"/>
      <c r="T1819" s="6">
        <v>-19</v>
      </c>
      <c r="U1819" s="7">
        <v>0</v>
      </c>
      <c r="V1819" s="3" t="s">
        <v>1235</v>
      </c>
      <c r="W1819" s="3"/>
      <c r="X1819" t="s">
        <v>1152</v>
      </c>
      <c r="Y1819" s="6"/>
      <c r="AA1819" s="6"/>
      <c r="AC1819" s="6"/>
      <c r="AD1819" s="6"/>
      <c r="AF1819" s="6"/>
      <c r="AG1819" s="6"/>
      <c r="AL1819" s="6"/>
      <c r="AM1819" s="6"/>
      <c r="AO1819" s="4"/>
      <c r="AP1819" s="6"/>
      <c r="AQ1819" s="6"/>
      <c r="AR1819" s="6"/>
      <c r="AS1819" s="6"/>
      <c r="AT1819" s="6"/>
      <c r="AU1819" s="4"/>
      <c r="AV1819" s="6"/>
      <c r="AW1819" s="6"/>
      <c r="AX1819" s="7"/>
      <c r="AY1819" s="4"/>
      <c r="BF1819">
        <v>71</v>
      </c>
      <c r="BG1819" s="50">
        <f>BF1819-BF1702</f>
        <v>-27</v>
      </c>
      <c r="BH1819">
        <v>487</v>
      </c>
      <c r="BI1819" s="50">
        <f>BH1819-BH1702</f>
        <v>19</v>
      </c>
      <c r="BJ1819">
        <v>43</v>
      </c>
      <c r="BK1819" s="50">
        <f>BJ1819-BJ1702</f>
        <v>21</v>
      </c>
      <c r="BL1819">
        <v>0</v>
      </c>
      <c r="BM1819" s="50">
        <f>BL1819-BL1702</f>
        <v>0</v>
      </c>
      <c r="BN1819">
        <v>3</v>
      </c>
      <c r="BO1819" s="50">
        <f>BN1819-BN1702</f>
        <v>3</v>
      </c>
      <c r="BP1819">
        <v>26</v>
      </c>
      <c r="BQ1819" s="50">
        <f>BP1819-BP1702</f>
        <v>-15</v>
      </c>
      <c r="BR1819">
        <v>2</v>
      </c>
      <c r="BS1819" s="50">
        <f>BR1819-BR1702</f>
        <v>0</v>
      </c>
    </row>
    <row r="1820" spans="1:71" x14ac:dyDescent="0.25">
      <c r="A1820" s="3"/>
      <c r="B1820" s="3" t="s">
        <v>270</v>
      </c>
      <c r="C1820" s="9" t="s">
        <v>1236</v>
      </c>
      <c r="D1820" s="39">
        <v>45434</v>
      </c>
      <c r="E1820" s="90">
        <v>45462</v>
      </c>
      <c r="F1820" s="3" t="s">
        <v>1198</v>
      </c>
      <c r="G1820" s="2" t="s">
        <v>126</v>
      </c>
      <c r="H1820" s="6">
        <v>28</v>
      </c>
      <c r="I1820" s="7">
        <v>-1</v>
      </c>
      <c r="J1820" s="6">
        <v>44</v>
      </c>
      <c r="K1820" s="7">
        <v>1</v>
      </c>
      <c r="L1820" s="6">
        <v>11</v>
      </c>
      <c r="M1820" s="7">
        <v>0</v>
      </c>
      <c r="N1820" s="6">
        <v>5</v>
      </c>
      <c r="O1820" s="7">
        <v>0</v>
      </c>
      <c r="P1820" s="6">
        <v>8</v>
      </c>
      <c r="Q1820" s="7">
        <v>0</v>
      </c>
      <c r="R1820" s="6"/>
      <c r="T1820" s="6">
        <v>-16</v>
      </c>
      <c r="U1820" s="7">
        <v>-2</v>
      </c>
      <c r="V1820" s="3" t="s">
        <v>842</v>
      </c>
      <c r="W1820" s="3"/>
      <c r="X1820" t="s">
        <v>1152</v>
      </c>
      <c r="Y1820" s="6"/>
      <c r="AA1820" s="6"/>
      <c r="AC1820" s="6"/>
      <c r="AD1820" s="6"/>
      <c r="AF1820" s="6"/>
      <c r="AG1820" s="6"/>
      <c r="AL1820" s="6"/>
      <c r="AM1820" s="6"/>
      <c r="AO1820" s="4"/>
      <c r="AP1820" s="6"/>
      <c r="AQ1820" s="6"/>
      <c r="AR1820" s="6"/>
      <c r="AS1820" s="6"/>
      <c r="AT1820" s="6"/>
      <c r="AU1820" s="4"/>
      <c r="AV1820" s="6"/>
      <c r="AW1820" s="6"/>
      <c r="AX1820" s="7"/>
      <c r="AY1820" s="4"/>
      <c r="BF1820">
        <v>155</v>
      </c>
      <c r="BG1820" s="50">
        <f>BF1820-BF1745</f>
        <v>-25</v>
      </c>
      <c r="BH1820">
        <v>406</v>
      </c>
      <c r="BI1820" s="50">
        <f>BH1820-BH1745</f>
        <v>24</v>
      </c>
      <c r="BJ1820">
        <v>49</v>
      </c>
      <c r="BK1820" s="50">
        <f>BJ1820-BJ1745</f>
        <v>19</v>
      </c>
      <c r="BL1820">
        <v>1</v>
      </c>
      <c r="BM1820" s="50">
        <f>BL1820-BL1745</f>
        <v>0</v>
      </c>
      <c r="BN1820">
        <v>0</v>
      </c>
      <c r="BO1820" s="50">
        <f>BN1820-BN1745</f>
        <v>0</v>
      </c>
      <c r="BP1820">
        <v>18</v>
      </c>
      <c r="BQ1820" s="50">
        <f>BP1820-BP1745</f>
        <v>-17</v>
      </c>
      <c r="BR1820">
        <v>2</v>
      </c>
      <c r="BS1820" s="50">
        <f>BR1820-BR1745</f>
        <v>-1</v>
      </c>
    </row>
    <row r="1821" spans="1:71" x14ac:dyDescent="0.25">
      <c r="B1821" s="3" t="s">
        <v>270</v>
      </c>
      <c r="C1821" s="9" t="s">
        <v>625</v>
      </c>
      <c r="D1821" s="39">
        <v>45435</v>
      </c>
      <c r="E1821" s="22">
        <v>24</v>
      </c>
      <c r="F1821" s="3" t="s">
        <v>1164</v>
      </c>
      <c r="H1821" s="6">
        <v>22</v>
      </c>
      <c r="I1821" s="7">
        <v>-1</v>
      </c>
      <c r="J1821" s="6">
        <v>47</v>
      </c>
      <c r="K1821" s="7">
        <v>1</v>
      </c>
      <c r="L1821" s="6">
        <v>8</v>
      </c>
      <c r="M1821" s="7">
        <v>0</v>
      </c>
      <c r="N1821" s="6">
        <v>6</v>
      </c>
      <c r="O1821" s="7">
        <v>-2</v>
      </c>
      <c r="P1821" s="6">
        <v>12</v>
      </c>
      <c r="Q1821" s="7">
        <v>1</v>
      </c>
      <c r="R1821" s="6"/>
      <c r="T1821" s="6">
        <v>-25</v>
      </c>
      <c r="U1821" s="7">
        <v>-2</v>
      </c>
      <c r="V1821" s="3" t="s">
        <v>842</v>
      </c>
      <c r="W1821" s="3"/>
      <c r="Y1821" s="6"/>
      <c r="Z1821" s="6">
        <v>25</v>
      </c>
      <c r="AA1821" s="6">
        <v>53</v>
      </c>
      <c r="AB1821" s="7">
        <f>Z1821-AA1821</f>
        <v>-28</v>
      </c>
      <c r="AC1821" s="6">
        <v>34</v>
      </c>
      <c r="AD1821" s="6">
        <v>30</v>
      </c>
      <c r="AE1821" s="7">
        <f>AC1821-AD1821</f>
        <v>4</v>
      </c>
      <c r="AF1821" s="6"/>
      <c r="AG1821" s="6"/>
      <c r="AL1821" s="6"/>
      <c r="AM1821" s="6"/>
      <c r="AO1821" s="4" t="s">
        <v>1189</v>
      </c>
      <c r="AP1821" s="6">
        <v>24</v>
      </c>
      <c r="AQ1821" s="6">
        <v>42</v>
      </c>
      <c r="AR1821" s="6"/>
      <c r="AS1821" s="6"/>
      <c r="AT1821" s="6"/>
      <c r="AU1821" s="4" t="s">
        <v>1185</v>
      </c>
      <c r="AV1821" s="6"/>
      <c r="AW1821" s="6"/>
      <c r="AX1821" s="7"/>
      <c r="AY1821" s="4"/>
      <c r="BI1821" s="50"/>
      <c r="BK1821" s="50"/>
      <c r="BM1821" s="50"/>
      <c r="BO1821" s="50"/>
      <c r="BQ1821" s="50"/>
      <c r="BS1821" s="50"/>
    </row>
    <row r="1822" spans="1:71" x14ac:dyDescent="0.25">
      <c r="B1822" s="3" t="s">
        <v>270</v>
      </c>
      <c r="C1822" s="9" t="s">
        <v>625</v>
      </c>
      <c r="D1822" s="39">
        <v>45435</v>
      </c>
      <c r="E1822" s="22">
        <v>25</v>
      </c>
      <c r="F1822" s="3" t="s">
        <v>821</v>
      </c>
      <c r="G1822" s="2" t="s">
        <v>224</v>
      </c>
      <c r="H1822" s="6">
        <v>22</v>
      </c>
      <c r="I1822" s="7">
        <v>1</v>
      </c>
      <c r="J1822" s="6">
        <v>44</v>
      </c>
      <c r="K1822" s="7">
        <v>-2</v>
      </c>
      <c r="L1822" s="6">
        <v>9</v>
      </c>
      <c r="M1822" s="7">
        <v>0</v>
      </c>
      <c r="N1822" s="6">
        <v>6</v>
      </c>
      <c r="O1822" s="7">
        <v>-1</v>
      </c>
      <c r="P1822" s="6">
        <v>14</v>
      </c>
      <c r="Q1822" s="7">
        <v>2</v>
      </c>
      <c r="R1822" s="6"/>
      <c r="T1822" s="6">
        <v>-22</v>
      </c>
      <c r="U1822" s="7">
        <v>3</v>
      </c>
      <c r="V1822" s="3" t="s">
        <v>842</v>
      </c>
      <c r="W1822" s="3"/>
      <c r="Y1822" s="6"/>
      <c r="Z1822" s="6">
        <v>25</v>
      </c>
      <c r="AA1822" s="6">
        <v>67</v>
      </c>
      <c r="AB1822" s="7">
        <f>Z1822-AA1822</f>
        <v>-42</v>
      </c>
      <c r="AC1822" s="6">
        <v>34</v>
      </c>
      <c r="AD1822" s="6">
        <v>53</v>
      </c>
      <c r="AE1822" s="7">
        <f>AC1822-AD1822</f>
        <v>-19</v>
      </c>
      <c r="AF1822" s="6"/>
      <c r="AG1822" s="6"/>
      <c r="AL1822" s="6"/>
      <c r="AM1822" s="6"/>
      <c r="AO1822" s="4" t="s">
        <v>931</v>
      </c>
      <c r="AP1822" s="6"/>
      <c r="AQ1822" s="6"/>
      <c r="AR1822" s="6"/>
      <c r="AS1822" s="6"/>
      <c r="AT1822" s="6"/>
      <c r="AU1822" s="4"/>
      <c r="AV1822" s="6"/>
      <c r="AW1822" s="6"/>
      <c r="AX1822" s="7"/>
      <c r="AY1822" s="4"/>
      <c r="BI1822" s="50"/>
      <c r="BK1822" s="50"/>
      <c r="BM1822" s="50"/>
      <c r="BO1822" s="50"/>
      <c r="BQ1822" s="50"/>
      <c r="BS1822" s="50"/>
    </row>
    <row r="1823" spans="1:71" x14ac:dyDescent="0.25">
      <c r="B1823" s="3" t="s">
        <v>270</v>
      </c>
      <c r="C1823" s="9" t="s">
        <v>625</v>
      </c>
      <c r="D1823" s="39">
        <v>45435</v>
      </c>
      <c r="E1823" s="22">
        <v>26</v>
      </c>
      <c r="F1823" s="3" t="s">
        <v>903</v>
      </c>
      <c r="G1823" s="2" t="s">
        <v>138</v>
      </c>
      <c r="H1823" s="6">
        <v>27</v>
      </c>
      <c r="I1823" s="7">
        <v>2</v>
      </c>
      <c r="J1823" s="6">
        <v>41</v>
      </c>
      <c r="K1823" s="7">
        <v>-2</v>
      </c>
      <c r="L1823" s="6">
        <v>10</v>
      </c>
      <c r="M1823" s="7">
        <v>1</v>
      </c>
      <c r="N1823" s="6">
        <v>7</v>
      </c>
      <c r="O1823" s="7">
        <v>0</v>
      </c>
      <c r="P1823" s="6">
        <v>10</v>
      </c>
      <c r="Q1823" s="7">
        <v>0</v>
      </c>
      <c r="R1823" s="6"/>
      <c r="T1823" s="6">
        <v>-14</v>
      </c>
      <c r="U1823" s="7">
        <v>4</v>
      </c>
      <c r="V1823" s="3" t="s">
        <v>842</v>
      </c>
      <c r="W1823" s="3"/>
      <c r="Y1823" s="6"/>
      <c r="Z1823" s="6">
        <v>25</v>
      </c>
      <c r="AA1823" s="6">
        <v>56</v>
      </c>
      <c r="AB1823" s="7">
        <f t="shared" ref="AB1823:AB1832" si="54">Z1823-AA1823</f>
        <v>-31</v>
      </c>
      <c r="AC1823" s="6">
        <v>34</v>
      </c>
      <c r="AD1823" s="6">
        <v>36</v>
      </c>
      <c r="AE1823" s="7">
        <v>-1</v>
      </c>
      <c r="AF1823" s="6">
        <v>17</v>
      </c>
      <c r="AG1823" s="6">
        <v>22</v>
      </c>
      <c r="AH1823" s="7">
        <f>AF1823-AG1823</f>
        <v>-5</v>
      </c>
      <c r="AL1823" s="6"/>
      <c r="AM1823" s="6"/>
      <c r="AO1823" s="4" t="s">
        <v>1127</v>
      </c>
      <c r="AP1823" s="6">
        <v>22</v>
      </c>
      <c r="AQ1823" s="6">
        <v>35</v>
      </c>
      <c r="AR1823" s="6"/>
      <c r="AS1823" s="6"/>
      <c r="AT1823" s="6"/>
      <c r="AU1823" s="4" t="s">
        <v>1035</v>
      </c>
      <c r="AV1823" s="6"/>
      <c r="AW1823" s="6"/>
      <c r="AX1823" s="7"/>
      <c r="AY1823" s="4"/>
      <c r="BI1823" s="50"/>
      <c r="BK1823" s="50"/>
      <c r="BM1823" s="50"/>
      <c r="BO1823" s="50"/>
      <c r="BQ1823" s="50"/>
      <c r="BS1823" s="50"/>
    </row>
    <row r="1824" spans="1:71" x14ac:dyDescent="0.25">
      <c r="B1824" s="3" t="s">
        <v>270</v>
      </c>
      <c r="C1824" s="9" t="s">
        <v>600</v>
      </c>
      <c r="D1824" s="39">
        <v>45435</v>
      </c>
      <c r="E1824" s="22">
        <v>26</v>
      </c>
      <c r="F1824" s="3" t="s">
        <v>1094</v>
      </c>
      <c r="G1824" s="2" t="s">
        <v>124</v>
      </c>
      <c r="H1824" s="6">
        <v>23</v>
      </c>
      <c r="I1824" s="7">
        <v>0</v>
      </c>
      <c r="J1824" s="6">
        <v>45</v>
      </c>
      <c r="K1824" s="7">
        <v>0</v>
      </c>
      <c r="L1824" s="6">
        <v>9</v>
      </c>
      <c r="M1824" s="7">
        <v>-1</v>
      </c>
      <c r="N1824" s="6">
        <v>6</v>
      </c>
      <c r="O1824" s="7">
        <v>1</v>
      </c>
      <c r="P1824" s="6">
        <v>10</v>
      </c>
      <c r="Q1824" s="7">
        <v>-2</v>
      </c>
      <c r="R1824" s="6"/>
      <c r="T1824" s="6">
        <v>-22</v>
      </c>
      <c r="U1824" s="7">
        <v>0</v>
      </c>
      <c r="V1824" s="3" t="s">
        <v>842</v>
      </c>
      <c r="W1824" s="3"/>
      <c r="Y1824" s="6"/>
      <c r="Z1824" s="6">
        <v>28</v>
      </c>
      <c r="AA1824" s="6">
        <v>64</v>
      </c>
      <c r="AB1824" s="7">
        <f t="shared" si="54"/>
        <v>-36</v>
      </c>
      <c r="AC1824" s="6">
        <v>47</v>
      </c>
      <c r="AD1824" s="6">
        <v>39</v>
      </c>
      <c r="AE1824" s="7">
        <v>7</v>
      </c>
      <c r="AF1824" s="6"/>
      <c r="AG1824" s="6"/>
      <c r="AL1824" s="6"/>
      <c r="AM1824" s="6"/>
      <c r="AO1824" s="4" t="s">
        <v>1095</v>
      </c>
      <c r="AP1824" s="6"/>
      <c r="AQ1824" s="6"/>
      <c r="AR1824" s="6"/>
      <c r="AS1824" s="6"/>
      <c r="AT1824" s="6"/>
      <c r="AU1824" s="4"/>
      <c r="AV1824" s="6"/>
      <c r="AW1824" s="6"/>
      <c r="AX1824" s="7"/>
      <c r="AY1824" s="4"/>
      <c r="BI1824" s="50"/>
      <c r="BK1824" s="50"/>
      <c r="BM1824" s="50"/>
      <c r="BO1824" s="50"/>
      <c r="BQ1824" s="50"/>
      <c r="BS1824" s="50"/>
    </row>
    <row r="1825" spans="1:71" x14ac:dyDescent="0.25">
      <c r="B1825" s="3" t="s">
        <v>270</v>
      </c>
      <c r="C1825" s="52" t="s">
        <v>432</v>
      </c>
      <c r="D1825" s="39">
        <v>45436</v>
      </c>
      <c r="E1825" s="22">
        <v>28</v>
      </c>
      <c r="F1825" s="3" t="s">
        <v>1173</v>
      </c>
      <c r="G1825" s="2" t="s">
        <v>220</v>
      </c>
      <c r="H1825" s="6">
        <v>28</v>
      </c>
      <c r="I1825" s="7">
        <v>2</v>
      </c>
      <c r="J1825" s="6">
        <v>40</v>
      </c>
      <c r="K1825" s="7">
        <v>-1</v>
      </c>
      <c r="L1825" s="6">
        <v>10</v>
      </c>
      <c r="M1825" s="7">
        <v>-1</v>
      </c>
      <c r="N1825" s="6">
        <v>5</v>
      </c>
      <c r="O1825" s="7">
        <v>0</v>
      </c>
      <c r="P1825" s="6">
        <v>12</v>
      </c>
      <c r="Q1825" s="7">
        <v>-1</v>
      </c>
      <c r="R1825" s="6"/>
      <c r="T1825" s="6">
        <v>-12</v>
      </c>
      <c r="U1825" s="7">
        <v>3</v>
      </c>
      <c r="V1825" s="3" t="s">
        <v>842</v>
      </c>
      <c r="W1825" s="3"/>
      <c r="Y1825" s="6"/>
      <c r="Z1825" s="6">
        <v>25</v>
      </c>
      <c r="AA1825" s="6">
        <v>50</v>
      </c>
      <c r="AB1825" s="7">
        <f t="shared" si="54"/>
        <v>-25</v>
      </c>
      <c r="AC1825" s="6">
        <v>34</v>
      </c>
      <c r="AD1825" s="6">
        <v>33</v>
      </c>
      <c r="AE1825" s="7">
        <f>AC1825-AD1825</f>
        <v>1</v>
      </c>
      <c r="AF1825" s="6"/>
      <c r="AG1825" s="6"/>
      <c r="AL1825" s="6"/>
      <c r="AM1825" s="6"/>
      <c r="AO1825" s="4" t="s">
        <v>1226</v>
      </c>
      <c r="AP1825" s="6">
        <v>31</v>
      </c>
      <c r="AQ1825" s="6">
        <v>42</v>
      </c>
      <c r="AR1825" s="6"/>
      <c r="AS1825" s="6"/>
      <c r="AT1825" s="6"/>
      <c r="AU1825" s="4" t="s">
        <v>1227</v>
      </c>
      <c r="AV1825" s="6"/>
      <c r="AW1825" s="6"/>
      <c r="AX1825" s="7"/>
      <c r="AY1825" s="4"/>
      <c r="BI1825" s="50"/>
      <c r="BK1825" s="50"/>
      <c r="BM1825" s="50"/>
      <c r="BO1825" s="50"/>
      <c r="BQ1825" s="50"/>
      <c r="BS1825" s="50"/>
    </row>
    <row r="1826" spans="1:71" x14ac:dyDescent="0.25">
      <c r="B1826" s="3" t="s">
        <v>270</v>
      </c>
      <c r="C1826" s="52" t="s">
        <v>432</v>
      </c>
      <c r="D1826" s="39">
        <v>45436</v>
      </c>
      <c r="E1826" s="22">
        <v>28</v>
      </c>
      <c r="F1826" s="3" t="s">
        <v>1173</v>
      </c>
      <c r="G1826" s="2" t="s">
        <v>220</v>
      </c>
      <c r="H1826" s="6"/>
      <c r="J1826" s="6"/>
      <c r="L1826" s="6"/>
      <c r="N1826" s="6"/>
      <c r="P1826" s="6"/>
      <c r="R1826" s="6"/>
      <c r="T1826" s="6"/>
      <c r="V1826" s="3" t="s">
        <v>842</v>
      </c>
      <c r="W1826" s="3"/>
      <c r="Y1826" s="6"/>
      <c r="Z1826" s="6">
        <v>27</v>
      </c>
      <c r="AA1826" s="6">
        <v>47</v>
      </c>
      <c r="AB1826" s="7">
        <f t="shared" si="54"/>
        <v>-20</v>
      </c>
      <c r="AC1826" s="6">
        <v>37</v>
      </c>
      <c r="AD1826" s="6">
        <v>33</v>
      </c>
      <c r="AE1826" s="7">
        <f>AC1826-AD1826</f>
        <v>4</v>
      </c>
      <c r="AF1826" s="6">
        <v>12</v>
      </c>
      <c r="AG1826" s="6">
        <v>24</v>
      </c>
      <c r="AH1826" s="7">
        <f>AF1826-AG1826</f>
        <v>-12</v>
      </c>
      <c r="AI1826" s="6">
        <v>12</v>
      </c>
      <c r="AJ1826" s="6">
        <v>20</v>
      </c>
      <c r="AK1826" s="7">
        <f>AI1826-AJ1826</f>
        <v>-8</v>
      </c>
      <c r="AL1826" s="6"/>
      <c r="AM1826" s="6"/>
      <c r="AO1826" s="4" t="s">
        <v>1228</v>
      </c>
      <c r="AP1826" s="6"/>
      <c r="AQ1826" s="6"/>
      <c r="AR1826" s="6"/>
      <c r="AS1826" s="6"/>
      <c r="AT1826" s="6"/>
      <c r="AU1826" s="4"/>
      <c r="AV1826" s="6"/>
      <c r="AW1826" s="6"/>
      <c r="AX1826" s="7"/>
      <c r="AY1826" s="4"/>
      <c r="BI1826" s="50"/>
      <c r="BK1826" s="50"/>
      <c r="BM1826" s="50"/>
      <c r="BO1826" s="50"/>
      <c r="BQ1826" s="50"/>
      <c r="BS1826" s="50"/>
    </row>
    <row r="1827" spans="1:71" x14ac:dyDescent="0.25">
      <c r="B1827" s="3" t="s">
        <v>270</v>
      </c>
      <c r="C1827" s="52" t="s">
        <v>601</v>
      </c>
      <c r="D1827" s="39">
        <v>45436</v>
      </c>
      <c r="E1827" s="22">
        <v>30</v>
      </c>
      <c r="F1827" s="3" t="s">
        <v>1136</v>
      </c>
      <c r="G1827" s="2" t="s">
        <v>54</v>
      </c>
      <c r="H1827" s="6">
        <v>27</v>
      </c>
      <c r="I1827" s="7">
        <v>1</v>
      </c>
      <c r="J1827" s="6">
        <v>44</v>
      </c>
      <c r="K1827" s="7">
        <v>1</v>
      </c>
      <c r="L1827" s="6">
        <v>10</v>
      </c>
      <c r="M1827" s="7">
        <v>0</v>
      </c>
      <c r="N1827" s="6">
        <v>4</v>
      </c>
      <c r="O1827" s="7">
        <v>-1</v>
      </c>
      <c r="P1827" s="6">
        <v>8</v>
      </c>
      <c r="Q1827" s="7">
        <v>-1</v>
      </c>
      <c r="R1827" s="6"/>
      <c r="T1827" s="6">
        <v>-17</v>
      </c>
      <c r="U1827" s="7">
        <v>0</v>
      </c>
      <c r="V1827" s="3" t="s">
        <v>842</v>
      </c>
      <c r="W1827" s="3" t="s">
        <v>988</v>
      </c>
      <c r="Y1827" s="6"/>
      <c r="Z1827" s="6"/>
      <c r="AA1827" s="6"/>
      <c r="AC1827" s="6"/>
      <c r="AD1827" s="6"/>
      <c r="AF1827" s="6"/>
      <c r="AG1827" s="6"/>
      <c r="AI1827" s="6"/>
      <c r="AJ1827" s="6"/>
      <c r="AL1827" s="6"/>
      <c r="AM1827" s="6"/>
      <c r="AO1827" s="4"/>
      <c r="AP1827" s="6"/>
      <c r="AQ1827" s="6"/>
      <c r="AR1827" s="6"/>
      <c r="AS1827" s="6"/>
      <c r="AT1827" s="6"/>
      <c r="AU1827" s="4"/>
      <c r="AV1827" s="6"/>
      <c r="AW1827" s="6"/>
      <c r="AX1827" s="7"/>
      <c r="AY1827" s="4"/>
      <c r="BI1827" s="50"/>
      <c r="BK1827" s="50"/>
      <c r="BM1827" s="50"/>
      <c r="BO1827" s="50"/>
      <c r="BQ1827" s="50"/>
      <c r="BS1827" s="50"/>
    </row>
    <row r="1828" spans="1:71" x14ac:dyDescent="0.25">
      <c r="B1828" s="3" t="s">
        <v>270</v>
      </c>
      <c r="C1828" s="9" t="s">
        <v>273</v>
      </c>
      <c r="D1828" s="39">
        <v>45436</v>
      </c>
      <c r="E1828" s="22">
        <v>28</v>
      </c>
      <c r="F1828" s="3" t="s">
        <v>982</v>
      </c>
      <c r="H1828" s="6">
        <v>24</v>
      </c>
      <c r="I1828" s="7">
        <v>-3</v>
      </c>
      <c r="J1828" s="6">
        <v>47</v>
      </c>
      <c r="K1828" s="7">
        <v>-1</v>
      </c>
      <c r="L1828" s="6">
        <v>11</v>
      </c>
      <c r="M1828" s="7">
        <v>3</v>
      </c>
      <c r="N1828" s="6">
        <v>3</v>
      </c>
      <c r="O1828" s="7">
        <v>1</v>
      </c>
      <c r="P1828" s="6">
        <v>8</v>
      </c>
      <c r="Q1828" s="7">
        <v>0</v>
      </c>
      <c r="R1828" s="6">
        <v>1</v>
      </c>
      <c r="S1828" s="7">
        <v>1</v>
      </c>
      <c r="T1828" s="6">
        <v>-23</v>
      </c>
      <c r="U1828" s="7">
        <v>-2</v>
      </c>
      <c r="V1828" s="3" t="s">
        <v>842</v>
      </c>
      <c r="W1828" s="3" t="s">
        <v>988</v>
      </c>
      <c r="Y1828" s="6"/>
      <c r="Z1828" s="6">
        <v>27</v>
      </c>
      <c r="AA1828" s="6">
        <v>57</v>
      </c>
      <c r="AB1828" s="7">
        <f t="shared" si="54"/>
        <v>-30</v>
      </c>
      <c r="AC1828" s="6">
        <v>46</v>
      </c>
      <c r="AD1828" s="6">
        <v>34</v>
      </c>
      <c r="AE1828" s="7">
        <f>AC1828-AD1828</f>
        <v>12</v>
      </c>
      <c r="AF1828" s="6"/>
      <c r="AG1828" s="6"/>
      <c r="AL1828" s="6"/>
      <c r="AM1828" s="6"/>
      <c r="AO1828" s="4" t="s">
        <v>1193</v>
      </c>
      <c r="AP1828" s="6">
        <v>29</v>
      </c>
      <c r="AQ1828" s="6">
        <v>40</v>
      </c>
      <c r="AR1828" s="6"/>
      <c r="AS1828" s="6"/>
      <c r="AT1828" s="6"/>
      <c r="AU1828" s="4" t="s">
        <v>1084</v>
      </c>
      <c r="AV1828" s="6"/>
      <c r="AW1828" s="6"/>
      <c r="AX1828" s="7"/>
      <c r="AY1828" s="4"/>
      <c r="BI1828" s="50"/>
      <c r="BK1828" s="50"/>
      <c r="BM1828" s="50"/>
      <c r="BO1828" s="50"/>
      <c r="BQ1828" s="50"/>
      <c r="BS1828" s="50"/>
    </row>
    <row r="1829" spans="1:71" x14ac:dyDescent="0.25">
      <c r="B1829" s="3" t="s">
        <v>270</v>
      </c>
      <c r="C1829" s="9" t="s">
        <v>273</v>
      </c>
      <c r="D1829" s="39">
        <v>45436</v>
      </c>
      <c r="E1829" s="22">
        <v>29</v>
      </c>
      <c r="F1829" s="3" t="s">
        <v>1132</v>
      </c>
      <c r="H1829" s="6"/>
      <c r="J1829" s="6"/>
      <c r="L1829" s="6"/>
      <c r="N1829" s="6"/>
      <c r="P1829" s="6"/>
      <c r="R1829" s="6"/>
      <c r="T1829" s="6"/>
      <c r="V1829" s="3" t="s">
        <v>842</v>
      </c>
      <c r="W1829" s="3"/>
      <c r="Y1829" s="6"/>
      <c r="Z1829" s="6">
        <v>23</v>
      </c>
      <c r="AA1829" s="6">
        <v>57</v>
      </c>
      <c r="AB1829" s="7">
        <f>Z1829-AA1829</f>
        <v>-34</v>
      </c>
      <c r="AC1829" s="6">
        <v>31</v>
      </c>
      <c r="AD1829" s="6">
        <v>41</v>
      </c>
      <c r="AE1829" s="7">
        <f>AC1829-AD1829</f>
        <v>-10</v>
      </c>
      <c r="AF1829" s="6"/>
      <c r="AG1829" s="6"/>
      <c r="AL1829" s="6"/>
      <c r="AM1829" s="6"/>
      <c r="AO1829" s="4" t="s">
        <v>1750</v>
      </c>
      <c r="AP1829" s="6">
        <v>21</v>
      </c>
      <c r="AQ1829" s="6">
        <v>33</v>
      </c>
      <c r="AR1829" s="6"/>
      <c r="AS1829" s="6"/>
      <c r="AT1829" s="6"/>
      <c r="AU1829" s="4" t="s">
        <v>1186</v>
      </c>
      <c r="AV1829" s="6"/>
      <c r="AW1829" s="6"/>
      <c r="AX1829" s="7"/>
      <c r="AY1829" s="4"/>
      <c r="BI1829" s="50"/>
      <c r="BK1829" s="50"/>
      <c r="BM1829" s="50"/>
      <c r="BO1829" s="50"/>
      <c r="BQ1829" s="50"/>
      <c r="BS1829" s="50"/>
    </row>
    <row r="1830" spans="1:71" x14ac:dyDescent="0.25">
      <c r="B1830" s="3" t="s">
        <v>270</v>
      </c>
      <c r="C1830" s="52" t="s">
        <v>358</v>
      </c>
      <c r="D1830" s="39">
        <v>45436</v>
      </c>
      <c r="E1830" s="22">
        <v>31</v>
      </c>
      <c r="F1830" s="3" t="s">
        <v>976</v>
      </c>
      <c r="H1830" s="6">
        <v>24</v>
      </c>
      <c r="I1830" s="7">
        <v>2</v>
      </c>
      <c r="J1830" s="6">
        <v>47</v>
      </c>
      <c r="K1830" s="7">
        <v>2</v>
      </c>
      <c r="L1830" s="6">
        <v>6</v>
      </c>
      <c r="M1830" s="7">
        <v>-2</v>
      </c>
      <c r="N1830" s="6">
        <v>8</v>
      </c>
      <c r="O1830" s="7">
        <v>0</v>
      </c>
      <c r="P1830" s="6">
        <v>11</v>
      </c>
      <c r="Q1830" s="7">
        <v>0</v>
      </c>
      <c r="R1830" s="6"/>
      <c r="T1830" s="6">
        <v>-23</v>
      </c>
      <c r="U1830" s="7">
        <v>0</v>
      </c>
      <c r="V1830" s="3" t="s">
        <v>842</v>
      </c>
      <c r="W1830" s="3" t="s">
        <v>1213</v>
      </c>
      <c r="X1830" s="3" t="s">
        <v>439</v>
      </c>
      <c r="Y1830" s="6"/>
      <c r="Z1830" s="6"/>
      <c r="AA1830" s="6"/>
      <c r="AC1830" s="6"/>
      <c r="AD1830" s="6"/>
      <c r="AF1830" s="6"/>
      <c r="AG1830" s="6"/>
      <c r="AL1830" s="6"/>
      <c r="AM1830" s="6"/>
      <c r="AO1830" s="4"/>
      <c r="AP1830" s="6">
        <v>19</v>
      </c>
      <c r="AQ1830" s="6">
        <v>37</v>
      </c>
      <c r="AR1830" s="6"/>
      <c r="AS1830" s="6"/>
      <c r="AT1830" s="6"/>
      <c r="AU1830" s="4" t="s">
        <v>1185</v>
      </c>
      <c r="AV1830" s="6"/>
      <c r="AW1830" s="6"/>
      <c r="AX1830" s="7"/>
      <c r="AY1830" s="4"/>
      <c r="BI1830" s="50"/>
      <c r="BK1830" s="50"/>
      <c r="BM1830" s="50"/>
      <c r="BO1830" s="50"/>
      <c r="BQ1830" s="50"/>
      <c r="BS1830" s="50"/>
    </row>
    <row r="1831" spans="1:71" x14ac:dyDescent="0.25">
      <c r="A1831" s="3"/>
      <c r="B1831" s="3" t="s">
        <v>270</v>
      </c>
      <c r="C1831" s="52" t="s">
        <v>343</v>
      </c>
      <c r="D1831" s="39">
        <v>45436</v>
      </c>
      <c r="E1831" s="22">
        <v>3</v>
      </c>
      <c r="F1831" s="3" t="s">
        <v>821</v>
      </c>
      <c r="G1831" s="2" t="s">
        <v>182</v>
      </c>
      <c r="H1831" s="6">
        <v>25</v>
      </c>
      <c r="I1831" s="7">
        <v>1</v>
      </c>
      <c r="J1831" s="6">
        <v>43</v>
      </c>
      <c r="K1831" s="7">
        <v>2</v>
      </c>
      <c r="L1831" s="6">
        <v>11</v>
      </c>
      <c r="M1831" s="7">
        <v>-1</v>
      </c>
      <c r="N1831" s="6">
        <v>7</v>
      </c>
      <c r="O1831" s="7">
        <v>0</v>
      </c>
      <c r="P1831" s="6">
        <v>10</v>
      </c>
      <c r="Q1831" s="7">
        <v>-2</v>
      </c>
      <c r="R1831" s="6"/>
      <c r="T1831" s="6">
        <v>-18</v>
      </c>
      <c r="U1831" s="7">
        <v>1</v>
      </c>
      <c r="V1831" s="3" t="s">
        <v>842</v>
      </c>
      <c r="W1831" s="3"/>
      <c r="X1831" s="3" t="s">
        <v>1152</v>
      </c>
      <c r="Y1831" s="6"/>
      <c r="Z1831" s="6"/>
      <c r="AA1831" s="6"/>
      <c r="AC1831" s="6"/>
      <c r="AD1831" s="6"/>
      <c r="AF1831" s="6"/>
      <c r="AG1831" s="6"/>
      <c r="AL1831" s="6"/>
      <c r="AM1831" s="6"/>
      <c r="AO1831" s="4"/>
      <c r="AP1831" s="6"/>
      <c r="AQ1831" s="6"/>
      <c r="AR1831" s="6"/>
      <c r="AS1831" s="6"/>
      <c r="AT1831" s="6"/>
      <c r="AU1831" s="4"/>
      <c r="AV1831" s="6"/>
      <c r="AW1831" s="6"/>
      <c r="AX1831" s="7"/>
      <c r="AY1831" s="4"/>
      <c r="BF1831">
        <v>140</v>
      </c>
      <c r="BG1831" s="50">
        <f>BF1831-BF1698</f>
        <v>-15</v>
      </c>
      <c r="BH1831">
        <v>422</v>
      </c>
      <c r="BI1831" s="50">
        <f>BH1831-BH1698</f>
        <v>19</v>
      </c>
      <c r="BJ1831">
        <v>48</v>
      </c>
      <c r="BK1831" s="50">
        <f>BJ1831-BJ1698</f>
        <v>-1</v>
      </c>
      <c r="BL1831">
        <v>2</v>
      </c>
      <c r="BM1831" s="50">
        <f>BL1831-BL1698</f>
        <v>1</v>
      </c>
      <c r="BN1831">
        <v>0</v>
      </c>
      <c r="BO1831" s="50">
        <f>BN1831-BN1698</f>
        <v>0</v>
      </c>
      <c r="BP1831">
        <v>17</v>
      </c>
      <c r="BQ1831" s="50">
        <f>BP1831-BP1698</f>
        <v>-2</v>
      </c>
      <c r="BR1831">
        <v>2</v>
      </c>
      <c r="BS1831" s="50">
        <f>BR1831-BR1698</f>
        <v>-2</v>
      </c>
    </row>
    <row r="1832" spans="1:71" x14ac:dyDescent="0.25">
      <c r="B1832" s="3" t="s">
        <v>270</v>
      </c>
      <c r="C1832" s="52" t="s">
        <v>566</v>
      </c>
      <c r="D1832" s="39">
        <v>45437</v>
      </c>
      <c r="E1832" s="22">
        <v>28</v>
      </c>
      <c r="F1832" s="3" t="s">
        <v>1135</v>
      </c>
      <c r="H1832" s="6">
        <v>23</v>
      </c>
      <c r="I1832" s="7">
        <v>0</v>
      </c>
      <c r="J1832" s="6">
        <v>46</v>
      </c>
      <c r="K1832" s="7">
        <v>1</v>
      </c>
      <c r="L1832" s="6">
        <v>9</v>
      </c>
      <c r="M1832" s="7">
        <v>-1</v>
      </c>
      <c r="N1832" s="6">
        <v>5</v>
      </c>
      <c r="O1832" s="7">
        <v>0</v>
      </c>
      <c r="P1832" s="6">
        <v>13</v>
      </c>
      <c r="Q1832" s="7">
        <v>1</v>
      </c>
      <c r="R1832" s="6"/>
      <c r="T1832" s="6">
        <v>-23</v>
      </c>
      <c r="U1832" s="7">
        <v>-1</v>
      </c>
      <c r="V1832" s="3" t="s">
        <v>842</v>
      </c>
      <c r="W1832" s="3"/>
      <c r="Y1832" s="6"/>
      <c r="Z1832" s="6">
        <v>28</v>
      </c>
      <c r="AA1832" s="6">
        <v>47</v>
      </c>
      <c r="AB1832" s="7">
        <f t="shared" si="54"/>
        <v>-19</v>
      </c>
      <c r="AC1832" s="6">
        <v>38</v>
      </c>
      <c r="AD1832" s="6">
        <v>29</v>
      </c>
      <c r="AE1832" s="7">
        <f>AC1832-AD1832</f>
        <v>9</v>
      </c>
      <c r="AF1832" s="6"/>
      <c r="AG1832" s="6"/>
      <c r="AL1832" s="6"/>
      <c r="AM1832" s="6"/>
      <c r="AO1832" s="4" t="s">
        <v>1148</v>
      </c>
      <c r="AP1832" s="6">
        <v>26</v>
      </c>
      <c r="AQ1832" s="6">
        <v>45</v>
      </c>
      <c r="AR1832" s="6"/>
      <c r="AS1832" s="6"/>
      <c r="AT1832" s="6"/>
      <c r="AU1832" s="4" t="s">
        <v>1147</v>
      </c>
      <c r="AV1832" s="6"/>
      <c r="AW1832" s="6"/>
      <c r="AX1832" s="7"/>
      <c r="AY1832" s="4"/>
      <c r="BI1832" s="50"/>
      <c r="BK1832" s="50"/>
      <c r="BM1832" s="50"/>
      <c r="BO1832" s="50"/>
      <c r="BQ1832" s="50"/>
      <c r="BS1832" s="50"/>
    </row>
    <row r="1833" spans="1:71" x14ac:dyDescent="0.25">
      <c r="B1833" s="3" t="s">
        <v>270</v>
      </c>
      <c r="C1833" s="52" t="s">
        <v>566</v>
      </c>
      <c r="D1833" s="39">
        <v>45437</v>
      </c>
      <c r="E1833" s="22">
        <v>29</v>
      </c>
      <c r="F1833" s="3" t="s">
        <v>821</v>
      </c>
      <c r="H1833" s="6"/>
      <c r="J1833" s="6"/>
      <c r="L1833" s="6"/>
      <c r="N1833" s="6"/>
      <c r="P1833" s="6"/>
      <c r="R1833" s="6"/>
      <c r="T1833" s="6"/>
      <c r="V1833" s="3" t="s">
        <v>842</v>
      </c>
      <c r="W1833" s="3"/>
      <c r="Y1833" s="6"/>
      <c r="Z1833" s="6"/>
      <c r="AA1833" s="6"/>
      <c r="AC1833" s="6"/>
      <c r="AD1833" s="6"/>
      <c r="AF1833" s="6"/>
      <c r="AG1833" s="6"/>
      <c r="AL1833" s="6"/>
      <c r="AM1833" s="6"/>
      <c r="AO1833" s="4"/>
      <c r="AP1833" s="6"/>
      <c r="AQ1833" s="6"/>
      <c r="AR1833" s="6"/>
      <c r="AS1833" s="6"/>
      <c r="AT1833" s="6"/>
      <c r="AU1833" s="4"/>
      <c r="AV1833" s="6">
        <v>15</v>
      </c>
      <c r="AW1833" s="6">
        <v>68</v>
      </c>
      <c r="AX1833" s="7">
        <f>AV1833-AW1833</f>
        <v>-53</v>
      </c>
      <c r="AY1833" s="4" t="s">
        <v>871</v>
      </c>
      <c r="BI1833" s="50"/>
      <c r="BK1833" s="50"/>
      <c r="BM1833" s="50"/>
      <c r="BO1833" s="50"/>
      <c r="BQ1833" s="50"/>
      <c r="BS1833" s="50"/>
    </row>
    <row r="1834" spans="1:71" x14ac:dyDescent="0.25">
      <c r="B1834" s="3" t="s">
        <v>270</v>
      </c>
      <c r="C1834" s="52" t="s">
        <v>602</v>
      </c>
      <c r="D1834" s="39">
        <v>45439</v>
      </c>
      <c r="E1834" s="22">
        <v>29</v>
      </c>
      <c r="F1834" s="3" t="s">
        <v>821</v>
      </c>
      <c r="G1834" s="2" t="s">
        <v>182</v>
      </c>
      <c r="H1834" s="6">
        <v>20</v>
      </c>
      <c r="I1834" s="7">
        <v>-2</v>
      </c>
      <c r="J1834" s="6">
        <v>47</v>
      </c>
      <c r="K1834" s="7">
        <v>3</v>
      </c>
      <c r="L1834" s="6">
        <v>9</v>
      </c>
      <c r="M1834" s="7">
        <v>0</v>
      </c>
      <c r="N1834" s="6">
        <v>7</v>
      </c>
      <c r="O1834" s="7">
        <v>1</v>
      </c>
      <c r="P1834" s="6">
        <v>12</v>
      </c>
      <c r="Q1834" s="7">
        <v>-2</v>
      </c>
      <c r="R1834" s="6"/>
      <c r="T1834" s="6">
        <v>-27</v>
      </c>
      <c r="U1834" s="7">
        <v>-5</v>
      </c>
      <c r="V1834" s="3" t="s">
        <v>842</v>
      </c>
      <c r="W1834" s="3"/>
      <c r="Y1834" s="6"/>
      <c r="Z1834" s="6"/>
      <c r="AA1834" s="6"/>
      <c r="AC1834" s="6"/>
      <c r="AD1834" s="6"/>
      <c r="AF1834" s="6"/>
      <c r="AG1834" s="6"/>
      <c r="AL1834" s="6"/>
      <c r="AM1834" s="6"/>
      <c r="AO1834" s="4"/>
      <c r="AP1834" s="6"/>
      <c r="AQ1834" s="6"/>
      <c r="AR1834" s="6"/>
      <c r="AS1834" s="6"/>
      <c r="AT1834" s="6"/>
      <c r="AU1834" s="4"/>
      <c r="AV1834" s="6"/>
      <c r="AW1834" s="6"/>
      <c r="AX1834" s="7"/>
      <c r="AY1834" s="4"/>
      <c r="BI1834" s="50"/>
      <c r="BK1834" s="50"/>
      <c r="BM1834" s="50"/>
      <c r="BO1834" s="50"/>
      <c r="BQ1834" s="50"/>
      <c r="BS1834" s="50"/>
    </row>
    <row r="1835" spans="1:71" x14ac:dyDescent="0.25">
      <c r="A1835" s="3"/>
      <c r="B1835" s="3" t="s">
        <v>270</v>
      </c>
      <c r="C1835" s="52" t="s">
        <v>488</v>
      </c>
      <c r="D1835" s="39">
        <v>45439</v>
      </c>
      <c r="E1835" s="22">
        <v>29</v>
      </c>
      <c r="F1835" s="3" t="s">
        <v>1198</v>
      </c>
      <c r="H1835" s="6">
        <v>26</v>
      </c>
      <c r="I1835" s="7">
        <v>-1</v>
      </c>
      <c r="J1835" s="6">
        <v>45</v>
      </c>
      <c r="K1835" s="7">
        <v>1</v>
      </c>
      <c r="L1835" s="6">
        <v>9</v>
      </c>
      <c r="M1835" s="7">
        <v>0</v>
      </c>
      <c r="N1835" s="6">
        <v>5</v>
      </c>
      <c r="O1835" s="7">
        <v>-1</v>
      </c>
      <c r="P1835" s="6">
        <v>11</v>
      </c>
      <c r="Q1835" s="7">
        <v>1</v>
      </c>
      <c r="R1835" s="6"/>
      <c r="T1835" s="6">
        <v>-19</v>
      </c>
      <c r="U1835" s="7">
        <v>-2</v>
      </c>
      <c r="V1835" s="3" t="s">
        <v>842</v>
      </c>
      <c r="W1835" s="3"/>
      <c r="Y1835" s="6"/>
      <c r="Z1835" s="6">
        <v>23</v>
      </c>
      <c r="AA1835" s="6">
        <v>57</v>
      </c>
      <c r="AB1835" s="7">
        <f>Z1835-AA1835</f>
        <v>-34</v>
      </c>
      <c r="AC1835" s="6">
        <v>36</v>
      </c>
      <c r="AD1835" s="6">
        <v>32</v>
      </c>
      <c r="AE1835" s="7">
        <f>AC1835-AD1835</f>
        <v>4</v>
      </c>
      <c r="AF1835" s="6">
        <v>12</v>
      </c>
      <c r="AG1835" s="6">
        <v>27</v>
      </c>
      <c r="AH1835" s="7">
        <f>AF1835-AG1835</f>
        <v>-15</v>
      </c>
      <c r="AL1835" s="6"/>
      <c r="AM1835" s="6"/>
      <c r="AO1835" s="4" t="s">
        <v>1211</v>
      </c>
      <c r="AP1835" s="6">
        <v>24</v>
      </c>
      <c r="AQ1835" s="6">
        <v>41</v>
      </c>
      <c r="AR1835" s="6"/>
      <c r="AS1835" s="6"/>
      <c r="AT1835" s="6"/>
      <c r="AU1835" s="4" t="s">
        <v>1237</v>
      </c>
      <c r="AV1835" s="6"/>
      <c r="AW1835" s="6"/>
      <c r="AX1835" s="7"/>
      <c r="AY1835" s="4"/>
      <c r="BI1835" s="50"/>
      <c r="BK1835" s="50"/>
      <c r="BM1835" s="50"/>
      <c r="BO1835" s="50"/>
      <c r="BQ1835" s="50"/>
      <c r="BS1835" s="50"/>
    </row>
    <row r="1836" spans="1:71" x14ac:dyDescent="0.25">
      <c r="B1836" s="3" t="s">
        <v>270</v>
      </c>
      <c r="C1836" s="52" t="s">
        <v>660</v>
      </c>
      <c r="D1836" s="39">
        <v>45440</v>
      </c>
      <c r="E1836" s="22">
        <v>30</v>
      </c>
      <c r="F1836" s="3" t="s">
        <v>1019</v>
      </c>
      <c r="G1836" s="2" t="s">
        <v>202</v>
      </c>
      <c r="H1836" s="6">
        <v>27</v>
      </c>
      <c r="I1836" s="7">
        <v>2</v>
      </c>
      <c r="J1836" s="6">
        <v>43</v>
      </c>
      <c r="K1836" s="7">
        <v>2</v>
      </c>
      <c r="L1836" s="6">
        <v>9</v>
      </c>
      <c r="M1836" s="7">
        <v>0</v>
      </c>
      <c r="N1836" s="6">
        <v>6</v>
      </c>
      <c r="O1836" s="7">
        <v>0</v>
      </c>
      <c r="P1836" s="6">
        <v>11</v>
      </c>
      <c r="Q1836" s="7">
        <v>-3</v>
      </c>
      <c r="R1836" s="6"/>
      <c r="T1836" s="6">
        <v>-16</v>
      </c>
      <c r="U1836" s="7">
        <v>0</v>
      </c>
      <c r="V1836" s="3" t="s">
        <v>842</v>
      </c>
      <c r="W1836" s="3"/>
      <c r="Y1836" s="6"/>
      <c r="Z1836" s="6">
        <v>21</v>
      </c>
      <c r="AA1836" s="6">
        <v>59</v>
      </c>
      <c r="AB1836" s="7">
        <f>Z1836-AA1836</f>
        <v>-38</v>
      </c>
      <c r="AC1836" s="6">
        <v>32</v>
      </c>
      <c r="AD1836" s="6">
        <v>33</v>
      </c>
      <c r="AE1836" s="7">
        <f>AC1836-AD1836</f>
        <v>-1</v>
      </c>
      <c r="AF1836" s="6">
        <v>13</v>
      </c>
      <c r="AG1836" s="6">
        <v>19</v>
      </c>
      <c r="AH1836" s="7">
        <f>AF1836-AG1836</f>
        <v>-6</v>
      </c>
      <c r="AL1836" s="6"/>
      <c r="AM1836" s="6"/>
      <c r="AO1836" s="4" t="s">
        <v>1087</v>
      </c>
      <c r="AP1836" s="6"/>
      <c r="AQ1836" s="6"/>
      <c r="AR1836" s="6"/>
      <c r="AS1836" s="6"/>
      <c r="AT1836" s="6"/>
      <c r="AU1836" s="4"/>
      <c r="AV1836" s="6"/>
      <c r="AW1836" s="6"/>
      <c r="AX1836" s="7"/>
      <c r="AY1836" s="4"/>
      <c r="BI1836" s="50"/>
      <c r="BK1836" s="50"/>
      <c r="BM1836" s="50"/>
      <c r="BO1836" s="50"/>
      <c r="BQ1836" s="50"/>
      <c r="BS1836" s="50"/>
    </row>
    <row r="1837" spans="1:71" x14ac:dyDescent="0.25">
      <c r="B1837" s="3" t="s">
        <v>270</v>
      </c>
      <c r="C1837" s="52" t="s">
        <v>603</v>
      </c>
      <c r="D1837" s="39">
        <v>45441</v>
      </c>
      <c r="E1837" s="22">
        <v>30</v>
      </c>
      <c r="F1837" s="3" t="s">
        <v>821</v>
      </c>
      <c r="G1837" s="2" t="s">
        <v>224</v>
      </c>
      <c r="H1837" s="6">
        <v>21</v>
      </c>
      <c r="I1837" s="7">
        <v>1</v>
      </c>
      <c r="J1837" s="6">
        <v>46</v>
      </c>
      <c r="K1837" s="7">
        <v>-1</v>
      </c>
      <c r="L1837" s="6">
        <v>8</v>
      </c>
      <c r="M1837" s="7">
        <v>-1</v>
      </c>
      <c r="N1837" s="6">
        <v>6</v>
      </c>
      <c r="O1837" s="7">
        <v>-1</v>
      </c>
      <c r="P1837" s="6">
        <v>15</v>
      </c>
      <c r="Q1837" s="7">
        <v>3</v>
      </c>
      <c r="R1837" s="6"/>
      <c r="T1837" s="6">
        <v>-25</v>
      </c>
      <c r="U1837" s="7">
        <v>2</v>
      </c>
      <c r="V1837" s="3" t="s">
        <v>842</v>
      </c>
      <c r="W1837" t="s">
        <v>739</v>
      </c>
      <c r="Y1837" s="6"/>
      <c r="Z1837" s="6"/>
      <c r="AA1837" s="6"/>
      <c r="AC1837" s="6"/>
      <c r="AD1837" s="6"/>
      <c r="AF1837" s="6"/>
      <c r="AG1837" s="6"/>
      <c r="AL1837" s="6"/>
      <c r="AM1837" s="6"/>
      <c r="AO1837" s="4"/>
      <c r="AP1837" s="6"/>
      <c r="AQ1837" s="6"/>
      <c r="AR1837" s="6"/>
      <c r="AS1837" s="6"/>
      <c r="AT1837" s="6"/>
      <c r="AU1837" s="4"/>
      <c r="AV1837" s="6"/>
      <c r="AW1837" s="6"/>
      <c r="AX1837" s="7"/>
      <c r="AY1837" s="4"/>
      <c r="BI1837" s="50"/>
      <c r="BK1837" s="50"/>
      <c r="BM1837" s="50"/>
      <c r="BO1837" s="50"/>
      <c r="BQ1837" s="50"/>
      <c r="BS1837" s="50"/>
    </row>
    <row r="1838" spans="1:71" x14ac:dyDescent="0.25">
      <c r="B1838" s="3" t="s">
        <v>270</v>
      </c>
      <c r="C1838" s="52" t="s">
        <v>603</v>
      </c>
      <c r="D1838" s="39">
        <v>45441</v>
      </c>
      <c r="E1838" s="22">
        <v>30</v>
      </c>
      <c r="F1838" s="3" t="s">
        <v>821</v>
      </c>
      <c r="H1838" s="6">
        <v>21</v>
      </c>
      <c r="J1838" s="6">
        <v>44</v>
      </c>
      <c r="L1838" s="6">
        <v>11</v>
      </c>
      <c r="N1838" s="6">
        <v>6</v>
      </c>
      <c r="P1838" s="6">
        <v>14</v>
      </c>
      <c r="R1838" s="6"/>
      <c r="T1838" s="6">
        <v>-23</v>
      </c>
      <c r="V1838" s="3" t="s">
        <v>842</v>
      </c>
      <c r="W1838" t="s">
        <v>1238</v>
      </c>
      <c r="Y1838" s="6"/>
      <c r="Z1838" s="6" t="s">
        <v>439</v>
      </c>
      <c r="AA1838" s="6"/>
      <c r="AC1838" s="6"/>
      <c r="AD1838" s="6"/>
      <c r="AF1838" s="6"/>
      <c r="AG1838" s="6"/>
      <c r="AL1838" s="6"/>
      <c r="AM1838" s="6"/>
      <c r="AO1838" s="4"/>
      <c r="AP1838" s="6"/>
      <c r="AQ1838" s="6"/>
      <c r="AR1838" s="6"/>
      <c r="AS1838" s="6"/>
      <c r="AT1838" s="6"/>
      <c r="AU1838" s="4"/>
      <c r="AV1838" s="6"/>
      <c r="AW1838" s="6"/>
      <c r="AX1838" s="7"/>
      <c r="AY1838" s="4"/>
      <c r="BI1838" s="50"/>
      <c r="BK1838" s="50"/>
      <c r="BM1838" s="50"/>
      <c r="BO1838" s="50"/>
      <c r="BQ1838" s="50"/>
      <c r="BS1838" s="50"/>
    </row>
    <row r="1839" spans="1:71" x14ac:dyDescent="0.25">
      <c r="B1839" s="3" t="s">
        <v>270</v>
      </c>
      <c r="C1839" s="52" t="s">
        <v>603</v>
      </c>
      <c r="D1839" s="39">
        <v>45441</v>
      </c>
      <c r="E1839" s="22">
        <v>31</v>
      </c>
      <c r="F1839" s="3" t="s">
        <v>1169</v>
      </c>
      <c r="H1839" s="6">
        <v>21</v>
      </c>
      <c r="I1839" s="7">
        <v>2</v>
      </c>
      <c r="J1839" s="6">
        <v>45</v>
      </c>
      <c r="K1839" s="7">
        <v>0</v>
      </c>
      <c r="L1839" s="6">
        <v>11</v>
      </c>
      <c r="M1839" s="7">
        <v>-1</v>
      </c>
      <c r="N1839" s="6">
        <v>6</v>
      </c>
      <c r="O1839" s="7">
        <v>1</v>
      </c>
      <c r="P1839" s="6">
        <v>12</v>
      </c>
      <c r="Q1839" s="7">
        <v>-2</v>
      </c>
      <c r="R1839" s="6"/>
      <c r="T1839" s="6">
        <v>-24</v>
      </c>
      <c r="U1839" s="7">
        <v>2</v>
      </c>
      <c r="V1839" s="3" t="s">
        <v>1170</v>
      </c>
      <c r="W1839" t="s">
        <v>988</v>
      </c>
      <c r="Y1839" s="6"/>
      <c r="Z1839" s="6"/>
      <c r="AA1839" s="6"/>
      <c r="AC1839" s="6"/>
      <c r="AD1839" s="6"/>
      <c r="AF1839" s="6"/>
      <c r="AG1839" s="6"/>
      <c r="AL1839" s="6"/>
      <c r="AM1839" s="6"/>
      <c r="AO1839" s="4"/>
      <c r="AP1839" s="6"/>
      <c r="AQ1839" s="6"/>
      <c r="AR1839" s="6"/>
      <c r="AS1839" s="6"/>
      <c r="AT1839" s="6"/>
      <c r="AU1839" s="4"/>
      <c r="AV1839" s="6"/>
      <c r="AW1839" s="6"/>
      <c r="AX1839" s="7"/>
      <c r="AY1839" s="4"/>
      <c r="BI1839" s="50"/>
      <c r="BK1839" s="50"/>
      <c r="BM1839" s="50"/>
      <c r="BO1839" s="50"/>
      <c r="BQ1839" s="50"/>
      <c r="BS1839" s="50"/>
    </row>
    <row r="1840" spans="1:71" x14ac:dyDescent="0.25">
      <c r="B1840" s="3" t="s">
        <v>270</v>
      </c>
      <c r="C1840" s="52" t="s">
        <v>603</v>
      </c>
      <c r="D1840" s="39">
        <v>45441</v>
      </c>
      <c r="E1840" s="22">
        <v>31</v>
      </c>
      <c r="F1840" s="3" t="s">
        <v>821</v>
      </c>
      <c r="H1840" s="6"/>
      <c r="J1840" s="6"/>
      <c r="L1840" s="6"/>
      <c r="N1840" s="6"/>
      <c r="P1840" s="6"/>
      <c r="R1840" s="6"/>
      <c r="T1840" s="6"/>
      <c r="V1840" s="3" t="s">
        <v>842</v>
      </c>
      <c r="W1840" s="3"/>
      <c r="Y1840" s="6"/>
      <c r="Z1840" s="6">
        <v>22</v>
      </c>
      <c r="AA1840" s="6">
        <v>70</v>
      </c>
      <c r="AB1840" s="7">
        <f>Z1840-AA1840</f>
        <v>-48</v>
      </c>
      <c r="AC1840" s="6">
        <v>37</v>
      </c>
      <c r="AD1840" s="6">
        <v>50</v>
      </c>
      <c r="AE1840" s="7">
        <f>AC1840-AD1840</f>
        <v>-13</v>
      </c>
      <c r="AF1840" s="6">
        <v>15</v>
      </c>
      <c r="AG1840" s="6">
        <v>35</v>
      </c>
      <c r="AH1840" s="7">
        <f>AF1840-AG1840</f>
        <v>-20</v>
      </c>
      <c r="AL1840" s="6">
        <v>2</v>
      </c>
      <c r="AM1840" s="6">
        <v>13</v>
      </c>
      <c r="AN1840" s="7">
        <v>-11</v>
      </c>
      <c r="AO1840" s="4" t="s">
        <v>931</v>
      </c>
      <c r="AP1840" s="6"/>
      <c r="AQ1840" s="6"/>
      <c r="AR1840" s="6"/>
      <c r="AS1840" s="6"/>
      <c r="AT1840" s="6"/>
      <c r="AU1840" s="4"/>
      <c r="AV1840" s="6"/>
      <c r="AW1840" s="6"/>
      <c r="AX1840" s="7"/>
      <c r="AY1840" s="4"/>
      <c r="BI1840" s="50"/>
      <c r="BK1840" s="50"/>
      <c r="BM1840" s="50"/>
      <c r="BO1840" s="50"/>
      <c r="BQ1840" s="50"/>
      <c r="BS1840" s="50"/>
    </row>
    <row r="1841" spans="1:71" x14ac:dyDescent="0.25">
      <c r="B1841" s="3" t="s">
        <v>270</v>
      </c>
      <c r="C1841" s="52" t="s">
        <v>603</v>
      </c>
      <c r="D1841" s="39">
        <v>45441</v>
      </c>
      <c r="E1841" s="22">
        <v>31</v>
      </c>
      <c r="F1841" s="3" t="s">
        <v>1215</v>
      </c>
      <c r="G1841" s="2" t="s">
        <v>1232</v>
      </c>
      <c r="H1841" s="6">
        <v>24</v>
      </c>
      <c r="I1841" s="7">
        <v>0</v>
      </c>
      <c r="J1841" s="6">
        <v>44</v>
      </c>
      <c r="K1841" s="7">
        <v>0</v>
      </c>
      <c r="L1841" s="6">
        <v>9</v>
      </c>
      <c r="M1841" s="7">
        <v>1</v>
      </c>
      <c r="N1841" s="6">
        <v>6</v>
      </c>
      <c r="O1841" s="7">
        <v>0</v>
      </c>
      <c r="P1841" s="6">
        <v>11</v>
      </c>
      <c r="Q1841" s="7">
        <v>-2</v>
      </c>
      <c r="R1841" s="6"/>
      <c r="T1841" s="6">
        <v>-20</v>
      </c>
      <c r="U1841" s="7">
        <v>0</v>
      </c>
      <c r="V1841" s="3" t="s">
        <v>842</v>
      </c>
      <c r="W1841" s="3"/>
      <c r="Y1841" s="6"/>
      <c r="Z1841" s="6"/>
      <c r="AA1841" s="6"/>
      <c r="AC1841" s="6"/>
      <c r="AD1841" s="6"/>
      <c r="AF1841" s="6"/>
      <c r="AG1841" s="6"/>
      <c r="AL1841" s="6"/>
      <c r="AM1841" s="6"/>
      <c r="AO1841" s="4"/>
      <c r="AP1841" s="6"/>
      <c r="AQ1841" s="6"/>
      <c r="AR1841" s="6"/>
      <c r="AS1841" s="6"/>
      <c r="AT1841" s="6"/>
      <c r="AU1841" s="4"/>
      <c r="AV1841" s="6"/>
      <c r="AW1841" s="6"/>
      <c r="AX1841" s="7"/>
      <c r="AY1841" s="4"/>
      <c r="BI1841" s="50"/>
      <c r="BK1841" s="50"/>
      <c r="BM1841" s="50"/>
      <c r="BO1841" s="50"/>
      <c r="BQ1841" s="50"/>
      <c r="BS1841" s="50"/>
    </row>
    <row r="1842" spans="1:71" x14ac:dyDescent="0.25">
      <c r="B1842" s="3" t="s">
        <v>270</v>
      </c>
      <c r="C1842" s="52" t="s">
        <v>702</v>
      </c>
      <c r="D1842" s="39">
        <v>45441</v>
      </c>
      <c r="E1842" s="22">
        <v>2</v>
      </c>
      <c r="F1842" s="3" t="s">
        <v>903</v>
      </c>
      <c r="G1842" s="2" t="s">
        <v>138</v>
      </c>
      <c r="H1842" s="6">
        <v>25</v>
      </c>
      <c r="I1842" s="7">
        <v>-2</v>
      </c>
      <c r="J1842" s="6">
        <v>45</v>
      </c>
      <c r="K1842" s="7">
        <v>4</v>
      </c>
      <c r="L1842" s="6">
        <v>8</v>
      </c>
      <c r="M1842" s="7">
        <v>-2</v>
      </c>
      <c r="N1842" s="6">
        <v>6</v>
      </c>
      <c r="O1842" s="7">
        <v>-1</v>
      </c>
      <c r="P1842" s="6">
        <v>11</v>
      </c>
      <c r="Q1842" s="7">
        <v>1</v>
      </c>
      <c r="R1842" s="6"/>
      <c r="T1842" s="6">
        <v>-20</v>
      </c>
      <c r="U1842" s="7">
        <v>-6</v>
      </c>
      <c r="V1842" s="3" t="s">
        <v>842</v>
      </c>
      <c r="W1842" s="3"/>
      <c r="Y1842" s="6"/>
      <c r="Z1842" s="6">
        <v>23</v>
      </c>
      <c r="AA1842" s="6">
        <v>56</v>
      </c>
      <c r="AB1842" s="7">
        <f>Z1842-AA1842</f>
        <v>-33</v>
      </c>
      <c r="AC1842" s="6">
        <v>34</v>
      </c>
      <c r="AD1842" s="6">
        <v>37</v>
      </c>
      <c r="AE1842" s="7">
        <f>AC1842-AD1842</f>
        <v>-3</v>
      </c>
      <c r="AF1842" s="6">
        <v>15</v>
      </c>
      <c r="AG1842" s="6">
        <v>22</v>
      </c>
      <c r="AH1842" s="7">
        <f>AF1842-AG1842</f>
        <v>-7</v>
      </c>
      <c r="AL1842" s="6"/>
      <c r="AM1842" s="6"/>
      <c r="AO1842" s="4" t="s">
        <v>1127</v>
      </c>
      <c r="AP1842" s="6">
        <v>20</v>
      </c>
      <c r="AQ1842" s="6">
        <v>36</v>
      </c>
      <c r="AR1842" s="6"/>
      <c r="AS1842" s="6"/>
      <c r="AT1842" s="6"/>
      <c r="AU1842" s="4" t="s">
        <v>1035</v>
      </c>
      <c r="AV1842" s="6"/>
      <c r="AW1842" s="6"/>
      <c r="AX1842" s="7"/>
      <c r="AY1842" s="4"/>
      <c r="BI1842" s="50"/>
      <c r="BK1842" s="50"/>
      <c r="BM1842" s="50"/>
      <c r="BO1842" s="50"/>
      <c r="BQ1842" s="50"/>
      <c r="BS1842" s="50"/>
    </row>
    <row r="1843" spans="1:71" x14ac:dyDescent="0.25">
      <c r="B1843" s="3" t="s">
        <v>270</v>
      </c>
      <c r="C1843" s="52" t="s">
        <v>587</v>
      </c>
      <c r="D1843" s="39">
        <v>45442</v>
      </c>
      <c r="E1843" s="22">
        <v>31</v>
      </c>
      <c r="F1843" s="3" t="s">
        <v>1164</v>
      </c>
      <c r="H1843" s="6">
        <v>21</v>
      </c>
      <c r="I1843" s="7">
        <v>-1</v>
      </c>
      <c r="J1843" s="6">
        <v>46</v>
      </c>
      <c r="K1843" s="7">
        <v>-1</v>
      </c>
      <c r="L1843" s="6">
        <v>8</v>
      </c>
      <c r="M1843" s="7">
        <v>0</v>
      </c>
      <c r="N1843" s="6">
        <v>6</v>
      </c>
      <c r="O1843" s="7">
        <v>0</v>
      </c>
      <c r="P1843" s="6">
        <v>13</v>
      </c>
      <c r="Q1843" s="7">
        <v>1</v>
      </c>
      <c r="R1843" s="6"/>
      <c r="T1843" s="6">
        <v>-25</v>
      </c>
      <c r="U1843" s="7">
        <v>0</v>
      </c>
      <c r="V1843" s="3" t="s">
        <v>842</v>
      </c>
      <c r="W1843" s="3"/>
      <c r="Y1843" s="6"/>
      <c r="Z1843" s="6">
        <v>24</v>
      </c>
      <c r="AA1843" s="6">
        <v>55</v>
      </c>
      <c r="AB1843" s="7">
        <f>Z1843-AA1843</f>
        <v>-31</v>
      </c>
      <c r="AC1843" s="6">
        <v>35</v>
      </c>
      <c r="AD1843" s="6">
        <v>34</v>
      </c>
      <c r="AE1843" s="7">
        <f>AC1843-AD1843</f>
        <v>1</v>
      </c>
      <c r="AF1843" s="6"/>
      <c r="AG1843" s="6"/>
      <c r="AL1843" s="6"/>
      <c r="AM1843" s="6"/>
      <c r="AO1843" s="4" t="s">
        <v>1189</v>
      </c>
      <c r="AP1843" s="6">
        <v>25</v>
      </c>
      <c r="AQ1843" s="6">
        <v>45</v>
      </c>
      <c r="AR1843" s="6"/>
      <c r="AS1843" s="6"/>
      <c r="AT1843" s="6"/>
      <c r="AU1843" s="4" t="s">
        <v>1185</v>
      </c>
      <c r="AV1843" s="6"/>
      <c r="AW1843" s="6"/>
      <c r="AX1843" s="7"/>
      <c r="AY1843" s="4"/>
      <c r="BI1843" s="50"/>
      <c r="BK1843" s="50"/>
      <c r="BM1843" s="50"/>
      <c r="BO1843" s="50"/>
      <c r="BQ1843" s="50"/>
      <c r="BS1843" s="50"/>
    </row>
    <row r="1844" spans="1:71" x14ac:dyDescent="0.25">
      <c r="B1844" s="3" t="s">
        <v>270</v>
      </c>
      <c r="C1844" s="52" t="s">
        <v>587</v>
      </c>
      <c r="D1844" s="39">
        <v>45442</v>
      </c>
      <c r="E1844" s="22">
        <v>4</v>
      </c>
      <c r="F1844" s="3" t="s">
        <v>1121</v>
      </c>
      <c r="H1844" s="6">
        <v>26</v>
      </c>
      <c r="I1844" s="7">
        <v>-2</v>
      </c>
      <c r="J1844" s="6">
        <v>43</v>
      </c>
      <c r="K1844" s="7">
        <v>-5</v>
      </c>
      <c r="L1844" s="6">
        <v>9</v>
      </c>
      <c r="M1844" s="7">
        <v>0</v>
      </c>
      <c r="N1844" s="6">
        <v>6</v>
      </c>
      <c r="O1844" s="7">
        <v>2</v>
      </c>
      <c r="P1844" s="6">
        <v>12</v>
      </c>
      <c r="Q1844" s="7">
        <v>6</v>
      </c>
      <c r="R1844" s="6"/>
      <c r="T1844" s="6">
        <v>-17</v>
      </c>
      <c r="V1844" s="3" t="s">
        <v>842</v>
      </c>
      <c r="W1844" s="3"/>
      <c r="Y1844" s="6"/>
      <c r="Z1844" s="6"/>
      <c r="AA1844" s="6"/>
      <c r="AC1844" s="6"/>
      <c r="AD1844" s="6"/>
      <c r="AF1844" s="6"/>
      <c r="AG1844" s="6"/>
      <c r="AL1844" s="6"/>
      <c r="AM1844" s="6"/>
      <c r="AO1844" s="4"/>
      <c r="AP1844" s="6"/>
      <c r="AQ1844" s="6"/>
      <c r="AR1844" s="6"/>
      <c r="AS1844" s="6"/>
      <c r="AT1844" s="6"/>
      <c r="AU1844" s="4"/>
      <c r="AV1844" s="6"/>
      <c r="AW1844" s="6"/>
      <c r="AX1844" s="7"/>
      <c r="AY1844" s="4"/>
      <c r="BI1844" s="50"/>
      <c r="BK1844" s="50"/>
      <c r="BM1844" s="50"/>
      <c r="BO1844" s="50"/>
      <c r="BQ1844" s="50"/>
      <c r="BS1844" s="50"/>
    </row>
    <row r="1845" spans="1:71" x14ac:dyDescent="0.25">
      <c r="B1845" s="3" t="s">
        <v>270</v>
      </c>
      <c r="C1845" s="52" t="s">
        <v>495</v>
      </c>
      <c r="D1845" s="39">
        <v>45442</v>
      </c>
      <c r="E1845" s="22">
        <v>6</v>
      </c>
      <c r="F1845" s="3" t="s">
        <v>976</v>
      </c>
      <c r="H1845" s="6">
        <v>23</v>
      </c>
      <c r="I1845" s="7">
        <v>-1</v>
      </c>
      <c r="J1845" s="6">
        <v>47</v>
      </c>
      <c r="K1845" s="7">
        <v>0</v>
      </c>
      <c r="L1845" s="6">
        <v>6</v>
      </c>
      <c r="M1845" s="7">
        <v>0</v>
      </c>
      <c r="N1845" s="6">
        <v>6</v>
      </c>
      <c r="O1845" s="7">
        <v>-2</v>
      </c>
      <c r="P1845" s="6">
        <v>11</v>
      </c>
      <c r="Q1845" s="7">
        <v>0</v>
      </c>
      <c r="R1845" s="6"/>
      <c r="T1845" s="6">
        <v>-24</v>
      </c>
      <c r="U1845" s="7">
        <v>-1</v>
      </c>
      <c r="V1845" s="3" t="s">
        <v>842</v>
      </c>
      <c r="W1845" s="3" t="s">
        <v>1213</v>
      </c>
      <c r="X1845" s="3" t="s">
        <v>439</v>
      </c>
      <c r="Y1845" s="6"/>
      <c r="Z1845" s="6"/>
      <c r="AA1845" s="6"/>
      <c r="AC1845" s="6"/>
      <c r="AD1845" s="6"/>
      <c r="AF1845" s="6"/>
      <c r="AG1845" s="6"/>
      <c r="AL1845" s="6"/>
      <c r="AM1845" s="6"/>
      <c r="AO1845" s="4"/>
      <c r="AP1845" s="6">
        <v>19</v>
      </c>
      <c r="AQ1845" s="6">
        <v>38</v>
      </c>
      <c r="AR1845" s="6"/>
      <c r="AS1845" s="6"/>
      <c r="AT1845" s="6"/>
      <c r="AU1845" s="4" t="s">
        <v>1185</v>
      </c>
      <c r="AV1845" s="6"/>
      <c r="AW1845" s="6"/>
      <c r="AX1845" s="7"/>
      <c r="AY1845" s="4"/>
      <c r="BI1845" s="50"/>
      <c r="BK1845" s="50"/>
      <c r="BM1845" s="50"/>
      <c r="BO1845" s="50"/>
      <c r="BQ1845" s="50"/>
      <c r="BS1845" s="50"/>
    </row>
    <row r="1846" spans="1:71" x14ac:dyDescent="0.25">
      <c r="B1846" s="3" t="s">
        <v>270</v>
      </c>
      <c r="C1846" s="52" t="s">
        <v>517</v>
      </c>
      <c r="D1846" s="39">
        <v>45442</v>
      </c>
      <c r="E1846" s="22">
        <v>5</v>
      </c>
      <c r="F1846" s="3" t="s">
        <v>1239</v>
      </c>
      <c r="H1846" s="6">
        <v>23</v>
      </c>
      <c r="J1846" s="6">
        <v>41</v>
      </c>
      <c r="L1846" s="6">
        <v>12</v>
      </c>
      <c r="N1846" s="6">
        <v>8</v>
      </c>
      <c r="P1846" s="6">
        <v>9</v>
      </c>
      <c r="R1846" s="6"/>
      <c r="T1846" s="6">
        <v>-18</v>
      </c>
      <c r="V1846" s="3" t="s">
        <v>842</v>
      </c>
      <c r="W1846" s="3"/>
      <c r="Y1846" s="6"/>
      <c r="Z1846" s="6"/>
      <c r="AA1846" s="6"/>
      <c r="AC1846" s="6"/>
      <c r="AD1846" s="6"/>
      <c r="AF1846" s="6"/>
      <c r="AG1846" s="6"/>
      <c r="AL1846" s="6"/>
      <c r="AM1846" s="6"/>
      <c r="AO1846" s="4"/>
      <c r="AP1846" s="6">
        <v>18</v>
      </c>
      <c r="AQ1846" s="6">
        <v>37</v>
      </c>
      <c r="AR1846" s="6"/>
      <c r="AS1846" s="6"/>
      <c r="AT1846" s="6"/>
      <c r="AU1846" s="4" t="s">
        <v>1046</v>
      </c>
      <c r="AV1846" s="6"/>
      <c r="AW1846" s="6"/>
      <c r="AX1846" s="7"/>
      <c r="AY1846" s="4"/>
      <c r="BI1846" s="50"/>
      <c r="BK1846" s="50"/>
      <c r="BM1846" s="50"/>
      <c r="BO1846" s="50"/>
      <c r="BQ1846" s="50"/>
      <c r="BS1846" s="50"/>
    </row>
    <row r="1847" spans="1:71" x14ac:dyDescent="0.25">
      <c r="A1847" s="3"/>
      <c r="B1847" s="3" t="s">
        <v>270</v>
      </c>
      <c r="C1847" s="85" t="s">
        <v>1240</v>
      </c>
      <c r="D1847" s="39">
        <v>45442</v>
      </c>
      <c r="E1847" s="22">
        <v>26</v>
      </c>
      <c r="F1847" s="3" t="s">
        <v>1164</v>
      </c>
      <c r="G1847" s="2" t="s">
        <v>56</v>
      </c>
      <c r="H1847" s="6">
        <v>22</v>
      </c>
      <c r="J1847" s="6">
        <v>42</v>
      </c>
      <c r="L1847" s="6">
        <v>11</v>
      </c>
      <c r="N1847" s="6">
        <v>6</v>
      </c>
      <c r="P1847" s="6">
        <v>14</v>
      </c>
      <c r="R1847" s="6"/>
      <c r="T1847" s="6">
        <v>-20</v>
      </c>
      <c r="V1847" s="3" t="s">
        <v>842</v>
      </c>
      <c r="W1847" s="3"/>
      <c r="X1847" t="s">
        <v>1152</v>
      </c>
      <c r="Y1847" s="6"/>
      <c r="Z1847" s="6"/>
      <c r="AA1847" s="6"/>
      <c r="AC1847" s="6"/>
      <c r="AD1847" s="6"/>
      <c r="AF1847" s="6"/>
      <c r="AG1847" s="6"/>
      <c r="AL1847" s="6"/>
      <c r="AM1847" s="6"/>
      <c r="AO1847" s="4"/>
      <c r="AP1847" s="6"/>
      <c r="AQ1847" s="6"/>
      <c r="AR1847" s="6"/>
      <c r="AS1847" s="6"/>
      <c r="AT1847" s="6"/>
      <c r="AU1847" s="4"/>
      <c r="AV1847" s="6"/>
      <c r="AW1847" s="6"/>
      <c r="AX1847" s="7"/>
      <c r="AY1847" s="4"/>
      <c r="BF1847">
        <v>76</v>
      </c>
      <c r="BG1847" s="91" t="s">
        <v>1775</v>
      </c>
      <c r="BH1847">
        <v>465</v>
      </c>
      <c r="BI1847" s="50"/>
      <c r="BJ1847">
        <v>52</v>
      </c>
      <c r="BK1847" s="50"/>
      <c r="BL1847">
        <v>3</v>
      </c>
      <c r="BM1847" s="50"/>
      <c r="BN1847">
        <v>3</v>
      </c>
      <c r="BO1847" s="50"/>
      <c r="BP1847">
        <v>29</v>
      </c>
      <c r="BQ1847" s="50"/>
      <c r="BR1847">
        <v>3</v>
      </c>
      <c r="BS1847" s="50"/>
    </row>
    <row r="1848" spans="1:71" x14ac:dyDescent="0.25">
      <c r="B1848" s="3" t="s">
        <v>270</v>
      </c>
      <c r="C1848" s="52" t="s">
        <v>644</v>
      </c>
      <c r="D1848" s="39">
        <v>45443</v>
      </c>
      <c r="E1848" s="22">
        <v>3</v>
      </c>
      <c r="F1848" s="3" t="s">
        <v>1135</v>
      </c>
      <c r="H1848" s="6">
        <v>20</v>
      </c>
      <c r="I1848" s="7">
        <v>-3</v>
      </c>
      <c r="J1848" s="6">
        <v>46</v>
      </c>
      <c r="K1848" s="7">
        <v>0</v>
      </c>
      <c r="L1848" s="6">
        <v>10</v>
      </c>
      <c r="M1848" s="7">
        <v>1</v>
      </c>
      <c r="N1848" s="6">
        <v>5</v>
      </c>
      <c r="O1848" s="7">
        <v>0</v>
      </c>
      <c r="P1848" s="6">
        <v>14</v>
      </c>
      <c r="Q1848" s="7">
        <v>1</v>
      </c>
      <c r="R1848" s="6"/>
      <c r="T1848" s="6">
        <v>-26</v>
      </c>
      <c r="U1848" s="7">
        <v>-3</v>
      </c>
      <c r="V1848" s="3" t="s">
        <v>842</v>
      </c>
      <c r="W1848" s="3" t="s">
        <v>1241</v>
      </c>
      <c r="Y1848" s="6"/>
      <c r="Z1848" s="6">
        <v>30</v>
      </c>
      <c r="AA1848" s="6">
        <v>47</v>
      </c>
      <c r="AB1848" s="7">
        <f>Z1848-AA1848</f>
        <v>-17</v>
      </c>
      <c r="AC1848" s="6">
        <v>40</v>
      </c>
      <c r="AD1848" s="6">
        <v>29</v>
      </c>
      <c r="AE1848" s="7">
        <f>AC1848-AD1848</f>
        <v>11</v>
      </c>
      <c r="AF1848" s="6"/>
      <c r="AG1848" s="6"/>
      <c r="AL1848" s="6"/>
      <c r="AM1848" s="6"/>
      <c r="AO1848" s="4" t="s">
        <v>1148</v>
      </c>
      <c r="AP1848" s="6">
        <v>26</v>
      </c>
      <c r="AQ1848" s="6">
        <v>46</v>
      </c>
      <c r="AR1848" s="6"/>
      <c r="AS1848" s="6"/>
      <c r="AT1848" s="6"/>
      <c r="AU1848" s="4" t="s">
        <v>1147</v>
      </c>
      <c r="AV1848" s="6"/>
      <c r="AW1848" s="6"/>
      <c r="AX1848" s="7"/>
      <c r="AY1848" s="4"/>
      <c r="BI1848" s="50"/>
      <c r="BK1848" s="50"/>
      <c r="BM1848" s="50"/>
      <c r="BO1848" s="50"/>
      <c r="BQ1848" s="50"/>
      <c r="BS1848" s="50"/>
    </row>
    <row r="1849" spans="1:71" x14ac:dyDescent="0.25">
      <c r="B1849" s="3" t="s">
        <v>270</v>
      </c>
      <c r="C1849" s="52" t="s">
        <v>644</v>
      </c>
      <c r="D1849" s="39">
        <v>45443</v>
      </c>
      <c r="E1849" s="22">
        <v>3</v>
      </c>
      <c r="F1849" s="3" t="s">
        <v>1173</v>
      </c>
      <c r="G1849" s="2" t="s">
        <v>220</v>
      </c>
      <c r="H1849" s="6">
        <v>26</v>
      </c>
      <c r="I1849" s="7">
        <v>-2</v>
      </c>
      <c r="J1849" s="6">
        <v>43</v>
      </c>
      <c r="K1849" s="7">
        <v>3</v>
      </c>
      <c r="L1849" s="6">
        <v>11</v>
      </c>
      <c r="M1849" s="7">
        <v>1</v>
      </c>
      <c r="N1849" s="6">
        <v>3</v>
      </c>
      <c r="O1849" s="7">
        <v>-2</v>
      </c>
      <c r="P1849" s="6">
        <v>12</v>
      </c>
      <c r="Q1849" s="7">
        <v>0</v>
      </c>
      <c r="R1849" s="6"/>
      <c r="T1849" s="6">
        <v>-17</v>
      </c>
      <c r="U1849" s="7">
        <v>-5</v>
      </c>
      <c r="V1849" s="3" t="s">
        <v>842</v>
      </c>
      <c r="W1849" s="3"/>
      <c r="Y1849" s="6"/>
      <c r="Z1849" s="6">
        <v>25</v>
      </c>
      <c r="AA1849" s="6">
        <v>53</v>
      </c>
      <c r="AB1849" s="7">
        <f>Z1849-AA1849</f>
        <v>-28</v>
      </c>
      <c r="AC1849" s="6">
        <v>35</v>
      </c>
      <c r="AD1849" s="6">
        <v>34</v>
      </c>
      <c r="AE1849" s="7">
        <f>AC1849-AD1849</f>
        <v>1</v>
      </c>
      <c r="AF1849" s="6"/>
      <c r="AG1849" s="6"/>
      <c r="AL1849" s="6"/>
      <c r="AM1849" s="6"/>
      <c r="AO1849" s="4" t="s">
        <v>1226</v>
      </c>
      <c r="AP1849" s="6">
        <v>29</v>
      </c>
      <c r="AQ1849" s="6">
        <v>45</v>
      </c>
      <c r="AR1849" s="6"/>
      <c r="AS1849" s="6"/>
      <c r="AT1849" s="6"/>
      <c r="AU1849" s="4" t="s">
        <v>1227</v>
      </c>
      <c r="AV1849" s="6"/>
      <c r="AW1849" s="6"/>
      <c r="AX1849" s="7"/>
      <c r="AY1849" s="4"/>
      <c r="BI1849" s="50"/>
      <c r="BK1849" s="50"/>
      <c r="BM1849" s="50"/>
      <c r="BO1849" s="50"/>
      <c r="BQ1849" s="50"/>
      <c r="BS1849" s="50"/>
    </row>
    <row r="1850" spans="1:71" x14ac:dyDescent="0.25">
      <c r="B1850" s="3" t="s">
        <v>270</v>
      </c>
      <c r="C1850" s="52" t="s">
        <v>644</v>
      </c>
      <c r="D1850" s="39">
        <v>45443</v>
      </c>
      <c r="E1850" s="22">
        <v>3</v>
      </c>
      <c r="F1850" s="3" t="s">
        <v>1173</v>
      </c>
      <c r="G1850" s="2" t="s">
        <v>220</v>
      </c>
      <c r="H1850" s="6"/>
      <c r="J1850" s="6"/>
      <c r="L1850" s="6"/>
      <c r="N1850" s="6"/>
      <c r="P1850" s="6"/>
      <c r="R1850" s="6"/>
      <c r="T1850" s="6"/>
      <c r="V1850" s="3" t="s">
        <v>842</v>
      </c>
      <c r="W1850" s="3"/>
      <c r="Y1850" s="6"/>
      <c r="Z1850" s="6">
        <v>26</v>
      </c>
      <c r="AA1850" s="6">
        <v>51</v>
      </c>
      <c r="AB1850" s="7">
        <f>Z1850-AA1850</f>
        <v>-25</v>
      </c>
      <c r="AC1850" s="6">
        <v>39</v>
      </c>
      <c r="AD1850" s="6">
        <v>33</v>
      </c>
      <c r="AE1850" s="7">
        <f>AC1850-AD1850</f>
        <v>6</v>
      </c>
      <c r="AF1850" s="6">
        <v>16</v>
      </c>
      <c r="AG1850" s="6">
        <v>21</v>
      </c>
      <c r="AH1850" s="7">
        <f>AF1850-AG1850</f>
        <v>-5</v>
      </c>
      <c r="AI1850" s="6">
        <v>12</v>
      </c>
      <c r="AJ1850" s="6">
        <v>20</v>
      </c>
      <c r="AK1850" s="7">
        <f>AI1850-AJ1850</f>
        <v>-8</v>
      </c>
      <c r="AL1850" s="6"/>
      <c r="AM1850" s="6"/>
      <c r="AO1850" s="4" t="s">
        <v>1228</v>
      </c>
      <c r="AP1850" s="6"/>
      <c r="AQ1850" s="6"/>
      <c r="AR1850" s="6"/>
      <c r="AS1850" s="6"/>
      <c r="AT1850" s="6"/>
      <c r="AU1850" s="4"/>
      <c r="AV1850" s="6"/>
      <c r="AW1850" s="6"/>
      <c r="AX1850" s="7"/>
      <c r="AY1850" s="4"/>
      <c r="BI1850" s="50"/>
      <c r="BK1850" s="50"/>
      <c r="BM1850" s="50"/>
      <c r="BO1850" s="50"/>
      <c r="BQ1850" s="50"/>
      <c r="BS1850" s="50"/>
    </row>
    <row r="1851" spans="1:71" x14ac:dyDescent="0.25">
      <c r="B1851" s="3" t="s">
        <v>270</v>
      </c>
      <c r="C1851" s="52" t="s">
        <v>644</v>
      </c>
      <c r="D1851" s="39">
        <v>45443</v>
      </c>
      <c r="E1851" s="22">
        <v>4</v>
      </c>
      <c r="F1851" s="3" t="s">
        <v>1136</v>
      </c>
      <c r="G1851" s="2" t="s">
        <v>54</v>
      </c>
      <c r="H1851" s="6">
        <v>28</v>
      </c>
      <c r="I1851" s="7">
        <v>1</v>
      </c>
      <c r="J1851" s="6">
        <v>42</v>
      </c>
      <c r="K1851" s="7">
        <v>-2</v>
      </c>
      <c r="L1851" s="6">
        <v>9</v>
      </c>
      <c r="M1851" s="7">
        <v>-1</v>
      </c>
      <c r="N1851" s="6">
        <v>4</v>
      </c>
      <c r="O1851" s="7">
        <v>0</v>
      </c>
      <c r="P1851" s="6">
        <v>9</v>
      </c>
      <c r="Q1851" s="7">
        <v>1</v>
      </c>
      <c r="R1851" s="6"/>
      <c r="T1851" s="6">
        <v>-14</v>
      </c>
      <c r="U1851" s="7">
        <v>3</v>
      </c>
      <c r="V1851" s="3" t="s">
        <v>842</v>
      </c>
      <c r="W1851" s="3" t="s">
        <v>988</v>
      </c>
      <c r="Y1851" s="6"/>
      <c r="Z1851" s="6"/>
      <c r="AA1851" s="6"/>
      <c r="AC1851" s="6"/>
      <c r="AD1851" s="6"/>
      <c r="AF1851" s="6"/>
      <c r="AG1851" s="6"/>
      <c r="AI1851" s="6"/>
      <c r="AJ1851" s="6"/>
      <c r="AL1851" s="6"/>
      <c r="AM1851" s="6"/>
      <c r="AO1851" s="4"/>
      <c r="AP1851" s="6"/>
      <c r="AQ1851" s="6"/>
      <c r="AR1851" s="6"/>
      <c r="AS1851" s="6"/>
      <c r="AT1851" s="6"/>
      <c r="AU1851" s="4"/>
      <c r="AV1851" s="6"/>
      <c r="AW1851" s="6"/>
      <c r="AX1851" s="7"/>
      <c r="AY1851" s="4"/>
      <c r="BI1851" s="50"/>
      <c r="BK1851" s="50"/>
      <c r="BM1851" s="50"/>
      <c r="BO1851" s="50"/>
      <c r="BQ1851" s="50"/>
      <c r="BS1851" s="50"/>
    </row>
    <row r="1852" spans="1:71" x14ac:dyDescent="0.25">
      <c r="B1852" s="3" t="s">
        <v>270</v>
      </c>
      <c r="C1852" s="52" t="s">
        <v>713</v>
      </c>
      <c r="D1852" s="39">
        <v>45443</v>
      </c>
      <c r="E1852" s="22">
        <v>3</v>
      </c>
      <c r="F1852" s="3" t="s">
        <v>1094</v>
      </c>
      <c r="H1852" s="6">
        <v>25</v>
      </c>
      <c r="I1852" s="7">
        <v>2</v>
      </c>
      <c r="J1852" s="6">
        <v>48</v>
      </c>
      <c r="K1852" s="7">
        <v>3</v>
      </c>
      <c r="L1852" s="6">
        <v>10</v>
      </c>
      <c r="M1852" s="7">
        <v>1</v>
      </c>
      <c r="N1852" s="6">
        <v>4</v>
      </c>
      <c r="O1852" s="7">
        <v>-2</v>
      </c>
      <c r="P1852" s="6">
        <v>9</v>
      </c>
      <c r="Q1852" s="7">
        <v>-1</v>
      </c>
      <c r="R1852" s="6"/>
      <c r="T1852" s="6">
        <v>-23</v>
      </c>
      <c r="U1852" s="7">
        <v>-1</v>
      </c>
      <c r="V1852" s="3" t="s">
        <v>842</v>
      </c>
      <c r="W1852" s="3"/>
      <c r="Y1852" s="6"/>
      <c r="Z1852" s="6">
        <v>32</v>
      </c>
      <c r="AA1852" s="6">
        <v>63</v>
      </c>
      <c r="AB1852" s="7">
        <f>Z1852-AA1852</f>
        <v>-31</v>
      </c>
      <c r="AC1852" s="6">
        <v>49</v>
      </c>
      <c r="AD1852" s="6">
        <v>41</v>
      </c>
      <c r="AE1852" s="7">
        <f>AC1852-AD1852</f>
        <v>8</v>
      </c>
      <c r="AF1852" s="6"/>
      <c r="AG1852" s="6"/>
      <c r="AI1852" s="6"/>
      <c r="AJ1852" s="6"/>
      <c r="AL1852" s="6"/>
      <c r="AM1852" s="6"/>
      <c r="AO1852" s="4" t="s">
        <v>1095</v>
      </c>
      <c r="AP1852" s="6"/>
      <c r="AQ1852" s="6"/>
      <c r="AR1852" s="6"/>
      <c r="AS1852" s="6"/>
      <c r="AT1852" s="6"/>
      <c r="AU1852" s="4"/>
      <c r="AV1852" s="6"/>
      <c r="AW1852" s="6"/>
      <c r="AX1852" s="7"/>
      <c r="AY1852" s="4"/>
      <c r="BI1852" s="50"/>
      <c r="BK1852" s="50"/>
      <c r="BM1852" s="50"/>
      <c r="BO1852" s="50"/>
      <c r="BQ1852" s="50"/>
      <c r="BS1852" s="50"/>
    </row>
    <row r="1853" spans="1:71" x14ac:dyDescent="0.25">
      <c r="B1853" s="3" t="s">
        <v>270</v>
      </c>
      <c r="C1853" s="52" t="s">
        <v>713</v>
      </c>
      <c r="D1853" s="39">
        <v>45443</v>
      </c>
      <c r="E1853" s="22">
        <v>4</v>
      </c>
      <c r="F1853" s="3" t="s">
        <v>1132</v>
      </c>
      <c r="H1853" s="6"/>
      <c r="J1853" s="6"/>
      <c r="L1853" s="6"/>
      <c r="N1853" s="6"/>
      <c r="P1853" s="6"/>
      <c r="R1853" s="6"/>
      <c r="T1853" s="6"/>
      <c r="V1853" s="3" t="s">
        <v>842</v>
      </c>
      <c r="W1853" s="3"/>
      <c r="Y1853" s="6"/>
      <c r="Z1853" s="6">
        <v>21</v>
      </c>
      <c r="AA1853" s="6">
        <v>56</v>
      </c>
      <c r="AB1853" s="7">
        <f>Z1853-AA1853</f>
        <v>-35</v>
      </c>
      <c r="AC1853" s="6">
        <v>31</v>
      </c>
      <c r="AD1853" s="6">
        <v>40</v>
      </c>
      <c r="AE1853" s="7">
        <f>AC1853-AD1853</f>
        <v>-9</v>
      </c>
      <c r="AF1853" s="6"/>
      <c r="AG1853" s="6"/>
      <c r="AI1853" s="6"/>
      <c r="AJ1853" s="6"/>
      <c r="AL1853" s="6"/>
      <c r="AM1853" s="6"/>
      <c r="AO1853" s="4" t="s">
        <v>1750</v>
      </c>
      <c r="AP1853" s="6">
        <v>19</v>
      </c>
      <c r="AQ1853" s="6">
        <v>34</v>
      </c>
      <c r="AR1853" s="6"/>
      <c r="AS1853" s="6"/>
      <c r="AT1853" s="6"/>
      <c r="AU1853" s="4" t="s">
        <v>1186</v>
      </c>
      <c r="AV1853" s="6"/>
      <c r="AW1853" s="6"/>
      <c r="AX1853" s="7"/>
      <c r="AY1853" s="4"/>
      <c r="BI1853" s="50"/>
      <c r="BK1853" s="50"/>
      <c r="BM1853" s="50"/>
      <c r="BO1853" s="50"/>
      <c r="BQ1853" s="50"/>
      <c r="BS1853" s="50"/>
    </row>
    <row r="1854" spans="1:71" x14ac:dyDescent="0.25">
      <c r="B1854" s="3" t="s">
        <v>270</v>
      </c>
      <c r="C1854" s="52" t="s">
        <v>501</v>
      </c>
      <c r="D1854" s="39">
        <v>45443</v>
      </c>
      <c r="E1854" s="22">
        <v>6</v>
      </c>
      <c r="F1854" s="3" t="s">
        <v>1132</v>
      </c>
      <c r="G1854" s="2" t="s">
        <v>60</v>
      </c>
      <c r="H1854" s="6">
        <v>23</v>
      </c>
      <c r="I1854" s="7">
        <v>3</v>
      </c>
      <c r="J1854" s="6">
        <v>43</v>
      </c>
      <c r="K1854" s="7">
        <v>2</v>
      </c>
      <c r="L1854" s="6">
        <v>8</v>
      </c>
      <c r="M1854" s="7">
        <v>-3</v>
      </c>
      <c r="N1854" s="6">
        <v>9</v>
      </c>
      <c r="O1854" s="7">
        <v>-2</v>
      </c>
      <c r="P1854" s="6">
        <v>9</v>
      </c>
      <c r="Q1854" s="7">
        <v>0</v>
      </c>
      <c r="R1854" s="6"/>
      <c r="T1854" s="6">
        <v>-20</v>
      </c>
      <c r="U1854" s="7">
        <v>1</v>
      </c>
      <c r="V1854" s="3" t="s">
        <v>639</v>
      </c>
      <c r="W1854" s="3" t="s">
        <v>1242</v>
      </c>
      <c r="X1854" t="s">
        <v>439</v>
      </c>
      <c r="Y1854" s="6"/>
      <c r="Z1854" s="6">
        <v>20</v>
      </c>
      <c r="AA1854" s="6">
        <v>73</v>
      </c>
      <c r="AB1854" s="7">
        <f>Z1854-AA1854</f>
        <v>-53</v>
      </c>
      <c r="AC1854" s="6">
        <v>31</v>
      </c>
      <c r="AD1854" s="6">
        <v>52</v>
      </c>
      <c r="AE1854" s="7">
        <f>AC1854-AD1854</f>
        <v>-21</v>
      </c>
      <c r="AF1854" s="6">
        <v>23</v>
      </c>
      <c r="AG1854" s="6">
        <v>41</v>
      </c>
      <c r="AH1854" s="7">
        <f>AF1854-AG1854</f>
        <v>-18</v>
      </c>
      <c r="AI1854" s="6"/>
      <c r="AJ1854" s="6"/>
      <c r="AL1854" s="6"/>
      <c r="AM1854" s="6"/>
      <c r="AO1854" s="4" t="s">
        <v>1087</v>
      </c>
      <c r="AP1854" s="6">
        <v>22</v>
      </c>
      <c r="AQ1854" s="6">
        <v>46</v>
      </c>
      <c r="AR1854" s="6"/>
      <c r="AS1854" s="6"/>
      <c r="AT1854" s="6"/>
      <c r="AU1854" s="4" t="s">
        <v>1088</v>
      </c>
      <c r="AV1854" s="6">
        <v>12</v>
      </c>
      <c r="AW1854" s="6">
        <v>83</v>
      </c>
      <c r="AX1854" s="7">
        <f>AV1854-AW1854</f>
        <v>-71</v>
      </c>
      <c r="AY1854" s="4" t="s">
        <v>937</v>
      </c>
      <c r="BI1854" s="50"/>
      <c r="BK1854" s="50"/>
      <c r="BM1854" s="50"/>
      <c r="BO1854" s="50"/>
      <c r="BQ1854" s="50"/>
      <c r="BS1854" s="50"/>
    </row>
    <row r="1855" spans="1:71" x14ac:dyDescent="0.25">
      <c r="A1855" s="3"/>
      <c r="B1855" s="3" t="s">
        <v>270</v>
      </c>
      <c r="C1855" s="52" t="s">
        <v>1243</v>
      </c>
      <c r="D1855" s="39">
        <v>45443</v>
      </c>
      <c r="E1855" s="22">
        <v>15</v>
      </c>
      <c r="F1855" s="3" t="s">
        <v>982</v>
      </c>
      <c r="G1855" s="2" t="s">
        <v>13</v>
      </c>
      <c r="H1855" s="6">
        <v>24</v>
      </c>
      <c r="I1855" s="7">
        <v>0</v>
      </c>
      <c r="J1855" s="6">
        <v>40</v>
      </c>
      <c r="K1855" s="7">
        <v>-3</v>
      </c>
      <c r="L1855" s="6">
        <v>11</v>
      </c>
      <c r="M1855" s="7">
        <v>1</v>
      </c>
      <c r="N1855" s="6">
        <v>6</v>
      </c>
      <c r="O1855" s="7">
        <v>2</v>
      </c>
      <c r="P1855" s="6">
        <v>12</v>
      </c>
      <c r="Q1855" s="7">
        <v>1</v>
      </c>
      <c r="R1855" s="6"/>
      <c r="T1855" s="6">
        <v>-16</v>
      </c>
      <c r="U1855" s="7">
        <v>3</v>
      </c>
      <c r="V1855" s="3" t="s">
        <v>1170</v>
      </c>
      <c r="W1855" s="3"/>
      <c r="X1855" t="s">
        <v>1152</v>
      </c>
      <c r="Y1855" s="6"/>
      <c r="Z1855" s="6"/>
      <c r="AA1855" s="6"/>
      <c r="AC1855" s="6"/>
      <c r="AD1855" s="6"/>
      <c r="AF1855" s="6"/>
      <c r="AG1855" s="6"/>
      <c r="AI1855" s="6"/>
      <c r="AJ1855" s="6"/>
      <c r="AL1855" s="6"/>
      <c r="AM1855" s="6"/>
      <c r="AO1855" s="4"/>
      <c r="AP1855" s="6"/>
      <c r="AQ1855" s="6"/>
      <c r="AR1855" s="6"/>
      <c r="AS1855" s="6"/>
      <c r="AT1855" s="6"/>
      <c r="AU1855" s="4"/>
      <c r="AV1855" s="6"/>
      <c r="AW1855" s="6"/>
      <c r="AX1855" s="7"/>
      <c r="AY1855" s="4"/>
      <c r="BF1855">
        <v>72</v>
      </c>
      <c r="BG1855" s="50">
        <f>BF1855-BF1819</f>
        <v>1</v>
      </c>
      <c r="BH1855">
        <v>456</v>
      </c>
      <c r="BI1855" s="50">
        <f>BH1855-BH1819</f>
        <v>-31</v>
      </c>
      <c r="BJ1855">
        <v>56</v>
      </c>
      <c r="BK1855" s="50">
        <f>BJ1855-BJ1819</f>
        <v>13</v>
      </c>
      <c r="BL1855">
        <v>1</v>
      </c>
      <c r="BM1855" s="50">
        <f>BL1855-BL1819</f>
        <v>1</v>
      </c>
      <c r="BN1855">
        <v>7</v>
      </c>
      <c r="BO1855" s="50">
        <f>BN1855-BN1819</f>
        <v>4</v>
      </c>
      <c r="BP1855">
        <v>37</v>
      </c>
      <c r="BQ1855" s="50">
        <f>BP1855-BP1819</f>
        <v>11</v>
      </c>
      <c r="BR1855">
        <v>2</v>
      </c>
      <c r="BS1855" s="50">
        <f>BR1855-BR1819</f>
        <v>0</v>
      </c>
    </row>
    <row r="1856" spans="1:71" x14ac:dyDescent="0.25">
      <c r="B1856" s="3" t="s">
        <v>263</v>
      </c>
      <c r="C1856" s="52" t="s">
        <v>315</v>
      </c>
      <c r="D1856" s="39">
        <v>45444</v>
      </c>
      <c r="E1856" s="22">
        <v>4</v>
      </c>
      <c r="F1856" s="3" t="s">
        <v>1198</v>
      </c>
      <c r="H1856" s="6">
        <v>27</v>
      </c>
      <c r="I1856" s="7">
        <v>1</v>
      </c>
      <c r="J1856" s="6">
        <v>46</v>
      </c>
      <c r="K1856" s="7">
        <v>1</v>
      </c>
      <c r="L1856" s="6">
        <v>8</v>
      </c>
      <c r="M1856" s="7">
        <v>-1</v>
      </c>
      <c r="N1856" s="6">
        <v>5</v>
      </c>
      <c r="O1856" s="7">
        <v>0</v>
      </c>
      <c r="P1856" s="6">
        <v>10</v>
      </c>
      <c r="Q1856" s="7">
        <v>-1</v>
      </c>
      <c r="R1856" s="6"/>
      <c r="T1856" s="6">
        <v>-19</v>
      </c>
      <c r="U1856" s="7">
        <v>0</v>
      </c>
      <c r="V1856" s="3" t="s">
        <v>842</v>
      </c>
      <c r="W1856" s="3"/>
      <c r="Y1856" s="6"/>
      <c r="Z1856" s="6">
        <v>24</v>
      </c>
      <c r="AA1856" s="6">
        <v>55</v>
      </c>
      <c r="AB1856" s="7">
        <f>Z1856-AA1856</f>
        <v>-31</v>
      </c>
      <c r="AC1856" s="6">
        <v>36</v>
      </c>
      <c r="AD1856" s="6">
        <v>32</v>
      </c>
      <c r="AE1856" s="7">
        <f>AC1856-AD1856</f>
        <v>4</v>
      </c>
      <c r="AF1856" s="6"/>
      <c r="AG1856" s="6"/>
      <c r="AI1856" s="6"/>
      <c r="AJ1856" s="6"/>
      <c r="AL1856" s="6"/>
      <c r="AM1856" s="6"/>
      <c r="AO1856" s="4" t="s">
        <v>1211</v>
      </c>
      <c r="AP1856" s="6">
        <v>24</v>
      </c>
      <c r="AQ1856" s="6">
        <v>40</v>
      </c>
      <c r="AR1856" s="6"/>
      <c r="AS1856" s="6"/>
      <c r="AT1856" s="6"/>
      <c r="AU1856" s="4" t="s">
        <v>1237</v>
      </c>
      <c r="AV1856" s="6"/>
      <c r="AW1856" s="6"/>
      <c r="AX1856" s="7"/>
      <c r="AY1856" s="4"/>
      <c r="BI1856" s="50"/>
      <c r="BK1856" s="50"/>
      <c r="BM1856" s="50"/>
      <c r="BO1856" s="50"/>
      <c r="BQ1856" s="50"/>
      <c r="BS1856" s="50"/>
    </row>
    <row r="1857" spans="1:71" x14ac:dyDescent="0.25">
      <c r="B1857" s="3" t="s">
        <v>263</v>
      </c>
      <c r="C1857" s="52" t="s">
        <v>315</v>
      </c>
      <c r="D1857" s="39">
        <v>45444</v>
      </c>
      <c r="E1857" s="22">
        <v>10</v>
      </c>
      <c r="F1857" s="3" t="s">
        <v>821</v>
      </c>
      <c r="H1857" s="6"/>
      <c r="J1857" s="6"/>
      <c r="L1857" s="6"/>
      <c r="N1857" s="6"/>
      <c r="P1857" s="6"/>
      <c r="R1857" s="6"/>
      <c r="T1857" s="6"/>
      <c r="V1857" s="3" t="s">
        <v>842</v>
      </c>
      <c r="W1857" s="3"/>
      <c r="Y1857" s="6"/>
      <c r="Z1857" s="6"/>
      <c r="AA1857" s="6"/>
      <c r="AC1857" s="6"/>
      <c r="AD1857" s="6"/>
      <c r="AF1857" s="6"/>
      <c r="AG1857" s="6"/>
      <c r="AI1857" s="6"/>
      <c r="AJ1857" s="6"/>
      <c r="AL1857" s="6"/>
      <c r="AM1857" s="6"/>
      <c r="AO1857" s="4"/>
      <c r="AP1857" s="6"/>
      <c r="AQ1857" s="6"/>
      <c r="AR1857" s="6"/>
      <c r="AS1857" s="6"/>
      <c r="AT1857" s="6"/>
      <c r="AU1857" s="4"/>
      <c r="AV1857" s="6">
        <v>15</v>
      </c>
      <c r="AW1857" s="6">
        <v>68</v>
      </c>
      <c r="AX1857" s="7">
        <f>AV1857-AW1857</f>
        <v>-53</v>
      </c>
      <c r="AY1857" s="4" t="s">
        <v>871</v>
      </c>
      <c r="BI1857" s="50"/>
      <c r="BK1857" s="50"/>
      <c r="BM1857" s="50"/>
      <c r="BO1857" s="50"/>
      <c r="BQ1857" s="50"/>
      <c r="BS1857" s="50"/>
    </row>
    <row r="1858" spans="1:71" x14ac:dyDescent="0.25">
      <c r="B1858" s="3" t="s">
        <v>263</v>
      </c>
      <c r="C1858" s="52" t="s">
        <v>589</v>
      </c>
      <c r="D1858" s="39">
        <v>45446</v>
      </c>
      <c r="E1858" s="22">
        <v>5</v>
      </c>
      <c r="F1858" s="3" t="s">
        <v>821</v>
      </c>
      <c r="G1858" s="2" t="s">
        <v>182</v>
      </c>
      <c r="H1858" s="6">
        <v>18</v>
      </c>
      <c r="I1858" s="7">
        <v>-3</v>
      </c>
      <c r="J1858" s="6">
        <v>45</v>
      </c>
      <c r="K1858" s="7">
        <v>-1</v>
      </c>
      <c r="L1858" s="6">
        <v>8</v>
      </c>
      <c r="M1858" s="7">
        <v>0</v>
      </c>
      <c r="N1858" s="6">
        <v>6</v>
      </c>
      <c r="O1858" s="7">
        <v>0</v>
      </c>
      <c r="P1858" s="6">
        <v>18</v>
      </c>
      <c r="Q1858" s="7">
        <v>3</v>
      </c>
      <c r="R1858" s="6"/>
      <c r="T1858" s="6">
        <v>-27</v>
      </c>
      <c r="U1858" s="7">
        <v>-2</v>
      </c>
      <c r="V1858" s="3" t="s">
        <v>842</v>
      </c>
      <c r="W1858" t="s">
        <v>1244</v>
      </c>
      <c r="Y1858" s="6"/>
      <c r="Z1858" s="6"/>
      <c r="AA1858" s="6"/>
      <c r="AC1858" s="6"/>
      <c r="AD1858" s="6"/>
      <c r="AF1858" s="6"/>
      <c r="AG1858" s="6"/>
      <c r="AI1858" s="6"/>
      <c r="AJ1858" s="6"/>
      <c r="AL1858" s="6"/>
      <c r="AM1858" s="6"/>
      <c r="AO1858" s="4"/>
      <c r="AP1858" s="6"/>
      <c r="AQ1858" s="6"/>
      <c r="AR1858" s="6"/>
      <c r="AS1858" s="6"/>
      <c r="AT1858" s="6"/>
      <c r="AU1858" s="4"/>
      <c r="AV1858" s="6"/>
      <c r="AW1858" s="6"/>
      <c r="AX1858" s="7"/>
      <c r="AY1858" s="4"/>
      <c r="BI1858" s="50"/>
      <c r="BK1858" s="50"/>
      <c r="BM1858" s="50"/>
      <c r="BO1858" s="50"/>
      <c r="BQ1858" s="50"/>
      <c r="BS1858" s="50"/>
    </row>
    <row r="1859" spans="1:71" x14ac:dyDescent="0.25">
      <c r="B1859" s="3" t="s">
        <v>263</v>
      </c>
      <c r="C1859" s="52" t="s">
        <v>589</v>
      </c>
      <c r="D1859" s="39">
        <v>45446</v>
      </c>
      <c r="E1859" s="22">
        <v>5</v>
      </c>
      <c r="F1859" s="3" t="s">
        <v>821</v>
      </c>
      <c r="G1859" s="2" t="s">
        <v>182</v>
      </c>
      <c r="H1859" s="6">
        <v>19</v>
      </c>
      <c r="I1859" s="7">
        <v>-2</v>
      </c>
      <c r="J1859" s="6">
        <v>40</v>
      </c>
      <c r="K1859" s="7">
        <v>-4</v>
      </c>
      <c r="L1859" s="6">
        <v>10</v>
      </c>
      <c r="M1859" s="7">
        <v>-1</v>
      </c>
      <c r="N1859" s="6">
        <v>7</v>
      </c>
      <c r="O1859" s="7">
        <v>1</v>
      </c>
      <c r="P1859" s="6">
        <v>17</v>
      </c>
      <c r="Q1859" s="7">
        <v>3</v>
      </c>
      <c r="R1859" s="6"/>
      <c r="T1859" s="6">
        <v>-21</v>
      </c>
      <c r="U1859" s="7">
        <v>2</v>
      </c>
      <c r="V1859" s="3" t="s">
        <v>842</v>
      </c>
      <c r="W1859" t="s">
        <v>740</v>
      </c>
      <c r="Y1859" s="6"/>
      <c r="Z1859" s="6"/>
      <c r="AA1859" s="6"/>
      <c r="AC1859" s="6"/>
      <c r="AD1859" s="6"/>
      <c r="AF1859" s="6"/>
      <c r="AG1859" s="6"/>
      <c r="AI1859" s="6"/>
      <c r="AJ1859" s="6"/>
      <c r="AL1859" s="6"/>
      <c r="AM1859" s="6"/>
      <c r="AO1859" s="4"/>
      <c r="AP1859" s="6"/>
      <c r="AQ1859" s="6"/>
      <c r="AR1859" s="6"/>
      <c r="AS1859" s="6"/>
      <c r="AT1859" s="6"/>
      <c r="AU1859" s="4"/>
      <c r="AV1859" s="6"/>
      <c r="AW1859" s="6"/>
      <c r="AX1859" s="7"/>
      <c r="AY1859" s="4"/>
      <c r="BI1859" s="50"/>
      <c r="BK1859" s="50"/>
      <c r="BM1859" s="50"/>
      <c r="BO1859" s="50"/>
      <c r="BQ1859" s="50"/>
      <c r="BS1859" s="50"/>
    </row>
    <row r="1860" spans="1:71" x14ac:dyDescent="0.25">
      <c r="B1860" s="3" t="s">
        <v>263</v>
      </c>
      <c r="C1860" s="52" t="s">
        <v>376</v>
      </c>
      <c r="D1860" s="39">
        <v>45446</v>
      </c>
      <c r="E1860" s="22">
        <v>6</v>
      </c>
      <c r="F1860" s="3" t="s">
        <v>1121</v>
      </c>
      <c r="H1860" s="6">
        <v>25</v>
      </c>
      <c r="I1860" s="7">
        <v>-1</v>
      </c>
      <c r="J1860" s="6">
        <v>44</v>
      </c>
      <c r="K1860" s="7">
        <v>1</v>
      </c>
      <c r="L1860" s="6">
        <v>9</v>
      </c>
      <c r="M1860" s="7">
        <v>0</v>
      </c>
      <c r="N1860" s="6">
        <v>5</v>
      </c>
      <c r="O1860" s="7">
        <v>-1</v>
      </c>
      <c r="P1860" s="6">
        <v>14</v>
      </c>
      <c r="Q1860" s="7">
        <v>2</v>
      </c>
      <c r="R1860" s="6"/>
      <c r="T1860" s="6">
        <f>H1860-J1860</f>
        <v>-19</v>
      </c>
      <c r="U1860" s="7">
        <v>-2</v>
      </c>
      <c r="V1860" s="3" t="s">
        <v>842</v>
      </c>
      <c r="W1860" s="3"/>
      <c r="Y1860" s="6"/>
      <c r="Z1860" s="6">
        <v>27</v>
      </c>
      <c r="AA1860" s="6">
        <v>55</v>
      </c>
      <c r="AB1860" s="7">
        <f>Z1860-AA1860</f>
        <v>-28</v>
      </c>
      <c r="AC1860" s="6">
        <v>42</v>
      </c>
      <c r="AD1860" s="6">
        <v>35</v>
      </c>
      <c r="AE1860" s="7">
        <f>AC1860-AD1860</f>
        <v>7</v>
      </c>
      <c r="AF1860" s="6">
        <v>22</v>
      </c>
      <c r="AG1860" s="6">
        <v>32</v>
      </c>
      <c r="AH1860" s="7">
        <f>AF1860-AG1860</f>
        <v>-10</v>
      </c>
      <c r="AI1860" s="6">
        <v>30</v>
      </c>
      <c r="AJ1860" s="6">
        <v>45</v>
      </c>
      <c r="AK1860" s="7">
        <f>AI1860-AJ1860</f>
        <v>-15</v>
      </c>
      <c r="AL1860" s="6"/>
      <c r="AM1860" s="6"/>
      <c r="AO1860" s="4" t="s">
        <v>1245</v>
      </c>
      <c r="AP1860" s="6">
        <v>20</v>
      </c>
      <c r="AQ1860" s="6">
        <v>41</v>
      </c>
      <c r="AR1860" s="6"/>
      <c r="AS1860" s="6"/>
      <c r="AT1860" s="6">
        <v>19</v>
      </c>
      <c r="AU1860" s="4" t="s">
        <v>1084</v>
      </c>
      <c r="AV1860" s="6"/>
      <c r="AW1860" s="6"/>
      <c r="AX1860" s="7"/>
      <c r="AY1860" s="4"/>
      <c r="BI1860" s="50"/>
      <c r="BK1860" s="50"/>
      <c r="BM1860" s="50"/>
      <c r="BO1860" s="50"/>
      <c r="BQ1860" s="50"/>
      <c r="BS1860" s="50"/>
    </row>
    <row r="1861" spans="1:71" x14ac:dyDescent="0.25">
      <c r="A1861" s="3"/>
      <c r="B1861" s="3" t="s">
        <v>263</v>
      </c>
      <c r="C1861" s="85" t="s">
        <v>1246</v>
      </c>
      <c r="D1861" s="39">
        <v>45446</v>
      </c>
      <c r="E1861" s="22">
        <v>24</v>
      </c>
      <c r="F1861" s="3" t="s">
        <v>1121</v>
      </c>
      <c r="H1861" s="6">
        <v>23</v>
      </c>
      <c r="J1861" s="6">
        <v>41</v>
      </c>
      <c r="L1861" s="6">
        <v>11</v>
      </c>
      <c r="N1861" s="6">
        <v>5</v>
      </c>
      <c r="P1861" s="6">
        <v>16</v>
      </c>
      <c r="R1861" s="6"/>
      <c r="T1861" s="6">
        <f>H1861-J1861</f>
        <v>-18</v>
      </c>
      <c r="V1861" s="3" t="s">
        <v>842</v>
      </c>
      <c r="W1861" s="3"/>
      <c r="X1861" t="s">
        <v>1152</v>
      </c>
      <c r="Y1861" s="6"/>
      <c r="Z1861" s="6"/>
      <c r="AA1861" s="6"/>
      <c r="AC1861" s="6"/>
      <c r="AD1861" s="6"/>
      <c r="AF1861" s="6"/>
      <c r="AG1861" s="6"/>
      <c r="AI1861" s="6"/>
      <c r="AJ1861" s="6"/>
      <c r="AL1861" s="6"/>
      <c r="AM1861" s="6"/>
      <c r="AO1861" s="4"/>
      <c r="AP1861" s="6"/>
      <c r="AQ1861" s="6"/>
      <c r="AR1861" s="6"/>
      <c r="AS1861" s="6"/>
      <c r="AT1861" s="6"/>
      <c r="AU1861" s="4"/>
      <c r="AV1861" s="6"/>
      <c r="AW1861" s="6"/>
      <c r="AX1861" s="7"/>
      <c r="AY1861" s="4"/>
      <c r="BF1861" s="3">
        <v>110</v>
      </c>
      <c r="BG1861" s="50">
        <f>BF1861-BF1261</f>
        <v>-19</v>
      </c>
      <c r="BH1861">
        <v>450</v>
      </c>
      <c r="BI1861" s="50">
        <f>BH1861-BH1261</f>
        <v>-20</v>
      </c>
      <c r="BJ1861">
        <v>50</v>
      </c>
      <c r="BK1861" s="50">
        <f>BJ1861-BJ1261</f>
        <v>45</v>
      </c>
      <c r="BL1861">
        <v>1</v>
      </c>
      <c r="BM1861" s="50">
        <f>BL1861-BL1261</f>
        <v>1</v>
      </c>
      <c r="BN1861">
        <v>1</v>
      </c>
      <c r="BO1861" s="50">
        <f>BN1861-BN1261</f>
        <v>1</v>
      </c>
      <c r="BP1861">
        <v>16</v>
      </c>
      <c r="BQ1861" s="50">
        <f>BP1861-BP1261</f>
        <v>-10</v>
      </c>
      <c r="BR1861">
        <v>2</v>
      </c>
      <c r="BS1861" s="50">
        <f>BR1861-BR1261</f>
        <v>1</v>
      </c>
    </row>
    <row r="1862" spans="1:71" x14ac:dyDescent="0.25">
      <c r="B1862" s="3" t="s">
        <v>263</v>
      </c>
      <c r="C1862" s="52" t="s">
        <v>694</v>
      </c>
      <c r="D1862" s="39">
        <v>45447</v>
      </c>
      <c r="E1862" s="22">
        <v>6</v>
      </c>
      <c r="F1862" s="3" t="s">
        <v>1019</v>
      </c>
      <c r="G1862" s="2" t="s">
        <v>202</v>
      </c>
      <c r="H1862" s="6">
        <v>23</v>
      </c>
      <c r="I1862" s="7">
        <v>-4</v>
      </c>
      <c r="J1862" s="6">
        <v>42</v>
      </c>
      <c r="K1862" s="7">
        <v>-1</v>
      </c>
      <c r="L1862" s="6">
        <v>9</v>
      </c>
      <c r="M1862" s="7">
        <v>0</v>
      </c>
      <c r="N1862" s="6">
        <v>6</v>
      </c>
      <c r="O1862" s="7">
        <v>0</v>
      </c>
      <c r="P1862" s="6">
        <v>16</v>
      </c>
      <c r="Q1862" s="7">
        <v>5</v>
      </c>
      <c r="R1862" s="6"/>
      <c r="T1862" s="6">
        <v>-19</v>
      </c>
      <c r="U1862" s="7">
        <v>-3</v>
      </c>
      <c r="V1862" s="3" t="s">
        <v>842</v>
      </c>
      <c r="W1862" s="3"/>
      <c r="Y1862" s="6"/>
      <c r="Z1862" s="6">
        <v>20</v>
      </c>
      <c r="AA1862" s="6">
        <v>60</v>
      </c>
      <c r="AB1862" s="7">
        <f>Z1862-AA1862</f>
        <v>-40</v>
      </c>
      <c r="AC1862" s="6">
        <v>31</v>
      </c>
      <c r="AD1862" s="6">
        <v>32</v>
      </c>
      <c r="AE1862" s="7">
        <f>AC1862-AD1862</f>
        <v>-1</v>
      </c>
      <c r="AF1862" s="6">
        <v>14</v>
      </c>
      <c r="AG1862" s="6">
        <v>18</v>
      </c>
      <c r="AH1862" s="7">
        <f>AF1862-AG1862</f>
        <v>-4</v>
      </c>
      <c r="AI1862" s="6">
        <v>24</v>
      </c>
      <c r="AJ1862" s="6">
        <v>30</v>
      </c>
      <c r="AK1862" s="7">
        <f>AI1862-AJ1862</f>
        <v>-6</v>
      </c>
      <c r="AL1862" s="6"/>
      <c r="AM1862" s="6"/>
      <c r="AO1862" s="4" t="s">
        <v>1087</v>
      </c>
      <c r="AP1862" s="6"/>
      <c r="AQ1862" s="6"/>
      <c r="AR1862" s="6"/>
      <c r="AS1862" s="6"/>
      <c r="AT1862" s="6"/>
      <c r="AU1862" s="4"/>
      <c r="AV1862" s="6"/>
      <c r="AW1862" s="6"/>
      <c r="AX1862" s="7"/>
      <c r="AY1862" s="4"/>
      <c r="BI1862" s="50"/>
      <c r="BK1862" s="50"/>
      <c r="BM1862" s="50"/>
      <c r="BO1862" s="50"/>
      <c r="BQ1862" s="50"/>
      <c r="BS1862" s="50"/>
    </row>
    <row r="1863" spans="1:71" x14ac:dyDescent="0.25">
      <c r="B1863" s="3" t="s">
        <v>263</v>
      </c>
      <c r="C1863" s="52" t="s">
        <v>694</v>
      </c>
      <c r="D1863" s="39">
        <v>45447</v>
      </c>
      <c r="E1863" s="22">
        <v>7</v>
      </c>
      <c r="F1863" s="3" t="s">
        <v>1060</v>
      </c>
      <c r="H1863" s="6">
        <v>22</v>
      </c>
      <c r="J1863" s="6">
        <v>45</v>
      </c>
      <c r="L1863" s="6">
        <v>10</v>
      </c>
      <c r="N1863" s="6">
        <v>5</v>
      </c>
      <c r="P1863" s="6">
        <v>14</v>
      </c>
      <c r="R1863" s="6"/>
      <c r="T1863" s="6">
        <v>-23</v>
      </c>
      <c r="V1863" s="3" t="s">
        <v>842</v>
      </c>
      <c r="W1863" s="3"/>
      <c r="Y1863" s="6"/>
      <c r="Z1863" s="6">
        <v>18</v>
      </c>
      <c r="AA1863" s="6">
        <v>59</v>
      </c>
      <c r="AB1863" s="7">
        <f>Z1863-AA1863</f>
        <v>-41</v>
      </c>
      <c r="AC1863" s="6">
        <v>30</v>
      </c>
      <c r="AD1863" s="6">
        <v>36</v>
      </c>
      <c r="AE1863" s="7">
        <f>AC1863-AD1863</f>
        <v>-6</v>
      </c>
      <c r="AF1863" s="6">
        <v>17</v>
      </c>
      <c r="AG1863" s="6">
        <v>29</v>
      </c>
      <c r="AH1863" s="7">
        <f>AF1863-AG1863</f>
        <v>-12</v>
      </c>
      <c r="AI1863" s="6">
        <v>25</v>
      </c>
      <c r="AJ1863" s="6">
        <v>40</v>
      </c>
      <c r="AK1863" s="7">
        <f>AI1863-AJ1863</f>
        <v>-15</v>
      </c>
      <c r="AL1863" s="6"/>
      <c r="AM1863" s="6"/>
      <c r="AO1863" s="4" t="s">
        <v>1165</v>
      </c>
      <c r="AP1863" s="6"/>
      <c r="AQ1863" s="6"/>
      <c r="AR1863" s="6"/>
      <c r="AS1863" s="6"/>
      <c r="AT1863" s="6"/>
      <c r="AU1863" s="4"/>
      <c r="AV1863" s="6"/>
      <c r="AW1863" s="6"/>
      <c r="AX1863" s="7"/>
      <c r="AY1863" s="4"/>
      <c r="BI1863" s="50"/>
      <c r="BK1863" s="50"/>
      <c r="BM1863" s="50"/>
      <c r="BO1863" s="50"/>
      <c r="BQ1863" s="50"/>
      <c r="BS1863" s="50"/>
    </row>
    <row r="1864" spans="1:71" x14ac:dyDescent="0.25">
      <c r="B1864" s="3" t="s">
        <v>263</v>
      </c>
      <c r="C1864" s="52" t="s">
        <v>572</v>
      </c>
      <c r="D1864" s="39">
        <v>45448</v>
      </c>
      <c r="E1864" s="22">
        <v>6</v>
      </c>
      <c r="F1864" s="3" t="s">
        <v>1135</v>
      </c>
      <c r="H1864" s="6">
        <v>19</v>
      </c>
      <c r="I1864" s="7">
        <v>-1</v>
      </c>
      <c r="J1864" s="6">
        <v>42</v>
      </c>
      <c r="K1864" s="7">
        <v>-4</v>
      </c>
      <c r="L1864" s="6">
        <v>12</v>
      </c>
      <c r="M1864" s="7">
        <v>2</v>
      </c>
      <c r="N1864" s="6">
        <v>6</v>
      </c>
      <c r="O1864" s="7">
        <v>1</v>
      </c>
      <c r="P1864" s="6">
        <v>17</v>
      </c>
      <c r="Q1864" s="7">
        <v>3</v>
      </c>
      <c r="R1864" s="6"/>
      <c r="T1864" s="6">
        <v>-23</v>
      </c>
      <c r="U1864" s="7">
        <v>3</v>
      </c>
      <c r="V1864" s="3" t="s">
        <v>842</v>
      </c>
      <c r="W1864" s="3"/>
      <c r="Y1864" s="6"/>
      <c r="Z1864" s="6">
        <v>28</v>
      </c>
      <c r="AA1864" s="6">
        <v>47</v>
      </c>
      <c r="AB1864" s="7">
        <f>Z1864-AA1864</f>
        <v>-19</v>
      </c>
      <c r="AC1864" s="6">
        <v>41</v>
      </c>
      <c r="AD1864" s="6">
        <v>30</v>
      </c>
      <c r="AE1864" s="7">
        <f>AC1864-AD1864</f>
        <v>11</v>
      </c>
      <c r="AF1864" s="6">
        <v>17</v>
      </c>
      <c r="AG1864" s="6">
        <v>25</v>
      </c>
      <c r="AH1864" s="7">
        <f>AF1864-AG1864</f>
        <v>-8</v>
      </c>
      <c r="AI1864" s="6">
        <v>31</v>
      </c>
      <c r="AJ1864" s="6">
        <v>38</v>
      </c>
      <c r="AK1864" s="7">
        <f>AI1864-AJ1864</f>
        <v>-7</v>
      </c>
      <c r="AL1864" s="6">
        <v>11</v>
      </c>
      <c r="AM1864" s="6">
        <v>18</v>
      </c>
      <c r="AN1864" s="7">
        <f>AL1864-AM1864</f>
        <v>-7</v>
      </c>
      <c r="AO1864" s="4" t="s">
        <v>1247</v>
      </c>
      <c r="AP1864" s="6">
        <v>27</v>
      </c>
      <c r="AQ1864" s="6">
        <v>44</v>
      </c>
      <c r="AR1864" s="6"/>
      <c r="AS1864" s="6"/>
      <c r="AT1864" s="6"/>
      <c r="AU1864" s="4" t="s">
        <v>1147</v>
      </c>
      <c r="AV1864" s="6"/>
      <c r="AW1864" s="6"/>
      <c r="AX1864" s="7"/>
      <c r="AY1864" s="4"/>
      <c r="BI1864" s="50"/>
      <c r="BK1864" s="50"/>
      <c r="BM1864" s="50"/>
      <c r="BO1864" s="50"/>
      <c r="BQ1864" s="50"/>
      <c r="BS1864" s="50"/>
    </row>
    <row r="1865" spans="1:71" x14ac:dyDescent="0.25">
      <c r="B1865" s="3" t="s">
        <v>263</v>
      </c>
      <c r="C1865" s="52" t="s">
        <v>572</v>
      </c>
      <c r="D1865" s="39">
        <v>45448</v>
      </c>
      <c r="E1865" s="22">
        <v>6</v>
      </c>
      <c r="F1865" s="3" t="s">
        <v>982</v>
      </c>
      <c r="H1865" s="6">
        <v>23</v>
      </c>
      <c r="I1865" s="7">
        <v>-1</v>
      </c>
      <c r="J1865" s="6">
        <v>43</v>
      </c>
      <c r="K1865" s="7">
        <v>-4</v>
      </c>
      <c r="L1865" s="6">
        <v>9</v>
      </c>
      <c r="M1865" s="7">
        <v>-2</v>
      </c>
      <c r="N1865" s="6">
        <v>5</v>
      </c>
      <c r="O1865" s="7">
        <v>2</v>
      </c>
      <c r="P1865" s="6">
        <v>15</v>
      </c>
      <c r="Q1865" s="7">
        <v>7</v>
      </c>
      <c r="R1865" s="6"/>
      <c r="T1865" s="6">
        <v>-20</v>
      </c>
      <c r="U1865" s="7">
        <v>3</v>
      </c>
      <c r="V1865" s="3" t="s">
        <v>842</v>
      </c>
      <c r="W1865" s="3" t="s">
        <v>988</v>
      </c>
      <c r="Y1865" s="6"/>
      <c r="Z1865" s="6"/>
      <c r="AA1865" s="6"/>
      <c r="AC1865" s="6"/>
      <c r="AD1865" s="6"/>
      <c r="AF1865" s="6"/>
      <c r="AG1865" s="6"/>
      <c r="AI1865" s="6"/>
      <c r="AJ1865" s="6"/>
      <c r="AL1865" s="6"/>
      <c r="AM1865" s="6"/>
      <c r="AO1865" s="4"/>
      <c r="AP1865" s="6"/>
      <c r="AQ1865" s="6"/>
      <c r="AR1865" s="6"/>
      <c r="AS1865" s="6"/>
      <c r="AT1865" s="6"/>
      <c r="AU1865" s="4"/>
      <c r="AV1865" s="6"/>
      <c r="AW1865" s="6"/>
      <c r="AX1865" s="7"/>
      <c r="AY1865" s="4"/>
      <c r="BI1865" s="50"/>
      <c r="BK1865" s="50"/>
      <c r="BM1865" s="50"/>
      <c r="BO1865" s="50"/>
      <c r="BQ1865" s="50"/>
      <c r="BS1865" s="50"/>
    </row>
    <row r="1866" spans="1:71" x14ac:dyDescent="0.25">
      <c r="B1866" s="3" t="s">
        <v>263</v>
      </c>
      <c r="C1866" s="52" t="s">
        <v>572</v>
      </c>
      <c r="D1866" s="39">
        <v>45448</v>
      </c>
      <c r="E1866" s="22">
        <v>7</v>
      </c>
      <c r="F1866" s="3" t="s">
        <v>1169</v>
      </c>
      <c r="G1866" s="2" t="s">
        <v>96</v>
      </c>
      <c r="H1866" s="6">
        <v>20</v>
      </c>
      <c r="I1866" s="7">
        <v>-1</v>
      </c>
      <c r="J1866" s="6">
        <v>44</v>
      </c>
      <c r="K1866" s="7">
        <v>-1</v>
      </c>
      <c r="L1866" s="6">
        <v>10</v>
      </c>
      <c r="M1866" s="7">
        <v>-1</v>
      </c>
      <c r="N1866" s="6">
        <v>6</v>
      </c>
      <c r="O1866" s="7">
        <v>0</v>
      </c>
      <c r="P1866" s="6">
        <v>15</v>
      </c>
      <c r="Q1866" s="7">
        <v>3</v>
      </c>
      <c r="R1866" s="6"/>
      <c r="T1866" s="6">
        <v>-24</v>
      </c>
      <c r="U1866" s="7">
        <v>0</v>
      </c>
      <c r="V1866" s="3" t="s">
        <v>1170</v>
      </c>
      <c r="W1866" t="s">
        <v>988</v>
      </c>
      <c r="Y1866" s="6"/>
      <c r="Z1866" s="6"/>
      <c r="AA1866" s="6"/>
      <c r="AC1866" s="6"/>
      <c r="AD1866" s="6"/>
      <c r="AF1866" s="6"/>
      <c r="AG1866" s="6"/>
      <c r="AI1866" s="6"/>
      <c r="AJ1866" s="6"/>
      <c r="AL1866" s="6"/>
      <c r="AM1866" s="6"/>
      <c r="AO1866" s="4"/>
      <c r="AP1866" s="6"/>
      <c r="AQ1866" s="6"/>
      <c r="AR1866" s="6"/>
      <c r="AS1866" s="6"/>
      <c r="AT1866" s="6"/>
      <c r="AU1866" s="4"/>
      <c r="AV1866" s="6"/>
      <c r="AW1866" s="6"/>
      <c r="AX1866" s="7"/>
      <c r="AY1866" s="4"/>
      <c r="BI1866" s="50"/>
      <c r="BK1866" s="50"/>
      <c r="BM1866" s="50"/>
      <c r="BO1866" s="50"/>
      <c r="BQ1866" s="50"/>
      <c r="BS1866" s="50"/>
    </row>
    <row r="1867" spans="1:71" x14ac:dyDescent="0.25">
      <c r="B1867" s="3" t="s">
        <v>263</v>
      </c>
      <c r="C1867" s="52" t="s">
        <v>572</v>
      </c>
      <c r="D1867" s="39">
        <v>45448</v>
      </c>
      <c r="E1867" s="22">
        <v>7</v>
      </c>
      <c r="F1867" s="3" t="s">
        <v>1215</v>
      </c>
      <c r="G1867" s="2" t="s">
        <v>1232</v>
      </c>
      <c r="H1867" s="6">
        <v>22</v>
      </c>
      <c r="I1867" s="7">
        <v>-2</v>
      </c>
      <c r="J1867" s="6">
        <v>42</v>
      </c>
      <c r="K1867" s="7">
        <v>-2</v>
      </c>
      <c r="L1867" s="6">
        <v>9</v>
      </c>
      <c r="M1867" s="7">
        <v>0</v>
      </c>
      <c r="N1867" s="6">
        <v>5</v>
      </c>
      <c r="O1867" s="7">
        <v>-1</v>
      </c>
      <c r="P1867" s="6">
        <v>16</v>
      </c>
      <c r="Q1867" s="7">
        <v>5</v>
      </c>
      <c r="R1867" s="6"/>
      <c r="T1867" s="6">
        <v>-20</v>
      </c>
      <c r="U1867" s="7">
        <v>0</v>
      </c>
      <c r="V1867" s="3" t="s">
        <v>842</v>
      </c>
      <c r="W1867" s="3"/>
      <c r="Y1867" s="6"/>
      <c r="Z1867" s="6"/>
      <c r="AA1867" s="6"/>
      <c r="AC1867" s="6"/>
      <c r="AD1867" s="6"/>
      <c r="AF1867" s="6"/>
      <c r="AG1867" s="6"/>
      <c r="AI1867" s="6"/>
      <c r="AJ1867" s="6"/>
      <c r="AL1867" s="6"/>
      <c r="AM1867" s="6"/>
      <c r="AO1867" s="4"/>
      <c r="AP1867" s="6"/>
      <c r="AQ1867" s="6"/>
      <c r="AR1867" s="6"/>
      <c r="AS1867" s="6"/>
      <c r="AT1867" s="6"/>
      <c r="AU1867" s="4"/>
      <c r="AV1867" s="6"/>
      <c r="AW1867" s="6"/>
      <c r="AX1867" s="7"/>
      <c r="AY1867" s="4"/>
      <c r="BI1867" s="50"/>
      <c r="BK1867" s="50"/>
      <c r="BM1867" s="50"/>
      <c r="BO1867" s="50"/>
      <c r="BQ1867" s="50"/>
      <c r="BS1867" s="50"/>
    </row>
    <row r="1868" spans="1:71" x14ac:dyDescent="0.25">
      <c r="B1868" s="3" t="s">
        <v>263</v>
      </c>
      <c r="C1868" s="52" t="s">
        <v>572</v>
      </c>
      <c r="D1868" s="39">
        <v>45448</v>
      </c>
      <c r="E1868" s="22">
        <v>7</v>
      </c>
      <c r="F1868" s="3" t="s">
        <v>821</v>
      </c>
      <c r="H1868" s="6">
        <v>19</v>
      </c>
      <c r="I1868" s="7">
        <v>0</v>
      </c>
      <c r="J1868" s="6">
        <v>41</v>
      </c>
      <c r="K1868" s="7">
        <v>1</v>
      </c>
      <c r="L1868" s="6">
        <v>11</v>
      </c>
      <c r="M1868" s="7">
        <v>1</v>
      </c>
      <c r="N1868" s="6">
        <v>7</v>
      </c>
      <c r="O1868" s="7">
        <v>0</v>
      </c>
      <c r="P1868" s="6">
        <v>16</v>
      </c>
      <c r="Q1868" s="7">
        <v>-1</v>
      </c>
      <c r="R1868" s="6"/>
      <c r="T1868" s="6">
        <v>-22</v>
      </c>
      <c r="U1868" s="7">
        <v>-1</v>
      </c>
      <c r="V1868" s="3" t="s">
        <v>842</v>
      </c>
      <c r="W1868" s="3"/>
      <c r="Y1868" s="6"/>
      <c r="Z1868" s="6"/>
      <c r="AA1868" s="6"/>
      <c r="AC1868" s="6"/>
      <c r="AD1868" s="6"/>
      <c r="AF1868" s="6"/>
      <c r="AG1868" s="6"/>
      <c r="AI1868" s="6"/>
      <c r="AJ1868" s="6"/>
      <c r="AL1868" s="6"/>
      <c r="AM1868" s="6"/>
      <c r="AO1868" s="4"/>
      <c r="AP1868" s="6"/>
      <c r="AQ1868" s="6"/>
      <c r="AR1868" s="6"/>
      <c r="AS1868" s="6"/>
      <c r="AT1868" s="6"/>
      <c r="AU1868" s="4"/>
      <c r="AV1868" s="6"/>
      <c r="AW1868" s="6"/>
      <c r="AX1868" s="7"/>
      <c r="AY1868" s="4"/>
      <c r="BI1868" s="50"/>
      <c r="BK1868" s="50"/>
      <c r="BM1868" s="50"/>
      <c r="BO1868" s="50"/>
      <c r="BQ1868" s="50"/>
      <c r="BS1868" s="50"/>
    </row>
    <row r="1869" spans="1:71" x14ac:dyDescent="0.25">
      <c r="B1869" s="3" t="s">
        <v>263</v>
      </c>
      <c r="C1869" s="52" t="s">
        <v>299</v>
      </c>
      <c r="D1869" s="39">
        <v>45448</v>
      </c>
      <c r="E1869" s="22">
        <v>12</v>
      </c>
      <c r="F1869" s="3" t="s">
        <v>982</v>
      </c>
      <c r="G1869" s="2" t="s">
        <v>76</v>
      </c>
      <c r="H1869" s="6">
        <v>23</v>
      </c>
      <c r="J1869" s="6">
        <v>41</v>
      </c>
      <c r="L1869" s="6">
        <v>10</v>
      </c>
      <c r="N1869" s="6">
        <v>6</v>
      </c>
      <c r="P1869" s="6">
        <v>12</v>
      </c>
      <c r="R1869" s="6"/>
      <c r="T1869" s="6">
        <v>-18</v>
      </c>
      <c r="V1869" s="3" t="s">
        <v>639</v>
      </c>
      <c r="W1869" s="3" t="s">
        <v>988</v>
      </c>
      <c r="Y1869" s="6"/>
      <c r="Z1869" s="6">
        <v>26</v>
      </c>
      <c r="AA1869" s="6">
        <v>57</v>
      </c>
      <c r="AB1869" s="7">
        <f>Z1869-AA1869</f>
        <v>-31</v>
      </c>
      <c r="AC1869" s="6">
        <v>33</v>
      </c>
      <c r="AD1869" s="6">
        <v>45</v>
      </c>
      <c r="AE1869" s="7">
        <f>AC1869-AD1869</f>
        <v>-12</v>
      </c>
      <c r="AF1869" s="6">
        <v>19</v>
      </c>
      <c r="AG1869" s="6">
        <v>36</v>
      </c>
      <c r="AH1869" s="7">
        <v>-16</v>
      </c>
      <c r="AI1869" s="6">
        <v>24</v>
      </c>
      <c r="AJ1869" s="6">
        <v>57</v>
      </c>
      <c r="AK1869" s="7">
        <f>AI1869-AJ1869</f>
        <v>-33</v>
      </c>
      <c r="AL1869" s="6"/>
      <c r="AM1869" s="6"/>
      <c r="AO1869" s="4" t="s">
        <v>1248</v>
      </c>
      <c r="AP1869" s="6">
        <v>27</v>
      </c>
      <c r="AQ1869" s="6">
        <v>42</v>
      </c>
      <c r="AR1869" s="6"/>
      <c r="AS1869" s="6"/>
      <c r="AT1869" s="6"/>
      <c r="AU1869" s="4" t="s">
        <v>1084</v>
      </c>
      <c r="AV1869" s="6"/>
      <c r="AW1869" s="6"/>
      <c r="AX1869" s="7"/>
      <c r="AY1869" s="4"/>
      <c r="BI1869" s="50"/>
      <c r="BK1869" s="50"/>
      <c r="BM1869" s="50"/>
      <c r="BO1869" s="50"/>
      <c r="BQ1869" s="50"/>
      <c r="BS1869" s="50"/>
    </row>
    <row r="1870" spans="1:71" x14ac:dyDescent="0.25">
      <c r="B1870" s="3" t="s">
        <v>263</v>
      </c>
      <c r="C1870" s="52" t="s">
        <v>657</v>
      </c>
      <c r="D1870" s="39">
        <v>45448</v>
      </c>
      <c r="E1870" s="22">
        <v>9</v>
      </c>
      <c r="F1870" s="3" t="s">
        <v>1136</v>
      </c>
      <c r="G1870" s="2" t="s">
        <v>194</v>
      </c>
      <c r="H1870" s="6">
        <v>26</v>
      </c>
      <c r="I1870" s="7">
        <v>-2</v>
      </c>
      <c r="J1870" s="6">
        <v>46</v>
      </c>
      <c r="K1870" s="7">
        <v>4</v>
      </c>
      <c r="L1870" s="6">
        <v>10</v>
      </c>
      <c r="M1870" s="7">
        <v>1</v>
      </c>
      <c r="N1870" s="6">
        <v>3</v>
      </c>
      <c r="O1870" s="7">
        <v>-1</v>
      </c>
      <c r="P1870" s="6">
        <v>11</v>
      </c>
      <c r="Q1870" s="7">
        <v>2</v>
      </c>
      <c r="R1870" s="6"/>
      <c r="T1870" s="6">
        <v>-20</v>
      </c>
      <c r="U1870" s="7">
        <v>-6</v>
      </c>
      <c r="V1870" s="3" t="s">
        <v>842</v>
      </c>
      <c r="W1870" s="3" t="s">
        <v>988</v>
      </c>
      <c r="Y1870" s="6"/>
      <c r="Z1870" s="6"/>
      <c r="AA1870" s="6"/>
      <c r="AC1870" s="6"/>
      <c r="AD1870" s="6"/>
      <c r="AF1870" s="6"/>
      <c r="AG1870" s="6"/>
      <c r="AI1870" s="6"/>
      <c r="AJ1870" s="6"/>
      <c r="AL1870" s="6"/>
      <c r="AM1870" s="6"/>
      <c r="AO1870" s="4"/>
      <c r="AP1870" s="6"/>
      <c r="AQ1870" s="6"/>
      <c r="AR1870" s="6"/>
      <c r="AS1870" s="6"/>
      <c r="AT1870" s="6"/>
      <c r="AU1870" s="4"/>
      <c r="AV1870" s="6"/>
      <c r="AW1870" s="6"/>
      <c r="AX1870" s="7"/>
      <c r="AY1870" s="4"/>
      <c r="BI1870" s="50"/>
      <c r="BK1870" s="50"/>
      <c r="BM1870" s="50"/>
      <c r="BO1870" s="50"/>
      <c r="BQ1870" s="50"/>
      <c r="BS1870" s="50"/>
    </row>
    <row r="1871" spans="1:71" x14ac:dyDescent="0.25">
      <c r="B1871" s="3" t="s">
        <v>263</v>
      </c>
      <c r="C1871" s="52" t="s">
        <v>657</v>
      </c>
      <c r="D1871" s="39">
        <v>45448</v>
      </c>
      <c r="E1871" s="22">
        <v>7</v>
      </c>
      <c r="F1871" s="3" t="s">
        <v>1198</v>
      </c>
      <c r="H1871" s="6">
        <v>25</v>
      </c>
      <c r="I1871" s="7">
        <v>-2</v>
      </c>
      <c r="J1871" s="6">
        <v>46</v>
      </c>
      <c r="K1871" s="7">
        <v>0</v>
      </c>
      <c r="L1871" s="6">
        <v>9</v>
      </c>
      <c r="M1871" s="7">
        <v>1</v>
      </c>
      <c r="N1871" s="6">
        <v>6</v>
      </c>
      <c r="O1871" s="7">
        <v>1</v>
      </c>
      <c r="P1871" s="6">
        <v>11</v>
      </c>
      <c r="Q1871" s="7">
        <v>1</v>
      </c>
      <c r="R1871" s="6"/>
      <c r="T1871" s="6">
        <v>-21</v>
      </c>
      <c r="U1871" s="7">
        <v>-2</v>
      </c>
      <c r="V1871" s="3" t="s">
        <v>842</v>
      </c>
      <c r="W1871" t="s">
        <v>739</v>
      </c>
      <c r="Y1871" s="6"/>
      <c r="Z1871" s="6"/>
      <c r="AA1871" s="6"/>
      <c r="AC1871" s="6"/>
      <c r="AD1871" s="6"/>
      <c r="AF1871" s="6"/>
      <c r="AG1871" s="6"/>
      <c r="AI1871" s="6"/>
      <c r="AJ1871" s="6"/>
      <c r="AL1871" s="6"/>
      <c r="AM1871" s="6"/>
      <c r="AO1871" s="4"/>
      <c r="AP1871" s="6">
        <v>25</v>
      </c>
      <c r="AQ1871" s="6">
        <v>43</v>
      </c>
      <c r="AR1871" s="6"/>
      <c r="AS1871" s="6"/>
      <c r="AT1871" s="6"/>
      <c r="AU1871" s="4" t="s">
        <v>1237</v>
      </c>
      <c r="AV1871" s="6"/>
      <c r="AW1871" s="6"/>
      <c r="AX1871" s="7"/>
      <c r="AY1871" s="4"/>
      <c r="BI1871" s="50"/>
      <c r="BK1871" s="50"/>
      <c r="BM1871" s="50"/>
      <c r="BO1871" s="50"/>
      <c r="BQ1871" s="50"/>
      <c r="BS1871" s="50"/>
    </row>
    <row r="1872" spans="1:71" x14ac:dyDescent="0.25">
      <c r="B1872" s="3" t="s">
        <v>263</v>
      </c>
      <c r="C1872" s="52" t="s">
        <v>657</v>
      </c>
      <c r="D1872" s="39">
        <v>45448</v>
      </c>
      <c r="E1872" s="22">
        <v>7</v>
      </c>
      <c r="F1872" s="3" t="s">
        <v>1198</v>
      </c>
      <c r="H1872" s="6">
        <v>27</v>
      </c>
      <c r="J1872" s="6">
        <v>44</v>
      </c>
      <c r="L1872" s="6">
        <v>9</v>
      </c>
      <c r="N1872" s="6">
        <v>6</v>
      </c>
      <c r="P1872" s="6">
        <v>11</v>
      </c>
      <c r="R1872" s="6"/>
      <c r="T1872" s="6">
        <v>-17</v>
      </c>
      <c r="V1872" s="3" t="s">
        <v>842</v>
      </c>
      <c r="W1872" t="s">
        <v>1249</v>
      </c>
      <c r="Y1872" s="6"/>
      <c r="Z1872" s="6">
        <v>24</v>
      </c>
      <c r="AA1872" s="6">
        <v>56</v>
      </c>
      <c r="AB1872" s="7">
        <v>-31</v>
      </c>
      <c r="AC1872" s="6">
        <v>35</v>
      </c>
      <c r="AD1872" s="6">
        <v>33</v>
      </c>
      <c r="AE1872" s="7">
        <f>AC1872-AD1872</f>
        <v>2</v>
      </c>
      <c r="AF1872" s="6">
        <v>13</v>
      </c>
      <c r="AG1872" s="6">
        <v>16</v>
      </c>
      <c r="AH1872" s="7">
        <v>-12</v>
      </c>
      <c r="AI1872" s="6"/>
      <c r="AJ1872" s="6"/>
      <c r="AL1872" s="6"/>
      <c r="AM1872" s="6"/>
      <c r="AO1872" s="4" t="s">
        <v>1211</v>
      </c>
      <c r="AP1872" s="6"/>
      <c r="AQ1872" s="6"/>
      <c r="AR1872" s="6"/>
      <c r="AS1872" s="6"/>
      <c r="AT1872" s="6"/>
      <c r="AU1872" s="4"/>
      <c r="AV1872" s="6"/>
      <c r="AW1872" s="6"/>
      <c r="AX1872" s="7"/>
      <c r="AY1872" s="4"/>
      <c r="BI1872" s="50"/>
      <c r="BK1872" s="50"/>
      <c r="BM1872" s="50"/>
      <c r="BO1872" s="50"/>
      <c r="BQ1872" s="50"/>
      <c r="BS1872" s="50"/>
    </row>
    <row r="1873" spans="1:71" x14ac:dyDescent="0.25">
      <c r="B1873" s="3" t="s">
        <v>263</v>
      </c>
      <c r="C1873" s="52" t="s">
        <v>657</v>
      </c>
      <c r="D1873" s="39">
        <v>45448</v>
      </c>
      <c r="E1873" s="22">
        <v>9</v>
      </c>
      <c r="F1873" s="3" t="s">
        <v>903</v>
      </c>
      <c r="G1873" s="2" t="s">
        <v>138</v>
      </c>
      <c r="H1873" s="6">
        <v>24</v>
      </c>
      <c r="I1873" s="7">
        <v>-1</v>
      </c>
      <c r="J1873" s="6">
        <v>42</v>
      </c>
      <c r="K1873" s="7">
        <v>-3</v>
      </c>
      <c r="L1873" s="6">
        <v>10</v>
      </c>
      <c r="M1873" s="7">
        <v>2</v>
      </c>
      <c r="N1873" s="6">
        <v>7</v>
      </c>
      <c r="O1873" s="7">
        <v>1</v>
      </c>
      <c r="P1873" s="6">
        <v>12</v>
      </c>
      <c r="Q1873" s="7">
        <v>1</v>
      </c>
      <c r="R1873" s="6"/>
      <c r="T1873" s="6">
        <v>-18</v>
      </c>
      <c r="U1873" s="7">
        <v>2</v>
      </c>
      <c r="V1873" s="3" t="s">
        <v>842</v>
      </c>
      <c r="W1873" s="3"/>
      <c r="Y1873" s="6"/>
      <c r="Z1873" s="6">
        <v>24</v>
      </c>
      <c r="AA1873" s="6">
        <v>56</v>
      </c>
      <c r="AB1873" s="7">
        <f>Z1873-AA1873</f>
        <v>-32</v>
      </c>
      <c r="AC1873" s="6">
        <v>36</v>
      </c>
      <c r="AD1873" s="6">
        <v>35</v>
      </c>
      <c r="AE1873" s="7">
        <f>AC1873-AD1873</f>
        <v>1</v>
      </c>
      <c r="AF1873" s="6">
        <v>20</v>
      </c>
      <c r="AG1873" s="6">
        <v>22</v>
      </c>
      <c r="AH1873" s="7">
        <f>AF1873-AG1873</f>
        <v>-2</v>
      </c>
      <c r="AI1873" s="6">
        <v>24</v>
      </c>
      <c r="AJ1873" s="6">
        <v>41</v>
      </c>
      <c r="AK1873" s="7">
        <f>AI1873-AJ1873</f>
        <v>-17</v>
      </c>
      <c r="AL1873" s="6">
        <v>18</v>
      </c>
      <c r="AM1873" s="6">
        <v>18</v>
      </c>
      <c r="AN1873" s="7">
        <f>AL1873-AM1873</f>
        <v>0</v>
      </c>
      <c r="AO1873" s="4" t="s">
        <v>1127</v>
      </c>
      <c r="AP1873" s="6">
        <v>21</v>
      </c>
      <c r="AQ1873" s="6">
        <v>35</v>
      </c>
      <c r="AR1873" s="6"/>
      <c r="AS1873" s="6"/>
      <c r="AT1873" s="6"/>
      <c r="AU1873" s="4" t="s">
        <v>1035</v>
      </c>
      <c r="AV1873" s="6"/>
      <c r="AW1873" s="6"/>
      <c r="AX1873" s="7"/>
      <c r="AY1873" s="4"/>
      <c r="BI1873" s="50"/>
      <c r="BK1873" s="50"/>
      <c r="BM1873" s="50"/>
      <c r="BO1873" s="50"/>
      <c r="BQ1873" s="50"/>
      <c r="BS1873" s="50"/>
    </row>
    <row r="1874" spans="1:71" x14ac:dyDescent="0.25">
      <c r="B1874" s="3" t="s">
        <v>263</v>
      </c>
      <c r="C1874" s="52" t="s">
        <v>593</v>
      </c>
      <c r="D1874" s="39">
        <v>45449</v>
      </c>
      <c r="E1874" s="22">
        <v>7</v>
      </c>
      <c r="F1874" s="3" t="s">
        <v>1164</v>
      </c>
      <c r="H1874" s="6">
        <v>20</v>
      </c>
      <c r="I1874" s="7">
        <v>-1</v>
      </c>
      <c r="J1874" s="6">
        <v>45</v>
      </c>
      <c r="K1874" s="7">
        <v>-1</v>
      </c>
      <c r="L1874" s="6">
        <v>10</v>
      </c>
      <c r="M1874" s="7">
        <v>2</v>
      </c>
      <c r="N1874" s="6">
        <v>5</v>
      </c>
      <c r="O1874" s="7">
        <v>-1</v>
      </c>
      <c r="P1874" s="6">
        <v>15</v>
      </c>
      <c r="Q1874" s="7">
        <v>2</v>
      </c>
      <c r="R1874" s="6"/>
      <c r="T1874" s="6">
        <v>-25</v>
      </c>
      <c r="U1874" s="7">
        <v>0</v>
      </c>
      <c r="V1874" s="3" t="s">
        <v>842</v>
      </c>
      <c r="W1874" s="3"/>
      <c r="Y1874" s="6"/>
      <c r="Z1874" s="6">
        <v>23</v>
      </c>
      <c r="AA1874" s="6">
        <v>55</v>
      </c>
      <c r="AB1874" s="7">
        <f>Z1874-AA1874</f>
        <v>-32</v>
      </c>
      <c r="AC1874" s="6">
        <v>42</v>
      </c>
      <c r="AD1874" s="6">
        <v>28</v>
      </c>
      <c r="AE1874" s="7">
        <f>AC1874-AD1874</f>
        <v>14</v>
      </c>
      <c r="AF1874" s="6"/>
      <c r="AG1874" s="6"/>
      <c r="AI1874" s="6"/>
      <c r="AJ1874" s="6"/>
      <c r="AL1874" s="6"/>
      <c r="AM1874" s="6"/>
      <c r="AO1874" s="4" t="s">
        <v>1189</v>
      </c>
      <c r="AP1874" s="6">
        <v>25</v>
      </c>
      <c r="AQ1874" s="6">
        <v>47</v>
      </c>
      <c r="AR1874" s="6"/>
      <c r="AS1874" s="6"/>
      <c r="AT1874" s="6"/>
      <c r="AU1874" s="4" t="s">
        <v>1185</v>
      </c>
      <c r="AV1874" s="6"/>
      <c r="AW1874" s="6"/>
      <c r="AX1874" s="7"/>
      <c r="AY1874" s="4"/>
      <c r="BI1874" s="50"/>
      <c r="BK1874" s="50"/>
      <c r="BM1874" s="50"/>
      <c r="BO1874" s="50"/>
      <c r="BQ1874" s="50"/>
      <c r="BS1874" s="50"/>
    </row>
    <row r="1875" spans="1:71" x14ac:dyDescent="0.25">
      <c r="B1875" s="3" t="s">
        <v>263</v>
      </c>
      <c r="C1875" s="52" t="s">
        <v>645</v>
      </c>
      <c r="D1875" s="39">
        <v>45449</v>
      </c>
      <c r="E1875" s="22">
        <v>9</v>
      </c>
      <c r="F1875" s="3" t="s">
        <v>1094</v>
      </c>
      <c r="G1875" s="2" t="s">
        <v>124</v>
      </c>
      <c r="H1875" s="6">
        <v>21</v>
      </c>
      <c r="I1875" s="7">
        <v>-4</v>
      </c>
      <c r="J1875" s="6">
        <v>46</v>
      </c>
      <c r="K1875" s="7">
        <v>-2</v>
      </c>
      <c r="L1875" s="6">
        <v>9</v>
      </c>
      <c r="M1875" s="7">
        <v>-1</v>
      </c>
      <c r="N1875" s="6">
        <v>5</v>
      </c>
      <c r="O1875" s="7">
        <v>1</v>
      </c>
      <c r="P1875" s="6">
        <v>12</v>
      </c>
      <c r="Q1875" s="7">
        <v>3</v>
      </c>
      <c r="R1875" s="6"/>
      <c r="T1875" s="6">
        <v>-25</v>
      </c>
      <c r="U1875" s="7">
        <v>-2</v>
      </c>
      <c r="V1875" s="3" t="s">
        <v>842</v>
      </c>
      <c r="W1875" s="3"/>
      <c r="Y1875" s="6"/>
      <c r="Z1875" s="6">
        <v>31</v>
      </c>
      <c r="AA1875" s="6">
        <v>64</v>
      </c>
      <c r="AB1875" s="7">
        <f>Z1875-AA1875</f>
        <v>-33</v>
      </c>
      <c r="AC1875" s="6">
        <v>50</v>
      </c>
      <c r="AD1875" s="6">
        <v>39</v>
      </c>
      <c r="AE1875" s="7">
        <v>12</v>
      </c>
      <c r="AF1875" s="6"/>
      <c r="AG1875" s="6"/>
      <c r="AI1875" s="6"/>
      <c r="AJ1875" s="6"/>
      <c r="AL1875" s="6"/>
      <c r="AM1875" s="6"/>
      <c r="AO1875" s="4" t="s">
        <v>1095</v>
      </c>
      <c r="AP1875" s="6"/>
      <c r="AQ1875" s="6"/>
      <c r="AR1875" s="6"/>
      <c r="AS1875" s="6"/>
      <c r="AT1875" s="6"/>
      <c r="AU1875" s="4"/>
      <c r="AV1875" s="6"/>
      <c r="AW1875" s="6"/>
      <c r="AX1875" s="7"/>
      <c r="AY1875" s="4"/>
      <c r="BA1875">
        <v>27</v>
      </c>
      <c r="BB1875">
        <v>45</v>
      </c>
      <c r="BC1875">
        <v>11</v>
      </c>
      <c r="BD1875">
        <v>11</v>
      </c>
      <c r="BI1875" s="50"/>
      <c r="BK1875" s="50"/>
      <c r="BM1875" s="50"/>
      <c r="BO1875" s="50"/>
      <c r="BQ1875" s="50"/>
      <c r="BS1875" s="50"/>
    </row>
    <row r="1876" spans="1:71" x14ac:dyDescent="0.25">
      <c r="B1876" s="3" t="s">
        <v>263</v>
      </c>
      <c r="C1876" s="52" t="s">
        <v>356</v>
      </c>
      <c r="D1876" s="39">
        <v>45449</v>
      </c>
      <c r="E1876" s="22">
        <v>12</v>
      </c>
      <c r="F1876" s="3" t="s">
        <v>976</v>
      </c>
      <c r="G1876" s="2" t="s">
        <v>1250</v>
      </c>
      <c r="H1876" s="6">
        <v>21</v>
      </c>
      <c r="I1876" s="7">
        <v>-2</v>
      </c>
      <c r="J1876" s="6">
        <v>43</v>
      </c>
      <c r="K1876" s="7">
        <v>-4</v>
      </c>
      <c r="L1876" s="6">
        <v>7</v>
      </c>
      <c r="M1876" s="7">
        <v>1</v>
      </c>
      <c r="N1876" s="6">
        <v>7</v>
      </c>
      <c r="O1876" s="7">
        <v>1</v>
      </c>
      <c r="P1876" s="6">
        <v>15</v>
      </c>
      <c r="Q1876" s="7">
        <v>4</v>
      </c>
      <c r="R1876" s="6"/>
      <c r="T1876" s="6">
        <v>-22</v>
      </c>
      <c r="U1876" s="7">
        <v>2</v>
      </c>
      <c r="V1876" s="3" t="s">
        <v>842</v>
      </c>
      <c r="W1876" s="3" t="s">
        <v>1213</v>
      </c>
      <c r="X1876" s="3" t="s">
        <v>439</v>
      </c>
      <c r="Y1876" s="6"/>
      <c r="Z1876" s="6"/>
      <c r="AA1876" s="6"/>
      <c r="AC1876" s="6"/>
      <c r="AD1876" s="6"/>
      <c r="AF1876" s="6"/>
      <c r="AG1876" s="6"/>
      <c r="AI1876" s="6"/>
      <c r="AJ1876" s="6"/>
      <c r="AL1876" s="6"/>
      <c r="AM1876" s="6"/>
      <c r="AO1876" s="4"/>
      <c r="AP1876" s="6">
        <v>20</v>
      </c>
      <c r="AQ1876" s="6">
        <v>37</v>
      </c>
      <c r="AR1876" s="6"/>
      <c r="AS1876" s="6"/>
      <c r="AT1876" s="6"/>
      <c r="AU1876" s="4" t="s">
        <v>1185</v>
      </c>
      <c r="AV1876" s="6"/>
      <c r="AW1876" s="6"/>
      <c r="AX1876" s="7"/>
      <c r="AY1876" s="4"/>
      <c r="BI1876" s="50"/>
      <c r="BK1876" s="50"/>
      <c r="BM1876" s="50"/>
      <c r="BO1876" s="50"/>
      <c r="BQ1876" s="50"/>
      <c r="BS1876" s="50"/>
    </row>
    <row r="1877" spans="1:71" x14ac:dyDescent="0.25">
      <c r="B1877" s="3" t="s">
        <v>263</v>
      </c>
      <c r="C1877" s="52" t="s">
        <v>506</v>
      </c>
      <c r="D1877" s="39">
        <v>45450</v>
      </c>
      <c r="E1877" s="22">
        <v>10</v>
      </c>
      <c r="F1877" s="3" t="s">
        <v>1173</v>
      </c>
      <c r="G1877" s="2" t="s">
        <v>220</v>
      </c>
      <c r="H1877" s="6">
        <v>24</v>
      </c>
      <c r="I1877" s="7">
        <v>-2</v>
      </c>
      <c r="J1877" s="6">
        <v>41</v>
      </c>
      <c r="K1877" s="7">
        <v>-2</v>
      </c>
      <c r="L1877" s="6">
        <v>11</v>
      </c>
      <c r="M1877" s="7">
        <v>0</v>
      </c>
      <c r="N1877" s="6">
        <v>5</v>
      </c>
      <c r="O1877" s="7">
        <v>2</v>
      </c>
      <c r="P1877" s="6">
        <v>15</v>
      </c>
      <c r="Q1877" s="7">
        <v>3</v>
      </c>
      <c r="R1877" s="6"/>
      <c r="T1877" s="6">
        <v>-17</v>
      </c>
      <c r="U1877" s="7">
        <v>0</v>
      </c>
      <c r="V1877" s="3" t="s">
        <v>842</v>
      </c>
      <c r="W1877" s="3"/>
      <c r="Y1877" s="6"/>
      <c r="Z1877" s="6">
        <v>21</v>
      </c>
      <c r="AA1877" s="6">
        <v>54</v>
      </c>
      <c r="AB1877" s="7">
        <f>Z1877-AA1877</f>
        <v>-33</v>
      </c>
      <c r="AC1877" s="6">
        <v>35</v>
      </c>
      <c r="AD1877" s="6">
        <v>34</v>
      </c>
      <c r="AE1877" s="7">
        <f>AC1877-AD1877</f>
        <v>1</v>
      </c>
      <c r="AF1877" s="6"/>
      <c r="AG1877" s="6"/>
      <c r="AI1877" s="6"/>
      <c r="AJ1877" s="6"/>
      <c r="AL1877" s="6"/>
      <c r="AM1877" s="6"/>
      <c r="AO1877" s="4" t="s">
        <v>1226</v>
      </c>
      <c r="AP1877" s="6">
        <v>29</v>
      </c>
      <c r="AQ1877" s="6">
        <v>44</v>
      </c>
      <c r="AR1877" s="6"/>
      <c r="AS1877" s="6"/>
      <c r="AT1877" s="6"/>
      <c r="AU1877" s="4" t="s">
        <v>1227</v>
      </c>
      <c r="AV1877" s="6"/>
      <c r="AW1877" s="6"/>
      <c r="AX1877" s="7"/>
      <c r="AY1877" s="4"/>
      <c r="BI1877" s="50"/>
      <c r="BK1877" s="50"/>
      <c r="BM1877" s="50"/>
      <c r="BO1877" s="50"/>
      <c r="BQ1877" s="50"/>
      <c r="BS1877" s="50"/>
    </row>
    <row r="1878" spans="1:71" x14ac:dyDescent="0.25">
      <c r="B1878" s="3" t="s">
        <v>263</v>
      </c>
      <c r="C1878" s="52" t="s">
        <v>506</v>
      </c>
      <c r="D1878" s="39">
        <v>45450</v>
      </c>
      <c r="E1878" s="22">
        <v>10</v>
      </c>
      <c r="F1878" s="3" t="s">
        <v>1173</v>
      </c>
      <c r="G1878" s="2" t="s">
        <v>220</v>
      </c>
      <c r="H1878" s="6"/>
      <c r="J1878" s="6"/>
      <c r="L1878" s="6"/>
      <c r="N1878" s="6"/>
      <c r="P1878" s="6"/>
      <c r="R1878" s="6"/>
      <c r="T1878" s="6"/>
      <c r="V1878" s="3" t="s">
        <v>842</v>
      </c>
      <c r="W1878" s="3"/>
      <c r="Y1878" s="6"/>
      <c r="Z1878" s="6">
        <v>23</v>
      </c>
      <c r="AA1878" s="6">
        <v>53</v>
      </c>
      <c r="AB1878" s="7">
        <f>Z1878-AA1878</f>
        <v>-30</v>
      </c>
      <c r="AC1878" s="6">
        <v>38</v>
      </c>
      <c r="AD1878" s="6">
        <v>34</v>
      </c>
      <c r="AE1878" s="7">
        <f>AC1878-AD1878</f>
        <v>4</v>
      </c>
      <c r="AF1878" s="6">
        <v>17</v>
      </c>
      <c r="AG1878" s="6">
        <v>24</v>
      </c>
      <c r="AH1878" s="7">
        <f>AF1878-AG1878</f>
        <v>-7</v>
      </c>
      <c r="AI1878" s="6">
        <v>26</v>
      </c>
      <c r="AJ1878" s="6">
        <v>44</v>
      </c>
      <c r="AK1878" s="7">
        <f>AI1878-AJ1878</f>
        <v>-18</v>
      </c>
      <c r="AL1878" s="6"/>
      <c r="AM1878" s="6"/>
      <c r="AO1878" s="4" t="s">
        <v>1228</v>
      </c>
      <c r="AP1878" s="6"/>
      <c r="AQ1878" s="6"/>
      <c r="AR1878" s="6"/>
      <c r="AS1878" s="6"/>
      <c r="AT1878" s="6"/>
      <c r="AU1878" s="4"/>
      <c r="AV1878" s="6"/>
      <c r="AW1878" s="6"/>
      <c r="AX1878" s="7"/>
      <c r="AY1878" s="4"/>
      <c r="BI1878" s="50"/>
      <c r="BK1878" s="50"/>
      <c r="BM1878" s="50"/>
      <c r="BO1878" s="50"/>
      <c r="BQ1878" s="50"/>
      <c r="BS1878" s="50"/>
    </row>
    <row r="1879" spans="1:71" x14ac:dyDescent="0.25">
      <c r="B1879" s="3" t="s">
        <v>263</v>
      </c>
      <c r="C1879" s="52" t="s">
        <v>506</v>
      </c>
      <c r="D1879" s="39">
        <v>45450</v>
      </c>
      <c r="E1879" s="22">
        <v>12</v>
      </c>
      <c r="F1879" s="3" t="s">
        <v>1136</v>
      </c>
      <c r="G1879" s="2" t="s">
        <v>54</v>
      </c>
      <c r="H1879" s="6">
        <v>25</v>
      </c>
      <c r="I1879" s="7">
        <v>-1</v>
      </c>
      <c r="J1879" s="6">
        <v>44</v>
      </c>
      <c r="K1879" s="7">
        <v>-2</v>
      </c>
      <c r="L1879" s="6">
        <v>9</v>
      </c>
      <c r="M1879" s="7">
        <v>-1</v>
      </c>
      <c r="N1879" s="6">
        <v>4</v>
      </c>
      <c r="O1879" s="7">
        <v>1</v>
      </c>
      <c r="P1879" s="6">
        <v>10</v>
      </c>
      <c r="Q1879" s="7">
        <v>-1</v>
      </c>
      <c r="R1879" s="6"/>
      <c r="T1879" s="6">
        <v>-19</v>
      </c>
      <c r="U1879" s="7">
        <v>1</v>
      </c>
      <c r="V1879" s="3" t="s">
        <v>842</v>
      </c>
      <c r="W1879" s="3" t="s">
        <v>988</v>
      </c>
      <c r="Y1879" s="6"/>
      <c r="Z1879" s="6"/>
      <c r="AA1879" s="6"/>
      <c r="AC1879" s="6"/>
      <c r="AD1879" s="6"/>
      <c r="AF1879" s="6"/>
      <c r="AG1879" s="6"/>
      <c r="AI1879" s="6"/>
      <c r="AJ1879" s="6"/>
      <c r="AL1879" s="6"/>
      <c r="AM1879" s="6"/>
      <c r="AO1879" s="4"/>
      <c r="AP1879" s="6">
        <v>28</v>
      </c>
      <c r="AQ1879" s="6">
        <v>42</v>
      </c>
      <c r="AR1879" s="6"/>
      <c r="AS1879" s="6"/>
      <c r="AT1879" s="6"/>
      <c r="AU1879" s="4" t="s">
        <v>1146</v>
      </c>
      <c r="AV1879" s="6"/>
      <c r="AW1879" s="6"/>
      <c r="AX1879" s="7"/>
      <c r="AY1879" s="4"/>
      <c r="BI1879" s="50"/>
      <c r="BK1879" s="50"/>
      <c r="BM1879" s="50"/>
      <c r="BO1879" s="50"/>
      <c r="BQ1879" s="50"/>
      <c r="BS1879" s="50"/>
    </row>
    <row r="1880" spans="1:71" x14ac:dyDescent="0.25">
      <c r="B1880" s="3" t="s">
        <v>263</v>
      </c>
      <c r="C1880" s="52" t="s">
        <v>511</v>
      </c>
      <c r="D1880" s="39">
        <v>45450</v>
      </c>
      <c r="E1880" s="22">
        <v>10</v>
      </c>
      <c r="F1880" s="3" t="s">
        <v>1135</v>
      </c>
      <c r="H1880" s="6">
        <v>19</v>
      </c>
      <c r="I1880" s="7">
        <v>0</v>
      </c>
      <c r="J1880" s="6">
        <v>45</v>
      </c>
      <c r="K1880" s="7">
        <v>3</v>
      </c>
      <c r="L1880" s="6">
        <v>10</v>
      </c>
      <c r="M1880" s="7">
        <v>-2</v>
      </c>
      <c r="N1880" s="6">
        <v>5</v>
      </c>
      <c r="O1880" s="7">
        <v>-1</v>
      </c>
      <c r="P1880" s="6">
        <v>17</v>
      </c>
      <c r="Q1880" s="7">
        <v>0</v>
      </c>
      <c r="R1880" s="6"/>
      <c r="T1880" s="6">
        <v>-26</v>
      </c>
      <c r="U1880" s="7">
        <v>-3</v>
      </c>
      <c r="V1880" s="3" t="s">
        <v>842</v>
      </c>
      <c r="W1880" s="3"/>
      <c r="Y1880" s="6"/>
      <c r="Z1880" s="6">
        <v>26</v>
      </c>
      <c r="AA1880" s="6">
        <v>53</v>
      </c>
      <c r="AB1880" s="7">
        <f>Z1880-AA1880</f>
        <v>-27</v>
      </c>
      <c r="AC1880" s="6">
        <v>41</v>
      </c>
      <c r="AD1880" s="6">
        <v>29</v>
      </c>
      <c r="AE1880" s="7">
        <f>AC1880-AD1880</f>
        <v>12</v>
      </c>
      <c r="AF1880" s="6"/>
      <c r="AG1880" s="6"/>
      <c r="AI1880" s="6"/>
      <c r="AJ1880" s="6"/>
      <c r="AL1880" s="6"/>
      <c r="AM1880" s="6"/>
      <c r="AO1880" s="4" t="s">
        <v>1247</v>
      </c>
      <c r="AP1880" s="6">
        <v>26</v>
      </c>
      <c r="AQ1880" s="6">
        <v>47</v>
      </c>
      <c r="AR1880" s="6"/>
      <c r="AS1880" s="6"/>
      <c r="AT1880" s="6"/>
      <c r="AU1880" s="4" t="s">
        <v>1147</v>
      </c>
      <c r="AV1880" s="6"/>
      <c r="AW1880" s="6"/>
      <c r="AX1880" s="7"/>
      <c r="AY1880" s="4"/>
      <c r="BI1880" s="50"/>
      <c r="BK1880" s="50"/>
      <c r="BM1880" s="50"/>
      <c r="BO1880" s="50"/>
      <c r="BQ1880" s="50"/>
      <c r="BS1880" s="50"/>
    </row>
    <row r="1881" spans="1:71" x14ac:dyDescent="0.25">
      <c r="B1881" s="3" t="s">
        <v>263</v>
      </c>
      <c r="C1881" s="52" t="s">
        <v>511</v>
      </c>
      <c r="D1881" s="39">
        <v>45450</v>
      </c>
      <c r="E1881" s="22">
        <v>11</v>
      </c>
      <c r="F1881" s="3" t="s">
        <v>1132</v>
      </c>
      <c r="H1881" s="6"/>
      <c r="I1881" s="8"/>
      <c r="J1881" s="6"/>
      <c r="K1881" s="8"/>
      <c r="L1881" s="6"/>
      <c r="M1881" s="8"/>
      <c r="N1881" s="6"/>
      <c r="O1881" s="8"/>
      <c r="P1881" s="6"/>
      <c r="Q1881" s="8"/>
      <c r="R1881" s="8"/>
      <c r="S1881" s="8"/>
      <c r="T1881" s="8"/>
      <c r="U1881" s="8"/>
      <c r="V1881" s="3" t="s">
        <v>842</v>
      </c>
      <c r="W1881" s="3"/>
      <c r="Y1881" s="6"/>
      <c r="Z1881" s="6">
        <v>23</v>
      </c>
      <c r="AA1881" s="6">
        <v>57</v>
      </c>
      <c r="AB1881" s="7">
        <f>Z1881-AA1881</f>
        <v>-34</v>
      </c>
      <c r="AC1881" s="6">
        <v>33</v>
      </c>
      <c r="AD1881" s="6">
        <v>42</v>
      </c>
      <c r="AE1881" s="7">
        <f>AC1881-AD1881</f>
        <v>-9</v>
      </c>
      <c r="AF1881" s="6">
        <v>20</v>
      </c>
      <c r="AG1881" s="6">
        <v>35</v>
      </c>
      <c r="AH1881" s="7">
        <f>AF1881-AG1881</f>
        <v>-15</v>
      </c>
      <c r="AI1881" s="6">
        <v>26</v>
      </c>
      <c r="AJ1881" s="6">
        <v>51</v>
      </c>
      <c r="AK1881" s="7">
        <f>AI1881-AJ1881</f>
        <v>-25</v>
      </c>
      <c r="AL1881" s="6"/>
      <c r="AM1881" s="6"/>
      <c r="AO1881" s="4" t="s">
        <v>1750</v>
      </c>
      <c r="AP1881" s="6">
        <v>20</v>
      </c>
      <c r="AQ1881" s="6">
        <v>33</v>
      </c>
      <c r="AR1881" s="6"/>
      <c r="AS1881" s="6"/>
      <c r="AT1881" s="6"/>
      <c r="AU1881" s="4" t="s">
        <v>1186</v>
      </c>
      <c r="AV1881" s="6"/>
      <c r="AW1881" s="6"/>
      <c r="AX1881" s="7"/>
      <c r="AY1881" s="4"/>
      <c r="BI1881" s="50"/>
      <c r="BK1881" s="50"/>
      <c r="BM1881" s="50"/>
      <c r="BO1881" s="50"/>
      <c r="BQ1881" s="50"/>
      <c r="BS1881" s="50"/>
    </row>
    <row r="1882" spans="1:71" x14ac:dyDescent="0.25">
      <c r="B1882" s="3" t="s">
        <v>263</v>
      </c>
      <c r="C1882" s="52" t="s">
        <v>511</v>
      </c>
      <c r="D1882" s="39">
        <v>45450</v>
      </c>
      <c r="E1882" s="22">
        <v>12</v>
      </c>
      <c r="F1882" s="3" t="s">
        <v>1239</v>
      </c>
      <c r="H1882" s="6">
        <v>20</v>
      </c>
      <c r="I1882" s="8">
        <v>-3</v>
      </c>
      <c r="J1882" s="6">
        <v>41</v>
      </c>
      <c r="K1882" s="8">
        <v>0</v>
      </c>
      <c r="L1882" s="6">
        <v>11</v>
      </c>
      <c r="M1882" s="8">
        <v>-1</v>
      </c>
      <c r="N1882" s="6">
        <v>8</v>
      </c>
      <c r="O1882" s="8">
        <v>0</v>
      </c>
      <c r="P1882" s="6">
        <v>15</v>
      </c>
      <c r="Q1882" s="8">
        <v>6</v>
      </c>
      <c r="R1882" s="8"/>
      <c r="S1882" s="8"/>
      <c r="T1882" s="8">
        <v>-21</v>
      </c>
      <c r="U1882" s="8">
        <v>-3</v>
      </c>
      <c r="V1882" s="3" t="s">
        <v>842</v>
      </c>
      <c r="W1882" s="3"/>
      <c r="Y1882" s="6"/>
      <c r="Z1882" s="6"/>
      <c r="AA1882" s="6"/>
      <c r="AC1882" s="6"/>
      <c r="AD1882" s="6"/>
      <c r="AF1882" s="6"/>
      <c r="AG1882" s="6"/>
      <c r="AI1882" s="6"/>
      <c r="AJ1882" s="6"/>
      <c r="AL1882" s="6"/>
      <c r="AM1882" s="6"/>
      <c r="AO1882" s="4"/>
      <c r="AP1882" s="6">
        <v>15</v>
      </c>
      <c r="AQ1882" s="6">
        <v>36</v>
      </c>
      <c r="AR1882" s="6"/>
      <c r="AS1882" s="6"/>
      <c r="AT1882" s="6"/>
      <c r="AU1882" s="4" t="s">
        <v>1046</v>
      </c>
      <c r="AV1882" s="6"/>
      <c r="AW1882" s="6"/>
      <c r="AX1882" s="7"/>
      <c r="AY1882" s="4"/>
      <c r="BI1882" s="50"/>
      <c r="BK1882" s="50"/>
      <c r="BM1882" s="50"/>
      <c r="BO1882" s="50"/>
      <c r="BQ1882" s="50"/>
      <c r="BS1882" s="50"/>
    </row>
    <row r="1883" spans="1:71" x14ac:dyDescent="0.25">
      <c r="B1883" s="3" t="s">
        <v>263</v>
      </c>
      <c r="C1883" s="52" t="s">
        <v>477</v>
      </c>
      <c r="D1883" s="39">
        <v>45450</v>
      </c>
      <c r="E1883" s="22">
        <v>11</v>
      </c>
      <c r="F1883" s="3" t="s">
        <v>1121</v>
      </c>
      <c r="H1883" s="6">
        <v>24</v>
      </c>
      <c r="I1883" s="8">
        <v>-1</v>
      </c>
      <c r="J1883" s="6">
        <v>42</v>
      </c>
      <c r="K1883" s="8">
        <v>-2</v>
      </c>
      <c r="L1883" s="6">
        <v>9</v>
      </c>
      <c r="M1883" s="7">
        <v>0</v>
      </c>
      <c r="N1883" s="6">
        <v>5</v>
      </c>
      <c r="O1883" s="8">
        <v>0</v>
      </c>
      <c r="P1883" s="6">
        <v>15</v>
      </c>
      <c r="Q1883" s="8">
        <v>1</v>
      </c>
      <c r="R1883" s="8"/>
      <c r="S1883" s="8"/>
      <c r="T1883" s="6">
        <f>H1883-J1883</f>
        <v>-18</v>
      </c>
      <c r="U1883" s="8">
        <v>1</v>
      </c>
      <c r="V1883" s="3" t="s">
        <v>842</v>
      </c>
      <c r="W1883" s="3"/>
      <c r="Y1883" s="6"/>
      <c r="Z1883" s="6">
        <v>25</v>
      </c>
      <c r="AA1883" s="6">
        <v>57</v>
      </c>
      <c r="AB1883" s="7">
        <f>Z1883-AA1883</f>
        <v>-32</v>
      </c>
      <c r="AC1883" s="6">
        <v>39</v>
      </c>
      <c r="AD1883" s="6">
        <v>40</v>
      </c>
      <c r="AE1883" s="7">
        <f>AC1883-AD1883</f>
        <v>-1</v>
      </c>
      <c r="AF1883" s="6">
        <v>22</v>
      </c>
      <c r="AG1883" s="6">
        <v>35</v>
      </c>
      <c r="AH1883" s="7">
        <f>AF1883-AG1883</f>
        <v>-13</v>
      </c>
      <c r="AI1883" s="6">
        <v>30</v>
      </c>
      <c r="AJ1883" s="6">
        <v>47</v>
      </c>
      <c r="AK1883" s="7">
        <f>AI1883-AJ1883</f>
        <v>-17</v>
      </c>
      <c r="AL1883" s="6"/>
      <c r="AM1883" s="6"/>
      <c r="AO1883" s="4" t="s">
        <v>1245</v>
      </c>
      <c r="AP1883" s="6">
        <v>27</v>
      </c>
      <c r="AQ1883" s="6">
        <v>51</v>
      </c>
      <c r="AR1883" s="6"/>
      <c r="AS1883" s="6"/>
      <c r="AT1883" s="6">
        <v>23</v>
      </c>
      <c r="AU1883" s="4" t="s">
        <v>1251</v>
      </c>
      <c r="AV1883" s="6"/>
      <c r="AW1883" s="6"/>
      <c r="AX1883" s="7"/>
      <c r="AY1883" s="4"/>
      <c r="BI1883" s="50"/>
      <c r="BK1883" s="50"/>
      <c r="BM1883" s="50"/>
      <c r="BO1883" s="50"/>
      <c r="BQ1883" s="50"/>
      <c r="BS1883" s="50"/>
    </row>
    <row r="1884" spans="1:71" x14ac:dyDescent="0.25">
      <c r="A1884" s="3"/>
      <c r="B1884" s="3" t="s">
        <v>263</v>
      </c>
      <c r="C1884" s="52" t="s">
        <v>365</v>
      </c>
      <c r="D1884" s="39">
        <v>45450</v>
      </c>
      <c r="E1884" s="22">
        <v>18</v>
      </c>
      <c r="F1884" s="3" t="s">
        <v>1132</v>
      </c>
      <c r="H1884" s="6">
        <v>25</v>
      </c>
      <c r="I1884" s="8"/>
      <c r="J1884" s="6">
        <v>43</v>
      </c>
      <c r="K1884" s="8"/>
      <c r="L1884" s="6">
        <v>10</v>
      </c>
      <c r="N1884" s="6">
        <v>6</v>
      </c>
      <c r="O1884" s="8"/>
      <c r="P1884" s="6">
        <v>12</v>
      </c>
      <c r="Q1884" s="8"/>
      <c r="R1884" s="8"/>
      <c r="S1884" s="8"/>
      <c r="T1884" s="8">
        <v>-18</v>
      </c>
      <c r="U1884" s="8"/>
      <c r="V1884" s="3" t="s">
        <v>842</v>
      </c>
      <c r="W1884" s="3"/>
      <c r="X1884" t="s">
        <v>1152</v>
      </c>
      <c r="Y1884" s="6"/>
      <c r="Z1884" s="6"/>
      <c r="AA1884" s="6"/>
      <c r="AC1884" s="6"/>
      <c r="AD1884" s="6"/>
      <c r="AF1884" s="6"/>
      <c r="AG1884" s="6"/>
      <c r="AI1884" s="6"/>
      <c r="AJ1884" s="6"/>
      <c r="AL1884" s="6"/>
      <c r="AM1884" s="6"/>
      <c r="AO1884" s="4"/>
      <c r="AP1884" s="6"/>
      <c r="AQ1884" s="6"/>
      <c r="AR1884" s="6"/>
      <c r="AS1884" s="6"/>
      <c r="AT1884" s="6"/>
      <c r="AU1884" s="4"/>
      <c r="AV1884" s="6"/>
      <c r="AW1884" s="6"/>
      <c r="AX1884" s="7"/>
      <c r="AY1884" s="4"/>
      <c r="BF1884">
        <v>115</v>
      </c>
      <c r="BH1884">
        <v>453</v>
      </c>
      <c r="BI1884" s="50"/>
      <c r="BJ1884">
        <v>38</v>
      </c>
      <c r="BK1884" s="50"/>
      <c r="BL1884">
        <v>3</v>
      </c>
      <c r="BM1884" s="50"/>
      <c r="BN1884">
        <v>3</v>
      </c>
      <c r="BO1884" s="50"/>
      <c r="BP1884">
        <v>15</v>
      </c>
      <c r="BQ1884" s="50"/>
      <c r="BR1884">
        <v>4</v>
      </c>
      <c r="BS1884" s="50"/>
    </row>
    <row r="1885" spans="1:71" x14ac:dyDescent="0.25">
      <c r="A1885" s="3"/>
      <c r="B1885" s="3" t="s">
        <v>263</v>
      </c>
      <c r="C1885" s="52" t="s">
        <v>336</v>
      </c>
      <c r="D1885" s="39">
        <v>45450</v>
      </c>
      <c r="E1885" s="22">
        <v>19</v>
      </c>
      <c r="F1885" s="3" t="s">
        <v>1774</v>
      </c>
      <c r="G1885" s="2" t="s">
        <v>54</v>
      </c>
      <c r="H1885" s="6">
        <v>23</v>
      </c>
      <c r="I1885" s="8"/>
      <c r="J1885" s="6">
        <v>44</v>
      </c>
      <c r="K1885" s="8"/>
      <c r="L1885" s="6">
        <v>12</v>
      </c>
      <c r="N1885" s="6">
        <v>4</v>
      </c>
      <c r="O1885" s="8"/>
      <c r="P1885" s="6">
        <v>13</v>
      </c>
      <c r="Q1885" s="8"/>
      <c r="R1885" s="8"/>
      <c r="S1885" s="8"/>
      <c r="T1885" s="8">
        <v>-21</v>
      </c>
      <c r="U1885" s="8"/>
      <c r="V1885" s="3" t="s">
        <v>842</v>
      </c>
      <c r="W1885" s="3"/>
      <c r="X1885" t="s">
        <v>1152</v>
      </c>
      <c r="Y1885" s="6"/>
      <c r="Z1885" s="6"/>
      <c r="AA1885" s="6"/>
      <c r="AC1885" s="6"/>
      <c r="AD1885" s="6"/>
      <c r="AF1885" s="6"/>
      <c r="AG1885" s="6"/>
      <c r="AI1885" s="6"/>
      <c r="AJ1885" s="6"/>
      <c r="AL1885" s="6"/>
      <c r="AM1885" s="6"/>
      <c r="AO1885" s="4"/>
      <c r="AP1885" s="6"/>
      <c r="AQ1885" s="6"/>
      <c r="AR1885" s="6"/>
      <c r="AS1885" s="6"/>
      <c r="AT1885" s="6"/>
      <c r="AU1885" s="4"/>
      <c r="AV1885" s="6"/>
      <c r="AW1885" s="6"/>
      <c r="AX1885" s="7"/>
      <c r="AY1885" s="4"/>
      <c r="BF1885">
        <v>53</v>
      </c>
      <c r="BG1885" s="50">
        <f>BF1885-BF1072</f>
        <v>-16</v>
      </c>
      <c r="BH1885">
        <v>516</v>
      </c>
      <c r="BI1885" s="50">
        <f>BH1885-BH1072</f>
        <v>34</v>
      </c>
      <c r="BJ1885">
        <v>50</v>
      </c>
      <c r="BK1885" s="50">
        <f>BJ1885-BJ1072</f>
        <v>29</v>
      </c>
      <c r="BL1885">
        <v>0</v>
      </c>
      <c r="BM1885" s="50">
        <f>BL1885-BL1072</f>
        <v>-1</v>
      </c>
      <c r="BN1885">
        <v>0</v>
      </c>
      <c r="BO1885" s="50">
        <f>BN1885-BN1072</f>
        <v>0</v>
      </c>
      <c r="BP1885">
        <v>8</v>
      </c>
      <c r="BQ1885" s="50">
        <f>BP1885-BP1072</f>
        <v>-47</v>
      </c>
      <c r="BR1885">
        <v>4</v>
      </c>
      <c r="BS1885" s="50">
        <f>BR1885-BR1072</f>
        <v>0</v>
      </c>
    </row>
    <row r="1886" spans="1:71" x14ac:dyDescent="0.25">
      <c r="A1886" s="3"/>
      <c r="B1886" s="3" t="s">
        <v>263</v>
      </c>
      <c r="C1886" s="52" t="s">
        <v>1252</v>
      </c>
      <c r="D1886" s="39">
        <v>45450</v>
      </c>
      <c r="E1886" s="22">
        <v>30</v>
      </c>
      <c r="F1886" s="3" t="s">
        <v>1173</v>
      </c>
      <c r="G1886" s="2" t="s">
        <v>592</v>
      </c>
      <c r="H1886" s="6">
        <v>22</v>
      </c>
      <c r="I1886" s="8"/>
      <c r="J1886" s="6">
        <v>38</v>
      </c>
      <c r="K1886" s="8"/>
      <c r="L1886" s="6">
        <v>13</v>
      </c>
      <c r="N1886" s="6">
        <v>5</v>
      </c>
      <c r="O1886" s="8"/>
      <c r="P1886" s="6">
        <v>17</v>
      </c>
      <c r="Q1886" s="8"/>
      <c r="R1886" s="8"/>
      <c r="S1886" s="8"/>
      <c r="T1886" s="8">
        <v>-16</v>
      </c>
      <c r="U1886" s="8"/>
      <c r="V1886" s="3" t="s">
        <v>842</v>
      </c>
      <c r="W1886" s="3"/>
      <c r="X1886" s="3" t="s">
        <v>1253</v>
      </c>
      <c r="Y1886" s="6"/>
      <c r="Z1886" s="6"/>
      <c r="AA1886" s="6"/>
      <c r="AC1886" s="6"/>
      <c r="AD1886" s="6"/>
      <c r="AF1886" s="6"/>
      <c r="AG1886" s="6"/>
      <c r="AI1886" s="6"/>
      <c r="AJ1886" s="6"/>
      <c r="AL1886" s="6"/>
      <c r="AM1886" s="6"/>
      <c r="AO1886" s="4"/>
      <c r="AP1886" s="6"/>
      <c r="AQ1886" s="6"/>
      <c r="AR1886" s="6"/>
      <c r="AS1886" s="6"/>
      <c r="AT1886" s="6"/>
      <c r="AU1886" s="4"/>
      <c r="AV1886" s="6"/>
      <c r="AW1886" s="6"/>
      <c r="AX1886" s="7"/>
      <c r="AY1886" s="4"/>
      <c r="BF1886">
        <v>105</v>
      </c>
      <c r="BG1886" s="50">
        <f>BF1886-BF624</f>
        <v>-96</v>
      </c>
      <c r="BH1886">
        <v>450</v>
      </c>
      <c r="BI1886" s="50">
        <f>BH1886-BH624</f>
        <v>98</v>
      </c>
      <c r="BJ1886">
        <v>55</v>
      </c>
      <c r="BK1886" s="50">
        <f>BJ1886-BJ624</f>
        <v>39</v>
      </c>
      <c r="BL1886">
        <v>1</v>
      </c>
      <c r="BM1886" s="50">
        <f>BL1886-BL624</f>
        <v>0</v>
      </c>
      <c r="BN1886">
        <v>2</v>
      </c>
      <c r="BO1886" s="50">
        <f>BN1886-BN624</f>
        <v>2</v>
      </c>
      <c r="BP1886">
        <v>15</v>
      </c>
      <c r="BQ1886" s="50">
        <f>BP1886-BP624</f>
        <v>-43</v>
      </c>
      <c r="BR1886">
        <v>3</v>
      </c>
      <c r="BS1886" s="50">
        <f>BR1886-BR624</f>
        <v>-1</v>
      </c>
    </row>
    <row r="1887" spans="1:71" x14ac:dyDescent="0.25">
      <c r="B1887" s="3" t="s">
        <v>263</v>
      </c>
      <c r="C1887" s="52" t="s">
        <v>317</v>
      </c>
      <c r="D1887" s="39">
        <v>45451</v>
      </c>
      <c r="E1887" s="22">
        <v>11</v>
      </c>
      <c r="F1887" s="3" t="s">
        <v>821</v>
      </c>
      <c r="H1887" s="6"/>
      <c r="J1887" s="6"/>
      <c r="L1887" s="6"/>
      <c r="N1887" s="6"/>
      <c r="P1887" s="6"/>
      <c r="R1887" s="6"/>
      <c r="T1887" s="6"/>
      <c r="V1887" s="3" t="s">
        <v>842</v>
      </c>
      <c r="W1887" s="3"/>
      <c r="Y1887" s="6"/>
      <c r="Z1887" s="6"/>
      <c r="AA1887" s="6"/>
      <c r="AC1887" s="6"/>
      <c r="AD1887" s="6"/>
      <c r="AF1887" s="6"/>
      <c r="AG1887" s="6"/>
      <c r="AI1887" s="6"/>
      <c r="AJ1887" s="6"/>
      <c r="AL1887" s="6"/>
      <c r="AM1887" s="6"/>
      <c r="AO1887" s="4"/>
      <c r="AP1887" s="6"/>
      <c r="AQ1887" s="6"/>
      <c r="AR1887" s="6"/>
      <c r="AS1887" s="6"/>
      <c r="AT1887" s="6"/>
      <c r="AU1887" s="4"/>
      <c r="AV1887" s="6">
        <v>14</v>
      </c>
      <c r="AW1887" s="6">
        <v>71</v>
      </c>
      <c r="AX1887" s="7">
        <f>AV1887-AW1887</f>
        <v>-57</v>
      </c>
      <c r="AY1887" s="4" t="s">
        <v>871</v>
      </c>
      <c r="BI1887" s="50"/>
      <c r="BK1887" s="50"/>
      <c r="BM1887" s="50"/>
      <c r="BO1887" s="50"/>
      <c r="BQ1887" s="50"/>
      <c r="BS1887" s="50"/>
    </row>
    <row r="1888" spans="1:71" x14ac:dyDescent="0.25">
      <c r="B1888" s="3" t="s">
        <v>263</v>
      </c>
      <c r="C1888" s="52" t="s">
        <v>337</v>
      </c>
      <c r="D1888" s="39">
        <v>45453</v>
      </c>
      <c r="E1888" s="22">
        <v>11</v>
      </c>
      <c r="F1888" s="3" t="s">
        <v>821</v>
      </c>
      <c r="G1888" s="2" t="s">
        <v>182</v>
      </c>
      <c r="H1888" s="6">
        <v>18</v>
      </c>
      <c r="I1888" s="8">
        <v>-1</v>
      </c>
      <c r="J1888" s="6">
        <v>38</v>
      </c>
      <c r="K1888" s="8">
        <v>-3</v>
      </c>
      <c r="L1888" s="6">
        <v>15</v>
      </c>
      <c r="M1888" s="8">
        <v>4</v>
      </c>
      <c r="N1888" s="6">
        <v>8</v>
      </c>
      <c r="O1888" s="8">
        <v>1</v>
      </c>
      <c r="P1888" s="6">
        <v>17</v>
      </c>
      <c r="Q1888" s="8">
        <v>1</v>
      </c>
      <c r="R1888" s="8"/>
      <c r="S1888" s="8"/>
      <c r="T1888" s="8">
        <v>-20</v>
      </c>
      <c r="U1888" s="8">
        <v>2</v>
      </c>
      <c r="V1888" s="3" t="s">
        <v>842</v>
      </c>
      <c r="W1888" s="3"/>
      <c r="Y1888" s="6"/>
      <c r="Z1888" s="6"/>
      <c r="AA1888" s="6"/>
      <c r="AC1888" s="6"/>
      <c r="AD1888" s="6"/>
      <c r="AF1888" s="6"/>
      <c r="AG1888" s="6"/>
      <c r="AI1888" s="6"/>
      <c r="AJ1888" s="6"/>
      <c r="AL1888" s="6"/>
      <c r="AM1888" s="6"/>
      <c r="AO1888" s="4"/>
      <c r="AP1888" s="6"/>
      <c r="AQ1888" s="6"/>
      <c r="AR1888" s="6"/>
      <c r="AS1888" s="6"/>
      <c r="AT1888" s="6"/>
      <c r="AU1888" s="4"/>
      <c r="AV1888" s="6"/>
      <c r="AW1888" s="6"/>
      <c r="AX1888" s="7"/>
      <c r="AY1888" s="4"/>
      <c r="BI1888" s="50"/>
      <c r="BK1888" s="50"/>
      <c r="BM1888" s="50"/>
      <c r="BO1888" s="50"/>
      <c r="BQ1888" s="50"/>
      <c r="BS1888" s="50"/>
    </row>
    <row r="1889" spans="1:71" x14ac:dyDescent="0.25">
      <c r="B1889" s="3" t="s">
        <v>263</v>
      </c>
      <c r="C1889" s="52" t="s">
        <v>655</v>
      </c>
      <c r="D1889" s="39">
        <v>45453</v>
      </c>
      <c r="E1889" s="22">
        <v>12</v>
      </c>
      <c r="F1889" s="3" t="s">
        <v>1060</v>
      </c>
      <c r="H1889" s="6">
        <v>21</v>
      </c>
      <c r="I1889" s="8">
        <v>-1</v>
      </c>
      <c r="J1889" s="6">
        <v>41</v>
      </c>
      <c r="K1889" s="8">
        <v>-4</v>
      </c>
      <c r="L1889" s="6">
        <v>11</v>
      </c>
      <c r="M1889" s="8">
        <v>1</v>
      </c>
      <c r="N1889" s="6">
        <v>6</v>
      </c>
      <c r="O1889" s="8">
        <v>1</v>
      </c>
      <c r="P1889" s="6">
        <v>17</v>
      </c>
      <c r="Q1889" s="8">
        <v>3</v>
      </c>
      <c r="R1889" s="8"/>
      <c r="S1889" s="8"/>
      <c r="T1889" s="8">
        <v>-20</v>
      </c>
      <c r="U1889" s="8">
        <v>3</v>
      </c>
      <c r="V1889" s="3" t="s">
        <v>842</v>
      </c>
      <c r="W1889" s="3"/>
      <c r="Y1889" s="6"/>
      <c r="Z1889" s="6">
        <v>20</v>
      </c>
      <c r="AA1889" s="6">
        <v>59</v>
      </c>
      <c r="AB1889" s="7">
        <f>Z1889-AA1889</f>
        <v>-39</v>
      </c>
      <c r="AC1889" s="6">
        <v>30</v>
      </c>
      <c r="AD1889" s="6">
        <v>39</v>
      </c>
      <c r="AE1889" s="7">
        <f>AC1889-AD1889</f>
        <v>-9</v>
      </c>
      <c r="AF1889" s="6">
        <v>19</v>
      </c>
      <c r="AG1889" s="6">
        <v>27</v>
      </c>
      <c r="AH1889" s="7">
        <f>AF1889-AG1889</f>
        <v>-8</v>
      </c>
      <c r="AI1889" s="6">
        <v>28</v>
      </c>
      <c r="AJ1889" s="6">
        <v>39</v>
      </c>
      <c r="AK1889" s="7">
        <f>AI1889-AJ1889</f>
        <v>-11</v>
      </c>
      <c r="AL1889" s="6"/>
      <c r="AM1889" s="6"/>
      <c r="AO1889" s="4" t="s">
        <v>1165</v>
      </c>
      <c r="AP1889" s="6"/>
      <c r="AQ1889" s="6"/>
      <c r="AR1889" s="6"/>
      <c r="AS1889" s="6"/>
      <c r="AT1889" s="6"/>
      <c r="AU1889" s="4"/>
      <c r="AV1889" s="6"/>
      <c r="AW1889" s="6"/>
      <c r="AX1889" s="7"/>
      <c r="AY1889" s="4"/>
      <c r="BI1889" s="50"/>
      <c r="BK1889" s="50"/>
      <c r="BM1889" s="50"/>
      <c r="BO1889" s="50"/>
      <c r="BQ1889" s="50"/>
      <c r="BS1889" s="50"/>
    </row>
    <row r="1890" spans="1:71" x14ac:dyDescent="0.25">
      <c r="A1890" s="3"/>
      <c r="B1890" s="3" t="s">
        <v>263</v>
      </c>
      <c r="C1890" s="52" t="s">
        <v>1254</v>
      </c>
      <c r="D1890" s="39">
        <v>45453</v>
      </c>
      <c r="E1890" s="22">
        <v>3</v>
      </c>
      <c r="F1890" s="3" t="s">
        <v>1121</v>
      </c>
      <c r="H1890" s="6">
        <v>23</v>
      </c>
      <c r="I1890" s="8">
        <v>0</v>
      </c>
      <c r="J1890" s="6">
        <v>40</v>
      </c>
      <c r="K1890" s="8">
        <v>-1</v>
      </c>
      <c r="L1890" s="6">
        <v>12</v>
      </c>
      <c r="M1890" s="8">
        <v>1</v>
      </c>
      <c r="N1890" s="6">
        <v>5</v>
      </c>
      <c r="O1890" s="8">
        <v>0</v>
      </c>
      <c r="P1890" s="6">
        <v>16</v>
      </c>
      <c r="Q1890" s="8">
        <v>0</v>
      </c>
      <c r="R1890" s="8"/>
      <c r="S1890" s="8"/>
      <c r="T1890" s="6">
        <f>H1890-J1890</f>
        <v>-17</v>
      </c>
      <c r="U1890" s="8">
        <v>1</v>
      </c>
      <c r="V1890" s="3" t="s">
        <v>842</v>
      </c>
      <c r="W1890" s="3"/>
      <c r="X1890" s="3" t="s">
        <v>1152</v>
      </c>
      <c r="Y1890" s="6"/>
      <c r="Z1890" s="6"/>
      <c r="AA1890" s="6"/>
      <c r="AC1890" s="6"/>
      <c r="AD1890" s="6"/>
      <c r="AF1890" s="6"/>
      <c r="AG1890" s="6"/>
      <c r="AI1890" s="6"/>
      <c r="AJ1890" s="6"/>
      <c r="AL1890" s="6"/>
      <c r="AM1890" s="6"/>
      <c r="AO1890" s="4"/>
      <c r="AP1890" s="6"/>
      <c r="AQ1890" s="6"/>
      <c r="AR1890" s="6"/>
      <c r="AS1890" s="6"/>
      <c r="AT1890" s="6"/>
      <c r="AU1890" s="4"/>
      <c r="AV1890" s="6"/>
      <c r="AW1890" s="6"/>
      <c r="AX1890" s="7"/>
      <c r="AY1890" s="4"/>
      <c r="BF1890">
        <v>85</v>
      </c>
      <c r="BG1890" s="50">
        <f>BF1890-BF1861</f>
        <v>-25</v>
      </c>
      <c r="BH1890">
        <v>470</v>
      </c>
      <c r="BI1890" s="50">
        <f>BH1890-BH1861</f>
        <v>20</v>
      </c>
      <c r="BJ1890">
        <v>56</v>
      </c>
      <c r="BK1890" s="50">
        <f>BJ1890-BJ1861</f>
        <v>6</v>
      </c>
      <c r="BL1890">
        <v>2</v>
      </c>
      <c r="BM1890" s="50">
        <f>BL1890-BL1861</f>
        <v>1</v>
      </c>
      <c r="BN1890">
        <v>4</v>
      </c>
      <c r="BO1890" s="50">
        <f>BN1890-BN1861</f>
        <v>3</v>
      </c>
      <c r="BP1890">
        <v>12</v>
      </c>
      <c r="BQ1890" s="50">
        <f>BP1890-BP1861</f>
        <v>-4</v>
      </c>
      <c r="BR1890">
        <v>3</v>
      </c>
      <c r="BS1890" s="50">
        <f>BR1890-BR1861</f>
        <v>1</v>
      </c>
    </row>
    <row r="1891" spans="1:71" x14ac:dyDescent="0.25">
      <c r="B1891" s="3" t="s">
        <v>263</v>
      </c>
      <c r="C1891" s="52" t="s">
        <v>562</v>
      </c>
      <c r="D1891" s="39">
        <v>45454</v>
      </c>
      <c r="E1891" s="22">
        <v>12</v>
      </c>
      <c r="F1891" s="3" t="s">
        <v>1198</v>
      </c>
      <c r="G1891" s="2" t="s">
        <v>126</v>
      </c>
      <c r="H1891" s="6">
        <v>25</v>
      </c>
      <c r="I1891" s="8">
        <v>-2</v>
      </c>
      <c r="J1891" s="6">
        <v>41</v>
      </c>
      <c r="K1891" s="8">
        <v>-3</v>
      </c>
      <c r="L1891" s="6">
        <v>10</v>
      </c>
      <c r="M1891" s="8">
        <v>1</v>
      </c>
      <c r="N1891" s="6">
        <v>5</v>
      </c>
      <c r="O1891" s="8">
        <v>-1</v>
      </c>
      <c r="P1891" s="6">
        <v>13</v>
      </c>
      <c r="Q1891" s="8">
        <v>2</v>
      </c>
      <c r="R1891" s="8"/>
      <c r="S1891" s="8"/>
      <c r="T1891" s="8">
        <v>-16</v>
      </c>
      <c r="U1891" s="8">
        <v>1</v>
      </c>
      <c r="V1891" s="3" t="s">
        <v>842</v>
      </c>
      <c r="W1891" s="3"/>
      <c r="Y1891" s="6"/>
      <c r="Z1891" s="6">
        <v>21</v>
      </c>
      <c r="AA1891" s="6">
        <v>59</v>
      </c>
      <c r="AB1891" s="7">
        <f>Z1891-AA1891</f>
        <v>-38</v>
      </c>
      <c r="AC1891" s="6">
        <v>36</v>
      </c>
      <c r="AD1891" s="6">
        <v>34</v>
      </c>
      <c r="AE1891" s="7">
        <f>AC1891-AD1891</f>
        <v>2</v>
      </c>
      <c r="AF1891" s="6">
        <v>17</v>
      </c>
      <c r="AG1891" s="6">
        <v>27</v>
      </c>
      <c r="AH1891" s="7">
        <f>AF1891-AG1891</f>
        <v>-10</v>
      </c>
      <c r="AI1891" s="6"/>
      <c r="AJ1891" s="6"/>
      <c r="AL1891" s="6"/>
      <c r="AM1891" s="6"/>
      <c r="AO1891" s="4" t="s">
        <v>1211</v>
      </c>
      <c r="AP1891" s="6"/>
      <c r="AQ1891" s="6"/>
      <c r="AR1891" s="6"/>
      <c r="AS1891" s="6"/>
      <c r="AT1891" s="6"/>
      <c r="AU1891" s="4"/>
      <c r="AV1891" s="6"/>
      <c r="AW1891" s="6"/>
      <c r="AX1891" s="7"/>
      <c r="AY1891" s="4"/>
      <c r="BI1891" s="50"/>
      <c r="BK1891" s="50"/>
      <c r="BM1891" s="50"/>
      <c r="BO1891" s="50"/>
      <c r="BQ1891" s="50"/>
      <c r="BS1891" s="50"/>
    </row>
    <row r="1892" spans="1:71" x14ac:dyDescent="0.25">
      <c r="B1892" s="3" t="s">
        <v>263</v>
      </c>
      <c r="C1892" s="52" t="s">
        <v>562</v>
      </c>
      <c r="D1892" s="39">
        <v>45454</v>
      </c>
      <c r="E1892" s="22"/>
      <c r="F1892" s="3" t="s">
        <v>821</v>
      </c>
      <c r="H1892" s="6"/>
      <c r="J1892" s="6"/>
      <c r="L1892" s="6"/>
      <c r="N1892" s="6"/>
      <c r="P1892" s="6"/>
      <c r="R1892" s="6"/>
      <c r="T1892" s="6"/>
      <c r="V1892" s="3" t="s">
        <v>842</v>
      </c>
      <c r="W1892" s="3"/>
      <c r="Y1892" s="6"/>
      <c r="Z1892" s="6">
        <v>21</v>
      </c>
      <c r="AA1892" s="6">
        <v>72</v>
      </c>
      <c r="AB1892" s="7">
        <f>Z1892-AA1892</f>
        <v>-51</v>
      </c>
      <c r="AC1892" s="6">
        <v>39</v>
      </c>
      <c r="AD1892" s="6">
        <v>51</v>
      </c>
      <c r="AE1892" s="7">
        <f>AC1892-AD1892</f>
        <v>-12</v>
      </c>
      <c r="AF1892" s="6"/>
      <c r="AG1892" s="6"/>
      <c r="AI1892" s="6">
        <v>29</v>
      </c>
      <c r="AJ1892" s="6">
        <v>61</v>
      </c>
      <c r="AK1892" s="7">
        <f>AI1892-AJ1892</f>
        <v>-32</v>
      </c>
      <c r="AL1892" s="6">
        <v>10</v>
      </c>
      <c r="AM1892" s="6">
        <v>12</v>
      </c>
      <c r="AN1892" s="7">
        <f>AL1892-AM1892</f>
        <v>-2</v>
      </c>
      <c r="AO1892" s="4" t="s">
        <v>931</v>
      </c>
      <c r="AP1892" s="6"/>
      <c r="AQ1892" s="6"/>
      <c r="AR1892" s="6"/>
      <c r="AS1892" s="6"/>
      <c r="AT1892" s="6"/>
      <c r="AU1892" s="4"/>
      <c r="AV1892" s="6"/>
      <c r="AW1892" s="6"/>
      <c r="AX1892" s="7"/>
      <c r="AY1892" s="4"/>
      <c r="BI1892" s="50"/>
      <c r="BK1892" s="50"/>
      <c r="BM1892" s="50"/>
      <c r="BO1892" s="50"/>
      <c r="BQ1892" s="50"/>
      <c r="BS1892" s="50"/>
    </row>
    <row r="1893" spans="1:71" x14ac:dyDescent="0.25">
      <c r="B1893" s="3" t="s">
        <v>263</v>
      </c>
      <c r="C1893" s="52" t="s">
        <v>562</v>
      </c>
      <c r="D1893" s="39">
        <v>45454</v>
      </c>
      <c r="E1893" s="22">
        <v>14</v>
      </c>
      <c r="F1893" s="3" t="s">
        <v>1019</v>
      </c>
      <c r="G1893" s="2" t="s">
        <v>202</v>
      </c>
      <c r="H1893" s="6">
        <v>21</v>
      </c>
      <c r="I1893" s="8">
        <v>-2</v>
      </c>
      <c r="J1893" s="6">
        <v>41</v>
      </c>
      <c r="K1893" s="8">
        <v>-1</v>
      </c>
      <c r="L1893" s="6">
        <v>12</v>
      </c>
      <c r="M1893" s="8">
        <v>3</v>
      </c>
      <c r="N1893" s="6">
        <v>6</v>
      </c>
      <c r="O1893" s="8">
        <v>0</v>
      </c>
      <c r="P1893" s="6">
        <v>14</v>
      </c>
      <c r="Q1893" s="8">
        <v>-2</v>
      </c>
      <c r="R1893" s="8"/>
      <c r="S1893" s="8"/>
      <c r="T1893" s="8">
        <v>-20</v>
      </c>
      <c r="U1893" s="8">
        <v>-1</v>
      </c>
      <c r="V1893" s="3" t="s">
        <v>842</v>
      </c>
      <c r="W1893" s="3"/>
      <c r="Y1893" s="6"/>
      <c r="Z1893" s="6">
        <v>19</v>
      </c>
      <c r="AA1893" s="6">
        <v>62</v>
      </c>
      <c r="AB1893" s="7">
        <f>Z1893-AA1893</f>
        <v>-43</v>
      </c>
      <c r="AC1893" s="6">
        <v>31</v>
      </c>
      <c r="AD1893" s="6">
        <v>32</v>
      </c>
      <c r="AE1893" s="7">
        <f>AC1893-AD1893</f>
        <v>-1</v>
      </c>
      <c r="AF1893" s="6">
        <v>19</v>
      </c>
      <c r="AG1893" s="6">
        <v>17</v>
      </c>
      <c r="AH1893" s="7">
        <f>AF1893-AG1893</f>
        <v>2</v>
      </c>
      <c r="AI1893" s="6">
        <v>22</v>
      </c>
      <c r="AJ1893" s="6">
        <v>38</v>
      </c>
      <c r="AK1893" s="7">
        <f>AI1893-AJ1893</f>
        <v>-16</v>
      </c>
      <c r="AL1893" s="6"/>
      <c r="AM1893" s="6"/>
      <c r="AO1893" s="4" t="s">
        <v>1087</v>
      </c>
      <c r="AP1893" s="6">
        <v>25</v>
      </c>
      <c r="AQ1893" s="6">
        <v>41</v>
      </c>
      <c r="AR1893" s="6"/>
      <c r="AS1893" s="6"/>
      <c r="AT1893" s="6"/>
      <c r="AU1893" s="4" t="s">
        <v>1187</v>
      </c>
      <c r="AV1893" s="6"/>
      <c r="AW1893" s="6"/>
      <c r="AX1893" s="7"/>
      <c r="AY1893" s="4"/>
      <c r="BI1893" s="50"/>
      <c r="BK1893" s="50"/>
      <c r="BM1893" s="50"/>
      <c r="BO1893" s="50"/>
      <c r="BQ1893" s="50"/>
      <c r="BS1893" s="50"/>
    </row>
    <row r="1894" spans="1:71" x14ac:dyDescent="0.25">
      <c r="A1894" s="3"/>
      <c r="B1894" s="3" t="s">
        <v>263</v>
      </c>
      <c r="C1894" s="52" t="s">
        <v>416</v>
      </c>
      <c r="D1894" s="39">
        <v>45454</v>
      </c>
      <c r="E1894" s="22">
        <v>16</v>
      </c>
      <c r="F1894" s="3" t="s">
        <v>821</v>
      </c>
      <c r="G1894" s="2" t="s">
        <v>182</v>
      </c>
      <c r="H1894" s="6">
        <v>22</v>
      </c>
      <c r="I1894" s="8">
        <v>-3</v>
      </c>
      <c r="J1894" s="6">
        <v>39</v>
      </c>
      <c r="K1894" s="8">
        <v>-4</v>
      </c>
      <c r="L1894" s="6">
        <v>12</v>
      </c>
      <c r="M1894" s="8">
        <v>1</v>
      </c>
      <c r="N1894" s="6">
        <v>7</v>
      </c>
      <c r="O1894" s="8">
        <v>1</v>
      </c>
      <c r="P1894" s="6">
        <v>15</v>
      </c>
      <c r="Q1894" s="8">
        <v>5</v>
      </c>
      <c r="R1894" s="8"/>
      <c r="S1894" s="8"/>
      <c r="T1894" s="8">
        <v>-17</v>
      </c>
      <c r="U1894" s="8">
        <v>1</v>
      </c>
      <c r="V1894" s="3" t="s">
        <v>842</v>
      </c>
      <c r="W1894" s="3"/>
      <c r="X1894" t="s">
        <v>1152</v>
      </c>
      <c r="Y1894" s="6"/>
      <c r="Z1894" s="6"/>
      <c r="AA1894" s="6"/>
      <c r="AC1894" s="6"/>
      <c r="AD1894" s="6"/>
      <c r="AF1894" s="6"/>
      <c r="AG1894" s="6"/>
      <c r="AI1894" s="6"/>
      <c r="AJ1894" s="6"/>
      <c r="AL1894" s="6"/>
      <c r="AM1894" s="6"/>
      <c r="AO1894" s="4"/>
      <c r="AP1894" s="6"/>
      <c r="AQ1894" s="6"/>
      <c r="AR1894" s="6"/>
      <c r="AS1894" s="6"/>
      <c r="AT1894" s="6"/>
      <c r="AU1894" s="4"/>
      <c r="AV1894" s="6"/>
      <c r="AW1894" s="6"/>
      <c r="AX1894" s="7"/>
      <c r="AY1894" s="4"/>
      <c r="BF1894">
        <v>108</v>
      </c>
      <c r="BG1894" s="50">
        <f>BF1894-BF1831</f>
        <v>-32</v>
      </c>
      <c r="BH1894">
        <v>425</v>
      </c>
      <c r="BI1894" s="50">
        <f>BH1894-BH1831</f>
        <v>3</v>
      </c>
      <c r="BJ1894">
        <v>67</v>
      </c>
      <c r="BK1894" s="50">
        <f>BJ1894-BJ1831</f>
        <v>19</v>
      </c>
      <c r="BL1894">
        <v>2</v>
      </c>
      <c r="BM1894" s="50">
        <f>BL1894-BL1831</f>
        <v>0</v>
      </c>
      <c r="BN1894">
        <v>5</v>
      </c>
      <c r="BO1894" s="50">
        <f>BN1894-BN1831</f>
        <v>5</v>
      </c>
      <c r="BP1894">
        <v>20</v>
      </c>
      <c r="BQ1894" s="50">
        <f>BP1894-BP1831</f>
        <v>3</v>
      </c>
      <c r="BR1894">
        <v>4</v>
      </c>
      <c r="BS1894" s="50">
        <f>BR1894-BR1831</f>
        <v>2</v>
      </c>
    </row>
    <row r="1895" spans="1:71" x14ac:dyDescent="0.25">
      <c r="B1895" s="3" t="s">
        <v>263</v>
      </c>
      <c r="C1895" s="52" t="s">
        <v>318</v>
      </c>
      <c r="D1895" s="39">
        <v>45455</v>
      </c>
      <c r="E1895" s="22">
        <v>13</v>
      </c>
      <c r="F1895" s="3" t="s">
        <v>1182</v>
      </c>
      <c r="G1895" s="2" t="s">
        <v>74</v>
      </c>
      <c r="H1895" s="6">
        <v>19</v>
      </c>
      <c r="I1895" s="8">
        <v>-1</v>
      </c>
      <c r="J1895" s="6">
        <v>39</v>
      </c>
      <c r="K1895" s="8">
        <v>-7</v>
      </c>
      <c r="L1895" s="6">
        <v>10</v>
      </c>
      <c r="M1895" s="8">
        <v>2</v>
      </c>
      <c r="N1895" s="6">
        <v>9</v>
      </c>
      <c r="O1895" s="8">
        <v>1</v>
      </c>
      <c r="P1895" s="6">
        <v>17</v>
      </c>
      <c r="Q1895" s="8">
        <v>3</v>
      </c>
      <c r="R1895" s="8"/>
      <c r="S1895" s="8"/>
      <c r="T1895" s="8">
        <v>-20</v>
      </c>
      <c r="U1895" s="8">
        <v>6</v>
      </c>
      <c r="V1895" s="3" t="s">
        <v>842</v>
      </c>
      <c r="W1895" s="3"/>
      <c r="Y1895" s="6"/>
      <c r="Z1895" s="6"/>
      <c r="AA1895" s="6"/>
      <c r="AC1895" s="6"/>
      <c r="AD1895" s="6"/>
      <c r="AF1895" s="6"/>
      <c r="AG1895" s="6"/>
      <c r="AI1895" s="6"/>
      <c r="AJ1895" s="6"/>
      <c r="AL1895" s="6"/>
      <c r="AM1895" s="6"/>
      <c r="AO1895" s="4"/>
      <c r="AP1895" s="6"/>
      <c r="AQ1895" s="6"/>
      <c r="AR1895" s="6"/>
      <c r="AS1895" s="6"/>
      <c r="AT1895" s="6"/>
      <c r="AU1895" s="4"/>
      <c r="AV1895" s="6"/>
      <c r="AW1895" s="6"/>
      <c r="AX1895" s="7"/>
      <c r="AY1895" s="4"/>
      <c r="BI1895" s="50"/>
      <c r="BK1895" s="50"/>
      <c r="BM1895" s="50"/>
      <c r="BO1895" s="50"/>
      <c r="BQ1895" s="50"/>
      <c r="BS1895" s="50"/>
    </row>
    <row r="1896" spans="1:71" x14ac:dyDescent="0.25">
      <c r="B1896" s="3" t="s">
        <v>263</v>
      </c>
      <c r="C1896" s="52" t="s">
        <v>340</v>
      </c>
      <c r="D1896" s="39">
        <v>45455</v>
      </c>
      <c r="E1896" s="22">
        <v>14</v>
      </c>
      <c r="F1896" s="3" t="s">
        <v>821</v>
      </c>
      <c r="G1896" s="2" t="s">
        <v>182</v>
      </c>
      <c r="H1896" s="6">
        <v>18</v>
      </c>
      <c r="I1896" s="8">
        <v>0</v>
      </c>
      <c r="J1896" s="6">
        <v>37</v>
      </c>
      <c r="K1896" s="8">
        <v>-1</v>
      </c>
      <c r="L1896" s="6">
        <v>14</v>
      </c>
      <c r="M1896" s="8">
        <v>-1</v>
      </c>
      <c r="N1896" s="6">
        <v>7</v>
      </c>
      <c r="O1896" s="8">
        <v>-1</v>
      </c>
      <c r="P1896" s="6">
        <v>19</v>
      </c>
      <c r="Q1896" s="8">
        <v>2</v>
      </c>
      <c r="R1896" s="8"/>
      <c r="S1896" s="8"/>
      <c r="T1896" s="104">
        <v>-19</v>
      </c>
      <c r="U1896" s="8">
        <v>1</v>
      </c>
      <c r="V1896" s="3" t="s">
        <v>842</v>
      </c>
      <c r="W1896" s="3"/>
      <c r="Y1896" s="6"/>
      <c r="Z1896" s="6">
        <v>19</v>
      </c>
      <c r="AA1896" s="6">
        <v>75</v>
      </c>
      <c r="AB1896" s="7">
        <f>Z1896-AA1896</f>
        <v>-56</v>
      </c>
      <c r="AC1896" s="6">
        <v>37</v>
      </c>
      <c r="AD1896" s="6">
        <v>52</v>
      </c>
      <c r="AE1896" s="7">
        <f>AC1896-AD1896</f>
        <v>-15</v>
      </c>
      <c r="AF1896" s="6"/>
      <c r="AG1896" s="6"/>
      <c r="AI1896" s="6"/>
      <c r="AJ1896" s="6"/>
      <c r="AL1896" s="6"/>
      <c r="AM1896" s="6"/>
      <c r="AO1896" s="4" t="s">
        <v>931</v>
      </c>
      <c r="AP1896" s="6"/>
      <c r="AQ1896" s="6"/>
      <c r="AR1896" s="6"/>
      <c r="AS1896" s="6"/>
      <c r="AT1896" s="6"/>
      <c r="AU1896" s="4"/>
      <c r="AV1896" s="6"/>
      <c r="AW1896" s="6"/>
      <c r="AX1896" s="7"/>
      <c r="AY1896" s="4"/>
      <c r="BI1896" s="50"/>
      <c r="BK1896" s="50"/>
      <c r="BM1896" s="50"/>
      <c r="BO1896" s="50"/>
      <c r="BQ1896" s="50"/>
      <c r="BS1896" s="50"/>
    </row>
    <row r="1897" spans="1:71" x14ac:dyDescent="0.25">
      <c r="B1897" s="3" t="s">
        <v>263</v>
      </c>
      <c r="C1897" s="52" t="s">
        <v>340</v>
      </c>
      <c r="D1897" s="39">
        <v>45455</v>
      </c>
      <c r="E1897" s="22">
        <v>13</v>
      </c>
      <c r="F1897" s="3" t="s">
        <v>1164</v>
      </c>
      <c r="H1897" s="6">
        <v>20</v>
      </c>
      <c r="I1897" s="8">
        <v>0</v>
      </c>
      <c r="J1897" s="6">
        <v>43</v>
      </c>
      <c r="K1897" s="8">
        <v>-2</v>
      </c>
      <c r="L1897" s="6">
        <v>11</v>
      </c>
      <c r="M1897" s="8">
        <v>1</v>
      </c>
      <c r="N1897" s="6">
        <v>6</v>
      </c>
      <c r="O1897" s="8">
        <v>1</v>
      </c>
      <c r="P1897" s="6">
        <v>14</v>
      </c>
      <c r="Q1897" s="8">
        <v>-1</v>
      </c>
      <c r="R1897" s="8"/>
      <c r="S1897" s="8"/>
      <c r="T1897" s="8">
        <v>-23</v>
      </c>
      <c r="U1897" s="8">
        <v>2</v>
      </c>
      <c r="V1897" s="3" t="s">
        <v>842</v>
      </c>
      <c r="W1897" s="3"/>
      <c r="Y1897" s="6"/>
      <c r="Z1897" s="6">
        <v>23</v>
      </c>
      <c r="AA1897" s="6">
        <v>58</v>
      </c>
      <c r="AB1897" s="7">
        <f>Z1897-AA1897</f>
        <v>-35</v>
      </c>
      <c r="AC1897" s="6">
        <v>36</v>
      </c>
      <c r="AD1897" s="6">
        <v>32</v>
      </c>
      <c r="AE1897" s="7">
        <f>AC1897-AD1897</f>
        <v>4</v>
      </c>
      <c r="AF1897" s="6"/>
      <c r="AG1897" s="6"/>
      <c r="AI1897" s="6"/>
      <c r="AJ1897" s="6"/>
      <c r="AL1897" s="6"/>
      <c r="AM1897" s="6"/>
      <c r="AO1897" s="4" t="s">
        <v>1189</v>
      </c>
      <c r="AP1897" s="6">
        <v>25</v>
      </c>
      <c r="AQ1897" s="6">
        <v>45</v>
      </c>
      <c r="AR1897" s="6"/>
      <c r="AS1897" s="6"/>
      <c r="AT1897" s="6"/>
      <c r="AU1897" s="4" t="s">
        <v>1185</v>
      </c>
      <c r="AV1897" s="6"/>
      <c r="AW1897" s="6"/>
      <c r="AX1897" s="7"/>
      <c r="AY1897" s="4"/>
      <c r="BI1897" s="50"/>
      <c r="BK1897" s="50"/>
      <c r="BM1897" s="50"/>
      <c r="BO1897" s="50"/>
      <c r="BQ1897" s="50"/>
      <c r="BS1897" s="50"/>
    </row>
    <row r="1898" spans="1:71" x14ac:dyDescent="0.25">
      <c r="B1898" s="3" t="s">
        <v>263</v>
      </c>
      <c r="C1898" s="52" t="s">
        <v>340</v>
      </c>
      <c r="D1898" s="39">
        <v>45455</v>
      </c>
      <c r="E1898" s="22">
        <v>13</v>
      </c>
      <c r="F1898" s="3" t="s">
        <v>1135</v>
      </c>
      <c r="H1898" s="6">
        <v>18</v>
      </c>
      <c r="I1898" s="8">
        <v>-1</v>
      </c>
      <c r="J1898" s="6">
        <v>42</v>
      </c>
      <c r="K1898" s="8">
        <v>-3</v>
      </c>
      <c r="L1898" s="6">
        <v>13</v>
      </c>
      <c r="M1898" s="8">
        <v>3</v>
      </c>
      <c r="N1898" s="6">
        <v>5</v>
      </c>
      <c r="O1898" s="8">
        <v>0</v>
      </c>
      <c r="P1898" s="6">
        <v>17</v>
      </c>
      <c r="Q1898" s="8">
        <v>0</v>
      </c>
      <c r="R1898" s="8"/>
      <c r="S1898" s="8"/>
      <c r="T1898" s="8">
        <v>-24</v>
      </c>
      <c r="U1898" s="8">
        <v>2</v>
      </c>
      <c r="V1898" s="3" t="s">
        <v>842</v>
      </c>
      <c r="W1898" s="3"/>
      <c r="Y1898" s="6"/>
      <c r="Z1898" s="6"/>
      <c r="AA1898" s="6"/>
      <c r="AC1898" s="6"/>
      <c r="AD1898" s="6"/>
      <c r="AF1898" s="6"/>
      <c r="AG1898" s="6"/>
      <c r="AI1898" s="6"/>
      <c r="AJ1898" s="6"/>
      <c r="AL1898" s="6"/>
      <c r="AM1898" s="6"/>
      <c r="AO1898" s="4"/>
      <c r="AP1898" s="6"/>
      <c r="AQ1898" s="6"/>
      <c r="AR1898" s="6"/>
      <c r="AS1898" s="6"/>
      <c r="AT1898" s="6"/>
      <c r="AU1898" s="4"/>
      <c r="AV1898" s="6"/>
      <c r="AW1898" s="6"/>
      <c r="AX1898" s="7"/>
      <c r="AY1898" s="4"/>
      <c r="BI1898" s="50"/>
      <c r="BK1898" s="50"/>
      <c r="BM1898" s="50"/>
      <c r="BO1898" s="50"/>
      <c r="BQ1898" s="50"/>
      <c r="BS1898" s="50"/>
    </row>
    <row r="1899" spans="1:71" x14ac:dyDescent="0.25">
      <c r="B1899" s="3" t="s">
        <v>263</v>
      </c>
      <c r="C1899" s="52" t="s">
        <v>340</v>
      </c>
      <c r="D1899" s="39">
        <v>45455</v>
      </c>
      <c r="E1899" s="22">
        <v>14</v>
      </c>
      <c r="F1899" s="3" t="s">
        <v>1169</v>
      </c>
      <c r="G1899" s="2" t="s">
        <v>96</v>
      </c>
      <c r="H1899" s="6">
        <v>19</v>
      </c>
      <c r="I1899" s="8">
        <v>-1</v>
      </c>
      <c r="J1899" s="6">
        <v>43</v>
      </c>
      <c r="K1899" s="8">
        <v>-1</v>
      </c>
      <c r="L1899" s="6">
        <v>11</v>
      </c>
      <c r="M1899" s="8">
        <v>1</v>
      </c>
      <c r="N1899" s="6">
        <v>6</v>
      </c>
      <c r="O1899" s="8">
        <v>0</v>
      </c>
      <c r="P1899" s="6">
        <v>16</v>
      </c>
      <c r="Q1899" s="8">
        <v>1</v>
      </c>
      <c r="R1899" s="8"/>
      <c r="S1899" s="8"/>
      <c r="T1899" s="8">
        <v>-24</v>
      </c>
      <c r="U1899" s="8">
        <v>0</v>
      </c>
      <c r="V1899" s="3" t="s">
        <v>1170</v>
      </c>
      <c r="W1899" t="s">
        <v>988</v>
      </c>
      <c r="Y1899" s="6"/>
      <c r="Z1899" s="6"/>
      <c r="AA1899" s="6"/>
      <c r="AC1899" s="6"/>
      <c r="AD1899" s="6"/>
      <c r="AF1899" s="6"/>
      <c r="AG1899" s="6"/>
      <c r="AI1899" s="6"/>
      <c r="AJ1899" s="6"/>
      <c r="AL1899" s="6"/>
      <c r="AM1899" s="6"/>
      <c r="AO1899" s="4"/>
      <c r="AP1899" s="6"/>
      <c r="AQ1899" s="6"/>
      <c r="AR1899" s="6"/>
      <c r="AS1899" s="6"/>
      <c r="AT1899" s="6"/>
      <c r="AU1899" s="4"/>
      <c r="AV1899" s="6"/>
      <c r="AW1899" s="6"/>
      <c r="AX1899" s="7"/>
      <c r="AY1899" s="4"/>
      <c r="BI1899" s="50"/>
      <c r="BK1899" s="50"/>
      <c r="BM1899" s="50"/>
      <c r="BO1899" s="50"/>
      <c r="BQ1899" s="50"/>
      <c r="BS1899" s="50"/>
    </row>
    <row r="1900" spans="1:71" x14ac:dyDescent="0.25">
      <c r="B1900" s="3" t="s">
        <v>263</v>
      </c>
      <c r="C1900" s="52" t="s">
        <v>340</v>
      </c>
      <c r="D1900" s="39">
        <v>45455</v>
      </c>
      <c r="E1900" s="22">
        <v>14</v>
      </c>
      <c r="F1900" s="3" t="s">
        <v>1215</v>
      </c>
      <c r="G1900" s="2" t="s">
        <v>1232</v>
      </c>
      <c r="H1900" s="6">
        <v>19</v>
      </c>
      <c r="I1900" s="8">
        <v>-3</v>
      </c>
      <c r="J1900" s="6">
        <v>41</v>
      </c>
      <c r="K1900" s="8">
        <v>-1</v>
      </c>
      <c r="L1900" s="6">
        <v>11</v>
      </c>
      <c r="M1900" s="8">
        <v>2</v>
      </c>
      <c r="N1900" s="6">
        <v>6</v>
      </c>
      <c r="O1900" s="8">
        <v>1</v>
      </c>
      <c r="P1900" s="6">
        <v>17</v>
      </c>
      <c r="Q1900" s="8">
        <v>1</v>
      </c>
      <c r="R1900" s="8"/>
      <c r="S1900" s="8"/>
      <c r="T1900" s="8">
        <v>-22</v>
      </c>
      <c r="U1900" s="8">
        <v>-2</v>
      </c>
      <c r="V1900" s="3" t="s">
        <v>842</v>
      </c>
      <c r="W1900" s="3"/>
      <c r="Y1900" s="6"/>
      <c r="Z1900" s="6"/>
      <c r="AA1900" s="6"/>
      <c r="AC1900" s="6"/>
      <c r="AD1900" s="6"/>
      <c r="AF1900" s="6"/>
      <c r="AG1900" s="6"/>
      <c r="AI1900" s="6"/>
      <c r="AJ1900" s="6"/>
      <c r="AL1900" s="6"/>
      <c r="AM1900" s="6"/>
      <c r="AO1900" s="4"/>
      <c r="AP1900" s="6"/>
      <c r="AQ1900" s="6"/>
      <c r="AR1900" s="6"/>
      <c r="AS1900" s="6"/>
      <c r="AT1900" s="6"/>
      <c r="AU1900" s="4"/>
      <c r="AV1900" s="6"/>
      <c r="AW1900" s="6"/>
      <c r="AX1900" s="7"/>
      <c r="AY1900" s="4"/>
      <c r="BI1900" s="50"/>
      <c r="BK1900" s="50"/>
      <c r="BM1900" s="50"/>
      <c r="BO1900" s="50"/>
      <c r="BQ1900" s="50"/>
      <c r="BS1900" s="50"/>
    </row>
    <row r="1901" spans="1:71" x14ac:dyDescent="0.25">
      <c r="B1901" s="3" t="s">
        <v>263</v>
      </c>
      <c r="C1901" s="52" t="s">
        <v>555</v>
      </c>
      <c r="D1901" s="39">
        <v>45455</v>
      </c>
      <c r="E1901" s="22">
        <v>16</v>
      </c>
      <c r="F1901" s="3" t="s">
        <v>903</v>
      </c>
      <c r="G1901" s="2" t="s">
        <v>138</v>
      </c>
      <c r="H1901" s="6">
        <v>23</v>
      </c>
      <c r="I1901" s="8">
        <v>-1</v>
      </c>
      <c r="J1901" s="6">
        <v>40</v>
      </c>
      <c r="K1901" s="8">
        <v>-2</v>
      </c>
      <c r="L1901" s="6">
        <v>12</v>
      </c>
      <c r="M1901" s="8">
        <v>2</v>
      </c>
      <c r="N1901" s="6">
        <v>7</v>
      </c>
      <c r="O1901" s="8">
        <v>0</v>
      </c>
      <c r="P1901" s="6">
        <v>14</v>
      </c>
      <c r="Q1901" s="8">
        <v>2</v>
      </c>
      <c r="R1901" s="8"/>
      <c r="S1901" s="8"/>
      <c r="T1901" s="8">
        <v>-17</v>
      </c>
      <c r="U1901" s="8">
        <v>1</v>
      </c>
      <c r="V1901" s="3" t="s">
        <v>842</v>
      </c>
      <c r="W1901" s="3"/>
      <c r="Y1901" s="6"/>
      <c r="Z1901" s="6">
        <v>20</v>
      </c>
      <c r="AA1901" s="6">
        <v>60</v>
      </c>
      <c r="AB1901" s="7">
        <f>Z1901-AA1901</f>
        <v>-40</v>
      </c>
      <c r="AC1901" s="6">
        <v>33</v>
      </c>
      <c r="AD1901" s="6">
        <v>36</v>
      </c>
      <c r="AE1901" s="7">
        <f>AC1901-AD1901</f>
        <v>-3</v>
      </c>
      <c r="AF1901" s="6">
        <v>21</v>
      </c>
      <c r="AG1901" s="6">
        <v>23</v>
      </c>
      <c r="AH1901" s="7">
        <f>AF1901-AG1901</f>
        <v>-2</v>
      </c>
      <c r="AI1901" s="6">
        <v>25</v>
      </c>
      <c r="AJ1901" s="6">
        <v>42</v>
      </c>
      <c r="AK1901" s="7">
        <f>AI1901-AJ1901</f>
        <v>-17</v>
      </c>
      <c r="AL1901" s="6">
        <v>19</v>
      </c>
      <c r="AM1901" s="6">
        <v>20</v>
      </c>
      <c r="AN1901" s="7">
        <f>AL1901-AM1901</f>
        <v>-1</v>
      </c>
      <c r="AO1901" s="4" t="s">
        <v>1127</v>
      </c>
      <c r="AP1901" s="6">
        <v>19</v>
      </c>
      <c r="AQ1901" s="6">
        <v>33</v>
      </c>
      <c r="AR1901" s="6"/>
      <c r="AS1901" s="6"/>
      <c r="AT1901" s="6"/>
      <c r="AU1901" s="4" t="s">
        <v>1035</v>
      </c>
      <c r="AV1901" s="6"/>
      <c r="AW1901" s="6"/>
      <c r="AX1901" s="7"/>
      <c r="AY1901" s="4"/>
      <c r="BI1901" s="50"/>
      <c r="BK1901" s="50"/>
      <c r="BM1901" s="50"/>
      <c r="BO1901" s="50"/>
      <c r="BQ1901" s="50"/>
      <c r="BS1901" s="50"/>
    </row>
    <row r="1902" spans="1:71" x14ac:dyDescent="0.25">
      <c r="B1902" s="3" t="s">
        <v>263</v>
      </c>
      <c r="C1902" s="52" t="s">
        <v>555</v>
      </c>
      <c r="D1902" s="39">
        <v>45455</v>
      </c>
      <c r="E1902" s="22">
        <v>16</v>
      </c>
      <c r="F1902" s="3" t="s">
        <v>1136</v>
      </c>
      <c r="G1902" s="2" t="s">
        <v>194</v>
      </c>
      <c r="H1902" s="6">
        <v>21</v>
      </c>
      <c r="I1902" s="8">
        <v>-4</v>
      </c>
      <c r="J1902" s="6">
        <v>46</v>
      </c>
      <c r="K1902" s="8">
        <v>2</v>
      </c>
      <c r="L1902" s="6">
        <v>11</v>
      </c>
      <c r="M1902" s="8">
        <v>2</v>
      </c>
      <c r="N1902" s="6">
        <v>5</v>
      </c>
      <c r="O1902" s="8">
        <v>1</v>
      </c>
      <c r="P1902" s="6">
        <v>13</v>
      </c>
      <c r="Q1902" s="8">
        <v>3</v>
      </c>
      <c r="R1902" s="8"/>
      <c r="S1902" s="8"/>
      <c r="T1902" s="8">
        <v>-25</v>
      </c>
      <c r="U1902" s="8">
        <v>-6</v>
      </c>
      <c r="V1902" s="3" t="s">
        <v>842</v>
      </c>
      <c r="W1902" s="3" t="s">
        <v>988</v>
      </c>
      <c r="Y1902" s="6"/>
      <c r="Z1902" s="6"/>
      <c r="AA1902" s="6"/>
      <c r="AC1902" s="6"/>
      <c r="AD1902" s="6"/>
      <c r="AF1902" s="6"/>
      <c r="AG1902" s="6"/>
      <c r="AI1902" s="6"/>
      <c r="AJ1902" s="6"/>
      <c r="AL1902" s="6"/>
      <c r="AM1902" s="6"/>
      <c r="AO1902" s="4"/>
      <c r="AP1902" s="6"/>
      <c r="AQ1902" s="6"/>
      <c r="AR1902" s="6"/>
      <c r="AS1902" s="6"/>
      <c r="AT1902" s="6"/>
      <c r="AU1902" s="4"/>
      <c r="AV1902" s="6"/>
      <c r="AW1902" s="6"/>
      <c r="AX1902" s="7"/>
      <c r="AY1902" s="4"/>
      <c r="BI1902" s="50"/>
      <c r="BK1902" s="50"/>
      <c r="BM1902" s="50"/>
      <c r="BO1902" s="50"/>
      <c r="BQ1902" s="50"/>
      <c r="BS1902" s="50"/>
    </row>
    <row r="1903" spans="1:71" x14ac:dyDescent="0.25">
      <c r="B1903" s="3" t="s">
        <v>263</v>
      </c>
      <c r="C1903" s="52" t="s">
        <v>594</v>
      </c>
      <c r="D1903" s="39">
        <v>45456</v>
      </c>
      <c r="E1903" s="22"/>
      <c r="F1903" s="3" t="s">
        <v>821</v>
      </c>
      <c r="H1903" s="6"/>
      <c r="J1903" s="6"/>
      <c r="L1903" s="6"/>
      <c r="N1903" s="6"/>
      <c r="P1903" s="6"/>
      <c r="R1903" s="6"/>
      <c r="T1903" s="6"/>
      <c r="V1903" s="3" t="s">
        <v>842</v>
      </c>
      <c r="W1903" s="3"/>
      <c r="Y1903" s="6"/>
      <c r="Z1903" s="6"/>
      <c r="AA1903" s="6"/>
      <c r="AC1903" s="6"/>
      <c r="AD1903" s="6"/>
      <c r="AF1903" s="6"/>
      <c r="AG1903" s="6"/>
      <c r="AI1903" s="6"/>
      <c r="AJ1903" s="6"/>
      <c r="AL1903" s="6"/>
      <c r="AM1903" s="6"/>
      <c r="AO1903" s="4"/>
      <c r="AP1903" s="6"/>
      <c r="AQ1903" s="6"/>
      <c r="AR1903" s="6"/>
      <c r="AS1903" s="6"/>
      <c r="AT1903" s="6"/>
      <c r="AU1903" s="4"/>
      <c r="AV1903" s="6">
        <v>11</v>
      </c>
      <c r="AW1903" s="6">
        <v>72</v>
      </c>
      <c r="AX1903" s="7">
        <f>AV1903-AW1903</f>
        <v>-61</v>
      </c>
      <c r="AY1903" s="4" t="s">
        <v>871</v>
      </c>
      <c r="BI1903" s="50"/>
      <c r="BK1903" s="50"/>
      <c r="BM1903" s="50"/>
      <c r="BO1903" s="50"/>
      <c r="BQ1903" s="50"/>
      <c r="BS1903" s="50"/>
    </row>
    <row r="1904" spans="1:71" x14ac:dyDescent="0.25">
      <c r="B1904" s="3" t="s">
        <v>263</v>
      </c>
      <c r="C1904" s="52" t="s">
        <v>514</v>
      </c>
      <c r="D1904" s="39">
        <v>45457</v>
      </c>
      <c r="E1904" s="22">
        <v>17</v>
      </c>
      <c r="F1904" s="3" t="s">
        <v>1173</v>
      </c>
      <c r="G1904" s="2" t="s">
        <v>220</v>
      </c>
      <c r="H1904" s="6">
        <v>23</v>
      </c>
      <c r="I1904" s="8">
        <v>-1</v>
      </c>
      <c r="J1904" s="6">
        <v>40</v>
      </c>
      <c r="K1904" s="8">
        <v>-1</v>
      </c>
      <c r="L1904" s="6">
        <v>9</v>
      </c>
      <c r="M1904" s="8">
        <v>-2</v>
      </c>
      <c r="N1904" s="6">
        <v>5</v>
      </c>
      <c r="O1904" s="8">
        <v>0</v>
      </c>
      <c r="P1904" s="6">
        <v>18</v>
      </c>
      <c r="Q1904" s="8">
        <v>3</v>
      </c>
      <c r="R1904" s="8"/>
      <c r="S1904" s="8"/>
      <c r="T1904" s="8">
        <v>-17</v>
      </c>
      <c r="U1904" s="7">
        <v>0</v>
      </c>
      <c r="V1904" s="3" t="s">
        <v>842</v>
      </c>
      <c r="W1904" s="3"/>
      <c r="Y1904" s="6"/>
      <c r="Z1904" s="6">
        <v>21</v>
      </c>
      <c r="AA1904" s="6">
        <v>56</v>
      </c>
      <c r="AB1904" s="7">
        <f>Z1904-AA1904</f>
        <v>-35</v>
      </c>
      <c r="AC1904" s="6">
        <v>35</v>
      </c>
      <c r="AD1904" s="6">
        <v>34</v>
      </c>
      <c r="AE1904" s="7">
        <f>AC1904-AD1904</f>
        <v>1</v>
      </c>
      <c r="AF1904" s="6"/>
      <c r="AG1904" s="6"/>
      <c r="AI1904" s="6"/>
      <c r="AJ1904" s="6"/>
      <c r="AL1904" s="6"/>
      <c r="AM1904" s="6"/>
      <c r="AO1904" s="4" t="s">
        <v>1226</v>
      </c>
      <c r="AP1904" s="6">
        <v>28</v>
      </c>
      <c r="AQ1904" s="6">
        <v>45</v>
      </c>
      <c r="AR1904" s="6"/>
      <c r="AS1904" s="6"/>
      <c r="AT1904" s="6"/>
      <c r="AU1904" s="4" t="s">
        <v>1227</v>
      </c>
      <c r="AV1904" s="6"/>
      <c r="AW1904" s="6"/>
      <c r="AX1904" s="7"/>
      <c r="AY1904" s="4"/>
      <c r="BI1904" s="50"/>
      <c r="BK1904" s="50"/>
      <c r="BM1904" s="50"/>
      <c r="BO1904" s="50"/>
      <c r="BQ1904" s="50"/>
      <c r="BS1904" s="50"/>
    </row>
    <row r="1905" spans="1:71" x14ac:dyDescent="0.25">
      <c r="B1905" s="3" t="s">
        <v>263</v>
      </c>
      <c r="C1905" s="52" t="s">
        <v>514</v>
      </c>
      <c r="D1905" s="39">
        <v>45457</v>
      </c>
      <c r="E1905" s="22">
        <v>17</v>
      </c>
      <c r="F1905" s="3" t="s">
        <v>1173</v>
      </c>
      <c r="G1905" s="2" t="s">
        <v>220</v>
      </c>
      <c r="H1905" s="6"/>
      <c r="J1905" s="6"/>
      <c r="L1905" s="6"/>
      <c r="N1905" s="6"/>
      <c r="P1905" s="6"/>
      <c r="R1905" s="6"/>
      <c r="T1905" s="6"/>
      <c r="V1905" s="3" t="s">
        <v>842</v>
      </c>
      <c r="Y1905" s="6"/>
      <c r="Z1905" s="6">
        <v>23</v>
      </c>
      <c r="AA1905" s="6">
        <v>54</v>
      </c>
      <c r="AB1905" s="7">
        <f>Z1905-AA1905</f>
        <v>-31</v>
      </c>
      <c r="AC1905" s="6">
        <v>38</v>
      </c>
      <c r="AD1905" s="6">
        <v>35</v>
      </c>
      <c r="AE1905" s="7">
        <f>AC1905-AD1905</f>
        <v>3</v>
      </c>
      <c r="AF1905" s="6">
        <v>18</v>
      </c>
      <c r="AG1905" s="6">
        <v>26</v>
      </c>
      <c r="AH1905" s="7">
        <f>AF1905-AG1905</f>
        <v>-8</v>
      </c>
      <c r="AI1905" s="6">
        <v>29</v>
      </c>
      <c r="AJ1905" s="6">
        <v>43</v>
      </c>
      <c r="AK1905" s="7">
        <f>AI1905-AJ1905</f>
        <v>-14</v>
      </c>
      <c r="AL1905" s="6"/>
      <c r="AM1905" s="6"/>
      <c r="AO1905" s="4" t="s">
        <v>1228</v>
      </c>
      <c r="AP1905" s="6">
        <v>19</v>
      </c>
      <c r="AQ1905" s="6">
        <v>35</v>
      </c>
      <c r="AR1905" s="6">
        <v>7</v>
      </c>
      <c r="AS1905" s="6"/>
      <c r="AT1905" s="6">
        <v>17</v>
      </c>
      <c r="AU1905" s="4" t="s">
        <v>1255</v>
      </c>
      <c r="AV1905" s="6"/>
      <c r="AW1905" s="6"/>
      <c r="AX1905" s="7"/>
      <c r="BI1905" s="50"/>
      <c r="BK1905" s="50"/>
      <c r="BM1905" s="50"/>
      <c r="BO1905" s="50"/>
      <c r="BQ1905" s="50"/>
      <c r="BS1905" s="50"/>
    </row>
    <row r="1906" spans="1:71" x14ac:dyDescent="0.25">
      <c r="B1906" s="3" t="s">
        <v>263</v>
      </c>
      <c r="C1906" s="52" t="s">
        <v>514</v>
      </c>
      <c r="D1906" s="39">
        <v>45457</v>
      </c>
      <c r="E1906" s="22">
        <v>17</v>
      </c>
      <c r="F1906" s="3" t="s">
        <v>1198</v>
      </c>
      <c r="H1906" s="6">
        <v>25</v>
      </c>
      <c r="I1906" s="7">
        <v>0</v>
      </c>
      <c r="J1906" s="6">
        <v>41</v>
      </c>
      <c r="K1906" s="7">
        <v>0</v>
      </c>
      <c r="L1906" s="6">
        <v>11</v>
      </c>
      <c r="M1906" s="7">
        <v>1</v>
      </c>
      <c r="N1906" s="6">
        <v>5</v>
      </c>
      <c r="O1906" s="7">
        <v>0</v>
      </c>
      <c r="P1906" s="6">
        <v>14</v>
      </c>
      <c r="Q1906" s="7">
        <v>1</v>
      </c>
      <c r="R1906" s="6"/>
      <c r="T1906" s="6">
        <v>-16</v>
      </c>
      <c r="U1906" s="7">
        <v>0</v>
      </c>
      <c r="V1906" s="3" t="s">
        <v>842</v>
      </c>
      <c r="Y1906" s="6"/>
      <c r="Z1906" s="6">
        <v>22</v>
      </c>
      <c r="AA1906" s="6">
        <v>58</v>
      </c>
      <c r="AB1906" s="7">
        <f>Z1906-AA1906</f>
        <v>-36</v>
      </c>
      <c r="AC1906" s="6">
        <v>37</v>
      </c>
      <c r="AD1906" s="6">
        <v>32</v>
      </c>
      <c r="AE1906" s="7">
        <f>AC1906-AD1906</f>
        <v>5</v>
      </c>
      <c r="AF1906" s="6"/>
      <c r="AG1906" s="6"/>
      <c r="AI1906" s="6"/>
      <c r="AJ1906" s="6"/>
      <c r="AL1906" s="6"/>
      <c r="AM1906" s="6"/>
      <c r="AO1906" s="4" t="s">
        <v>1211</v>
      </c>
      <c r="AP1906" s="6"/>
      <c r="AQ1906" s="6"/>
      <c r="AR1906" s="6"/>
      <c r="AS1906" s="6"/>
      <c r="AT1906" s="6"/>
      <c r="AU1906" s="4"/>
      <c r="AV1906" s="6"/>
      <c r="AW1906" s="6"/>
      <c r="AX1906" s="7"/>
      <c r="BI1906" s="50"/>
      <c r="BK1906" s="50"/>
      <c r="BM1906" s="50"/>
      <c r="BO1906" s="50"/>
      <c r="BQ1906" s="50"/>
      <c r="BS1906" s="50"/>
    </row>
    <row r="1907" spans="1:71" x14ac:dyDescent="0.25">
      <c r="B1907" s="3" t="s">
        <v>263</v>
      </c>
      <c r="C1907" s="52" t="s">
        <v>514</v>
      </c>
      <c r="D1907" s="39">
        <v>45457</v>
      </c>
      <c r="E1907" s="22">
        <v>19</v>
      </c>
      <c r="F1907" s="3" t="s">
        <v>1136</v>
      </c>
      <c r="G1907" s="2" t="s">
        <v>54</v>
      </c>
      <c r="H1907" s="6">
        <v>21</v>
      </c>
      <c r="I1907" s="7">
        <v>0</v>
      </c>
      <c r="J1907" s="6">
        <v>40</v>
      </c>
      <c r="K1907" s="7">
        <v>-6</v>
      </c>
      <c r="L1907" s="6">
        <v>11</v>
      </c>
      <c r="M1907" s="7">
        <v>0</v>
      </c>
      <c r="N1907" s="6">
        <v>4</v>
      </c>
      <c r="O1907" s="7">
        <v>-1</v>
      </c>
      <c r="P1907" s="6">
        <v>14</v>
      </c>
      <c r="Q1907" s="7">
        <v>1</v>
      </c>
      <c r="R1907" s="6"/>
      <c r="T1907" s="6">
        <v>-19</v>
      </c>
      <c r="U1907" s="7">
        <v>6</v>
      </c>
      <c r="V1907" s="3" t="s">
        <v>842</v>
      </c>
      <c r="W1907" s="3" t="s">
        <v>988</v>
      </c>
      <c r="Y1907" s="6"/>
      <c r="Z1907" s="6"/>
      <c r="AA1907" s="6"/>
      <c r="AC1907" s="6"/>
      <c r="AD1907" s="6"/>
      <c r="AF1907" s="6"/>
      <c r="AG1907" s="6"/>
      <c r="AI1907" s="6"/>
      <c r="AJ1907" s="6"/>
      <c r="AL1907" s="6"/>
      <c r="AM1907" s="6"/>
      <c r="AO1907" s="4"/>
      <c r="AP1907" s="6">
        <v>29</v>
      </c>
      <c r="AQ1907" s="6">
        <v>44</v>
      </c>
      <c r="AR1907" s="6"/>
      <c r="AS1907" s="6"/>
      <c r="AT1907" s="6"/>
      <c r="AU1907" s="4" t="s">
        <v>1146</v>
      </c>
      <c r="AV1907" s="6"/>
      <c r="AW1907" s="6"/>
      <c r="AX1907" s="7"/>
      <c r="BI1907" s="50"/>
      <c r="BK1907" s="50"/>
      <c r="BM1907" s="50"/>
      <c r="BO1907" s="50"/>
      <c r="BQ1907" s="50"/>
      <c r="BS1907" s="50"/>
    </row>
    <row r="1908" spans="1:71" x14ac:dyDescent="0.25">
      <c r="B1908" s="3" t="s">
        <v>263</v>
      </c>
      <c r="C1908" s="52" t="s">
        <v>526</v>
      </c>
      <c r="D1908" s="39">
        <v>45456</v>
      </c>
      <c r="E1908" s="22">
        <v>20</v>
      </c>
      <c r="F1908" s="3" t="s">
        <v>976</v>
      </c>
      <c r="G1908" s="2" t="s">
        <v>1250</v>
      </c>
      <c r="H1908" s="6">
        <v>18</v>
      </c>
      <c r="I1908" s="7">
        <v>-3</v>
      </c>
      <c r="J1908" s="6">
        <v>43</v>
      </c>
      <c r="K1908" s="7">
        <v>0</v>
      </c>
      <c r="L1908" s="6">
        <v>9</v>
      </c>
      <c r="M1908" s="7">
        <v>2</v>
      </c>
      <c r="N1908" s="6">
        <v>7</v>
      </c>
      <c r="O1908" s="7">
        <v>0</v>
      </c>
      <c r="P1908" s="6">
        <v>18</v>
      </c>
      <c r="Q1908" s="7">
        <v>3</v>
      </c>
      <c r="R1908" s="6"/>
      <c r="T1908" s="6">
        <v>-25</v>
      </c>
      <c r="U1908" s="7">
        <v>-3</v>
      </c>
      <c r="V1908" s="3" t="s">
        <v>842</v>
      </c>
      <c r="W1908" s="3" t="s">
        <v>1213</v>
      </c>
      <c r="X1908" s="3" t="s">
        <v>439</v>
      </c>
      <c r="Y1908" s="6"/>
      <c r="Z1908" s="6"/>
      <c r="AA1908" s="6"/>
      <c r="AC1908" s="6"/>
      <c r="AD1908" s="6"/>
      <c r="AF1908" s="6"/>
      <c r="AG1908" s="6"/>
      <c r="AI1908" s="6"/>
      <c r="AJ1908" s="6"/>
      <c r="AL1908" s="6"/>
      <c r="AM1908" s="6"/>
      <c r="AO1908" s="4"/>
      <c r="AP1908" s="6">
        <v>17</v>
      </c>
      <c r="AQ1908" s="6">
        <v>38</v>
      </c>
      <c r="AR1908" s="6"/>
      <c r="AS1908" s="6"/>
      <c r="AT1908" s="6"/>
      <c r="AU1908" s="4" t="s">
        <v>1185</v>
      </c>
      <c r="AV1908" s="6"/>
      <c r="AW1908" s="6"/>
      <c r="AX1908" s="7"/>
      <c r="BI1908" s="50"/>
      <c r="BK1908" s="50"/>
      <c r="BM1908" s="50"/>
      <c r="BO1908" s="50"/>
      <c r="BQ1908" s="50"/>
      <c r="BS1908" s="50"/>
    </row>
    <row r="1909" spans="1:71" x14ac:dyDescent="0.25">
      <c r="B1909" s="3" t="s">
        <v>263</v>
      </c>
      <c r="C1909" s="52" t="s">
        <v>519</v>
      </c>
      <c r="D1909" s="39">
        <v>45457</v>
      </c>
      <c r="E1909" s="22">
        <v>17</v>
      </c>
      <c r="F1909" s="3" t="s">
        <v>1135</v>
      </c>
      <c r="H1909" s="6">
        <v>18</v>
      </c>
      <c r="I1909" s="7">
        <v>0</v>
      </c>
      <c r="J1909" s="6">
        <v>43</v>
      </c>
      <c r="K1909" s="7">
        <v>1</v>
      </c>
      <c r="L1909" s="6">
        <v>12</v>
      </c>
      <c r="M1909" s="7">
        <v>-1</v>
      </c>
      <c r="N1909" s="6">
        <v>5</v>
      </c>
      <c r="O1909" s="7">
        <v>0</v>
      </c>
      <c r="P1909" s="6">
        <v>18</v>
      </c>
      <c r="Q1909" s="7">
        <v>1</v>
      </c>
      <c r="R1909" s="6"/>
      <c r="T1909" s="6">
        <v>-25</v>
      </c>
      <c r="U1909" s="7">
        <v>-1</v>
      </c>
      <c r="V1909" s="3" t="s">
        <v>842</v>
      </c>
      <c r="W1909" s="3" t="s">
        <v>1241</v>
      </c>
      <c r="Y1909" s="6"/>
      <c r="Z1909" s="6">
        <v>27</v>
      </c>
      <c r="AA1909" s="6">
        <v>51</v>
      </c>
      <c r="AB1909" s="7">
        <f>Z1909-AA1909</f>
        <v>-24</v>
      </c>
      <c r="AC1909" s="6">
        <v>42</v>
      </c>
      <c r="AD1909" s="6">
        <v>28</v>
      </c>
      <c r="AE1909" s="7">
        <f>AC1909-AD1909</f>
        <v>14</v>
      </c>
      <c r="AF1909" s="6"/>
      <c r="AG1909" s="6"/>
      <c r="AI1909" s="6"/>
      <c r="AJ1909" s="6"/>
      <c r="AL1909" s="6"/>
      <c r="AM1909" s="6"/>
      <c r="AO1909" s="4" t="s">
        <v>1247</v>
      </c>
      <c r="AP1909" s="6">
        <v>25</v>
      </c>
      <c r="AQ1909" s="6">
        <v>48</v>
      </c>
      <c r="AR1909" s="6"/>
      <c r="AS1909" s="6"/>
      <c r="AT1909" s="6"/>
      <c r="AU1909" s="4" t="s">
        <v>1147</v>
      </c>
      <c r="AV1909" s="6"/>
      <c r="AW1909" s="6"/>
      <c r="AX1909" s="7"/>
      <c r="BI1909" s="50"/>
      <c r="BK1909" s="50"/>
      <c r="BM1909" s="50"/>
      <c r="BO1909" s="50"/>
      <c r="BQ1909" s="50"/>
      <c r="BS1909" s="50"/>
    </row>
    <row r="1910" spans="1:71" x14ac:dyDescent="0.25">
      <c r="B1910" s="3" t="s">
        <v>263</v>
      </c>
      <c r="C1910" s="52" t="s">
        <v>519</v>
      </c>
      <c r="D1910" s="39">
        <v>45457</v>
      </c>
      <c r="E1910" s="22">
        <v>17</v>
      </c>
      <c r="F1910" s="3" t="s">
        <v>1094</v>
      </c>
      <c r="H1910" s="6">
        <v>19</v>
      </c>
      <c r="I1910" s="7">
        <v>-2</v>
      </c>
      <c r="J1910" s="6">
        <v>46</v>
      </c>
      <c r="K1910" s="7">
        <v>0</v>
      </c>
      <c r="L1910" s="6">
        <v>10</v>
      </c>
      <c r="M1910" s="7">
        <v>1</v>
      </c>
      <c r="N1910" s="6">
        <v>5</v>
      </c>
      <c r="O1910" s="7">
        <v>0</v>
      </c>
      <c r="P1910" s="6">
        <v>16</v>
      </c>
      <c r="Q1910" s="7">
        <v>4</v>
      </c>
      <c r="R1910" s="6"/>
      <c r="T1910" s="6">
        <v>-27</v>
      </c>
      <c r="U1910" s="7">
        <v>-2</v>
      </c>
      <c r="V1910" s="3" t="s">
        <v>842</v>
      </c>
      <c r="Y1910" s="6"/>
      <c r="Z1910" s="6">
        <v>25</v>
      </c>
      <c r="AA1910" s="6">
        <v>70</v>
      </c>
      <c r="AB1910" s="7">
        <f>Z1910-AA1910</f>
        <v>-45</v>
      </c>
      <c r="AC1910" s="6">
        <v>52</v>
      </c>
      <c r="AD1910" s="6">
        <v>38</v>
      </c>
      <c r="AE1910" s="7">
        <f>AC1910-AD1910</f>
        <v>14</v>
      </c>
      <c r="AF1910" s="6"/>
      <c r="AG1910" s="6"/>
      <c r="AI1910" s="6"/>
      <c r="AJ1910" s="6"/>
      <c r="AL1910" s="6"/>
      <c r="AM1910" s="6"/>
      <c r="AO1910" s="4" t="s">
        <v>1095</v>
      </c>
      <c r="AP1910" s="6"/>
      <c r="AQ1910" s="6"/>
      <c r="AR1910" s="6"/>
      <c r="AS1910" s="6"/>
      <c r="AT1910" s="6"/>
      <c r="AU1910" s="4"/>
      <c r="AV1910" s="6"/>
      <c r="AW1910" s="6"/>
      <c r="AX1910" s="7"/>
      <c r="BI1910" s="50"/>
      <c r="BK1910" s="50"/>
      <c r="BM1910" s="50"/>
      <c r="BO1910" s="50"/>
      <c r="BQ1910" s="50"/>
      <c r="BS1910" s="50"/>
    </row>
    <row r="1911" spans="1:71" x14ac:dyDescent="0.25">
      <c r="B1911" s="3" t="s">
        <v>263</v>
      </c>
      <c r="C1911" s="52" t="s">
        <v>519</v>
      </c>
      <c r="D1911" s="39">
        <v>45457</v>
      </c>
      <c r="E1911" s="22">
        <v>18</v>
      </c>
      <c r="F1911" s="3" t="s">
        <v>1121</v>
      </c>
      <c r="H1911" s="6">
        <v>21</v>
      </c>
      <c r="I1911" s="7">
        <v>-3</v>
      </c>
      <c r="J1911" s="6">
        <v>43</v>
      </c>
      <c r="K1911" s="7">
        <v>1</v>
      </c>
      <c r="L1911" s="6">
        <v>10</v>
      </c>
      <c r="M1911" s="7">
        <v>1</v>
      </c>
      <c r="N1911" s="6">
        <v>5</v>
      </c>
      <c r="O1911" s="7">
        <v>0</v>
      </c>
      <c r="P1911" s="6">
        <v>16</v>
      </c>
      <c r="Q1911" s="7">
        <v>1</v>
      </c>
      <c r="R1911" s="6"/>
      <c r="T1911" s="6">
        <f>H1911-J1911</f>
        <v>-22</v>
      </c>
      <c r="U1911" s="7">
        <v>-4</v>
      </c>
      <c r="V1911" s="3" t="s">
        <v>842</v>
      </c>
      <c r="Y1911" s="6"/>
      <c r="Z1911" s="6">
        <v>23</v>
      </c>
      <c r="AA1911" s="6">
        <v>60</v>
      </c>
      <c r="AB1911" s="7">
        <f>Z1911-AA1911</f>
        <v>-37</v>
      </c>
      <c r="AC1911" s="6">
        <v>40</v>
      </c>
      <c r="AD1911" s="6">
        <v>38</v>
      </c>
      <c r="AE1911" s="7">
        <f>AC1911-AD1911</f>
        <v>2</v>
      </c>
      <c r="AF1911" s="6">
        <v>21</v>
      </c>
      <c r="AG1911" s="6">
        <v>34</v>
      </c>
      <c r="AH1911" s="7">
        <f>AF1911-AG1911</f>
        <v>-13</v>
      </c>
      <c r="AI1911" s="6">
        <v>31</v>
      </c>
      <c r="AJ1911" s="6">
        <v>47</v>
      </c>
      <c r="AK1911" s="7">
        <f>AI1911-AJ1911</f>
        <v>-16</v>
      </c>
      <c r="AL1911" s="6"/>
      <c r="AM1911" s="6"/>
      <c r="AO1911" s="4" t="s">
        <v>1245</v>
      </c>
      <c r="AP1911" s="6">
        <v>24</v>
      </c>
      <c r="AQ1911" s="6">
        <v>51</v>
      </c>
      <c r="AR1911" s="6"/>
      <c r="AS1911" s="6"/>
      <c r="AT1911" s="6">
        <v>24</v>
      </c>
      <c r="AU1911" s="4" t="s">
        <v>1251</v>
      </c>
      <c r="AV1911" s="6"/>
      <c r="AW1911" s="6"/>
      <c r="AX1911" s="7"/>
      <c r="BI1911" s="50"/>
      <c r="BK1911" s="50"/>
      <c r="BM1911" s="50"/>
      <c r="BO1911" s="50"/>
      <c r="BQ1911" s="50"/>
      <c r="BS1911" s="50"/>
    </row>
    <row r="1912" spans="1:71" x14ac:dyDescent="0.25">
      <c r="B1912" s="3" t="s">
        <v>263</v>
      </c>
      <c r="C1912" s="52" t="s">
        <v>519</v>
      </c>
      <c r="D1912" s="39">
        <v>45457</v>
      </c>
      <c r="E1912" s="22">
        <v>19</v>
      </c>
      <c r="F1912" s="3" t="s">
        <v>1239</v>
      </c>
      <c r="H1912" s="6">
        <v>21</v>
      </c>
      <c r="I1912" s="7">
        <v>1</v>
      </c>
      <c r="J1912" s="6">
        <v>39</v>
      </c>
      <c r="K1912" s="7">
        <v>-2</v>
      </c>
      <c r="L1912" s="6">
        <v>13</v>
      </c>
      <c r="M1912" s="7">
        <v>2</v>
      </c>
      <c r="N1912" s="6">
        <v>7</v>
      </c>
      <c r="O1912" s="7">
        <v>-1</v>
      </c>
      <c r="P1912" s="6">
        <v>13</v>
      </c>
      <c r="Q1912" s="7">
        <v>-2</v>
      </c>
      <c r="R1912" s="6"/>
      <c r="T1912" s="6">
        <v>-18</v>
      </c>
      <c r="U1912" s="7">
        <v>3</v>
      </c>
      <c r="V1912" s="3" t="s">
        <v>842</v>
      </c>
      <c r="Y1912" s="6"/>
      <c r="Z1912" s="6"/>
      <c r="AA1912" s="6"/>
      <c r="AC1912" s="6"/>
      <c r="AD1912" s="6"/>
      <c r="AF1912" s="6"/>
      <c r="AG1912" s="6"/>
      <c r="AI1912" s="6"/>
      <c r="AJ1912" s="6"/>
      <c r="AL1912" s="6"/>
      <c r="AM1912" s="6"/>
      <c r="AO1912" s="4"/>
      <c r="AP1912" s="6">
        <v>15</v>
      </c>
      <c r="AQ1912" s="6">
        <v>38</v>
      </c>
      <c r="AR1912" s="6"/>
      <c r="AS1912" s="6"/>
      <c r="AT1912" s="6"/>
      <c r="AU1912" s="4" t="s">
        <v>1046</v>
      </c>
      <c r="AV1912" s="6"/>
      <c r="AW1912" s="6"/>
      <c r="AX1912" s="7"/>
      <c r="BI1912" s="50"/>
      <c r="BK1912" s="50"/>
      <c r="BM1912" s="50"/>
      <c r="BO1912" s="50"/>
      <c r="BQ1912" s="50"/>
      <c r="BS1912" s="50"/>
    </row>
    <row r="1913" spans="1:71" x14ac:dyDescent="0.25">
      <c r="B1913" s="3" t="s">
        <v>263</v>
      </c>
      <c r="C1913" s="52" t="s">
        <v>519</v>
      </c>
      <c r="D1913" s="39">
        <v>45457</v>
      </c>
      <c r="E1913" s="22">
        <v>20</v>
      </c>
      <c r="F1913" s="3" t="s">
        <v>1132</v>
      </c>
      <c r="H1913" s="6"/>
      <c r="I1913" s="8"/>
      <c r="J1913" s="6"/>
      <c r="K1913" s="8"/>
      <c r="L1913" s="6"/>
      <c r="M1913" s="8"/>
      <c r="N1913" s="6"/>
      <c r="O1913" s="8"/>
      <c r="P1913" s="6"/>
      <c r="Q1913" s="8"/>
      <c r="R1913" s="8"/>
      <c r="S1913" s="8"/>
      <c r="T1913" s="8"/>
      <c r="U1913" s="8"/>
      <c r="V1913" s="3" t="s">
        <v>842</v>
      </c>
      <c r="Y1913" s="6"/>
      <c r="Z1913" s="6">
        <v>20</v>
      </c>
      <c r="AA1913" s="6">
        <v>59</v>
      </c>
      <c r="AB1913" s="7">
        <f>Z1913-AA1913</f>
        <v>-39</v>
      </c>
      <c r="AC1913" s="6">
        <v>34</v>
      </c>
      <c r="AD1913" s="6">
        <v>40</v>
      </c>
      <c r="AE1913" s="7">
        <f>AC1913-AD1913</f>
        <v>-6</v>
      </c>
      <c r="AF1913" s="6">
        <v>21</v>
      </c>
      <c r="AG1913" s="6">
        <v>33</v>
      </c>
      <c r="AH1913" s="7">
        <f>AF1913-AG1913</f>
        <v>-12</v>
      </c>
      <c r="AI1913" s="6">
        <v>26</v>
      </c>
      <c r="AJ1913" s="6">
        <v>49</v>
      </c>
      <c r="AK1913" s="7">
        <f>AI1913-AJ1913</f>
        <v>-23</v>
      </c>
      <c r="AL1913" s="6"/>
      <c r="AM1913" s="6"/>
      <c r="AO1913" s="4" t="s">
        <v>1750</v>
      </c>
      <c r="AP1913" s="6">
        <v>17</v>
      </c>
      <c r="AQ1913" s="6">
        <v>34</v>
      </c>
      <c r="AR1913" s="6"/>
      <c r="AS1913" s="6"/>
      <c r="AT1913" s="6"/>
      <c r="AU1913" s="4" t="s">
        <v>1186</v>
      </c>
      <c r="AV1913" s="6"/>
      <c r="AW1913" s="6"/>
      <c r="AX1913" s="7"/>
      <c r="BI1913" s="50"/>
      <c r="BK1913" s="50"/>
      <c r="BM1913" s="50"/>
      <c r="BO1913" s="50"/>
      <c r="BQ1913" s="50"/>
      <c r="BS1913" s="50"/>
    </row>
    <row r="1914" spans="1:71" x14ac:dyDescent="0.25">
      <c r="B1914" s="3" t="s">
        <v>263</v>
      </c>
      <c r="C1914" s="52" t="s">
        <v>552</v>
      </c>
      <c r="D1914" s="39">
        <v>45457</v>
      </c>
      <c r="E1914" s="22">
        <v>19</v>
      </c>
      <c r="F1914" s="3" t="s">
        <v>982</v>
      </c>
      <c r="G1914" s="2" t="s">
        <v>76</v>
      </c>
      <c r="H1914" s="6">
        <v>20</v>
      </c>
      <c r="I1914" s="7">
        <v>-3</v>
      </c>
      <c r="J1914" s="6">
        <v>41</v>
      </c>
      <c r="K1914" s="7">
        <v>0</v>
      </c>
      <c r="L1914" s="6">
        <v>12</v>
      </c>
      <c r="M1914" s="7">
        <v>2</v>
      </c>
      <c r="N1914" s="6">
        <v>6</v>
      </c>
      <c r="O1914" s="7">
        <v>0</v>
      </c>
      <c r="P1914" s="6">
        <v>15</v>
      </c>
      <c r="Q1914" s="7">
        <v>3</v>
      </c>
      <c r="R1914" s="6"/>
      <c r="T1914" s="6">
        <v>-21</v>
      </c>
      <c r="U1914" s="7">
        <v>-3</v>
      </c>
      <c r="V1914" s="3" t="s">
        <v>639</v>
      </c>
      <c r="W1914" s="3" t="s">
        <v>988</v>
      </c>
      <c r="Y1914" s="6"/>
      <c r="Z1914" s="6">
        <v>23</v>
      </c>
      <c r="AA1914" s="6">
        <v>62</v>
      </c>
      <c r="AB1914" s="7">
        <f>Z1914-AA1914</f>
        <v>-39</v>
      </c>
      <c r="AC1914" s="6">
        <v>34</v>
      </c>
      <c r="AD1914" s="6">
        <v>44</v>
      </c>
      <c r="AE1914" s="7">
        <f>AC1914-AD1914</f>
        <v>-10</v>
      </c>
      <c r="AF1914" s="6">
        <v>20</v>
      </c>
      <c r="AG1914" s="6">
        <v>35</v>
      </c>
      <c r="AH1914" s="7">
        <f>AF1914-AG1914</f>
        <v>-15</v>
      </c>
      <c r="AI1914" s="6">
        <v>28</v>
      </c>
      <c r="AJ1914" s="6">
        <v>53</v>
      </c>
      <c r="AK1914" s="7">
        <v>-24</v>
      </c>
      <c r="AL1914" s="6"/>
      <c r="AM1914" s="6"/>
      <c r="AO1914" s="4" t="s">
        <v>1248</v>
      </c>
      <c r="AP1914" s="6">
        <v>27</v>
      </c>
      <c r="AQ1914" s="6">
        <v>44</v>
      </c>
      <c r="AR1914" s="6"/>
      <c r="AS1914" s="6"/>
      <c r="AT1914" s="6"/>
      <c r="AU1914" s="4" t="s">
        <v>1084</v>
      </c>
      <c r="AV1914" s="6"/>
      <c r="AW1914" s="6"/>
      <c r="AX1914" s="7"/>
      <c r="BI1914" s="50"/>
      <c r="BK1914" s="50"/>
      <c r="BM1914" s="50"/>
      <c r="BO1914" s="50"/>
      <c r="BQ1914" s="50"/>
      <c r="BS1914" s="50"/>
    </row>
    <row r="1915" spans="1:71" x14ac:dyDescent="0.25">
      <c r="A1915" s="3"/>
      <c r="B1915" s="3" t="s">
        <v>263</v>
      </c>
      <c r="C1915" s="52" t="s">
        <v>1010</v>
      </c>
      <c r="D1915" s="39">
        <v>45457</v>
      </c>
      <c r="E1915" s="22">
        <v>26</v>
      </c>
      <c r="F1915" s="3" t="s">
        <v>1153</v>
      </c>
      <c r="G1915" s="2" t="s">
        <v>1233</v>
      </c>
      <c r="H1915" s="6">
        <v>15</v>
      </c>
      <c r="I1915" s="7">
        <v>-4</v>
      </c>
      <c r="J1915" s="6">
        <v>40</v>
      </c>
      <c r="K1915" s="7">
        <v>-6</v>
      </c>
      <c r="L1915" s="6">
        <v>14</v>
      </c>
      <c r="M1915" s="7">
        <v>4</v>
      </c>
      <c r="N1915" s="6">
        <v>7</v>
      </c>
      <c r="O1915" s="7">
        <v>-1</v>
      </c>
      <c r="P1915" s="6">
        <v>17</v>
      </c>
      <c r="Q1915" s="7">
        <v>5</v>
      </c>
      <c r="R1915" s="6"/>
      <c r="T1915" s="110">
        <v>-25</v>
      </c>
      <c r="U1915" s="7">
        <v>2</v>
      </c>
      <c r="V1915" s="3" t="s">
        <v>842</v>
      </c>
      <c r="W1915" s="3"/>
      <c r="X1915" t="s">
        <v>1152</v>
      </c>
      <c r="Y1915" s="6"/>
      <c r="Z1915" s="6"/>
      <c r="AA1915" s="6"/>
      <c r="AC1915" s="6"/>
      <c r="AD1915" s="6"/>
      <c r="AF1915" s="6"/>
      <c r="AG1915" s="6"/>
      <c r="AI1915" s="6"/>
      <c r="AJ1915" s="6"/>
      <c r="AL1915" s="6"/>
      <c r="AM1915" s="6"/>
      <c r="AO1915" s="4"/>
      <c r="AP1915" s="6"/>
      <c r="AQ1915" s="6"/>
      <c r="AR1915" s="6"/>
      <c r="AS1915" s="6"/>
      <c r="AT1915" s="6"/>
      <c r="AU1915" s="4"/>
      <c r="AV1915" s="6"/>
      <c r="AW1915" s="6"/>
      <c r="AX1915" s="7"/>
      <c r="BF1915">
        <v>60</v>
      </c>
      <c r="BG1915" s="50">
        <f>BF1915-BF1814</f>
        <v>-6</v>
      </c>
      <c r="BH1915">
        <v>450</v>
      </c>
      <c r="BI1915" s="50">
        <f>BH1915-BH1814</f>
        <v>-26</v>
      </c>
      <c r="BJ1915">
        <v>71</v>
      </c>
      <c r="BK1915" s="50">
        <f>BJ1915-BJ1814</f>
        <v>12</v>
      </c>
      <c r="BL1915">
        <v>4</v>
      </c>
      <c r="BM1915" s="50">
        <f>BL1915-BL1814</f>
        <v>2</v>
      </c>
      <c r="BN1915">
        <v>18</v>
      </c>
      <c r="BO1915" s="50">
        <f>BN1915-BN1814</f>
        <v>18</v>
      </c>
      <c r="BP1915">
        <v>24</v>
      </c>
      <c r="BQ1915" s="50">
        <f>BP1915-BP1814</f>
        <v>-2</v>
      </c>
      <c r="BR1915">
        <v>4</v>
      </c>
      <c r="BS1915" s="50">
        <f>BR1915-BR1814</f>
        <v>1</v>
      </c>
    </row>
    <row r="1916" spans="1:71" x14ac:dyDescent="0.25">
      <c r="B1916" s="3" t="s">
        <v>263</v>
      </c>
      <c r="C1916" s="52" t="s">
        <v>319</v>
      </c>
      <c r="D1916" s="39">
        <v>45458</v>
      </c>
      <c r="E1916" s="22">
        <v>18</v>
      </c>
      <c r="F1916" s="3" t="s">
        <v>821</v>
      </c>
      <c r="H1916" s="6"/>
      <c r="J1916" s="6"/>
      <c r="L1916" s="6"/>
      <c r="N1916" s="6"/>
      <c r="P1916" s="6"/>
      <c r="R1916" s="6"/>
      <c r="T1916" s="6"/>
      <c r="V1916" s="3" t="s">
        <v>842</v>
      </c>
      <c r="W1916" s="3"/>
      <c r="Y1916" s="6"/>
      <c r="Z1916" s="6">
        <v>20</v>
      </c>
      <c r="AA1916" s="6">
        <v>72</v>
      </c>
      <c r="AB1916" s="7">
        <f>Z1916-AA1916</f>
        <v>-52</v>
      </c>
      <c r="AC1916" s="6">
        <v>39</v>
      </c>
      <c r="AD1916" s="6">
        <v>45</v>
      </c>
      <c r="AE1916" s="7">
        <f>AC1916-AD1916</f>
        <v>-6</v>
      </c>
      <c r="AF1916" s="6"/>
      <c r="AG1916" s="6"/>
      <c r="AI1916" s="6"/>
      <c r="AJ1916" s="6"/>
      <c r="AL1916" s="6"/>
      <c r="AM1916" s="6"/>
      <c r="AO1916" s="4" t="s">
        <v>1037</v>
      </c>
      <c r="AP1916" s="6"/>
      <c r="AQ1916" s="6"/>
      <c r="AR1916" s="6"/>
      <c r="AS1916" s="6"/>
      <c r="AT1916" s="6"/>
      <c r="AU1916" s="4"/>
      <c r="AV1916" s="6">
        <v>12</v>
      </c>
      <c r="AW1916" s="6">
        <v>72</v>
      </c>
      <c r="AX1916" s="7">
        <f>AV1916-AW1916</f>
        <v>-60</v>
      </c>
      <c r="AY1916" s="4" t="s">
        <v>871</v>
      </c>
      <c r="BI1916" s="50"/>
      <c r="BK1916" s="50"/>
      <c r="BM1916" s="50"/>
      <c r="BO1916" s="50"/>
      <c r="BQ1916" s="50"/>
      <c r="BS1916" s="50"/>
    </row>
    <row r="1917" spans="1:71" x14ac:dyDescent="0.25">
      <c r="A1917" s="3"/>
      <c r="B1917" s="3" t="s">
        <v>263</v>
      </c>
      <c r="C1917" s="52" t="s">
        <v>1256</v>
      </c>
      <c r="D1917" s="39">
        <v>45458</v>
      </c>
      <c r="E1917" s="22">
        <v>28</v>
      </c>
      <c r="F1917" s="3" t="s">
        <v>982</v>
      </c>
      <c r="H1917" s="6">
        <v>25</v>
      </c>
      <c r="I1917" s="7">
        <v>1</v>
      </c>
      <c r="J1917" s="6">
        <v>42</v>
      </c>
      <c r="K1917" s="7">
        <v>2</v>
      </c>
      <c r="L1917" s="6">
        <v>11</v>
      </c>
      <c r="M1917" s="7">
        <v>0</v>
      </c>
      <c r="N1917" s="6">
        <v>5</v>
      </c>
      <c r="O1917" s="7">
        <v>-1</v>
      </c>
      <c r="P1917" s="6">
        <v>11</v>
      </c>
      <c r="Q1917" s="7">
        <v>-1</v>
      </c>
      <c r="R1917" s="6"/>
      <c r="T1917" s="6">
        <v>-17</v>
      </c>
      <c r="U1917" s="7">
        <v>-1</v>
      </c>
      <c r="V1917" s="3" t="s">
        <v>1170</v>
      </c>
      <c r="W1917" s="3"/>
      <c r="X1917" t="s">
        <v>1152</v>
      </c>
      <c r="Y1917" s="6"/>
      <c r="Z1917" s="6"/>
      <c r="AA1917" s="6"/>
      <c r="AC1917" s="6"/>
      <c r="AD1917" s="6"/>
      <c r="AF1917" s="6"/>
      <c r="AG1917" s="6"/>
      <c r="AI1917" s="6"/>
      <c r="AJ1917" s="6"/>
      <c r="AL1917" s="6"/>
      <c r="AM1917" s="6"/>
      <c r="AO1917" s="4"/>
      <c r="AP1917" s="6"/>
      <c r="AQ1917" s="6"/>
      <c r="AR1917" s="6"/>
      <c r="AS1917" s="6"/>
      <c r="AT1917" s="6"/>
      <c r="AU1917" s="4"/>
      <c r="AV1917" s="6"/>
      <c r="AW1917" s="6"/>
      <c r="AX1917" s="7"/>
      <c r="AY1917" s="4"/>
      <c r="BF1917">
        <v>85</v>
      </c>
      <c r="BG1917" s="50">
        <f>BF1917-BF1855</f>
        <v>13</v>
      </c>
      <c r="BH1917">
        <v>470</v>
      </c>
      <c r="BI1917" s="50">
        <f>BH1917-BH1855</f>
        <v>14</v>
      </c>
      <c r="BJ1917">
        <v>56</v>
      </c>
      <c r="BK1917" s="50">
        <f>BJ1917-BJ1855</f>
        <v>0</v>
      </c>
      <c r="BL1917">
        <v>2</v>
      </c>
      <c r="BM1917" s="50">
        <f>BL1917-BL1855</f>
        <v>1</v>
      </c>
      <c r="BN1917">
        <v>4</v>
      </c>
      <c r="BO1917" s="50">
        <f>BN1917-BN1855</f>
        <v>-3</v>
      </c>
      <c r="BP1917">
        <v>12</v>
      </c>
      <c r="BQ1917" s="50">
        <f>BP1917-BP1855</f>
        <v>-25</v>
      </c>
      <c r="BR1917">
        <v>3</v>
      </c>
      <c r="BS1917" s="50">
        <f>BR1917-BR1855</f>
        <v>1</v>
      </c>
    </row>
    <row r="1918" spans="1:71" x14ac:dyDescent="0.25">
      <c r="A1918" s="3"/>
      <c r="B1918" s="3" t="s">
        <v>263</v>
      </c>
      <c r="C1918" s="52" t="s">
        <v>1257</v>
      </c>
      <c r="D1918" s="39">
        <v>45458</v>
      </c>
      <c r="E1918" s="22">
        <v>2</v>
      </c>
      <c r="F1918" s="3" t="s">
        <v>982</v>
      </c>
      <c r="H1918" s="6">
        <v>23</v>
      </c>
      <c r="I1918" s="7">
        <v>-2</v>
      </c>
      <c r="J1918" s="6">
        <v>42</v>
      </c>
      <c r="K1918" s="7">
        <v>0</v>
      </c>
      <c r="L1918" s="6">
        <v>12</v>
      </c>
      <c r="M1918" s="7">
        <v>1</v>
      </c>
      <c r="N1918" s="6">
        <v>5</v>
      </c>
      <c r="O1918" s="7">
        <v>0</v>
      </c>
      <c r="P1918" s="6">
        <v>12</v>
      </c>
      <c r="Q1918" s="7">
        <v>1</v>
      </c>
      <c r="R1918" s="6"/>
      <c r="T1918" s="6">
        <v>-19</v>
      </c>
      <c r="U1918" s="7">
        <v>-2</v>
      </c>
      <c r="V1918" s="3" t="s">
        <v>1170</v>
      </c>
      <c r="W1918" s="3"/>
      <c r="X1918" t="s">
        <v>1152</v>
      </c>
      <c r="Y1918" s="6"/>
      <c r="Z1918" s="6"/>
      <c r="AA1918" s="6"/>
      <c r="AC1918" s="6"/>
      <c r="AD1918" s="6"/>
      <c r="AF1918" s="6"/>
      <c r="AG1918" s="6"/>
      <c r="AI1918" s="6"/>
      <c r="AJ1918" s="6"/>
      <c r="AL1918" s="6"/>
      <c r="AM1918" s="6"/>
      <c r="AO1918" s="4"/>
      <c r="AP1918" s="6"/>
      <c r="AQ1918" s="6"/>
      <c r="AR1918" s="6"/>
      <c r="AS1918" s="6"/>
      <c r="AT1918" s="6"/>
      <c r="AU1918" s="4"/>
      <c r="AV1918" s="6"/>
      <c r="AW1918" s="6"/>
      <c r="AX1918" s="7"/>
      <c r="AY1918" s="4"/>
      <c r="BF1918">
        <v>64</v>
      </c>
      <c r="BG1918" s="50">
        <f>BF1918-BF1917</f>
        <v>-21</v>
      </c>
      <c r="BH1918">
        <v>484</v>
      </c>
      <c r="BI1918" s="50">
        <f>BH1918-BH1917</f>
        <v>14</v>
      </c>
      <c r="BJ1918">
        <v>61</v>
      </c>
      <c r="BK1918" s="50">
        <f>BJ1918-BJ1917</f>
        <v>5</v>
      </c>
      <c r="BL1918">
        <v>3</v>
      </c>
      <c r="BM1918" s="50">
        <f>BL1918-BL1917</f>
        <v>1</v>
      </c>
      <c r="BN1918">
        <v>7</v>
      </c>
      <c r="BO1918" s="50">
        <f>BN1918-BN1917</f>
        <v>3</v>
      </c>
      <c r="BP1918">
        <v>10</v>
      </c>
      <c r="BQ1918" s="50">
        <f>BP1918-BP1917</f>
        <v>-2</v>
      </c>
      <c r="BR1918">
        <v>3</v>
      </c>
      <c r="BS1918" s="50">
        <f>BR1918-BR1917</f>
        <v>0</v>
      </c>
    </row>
    <row r="1919" spans="1:71" x14ac:dyDescent="0.25">
      <c r="A1919" s="3"/>
      <c r="B1919" s="3" t="s">
        <v>263</v>
      </c>
      <c r="C1919" s="52" t="s">
        <v>1258</v>
      </c>
      <c r="D1919" s="39">
        <v>45458</v>
      </c>
      <c r="E1919" s="22">
        <v>4</v>
      </c>
      <c r="F1919" s="3" t="s">
        <v>982</v>
      </c>
      <c r="H1919" s="6">
        <v>22</v>
      </c>
      <c r="I1919" s="7">
        <v>-1</v>
      </c>
      <c r="J1919" s="6">
        <v>41</v>
      </c>
      <c r="K1919" s="7">
        <v>-1</v>
      </c>
      <c r="L1919" s="6">
        <v>11</v>
      </c>
      <c r="M1919" s="7">
        <v>-1</v>
      </c>
      <c r="N1919" s="6">
        <v>5</v>
      </c>
      <c r="O1919" s="7">
        <v>0</v>
      </c>
      <c r="P1919" s="6">
        <v>14</v>
      </c>
      <c r="Q1919" s="7">
        <v>2</v>
      </c>
      <c r="R1919" s="6"/>
      <c r="T1919" s="6">
        <v>-19</v>
      </c>
      <c r="U1919" s="7">
        <v>0</v>
      </c>
      <c r="V1919" s="3" t="s">
        <v>1170</v>
      </c>
      <c r="W1919" s="3"/>
      <c r="X1919" t="s">
        <v>1152</v>
      </c>
      <c r="Y1919" s="6"/>
      <c r="Z1919" s="6"/>
      <c r="AA1919" s="6"/>
      <c r="AC1919" s="6"/>
      <c r="AD1919" s="6"/>
      <c r="AF1919" s="6"/>
      <c r="AG1919" s="6"/>
      <c r="AI1919" s="6"/>
      <c r="AJ1919" s="6"/>
      <c r="AL1919" s="6"/>
      <c r="AM1919" s="6"/>
      <c r="AO1919" s="4"/>
      <c r="AP1919" s="6"/>
      <c r="AQ1919" s="6"/>
      <c r="AR1919" s="6"/>
      <c r="AS1919" s="6"/>
      <c r="AT1919" s="6"/>
      <c r="AU1919" s="4"/>
      <c r="AV1919" s="6"/>
      <c r="AW1919" s="6"/>
      <c r="AX1919" s="7"/>
      <c r="AY1919" s="4"/>
      <c r="BF1919">
        <v>64</v>
      </c>
      <c r="BG1919" s="50">
        <f>BF1919-BF1918</f>
        <v>0</v>
      </c>
      <c r="BH1919">
        <v>475</v>
      </c>
      <c r="BI1919" s="50">
        <f>BH1919-BH1918</f>
        <v>-9</v>
      </c>
      <c r="BJ1919">
        <v>60</v>
      </c>
      <c r="BK1919" s="50">
        <f>BJ1919-BJ1918</f>
        <v>-1</v>
      </c>
      <c r="BL1919">
        <v>3</v>
      </c>
      <c r="BM1919" s="50">
        <f>BL1919-BL1918</f>
        <v>0</v>
      </c>
      <c r="BN1919">
        <v>13</v>
      </c>
      <c r="BO1919" s="50">
        <f>BN1919-BN1918</f>
        <v>6</v>
      </c>
      <c r="BP1919">
        <v>13</v>
      </c>
      <c r="BQ1919" s="50">
        <f>BP1919-BP1918</f>
        <v>3</v>
      </c>
      <c r="BR1919">
        <v>4</v>
      </c>
      <c r="BS1919" s="50">
        <f>BR1919-BR1918</f>
        <v>1</v>
      </c>
    </row>
    <row r="1920" spans="1:71" x14ac:dyDescent="0.25">
      <c r="B1920" s="3" t="s">
        <v>263</v>
      </c>
      <c r="C1920" s="52" t="s">
        <v>596</v>
      </c>
      <c r="D1920" s="39">
        <v>45460</v>
      </c>
      <c r="E1920" s="22">
        <v>20</v>
      </c>
      <c r="F1920" s="3" t="s">
        <v>821</v>
      </c>
      <c r="H1920" s="6">
        <v>20</v>
      </c>
      <c r="I1920" s="7">
        <v>2</v>
      </c>
      <c r="J1920" s="6">
        <v>36</v>
      </c>
      <c r="K1920" s="7">
        <v>-1</v>
      </c>
      <c r="L1920" s="6">
        <v>14</v>
      </c>
      <c r="M1920" s="7">
        <v>0</v>
      </c>
      <c r="N1920" s="6">
        <v>7</v>
      </c>
      <c r="O1920" s="7">
        <v>0</v>
      </c>
      <c r="P1920" s="6">
        <v>18</v>
      </c>
      <c r="Q1920" s="7">
        <v>-1</v>
      </c>
      <c r="R1920" s="6"/>
      <c r="T1920" s="6">
        <v>-16</v>
      </c>
      <c r="U1920" s="7">
        <v>3</v>
      </c>
      <c r="V1920" s="3" t="s">
        <v>842</v>
      </c>
      <c r="W1920" s="3"/>
      <c r="Y1920" s="6"/>
      <c r="Z1920" s="6"/>
      <c r="AA1920" s="6"/>
      <c r="AC1920" s="6"/>
      <c r="AD1920" s="6"/>
      <c r="AF1920" s="6"/>
      <c r="AG1920" s="6"/>
      <c r="AI1920" s="6"/>
      <c r="AJ1920" s="6"/>
      <c r="AL1920" s="6"/>
      <c r="AM1920" s="6"/>
      <c r="AO1920" s="4"/>
      <c r="AP1920" s="6"/>
      <c r="AQ1920" s="6"/>
      <c r="AR1920" s="6"/>
      <c r="AS1920" s="6"/>
      <c r="AT1920" s="6"/>
      <c r="AU1920" s="4"/>
      <c r="AV1920" s="6"/>
      <c r="AW1920" s="6"/>
      <c r="AX1920" s="7"/>
      <c r="BI1920" s="50"/>
      <c r="BK1920" s="50"/>
      <c r="BM1920" s="50"/>
      <c r="BO1920" s="50"/>
      <c r="BQ1920" s="50"/>
      <c r="BS1920" s="50"/>
    </row>
    <row r="1921" spans="1:71" x14ac:dyDescent="0.25">
      <c r="B1921" s="3" t="s">
        <v>263</v>
      </c>
      <c r="C1921" s="52" t="s">
        <v>523</v>
      </c>
      <c r="D1921" s="39">
        <v>45460</v>
      </c>
      <c r="E1921" s="22">
        <v>19</v>
      </c>
      <c r="F1921" s="3" t="s">
        <v>1060</v>
      </c>
      <c r="H1921" s="6">
        <v>20</v>
      </c>
      <c r="I1921" s="7">
        <v>-1</v>
      </c>
      <c r="J1921" s="6">
        <v>40</v>
      </c>
      <c r="K1921" s="7">
        <v>-1</v>
      </c>
      <c r="L1921" s="6">
        <v>12</v>
      </c>
      <c r="M1921" s="7">
        <v>1</v>
      </c>
      <c r="N1921" s="6">
        <v>5</v>
      </c>
      <c r="O1921" s="7">
        <v>-1</v>
      </c>
      <c r="P1921" s="6">
        <v>19</v>
      </c>
      <c r="Q1921" s="7">
        <v>2</v>
      </c>
      <c r="R1921" s="6"/>
      <c r="T1921" s="6">
        <v>-20</v>
      </c>
      <c r="U1921" s="7">
        <v>0</v>
      </c>
      <c r="V1921" s="3" t="s">
        <v>842</v>
      </c>
      <c r="W1921" s="3"/>
      <c r="Y1921" s="6"/>
      <c r="Z1921" s="6">
        <v>18</v>
      </c>
      <c r="AA1921" s="6">
        <v>61</v>
      </c>
      <c r="AB1921" s="7">
        <f>Z1921-AA1921</f>
        <v>-43</v>
      </c>
      <c r="AC1921" s="6">
        <v>33</v>
      </c>
      <c r="AD1921" s="6">
        <v>37</v>
      </c>
      <c r="AE1921" s="7">
        <f>AC1921-AD1921</f>
        <v>-4</v>
      </c>
      <c r="AF1921" s="6">
        <v>22</v>
      </c>
      <c r="AG1921" s="6">
        <v>28</v>
      </c>
      <c r="AH1921" s="7">
        <f>AF1921-AG1921</f>
        <v>-6</v>
      </c>
      <c r="AI1921" s="6">
        <v>33</v>
      </c>
      <c r="AJ1921" s="6">
        <v>37</v>
      </c>
      <c r="AK1921" s="7">
        <f>AI1921-AJ1921</f>
        <v>-4</v>
      </c>
      <c r="AL1921" s="6"/>
      <c r="AM1921" s="6"/>
      <c r="AO1921" s="4" t="s">
        <v>1165</v>
      </c>
      <c r="AP1921" s="6"/>
      <c r="AQ1921" s="6"/>
      <c r="AR1921" s="6"/>
      <c r="AS1921" s="6"/>
      <c r="AT1921" s="6"/>
      <c r="AU1921" s="4"/>
      <c r="AV1921" s="6"/>
      <c r="AW1921" s="6"/>
      <c r="AX1921" s="7"/>
      <c r="BI1921" s="50"/>
      <c r="BK1921" s="50"/>
      <c r="BM1921" s="50"/>
      <c r="BO1921" s="50"/>
      <c r="BQ1921" s="50"/>
      <c r="BS1921" s="50"/>
    </row>
    <row r="1922" spans="1:71" x14ac:dyDescent="0.25">
      <c r="B1922" s="3" t="s">
        <v>263</v>
      </c>
      <c r="C1922" s="52" t="s">
        <v>523</v>
      </c>
      <c r="D1922" s="39">
        <v>45460</v>
      </c>
      <c r="E1922" s="22">
        <v>20</v>
      </c>
      <c r="F1922" s="3" t="s">
        <v>1198</v>
      </c>
      <c r="H1922" s="6">
        <v>25</v>
      </c>
      <c r="I1922" s="7">
        <v>0</v>
      </c>
      <c r="J1922" s="6">
        <v>39</v>
      </c>
      <c r="K1922" s="7">
        <v>-2</v>
      </c>
      <c r="L1922" s="6">
        <v>11</v>
      </c>
      <c r="M1922" s="7">
        <v>0</v>
      </c>
      <c r="N1922" s="6">
        <v>5</v>
      </c>
      <c r="O1922" s="7">
        <v>0</v>
      </c>
      <c r="P1922" s="6">
        <v>14</v>
      </c>
      <c r="Q1922" s="7">
        <v>0</v>
      </c>
      <c r="R1922" s="6"/>
      <c r="T1922" s="6">
        <v>-14</v>
      </c>
      <c r="U1922" s="7">
        <v>2</v>
      </c>
      <c r="V1922" s="3" t="s">
        <v>842</v>
      </c>
      <c r="W1922" s="3"/>
      <c r="Y1922" s="6"/>
      <c r="Z1922" s="6">
        <v>23</v>
      </c>
      <c r="AA1922" s="6">
        <v>58</v>
      </c>
      <c r="AB1922" s="7">
        <v>-36</v>
      </c>
      <c r="AC1922" s="6">
        <v>39</v>
      </c>
      <c r="AD1922" s="6">
        <v>31</v>
      </c>
      <c r="AE1922" s="7">
        <f>AC1922-AD1922</f>
        <v>8</v>
      </c>
      <c r="AF1922" s="6">
        <v>17</v>
      </c>
      <c r="AG1922" s="6">
        <v>26</v>
      </c>
      <c r="AH1922" s="7">
        <f>AF1922-AG1922</f>
        <v>-9</v>
      </c>
      <c r="AI1922" s="6"/>
      <c r="AJ1922" s="6"/>
      <c r="AL1922" s="6"/>
      <c r="AM1922" s="6"/>
      <c r="AO1922" s="4" t="s">
        <v>1211</v>
      </c>
      <c r="AP1922" s="6">
        <v>22</v>
      </c>
      <c r="AQ1922" s="6">
        <v>44</v>
      </c>
      <c r="AR1922" s="6"/>
      <c r="AS1922" s="6"/>
      <c r="AT1922" s="6"/>
      <c r="AU1922" s="4" t="s">
        <v>1237</v>
      </c>
      <c r="AV1922" s="6"/>
      <c r="AW1922" s="6"/>
      <c r="AX1922" s="7"/>
      <c r="BI1922" s="50"/>
      <c r="BK1922" s="50"/>
      <c r="BM1922" s="50"/>
      <c r="BO1922" s="50"/>
      <c r="BQ1922" s="50"/>
      <c r="BS1922" s="50"/>
    </row>
    <row r="1923" spans="1:71" x14ac:dyDescent="0.25">
      <c r="B1923" s="3" t="s">
        <v>263</v>
      </c>
      <c r="C1923" s="52" t="s">
        <v>551</v>
      </c>
      <c r="D1923" s="39">
        <v>45461</v>
      </c>
      <c r="E1923" s="22">
        <v>19</v>
      </c>
      <c r="F1923" s="3" t="s">
        <v>1182</v>
      </c>
      <c r="G1923" s="2" t="s">
        <v>74</v>
      </c>
      <c r="H1923" s="6">
        <v>15</v>
      </c>
      <c r="I1923" s="7">
        <v>-4</v>
      </c>
      <c r="J1923" s="6">
        <v>35</v>
      </c>
      <c r="K1923" s="7">
        <v>-4</v>
      </c>
      <c r="L1923" s="6">
        <v>12</v>
      </c>
      <c r="M1923" s="7">
        <v>2</v>
      </c>
      <c r="N1923" s="6">
        <v>8</v>
      </c>
      <c r="O1923" s="7">
        <v>-1</v>
      </c>
      <c r="P1923" s="6">
        <v>24</v>
      </c>
      <c r="Q1923" s="7">
        <v>7</v>
      </c>
      <c r="R1923" s="6"/>
      <c r="T1923" s="104">
        <v>-20</v>
      </c>
      <c r="U1923" s="7">
        <v>0</v>
      </c>
      <c r="V1923" s="3" t="s">
        <v>842</v>
      </c>
      <c r="Y1923" s="6"/>
      <c r="Z1923" s="6"/>
      <c r="AA1923" s="6"/>
      <c r="AC1923" s="6"/>
      <c r="AD1923" s="6"/>
      <c r="AF1923" s="6"/>
      <c r="AG1923" s="6"/>
      <c r="AI1923" s="6"/>
      <c r="AJ1923" s="6"/>
      <c r="AL1923" s="6"/>
      <c r="AM1923" s="6"/>
      <c r="AO1923" s="4"/>
      <c r="AP1923" s="6"/>
      <c r="AQ1923" s="6"/>
      <c r="AR1923" s="6"/>
      <c r="AS1923" s="6"/>
      <c r="AT1923" s="6"/>
      <c r="AU1923" s="4"/>
      <c r="AV1923" s="6"/>
      <c r="AW1923" s="6"/>
      <c r="AX1923" s="7"/>
      <c r="BI1923" s="50"/>
      <c r="BK1923" s="50"/>
      <c r="BM1923" s="50"/>
      <c r="BO1923" s="50"/>
      <c r="BQ1923" s="50"/>
      <c r="BS1923" s="50"/>
    </row>
    <row r="1924" spans="1:71" x14ac:dyDescent="0.25">
      <c r="B1924" s="3" t="s">
        <v>263</v>
      </c>
      <c r="C1924" s="52" t="s">
        <v>564</v>
      </c>
      <c r="D1924" s="39">
        <v>45461</v>
      </c>
      <c r="E1924" s="22">
        <v>20</v>
      </c>
      <c r="F1924" s="3" t="s">
        <v>1019</v>
      </c>
      <c r="G1924" s="2" t="s">
        <v>202</v>
      </c>
      <c r="H1924" s="6">
        <v>19</v>
      </c>
      <c r="I1924" s="7">
        <v>-2</v>
      </c>
      <c r="J1924" s="6">
        <v>42</v>
      </c>
      <c r="K1924" s="7">
        <v>1</v>
      </c>
      <c r="L1924" s="6">
        <v>9</v>
      </c>
      <c r="M1924" s="7">
        <v>-3</v>
      </c>
      <c r="N1924" s="6">
        <v>7</v>
      </c>
      <c r="O1924" s="7">
        <v>1</v>
      </c>
      <c r="P1924" s="6">
        <v>19</v>
      </c>
      <c r="Q1924" s="7">
        <v>5</v>
      </c>
      <c r="R1924" s="6"/>
      <c r="T1924" s="6">
        <v>-23</v>
      </c>
      <c r="U1924" s="7">
        <v>-2</v>
      </c>
      <c r="V1924" s="3" t="s">
        <v>842</v>
      </c>
      <c r="Y1924" s="6"/>
      <c r="Z1924" s="6">
        <v>16</v>
      </c>
      <c r="AA1924" s="6">
        <v>66</v>
      </c>
      <c r="AB1924" s="7">
        <f>Z1924-AA1924</f>
        <v>-50</v>
      </c>
      <c r="AC1924" s="6">
        <v>33</v>
      </c>
      <c r="AD1924" s="6">
        <v>35</v>
      </c>
      <c r="AE1924" s="7">
        <f>AC1924-AD1924</f>
        <v>-2</v>
      </c>
      <c r="AF1924" s="6">
        <v>17</v>
      </c>
      <c r="AG1924" s="6">
        <v>17</v>
      </c>
      <c r="AH1924" s="7">
        <f>AF1924-AG1924</f>
        <v>0</v>
      </c>
      <c r="AI1924" s="6">
        <v>26</v>
      </c>
      <c r="AJ1924" s="6">
        <v>39</v>
      </c>
      <c r="AK1924" s="7">
        <f>AI1924-AJ1924</f>
        <v>-13</v>
      </c>
      <c r="AL1924" s="6"/>
      <c r="AM1924" s="6"/>
      <c r="AO1924" s="4" t="s">
        <v>1087</v>
      </c>
      <c r="AP1924" s="6"/>
      <c r="AQ1924" s="6"/>
      <c r="AR1924" s="6"/>
      <c r="AS1924" s="6"/>
      <c r="AT1924" s="6"/>
      <c r="AU1924" s="4"/>
      <c r="AV1924" s="6"/>
      <c r="AW1924" s="6"/>
      <c r="AX1924" s="7"/>
      <c r="BI1924" s="50"/>
      <c r="BK1924" s="50"/>
      <c r="BM1924" s="50"/>
      <c r="BO1924" s="50"/>
      <c r="BQ1924" s="50"/>
      <c r="BS1924" s="50"/>
    </row>
    <row r="1925" spans="1:71" x14ac:dyDescent="0.25">
      <c r="B1925" s="3" t="s">
        <v>263</v>
      </c>
      <c r="C1925" s="52" t="s">
        <v>641</v>
      </c>
      <c r="D1925" s="39">
        <v>45462</v>
      </c>
      <c r="E1925" s="22">
        <v>20</v>
      </c>
      <c r="F1925" s="3" t="s">
        <v>1135</v>
      </c>
      <c r="H1925" s="6">
        <v>18</v>
      </c>
      <c r="I1925" s="7">
        <v>0</v>
      </c>
      <c r="J1925" s="6">
        <v>42</v>
      </c>
      <c r="K1925" s="7">
        <v>-1</v>
      </c>
      <c r="L1925" s="6">
        <v>11</v>
      </c>
      <c r="M1925" s="7">
        <v>-1</v>
      </c>
      <c r="N1925" s="6">
        <v>5</v>
      </c>
      <c r="O1925" s="7">
        <v>0</v>
      </c>
      <c r="P1925" s="6">
        <v>19</v>
      </c>
      <c r="Q1925" s="7">
        <v>1</v>
      </c>
      <c r="R1925" s="6"/>
      <c r="T1925" s="104">
        <v>-24</v>
      </c>
      <c r="U1925" s="7">
        <v>1</v>
      </c>
      <c r="V1925" s="3" t="s">
        <v>842</v>
      </c>
      <c r="Y1925" s="6"/>
      <c r="Z1925" s="6">
        <v>25</v>
      </c>
      <c r="AA1925" s="6">
        <v>52</v>
      </c>
      <c r="AB1925" s="7">
        <f>Z1925-AA1925</f>
        <v>-27</v>
      </c>
      <c r="AC1925" s="6">
        <v>40</v>
      </c>
      <c r="AD1925" s="6">
        <v>29</v>
      </c>
      <c r="AE1925" s="7">
        <f>AC1925-AD1925</f>
        <v>11</v>
      </c>
      <c r="AF1925" s="6"/>
      <c r="AG1925" s="6"/>
      <c r="AI1925" s="6"/>
      <c r="AJ1925" s="6"/>
      <c r="AL1925" s="6"/>
      <c r="AM1925" s="6"/>
      <c r="AO1925" s="4" t="s">
        <v>1247</v>
      </c>
      <c r="AP1925" s="6"/>
      <c r="AQ1925" s="6"/>
      <c r="AR1925" s="6"/>
      <c r="AS1925" s="6"/>
      <c r="AT1925" s="6"/>
      <c r="AU1925" s="4"/>
      <c r="AV1925" s="6"/>
      <c r="AW1925" s="6"/>
      <c r="AX1925" s="7"/>
      <c r="BI1925" s="50"/>
      <c r="BK1925" s="50"/>
      <c r="BM1925" s="50"/>
      <c r="BO1925" s="50"/>
      <c r="BQ1925" s="50"/>
      <c r="BS1925" s="50"/>
    </row>
    <row r="1926" spans="1:71" x14ac:dyDescent="0.25">
      <c r="B1926" s="3" t="s">
        <v>263</v>
      </c>
      <c r="C1926" s="52" t="s">
        <v>641</v>
      </c>
      <c r="D1926" s="39">
        <v>45462</v>
      </c>
      <c r="E1926" s="22">
        <v>21</v>
      </c>
      <c r="F1926" s="3" t="s">
        <v>1169</v>
      </c>
      <c r="H1926" s="6">
        <v>19</v>
      </c>
      <c r="I1926" s="7">
        <v>0</v>
      </c>
      <c r="J1926" s="6">
        <v>42</v>
      </c>
      <c r="K1926" s="7">
        <v>-1</v>
      </c>
      <c r="L1926" s="6">
        <v>12</v>
      </c>
      <c r="M1926" s="7">
        <v>1</v>
      </c>
      <c r="N1926" s="6">
        <v>5</v>
      </c>
      <c r="O1926" s="7">
        <v>-1</v>
      </c>
      <c r="P1926" s="6">
        <v>17</v>
      </c>
      <c r="Q1926" s="7">
        <v>1</v>
      </c>
      <c r="R1926" s="6"/>
      <c r="T1926" s="8">
        <v>-23</v>
      </c>
      <c r="U1926" s="7">
        <v>1</v>
      </c>
      <c r="V1926" s="3" t="s">
        <v>1170</v>
      </c>
      <c r="W1926" t="s">
        <v>988</v>
      </c>
      <c r="Y1926" s="6"/>
      <c r="Z1926" s="6"/>
      <c r="AA1926" s="6"/>
      <c r="AC1926" s="6"/>
      <c r="AD1926" s="6"/>
      <c r="AF1926" s="6"/>
      <c r="AG1926" s="6"/>
      <c r="AI1926" s="6"/>
      <c r="AJ1926" s="6"/>
      <c r="AL1926" s="6"/>
      <c r="AM1926" s="6"/>
      <c r="AO1926" s="4"/>
      <c r="AP1926" s="6"/>
      <c r="AQ1926" s="6"/>
      <c r="AR1926" s="6"/>
      <c r="AS1926" s="6"/>
      <c r="AT1926" s="6"/>
      <c r="AU1926" s="4"/>
      <c r="AV1926" s="6"/>
      <c r="AW1926" s="6"/>
      <c r="AX1926" s="7"/>
      <c r="BI1926" s="50"/>
      <c r="BK1926" s="50"/>
      <c r="BM1926" s="50"/>
      <c r="BO1926" s="50"/>
      <c r="BQ1926" s="50"/>
      <c r="BS1926" s="50"/>
    </row>
    <row r="1927" spans="1:71" x14ac:dyDescent="0.25">
      <c r="B1927" s="3" t="s">
        <v>263</v>
      </c>
      <c r="C1927" s="52" t="s">
        <v>641</v>
      </c>
      <c r="D1927" s="39">
        <v>45462</v>
      </c>
      <c r="E1927" s="22">
        <v>21</v>
      </c>
      <c r="F1927" s="3" t="s">
        <v>821</v>
      </c>
      <c r="H1927" s="6"/>
      <c r="J1927" s="6"/>
      <c r="L1927" s="6"/>
      <c r="N1927" s="6"/>
      <c r="P1927" s="6"/>
      <c r="R1927" s="6"/>
      <c r="T1927" s="6"/>
      <c r="V1927" s="3" t="s">
        <v>842</v>
      </c>
      <c r="Y1927" s="6"/>
      <c r="Z1927" s="6">
        <v>19</v>
      </c>
      <c r="AA1927" s="6">
        <v>75</v>
      </c>
      <c r="AB1927" s="7">
        <f t="shared" ref="AB1927:AB1940" si="55">Z1927-AA1927</f>
        <v>-56</v>
      </c>
      <c r="AC1927" s="6">
        <v>39</v>
      </c>
      <c r="AD1927" s="6">
        <v>52</v>
      </c>
      <c r="AE1927" s="7">
        <f>AC1927-AD1927</f>
        <v>-13</v>
      </c>
      <c r="AF1927" s="6"/>
      <c r="AG1927" s="6"/>
      <c r="AI1927" s="6">
        <v>28</v>
      </c>
      <c r="AJ1927" s="6">
        <v>63</v>
      </c>
      <c r="AK1927" s="7">
        <f>AI1927-AJ1927</f>
        <v>-35</v>
      </c>
      <c r="AL1927" s="6"/>
      <c r="AM1927" s="6"/>
      <c r="AO1927" s="4" t="s">
        <v>931</v>
      </c>
      <c r="AP1927" s="6"/>
      <c r="AQ1927" s="6"/>
      <c r="AR1927" s="6"/>
      <c r="AS1927" s="6"/>
      <c r="AT1927" s="6"/>
      <c r="AU1927" s="4"/>
      <c r="AV1927" s="6"/>
      <c r="AW1927" s="6"/>
      <c r="AX1927" s="7"/>
      <c r="BI1927" s="50"/>
      <c r="BK1927" s="50"/>
      <c r="BM1927" s="50"/>
      <c r="BO1927" s="50"/>
      <c r="BQ1927" s="50"/>
      <c r="BS1927" s="50"/>
    </row>
    <row r="1928" spans="1:71" x14ac:dyDescent="0.25">
      <c r="B1928" s="3" t="s">
        <v>263</v>
      </c>
      <c r="C1928" s="52" t="s">
        <v>641</v>
      </c>
      <c r="D1928" s="39">
        <v>45462</v>
      </c>
      <c r="E1928" s="22">
        <v>21</v>
      </c>
      <c r="F1928" s="3" t="s">
        <v>1215</v>
      </c>
      <c r="G1928" s="2" t="s">
        <v>1232</v>
      </c>
      <c r="H1928" s="6">
        <v>19</v>
      </c>
      <c r="I1928" s="7">
        <v>0</v>
      </c>
      <c r="J1928" s="6">
        <v>39</v>
      </c>
      <c r="K1928" s="7">
        <v>-2</v>
      </c>
      <c r="L1928" s="6">
        <v>12</v>
      </c>
      <c r="M1928" s="7">
        <v>1</v>
      </c>
      <c r="N1928" s="6">
        <v>6</v>
      </c>
      <c r="O1928" s="7">
        <v>0</v>
      </c>
      <c r="P1928" s="6">
        <v>20</v>
      </c>
      <c r="Q1928" s="7">
        <v>2</v>
      </c>
      <c r="R1928" s="6"/>
      <c r="T1928" s="104">
        <v>-20</v>
      </c>
      <c r="U1928" s="7">
        <v>2</v>
      </c>
      <c r="V1928" s="3" t="s">
        <v>842</v>
      </c>
      <c r="Y1928" s="6"/>
      <c r="Z1928" s="6"/>
      <c r="AA1928" s="6"/>
      <c r="AC1928" s="6"/>
      <c r="AD1928" s="6"/>
      <c r="AF1928" s="6"/>
      <c r="AG1928" s="6"/>
      <c r="AI1928" s="6"/>
      <c r="AJ1928" s="6"/>
      <c r="AL1928" s="6"/>
      <c r="AM1928" s="6"/>
      <c r="AO1928" s="4"/>
      <c r="AP1928" s="6"/>
      <c r="AQ1928" s="6"/>
      <c r="AR1928" s="6"/>
      <c r="AS1928" s="6"/>
      <c r="AT1928" s="6"/>
      <c r="AU1928" s="4"/>
      <c r="AV1928" s="6"/>
      <c r="AW1928" s="6"/>
      <c r="AX1928" s="7"/>
      <c r="BI1928" s="50"/>
      <c r="BK1928" s="50"/>
      <c r="BM1928" s="50"/>
      <c r="BO1928" s="50"/>
      <c r="BQ1928" s="50"/>
      <c r="BS1928" s="50"/>
    </row>
    <row r="1929" spans="1:71" x14ac:dyDescent="0.25">
      <c r="B1929" s="3" t="s">
        <v>263</v>
      </c>
      <c r="C1929" s="52" t="s">
        <v>641</v>
      </c>
      <c r="D1929" s="39">
        <v>45462</v>
      </c>
      <c r="E1929" s="22">
        <v>25</v>
      </c>
      <c r="F1929" s="3" t="s">
        <v>821</v>
      </c>
      <c r="H1929" s="6">
        <v>19</v>
      </c>
      <c r="I1929" s="7">
        <v>-1</v>
      </c>
      <c r="J1929" s="6">
        <v>37</v>
      </c>
      <c r="K1929" s="7">
        <v>1</v>
      </c>
      <c r="L1929" s="6">
        <v>13</v>
      </c>
      <c r="M1929" s="7">
        <v>-1</v>
      </c>
      <c r="N1929" s="6">
        <v>6</v>
      </c>
      <c r="O1929" s="7">
        <v>-1</v>
      </c>
      <c r="P1929" s="6">
        <v>18</v>
      </c>
      <c r="Q1929" s="7">
        <v>0</v>
      </c>
      <c r="R1929" s="6"/>
      <c r="T1929" s="6">
        <v>-18</v>
      </c>
      <c r="U1929" s="7">
        <v>-2</v>
      </c>
      <c r="V1929" s="3" t="s">
        <v>842</v>
      </c>
      <c r="Y1929" s="6"/>
      <c r="Z1929" s="6"/>
      <c r="AA1929" s="6"/>
      <c r="AC1929" s="6"/>
      <c r="AD1929" s="6"/>
      <c r="AF1929" s="6"/>
      <c r="AG1929" s="6"/>
      <c r="AI1929" s="6"/>
      <c r="AJ1929" s="6"/>
      <c r="AL1929" s="6"/>
      <c r="AM1929" s="6"/>
      <c r="AO1929" s="4"/>
      <c r="AP1929" s="6"/>
      <c r="AQ1929" s="6"/>
      <c r="AR1929" s="6"/>
      <c r="AS1929" s="6"/>
      <c r="AT1929" s="6"/>
      <c r="AU1929" s="4"/>
      <c r="AV1929" s="6"/>
      <c r="AW1929" s="6"/>
      <c r="AX1929" s="7"/>
      <c r="BI1929" s="50"/>
      <c r="BK1929" s="50"/>
      <c r="BM1929" s="50"/>
      <c r="BO1929" s="50"/>
      <c r="BQ1929" s="50"/>
      <c r="BS1929" s="50"/>
    </row>
    <row r="1930" spans="1:71" x14ac:dyDescent="0.25">
      <c r="B1930" s="3" t="s">
        <v>263</v>
      </c>
      <c r="C1930" s="52" t="s">
        <v>597</v>
      </c>
      <c r="D1930" s="39">
        <v>45462</v>
      </c>
      <c r="E1930" s="22">
        <v>23</v>
      </c>
      <c r="F1930" s="3" t="s">
        <v>1136</v>
      </c>
      <c r="G1930" s="2" t="s">
        <v>194</v>
      </c>
      <c r="H1930" s="6">
        <v>19</v>
      </c>
      <c r="I1930" s="7">
        <v>-2</v>
      </c>
      <c r="J1930" s="6">
        <v>42</v>
      </c>
      <c r="K1930" s="7">
        <v>2</v>
      </c>
      <c r="L1930" s="6">
        <v>9</v>
      </c>
      <c r="M1930" s="7">
        <v>-2</v>
      </c>
      <c r="N1930" s="6">
        <v>5</v>
      </c>
      <c r="O1930" s="7">
        <v>1</v>
      </c>
      <c r="P1930" s="6">
        <v>16</v>
      </c>
      <c r="Q1930" s="7">
        <v>2</v>
      </c>
      <c r="R1930" s="6"/>
      <c r="T1930" s="6">
        <v>-23</v>
      </c>
      <c r="U1930" s="7">
        <v>-4</v>
      </c>
      <c r="V1930" s="3" t="s">
        <v>842</v>
      </c>
      <c r="W1930" s="3" t="s">
        <v>988</v>
      </c>
      <c r="Y1930" s="6"/>
      <c r="Z1930" s="6"/>
      <c r="AA1930" s="6"/>
      <c r="AC1930" s="6"/>
      <c r="AD1930" s="6"/>
      <c r="AF1930" s="6"/>
      <c r="AG1930" s="6"/>
      <c r="AI1930" s="6"/>
      <c r="AJ1930" s="6"/>
      <c r="AL1930" s="6"/>
      <c r="AM1930" s="6"/>
      <c r="AO1930" s="4"/>
      <c r="AP1930" s="6"/>
      <c r="AQ1930" s="6"/>
      <c r="AR1930" s="6"/>
      <c r="AS1930" s="6"/>
      <c r="AT1930" s="6"/>
      <c r="AU1930" s="4"/>
      <c r="AV1930" s="6"/>
      <c r="AW1930" s="6"/>
      <c r="AX1930" s="7"/>
      <c r="BI1930" s="50"/>
      <c r="BK1930" s="50"/>
      <c r="BM1930" s="50"/>
      <c r="BO1930" s="50"/>
      <c r="BQ1930" s="50"/>
      <c r="BS1930" s="50"/>
    </row>
    <row r="1931" spans="1:71" x14ac:dyDescent="0.25">
      <c r="B1931" s="3" t="s">
        <v>263</v>
      </c>
      <c r="C1931" s="52" t="s">
        <v>597</v>
      </c>
      <c r="D1931" s="39">
        <v>45462</v>
      </c>
      <c r="E1931" s="22">
        <v>23</v>
      </c>
      <c r="F1931" s="3" t="s">
        <v>903</v>
      </c>
      <c r="G1931" s="2" t="s">
        <v>138</v>
      </c>
      <c r="H1931" s="6">
        <v>20</v>
      </c>
      <c r="I1931" s="7">
        <v>-3</v>
      </c>
      <c r="J1931" s="6">
        <v>40</v>
      </c>
      <c r="K1931" s="7">
        <v>0</v>
      </c>
      <c r="L1931" s="6">
        <v>12</v>
      </c>
      <c r="M1931" s="7">
        <v>0</v>
      </c>
      <c r="N1931" s="6">
        <v>9</v>
      </c>
      <c r="O1931" s="7">
        <v>2</v>
      </c>
      <c r="P1931" s="6">
        <v>16</v>
      </c>
      <c r="Q1931" s="7">
        <v>2</v>
      </c>
      <c r="R1931" s="6"/>
      <c r="T1931" s="6">
        <v>-20</v>
      </c>
      <c r="U1931" s="7">
        <v>-3</v>
      </c>
      <c r="V1931" s="3" t="s">
        <v>842</v>
      </c>
      <c r="Y1931" s="6"/>
      <c r="Z1931" s="6">
        <v>20</v>
      </c>
      <c r="AA1931" s="6">
        <v>62</v>
      </c>
      <c r="AB1931" s="7">
        <f>Z1931-AA1931</f>
        <v>-42</v>
      </c>
      <c r="AC1931" s="6">
        <v>37</v>
      </c>
      <c r="AD1931" s="6">
        <v>35</v>
      </c>
      <c r="AE1931" s="7">
        <f>AC1931-AD1931</f>
        <v>2</v>
      </c>
      <c r="AF1931" s="6">
        <v>22</v>
      </c>
      <c r="AG1931" s="6">
        <v>23</v>
      </c>
      <c r="AH1931" s="7">
        <f>AF1931-AG1931</f>
        <v>-1</v>
      </c>
      <c r="AI1931" s="6">
        <v>29</v>
      </c>
      <c r="AJ1931" s="6">
        <v>40</v>
      </c>
      <c r="AK1931" s="7">
        <f>AI1931-AJ1931</f>
        <v>-11</v>
      </c>
      <c r="AL1931" s="6">
        <v>20</v>
      </c>
      <c r="AM1931" s="6">
        <v>20</v>
      </c>
      <c r="AN1931" s="7">
        <f>AL1931-AM1931</f>
        <v>0</v>
      </c>
      <c r="AO1931" s="4" t="s">
        <v>1127</v>
      </c>
      <c r="AP1931" s="6">
        <v>17</v>
      </c>
      <c r="AQ1931" s="6">
        <v>36</v>
      </c>
      <c r="AR1931" s="6"/>
      <c r="AS1931" s="6"/>
      <c r="AT1931" s="6"/>
      <c r="AU1931" s="4" t="s">
        <v>1035</v>
      </c>
      <c r="AV1931" s="6"/>
      <c r="AW1931" s="6"/>
      <c r="AX1931" s="7"/>
      <c r="BI1931" s="50"/>
      <c r="BK1931" s="50"/>
      <c r="BM1931" s="50"/>
      <c r="BO1931" s="50"/>
      <c r="BQ1931" s="50"/>
      <c r="BS1931" s="50"/>
    </row>
    <row r="1932" spans="1:71" x14ac:dyDescent="0.25">
      <c r="A1932" s="3"/>
      <c r="B1932" s="3" t="s">
        <v>263</v>
      </c>
      <c r="C1932" s="52" t="s">
        <v>1259</v>
      </c>
      <c r="D1932" s="39">
        <v>45462</v>
      </c>
      <c r="E1932" s="22">
        <v>3</v>
      </c>
      <c r="F1932" s="3" t="s">
        <v>821</v>
      </c>
      <c r="H1932" s="6">
        <v>22</v>
      </c>
      <c r="I1932" s="7">
        <v>0</v>
      </c>
      <c r="J1932" s="6">
        <v>39</v>
      </c>
      <c r="K1932" s="7">
        <v>0</v>
      </c>
      <c r="L1932" s="6">
        <v>12</v>
      </c>
      <c r="M1932" s="7">
        <v>0</v>
      </c>
      <c r="N1932" s="6">
        <v>7</v>
      </c>
      <c r="O1932" s="7">
        <v>0</v>
      </c>
      <c r="P1932" s="6">
        <v>15</v>
      </c>
      <c r="Q1932" s="7">
        <v>0</v>
      </c>
      <c r="R1932" s="6"/>
      <c r="T1932" s="6">
        <v>-17</v>
      </c>
      <c r="U1932" s="7">
        <v>0</v>
      </c>
      <c r="V1932" s="3" t="s">
        <v>842</v>
      </c>
      <c r="X1932" t="s">
        <v>1152</v>
      </c>
      <c r="Y1932" s="6"/>
      <c r="Z1932" s="6"/>
      <c r="AA1932" s="6"/>
      <c r="AC1932" s="6"/>
      <c r="AD1932" s="6"/>
      <c r="AF1932" s="6"/>
      <c r="AG1932" s="6"/>
      <c r="AI1932" s="6"/>
      <c r="AJ1932" s="6"/>
      <c r="AL1932" s="6"/>
      <c r="AM1932" s="6"/>
      <c r="AO1932" s="4"/>
      <c r="AP1932" s="6"/>
      <c r="AQ1932" s="6"/>
      <c r="AR1932" s="6"/>
      <c r="AS1932" s="6"/>
      <c r="AT1932" s="6"/>
      <c r="AU1932" s="4"/>
      <c r="AV1932" s="6"/>
      <c r="AW1932" s="6"/>
      <c r="AX1932" s="7"/>
      <c r="BF1932">
        <v>102</v>
      </c>
      <c r="BG1932" s="50">
        <f>BF1932-BF1894</f>
        <v>-6</v>
      </c>
      <c r="BH1932">
        <v>431</v>
      </c>
      <c r="BI1932" s="50">
        <f>BH1932-BH1894</f>
        <v>6</v>
      </c>
      <c r="BJ1932">
        <v>72</v>
      </c>
      <c r="BK1932" s="50">
        <f>BJ1932-BJ1894</f>
        <v>5</v>
      </c>
      <c r="BL1932">
        <v>2</v>
      </c>
      <c r="BM1932" s="50">
        <f>BL1932-BL1894</f>
        <v>0</v>
      </c>
      <c r="BN1932">
        <v>3</v>
      </c>
      <c r="BO1932" s="50">
        <f>BN1932-BN1894</f>
        <v>-2</v>
      </c>
      <c r="BP1932">
        <v>18</v>
      </c>
      <c r="BQ1932" s="50">
        <f>BP1932-BP1894</f>
        <v>-2</v>
      </c>
      <c r="BR1932">
        <v>3</v>
      </c>
      <c r="BS1932" s="50">
        <f>BR1932-BR1894</f>
        <v>-1</v>
      </c>
    </row>
    <row r="1933" spans="1:71" x14ac:dyDescent="0.25">
      <c r="B1933" s="3" t="s">
        <v>263</v>
      </c>
      <c r="C1933" s="52" t="s">
        <v>598</v>
      </c>
      <c r="D1933" s="39">
        <v>45463</v>
      </c>
      <c r="E1933" s="22">
        <v>21</v>
      </c>
      <c r="F1933" s="3" t="s">
        <v>1164</v>
      </c>
      <c r="H1933" s="6">
        <v>22</v>
      </c>
      <c r="I1933" s="7">
        <v>2</v>
      </c>
      <c r="J1933" s="6">
        <v>43</v>
      </c>
      <c r="K1933" s="7">
        <v>0</v>
      </c>
      <c r="L1933" s="6">
        <v>8</v>
      </c>
      <c r="M1933" s="7">
        <v>-3</v>
      </c>
      <c r="N1933" s="6">
        <v>7</v>
      </c>
      <c r="O1933" s="7">
        <v>1</v>
      </c>
      <c r="P1933" s="6">
        <v>13</v>
      </c>
      <c r="Q1933" s="7">
        <v>-1</v>
      </c>
      <c r="R1933" s="6"/>
      <c r="T1933" s="6">
        <v>-21</v>
      </c>
      <c r="U1933" s="7">
        <v>2</v>
      </c>
      <c r="V1933" s="3" t="s">
        <v>842</v>
      </c>
      <c r="W1933" s="3"/>
      <c r="Y1933" s="6"/>
      <c r="Z1933" s="6">
        <v>25</v>
      </c>
      <c r="AA1933" s="6">
        <v>57</v>
      </c>
      <c r="AB1933" s="7">
        <f t="shared" si="55"/>
        <v>-32</v>
      </c>
      <c r="AC1933" s="6">
        <v>40</v>
      </c>
      <c r="AD1933" s="6">
        <v>32</v>
      </c>
      <c r="AE1933" s="7">
        <f>AC1933-AD1933</f>
        <v>8</v>
      </c>
      <c r="AF1933" s="6"/>
      <c r="AG1933" s="6"/>
      <c r="AI1933" s="6"/>
      <c r="AJ1933" s="6"/>
      <c r="AL1933" s="6"/>
      <c r="AM1933" s="6"/>
      <c r="AO1933" s="4" t="s">
        <v>1189</v>
      </c>
      <c r="AP1933" s="6">
        <v>25</v>
      </c>
      <c r="AQ1933" s="6">
        <v>46</v>
      </c>
      <c r="AR1933" s="6"/>
      <c r="AS1933" s="6"/>
      <c r="AT1933" s="6"/>
      <c r="AU1933" s="4" t="s">
        <v>1185</v>
      </c>
      <c r="AV1933" s="6"/>
      <c r="AW1933" s="6"/>
      <c r="AX1933" s="7"/>
      <c r="BI1933" s="50"/>
      <c r="BK1933" s="50"/>
      <c r="BM1933" s="50"/>
      <c r="BO1933" s="50"/>
      <c r="BQ1933" s="50"/>
      <c r="BS1933" s="50"/>
    </row>
    <row r="1934" spans="1:71" x14ac:dyDescent="0.25">
      <c r="B1934" s="3" t="s">
        <v>263</v>
      </c>
      <c r="C1934" s="52" t="s">
        <v>598</v>
      </c>
      <c r="D1934" s="39">
        <v>45463</v>
      </c>
      <c r="E1934" s="22"/>
      <c r="F1934" s="3" t="s">
        <v>821</v>
      </c>
      <c r="H1934" s="6"/>
      <c r="J1934" s="6"/>
      <c r="L1934" s="6"/>
      <c r="N1934" s="6"/>
      <c r="P1934" s="6"/>
      <c r="R1934" s="6"/>
      <c r="T1934" s="6"/>
      <c r="V1934" s="3" t="s">
        <v>842</v>
      </c>
      <c r="W1934" s="3"/>
      <c r="Y1934" s="6"/>
      <c r="Z1934" s="6">
        <v>18</v>
      </c>
      <c r="AA1934" s="6">
        <v>75</v>
      </c>
      <c r="AB1934" s="7">
        <f t="shared" si="55"/>
        <v>-57</v>
      </c>
      <c r="AC1934" s="6">
        <v>36</v>
      </c>
      <c r="AD1934" s="6">
        <v>53</v>
      </c>
      <c r="AE1934" s="7">
        <f>AC1934-AD1934</f>
        <v>-17</v>
      </c>
      <c r="AF1934" s="6">
        <v>25</v>
      </c>
      <c r="AG1934" s="6">
        <v>36</v>
      </c>
      <c r="AH1934" s="7">
        <f>AF1934-AG1934</f>
        <v>-11</v>
      </c>
      <c r="AI1934" s="6"/>
      <c r="AJ1934" s="6"/>
      <c r="AL1934" s="6">
        <v>10</v>
      </c>
      <c r="AM1934" s="6">
        <v>19</v>
      </c>
      <c r="AN1934" s="7">
        <f>AL1934-AM1934</f>
        <v>-9</v>
      </c>
      <c r="AO1934" s="4" t="s">
        <v>931</v>
      </c>
      <c r="AP1934" s="6"/>
      <c r="AQ1934" s="6"/>
      <c r="AR1934" s="6"/>
      <c r="AS1934" s="6"/>
      <c r="AT1934" s="6"/>
      <c r="AU1934" s="4"/>
      <c r="AV1934" s="6"/>
      <c r="AW1934" s="6"/>
      <c r="AX1934" s="7"/>
      <c r="BI1934" s="50"/>
      <c r="BK1934" s="50"/>
      <c r="BM1934" s="50"/>
      <c r="BO1934" s="50"/>
      <c r="BQ1934" s="50"/>
      <c r="BS1934" s="50"/>
    </row>
    <row r="1935" spans="1:71" x14ac:dyDescent="0.25">
      <c r="B1935" s="3" t="s">
        <v>263</v>
      </c>
      <c r="C1935" s="52" t="s">
        <v>481</v>
      </c>
      <c r="D1935" s="39">
        <v>45463</v>
      </c>
      <c r="E1935" s="22">
        <v>26</v>
      </c>
      <c r="F1935" s="3" t="s">
        <v>976</v>
      </c>
      <c r="G1935" s="2" t="s">
        <v>46</v>
      </c>
      <c r="H1935" s="6">
        <v>19</v>
      </c>
      <c r="I1935" s="7">
        <v>1</v>
      </c>
      <c r="J1935" s="6">
        <v>40</v>
      </c>
      <c r="K1935" s="7">
        <v>-3</v>
      </c>
      <c r="L1935" s="6">
        <v>10</v>
      </c>
      <c r="M1935" s="7">
        <v>1</v>
      </c>
      <c r="N1935" s="6">
        <v>9</v>
      </c>
      <c r="O1935" s="7">
        <v>2</v>
      </c>
      <c r="P1935" s="6">
        <v>17</v>
      </c>
      <c r="Q1935" s="7">
        <v>-1</v>
      </c>
      <c r="R1935" s="6"/>
      <c r="T1935" s="6">
        <v>-21</v>
      </c>
      <c r="U1935" s="7">
        <v>4</v>
      </c>
      <c r="V1935" s="3" t="s">
        <v>842</v>
      </c>
      <c r="W1935" s="3" t="s">
        <v>1213</v>
      </c>
      <c r="X1935" s="3" t="s">
        <v>439</v>
      </c>
      <c r="Y1935" s="6"/>
      <c r="Z1935" s="6">
        <v>16</v>
      </c>
      <c r="AA1935" s="6">
        <v>66</v>
      </c>
      <c r="AB1935" s="7">
        <f>Z1935-AA1935</f>
        <v>-50</v>
      </c>
      <c r="AC1935" s="6">
        <v>30</v>
      </c>
      <c r="AD1935" s="6">
        <v>44</v>
      </c>
      <c r="AE1935" s="7">
        <f>AC1935-AD1935</f>
        <v>-14</v>
      </c>
      <c r="AF1935" s="6">
        <v>17</v>
      </c>
      <c r="AG1935" s="6">
        <v>22</v>
      </c>
      <c r="AH1935" s="7">
        <f>AF1935-AG1935</f>
        <v>-5</v>
      </c>
      <c r="AI1935" s="6">
        <v>25</v>
      </c>
      <c r="AJ1935" s="6">
        <v>56</v>
      </c>
      <c r="AK1935" s="7">
        <f>AI1935-AJ1935</f>
        <v>-31</v>
      </c>
      <c r="AL1935" s="6"/>
      <c r="AM1935" s="6"/>
      <c r="AO1935" s="4" t="s">
        <v>1260</v>
      </c>
      <c r="AP1935" s="6">
        <v>18</v>
      </c>
      <c r="AQ1935" s="6">
        <v>39</v>
      </c>
      <c r="AR1935" s="6"/>
      <c r="AS1935" s="6"/>
      <c r="AT1935" s="6"/>
      <c r="AU1935" s="4" t="s">
        <v>1185</v>
      </c>
      <c r="AV1935" s="6"/>
      <c r="AW1935" s="6"/>
      <c r="AX1935" s="7"/>
      <c r="BI1935" s="50"/>
      <c r="BK1935" s="50"/>
      <c r="BM1935" s="50"/>
      <c r="BO1935" s="50"/>
      <c r="BQ1935" s="50"/>
      <c r="BS1935" s="50"/>
    </row>
    <row r="1936" spans="1:71" x14ac:dyDescent="0.25">
      <c r="B1936" s="3" t="s">
        <v>263</v>
      </c>
      <c r="C1936" s="52" t="s">
        <v>599</v>
      </c>
      <c r="D1936" s="39">
        <v>45464</v>
      </c>
      <c r="E1936" s="22">
        <v>24</v>
      </c>
      <c r="F1936" s="3" t="s">
        <v>1198</v>
      </c>
      <c r="H1936" s="6">
        <v>25</v>
      </c>
      <c r="I1936" s="7">
        <v>0</v>
      </c>
      <c r="J1936" s="6">
        <v>41</v>
      </c>
      <c r="K1936" s="7">
        <v>2</v>
      </c>
      <c r="L1936" s="6">
        <v>10</v>
      </c>
      <c r="M1936" s="7">
        <v>-1</v>
      </c>
      <c r="N1936" s="6">
        <v>5</v>
      </c>
      <c r="O1936" s="7">
        <v>0</v>
      </c>
      <c r="P1936" s="6">
        <v>15</v>
      </c>
      <c r="Q1936" s="7">
        <v>1</v>
      </c>
      <c r="R1936" s="6"/>
      <c r="T1936" s="6">
        <v>-16</v>
      </c>
      <c r="U1936" s="7">
        <v>-2</v>
      </c>
      <c r="V1936" s="3" t="s">
        <v>842</v>
      </c>
      <c r="W1936" s="3"/>
      <c r="Y1936" s="6"/>
      <c r="Z1936" s="6">
        <v>22</v>
      </c>
      <c r="AA1936" s="6">
        <v>59</v>
      </c>
      <c r="AB1936" s="7">
        <f>Z1936-AA1936</f>
        <v>-37</v>
      </c>
      <c r="AC1936" s="6">
        <v>36</v>
      </c>
      <c r="AD1936" s="6">
        <v>32</v>
      </c>
      <c r="AE1936" s="7">
        <v>3</v>
      </c>
      <c r="AF1936" s="6">
        <v>17</v>
      </c>
      <c r="AG1936" s="6">
        <v>24</v>
      </c>
      <c r="AH1936" s="7">
        <f>AF1936-AG1936</f>
        <v>-7</v>
      </c>
      <c r="AI1936" s="6"/>
      <c r="AJ1936" s="6"/>
      <c r="AL1936" s="6"/>
      <c r="AM1936" s="6"/>
      <c r="AO1936" s="4" t="s">
        <v>1211</v>
      </c>
      <c r="AP1936" s="6">
        <v>24</v>
      </c>
      <c r="AQ1936" s="6">
        <v>43</v>
      </c>
      <c r="AR1936" s="6"/>
      <c r="AS1936" s="6"/>
      <c r="AT1936" s="6"/>
      <c r="AU1936" s="4" t="s">
        <v>1237</v>
      </c>
      <c r="AV1936" s="6"/>
      <c r="AW1936" s="6"/>
      <c r="AX1936" s="7"/>
      <c r="BI1936" s="50"/>
      <c r="BK1936" s="50"/>
      <c r="BM1936" s="50"/>
      <c r="BO1936" s="50"/>
      <c r="BQ1936" s="50"/>
      <c r="BS1936" s="50"/>
    </row>
    <row r="1937" spans="2:71" x14ac:dyDescent="0.25">
      <c r="B1937" s="3" t="s">
        <v>263</v>
      </c>
      <c r="C1937" s="52" t="s">
        <v>322</v>
      </c>
      <c r="D1937" s="39">
        <v>45464</v>
      </c>
      <c r="E1937" s="22">
        <v>24</v>
      </c>
      <c r="F1937" s="3" t="s">
        <v>1135</v>
      </c>
      <c r="H1937" s="6">
        <v>18</v>
      </c>
      <c r="I1937" s="7">
        <v>0</v>
      </c>
      <c r="J1937" s="6">
        <v>42</v>
      </c>
      <c r="K1937" s="7">
        <v>0</v>
      </c>
      <c r="L1937" s="6">
        <v>12</v>
      </c>
      <c r="M1937" s="7">
        <v>1</v>
      </c>
      <c r="N1937" s="6">
        <v>6</v>
      </c>
      <c r="O1937" s="7">
        <v>1</v>
      </c>
      <c r="P1937" s="6">
        <v>19</v>
      </c>
      <c r="Q1937" s="7">
        <v>0</v>
      </c>
      <c r="R1937" s="6"/>
      <c r="T1937" s="104">
        <v>-24</v>
      </c>
      <c r="U1937" s="7">
        <v>0</v>
      </c>
      <c r="V1937" s="3" t="s">
        <v>842</v>
      </c>
      <c r="W1937" s="3"/>
      <c r="Y1937" s="6"/>
      <c r="Z1937" s="6">
        <v>29</v>
      </c>
      <c r="AA1937" s="6">
        <v>52</v>
      </c>
      <c r="AB1937" s="7">
        <f t="shared" si="55"/>
        <v>-23</v>
      </c>
      <c r="AC1937" s="6">
        <v>41</v>
      </c>
      <c r="AD1937" s="6">
        <v>30</v>
      </c>
      <c r="AE1937" s="7">
        <f>AC1937-AD1937</f>
        <v>11</v>
      </c>
      <c r="AF1937" s="6"/>
      <c r="AG1937" s="6"/>
      <c r="AI1937" s="6"/>
      <c r="AJ1937" s="6"/>
      <c r="AL1937" s="6"/>
      <c r="AM1937" s="6"/>
      <c r="AO1937" s="4" t="s">
        <v>1247</v>
      </c>
      <c r="AP1937" s="6">
        <v>24</v>
      </c>
      <c r="AQ1937" s="6">
        <v>49</v>
      </c>
      <c r="AR1937" s="6"/>
      <c r="AS1937" s="6"/>
      <c r="AT1937" s="6"/>
      <c r="AU1937" s="4" t="s">
        <v>1147</v>
      </c>
      <c r="AV1937" s="6"/>
      <c r="AW1937" s="6"/>
      <c r="AX1937" s="7"/>
      <c r="BI1937" s="50"/>
      <c r="BK1937" s="50"/>
      <c r="BM1937" s="50"/>
      <c r="BO1937" s="50"/>
      <c r="BQ1937" s="50"/>
      <c r="BS1937" s="50"/>
    </row>
    <row r="1938" spans="2:71" x14ac:dyDescent="0.25">
      <c r="B1938" s="3" t="s">
        <v>263</v>
      </c>
      <c r="C1938" s="52" t="s">
        <v>322</v>
      </c>
      <c r="D1938" s="39">
        <v>45464</v>
      </c>
      <c r="E1938" s="22">
        <v>24</v>
      </c>
      <c r="F1938" s="3" t="s">
        <v>1094</v>
      </c>
      <c r="H1938" s="6">
        <v>19</v>
      </c>
      <c r="I1938" s="7">
        <v>0</v>
      </c>
      <c r="J1938" s="6">
        <v>43</v>
      </c>
      <c r="K1938" s="7">
        <v>-3</v>
      </c>
      <c r="L1938" s="6">
        <v>13</v>
      </c>
      <c r="M1938" s="7">
        <v>3</v>
      </c>
      <c r="N1938" s="6">
        <v>5</v>
      </c>
      <c r="O1938" s="7">
        <v>0</v>
      </c>
      <c r="P1938" s="6">
        <v>15</v>
      </c>
      <c r="Q1938" s="7">
        <v>-1</v>
      </c>
      <c r="R1938" s="6"/>
      <c r="T1938" s="6">
        <v>-24</v>
      </c>
      <c r="U1938" s="7">
        <v>3</v>
      </c>
      <c r="V1938" s="3" t="s">
        <v>842</v>
      </c>
      <c r="Y1938" s="6"/>
      <c r="Z1938" s="6">
        <v>25</v>
      </c>
      <c r="AA1938" s="6">
        <v>69</v>
      </c>
      <c r="AB1938" s="7">
        <f t="shared" si="55"/>
        <v>-44</v>
      </c>
      <c r="AC1938" s="6">
        <v>48</v>
      </c>
      <c r="AD1938" s="6">
        <v>43</v>
      </c>
      <c r="AE1938" s="7">
        <v>4</v>
      </c>
      <c r="AF1938" s="6"/>
      <c r="AG1938" s="6"/>
      <c r="AI1938" s="6"/>
      <c r="AJ1938" s="6"/>
      <c r="AL1938" s="6"/>
      <c r="AM1938" s="6"/>
      <c r="AO1938" s="4" t="s">
        <v>1095</v>
      </c>
      <c r="AP1938" s="6"/>
      <c r="AQ1938" s="6"/>
      <c r="AR1938" s="6"/>
      <c r="AS1938" s="6"/>
      <c r="AT1938" s="6"/>
      <c r="AU1938" s="4"/>
      <c r="AV1938" s="6"/>
      <c r="AW1938" s="6"/>
      <c r="AX1938" s="7"/>
      <c r="BI1938" s="50"/>
      <c r="BK1938" s="50"/>
      <c r="BM1938" s="50"/>
      <c r="BO1938" s="50"/>
      <c r="BQ1938" s="50"/>
      <c r="BS1938" s="50"/>
    </row>
    <row r="1939" spans="2:71" x14ac:dyDescent="0.25">
      <c r="B1939" s="3" t="s">
        <v>263</v>
      </c>
      <c r="C1939" s="52" t="s">
        <v>322</v>
      </c>
      <c r="D1939" s="39">
        <v>45464</v>
      </c>
      <c r="E1939" s="22">
        <v>25</v>
      </c>
      <c r="F1939" s="3" t="s">
        <v>1173</v>
      </c>
      <c r="G1939" s="2" t="s">
        <v>220</v>
      </c>
      <c r="H1939" s="6">
        <v>25</v>
      </c>
      <c r="I1939" s="7">
        <v>2</v>
      </c>
      <c r="J1939" s="6">
        <v>41</v>
      </c>
      <c r="K1939" s="7">
        <v>1</v>
      </c>
      <c r="L1939" s="6">
        <v>11</v>
      </c>
      <c r="M1939" s="7">
        <v>2</v>
      </c>
      <c r="N1939" s="6">
        <v>5</v>
      </c>
      <c r="O1939" s="7">
        <v>0</v>
      </c>
      <c r="P1939" s="6">
        <v>15</v>
      </c>
      <c r="Q1939" s="7">
        <v>-3</v>
      </c>
      <c r="R1939" s="6"/>
      <c r="T1939" s="6">
        <v>-16</v>
      </c>
      <c r="U1939" s="7">
        <v>1</v>
      </c>
      <c r="V1939" s="3" t="s">
        <v>842</v>
      </c>
      <c r="Y1939" s="6"/>
      <c r="Z1939" s="6">
        <v>20</v>
      </c>
      <c r="AA1939" s="6">
        <v>55</v>
      </c>
      <c r="AB1939" s="7">
        <f t="shared" si="55"/>
        <v>-35</v>
      </c>
      <c r="AC1939" s="6">
        <v>34</v>
      </c>
      <c r="AD1939" s="6">
        <v>31</v>
      </c>
      <c r="AE1939" s="7">
        <f>AC1939-AD1939</f>
        <v>3</v>
      </c>
      <c r="AF1939" s="6"/>
      <c r="AG1939" s="6"/>
      <c r="AI1939" s="6"/>
      <c r="AJ1939" s="6"/>
      <c r="AL1939" s="6"/>
      <c r="AM1939" s="6"/>
      <c r="AO1939" s="4" t="s">
        <v>1226</v>
      </c>
      <c r="AP1939" s="6">
        <v>28</v>
      </c>
      <c r="AQ1939" s="6">
        <v>45</v>
      </c>
      <c r="AR1939" s="6"/>
      <c r="AS1939" s="6"/>
      <c r="AT1939" s="6"/>
      <c r="AU1939" s="4" t="s">
        <v>1227</v>
      </c>
      <c r="AV1939" s="6"/>
      <c r="AW1939" s="6"/>
      <c r="AX1939" s="7"/>
      <c r="BI1939" s="50"/>
      <c r="BK1939" s="50"/>
      <c r="BM1939" s="50"/>
      <c r="BO1939" s="50"/>
      <c r="BQ1939" s="50"/>
      <c r="BS1939" s="50"/>
    </row>
    <row r="1940" spans="2:71" x14ac:dyDescent="0.25">
      <c r="B1940" s="3" t="s">
        <v>263</v>
      </c>
      <c r="C1940" s="52" t="s">
        <v>322</v>
      </c>
      <c r="D1940" s="39">
        <v>45464</v>
      </c>
      <c r="E1940" s="22">
        <v>25</v>
      </c>
      <c r="F1940" s="3" t="s">
        <v>1173</v>
      </c>
      <c r="G1940" s="2" t="s">
        <v>220</v>
      </c>
      <c r="H1940" s="6"/>
      <c r="J1940" s="6"/>
      <c r="L1940" s="6"/>
      <c r="N1940" s="6"/>
      <c r="P1940" s="6"/>
      <c r="R1940" s="6"/>
      <c r="T1940" s="6"/>
      <c r="V1940" s="3" t="s">
        <v>842</v>
      </c>
      <c r="Y1940" s="6"/>
      <c r="Z1940" s="6">
        <v>24</v>
      </c>
      <c r="AA1940" s="6">
        <v>54</v>
      </c>
      <c r="AB1940" s="7">
        <f t="shared" si="55"/>
        <v>-30</v>
      </c>
      <c r="AC1940" s="6">
        <v>38</v>
      </c>
      <c r="AD1940" s="6">
        <v>33</v>
      </c>
      <c r="AE1940" s="7">
        <f>AC1940-AD1940</f>
        <v>5</v>
      </c>
      <c r="AF1940" s="6">
        <v>20</v>
      </c>
      <c r="AG1940" s="6">
        <v>23</v>
      </c>
      <c r="AH1940" s="7">
        <f>AF1940-AG1940</f>
        <v>-3</v>
      </c>
      <c r="AI1940" s="6">
        <v>28</v>
      </c>
      <c r="AJ1940" s="6">
        <v>46</v>
      </c>
      <c r="AK1940" s="7">
        <f>AI1940-AJ1940</f>
        <v>-18</v>
      </c>
      <c r="AL1940" s="6"/>
      <c r="AM1940" s="6"/>
      <c r="AO1940" s="4" t="s">
        <v>1228</v>
      </c>
      <c r="AP1940" s="6">
        <v>19</v>
      </c>
      <c r="AQ1940" s="6">
        <v>34</v>
      </c>
      <c r="AR1940" s="6">
        <v>7</v>
      </c>
      <c r="AS1940" s="6"/>
      <c r="AT1940" s="6">
        <v>18</v>
      </c>
      <c r="AU1940" s="4" t="s">
        <v>1255</v>
      </c>
      <c r="AV1940" s="6"/>
      <c r="AW1940" s="6"/>
      <c r="AX1940" s="7"/>
      <c r="BI1940" s="50"/>
      <c r="BK1940" s="50"/>
      <c r="BM1940" s="50"/>
      <c r="BO1940" s="50"/>
      <c r="BQ1940" s="50"/>
      <c r="BS1940" s="50"/>
    </row>
    <row r="1941" spans="2:71" x14ac:dyDescent="0.25">
      <c r="B1941" s="3" t="s">
        <v>263</v>
      </c>
      <c r="C1941" s="52" t="s">
        <v>322</v>
      </c>
      <c r="D1941" s="39">
        <v>45464</v>
      </c>
      <c r="E1941" s="22">
        <v>25</v>
      </c>
      <c r="F1941" s="3" t="s">
        <v>1136</v>
      </c>
      <c r="G1941" s="2" t="s">
        <v>54</v>
      </c>
      <c r="H1941" s="6">
        <v>21</v>
      </c>
      <c r="I1941" s="7">
        <v>2</v>
      </c>
      <c r="J1941" s="6">
        <v>42</v>
      </c>
      <c r="K1941" s="7">
        <v>0</v>
      </c>
      <c r="L1941" s="6">
        <v>10</v>
      </c>
      <c r="M1941" s="7">
        <v>1</v>
      </c>
      <c r="N1941" s="6">
        <v>5</v>
      </c>
      <c r="O1941" s="7">
        <v>0</v>
      </c>
      <c r="P1941" s="6">
        <v>14</v>
      </c>
      <c r="Q1941" s="7">
        <v>-2</v>
      </c>
      <c r="R1941" s="6"/>
      <c r="T1941" s="6">
        <v>-21</v>
      </c>
      <c r="U1941" s="7">
        <v>2</v>
      </c>
      <c r="V1941" s="3" t="s">
        <v>842</v>
      </c>
      <c r="W1941" s="3" t="s">
        <v>988</v>
      </c>
      <c r="Y1941" s="6"/>
      <c r="Z1941" s="6"/>
      <c r="AA1941" s="6"/>
      <c r="AC1941" s="6"/>
      <c r="AD1941" s="6"/>
      <c r="AF1941" s="6"/>
      <c r="AG1941" s="6"/>
      <c r="AI1941" s="6"/>
      <c r="AJ1941" s="6"/>
      <c r="AL1941" s="6"/>
      <c r="AM1941" s="6"/>
      <c r="AO1941" s="4"/>
      <c r="AP1941" s="6"/>
      <c r="AQ1941" s="6"/>
      <c r="AR1941" s="6"/>
      <c r="AS1941" s="6"/>
      <c r="AT1941" s="6"/>
      <c r="AU1941" s="4"/>
      <c r="AV1941" s="6"/>
      <c r="AW1941" s="6"/>
      <c r="AX1941" s="7"/>
      <c r="BI1941" s="50"/>
      <c r="BK1941" s="50"/>
      <c r="BM1941" s="50"/>
      <c r="BO1941" s="50"/>
      <c r="BQ1941" s="50"/>
      <c r="BS1941" s="50"/>
    </row>
    <row r="1942" spans="2:71" x14ac:dyDescent="0.25">
      <c r="B1942" s="3" t="s">
        <v>263</v>
      </c>
      <c r="C1942" s="52" t="s">
        <v>322</v>
      </c>
      <c r="D1942" s="39">
        <v>45464</v>
      </c>
      <c r="E1942" s="22">
        <v>25</v>
      </c>
      <c r="F1942" s="3" t="s">
        <v>1132</v>
      </c>
      <c r="H1942" s="6"/>
      <c r="I1942" s="8"/>
      <c r="J1942" s="6"/>
      <c r="K1942" s="8"/>
      <c r="L1942" s="6"/>
      <c r="M1942" s="8"/>
      <c r="N1942" s="6"/>
      <c r="O1942" s="8"/>
      <c r="P1942" s="6"/>
      <c r="Q1942" s="8"/>
      <c r="R1942" s="8"/>
      <c r="S1942" s="8"/>
      <c r="T1942" s="8"/>
      <c r="U1942" s="8"/>
      <c r="V1942" s="3" t="s">
        <v>842</v>
      </c>
      <c r="W1942" s="3"/>
      <c r="Y1942" s="6"/>
      <c r="Z1942" s="6">
        <v>20</v>
      </c>
      <c r="AA1942" s="6">
        <v>61</v>
      </c>
      <c r="AB1942" s="7">
        <f>Z1942-AA1942</f>
        <v>-41</v>
      </c>
      <c r="AC1942" s="6">
        <v>37</v>
      </c>
      <c r="AD1942" s="6">
        <v>38</v>
      </c>
      <c r="AE1942" s="7">
        <f>AC1942-AD1942</f>
        <v>-1</v>
      </c>
      <c r="AF1942" s="6">
        <v>24</v>
      </c>
      <c r="AG1942" s="6">
        <v>33</v>
      </c>
      <c r="AH1942" s="7">
        <f>AF1942-AG1942</f>
        <v>-9</v>
      </c>
      <c r="AI1942" s="6">
        <v>24</v>
      </c>
      <c r="AJ1942" s="6">
        <v>53</v>
      </c>
      <c r="AK1942" s="7">
        <f>AI1942-AJ1942</f>
        <v>-29</v>
      </c>
      <c r="AL1942" s="6">
        <v>21</v>
      </c>
      <c r="AM1942" s="6">
        <v>28</v>
      </c>
      <c r="AN1942" s="7">
        <f>AL1942-AM1942</f>
        <v>-7</v>
      </c>
      <c r="AO1942" s="4" t="s">
        <v>1750</v>
      </c>
      <c r="AP1942" s="6">
        <v>18</v>
      </c>
      <c r="AQ1942" s="6">
        <v>39</v>
      </c>
      <c r="AR1942" s="6"/>
      <c r="AS1942" s="6"/>
      <c r="AT1942" s="6"/>
      <c r="AU1942" s="4" t="s">
        <v>1186</v>
      </c>
      <c r="AV1942" s="6"/>
      <c r="AW1942" s="6"/>
      <c r="AX1942" s="7"/>
      <c r="BI1942" s="50"/>
      <c r="BK1942" s="50"/>
      <c r="BM1942" s="50"/>
      <c r="BO1942" s="50"/>
      <c r="BQ1942" s="50"/>
      <c r="BS1942" s="50"/>
    </row>
    <row r="1943" spans="2:71" x14ac:dyDescent="0.25">
      <c r="B1943" s="3" t="s">
        <v>263</v>
      </c>
      <c r="C1943" s="52" t="s">
        <v>322</v>
      </c>
      <c r="D1943" s="39">
        <v>45464</v>
      </c>
      <c r="E1943" s="22">
        <v>26</v>
      </c>
      <c r="F1943" s="3" t="s">
        <v>982</v>
      </c>
      <c r="G1943" s="2" t="s">
        <v>76</v>
      </c>
      <c r="H1943" s="6">
        <v>18</v>
      </c>
      <c r="I1943" s="8">
        <v>-2</v>
      </c>
      <c r="J1943" s="6">
        <v>41</v>
      </c>
      <c r="K1943" s="8">
        <v>0</v>
      </c>
      <c r="L1943" s="6">
        <v>12</v>
      </c>
      <c r="M1943" s="8">
        <v>0</v>
      </c>
      <c r="N1943" s="6">
        <v>5</v>
      </c>
      <c r="O1943" s="8">
        <v>-1</v>
      </c>
      <c r="P1943" s="6">
        <v>14</v>
      </c>
      <c r="Q1943" s="8">
        <v>-1</v>
      </c>
      <c r="R1943" s="8"/>
      <c r="S1943" s="8"/>
      <c r="T1943" s="8">
        <v>-23</v>
      </c>
      <c r="U1943" s="8">
        <v>-2</v>
      </c>
      <c r="V1943" s="3" t="s">
        <v>639</v>
      </c>
      <c r="W1943" s="3" t="s">
        <v>988</v>
      </c>
      <c r="Y1943" s="6"/>
      <c r="Z1943" s="6">
        <v>23</v>
      </c>
      <c r="AA1943" s="6">
        <v>61</v>
      </c>
      <c r="AB1943" s="7">
        <f>Z1943-AA1943</f>
        <v>-38</v>
      </c>
      <c r="AC1943" s="6">
        <v>36</v>
      </c>
      <c r="AD1943" s="6">
        <v>45</v>
      </c>
      <c r="AE1943" s="7">
        <f>AC1943-AD1943</f>
        <v>-9</v>
      </c>
      <c r="AF1943" s="6">
        <v>20</v>
      </c>
      <c r="AG1943" s="6">
        <v>38</v>
      </c>
      <c r="AH1943" s="7">
        <v>-17</v>
      </c>
      <c r="AI1943" s="6">
        <v>27</v>
      </c>
      <c r="AJ1943" s="6">
        <v>54</v>
      </c>
      <c r="AK1943" s="7">
        <f>AI1943-AJ1943</f>
        <v>-27</v>
      </c>
      <c r="AL1943" s="6"/>
      <c r="AM1943" s="6"/>
      <c r="AO1943" s="4" t="s">
        <v>1248</v>
      </c>
      <c r="AP1943" s="6">
        <v>24</v>
      </c>
      <c r="AQ1943" s="6">
        <v>45</v>
      </c>
      <c r="AR1943" s="6"/>
      <c r="AS1943" s="6"/>
      <c r="AT1943" s="6"/>
      <c r="AU1943" s="4" t="s">
        <v>1084</v>
      </c>
      <c r="AV1943" s="6"/>
      <c r="AW1943" s="6"/>
      <c r="AX1943" s="7"/>
      <c r="BI1943" s="50"/>
      <c r="BK1943" s="50"/>
      <c r="BM1943" s="50"/>
      <c r="BO1943" s="50"/>
      <c r="BQ1943" s="50"/>
      <c r="BS1943" s="50"/>
    </row>
    <row r="1944" spans="2:71" x14ac:dyDescent="0.25">
      <c r="B1944" s="3" t="s">
        <v>263</v>
      </c>
      <c r="C1944" s="52" t="s">
        <v>322</v>
      </c>
      <c r="D1944" s="39">
        <v>45464</v>
      </c>
      <c r="E1944" s="22">
        <v>26</v>
      </c>
      <c r="F1944" s="3" t="s">
        <v>1132</v>
      </c>
      <c r="G1944" s="2" t="s">
        <v>60</v>
      </c>
      <c r="H1944" s="6">
        <v>19</v>
      </c>
      <c r="I1944" s="8">
        <v>-4</v>
      </c>
      <c r="J1944" s="6">
        <v>42</v>
      </c>
      <c r="K1944" s="8">
        <v>-1</v>
      </c>
      <c r="L1944" s="6">
        <v>11</v>
      </c>
      <c r="M1944" s="8">
        <v>3</v>
      </c>
      <c r="N1944" s="6">
        <v>7</v>
      </c>
      <c r="O1944" s="8">
        <v>-2</v>
      </c>
      <c r="P1944" s="6">
        <v>15</v>
      </c>
      <c r="Q1944" s="8">
        <v>6</v>
      </c>
      <c r="R1944" s="8"/>
      <c r="S1944" s="8"/>
      <c r="T1944" s="8">
        <v>-23</v>
      </c>
      <c r="U1944" s="8">
        <v>-5</v>
      </c>
      <c r="V1944" s="3" t="s">
        <v>639</v>
      </c>
      <c r="W1944" s="3"/>
      <c r="Y1944" s="6"/>
      <c r="Z1944" s="6">
        <v>20</v>
      </c>
      <c r="AA1944" s="6">
        <v>75</v>
      </c>
      <c r="AB1944" s="7">
        <f>Z1944-AA1944</f>
        <v>-55</v>
      </c>
      <c r="AC1944" s="6">
        <v>33</v>
      </c>
      <c r="AD1944" s="6">
        <v>52</v>
      </c>
      <c r="AE1944" s="7">
        <f>AC1944-AD1944</f>
        <v>-19</v>
      </c>
      <c r="AF1944" s="6"/>
      <c r="AG1944" s="6"/>
      <c r="AI1944" s="6"/>
      <c r="AJ1944" s="6"/>
      <c r="AL1944" s="6"/>
      <c r="AM1944" s="6"/>
      <c r="AO1944" s="4" t="s">
        <v>1087</v>
      </c>
      <c r="AP1944" s="6">
        <v>21</v>
      </c>
      <c r="AQ1944" s="6">
        <v>46</v>
      </c>
      <c r="AR1944" s="6"/>
      <c r="AS1944" s="6"/>
      <c r="AT1944" s="6"/>
      <c r="AU1944" s="4" t="s">
        <v>1088</v>
      </c>
      <c r="AV1944" s="6">
        <v>12</v>
      </c>
      <c r="AW1944" s="6">
        <v>83</v>
      </c>
      <c r="AX1944" s="7">
        <f>AV1944-AW1944</f>
        <v>-71</v>
      </c>
      <c r="AY1944" s="4" t="s">
        <v>937</v>
      </c>
      <c r="BI1944" s="50"/>
      <c r="BK1944" s="50"/>
      <c r="BM1944" s="50"/>
      <c r="BO1944" s="50"/>
      <c r="BQ1944" s="50"/>
      <c r="BS1944" s="50"/>
    </row>
    <row r="1945" spans="2:71" x14ac:dyDescent="0.25">
      <c r="B1945" s="3" t="s">
        <v>263</v>
      </c>
      <c r="C1945" s="52" t="s">
        <v>322</v>
      </c>
      <c r="D1945" s="39">
        <v>45464</v>
      </c>
      <c r="E1945" s="22">
        <v>26</v>
      </c>
      <c r="F1945" s="3" t="s">
        <v>1239</v>
      </c>
      <c r="H1945" s="6">
        <v>21</v>
      </c>
      <c r="I1945" s="8">
        <v>0</v>
      </c>
      <c r="J1945" s="6">
        <v>38</v>
      </c>
      <c r="K1945" s="8">
        <v>-1</v>
      </c>
      <c r="L1945" s="6">
        <v>12</v>
      </c>
      <c r="M1945" s="8">
        <v>-1</v>
      </c>
      <c r="N1945" s="6">
        <v>8</v>
      </c>
      <c r="O1945" s="8">
        <v>1</v>
      </c>
      <c r="P1945" s="6">
        <v>16</v>
      </c>
      <c r="Q1945" s="8">
        <v>3</v>
      </c>
      <c r="R1945" s="8"/>
      <c r="S1945" s="8"/>
      <c r="T1945" s="8">
        <v>-17</v>
      </c>
      <c r="U1945" s="8">
        <v>1</v>
      </c>
      <c r="V1945" s="3" t="s">
        <v>842</v>
      </c>
      <c r="W1945" s="3"/>
      <c r="Y1945" s="6"/>
      <c r="Z1945" s="6"/>
      <c r="AA1945" s="6"/>
      <c r="AC1945" s="6"/>
      <c r="AD1945" s="6"/>
      <c r="AF1945" s="6"/>
      <c r="AG1945" s="6"/>
      <c r="AI1945" s="6"/>
      <c r="AJ1945" s="6"/>
      <c r="AL1945" s="6"/>
      <c r="AM1945" s="6"/>
      <c r="AO1945" s="4"/>
      <c r="AP1945" s="6">
        <v>16</v>
      </c>
      <c r="AQ1945" s="6">
        <v>34</v>
      </c>
      <c r="AR1945" s="6"/>
      <c r="AS1945" s="6"/>
      <c r="AT1945" s="6"/>
      <c r="AU1945" s="4" t="s">
        <v>1046</v>
      </c>
      <c r="AV1945" s="6"/>
      <c r="AW1945" s="6"/>
      <c r="AX1945" s="7"/>
      <c r="BI1945" s="50"/>
      <c r="BK1945" s="50"/>
      <c r="BM1945" s="50"/>
      <c r="BO1945" s="50"/>
      <c r="BQ1945" s="50"/>
      <c r="BS1945" s="50"/>
    </row>
    <row r="1946" spans="2:71" x14ac:dyDescent="0.25">
      <c r="B1946" s="3" t="s">
        <v>263</v>
      </c>
      <c r="C1946" s="52" t="s">
        <v>612</v>
      </c>
      <c r="D1946" s="39">
        <v>45464</v>
      </c>
      <c r="E1946" s="22">
        <v>4</v>
      </c>
      <c r="F1946" s="3" t="s">
        <v>1173</v>
      </c>
      <c r="H1946" s="6">
        <v>23</v>
      </c>
      <c r="I1946" s="7">
        <v>1</v>
      </c>
      <c r="J1946" s="6">
        <v>38</v>
      </c>
      <c r="K1946" s="7">
        <v>0</v>
      </c>
      <c r="L1946" s="6">
        <v>12</v>
      </c>
      <c r="M1946" s="7">
        <v>-1</v>
      </c>
      <c r="N1946" s="6">
        <v>6</v>
      </c>
      <c r="O1946" s="7">
        <v>1</v>
      </c>
      <c r="P1946" s="6">
        <v>16</v>
      </c>
      <c r="Q1946" s="7">
        <v>-1</v>
      </c>
      <c r="R1946" s="6"/>
      <c r="T1946" s="6">
        <v>-15</v>
      </c>
      <c r="U1946" s="7">
        <v>1</v>
      </c>
      <c r="V1946" s="3" t="s">
        <v>842</v>
      </c>
      <c r="W1946" s="3"/>
      <c r="X1946" s="3" t="s">
        <v>1253</v>
      </c>
      <c r="Y1946" s="6"/>
      <c r="Z1946" s="6"/>
      <c r="AA1946" s="6"/>
      <c r="AC1946" s="6"/>
      <c r="AD1946" s="6"/>
      <c r="AF1946" s="6"/>
      <c r="AG1946" s="6"/>
      <c r="AI1946" s="6"/>
      <c r="AJ1946" s="6"/>
      <c r="AL1946" s="6"/>
      <c r="AM1946" s="6"/>
      <c r="AO1946" s="4"/>
      <c r="AP1946" s="6"/>
      <c r="AQ1946" s="6"/>
      <c r="AR1946" s="6"/>
      <c r="AS1946" s="6"/>
      <c r="AT1946" s="6"/>
      <c r="AU1946" s="4"/>
      <c r="AV1946" s="6"/>
      <c r="AW1946" s="6"/>
      <c r="AX1946" s="7"/>
      <c r="BF1946">
        <v>111</v>
      </c>
      <c r="BG1946" s="50">
        <f>BF1946-BF1886</f>
        <v>6</v>
      </c>
      <c r="BH1946">
        <v>442</v>
      </c>
      <c r="BI1946" s="50">
        <f>BH1946-BH1886</f>
        <v>-8</v>
      </c>
      <c r="BJ1946">
        <v>58</v>
      </c>
      <c r="BK1946" s="50">
        <f>BJ1946-BJ1886</f>
        <v>3</v>
      </c>
      <c r="BL1946">
        <v>1</v>
      </c>
      <c r="BM1946" s="50">
        <f>BL1946-BL1886</f>
        <v>0</v>
      </c>
      <c r="BN1946">
        <v>1</v>
      </c>
      <c r="BO1946" s="50">
        <f>BN1946-BN1886</f>
        <v>-1</v>
      </c>
      <c r="BP1946">
        <v>15</v>
      </c>
      <c r="BQ1946" s="50">
        <f>BP1946-BP1886</f>
        <v>0</v>
      </c>
      <c r="BR1946">
        <v>3</v>
      </c>
      <c r="BS1946" s="50">
        <f>BR1946-BR1886</f>
        <v>0</v>
      </c>
    </row>
    <row r="1947" spans="2:71" x14ac:dyDescent="0.25">
      <c r="B1947" s="3" t="s">
        <v>263</v>
      </c>
      <c r="C1947" s="52" t="s">
        <v>688</v>
      </c>
      <c r="D1947" s="39">
        <v>45465</v>
      </c>
      <c r="E1947" s="22">
        <v>25</v>
      </c>
      <c r="F1947" s="3" t="s">
        <v>821</v>
      </c>
      <c r="H1947" s="6"/>
      <c r="J1947" s="6"/>
      <c r="L1947" s="6"/>
      <c r="N1947" s="6"/>
      <c r="P1947" s="6"/>
      <c r="R1947" s="6"/>
      <c r="T1947" s="6"/>
      <c r="V1947" s="3" t="s">
        <v>842</v>
      </c>
      <c r="W1947" s="3"/>
      <c r="Y1947" s="6"/>
      <c r="Z1947" s="6"/>
      <c r="AA1947" s="6"/>
      <c r="AC1947" s="6"/>
      <c r="AD1947" s="6"/>
      <c r="AF1947" s="6"/>
      <c r="AG1947" s="6"/>
      <c r="AI1947" s="6"/>
      <c r="AJ1947" s="6"/>
      <c r="AL1947" s="6"/>
      <c r="AM1947" s="6"/>
      <c r="AO1947" s="4"/>
      <c r="AP1947" s="6"/>
      <c r="AQ1947" s="6"/>
      <c r="AR1947" s="6"/>
      <c r="AS1947" s="6"/>
      <c r="AT1947" s="6"/>
      <c r="AU1947" s="4"/>
      <c r="AV1947" s="6">
        <v>12</v>
      </c>
      <c r="AW1947" s="6">
        <v>74</v>
      </c>
      <c r="AX1947" s="7">
        <f>AV1947-AW1947</f>
        <v>-62</v>
      </c>
      <c r="AY1947" s="4" t="s">
        <v>871</v>
      </c>
      <c r="BI1947" s="50"/>
      <c r="BK1947" s="50"/>
      <c r="BM1947" s="50"/>
      <c r="BO1947" s="50"/>
      <c r="BQ1947" s="50"/>
      <c r="BS1947" s="50"/>
    </row>
    <row r="1948" spans="2:71" x14ac:dyDescent="0.25">
      <c r="B1948" s="3" t="s">
        <v>263</v>
      </c>
      <c r="C1948" s="52" t="s">
        <v>432</v>
      </c>
      <c r="D1948" s="39">
        <v>45467</v>
      </c>
      <c r="E1948" s="22">
        <v>27</v>
      </c>
      <c r="F1948" s="3" t="s">
        <v>821</v>
      </c>
      <c r="H1948" s="6">
        <v>18</v>
      </c>
      <c r="I1948" s="8">
        <v>-1</v>
      </c>
      <c r="J1948" s="6">
        <v>36</v>
      </c>
      <c r="K1948" s="8">
        <v>-1</v>
      </c>
      <c r="L1948" s="6">
        <v>15</v>
      </c>
      <c r="M1948" s="8">
        <v>2</v>
      </c>
      <c r="N1948" s="6">
        <v>8</v>
      </c>
      <c r="O1948" s="8">
        <v>2</v>
      </c>
      <c r="P1948" s="6">
        <v>17</v>
      </c>
      <c r="Q1948" s="8">
        <v>-1</v>
      </c>
      <c r="R1948" s="8"/>
      <c r="S1948" s="8"/>
      <c r="T1948" s="8">
        <v>-18</v>
      </c>
      <c r="U1948" s="8">
        <v>0</v>
      </c>
      <c r="V1948" s="3" t="s">
        <v>842</v>
      </c>
      <c r="W1948" s="3"/>
      <c r="Y1948" s="6"/>
      <c r="Z1948" s="6"/>
      <c r="AA1948" s="6"/>
      <c r="AC1948" s="6"/>
      <c r="AD1948" s="6"/>
      <c r="AF1948" s="6"/>
      <c r="AG1948" s="6"/>
      <c r="AI1948" s="6"/>
      <c r="AJ1948" s="6"/>
      <c r="AL1948" s="6"/>
      <c r="AM1948" s="6"/>
      <c r="AO1948" s="4"/>
      <c r="AP1948" s="6"/>
      <c r="AQ1948" s="6"/>
      <c r="AR1948" s="6"/>
      <c r="AS1948" s="6"/>
      <c r="AT1948" s="6"/>
      <c r="AU1948" s="4"/>
      <c r="AV1948" s="6"/>
      <c r="AW1948" s="6"/>
      <c r="AX1948" s="7"/>
      <c r="BI1948" s="50"/>
      <c r="BK1948" s="50"/>
      <c r="BM1948" s="50"/>
      <c r="BO1948" s="50"/>
      <c r="BQ1948" s="50"/>
      <c r="BS1948" s="50"/>
    </row>
    <row r="1949" spans="2:71" x14ac:dyDescent="0.25">
      <c r="B1949" s="3" t="s">
        <v>263</v>
      </c>
      <c r="C1949" s="52" t="s">
        <v>601</v>
      </c>
      <c r="D1949" s="39">
        <v>45467</v>
      </c>
      <c r="E1949" s="22">
        <v>26</v>
      </c>
      <c r="F1949" s="3" t="s">
        <v>1060</v>
      </c>
      <c r="H1949" s="6">
        <v>23</v>
      </c>
      <c r="I1949" s="8">
        <v>3</v>
      </c>
      <c r="J1949" s="6">
        <v>39</v>
      </c>
      <c r="K1949" s="8">
        <v>-1</v>
      </c>
      <c r="L1949" s="6">
        <v>12</v>
      </c>
      <c r="M1949" s="8">
        <v>0</v>
      </c>
      <c r="N1949" s="6">
        <v>6</v>
      </c>
      <c r="O1949" s="8">
        <v>1</v>
      </c>
      <c r="P1949" s="6">
        <v>15</v>
      </c>
      <c r="Q1949" s="8">
        <v>-4</v>
      </c>
      <c r="R1949" s="8"/>
      <c r="S1949" s="8"/>
      <c r="T1949" s="8">
        <v>-16</v>
      </c>
      <c r="U1949" s="8">
        <v>4</v>
      </c>
      <c r="V1949" s="3" t="s">
        <v>842</v>
      </c>
      <c r="W1949" s="3"/>
      <c r="Y1949" s="6"/>
      <c r="Z1949" s="6">
        <v>22</v>
      </c>
      <c r="AA1949" s="6">
        <v>58</v>
      </c>
      <c r="AB1949" s="7">
        <f>Z1949-AA1949</f>
        <v>-36</v>
      </c>
      <c r="AC1949" s="6">
        <v>36</v>
      </c>
      <c r="AD1949" s="6">
        <v>35</v>
      </c>
      <c r="AE1949" s="7">
        <f>AC1949-AD1949</f>
        <v>1</v>
      </c>
      <c r="AF1949" s="6">
        <v>22</v>
      </c>
      <c r="AG1949" s="6">
        <v>26</v>
      </c>
      <c r="AH1949" s="7">
        <f>AF1949-AG1949</f>
        <v>-4</v>
      </c>
      <c r="AI1949" s="6">
        <v>29</v>
      </c>
      <c r="AJ1949" s="6">
        <v>42</v>
      </c>
      <c r="AK1949" s="7">
        <f>AI1949-AJ1949</f>
        <v>-13</v>
      </c>
      <c r="AL1949" s="6"/>
      <c r="AM1949" s="6"/>
      <c r="AO1949" s="4" t="s">
        <v>1165</v>
      </c>
      <c r="AP1949" s="6"/>
      <c r="AQ1949" s="6"/>
      <c r="AR1949" s="6"/>
      <c r="AS1949" s="6"/>
      <c r="AT1949" s="6"/>
      <c r="AU1949" s="4"/>
      <c r="AV1949" s="6"/>
      <c r="AW1949" s="6"/>
      <c r="AX1949" s="7"/>
      <c r="BI1949" s="50"/>
      <c r="BK1949" s="50"/>
      <c r="BM1949" s="50"/>
      <c r="BO1949" s="50"/>
      <c r="BQ1949" s="50"/>
      <c r="BS1949" s="50"/>
    </row>
    <row r="1950" spans="2:71" x14ac:dyDescent="0.25">
      <c r="B1950" s="3" t="s">
        <v>263</v>
      </c>
      <c r="C1950" s="52" t="s">
        <v>601</v>
      </c>
      <c r="D1950" s="39">
        <v>45467</v>
      </c>
      <c r="E1950" s="22">
        <v>26</v>
      </c>
      <c r="F1950" s="3" t="s">
        <v>1198</v>
      </c>
      <c r="G1950" s="2" t="s">
        <v>126</v>
      </c>
      <c r="H1950" s="6">
        <v>23</v>
      </c>
      <c r="I1950" s="8">
        <v>-2</v>
      </c>
      <c r="J1950" s="6">
        <v>40</v>
      </c>
      <c r="K1950" s="8">
        <v>-1</v>
      </c>
      <c r="L1950" s="6">
        <v>11</v>
      </c>
      <c r="M1950" s="8">
        <v>1</v>
      </c>
      <c r="N1950" s="6">
        <v>5</v>
      </c>
      <c r="O1950" s="8">
        <v>0</v>
      </c>
      <c r="P1950" s="6">
        <v>14</v>
      </c>
      <c r="Q1950" s="8">
        <v>-1</v>
      </c>
      <c r="R1950" s="8"/>
      <c r="S1950" s="8"/>
      <c r="T1950" s="8">
        <v>-17</v>
      </c>
      <c r="U1950" s="8">
        <v>-1</v>
      </c>
      <c r="V1950" s="3" t="s">
        <v>842</v>
      </c>
      <c r="W1950" s="3"/>
      <c r="Y1950" s="6"/>
      <c r="Z1950" s="6">
        <v>22</v>
      </c>
      <c r="AA1950" s="6">
        <v>59</v>
      </c>
      <c r="AB1950" s="7">
        <v>-38</v>
      </c>
      <c r="AC1950" s="6">
        <v>38</v>
      </c>
      <c r="AD1950" s="6">
        <v>32</v>
      </c>
      <c r="AE1950" s="7">
        <f>AC1950-AD1950</f>
        <v>6</v>
      </c>
      <c r="AF1950" s="6">
        <v>18</v>
      </c>
      <c r="AG1950" s="6">
        <v>24</v>
      </c>
      <c r="AH1950" s="7">
        <f>AF1950-AG1950</f>
        <v>-6</v>
      </c>
      <c r="AI1950" s="6"/>
      <c r="AJ1950" s="6"/>
      <c r="AL1950" s="6"/>
      <c r="AM1950" s="6"/>
      <c r="AO1950" s="4" t="s">
        <v>1211</v>
      </c>
      <c r="AP1950" s="6">
        <v>24</v>
      </c>
      <c r="AQ1950" s="6">
        <v>42</v>
      </c>
      <c r="AR1950" s="6"/>
      <c r="AS1950" s="6"/>
      <c r="AT1950" s="6"/>
      <c r="AU1950" s="4" t="s">
        <v>1237</v>
      </c>
      <c r="AV1950" s="6"/>
      <c r="AW1950" s="6"/>
      <c r="AX1950" s="7"/>
      <c r="BI1950" s="50"/>
      <c r="BK1950" s="50"/>
      <c r="BM1950" s="50"/>
      <c r="BO1950" s="50"/>
      <c r="BQ1950" s="50"/>
      <c r="BS1950" s="50"/>
    </row>
    <row r="1951" spans="2:71" x14ac:dyDescent="0.25">
      <c r="B1951" s="3" t="s">
        <v>263</v>
      </c>
      <c r="C1951" s="52" t="s">
        <v>601</v>
      </c>
      <c r="D1951" s="39">
        <v>45467</v>
      </c>
      <c r="E1951" s="22">
        <v>27</v>
      </c>
      <c r="F1951" s="3" t="s">
        <v>1019</v>
      </c>
      <c r="G1951" s="2" t="s">
        <v>202</v>
      </c>
      <c r="H1951" s="6">
        <v>20</v>
      </c>
      <c r="I1951" s="8">
        <v>1</v>
      </c>
      <c r="J1951" s="6">
        <v>42</v>
      </c>
      <c r="K1951" s="8">
        <v>0</v>
      </c>
      <c r="L1951" s="6">
        <v>12</v>
      </c>
      <c r="M1951" s="8">
        <v>3</v>
      </c>
      <c r="N1951" s="6">
        <v>6</v>
      </c>
      <c r="O1951" s="8">
        <v>-1</v>
      </c>
      <c r="P1951" s="6">
        <v>16</v>
      </c>
      <c r="Q1951" s="8">
        <v>-3</v>
      </c>
      <c r="R1951" s="8"/>
      <c r="S1951" s="8"/>
      <c r="T1951" s="8">
        <v>-22</v>
      </c>
      <c r="U1951" s="8">
        <v>1</v>
      </c>
      <c r="V1951" s="3" t="s">
        <v>842</v>
      </c>
      <c r="W1951" s="3"/>
      <c r="Y1951" s="6"/>
      <c r="Z1951" s="6">
        <v>18</v>
      </c>
      <c r="AA1951" s="6">
        <v>63</v>
      </c>
      <c r="AB1951" s="7">
        <f>Z1951-AA1951</f>
        <v>-45</v>
      </c>
      <c r="AC1951" s="6">
        <v>32</v>
      </c>
      <c r="AD1951" s="6">
        <v>33</v>
      </c>
      <c r="AE1951" s="7">
        <f>AC1951-AD1951</f>
        <v>-1</v>
      </c>
      <c r="AF1951" s="6">
        <v>17</v>
      </c>
      <c r="AG1951" s="6">
        <v>16</v>
      </c>
      <c r="AH1951" s="7">
        <f>AF1951-AG1951</f>
        <v>1</v>
      </c>
      <c r="AI1951" s="6">
        <v>23</v>
      </c>
      <c r="AJ1951" s="6">
        <v>41</v>
      </c>
      <c r="AK1951" s="7">
        <f>AI1951-AJ1951</f>
        <v>-18</v>
      </c>
      <c r="AL1951" s="6"/>
      <c r="AM1951" s="6"/>
      <c r="AO1951" s="4" t="s">
        <v>1087</v>
      </c>
      <c r="AP1951" s="6"/>
      <c r="AQ1951" s="6"/>
      <c r="AR1951" s="6"/>
      <c r="AS1951" s="6"/>
      <c r="AT1951" s="6"/>
      <c r="AU1951" s="4"/>
      <c r="AV1951" s="6"/>
      <c r="AW1951" s="6"/>
      <c r="AX1951" s="7"/>
      <c r="BI1951" s="50"/>
      <c r="BK1951" s="50"/>
      <c r="BM1951" s="50"/>
      <c r="BO1951" s="50"/>
      <c r="BQ1951" s="50"/>
      <c r="BS1951" s="50"/>
    </row>
    <row r="1952" spans="2:71" x14ac:dyDescent="0.25">
      <c r="B1952" s="3" t="s">
        <v>263</v>
      </c>
      <c r="C1952" s="52" t="s">
        <v>601</v>
      </c>
      <c r="D1952" s="39">
        <v>45467</v>
      </c>
      <c r="E1952" s="22">
        <v>28</v>
      </c>
      <c r="F1952" s="3" t="s">
        <v>1094</v>
      </c>
      <c r="G1952" s="2" t="s">
        <v>208</v>
      </c>
      <c r="H1952" s="6">
        <v>20</v>
      </c>
      <c r="I1952" s="8">
        <v>1</v>
      </c>
      <c r="J1952" s="6">
        <v>42</v>
      </c>
      <c r="K1952" s="8">
        <v>-1</v>
      </c>
      <c r="L1952" s="6">
        <v>11</v>
      </c>
      <c r="M1952" s="8">
        <v>-2</v>
      </c>
      <c r="N1952" s="6">
        <v>4</v>
      </c>
      <c r="O1952" s="8">
        <v>-1</v>
      </c>
      <c r="P1952" s="6">
        <v>17</v>
      </c>
      <c r="Q1952" s="8">
        <v>2</v>
      </c>
      <c r="R1952" s="8"/>
      <c r="S1952" s="8"/>
      <c r="T1952" s="8">
        <v>-22</v>
      </c>
      <c r="U1952" s="8">
        <v>2</v>
      </c>
      <c r="V1952" s="3" t="s">
        <v>842</v>
      </c>
      <c r="W1952" s="3"/>
      <c r="Y1952" s="6"/>
      <c r="Z1952" s="6">
        <v>26</v>
      </c>
      <c r="AA1952" s="6">
        <v>70</v>
      </c>
      <c r="AB1952" s="7">
        <f>Z1952-AA1952</f>
        <v>-44</v>
      </c>
      <c r="AC1952" s="6">
        <v>47</v>
      </c>
      <c r="AD1952" s="6">
        <v>43</v>
      </c>
      <c r="AE1952" s="7">
        <f>AC1952-AD1952</f>
        <v>4</v>
      </c>
      <c r="AF1952" s="6"/>
      <c r="AG1952" s="6"/>
      <c r="AI1952" s="6"/>
      <c r="AJ1952" s="6"/>
      <c r="AL1952" s="6"/>
      <c r="AM1952" s="6"/>
      <c r="AO1952" s="4" t="s">
        <v>1095</v>
      </c>
      <c r="AP1952" s="6"/>
      <c r="AQ1952" s="6"/>
      <c r="AR1952" s="6"/>
      <c r="AS1952" s="6"/>
      <c r="AT1952" s="6"/>
      <c r="AU1952" s="4"/>
      <c r="AV1952" s="6"/>
      <c r="AW1952" s="6"/>
      <c r="AX1952" s="7"/>
      <c r="BI1952" s="50"/>
      <c r="BK1952" s="50"/>
      <c r="BM1952" s="50"/>
      <c r="BO1952" s="50"/>
      <c r="BQ1952" s="50"/>
      <c r="BS1952" s="50"/>
    </row>
    <row r="1953" spans="1:71" x14ac:dyDescent="0.25">
      <c r="A1953" s="3"/>
      <c r="B1953" s="3" t="s">
        <v>263</v>
      </c>
      <c r="C1953" s="52" t="s">
        <v>343</v>
      </c>
      <c r="D1953" s="39">
        <v>45467</v>
      </c>
      <c r="E1953" s="22">
        <v>3</v>
      </c>
      <c r="F1953" s="3" t="s">
        <v>1198</v>
      </c>
      <c r="G1953" s="2" t="s">
        <v>126</v>
      </c>
      <c r="H1953" s="6">
        <v>23</v>
      </c>
      <c r="I1953" s="8">
        <v>-5</v>
      </c>
      <c r="J1953" s="6">
        <v>39</v>
      </c>
      <c r="K1953" s="8">
        <v>-5</v>
      </c>
      <c r="L1953" s="6">
        <v>14</v>
      </c>
      <c r="M1953" s="8">
        <v>3</v>
      </c>
      <c r="N1953" s="6">
        <v>6</v>
      </c>
      <c r="O1953" s="8">
        <v>1</v>
      </c>
      <c r="P1953" s="6">
        <v>13</v>
      </c>
      <c r="Q1953" s="8">
        <v>5</v>
      </c>
      <c r="R1953" s="8"/>
      <c r="S1953" s="8"/>
      <c r="T1953" s="8">
        <v>-16</v>
      </c>
      <c r="U1953" s="8">
        <v>0</v>
      </c>
      <c r="V1953" s="3" t="s">
        <v>842</v>
      </c>
      <c r="W1953" s="3"/>
      <c r="X1953" s="3" t="s">
        <v>1152</v>
      </c>
      <c r="Y1953" s="6"/>
      <c r="Z1953" s="6"/>
      <c r="AA1953" s="6"/>
      <c r="AC1953" s="6"/>
      <c r="AD1953" s="6"/>
      <c r="AF1953" s="6"/>
      <c r="AG1953" s="6"/>
      <c r="AI1953" s="6"/>
      <c r="AJ1953" s="6"/>
      <c r="AL1953" s="6"/>
      <c r="AM1953" s="6"/>
      <c r="AO1953" s="4"/>
      <c r="AP1953" s="6"/>
      <c r="AQ1953" s="6"/>
      <c r="AR1953" s="6"/>
      <c r="AS1953" s="6"/>
      <c r="AT1953" s="6"/>
      <c r="AU1953" s="4"/>
      <c r="AV1953" s="6"/>
      <c r="AW1953" s="6"/>
      <c r="AX1953" s="7"/>
      <c r="BF1953">
        <v>126</v>
      </c>
      <c r="BG1953" s="50">
        <f>BF1953-BF1820</f>
        <v>-29</v>
      </c>
      <c r="BH1953">
        <v>430</v>
      </c>
      <c r="BI1953" s="50">
        <f>BH1953-BH1820</f>
        <v>24</v>
      </c>
      <c r="BJ1953">
        <v>52</v>
      </c>
      <c r="BK1953" s="50">
        <f>BJ1953-BJ1820</f>
        <v>3</v>
      </c>
      <c r="BL1953">
        <v>1</v>
      </c>
      <c r="BM1953" s="50">
        <f>BL1953-BL1820</f>
        <v>0</v>
      </c>
      <c r="BN1953">
        <v>1</v>
      </c>
      <c r="BO1953" s="50">
        <f>BN1953-BN1820</f>
        <v>1</v>
      </c>
      <c r="BP1953">
        <v>16</v>
      </c>
      <c r="BQ1953" s="50">
        <f>BP1953-BP1820</f>
        <v>-2</v>
      </c>
      <c r="BR1953">
        <v>2</v>
      </c>
      <c r="BS1953" s="50">
        <f>BR1953-BR1820</f>
        <v>0</v>
      </c>
    </row>
    <row r="1954" spans="1:71" x14ac:dyDescent="0.25">
      <c r="B1954" s="3" t="s">
        <v>263</v>
      </c>
      <c r="C1954" s="52" t="s">
        <v>579</v>
      </c>
      <c r="D1954" s="39">
        <v>45468</v>
      </c>
      <c r="E1954" s="22">
        <v>27</v>
      </c>
      <c r="F1954" s="3" t="s">
        <v>821</v>
      </c>
      <c r="H1954" s="6"/>
      <c r="J1954" s="6"/>
      <c r="L1954" s="6"/>
      <c r="N1954" s="6"/>
      <c r="P1954" s="6"/>
      <c r="R1954" s="6"/>
      <c r="T1954" s="6"/>
      <c r="V1954" s="3" t="s">
        <v>842</v>
      </c>
      <c r="W1954" s="3"/>
      <c r="Y1954" s="6"/>
      <c r="Z1954" s="6">
        <v>19</v>
      </c>
      <c r="AA1954" s="6">
        <v>75</v>
      </c>
      <c r="AB1954" s="7">
        <f>Z1954-AA1954</f>
        <v>-56</v>
      </c>
      <c r="AC1954" s="6">
        <v>36</v>
      </c>
      <c r="AD1954" s="6">
        <v>56</v>
      </c>
      <c r="AE1954" s="7">
        <f>AC1954-AD1954</f>
        <v>-20</v>
      </c>
      <c r="AF1954" s="6">
        <v>26</v>
      </c>
      <c r="AG1954" s="6">
        <v>34</v>
      </c>
      <c r="AH1954" s="7">
        <f>AF1954-AG1954</f>
        <v>-8</v>
      </c>
      <c r="AI1954" s="6">
        <v>27</v>
      </c>
      <c r="AJ1954" s="6">
        <v>66</v>
      </c>
      <c r="AK1954" s="7">
        <f>AI1954-AJ1954</f>
        <v>-39</v>
      </c>
      <c r="AL1954" s="6">
        <v>9</v>
      </c>
      <c r="AM1954" s="6">
        <v>18</v>
      </c>
      <c r="AN1954" s="7">
        <f>AL1954-AM1954</f>
        <v>-9</v>
      </c>
      <c r="AO1954" s="4" t="s">
        <v>931</v>
      </c>
      <c r="AP1954" s="6"/>
      <c r="AQ1954" s="6"/>
      <c r="AR1954" s="6"/>
      <c r="AS1954" s="6"/>
      <c r="AT1954" s="6"/>
      <c r="AU1954" s="4"/>
      <c r="AV1954" s="6"/>
      <c r="AW1954" s="6"/>
      <c r="AX1954" s="7"/>
      <c r="BI1954" s="50"/>
      <c r="BK1954" s="50"/>
      <c r="BM1954" s="50"/>
      <c r="BO1954" s="50"/>
      <c r="BQ1954" s="50"/>
      <c r="BS1954" s="50"/>
    </row>
    <row r="1955" spans="1:71" x14ac:dyDescent="0.25">
      <c r="B1955" s="3" t="s">
        <v>263</v>
      </c>
      <c r="C1955" s="52" t="s">
        <v>579</v>
      </c>
      <c r="D1955" s="39">
        <v>45468</v>
      </c>
      <c r="E1955" s="22">
        <v>28</v>
      </c>
      <c r="F1955" s="3" t="s">
        <v>1182</v>
      </c>
      <c r="G1955" s="2" t="s">
        <v>74</v>
      </c>
      <c r="H1955" s="6">
        <v>15</v>
      </c>
      <c r="I1955" s="7">
        <v>0</v>
      </c>
      <c r="J1955" s="6">
        <v>40</v>
      </c>
      <c r="K1955" s="7">
        <v>5</v>
      </c>
      <c r="L1955" s="6">
        <v>9</v>
      </c>
      <c r="M1955" s="7">
        <v>-3</v>
      </c>
      <c r="N1955" s="6">
        <v>9</v>
      </c>
      <c r="O1955" s="7">
        <v>1</v>
      </c>
      <c r="P1955" s="6">
        <v>21</v>
      </c>
      <c r="Q1955" s="7">
        <v>-3</v>
      </c>
      <c r="R1955" s="6"/>
      <c r="T1955" s="104">
        <v>-25</v>
      </c>
      <c r="U1955" s="7">
        <v>-5</v>
      </c>
      <c r="V1955" s="3" t="s">
        <v>842</v>
      </c>
      <c r="W1955" s="3"/>
      <c r="Y1955" s="6"/>
      <c r="Z1955" s="6"/>
      <c r="AA1955" s="6"/>
      <c r="AC1955" s="6"/>
      <c r="AD1955" s="6"/>
      <c r="AF1955" s="6"/>
      <c r="AG1955" s="6"/>
      <c r="AI1955" s="6"/>
      <c r="AJ1955" s="6"/>
      <c r="AL1955" s="6"/>
      <c r="AM1955" s="6"/>
      <c r="AO1955" s="4"/>
      <c r="AP1955" s="6"/>
      <c r="AQ1955" s="6"/>
      <c r="AR1955" s="6"/>
      <c r="AS1955" s="6"/>
      <c r="AT1955" s="6"/>
      <c r="AU1955" s="4"/>
      <c r="AV1955" s="6"/>
      <c r="AW1955" s="6"/>
      <c r="AX1955" s="7"/>
      <c r="BI1955" s="50"/>
      <c r="BK1955" s="50"/>
      <c r="BM1955" s="50"/>
      <c r="BO1955" s="50"/>
      <c r="BQ1955" s="50"/>
      <c r="BS1955" s="50"/>
    </row>
    <row r="1956" spans="1:71" x14ac:dyDescent="0.25">
      <c r="B1956" s="3" t="s">
        <v>263</v>
      </c>
      <c r="C1956" s="52" t="s">
        <v>566</v>
      </c>
      <c r="D1956" s="39">
        <v>45468</v>
      </c>
      <c r="E1956" s="22">
        <v>29</v>
      </c>
      <c r="F1956" s="3" t="s">
        <v>821</v>
      </c>
      <c r="H1956" s="6">
        <v>20</v>
      </c>
      <c r="I1956" s="7">
        <v>2</v>
      </c>
      <c r="J1956" s="6">
        <v>37</v>
      </c>
      <c r="K1956" s="7">
        <v>1</v>
      </c>
      <c r="L1956" s="6">
        <v>13</v>
      </c>
      <c r="M1956" s="7">
        <v>-2</v>
      </c>
      <c r="N1956" s="6">
        <v>7</v>
      </c>
      <c r="O1956" s="7">
        <v>-1</v>
      </c>
      <c r="P1956" s="6">
        <v>17</v>
      </c>
      <c r="Q1956" s="7">
        <v>0</v>
      </c>
      <c r="R1956" s="6"/>
      <c r="T1956" s="8">
        <v>-17</v>
      </c>
      <c r="U1956" s="8">
        <v>1</v>
      </c>
      <c r="V1956" s="3" t="s">
        <v>842</v>
      </c>
      <c r="W1956" s="3"/>
      <c r="Y1956" s="6"/>
      <c r="Z1956" s="6"/>
      <c r="AA1956" s="6"/>
      <c r="AC1956" s="6"/>
      <c r="AD1956" s="6"/>
      <c r="AF1956" s="6"/>
      <c r="AG1956" s="6"/>
      <c r="AI1956" s="6"/>
      <c r="AJ1956" s="6"/>
      <c r="AL1956" s="6"/>
      <c r="AM1956" s="6"/>
      <c r="AO1956" s="4"/>
      <c r="AP1956" s="6"/>
      <c r="AQ1956" s="6"/>
      <c r="AR1956" s="6"/>
      <c r="AS1956" s="6"/>
      <c r="AT1956" s="6"/>
      <c r="AU1956" s="4"/>
      <c r="AV1956" s="6"/>
      <c r="AW1956" s="6"/>
      <c r="AX1956" s="7"/>
      <c r="BI1956" s="50"/>
      <c r="BK1956" s="50"/>
      <c r="BM1956" s="50"/>
      <c r="BO1956" s="50"/>
      <c r="BQ1956" s="50"/>
      <c r="BS1956" s="50"/>
    </row>
    <row r="1957" spans="1:71" x14ac:dyDescent="0.25">
      <c r="B1957" s="3" t="s">
        <v>263</v>
      </c>
      <c r="C1957" s="52" t="s">
        <v>558</v>
      </c>
      <c r="D1957" s="39">
        <v>45469</v>
      </c>
      <c r="E1957" s="22">
        <v>27</v>
      </c>
      <c r="F1957" s="3" t="s">
        <v>1135</v>
      </c>
      <c r="H1957" s="6">
        <v>19</v>
      </c>
      <c r="I1957" s="7">
        <v>1</v>
      </c>
      <c r="J1957" s="6">
        <v>42</v>
      </c>
      <c r="K1957" s="7">
        <v>0</v>
      </c>
      <c r="L1957" s="6">
        <v>11</v>
      </c>
      <c r="M1957" s="7">
        <v>-1</v>
      </c>
      <c r="N1957" s="6">
        <v>5</v>
      </c>
      <c r="O1957" s="7">
        <v>-1</v>
      </c>
      <c r="P1957" s="6">
        <v>18</v>
      </c>
      <c r="Q1957" s="7">
        <v>-1</v>
      </c>
      <c r="R1957" s="6"/>
      <c r="T1957" s="6">
        <v>-23</v>
      </c>
      <c r="U1957" s="7">
        <v>1</v>
      </c>
      <c r="V1957" s="3" t="s">
        <v>842</v>
      </c>
      <c r="W1957" s="3"/>
      <c r="Y1957" s="6"/>
      <c r="Z1957" s="6">
        <v>26</v>
      </c>
      <c r="AA1957" s="6">
        <v>51</v>
      </c>
      <c r="AB1957" s="7">
        <f>Z1957-AA1957</f>
        <v>-25</v>
      </c>
      <c r="AC1957" s="6">
        <v>43</v>
      </c>
      <c r="AD1957" s="6">
        <v>27</v>
      </c>
      <c r="AE1957" s="7">
        <f>AC1957-AD1957</f>
        <v>16</v>
      </c>
      <c r="AF1957" s="6"/>
      <c r="AG1957" s="6"/>
      <c r="AI1957" s="6"/>
      <c r="AJ1957" s="6"/>
      <c r="AL1957" s="6"/>
      <c r="AM1957" s="6"/>
      <c r="AO1957" s="4" t="s">
        <v>1247</v>
      </c>
      <c r="AP1957" s="6">
        <v>25</v>
      </c>
      <c r="AQ1957" s="6">
        <v>49</v>
      </c>
      <c r="AR1957" s="6"/>
      <c r="AS1957" s="6"/>
      <c r="AT1957" s="6"/>
      <c r="AU1957" s="4" t="s">
        <v>1147</v>
      </c>
      <c r="AV1957" s="6"/>
      <c r="AW1957" s="6"/>
      <c r="AX1957" s="7"/>
      <c r="BI1957" s="50"/>
      <c r="BK1957" s="50"/>
      <c r="BM1957" s="50"/>
      <c r="BO1957" s="50"/>
      <c r="BQ1957" s="50"/>
      <c r="BS1957" s="50"/>
    </row>
    <row r="1958" spans="1:71" x14ac:dyDescent="0.25">
      <c r="B1958" s="3" t="s">
        <v>263</v>
      </c>
      <c r="C1958" s="52" t="s">
        <v>558</v>
      </c>
      <c r="D1958" s="39">
        <v>45469</v>
      </c>
      <c r="E1958" s="22">
        <v>28</v>
      </c>
      <c r="F1958" s="3" t="s">
        <v>1169</v>
      </c>
      <c r="G1958" s="2" t="s">
        <v>96</v>
      </c>
      <c r="H1958" s="6">
        <v>19</v>
      </c>
      <c r="I1958" s="7">
        <v>0</v>
      </c>
      <c r="J1958" s="6">
        <v>41</v>
      </c>
      <c r="K1958" s="7">
        <v>-1</v>
      </c>
      <c r="L1958" s="6">
        <v>12</v>
      </c>
      <c r="M1958" s="7">
        <v>0</v>
      </c>
      <c r="N1958" s="6">
        <v>5</v>
      </c>
      <c r="O1958" s="7">
        <v>0</v>
      </c>
      <c r="P1958" s="6">
        <v>17</v>
      </c>
      <c r="Q1958" s="7">
        <v>0</v>
      </c>
      <c r="R1958" s="6"/>
      <c r="T1958" s="6">
        <v>-22</v>
      </c>
      <c r="U1958" s="7">
        <v>1</v>
      </c>
      <c r="V1958" s="3" t="s">
        <v>1170</v>
      </c>
      <c r="W1958" t="s">
        <v>988</v>
      </c>
      <c r="Y1958" s="6"/>
      <c r="Z1958" s="6"/>
      <c r="AA1958" s="6"/>
      <c r="AC1958" s="6"/>
      <c r="AD1958" s="6"/>
      <c r="AF1958" s="6"/>
      <c r="AG1958" s="6"/>
      <c r="AI1958" s="6"/>
      <c r="AJ1958" s="6"/>
      <c r="AL1958" s="6"/>
      <c r="AM1958" s="6"/>
      <c r="AO1958" s="4"/>
      <c r="AP1958" s="6"/>
      <c r="AQ1958" s="6"/>
      <c r="AR1958" s="6"/>
      <c r="AS1958" s="6"/>
      <c r="AT1958" s="6"/>
      <c r="AU1958" s="4"/>
      <c r="AV1958" s="6"/>
      <c r="AW1958" s="6"/>
      <c r="AX1958" s="7"/>
      <c r="BI1958" s="50"/>
      <c r="BK1958" s="50"/>
      <c r="BM1958" s="50"/>
      <c r="BO1958" s="50"/>
      <c r="BQ1958" s="50"/>
      <c r="BS1958" s="50"/>
    </row>
    <row r="1959" spans="1:71" x14ac:dyDescent="0.25">
      <c r="B1959" s="3" t="s">
        <v>263</v>
      </c>
      <c r="C1959" s="52" t="s">
        <v>558</v>
      </c>
      <c r="D1959" s="39">
        <v>45469</v>
      </c>
      <c r="E1959" s="22">
        <v>28</v>
      </c>
      <c r="F1959" s="3" t="s">
        <v>1215</v>
      </c>
      <c r="G1959" s="2" t="s">
        <v>1232</v>
      </c>
      <c r="H1959" s="6">
        <v>18</v>
      </c>
      <c r="I1959" s="7">
        <v>-1</v>
      </c>
      <c r="J1959" s="6">
        <v>38</v>
      </c>
      <c r="K1959" s="7">
        <v>-1</v>
      </c>
      <c r="L1959" s="6">
        <v>11</v>
      </c>
      <c r="M1959" s="7">
        <v>-1</v>
      </c>
      <c r="N1959" s="6">
        <v>7</v>
      </c>
      <c r="O1959" s="7">
        <v>1</v>
      </c>
      <c r="P1959" s="6">
        <v>21</v>
      </c>
      <c r="Q1959" s="7">
        <v>1</v>
      </c>
      <c r="R1959" s="6"/>
      <c r="T1959" s="104">
        <v>-20</v>
      </c>
      <c r="U1959" s="7">
        <v>0</v>
      </c>
      <c r="V1959" s="3" t="s">
        <v>842</v>
      </c>
      <c r="W1959" s="3"/>
      <c r="Y1959" s="6"/>
      <c r="Z1959" s="6"/>
      <c r="AA1959" s="6"/>
      <c r="AC1959" s="6"/>
      <c r="AD1959" s="6"/>
      <c r="AF1959" s="6"/>
      <c r="AG1959" s="6"/>
      <c r="AI1959" s="6"/>
      <c r="AJ1959" s="6"/>
      <c r="AL1959" s="6"/>
      <c r="AM1959" s="6"/>
      <c r="AO1959" s="4"/>
      <c r="AP1959" s="6"/>
      <c r="AQ1959" s="6"/>
      <c r="AR1959" s="6"/>
      <c r="AS1959" s="6"/>
      <c r="AT1959" s="6"/>
      <c r="AU1959" s="4"/>
      <c r="AV1959" s="6"/>
      <c r="AW1959" s="6"/>
      <c r="AX1959" s="7"/>
      <c r="BI1959" s="50"/>
      <c r="BK1959" s="50"/>
      <c r="BM1959" s="50"/>
      <c r="BO1959" s="50"/>
      <c r="BQ1959" s="50"/>
      <c r="BS1959" s="50"/>
    </row>
    <row r="1960" spans="1:71" x14ac:dyDescent="0.25">
      <c r="B1960" s="3" t="s">
        <v>263</v>
      </c>
      <c r="C1960" s="52" t="s">
        <v>558</v>
      </c>
      <c r="D1960" s="39">
        <v>45469</v>
      </c>
      <c r="E1960" s="22">
        <v>2</v>
      </c>
      <c r="F1960" s="3" t="s">
        <v>1132</v>
      </c>
      <c r="H1960" s="6"/>
      <c r="I1960" s="8"/>
      <c r="J1960" s="6"/>
      <c r="K1960" s="8"/>
      <c r="L1960" s="6"/>
      <c r="M1960" s="8"/>
      <c r="N1960" s="6"/>
      <c r="O1960" s="8"/>
      <c r="P1960" s="6"/>
      <c r="Q1960" s="8"/>
      <c r="R1960" s="8"/>
      <c r="S1960" s="8"/>
      <c r="T1960" s="8"/>
      <c r="U1960" s="8"/>
      <c r="V1960" s="3" t="s">
        <v>842</v>
      </c>
      <c r="W1960" s="3"/>
      <c r="Y1960" s="6"/>
      <c r="Z1960" s="6">
        <v>22</v>
      </c>
      <c r="AA1960" s="6">
        <v>58</v>
      </c>
      <c r="AB1960" s="7">
        <f>Z1960-AA1960</f>
        <v>-36</v>
      </c>
      <c r="AC1960" s="6">
        <v>34</v>
      </c>
      <c r="AD1960" s="6">
        <v>41</v>
      </c>
      <c r="AE1960" s="7">
        <f>AC1960-AD1960</f>
        <v>-7</v>
      </c>
      <c r="AF1960" s="6">
        <v>24</v>
      </c>
      <c r="AG1960" s="6">
        <v>29</v>
      </c>
      <c r="AH1960" s="7">
        <f>AF1960-AG1960</f>
        <v>-5</v>
      </c>
      <c r="AI1960" s="6">
        <v>27</v>
      </c>
      <c r="AJ1960" s="6">
        <v>52</v>
      </c>
      <c r="AK1960" s="7">
        <f>AI1960-AJ1960</f>
        <v>-25</v>
      </c>
      <c r="AL1960" s="6">
        <v>18</v>
      </c>
      <c r="AM1960" s="6">
        <v>28</v>
      </c>
      <c r="AN1960" s="7">
        <f>AL1960-AM1960</f>
        <v>-10</v>
      </c>
      <c r="AO1960" s="4" t="s">
        <v>1750</v>
      </c>
      <c r="AP1960" s="6">
        <v>20</v>
      </c>
      <c r="AQ1960" s="6">
        <v>34</v>
      </c>
      <c r="AR1960" s="6"/>
      <c r="AS1960" s="6"/>
      <c r="AT1960" s="6"/>
      <c r="AU1960" s="4" t="s">
        <v>1186</v>
      </c>
      <c r="AV1960" s="6"/>
      <c r="AW1960" s="6"/>
      <c r="AX1960" s="7"/>
      <c r="BI1960" s="50"/>
      <c r="BK1960" s="50"/>
      <c r="BM1960" s="50"/>
      <c r="BO1960" s="50"/>
      <c r="BQ1960" s="50"/>
      <c r="BS1960" s="50"/>
    </row>
    <row r="1961" spans="1:71" x14ac:dyDescent="0.25">
      <c r="B1961" s="3" t="s">
        <v>263</v>
      </c>
      <c r="C1961" s="52" t="s">
        <v>681</v>
      </c>
      <c r="D1961" s="39">
        <v>45469</v>
      </c>
      <c r="E1961" s="22">
        <v>28</v>
      </c>
      <c r="F1961" s="3" t="s">
        <v>1198</v>
      </c>
      <c r="H1961" s="6">
        <v>24</v>
      </c>
      <c r="I1961" s="7">
        <v>1</v>
      </c>
      <c r="J1961" s="6">
        <v>39</v>
      </c>
      <c r="K1961" s="7">
        <v>-1</v>
      </c>
      <c r="L1961" s="6">
        <v>13</v>
      </c>
      <c r="M1961" s="7">
        <v>2</v>
      </c>
      <c r="N1961" s="6">
        <v>5</v>
      </c>
      <c r="O1961" s="7">
        <v>0</v>
      </c>
      <c r="P1961" s="6">
        <v>13</v>
      </c>
      <c r="Q1961" s="7">
        <v>-1</v>
      </c>
      <c r="R1961" s="6"/>
      <c r="T1961" s="8">
        <v>-15</v>
      </c>
      <c r="U1961" s="8">
        <v>2</v>
      </c>
      <c r="V1961" s="3" t="s">
        <v>842</v>
      </c>
      <c r="W1961" s="3"/>
      <c r="Y1961" s="6"/>
      <c r="Z1961" s="6"/>
      <c r="AA1961" s="6"/>
      <c r="AC1961" s="6"/>
      <c r="AD1961" s="6"/>
      <c r="AF1961" s="6"/>
      <c r="AG1961" s="6"/>
      <c r="AI1961" s="6"/>
      <c r="AJ1961" s="6"/>
      <c r="AL1961" s="6"/>
      <c r="AM1961" s="6"/>
      <c r="AO1961" s="4"/>
      <c r="AP1961" s="6"/>
      <c r="AQ1961" s="6"/>
      <c r="AR1961" s="6"/>
      <c r="AS1961" s="6"/>
      <c r="AT1961" s="6"/>
      <c r="AU1961" s="4"/>
      <c r="AV1961" s="6"/>
      <c r="AW1961" s="6"/>
      <c r="AX1961" s="7"/>
      <c r="BI1961" s="50"/>
      <c r="BK1961" s="50"/>
      <c r="BM1961" s="50"/>
      <c r="BO1961" s="50"/>
      <c r="BQ1961" s="50"/>
      <c r="BS1961" s="50"/>
    </row>
    <row r="1962" spans="1:71" x14ac:dyDescent="0.25">
      <c r="B1962" s="3" t="s">
        <v>263</v>
      </c>
      <c r="C1962" s="52" t="s">
        <v>681</v>
      </c>
      <c r="D1962" s="39">
        <v>45469</v>
      </c>
      <c r="E1962" s="22">
        <v>30</v>
      </c>
      <c r="F1962" s="3" t="s">
        <v>1136</v>
      </c>
      <c r="G1962" s="2" t="s">
        <v>194</v>
      </c>
      <c r="H1962" s="6">
        <v>21</v>
      </c>
      <c r="I1962" s="7">
        <v>0</v>
      </c>
      <c r="J1962" s="6">
        <v>38</v>
      </c>
      <c r="K1962" s="7">
        <v>-4</v>
      </c>
      <c r="L1962" s="6">
        <v>11</v>
      </c>
      <c r="M1962" s="7">
        <v>1</v>
      </c>
      <c r="N1962" s="6">
        <v>6</v>
      </c>
      <c r="O1962" s="7">
        <v>1</v>
      </c>
      <c r="P1962" s="6">
        <v>14</v>
      </c>
      <c r="Q1962" s="7">
        <v>0</v>
      </c>
      <c r="R1962" s="6"/>
      <c r="T1962" s="8">
        <v>-17</v>
      </c>
      <c r="U1962" s="8">
        <v>4</v>
      </c>
      <c r="V1962" s="3" t="s">
        <v>842</v>
      </c>
      <c r="W1962" s="3" t="s">
        <v>988</v>
      </c>
      <c r="Y1962" s="6"/>
      <c r="Z1962" s="6"/>
      <c r="AA1962" s="6"/>
      <c r="AC1962" s="6"/>
      <c r="AD1962" s="6"/>
      <c r="AF1962" s="6"/>
      <c r="AG1962" s="6"/>
      <c r="AI1962" s="6"/>
      <c r="AJ1962" s="6"/>
      <c r="AL1962" s="6"/>
      <c r="AM1962" s="6"/>
      <c r="AO1962" s="4"/>
      <c r="AP1962" s="6"/>
      <c r="AQ1962" s="6"/>
      <c r="AR1962" s="6"/>
      <c r="AS1962" s="6"/>
      <c r="AT1962" s="6"/>
      <c r="AU1962" s="4"/>
      <c r="AV1962" s="6"/>
      <c r="AW1962" s="6"/>
      <c r="AX1962" s="7"/>
      <c r="BI1962" s="50"/>
      <c r="BK1962" s="50"/>
      <c r="BM1962" s="50"/>
      <c r="BO1962" s="50"/>
      <c r="BQ1962" s="50"/>
      <c r="BS1962" s="50"/>
    </row>
    <row r="1963" spans="1:71" x14ac:dyDescent="0.25">
      <c r="B1963" s="3" t="s">
        <v>263</v>
      </c>
      <c r="C1963" s="52" t="s">
        <v>681</v>
      </c>
      <c r="D1963" s="39">
        <v>45469</v>
      </c>
      <c r="E1963" s="22">
        <v>30</v>
      </c>
      <c r="F1963" s="3" t="s">
        <v>903</v>
      </c>
      <c r="G1963" s="2" t="s">
        <v>138</v>
      </c>
      <c r="H1963" s="6">
        <v>20</v>
      </c>
      <c r="I1963" s="7">
        <v>0</v>
      </c>
      <c r="J1963" s="6">
        <v>40</v>
      </c>
      <c r="K1963" s="7">
        <v>0</v>
      </c>
      <c r="L1963" s="6">
        <v>13</v>
      </c>
      <c r="M1963" s="7">
        <v>1</v>
      </c>
      <c r="N1963" s="6">
        <v>6</v>
      </c>
      <c r="O1963" s="7">
        <v>-3</v>
      </c>
      <c r="P1963" s="6">
        <v>17</v>
      </c>
      <c r="Q1963" s="7">
        <v>1</v>
      </c>
      <c r="R1963" s="6"/>
      <c r="T1963" s="6">
        <v>-20</v>
      </c>
      <c r="U1963" s="7">
        <v>0</v>
      </c>
      <c r="V1963" s="3" t="s">
        <v>842</v>
      </c>
      <c r="W1963" s="3"/>
      <c r="Y1963" s="6"/>
      <c r="Z1963" s="6">
        <v>21</v>
      </c>
      <c r="AA1963" s="6">
        <v>61</v>
      </c>
      <c r="AB1963" s="7">
        <f>Z1963-AA1963</f>
        <v>-40</v>
      </c>
      <c r="AC1963" s="6">
        <v>37</v>
      </c>
      <c r="AD1963" s="6">
        <v>37</v>
      </c>
      <c r="AE1963" s="7">
        <f>AC1963-AD1963</f>
        <v>0</v>
      </c>
      <c r="AF1963" s="6">
        <v>23</v>
      </c>
      <c r="AG1963" s="6">
        <v>20</v>
      </c>
      <c r="AH1963" s="7">
        <f>AF1963-AG1963</f>
        <v>3</v>
      </c>
      <c r="AI1963" s="6">
        <v>27</v>
      </c>
      <c r="AJ1963" s="6">
        <v>46</v>
      </c>
      <c r="AK1963" s="7">
        <f>AI1963-AJ1963</f>
        <v>-19</v>
      </c>
      <c r="AL1963" s="6">
        <v>19</v>
      </c>
      <c r="AM1963" s="6">
        <v>20</v>
      </c>
      <c r="AN1963" s="7">
        <f>AL1963-AM1963</f>
        <v>-1</v>
      </c>
      <c r="AO1963" s="4" t="s">
        <v>1127</v>
      </c>
      <c r="AP1963" s="6">
        <v>19</v>
      </c>
      <c r="AQ1963" s="6">
        <v>37</v>
      </c>
      <c r="AR1963" s="6"/>
      <c r="AS1963" s="6"/>
      <c r="AT1963" s="6"/>
      <c r="AU1963" s="4" t="s">
        <v>1035</v>
      </c>
      <c r="AV1963" s="6"/>
      <c r="AW1963" s="6"/>
      <c r="AX1963" s="7"/>
      <c r="BI1963" s="50"/>
      <c r="BK1963" s="50"/>
      <c r="BM1963" s="50"/>
      <c r="BO1963" s="50"/>
      <c r="BQ1963" s="50"/>
      <c r="BS1963" s="50"/>
    </row>
    <row r="1964" spans="1:71" x14ac:dyDescent="0.25">
      <c r="B1964" s="3" t="s">
        <v>263</v>
      </c>
      <c r="C1964" s="52" t="s">
        <v>667</v>
      </c>
      <c r="D1964" s="39">
        <v>45469</v>
      </c>
      <c r="E1964" s="22">
        <v>3</v>
      </c>
      <c r="F1964" s="3" t="s">
        <v>982</v>
      </c>
      <c r="G1964" s="2" t="s">
        <v>76</v>
      </c>
      <c r="H1964" s="6">
        <v>18</v>
      </c>
      <c r="I1964" s="7">
        <v>0</v>
      </c>
      <c r="J1964" s="6">
        <v>38</v>
      </c>
      <c r="K1964" s="7">
        <v>-3</v>
      </c>
      <c r="L1964" s="6">
        <v>11</v>
      </c>
      <c r="M1964" s="7">
        <v>-1</v>
      </c>
      <c r="N1964" s="6">
        <v>7</v>
      </c>
      <c r="O1964" s="7">
        <v>2</v>
      </c>
      <c r="P1964" s="6">
        <v>17</v>
      </c>
      <c r="Q1964" s="7">
        <v>3</v>
      </c>
      <c r="R1964" s="6"/>
      <c r="T1964" s="8">
        <v>-20</v>
      </c>
      <c r="U1964" s="8">
        <v>3</v>
      </c>
      <c r="V1964" s="3" t="s">
        <v>639</v>
      </c>
      <c r="W1964" s="3" t="s">
        <v>988</v>
      </c>
      <c r="Y1964" s="6"/>
      <c r="Z1964" s="6">
        <v>27</v>
      </c>
      <c r="AA1964" s="6">
        <v>57</v>
      </c>
      <c r="AB1964" s="7">
        <v>-29</v>
      </c>
      <c r="AC1964" s="6">
        <v>35</v>
      </c>
      <c r="AD1964" s="6">
        <v>44</v>
      </c>
      <c r="AE1964" s="7">
        <f>AC1964-AD1964</f>
        <v>-9</v>
      </c>
      <c r="AF1964" s="6">
        <v>21</v>
      </c>
      <c r="AG1964" s="6">
        <v>36</v>
      </c>
      <c r="AH1964" s="7">
        <v>-14</v>
      </c>
      <c r="AI1964" s="6">
        <v>30</v>
      </c>
      <c r="AJ1964" s="6">
        <v>50</v>
      </c>
      <c r="AK1964" s="7">
        <f>AI1964-AJ1964</f>
        <v>-20</v>
      </c>
      <c r="AL1964" s="6"/>
      <c r="AM1964" s="6"/>
      <c r="AO1964" s="4" t="s">
        <v>1248</v>
      </c>
      <c r="AP1964" s="6">
        <v>28</v>
      </c>
      <c r="AQ1964" s="6">
        <v>42</v>
      </c>
      <c r="AR1964" s="6"/>
      <c r="AS1964" s="6"/>
      <c r="AT1964" s="6"/>
      <c r="AU1964" s="4" t="s">
        <v>1084</v>
      </c>
      <c r="AV1964" s="6"/>
      <c r="AW1964" s="6"/>
      <c r="AX1964" s="7"/>
      <c r="BI1964" s="50"/>
      <c r="BK1964" s="50"/>
      <c r="BM1964" s="50"/>
      <c r="BO1964" s="50"/>
      <c r="BQ1964" s="50"/>
      <c r="BS1964" s="50"/>
    </row>
    <row r="1965" spans="1:71" x14ac:dyDescent="0.25">
      <c r="B1965" s="3" t="s">
        <v>263</v>
      </c>
      <c r="C1965" s="52" t="s">
        <v>602</v>
      </c>
      <c r="D1965" s="39">
        <v>45470</v>
      </c>
      <c r="E1965" s="22">
        <v>30</v>
      </c>
      <c r="F1965" s="3" t="s">
        <v>1164</v>
      </c>
      <c r="H1965" s="6">
        <v>20</v>
      </c>
      <c r="I1965" s="7">
        <v>-2</v>
      </c>
      <c r="J1965" s="6">
        <v>42</v>
      </c>
      <c r="K1965" s="7">
        <v>-1</v>
      </c>
      <c r="L1965" s="6">
        <v>10</v>
      </c>
      <c r="M1965" s="7">
        <v>2</v>
      </c>
      <c r="N1965" s="6">
        <v>7</v>
      </c>
      <c r="O1965" s="7">
        <v>0</v>
      </c>
      <c r="P1965" s="6">
        <v>16</v>
      </c>
      <c r="Q1965" s="7">
        <v>3</v>
      </c>
      <c r="R1965" s="6"/>
      <c r="T1965" s="6">
        <v>-22</v>
      </c>
      <c r="U1965" s="7">
        <v>-1</v>
      </c>
      <c r="V1965" s="3" t="s">
        <v>842</v>
      </c>
      <c r="W1965" s="3"/>
      <c r="Y1965" s="6"/>
      <c r="Z1965" s="6">
        <v>27</v>
      </c>
      <c r="AA1965" s="6">
        <v>55</v>
      </c>
      <c r="AB1965" s="7">
        <f>Z1965-AA1965</f>
        <v>-28</v>
      </c>
      <c r="AC1965" s="6">
        <v>36</v>
      </c>
      <c r="AD1965" s="6">
        <v>33</v>
      </c>
      <c r="AE1965" s="7">
        <f>AC1965-AD1965</f>
        <v>3</v>
      </c>
      <c r="AF1965" s="6"/>
      <c r="AG1965" s="6"/>
      <c r="AI1965" s="6"/>
      <c r="AJ1965" s="6"/>
      <c r="AL1965" s="6"/>
      <c r="AM1965" s="6"/>
      <c r="AO1965" s="4" t="s">
        <v>1189</v>
      </c>
      <c r="AP1965" s="6">
        <v>26</v>
      </c>
      <c r="AQ1965" s="6">
        <v>47</v>
      </c>
      <c r="AR1965" s="6"/>
      <c r="AS1965" s="6"/>
      <c r="AT1965" s="6"/>
      <c r="AU1965" s="4" t="s">
        <v>1185</v>
      </c>
      <c r="AV1965" s="6"/>
      <c r="AW1965" s="6"/>
      <c r="AX1965" s="7"/>
      <c r="BI1965" s="50"/>
      <c r="BK1965" s="50"/>
      <c r="BM1965" s="50"/>
      <c r="BO1965" s="50"/>
      <c r="BQ1965" s="50"/>
      <c r="BS1965" s="50"/>
    </row>
    <row r="1966" spans="1:71" x14ac:dyDescent="0.25">
      <c r="B1966" s="3" t="s">
        <v>263</v>
      </c>
      <c r="C1966" s="52" t="s">
        <v>488</v>
      </c>
      <c r="D1966" s="39">
        <v>45470</v>
      </c>
      <c r="E1966" s="22">
        <v>30</v>
      </c>
      <c r="F1966" s="3" t="s">
        <v>1094</v>
      </c>
      <c r="G1966" s="2" t="s">
        <v>124</v>
      </c>
      <c r="H1966" s="6">
        <v>21</v>
      </c>
      <c r="I1966" s="7">
        <v>1</v>
      </c>
      <c r="J1966" s="6">
        <v>42</v>
      </c>
      <c r="K1966" s="7">
        <v>0</v>
      </c>
      <c r="L1966" s="6">
        <v>11</v>
      </c>
      <c r="M1966" s="7">
        <v>0</v>
      </c>
      <c r="N1966" s="6">
        <v>4</v>
      </c>
      <c r="O1966" s="7">
        <v>0</v>
      </c>
      <c r="P1966" s="6">
        <v>16</v>
      </c>
      <c r="Q1966" s="7">
        <v>-1</v>
      </c>
      <c r="R1966" s="6"/>
      <c r="T1966" s="6">
        <v>-21</v>
      </c>
      <c r="U1966" s="7">
        <v>1</v>
      </c>
      <c r="V1966" s="3" t="s">
        <v>842</v>
      </c>
      <c r="W1966" s="3"/>
      <c r="Y1966" s="6"/>
      <c r="Z1966" s="6">
        <v>26</v>
      </c>
      <c r="AA1966" s="6">
        <v>71</v>
      </c>
      <c r="AB1966" s="7">
        <f>Z1966-AA1966</f>
        <v>-45</v>
      </c>
      <c r="AC1966" s="6">
        <v>49</v>
      </c>
      <c r="AD1966" s="6">
        <v>42</v>
      </c>
      <c r="AE1966" s="7">
        <f>AC1966-AD1966</f>
        <v>7</v>
      </c>
      <c r="AF1966" s="6"/>
      <c r="AG1966" s="6"/>
      <c r="AI1966" s="6"/>
      <c r="AJ1966" s="6"/>
      <c r="AL1966" s="6"/>
      <c r="AM1966" s="6"/>
      <c r="AO1966" s="4" t="s">
        <v>1095</v>
      </c>
      <c r="AP1966" s="6"/>
      <c r="AQ1966" s="6"/>
      <c r="AR1966" s="6"/>
      <c r="AS1966" s="6"/>
      <c r="AT1966" s="6"/>
      <c r="AU1966" s="4"/>
      <c r="AV1966" s="6"/>
      <c r="AW1966" s="6"/>
      <c r="AX1966" s="7"/>
      <c r="BI1966" s="50"/>
      <c r="BK1966" s="50"/>
      <c r="BM1966" s="50"/>
      <c r="BO1966" s="50"/>
      <c r="BQ1966" s="50"/>
      <c r="BS1966" s="50"/>
    </row>
    <row r="1967" spans="1:71" x14ac:dyDescent="0.25">
      <c r="B1967" s="3" t="s">
        <v>263</v>
      </c>
      <c r="C1967" s="52" t="s">
        <v>466</v>
      </c>
      <c r="D1967" s="39">
        <v>45470</v>
      </c>
      <c r="E1967" s="22">
        <v>3</v>
      </c>
      <c r="F1967" s="3" t="s">
        <v>976</v>
      </c>
      <c r="G1967" s="2" t="s">
        <v>46</v>
      </c>
      <c r="H1967" s="6">
        <v>19</v>
      </c>
      <c r="I1967" s="7">
        <v>0</v>
      </c>
      <c r="J1967" s="6">
        <v>38</v>
      </c>
      <c r="K1967" s="7">
        <v>-2</v>
      </c>
      <c r="L1967" s="6">
        <v>11</v>
      </c>
      <c r="M1967" s="7">
        <v>1</v>
      </c>
      <c r="N1967" s="6">
        <v>8</v>
      </c>
      <c r="O1967" s="7">
        <v>-1</v>
      </c>
      <c r="P1967" s="6">
        <v>18</v>
      </c>
      <c r="Q1967" s="7">
        <v>1</v>
      </c>
      <c r="R1967" s="6"/>
      <c r="T1967" s="6">
        <v>-19</v>
      </c>
      <c r="U1967" s="7">
        <v>2</v>
      </c>
      <c r="V1967" s="3" t="s">
        <v>842</v>
      </c>
      <c r="W1967" s="3" t="s">
        <v>1213</v>
      </c>
      <c r="X1967" s="3" t="s">
        <v>439</v>
      </c>
      <c r="Y1967" s="6"/>
      <c r="Z1967" s="6"/>
      <c r="AA1967" s="6"/>
      <c r="AC1967" s="6"/>
      <c r="AD1967" s="6"/>
      <c r="AF1967" s="6"/>
      <c r="AG1967" s="6"/>
      <c r="AI1967" s="6"/>
      <c r="AJ1967" s="6"/>
      <c r="AL1967" s="6"/>
      <c r="AM1967" s="6"/>
      <c r="AO1967" s="4"/>
      <c r="AP1967" s="6">
        <v>20</v>
      </c>
      <c r="AQ1967" s="6">
        <v>38</v>
      </c>
      <c r="AR1967" s="6"/>
      <c r="AS1967" s="6"/>
      <c r="AT1967" s="6"/>
      <c r="AU1967" s="4" t="s">
        <v>1185</v>
      </c>
      <c r="AV1967" s="6"/>
      <c r="AW1967" s="6"/>
      <c r="AX1967" s="7"/>
      <c r="BI1967" s="50"/>
      <c r="BK1967" s="50"/>
      <c r="BM1967" s="50"/>
      <c r="BO1967" s="50"/>
      <c r="BQ1967" s="50"/>
      <c r="BS1967" s="50"/>
    </row>
    <row r="1968" spans="1:71" x14ac:dyDescent="0.25">
      <c r="B1968" s="3" t="s">
        <v>263</v>
      </c>
      <c r="C1968" s="52" t="s">
        <v>568</v>
      </c>
      <c r="D1968" s="39">
        <v>45470</v>
      </c>
      <c r="E1968" s="22"/>
      <c r="F1968" s="3" t="s">
        <v>1163</v>
      </c>
      <c r="H1968" s="6">
        <v>21.9</v>
      </c>
      <c r="J1968" s="6">
        <v>39.5</v>
      </c>
      <c r="L1968" s="6">
        <v>10.5</v>
      </c>
      <c r="N1968" s="6">
        <v>6.5</v>
      </c>
      <c r="P1968" s="6">
        <v>15.5</v>
      </c>
      <c r="R1968" s="6"/>
      <c r="T1968" s="6">
        <f>H1968-J1968</f>
        <v>-17.600000000000001</v>
      </c>
      <c r="V1968" s="3" t="s">
        <v>842</v>
      </c>
      <c r="W1968" s="3"/>
      <c r="X1968" s="3"/>
      <c r="Y1968" s="6"/>
      <c r="Z1968" s="6"/>
      <c r="AA1968" s="6"/>
      <c r="AC1968" s="6"/>
      <c r="AD1968" s="6"/>
      <c r="AF1968" s="6"/>
      <c r="AG1968" s="6"/>
      <c r="AI1968" s="6"/>
      <c r="AJ1968" s="6"/>
      <c r="AL1968" s="6"/>
      <c r="AM1968" s="6"/>
      <c r="AO1968" s="4"/>
      <c r="AP1968" s="6"/>
      <c r="AQ1968" s="6"/>
      <c r="AR1968" s="6"/>
      <c r="AS1968" s="6"/>
      <c r="AT1968" s="6"/>
      <c r="AU1968" s="4"/>
      <c r="AV1968" s="6"/>
      <c r="AW1968" s="6"/>
      <c r="AX1968" s="7"/>
      <c r="BI1968" s="50"/>
      <c r="BK1968" s="50"/>
      <c r="BM1968" s="50"/>
      <c r="BO1968" s="50"/>
      <c r="BQ1968" s="50"/>
      <c r="BS1968" s="50"/>
    </row>
    <row r="1969" spans="2:71" x14ac:dyDescent="0.25">
      <c r="B1969" s="3" t="s">
        <v>263</v>
      </c>
      <c r="C1969" s="52" t="s">
        <v>449</v>
      </c>
      <c r="D1969" s="39">
        <v>45470</v>
      </c>
      <c r="E1969" s="90">
        <v>45761</v>
      </c>
      <c r="F1969" s="3" t="s">
        <v>1121</v>
      </c>
      <c r="H1969" s="6">
        <v>23.9</v>
      </c>
      <c r="I1969" s="7">
        <f>H1969-H1911</f>
        <v>2.8999999999999986</v>
      </c>
      <c r="J1969" s="6">
        <v>40.1</v>
      </c>
      <c r="K1969" s="7">
        <f>J1969-J1911</f>
        <v>-2.8999999999999986</v>
      </c>
      <c r="L1969" s="6">
        <v>9.4</v>
      </c>
      <c r="M1969" s="7">
        <f>L1969-L1911</f>
        <v>-0.59999999999999964</v>
      </c>
      <c r="N1969" s="6">
        <v>5.8</v>
      </c>
      <c r="O1969" s="7">
        <f>N1969-N1911</f>
        <v>0.79999999999999982</v>
      </c>
      <c r="P1969" s="6">
        <v>15.5</v>
      </c>
      <c r="Q1969" s="7">
        <f>P1969-P1911</f>
        <v>-0.5</v>
      </c>
      <c r="R1969" s="6"/>
      <c r="T1969" s="6">
        <f>H1969-J1969</f>
        <v>-16.200000000000003</v>
      </c>
      <c r="U1969" s="7">
        <v>-4</v>
      </c>
      <c r="V1969" s="3" t="s">
        <v>842</v>
      </c>
      <c r="W1969" s="3"/>
      <c r="X1969" s="3"/>
      <c r="Y1969" s="6"/>
      <c r="Z1969" s="6"/>
      <c r="AA1969" s="6"/>
      <c r="AC1969" s="6"/>
      <c r="AD1969" s="6"/>
      <c r="AF1969" s="6"/>
      <c r="AG1969" s="6"/>
      <c r="AI1969" s="6"/>
      <c r="AJ1969" s="6"/>
      <c r="AL1969" s="6"/>
      <c r="AM1969" s="6"/>
      <c r="AO1969" s="4"/>
      <c r="AP1969" s="6"/>
      <c r="AQ1969" s="6"/>
      <c r="AR1969" s="6"/>
      <c r="AS1969" s="6"/>
      <c r="AT1969" s="6"/>
      <c r="AU1969" s="4"/>
      <c r="AV1969" s="6"/>
      <c r="AW1969" s="6"/>
      <c r="AX1969" s="7"/>
      <c r="BI1969" s="50"/>
      <c r="BK1969" s="50"/>
      <c r="BM1969" s="50"/>
      <c r="BO1969" s="50"/>
      <c r="BQ1969" s="50"/>
      <c r="BS1969" s="50"/>
    </row>
    <row r="1970" spans="2:71" x14ac:dyDescent="0.25">
      <c r="B1970" s="3" t="s">
        <v>263</v>
      </c>
      <c r="C1970" s="52" t="s">
        <v>677</v>
      </c>
      <c r="D1970" s="39">
        <v>45471</v>
      </c>
      <c r="E1970" s="22">
        <v>1</v>
      </c>
      <c r="F1970" s="3" t="s">
        <v>1198</v>
      </c>
      <c r="H1970" s="6">
        <v>24</v>
      </c>
      <c r="I1970" s="7">
        <v>0</v>
      </c>
      <c r="J1970" s="6">
        <v>39</v>
      </c>
      <c r="K1970" s="7">
        <v>0</v>
      </c>
      <c r="L1970" s="6">
        <v>12</v>
      </c>
      <c r="M1970" s="7">
        <v>-1</v>
      </c>
      <c r="N1970" s="6">
        <v>5</v>
      </c>
      <c r="O1970" s="7">
        <v>0</v>
      </c>
      <c r="P1970" s="6">
        <v>15</v>
      </c>
      <c r="Q1970" s="7">
        <v>2</v>
      </c>
      <c r="R1970" s="6"/>
      <c r="T1970" s="6">
        <v>-15</v>
      </c>
      <c r="U1970" s="7">
        <v>0</v>
      </c>
      <c r="V1970" s="3" t="s">
        <v>842</v>
      </c>
      <c r="W1970" s="3"/>
      <c r="Y1970" s="6"/>
      <c r="Z1970" s="6">
        <v>21</v>
      </c>
      <c r="AA1970" s="6">
        <v>57</v>
      </c>
      <c r="AB1970" s="7">
        <f>Z1970-AA1970</f>
        <v>-36</v>
      </c>
      <c r="AC1970" s="6">
        <v>34</v>
      </c>
      <c r="AD1970" s="6">
        <v>32</v>
      </c>
      <c r="AE1970" s="7">
        <f>AC1970-AD1970</f>
        <v>2</v>
      </c>
      <c r="AF1970" s="6">
        <v>17</v>
      </c>
      <c r="AG1970" s="6">
        <v>24</v>
      </c>
      <c r="AH1970" s="7">
        <f>AF1970-AG1970</f>
        <v>-7</v>
      </c>
      <c r="AI1970" s="6"/>
      <c r="AJ1970" s="6"/>
      <c r="AL1970" s="6"/>
      <c r="AM1970" s="6"/>
      <c r="AO1970" s="4" t="s">
        <v>1211</v>
      </c>
      <c r="AP1970" s="6">
        <v>22</v>
      </c>
      <c r="AQ1970" s="6">
        <v>39</v>
      </c>
      <c r="AR1970" s="6"/>
      <c r="AS1970" s="6"/>
      <c r="AT1970" s="6"/>
      <c r="AU1970" s="4" t="s">
        <v>1237</v>
      </c>
      <c r="AV1970" s="6"/>
      <c r="AW1970" s="6"/>
      <c r="AX1970" s="7"/>
      <c r="BI1970" s="50"/>
      <c r="BK1970" s="50"/>
      <c r="BM1970" s="50"/>
      <c r="BO1970" s="50"/>
      <c r="BQ1970" s="50"/>
      <c r="BS1970" s="50"/>
    </row>
    <row r="1971" spans="2:71" x14ac:dyDescent="0.25">
      <c r="B1971" s="3" t="s">
        <v>263</v>
      </c>
      <c r="C1971" s="52" t="s">
        <v>677</v>
      </c>
      <c r="D1971" s="39">
        <v>45471</v>
      </c>
      <c r="E1971" s="22">
        <v>2</v>
      </c>
      <c r="F1971" s="3" t="s">
        <v>1136</v>
      </c>
      <c r="G1971" s="2" t="s">
        <v>54</v>
      </c>
      <c r="H1971" s="6">
        <v>24</v>
      </c>
      <c r="I1971" s="7">
        <v>3</v>
      </c>
      <c r="J1971" s="6">
        <v>39</v>
      </c>
      <c r="K1971" s="7">
        <v>1</v>
      </c>
      <c r="L1971" s="6">
        <v>10</v>
      </c>
      <c r="M1971" s="7">
        <v>-1</v>
      </c>
      <c r="N1971" s="6">
        <v>4</v>
      </c>
      <c r="O1971" s="7">
        <v>-2</v>
      </c>
      <c r="P1971" s="6">
        <v>13</v>
      </c>
      <c r="Q1971" s="7">
        <v>-1</v>
      </c>
      <c r="R1971" s="6"/>
      <c r="T1971" s="6">
        <v>-15</v>
      </c>
      <c r="U1971" s="7">
        <v>2</v>
      </c>
      <c r="V1971" s="3" t="s">
        <v>842</v>
      </c>
      <c r="W1971" s="3" t="s">
        <v>988</v>
      </c>
      <c r="Y1971" s="6"/>
      <c r="Z1971" s="6"/>
      <c r="AA1971" s="6"/>
      <c r="AC1971" s="6"/>
      <c r="AD1971" s="6"/>
      <c r="AF1971" s="6"/>
      <c r="AG1971" s="6"/>
      <c r="AI1971" s="6"/>
      <c r="AJ1971" s="6"/>
      <c r="AL1971" s="6"/>
      <c r="AM1971" s="6"/>
      <c r="AO1971" s="4"/>
      <c r="AP1971" s="6"/>
      <c r="AQ1971" s="6"/>
      <c r="AR1971" s="6"/>
      <c r="AS1971" s="6"/>
      <c r="AT1971" s="6"/>
      <c r="AU1971" s="4"/>
      <c r="AV1971" s="6"/>
      <c r="AW1971" s="6"/>
      <c r="AX1971" s="7"/>
      <c r="BI1971" s="50"/>
      <c r="BK1971" s="50"/>
      <c r="BM1971" s="50"/>
      <c r="BO1971" s="50"/>
      <c r="BQ1971" s="50"/>
      <c r="BS1971" s="50"/>
    </row>
    <row r="1972" spans="2:71" x14ac:dyDescent="0.25">
      <c r="B1972" s="3" t="s">
        <v>263</v>
      </c>
      <c r="C1972" s="52" t="s">
        <v>677</v>
      </c>
      <c r="D1972" s="39">
        <v>45471</v>
      </c>
      <c r="E1972" s="22">
        <v>3</v>
      </c>
      <c r="F1972" s="3" t="s">
        <v>1163</v>
      </c>
      <c r="H1972" s="6">
        <v>22.7</v>
      </c>
      <c r="I1972" s="7">
        <v>-3.3</v>
      </c>
      <c r="J1972" s="6">
        <v>40.9</v>
      </c>
      <c r="K1972" s="7">
        <v>0.9</v>
      </c>
      <c r="L1972" s="6">
        <v>11.4</v>
      </c>
      <c r="M1972" s="7">
        <v>0.4</v>
      </c>
      <c r="N1972" s="6">
        <v>6.8</v>
      </c>
      <c r="O1972" s="7">
        <v>0.8</v>
      </c>
      <c r="P1972" s="6">
        <v>15.9</v>
      </c>
      <c r="Q1972" s="7">
        <v>7.9</v>
      </c>
      <c r="R1972" s="6"/>
      <c r="T1972" s="6">
        <f>H1972-J1972</f>
        <v>-18.2</v>
      </c>
      <c r="U1972" s="7">
        <f>T1972-T1857</f>
        <v>-18.2</v>
      </c>
      <c r="V1972" s="3" t="s">
        <v>842</v>
      </c>
      <c r="W1972" s="3" t="s">
        <v>1261</v>
      </c>
      <c r="X1972" t="s">
        <v>1152</v>
      </c>
      <c r="Y1972" s="6"/>
      <c r="Z1972" s="6"/>
      <c r="AA1972" s="6"/>
      <c r="AC1972" s="6"/>
      <c r="AD1972" s="6"/>
      <c r="AF1972" s="6"/>
      <c r="AG1972" s="6"/>
      <c r="AI1972" s="6"/>
      <c r="AJ1972" s="6"/>
      <c r="AL1972" s="6"/>
      <c r="AM1972" s="6"/>
      <c r="AO1972" s="4"/>
      <c r="AP1972" s="6"/>
      <c r="AQ1972" s="6"/>
      <c r="AR1972" s="6"/>
      <c r="AS1972" s="6"/>
      <c r="AT1972" s="6"/>
      <c r="AU1972" s="4"/>
      <c r="AV1972" s="6"/>
      <c r="AW1972" s="6"/>
      <c r="AX1972" s="7"/>
      <c r="BF1972">
        <v>115</v>
      </c>
      <c r="BG1972" s="50">
        <f>BF1972-BF1554</f>
        <v>-36</v>
      </c>
      <c r="BH1972">
        <v>420</v>
      </c>
      <c r="BI1972" s="50">
        <f>BH1972-BH1554</f>
        <v>18</v>
      </c>
      <c r="BJ1972">
        <v>67</v>
      </c>
      <c r="BK1972" s="50">
        <f>BJ1972-BJ1554</f>
        <v>13</v>
      </c>
      <c r="BL1972">
        <v>1</v>
      </c>
      <c r="BM1972" s="50">
        <f>BL1972-BL1554</f>
        <v>0</v>
      </c>
      <c r="BN1972">
        <v>2</v>
      </c>
      <c r="BO1972" s="50">
        <f>BN1972-BN1554</f>
        <v>2</v>
      </c>
      <c r="BP1972">
        <v>22</v>
      </c>
      <c r="BQ1972" s="50">
        <f>BP1972-BP1554</f>
        <v>2</v>
      </c>
      <c r="BR1972">
        <v>4</v>
      </c>
      <c r="BS1972" s="50">
        <f>BR1972-BR1554</f>
        <v>1</v>
      </c>
    </row>
    <row r="1973" spans="2:71" x14ac:dyDescent="0.25">
      <c r="B1973" s="3" t="s">
        <v>263</v>
      </c>
      <c r="C1973" s="52" t="s">
        <v>721</v>
      </c>
      <c r="D1973" s="39">
        <v>45471</v>
      </c>
      <c r="E1973" s="22">
        <v>1</v>
      </c>
      <c r="F1973" s="3" t="s">
        <v>1173</v>
      </c>
      <c r="G1973" s="2" t="s">
        <v>220</v>
      </c>
      <c r="H1973" s="6">
        <v>24</v>
      </c>
      <c r="I1973" s="7">
        <v>-1</v>
      </c>
      <c r="J1973" s="6">
        <v>39</v>
      </c>
      <c r="K1973" s="7">
        <v>-2</v>
      </c>
      <c r="L1973" s="6">
        <v>10</v>
      </c>
      <c r="M1973" s="7">
        <v>-1</v>
      </c>
      <c r="N1973" s="6">
        <v>5</v>
      </c>
      <c r="O1973" s="7">
        <v>0</v>
      </c>
      <c r="P1973" s="6">
        <v>16</v>
      </c>
      <c r="Q1973" s="7">
        <v>1</v>
      </c>
      <c r="R1973" s="6"/>
      <c r="T1973" s="6">
        <v>-15</v>
      </c>
      <c r="U1973" s="7">
        <v>1</v>
      </c>
      <c r="V1973" s="3" t="s">
        <v>842</v>
      </c>
      <c r="W1973" s="3"/>
      <c r="Y1973" s="6"/>
      <c r="Z1973" s="6">
        <v>23</v>
      </c>
      <c r="AA1973" s="6">
        <v>55</v>
      </c>
      <c r="AB1973" s="7">
        <f>Z1973-AA1973</f>
        <v>-32</v>
      </c>
      <c r="AC1973" s="6">
        <v>35</v>
      </c>
      <c r="AD1973" s="6">
        <v>31</v>
      </c>
      <c r="AE1973" s="7">
        <f>AC1973-AD1973</f>
        <v>4</v>
      </c>
      <c r="AF1973" s="6"/>
      <c r="AG1973" s="6"/>
      <c r="AI1973" s="6"/>
      <c r="AJ1973" s="6"/>
      <c r="AL1973" s="6"/>
      <c r="AM1973" s="6"/>
      <c r="AO1973" s="4" t="s">
        <v>1226</v>
      </c>
      <c r="AP1973" s="6">
        <v>30</v>
      </c>
      <c r="AQ1973" s="6">
        <v>44</v>
      </c>
      <c r="AR1973" s="6"/>
      <c r="AS1973" s="6"/>
      <c r="AT1973" s="6"/>
      <c r="AU1973" s="4" t="s">
        <v>1227</v>
      </c>
      <c r="AV1973" s="6"/>
      <c r="AW1973" s="6"/>
      <c r="AX1973" s="7"/>
      <c r="BI1973" s="50"/>
      <c r="BK1973" s="50"/>
      <c r="BM1973" s="50"/>
      <c r="BO1973" s="50"/>
      <c r="BQ1973" s="50"/>
      <c r="BS1973" s="50"/>
    </row>
    <row r="1974" spans="2:71" x14ac:dyDescent="0.25">
      <c r="B1974" s="3" t="s">
        <v>263</v>
      </c>
      <c r="C1974" s="52" t="s">
        <v>721</v>
      </c>
      <c r="D1974" s="39">
        <v>45471</v>
      </c>
      <c r="E1974" s="22">
        <v>1</v>
      </c>
      <c r="F1974" s="3" t="s">
        <v>1173</v>
      </c>
      <c r="G1974" s="2" t="s">
        <v>220</v>
      </c>
      <c r="H1974" s="6"/>
      <c r="J1974" s="6"/>
      <c r="L1974" s="6"/>
      <c r="N1974" s="6"/>
      <c r="P1974" s="6"/>
      <c r="R1974" s="6"/>
      <c r="T1974" s="6"/>
      <c r="V1974" s="3" t="s">
        <v>842</v>
      </c>
      <c r="W1974" s="3"/>
      <c r="Y1974" s="6"/>
      <c r="Z1974" s="6">
        <v>26</v>
      </c>
      <c r="AA1974" s="6">
        <v>52</v>
      </c>
      <c r="AB1974" s="7">
        <f>Z1974-AA1974</f>
        <v>-26</v>
      </c>
      <c r="AC1974" s="6">
        <v>39</v>
      </c>
      <c r="AD1974" s="6">
        <v>32</v>
      </c>
      <c r="AE1974" s="7">
        <f>AC1974-AD1974</f>
        <v>7</v>
      </c>
      <c r="AF1974" s="6">
        <v>21</v>
      </c>
      <c r="AG1974" s="6">
        <v>22</v>
      </c>
      <c r="AH1974" s="7">
        <f>AF1974-AG1974</f>
        <v>-1</v>
      </c>
      <c r="AI1974" s="6">
        <v>28</v>
      </c>
      <c r="AJ1974" s="6">
        <v>46</v>
      </c>
      <c r="AK1974" s="7">
        <f>AI1974-AJ1974</f>
        <v>-18</v>
      </c>
      <c r="AL1974" s="6"/>
      <c r="AM1974" s="6"/>
      <c r="AO1974" s="4" t="s">
        <v>1228</v>
      </c>
      <c r="AP1974" s="6"/>
      <c r="AQ1974" s="6"/>
      <c r="AR1974" s="6"/>
      <c r="AS1974" s="6"/>
      <c r="AT1974" s="6"/>
      <c r="AU1974" s="4"/>
      <c r="AV1974" s="6"/>
      <c r="AW1974" s="6"/>
      <c r="AX1974" s="7"/>
      <c r="BI1974" s="50"/>
      <c r="BK1974" s="50"/>
      <c r="BM1974" s="50"/>
      <c r="BO1974" s="50"/>
      <c r="BQ1974" s="50"/>
      <c r="BS1974" s="50"/>
    </row>
    <row r="1975" spans="2:71" x14ac:dyDescent="0.25">
      <c r="B1975" s="3" t="s">
        <v>263</v>
      </c>
      <c r="C1975" s="52" t="s">
        <v>721</v>
      </c>
      <c r="D1975" s="39">
        <v>45471</v>
      </c>
      <c r="E1975" s="22">
        <v>2</v>
      </c>
      <c r="F1975" s="3" t="s">
        <v>1239</v>
      </c>
      <c r="H1975" s="6">
        <v>21</v>
      </c>
      <c r="I1975" s="7">
        <v>0</v>
      </c>
      <c r="J1975" s="6">
        <v>36</v>
      </c>
      <c r="K1975" s="7">
        <v>-2</v>
      </c>
      <c r="L1975" s="6">
        <v>13</v>
      </c>
      <c r="M1975" s="7">
        <v>1</v>
      </c>
      <c r="N1975" s="6">
        <v>7</v>
      </c>
      <c r="O1975" s="7">
        <v>-1</v>
      </c>
      <c r="P1975" s="6">
        <v>16</v>
      </c>
      <c r="Q1975" s="7">
        <v>0</v>
      </c>
      <c r="R1975" s="6"/>
      <c r="T1975" s="6">
        <v>-15</v>
      </c>
      <c r="U1975" s="7">
        <v>2</v>
      </c>
      <c r="V1975" s="3" t="s">
        <v>842</v>
      </c>
      <c r="W1975" s="3"/>
      <c r="Y1975" s="6"/>
      <c r="Z1975" s="6"/>
      <c r="AA1975" s="6"/>
      <c r="AC1975" s="6"/>
      <c r="AD1975" s="6"/>
      <c r="AF1975" s="6"/>
      <c r="AG1975" s="6"/>
      <c r="AI1975" s="6"/>
      <c r="AJ1975" s="6"/>
      <c r="AL1975" s="6"/>
      <c r="AM1975" s="6"/>
      <c r="AO1975" s="4"/>
      <c r="AP1975" s="6">
        <v>18</v>
      </c>
      <c r="AQ1975" s="6">
        <v>33</v>
      </c>
      <c r="AR1975" s="6"/>
      <c r="AS1975" s="6"/>
      <c r="AT1975" s="6"/>
      <c r="AU1975" s="4" t="s">
        <v>1046</v>
      </c>
      <c r="AV1975" s="6"/>
      <c r="AW1975" s="6"/>
      <c r="AX1975" s="7"/>
      <c r="BI1975" s="50"/>
      <c r="BK1975" s="50"/>
      <c r="BM1975" s="50"/>
      <c r="BO1975" s="50"/>
      <c r="BQ1975" s="50"/>
      <c r="BS1975" s="50"/>
    </row>
    <row r="1976" spans="2:71" x14ac:dyDescent="0.25">
      <c r="B1976" s="3" t="s">
        <v>263</v>
      </c>
      <c r="C1976" s="52" t="s">
        <v>424</v>
      </c>
      <c r="D1976" s="39">
        <v>45471</v>
      </c>
      <c r="E1976" s="22">
        <v>2</v>
      </c>
      <c r="F1976" s="3" t="s">
        <v>1135</v>
      </c>
      <c r="H1976" s="6">
        <v>22</v>
      </c>
      <c r="I1976" s="7">
        <v>3</v>
      </c>
      <c r="J1976" s="6">
        <v>41</v>
      </c>
      <c r="K1976" s="7">
        <v>-1</v>
      </c>
      <c r="L1976" s="6">
        <v>10</v>
      </c>
      <c r="M1976" s="7">
        <v>-1</v>
      </c>
      <c r="N1976" s="6">
        <v>6</v>
      </c>
      <c r="O1976" s="7">
        <v>1</v>
      </c>
      <c r="P1976" s="6">
        <v>16</v>
      </c>
      <c r="Q1976" s="7">
        <v>-2</v>
      </c>
      <c r="R1976" s="6"/>
      <c r="T1976" s="6">
        <v>-19</v>
      </c>
      <c r="U1976" s="7">
        <v>4</v>
      </c>
      <c r="V1976" s="3" t="s">
        <v>842</v>
      </c>
      <c r="W1976" s="3" t="s">
        <v>1262</v>
      </c>
      <c r="Y1976" s="6"/>
      <c r="Z1976" s="6">
        <v>27</v>
      </c>
      <c r="AA1976" s="6">
        <v>50</v>
      </c>
      <c r="AB1976" s="7">
        <f>Z1976-AA1976</f>
        <v>-23</v>
      </c>
      <c r="AC1976" s="6">
        <v>41</v>
      </c>
      <c r="AD1976" s="6">
        <v>32</v>
      </c>
      <c r="AE1976" s="7">
        <f>AC1976-AD1976</f>
        <v>9</v>
      </c>
      <c r="AF1976" s="6"/>
      <c r="AG1976" s="6"/>
      <c r="AI1976" s="6"/>
      <c r="AJ1976" s="6"/>
      <c r="AL1976" s="6"/>
      <c r="AM1976" s="6"/>
      <c r="AO1976" s="4" t="s">
        <v>1247</v>
      </c>
      <c r="AP1976" s="6">
        <v>25</v>
      </c>
      <c r="AQ1976" s="6">
        <v>48</v>
      </c>
      <c r="AR1976" s="6"/>
      <c r="AS1976" s="6"/>
      <c r="AT1976" s="6"/>
      <c r="AU1976" s="4" t="s">
        <v>1147</v>
      </c>
      <c r="AV1976" s="6"/>
      <c r="AW1976" s="6"/>
      <c r="AX1976" s="7"/>
      <c r="BI1976" s="50"/>
      <c r="BK1976" s="50"/>
      <c r="BM1976" s="50"/>
      <c r="BO1976" s="50"/>
      <c r="BQ1976" s="50"/>
      <c r="BS1976" s="50"/>
    </row>
    <row r="1977" spans="2:71" x14ac:dyDescent="0.25">
      <c r="B1977" s="3" t="s">
        <v>263</v>
      </c>
      <c r="C1977" s="52" t="s">
        <v>424</v>
      </c>
      <c r="D1977" s="39">
        <v>45471</v>
      </c>
      <c r="E1977" s="22">
        <v>3</v>
      </c>
      <c r="F1977" s="3" t="s">
        <v>1169</v>
      </c>
      <c r="H1977" s="6">
        <v>21</v>
      </c>
      <c r="I1977" s="7">
        <v>2</v>
      </c>
      <c r="J1977" s="6">
        <v>40</v>
      </c>
      <c r="K1977" s="7">
        <v>-1</v>
      </c>
      <c r="L1977" s="6">
        <v>11</v>
      </c>
      <c r="M1977" s="7">
        <v>-1</v>
      </c>
      <c r="N1977" s="6">
        <v>6</v>
      </c>
      <c r="O1977" s="7">
        <v>1</v>
      </c>
      <c r="P1977" s="6">
        <v>16</v>
      </c>
      <c r="Q1977" s="7">
        <v>-1</v>
      </c>
      <c r="R1977" s="6"/>
      <c r="T1977" s="6">
        <v>-19</v>
      </c>
      <c r="U1977" s="7">
        <v>3</v>
      </c>
      <c r="V1977" s="3" t="s">
        <v>1170</v>
      </c>
      <c r="W1977" s="3" t="s">
        <v>988</v>
      </c>
      <c r="X1977" s="3" t="s">
        <v>1152</v>
      </c>
      <c r="Y1977" s="6"/>
      <c r="Z1977" s="6"/>
      <c r="AA1977" s="6"/>
      <c r="AC1977" s="6"/>
      <c r="AD1977" s="6"/>
      <c r="AF1977" s="6"/>
      <c r="AG1977" s="6"/>
      <c r="AI1977" s="6"/>
      <c r="AJ1977" s="6"/>
      <c r="AL1977" s="6"/>
      <c r="AM1977" s="6"/>
      <c r="AO1977" s="4"/>
      <c r="AP1977" s="6"/>
      <c r="AQ1977" s="6"/>
      <c r="AR1977" s="6"/>
      <c r="AS1977" s="6"/>
      <c r="AT1977" s="6"/>
      <c r="AU1977" s="4"/>
      <c r="AV1977" s="6"/>
      <c r="AW1977" s="6"/>
      <c r="AX1977" s="7"/>
      <c r="BF1977">
        <v>82</v>
      </c>
      <c r="BH1977">
        <v>461</v>
      </c>
      <c r="BI1977" s="50"/>
      <c r="BJ1977">
        <v>55</v>
      </c>
      <c r="BK1977" s="50"/>
      <c r="BL1977">
        <v>3</v>
      </c>
      <c r="BM1977" s="50"/>
      <c r="BN1977">
        <v>7</v>
      </c>
      <c r="BO1977" s="50"/>
      <c r="BP1977">
        <v>19</v>
      </c>
      <c r="BQ1977" s="50"/>
      <c r="BS1977" s="50"/>
    </row>
    <row r="1978" spans="2:71" x14ac:dyDescent="0.25">
      <c r="B1978" s="3" t="s">
        <v>263</v>
      </c>
      <c r="C1978" s="52" t="s">
        <v>603</v>
      </c>
      <c r="D1978" s="39">
        <v>45472</v>
      </c>
      <c r="E1978" s="22"/>
      <c r="F1978" s="3" t="s">
        <v>821</v>
      </c>
      <c r="H1978" s="6"/>
      <c r="J1978" s="6"/>
      <c r="L1978" s="6"/>
      <c r="N1978" s="6"/>
      <c r="P1978" s="6"/>
      <c r="R1978" s="6"/>
      <c r="T1978" s="6"/>
      <c r="V1978" s="3" t="s">
        <v>842</v>
      </c>
      <c r="W1978" s="3"/>
      <c r="Y1978" s="6"/>
      <c r="Z1978" s="6">
        <v>21</v>
      </c>
      <c r="AA1978" s="6">
        <v>73</v>
      </c>
      <c r="AB1978" s="7">
        <f>Z1978-AA1978</f>
        <v>-52</v>
      </c>
      <c r="AC1978" s="6">
        <v>35</v>
      </c>
      <c r="AD1978" s="6">
        <v>55</v>
      </c>
      <c r="AE1978" s="7">
        <f>AC1978-AD1978</f>
        <v>-20</v>
      </c>
      <c r="AF1978" s="6">
        <v>27</v>
      </c>
      <c r="AG1978" s="6">
        <v>37</v>
      </c>
      <c r="AH1978" s="7">
        <f>AF1978-AG1978</f>
        <v>-10</v>
      </c>
      <c r="AI1978" s="6">
        <v>26</v>
      </c>
      <c r="AJ1978" s="6">
        <v>65</v>
      </c>
      <c r="AK1978" s="7">
        <f>AI1978-AJ1978</f>
        <v>-39</v>
      </c>
      <c r="AL1978" s="6">
        <v>8</v>
      </c>
      <c r="AM1978" s="6">
        <v>18</v>
      </c>
      <c r="AN1978" s="7">
        <f>AL1978-AM1978</f>
        <v>-10</v>
      </c>
      <c r="AO1978" s="4" t="s">
        <v>931</v>
      </c>
      <c r="AP1978" s="6"/>
      <c r="AQ1978" s="6"/>
      <c r="AR1978" s="6"/>
      <c r="AS1978" s="6"/>
      <c r="AT1978" s="6"/>
      <c r="AU1978" s="4"/>
      <c r="AV1978" s="6"/>
      <c r="AW1978" s="6"/>
      <c r="AX1978" s="7"/>
      <c r="BI1978" s="50"/>
      <c r="BK1978" s="50"/>
      <c r="BM1978" s="50"/>
      <c r="BO1978" s="50"/>
      <c r="BQ1978" s="50"/>
      <c r="BS1978" s="50"/>
    </row>
    <row r="1979" spans="2:71" x14ac:dyDescent="0.25">
      <c r="B1979" s="3" t="s">
        <v>263</v>
      </c>
      <c r="C1979" s="52" t="s">
        <v>604</v>
      </c>
      <c r="D1979" s="39">
        <v>45472</v>
      </c>
      <c r="E1979" s="22">
        <v>3</v>
      </c>
      <c r="F1979" s="3" t="s">
        <v>821</v>
      </c>
      <c r="H1979" s="6"/>
      <c r="J1979" s="6"/>
      <c r="L1979" s="6"/>
      <c r="N1979" s="6"/>
      <c r="P1979" s="6"/>
      <c r="R1979" s="6"/>
      <c r="T1979" s="6"/>
      <c r="V1979" s="3" t="s">
        <v>842</v>
      </c>
      <c r="W1979" s="3"/>
      <c r="Y1979" s="6"/>
      <c r="Z1979" s="6"/>
      <c r="AA1979" s="6"/>
      <c r="AC1979" s="6"/>
      <c r="AD1979" s="6"/>
      <c r="AF1979" s="6"/>
      <c r="AG1979" s="6"/>
      <c r="AI1979" s="6"/>
      <c r="AJ1979" s="6"/>
      <c r="AL1979" s="6"/>
      <c r="AM1979" s="6"/>
      <c r="AO1979" s="4"/>
      <c r="AP1979" s="6"/>
      <c r="AQ1979" s="6"/>
      <c r="AR1979" s="6"/>
      <c r="AS1979" s="6"/>
      <c r="AT1979" s="6"/>
      <c r="AU1979" s="4"/>
      <c r="AV1979" s="6">
        <v>15</v>
      </c>
      <c r="AW1979" s="6">
        <v>71</v>
      </c>
      <c r="AX1979" s="7">
        <f>AV1979-AW1979</f>
        <v>-56</v>
      </c>
      <c r="AY1979" s="4" t="s">
        <v>871</v>
      </c>
      <c r="BI1979" s="50"/>
      <c r="BK1979" s="50"/>
      <c r="BM1979" s="50"/>
      <c r="BO1979" s="50"/>
      <c r="BQ1979" s="50"/>
      <c r="BS1979" s="50"/>
    </row>
    <row r="1980" spans="2:71" x14ac:dyDescent="0.25">
      <c r="B1980" s="3" t="s">
        <v>263</v>
      </c>
      <c r="C1980" s="52" t="s">
        <v>433</v>
      </c>
      <c r="D1980" s="39">
        <v>45472</v>
      </c>
      <c r="E1980" s="22">
        <v>3</v>
      </c>
      <c r="F1980" s="3" t="s">
        <v>1094</v>
      </c>
      <c r="H1980" s="6">
        <v>22</v>
      </c>
      <c r="I1980" s="7">
        <v>1</v>
      </c>
      <c r="J1980" s="6">
        <v>39</v>
      </c>
      <c r="K1980" s="7">
        <v>-3</v>
      </c>
      <c r="L1980" s="6">
        <v>10</v>
      </c>
      <c r="M1980" s="7">
        <v>-1</v>
      </c>
      <c r="N1980" s="6">
        <v>7</v>
      </c>
      <c r="O1980" s="7">
        <v>3</v>
      </c>
      <c r="P1980" s="6">
        <v>17</v>
      </c>
      <c r="Q1980" s="7">
        <v>1</v>
      </c>
      <c r="R1980" s="6"/>
      <c r="T1980" s="6">
        <v>-17</v>
      </c>
      <c r="U1980" s="7">
        <v>4</v>
      </c>
      <c r="V1980" s="3" t="s">
        <v>842</v>
      </c>
      <c r="W1980" s="3"/>
      <c r="Y1980" s="6"/>
      <c r="Z1980" s="6">
        <v>27</v>
      </c>
      <c r="AA1980" s="6">
        <v>66</v>
      </c>
      <c r="AB1980" s="7">
        <f>Z1980-AA1980</f>
        <v>-39</v>
      </c>
      <c r="AC1980" s="6">
        <v>49</v>
      </c>
      <c r="AD1980" s="6">
        <v>41</v>
      </c>
      <c r="AE1980" s="7">
        <f>AC1980-AD1980</f>
        <v>8</v>
      </c>
      <c r="AF1980" s="6"/>
      <c r="AG1980" s="6"/>
      <c r="AI1980" s="6"/>
      <c r="AJ1980" s="6"/>
      <c r="AL1980" s="6"/>
      <c r="AM1980" s="6"/>
      <c r="AO1980" s="4" t="s">
        <v>1095</v>
      </c>
      <c r="AP1980" s="6"/>
      <c r="AQ1980" s="6"/>
      <c r="AR1980" s="6"/>
      <c r="AS1980" s="6"/>
      <c r="AT1980" s="6"/>
      <c r="AU1980" s="4"/>
      <c r="AV1980" s="6"/>
      <c r="AW1980" s="6"/>
      <c r="AX1980" s="7"/>
      <c r="BA1980">
        <v>24</v>
      </c>
      <c r="BB1980">
        <v>45</v>
      </c>
      <c r="BC1980">
        <v>11</v>
      </c>
      <c r="BD1980">
        <v>13</v>
      </c>
      <c r="BI1980" s="50"/>
      <c r="BK1980" s="50"/>
      <c r="BM1980" s="50"/>
      <c r="BO1980" s="50"/>
      <c r="BQ1980" s="50"/>
      <c r="BS1980" s="50"/>
    </row>
    <row r="1981" spans="2:71" x14ac:dyDescent="0.25">
      <c r="B1981" s="3" t="s">
        <v>263</v>
      </c>
      <c r="C1981" s="52" t="s">
        <v>668</v>
      </c>
      <c r="D1981" s="39">
        <v>45473</v>
      </c>
      <c r="E1981" s="22">
        <v>3</v>
      </c>
      <c r="F1981" s="3" t="s">
        <v>1019</v>
      </c>
      <c r="G1981" s="2" t="s">
        <v>202</v>
      </c>
      <c r="H1981" s="6">
        <v>22</v>
      </c>
      <c r="I1981" s="7">
        <v>2</v>
      </c>
      <c r="J1981" s="6">
        <v>39</v>
      </c>
      <c r="K1981" s="7">
        <v>-3</v>
      </c>
      <c r="L1981" s="6">
        <v>11</v>
      </c>
      <c r="M1981" s="7">
        <v>-1</v>
      </c>
      <c r="N1981" s="6">
        <v>7</v>
      </c>
      <c r="O1981" s="7">
        <v>1</v>
      </c>
      <c r="P1981" s="6">
        <v>16</v>
      </c>
      <c r="Q1981" s="7">
        <v>0</v>
      </c>
      <c r="R1981" s="6"/>
      <c r="T1981" s="6">
        <v>-17</v>
      </c>
      <c r="U1981" s="7">
        <v>5</v>
      </c>
      <c r="V1981" s="3" t="s">
        <v>842</v>
      </c>
      <c r="W1981" s="3"/>
      <c r="Y1981" s="6"/>
      <c r="Z1981" s="6">
        <v>20</v>
      </c>
      <c r="AA1981" s="6">
        <v>62</v>
      </c>
      <c r="AB1981" s="7">
        <f>Z1981-AA1981</f>
        <v>-42</v>
      </c>
      <c r="AC1981" s="6">
        <v>31</v>
      </c>
      <c r="AD1981" s="6">
        <v>35</v>
      </c>
      <c r="AE1981" s="7">
        <f>AC1981-AD1981</f>
        <v>-4</v>
      </c>
      <c r="AF1981" s="6">
        <v>20</v>
      </c>
      <c r="AG1981" s="6">
        <v>20</v>
      </c>
      <c r="AH1981" s="7">
        <f>AF1981-AG1981</f>
        <v>0</v>
      </c>
      <c r="AI1981" s="6">
        <v>24</v>
      </c>
      <c r="AJ1981" s="6">
        <v>44</v>
      </c>
      <c r="AK1981" s="7">
        <f>AI1981-AJ1981</f>
        <v>-20</v>
      </c>
      <c r="AL1981" s="6"/>
      <c r="AM1981" s="6"/>
      <c r="AO1981" s="4" t="s">
        <v>1087</v>
      </c>
      <c r="AP1981" s="6"/>
      <c r="AQ1981" s="6"/>
      <c r="AR1981" s="6"/>
      <c r="AS1981" s="6"/>
      <c r="AT1981" s="6"/>
      <c r="AU1981" s="4"/>
      <c r="AV1981" s="6"/>
      <c r="AW1981" s="6"/>
      <c r="AX1981" s="7"/>
      <c r="BI1981" s="50"/>
      <c r="BK1981" s="50"/>
      <c r="BM1981" s="50"/>
      <c r="BO1981" s="50"/>
      <c r="BQ1981" s="50"/>
      <c r="BS1981" s="50"/>
    </row>
    <row r="1982" spans="2:71" x14ac:dyDescent="0.25">
      <c r="B1982" s="3" t="s">
        <v>265</v>
      </c>
      <c r="C1982" s="52" t="s">
        <v>339</v>
      </c>
      <c r="D1982" s="39">
        <v>45474</v>
      </c>
      <c r="E1982" s="22">
        <v>3</v>
      </c>
      <c r="F1982" s="3" t="s">
        <v>1215</v>
      </c>
      <c r="G1982" s="2" t="s">
        <v>1232</v>
      </c>
      <c r="H1982" s="6">
        <v>21</v>
      </c>
      <c r="I1982" s="7">
        <v>3</v>
      </c>
      <c r="J1982" s="6">
        <v>38</v>
      </c>
      <c r="K1982" s="7">
        <v>0</v>
      </c>
      <c r="L1982" s="6">
        <v>10</v>
      </c>
      <c r="M1982" s="7">
        <v>-1</v>
      </c>
      <c r="N1982" s="6">
        <v>7</v>
      </c>
      <c r="O1982" s="7">
        <v>0</v>
      </c>
      <c r="P1982" s="6">
        <v>18</v>
      </c>
      <c r="Q1982" s="7">
        <v>-3</v>
      </c>
      <c r="R1982" s="6"/>
      <c r="T1982" s="6">
        <v>-17</v>
      </c>
      <c r="U1982" s="7">
        <v>3</v>
      </c>
      <c r="V1982" s="3" t="s">
        <v>842</v>
      </c>
      <c r="W1982" s="3"/>
      <c r="Y1982" s="6"/>
      <c r="Z1982" s="6"/>
      <c r="AA1982" s="6"/>
      <c r="AC1982" s="6"/>
      <c r="AD1982" s="6"/>
      <c r="AF1982" s="6"/>
      <c r="AG1982" s="6"/>
      <c r="AI1982" s="6"/>
      <c r="AJ1982" s="6"/>
      <c r="AL1982" s="6"/>
      <c r="AM1982" s="6"/>
      <c r="AO1982" s="4"/>
      <c r="AP1982" s="6"/>
      <c r="AQ1982" s="6"/>
      <c r="AR1982" s="6"/>
      <c r="AS1982" s="6"/>
      <c r="AT1982" s="6"/>
      <c r="AU1982" s="4"/>
      <c r="AV1982" s="6"/>
      <c r="AW1982" s="6"/>
      <c r="AX1982" s="7"/>
      <c r="BI1982" s="50"/>
      <c r="BK1982" s="50"/>
      <c r="BM1982" s="50"/>
      <c r="BO1982" s="50"/>
      <c r="BQ1982" s="50"/>
      <c r="BS1982" s="50"/>
    </row>
    <row r="1983" spans="2:71" x14ac:dyDescent="0.25">
      <c r="B1983" s="3" t="s">
        <v>265</v>
      </c>
      <c r="C1983" s="52" t="s">
        <v>339</v>
      </c>
      <c r="D1983" s="39">
        <v>45474</v>
      </c>
      <c r="E1983" s="22">
        <v>4</v>
      </c>
      <c r="F1983" s="3" t="s">
        <v>821</v>
      </c>
      <c r="H1983" s="6"/>
      <c r="J1983" s="6"/>
      <c r="L1983" s="6"/>
      <c r="N1983" s="6"/>
      <c r="P1983" s="6"/>
      <c r="R1983" s="6"/>
      <c r="T1983" s="6"/>
      <c r="V1983" s="3" t="s">
        <v>842</v>
      </c>
      <c r="W1983" s="3"/>
      <c r="Y1983" s="6"/>
      <c r="Z1983" s="6">
        <v>20</v>
      </c>
      <c r="AA1983" s="6">
        <v>73</v>
      </c>
      <c r="AB1983" s="7">
        <f>Z1983-AA1983</f>
        <v>-53</v>
      </c>
      <c r="AC1983" s="6">
        <v>36</v>
      </c>
      <c r="AD1983" s="6">
        <v>54</v>
      </c>
      <c r="AE1983" s="7">
        <f>AC1983-AD1983</f>
        <v>-18</v>
      </c>
      <c r="AF1983" s="6">
        <v>30</v>
      </c>
      <c r="AG1983" s="6">
        <v>36</v>
      </c>
      <c r="AH1983" s="7">
        <f>AF1983-AG1983</f>
        <v>-6</v>
      </c>
      <c r="AI1983" s="6">
        <v>27</v>
      </c>
      <c r="AJ1983" s="6">
        <v>65</v>
      </c>
      <c r="AK1983" s="7">
        <f>AI1983-AJ1983</f>
        <v>-38</v>
      </c>
      <c r="AL1983" s="6">
        <v>8</v>
      </c>
      <c r="AM1983" s="6">
        <v>18</v>
      </c>
      <c r="AN1983" s="7">
        <f>AL1983-AM1983</f>
        <v>-10</v>
      </c>
      <c r="AO1983" s="4" t="s">
        <v>931</v>
      </c>
      <c r="AP1983" s="6"/>
      <c r="AQ1983" s="6"/>
      <c r="AR1983" s="6"/>
      <c r="AS1983" s="6"/>
      <c r="AT1983" s="6"/>
      <c r="AU1983" s="4"/>
      <c r="AV1983" s="6"/>
      <c r="AW1983" s="6"/>
      <c r="AX1983" s="7"/>
      <c r="BI1983" s="50"/>
      <c r="BK1983" s="50"/>
      <c r="BM1983" s="50"/>
      <c r="BO1983" s="50"/>
      <c r="BQ1983" s="50"/>
      <c r="BS1983" s="50"/>
    </row>
    <row r="1984" spans="2:71" x14ac:dyDescent="0.25">
      <c r="B1984" s="3" t="s">
        <v>265</v>
      </c>
      <c r="C1984" s="52" t="s">
        <v>315</v>
      </c>
      <c r="D1984" s="39">
        <v>45474</v>
      </c>
      <c r="E1984" s="22">
        <v>3</v>
      </c>
      <c r="F1984" s="3" t="s">
        <v>903</v>
      </c>
      <c r="H1984" s="6">
        <v>21</v>
      </c>
      <c r="I1984" s="7">
        <v>1</v>
      </c>
      <c r="J1984" s="6">
        <v>41</v>
      </c>
      <c r="K1984" s="7">
        <v>1</v>
      </c>
      <c r="L1984" s="6">
        <v>11</v>
      </c>
      <c r="M1984" s="7">
        <v>-2</v>
      </c>
      <c r="N1984" s="6">
        <v>7</v>
      </c>
      <c r="O1984" s="7">
        <v>1</v>
      </c>
      <c r="P1984" s="6">
        <v>17</v>
      </c>
      <c r="Q1984" s="7">
        <v>0</v>
      </c>
      <c r="R1984" s="6"/>
      <c r="T1984" s="6">
        <v>-20</v>
      </c>
      <c r="U1984" s="7">
        <v>0</v>
      </c>
      <c r="V1984" s="3" t="s">
        <v>842</v>
      </c>
      <c r="W1984" s="3"/>
      <c r="Y1984" s="6"/>
      <c r="Z1984" s="6">
        <v>21</v>
      </c>
      <c r="AA1984" s="6">
        <v>59</v>
      </c>
      <c r="AB1984" s="7">
        <f>Z1984-AA1984</f>
        <v>-38</v>
      </c>
      <c r="AC1984" s="6">
        <v>36</v>
      </c>
      <c r="AD1984" s="6">
        <v>37</v>
      </c>
      <c r="AE1984" s="7">
        <f>AC1984-AD1984</f>
        <v>-1</v>
      </c>
      <c r="AF1984" s="6">
        <v>22</v>
      </c>
      <c r="AG1984" s="6">
        <v>25</v>
      </c>
      <c r="AH1984" s="7">
        <f>AF1984-AG1984</f>
        <v>-3</v>
      </c>
      <c r="AI1984" s="6">
        <v>25</v>
      </c>
      <c r="AJ1984" s="6">
        <v>48</v>
      </c>
      <c r="AK1984" s="7">
        <f>AI1984-AJ1984</f>
        <v>-23</v>
      </c>
      <c r="AL1984" s="6">
        <v>20</v>
      </c>
      <c r="AM1984" s="6">
        <v>19</v>
      </c>
      <c r="AN1984" s="7">
        <f>AL1984-AM1984</f>
        <v>1</v>
      </c>
      <c r="AO1984" s="4" t="s">
        <v>1127</v>
      </c>
      <c r="AP1984" s="6">
        <v>19</v>
      </c>
      <c r="AQ1984" s="6">
        <v>37</v>
      </c>
      <c r="AR1984" s="6"/>
      <c r="AS1984" s="6"/>
      <c r="AT1984" s="6"/>
      <c r="AU1984" s="4" t="s">
        <v>1035</v>
      </c>
      <c r="AV1984" s="6"/>
      <c r="AW1984" s="6"/>
      <c r="AX1984" s="7"/>
      <c r="BI1984" s="50"/>
      <c r="BK1984" s="50"/>
      <c r="BM1984" s="50"/>
      <c r="BO1984" s="50"/>
      <c r="BQ1984" s="50"/>
      <c r="BS1984" s="50"/>
    </row>
    <row r="1985" spans="2:71" x14ac:dyDescent="0.25">
      <c r="B1985" s="3" t="s">
        <v>265</v>
      </c>
      <c r="C1985" s="52" t="s">
        <v>315</v>
      </c>
      <c r="D1985" s="39">
        <v>45474</v>
      </c>
      <c r="E1985" s="22">
        <v>3</v>
      </c>
      <c r="F1985" s="3" t="s">
        <v>1060</v>
      </c>
      <c r="H1985" s="6">
        <v>24</v>
      </c>
      <c r="I1985" s="7">
        <v>1</v>
      </c>
      <c r="J1985" s="6">
        <v>37</v>
      </c>
      <c r="K1985" s="7">
        <v>-2</v>
      </c>
      <c r="L1985" s="6">
        <v>11</v>
      </c>
      <c r="M1985" s="7">
        <v>-1</v>
      </c>
      <c r="N1985" s="6">
        <v>6</v>
      </c>
      <c r="O1985" s="7">
        <v>0</v>
      </c>
      <c r="P1985" s="6">
        <v>16</v>
      </c>
      <c r="Q1985" s="7">
        <v>1</v>
      </c>
      <c r="R1985" s="6"/>
      <c r="T1985" s="6">
        <v>-13</v>
      </c>
      <c r="U1985" s="7">
        <v>3</v>
      </c>
      <c r="V1985" s="3" t="s">
        <v>842</v>
      </c>
      <c r="W1985" s="3"/>
      <c r="Y1985" s="6"/>
      <c r="Z1985" s="6">
        <v>22</v>
      </c>
      <c r="AA1985" s="6">
        <v>56</v>
      </c>
      <c r="AB1985" s="7">
        <f>Z1985-AA1985</f>
        <v>-34</v>
      </c>
      <c r="AC1985" s="6">
        <v>36</v>
      </c>
      <c r="AD1985" s="6">
        <v>35</v>
      </c>
      <c r="AE1985" s="7">
        <f>AC1985-AD1985</f>
        <v>1</v>
      </c>
      <c r="AF1985" s="6">
        <v>23</v>
      </c>
      <c r="AG1985" s="6">
        <v>27</v>
      </c>
      <c r="AH1985" s="7">
        <f>AF1985-AG1985</f>
        <v>-4</v>
      </c>
      <c r="AI1985" s="6">
        <v>31</v>
      </c>
      <c r="AJ1985" s="6">
        <v>41</v>
      </c>
      <c r="AK1985" s="7">
        <f>AI1985-AJ1985</f>
        <v>-10</v>
      </c>
      <c r="AL1985" s="6"/>
      <c r="AM1985" s="6"/>
      <c r="AO1985" s="4" t="s">
        <v>1165</v>
      </c>
      <c r="AP1985" s="6"/>
      <c r="AQ1985" s="6"/>
      <c r="AR1985" s="6"/>
      <c r="AS1985" s="6"/>
      <c r="AT1985" s="6"/>
      <c r="AU1985" s="4"/>
      <c r="AV1985" s="6"/>
      <c r="AW1985" s="6"/>
      <c r="AX1985" s="7"/>
      <c r="BI1985" s="50"/>
      <c r="BK1985" s="50"/>
      <c r="BM1985" s="50"/>
      <c r="BO1985" s="50"/>
      <c r="BQ1985" s="50"/>
      <c r="BS1985" s="50"/>
    </row>
    <row r="1986" spans="2:71" x14ac:dyDescent="0.25">
      <c r="B1986" s="3" t="s">
        <v>265</v>
      </c>
      <c r="C1986" s="52" t="s">
        <v>315</v>
      </c>
      <c r="D1986" s="39">
        <v>45474</v>
      </c>
      <c r="E1986" s="22">
        <v>4</v>
      </c>
      <c r="F1986" s="3" t="s">
        <v>982</v>
      </c>
      <c r="H1986" s="6">
        <v>20</v>
      </c>
      <c r="I1986" s="7">
        <v>2</v>
      </c>
      <c r="J1986" s="6">
        <v>38</v>
      </c>
      <c r="K1986" s="7">
        <v>0</v>
      </c>
      <c r="L1986" s="6">
        <v>12</v>
      </c>
      <c r="M1986" s="7">
        <v>1</v>
      </c>
      <c r="N1986" s="6">
        <v>7</v>
      </c>
      <c r="O1986" s="7">
        <v>0</v>
      </c>
      <c r="P1986" s="6">
        <v>17</v>
      </c>
      <c r="Q1986" s="7">
        <v>0</v>
      </c>
      <c r="R1986" s="6"/>
      <c r="T1986" s="6">
        <v>-18</v>
      </c>
      <c r="U1986" s="7">
        <v>2</v>
      </c>
      <c r="V1986" s="3" t="s">
        <v>639</v>
      </c>
      <c r="W1986" s="3" t="s">
        <v>988</v>
      </c>
      <c r="Y1986" s="6"/>
      <c r="Z1986" s="6"/>
      <c r="AA1986" s="6"/>
      <c r="AC1986" s="6"/>
      <c r="AD1986" s="6"/>
      <c r="AF1986" s="6"/>
      <c r="AG1986" s="6"/>
      <c r="AI1986" s="6"/>
      <c r="AJ1986" s="6"/>
      <c r="AL1986" s="6"/>
      <c r="AM1986" s="6"/>
      <c r="AO1986" s="4"/>
      <c r="AP1986" s="6"/>
      <c r="AQ1986" s="6"/>
      <c r="AR1986" s="6"/>
      <c r="AS1986" s="6"/>
      <c r="AT1986" s="6"/>
      <c r="AU1986" s="4"/>
      <c r="AV1986" s="6"/>
      <c r="AW1986" s="6"/>
      <c r="AX1986" s="7"/>
      <c r="BI1986" s="50"/>
      <c r="BK1986" s="50"/>
      <c r="BM1986" s="50"/>
      <c r="BO1986" s="50"/>
      <c r="BQ1986" s="50"/>
      <c r="BS1986" s="50"/>
    </row>
    <row r="1987" spans="2:71" x14ac:dyDescent="0.25">
      <c r="B1987" s="3" t="s">
        <v>265</v>
      </c>
      <c r="C1987" s="52" t="s">
        <v>315</v>
      </c>
      <c r="D1987" s="39">
        <v>45474</v>
      </c>
      <c r="E1987" s="22">
        <v>4</v>
      </c>
      <c r="F1987" s="3" t="s">
        <v>1132</v>
      </c>
      <c r="G1987" s="2" t="s">
        <v>60</v>
      </c>
      <c r="H1987" s="6">
        <v>19</v>
      </c>
      <c r="I1987" s="7">
        <v>0</v>
      </c>
      <c r="J1987" s="6">
        <v>37</v>
      </c>
      <c r="K1987" s="7">
        <v>-5</v>
      </c>
      <c r="L1987" s="6">
        <v>11</v>
      </c>
      <c r="M1987" s="7">
        <v>0</v>
      </c>
      <c r="N1987" s="6">
        <v>9</v>
      </c>
      <c r="O1987" s="7">
        <v>2</v>
      </c>
      <c r="P1987" s="6">
        <v>15</v>
      </c>
      <c r="Q1987" s="7">
        <v>0</v>
      </c>
      <c r="R1987" s="6"/>
      <c r="T1987" s="6">
        <v>-18</v>
      </c>
      <c r="U1987" s="7">
        <v>5</v>
      </c>
      <c r="V1987" s="3" t="s">
        <v>639</v>
      </c>
      <c r="W1987" s="3"/>
      <c r="Y1987" s="6"/>
      <c r="Z1987" s="6"/>
      <c r="AA1987" s="6"/>
      <c r="AC1987" s="6"/>
      <c r="AD1987" s="6"/>
      <c r="AF1987" s="6"/>
      <c r="AG1987" s="6"/>
      <c r="AI1987" s="6"/>
      <c r="AJ1987" s="6"/>
      <c r="AL1987" s="6"/>
      <c r="AM1987" s="6"/>
      <c r="AO1987" s="4"/>
      <c r="AP1987" s="6">
        <v>21</v>
      </c>
      <c r="AQ1987" s="6">
        <v>36</v>
      </c>
      <c r="AR1987" s="6"/>
      <c r="AS1987" s="6"/>
      <c r="AT1987" s="6"/>
      <c r="AU1987" s="4" t="s">
        <v>1088</v>
      </c>
      <c r="AV1987" s="6"/>
      <c r="AW1987" s="6"/>
      <c r="AX1987" s="7"/>
      <c r="BI1987" s="50"/>
      <c r="BK1987" s="50"/>
      <c r="BM1987" s="50"/>
      <c r="BO1987" s="50"/>
      <c r="BQ1987" s="50"/>
      <c r="BS1987" s="50"/>
    </row>
    <row r="1988" spans="2:71" x14ac:dyDescent="0.25">
      <c r="B1988" s="3" t="s">
        <v>265</v>
      </c>
      <c r="C1988" s="52" t="s">
        <v>570</v>
      </c>
      <c r="D1988" s="39">
        <v>45475</v>
      </c>
      <c r="E1988" s="22">
        <v>3</v>
      </c>
      <c r="F1988" s="3" t="s">
        <v>1182</v>
      </c>
      <c r="G1988" s="2" t="s">
        <v>74</v>
      </c>
      <c r="H1988" s="6">
        <v>16</v>
      </c>
      <c r="I1988" s="7">
        <v>1</v>
      </c>
      <c r="J1988" s="6">
        <v>36</v>
      </c>
      <c r="K1988" s="7">
        <v>-4</v>
      </c>
      <c r="L1988" s="6">
        <v>10</v>
      </c>
      <c r="M1988" s="7">
        <v>1</v>
      </c>
      <c r="N1988" s="6">
        <v>9</v>
      </c>
      <c r="O1988" s="7">
        <v>0</v>
      </c>
      <c r="P1988" s="6">
        <v>20</v>
      </c>
      <c r="Q1988" s="7">
        <v>-1</v>
      </c>
      <c r="R1988" s="6"/>
      <c r="T1988" s="104">
        <v>-20</v>
      </c>
      <c r="U1988" s="7">
        <v>5</v>
      </c>
      <c r="V1988" s="3" t="s">
        <v>842</v>
      </c>
      <c r="W1988" s="3"/>
      <c r="Y1988" s="6"/>
      <c r="Z1988" s="6"/>
      <c r="AA1988" s="6"/>
      <c r="AC1988" s="6"/>
      <c r="AD1988" s="6"/>
      <c r="AF1988" s="6"/>
      <c r="AG1988" s="6"/>
      <c r="AI1988" s="6"/>
      <c r="AJ1988" s="6"/>
      <c r="AL1988" s="6"/>
      <c r="AM1988" s="6"/>
      <c r="AO1988" s="4"/>
      <c r="AP1988" s="6"/>
      <c r="AQ1988" s="6"/>
      <c r="AR1988" s="6"/>
      <c r="AS1988" s="6"/>
      <c r="AT1988" s="6"/>
      <c r="AU1988" s="4"/>
      <c r="AV1988" s="6"/>
      <c r="AW1988" s="6"/>
      <c r="AX1988" s="7"/>
      <c r="BI1988" s="50"/>
      <c r="BK1988" s="50"/>
      <c r="BM1988" s="50"/>
      <c r="BO1988" s="50"/>
      <c r="BQ1988" s="50"/>
      <c r="BS1988" s="50"/>
    </row>
    <row r="1989" spans="2:71" x14ac:dyDescent="0.25">
      <c r="B1989" s="3" t="s">
        <v>265</v>
      </c>
      <c r="C1989" s="52" t="s">
        <v>571</v>
      </c>
      <c r="D1989" s="39">
        <v>45475</v>
      </c>
      <c r="E1989" s="22">
        <v>3</v>
      </c>
      <c r="F1989" s="3" t="s">
        <v>1164</v>
      </c>
      <c r="H1989" s="6">
        <v>23</v>
      </c>
      <c r="I1989" s="7">
        <v>3</v>
      </c>
      <c r="J1989" s="6">
        <v>41</v>
      </c>
      <c r="K1989" s="7">
        <v>-1</v>
      </c>
      <c r="L1989" s="6">
        <v>11</v>
      </c>
      <c r="M1989" s="7">
        <v>1</v>
      </c>
      <c r="N1989" s="6">
        <v>7</v>
      </c>
      <c r="O1989" s="7">
        <v>0</v>
      </c>
      <c r="P1989" s="6">
        <v>15</v>
      </c>
      <c r="Q1989" s="7">
        <v>-1</v>
      </c>
      <c r="R1989" s="6"/>
      <c r="T1989" s="6">
        <v>-18</v>
      </c>
      <c r="U1989" s="7">
        <v>4</v>
      </c>
      <c r="V1989" s="3" t="s">
        <v>842</v>
      </c>
      <c r="W1989" s="3"/>
      <c r="Y1989" s="6"/>
      <c r="Z1989" s="6">
        <v>25</v>
      </c>
      <c r="AA1989" s="6">
        <v>56</v>
      </c>
      <c r="AB1989" s="7">
        <f>Z1989-AA1989</f>
        <v>-31</v>
      </c>
      <c r="AC1989" s="6">
        <v>37</v>
      </c>
      <c r="AD1989" s="6">
        <v>33</v>
      </c>
      <c r="AE1989" s="7">
        <f>AC1989-AD1989</f>
        <v>4</v>
      </c>
      <c r="AF1989" s="6"/>
      <c r="AG1989" s="6"/>
      <c r="AI1989" s="6"/>
      <c r="AJ1989" s="6"/>
      <c r="AL1989" s="6"/>
      <c r="AM1989" s="6"/>
      <c r="AO1989" s="4" t="s">
        <v>1189</v>
      </c>
      <c r="AP1989" s="6">
        <v>26</v>
      </c>
      <c r="AQ1989" s="6">
        <v>46</v>
      </c>
      <c r="AR1989" s="6"/>
      <c r="AS1989" s="6"/>
      <c r="AT1989" s="6"/>
      <c r="AU1989" s="4" t="s">
        <v>1185</v>
      </c>
      <c r="AV1989" s="6"/>
      <c r="AW1989" s="6"/>
      <c r="AX1989" s="7"/>
      <c r="BI1989" s="50"/>
      <c r="BK1989" s="50"/>
      <c r="BM1989" s="50"/>
      <c r="BO1989" s="50"/>
      <c r="BQ1989" s="50"/>
      <c r="BS1989" s="50"/>
    </row>
    <row r="1990" spans="2:71" x14ac:dyDescent="0.25">
      <c r="B1990" s="3" t="s">
        <v>265</v>
      </c>
      <c r="C1990" s="52" t="s">
        <v>571</v>
      </c>
      <c r="D1990" s="39">
        <v>45475</v>
      </c>
      <c r="E1990" s="22">
        <v>3</v>
      </c>
      <c r="F1990" s="3" t="s">
        <v>1173</v>
      </c>
      <c r="G1990" s="2" t="s">
        <v>220</v>
      </c>
      <c r="H1990" s="6">
        <v>23</v>
      </c>
      <c r="I1990" s="7">
        <v>-1</v>
      </c>
      <c r="J1990" s="6">
        <v>38</v>
      </c>
      <c r="K1990" s="7">
        <v>-1</v>
      </c>
      <c r="L1990" s="6">
        <v>13</v>
      </c>
      <c r="M1990" s="7">
        <v>3</v>
      </c>
      <c r="N1990" s="6">
        <v>5</v>
      </c>
      <c r="O1990" s="7">
        <v>0</v>
      </c>
      <c r="P1990" s="6">
        <v>17</v>
      </c>
      <c r="Q1990" s="7">
        <v>1</v>
      </c>
      <c r="R1990" s="6"/>
      <c r="T1990" s="6">
        <v>-15</v>
      </c>
      <c r="U1990" s="7">
        <v>0</v>
      </c>
      <c r="V1990" s="3" t="s">
        <v>842</v>
      </c>
      <c r="W1990" s="3"/>
      <c r="Y1990" s="6"/>
      <c r="Z1990" s="6">
        <v>20</v>
      </c>
      <c r="AA1990" s="6">
        <v>57</v>
      </c>
      <c r="AB1990" s="7">
        <f>Z1990-AA1990</f>
        <v>-37</v>
      </c>
      <c r="AC1990" s="6">
        <v>35</v>
      </c>
      <c r="AD1990" s="6">
        <v>35</v>
      </c>
      <c r="AE1990" s="7">
        <f>AC1990-AD1990</f>
        <v>0</v>
      </c>
      <c r="AF1990" s="6"/>
      <c r="AG1990" s="6"/>
      <c r="AI1990" s="6"/>
      <c r="AJ1990" s="6"/>
      <c r="AL1990" s="6"/>
      <c r="AM1990" s="6"/>
      <c r="AO1990" s="4" t="s">
        <v>1226</v>
      </c>
      <c r="AP1990" s="6">
        <v>28</v>
      </c>
      <c r="AQ1990" s="6">
        <v>45</v>
      </c>
      <c r="AR1990" s="6"/>
      <c r="AS1990" s="6"/>
      <c r="AT1990" s="6"/>
      <c r="AU1990" s="4" t="s">
        <v>1227</v>
      </c>
      <c r="AV1990" s="6"/>
      <c r="AW1990" s="6"/>
      <c r="AX1990" s="7"/>
      <c r="BI1990" s="50"/>
      <c r="BK1990" s="50"/>
      <c r="BM1990" s="50"/>
      <c r="BO1990" s="50"/>
      <c r="BQ1990" s="50"/>
      <c r="BS1990" s="50"/>
    </row>
    <row r="1991" spans="2:71" x14ac:dyDescent="0.25">
      <c r="B1991" s="3" t="s">
        <v>265</v>
      </c>
      <c r="C1991" s="52" t="s">
        <v>571</v>
      </c>
      <c r="D1991" s="39">
        <v>45475</v>
      </c>
      <c r="E1991" s="22">
        <v>4</v>
      </c>
      <c r="F1991" s="3" t="s">
        <v>1136</v>
      </c>
      <c r="G1991" s="2" t="s">
        <v>54</v>
      </c>
      <c r="H1991" s="6">
        <v>20</v>
      </c>
      <c r="I1991" s="7">
        <v>-4</v>
      </c>
      <c r="J1991" s="6">
        <v>39</v>
      </c>
      <c r="K1991" s="7">
        <v>0</v>
      </c>
      <c r="L1991" s="6">
        <v>10</v>
      </c>
      <c r="M1991" s="7">
        <v>0</v>
      </c>
      <c r="N1991" s="6">
        <v>5</v>
      </c>
      <c r="O1991" s="7">
        <v>1</v>
      </c>
      <c r="P1991" s="6">
        <v>17</v>
      </c>
      <c r="Q1991" s="7">
        <v>4</v>
      </c>
      <c r="R1991" s="6"/>
      <c r="T1991" s="6">
        <v>-19</v>
      </c>
      <c r="U1991" s="7">
        <v>-4</v>
      </c>
      <c r="V1991" s="3" t="s">
        <v>842</v>
      </c>
      <c r="W1991" s="3" t="s">
        <v>988</v>
      </c>
      <c r="Y1991" s="6"/>
      <c r="Z1991" s="6"/>
      <c r="AA1991" s="6"/>
      <c r="AC1991" s="6"/>
      <c r="AD1991" s="6"/>
      <c r="AF1991" s="6"/>
      <c r="AG1991" s="6"/>
      <c r="AI1991" s="6"/>
      <c r="AJ1991" s="6"/>
      <c r="AL1991" s="6"/>
      <c r="AM1991" s="6"/>
      <c r="AO1991" s="4"/>
      <c r="AP1991" s="6"/>
      <c r="AQ1991" s="6"/>
      <c r="AR1991" s="6"/>
      <c r="AS1991" s="6"/>
      <c r="AT1991" s="6"/>
      <c r="AU1991" s="4"/>
      <c r="AV1991" s="6"/>
      <c r="AW1991" s="6"/>
      <c r="AX1991" s="7"/>
      <c r="BI1991" s="50"/>
      <c r="BK1991" s="50"/>
      <c r="BM1991" s="50"/>
      <c r="BO1991" s="50"/>
      <c r="BQ1991" s="50"/>
      <c r="BS1991" s="50"/>
    </row>
    <row r="1992" spans="2:71" x14ac:dyDescent="0.25">
      <c r="B1992" s="3" t="s">
        <v>265</v>
      </c>
      <c r="C1992" s="52" t="s">
        <v>583</v>
      </c>
      <c r="D1992" s="39">
        <v>45476</v>
      </c>
      <c r="E1992" s="22">
        <v>4</v>
      </c>
      <c r="F1992" s="3" t="s">
        <v>1093</v>
      </c>
      <c r="H1992" s="6">
        <v>23</v>
      </c>
      <c r="J1992" s="6">
        <v>41</v>
      </c>
      <c r="L1992" s="6">
        <v>11</v>
      </c>
      <c r="N1992" s="6">
        <v>7</v>
      </c>
      <c r="P1992" s="6">
        <v>13</v>
      </c>
      <c r="R1992" s="6"/>
      <c r="T1992" s="6">
        <v>-18</v>
      </c>
      <c r="V1992" s="3" t="s">
        <v>842</v>
      </c>
      <c r="W1992" s="3"/>
      <c r="Y1992" s="6"/>
      <c r="Z1992" s="6"/>
      <c r="AA1992" s="6"/>
      <c r="AC1992" s="6"/>
      <c r="AD1992" s="6"/>
      <c r="AF1992" s="6"/>
      <c r="AG1992" s="6"/>
      <c r="AI1992" s="6"/>
      <c r="AJ1992" s="6"/>
      <c r="AL1992" s="6"/>
      <c r="AM1992" s="6"/>
      <c r="AO1992" s="4"/>
      <c r="AP1992" s="6"/>
      <c r="AQ1992" s="6"/>
      <c r="AR1992" s="6"/>
      <c r="AS1992" s="6"/>
      <c r="AT1992" s="6"/>
      <c r="AU1992" s="4"/>
      <c r="AV1992" s="6"/>
      <c r="AW1992" s="6"/>
      <c r="AX1992" s="7"/>
      <c r="BI1992" s="50"/>
      <c r="BK1992" s="50"/>
      <c r="BM1992" s="50"/>
      <c r="BO1992" s="50"/>
      <c r="BQ1992" s="50"/>
      <c r="BS1992" s="50"/>
    </row>
    <row r="1993" spans="2:71" x14ac:dyDescent="0.25">
      <c r="B1993" s="3" t="s">
        <v>265</v>
      </c>
      <c r="C1993" s="52" t="s">
        <v>583</v>
      </c>
      <c r="D1993" s="39">
        <v>45476</v>
      </c>
      <c r="E1993" s="90">
        <v>45611</v>
      </c>
      <c r="F1993" s="3" t="s">
        <v>1263</v>
      </c>
      <c r="H1993" s="6">
        <v>20</v>
      </c>
      <c r="J1993" s="6">
        <v>35</v>
      </c>
      <c r="L1993" s="6">
        <v>11</v>
      </c>
      <c r="N1993" s="6">
        <v>8</v>
      </c>
      <c r="P1993" s="6">
        <v>18</v>
      </c>
      <c r="R1993" s="6"/>
      <c r="T1993" s="6">
        <v>-15</v>
      </c>
      <c r="V1993" s="3" t="s">
        <v>842</v>
      </c>
      <c r="W1993" s="3"/>
      <c r="Y1993" s="6"/>
      <c r="Z1993" s="6"/>
      <c r="AA1993" s="6"/>
      <c r="AC1993" s="6"/>
      <c r="AD1993" s="6"/>
      <c r="AF1993" s="6"/>
      <c r="AG1993" s="6"/>
      <c r="AI1993" s="6"/>
      <c r="AJ1993" s="6"/>
      <c r="AL1993" s="6"/>
      <c r="AM1993" s="6"/>
      <c r="AO1993" s="4"/>
      <c r="AP1993" s="6"/>
      <c r="AQ1993" s="6"/>
      <c r="AR1993" s="6"/>
      <c r="AS1993" s="6"/>
      <c r="AT1993" s="6"/>
      <c r="AU1993" s="4"/>
      <c r="AV1993" s="6"/>
      <c r="AW1993" s="6"/>
      <c r="AX1993" s="7"/>
      <c r="BI1993" s="50"/>
      <c r="BK1993" s="50"/>
      <c r="BM1993" s="50"/>
      <c r="BO1993" s="50"/>
      <c r="BQ1993" s="50"/>
      <c r="BS1993" s="50"/>
    </row>
    <row r="1994" spans="2:71" x14ac:dyDescent="0.25">
      <c r="B1994" s="3"/>
      <c r="C1994" s="52"/>
      <c r="D1994" s="39"/>
      <c r="E1994" s="22"/>
      <c r="F1994" s="3"/>
      <c r="H1994" s="6"/>
      <c r="J1994" s="6"/>
      <c r="L1994" s="6"/>
      <c r="N1994" s="6"/>
      <c r="P1994" s="6"/>
      <c r="R1994" s="6"/>
      <c r="T1994" s="6"/>
      <c r="V1994" s="3"/>
      <c r="W1994" s="3"/>
      <c r="Y1994" s="6"/>
      <c r="Z1994" s="6"/>
      <c r="AA1994" s="6"/>
      <c r="AC1994" s="6"/>
      <c r="AD1994" s="6"/>
      <c r="AF1994" s="6"/>
      <c r="AG1994" s="6"/>
      <c r="AI1994" s="6"/>
      <c r="AJ1994" s="6"/>
      <c r="AL1994" s="6"/>
      <c r="AM1994" s="6"/>
      <c r="AO1994" s="4"/>
      <c r="AP1994" s="6"/>
      <c r="AQ1994" s="6"/>
      <c r="AR1994" s="6"/>
      <c r="AS1994" s="6"/>
      <c r="AT1994" s="6"/>
      <c r="AU1994" s="4"/>
      <c r="AV1994" s="6"/>
      <c r="AW1994" s="6"/>
      <c r="AX1994" s="7"/>
      <c r="BI1994" s="50"/>
      <c r="BK1994" s="50"/>
      <c r="BM1994" s="50"/>
      <c r="BO1994" s="50"/>
      <c r="BQ1994" s="50"/>
      <c r="BS1994" s="50"/>
    </row>
    <row r="1995" spans="2:71" x14ac:dyDescent="0.25">
      <c r="B1995" s="3"/>
      <c r="C1995" s="52"/>
      <c r="D1995" s="39"/>
      <c r="E1995" s="22">
        <v>4</v>
      </c>
      <c r="F1995" s="3" t="s">
        <v>274</v>
      </c>
      <c r="H1995" s="6">
        <v>24.4</v>
      </c>
      <c r="J1995" s="6">
        <v>34.700000000000003</v>
      </c>
      <c r="L1995" s="6">
        <v>12.6</v>
      </c>
      <c r="N1995" s="6">
        <v>6.9</v>
      </c>
      <c r="P1995" s="6">
        <v>14.7</v>
      </c>
      <c r="R1995" s="6"/>
      <c r="T1995" s="6">
        <f>H1995-J1995</f>
        <v>-10.300000000000004</v>
      </c>
      <c r="V1995" s="3"/>
      <c r="W1995" s="3" t="s">
        <v>1264</v>
      </c>
      <c r="Y1995" s="6"/>
      <c r="Z1995" s="6"/>
      <c r="AA1995" s="6"/>
      <c r="AC1995" s="6"/>
      <c r="AD1995" s="6"/>
      <c r="AF1995" s="6"/>
      <c r="AG1995" s="6"/>
      <c r="AI1995" s="6"/>
      <c r="AJ1995" s="6"/>
      <c r="AL1995" s="6"/>
      <c r="AM1995" s="6"/>
      <c r="AO1995" s="4"/>
      <c r="AP1995" s="6"/>
      <c r="AQ1995" s="6"/>
      <c r="AR1995" s="6"/>
      <c r="AS1995" s="6"/>
      <c r="AT1995" s="6"/>
      <c r="AU1995" s="4"/>
      <c r="AV1995" s="6"/>
      <c r="AW1995" s="6"/>
      <c r="AX1995" s="7"/>
      <c r="BF1995">
        <v>121</v>
      </c>
      <c r="BH1995">
        <v>412</v>
      </c>
      <c r="BI1995" s="50"/>
      <c r="BJ1995">
        <v>72</v>
      </c>
      <c r="BK1995" s="50"/>
      <c r="BL1995">
        <v>4</v>
      </c>
      <c r="BM1995" s="50"/>
      <c r="BN1995">
        <v>5</v>
      </c>
      <c r="BO1995" s="50"/>
      <c r="BP1995">
        <v>9</v>
      </c>
      <c r="BQ1995" s="50"/>
      <c r="BR1995">
        <v>4</v>
      </c>
      <c r="BS1995" s="50"/>
    </row>
  </sheetData>
  <autoFilter ref="A1:BS1995" xr:uid="{00000000-0001-0000-1600-000000000000}"/>
  <conditionalFormatting sqref="AB2:AB7 AX121:AX123 AB122 AX127:AX131 AB129:AB131 AB145:AB146 AX135:AX137 AK120:AK166 AH130:AH134 AN128:AN134 AH145:AH166 AN142:AN143 AX140:AX142 AN145:AN166 AB150:AB153 AX150:AX151 AX144:AX146 AB155 AX154:AX156 AX159:AX160 AB158:AB159 AB165 AX165:AX166 AB173:AB174 AH173:AH174 AK173:AK175 AX169 AN168:AN171 AX176 AB181:AB182 AH179:AH184 AK179:AK187 AN173:AN184 AX179 AX181:AX182 AB201:AB203 AH201:AH206 AN200:AN208 AX185:AX190 AK189:AK199 AX192:AX195 AK201:AK210 AX198:AX202 AX205 AB205:AB206 AB226 AH212 AN211:AN215 AK212:AK221 AX209:AX212 AX216:AX219 AH218:AH220 AN218:AN221 AX214 AH214:AH215 AX224:AX227 AN223:AN228 AH223 AK223 AH226:AH228 AK226:AK236 AH247:AH248 AX236:AX239 AH208 AX241:AX242 AX229:AX230 AX246:AX247 AX254:AX255 AX259:AX260 AH263:AH267 AB263:AB265 AK263:AK267 AX244 AN244:AN245 AH244:AH245 AK244:AK248 AB270 AH270:AH272 AK270:AK277 AN270:AN272 AX268:AX271 AB280 AH280:AH285 AN276:AN277 AX273 AX276 AX249:AX250 AN280:AN285 AH288 AN288 AX286:AX288 AX293:AX295 AN292 AX297 AX279:AX284 AX315:AX316 AB342 AE342 AH339:AH344 AN339:AN344 AX346:AX347 AX354 AX313 AH369 AX372:AX375 AH374:AH375 AX262:AX264 AN262:AN268 AK279:AK288 AX356:AX357 AK254:AK258 AN247:AN260 AB254:AB258 AE256:AE258 AH254:AH258 AX369:AX370 AB344 AE344 AK593:AK600 AN593:AN600 AH593:AH600 AX593:AX596 AX583:AX584 AH583:AH584 AB583:AB584 AE583:AE584 AX622:AX623 AX636 AH636:AH637 AX640:AX642 AX625:AX631 AX714:AX717 AB714 AE714 AE739 AX752 AX776 AX778:AX783 AX810:AX811 AX829 AX826:AX827 AB841 AX843:AX847 AX606 AB606 AE606 AX839:AX841 AE829 AX820:AX824 AH819:AH824 AE814:AE823 AX813:AX817 AB810:AB824 AX801 AE801:AE808 AX785:AX788 AB784:AB790 AX760:AX763 AX754:AX757 AX746:AX749 AB746:AB748 AE746:AE748 AX728:AX737 AH705:AH712 AE705:AE709 AX697:AX701 AB698:AB701 AE698:AE700 AB690:AB693 AE690:AE693 AX680:AX686 AB680:AB683 AX671:AX675 AB671:AB674 AE671:AE674 AX663:AX667 AB665:AB668 AE665:AE666 AX644:AX652 AX616:AX620 AX608:AX612 AH602:AH604 AX602:AX604 AB602:AB604 AE602:AE604 AK583:AK590 AN583:AN590 AX587:AX589 AH587:AH590 AB587:AB588 AE587:AE588 AK569:AK574 AN569:AN574 AX570:AX573 AH570:AH574 AB570:AB571 AE570:AE571 AH560:AH566 AB560:AB566 AE563:AE566 AX554:AX561 AB554:AB556 AE554:AE556 AX546:AX552 AB546:AB549 AE546:AE549 AX540:AX541 AB540:AB541 AE540:AE541 AB507:AB509 AE507:AE509 AX507:AX510 AH496:AH502 AB499:AB500 AE499:AE500 AX491:AX497 AB491:AB493 AE491:AE493 AX477:AX479 AB477:AB479 AE477:AE479 AX470:AX475 AX466:AX467 AB466:AB467 AE466:AE467 AH460:AH467 AX461:AX464 AX456:AX457 AX443:AX444 AB443:AB444 AE443:AE444 AH435:AH444 AX436:AX441 AX431:AX433 AH427:AH433 AB431:AB433 AE431:AE433 AX424:AX426 AH423:AH425 AX417:AX422 AH415:AH420 AB417:AB420 AE417:AE420 AX408:AX410 AB408:AB410 AE408:AE410 AH402:AH410 AX402:AX406 AB402:AB406 AE402:AE406 AX393:AX395 AX389:AX391 AH389:AH399 AB389:AB393 AE389:AE393 AX383:AX386 AK383:AK410 AN383:AN410 AH383:AH386 AK378:AK381 AX378:AX381 AH379:AH381 AN378:AN381 AH371:AH372 AK371:AK376 AN371:AN375 AH362:AH363 AX362:AX367 AB362:AB363 AE362:AE363 AH352:AH358 AX349:AX352 AK346:AK369 AN349:AN369 AH349:AH350 AX338:AX343 AK338:AK344 AK319:AK331 AX320:AX322 AX305:AX311 AK305:AK316 AH305:AH316 AB305:AB308 AE305:AE308 AN305:AN316 AX849 AX861:AX867 AH861:AH867 AX872:AX876 AB843:AB856 AE844:AE856 AB861:AB867 AE861:AE867 AX869 AX851:AX856 AX885:AX888 AH893:AH895 AX898:AX904 AX890:AX896 AX916:AX920 AX923:AX926 AB952:AB956 AE952:AE956 AB961 AE961 AX962 AH923:AH950 AB923:AB925 AB963:AB966 AE963:AE966 AE984:AE985 AH968:AH980 AB984:AB985 AX1002:AX1014 AH447:AH457 AX448:AX453 AK412:AK457 AN412:AN457 AX791:AX792 AX804:AX807 AX765 AX739:AX744 AE741 AB741 AX1035:AX1037 AH1035:AH1045 AX1039:AX1040 AX1042:AX1050 AX1052:AX1060 AH1047:AH1063 AH1065:AH1066 AE1065:AE1066 AB1066 AE1069 AH1069:AH1077 AX1074:AX1077 AB1069 AB1079 AX1079:AX1083 AH1079:AH1088 AB1081:AB1082 AH1090:AH1091 AE1103:AE1105 AB1090 AX1094:AX1098 AE1107 AB1107 AB1119 AX1085:AX1091 AX1100 AX1103:AX1109 AX1111:AX1117 AE1119 AB1110:AB1115 AE1110:AE1115 AB1123:AB1124 AH1119:AH1124 AE1123:AE1124 AX1130:AX1138 AB1129:AB1132 AX1126:AX1128 AB1126 AE1126 AH1126:AH1132 AE1129:AE1132 AE1134:AE1135 AX1119:AX1124 AB1134:AB1135 AE1147:AE1148 AB1147:AB1148 AH1172:AH1174 AE1162:AE1166 AB1162:AB1166 AB1172 AE1172 AE1176 AX1171:AX1172 AX1162:AX1169 AX1174:AX1176 AE1174 AB1174 AH1176 AB1176 AB1155:AB1156 AE1155:AE1156 AB1190 AE1190 AX1178:AX1180 AX1195:AX1201 AB1195:AB1199 AE1195:AE1199 AB1201 AE1201 AH1203:AH1208 AE1235 AB1235 AH1235 AX1203:AX1217 AX1219:AX1222 AE1178:AE1181 AX1224:AX1227 AB1240:AB1241 AE1259:AE1260 AB1244:AB1245 AE1240:AE1241 AX1241:AX1247 AB1247:AB1248 AB893:AB895 AE893:AE895 AB927:AB941 AE923:AE941 AB946:AB950 AE946:AE950 AB968:AB974 AE968:AE974 AB976:AB980 AE976:AE980 AE1071:AE1073 AB1071:AB1077 AB1084:AB1088 AE1150:AE1153 AB1150:AB1153 AX1029:AX1033 AB1028:AB1033 AE1030 AH536:AH541 AX536:AX538 AB536:AB538 AE536:AE538 AX1286:AX1289 AX1293:AX1294 AX1296:AX1297 AE1243:AE1245 AX1291 AH1291 AX1306:AX1313 AE1262 AX1257:AX1262 AX1265:AX1273 AH1293:AH1315 AX1325:AX1329 AX1331 AX1333:AX1334 AH1331:AH1334 AX1336:AX1341 AX1343:AX1351 AX1299:AX1304 AX1249:AX1254 AE1247:AE1252 AH1247:AH1254 AB1250:AB1252 AX1353 AH1336:AH1354 AX1366:AX1373 AX1375:AX1382 AX1384:AX1387 AH1393:AH1395 AX1393 AX1395:AX1400 AH1390:AH1391 AX1390:AX1391 AX1411:AX1413 AX1417:AX1422 AX1424:AX1431 AX1446:AX1447 AX1452:AX1459 AX1449:AX1450 AH1449:AH1459 AX1415 AX1482:AX1489 AX1491:AX1492 AH1486:AH1493 AH1495 AX1500 AX1502:AX1509 AX1497:AX1498 AX1468:AX1471 AX1462:AX1466 AB1464:AB1468 AE1464:AE1468 AX1511:AX1519 AX1494:AX1495 AX1533:AX1539 AX1528:AX1531 AX1541:AX1545 AB1553:AB1556 AE1553:AE1556 AX1553:AX1564 AX1566:AX1574 AX1547:AX1550 AH1552:AH1567 AB1569:AB1570 AE1569:AE1570 AE1579 AB1579 AX1579:AX1580 AX1577 AB1576:AB1577 AE1576:AE1577 AH1569:AH1574 AH1576:AH1580 AX1582 AX1584:AX1593 AB1566:AB1567 AB1584:AB1589 AE1566:AE1567 AE1584:AE1589 AX1595:AX1599 AB1613:AB1616 AX1601:AX1602 AX1604:AX1606 AX1608:AX1613 AX1621:AX1623 AB1621:AB1623 AE1621:AE1623 AX1628 AB1628:AB1633 AE1628:AE1633 AX1630:AX1640 AE1636:AE1638 AX1625:AX1626 AH1625:AH1626 AX1642:AX1648 AB1636:AB1643 AE1641:AE1643 AB1646:AB1651 AE1646:AE1651 AE1653:AE1665 AB1653:AB1665 AB1667 AE1667 AX1670:AX1671 AB1673:AB1675 AE1670 AB1678:AB1679 AH1670 AE1673:AE1675 AH1673:AH1676 AX1662:AX1667 AX1650:AX1660 AH1628:AH1644 AX1673:AX1676 AX1683:AX1688 AB1625:AB1626 AB1596 AB1541:AB1546 AH1528:AH1550 AB1534 AB1508 AB1498 AE1625:AE1626 AE1596 AE1541:AE1546 AE1534 AE1508 AE1498 AH1497:AH1498 AX1678:AX1681 AH1678:AH1681 AX1690:AX1702 AE1695:AE1699 AB1695:AB1704 AE1704 AX1704:AX1712 AB1706:AB1711 AE1706:AE1711 AX1714:AX1716 AB1720 AE1720 AH1683:AH1692 AH1722:AH1732 AX1722:AX1723 AX1718:AX1720 AX1725:AX1729 AB1722:AB1732 AE1722:AE1732 AX1731:AX1735 AH1646:AH1668 AH1694:AH1711 AX481:AX488 AH472:AH494 AH505:AH534 AK460:AK541 AN460:AN541 AK578:AK581 AN578:AN581 AX578:AX581 AH578:AH581 AB578:AB581 AE578:AE581 AB612:AB615 AE612:AE615 AH606:AH631 AX654:AX661 AH640:AH668 AX688:AX695 AH671:AH701 AN602:AN712 AK602:AK712 AB720:AB723 AE720:AE723 AX719:AX726 AH714:AH749 AB752:AB764 AE752:AE764 AX794:AX799 AB794:AB798 AE785:AE798 AH777:AH817 AX831:AX837 AH826:AH856 AE831:AE837 AX878:AX882 AH869:AH891 AB869:AB891 AE869:AE891 AH897:AH920 AX906:AX914 AB897:AB920 AE897:AE920 AX957:AX960 AH952:AH966 AX1016:AX1026 AH1006:AH1033 AX1062:AX1072 AB1094:AB1105 AH1094:AH1115 AH1134:AH1156 AX1140:AX1149 AE1137:AE1145 AB1137:AB1145 AX1182:AX1193 AE1183:AE1188 AB1178:AB1188 AH1178:AH1201 AX1229:AX1239 AH1238:AH1245 AX1275:AX1284 AH1256:AH1289 AX1315:AX1323 AH1317:AH1329 AX1355:AX1364 AH1356:AH1387 AX1402:AX1409 AH1398:AH1427 AX1434:AX1444 AH1429:AH1447 AK545:AK567 AN545:AN567 AH545:AH558 AX1521:AX1526 AH1500:AH1526 AB1523:AB1526 AE1523:AE1526 AX1473:AX1480 AH1462:AH1484 AB1734 AE1734 AH1734 AX1756:AX1761 AB1754:AB1759 AX1737:AX1742 AX1744:AX1752 AB1761 AE1761 AH1761 AX1754 AX1764 AE1764:AE1767 AB1713:AB1718 AH1713:AH1720 AE1713:AE1718 AX1767:AX1775 AH1764:AH1767 AB1764:AB1767 AX1777:AX1786 AH1737:AH1759 AB1737:AB1751 AE1737:AE1759 AB1782:AB1786 AB1788:AB1793 AB801:AB806 AH1782:AH1793 AE1782:AE1793 AB1802:AB1805 AE1807:AE1809 AB1807:AB1809 AH1807:AH1809 AX1791:AX1793 AX1802:AX1809 AX1795:AX1800 AX1811 AB1811 AH1795:AH1805 AB1795:AB1799 AE1795:AE1805 AX1788:AX1789 AB1826:AB1828 AH1826:AH1827 AE1825:AE1828 AB1769:AB1780 AE1769:AE1777 AH1769:AH1780 AX1813:AX1832 AH1811:AH1816 AX1834:AX1853 AB1832:AB1835 AH1840:AH1841 AE1832:AE1835 AB1813:AB1822 AE1812:AE1822 AH1818:AH1822 AB1681:AB1692 AE1678:AE1692 AB1601:AB1611 AE1600:AE1611 AB1843:AB1852 AH1843:AH1853 AE1843:AE1852 AH1158:AH1166 AX1151:AX1160 AK292:AK303 AX299:AX302 AN295:AN303 AX1615:AX1619 AE1613:AE1618 AH1582:AH1623 AB1837:AB1841 AE1837:AE1841 AH1856:AH1859 AE1874 AB1874:AB1880 AE1878:AE1880 AB1864:AB1871 AE1864:AE1871 AH1864:AH1868 AH1870:AH1871 AK1864:AK1872 AB1898:AB1900 AE1898:AE1900 AX1856 AB1895:AB1896 AE1895:AE1896 AX1858:AX1886 AH1874:AH1882 AH1895:AH1900 AK1874:AK1882 AK1895:AK1900 AK1887:AK1888 AH1887:AH1888 AN1874:AN1891 AX1888:AX1902 AB1902:AB1905 AE1902:AE1905 AN1893:AN1900 AB1909:AB1910 AE1909:AE1910 AK1923 AH1902:AH1910 AK1902:AK1910 AH1892 AK1891 AH1923 AB1923 AE1923 AB1925:AB1930 AX1920:AX1943 AB1914:AB1920 AE1914:AE1920 AB1912 AH1912:AH1920 AK1912:AK1913 AE1912 AE1937 AB1937:AB1941 AE1940 AH1937:AH1942 AB1933:AB1935 AE1933:AE1935 AK1925:AK1930 AK1950 AH1933:AH1935 AB1952:AB1959 AE1952:AE1959 AE1925:AE1930 AH1925:AH1930 AN1902:AN1930 AB1961:AB1962 AE1961:AE1962 AH1952:AH1962 AK1952:AK1962 AB1965:AB1969 AE1965:AE1969 AH1965:AH1969 AX1945:AX1946 AK1933:AK1948 AN1933:AN1962 AB1946 AE1946 AH1945:AH1948 AB1971 AE1971 AH1971 AB1982:AB1983 AE1982:AE1983 AH1982:AH1983 AK1982:AK1983 AH1973:AH1980 AE1973:AE1980 AB1973:AB1980 AN1964:AN1983 AK1964:AK1980 AX1948:AX1978 AX1904:AX1915 AB1988:AB1995 AE1988:AE1995 AX1980:AX1995 AH1986:AH1995 AK1986:AK1995 AN1985:AN1995 AX986:AX998 AH982:AH1003 AB992:AB998 AE995:AE998 AX768:AX772 AB769:AB771 AE769:AE771 AH752:AH771 AK714:AK1859 AN714:AN1872">
    <cfRule type="cellIs" dxfId="17005" priority="11801" stopIfTrue="1" operator="greaterThan">
      <formula>0</formula>
    </cfRule>
    <cfRule type="cellIs" dxfId="17004" priority="11802" stopIfTrue="1" operator="lessThan">
      <formula>0</formula>
    </cfRule>
  </conditionalFormatting>
  <conditionalFormatting sqref="AX2:AX7">
    <cfRule type="cellIs" dxfId="17003" priority="11799" stopIfTrue="1" operator="greaterThan">
      <formula>0</formula>
    </cfRule>
    <cfRule type="cellIs" dxfId="17002" priority="11800" stopIfTrue="1" operator="lessThan">
      <formula>0</formula>
    </cfRule>
  </conditionalFormatting>
  <conditionalFormatting sqref="T2:T7 T120:T166 T168:T171 T173:T221 T223:T242 T244:T260 T583:T590 T346:T376 T338:T344 T319:T333 T378:T457 T545:T574 T460:T541 T578:T581 T602:T712 T262:T288 T292:T316 T1926:T1927 T1929:T1936 T1956:T1958 T1938:T1954 T1989:T1995 T1960:T1987 T1897:T1922 T592:T600 T714:T1895">
    <cfRule type="cellIs" dxfId="17001" priority="11795" stopIfTrue="1" operator="lessThan">
      <formula>0</formula>
    </cfRule>
    <cfRule type="cellIs" dxfId="17000" priority="11796" stopIfTrue="1" operator="greaterThan">
      <formula>0</formula>
    </cfRule>
  </conditionalFormatting>
  <conditionalFormatting sqref="P2:P7 R2:R7 U120:U123 I120:I166 K120:K166 O120:O166 Q120:Q166 S120:S166 U127:U166 U168:U171 S168:S171 Q168:Q171 O168:O171 K168:K171 I168:I171 I173:I221 K173:K221 O173:O221 Q173:Q221 S173:S221 U173:U221 U223:U242 S223:S242 O223:O242 K223:K242 I223:I242 Q223:Q242 Q244:Q260 I244:I260 K244:K260 O244:O260 S244:S260 U244:U260 U593:U600 Q593:Q600 I593:I600 O593:O600 S593:S600 U583:U590 Q583:Q590 I583:I590 O583:O590 S583:S590 U346:U376 S346:S376 O346:O376 K346:K376 I346:I376 Q346:Q376 Q338:Q344 I338:I344 K338:K344 O338:O344 S338:S344 U338:U344 U319:U333 S319:S333 O319:O333 K319:K333 I319:I333 Q319:Q333 I378:I457 K378:K457 O378:O457 S378:S457 Q378:Q457 U378:U457 U536:U541 S460:S541 I460:I541 S578:S581 I578:I581 S602:S712 I602:I712 U545:U574 Q545:Q574 I545:I574 K545:K574 O545:O574 S545:S574 K460:K541 O460:O541 Q460:Q541 M578:M581 O578:O581 Q578:Q581 U578:U581 U460:U534 K578:K712 O602:O712 Q602:Q712 U602:U712 U262:U288 S262:S288 O262:O288 K262:K288 I262:I288 Q262:Q288 U292:U316 S292:S316 O292:O316 K292:K316 I292:I316 Q292:Q316 M120:M166 M168:M171 M173:M221 M223:M242 M244:M260 M262:M288 M292:M316 M319:M333 M338:M344 M346:M376 M378:M457 M460:M541 M545:M574 M583:M590 M593:M600 M602:M712 S714:S1995 K714:K1995 I714:I1995 M714:M1995 O714:O1995 Q714:Q1995 U714:U1995 BS735:BS1071 BQ735:BQ995 BO735:BO995 BM735:BM995 BK735:BK995 BI735:BI995 BG604:BG995">
    <cfRule type="cellIs" dxfId="16999" priority="11793" stopIfTrue="1" operator="greaterThan">
      <formula>0</formula>
    </cfRule>
    <cfRule type="cellIs" dxfId="16998" priority="11794" stopIfTrue="1" operator="lessThan">
      <formula>0</formula>
    </cfRule>
  </conditionalFormatting>
  <conditionalFormatting sqref="AX36 AX2:AX18 AX48:AX51 AX38:AX46 AX31:AX32 AX24:AX29 AX64:AX65 AX58:AX61 AX53:AX56 AX76:AX80 AX67:AX69 AX72 AX86:AX88 AX82:AX83 AX90:AX93 AX95:AX96 AX98:AX99 AX105:AX107 AX111:AX112">
    <cfRule type="cellIs" dxfId="16997" priority="11773" stopIfTrue="1" operator="greaterThan">
      <formula>0</formula>
    </cfRule>
    <cfRule type="cellIs" dxfId="16996" priority="11774" stopIfTrue="1" operator="lessThan">
      <formula>0</formula>
    </cfRule>
  </conditionalFormatting>
  <conditionalFormatting sqref="T8:T19 T24:T29 T36 T31:T32 T48:T51 T53:T69 T76:T77 T72 T38:T46">
    <cfRule type="cellIs" dxfId="16995" priority="11785" stopIfTrue="1" operator="lessThan">
      <formula>0</formula>
    </cfRule>
    <cfRule type="cellIs" dxfId="16994" priority="11786" stopIfTrue="1" operator="greaterThan">
      <formula>0</formula>
    </cfRule>
  </conditionalFormatting>
  <conditionalFormatting sqref="AB36 AB38 AB31 AB48:AB50 AB61:AB62 AB65:AB68 AB24:AB29 AB53:AB54 AB78:AB79 AB57 AB82 AB84:AB88 AB90 AB95:AB98 AB102 AB2:AB19 AB104:AB109 AB111:AB115 AB40 AB42:AB46">
    <cfRule type="cellIs" dxfId="16993" priority="11783" stopIfTrue="1" operator="greaterThan">
      <formula>0</formula>
    </cfRule>
    <cfRule type="cellIs" dxfId="16992" priority="11784" stopIfTrue="1" operator="lessThan">
      <formula>0</formula>
    </cfRule>
  </conditionalFormatting>
  <conditionalFormatting sqref="I2:I19 I24:I29 I36 I38:I46 I31:I32 I48:I51 I53:I69 I76:I88 I72 I90:I108 I111:I115">
    <cfRule type="cellIs" dxfId="16991" priority="11771" stopIfTrue="1" operator="greaterThan">
      <formula>0</formula>
    </cfRule>
    <cfRule type="cellIs" dxfId="16990" priority="11772" stopIfTrue="1" operator="lessThan">
      <formula>0</formula>
    </cfRule>
  </conditionalFormatting>
  <conditionalFormatting sqref="K2:K19 K24:K29 K36 K38:K46 K31:K32 K48:K51 K53:K69 K76:K88 K72 K90:K108 K111:K115">
    <cfRule type="cellIs" dxfId="16989" priority="11769" stopIfTrue="1" operator="greaterThan">
      <formula>0</formula>
    </cfRule>
    <cfRule type="cellIs" dxfId="16988" priority="11770" stopIfTrue="1" operator="lessThan">
      <formula>0</formula>
    </cfRule>
  </conditionalFormatting>
  <conditionalFormatting sqref="M72 M2:M19 M24:M29 M31:M32 M36 M38:M46 M48:M51 M53:M69 M76:M88 M90:M108 M111:M115">
    <cfRule type="cellIs" dxfId="16987" priority="11767" stopIfTrue="1" operator="greaterThan">
      <formula>0</formula>
    </cfRule>
    <cfRule type="cellIs" dxfId="16986" priority="11768" stopIfTrue="1" operator="lessThan">
      <formula>0</formula>
    </cfRule>
  </conditionalFormatting>
  <conditionalFormatting sqref="O2:O19 O24:O29 O36 O38:O46 O31:O32 O48:O51 O53:O69 O76:O88 O72 O90:O108 O111:O115">
    <cfRule type="cellIs" dxfId="16985" priority="11765" stopIfTrue="1" operator="greaterThan">
      <formula>0</formula>
    </cfRule>
    <cfRule type="cellIs" dxfId="16984" priority="11766" stopIfTrue="1" operator="lessThan">
      <formula>0</formula>
    </cfRule>
  </conditionalFormatting>
  <conditionalFormatting sqref="Q2:Q19 Q24:Q29 Q36 Q38:Q46 Q31:Q32 Q48:Q51 Q53:Q69 Q76:Q88 Q72 Q90:Q108 Q111:Q115">
    <cfRule type="cellIs" dxfId="16983" priority="11763" stopIfTrue="1" operator="greaterThan">
      <formula>0</formula>
    </cfRule>
    <cfRule type="cellIs" dxfId="16982" priority="11764" stopIfTrue="1" operator="lessThan">
      <formula>0</formula>
    </cfRule>
  </conditionalFormatting>
  <conditionalFormatting sqref="S2:S19 S24:S29 S36 S38:S46 S31:S32 S48:S51 S53:S69 S76:S88 S72 S90:S108 S111:S115">
    <cfRule type="cellIs" dxfId="16981" priority="11761" stopIfTrue="1" operator="greaterThan">
      <formula>0</formula>
    </cfRule>
    <cfRule type="cellIs" dxfId="16980" priority="11762" stopIfTrue="1" operator="lessThan">
      <formula>0</formula>
    </cfRule>
  </conditionalFormatting>
  <conditionalFormatting sqref="U2:U19 U24:U29 U36 U38:U46 U31:U32 U48:U51 U53:U69 U76:U88 U72 U90:U108 U111:U115">
    <cfRule type="cellIs" dxfId="16979" priority="11759" stopIfTrue="1" operator="greaterThan">
      <formula>0</formula>
    </cfRule>
    <cfRule type="cellIs" dxfId="16978" priority="11760" stopIfTrue="1" operator="lessThan">
      <formula>0</formula>
    </cfRule>
  </conditionalFormatting>
  <conditionalFormatting sqref="AE2:AE3 AE5:AE6">
    <cfRule type="cellIs" dxfId="16977" priority="11757" stopIfTrue="1" operator="greaterThan">
      <formula>0</formula>
    </cfRule>
    <cfRule type="cellIs" dxfId="16976" priority="11758" stopIfTrue="1" operator="lessThan">
      <formula>0</formula>
    </cfRule>
  </conditionalFormatting>
  <conditionalFormatting sqref="AE2:AE3 AE16:AE17 AE19 AE24:AE25 AE36 AE48 AE61:AE62 AE67 AE78 AE82 AE86:AE88 AE98 AE95 AE105 AE107 AE113 AE130:AE131 AE145:AE146 AE150:AE153 AE155 AE158:AE159 AE165 AE173:AE174 AE50 AE44 AE29 AE13:AE14 AE8:AE10 AE181:AE184 AE201:AE203 AE205:AE206 AE226 AE254:AE255 AE263:AE265 AE270 AE280 AE5:AE6 AE27 AE42">
    <cfRule type="cellIs" dxfId="16975" priority="11755" stopIfTrue="1" operator="greaterThan">
      <formula>0</formula>
    </cfRule>
    <cfRule type="cellIs" dxfId="16974" priority="11756" stopIfTrue="1" operator="lessThan">
      <formula>0</formula>
    </cfRule>
  </conditionalFormatting>
  <conditionalFormatting sqref="AH2:AH7">
    <cfRule type="cellIs" dxfId="16973" priority="11753" stopIfTrue="1" operator="greaterThan">
      <formula>0</formula>
    </cfRule>
    <cfRule type="cellIs" dxfId="16972" priority="11754" stopIfTrue="1" operator="lessThan">
      <formula>0</formula>
    </cfRule>
  </conditionalFormatting>
  <conditionalFormatting sqref="AH2:AH19 AH24:AH29 AH36 AH31:AH32 AH48:AH50 AH53 AH61:AH63 AH65:AH68 AH76 AH78:AH82 AH84:AH88 AH92:AH98 AH90 AH101:AH105 AH107:AH111 AH113:AH115 AH124:AH126 AH128 AH38:AH40 AH42:AH46">
    <cfRule type="cellIs" dxfId="16971" priority="11751" stopIfTrue="1" operator="greaterThan">
      <formula>0</formula>
    </cfRule>
    <cfRule type="cellIs" dxfId="16970" priority="11752" stopIfTrue="1" operator="lessThan">
      <formula>0</formula>
    </cfRule>
  </conditionalFormatting>
  <conditionalFormatting sqref="AK2:AK7">
    <cfRule type="cellIs" dxfId="16969" priority="11749" stopIfTrue="1" operator="greaterThan">
      <formula>0</formula>
    </cfRule>
    <cfRule type="cellIs" dxfId="16968" priority="11750" stopIfTrue="1" operator="lessThan">
      <formula>0</formula>
    </cfRule>
  </conditionalFormatting>
  <conditionalFormatting sqref="AK2:AK19 AK24:AK29 AK38:AK40 AK31:AK32 AK48:AK50 AK53 AK61:AK63 AK65:AK68 AK76 AK78:AK82 AK84:AK88 AK92:AK115 AK90 AK42:AK46">
    <cfRule type="cellIs" dxfId="16967" priority="11747" stopIfTrue="1" operator="greaterThan">
      <formula>0</formula>
    </cfRule>
    <cfRule type="cellIs" dxfId="16966" priority="11748" stopIfTrue="1" operator="lessThan">
      <formula>0</formula>
    </cfRule>
  </conditionalFormatting>
  <conditionalFormatting sqref="AN2:AN7">
    <cfRule type="cellIs" dxfId="16965" priority="11745" stopIfTrue="1" operator="greaterThan">
      <formula>0</formula>
    </cfRule>
    <cfRule type="cellIs" dxfId="16964" priority="11746" stopIfTrue="1" operator="lessThan">
      <formula>0</formula>
    </cfRule>
  </conditionalFormatting>
  <conditionalFormatting sqref="AN2:AN19 AN24:AN29 AN36 AN38:AN46 AN31:AN32 AN48:AN51 AN53:AN69 AN76:AN82 AN72 AN84:AN88 AN92:AN115 AN90 AN120 AN122:AN126">
    <cfRule type="cellIs" dxfId="16963" priority="11743" stopIfTrue="1" operator="greaterThan">
      <formula>0</formula>
    </cfRule>
    <cfRule type="cellIs" dxfId="16962" priority="11744" stopIfTrue="1" operator="lessThan">
      <formula>0</formula>
    </cfRule>
  </conditionalFormatting>
  <conditionalFormatting sqref="AE18">
    <cfRule type="cellIs" dxfId="16961" priority="11741" stopIfTrue="1" operator="greaterThan">
      <formula>0</formula>
    </cfRule>
    <cfRule type="cellIs" dxfId="16960" priority="11742" stopIfTrue="1" operator="lessThan">
      <formula>0</formula>
    </cfRule>
  </conditionalFormatting>
  <conditionalFormatting sqref="AE15">
    <cfRule type="cellIs" dxfId="16959" priority="11739" stopIfTrue="1" operator="greaterThan">
      <formula>0</formula>
    </cfRule>
    <cfRule type="cellIs" dxfId="16958" priority="11740" stopIfTrue="1" operator="lessThan">
      <formula>0</formula>
    </cfRule>
  </conditionalFormatting>
  <conditionalFormatting sqref="AX23">
    <cfRule type="cellIs" dxfId="16957" priority="11733" stopIfTrue="1" operator="greaterThan">
      <formula>0</formula>
    </cfRule>
    <cfRule type="cellIs" dxfId="16956" priority="11734" stopIfTrue="1" operator="lessThan">
      <formula>0</formula>
    </cfRule>
  </conditionalFormatting>
  <conditionalFormatting sqref="T23">
    <cfRule type="cellIs" dxfId="16955" priority="11737" stopIfTrue="1" operator="lessThan">
      <formula>0</formula>
    </cfRule>
    <cfRule type="cellIs" dxfId="16954" priority="11738" stopIfTrue="1" operator="greaterThan">
      <formula>0</formula>
    </cfRule>
  </conditionalFormatting>
  <conditionalFormatting sqref="AB23">
    <cfRule type="cellIs" dxfId="16953" priority="11735" stopIfTrue="1" operator="greaterThan">
      <formula>0</formula>
    </cfRule>
    <cfRule type="cellIs" dxfId="16952" priority="11736" stopIfTrue="1" operator="lessThan">
      <formula>0</formula>
    </cfRule>
  </conditionalFormatting>
  <conditionalFormatting sqref="I23">
    <cfRule type="cellIs" dxfId="16951" priority="11731" stopIfTrue="1" operator="greaterThan">
      <formula>0</formula>
    </cfRule>
    <cfRule type="cellIs" dxfId="16950" priority="11732" stopIfTrue="1" operator="lessThan">
      <formula>0</formula>
    </cfRule>
  </conditionalFormatting>
  <conditionalFormatting sqref="K23">
    <cfRule type="cellIs" dxfId="16949" priority="11729" stopIfTrue="1" operator="greaterThan">
      <formula>0</formula>
    </cfRule>
    <cfRule type="cellIs" dxfId="16948" priority="11730" stopIfTrue="1" operator="lessThan">
      <formula>0</formula>
    </cfRule>
  </conditionalFormatting>
  <conditionalFormatting sqref="M23">
    <cfRule type="cellIs" dxfId="16947" priority="11727" stopIfTrue="1" operator="greaterThan">
      <formula>0</formula>
    </cfRule>
    <cfRule type="cellIs" dxfId="16946" priority="11728" stopIfTrue="1" operator="lessThan">
      <formula>0</formula>
    </cfRule>
  </conditionalFormatting>
  <conditionalFormatting sqref="O23">
    <cfRule type="cellIs" dxfId="16945" priority="11725" stopIfTrue="1" operator="greaterThan">
      <formula>0</formula>
    </cfRule>
    <cfRule type="cellIs" dxfId="16944" priority="11726" stopIfTrue="1" operator="lessThan">
      <formula>0</formula>
    </cfRule>
  </conditionalFormatting>
  <conditionalFormatting sqref="Q23">
    <cfRule type="cellIs" dxfId="16943" priority="11723" stopIfTrue="1" operator="greaterThan">
      <formula>0</formula>
    </cfRule>
    <cfRule type="cellIs" dxfId="16942" priority="11724" stopIfTrue="1" operator="lessThan">
      <formula>0</formula>
    </cfRule>
  </conditionalFormatting>
  <conditionalFormatting sqref="S23">
    <cfRule type="cellIs" dxfId="16941" priority="11721" stopIfTrue="1" operator="greaterThan">
      <formula>0</formula>
    </cfRule>
    <cfRule type="cellIs" dxfId="16940" priority="11722" stopIfTrue="1" operator="lessThan">
      <formula>0</formula>
    </cfRule>
  </conditionalFormatting>
  <conditionalFormatting sqref="U23">
    <cfRule type="cellIs" dxfId="16939" priority="11719" stopIfTrue="1" operator="greaterThan">
      <formula>0</formula>
    </cfRule>
    <cfRule type="cellIs" dxfId="16938" priority="11720" stopIfTrue="1" operator="lessThan">
      <formula>0</formula>
    </cfRule>
  </conditionalFormatting>
  <conditionalFormatting sqref="AE23">
    <cfRule type="cellIs" dxfId="16937" priority="11717" stopIfTrue="1" operator="greaterThan">
      <formula>0</formula>
    </cfRule>
    <cfRule type="cellIs" dxfId="16936" priority="11718" stopIfTrue="1" operator="lessThan">
      <formula>0</formula>
    </cfRule>
  </conditionalFormatting>
  <conditionalFormatting sqref="AH23">
    <cfRule type="cellIs" dxfId="16935" priority="11715" stopIfTrue="1" operator="greaterThan">
      <formula>0</formula>
    </cfRule>
    <cfRule type="cellIs" dxfId="16934" priority="11716" stopIfTrue="1" operator="lessThan">
      <formula>0</formula>
    </cfRule>
  </conditionalFormatting>
  <conditionalFormatting sqref="AK23">
    <cfRule type="cellIs" dxfId="16933" priority="11713" stopIfTrue="1" operator="greaterThan">
      <formula>0</formula>
    </cfRule>
    <cfRule type="cellIs" dxfId="16932" priority="11714" stopIfTrue="1" operator="lessThan">
      <formula>0</formula>
    </cfRule>
  </conditionalFormatting>
  <conditionalFormatting sqref="AN23">
    <cfRule type="cellIs" dxfId="16931" priority="11711" stopIfTrue="1" operator="greaterThan">
      <formula>0</formula>
    </cfRule>
    <cfRule type="cellIs" dxfId="16930" priority="11712" stopIfTrue="1" operator="lessThan">
      <formula>0</formula>
    </cfRule>
  </conditionalFormatting>
  <conditionalFormatting sqref="AE31">
    <cfRule type="cellIs" dxfId="16929" priority="11707" stopIfTrue="1" operator="greaterThan">
      <formula>0</formula>
    </cfRule>
    <cfRule type="cellIs" dxfId="16928" priority="11708" stopIfTrue="1" operator="lessThan">
      <formula>0</formula>
    </cfRule>
  </conditionalFormatting>
  <conditionalFormatting sqref="AE38">
    <cfRule type="cellIs" dxfId="16927" priority="11705" stopIfTrue="1" operator="greaterThan">
      <formula>0</formula>
    </cfRule>
    <cfRule type="cellIs" dxfId="16926" priority="11706" stopIfTrue="1" operator="lessThan">
      <formula>0</formula>
    </cfRule>
  </conditionalFormatting>
  <conditionalFormatting sqref="AB40 AB42">
    <cfRule type="cellIs" dxfId="16925" priority="11703" stopIfTrue="1" operator="greaterThan">
      <formula>0</formula>
    </cfRule>
    <cfRule type="cellIs" dxfId="16924" priority="11704" stopIfTrue="1" operator="lessThan">
      <formula>0</formula>
    </cfRule>
  </conditionalFormatting>
  <conditionalFormatting sqref="AB43:AB44">
    <cfRule type="cellIs" dxfId="16923" priority="11701" stopIfTrue="1" operator="greaterThan">
      <formula>0</formula>
    </cfRule>
    <cfRule type="cellIs" dxfId="16922" priority="11702" stopIfTrue="1" operator="lessThan">
      <formula>0</formula>
    </cfRule>
  </conditionalFormatting>
  <conditionalFormatting sqref="AX34">
    <cfRule type="cellIs" dxfId="16921" priority="11695" stopIfTrue="1" operator="greaterThan">
      <formula>0</formula>
    </cfRule>
    <cfRule type="cellIs" dxfId="16920" priority="11696" stopIfTrue="1" operator="lessThan">
      <formula>0</formula>
    </cfRule>
  </conditionalFormatting>
  <conditionalFormatting sqref="T34:T35">
    <cfRule type="cellIs" dxfId="16919" priority="11699" stopIfTrue="1" operator="lessThan">
      <formula>0</formula>
    </cfRule>
    <cfRule type="cellIs" dxfId="16918" priority="11700" stopIfTrue="1" operator="greaterThan">
      <formula>0</formula>
    </cfRule>
  </conditionalFormatting>
  <conditionalFormatting sqref="AB34:AB35">
    <cfRule type="cellIs" dxfId="16917" priority="11697" stopIfTrue="1" operator="greaterThan">
      <formula>0</formula>
    </cfRule>
    <cfRule type="cellIs" dxfId="16916" priority="11698" stopIfTrue="1" operator="lessThan">
      <formula>0</formula>
    </cfRule>
  </conditionalFormatting>
  <conditionalFormatting sqref="I34:I35">
    <cfRule type="cellIs" dxfId="16915" priority="11693" stopIfTrue="1" operator="greaterThan">
      <formula>0</formula>
    </cfRule>
    <cfRule type="cellIs" dxfId="16914" priority="11694" stopIfTrue="1" operator="lessThan">
      <formula>0</formula>
    </cfRule>
  </conditionalFormatting>
  <conditionalFormatting sqref="K34:K35">
    <cfRule type="cellIs" dxfId="16913" priority="11691" stopIfTrue="1" operator="greaterThan">
      <formula>0</formula>
    </cfRule>
    <cfRule type="cellIs" dxfId="16912" priority="11692" stopIfTrue="1" operator="lessThan">
      <formula>0</formula>
    </cfRule>
  </conditionalFormatting>
  <conditionalFormatting sqref="M34:M35">
    <cfRule type="cellIs" dxfId="16911" priority="11689" stopIfTrue="1" operator="greaterThan">
      <formula>0</formula>
    </cfRule>
    <cfRule type="cellIs" dxfId="16910" priority="11690" stopIfTrue="1" operator="lessThan">
      <formula>0</formula>
    </cfRule>
  </conditionalFormatting>
  <conditionalFormatting sqref="O34:O35">
    <cfRule type="cellIs" dxfId="16909" priority="11687" stopIfTrue="1" operator="greaterThan">
      <formula>0</formula>
    </cfRule>
    <cfRule type="cellIs" dxfId="16908" priority="11688" stopIfTrue="1" operator="lessThan">
      <formula>0</formula>
    </cfRule>
  </conditionalFormatting>
  <conditionalFormatting sqref="Q34:Q35">
    <cfRule type="cellIs" dxfId="16907" priority="11685" stopIfTrue="1" operator="greaterThan">
      <formula>0</formula>
    </cfRule>
    <cfRule type="cellIs" dxfId="16906" priority="11686" stopIfTrue="1" operator="lessThan">
      <formula>0</formula>
    </cfRule>
  </conditionalFormatting>
  <conditionalFormatting sqref="S34:S35">
    <cfRule type="cellIs" dxfId="16905" priority="11683" stopIfTrue="1" operator="greaterThan">
      <formula>0</formula>
    </cfRule>
    <cfRule type="cellIs" dxfId="16904" priority="11684" stopIfTrue="1" operator="lessThan">
      <formula>0</formula>
    </cfRule>
  </conditionalFormatting>
  <conditionalFormatting sqref="U34:U35">
    <cfRule type="cellIs" dxfId="16903" priority="11681" stopIfTrue="1" operator="greaterThan">
      <formula>0</formula>
    </cfRule>
    <cfRule type="cellIs" dxfId="16902" priority="11682" stopIfTrue="1" operator="lessThan">
      <formula>0</formula>
    </cfRule>
  </conditionalFormatting>
  <conditionalFormatting sqref="AE34:AE35">
    <cfRule type="cellIs" dxfId="16901" priority="11679" stopIfTrue="1" operator="greaterThan">
      <formula>0</formula>
    </cfRule>
    <cfRule type="cellIs" dxfId="16900" priority="11680" stopIfTrue="1" operator="lessThan">
      <formula>0</formula>
    </cfRule>
  </conditionalFormatting>
  <conditionalFormatting sqref="AH34:AH35">
    <cfRule type="cellIs" dxfId="16899" priority="11677" stopIfTrue="1" operator="greaterThan">
      <formula>0</formula>
    </cfRule>
    <cfRule type="cellIs" dxfId="16898" priority="11678" stopIfTrue="1" operator="lessThan">
      <formula>0</formula>
    </cfRule>
  </conditionalFormatting>
  <conditionalFormatting sqref="AK34:AK35">
    <cfRule type="cellIs" dxfId="16897" priority="11675" stopIfTrue="1" operator="greaterThan">
      <formula>0</formula>
    </cfRule>
    <cfRule type="cellIs" dxfId="16896" priority="11676" stopIfTrue="1" operator="lessThan">
      <formula>0</formula>
    </cfRule>
  </conditionalFormatting>
  <conditionalFormatting sqref="AN34:AN35">
    <cfRule type="cellIs" dxfId="16895" priority="11673" stopIfTrue="1" operator="greaterThan">
      <formula>0</formula>
    </cfRule>
    <cfRule type="cellIs" dxfId="16894" priority="11674" stopIfTrue="1" operator="lessThan">
      <formula>0</formula>
    </cfRule>
  </conditionalFormatting>
  <conditionalFormatting sqref="AX37">
    <cfRule type="cellIs" dxfId="16893" priority="11667" stopIfTrue="1" operator="greaterThan">
      <formula>0</formula>
    </cfRule>
    <cfRule type="cellIs" dxfId="16892" priority="11668" stopIfTrue="1" operator="lessThan">
      <formula>0</formula>
    </cfRule>
  </conditionalFormatting>
  <conditionalFormatting sqref="T37">
    <cfRule type="cellIs" dxfId="16891" priority="11671" stopIfTrue="1" operator="lessThan">
      <formula>0</formula>
    </cfRule>
    <cfRule type="cellIs" dxfId="16890" priority="11672" stopIfTrue="1" operator="greaterThan">
      <formula>0</formula>
    </cfRule>
  </conditionalFormatting>
  <conditionalFormatting sqref="I37">
    <cfRule type="cellIs" dxfId="16889" priority="11665" stopIfTrue="1" operator="greaterThan">
      <formula>0</formula>
    </cfRule>
    <cfRule type="cellIs" dxfId="16888" priority="11666" stopIfTrue="1" operator="lessThan">
      <formula>0</formula>
    </cfRule>
  </conditionalFormatting>
  <conditionalFormatting sqref="K37">
    <cfRule type="cellIs" dxfId="16887" priority="11663" stopIfTrue="1" operator="greaterThan">
      <formula>0</formula>
    </cfRule>
    <cfRule type="cellIs" dxfId="16886" priority="11664" stopIfTrue="1" operator="lessThan">
      <formula>0</formula>
    </cfRule>
  </conditionalFormatting>
  <conditionalFormatting sqref="M37">
    <cfRule type="cellIs" dxfId="16885" priority="11661" stopIfTrue="1" operator="greaterThan">
      <formula>0</formula>
    </cfRule>
    <cfRule type="cellIs" dxfId="16884" priority="11662" stopIfTrue="1" operator="lessThan">
      <formula>0</formula>
    </cfRule>
  </conditionalFormatting>
  <conditionalFormatting sqref="O37">
    <cfRule type="cellIs" dxfId="16883" priority="11659" stopIfTrue="1" operator="greaterThan">
      <formula>0</formula>
    </cfRule>
    <cfRule type="cellIs" dxfId="16882" priority="11660" stopIfTrue="1" operator="lessThan">
      <formula>0</formula>
    </cfRule>
  </conditionalFormatting>
  <conditionalFormatting sqref="Q37">
    <cfRule type="cellIs" dxfId="16881" priority="11657" stopIfTrue="1" operator="greaterThan">
      <formula>0</formula>
    </cfRule>
    <cfRule type="cellIs" dxfId="16880" priority="11658" stopIfTrue="1" operator="lessThan">
      <formula>0</formula>
    </cfRule>
  </conditionalFormatting>
  <conditionalFormatting sqref="S37">
    <cfRule type="cellIs" dxfId="16879" priority="11655" stopIfTrue="1" operator="greaterThan">
      <formula>0</formula>
    </cfRule>
    <cfRule type="cellIs" dxfId="16878" priority="11656" stopIfTrue="1" operator="lessThan">
      <formula>0</formula>
    </cfRule>
  </conditionalFormatting>
  <conditionalFormatting sqref="U37">
    <cfRule type="cellIs" dxfId="16877" priority="11653" stopIfTrue="1" operator="greaterThan">
      <formula>0</formula>
    </cfRule>
    <cfRule type="cellIs" dxfId="16876" priority="11654" stopIfTrue="1" operator="lessThan">
      <formula>0</formula>
    </cfRule>
  </conditionalFormatting>
  <conditionalFormatting sqref="AH37">
    <cfRule type="cellIs" dxfId="16875" priority="11649" stopIfTrue="1" operator="greaterThan">
      <formula>0</formula>
    </cfRule>
    <cfRule type="cellIs" dxfId="16874" priority="11650" stopIfTrue="1" operator="lessThan">
      <formula>0</formula>
    </cfRule>
  </conditionalFormatting>
  <conditionalFormatting sqref="AK37">
    <cfRule type="cellIs" dxfId="16873" priority="11647" stopIfTrue="1" operator="greaterThan">
      <formula>0</formula>
    </cfRule>
    <cfRule type="cellIs" dxfId="16872" priority="11648" stopIfTrue="1" operator="lessThan">
      <formula>0</formula>
    </cfRule>
  </conditionalFormatting>
  <conditionalFormatting sqref="AN37">
    <cfRule type="cellIs" dxfId="16871" priority="11645" stopIfTrue="1" operator="greaterThan">
      <formula>0</formula>
    </cfRule>
    <cfRule type="cellIs" dxfId="16870" priority="11646" stopIfTrue="1" operator="lessThan">
      <formula>0</formula>
    </cfRule>
  </conditionalFormatting>
  <conditionalFormatting sqref="AB37">
    <cfRule type="cellIs" dxfId="16869" priority="11643" stopIfTrue="1" operator="greaterThan">
      <formula>0</formula>
    </cfRule>
    <cfRule type="cellIs" dxfId="16868" priority="11644" stopIfTrue="1" operator="lessThan">
      <formula>0</formula>
    </cfRule>
  </conditionalFormatting>
  <conditionalFormatting sqref="AB37">
    <cfRule type="cellIs" dxfId="16867" priority="11641" stopIfTrue="1" operator="greaterThan">
      <formula>0</formula>
    </cfRule>
    <cfRule type="cellIs" dxfId="16866" priority="11642" stopIfTrue="1" operator="lessThan">
      <formula>0</formula>
    </cfRule>
  </conditionalFormatting>
  <conditionalFormatting sqref="AB28:AB29">
    <cfRule type="cellIs" dxfId="16865" priority="11637" stopIfTrue="1" operator="greaterThan">
      <formula>0</formula>
    </cfRule>
    <cfRule type="cellIs" dxfId="16864" priority="11638" stopIfTrue="1" operator="lessThan">
      <formula>0</formula>
    </cfRule>
  </conditionalFormatting>
  <conditionalFormatting sqref="AB46">
    <cfRule type="cellIs" dxfId="16863" priority="11635" stopIfTrue="1" operator="greaterThan">
      <formula>0</formula>
    </cfRule>
    <cfRule type="cellIs" dxfId="16862" priority="11636" stopIfTrue="1" operator="lessThan">
      <formula>0</formula>
    </cfRule>
  </conditionalFormatting>
  <conditionalFormatting sqref="AE46">
    <cfRule type="cellIs" dxfId="16861" priority="11633" stopIfTrue="1" operator="greaterThan">
      <formula>0</formula>
    </cfRule>
    <cfRule type="cellIs" dxfId="16860" priority="11634" stopIfTrue="1" operator="lessThan">
      <formula>0</formula>
    </cfRule>
  </conditionalFormatting>
  <conditionalFormatting sqref="AE46">
    <cfRule type="cellIs" dxfId="16859" priority="11631" stopIfTrue="1" operator="greaterThan">
      <formula>0</formula>
    </cfRule>
    <cfRule type="cellIs" dxfId="16858" priority="11632" stopIfTrue="1" operator="lessThan">
      <formula>0</formula>
    </cfRule>
  </conditionalFormatting>
  <conditionalFormatting sqref="AB45">
    <cfRule type="cellIs" dxfId="16857" priority="11629" stopIfTrue="1" operator="greaterThan">
      <formula>0</formula>
    </cfRule>
    <cfRule type="cellIs" dxfId="16856" priority="11630" stopIfTrue="1" operator="lessThan">
      <formula>0</formula>
    </cfRule>
  </conditionalFormatting>
  <conditionalFormatting sqref="AE45">
    <cfRule type="cellIs" dxfId="16855" priority="11627" stopIfTrue="1" operator="greaterThan">
      <formula>0</formula>
    </cfRule>
    <cfRule type="cellIs" dxfId="16854" priority="11628" stopIfTrue="1" operator="lessThan">
      <formula>0</formula>
    </cfRule>
  </conditionalFormatting>
  <conditionalFormatting sqref="AE45">
    <cfRule type="cellIs" dxfId="16853" priority="11625" stopIfTrue="1" operator="greaterThan">
      <formula>0</formula>
    </cfRule>
    <cfRule type="cellIs" dxfId="16852" priority="11626" stopIfTrue="1" operator="lessThan">
      <formula>0</formula>
    </cfRule>
  </conditionalFormatting>
  <conditionalFormatting sqref="AX20:AX21">
    <cfRule type="cellIs" dxfId="16851" priority="11597" stopIfTrue="1" operator="greaterThan">
      <formula>0</formula>
    </cfRule>
    <cfRule type="cellIs" dxfId="16850" priority="11598" stopIfTrue="1" operator="lessThan">
      <formula>0</formula>
    </cfRule>
  </conditionalFormatting>
  <conditionalFormatting sqref="AE30">
    <cfRule type="cellIs" dxfId="16849" priority="11569" stopIfTrue="1" operator="greaterThan">
      <formula>0</formula>
    </cfRule>
    <cfRule type="cellIs" dxfId="16848" priority="11570" stopIfTrue="1" operator="lessThan">
      <formula>0</formula>
    </cfRule>
  </conditionalFormatting>
  <conditionalFormatting sqref="T20:T22">
    <cfRule type="cellIs" dxfId="16847" priority="11623" stopIfTrue="1" operator="lessThan">
      <formula>0</formula>
    </cfRule>
    <cfRule type="cellIs" dxfId="16846" priority="11624" stopIfTrue="1" operator="greaterThan">
      <formula>0</formula>
    </cfRule>
  </conditionalFormatting>
  <conditionalFormatting sqref="AB20:AB22">
    <cfRule type="cellIs" dxfId="16845" priority="11621" stopIfTrue="1" operator="greaterThan">
      <formula>0</formula>
    </cfRule>
    <cfRule type="cellIs" dxfId="16844" priority="11622" stopIfTrue="1" operator="lessThan">
      <formula>0</formula>
    </cfRule>
  </conditionalFormatting>
  <conditionalFormatting sqref="I20:I22">
    <cfRule type="cellIs" dxfId="16843" priority="11619" stopIfTrue="1" operator="greaterThan">
      <formula>0</formula>
    </cfRule>
    <cfRule type="cellIs" dxfId="16842" priority="11620" stopIfTrue="1" operator="lessThan">
      <formula>0</formula>
    </cfRule>
  </conditionalFormatting>
  <conditionalFormatting sqref="K20:K22">
    <cfRule type="cellIs" dxfId="16841" priority="11617" stopIfTrue="1" operator="greaterThan">
      <formula>0</formula>
    </cfRule>
    <cfRule type="cellIs" dxfId="16840" priority="11618" stopIfTrue="1" operator="lessThan">
      <formula>0</formula>
    </cfRule>
  </conditionalFormatting>
  <conditionalFormatting sqref="M20:M22">
    <cfRule type="cellIs" dxfId="16839" priority="11615" stopIfTrue="1" operator="greaterThan">
      <formula>0</formula>
    </cfRule>
    <cfRule type="cellIs" dxfId="16838" priority="11616" stopIfTrue="1" operator="lessThan">
      <formula>0</formula>
    </cfRule>
  </conditionalFormatting>
  <conditionalFormatting sqref="O20:O22">
    <cfRule type="cellIs" dxfId="16837" priority="11613" stopIfTrue="1" operator="greaterThan">
      <formula>0</formula>
    </cfRule>
    <cfRule type="cellIs" dxfId="16836" priority="11614" stopIfTrue="1" operator="lessThan">
      <formula>0</formula>
    </cfRule>
  </conditionalFormatting>
  <conditionalFormatting sqref="Q20:Q22">
    <cfRule type="cellIs" dxfId="16835" priority="11611" stopIfTrue="1" operator="greaterThan">
      <formula>0</formula>
    </cfRule>
    <cfRule type="cellIs" dxfId="16834" priority="11612" stopIfTrue="1" operator="lessThan">
      <formula>0</formula>
    </cfRule>
  </conditionalFormatting>
  <conditionalFormatting sqref="S20:S22">
    <cfRule type="cellIs" dxfId="16833" priority="11609" stopIfTrue="1" operator="greaterThan">
      <formula>0</formula>
    </cfRule>
    <cfRule type="cellIs" dxfId="16832" priority="11610" stopIfTrue="1" operator="lessThan">
      <formula>0</formula>
    </cfRule>
  </conditionalFormatting>
  <conditionalFormatting sqref="U20:U22">
    <cfRule type="cellIs" dxfId="16831" priority="11607" stopIfTrue="1" operator="greaterThan">
      <formula>0</formula>
    </cfRule>
    <cfRule type="cellIs" dxfId="16830" priority="11608" stopIfTrue="1" operator="lessThan">
      <formula>0</formula>
    </cfRule>
  </conditionalFormatting>
  <conditionalFormatting sqref="AE20 AE22">
    <cfRule type="cellIs" dxfId="16829" priority="11605" stopIfTrue="1" operator="greaterThan">
      <formula>0</formula>
    </cfRule>
    <cfRule type="cellIs" dxfId="16828" priority="11606" stopIfTrue="1" operator="lessThan">
      <formula>0</formula>
    </cfRule>
  </conditionalFormatting>
  <conditionalFormatting sqref="AH20:AH22">
    <cfRule type="cellIs" dxfId="16827" priority="11603" stopIfTrue="1" operator="greaterThan">
      <formula>0</formula>
    </cfRule>
    <cfRule type="cellIs" dxfId="16826" priority="11604" stopIfTrue="1" operator="lessThan">
      <formula>0</formula>
    </cfRule>
  </conditionalFormatting>
  <conditionalFormatting sqref="AK20:AK22">
    <cfRule type="cellIs" dxfId="16825" priority="11601" stopIfTrue="1" operator="greaterThan">
      <formula>0</formula>
    </cfRule>
    <cfRule type="cellIs" dxfId="16824" priority="11602" stopIfTrue="1" operator="lessThan">
      <formula>0</formula>
    </cfRule>
  </conditionalFormatting>
  <conditionalFormatting sqref="AN20:AN22">
    <cfRule type="cellIs" dxfId="16823" priority="11599" stopIfTrue="1" operator="greaterThan">
      <formula>0</formula>
    </cfRule>
    <cfRule type="cellIs" dxfId="16822" priority="11600" stopIfTrue="1" operator="lessThan">
      <formula>0</formula>
    </cfRule>
  </conditionalFormatting>
  <conditionalFormatting sqref="AX30">
    <cfRule type="cellIs" dxfId="16821" priority="11591" stopIfTrue="1" operator="greaterThan">
      <formula>0</formula>
    </cfRule>
    <cfRule type="cellIs" dxfId="16820" priority="11592" stopIfTrue="1" operator="lessThan">
      <formula>0</formula>
    </cfRule>
  </conditionalFormatting>
  <conditionalFormatting sqref="T30">
    <cfRule type="cellIs" dxfId="16819" priority="11595" stopIfTrue="1" operator="lessThan">
      <formula>0</formula>
    </cfRule>
    <cfRule type="cellIs" dxfId="16818" priority="11596" stopIfTrue="1" operator="greaterThan">
      <formula>0</formula>
    </cfRule>
  </conditionalFormatting>
  <conditionalFormatting sqref="AB30">
    <cfRule type="cellIs" dxfId="16817" priority="11593" stopIfTrue="1" operator="greaterThan">
      <formula>0</formula>
    </cfRule>
    <cfRule type="cellIs" dxfId="16816" priority="11594" stopIfTrue="1" operator="lessThan">
      <formula>0</formula>
    </cfRule>
  </conditionalFormatting>
  <conditionalFormatting sqref="I30">
    <cfRule type="cellIs" dxfId="16815" priority="11589" stopIfTrue="1" operator="greaterThan">
      <formula>0</formula>
    </cfRule>
    <cfRule type="cellIs" dxfId="16814" priority="11590" stopIfTrue="1" operator="lessThan">
      <formula>0</formula>
    </cfRule>
  </conditionalFormatting>
  <conditionalFormatting sqref="K30">
    <cfRule type="cellIs" dxfId="16813" priority="11587" stopIfTrue="1" operator="greaterThan">
      <formula>0</formula>
    </cfRule>
    <cfRule type="cellIs" dxfId="16812" priority="11588" stopIfTrue="1" operator="lessThan">
      <formula>0</formula>
    </cfRule>
  </conditionalFormatting>
  <conditionalFormatting sqref="M30">
    <cfRule type="cellIs" dxfId="16811" priority="11585" stopIfTrue="1" operator="greaterThan">
      <formula>0</formula>
    </cfRule>
    <cfRule type="cellIs" dxfId="16810" priority="11586" stopIfTrue="1" operator="lessThan">
      <formula>0</formula>
    </cfRule>
  </conditionalFormatting>
  <conditionalFormatting sqref="O30">
    <cfRule type="cellIs" dxfId="16809" priority="11583" stopIfTrue="1" operator="greaterThan">
      <formula>0</formula>
    </cfRule>
    <cfRule type="cellIs" dxfId="16808" priority="11584" stopIfTrue="1" operator="lessThan">
      <formula>0</formula>
    </cfRule>
  </conditionalFormatting>
  <conditionalFormatting sqref="Q30">
    <cfRule type="cellIs" dxfId="16807" priority="11581" stopIfTrue="1" operator="greaterThan">
      <formula>0</formula>
    </cfRule>
    <cfRule type="cellIs" dxfId="16806" priority="11582" stopIfTrue="1" operator="lessThan">
      <formula>0</formula>
    </cfRule>
  </conditionalFormatting>
  <conditionalFormatting sqref="S30">
    <cfRule type="cellIs" dxfId="16805" priority="11579" stopIfTrue="1" operator="greaterThan">
      <formula>0</formula>
    </cfRule>
    <cfRule type="cellIs" dxfId="16804" priority="11580" stopIfTrue="1" operator="lessThan">
      <formula>0</formula>
    </cfRule>
  </conditionalFormatting>
  <conditionalFormatting sqref="U30">
    <cfRule type="cellIs" dxfId="16803" priority="11577" stopIfTrue="1" operator="greaterThan">
      <formula>0</formula>
    </cfRule>
    <cfRule type="cellIs" dxfId="16802" priority="11578" stopIfTrue="1" operator="lessThan">
      <formula>0</formula>
    </cfRule>
  </conditionalFormatting>
  <conditionalFormatting sqref="AH30">
    <cfRule type="cellIs" dxfId="16801" priority="11575" stopIfTrue="1" operator="greaterThan">
      <formula>0</formula>
    </cfRule>
    <cfRule type="cellIs" dxfId="16800" priority="11576" stopIfTrue="1" operator="lessThan">
      <formula>0</formula>
    </cfRule>
  </conditionalFormatting>
  <conditionalFormatting sqref="AK30">
    <cfRule type="cellIs" dxfId="16799" priority="11573" stopIfTrue="1" operator="greaterThan">
      <formula>0</formula>
    </cfRule>
    <cfRule type="cellIs" dxfId="16798" priority="11574" stopIfTrue="1" operator="lessThan">
      <formula>0</formula>
    </cfRule>
  </conditionalFormatting>
  <conditionalFormatting sqref="AN30">
    <cfRule type="cellIs" dxfId="16797" priority="11571" stopIfTrue="1" operator="greaterThan">
      <formula>0</formula>
    </cfRule>
    <cfRule type="cellIs" dxfId="16796" priority="11572" stopIfTrue="1" operator="lessThan">
      <formula>0</formula>
    </cfRule>
  </conditionalFormatting>
  <conditionalFormatting sqref="AX47">
    <cfRule type="cellIs" dxfId="16795" priority="11563" stopIfTrue="1" operator="greaterThan">
      <formula>0</formula>
    </cfRule>
    <cfRule type="cellIs" dxfId="16794" priority="11564" stopIfTrue="1" operator="lessThan">
      <formula>0</formula>
    </cfRule>
  </conditionalFormatting>
  <conditionalFormatting sqref="T47">
    <cfRule type="cellIs" dxfId="16793" priority="11567" stopIfTrue="1" operator="lessThan">
      <formula>0</formula>
    </cfRule>
    <cfRule type="cellIs" dxfId="16792" priority="11568" stopIfTrue="1" operator="greaterThan">
      <formula>0</formula>
    </cfRule>
  </conditionalFormatting>
  <conditionalFormatting sqref="AB47">
    <cfRule type="cellIs" dxfId="16791" priority="11565" stopIfTrue="1" operator="greaterThan">
      <formula>0</formula>
    </cfRule>
    <cfRule type="cellIs" dxfId="16790" priority="11566" stopIfTrue="1" operator="lessThan">
      <formula>0</formula>
    </cfRule>
  </conditionalFormatting>
  <conditionalFormatting sqref="I47">
    <cfRule type="cellIs" dxfId="16789" priority="11561" stopIfTrue="1" operator="greaterThan">
      <formula>0</formula>
    </cfRule>
    <cfRule type="cellIs" dxfId="16788" priority="11562" stopIfTrue="1" operator="lessThan">
      <formula>0</formula>
    </cfRule>
  </conditionalFormatting>
  <conditionalFormatting sqref="K47">
    <cfRule type="cellIs" dxfId="16787" priority="11559" stopIfTrue="1" operator="greaterThan">
      <formula>0</formula>
    </cfRule>
    <cfRule type="cellIs" dxfId="16786" priority="11560" stopIfTrue="1" operator="lessThan">
      <formula>0</formula>
    </cfRule>
  </conditionalFormatting>
  <conditionalFormatting sqref="M47">
    <cfRule type="cellIs" dxfId="16785" priority="11557" stopIfTrue="1" operator="greaterThan">
      <formula>0</formula>
    </cfRule>
    <cfRule type="cellIs" dxfId="16784" priority="11558" stopIfTrue="1" operator="lessThan">
      <formula>0</formula>
    </cfRule>
  </conditionalFormatting>
  <conditionalFormatting sqref="O47">
    <cfRule type="cellIs" dxfId="16783" priority="11555" stopIfTrue="1" operator="greaterThan">
      <formula>0</formula>
    </cfRule>
    <cfRule type="cellIs" dxfId="16782" priority="11556" stopIfTrue="1" operator="lessThan">
      <formula>0</formula>
    </cfRule>
  </conditionalFormatting>
  <conditionalFormatting sqref="Q47">
    <cfRule type="cellIs" dxfId="16781" priority="11553" stopIfTrue="1" operator="greaterThan">
      <formula>0</formula>
    </cfRule>
    <cfRule type="cellIs" dxfId="16780" priority="11554" stopIfTrue="1" operator="lessThan">
      <formula>0</formula>
    </cfRule>
  </conditionalFormatting>
  <conditionalFormatting sqref="S47">
    <cfRule type="cellIs" dxfId="16779" priority="11551" stopIfTrue="1" operator="greaterThan">
      <formula>0</formula>
    </cfRule>
    <cfRule type="cellIs" dxfId="16778" priority="11552" stopIfTrue="1" operator="lessThan">
      <formula>0</formula>
    </cfRule>
  </conditionalFormatting>
  <conditionalFormatting sqref="U47">
    <cfRule type="cellIs" dxfId="16777" priority="11549" stopIfTrue="1" operator="greaterThan">
      <formula>0</formula>
    </cfRule>
    <cfRule type="cellIs" dxfId="16776" priority="11550" stopIfTrue="1" operator="lessThan">
      <formula>0</formula>
    </cfRule>
  </conditionalFormatting>
  <conditionalFormatting sqref="AE47">
    <cfRule type="cellIs" dxfId="16775" priority="11547" stopIfTrue="1" operator="greaterThan">
      <formula>0</formula>
    </cfRule>
    <cfRule type="cellIs" dxfId="16774" priority="11548" stopIfTrue="1" operator="lessThan">
      <formula>0</formula>
    </cfRule>
  </conditionalFormatting>
  <conditionalFormatting sqref="AH47">
    <cfRule type="cellIs" dxfId="16773" priority="11545" stopIfTrue="1" operator="greaterThan">
      <formula>0</formula>
    </cfRule>
    <cfRule type="cellIs" dxfId="16772" priority="11546" stopIfTrue="1" operator="lessThan">
      <formula>0</formula>
    </cfRule>
  </conditionalFormatting>
  <conditionalFormatting sqref="AK47">
    <cfRule type="cellIs" dxfId="16771" priority="11543" stopIfTrue="1" operator="greaterThan">
      <formula>0</formula>
    </cfRule>
    <cfRule type="cellIs" dxfId="16770" priority="11544" stopIfTrue="1" operator="lessThan">
      <formula>0</formula>
    </cfRule>
  </conditionalFormatting>
  <conditionalFormatting sqref="AN47">
    <cfRule type="cellIs" dxfId="16769" priority="11541" stopIfTrue="1" operator="greaterThan">
      <formula>0</formula>
    </cfRule>
    <cfRule type="cellIs" dxfId="16768" priority="11542" stopIfTrue="1" operator="lessThan">
      <formula>0</formula>
    </cfRule>
  </conditionalFormatting>
  <conditionalFormatting sqref="AX19">
    <cfRule type="cellIs" dxfId="16767" priority="11539" stopIfTrue="1" operator="greaterThan">
      <formula>0</formula>
    </cfRule>
    <cfRule type="cellIs" dxfId="16766" priority="11540" stopIfTrue="1" operator="lessThan">
      <formula>0</formula>
    </cfRule>
  </conditionalFormatting>
  <conditionalFormatting sqref="AX22">
    <cfRule type="cellIs" dxfId="16765" priority="11537" stopIfTrue="1" operator="greaterThan">
      <formula>0</formula>
    </cfRule>
    <cfRule type="cellIs" dxfId="16764" priority="11538" stopIfTrue="1" operator="lessThan">
      <formula>0</formula>
    </cfRule>
  </conditionalFormatting>
  <conditionalFormatting sqref="AX35">
    <cfRule type="cellIs" dxfId="16763" priority="11535" stopIfTrue="1" operator="greaterThan">
      <formula>0</formula>
    </cfRule>
    <cfRule type="cellIs" dxfId="16762" priority="11536" stopIfTrue="1" operator="lessThan">
      <formula>0</formula>
    </cfRule>
  </conditionalFormatting>
  <conditionalFormatting sqref="AB51">
    <cfRule type="cellIs" dxfId="16761" priority="11533" stopIfTrue="1" operator="greaterThan">
      <formula>0</formula>
    </cfRule>
    <cfRule type="cellIs" dxfId="16760" priority="11534" stopIfTrue="1" operator="lessThan">
      <formula>0</formula>
    </cfRule>
  </conditionalFormatting>
  <conditionalFormatting sqref="AE51">
    <cfRule type="cellIs" dxfId="16759" priority="11531" stopIfTrue="1" operator="greaterThan">
      <formula>0</formula>
    </cfRule>
    <cfRule type="cellIs" dxfId="16758" priority="11532" stopIfTrue="1" operator="lessThan">
      <formula>0</formula>
    </cfRule>
  </conditionalFormatting>
  <conditionalFormatting sqref="AH51">
    <cfRule type="cellIs" dxfId="16757" priority="11529" stopIfTrue="1" operator="greaterThan">
      <formula>0</formula>
    </cfRule>
    <cfRule type="cellIs" dxfId="16756" priority="11530" stopIfTrue="1" operator="lessThan">
      <formula>0</formula>
    </cfRule>
  </conditionalFormatting>
  <conditionalFormatting sqref="AK51">
    <cfRule type="cellIs" dxfId="16755" priority="11527" stopIfTrue="1" operator="greaterThan">
      <formula>0</formula>
    </cfRule>
    <cfRule type="cellIs" dxfId="16754" priority="11528" stopIfTrue="1" operator="lessThan">
      <formula>0</formula>
    </cfRule>
  </conditionalFormatting>
  <conditionalFormatting sqref="AB49:AB50">
    <cfRule type="cellIs" dxfId="16753" priority="11525" stopIfTrue="1" operator="greaterThan">
      <formula>0</formula>
    </cfRule>
    <cfRule type="cellIs" dxfId="16752" priority="11526" stopIfTrue="1" operator="lessThan">
      <formula>0</formula>
    </cfRule>
  </conditionalFormatting>
  <conditionalFormatting sqref="AX33">
    <cfRule type="cellIs" dxfId="16751" priority="11519" stopIfTrue="1" operator="greaterThan">
      <formula>0</formula>
    </cfRule>
    <cfRule type="cellIs" dxfId="16750" priority="11520" stopIfTrue="1" operator="lessThan">
      <formula>0</formula>
    </cfRule>
  </conditionalFormatting>
  <conditionalFormatting sqref="T33">
    <cfRule type="cellIs" dxfId="16749" priority="11523" stopIfTrue="1" operator="lessThan">
      <formula>0</formula>
    </cfRule>
    <cfRule type="cellIs" dxfId="16748" priority="11524" stopIfTrue="1" operator="greaterThan">
      <formula>0</formula>
    </cfRule>
  </conditionalFormatting>
  <conditionalFormatting sqref="AB33">
    <cfRule type="cellIs" dxfId="16747" priority="11521" stopIfTrue="1" operator="greaterThan">
      <formula>0</formula>
    </cfRule>
    <cfRule type="cellIs" dxfId="16746" priority="11522" stopIfTrue="1" operator="lessThan">
      <formula>0</formula>
    </cfRule>
  </conditionalFormatting>
  <conditionalFormatting sqref="I33">
    <cfRule type="cellIs" dxfId="16745" priority="11517" stopIfTrue="1" operator="greaterThan">
      <formula>0</formula>
    </cfRule>
    <cfRule type="cellIs" dxfId="16744" priority="11518" stopIfTrue="1" operator="lessThan">
      <formula>0</formula>
    </cfRule>
  </conditionalFormatting>
  <conditionalFormatting sqref="K33">
    <cfRule type="cellIs" dxfId="16743" priority="11515" stopIfTrue="1" operator="greaterThan">
      <formula>0</formula>
    </cfRule>
    <cfRule type="cellIs" dxfId="16742" priority="11516" stopIfTrue="1" operator="lessThan">
      <formula>0</formula>
    </cfRule>
  </conditionalFormatting>
  <conditionalFormatting sqref="M33">
    <cfRule type="cellIs" dxfId="16741" priority="11513" stopIfTrue="1" operator="greaterThan">
      <formula>0</formula>
    </cfRule>
    <cfRule type="cellIs" dxfId="16740" priority="11514" stopIfTrue="1" operator="lessThan">
      <formula>0</formula>
    </cfRule>
  </conditionalFormatting>
  <conditionalFormatting sqref="O33">
    <cfRule type="cellIs" dxfId="16739" priority="11511" stopIfTrue="1" operator="greaterThan">
      <formula>0</formula>
    </cfRule>
    <cfRule type="cellIs" dxfId="16738" priority="11512" stopIfTrue="1" operator="lessThan">
      <formula>0</formula>
    </cfRule>
  </conditionalFormatting>
  <conditionalFormatting sqref="Q33">
    <cfRule type="cellIs" dxfId="16737" priority="11509" stopIfTrue="1" operator="greaterThan">
      <formula>0</formula>
    </cfRule>
    <cfRule type="cellIs" dxfId="16736" priority="11510" stopIfTrue="1" operator="lessThan">
      <formula>0</formula>
    </cfRule>
  </conditionalFormatting>
  <conditionalFormatting sqref="S33">
    <cfRule type="cellIs" dxfId="16735" priority="11507" stopIfTrue="1" operator="greaterThan">
      <formula>0</formula>
    </cfRule>
    <cfRule type="cellIs" dxfId="16734" priority="11508" stopIfTrue="1" operator="lessThan">
      <formula>0</formula>
    </cfRule>
  </conditionalFormatting>
  <conditionalFormatting sqref="U33">
    <cfRule type="cellIs" dxfId="16733" priority="11505" stopIfTrue="1" operator="greaterThan">
      <formula>0</formula>
    </cfRule>
    <cfRule type="cellIs" dxfId="16732" priority="11506" stopIfTrue="1" operator="lessThan">
      <formula>0</formula>
    </cfRule>
  </conditionalFormatting>
  <conditionalFormatting sqref="AH33">
    <cfRule type="cellIs" dxfId="16731" priority="11501" stopIfTrue="1" operator="greaterThan">
      <formula>0</formula>
    </cfRule>
    <cfRule type="cellIs" dxfId="16730" priority="11502" stopIfTrue="1" operator="lessThan">
      <formula>0</formula>
    </cfRule>
  </conditionalFormatting>
  <conditionalFormatting sqref="AK33">
    <cfRule type="cellIs" dxfId="16729" priority="11499" stopIfTrue="1" operator="greaterThan">
      <formula>0</formula>
    </cfRule>
    <cfRule type="cellIs" dxfId="16728" priority="11500" stopIfTrue="1" operator="lessThan">
      <formula>0</formula>
    </cfRule>
  </conditionalFormatting>
  <conditionalFormatting sqref="AN33">
    <cfRule type="cellIs" dxfId="16727" priority="11497" stopIfTrue="1" operator="greaterThan">
      <formula>0</formula>
    </cfRule>
    <cfRule type="cellIs" dxfId="16726" priority="11498" stopIfTrue="1" operator="lessThan">
      <formula>0</formula>
    </cfRule>
  </conditionalFormatting>
  <conditionalFormatting sqref="AB33">
    <cfRule type="cellIs" dxfId="16725" priority="11495" stopIfTrue="1" operator="greaterThan">
      <formula>0</formula>
    </cfRule>
    <cfRule type="cellIs" dxfId="16724" priority="11496" stopIfTrue="1" operator="lessThan">
      <formula>0</formula>
    </cfRule>
  </conditionalFormatting>
  <conditionalFormatting sqref="AE21">
    <cfRule type="cellIs" dxfId="16723" priority="11493" stopIfTrue="1" operator="greaterThan">
      <formula>0</formula>
    </cfRule>
    <cfRule type="cellIs" dxfId="16722" priority="11494" stopIfTrue="1" operator="lessThan">
      <formula>0</formula>
    </cfRule>
  </conditionalFormatting>
  <conditionalFormatting sqref="AE32">
    <cfRule type="cellIs" dxfId="16721" priority="11491" stopIfTrue="1" operator="greaterThan">
      <formula>0</formula>
    </cfRule>
    <cfRule type="cellIs" dxfId="16720" priority="11492" stopIfTrue="1" operator="lessThan">
      <formula>0</formula>
    </cfRule>
  </conditionalFormatting>
  <conditionalFormatting sqref="AE53">
    <cfRule type="cellIs" dxfId="16719" priority="11489" stopIfTrue="1" operator="greaterThan">
      <formula>0</formula>
    </cfRule>
    <cfRule type="cellIs" dxfId="16718" priority="11490" stopIfTrue="1" operator="lessThan">
      <formula>0</formula>
    </cfRule>
  </conditionalFormatting>
  <conditionalFormatting sqref="AE54 AE57">
    <cfRule type="cellIs" dxfId="16717" priority="11487" stopIfTrue="1" operator="greaterThan">
      <formula>0</formula>
    </cfRule>
    <cfRule type="cellIs" dxfId="16716" priority="11488" stopIfTrue="1" operator="lessThan">
      <formula>0</formula>
    </cfRule>
  </conditionalFormatting>
  <conditionalFormatting sqref="AH54:AH57">
    <cfRule type="cellIs" dxfId="16715" priority="11485" stopIfTrue="1" operator="greaterThan">
      <formula>0</formula>
    </cfRule>
    <cfRule type="cellIs" dxfId="16714" priority="11486" stopIfTrue="1" operator="lessThan">
      <formula>0</formula>
    </cfRule>
  </conditionalFormatting>
  <conditionalFormatting sqref="AK54:AK57">
    <cfRule type="cellIs" dxfId="16713" priority="11483" stopIfTrue="1" operator="greaterThan">
      <formula>0</formula>
    </cfRule>
    <cfRule type="cellIs" dxfId="16712" priority="11484" stopIfTrue="1" operator="lessThan">
      <formula>0</formula>
    </cfRule>
  </conditionalFormatting>
  <conditionalFormatting sqref="AB58:AB60">
    <cfRule type="cellIs" dxfId="16711" priority="11481" stopIfTrue="1" operator="greaterThan">
      <formula>0</formula>
    </cfRule>
    <cfRule type="cellIs" dxfId="16710" priority="11482" stopIfTrue="1" operator="lessThan">
      <formula>0</formula>
    </cfRule>
  </conditionalFormatting>
  <conditionalFormatting sqref="AE58:AE60">
    <cfRule type="cellIs" dxfId="16709" priority="11479" stopIfTrue="1" operator="greaterThan">
      <formula>0</formula>
    </cfRule>
    <cfRule type="cellIs" dxfId="16708" priority="11480" stopIfTrue="1" operator="lessThan">
      <formula>0</formula>
    </cfRule>
  </conditionalFormatting>
  <conditionalFormatting sqref="AH58:AH60">
    <cfRule type="cellIs" dxfId="16707" priority="11477" stopIfTrue="1" operator="greaterThan">
      <formula>0</formula>
    </cfRule>
    <cfRule type="cellIs" dxfId="16706" priority="11478" stopIfTrue="1" operator="lessThan">
      <formula>0</formula>
    </cfRule>
  </conditionalFormatting>
  <conditionalFormatting sqref="AK58:AK60">
    <cfRule type="cellIs" dxfId="16705" priority="11475" stopIfTrue="1" operator="greaterThan">
      <formula>0</formula>
    </cfRule>
    <cfRule type="cellIs" dxfId="16704" priority="11476" stopIfTrue="1" operator="lessThan">
      <formula>0</formula>
    </cfRule>
  </conditionalFormatting>
  <conditionalFormatting sqref="AX62:AX63">
    <cfRule type="cellIs" dxfId="16703" priority="11473" stopIfTrue="1" operator="greaterThan">
      <formula>0</formula>
    </cfRule>
    <cfRule type="cellIs" dxfId="16702" priority="11474" stopIfTrue="1" operator="lessThan">
      <formula>0</formula>
    </cfRule>
  </conditionalFormatting>
  <conditionalFormatting sqref="AX57">
    <cfRule type="cellIs" dxfId="16701" priority="11471" stopIfTrue="1" operator="greaterThan">
      <formula>0</formula>
    </cfRule>
    <cfRule type="cellIs" dxfId="16700" priority="11472" stopIfTrue="1" operator="lessThan">
      <formula>0</formula>
    </cfRule>
  </conditionalFormatting>
  <conditionalFormatting sqref="T52">
    <cfRule type="cellIs" dxfId="16699" priority="11469" stopIfTrue="1" operator="lessThan">
      <formula>0</formula>
    </cfRule>
    <cfRule type="cellIs" dxfId="16698" priority="11470" stopIfTrue="1" operator="greaterThan">
      <formula>0</formula>
    </cfRule>
  </conditionalFormatting>
  <conditionalFormatting sqref="AB52">
    <cfRule type="cellIs" dxfId="16697" priority="11467" stopIfTrue="1" operator="greaterThan">
      <formula>0</formula>
    </cfRule>
    <cfRule type="cellIs" dxfId="16696" priority="11468" stopIfTrue="1" operator="lessThan">
      <formula>0</formula>
    </cfRule>
  </conditionalFormatting>
  <conditionalFormatting sqref="I52">
    <cfRule type="cellIs" dxfId="16695" priority="11465" stopIfTrue="1" operator="greaterThan">
      <formula>0</formula>
    </cfRule>
    <cfRule type="cellIs" dxfId="16694" priority="11466" stopIfTrue="1" operator="lessThan">
      <formula>0</formula>
    </cfRule>
  </conditionalFormatting>
  <conditionalFormatting sqref="K52">
    <cfRule type="cellIs" dxfId="16693" priority="11463" stopIfTrue="1" operator="greaterThan">
      <formula>0</formula>
    </cfRule>
    <cfRule type="cellIs" dxfId="16692" priority="11464" stopIfTrue="1" operator="lessThan">
      <formula>0</formula>
    </cfRule>
  </conditionalFormatting>
  <conditionalFormatting sqref="M52">
    <cfRule type="cellIs" dxfId="16691" priority="11461" stopIfTrue="1" operator="greaterThan">
      <formula>0</formula>
    </cfRule>
    <cfRule type="cellIs" dxfId="16690" priority="11462" stopIfTrue="1" operator="lessThan">
      <formula>0</formula>
    </cfRule>
  </conditionalFormatting>
  <conditionalFormatting sqref="O52">
    <cfRule type="cellIs" dxfId="16689" priority="11459" stopIfTrue="1" operator="greaterThan">
      <formula>0</formula>
    </cfRule>
    <cfRule type="cellIs" dxfId="16688" priority="11460" stopIfTrue="1" operator="lessThan">
      <formula>0</formula>
    </cfRule>
  </conditionalFormatting>
  <conditionalFormatting sqref="Q52">
    <cfRule type="cellIs" dxfId="16687" priority="11457" stopIfTrue="1" operator="greaterThan">
      <formula>0</formula>
    </cfRule>
    <cfRule type="cellIs" dxfId="16686" priority="11458" stopIfTrue="1" operator="lessThan">
      <formula>0</formula>
    </cfRule>
  </conditionalFormatting>
  <conditionalFormatting sqref="S52">
    <cfRule type="cellIs" dxfId="16685" priority="11455" stopIfTrue="1" operator="greaterThan">
      <formula>0</formula>
    </cfRule>
    <cfRule type="cellIs" dxfId="16684" priority="11456" stopIfTrue="1" operator="lessThan">
      <formula>0</formula>
    </cfRule>
  </conditionalFormatting>
  <conditionalFormatting sqref="U52">
    <cfRule type="cellIs" dxfId="16683" priority="11453" stopIfTrue="1" operator="greaterThan">
      <formula>0</formula>
    </cfRule>
    <cfRule type="cellIs" dxfId="16682" priority="11454" stopIfTrue="1" operator="lessThan">
      <formula>0</formula>
    </cfRule>
  </conditionalFormatting>
  <conditionalFormatting sqref="AN52">
    <cfRule type="cellIs" dxfId="16681" priority="11451" stopIfTrue="1" operator="greaterThan">
      <formula>0</formula>
    </cfRule>
    <cfRule type="cellIs" dxfId="16680" priority="11452" stopIfTrue="1" operator="lessThan">
      <formula>0</formula>
    </cfRule>
  </conditionalFormatting>
  <conditionalFormatting sqref="AE52">
    <cfRule type="cellIs" dxfId="16679" priority="11449" stopIfTrue="1" operator="greaterThan">
      <formula>0</formula>
    </cfRule>
    <cfRule type="cellIs" dxfId="16678" priority="11450" stopIfTrue="1" operator="lessThan">
      <formula>0</formula>
    </cfRule>
  </conditionalFormatting>
  <conditionalFormatting sqref="AH52">
    <cfRule type="cellIs" dxfId="16677" priority="11447" stopIfTrue="1" operator="greaterThan">
      <formula>0</formula>
    </cfRule>
    <cfRule type="cellIs" dxfId="16676" priority="11448" stopIfTrue="1" operator="lessThan">
      <formula>0</formula>
    </cfRule>
  </conditionalFormatting>
  <conditionalFormatting sqref="AK52">
    <cfRule type="cellIs" dxfId="16675" priority="11445" stopIfTrue="1" operator="greaterThan">
      <formula>0</formula>
    </cfRule>
    <cfRule type="cellIs" dxfId="16674" priority="11446" stopIfTrue="1" operator="lessThan">
      <formula>0</formula>
    </cfRule>
  </conditionalFormatting>
  <conditionalFormatting sqref="AX52">
    <cfRule type="cellIs" dxfId="16673" priority="11443" stopIfTrue="1" operator="greaterThan">
      <formula>0</formula>
    </cfRule>
    <cfRule type="cellIs" dxfId="16672" priority="11444" stopIfTrue="1" operator="lessThan">
      <formula>0</formula>
    </cfRule>
  </conditionalFormatting>
  <conditionalFormatting sqref="AB64">
    <cfRule type="cellIs" dxfId="16671" priority="11441" stopIfTrue="1" operator="greaterThan">
      <formula>0</formula>
    </cfRule>
    <cfRule type="cellIs" dxfId="16670" priority="11442" stopIfTrue="1" operator="lessThan">
      <formula>0</formula>
    </cfRule>
  </conditionalFormatting>
  <conditionalFormatting sqref="AE64">
    <cfRule type="cellIs" dxfId="16669" priority="11439" stopIfTrue="1" operator="greaterThan">
      <formula>0</formula>
    </cfRule>
    <cfRule type="cellIs" dxfId="16668" priority="11440" stopIfTrue="1" operator="lessThan">
      <formula>0</formula>
    </cfRule>
  </conditionalFormatting>
  <conditionalFormatting sqref="AH64">
    <cfRule type="cellIs" dxfId="16667" priority="11437" stopIfTrue="1" operator="greaterThan">
      <formula>0</formula>
    </cfRule>
    <cfRule type="cellIs" dxfId="16666" priority="11438" stopIfTrue="1" operator="lessThan">
      <formula>0</formula>
    </cfRule>
  </conditionalFormatting>
  <conditionalFormatting sqref="AK64">
    <cfRule type="cellIs" dxfId="16665" priority="11435" stopIfTrue="1" operator="greaterThan">
      <formula>0</formula>
    </cfRule>
    <cfRule type="cellIs" dxfId="16664" priority="11436" stopIfTrue="1" operator="lessThan">
      <formula>0</formula>
    </cfRule>
  </conditionalFormatting>
  <conditionalFormatting sqref="AB65:AB66">
    <cfRule type="cellIs" dxfId="16663" priority="11433" stopIfTrue="1" operator="greaterThan">
      <formula>0</formula>
    </cfRule>
    <cfRule type="cellIs" dxfId="16662" priority="11434" stopIfTrue="1" operator="lessThan">
      <formula>0</formula>
    </cfRule>
  </conditionalFormatting>
  <conditionalFormatting sqref="AE65:AE66">
    <cfRule type="cellIs" dxfId="16661" priority="11431" stopIfTrue="1" operator="greaterThan">
      <formula>0</formula>
    </cfRule>
    <cfRule type="cellIs" dxfId="16660" priority="11432" stopIfTrue="1" operator="lessThan">
      <formula>0</formula>
    </cfRule>
  </conditionalFormatting>
  <conditionalFormatting sqref="AE65:AE66">
    <cfRule type="cellIs" dxfId="16659" priority="11429" stopIfTrue="1" operator="greaterThan">
      <formula>0</formula>
    </cfRule>
    <cfRule type="cellIs" dxfId="16658" priority="11430" stopIfTrue="1" operator="lessThan">
      <formula>0</formula>
    </cfRule>
  </conditionalFormatting>
  <conditionalFormatting sqref="AB68">
    <cfRule type="cellIs" dxfId="16657" priority="11427" stopIfTrue="1" operator="greaterThan">
      <formula>0</formula>
    </cfRule>
    <cfRule type="cellIs" dxfId="16656" priority="11428" stopIfTrue="1" operator="lessThan">
      <formula>0</formula>
    </cfRule>
  </conditionalFormatting>
  <conditionalFormatting sqref="AB67">
    <cfRule type="cellIs" dxfId="16655" priority="11425" stopIfTrue="1" operator="greaterThan">
      <formula>0</formula>
    </cfRule>
    <cfRule type="cellIs" dxfId="16654" priority="11426" stopIfTrue="1" operator="lessThan">
      <formula>0</formula>
    </cfRule>
  </conditionalFormatting>
  <conditionalFormatting sqref="AB68">
    <cfRule type="cellIs" dxfId="16653" priority="11423" stopIfTrue="1" operator="greaterThan">
      <formula>0</formula>
    </cfRule>
    <cfRule type="cellIs" dxfId="16652" priority="11424" stopIfTrue="1" operator="lessThan">
      <formula>0</formula>
    </cfRule>
  </conditionalFormatting>
  <conditionalFormatting sqref="AE68">
    <cfRule type="cellIs" dxfId="16651" priority="11421" stopIfTrue="1" operator="greaterThan">
      <formula>0</formula>
    </cfRule>
    <cfRule type="cellIs" dxfId="16650" priority="11422" stopIfTrue="1" operator="lessThan">
      <formula>0</formula>
    </cfRule>
  </conditionalFormatting>
  <conditionalFormatting sqref="AE68">
    <cfRule type="cellIs" dxfId="16649" priority="11419" stopIfTrue="1" operator="greaterThan">
      <formula>0</formula>
    </cfRule>
    <cfRule type="cellIs" dxfId="16648" priority="11420" stopIfTrue="1" operator="lessThan">
      <formula>0</formula>
    </cfRule>
  </conditionalFormatting>
  <conditionalFormatting sqref="AB69">
    <cfRule type="cellIs" dxfId="16647" priority="11417" stopIfTrue="1" operator="greaterThan">
      <formula>0</formula>
    </cfRule>
    <cfRule type="cellIs" dxfId="16646" priority="11418" stopIfTrue="1" operator="lessThan">
      <formula>0</formula>
    </cfRule>
  </conditionalFormatting>
  <conditionalFormatting sqref="AE69">
    <cfRule type="cellIs" dxfId="16645" priority="11415" stopIfTrue="1" operator="greaterThan">
      <formula>0</formula>
    </cfRule>
    <cfRule type="cellIs" dxfId="16644" priority="11416" stopIfTrue="1" operator="lessThan">
      <formula>0</formula>
    </cfRule>
  </conditionalFormatting>
  <conditionalFormatting sqref="AH69">
    <cfRule type="cellIs" dxfId="16643" priority="11413" stopIfTrue="1" operator="greaterThan">
      <formula>0</formula>
    </cfRule>
    <cfRule type="cellIs" dxfId="16642" priority="11414" stopIfTrue="1" operator="lessThan">
      <formula>0</formula>
    </cfRule>
  </conditionalFormatting>
  <conditionalFormatting sqref="AK69">
    <cfRule type="cellIs" dxfId="16641" priority="11411" stopIfTrue="1" operator="greaterThan">
      <formula>0</formula>
    </cfRule>
    <cfRule type="cellIs" dxfId="16640" priority="11412" stopIfTrue="1" operator="lessThan">
      <formula>0</formula>
    </cfRule>
  </conditionalFormatting>
  <conditionalFormatting sqref="AB67">
    <cfRule type="cellIs" dxfId="16639" priority="11409" stopIfTrue="1" operator="greaterThan">
      <formula>0</formula>
    </cfRule>
    <cfRule type="cellIs" dxfId="16638" priority="11410" stopIfTrue="1" operator="lessThan">
      <formula>0</formula>
    </cfRule>
  </conditionalFormatting>
  <conditionalFormatting sqref="AX73:AX74">
    <cfRule type="cellIs" dxfId="16637" priority="11403" stopIfTrue="1" operator="greaterThan">
      <formula>0</formula>
    </cfRule>
    <cfRule type="cellIs" dxfId="16636" priority="11404" stopIfTrue="1" operator="lessThan">
      <formula>0</formula>
    </cfRule>
  </conditionalFormatting>
  <conditionalFormatting sqref="T73:T74">
    <cfRule type="cellIs" dxfId="16635" priority="11407" stopIfTrue="1" operator="lessThan">
      <formula>0</formula>
    </cfRule>
    <cfRule type="cellIs" dxfId="16634" priority="11408" stopIfTrue="1" operator="greaterThan">
      <formula>0</formula>
    </cfRule>
  </conditionalFormatting>
  <conditionalFormatting sqref="AB73:AB74">
    <cfRule type="cellIs" dxfId="16633" priority="11405" stopIfTrue="1" operator="greaterThan">
      <formula>0</formula>
    </cfRule>
    <cfRule type="cellIs" dxfId="16632" priority="11406" stopIfTrue="1" operator="lessThan">
      <formula>0</formula>
    </cfRule>
  </conditionalFormatting>
  <conditionalFormatting sqref="I73:I74">
    <cfRule type="cellIs" dxfId="16631" priority="11401" stopIfTrue="1" operator="greaterThan">
      <formula>0</formula>
    </cfRule>
    <cfRule type="cellIs" dxfId="16630" priority="11402" stopIfTrue="1" operator="lessThan">
      <formula>0</formula>
    </cfRule>
  </conditionalFormatting>
  <conditionalFormatting sqref="K73:K74">
    <cfRule type="cellIs" dxfId="16629" priority="11399" stopIfTrue="1" operator="greaterThan">
      <formula>0</formula>
    </cfRule>
    <cfRule type="cellIs" dxfId="16628" priority="11400" stopIfTrue="1" operator="lessThan">
      <formula>0</formula>
    </cfRule>
  </conditionalFormatting>
  <conditionalFormatting sqref="M73:M74">
    <cfRule type="cellIs" dxfId="16627" priority="11397" stopIfTrue="1" operator="greaterThan">
      <formula>0</formula>
    </cfRule>
    <cfRule type="cellIs" dxfId="16626" priority="11398" stopIfTrue="1" operator="lessThan">
      <formula>0</formula>
    </cfRule>
  </conditionalFormatting>
  <conditionalFormatting sqref="O73:O74">
    <cfRule type="cellIs" dxfId="16625" priority="11395" stopIfTrue="1" operator="greaterThan">
      <formula>0</formula>
    </cfRule>
    <cfRule type="cellIs" dxfId="16624" priority="11396" stopIfTrue="1" operator="lessThan">
      <formula>0</formula>
    </cfRule>
  </conditionalFormatting>
  <conditionalFormatting sqref="Q73:Q74">
    <cfRule type="cellIs" dxfId="16623" priority="11393" stopIfTrue="1" operator="greaterThan">
      <formula>0</formula>
    </cfRule>
    <cfRule type="cellIs" dxfId="16622" priority="11394" stopIfTrue="1" operator="lessThan">
      <formula>0</formula>
    </cfRule>
  </conditionalFormatting>
  <conditionalFormatting sqref="S73:S74">
    <cfRule type="cellIs" dxfId="16621" priority="11391" stopIfTrue="1" operator="greaterThan">
      <formula>0</formula>
    </cfRule>
    <cfRule type="cellIs" dxfId="16620" priority="11392" stopIfTrue="1" operator="lessThan">
      <formula>0</formula>
    </cfRule>
  </conditionalFormatting>
  <conditionalFormatting sqref="U73:U74">
    <cfRule type="cellIs" dxfId="16619" priority="11389" stopIfTrue="1" operator="greaterThan">
      <formula>0</formula>
    </cfRule>
    <cfRule type="cellIs" dxfId="16618" priority="11390" stopIfTrue="1" operator="lessThan">
      <formula>0</formula>
    </cfRule>
  </conditionalFormatting>
  <conditionalFormatting sqref="AH73:AH74">
    <cfRule type="cellIs" dxfId="16617" priority="11387" stopIfTrue="1" operator="greaterThan">
      <formula>0</formula>
    </cfRule>
    <cfRule type="cellIs" dxfId="16616" priority="11388" stopIfTrue="1" operator="lessThan">
      <formula>0</formula>
    </cfRule>
  </conditionalFormatting>
  <conditionalFormatting sqref="AK73:AK74">
    <cfRule type="cellIs" dxfId="16615" priority="11385" stopIfTrue="1" operator="greaterThan">
      <formula>0</formula>
    </cfRule>
    <cfRule type="cellIs" dxfId="16614" priority="11386" stopIfTrue="1" operator="lessThan">
      <formula>0</formula>
    </cfRule>
  </conditionalFormatting>
  <conditionalFormatting sqref="AN73:AN74">
    <cfRule type="cellIs" dxfId="16613" priority="11383" stopIfTrue="1" operator="greaterThan">
      <formula>0</formula>
    </cfRule>
    <cfRule type="cellIs" dxfId="16612" priority="11384" stopIfTrue="1" operator="lessThan">
      <formula>0</formula>
    </cfRule>
  </conditionalFormatting>
  <conditionalFormatting sqref="AB73:AB74">
    <cfRule type="cellIs" dxfId="16611" priority="11381" stopIfTrue="1" operator="greaterThan">
      <formula>0</formula>
    </cfRule>
    <cfRule type="cellIs" dxfId="16610" priority="11382" stopIfTrue="1" operator="lessThan">
      <formula>0</formula>
    </cfRule>
  </conditionalFormatting>
  <conditionalFormatting sqref="AB73:AB74">
    <cfRule type="cellIs" dxfId="16609" priority="11379" stopIfTrue="1" operator="greaterThan">
      <formula>0</formula>
    </cfRule>
    <cfRule type="cellIs" dxfId="16608" priority="11380" stopIfTrue="1" operator="lessThan">
      <formula>0</formula>
    </cfRule>
  </conditionalFormatting>
  <conditionalFormatting sqref="AE73:AE74">
    <cfRule type="cellIs" dxfId="16607" priority="11377" stopIfTrue="1" operator="greaterThan">
      <formula>0</formula>
    </cfRule>
    <cfRule type="cellIs" dxfId="16606" priority="11378" stopIfTrue="1" operator="lessThan">
      <formula>0</formula>
    </cfRule>
  </conditionalFormatting>
  <conditionalFormatting sqref="AE73:AE74">
    <cfRule type="cellIs" dxfId="16605" priority="11375" stopIfTrue="1" operator="greaterThan">
      <formula>0</formula>
    </cfRule>
    <cfRule type="cellIs" dxfId="16604" priority="11376" stopIfTrue="1" operator="lessThan">
      <formula>0</formula>
    </cfRule>
  </conditionalFormatting>
  <conditionalFormatting sqref="AB72">
    <cfRule type="cellIs" dxfId="16603" priority="11373" stopIfTrue="1" operator="greaterThan">
      <formula>0</formula>
    </cfRule>
    <cfRule type="cellIs" dxfId="16602" priority="11374" stopIfTrue="1" operator="lessThan">
      <formula>0</formula>
    </cfRule>
  </conditionalFormatting>
  <conditionalFormatting sqref="AE72">
    <cfRule type="cellIs" dxfId="16601" priority="11371" stopIfTrue="1" operator="greaterThan">
      <formula>0</formula>
    </cfRule>
    <cfRule type="cellIs" dxfId="16600" priority="11372" stopIfTrue="1" operator="lessThan">
      <formula>0</formula>
    </cfRule>
  </conditionalFormatting>
  <conditionalFormatting sqref="AH72">
    <cfRule type="cellIs" dxfId="16599" priority="11369" stopIfTrue="1" operator="greaterThan">
      <formula>0</formula>
    </cfRule>
    <cfRule type="cellIs" dxfId="16598" priority="11370" stopIfTrue="1" operator="lessThan">
      <formula>0</formula>
    </cfRule>
  </conditionalFormatting>
  <conditionalFormatting sqref="AK72">
    <cfRule type="cellIs" dxfId="16597" priority="11367" stopIfTrue="1" operator="greaterThan">
      <formula>0</formula>
    </cfRule>
    <cfRule type="cellIs" dxfId="16596" priority="11368" stopIfTrue="1" operator="lessThan">
      <formula>0</formula>
    </cfRule>
  </conditionalFormatting>
  <conditionalFormatting sqref="AX66">
    <cfRule type="cellIs" dxfId="16595" priority="11365" stopIfTrue="1" operator="greaterThan">
      <formula>0</formula>
    </cfRule>
    <cfRule type="cellIs" dxfId="16594" priority="11366" stopIfTrue="1" operator="lessThan">
      <formula>0</formula>
    </cfRule>
  </conditionalFormatting>
  <conditionalFormatting sqref="AX71">
    <cfRule type="cellIs" dxfId="16593" priority="11359" stopIfTrue="1" operator="greaterThan">
      <formula>0</formula>
    </cfRule>
    <cfRule type="cellIs" dxfId="16592" priority="11360" stopIfTrue="1" operator="lessThan">
      <formula>0</formula>
    </cfRule>
  </conditionalFormatting>
  <conditionalFormatting sqref="T71">
    <cfRule type="cellIs" dxfId="16591" priority="11363" stopIfTrue="1" operator="lessThan">
      <formula>0</formula>
    </cfRule>
    <cfRule type="cellIs" dxfId="16590" priority="11364" stopIfTrue="1" operator="greaterThan">
      <formula>0</formula>
    </cfRule>
  </conditionalFormatting>
  <conditionalFormatting sqref="I71">
    <cfRule type="cellIs" dxfId="16589" priority="11357" stopIfTrue="1" operator="greaterThan">
      <formula>0</formula>
    </cfRule>
    <cfRule type="cellIs" dxfId="16588" priority="11358" stopIfTrue="1" operator="lessThan">
      <formula>0</formula>
    </cfRule>
  </conditionalFormatting>
  <conditionalFormatting sqref="K71">
    <cfRule type="cellIs" dxfId="16587" priority="11355" stopIfTrue="1" operator="greaterThan">
      <formula>0</formula>
    </cfRule>
    <cfRule type="cellIs" dxfId="16586" priority="11356" stopIfTrue="1" operator="lessThan">
      <formula>0</formula>
    </cfRule>
  </conditionalFormatting>
  <conditionalFormatting sqref="M71">
    <cfRule type="cellIs" dxfId="16585" priority="11353" stopIfTrue="1" operator="greaterThan">
      <formula>0</formula>
    </cfRule>
    <cfRule type="cellIs" dxfId="16584" priority="11354" stopIfTrue="1" operator="lessThan">
      <formula>0</formula>
    </cfRule>
  </conditionalFormatting>
  <conditionalFormatting sqref="O71">
    <cfRule type="cellIs" dxfId="16583" priority="11351" stopIfTrue="1" operator="greaterThan">
      <formula>0</formula>
    </cfRule>
    <cfRule type="cellIs" dxfId="16582" priority="11352" stopIfTrue="1" operator="lessThan">
      <formula>0</formula>
    </cfRule>
  </conditionalFormatting>
  <conditionalFormatting sqref="Q71">
    <cfRule type="cellIs" dxfId="16581" priority="11349" stopIfTrue="1" operator="greaterThan">
      <formula>0</formula>
    </cfRule>
    <cfRule type="cellIs" dxfId="16580" priority="11350" stopIfTrue="1" operator="lessThan">
      <formula>0</formula>
    </cfRule>
  </conditionalFormatting>
  <conditionalFormatting sqref="S71">
    <cfRule type="cellIs" dxfId="16579" priority="11347" stopIfTrue="1" operator="greaterThan">
      <formula>0</formula>
    </cfRule>
    <cfRule type="cellIs" dxfId="16578" priority="11348" stopIfTrue="1" operator="lessThan">
      <formula>0</formula>
    </cfRule>
  </conditionalFormatting>
  <conditionalFormatting sqref="U71">
    <cfRule type="cellIs" dxfId="16577" priority="11345" stopIfTrue="1" operator="greaterThan">
      <formula>0</formula>
    </cfRule>
    <cfRule type="cellIs" dxfId="16576" priority="11346" stopIfTrue="1" operator="lessThan">
      <formula>0</formula>
    </cfRule>
  </conditionalFormatting>
  <conditionalFormatting sqref="AH71">
    <cfRule type="cellIs" dxfId="16575" priority="11343" stopIfTrue="1" operator="greaterThan">
      <formula>0</formula>
    </cfRule>
    <cfRule type="cellIs" dxfId="16574" priority="11344" stopIfTrue="1" operator="lessThan">
      <formula>0</formula>
    </cfRule>
  </conditionalFormatting>
  <conditionalFormatting sqref="AK71">
    <cfRule type="cellIs" dxfId="16573" priority="11341" stopIfTrue="1" operator="greaterThan">
      <formula>0</formula>
    </cfRule>
    <cfRule type="cellIs" dxfId="16572" priority="11342" stopIfTrue="1" operator="lessThan">
      <formula>0</formula>
    </cfRule>
  </conditionalFormatting>
  <conditionalFormatting sqref="AN71">
    <cfRule type="cellIs" dxfId="16571" priority="11339" stopIfTrue="1" operator="greaterThan">
      <formula>0</formula>
    </cfRule>
    <cfRule type="cellIs" dxfId="16570" priority="11340" stopIfTrue="1" operator="lessThan">
      <formula>0</formula>
    </cfRule>
  </conditionalFormatting>
  <conditionalFormatting sqref="T70">
    <cfRule type="cellIs" dxfId="16569" priority="11329" stopIfTrue="1" operator="lessThan">
      <formula>0</formula>
    </cfRule>
    <cfRule type="cellIs" dxfId="16568" priority="11330" stopIfTrue="1" operator="greaterThan">
      <formula>0</formula>
    </cfRule>
  </conditionalFormatting>
  <conditionalFormatting sqref="AB70">
    <cfRule type="cellIs" dxfId="16567" priority="11327" stopIfTrue="1" operator="greaterThan">
      <formula>0</formula>
    </cfRule>
    <cfRule type="cellIs" dxfId="16566" priority="11328" stopIfTrue="1" operator="lessThan">
      <formula>0</formula>
    </cfRule>
  </conditionalFormatting>
  <conditionalFormatting sqref="I70">
    <cfRule type="cellIs" dxfId="16565" priority="11325" stopIfTrue="1" operator="greaterThan">
      <formula>0</formula>
    </cfRule>
    <cfRule type="cellIs" dxfId="16564" priority="11326" stopIfTrue="1" operator="lessThan">
      <formula>0</formula>
    </cfRule>
  </conditionalFormatting>
  <conditionalFormatting sqref="K70">
    <cfRule type="cellIs" dxfId="16563" priority="11323" stopIfTrue="1" operator="greaterThan">
      <formula>0</formula>
    </cfRule>
    <cfRule type="cellIs" dxfId="16562" priority="11324" stopIfTrue="1" operator="lessThan">
      <formula>0</formula>
    </cfRule>
  </conditionalFormatting>
  <conditionalFormatting sqref="M70">
    <cfRule type="cellIs" dxfId="16561" priority="11321" stopIfTrue="1" operator="greaterThan">
      <formula>0</formula>
    </cfRule>
    <cfRule type="cellIs" dxfId="16560" priority="11322" stopIfTrue="1" operator="lessThan">
      <formula>0</formula>
    </cfRule>
  </conditionalFormatting>
  <conditionalFormatting sqref="O70">
    <cfRule type="cellIs" dxfId="16559" priority="11319" stopIfTrue="1" operator="greaterThan">
      <formula>0</formula>
    </cfRule>
    <cfRule type="cellIs" dxfId="16558" priority="11320" stopIfTrue="1" operator="lessThan">
      <formula>0</formula>
    </cfRule>
  </conditionalFormatting>
  <conditionalFormatting sqref="Q70">
    <cfRule type="cellIs" dxfId="16557" priority="11317" stopIfTrue="1" operator="greaterThan">
      <formula>0</formula>
    </cfRule>
    <cfRule type="cellIs" dxfId="16556" priority="11318" stopIfTrue="1" operator="lessThan">
      <formula>0</formula>
    </cfRule>
  </conditionalFormatting>
  <conditionalFormatting sqref="S70">
    <cfRule type="cellIs" dxfId="16555" priority="11315" stopIfTrue="1" operator="greaterThan">
      <formula>0</formula>
    </cfRule>
    <cfRule type="cellIs" dxfId="16554" priority="11316" stopIfTrue="1" operator="lessThan">
      <formula>0</formula>
    </cfRule>
  </conditionalFormatting>
  <conditionalFormatting sqref="U70">
    <cfRule type="cellIs" dxfId="16553" priority="11313" stopIfTrue="1" operator="greaterThan">
      <formula>0</formula>
    </cfRule>
    <cfRule type="cellIs" dxfId="16552" priority="11314" stopIfTrue="1" operator="lessThan">
      <formula>0</formula>
    </cfRule>
  </conditionalFormatting>
  <conditionalFormatting sqref="AH70">
    <cfRule type="cellIs" dxfId="16551" priority="11311" stopIfTrue="1" operator="greaterThan">
      <formula>0</formula>
    </cfRule>
    <cfRule type="cellIs" dxfId="16550" priority="11312" stopIfTrue="1" operator="lessThan">
      <formula>0</formula>
    </cfRule>
  </conditionalFormatting>
  <conditionalFormatting sqref="AK70">
    <cfRule type="cellIs" dxfId="16549" priority="11309" stopIfTrue="1" operator="greaterThan">
      <formula>0</formula>
    </cfRule>
    <cfRule type="cellIs" dxfId="16548" priority="11310" stopIfTrue="1" operator="lessThan">
      <formula>0</formula>
    </cfRule>
  </conditionalFormatting>
  <conditionalFormatting sqref="AN70">
    <cfRule type="cellIs" dxfId="16547" priority="11307" stopIfTrue="1" operator="greaterThan">
      <formula>0</formula>
    </cfRule>
    <cfRule type="cellIs" dxfId="16546" priority="11308" stopIfTrue="1" operator="lessThan">
      <formula>0</formula>
    </cfRule>
  </conditionalFormatting>
  <conditionalFormatting sqref="AB70">
    <cfRule type="cellIs" dxfId="16545" priority="11305" stopIfTrue="1" operator="greaterThan">
      <formula>0</formula>
    </cfRule>
    <cfRule type="cellIs" dxfId="16544" priority="11306" stopIfTrue="1" operator="lessThan">
      <formula>0</formula>
    </cfRule>
  </conditionalFormatting>
  <conditionalFormatting sqref="AE70">
    <cfRule type="cellIs" dxfId="16543" priority="11303" stopIfTrue="1" operator="greaterThan">
      <formula>0</formula>
    </cfRule>
    <cfRule type="cellIs" dxfId="16542" priority="11304" stopIfTrue="1" operator="lessThan">
      <formula>0</formula>
    </cfRule>
  </conditionalFormatting>
  <conditionalFormatting sqref="AE70">
    <cfRule type="cellIs" dxfId="16541" priority="11301" stopIfTrue="1" operator="greaterThan">
      <formula>0</formula>
    </cfRule>
    <cfRule type="cellIs" dxfId="16540" priority="11302" stopIfTrue="1" operator="lessThan">
      <formula>0</formula>
    </cfRule>
  </conditionalFormatting>
  <conditionalFormatting sqref="AX70">
    <cfRule type="cellIs" dxfId="16539" priority="11299" stopIfTrue="1" operator="greaterThan">
      <formula>0</formula>
    </cfRule>
    <cfRule type="cellIs" dxfId="16538" priority="11300" stopIfTrue="1" operator="lessThan">
      <formula>0</formula>
    </cfRule>
  </conditionalFormatting>
  <conditionalFormatting sqref="T75">
    <cfRule type="cellIs" dxfId="16537" priority="11297" stopIfTrue="1" operator="lessThan">
      <formula>0</formula>
    </cfRule>
    <cfRule type="cellIs" dxfId="16536" priority="11298" stopIfTrue="1" operator="greaterThan">
      <formula>0</formula>
    </cfRule>
  </conditionalFormatting>
  <conditionalFormatting sqref="I75">
    <cfRule type="cellIs" dxfId="16535" priority="11293" stopIfTrue="1" operator="greaterThan">
      <formula>0</formula>
    </cfRule>
    <cfRule type="cellIs" dxfId="16534" priority="11294" stopIfTrue="1" operator="lessThan">
      <formula>0</formula>
    </cfRule>
  </conditionalFormatting>
  <conditionalFormatting sqref="K75">
    <cfRule type="cellIs" dxfId="16533" priority="11291" stopIfTrue="1" operator="greaterThan">
      <formula>0</formula>
    </cfRule>
    <cfRule type="cellIs" dxfId="16532" priority="11292" stopIfTrue="1" operator="lessThan">
      <formula>0</formula>
    </cfRule>
  </conditionalFormatting>
  <conditionalFormatting sqref="M75">
    <cfRule type="cellIs" dxfId="16531" priority="11289" stopIfTrue="1" operator="greaterThan">
      <formula>0</formula>
    </cfRule>
    <cfRule type="cellIs" dxfId="16530" priority="11290" stopIfTrue="1" operator="lessThan">
      <formula>0</formula>
    </cfRule>
  </conditionalFormatting>
  <conditionalFormatting sqref="O75">
    <cfRule type="cellIs" dxfId="16529" priority="11287" stopIfTrue="1" operator="greaterThan">
      <formula>0</formula>
    </cfRule>
    <cfRule type="cellIs" dxfId="16528" priority="11288" stopIfTrue="1" operator="lessThan">
      <formula>0</formula>
    </cfRule>
  </conditionalFormatting>
  <conditionalFormatting sqref="Q75">
    <cfRule type="cellIs" dxfId="16527" priority="11285" stopIfTrue="1" operator="greaterThan">
      <formula>0</formula>
    </cfRule>
    <cfRule type="cellIs" dxfId="16526" priority="11286" stopIfTrue="1" operator="lessThan">
      <formula>0</formula>
    </cfRule>
  </conditionalFormatting>
  <conditionalFormatting sqref="S75">
    <cfRule type="cellIs" dxfId="16525" priority="11283" stopIfTrue="1" operator="greaterThan">
      <formula>0</formula>
    </cfRule>
    <cfRule type="cellIs" dxfId="16524" priority="11284" stopIfTrue="1" operator="lessThan">
      <formula>0</formula>
    </cfRule>
  </conditionalFormatting>
  <conditionalFormatting sqref="U75">
    <cfRule type="cellIs" dxfId="16523" priority="11281" stopIfTrue="1" operator="greaterThan">
      <formula>0</formula>
    </cfRule>
    <cfRule type="cellIs" dxfId="16522" priority="11282" stopIfTrue="1" operator="lessThan">
      <formula>0</formula>
    </cfRule>
  </conditionalFormatting>
  <conditionalFormatting sqref="AH75">
    <cfRule type="cellIs" dxfId="16521" priority="11279" stopIfTrue="1" operator="greaterThan">
      <formula>0</formula>
    </cfRule>
    <cfRule type="cellIs" dxfId="16520" priority="11280" stopIfTrue="1" operator="lessThan">
      <formula>0</formula>
    </cfRule>
  </conditionalFormatting>
  <conditionalFormatting sqref="AK75">
    <cfRule type="cellIs" dxfId="16519" priority="11277" stopIfTrue="1" operator="greaterThan">
      <formula>0</formula>
    </cfRule>
    <cfRule type="cellIs" dxfId="16518" priority="11278" stopIfTrue="1" operator="lessThan">
      <formula>0</formula>
    </cfRule>
  </conditionalFormatting>
  <conditionalFormatting sqref="AN75">
    <cfRule type="cellIs" dxfId="16517" priority="11275" stopIfTrue="1" operator="greaterThan">
      <formula>0</formula>
    </cfRule>
    <cfRule type="cellIs" dxfId="16516" priority="11276" stopIfTrue="1" operator="lessThan">
      <formula>0</formula>
    </cfRule>
  </conditionalFormatting>
  <conditionalFormatting sqref="AX75">
    <cfRule type="cellIs" dxfId="16515" priority="11267" stopIfTrue="1" operator="greaterThan">
      <formula>0</formula>
    </cfRule>
    <cfRule type="cellIs" dxfId="16514" priority="11268" stopIfTrue="1" operator="lessThan">
      <formula>0</formula>
    </cfRule>
  </conditionalFormatting>
  <conditionalFormatting sqref="AB11:AB12">
    <cfRule type="cellIs" dxfId="16513" priority="11265" stopIfTrue="1" operator="greaterThan">
      <formula>0</formula>
    </cfRule>
    <cfRule type="cellIs" dxfId="16512" priority="11266" stopIfTrue="1" operator="lessThan">
      <formula>0</formula>
    </cfRule>
  </conditionalFormatting>
  <conditionalFormatting sqref="AB26">
    <cfRule type="cellIs" dxfId="16511" priority="11263" stopIfTrue="1" operator="greaterThan">
      <formula>0</formula>
    </cfRule>
    <cfRule type="cellIs" dxfId="16510" priority="11264" stopIfTrue="1" operator="lessThan">
      <formula>0</formula>
    </cfRule>
  </conditionalFormatting>
  <conditionalFormatting sqref="AB39">
    <cfRule type="cellIs" dxfId="16509" priority="11261" stopIfTrue="1" operator="greaterThan">
      <formula>0</formula>
    </cfRule>
    <cfRule type="cellIs" dxfId="16508" priority="11262" stopIfTrue="1" operator="lessThan">
      <formula>0</formula>
    </cfRule>
  </conditionalFormatting>
  <conditionalFormatting sqref="AB39">
    <cfRule type="cellIs" dxfId="16507" priority="11259" stopIfTrue="1" operator="greaterThan">
      <formula>0</formula>
    </cfRule>
    <cfRule type="cellIs" dxfId="16506" priority="11260" stopIfTrue="1" operator="lessThan">
      <formula>0</formula>
    </cfRule>
  </conditionalFormatting>
  <conditionalFormatting sqref="AB57">
    <cfRule type="cellIs" dxfId="16505" priority="11257" stopIfTrue="1" operator="greaterThan">
      <formula>0</formula>
    </cfRule>
    <cfRule type="cellIs" dxfId="16504" priority="11258" stopIfTrue="1" operator="lessThan">
      <formula>0</formula>
    </cfRule>
  </conditionalFormatting>
  <conditionalFormatting sqref="AB75">
    <cfRule type="cellIs" dxfId="16503" priority="11255" stopIfTrue="1" operator="greaterThan">
      <formula>0</formula>
    </cfRule>
    <cfRule type="cellIs" dxfId="16502" priority="11256" stopIfTrue="1" operator="lessThan">
      <formula>0</formula>
    </cfRule>
  </conditionalFormatting>
  <conditionalFormatting sqref="AB75">
    <cfRule type="cellIs" dxfId="16501" priority="11253" stopIfTrue="1" operator="greaterThan">
      <formula>0</formula>
    </cfRule>
    <cfRule type="cellIs" dxfId="16500" priority="11254" stopIfTrue="1" operator="lessThan">
      <formula>0</formula>
    </cfRule>
  </conditionalFormatting>
  <conditionalFormatting sqref="AE75">
    <cfRule type="cellIs" dxfId="16499" priority="11251" stopIfTrue="1" operator="greaterThan">
      <formula>0</formula>
    </cfRule>
    <cfRule type="cellIs" dxfId="16498" priority="11252" stopIfTrue="1" operator="lessThan">
      <formula>0</formula>
    </cfRule>
  </conditionalFormatting>
  <conditionalFormatting sqref="AE75">
    <cfRule type="cellIs" dxfId="16497" priority="11249" stopIfTrue="1" operator="greaterThan">
      <formula>0</formula>
    </cfRule>
    <cfRule type="cellIs" dxfId="16496" priority="11250" stopIfTrue="1" operator="lessThan">
      <formula>0</formula>
    </cfRule>
  </conditionalFormatting>
  <conditionalFormatting sqref="AB77">
    <cfRule type="cellIs" dxfId="16495" priority="11247" stopIfTrue="1" operator="greaterThan">
      <formula>0</formula>
    </cfRule>
    <cfRule type="cellIs" dxfId="16494" priority="11248" stopIfTrue="1" operator="lessThan">
      <formula>0</formula>
    </cfRule>
  </conditionalFormatting>
  <conditionalFormatting sqref="AE77">
    <cfRule type="cellIs" dxfId="16493" priority="11245" stopIfTrue="1" operator="greaterThan">
      <formula>0</formula>
    </cfRule>
    <cfRule type="cellIs" dxfId="16492" priority="11246" stopIfTrue="1" operator="lessThan">
      <formula>0</formula>
    </cfRule>
  </conditionalFormatting>
  <conditionalFormatting sqref="AH77">
    <cfRule type="cellIs" dxfId="16491" priority="11243" stopIfTrue="1" operator="greaterThan">
      <formula>0</formula>
    </cfRule>
    <cfRule type="cellIs" dxfId="16490" priority="11244" stopIfTrue="1" operator="lessThan">
      <formula>0</formula>
    </cfRule>
  </conditionalFormatting>
  <conditionalFormatting sqref="AK77">
    <cfRule type="cellIs" dxfId="16489" priority="11241" stopIfTrue="1" operator="greaterThan">
      <formula>0</formula>
    </cfRule>
    <cfRule type="cellIs" dxfId="16488" priority="11242" stopIfTrue="1" operator="lessThan">
      <formula>0</formula>
    </cfRule>
  </conditionalFormatting>
  <conditionalFormatting sqref="AB76">
    <cfRule type="cellIs" dxfId="16487" priority="11239" stopIfTrue="1" operator="greaterThan">
      <formula>0</formula>
    </cfRule>
    <cfRule type="cellIs" dxfId="16486" priority="11240" stopIfTrue="1" operator="lessThan">
      <formula>0</formula>
    </cfRule>
  </conditionalFormatting>
  <conditionalFormatting sqref="AB76">
    <cfRule type="cellIs" dxfId="16485" priority="11237" stopIfTrue="1" operator="greaterThan">
      <formula>0</formula>
    </cfRule>
    <cfRule type="cellIs" dxfId="16484" priority="11238" stopIfTrue="1" operator="lessThan">
      <formula>0</formula>
    </cfRule>
  </conditionalFormatting>
  <conditionalFormatting sqref="AB71">
    <cfRule type="cellIs" dxfId="16483" priority="11235" stopIfTrue="1" operator="greaterThan">
      <formula>0</formula>
    </cfRule>
    <cfRule type="cellIs" dxfId="16482" priority="11236" stopIfTrue="1" operator="lessThan">
      <formula>0</formula>
    </cfRule>
  </conditionalFormatting>
  <conditionalFormatting sqref="AB71">
    <cfRule type="cellIs" dxfId="16481" priority="11233" stopIfTrue="1" operator="greaterThan">
      <formula>0</formula>
    </cfRule>
    <cfRule type="cellIs" dxfId="16480" priority="11234" stopIfTrue="1" operator="lessThan">
      <formula>0</formula>
    </cfRule>
  </conditionalFormatting>
  <conditionalFormatting sqref="AE71">
    <cfRule type="cellIs" dxfId="16479" priority="11231" stopIfTrue="1" operator="greaterThan">
      <formula>0</formula>
    </cfRule>
    <cfRule type="cellIs" dxfId="16478" priority="11232" stopIfTrue="1" operator="lessThan">
      <formula>0</formula>
    </cfRule>
  </conditionalFormatting>
  <conditionalFormatting sqref="AE71">
    <cfRule type="cellIs" dxfId="16477" priority="11229" stopIfTrue="1" operator="greaterThan">
      <formula>0</formula>
    </cfRule>
    <cfRule type="cellIs" dxfId="16476" priority="11230" stopIfTrue="1" operator="lessThan">
      <formula>0</formula>
    </cfRule>
  </conditionalFormatting>
  <conditionalFormatting sqref="AE76">
    <cfRule type="cellIs" dxfId="16475" priority="11227" stopIfTrue="1" operator="greaterThan">
      <formula>0</formula>
    </cfRule>
    <cfRule type="cellIs" dxfId="16474" priority="11228" stopIfTrue="1" operator="lessThan">
      <formula>0</formula>
    </cfRule>
  </conditionalFormatting>
  <conditionalFormatting sqref="AE76">
    <cfRule type="cellIs" dxfId="16473" priority="11225" stopIfTrue="1" operator="greaterThan">
      <formula>0</formula>
    </cfRule>
    <cfRule type="cellIs" dxfId="16472" priority="11226" stopIfTrue="1" operator="lessThan">
      <formula>0</formula>
    </cfRule>
  </conditionalFormatting>
  <conditionalFormatting sqref="AE79">
    <cfRule type="cellIs" dxfId="16471" priority="11221" stopIfTrue="1" operator="greaterThan">
      <formula>0</formula>
    </cfRule>
    <cfRule type="cellIs" dxfId="16470" priority="11222" stopIfTrue="1" operator="lessThan">
      <formula>0</formula>
    </cfRule>
  </conditionalFormatting>
  <conditionalFormatting sqref="AB55:AB56">
    <cfRule type="cellIs" dxfId="16469" priority="11219" stopIfTrue="1" operator="greaterThan">
      <formula>0</formula>
    </cfRule>
    <cfRule type="cellIs" dxfId="16468" priority="11220" stopIfTrue="1" operator="lessThan">
      <formula>0</formula>
    </cfRule>
  </conditionalFormatting>
  <conditionalFormatting sqref="AE55">
    <cfRule type="cellIs" dxfId="16467" priority="11217" stopIfTrue="1" operator="greaterThan">
      <formula>0</formula>
    </cfRule>
    <cfRule type="cellIs" dxfId="16466" priority="11218" stopIfTrue="1" operator="lessThan">
      <formula>0</formula>
    </cfRule>
  </conditionalFormatting>
  <conditionalFormatting sqref="AB80:AB81">
    <cfRule type="cellIs" dxfId="16465" priority="11215" stopIfTrue="1" operator="greaterThan">
      <formula>0</formula>
    </cfRule>
    <cfRule type="cellIs" dxfId="16464" priority="11216" stopIfTrue="1" operator="lessThan">
      <formula>0</formula>
    </cfRule>
  </conditionalFormatting>
  <conditionalFormatting sqref="AE80:AE81">
    <cfRule type="cellIs" dxfId="16463" priority="11213" stopIfTrue="1" operator="greaterThan">
      <formula>0</formula>
    </cfRule>
    <cfRule type="cellIs" dxfId="16462" priority="11214" stopIfTrue="1" operator="lessThan">
      <formula>0</formula>
    </cfRule>
  </conditionalFormatting>
  <conditionalFormatting sqref="T83:T88 T90:T108 T111:T115">
    <cfRule type="cellIs" dxfId="16461" priority="11211" stopIfTrue="1" operator="lessThan">
      <formula>0</formula>
    </cfRule>
    <cfRule type="cellIs" dxfId="16460" priority="11212" stopIfTrue="1" operator="greaterThan">
      <formula>0</formula>
    </cfRule>
  </conditionalFormatting>
  <conditionalFormatting sqref="AB83">
    <cfRule type="cellIs" dxfId="16459" priority="11209" stopIfTrue="1" operator="greaterThan">
      <formula>0</formula>
    </cfRule>
    <cfRule type="cellIs" dxfId="16458" priority="11210" stopIfTrue="1" operator="lessThan">
      <formula>0</formula>
    </cfRule>
  </conditionalFormatting>
  <conditionalFormatting sqref="AE83">
    <cfRule type="cellIs" dxfId="16457" priority="11207" stopIfTrue="1" operator="greaterThan">
      <formula>0</formula>
    </cfRule>
    <cfRule type="cellIs" dxfId="16456" priority="11208" stopIfTrue="1" operator="lessThan">
      <formula>0</formula>
    </cfRule>
  </conditionalFormatting>
  <conditionalFormatting sqref="AH83">
    <cfRule type="cellIs" dxfId="16455" priority="11205" stopIfTrue="1" operator="greaterThan">
      <formula>0</formula>
    </cfRule>
    <cfRule type="cellIs" dxfId="16454" priority="11206" stopIfTrue="1" operator="lessThan">
      <formula>0</formula>
    </cfRule>
  </conditionalFormatting>
  <conditionalFormatting sqref="AN83">
    <cfRule type="cellIs" dxfId="16453" priority="11203" stopIfTrue="1" operator="greaterThan">
      <formula>0</formula>
    </cfRule>
    <cfRule type="cellIs" dxfId="16452" priority="11204" stopIfTrue="1" operator="lessThan">
      <formula>0</formula>
    </cfRule>
  </conditionalFormatting>
  <conditionalFormatting sqref="AK83">
    <cfRule type="cellIs" dxfId="16451" priority="11201" stopIfTrue="1" operator="greaterThan">
      <formula>0</formula>
    </cfRule>
    <cfRule type="cellIs" dxfId="16450" priority="11202" stopIfTrue="1" operator="lessThan">
      <formula>0</formula>
    </cfRule>
  </conditionalFormatting>
  <conditionalFormatting sqref="AB84:AB85">
    <cfRule type="cellIs" dxfId="16449" priority="11199" stopIfTrue="1" operator="greaterThan">
      <formula>0</formula>
    </cfRule>
    <cfRule type="cellIs" dxfId="16448" priority="11200" stopIfTrue="1" operator="lessThan">
      <formula>0</formula>
    </cfRule>
  </conditionalFormatting>
  <conditionalFormatting sqref="AB84:AB85">
    <cfRule type="cellIs" dxfId="16447" priority="11197" stopIfTrue="1" operator="greaterThan">
      <formula>0</formula>
    </cfRule>
    <cfRule type="cellIs" dxfId="16446" priority="11198" stopIfTrue="1" operator="lessThan">
      <formula>0</formula>
    </cfRule>
  </conditionalFormatting>
  <conditionalFormatting sqref="AE84:AE85">
    <cfRule type="cellIs" dxfId="16445" priority="11195" stopIfTrue="1" operator="greaterThan">
      <formula>0</formula>
    </cfRule>
    <cfRule type="cellIs" dxfId="16444" priority="11196" stopIfTrue="1" operator="lessThan">
      <formula>0</formula>
    </cfRule>
  </conditionalFormatting>
  <conditionalFormatting sqref="AE84:AE85">
    <cfRule type="cellIs" dxfId="16443" priority="11193" stopIfTrue="1" operator="greaterThan">
      <formula>0</formula>
    </cfRule>
    <cfRule type="cellIs" dxfId="16442" priority="11194" stopIfTrue="1" operator="lessThan">
      <formula>0</formula>
    </cfRule>
  </conditionalFormatting>
  <conditionalFormatting sqref="AX84">
    <cfRule type="cellIs" dxfId="16441" priority="11191" stopIfTrue="1" operator="greaterThan">
      <formula>0</formula>
    </cfRule>
    <cfRule type="cellIs" dxfId="16440" priority="11192" stopIfTrue="1" operator="lessThan">
      <formula>0</formula>
    </cfRule>
  </conditionalFormatting>
  <conditionalFormatting sqref="AX84">
    <cfRule type="cellIs" dxfId="16439" priority="11189" stopIfTrue="1" operator="greaterThan">
      <formula>0</formula>
    </cfRule>
    <cfRule type="cellIs" dxfId="16438" priority="11190" stopIfTrue="1" operator="lessThan">
      <formula>0</formula>
    </cfRule>
  </conditionalFormatting>
  <conditionalFormatting sqref="T82">
    <cfRule type="cellIs" dxfId="16437" priority="11187" stopIfTrue="1" operator="lessThan">
      <formula>0</formula>
    </cfRule>
    <cfRule type="cellIs" dxfId="16436" priority="11188" stopIfTrue="1" operator="greaterThan">
      <formula>0</formula>
    </cfRule>
  </conditionalFormatting>
  <conditionalFormatting sqref="T78">
    <cfRule type="cellIs" dxfId="16435" priority="11185" stopIfTrue="1" operator="lessThan">
      <formula>0</formula>
    </cfRule>
    <cfRule type="cellIs" dxfId="16434" priority="11186" stopIfTrue="1" operator="greaterThan">
      <formula>0</formula>
    </cfRule>
  </conditionalFormatting>
  <conditionalFormatting sqref="AB32">
    <cfRule type="cellIs" dxfId="16433" priority="11183" stopIfTrue="1" operator="greaterThan">
      <formula>0</formula>
    </cfRule>
    <cfRule type="cellIs" dxfId="16432" priority="11184" stopIfTrue="1" operator="lessThan">
      <formula>0</formula>
    </cfRule>
  </conditionalFormatting>
  <conditionalFormatting sqref="AX81">
    <cfRule type="cellIs" dxfId="16431" priority="11181" stopIfTrue="1" operator="greaterThan">
      <formula>0</formula>
    </cfRule>
    <cfRule type="cellIs" dxfId="16430" priority="11182" stopIfTrue="1" operator="lessThan">
      <formula>0</formula>
    </cfRule>
  </conditionalFormatting>
  <conditionalFormatting sqref="AX85">
    <cfRule type="cellIs" dxfId="16429" priority="11179" stopIfTrue="1" operator="greaterThan">
      <formula>0</formula>
    </cfRule>
    <cfRule type="cellIs" dxfId="16428" priority="11180" stopIfTrue="1" operator="lessThan">
      <formula>0</formula>
    </cfRule>
  </conditionalFormatting>
  <conditionalFormatting sqref="AB91">
    <cfRule type="cellIs" dxfId="16427" priority="11177" stopIfTrue="1" operator="greaterThan">
      <formula>0</formula>
    </cfRule>
    <cfRule type="cellIs" dxfId="16426" priority="11178" stopIfTrue="1" operator="lessThan">
      <formula>0</formula>
    </cfRule>
  </conditionalFormatting>
  <conditionalFormatting sqref="AE91">
    <cfRule type="cellIs" dxfId="16425" priority="11175" stopIfTrue="1" operator="greaterThan">
      <formula>0</formula>
    </cfRule>
    <cfRule type="cellIs" dxfId="16424" priority="11176" stopIfTrue="1" operator="lessThan">
      <formula>0</formula>
    </cfRule>
  </conditionalFormatting>
  <conditionalFormatting sqref="AH91">
    <cfRule type="cellIs" dxfId="16423" priority="11173" stopIfTrue="1" operator="greaterThan">
      <formula>0</formula>
    </cfRule>
    <cfRule type="cellIs" dxfId="16422" priority="11174" stopIfTrue="1" operator="lessThan">
      <formula>0</formula>
    </cfRule>
  </conditionalFormatting>
  <conditionalFormatting sqref="AN91">
    <cfRule type="cellIs" dxfId="16421" priority="11171" stopIfTrue="1" operator="greaterThan">
      <formula>0</formula>
    </cfRule>
    <cfRule type="cellIs" dxfId="16420" priority="11172" stopIfTrue="1" operator="lessThan">
      <formula>0</formula>
    </cfRule>
  </conditionalFormatting>
  <conditionalFormatting sqref="AK91">
    <cfRule type="cellIs" dxfId="16419" priority="11169" stopIfTrue="1" operator="greaterThan">
      <formula>0</formula>
    </cfRule>
    <cfRule type="cellIs" dxfId="16418" priority="11170" stopIfTrue="1" operator="lessThan">
      <formula>0</formula>
    </cfRule>
  </conditionalFormatting>
  <conditionalFormatting sqref="AX89">
    <cfRule type="cellIs" dxfId="16417" priority="11165" stopIfTrue="1" operator="greaterThan">
      <formula>0</formula>
    </cfRule>
    <cfRule type="cellIs" dxfId="16416" priority="11166" stopIfTrue="1" operator="lessThan">
      <formula>0</formula>
    </cfRule>
  </conditionalFormatting>
  <conditionalFormatting sqref="I89">
    <cfRule type="cellIs" dxfId="16415" priority="11163" stopIfTrue="1" operator="greaterThan">
      <formula>0</formula>
    </cfRule>
    <cfRule type="cellIs" dxfId="16414" priority="11164" stopIfTrue="1" operator="lessThan">
      <formula>0</formula>
    </cfRule>
  </conditionalFormatting>
  <conditionalFormatting sqref="K89">
    <cfRule type="cellIs" dxfId="16413" priority="11161" stopIfTrue="1" operator="greaterThan">
      <formula>0</formula>
    </cfRule>
    <cfRule type="cellIs" dxfId="16412" priority="11162" stopIfTrue="1" operator="lessThan">
      <formula>0</formula>
    </cfRule>
  </conditionalFormatting>
  <conditionalFormatting sqref="M89">
    <cfRule type="cellIs" dxfId="16411" priority="11159" stopIfTrue="1" operator="greaterThan">
      <formula>0</formula>
    </cfRule>
    <cfRule type="cellIs" dxfId="16410" priority="11160" stopIfTrue="1" operator="lessThan">
      <formula>0</formula>
    </cfRule>
  </conditionalFormatting>
  <conditionalFormatting sqref="O89">
    <cfRule type="cellIs" dxfId="16409" priority="11157" stopIfTrue="1" operator="greaterThan">
      <formula>0</formula>
    </cfRule>
    <cfRule type="cellIs" dxfId="16408" priority="11158" stopIfTrue="1" operator="lessThan">
      <formula>0</formula>
    </cfRule>
  </conditionalFormatting>
  <conditionalFormatting sqref="Q89">
    <cfRule type="cellIs" dxfId="16407" priority="11155" stopIfTrue="1" operator="greaterThan">
      <formula>0</formula>
    </cfRule>
    <cfRule type="cellIs" dxfId="16406" priority="11156" stopIfTrue="1" operator="lessThan">
      <formula>0</formula>
    </cfRule>
  </conditionalFormatting>
  <conditionalFormatting sqref="S89">
    <cfRule type="cellIs" dxfId="16405" priority="11153" stopIfTrue="1" operator="greaterThan">
      <formula>0</formula>
    </cfRule>
    <cfRule type="cellIs" dxfId="16404" priority="11154" stopIfTrue="1" operator="lessThan">
      <formula>0</formula>
    </cfRule>
  </conditionalFormatting>
  <conditionalFormatting sqref="U89">
    <cfRule type="cellIs" dxfId="16403" priority="11151" stopIfTrue="1" operator="greaterThan">
      <formula>0</formula>
    </cfRule>
    <cfRule type="cellIs" dxfId="16402" priority="11152" stopIfTrue="1" operator="lessThan">
      <formula>0</formula>
    </cfRule>
  </conditionalFormatting>
  <conditionalFormatting sqref="AH89">
    <cfRule type="cellIs" dxfId="16401" priority="11147" stopIfTrue="1" operator="greaterThan">
      <formula>0</formula>
    </cfRule>
    <cfRule type="cellIs" dxfId="16400" priority="11148" stopIfTrue="1" operator="lessThan">
      <formula>0</formula>
    </cfRule>
  </conditionalFormatting>
  <conditionalFormatting sqref="AK89">
    <cfRule type="cellIs" dxfId="16399" priority="11145" stopIfTrue="1" operator="greaterThan">
      <formula>0</formula>
    </cfRule>
    <cfRule type="cellIs" dxfId="16398" priority="11146" stopIfTrue="1" operator="lessThan">
      <formula>0</formula>
    </cfRule>
  </conditionalFormatting>
  <conditionalFormatting sqref="AN89">
    <cfRule type="cellIs" dxfId="16397" priority="11143" stopIfTrue="1" operator="greaterThan">
      <formula>0</formula>
    </cfRule>
    <cfRule type="cellIs" dxfId="16396" priority="11144" stopIfTrue="1" operator="lessThan">
      <formula>0</formula>
    </cfRule>
  </conditionalFormatting>
  <conditionalFormatting sqref="T89">
    <cfRule type="cellIs" dxfId="16395" priority="11141" stopIfTrue="1" operator="lessThan">
      <formula>0</formula>
    </cfRule>
    <cfRule type="cellIs" dxfId="16394" priority="11142" stopIfTrue="1" operator="greaterThan">
      <formula>0</formula>
    </cfRule>
  </conditionalFormatting>
  <conditionalFormatting sqref="AB89">
    <cfRule type="cellIs" dxfId="16393" priority="11139" stopIfTrue="1" operator="greaterThan">
      <formula>0</formula>
    </cfRule>
    <cfRule type="cellIs" dxfId="16392" priority="11140" stopIfTrue="1" operator="lessThan">
      <formula>0</formula>
    </cfRule>
  </conditionalFormatting>
  <conditionalFormatting sqref="AB89">
    <cfRule type="cellIs" dxfId="16391" priority="11137" stopIfTrue="1" operator="greaterThan">
      <formula>0</formula>
    </cfRule>
    <cfRule type="cellIs" dxfId="16390" priority="11138" stopIfTrue="1" operator="lessThan">
      <formula>0</formula>
    </cfRule>
  </conditionalFormatting>
  <conditionalFormatting sqref="AE89">
    <cfRule type="cellIs" dxfId="16389" priority="11135" stopIfTrue="1" operator="greaterThan">
      <formula>0</formula>
    </cfRule>
    <cfRule type="cellIs" dxfId="16388" priority="11136" stopIfTrue="1" operator="lessThan">
      <formula>0</formula>
    </cfRule>
  </conditionalFormatting>
  <conditionalFormatting sqref="AE89">
    <cfRule type="cellIs" dxfId="16387" priority="11133" stopIfTrue="1" operator="greaterThan">
      <formula>0</formula>
    </cfRule>
    <cfRule type="cellIs" dxfId="16386" priority="11134" stopIfTrue="1" operator="lessThan">
      <formula>0</formula>
    </cfRule>
  </conditionalFormatting>
  <conditionalFormatting sqref="AB90">
    <cfRule type="cellIs" dxfId="16385" priority="11131" stopIfTrue="1" operator="greaterThan">
      <formula>0</formula>
    </cfRule>
    <cfRule type="cellIs" dxfId="16384" priority="11132" stopIfTrue="1" operator="lessThan">
      <formula>0</formula>
    </cfRule>
  </conditionalFormatting>
  <conditionalFormatting sqref="AB90">
    <cfRule type="cellIs" dxfId="16383" priority="11129" stopIfTrue="1" operator="greaterThan">
      <formula>0</formula>
    </cfRule>
    <cfRule type="cellIs" dxfId="16382" priority="11130" stopIfTrue="1" operator="lessThan">
      <formula>0</formula>
    </cfRule>
  </conditionalFormatting>
  <conditionalFormatting sqref="AE90">
    <cfRule type="cellIs" dxfId="16381" priority="11127" stopIfTrue="1" operator="greaterThan">
      <formula>0</formula>
    </cfRule>
    <cfRule type="cellIs" dxfId="16380" priority="11128" stopIfTrue="1" operator="lessThan">
      <formula>0</formula>
    </cfRule>
  </conditionalFormatting>
  <conditionalFormatting sqref="AE90">
    <cfRule type="cellIs" dxfId="16379" priority="11125" stopIfTrue="1" operator="greaterThan">
      <formula>0</formula>
    </cfRule>
    <cfRule type="cellIs" dxfId="16378" priority="11126" stopIfTrue="1" operator="lessThan">
      <formula>0</formula>
    </cfRule>
  </conditionalFormatting>
  <conditionalFormatting sqref="AE90">
    <cfRule type="cellIs" dxfId="16377" priority="11123" stopIfTrue="1" operator="greaterThan">
      <formula>0</formula>
    </cfRule>
    <cfRule type="cellIs" dxfId="16376" priority="11124" stopIfTrue="1" operator="lessThan">
      <formula>0</formula>
    </cfRule>
  </conditionalFormatting>
  <conditionalFormatting sqref="AB96">
    <cfRule type="cellIs" dxfId="16375" priority="11121" stopIfTrue="1" operator="greaterThan">
      <formula>0</formula>
    </cfRule>
    <cfRule type="cellIs" dxfId="16374" priority="11122" stopIfTrue="1" operator="lessThan">
      <formula>0</formula>
    </cfRule>
  </conditionalFormatting>
  <conditionalFormatting sqref="AB96">
    <cfRule type="cellIs" dxfId="16373" priority="11119" stopIfTrue="1" operator="greaterThan">
      <formula>0</formula>
    </cfRule>
    <cfRule type="cellIs" dxfId="16372" priority="11120" stopIfTrue="1" operator="lessThan">
      <formula>0</formula>
    </cfRule>
  </conditionalFormatting>
  <conditionalFormatting sqref="AE96">
    <cfRule type="cellIs" dxfId="16371" priority="11117" stopIfTrue="1" operator="greaterThan">
      <formula>0</formula>
    </cfRule>
    <cfRule type="cellIs" dxfId="16370" priority="11118" stopIfTrue="1" operator="lessThan">
      <formula>0</formula>
    </cfRule>
  </conditionalFormatting>
  <conditionalFormatting sqref="AE96">
    <cfRule type="cellIs" dxfId="16369" priority="11115" stopIfTrue="1" operator="greaterThan">
      <formula>0</formula>
    </cfRule>
    <cfRule type="cellIs" dxfId="16368" priority="11116" stopIfTrue="1" operator="lessThan">
      <formula>0</formula>
    </cfRule>
  </conditionalFormatting>
  <conditionalFormatting sqref="AE96">
    <cfRule type="cellIs" dxfId="16367" priority="11113" stopIfTrue="1" operator="greaterThan">
      <formula>0</formula>
    </cfRule>
    <cfRule type="cellIs" dxfId="16366" priority="11114" stopIfTrue="1" operator="lessThan">
      <formula>0</formula>
    </cfRule>
  </conditionalFormatting>
  <conditionalFormatting sqref="AB93:AB94">
    <cfRule type="cellIs" dxfId="16365" priority="11111" stopIfTrue="1" operator="greaterThan">
      <formula>0</formula>
    </cfRule>
    <cfRule type="cellIs" dxfId="16364" priority="11112" stopIfTrue="1" operator="lessThan">
      <formula>0</formula>
    </cfRule>
  </conditionalFormatting>
  <conditionalFormatting sqref="AE93:AE94">
    <cfRule type="cellIs" dxfId="16363" priority="11109" stopIfTrue="1" operator="greaterThan">
      <formula>0</formula>
    </cfRule>
    <cfRule type="cellIs" dxfId="16362" priority="11110" stopIfTrue="1" operator="lessThan">
      <formula>0</formula>
    </cfRule>
  </conditionalFormatting>
  <conditionalFormatting sqref="AX94">
    <cfRule type="cellIs" dxfId="16361" priority="11107" stopIfTrue="1" operator="greaterThan">
      <formula>0</formula>
    </cfRule>
    <cfRule type="cellIs" dxfId="16360" priority="11108" stopIfTrue="1" operator="lessThan">
      <formula>0</formula>
    </cfRule>
  </conditionalFormatting>
  <conditionalFormatting sqref="AB97">
    <cfRule type="cellIs" dxfId="16359" priority="11105" stopIfTrue="1" operator="greaterThan">
      <formula>0</formula>
    </cfRule>
    <cfRule type="cellIs" dxfId="16358" priority="11106" stopIfTrue="1" operator="lessThan">
      <formula>0</formula>
    </cfRule>
  </conditionalFormatting>
  <conditionalFormatting sqref="AB97">
    <cfRule type="cellIs" dxfId="16357" priority="11103" stopIfTrue="1" operator="greaterThan">
      <formula>0</formula>
    </cfRule>
    <cfRule type="cellIs" dxfId="16356" priority="11104" stopIfTrue="1" operator="lessThan">
      <formula>0</formula>
    </cfRule>
  </conditionalFormatting>
  <conditionalFormatting sqref="AE97">
    <cfRule type="cellIs" dxfId="16355" priority="11101" stopIfTrue="1" operator="greaterThan">
      <formula>0</formula>
    </cfRule>
    <cfRule type="cellIs" dxfId="16354" priority="11102" stopIfTrue="1" operator="lessThan">
      <formula>0</formula>
    </cfRule>
  </conditionalFormatting>
  <conditionalFormatting sqref="AE97">
    <cfRule type="cellIs" dxfId="16353" priority="11099" stopIfTrue="1" operator="greaterThan">
      <formula>0</formula>
    </cfRule>
    <cfRule type="cellIs" dxfId="16352" priority="11100" stopIfTrue="1" operator="lessThan">
      <formula>0</formula>
    </cfRule>
  </conditionalFormatting>
  <conditionalFormatting sqref="AX97">
    <cfRule type="cellIs" dxfId="16351" priority="11097" stopIfTrue="1" operator="greaterThan">
      <formula>0</formula>
    </cfRule>
    <cfRule type="cellIs" dxfId="16350" priority="11098" stopIfTrue="1" operator="lessThan">
      <formula>0</formula>
    </cfRule>
  </conditionalFormatting>
  <conditionalFormatting sqref="AX97">
    <cfRule type="cellIs" dxfId="16349" priority="11095" stopIfTrue="1" operator="greaterThan">
      <formula>0</formula>
    </cfRule>
    <cfRule type="cellIs" dxfId="16348" priority="11096" stopIfTrue="1" operator="lessThan">
      <formula>0</formula>
    </cfRule>
  </conditionalFormatting>
  <conditionalFormatting sqref="AB99">
    <cfRule type="cellIs" dxfId="16347" priority="11093" stopIfTrue="1" operator="greaterThan">
      <formula>0</formula>
    </cfRule>
    <cfRule type="cellIs" dxfId="16346" priority="11094" stopIfTrue="1" operator="lessThan">
      <formula>0</formula>
    </cfRule>
  </conditionalFormatting>
  <conditionalFormatting sqref="AE99">
    <cfRule type="cellIs" dxfId="16345" priority="11091" stopIfTrue="1" operator="greaterThan">
      <formula>0</formula>
    </cfRule>
    <cfRule type="cellIs" dxfId="16344" priority="11092" stopIfTrue="1" operator="lessThan">
      <formula>0</formula>
    </cfRule>
  </conditionalFormatting>
  <conditionalFormatting sqref="AH99:AH100">
    <cfRule type="cellIs" dxfId="16343" priority="11089" stopIfTrue="1" operator="greaterThan">
      <formula>0</formula>
    </cfRule>
    <cfRule type="cellIs" dxfId="16342" priority="11090" stopIfTrue="1" operator="lessThan">
      <formula>0</formula>
    </cfRule>
  </conditionalFormatting>
  <conditionalFormatting sqref="AE101">
    <cfRule type="cellIs" dxfId="16341" priority="11087" stopIfTrue="1" operator="greaterThan">
      <formula>0</formula>
    </cfRule>
    <cfRule type="cellIs" dxfId="16340" priority="11088" stopIfTrue="1" operator="lessThan">
      <formula>0</formula>
    </cfRule>
  </conditionalFormatting>
  <conditionalFormatting sqref="AE101">
    <cfRule type="cellIs" dxfId="16339" priority="11085" stopIfTrue="1" operator="greaterThan">
      <formula>0</formula>
    </cfRule>
    <cfRule type="cellIs" dxfId="16338" priority="11086" stopIfTrue="1" operator="lessThan">
      <formula>0</formula>
    </cfRule>
  </conditionalFormatting>
  <conditionalFormatting sqref="AB101">
    <cfRule type="cellIs" dxfId="16337" priority="11083" stopIfTrue="1" operator="greaterThan">
      <formula>0</formula>
    </cfRule>
    <cfRule type="cellIs" dxfId="16336" priority="11084" stopIfTrue="1" operator="lessThan">
      <formula>0</formula>
    </cfRule>
  </conditionalFormatting>
  <conditionalFormatting sqref="AB101">
    <cfRule type="cellIs" dxfId="16335" priority="11081" stopIfTrue="1" operator="greaterThan">
      <formula>0</formula>
    </cfRule>
    <cfRule type="cellIs" dxfId="16334" priority="11082" stopIfTrue="1" operator="lessThan">
      <formula>0</formula>
    </cfRule>
  </conditionalFormatting>
  <conditionalFormatting sqref="AX101">
    <cfRule type="cellIs" dxfId="16333" priority="11079" stopIfTrue="1" operator="greaterThan">
      <formula>0</formula>
    </cfRule>
    <cfRule type="cellIs" dxfId="16332" priority="11080" stopIfTrue="1" operator="lessThan">
      <formula>0</formula>
    </cfRule>
  </conditionalFormatting>
  <conditionalFormatting sqref="AB102 AB104">
    <cfRule type="cellIs" dxfId="16331" priority="11077" stopIfTrue="1" operator="greaterThan">
      <formula>0</formula>
    </cfRule>
    <cfRule type="cellIs" dxfId="16330" priority="11078" stopIfTrue="1" operator="lessThan">
      <formula>0</formula>
    </cfRule>
  </conditionalFormatting>
  <conditionalFormatting sqref="AB102 AB104">
    <cfRule type="cellIs" dxfId="16329" priority="11075" stopIfTrue="1" operator="greaterThan">
      <formula>0</formula>
    </cfRule>
    <cfRule type="cellIs" dxfId="16328" priority="11076" stopIfTrue="1" operator="lessThan">
      <formula>0</formula>
    </cfRule>
  </conditionalFormatting>
  <conditionalFormatting sqref="AE102">
    <cfRule type="cellIs" dxfId="16327" priority="11073" stopIfTrue="1" operator="greaterThan">
      <formula>0</formula>
    </cfRule>
    <cfRule type="cellIs" dxfId="16326" priority="11074" stopIfTrue="1" operator="lessThan">
      <formula>0</formula>
    </cfRule>
  </conditionalFormatting>
  <conditionalFormatting sqref="AE102">
    <cfRule type="cellIs" dxfId="16325" priority="11071" stopIfTrue="1" operator="greaterThan">
      <formula>0</formula>
    </cfRule>
    <cfRule type="cellIs" dxfId="16324" priority="11072" stopIfTrue="1" operator="lessThan">
      <formula>0</formula>
    </cfRule>
  </conditionalFormatting>
  <conditionalFormatting sqref="AX102:AX104">
    <cfRule type="cellIs" dxfId="16323" priority="11069" stopIfTrue="1" operator="greaterThan">
      <formula>0</formula>
    </cfRule>
    <cfRule type="cellIs" dxfId="16322" priority="11070" stopIfTrue="1" operator="lessThan">
      <formula>0</formula>
    </cfRule>
  </conditionalFormatting>
  <conditionalFormatting sqref="AX102:AX104">
    <cfRule type="cellIs" dxfId="16321" priority="11067" stopIfTrue="1" operator="greaterThan">
      <formula>0</formula>
    </cfRule>
    <cfRule type="cellIs" dxfId="16320" priority="11068" stopIfTrue="1" operator="lessThan">
      <formula>0</formula>
    </cfRule>
  </conditionalFormatting>
  <conditionalFormatting sqref="AB100">
    <cfRule type="cellIs" dxfId="16319" priority="11065" stopIfTrue="1" operator="greaterThan">
      <formula>0</formula>
    </cfRule>
    <cfRule type="cellIs" dxfId="16318" priority="11066" stopIfTrue="1" operator="lessThan">
      <formula>0</formula>
    </cfRule>
  </conditionalFormatting>
  <conditionalFormatting sqref="AE100">
    <cfRule type="cellIs" dxfId="16317" priority="11063" stopIfTrue="1" operator="greaterThan">
      <formula>0</formula>
    </cfRule>
    <cfRule type="cellIs" dxfId="16316" priority="11064" stopIfTrue="1" operator="lessThan">
      <formula>0</formula>
    </cfRule>
  </conditionalFormatting>
  <conditionalFormatting sqref="AX100">
    <cfRule type="cellIs" dxfId="16315" priority="11061" stopIfTrue="1" operator="greaterThan">
      <formula>0</formula>
    </cfRule>
    <cfRule type="cellIs" dxfId="16314" priority="11062" stopIfTrue="1" operator="lessThan">
      <formula>0</formula>
    </cfRule>
  </conditionalFormatting>
  <conditionalFormatting sqref="AB104">
    <cfRule type="cellIs" dxfId="16313" priority="11059" stopIfTrue="1" operator="greaterThan">
      <formula>0</formula>
    </cfRule>
    <cfRule type="cellIs" dxfId="16312" priority="11060" stopIfTrue="1" operator="lessThan">
      <formula>0</formula>
    </cfRule>
  </conditionalFormatting>
  <conditionalFormatting sqref="AB104">
    <cfRule type="cellIs" dxfId="16311" priority="11057" stopIfTrue="1" operator="greaterThan">
      <formula>0</formula>
    </cfRule>
    <cfRule type="cellIs" dxfId="16310" priority="11058" stopIfTrue="1" operator="lessThan">
      <formula>0</formula>
    </cfRule>
  </conditionalFormatting>
  <conditionalFormatting sqref="AE104">
    <cfRule type="cellIs" dxfId="16309" priority="11055" stopIfTrue="1" operator="greaterThan">
      <formula>0</formula>
    </cfRule>
    <cfRule type="cellIs" dxfId="16308" priority="11056" stopIfTrue="1" operator="lessThan">
      <formula>0</formula>
    </cfRule>
  </conditionalFormatting>
  <conditionalFormatting sqref="AE104">
    <cfRule type="cellIs" dxfId="16307" priority="11053" stopIfTrue="1" operator="greaterThan">
      <formula>0</formula>
    </cfRule>
    <cfRule type="cellIs" dxfId="16306" priority="11054" stopIfTrue="1" operator="lessThan">
      <formula>0</formula>
    </cfRule>
  </conditionalFormatting>
  <conditionalFormatting sqref="AE104">
    <cfRule type="cellIs" dxfId="16305" priority="11051" stopIfTrue="1" operator="greaterThan">
      <formula>0</formula>
    </cfRule>
    <cfRule type="cellIs" dxfId="16304" priority="11052" stopIfTrue="1" operator="lessThan">
      <formula>0</formula>
    </cfRule>
  </conditionalFormatting>
  <conditionalFormatting sqref="AB106">
    <cfRule type="cellIs" dxfId="16303" priority="11049" stopIfTrue="1" operator="greaterThan">
      <formula>0</formula>
    </cfRule>
    <cfRule type="cellIs" dxfId="16302" priority="11050" stopIfTrue="1" operator="lessThan">
      <formula>0</formula>
    </cfRule>
  </conditionalFormatting>
  <conditionalFormatting sqref="AB106">
    <cfRule type="cellIs" dxfId="16301" priority="11047" stopIfTrue="1" operator="greaterThan">
      <formula>0</formula>
    </cfRule>
    <cfRule type="cellIs" dxfId="16300" priority="11048" stopIfTrue="1" operator="lessThan">
      <formula>0</formula>
    </cfRule>
  </conditionalFormatting>
  <conditionalFormatting sqref="AB106">
    <cfRule type="cellIs" dxfId="16299" priority="11045" stopIfTrue="1" operator="greaterThan">
      <formula>0</formula>
    </cfRule>
    <cfRule type="cellIs" dxfId="16298" priority="11046" stopIfTrue="1" operator="lessThan">
      <formula>0</formula>
    </cfRule>
  </conditionalFormatting>
  <conditionalFormatting sqref="AB106">
    <cfRule type="cellIs" dxfId="16297" priority="11043" stopIfTrue="1" operator="greaterThan">
      <formula>0</formula>
    </cfRule>
    <cfRule type="cellIs" dxfId="16296" priority="11044" stopIfTrue="1" operator="lessThan">
      <formula>0</formula>
    </cfRule>
  </conditionalFormatting>
  <conditionalFormatting sqref="AE106">
    <cfRule type="cellIs" dxfId="16295" priority="11041" stopIfTrue="1" operator="greaterThan">
      <formula>0</formula>
    </cfRule>
    <cfRule type="cellIs" dxfId="16294" priority="11042" stopIfTrue="1" operator="lessThan">
      <formula>0</formula>
    </cfRule>
  </conditionalFormatting>
  <conditionalFormatting sqref="AE106">
    <cfRule type="cellIs" dxfId="16293" priority="11039" stopIfTrue="1" operator="greaterThan">
      <formula>0</formula>
    </cfRule>
    <cfRule type="cellIs" dxfId="16292" priority="11040" stopIfTrue="1" operator="lessThan">
      <formula>0</formula>
    </cfRule>
  </conditionalFormatting>
  <conditionalFormatting sqref="AE106">
    <cfRule type="cellIs" dxfId="16291" priority="11037" stopIfTrue="1" operator="greaterThan">
      <formula>0</formula>
    </cfRule>
    <cfRule type="cellIs" dxfId="16290" priority="11038" stopIfTrue="1" operator="lessThan">
      <formula>0</formula>
    </cfRule>
  </conditionalFormatting>
  <conditionalFormatting sqref="AH106">
    <cfRule type="cellIs" dxfId="16289" priority="11035" stopIfTrue="1" operator="greaterThan">
      <formula>0</formula>
    </cfRule>
    <cfRule type="cellIs" dxfId="16288" priority="11036" stopIfTrue="1" operator="lessThan">
      <formula>0</formula>
    </cfRule>
  </conditionalFormatting>
  <conditionalFormatting sqref="T79">
    <cfRule type="cellIs" dxfId="16287" priority="11033" stopIfTrue="1" operator="lessThan">
      <formula>0</formula>
    </cfRule>
    <cfRule type="cellIs" dxfId="16286" priority="11034" stopIfTrue="1" operator="greaterThan">
      <formula>0</formula>
    </cfRule>
  </conditionalFormatting>
  <conditionalFormatting sqref="AE108:AE109">
    <cfRule type="cellIs" dxfId="16285" priority="11031" stopIfTrue="1" operator="greaterThan">
      <formula>0</formula>
    </cfRule>
    <cfRule type="cellIs" dxfId="16284" priority="11032" stopIfTrue="1" operator="lessThan">
      <formula>0</formula>
    </cfRule>
  </conditionalFormatting>
  <conditionalFormatting sqref="AB111">
    <cfRule type="cellIs" dxfId="16283" priority="11029" stopIfTrue="1" operator="greaterThan">
      <formula>0</formula>
    </cfRule>
    <cfRule type="cellIs" dxfId="16282" priority="11030" stopIfTrue="1" operator="lessThan">
      <formula>0</formula>
    </cfRule>
  </conditionalFormatting>
  <conditionalFormatting sqref="AB111">
    <cfRule type="cellIs" dxfId="16281" priority="11027" stopIfTrue="1" operator="greaterThan">
      <formula>0</formula>
    </cfRule>
    <cfRule type="cellIs" dxfId="16280" priority="11028" stopIfTrue="1" operator="lessThan">
      <formula>0</formula>
    </cfRule>
  </conditionalFormatting>
  <conditionalFormatting sqref="AB111">
    <cfRule type="cellIs" dxfId="16279" priority="11025" stopIfTrue="1" operator="greaterThan">
      <formula>0</formula>
    </cfRule>
    <cfRule type="cellIs" dxfId="16278" priority="11026" stopIfTrue="1" operator="lessThan">
      <formula>0</formula>
    </cfRule>
  </conditionalFormatting>
  <conditionalFormatting sqref="AB111">
    <cfRule type="cellIs" dxfId="16277" priority="11023" stopIfTrue="1" operator="greaterThan">
      <formula>0</formula>
    </cfRule>
    <cfRule type="cellIs" dxfId="16276" priority="11024" stopIfTrue="1" operator="lessThan">
      <formula>0</formula>
    </cfRule>
  </conditionalFormatting>
  <conditionalFormatting sqref="AE111">
    <cfRule type="cellIs" dxfId="16275" priority="11021" stopIfTrue="1" operator="greaterThan">
      <formula>0</formula>
    </cfRule>
    <cfRule type="cellIs" dxfId="16274" priority="11022" stopIfTrue="1" operator="lessThan">
      <formula>0</formula>
    </cfRule>
  </conditionalFormatting>
  <conditionalFormatting sqref="AE111">
    <cfRule type="cellIs" dxfId="16273" priority="11019" stopIfTrue="1" operator="greaterThan">
      <formula>0</formula>
    </cfRule>
    <cfRule type="cellIs" dxfId="16272" priority="11020" stopIfTrue="1" operator="lessThan">
      <formula>0</formula>
    </cfRule>
  </conditionalFormatting>
  <conditionalFormatting sqref="AE111">
    <cfRule type="cellIs" dxfId="16271" priority="11017" stopIfTrue="1" operator="greaterThan">
      <formula>0</formula>
    </cfRule>
    <cfRule type="cellIs" dxfId="16270" priority="11018" stopIfTrue="1" operator="lessThan">
      <formula>0</formula>
    </cfRule>
  </conditionalFormatting>
  <conditionalFormatting sqref="I109:I110">
    <cfRule type="cellIs" dxfId="16269" priority="11015" stopIfTrue="1" operator="greaterThan">
      <formula>0</formula>
    </cfRule>
    <cfRule type="cellIs" dxfId="16268" priority="11016" stopIfTrue="1" operator="lessThan">
      <formula>0</formula>
    </cfRule>
  </conditionalFormatting>
  <conditionalFormatting sqref="K109:K110">
    <cfRule type="cellIs" dxfId="16267" priority="11013" stopIfTrue="1" operator="greaterThan">
      <formula>0</formula>
    </cfRule>
    <cfRule type="cellIs" dxfId="16266" priority="11014" stopIfTrue="1" operator="lessThan">
      <formula>0</formula>
    </cfRule>
  </conditionalFormatting>
  <conditionalFormatting sqref="M109:M110">
    <cfRule type="cellIs" dxfId="16265" priority="11011" stopIfTrue="1" operator="greaterThan">
      <formula>0</formula>
    </cfRule>
    <cfRule type="cellIs" dxfId="16264" priority="11012" stopIfTrue="1" operator="lessThan">
      <formula>0</formula>
    </cfRule>
  </conditionalFormatting>
  <conditionalFormatting sqref="O109:O110">
    <cfRule type="cellIs" dxfId="16263" priority="11009" stopIfTrue="1" operator="greaterThan">
      <formula>0</formula>
    </cfRule>
    <cfRule type="cellIs" dxfId="16262" priority="11010" stopIfTrue="1" operator="lessThan">
      <formula>0</formula>
    </cfRule>
  </conditionalFormatting>
  <conditionalFormatting sqref="Q109:Q110">
    <cfRule type="cellIs" dxfId="16261" priority="11007" stopIfTrue="1" operator="greaterThan">
      <formula>0</formula>
    </cfRule>
    <cfRule type="cellIs" dxfId="16260" priority="11008" stopIfTrue="1" operator="lessThan">
      <formula>0</formula>
    </cfRule>
  </conditionalFormatting>
  <conditionalFormatting sqref="S109:S110">
    <cfRule type="cellIs" dxfId="16259" priority="11005" stopIfTrue="1" operator="greaterThan">
      <formula>0</formula>
    </cfRule>
    <cfRule type="cellIs" dxfId="16258" priority="11006" stopIfTrue="1" operator="lessThan">
      <formula>0</formula>
    </cfRule>
  </conditionalFormatting>
  <conditionalFormatting sqref="U109:U110">
    <cfRule type="cellIs" dxfId="16257" priority="11003" stopIfTrue="1" operator="greaterThan">
      <formula>0</formula>
    </cfRule>
    <cfRule type="cellIs" dxfId="16256" priority="11004" stopIfTrue="1" operator="lessThan">
      <formula>0</formula>
    </cfRule>
  </conditionalFormatting>
  <conditionalFormatting sqref="T109:T110">
    <cfRule type="cellIs" dxfId="16255" priority="11001" stopIfTrue="1" operator="lessThan">
      <formula>0</formula>
    </cfRule>
    <cfRule type="cellIs" dxfId="16254" priority="11002" stopIfTrue="1" operator="greaterThan">
      <formula>0</formula>
    </cfRule>
  </conditionalFormatting>
  <conditionalFormatting sqref="AX109:AX110">
    <cfRule type="cellIs" dxfId="16253" priority="10999" stopIfTrue="1" operator="greaterThan">
      <formula>0</formula>
    </cfRule>
    <cfRule type="cellIs" dxfId="16252" priority="11000" stopIfTrue="1" operator="lessThan">
      <formula>0</formula>
    </cfRule>
  </conditionalFormatting>
  <conditionalFormatting sqref="AB112">
    <cfRule type="cellIs" dxfId="16251" priority="10997" stopIfTrue="1" operator="greaterThan">
      <formula>0</formula>
    </cfRule>
    <cfRule type="cellIs" dxfId="16250" priority="10998" stopIfTrue="1" operator="lessThan">
      <formula>0</formula>
    </cfRule>
  </conditionalFormatting>
  <conditionalFormatting sqref="AB112">
    <cfRule type="cellIs" dxfId="16249" priority="10995" stopIfTrue="1" operator="greaterThan">
      <formula>0</formula>
    </cfRule>
    <cfRule type="cellIs" dxfId="16248" priority="10996" stopIfTrue="1" operator="lessThan">
      <formula>0</formula>
    </cfRule>
  </conditionalFormatting>
  <conditionalFormatting sqref="AB112">
    <cfRule type="cellIs" dxfId="16247" priority="10993" stopIfTrue="1" operator="greaterThan">
      <formula>0</formula>
    </cfRule>
    <cfRule type="cellIs" dxfId="16246" priority="10994" stopIfTrue="1" operator="lessThan">
      <formula>0</formula>
    </cfRule>
  </conditionalFormatting>
  <conditionalFormatting sqref="AB112">
    <cfRule type="cellIs" dxfId="16245" priority="10991" stopIfTrue="1" operator="greaterThan">
      <formula>0</formula>
    </cfRule>
    <cfRule type="cellIs" dxfId="16244" priority="10992" stopIfTrue="1" operator="lessThan">
      <formula>0</formula>
    </cfRule>
  </conditionalFormatting>
  <conditionalFormatting sqref="AE112">
    <cfRule type="cellIs" dxfId="16243" priority="10989" stopIfTrue="1" operator="greaterThan">
      <formula>0</formula>
    </cfRule>
    <cfRule type="cellIs" dxfId="16242" priority="10990" stopIfTrue="1" operator="lessThan">
      <formula>0</formula>
    </cfRule>
  </conditionalFormatting>
  <conditionalFormatting sqref="AE112">
    <cfRule type="cellIs" dxfId="16241" priority="10987" stopIfTrue="1" operator="greaterThan">
      <formula>0</formula>
    </cfRule>
    <cfRule type="cellIs" dxfId="16240" priority="10988" stopIfTrue="1" operator="lessThan">
      <formula>0</formula>
    </cfRule>
  </conditionalFormatting>
  <conditionalFormatting sqref="AE112">
    <cfRule type="cellIs" dxfId="16239" priority="10985" stopIfTrue="1" operator="greaterThan">
      <formula>0</formula>
    </cfRule>
    <cfRule type="cellIs" dxfId="16238" priority="10986" stopIfTrue="1" operator="lessThan">
      <formula>0</formula>
    </cfRule>
  </conditionalFormatting>
  <conditionalFormatting sqref="AH112">
    <cfRule type="cellIs" dxfId="16237" priority="10983" stopIfTrue="1" operator="greaterThan">
      <formula>0</formula>
    </cfRule>
    <cfRule type="cellIs" dxfId="16236" priority="10984" stopIfTrue="1" operator="lessThan">
      <formula>0</formula>
    </cfRule>
  </conditionalFormatting>
  <conditionalFormatting sqref="AX108">
    <cfRule type="cellIs" dxfId="16235" priority="10981" stopIfTrue="1" operator="greaterThan">
      <formula>0</formula>
    </cfRule>
    <cfRule type="cellIs" dxfId="16234" priority="10982" stopIfTrue="1" operator="lessThan">
      <formula>0</formula>
    </cfRule>
  </conditionalFormatting>
  <conditionalFormatting sqref="AX113">
    <cfRule type="cellIs" dxfId="16233" priority="10979" stopIfTrue="1" operator="greaterThan">
      <formula>0</formula>
    </cfRule>
    <cfRule type="cellIs" dxfId="16232" priority="10980" stopIfTrue="1" operator="lessThan">
      <formula>0</formula>
    </cfRule>
  </conditionalFormatting>
  <conditionalFormatting sqref="AB114:AB115">
    <cfRule type="cellIs" dxfId="16231" priority="10977" stopIfTrue="1" operator="greaterThan">
      <formula>0</formula>
    </cfRule>
    <cfRule type="cellIs" dxfId="16230" priority="10978" stopIfTrue="1" operator="lessThan">
      <formula>0</formula>
    </cfRule>
  </conditionalFormatting>
  <conditionalFormatting sqref="AB114:AB115">
    <cfRule type="cellIs" dxfId="16229" priority="10975" stopIfTrue="1" operator="greaterThan">
      <formula>0</formula>
    </cfRule>
    <cfRule type="cellIs" dxfId="16228" priority="10976" stopIfTrue="1" operator="lessThan">
      <formula>0</formula>
    </cfRule>
  </conditionalFormatting>
  <conditionalFormatting sqref="AE114:AE115">
    <cfRule type="cellIs" dxfId="16227" priority="10973" stopIfTrue="1" operator="greaterThan">
      <formula>0</formula>
    </cfRule>
    <cfRule type="cellIs" dxfId="16226" priority="10974" stopIfTrue="1" operator="lessThan">
      <formula>0</formula>
    </cfRule>
  </conditionalFormatting>
  <conditionalFormatting sqref="AE114:AE115">
    <cfRule type="cellIs" dxfId="16225" priority="10971" stopIfTrue="1" operator="greaterThan">
      <formula>0</formula>
    </cfRule>
    <cfRule type="cellIs" dxfId="16224" priority="10972" stopIfTrue="1" operator="lessThan">
      <formula>0</formula>
    </cfRule>
  </conditionalFormatting>
  <conditionalFormatting sqref="AX114:AX115">
    <cfRule type="cellIs" dxfId="16223" priority="10969" stopIfTrue="1" operator="greaterThan">
      <formula>0</formula>
    </cfRule>
    <cfRule type="cellIs" dxfId="16222" priority="10970" stopIfTrue="1" operator="lessThan">
      <formula>0</formula>
    </cfRule>
  </conditionalFormatting>
  <conditionalFormatting sqref="AX114:AX115">
    <cfRule type="cellIs" dxfId="16221" priority="10967" stopIfTrue="1" operator="greaterThan">
      <formula>0</formula>
    </cfRule>
    <cfRule type="cellIs" dxfId="16220" priority="10968" stopIfTrue="1" operator="lessThan">
      <formula>0</formula>
    </cfRule>
  </conditionalFormatting>
  <conditionalFormatting sqref="AK116">
    <cfRule type="cellIs" dxfId="16219" priority="10893" stopIfTrue="1" operator="greaterThan">
      <formula>0</formula>
    </cfRule>
    <cfRule type="cellIs" dxfId="16218" priority="10894" stopIfTrue="1" operator="lessThan">
      <formula>0</formula>
    </cfRule>
  </conditionalFormatting>
  <conditionalFormatting sqref="AB116">
    <cfRule type="cellIs" dxfId="16217" priority="10889" stopIfTrue="1" operator="greaterThan">
      <formula>0</formula>
    </cfRule>
    <cfRule type="cellIs" dxfId="16216" priority="10890" stopIfTrue="1" operator="lessThan">
      <formula>0</formula>
    </cfRule>
  </conditionalFormatting>
  <conditionalFormatting sqref="AH120">
    <cfRule type="cellIs" dxfId="16215" priority="10951" stopIfTrue="1" operator="greaterThan">
      <formula>0</formula>
    </cfRule>
    <cfRule type="cellIs" dxfId="16214" priority="10952" stopIfTrue="1" operator="lessThan">
      <formula>0</formula>
    </cfRule>
  </conditionalFormatting>
  <conditionalFormatting sqref="AX116">
    <cfRule type="cellIs" dxfId="16213" priority="10909" stopIfTrue="1" operator="greaterThan">
      <formula>0</formula>
    </cfRule>
    <cfRule type="cellIs" dxfId="16212" priority="10910" stopIfTrue="1" operator="lessThan">
      <formula>0</formula>
    </cfRule>
  </conditionalFormatting>
  <conditionalFormatting sqref="AB116">
    <cfRule type="cellIs" dxfId="16211" priority="10911" stopIfTrue="1" operator="greaterThan">
      <formula>0</formula>
    </cfRule>
    <cfRule type="cellIs" dxfId="16210" priority="10912" stopIfTrue="1" operator="lessThan">
      <formula>0</formula>
    </cfRule>
  </conditionalFormatting>
  <conditionalFormatting sqref="I116">
    <cfRule type="cellIs" dxfId="16209" priority="10907" stopIfTrue="1" operator="greaterThan">
      <formula>0</formula>
    </cfRule>
    <cfRule type="cellIs" dxfId="16208" priority="10908" stopIfTrue="1" operator="lessThan">
      <formula>0</formula>
    </cfRule>
  </conditionalFormatting>
  <conditionalFormatting sqref="K116">
    <cfRule type="cellIs" dxfId="16207" priority="10905" stopIfTrue="1" operator="greaterThan">
      <formula>0</formula>
    </cfRule>
    <cfRule type="cellIs" dxfId="16206" priority="10906" stopIfTrue="1" operator="lessThan">
      <formula>0</formula>
    </cfRule>
  </conditionalFormatting>
  <conditionalFormatting sqref="M116">
    <cfRule type="cellIs" dxfId="16205" priority="10903" stopIfTrue="1" operator="greaterThan">
      <formula>0</formula>
    </cfRule>
    <cfRule type="cellIs" dxfId="16204" priority="10904" stopIfTrue="1" operator="lessThan">
      <formula>0</formula>
    </cfRule>
  </conditionalFormatting>
  <conditionalFormatting sqref="O116">
    <cfRule type="cellIs" dxfId="16203" priority="10901" stopIfTrue="1" operator="greaterThan">
      <formula>0</formula>
    </cfRule>
    <cfRule type="cellIs" dxfId="16202" priority="10902" stopIfTrue="1" operator="lessThan">
      <formula>0</formula>
    </cfRule>
  </conditionalFormatting>
  <conditionalFormatting sqref="Q116">
    <cfRule type="cellIs" dxfId="16201" priority="10899" stopIfTrue="1" operator="greaterThan">
      <formula>0</formula>
    </cfRule>
    <cfRule type="cellIs" dxfId="16200" priority="10900" stopIfTrue="1" operator="lessThan">
      <formula>0</formula>
    </cfRule>
  </conditionalFormatting>
  <conditionalFormatting sqref="S116">
    <cfRule type="cellIs" dxfId="16199" priority="10897" stopIfTrue="1" operator="greaterThan">
      <formula>0</formula>
    </cfRule>
    <cfRule type="cellIs" dxfId="16198" priority="10898" stopIfTrue="1" operator="lessThan">
      <formula>0</formula>
    </cfRule>
  </conditionalFormatting>
  <conditionalFormatting sqref="U116">
    <cfRule type="cellIs" dxfId="16197" priority="10895" stopIfTrue="1" operator="greaterThan">
      <formula>0</formula>
    </cfRule>
    <cfRule type="cellIs" dxfId="16196" priority="10896" stopIfTrue="1" operator="lessThan">
      <formula>0</formula>
    </cfRule>
  </conditionalFormatting>
  <conditionalFormatting sqref="T116">
    <cfRule type="cellIs" dxfId="16195" priority="10891" stopIfTrue="1" operator="lessThan">
      <formula>0</formula>
    </cfRule>
    <cfRule type="cellIs" dxfId="16194" priority="10892" stopIfTrue="1" operator="greaterThan">
      <formula>0</formula>
    </cfRule>
  </conditionalFormatting>
  <conditionalFormatting sqref="AB116">
    <cfRule type="cellIs" dxfId="16193" priority="10887" stopIfTrue="1" operator="greaterThan">
      <formula>0</formula>
    </cfRule>
    <cfRule type="cellIs" dxfId="16192" priority="10888" stopIfTrue="1" operator="lessThan">
      <formula>0</formula>
    </cfRule>
  </conditionalFormatting>
  <conditionalFormatting sqref="AB116">
    <cfRule type="cellIs" dxfId="16191" priority="10885" stopIfTrue="1" operator="greaterThan">
      <formula>0</formula>
    </cfRule>
    <cfRule type="cellIs" dxfId="16190" priority="10886" stopIfTrue="1" operator="lessThan">
      <formula>0</formula>
    </cfRule>
  </conditionalFormatting>
  <conditionalFormatting sqref="AB116">
    <cfRule type="cellIs" dxfId="16189" priority="10883" stopIfTrue="1" operator="greaterThan">
      <formula>0</formula>
    </cfRule>
    <cfRule type="cellIs" dxfId="16188" priority="10884" stopIfTrue="1" operator="lessThan">
      <formula>0</formula>
    </cfRule>
  </conditionalFormatting>
  <conditionalFormatting sqref="AE116">
    <cfRule type="cellIs" dxfId="16187" priority="10881" stopIfTrue="1" operator="greaterThan">
      <formula>0</formula>
    </cfRule>
    <cfRule type="cellIs" dxfId="16186" priority="10882" stopIfTrue="1" operator="lessThan">
      <formula>0</formula>
    </cfRule>
  </conditionalFormatting>
  <conditionalFormatting sqref="AE116">
    <cfRule type="cellIs" dxfId="16185" priority="10879" stopIfTrue="1" operator="greaterThan">
      <formula>0</formula>
    </cfRule>
    <cfRule type="cellIs" dxfId="16184" priority="10880" stopIfTrue="1" operator="lessThan">
      <formula>0</formula>
    </cfRule>
  </conditionalFormatting>
  <conditionalFormatting sqref="AE116">
    <cfRule type="cellIs" dxfId="16183" priority="10877" stopIfTrue="1" operator="greaterThan">
      <formula>0</formula>
    </cfRule>
    <cfRule type="cellIs" dxfId="16182" priority="10878" stopIfTrue="1" operator="lessThan">
      <formula>0</formula>
    </cfRule>
  </conditionalFormatting>
  <conditionalFormatting sqref="AE116">
    <cfRule type="cellIs" dxfId="16181" priority="10875" stopIfTrue="1" operator="greaterThan">
      <formula>0</formula>
    </cfRule>
    <cfRule type="cellIs" dxfId="16180" priority="10876" stopIfTrue="1" operator="lessThan">
      <formula>0</formula>
    </cfRule>
  </conditionalFormatting>
  <conditionalFormatting sqref="AE116">
    <cfRule type="cellIs" dxfId="16179" priority="10873" stopIfTrue="1" operator="greaterThan">
      <formula>0</formula>
    </cfRule>
    <cfRule type="cellIs" dxfId="16178" priority="10874" stopIfTrue="1" operator="lessThan">
      <formula>0</formula>
    </cfRule>
  </conditionalFormatting>
  <conditionalFormatting sqref="AH116">
    <cfRule type="cellIs" dxfId="16177" priority="10871" stopIfTrue="1" operator="greaterThan">
      <formula>0</formula>
    </cfRule>
    <cfRule type="cellIs" dxfId="16176" priority="10872" stopIfTrue="1" operator="lessThan">
      <formula>0</formula>
    </cfRule>
  </conditionalFormatting>
  <conditionalFormatting sqref="AH116">
    <cfRule type="cellIs" dxfId="16175" priority="10869" stopIfTrue="1" operator="greaterThan">
      <formula>0</formula>
    </cfRule>
    <cfRule type="cellIs" dxfId="16174" priority="10870" stopIfTrue="1" operator="lessThan">
      <formula>0</formula>
    </cfRule>
  </conditionalFormatting>
  <conditionalFormatting sqref="AH116">
    <cfRule type="cellIs" dxfId="16173" priority="10867" stopIfTrue="1" operator="greaterThan">
      <formula>0</formula>
    </cfRule>
    <cfRule type="cellIs" dxfId="16172" priority="10868" stopIfTrue="1" operator="lessThan">
      <formula>0</formula>
    </cfRule>
  </conditionalFormatting>
  <conditionalFormatting sqref="AH116">
    <cfRule type="cellIs" dxfId="16171" priority="10865" stopIfTrue="1" operator="greaterThan">
      <formula>0</formula>
    </cfRule>
    <cfRule type="cellIs" dxfId="16170" priority="10866" stopIfTrue="1" operator="lessThan">
      <formula>0</formula>
    </cfRule>
  </conditionalFormatting>
  <conditionalFormatting sqref="AH116">
    <cfRule type="cellIs" dxfId="16169" priority="10863" stopIfTrue="1" operator="greaterThan">
      <formula>0</formula>
    </cfRule>
    <cfRule type="cellIs" dxfId="16168" priority="10864" stopIfTrue="1" operator="lessThan">
      <formula>0</formula>
    </cfRule>
  </conditionalFormatting>
  <conditionalFormatting sqref="AN116">
    <cfRule type="cellIs" dxfId="16167" priority="10861" stopIfTrue="1" operator="greaterThan">
      <formula>0</formula>
    </cfRule>
    <cfRule type="cellIs" dxfId="16166" priority="10862" stopIfTrue="1" operator="lessThan">
      <formula>0</formula>
    </cfRule>
  </conditionalFormatting>
  <conditionalFormatting sqref="AN116">
    <cfRule type="cellIs" dxfId="16165" priority="10859" stopIfTrue="1" operator="greaterThan">
      <formula>0</formula>
    </cfRule>
    <cfRule type="cellIs" dxfId="16164" priority="10860" stopIfTrue="1" operator="lessThan">
      <formula>0</formula>
    </cfRule>
  </conditionalFormatting>
  <conditionalFormatting sqref="AN116">
    <cfRule type="cellIs" dxfId="16163" priority="10857" stopIfTrue="1" operator="greaterThan">
      <formula>0</formula>
    </cfRule>
    <cfRule type="cellIs" dxfId="16162" priority="10858" stopIfTrue="1" operator="lessThan">
      <formula>0</formula>
    </cfRule>
  </conditionalFormatting>
  <conditionalFormatting sqref="AN116">
    <cfRule type="cellIs" dxfId="16161" priority="10855" stopIfTrue="1" operator="greaterThan">
      <formula>0</formula>
    </cfRule>
    <cfRule type="cellIs" dxfId="16160" priority="10856" stopIfTrue="1" operator="lessThan">
      <formula>0</formula>
    </cfRule>
  </conditionalFormatting>
  <conditionalFormatting sqref="AN116">
    <cfRule type="cellIs" dxfId="16159" priority="10853" stopIfTrue="1" operator="greaterThan">
      <formula>0</formula>
    </cfRule>
    <cfRule type="cellIs" dxfId="16158" priority="10854" stopIfTrue="1" operator="lessThan">
      <formula>0</formula>
    </cfRule>
  </conditionalFormatting>
  <conditionalFormatting sqref="AB121">
    <cfRule type="cellIs" dxfId="16157" priority="10851" stopIfTrue="1" operator="greaterThan">
      <formula>0</formula>
    </cfRule>
    <cfRule type="cellIs" dxfId="16156" priority="10852" stopIfTrue="1" operator="lessThan">
      <formula>0</formula>
    </cfRule>
  </conditionalFormatting>
  <conditionalFormatting sqref="AB121">
    <cfRule type="cellIs" dxfId="16155" priority="10849" stopIfTrue="1" operator="greaterThan">
      <formula>0</formula>
    </cfRule>
    <cfRule type="cellIs" dxfId="16154" priority="10850" stopIfTrue="1" operator="lessThan">
      <formula>0</formula>
    </cfRule>
  </conditionalFormatting>
  <conditionalFormatting sqref="AB121">
    <cfRule type="cellIs" dxfId="16153" priority="10847" stopIfTrue="1" operator="greaterThan">
      <formula>0</formula>
    </cfRule>
    <cfRule type="cellIs" dxfId="16152" priority="10848" stopIfTrue="1" operator="lessThan">
      <formula>0</formula>
    </cfRule>
  </conditionalFormatting>
  <conditionalFormatting sqref="AB121">
    <cfRule type="cellIs" dxfId="16151" priority="10845" stopIfTrue="1" operator="greaterThan">
      <formula>0</formula>
    </cfRule>
    <cfRule type="cellIs" dxfId="16150" priority="10846" stopIfTrue="1" operator="lessThan">
      <formula>0</formula>
    </cfRule>
  </conditionalFormatting>
  <conditionalFormatting sqref="AB121">
    <cfRule type="cellIs" dxfId="16149" priority="10843" stopIfTrue="1" operator="greaterThan">
      <formula>0</formula>
    </cfRule>
    <cfRule type="cellIs" dxfId="16148" priority="10844" stopIfTrue="1" operator="lessThan">
      <formula>0</formula>
    </cfRule>
  </conditionalFormatting>
  <conditionalFormatting sqref="AE121">
    <cfRule type="cellIs" dxfId="16147" priority="10841" stopIfTrue="1" operator="greaterThan">
      <formula>0</formula>
    </cfRule>
    <cfRule type="cellIs" dxfId="16146" priority="10842" stopIfTrue="1" operator="lessThan">
      <formula>0</formula>
    </cfRule>
  </conditionalFormatting>
  <conditionalFormatting sqref="AE121">
    <cfRule type="cellIs" dxfId="16145" priority="10839" stopIfTrue="1" operator="greaterThan">
      <formula>0</formula>
    </cfRule>
    <cfRule type="cellIs" dxfId="16144" priority="10840" stopIfTrue="1" operator="lessThan">
      <formula>0</formula>
    </cfRule>
  </conditionalFormatting>
  <conditionalFormatting sqref="AE121">
    <cfRule type="cellIs" dxfId="16143" priority="10837" stopIfTrue="1" operator="greaterThan">
      <formula>0</formula>
    </cfRule>
    <cfRule type="cellIs" dxfId="16142" priority="10838" stopIfTrue="1" operator="lessThan">
      <formula>0</formula>
    </cfRule>
  </conditionalFormatting>
  <conditionalFormatting sqref="AE121">
    <cfRule type="cellIs" dxfId="16141" priority="10835" stopIfTrue="1" operator="greaterThan">
      <formula>0</formula>
    </cfRule>
    <cfRule type="cellIs" dxfId="16140" priority="10836" stopIfTrue="1" operator="lessThan">
      <formula>0</formula>
    </cfRule>
  </conditionalFormatting>
  <conditionalFormatting sqref="AE121">
    <cfRule type="cellIs" dxfId="16139" priority="10833" stopIfTrue="1" operator="greaterThan">
      <formula>0</formula>
    </cfRule>
    <cfRule type="cellIs" dxfId="16138" priority="10834" stopIfTrue="1" operator="lessThan">
      <formula>0</formula>
    </cfRule>
  </conditionalFormatting>
  <conditionalFormatting sqref="AH121">
    <cfRule type="cellIs" dxfId="16137" priority="10831" stopIfTrue="1" operator="greaterThan">
      <formula>0</formula>
    </cfRule>
    <cfRule type="cellIs" dxfId="16136" priority="10832" stopIfTrue="1" operator="lessThan">
      <formula>0</formula>
    </cfRule>
  </conditionalFormatting>
  <conditionalFormatting sqref="AH121">
    <cfRule type="cellIs" dxfId="16135" priority="10829" stopIfTrue="1" operator="greaterThan">
      <formula>0</formula>
    </cfRule>
    <cfRule type="cellIs" dxfId="16134" priority="10830" stopIfTrue="1" operator="lessThan">
      <formula>0</formula>
    </cfRule>
  </conditionalFormatting>
  <conditionalFormatting sqref="AH121">
    <cfRule type="cellIs" dxfId="16133" priority="10827" stopIfTrue="1" operator="greaterThan">
      <formula>0</formula>
    </cfRule>
    <cfRule type="cellIs" dxfId="16132" priority="10828" stopIfTrue="1" operator="lessThan">
      <formula>0</formula>
    </cfRule>
  </conditionalFormatting>
  <conditionalFormatting sqref="AH121">
    <cfRule type="cellIs" dxfId="16131" priority="10825" stopIfTrue="1" operator="greaterThan">
      <formula>0</formula>
    </cfRule>
    <cfRule type="cellIs" dxfId="16130" priority="10826" stopIfTrue="1" operator="lessThan">
      <formula>0</formula>
    </cfRule>
  </conditionalFormatting>
  <conditionalFormatting sqref="AH121">
    <cfRule type="cellIs" dxfId="16129" priority="10823" stopIfTrue="1" operator="greaterThan">
      <formula>0</formula>
    </cfRule>
    <cfRule type="cellIs" dxfId="16128" priority="10824" stopIfTrue="1" operator="lessThan">
      <formula>0</formula>
    </cfRule>
  </conditionalFormatting>
  <conditionalFormatting sqref="AN121">
    <cfRule type="cellIs" dxfId="16127" priority="10821" stopIfTrue="1" operator="greaterThan">
      <formula>0</formula>
    </cfRule>
    <cfRule type="cellIs" dxfId="16126" priority="10822" stopIfTrue="1" operator="lessThan">
      <formula>0</formula>
    </cfRule>
  </conditionalFormatting>
  <conditionalFormatting sqref="AN121">
    <cfRule type="cellIs" dxfId="16125" priority="10819" stopIfTrue="1" operator="greaterThan">
      <formula>0</formula>
    </cfRule>
    <cfRule type="cellIs" dxfId="16124" priority="10820" stopIfTrue="1" operator="lessThan">
      <formula>0</formula>
    </cfRule>
  </conditionalFormatting>
  <conditionalFormatting sqref="AN121">
    <cfRule type="cellIs" dxfId="16123" priority="10817" stopIfTrue="1" operator="greaterThan">
      <formula>0</formula>
    </cfRule>
    <cfRule type="cellIs" dxfId="16122" priority="10818" stopIfTrue="1" operator="lessThan">
      <formula>0</formula>
    </cfRule>
  </conditionalFormatting>
  <conditionalFormatting sqref="AN121">
    <cfRule type="cellIs" dxfId="16121" priority="10815" stopIfTrue="1" operator="greaterThan">
      <formula>0</formula>
    </cfRule>
    <cfRule type="cellIs" dxfId="16120" priority="10816" stopIfTrue="1" operator="lessThan">
      <formula>0</formula>
    </cfRule>
  </conditionalFormatting>
  <conditionalFormatting sqref="AN121">
    <cfRule type="cellIs" dxfId="16119" priority="10813" stopIfTrue="1" operator="greaterThan">
      <formula>0</formula>
    </cfRule>
    <cfRule type="cellIs" dxfId="16118" priority="10814" stopIfTrue="1" operator="lessThan">
      <formula>0</formula>
    </cfRule>
  </conditionalFormatting>
  <conditionalFormatting sqref="AE122">
    <cfRule type="cellIs" dxfId="16117" priority="10811" stopIfTrue="1" operator="greaterThan">
      <formula>0</formula>
    </cfRule>
    <cfRule type="cellIs" dxfId="16116" priority="10812" stopIfTrue="1" operator="lessThan">
      <formula>0</formula>
    </cfRule>
  </conditionalFormatting>
  <conditionalFormatting sqref="AE122">
    <cfRule type="cellIs" dxfId="16115" priority="10809" stopIfTrue="1" operator="greaterThan">
      <formula>0</formula>
    </cfRule>
    <cfRule type="cellIs" dxfId="16114" priority="10810" stopIfTrue="1" operator="lessThan">
      <formula>0</formula>
    </cfRule>
  </conditionalFormatting>
  <conditionalFormatting sqref="AE122">
    <cfRule type="cellIs" dxfId="16113" priority="10807" stopIfTrue="1" operator="greaterThan">
      <formula>0</formula>
    </cfRule>
    <cfRule type="cellIs" dxfId="16112" priority="10808" stopIfTrue="1" operator="lessThan">
      <formula>0</formula>
    </cfRule>
  </conditionalFormatting>
  <conditionalFormatting sqref="AH122:AH123">
    <cfRule type="cellIs" dxfId="16111" priority="10805" stopIfTrue="1" operator="greaterThan">
      <formula>0</formula>
    </cfRule>
    <cfRule type="cellIs" dxfId="16110" priority="10806" stopIfTrue="1" operator="lessThan">
      <formula>0</formula>
    </cfRule>
  </conditionalFormatting>
  <conditionalFormatting sqref="U124:U126">
    <cfRule type="cellIs" dxfId="16109" priority="10803" stopIfTrue="1" operator="greaterThan">
      <formula>0</formula>
    </cfRule>
    <cfRule type="cellIs" dxfId="16108" priority="10804" stopIfTrue="1" operator="lessThan">
      <formula>0</formula>
    </cfRule>
  </conditionalFormatting>
  <conditionalFormatting sqref="AE124">
    <cfRule type="cellIs" dxfId="16107" priority="10801" stopIfTrue="1" operator="greaterThan">
      <formula>0</formula>
    </cfRule>
    <cfRule type="cellIs" dxfId="16106" priority="10802" stopIfTrue="1" operator="lessThan">
      <formula>0</formula>
    </cfRule>
  </conditionalFormatting>
  <conditionalFormatting sqref="AE124">
    <cfRule type="cellIs" dxfId="16105" priority="10799" stopIfTrue="1" operator="greaterThan">
      <formula>0</formula>
    </cfRule>
    <cfRule type="cellIs" dxfId="16104" priority="10800" stopIfTrue="1" operator="lessThan">
      <formula>0</formula>
    </cfRule>
  </conditionalFormatting>
  <conditionalFormatting sqref="AB124">
    <cfRule type="cellIs" dxfId="16103" priority="10797" stopIfTrue="1" operator="greaterThan">
      <formula>0</formula>
    </cfRule>
    <cfRule type="cellIs" dxfId="16102" priority="10798" stopIfTrue="1" operator="lessThan">
      <formula>0</formula>
    </cfRule>
  </conditionalFormatting>
  <conditionalFormatting sqref="AB124">
    <cfRule type="cellIs" dxfId="16101" priority="10795" stopIfTrue="1" operator="greaterThan">
      <formula>0</formula>
    </cfRule>
    <cfRule type="cellIs" dxfId="16100" priority="10796" stopIfTrue="1" operator="lessThan">
      <formula>0</formula>
    </cfRule>
  </conditionalFormatting>
  <conditionalFormatting sqref="AB124">
    <cfRule type="cellIs" dxfId="16099" priority="10793" stopIfTrue="1" operator="greaterThan">
      <formula>0</formula>
    </cfRule>
    <cfRule type="cellIs" dxfId="16098" priority="10794" stopIfTrue="1" operator="lessThan">
      <formula>0</formula>
    </cfRule>
  </conditionalFormatting>
  <conditionalFormatting sqref="AX124">
    <cfRule type="cellIs" dxfId="16097" priority="10791" stopIfTrue="1" operator="greaterThan">
      <formula>0</formula>
    </cfRule>
    <cfRule type="cellIs" dxfId="16096" priority="10792" stopIfTrue="1" operator="lessThan">
      <formula>0</formula>
    </cfRule>
  </conditionalFormatting>
  <conditionalFormatting sqref="AX124">
    <cfRule type="cellIs" dxfId="16095" priority="10789" stopIfTrue="1" operator="greaterThan">
      <formula>0</formula>
    </cfRule>
    <cfRule type="cellIs" dxfId="16094" priority="10790" stopIfTrue="1" operator="lessThan">
      <formula>0</formula>
    </cfRule>
  </conditionalFormatting>
  <conditionalFormatting sqref="AB127">
    <cfRule type="cellIs" dxfId="16093" priority="10787" stopIfTrue="1" operator="greaterThan">
      <formula>0</formula>
    </cfRule>
    <cfRule type="cellIs" dxfId="16092" priority="10788" stopIfTrue="1" operator="lessThan">
      <formula>0</formula>
    </cfRule>
  </conditionalFormatting>
  <conditionalFormatting sqref="AB127">
    <cfRule type="cellIs" dxfId="16091" priority="10785" stopIfTrue="1" operator="greaterThan">
      <formula>0</formula>
    </cfRule>
    <cfRule type="cellIs" dxfId="16090" priority="10786" stopIfTrue="1" operator="lessThan">
      <formula>0</formula>
    </cfRule>
  </conditionalFormatting>
  <conditionalFormatting sqref="AB127">
    <cfRule type="cellIs" dxfId="16089" priority="10783" stopIfTrue="1" operator="greaterThan">
      <formula>0</formula>
    </cfRule>
    <cfRule type="cellIs" dxfId="16088" priority="10784" stopIfTrue="1" operator="lessThan">
      <formula>0</formula>
    </cfRule>
  </conditionalFormatting>
  <conditionalFormatting sqref="AB127">
    <cfRule type="cellIs" dxfId="16087" priority="10781" stopIfTrue="1" operator="greaterThan">
      <formula>0</formula>
    </cfRule>
    <cfRule type="cellIs" dxfId="16086" priority="10782" stopIfTrue="1" operator="lessThan">
      <formula>0</formula>
    </cfRule>
  </conditionalFormatting>
  <conditionalFormatting sqref="AB127">
    <cfRule type="cellIs" dxfId="16085" priority="10779" stopIfTrue="1" operator="greaterThan">
      <formula>0</formula>
    </cfRule>
    <cfRule type="cellIs" dxfId="16084" priority="10780" stopIfTrue="1" operator="lessThan">
      <formula>0</formula>
    </cfRule>
  </conditionalFormatting>
  <conditionalFormatting sqref="AE127">
    <cfRule type="cellIs" dxfId="16083" priority="10777" stopIfTrue="1" operator="greaterThan">
      <formula>0</formula>
    </cfRule>
    <cfRule type="cellIs" dxfId="16082" priority="10778" stopIfTrue="1" operator="lessThan">
      <formula>0</formula>
    </cfRule>
  </conditionalFormatting>
  <conditionalFormatting sqref="AE127">
    <cfRule type="cellIs" dxfId="16081" priority="10775" stopIfTrue="1" operator="greaterThan">
      <formula>0</formula>
    </cfRule>
    <cfRule type="cellIs" dxfId="16080" priority="10776" stopIfTrue="1" operator="lessThan">
      <formula>0</formula>
    </cfRule>
  </conditionalFormatting>
  <conditionalFormatting sqref="AE127">
    <cfRule type="cellIs" dxfId="16079" priority="10773" stopIfTrue="1" operator="greaterThan">
      <formula>0</formula>
    </cfRule>
    <cfRule type="cellIs" dxfId="16078" priority="10774" stopIfTrue="1" operator="lessThan">
      <formula>0</formula>
    </cfRule>
  </conditionalFormatting>
  <conditionalFormatting sqref="AE127">
    <cfRule type="cellIs" dxfId="16077" priority="10771" stopIfTrue="1" operator="greaterThan">
      <formula>0</formula>
    </cfRule>
    <cfRule type="cellIs" dxfId="16076" priority="10772" stopIfTrue="1" operator="lessThan">
      <formula>0</formula>
    </cfRule>
  </conditionalFormatting>
  <conditionalFormatting sqref="AE127">
    <cfRule type="cellIs" dxfId="16075" priority="10769" stopIfTrue="1" operator="greaterThan">
      <formula>0</formula>
    </cfRule>
    <cfRule type="cellIs" dxfId="16074" priority="10770" stopIfTrue="1" operator="lessThan">
      <formula>0</formula>
    </cfRule>
  </conditionalFormatting>
  <conditionalFormatting sqref="AH127">
    <cfRule type="cellIs" dxfId="16073" priority="10767" stopIfTrue="1" operator="greaterThan">
      <formula>0</formula>
    </cfRule>
    <cfRule type="cellIs" dxfId="16072" priority="10768" stopIfTrue="1" operator="lessThan">
      <formula>0</formula>
    </cfRule>
  </conditionalFormatting>
  <conditionalFormatting sqref="AH127">
    <cfRule type="cellIs" dxfId="16071" priority="10765" stopIfTrue="1" operator="greaterThan">
      <formula>0</formula>
    </cfRule>
    <cfRule type="cellIs" dxfId="16070" priority="10766" stopIfTrue="1" operator="lessThan">
      <formula>0</formula>
    </cfRule>
  </conditionalFormatting>
  <conditionalFormatting sqref="AH127">
    <cfRule type="cellIs" dxfId="16069" priority="10763" stopIfTrue="1" operator="greaterThan">
      <formula>0</formula>
    </cfRule>
    <cfRule type="cellIs" dxfId="16068" priority="10764" stopIfTrue="1" operator="lessThan">
      <formula>0</formula>
    </cfRule>
  </conditionalFormatting>
  <conditionalFormatting sqref="AH127">
    <cfRule type="cellIs" dxfId="16067" priority="10761" stopIfTrue="1" operator="greaterThan">
      <formula>0</formula>
    </cfRule>
    <cfRule type="cellIs" dxfId="16066" priority="10762" stopIfTrue="1" operator="lessThan">
      <formula>0</formula>
    </cfRule>
  </conditionalFormatting>
  <conditionalFormatting sqref="AH127">
    <cfRule type="cellIs" dxfId="16065" priority="10759" stopIfTrue="1" operator="greaterThan">
      <formula>0</formula>
    </cfRule>
    <cfRule type="cellIs" dxfId="16064" priority="10760" stopIfTrue="1" operator="lessThan">
      <formula>0</formula>
    </cfRule>
  </conditionalFormatting>
  <conditionalFormatting sqref="AN127">
    <cfRule type="cellIs" dxfId="16063" priority="10757" stopIfTrue="1" operator="greaterThan">
      <formula>0</formula>
    </cfRule>
    <cfRule type="cellIs" dxfId="16062" priority="10758" stopIfTrue="1" operator="lessThan">
      <formula>0</formula>
    </cfRule>
  </conditionalFormatting>
  <conditionalFormatting sqref="AN127">
    <cfRule type="cellIs" dxfId="16061" priority="10755" stopIfTrue="1" operator="greaterThan">
      <formula>0</formula>
    </cfRule>
    <cfRule type="cellIs" dxfId="16060" priority="10756" stopIfTrue="1" operator="lessThan">
      <formula>0</formula>
    </cfRule>
  </conditionalFormatting>
  <conditionalFormatting sqref="AN127">
    <cfRule type="cellIs" dxfId="16059" priority="10753" stopIfTrue="1" operator="greaterThan">
      <formula>0</formula>
    </cfRule>
    <cfRule type="cellIs" dxfId="16058" priority="10754" stopIfTrue="1" operator="lessThan">
      <formula>0</formula>
    </cfRule>
  </conditionalFormatting>
  <conditionalFormatting sqref="AN127">
    <cfRule type="cellIs" dxfId="16057" priority="10751" stopIfTrue="1" operator="greaterThan">
      <formula>0</formula>
    </cfRule>
    <cfRule type="cellIs" dxfId="16056" priority="10752" stopIfTrue="1" operator="lessThan">
      <formula>0</formula>
    </cfRule>
  </conditionalFormatting>
  <conditionalFormatting sqref="AN127">
    <cfRule type="cellIs" dxfId="16055" priority="10749" stopIfTrue="1" operator="greaterThan">
      <formula>0</formula>
    </cfRule>
    <cfRule type="cellIs" dxfId="16054" priority="10750" stopIfTrue="1" operator="lessThan">
      <formula>0</formula>
    </cfRule>
  </conditionalFormatting>
  <conditionalFormatting sqref="AB117 AK117">
    <cfRule type="cellIs" dxfId="16053" priority="10747" stopIfTrue="1" operator="greaterThan">
      <formula>0</formula>
    </cfRule>
    <cfRule type="cellIs" dxfId="16052" priority="10748" stopIfTrue="1" operator="lessThan">
      <formula>0</formula>
    </cfRule>
  </conditionalFormatting>
  <conditionalFormatting sqref="T117">
    <cfRule type="cellIs" dxfId="16051" priority="10745" stopIfTrue="1" operator="lessThan">
      <formula>0</formula>
    </cfRule>
    <cfRule type="cellIs" dxfId="16050" priority="10746" stopIfTrue="1" operator="greaterThan">
      <formula>0</formula>
    </cfRule>
  </conditionalFormatting>
  <conditionalFormatting sqref="I117 K117 M117 O117 Q117 S117 U117">
    <cfRule type="cellIs" dxfId="16049" priority="10743" stopIfTrue="1" operator="greaterThan">
      <formula>0</formula>
    </cfRule>
    <cfRule type="cellIs" dxfId="16048" priority="10744" stopIfTrue="1" operator="lessThan">
      <formula>0</formula>
    </cfRule>
  </conditionalFormatting>
  <conditionalFormatting sqref="AN117">
    <cfRule type="cellIs" dxfId="16047" priority="10741" stopIfTrue="1" operator="greaterThan">
      <formula>0</formula>
    </cfRule>
    <cfRule type="cellIs" dxfId="16046" priority="10742" stopIfTrue="1" operator="lessThan">
      <formula>0</formula>
    </cfRule>
  </conditionalFormatting>
  <conditionalFormatting sqref="AB117">
    <cfRule type="cellIs" dxfId="16045" priority="10739" stopIfTrue="1" operator="greaterThan">
      <formula>0</formula>
    </cfRule>
    <cfRule type="cellIs" dxfId="16044" priority="10740" stopIfTrue="1" operator="lessThan">
      <formula>0</formula>
    </cfRule>
  </conditionalFormatting>
  <conditionalFormatting sqref="AB117">
    <cfRule type="cellIs" dxfId="16043" priority="10737" stopIfTrue="1" operator="greaterThan">
      <formula>0</formula>
    </cfRule>
    <cfRule type="cellIs" dxfId="16042" priority="10738" stopIfTrue="1" operator="lessThan">
      <formula>0</formula>
    </cfRule>
  </conditionalFormatting>
  <conditionalFormatting sqref="AX117">
    <cfRule type="cellIs" dxfId="16041" priority="10735" stopIfTrue="1" operator="greaterThan">
      <formula>0</formula>
    </cfRule>
    <cfRule type="cellIs" dxfId="16040" priority="10736" stopIfTrue="1" operator="lessThan">
      <formula>0</formula>
    </cfRule>
  </conditionalFormatting>
  <conditionalFormatting sqref="AX117">
    <cfRule type="cellIs" dxfId="16039" priority="10733" stopIfTrue="1" operator="greaterThan">
      <formula>0</formula>
    </cfRule>
    <cfRule type="cellIs" dxfId="16038" priority="10734" stopIfTrue="1" operator="lessThan">
      <formula>0</formula>
    </cfRule>
  </conditionalFormatting>
  <conditionalFormatting sqref="AB117">
    <cfRule type="cellIs" dxfId="16037" priority="10731" stopIfTrue="1" operator="greaterThan">
      <formula>0</formula>
    </cfRule>
    <cfRule type="cellIs" dxfId="16036" priority="10732" stopIfTrue="1" operator="lessThan">
      <formula>0</formula>
    </cfRule>
  </conditionalFormatting>
  <conditionalFormatting sqref="AB117">
    <cfRule type="cellIs" dxfId="16035" priority="10729" stopIfTrue="1" operator="greaterThan">
      <formula>0</formula>
    </cfRule>
    <cfRule type="cellIs" dxfId="16034" priority="10730" stopIfTrue="1" operator="lessThan">
      <formula>0</formula>
    </cfRule>
  </conditionalFormatting>
  <conditionalFormatting sqref="AB117">
    <cfRule type="cellIs" dxfId="16033" priority="10727" stopIfTrue="1" operator="greaterThan">
      <formula>0</formula>
    </cfRule>
    <cfRule type="cellIs" dxfId="16032" priority="10728" stopIfTrue="1" operator="lessThan">
      <formula>0</formula>
    </cfRule>
  </conditionalFormatting>
  <conditionalFormatting sqref="AB117">
    <cfRule type="cellIs" dxfId="16031" priority="10725" stopIfTrue="1" operator="greaterThan">
      <formula>0</formula>
    </cfRule>
    <cfRule type="cellIs" dxfId="16030" priority="10726" stopIfTrue="1" operator="lessThan">
      <formula>0</formula>
    </cfRule>
  </conditionalFormatting>
  <conditionalFormatting sqref="AE117">
    <cfRule type="cellIs" dxfId="16029" priority="10723" stopIfTrue="1" operator="greaterThan">
      <formula>0</formula>
    </cfRule>
    <cfRule type="cellIs" dxfId="16028" priority="10724" stopIfTrue="1" operator="lessThan">
      <formula>0</formula>
    </cfRule>
  </conditionalFormatting>
  <conditionalFormatting sqref="AE117">
    <cfRule type="cellIs" dxfId="16027" priority="10721" stopIfTrue="1" operator="greaterThan">
      <formula>0</formula>
    </cfRule>
    <cfRule type="cellIs" dxfId="16026" priority="10722" stopIfTrue="1" operator="lessThan">
      <formula>0</formula>
    </cfRule>
  </conditionalFormatting>
  <conditionalFormatting sqref="AE117">
    <cfRule type="cellIs" dxfId="16025" priority="10719" stopIfTrue="1" operator="greaterThan">
      <formula>0</formula>
    </cfRule>
    <cfRule type="cellIs" dxfId="16024" priority="10720" stopIfTrue="1" operator="lessThan">
      <formula>0</formula>
    </cfRule>
  </conditionalFormatting>
  <conditionalFormatting sqref="AH117">
    <cfRule type="cellIs" dxfId="16023" priority="10717" stopIfTrue="1" operator="greaterThan">
      <formula>0</formula>
    </cfRule>
    <cfRule type="cellIs" dxfId="16022" priority="10718" stopIfTrue="1" operator="lessThan">
      <formula>0</formula>
    </cfRule>
  </conditionalFormatting>
  <conditionalFormatting sqref="AE129">
    <cfRule type="cellIs" dxfId="16021" priority="10715" stopIfTrue="1" operator="greaterThan">
      <formula>0</formula>
    </cfRule>
    <cfRule type="cellIs" dxfId="16020" priority="10716" stopIfTrue="1" operator="lessThan">
      <formula>0</formula>
    </cfRule>
  </conditionalFormatting>
  <conditionalFormatting sqref="AE129">
    <cfRule type="cellIs" dxfId="16019" priority="10713" stopIfTrue="1" operator="greaterThan">
      <formula>0</formula>
    </cfRule>
    <cfRule type="cellIs" dxfId="16018" priority="10714" stopIfTrue="1" operator="lessThan">
      <formula>0</formula>
    </cfRule>
  </conditionalFormatting>
  <conditionalFormatting sqref="AE129">
    <cfRule type="cellIs" dxfId="16017" priority="10711" stopIfTrue="1" operator="greaterThan">
      <formula>0</formula>
    </cfRule>
    <cfRule type="cellIs" dxfId="16016" priority="10712" stopIfTrue="1" operator="lessThan">
      <formula>0</formula>
    </cfRule>
  </conditionalFormatting>
  <conditionalFormatting sqref="AH129">
    <cfRule type="cellIs" dxfId="16015" priority="10709" stopIfTrue="1" operator="greaterThan">
      <formula>0</formula>
    </cfRule>
    <cfRule type="cellIs" dxfId="16014" priority="10710" stopIfTrue="1" operator="lessThan">
      <formula>0</formula>
    </cfRule>
  </conditionalFormatting>
  <conditionalFormatting sqref="AB132 AB134">
    <cfRule type="cellIs" dxfId="16013" priority="10707" stopIfTrue="1" operator="greaterThan">
      <formula>0</formula>
    </cfRule>
    <cfRule type="cellIs" dxfId="16012" priority="10708" stopIfTrue="1" operator="lessThan">
      <formula>0</formula>
    </cfRule>
  </conditionalFormatting>
  <conditionalFormatting sqref="AB132 AB134">
    <cfRule type="cellIs" dxfId="16011" priority="10705" stopIfTrue="1" operator="greaterThan">
      <formula>0</formula>
    </cfRule>
    <cfRule type="cellIs" dxfId="16010" priority="10706" stopIfTrue="1" operator="lessThan">
      <formula>0</formula>
    </cfRule>
  </conditionalFormatting>
  <conditionalFormatting sqref="AB132 AB134">
    <cfRule type="cellIs" dxfId="16009" priority="10703" stopIfTrue="1" operator="greaterThan">
      <formula>0</formula>
    </cfRule>
    <cfRule type="cellIs" dxfId="16008" priority="10704" stopIfTrue="1" operator="lessThan">
      <formula>0</formula>
    </cfRule>
  </conditionalFormatting>
  <conditionalFormatting sqref="AE132 AE134">
    <cfRule type="cellIs" dxfId="16007" priority="10701" stopIfTrue="1" operator="greaterThan">
      <formula>0</formula>
    </cfRule>
    <cfRule type="cellIs" dxfId="16006" priority="10702" stopIfTrue="1" operator="lessThan">
      <formula>0</formula>
    </cfRule>
  </conditionalFormatting>
  <conditionalFormatting sqref="AE132 AE134">
    <cfRule type="cellIs" dxfId="16005" priority="10699" stopIfTrue="1" operator="greaterThan">
      <formula>0</formula>
    </cfRule>
    <cfRule type="cellIs" dxfId="16004" priority="10700" stopIfTrue="1" operator="lessThan">
      <formula>0</formula>
    </cfRule>
  </conditionalFormatting>
  <conditionalFormatting sqref="AX132:AX133">
    <cfRule type="cellIs" dxfId="16003" priority="10697" stopIfTrue="1" operator="greaterThan">
      <formula>0</formula>
    </cfRule>
    <cfRule type="cellIs" dxfId="16002" priority="10698" stopIfTrue="1" operator="lessThan">
      <formula>0</formula>
    </cfRule>
  </conditionalFormatting>
  <conditionalFormatting sqref="AX132:AX133">
    <cfRule type="cellIs" dxfId="16001" priority="10695" stopIfTrue="1" operator="greaterThan">
      <formula>0</formula>
    </cfRule>
    <cfRule type="cellIs" dxfId="16000" priority="10696" stopIfTrue="1" operator="lessThan">
      <formula>0</formula>
    </cfRule>
  </conditionalFormatting>
  <conditionalFormatting sqref="AB135">
    <cfRule type="cellIs" dxfId="15999" priority="10693" stopIfTrue="1" operator="greaterThan">
      <formula>0</formula>
    </cfRule>
    <cfRule type="cellIs" dxfId="15998" priority="10694" stopIfTrue="1" operator="lessThan">
      <formula>0</formula>
    </cfRule>
  </conditionalFormatting>
  <conditionalFormatting sqref="AB135">
    <cfRule type="cellIs" dxfId="15997" priority="10691" stopIfTrue="1" operator="greaterThan">
      <formula>0</formula>
    </cfRule>
    <cfRule type="cellIs" dxfId="15996" priority="10692" stopIfTrue="1" operator="lessThan">
      <formula>0</formula>
    </cfRule>
  </conditionalFormatting>
  <conditionalFormatting sqref="AB135">
    <cfRule type="cellIs" dxfId="15995" priority="10689" stopIfTrue="1" operator="greaterThan">
      <formula>0</formula>
    </cfRule>
    <cfRule type="cellIs" dxfId="15994" priority="10690" stopIfTrue="1" operator="lessThan">
      <formula>0</formula>
    </cfRule>
  </conditionalFormatting>
  <conditionalFormatting sqref="AB135">
    <cfRule type="cellIs" dxfId="15993" priority="10687" stopIfTrue="1" operator="greaterThan">
      <formula>0</formula>
    </cfRule>
    <cfRule type="cellIs" dxfId="15992" priority="10688" stopIfTrue="1" operator="lessThan">
      <formula>0</formula>
    </cfRule>
  </conditionalFormatting>
  <conditionalFormatting sqref="AB135">
    <cfRule type="cellIs" dxfId="15991" priority="10685" stopIfTrue="1" operator="greaterThan">
      <formula>0</formula>
    </cfRule>
    <cfRule type="cellIs" dxfId="15990" priority="10686" stopIfTrue="1" operator="lessThan">
      <formula>0</formula>
    </cfRule>
  </conditionalFormatting>
  <conditionalFormatting sqref="AE135">
    <cfRule type="cellIs" dxfId="15989" priority="10683" stopIfTrue="1" operator="greaterThan">
      <formula>0</formula>
    </cfRule>
    <cfRule type="cellIs" dxfId="15988" priority="10684" stopIfTrue="1" operator="lessThan">
      <formula>0</formula>
    </cfRule>
  </conditionalFormatting>
  <conditionalFormatting sqref="AE135">
    <cfRule type="cellIs" dxfId="15987" priority="10681" stopIfTrue="1" operator="greaterThan">
      <formula>0</formula>
    </cfRule>
    <cfRule type="cellIs" dxfId="15986" priority="10682" stopIfTrue="1" operator="lessThan">
      <formula>0</formula>
    </cfRule>
  </conditionalFormatting>
  <conditionalFormatting sqref="AE135">
    <cfRule type="cellIs" dxfId="15985" priority="10679" stopIfTrue="1" operator="greaterThan">
      <formula>0</formula>
    </cfRule>
    <cfRule type="cellIs" dxfId="15984" priority="10680" stopIfTrue="1" operator="lessThan">
      <formula>0</formula>
    </cfRule>
  </conditionalFormatting>
  <conditionalFormatting sqref="AE135">
    <cfRule type="cellIs" dxfId="15983" priority="10677" stopIfTrue="1" operator="greaterThan">
      <formula>0</formula>
    </cfRule>
    <cfRule type="cellIs" dxfId="15982" priority="10678" stopIfTrue="1" operator="lessThan">
      <formula>0</formula>
    </cfRule>
  </conditionalFormatting>
  <conditionalFormatting sqref="AE135">
    <cfRule type="cellIs" dxfId="15981" priority="10675" stopIfTrue="1" operator="greaterThan">
      <formula>0</formula>
    </cfRule>
    <cfRule type="cellIs" dxfId="15980" priority="10676" stopIfTrue="1" operator="lessThan">
      <formula>0</formula>
    </cfRule>
  </conditionalFormatting>
  <conditionalFormatting sqref="AH135 AH138:AH139">
    <cfRule type="cellIs" dxfId="15979" priority="10673" stopIfTrue="1" operator="greaterThan">
      <formula>0</formula>
    </cfRule>
    <cfRule type="cellIs" dxfId="15978" priority="10674" stopIfTrue="1" operator="lessThan">
      <formula>0</formula>
    </cfRule>
  </conditionalFormatting>
  <conditionalFormatting sqref="AH135 AH138:AH139">
    <cfRule type="cellIs" dxfId="15977" priority="10671" stopIfTrue="1" operator="greaterThan">
      <formula>0</formula>
    </cfRule>
    <cfRule type="cellIs" dxfId="15976" priority="10672" stopIfTrue="1" operator="lessThan">
      <formula>0</formula>
    </cfRule>
  </conditionalFormatting>
  <conditionalFormatting sqref="AH135 AH138:AH139">
    <cfRule type="cellIs" dxfId="15975" priority="10669" stopIfTrue="1" operator="greaterThan">
      <formula>0</formula>
    </cfRule>
    <cfRule type="cellIs" dxfId="15974" priority="10670" stopIfTrue="1" operator="lessThan">
      <formula>0</formula>
    </cfRule>
  </conditionalFormatting>
  <conditionalFormatting sqref="AH135 AH138:AH139">
    <cfRule type="cellIs" dxfId="15973" priority="10667" stopIfTrue="1" operator="greaterThan">
      <formula>0</formula>
    </cfRule>
    <cfRule type="cellIs" dxfId="15972" priority="10668" stopIfTrue="1" operator="lessThan">
      <formula>0</formula>
    </cfRule>
  </conditionalFormatting>
  <conditionalFormatting sqref="AH135 AH138:AH139">
    <cfRule type="cellIs" dxfId="15971" priority="10665" stopIfTrue="1" operator="greaterThan">
      <formula>0</formula>
    </cfRule>
    <cfRule type="cellIs" dxfId="15970" priority="10666" stopIfTrue="1" operator="lessThan">
      <formula>0</formula>
    </cfRule>
  </conditionalFormatting>
  <conditionalFormatting sqref="AN135:AN139">
    <cfRule type="cellIs" dxfId="15969" priority="10663" stopIfTrue="1" operator="greaterThan">
      <formula>0</formula>
    </cfRule>
    <cfRule type="cellIs" dxfId="15968" priority="10664" stopIfTrue="1" operator="lessThan">
      <formula>0</formula>
    </cfRule>
  </conditionalFormatting>
  <conditionalFormatting sqref="AN135:AN139">
    <cfRule type="cellIs" dxfId="15967" priority="10661" stopIfTrue="1" operator="greaterThan">
      <formula>0</formula>
    </cfRule>
    <cfRule type="cellIs" dxfId="15966" priority="10662" stopIfTrue="1" operator="lessThan">
      <formula>0</formula>
    </cfRule>
  </conditionalFormatting>
  <conditionalFormatting sqref="AN135:AN139">
    <cfRule type="cellIs" dxfId="15965" priority="10659" stopIfTrue="1" operator="greaterThan">
      <formula>0</formula>
    </cfRule>
    <cfRule type="cellIs" dxfId="15964" priority="10660" stopIfTrue="1" operator="lessThan">
      <formula>0</formula>
    </cfRule>
  </conditionalFormatting>
  <conditionalFormatting sqref="AN135:AN139">
    <cfRule type="cellIs" dxfId="15963" priority="10657" stopIfTrue="1" operator="greaterThan">
      <formula>0</formula>
    </cfRule>
    <cfRule type="cellIs" dxfId="15962" priority="10658" stopIfTrue="1" operator="lessThan">
      <formula>0</formula>
    </cfRule>
  </conditionalFormatting>
  <conditionalFormatting sqref="AN135:AN139">
    <cfRule type="cellIs" dxfId="15961" priority="10655" stopIfTrue="1" operator="greaterThan">
      <formula>0</formula>
    </cfRule>
    <cfRule type="cellIs" dxfId="15960" priority="10656" stopIfTrue="1" operator="lessThan">
      <formula>0</formula>
    </cfRule>
  </conditionalFormatting>
  <conditionalFormatting sqref="AB136">
    <cfRule type="cellIs" dxfId="15959" priority="10653" stopIfTrue="1" operator="greaterThan">
      <formula>0</formula>
    </cfRule>
    <cfRule type="cellIs" dxfId="15958" priority="10654" stopIfTrue="1" operator="lessThan">
      <formula>0</formula>
    </cfRule>
  </conditionalFormatting>
  <conditionalFormatting sqref="AE136">
    <cfRule type="cellIs" dxfId="15957" priority="10651" stopIfTrue="1" operator="greaterThan">
      <formula>0</formula>
    </cfRule>
    <cfRule type="cellIs" dxfId="15956" priority="10652" stopIfTrue="1" operator="lessThan">
      <formula>0</formula>
    </cfRule>
  </conditionalFormatting>
  <conditionalFormatting sqref="AE136">
    <cfRule type="cellIs" dxfId="15955" priority="10649" stopIfTrue="1" operator="greaterThan">
      <formula>0</formula>
    </cfRule>
    <cfRule type="cellIs" dxfId="15954" priority="10650" stopIfTrue="1" operator="lessThan">
      <formula>0</formula>
    </cfRule>
  </conditionalFormatting>
  <conditionalFormatting sqref="AE136">
    <cfRule type="cellIs" dxfId="15953" priority="10647" stopIfTrue="1" operator="greaterThan">
      <formula>0</formula>
    </cfRule>
    <cfRule type="cellIs" dxfId="15952" priority="10648" stopIfTrue="1" operator="lessThan">
      <formula>0</formula>
    </cfRule>
  </conditionalFormatting>
  <conditionalFormatting sqref="AH136:AH137">
    <cfRule type="cellIs" dxfId="15951" priority="10645" stopIfTrue="1" operator="greaterThan">
      <formula>0</formula>
    </cfRule>
    <cfRule type="cellIs" dxfId="15950" priority="10646" stopIfTrue="1" operator="lessThan">
      <formula>0</formula>
    </cfRule>
  </conditionalFormatting>
  <conditionalFormatting sqref="AX138">
    <cfRule type="cellIs" dxfId="15949" priority="10643" stopIfTrue="1" operator="greaterThan">
      <formula>0</formula>
    </cfRule>
    <cfRule type="cellIs" dxfId="15948" priority="10644" stopIfTrue="1" operator="lessThan">
      <formula>0</formula>
    </cfRule>
  </conditionalFormatting>
  <conditionalFormatting sqref="AB138:AB139">
    <cfRule type="cellIs" dxfId="15947" priority="10641" stopIfTrue="1" operator="greaterThan">
      <formula>0</formula>
    </cfRule>
    <cfRule type="cellIs" dxfId="15946" priority="10642" stopIfTrue="1" operator="lessThan">
      <formula>0</formula>
    </cfRule>
  </conditionalFormatting>
  <conditionalFormatting sqref="AE138:AE139">
    <cfRule type="cellIs" dxfId="15945" priority="10639" stopIfTrue="1" operator="greaterThan">
      <formula>0</formula>
    </cfRule>
    <cfRule type="cellIs" dxfId="15944" priority="10640" stopIfTrue="1" operator="lessThan">
      <formula>0</formula>
    </cfRule>
  </conditionalFormatting>
  <conditionalFormatting sqref="AB140:AB141">
    <cfRule type="cellIs" dxfId="15943" priority="10637" stopIfTrue="1" operator="greaterThan">
      <formula>0</formula>
    </cfRule>
    <cfRule type="cellIs" dxfId="15942" priority="10638" stopIfTrue="1" operator="lessThan">
      <formula>0</formula>
    </cfRule>
  </conditionalFormatting>
  <conditionalFormatting sqref="AB140:AB141">
    <cfRule type="cellIs" dxfId="15941" priority="10635" stopIfTrue="1" operator="greaterThan">
      <formula>0</formula>
    </cfRule>
    <cfRule type="cellIs" dxfId="15940" priority="10636" stopIfTrue="1" operator="lessThan">
      <formula>0</formula>
    </cfRule>
  </conditionalFormatting>
  <conditionalFormatting sqref="AB140:AB141">
    <cfRule type="cellIs" dxfId="15939" priority="10633" stopIfTrue="1" operator="greaterThan">
      <formula>0</formula>
    </cfRule>
    <cfRule type="cellIs" dxfId="15938" priority="10634" stopIfTrue="1" operator="lessThan">
      <formula>0</formula>
    </cfRule>
  </conditionalFormatting>
  <conditionalFormatting sqref="AB140:AB141">
    <cfRule type="cellIs" dxfId="15937" priority="10631" stopIfTrue="1" operator="greaterThan">
      <formula>0</formula>
    </cfRule>
    <cfRule type="cellIs" dxfId="15936" priority="10632" stopIfTrue="1" operator="lessThan">
      <formula>0</formula>
    </cfRule>
  </conditionalFormatting>
  <conditionalFormatting sqref="AB140:AB141">
    <cfRule type="cellIs" dxfId="15935" priority="10629" stopIfTrue="1" operator="greaterThan">
      <formula>0</formula>
    </cfRule>
    <cfRule type="cellIs" dxfId="15934" priority="10630" stopIfTrue="1" operator="lessThan">
      <formula>0</formula>
    </cfRule>
  </conditionalFormatting>
  <conditionalFormatting sqref="AE140:AE141">
    <cfRule type="cellIs" dxfId="15933" priority="10627" stopIfTrue="1" operator="greaterThan">
      <formula>0</formula>
    </cfRule>
    <cfRule type="cellIs" dxfId="15932" priority="10628" stopIfTrue="1" operator="lessThan">
      <formula>0</formula>
    </cfRule>
  </conditionalFormatting>
  <conditionalFormatting sqref="AE140:AE141">
    <cfRule type="cellIs" dxfId="15931" priority="10625" stopIfTrue="1" operator="greaterThan">
      <formula>0</formula>
    </cfRule>
    <cfRule type="cellIs" dxfId="15930" priority="10626" stopIfTrue="1" operator="lessThan">
      <formula>0</formula>
    </cfRule>
  </conditionalFormatting>
  <conditionalFormatting sqref="AE140:AE141">
    <cfRule type="cellIs" dxfId="15929" priority="10623" stopIfTrue="1" operator="greaterThan">
      <formula>0</formula>
    </cfRule>
    <cfRule type="cellIs" dxfId="15928" priority="10624" stopIfTrue="1" operator="lessThan">
      <formula>0</formula>
    </cfRule>
  </conditionalFormatting>
  <conditionalFormatting sqref="AE140:AE141">
    <cfRule type="cellIs" dxfId="15927" priority="10621" stopIfTrue="1" operator="greaterThan">
      <formula>0</formula>
    </cfRule>
    <cfRule type="cellIs" dxfId="15926" priority="10622" stopIfTrue="1" operator="lessThan">
      <formula>0</formula>
    </cfRule>
  </conditionalFormatting>
  <conditionalFormatting sqref="AE140:AE141">
    <cfRule type="cellIs" dxfId="15925" priority="10619" stopIfTrue="1" operator="greaterThan">
      <formula>0</formula>
    </cfRule>
    <cfRule type="cellIs" dxfId="15924" priority="10620" stopIfTrue="1" operator="lessThan">
      <formula>0</formula>
    </cfRule>
  </conditionalFormatting>
  <conditionalFormatting sqref="AN140:AN141">
    <cfRule type="cellIs" dxfId="15923" priority="10617" stopIfTrue="1" operator="greaterThan">
      <formula>0</formula>
    </cfRule>
    <cfRule type="cellIs" dxfId="15922" priority="10618" stopIfTrue="1" operator="lessThan">
      <formula>0</formula>
    </cfRule>
  </conditionalFormatting>
  <conditionalFormatting sqref="AN140:AN141">
    <cfRule type="cellIs" dxfId="15921" priority="10615" stopIfTrue="1" operator="greaterThan">
      <formula>0</formula>
    </cfRule>
    <cfRule type="cellIs" dxfId="15920" priority="10616" stopIfTrue="1" operator="lessThan">
      <formula>0</formula>
    </cfRule>
  </conditionalFormatting>
  <conditionalFormatting sqref="AN140:AN141">
    <cfRule type="cellIs" dxfId="15919" priority="10613" stopIfTrue="1" operator="greaterThan">
      <formula>0</formula>
    </cfRule>
    <cfRule type="cellIs" dxfId="15918" priority="10614" stopIfTrue="1" operator="lessThan">
      <formula>0</formula>
    </cfRule>
  </conditionalFormatting>
  <conditionalFormatting sqref="AN140:AN141">
    <cfRule type="cellIs" dxfId="15917" priority="10611" stopIfTrue="1" operator="greaterThan">
      <formula>0</formula>
    </cfRule>
    <cfRule type="cellIs" dxfId="15916" priority="10612" stopIfTrue="1" operator="lessThan">
      <formula>0</formula>
    </cfRule>
  </conditionalFormatting>
  <conditionalFormatting sqref="AN140:AN141">
    <cfRule type="cellIs" dxfId="15915" priority="10609" stopIfTrue="1" operator="greaterThan">
      <formula>0</formula>
    </cfRule>
    <cfRule type="cellIs" dxfId="15914" priority="10610" stopIfTrue="1" operator="lessThan">
      <formula>0</formula>
    </cfRule>
  </conditionalFormatting>
  <conditionalFormatting sqref="AH140:AH141">
    <cfRule type="cellIs" dxfId="15913" priority="10607" stopIfTrue="1" operator="greaterThan">
      <formula>0</formula>
    </cfRule>
    <cfRule type="cellIs" dxfId="15912" priority="10608" stopIfTrue="1" operator="lessThan">
      <formula>0</formula>
    </cfRule>
  </conditionalFormatting>
  <conditionalFormatting sqref="AH140:AH141">
    <cfRule type="cellIs" dxfId="15911" priority="10605" stopIfTrue="1" operator="greaterThan">
      <formula>0</formula>
    </cfRule>
    <cfRule type="cellIs" dxfId="15910" priority="10606" stopIfTrue="1" operator="lessThan">
      <formula>0</formula>
    </cfRule>
  </conditionalFormatting>
  <conditionalFormatting sqref="AH140:AH141">
    <cfRule type="cellIs" dxfId="15909" priority="10603" stopIfTrue="1" operator="greaterThan">
      <formula>0</formula>
    </cfRule>
    <cfRule type="cellIs" dxfId="15908" priority="10604" stopIfTrue="1" operator="lessThan">
      <formula>0</formula>
    </cfRule>
  </conditionalFormatting>
  <conditionalFormatting sqref="AH140:AH141">
    <cfRule type="cellIs" dxfId="15907" priority="10601" stopIfTrue="1" operator="greaterThan">
      <formula>0</formula>
    </cfRule>
    <cfRule type="cellIs" dxfId="15906" priority="10602" stopIfTrue="1" operator="lessThan">
      <formula>0</formula>
    </cfRule>
  </conditionalFormatting>
  <conditionalFormatting sqref="AH140:AH141">
    <cfRule type="cellIs" dxfId="15905" priority="10599" stopIfTrue="1" operator="greaterThan">
      <formula>0</formula>
    </cfRule>
    <cfRule type="cellIs" dxfId="15904" priority="10600" stopIfTrue="1" operator="lessThan">
      <formula>0</formula>
    </cfRule>
  </conditionalFormatting>
  <conditionalFormatting sqref="AK118">
    <cfRule type="cellIs" dxfId="15903" priority="10597" stopIfTrue="1" operator="greaterThan">
      <formula>0</formula>
    </cfRule>
    <cfRule type="cellIs" dxfId="15902" priority="10598" stopIfTrue="1" operator="lessThan">
      <formula>0</formula>
    </cfRule>
  </conditionalFormatting>
  <conditionalFormatting sqref="T118">
    <cfRule type="cellIs" dxfId="15901" priority="10595" stopIfTrue="1" operator="lessThan">
      <formula>0</formula>
    </cfRule>
    <cfRule type="cellIs" dxfId="15900" priority="10596" stopIfTrue="1" operator="greaterThan">
      <formula>0</formula>
    </cfRule>
  </conditionalFormatting>
  <conditionalFormatting sqref="U118 I118 K118 M118 O118 Q118 S118">
    <cfRule type="cellIs" dxfId="15899" priority="10593" stopIfTrue="1" operator="greaterThan">
      <formula>0</formula>
    </cfRule>
    <cfRule type="cellIs" dxfId="15898" priority="10594" stopIfTrue="1" operator="lessThan">
      <formula>0</formula>
    </cfRule>
  </conditionalFormatting>
  <conditionalFormatting sqref="AN118">
    <cfRule type="cellIs" dxfId="15897" priority="10591" stopIfTrue="1" operator="greaterThan">
      <formula>0</formula>
    </cfRule>
    <cfRule type="cellIs" dxfId="15896" priority="10592" stopIfTrue="1" operator="lessThan">
      <formula>0</formula>
    </cfRule>
  </conditionalFormatting>
  <conditionalFormatting sqref="AH144">
    <cfRule type="cellIs" dxfId="15895" priority="10515" stopIfTrue="1" operator="greaterThan">
      <formula>0</formula>
    </cfRule>
    <cfRule type="cellIs" dxfId="15894" priority="10516" stopIfTrue="1" operator="lessThan">
      <formula>0</formula>
    </cfRule>
  </conditionalFormatting>
  <conditionalFormatting sqref="AH144">
    <cfRule type="cellIs" dxfId="15893" priority="10513" stopIfTrue="1" operator="greaterThan">
      <formula>0</formula>
    </cfRule>
    <cfRule type="cellIs" dxfId="15892" priority="10514" stopIfTrue="1" operator="lessThan">
      <formula>0</formula>
    </cfRule>
  </conditionalFormatting>
  <conditionalFormatting sqref="AX118">
    <cfRule type="cellIs" dxfId="15891" priority="10585" stopIfTrue="1" operator="greaterThan">
      <formula>0</formula>
    </cfRule>
    <cfRule type="cellIs" dxfId="15890" priority="10586" stopIfTrue="1" operator="lessThan">
      <formula>0</formula>
    </cfRule>
  </conditionalFormatting>
  <conditionalFormatting sqref="AX118">
    <cfRule type="cellIs" dxfId="15889" priority="10583" stopIfTrue="1" operator="greaterThan">
      <formula>0</formula>
    </cfRule>
    <cfRule type="cellIs" dxfId="15888" priority="10584" stopIfTrue="1" operator="lessThan">
      <formula>0</formula>
    </cfRule>
  </conditionalFormatting>
  <conditionalFormatting sqref="AN144">
    <cfRule type="cellIs" dxfId="15887" priority="10507" stopIfTrue="1" operator="greaterThan">
      <formula>0</formula>
    </cfRule>
    <cfRule type="cellIs" dxfId="15886" priority="10508" stopIfTrue="1" operator="lessThan">
      <formula>0</formula>
    </cfRule>
  </conditionalFormatting>
  <conditionalFormatting sqref="AN144">
    <cfRule type="cellIs" dxfId="15885" priority="10505" stopIfTrue="1" operator="greaterThan">
      <formula>0</formula>
    </cfRule>
    <cfRule type="cellIs" dxfId="15884" priority="10506" stopIfTrue="1" operator="lessThan">
      <formula>0</formula>
    </cfRule>
  </conditionalFormatting>
  <conditionalFormatting sqref="AN144">
    <cfRule type="cellIs" dxfId="15883" priority="10503" stopIfTrue="1" operator="greaterThan">
      <formula>0</formula>
    </cfRule>
    <cfRule type="cellIs" dxfId="15882" priority="10504" stopIfTrue="1" operator="lessThan">
      <formula>0</formula>
    </cfRule>
  </conditionalFormatting>
  <conditionalFormatting sqref="AN144">
    <cfRule type="cellIs" dxfId="15881" priority="10501" stopIfTrue="1" operator="greaterThan">
      <formula>0</formula>
    </cfRule>
    <cfRule type="cellIs" dxfId="15880" priority="10502" stopIfTrue="1" operator="lessThan">
      <formula>0</formula>
    </cfRule>
  </conditionalFormatting>
  <conditionalFormatting sqref="AB125:AB126">
    <cfRule type="cellIs" dxfId="15879" priority="10553" stopIfTrue="1" operator="greaterThan">
      <formula>0</formula>
    </cfRule>
    <cfRule type="cellIs" dxfId="15878" priority="10554" stopIfTrue="1" operator="lessThan">
      <formula>0</formula>
    </cfRule>
  </conditionalFormatting>
  <conditionalFormatting sqref="AB125:AB126">
    <cfRule type="cellIs" dxfId="15877" priority="10551" stopIfTrue="1" operator="greaterThan">
      <formula>0</formula>
    </cfRule>
    <cfRule type="cellIs" dxfId="15876" priority="10552" stopIfTrue="1" operator="lessThan">
      <formula>0</formula>
    </cfRule>
  </conditionalFormatting>
  <conditionalFormatting sqref="AB142:AB143">
    <cfRule type="cellIs" dxfId="15875" priority="10549" stopIfTrue="1" operator="greaterThan">
      <formula>0</formula>
    </cfRule>
    <cfRule type="cellIs" dxfId="15874" priority="10550" stopIfTrue="1" operator="lessThan">
      <formula>0</formula>
    </cfRule>
  </conditionalFormatting>
  <conditionalFormatting sqref="AH118">
    <cfRule type="cellIs" dxfId="15873" priority="10567" stopIfTrue="1" operator="greaterThan">
      <formula>0</formula>
    </cfRule>
    <cfRule type="cellIs" dxfId="15872" priority="10568" stopIfTrue="1" operator="lessThan">
      <formula>0</formula>
    </cfRule>
  </conditionalFormatting>
  <conditionalFormatting sqref="AX120">
    <cfRule type="cellIs" dxfId="15871" priority="10565" stopIfTrue="1" operator="greaterThan">
      <formula>0</formula>
    </cfRule>
    <cfRule type="cellIs" dxfId="15870" priority="10566" stopIfTrue="1" operator="lessThan">
      <formula>0</formula>
    </cfRule>
  </conditionalFormatting>
  <conditionalFormatting sqref="AX125:AX126">
    <cfRule type="cellIs" dxfId="15869" priority="10563" stopIfTrue="1" operator="greaterThan">
      <formula>0</formula>
    </cfRule>
    <cfRule type="cellIs" dxfId="15868" priority="10564" stopIfTrue="1" operator="lessThan">
      <formula>0</formula>
    </cfRule>
  </conditionalFormatting>
  <conditionalFormatting sqref="AX134">
    <cfRule type="cellIs" dxfId="15867" priority="10561" stopIfTrue="1" operator="greaterThan">
      <formula>0</formula>
    </cfRule>
    <cfRule type="cellIs" dxfId="15866" priority="10562" stopIfTrue="1" operator="lessThan">
      <formula>0</formula>
    </cfRule>
  </conditionalFormatting>
  <conditionalFormatting sqref="AX139">
    <cfRule type="cellIs" dxfId="15865" priority="10559" stopIfTrue="1" operator="greaterThan">
      <formula>0</formula>
    </cfRule>
    <cfRule type="cellIs" dxfId="15864" priority="10560" stopIfTrue="1" operator="lessThan">
      <formula>0</formula>
    </cfRule>
  </conditionalFormatting>
  <conditionalFormatting sqref="AE125">
    <cfRule type="cellIs" dxfId="15863" priority="10557" stopIfTrue="1" operator="greaterThan">
      <formula>0</formula>
    </cfRule>
    <cfRule type="cellIs" dxfId="15862" priority="10558" stopIfTrue="1" operator="lessThan">
      <formula>0</formula>
    </cfRule>
  </conditionalFormatting>
  <conditionalFormatting sqref="AE125">
    <cfRule type="cellIs" dxfId="15861" priority="10555" stopIfTrue="1" operator="greaterThan">
      <formula>0</formula>
    </cfRule>
    <cfRule type="cellIs" dxfId="15860" priority="10556" stopIfTrue="1" operator="lessThan">
      <formula>0</formula>
    </cfRule>
  </conditionalFormatting>
  <conditionalFormatting sqref="AE142:AE143">
    <cfRule type="cellIs" dxfId="15859" priority="10547" stopIfTrue="1" operator="greaterThan">
      <formula>0</formula>
    </cfRule>
    <cfRule type="cellIs" dxfId="15858" priority="10548" stopIfTrue="1" operator="lessThan">
      <formula>0</formula>
    </cfRule>
  </conditionalFormatting>
  <conditionalFormatting sqref="AE142:AE143">
    <cfRule type="cellIs" dxfId="15857" priority="10545" stopIfTrue="1" operator="greaterThan">
      <formula>0</formula>
    </cfRule>
    <cfRule type="cellIs" dxfId="15856" priority="10546" stopIfTrue="1" operator="lessThan">
      <formula>0</formula>
    </cfRule>
  </conditionalFormatting>
  <conditionalFormatting sqref="AE142:AE143">
    <cfRule type="cellIs" dxfId="15855" priority="10543" stopIfTrue="1" operator="greaterThan">
      <formula>0</formula>
    </cfRule>
    <cfRule type="cellIs" dxfId="15854" priority="10544" stopIfTrue="1" operator="lessThan">
      <formula>0</formula>
    </cfRule>
  </conditionalFormatting>
  <conditionalFormatting sqref="AH142:AH143">
    <cfRule type="cellIs" dxfId="15853" priority="10541" stopIfTrue="1" operator="greaterThan">
      <formula>0</formula>
    </cfRule>
    <cfRule type="cellIs" dxfId="15852" priority="10542" stopIfTrue="1" operator="lessThan">
      <formula>0</formula>
    </cfRule>
  </conditionalFormatting>
  <conditionalFormatting sqref="AB144">
    <cfRule type="cellIs" dxfId="15851" priority="10539" stopIfTrue="1" operator="greaterThan">
      <formula>0</formula>
    </cfRule>
    <cfRule type="cellIs" dxfId="15850" priority="10540" stopIfTrue="1" operator="lessThan">
      <formula>0</formula>
    </cfRule>
  </conditionalFormatting>
  <conditionalFormatting sqref="AB144">
    <cfRule type="cellIs" dxfId="15849" priority="10537" stopIfTrue="1" operator="greaterThan">
      <formula>0</formula>
    </cfRule>
    <cfRule type="cellIs" dxfId="15848" priority="10538" stopIfTrue="1" operator="lessThan">
      <formula>0</formula>
    </cfRule>
  </conditionalFormatting>
  <conditionalFormatting sqref="AB144">
    <cfRule type="cellIs" dxfId="15847" priority="10535" stopIfTrue="1" operator="greaterThan">
      <formula>0</formula>
    </cfRule>
    <cfRule type="cellIs" dxfId="15846" priority="10536" stopIfTrue="1" operator="lessThan">
      <formula>0</formula>
    </cfRule>
  </conditionalFormatting>
  <conditionalFormatting sqref="AB144">
    <cfRule type="cellIs" dxfId="15845" priority="10533" stopIfTrue="1" operator="greaterThan">
      <formula>0</formula>
    </cfRule>
    <cfRule type="cellIs" dxfId="15844" priority="10534" stopIfTrue="1" operator="lessThan">
      <formula>0</formula>
    </cfRule>
  </conditionalFormatting>
  <conditionalFormatting sqref="AB144">
    <cfRule type="cellIs" dxfId="15843" priority="10531" stopIfTrue="1" operator="greaterThan">
      <formula>0</formula>
    </cfRule>
    <cfRule type="cellIs" dxfId="15842" priority="10532" stopIfTrue="1" operator="lessThan">
      <formula>0</formula>
    </cfRule>
  </conditionalFormatting>
  <conditionalFormatting sqref="AE144">
    <cfRule type="cellIs" dxfId="15841" priority="10529" stopIfTrue="1" operator="greaterThan">
      <formula>0</formula>
    </cfRule>
    <cfRule type="cellIs" dxfId="15840" priority="10530" stopIfTrue="1" operator="lessThan">
      <formula>0</formula>
    </cfRule>
  </conditionalFormatting>
  <conditionalFormatting sqref="AE144">
    <cfRule type="cellIs" dxfId="15839" priority="10527" stopIfTrue="1" operator="greaterThan">
      <formula>0</formula>
    </cfRule>
    <cfRule type="cellIs" dxfId="15838" priority="10528" stopIfTrue="1" operator="lessThan">
      <formula>0</formula>
    </cfRule>
  </conditionalFormatting>
  <conditionalFormatting sqref="AE144">
    <cfRule type="cellIs" dxfId="15837" priority="10525" stopIfTrue="1" operator="greaterThan">
      <formula>0</formula>
    </cfRule>
    <cfRule type="cellIs" dxfId="15836" priority="10526" stopIfTrue="1" operator="lessThan">
      <formula>0</formula>
    </cfRule>
  </conditionalFormatting>
  <conditionalFormatting sqref="AE144">
    <cfRule type="cellIs" dxfId="15835" priority="10523" stopIfTrue="1" operator="greaterThan">
      <formula>0</formula>
    </cfRule>
    <cfRule type="cellIs" dxfId="15834" priority="10524" stopIfTrue="1" operator="lessThan">
      <formula>0</formula>
    </cfRule>
  </conditionalFormatting>
  <conditionalFormatting sqref="AE144">
    <cfRule type="cellIs" dxfId="15833" priority="10521" stopIfTrue="1" operator="greaterThan">
      <formula>0</formula>
    </cfRule>
    <cfRule type="cellIs" dxfId="15832" priority="10522" stopIfTrue="1" operator="lessThan">
      <formula>0</formula>
    </cfRule>
  </conditionalFormatting>
  <conditionalFormatting sqref="AH144">
    <cfRule type="cellIs" dxfId="15831" priority="10519" stopIfTrue="1" operator="greaterThan">
      <formula>0</formula>
    </cfRule>
    <cfRule type="cellIs" dxfId="15830" priority="10520" stopIfTrue="1" operator="lessThan">
      <formula>0</formula>
    </cfRule>
  </conditionalFormatting>
  <conditionalFormatting sqref="AH144">
    <cfRule type="cellIs" dxfId="15829" priority="10517" stopIfTrue="1" operator="greaterThan">
      <formula>0</formula>
    </cfRule>
    <cfRule type="cellIs" dxfId="15828" priority="10518" stopIfTrue="1" operator="lessThan">
      <formula>0</formula>
    </cfRule>
  </conditionalFormatting>
  <conditionalFormatting sqref="AH144">
    <cfRule type="cellIs" dxfId="15827" priority="10511" stopIfTrue="1" operator="greaterThan">
      <formula>0</formula>
    </cfRule>
    <cfRule type="cellIs" dxfId="15826" priority="10512" stopIfTrue="1" operator="lessThan">
      <formula>0</formula>
    </cfRule>
  </conditionalFormatting>
  <conditionalFormatting sqref="AN144">
    <cfRule type="cellIs" dxfId="15825" priority="10509" stopIfTrue="1" operator="greaterThan">
      <formula>0</formula>
    </cfRule>
    <cfRule type="cellIs" dxfId="15824" priority="10510" stopIfTrue="1" operator="lessThan">
      <formula>0</formula>
    </cfRule>
  </conditionalFormatting>
  <conditionalFormatting sqref="AE148">
    <cfRule type="cellIs" dxfId="15823" priority="10499" stopIfTrue="1" operator="greaterThan">
      <formula>0</formula>
    </cfRule>
    <cfRule type="cellIs" dxfId="15822" priority="10500" stopIfTrue="1" operator="lessThan">
      <formula>0</formula>
    </cfRule>
  </conditionalFormatting>
  <conditionalFormatting sqref="AE148">
    <cfRule type="cellIs" dxfId="15821" priority="10497" stopIfTrue="1" operator="greaterThan">
      <formula>0</formula>
    </cfRule>
    <cfRule type="cellIs" dxfId="15820" priority="10498" stopIfTrue="1" operator="lessThan">
      <formula>0</formula>
    </cfRule>
  </conditionalFormatting>
  <conditionalFormatting sqref="AB148:AB149">
    <cfRule type="cellIs" dxfId="15819" priority="10495" stopIfTrue="1" operator="greaterThan">
      <formula>0</formula>
    </cfRule>
    <cfRule type="cellIs" dxfId="15818" priority="10496" stopIfTrue="1" operator="lessThan">
      <formula>0</formula>
    </cfRule>
  </conditionalFormatting>
  <conditionalFormatting sqref="AB148:AB149">
    <cfRule type="cellIs" dxfId="15817" priority="10493" stopIfTrue="1" operator="greaterThan">
      <formula>0</formula>
    </cfRule>
    <cfRule type="cellIs" dxfId="15816" priority="10494" stopIfTrue="1" operator="lessThan">
      <formula>0</formula>
    </cfRule>
  </conditionalFormatting>
  <conditionalFormatting sqref="AB148:AB149">
    <cfRule type="cellIs" dxfId="15815" priority="10491" stopIfTrue="1" operator="greaterThan">
      <formula>0</formula>
    </cfRule>
    <cfRule type="cellIs" dxfId="15814" priority="10492" stopIfTrue="1" operator="lessThan">
      <formula>0</formula>
    </cfRule>
  </conditionalFormatting>
  <conditionalFormatting sqref="AX148">
    <cfRule type="cellIs" dxfId="15813" priority="10489" stopIfTrue="1" operator="greaterThan">
      <formula>0</formula>
    </cfRule>
    <cfRule type="cellIs" dxfId="15812" priority="10490" stopIfTrue="1" operator="lessThan">
      <formula>0</formula>
    </cfRule>
  </conditionalFormatting>
  <conditionalFormatting sqref="AX148">
    <cfRule type="cellIs" dxfId="15811" priority="10487" stopIfTrue="1" operator="greaterThan">
      <formula>0</formula>
    </cfRule>
    <cfRule type="cellIs" dxfId="15810" priority="10488" stopIfTrue="1" operator="lessThan">
      <formula>0</formula>
    </cfRule>
  </conditionalFormatting>
  <conditionalFormatting sqref="AB147">
    <cfRule type="cellIs" dxfId="15809" priority="10485" stopIfTrue="1" operator="greaterThan">
      <formula>0</formula>
    </cfRule>
    <cfRule type="cellIs" dxfId="15808" priority="10486" stopIfTrue="1" operator="lessThan">
      <formula>0</formula>
    </cfRule>
  </conditionalFormatting>
  <conditionalFormatting sqref="AE147">
    <cfRule type="cellIs" dxfId="15807" priority="10483" stopIfTrue="1" operator="greaterThan">
      <formula>0</formula>
    </cfRule>
    <cfRule type="cellIs" dxfId="15806" priority="10484" stopIfTrue="1" operator="lessThan">
      <formula>0</formula>
    </cfRule>
  </conditionalFormatting>
  <conditionalFormatting sqref="AX147">
    <cfRule type="cellIs" dxfId="15805" priority="10481" stopIfTrue="1" operator="greaterThan">
      <formula>0</formula>
    </cfRule>
    <cfRule type="cellIs" dxfId="15804" priority="10482" stopIfTrue="1" operator="lessThan">
      <formula>0</formula>
    </cfRule>
  </conditionalFormatting>
  <conditionalFormatting sqref="AE149">
    <cfRule type="cellIs" dxfId="15803" priority="10479" stopIfTrue="1" operator="greaterThan">
      <formula>0</formula>
    </cfRule>
    <cfRule type="cellIs" dxfId="15802" priority="10480" stopIfTrue="1" operator="lessThan">
      <formula>0</formula>
    </cfRule>
  </conditionalFormatting>
  <conditionalFormatting sqref="AE149">
    <cfRule type="cellIs" dxfId="15801" priority="10477" stopIfTrue="1" operator="greaterThan">
      <formula>0</formula>
    </cfRule>
    <cfRule type="cellIs" dxfId="15800" priority="10478" stopIfTrue="1" operator="lessThan">
      <formula>0</formula>
    </cfRule>
  </conditionalFormatting>
  <conditionalFormatting sqref="AX143">
    <cfRule type="cellIs" dxfId="15799" priority="10475" stopIfTrue="1" operator="greaterThan">
      <formula>0</formula>
    </cfRule>
    <cfRule type="cellIs" dxfId="15798" priority="10476" stopIfTrue="1" operator="lessThan">
      <formula>0</formula>
    </cfRule>
  </conditionalFormatting>
  <conditionalFormatting sqref="AX149">
    <cfRule type="cellIs" dxfId="15797" priority="10473" stopIfTrue="1" operator="greaterThan">
      <formula>0</formula>
    </cfRule>
    <cfRule type="cellIs" dxfId="15796" priority="10474" stopIfTrue="1" operator="lessThan">
      <formula>0</formula>
    </cfRule>
  </conditionalFormatting>
  <conditionalFormatting sqref="AE154">
    <cfRule type="cellIs" dxfId="15795" priority="10461" stopIfTrue="1" operator="greaterThan">
      <formula>0</formula>
    </cfRule>
    <cfRule type="cellIs" dxfId="15794" priority="10462" stopIfTrue="1" operator="lessThan">
      <formula>0</formula>
    </cfRule>
  </conditionalFormatting>
  <conditionalFormatting sqref="AE154">
    <cfRule type="cellIs" dxfId="15793" priority="10459" stopIfTrue="1" operator="greaterThan">
      <formula>0</formula>
    </cfRule>
    <cfRule type="cellIs" dxfId="15792" priority="10460" stopIfTrue="1" operator="lessThan">
      <formula>0</formula>
    </cfRule>
  </conditionalFormatting>
  <conditionalFormatting sqref="AE154">
    <cfRule type="cellIs" dxfId="15791" priority="10457" stopIfTrue="1" operator="greaterThan">
      <formula>0</formula>
    </cfRule>
    <cfRule type="cellIs" dxfId="15790" priority="10458" stopIfTrue="1" operator="lessThan">
      <formula>0</formula>
    </cfRule>
  </conditionalFormatting>
  <conditionalFormatting sqref="AE154">
    <cfRule type="cellIs" dxfId="15789" priority="10455" stopIfTrue="1" operator="greaterThan">
      <formula>0</formula>
    </cfRule>
    <cfRule type="cellIs" dxfId="15788" priority="10456" stopIfTrue="1" operator="lessThan">
      <formula>0</formula>
    </cfRule>
  </conditionalFormatting>
  <conditionalFormatting sqref="AE154">
    <cfRule type="cellIs" dxfId="15787" priority="10453" stopIfTrue="1" operator="greaterThan">
      <formula>0</formula>
    </cfRule>
    <cfRule type="cellIs" dxfId="15786" priority="10454" stopIfTrue="1" operator="lessThan">
      <formula>0</formula>
    </cfRule>
  </conditionalFormatting>
  <conditionalFormatting sqref="AB154">
    <cfRule type="cellIs" dxfId="15785" priority="10451" stopIfTrue="1" operator="greaterThan">
      <formula>0</formula>
    </cfRule>
    <cfRule type="cellIs" dxfId="15784" priority="10452" stopIfTrue="1" operator="lessThan">
      <formula>0</formula>
    </cfRule>
  </conditionalFormatting>
  <conditionalFormatting sqref="AB154">
    <cfRule type="cellIs" dxfId="15783" priority="10449" stopIfTrue="1" operator="greaterThan">
      <formula>0</formula>
    </cfRule>
    <cfRule type="cellIs" dxfId="15782" priority="10450" stopIfTrue="1" operator="lessThan">
      <formula>0</formula>
    </cfRule>
  </conditionalFormatting>
  <conditionalFormatting sqref="AB154">
    <cfRule type="cellIs" dxfId="15781" priority="10447" stopIfTrue="1" operator="greaterThan">
      <formula>0</formula>
    </cfRule>
    <cfRule type="cellIs" dxfId="15780" priority="10448" stopIfTrue="1" operator="lessThan">
      <formula>0</formula>
    </cfRule>
  </conditionalFormatting>
  <conditionalFormatting sqref="AB154">
    <cfRule type="cellIs" dxfId="15779" priority="10445" stopIfTrue="1" operator="greaterThan">
      <formula>0</formula>
    </cfRule>
    <cfRule type="cellIs" dxfId="15778" priority="10446" stopIfTrue="1" operator="lessThan">
      <formula>0</formula>
    </cfRule>
  </conditionalFormatting>
  <conditionalFormatting sqref="AB154">
    <cfRule type="cellIs" dxfId="15777" priority="10443" stopIfTrue="1" operator="greaterThan">
      <formula>0</formula>
    </cfRule>
    <cfRule type="cellIs" dxfId="15776" priority="10444" stopIfTrue="1" operator="lessThan">
      <formula>0</formula>
    </cfRule>
  </conditionalFormatting>
  <conditionalFormatting sqref="AX152:AX153">
    <cfRule type="cellIs" dxfId="15775" priority="10441" stopIfTrue="1" operator="greaterThan">
      <formula>0</formula>
    </cfRule>
    <cfRule type="cellIs" dxfId="15774" priority="10442" stopIfTrue="1" operator="lessThan">
      <formula>0</formula>
    </cfRule>
  </conditionalFormatting>
  <conditionalFormatting sqref="AX158">
    <cfRule type="cellIs" dxfId="15773" priority="10439" stopIfTrue="1" operator="greaterThan">
      <formula>0</formula>
    </cfRule>
    <cfRule type="cellIs" dxfId="15772" priority="10440" stopIfTrue="1" operator="lessThan">
      <formula>0</formula>
    </cfRule>
  </conditionalFormatting>
  <conditionalFormatting sqref="AX157">
    <cfRule type="cellIs" dxfId="15771" priority="10437" stopIfTrue="1" operator="greaterThan">
      <formula>0</formula>
    </cfRule>
    <cfRule type="cellIs" dxfId="15770" priority="10438" stopIfTrue="1" operator="lessThan">
      <formula>0</formula>
    </cfRule>
  </conditionalFormatting>
  <conditionalFormatting sqref="AB157">
    <cfRule type="cellIs" dxfId="15769" priority="10435" stopIfTrue="1" operator="greaterThan">
      <formula>0</formula>
    </cfRule>
    <cfRule type="cellIs" dxfId="15768" priority="10436" stopIfTrue="1" operator="lessThan">
      <formula>0</formula>
    </cfRule>
  </conditionalFormatting>
  <conditionalFormatting sqref="AE157">
    <cfRule type="cellIs" dxfId="15767" priority="10433" stopIfTrue="1" operator="greaterThan">
      <formula>0</formula>
    </cfRule>
    <cfRule type="cellIs" dxfId="15766" priority="10434" stopIfTrue="1" operator="lessThan">
      <formula>0</formula>
    </cfRule>
  </conditionalFormatting>
  <conditionalFormatting sqref="AB160">
    <cfRule type="cellIs" dxfId="15765" priority="10431" stopIfTrue="1" operator="greaterThan">
      <formula>0</formula>
    </cfRule>
    <cfRule type="cellIs" dxfId="15764" priority="10432" stopIfTrue="1" operator="lessThan">
      <formula>0</formula>
    </cfRule>
  </conditionalFormatting>
  <conditionalFormatting sqref="AB160">
    <cfRule type="cellIs" dxfId="15763" priority="10429" stopIfTrue="1" operator="greaterThan">
      <formula>0</formula>
    </cfRule>
    <cfRule type="cellIs" dxfId="15762" priority="10430" stopIfTrue="1" operator="lessThan">
      <formula>0</formula>
    </cfRule>
  </conditionalFormatting>
  <conditionalFormatting sqref="AB160">
    <cfRule type="cellIs" dxfId="15761" priority="10427" stopIfTrue="1" operator="greaterThan">
      <formula>0</formula>
    </cfRule>
    <cfRule type="cellIs" dxfId="15760" priority="10428" stopIfTrue="1" operator="lessThan">
      <formula>0</formula>
    </cfRule>
  </conditionalFormatting>
  <conditionalFormatting sqref="AB160">
    <cfRule type="cellIs" dxfId="15759" priority="10425" stopIfTrue="1" operator="greaterThan">
      <formula>0</formula>
    </cfRule>
    <cfRule type="cellIs" dxfId="15758" priority="10426" stopIfTrue="1" operator="lessThan">
      <formula>0</formula>
    </cfRule>
  </conditionalFormatting>
  <conditionalFormatting sqref="AB160">
    <cfRule type="cellIs" dxfId="15757" priority="10423" stopIfTrue="1" operator="greaterThan">
      <formula>0</formula>
    </cfRule>
    <cfRule type="cellIs" dxfId="15756" priority="10424" stopIfTrue="1" operator="lessThan">
      <formula>0</formula>
    </cfRule>
  </conditionalFormatting>
  <conditionalFormatting sqref="AE160">
    <cfRule type="cellIs" dxfId="15755" priority="10421" stopIfTrue="1" operator="greaterThan">
      <formula>0</formula>
    </cfRule>
    <cfRule type="cellIs" dxfId="15754" priority="10422" stopIfTrue="1" operator="lessThan">
      <formula>0</formula>
    </cfRule>
  </conditionalFormatting>
  <conditionalFormatting sqref="AE160">
    <cfRule type="cellIs" dxfId="15753" priority="10419" stopIfTrue="1" operator="greaterThan">
      <formula>0</formula>
    </cfRule>
    <cfRule type="cellIs" dxfId="15752" priority="10420" stopIfTrue="1" operator="lessThan">
      <formula>0</formula>
    </cfRule>
  </conditionalFormatting>
  <conditionalFormatting sqref="AE160">
    <cfRule type="cellIs" dxfId="15751" priority="10417" stopIfTrue="1" operator="greaterThan">
      <formula>0</formula>
    </cfRule>
    <cfRule type="cellIs" dxfId="15750" priority="10418" stopIfTrue="1" operator="lessThan">
      <formula>0</formula>
    </cfRule>
  </conditionalFormatting>
  <conditionalFormatting sqref="AE160">
    <cfRule type="cellIs" dxfId="15749" priority="10415" stopIfTrue="1" operator="greaterThan">
      <formula>0</formula>
    </cfRule>
    <cfRule type="cellIs" dxfId="15748" priority="10416" stopIfTrue="1" operator="lessThan">
      <formula>0</formula>
    </cfRule>
  </conditionalFormatting>
  <conditionalFormatting sqref="AE160">
    <cfRule type="cellIs" dxfId="15747" priority="10413" stopIfTrue="1" operator="greaterThan">
      <formula>0</formula>
    </cfRule>
    <cfRule type="cellIs" dxfId="15746" priority="10414" stopIfTrue="1" operator="lessThan">
      <formula>0</formula>
    </cfRule>
  </conditionalFormatting>
  <conditionalFormatting sqref="AE161">
    <cfRule type="cellIs" dxfId="15745" priority="10411" stopIfTrue="1" operator="greaterThan">
      <formula>0</formula>
    </cfRule>
    <cfRule type="cellIs" dxfId="15744" priority="10412" stopIfTrue="1" operator="lessThan">
      <formula>0</formula>
    </cfRule>
  </conditionalFormatting>
  <conditionalFormatting sqref="AE161">
    <cfRule type="cellIs" dxfId="15743" priority="10409" stopIfTrue="1" operator="greaterThan">
      <formula>0</formula>
    </cfRule>
    <cfRule type="cellIs" dxfId="15742" priority="10410" stopIfTrue="1" operator="lessThan">
      <formula>0</formula>
    </cfRule>
  </conditionalFormatting>
  <conditionalFormatting sqref="AB161">
    <cfRule type="cellIs" dxfId="15741" priority="10407" stopIfTrue="1" operator="greaterThan">
      <formula>0</formula>
    </cfRule>
    <cfRule type="cellIs" dxfId="15740" priority="10408" stopIfTrue="1" operator="lessThan">
      <formula>0</formula>
    </cfRule>
  </conditionalFormatting>
  <conditionalFormatting sqref="AB161">
    <cfRule type="cellIs" dxfId="15739" priority="10405" stopIfTrue="1" operator="greaterThan">
      <formula>0</formula>
    </cfRule>
    <cfRule type="cellIs" dxfId="15738" priority="10406" stopIfTrue="1" operator="lessThan">
      <formula>0</formula>
    </cfRule>
  </conditionalFormatting>
  <conditionalFormatting sqref="AB161">
    <cfRule type="cellIs" dxfId="15737" priority="10403" stopIfTrue="1" operator="greaterThan">
      <formula>0</formula>
    </cfRule>
    <cfRule type="cellIs" dxfId="15736" priority="10404" stopIfTrue="1" operator="lessThan">
      <formula>0</formula>
    </cfRule>
  </conditionalFormatting>
  <conditionalFormatting sqref="AX161:AX162 AX164">
    <cfRule type="cellIs" dxfId="15735" priority="10401" stopIfTrue="1" operator="greaterThan">
      <formula>0</formula>
    </cfRule>
    <cfRule type="cellIs" dxfId="15734" priority="10402" stopIfTrue="1" operator="lessThan">
      <formula>0</formula>
    </cfRule>
  </conditionalFormatting>
  <conditionalFormatting sqref="AX161:AX162 AX164">
    <cfRule type="cellIs" dxfId="15733" priority="10399" stopIfTrue="1" operator="greaterThan">
      <formula>0</formula>
    </cfRule>
    <cfRule type="cellIs" dxfId="15732" priority="10400" stopIfTrue="1" operator="lessThan">
      <formula>0</formula>
    </cfRule>
  </conditionalFormatting>
  <conditionalFormatting sqref="AB164">
    <cfRule type="cellIs" dxfId="15731" priority="10397" stopIfTrue="1" operator="greaterThan">
      <formula>0</formula>
    </cfRule>
    <cfRule type="cellIs" dxfId="15730" priority="10398" stopIfTrue="1" operator="lessThan">
      <formula>0</formula>
    </cfRule>
  </conditionalFormatting>
  <conditionalFormatting sqref="AB164">
    <cfRule type="cellIs" dxfId="15729" priority="10395" stopIfTrue="1" operator="greaterThan">
      <formula>0</formula>
    </cfRule>
    <cfRule type="cellIs" dxfId="15728" priority="10396" stopIfTrue="1" operator="lessThan">
      <formula>0</formula>
    </cfRule>
  </conditionalFormatting>
  <conditionalFormatting sqref="AB164">
    <cfRule type="cellIs" dxfId="15727" priority="10393" stopIfTrue="1" operator="greaterThan">
      <formula>0</formula>
    </cfRule>
    <cfRule type="cellIs" dxfId="15726" priority="10394" stopIfTrue="1" operator="lessThan">
      <formula>0</formula>
    </cfRule>
  </conditionalFormatting>
  <conditionalFormatting sqref="AB164">
    <cfRule type="cellIs" dxfId="15725" priority="10391" stopIfTrue="1" operator="greaterThan">
      <formula>0</formula>
    </cfRule>
    <cfRule type="cellIs" dxfId="15724" priority="10392" stopIfTrue="1" operator="lessThan">
      <formula>0</formula>
    </cfRule>
  </conditionalFormatting>
  <conditionalFormatting sqref="AB164">
    <cfRule type="cellIs" dxfId="15723" priority="10389" stopIfTrue="1" operator="greaterThan">
      <formula>0</formula>
    </cfRule>
    <cfRule type="cellIs" dxfId="15722" priority="10390" stopIfTrue="1" operator="lessThan">
      <formula>0</formula>
    </cfRule>
  </conditionalFormatting>
  <conditionalFormatting sqref="AE164">
    <cfRule type="cellIs" dxfId="15721" priority="10387" stopIfTrue="1" operator="greaterThan">
      <formula>0</formula>
    </cfRule>
    <cfRule type="cellIs" dxfId="15720" priority="10388" stopIfTrue="1" operator="lessThan">
      <formula>0</formula>
    </cfRule>
  </conditionalFormatting>
  <conditionalFormatting sqref="AE164">
    <cfRule type="cellIs" dxfId="15719" priority="10385" stopIfTrue="1" operator="greaterThan">
      <formula>0</formula>
    </cfRule>
    <cfRule type="cellIs" dxfId="15718" priority="10386" stopIfTrue="1" operator="lessThan">
      <formula>0</formula>
    </cfRule>
  </conditionalFormatting>
  <conditionalFormatting sqref="AE164">
    <cfRule type="cellIs" dxfId="15717" priority="10383" stopIfTrue="1" operator="greaterThan">
      <formula>0</formula>
    </cfRule>
    <cfRule type="cellIs" dxfId="15716" priority="10384" stopIfTrue="1" operator="lessThan">
      <formula>0</formula>
    </cfRule>
  </conditionalFormatting>
  <conditionalFormatting sqref="AE164">
    <cfRule type="cellIs" dxfId="15715" priority="10381" stopIfTrue="1" operator="greaterThan">
      <formula>0</formula>
    </cfRule>
    <cfRule type="cellIs" dxfId="15714" priority="10382" stopIfTrue="1" operator="lessThan">
      <formula>0</formula>
    </cfRule>
  </conditionalFormatting>
  <conditionalFormatting sqref="AE164">
    <cfRule type="cellIs" dxfId="15713" priority="10379" stopIfTrue="1" operator="greaterThan">
      <formula>0</formula>
    </cfRule>
    <cfRule type="cellIs" dxfId="15712" priority="10380" stopIfTrue="1" operator="lessThan">
      <formula>0</formula>
    </cfRule>
  </conditionalFormatting>
  <conditionalFormatting sqref="AB162:AB163">
    <cfRule type="cellIs" dxfId="15711" priority="10377" stopIfTrue="1" operator="greaterThan">
      <formula>0</formula>
    </cfRule>
    <cfRule type="cellIs" dxfId="15710" priority="10378" stopIfTrue="1" operator="lessThan">
      <formula>0</formula>
    </cfRule>
  </conditionalFormatting>
  <conditionalFormatting sqref="AE162:AE163">
    <cfRule type="cellIs" dxfId="15709" priority="10375" stopIfTrue="1" operator="greaterThan">
      <formula>0</formula>
    </cfRule>
    <cfRule type="cellIs" dxfId="15708" priority="10376" stopIfTrue="1" operator="lessThan">
      <formula>0</formula>
    </cfRule>
  </conditionalFormatting>
  <conditionalFormatting sqref="AB133">
    <cfRule type="cellIs" dxfId="15707" priority="10373" stopIfTrue="1" operator="greaterThan">
      <formula>0</formula>
    </cfRule>
    <cfRule type="cellIs" dxfId="15706" priority="10374" stopIfTrue="1" operator="lessThan">
      <formula>0</formula>
    </cfRule>
  </conditionalFormatting>
  <conditionalFormatting sqref="AE133">
    <cfRule type="cellIs" dxfId="15705" priority="10371" stopIfTrue="1" operator="greaterThan">
      <formula>0</formula>
    </cfRule>
    <cfRule type="cellIs" dxfId="15704" priority="10372" stopIfTrue="1" operator="lessThan">
      <formula>0</formula>
    </cfRule>
  </conditionalFormatting>
  <conditionalFormatting sqref="AH168:AH171">
    <cfRule type="cellIs" dxfId="15703" priority="10365" stopIfTrue="1" operator="greaterThan">
      <formula>0</formula>
    </cfRule>
    <cfRule type="cellIs" dxfId="15702" priority="10366" stopIfTrue="1" operator="lessThan">
      <formula>0</formula>
    </cfRule>
  </conditionalFormatting>
  <conditionalFormatting sqref="AK168:AK171">
    <cfRule type="cellIs" dxfId="15701" priority="10363" stopIfTrue="1" operator="greaterThan">
      <formula>0</formula>
    </cfRule>
    <cfRule type="cellIs" dxfId="15700" priority="10364" stopIfTrue="1" operator="lessThan">
      <formula>0</formula>
    </cfRule>
  </conditionalFormatting>
  <conditionalFormatting sqref="AB169">
    <cfRule type="cellIs" dxfId="15699" priority="10361" stopIfTrue="1" operator="greaterThan">
      <formula>0</formula>
    </cfRule>
    <cfRule type="cellIs" dxfId="15698" priority="10362" stopIfTrue="1" operator="lessThan">
      <formula>0</formula>
    </cfRule>
  </conditionalFormatting>
  <conditionalFormatting sqref="AB169">
    <cfRule type="cellIs" dxfId="15697" priority="10359" stopIfTrue="1" operator="greaterThan">
      <formula>0</formula>
    </cfRule>
    <cfRule type="cellIs" dxfId="15696" priority="10360" stopIfTrue="1" operator="lessThan">
      <formula>0</formula>
    </cfRule>
  </conditionalFormatting>
  <conditionalFormatting sqref="AB169">
    <cfRule type="cellIs" dxfId="15695" priority="10357" stopIfTrue="1" operator="greaterThan">
      <formula>0</formula>
    </cfRule>
    <cfRule type="cellIs" dxfId="15694" priority="10358" stopIfTrue="1" operator="lessThan">
      <formula>0</formula>
    </cfRule>
  </conditionalFormatting>
  <conditionalFormatting sqref="AB169">
    <cfRule type="cellIs" dxfId="15693" priority="10355" stopIfTrue="1" operator="greaterThan">
      <formula>0</formula>
    </cfRule>
    <cfRule type="cellIs" dxfId="15692" priority="10356" stopIfTrue="1" operator="lessThan">
      <formula>0</formula>
    </cfRule>
  </conditionalFormatting>
  <conditionalFormatting sqref="AB169">
    <cfRule type="cellIs" dxfId="15691" priority="10353" stopIfTrue="1" operator="greaterThan">
      <formula>0</formula>
    </cfRule>
    <cfRule type="cellIs" dxfId="15690" priority="10354" stopIfTrue="1" operator="lessThan">
      <formula>0</formula>
    </cfRule>
  </conditionalFormatting>
  <conditionalFormatting sqref="AE169">
    <cfRule type="cellIs" dxfId="15689" priority="10351" stopIfTrue="1" operator="greaterThan">
      <formula>0</formula>
    </cfRule>
    <cfRule type="cellIs" dxfId="15688" priority="10352" stopIfTrue="1" operator="lessThan">
      <formula>0</formula>
    </cfRule>
  </conditionalFormatting>
  <conditionalFormatting sqref="AE169">
    <cfRule type="cellIs" dxfId="15687" priority="10349" stopIfTrue="1" operator="greaterThan">
      <formula>0</formula>
    </cfRule>
    <cfRule type="cellIs" dxfId="15686" priority="10350" stopIfTrue="1" operator="lessThan">
      <formula>0</formula>
    </cfRule>
  </conditionalFormatting>
  <conditionalFormatting sqref="AE169">
    <cfRule type="cellIs" dxfId="15685" priority="10347" stopIfTrue="1" operator="greaterThan">
      <formula>0</formula>
    </cfRule>
    <cfRule type="cellIs" dxfId="15684" priority="10348" stopIfTrue="1" operator="lessThan">
      <formula>0</formula>
    </cfRule>
  </conditionalFormatting>
  <conditionalFormatting sqref="AE169">
    <cfRule type="cellIs" dxfId="15683" priority="10345" stopIfTrue="1" operator="greaterThan">
      <formula>0</formula>
    </cfRule>
    <cfRule type="cellIs" dxfId="15682" priority="10346" stopIfTrue="1" operator="lessThan">
      <formula>0</formula>
    </cfRule>
  </conditionalFormatting>
  <conditionalFormatting sqref="AE169">
    <cfRule type="cellIs" dxfId="15681" priority="10343" stopIfTrue="1" operator="greaterThan">
      <formula>0</formula>
    </cfRule>
    <cfRule type="cellIs" dxfId="15680" priority="10344" stopIfTrue="1" operator="lessThan">
      <formula>0</formula>
    </cfRule>
  </conditionalFormatting>
  <conditionalFormatting sqref="AX167 AN167">
    <cfRule type="cellIs" dxfId="15679" priority="10341" stopIfTrue="1" operator="greaterThan">
      <formula>0</formula>
    </cfRule>
    <cfRule type="cellIs" dxfId="15678" priority="10342" stopIfTrue="1" operator="lessThan">
      <formula>0</formula>
    </cfRule>
  </conditionalFormatting>
  <conditionalFormatting sqref="T167">
    <cfRule type="cellIs" dxfId="15677" priority="10339" stopIfTrue="1" operator="lessThan">
      <formula>0</formula>
    </cfRule>
    <cfRule type="cellIs" dxfId="15676" priority="10340" stopIfTrue="1" operator="greaterThan">
      <formula>0</formula>
    </cfRule>
  </conditionalFormatting>
  <conditionalFormatting sqref="U167 S167 Q167 O167 M167 K167 I167">
    <cfRule type="cellIs" dxfId="15675" priority="10337" stopIfTrue="1" operator="greaterThan">
      <formula>0</formula>
    </cfRule>
    <cfRule type="cellIs" dxfId="15674" priority="10338" stopIfTrue="1" operator="lessThan">
      <formula>0</formula>
    </cfRule>
  </conditionalFormatting>
  <conditionalFormatting sqref="AB167">
    <cfRule type="cellIs" dxfId="15673" priority="10335" stopIfTrue="1" operator="greaterThan">
      <formula>0</formula>
    </cfRule>
    <cfRule type="cellIs" dxfId="15672" priority="10336" stopIfTrue="1" operator="lessThan">
      <formula>0</formula>
    </cfRule>
  </conditionalFormatting>
  <conditionalFormatting sqref="AE167">
    <cfRule type="cellIs" dxfId="15671" priority="10333" stopIfTrue="1" operator="greaterThan">
      <formula>0</formula>
    </cfRule>
    <cfRule type="cellIs" dxfId="15670" priority="10334" stopIfTrue="1" operator="lessThan">
      <formula>0</formula>
    </cfRule>
  </conditionalFormatting>
  <conditionalFormatting sqref="AH167">
    <cfRule type="cellIs" dxfId="15669" priority="10331" stopIfTrue="1" operator="greaterThan">
      <formula>0</formula>
    </cfRule>
    <cfRule type="cellIs" dxfId="15668" priority="10332" stopIfTrue="1" operator="lessThan">
      <formula>0</formula>
    </cfRule>
  </conditionalFormatting>
  <conditionalFormatting sqref="AK167">
    <cfRule type="cellIs" dxfId="15667" priority="10329" stopIfTrue="1" operator="greaterThan">
      <formula>0</formula>
    </cfRule>
    <cfRule type="cellIs" dxfId="15666" priority="10330" stopIfTrue="1" operator="lessThan">
      <formula>0</formula>
    </cfRule>
  </conditionalFormatting>
  <conditionalFormatting sqref="AB168">
    <cfRule type="cellIs" dxfId="15665" priority="10327" stopIfTrue="1" operator="greaterThan">
      <formula>0</formula>
    </cfRule>
    <cfRule type="cellIs" dxfId="15664" priority="10328" stopIfTrue="1" operator="lessThan">
      <formula>0</formula>
    </cfRule>
  </conditionalFormatting>
  <conditionalFormatting sqref="AB168">
    <cfRule type="cellIs" dxfId="15663" priority="10325" stopIfTrue="1" operator="greaterThan">
      <formula>0</formula>
    </cfRule>
    <cfRule type="cellIs" dxfId="15662" priority="10326" stopIfTrue="1" operator="lessThan">
      <formula>0</formula>
    </cfRule>
  </conditionalFormatting>
  <conditionalFormatting sqref="AB168">
    <cfRule type="cellIs" dxfId="15661" priority="10323" stopIfTrue="1" operator="greaterThan">
      <formula>0</formula>
    </cfRule>
    <cfRule type="cellIs" dxfId="15660" priority="10324" stopIfTrue="1" operator="lessThan">
      <formula>0</formula>
    </cfRule>
  </conditionalFormatting>
  <conditionalFormatting sqref="AE168">
    <cfRule type="cellIs" dxfId="15659" priority="10321" stopIfTrue="1" operator="greaterThan">
      <formula>0</formula>
    </cfRule>
    <cfRule type="cellIs" dxfId="15658" priority="10322" stopIfTrue="1" operator="lessThan">
      <formula>0</formula>
    </cfRule>
  </conditionalFormatting>
  <conditionalFormatting sqref="AE168">
    <cfRule type="cellIs" dxfId="15657" priority="10319" stopIfTrue="1" operator="greaterThan">
      <formula>0</formula>
    </cfRule>
    <cfRule type="cellIs" dxfId="15656" priority="10320" stopIfTrue="1" operator="lessThan">
      <formula>0</formula>
    </cfRule>
  </conditionalFormatting>
  <conditionalFormatting sqref="AE168">
    <cfRule type="cellIs" dxfId="15655" priority="10317" stopIfTrue="1" operator="greaterThan">
      <formula>0</formula>
    </cfRule>
    <cfRule type="cellIs" dxfId="15654" priority="10318" stopIfTrue="1" operator="lessThan">
      <formula>0</formula>
    </cfRule>
  </conditionalFormatting>
  <conditionalFormatting sqref="AB119 AK119">
    <cfRule type="cellIs" dxfId="15653" priority="10315" stopIfTrue="1" operator="greaterThan">
      <formula>0</formula>
    </cfRule>
    <cfRule type="cellIs" dxfId="15652" priority="10316" stopIfTrue="1" operator="lessThan">
      <formula>0</formula>
    </cfRule>
  </conditionalFormatting>
  <conditionalFormatting sqref="T119">
    <cfRule type="cellIs" dxfId="15651" priority="10313" stopIfTrue="1" operator="lessThan">
      <formula>0</formula>
    </cfRule>
    <cfRule type="cellIs" dxfId="15650" priority="10314" stopIfTrue="1" operator="greaterThan">
      <formula>0</formula>
    </cfRule>
  </conditionalFormatting>
  <conditionalFormatting sqref="U119 I119 K119 M119 O119 Q119 S119">
    <cfRule type="cellIs" dxfId="15649" priority="10311" stopIfTrue="1" operator="greaterThan">
      <formula>0</formula>
    </cfRule>
    <cfRule type="cellIs" dxfId="15648" priority="10312" stopIfTrue="1" operator="lessThan">
      <formula>0</formula>
    </cfRule>
  </conditionalFormatting>
  <conditionalFormatting sqref="AN119">
    <cfRule type="cellIs" dxfId="15647" priority="10309" stopIfTrue="1" operator="greaterThan">
      <formula>0</formula>
    </cfRule>
    <cfRule type="cellIs" dxfId="15646" priority="10310" stopIfTrue="1" operator="lessThan">
      <formula>0</formula>
    </cfRule>
  </conditionalFormatting>
  <conditionalFormatting sqref="AB119">
    <cfRule type="cellIs" dxfId="15645" priority="10307" stopIfTrue="1" operator="greaterThan">
      <formula>0</formula>
    </cfRule>
    <cfRule type="cellIs" dxfId="15644" priority="10308" stopIfTrue="1" operator="lessThan">
      <formula>0</formula>
    </cfRule>
  </conditionalFormatting>
  <conditionalFormatting sqref="AB119">
    <cfRule type="cellIs" dxfId="15643" priority="10305" stopIfTrue="1" operator="greaterThan">
      <formula>0</formula>
    </cfRule>
    <cfRule type="cellIs" dxfId="15642" priority="10306" stopIfTrue="1" operator="lessThan">
      <formula>0</formula>
    </cfRule>
  </conditionalFormatting>
  <conditionalFormatting sqref="AB119">
    <cfRule type="cellIs" dxfId="15641" priority="10303" stopIfTrue="1" operator="greaterThan">
      <formula>0</formula>
    </cfRule>
    <cfRule type="cellIs" dxfId="15640" priority="10304" stopIfTrue="1" operator="lessThan">
      <formula>0</formula>
    </cfRule>
  </conditionalFormatting>
  <conditionalFormatting sqref="AB119">
    <cfRule type="cellIs" dxfId="15639" priority="10301" stopIfTrue="1" operator="greaterThan">
      <formula>0</formula>
    </cfRule>
    <cfRule type="cellIs" dxfId="15638" priority="10302" stopIfTrue="1" operator="lessThan">
      <formula>0</formula>
    </cfRule>
  </conditionalFormatting>
  <conditionalFormatting sqref="AB119">
    <cfRule type="cellIs" dxfId="15637" priority="10299" stopIfTrue="1" operator="greaterThan">
      <formula>0</formula>
    </cfRule>
    <cfRule type="cellIs" dxfId="15636" priority="10300" stopIfTrue="1" operator="lessThan">
      <formula>0</formula>
    </cfRule>
  </conditionalFormatting>
  <conditionalFormatting sqref="AB119">
    <cfRule type="cellIs" dxfId="15635" priority="10297" stopIfTrue="1" operator="greaterThan">
      <formula>0</formula>
    </cfRule>
    <cfRule type="cellIs" dxfId="15634" priority="10298" stopIfTrue="1" operator="lessThan">
      <formula>0</formula>
    </cfRule>
  </conditionalFormatting>
  <conditionalFormatting sqref="AE119">
    <cfRule type="cellIs" dxfId="15633" priority="10295" stopIfTrue="1" operator="greaterThan">
      <formula>0</formula>
    </cfRule>
    <cfRule type="cellIs" dxfId="15632" priority="10296" stopIfTrue="1" operator="lessThan">
      <formula>0</formula>
    </cfRule>
  </conditionalFormatting>
  <conditionalFormatting sqref="AE119">
    <cfRule type="cellIs" dxfId="15631" priority="10293" stopIfTrue="1" operator="greaterThan">
      <formula>0</formula>
    </cfRule>
    <cfRule type="cellIs" dxfId="15630" priority="10294" stopIfTrue="1" operator="lessThan">
      <formula>0</formula>
    </cfRule>
  </conditionalFormatting>
  <conditionalFormatting sqref="AE119">
    <cfRule type="cellIs" dxfId="15629" priority="10291" stopIfTrue="1" operator="greaterThan">
      <formula>0</formula>
    </cfRule>
    <cfRule type="cellIs" dxfId="15628" priority="10292" stopIfTrue="1" operator="lessThan">
      <formula>0</formula>
    </cfRule>
  </conditionalFormatting>
  <conditionalFormatting sqref="AH119">
    <cfRule type="cellIs" dxfId="15627" priority="10289" stopIfTrue="1" operator="greaterThan">
      <formula>0</formula>
    </cfRule>
    <cfRule type="cellIs" dxfId="15626" priority="10290" stopIfTrue="1" operator="lessThan">
      <formula>0</formula>
    </cfRule>
  </conditionalFormatting>
  <conditionalFormatting sqref="AX119">
    <cfRule type="cellIs" dxfId="15625" priority="10287" stopIfTrue="1" operator="greaterThan">
      <formula>0</formula>
    </cfRule>
    <cfRule type="cellIs" dxfId="15624" priority="10288" stopIfTrue="1" operator="lessThan">
      <formula>0</formula>
    </cfRule>
  </conditionalFormatting>
  <conditionalFormatting sqref="AB7">
    <cfRule type="cellIs" dxfId="15623" priority="10285" stopIfTrue="1" operator="greaterThan">
      <formula>0</formula>
    </cfRule>
    <cfRule type="cellIs" dxfId="15622" priority="10286" stopIfTrue="1" operator="lessThan">
      <formula>0</formula>
    </cfRule>
  </conditionalFormatting>
  <conditionalFormatting sqref="AB63">
    <cfRule type="cellIs" dxfId="15621" priority="10283" stopIfTrue="1" operator="greaterThan">
      <formula>0</formula>
    </cfRule>
    <cfRule type="cellIs" dxfId="15620" priority="10284" stopIfTrue="1" operator="lessThan">
      <formula>0</formula>
    </cfRule>
  </conditionalFormatting>
  <conditionalFormatting sqref="AB63">
    <cfRule type="cellIs" dxfId="15619" priority="10281" stopIfTrue="1" operator="greaterThan">
      <formula>0</formula>
    </cfRule>
    <cfRule type="cellIs" dxfId="15618" priority="10282" stopIfTrue="1" operator="lessThan">
      <formula>0</formula>
    </cfRule>
  </conditionalFormatting>
  <conditionalFormatting sqref="AB92">
    <cfRule type="cellIs" dxfId="15617" priority="10279" stopIfTrue="1" operator="greaterThan">
      <formula>0</formula>
    </cfRule>
    <cfRule type="cellIs" dxfId="15616" priority="10280" stopIfTrue="1" operator="lessThan">
      <formula>0</formula>
    </cfRule>
  </conditionalFormatting>
  <conditionalFormatting sqref="AB92">
    <cfRule type="cellIs" dxfId="15615" priority="10277" stopIfTrue="1" operator="greaterThan">
      <formula>0</formula>
    </cfRule>
    <cfRule type="cellIs" dxfId="15614" priority="10278" stopIfTrue="1" operator="lessThan">
      <formula>0</formula>
    </cfRule>
  </conditionalFormatting>
  <conditionalFormatting sqref="AB103">
    <cfRule type="cellIs" dxfId="15613" priority="10275" stopIfTrue="1" operator="greaterThan">
      <formula>0</formula>
    </cfRule>
    <cfRule type="cellIs" dxfId="15612" priority="10276" stopIfTrue="1" operator="lessThan">
      <formula>0</formula>
    </cfRule>
  </conditionalFormatting>
  <conditionalFormatting sqref="AB103">
    <cfRule type="cellIs" dxfId="15611" priority="10273" stopIfTrue="1" operator="greaterThan">
      <formula>0</formula>
    </cfRule>
    <cfRule type="cellIs" dxfId="15610" priority="10274" stopIfTrue="1" operator="lessThan">
      <formula>0</formula>
    </cfRule>
  </conditionalFormatting>
  <conditionalFormatting sqref="AB110">
    <cfRule type="cellIs" dxfId="15609" priority="10271" stopIfTrue="1" operator="greaterThan">
      <formula>0</formula>
    </cfRule>
    <cfRule type="cellIs" dxfId="15608" priority="10272" stopIfTrue="1" operator="lessThan">
      <formula>0</formula>
    </cfRule>
  </conditionalFormatting>
  <conditionalFormatting sqref="AB110">
    <cfRule type="cellIs" dxfId="15607" priority="10269" stopIfTrue="1" operator="greaterThan">
      <formula>0</formula>
    </cfRule>
    <cfRule type="cellIs" dxfId="15606" priority="10270" stopIfTrue="1" operator="lessThan">
      <formula>0</formula>
    </cfRule>
  </conditionalFormatting>
  <conditionalFormatting sqref="AB118">
    <cfRule type="cellIs" dxfId="15605" priority="10267" stopIfTrue="1" operator="greaterThan">
      <formula>0</formula>
    </cfRule>
    <cfRule type="cellIs" dxfId="15604" priority="10268" stopIfTrue="1" operator="lessThan">
      <formula>0</formula>
    </cfRule>
  </conditionalFormatting>
  <conditionalFormatting sqref="AB118">
    <cfRule type="cellIs" dxfId="15603" priority="10265" stopIfTrue="1" operator="greaterThan">
      <formula>0</formula>
    </cfRule>
    <cfRule type="cellIs" dxfId="15602" priority="10266" stopIfTrue="1" operator="lessThan">
      <formula>0</formula>
    </cfRule>
  </conditionalFormatting>
  <conditionalFormatting sqref="AB120">
    <cfRule type="cellIs" dxfId="15601" priority="10263" stopIfTrue="1" operator="greaterThan">
      <formula>0</formula>
    </cfRule>
    <cfRule type="cellIs" dxfId="15600" priority="10264" stopIfTrue="1" operator="lessThan">
      <formula>0</formula>
    </cfRule>
  </conditionalFormatting>
  <conditionalFormatting sqref="AB120">
    <cfRule type="cellIs" dxfId="15599" priority="10261" stopIfTrue="1" operator="greaterThan">
      <formula>0</formula>
    </cfRule>
    <cfRule type="cellIs" dxfId="15598" priority="10262" stopIfTrue="1" operator="lessThan">
      <formula>0</formula>
    </cfRule>
  </conditionalFormatting>
  <conditionalFormatting sqref="AB128">
    <cfRule type="cellIs" dxfId="15597" priority="10259" stopIfTrue="1" operator="greaterThan">
      <formula>0</formula>
    </cfRule>
    <cfRule type="cellIs" dxfId="15596" priority="10260" stopIfTrue="1" operator="lessThan">
      <formula>0</formula>
    </cfRule>
  </conditionalFormatting>
  <conditionalFormatting sqref="AB128">
    <cfRule type="cellIs" dxfId="15595" priority="10257" stopIfTrue="1" operator="greaterThan">
      <formula>0</formula>
    </cfRule>
    <cfRule type="cellIs" dxfId="15594" priority="10258" stopIfTrue="1" operator="lessThan">
      <formula>0</formula>
    </cfRule>
  </conditionalFormatting>
  <conditionalFormatting sqref="AB137">
    <cfRule type="cellIs" dxfId="15593" priority="10255" stopIfTrue="1" operator="greaterThan">
      <formula>0</formula>
    </cfRule>
    <cfRule type="cellIs" dxfId="15592" priority="10256" stopIfTrue="1" operator="lessThan">
      <formula>0</formula>
    </cfRule>
  </conditionalFormatting>
  <conditionalFormatting sqref="AB137">
    <cfRule type="cellIs" dxfId="15591" priority="10253" stopIfTrue="1" operator="greaterThan">
      <formula>0</formula>
    </cfRule>
    <cfRule type="cellIs" dxfId="15590" priority="10254" stopIfTrue="1" operator="lessThan">
      <formula>0</formula>
    </cfRule>
  </conditionalFormatting>
  <conditionalFormatting sqref="AB156">
    <cfRule type="cellIs" dxfId="15589" priority="10251" stopIfTrue="1" operator="greaterThan">
      <formula>0</formula>
    </cfRule>
    <cfRule type="cellIs" dxfId="15588" priority="10252" stopIfTrue="1" operator="lessThan">
      <formula>0</formula>
    </cfRule>
  </conditionalFormatting>
  <conditionalFormatting sqref="AB156">
    <cfRule type="cellIs" dxfId="15587" priority="10249" stopIfTrue="1" operator="greaterThan">
      <formula>0</formula>
    </cfRule>
    <cfRule type="cellIs" dxfId="15586" priority="10250" stopIfTrue="1" operator="lessThan">
      <formula>0</formula>
    </cfRule>
  </conditionalFormatting>
  <conditionalFormatting sqref="AB156">
    <cfRule type="cellIs" dxfId="15585" priority="10247" stopIfTrue="1" operator="greaterThan">
      <formula>0</formula>
    </cfRule>
    <cfRule type="cellIs" dxfId="15584" priority="10248" stopIfTrue="1" operator="lessThan">
      <formula>0</formula>
    </cfRule>
  </conditionalFormatting>
  <conditionalFormatting sqref="AB166">
    <cfRule type="cellIs" dxfId="15583" priority="10245" stopIfTrue="1" operator="greaterThan">
      <formula>0</formula>
    </cfRule>
    <cfRule type="cellIs" dxfId="15582" priority="10246" stopIfTrue="1" operator="lessThan">
      <formula>0</formula>
    </cfRule>
  </conditionalFormatting>
  <conditionalFormatting sqref="AB166">
    <cfRule type="cellIs" dxfId="15581" priority="10243" stopIfTrue="1" operator="greaterThan">
      <formula>0</formula>
    </cfRule>
    <cfRule type="cellIs" dxfId="15580" priority="10244" stopIfTrue="1" operator="lessThan">
      <formula>0</formula>
    </cfRule>
  </conditionalFormatting>
  <conditionalFormatting sqref="AB166">
    <cfRule type="cellIs" dxfId="15579" priority="10241" stopIfTrue="1" operator="greaterThan">
      <formula>0</formula>
    </cfRule>
    <cfRule type="cellIs" dxfId="15578" priority="10242" stopIfTrue="1" operator="lessThan">
      <formula>0</formula>
    </cfRule>
  </conditionalFormatting>
  <conditionalFormatting sqref="AE166">
    <cfRule type="cellIs" dxfId="15577" priority="10239" stopIfTrue="1" operator="greaterThan">
      <formula>0</formula>
    </cfRule>
    <cfRule type="cellIs" dxfId="15576" priority="10240" stopIfTrue="1" operator="lessThan">
      <formula>0</formula>
    </cfRule>
  </conditionalFormatting>
  <conditionalFormatting sqref="AE166">
    <cfRule type="cellIs" dxfId="15575" priority="10237" stopIfTrue="1" operator="greaterThan">
      <formula>0</formula>
    </cfRule>
    <cfRule type="cellIs" dxfId="15574" priority="10238" stopIfTrue="1" operator="lessThan">
      <formula>0</formula>
    </cfRule>
  </conditionalFormatting>
  <conditionalFormatting sqref="AE166">
    <cfRule type="cellIs" dxfId="15573" priority="10235" stopIfTrue="1" operator="greaterThan">
      <formula>0</formula>
    </cfRule>
    <cfRule type="cellIs" dxfId="15572" priority="10236" stopIfTrue="1" operator="lessThan">
      <formula>0</formula>
    </cfRule>
  </conditionalFormatting>
  <conditionalFormatting sqref="AE156">
    <cfRule type="cellIs" dxfId="15571" priority="10233" stopIfTrue="1" operator="greaterThan">
      <formula>0</formula>
    </cfRule>
    <cfRule type="cellIs" dxfId="15570" priority="10234" stopIfTrue="1" operator="lessThan">
      <formula>0</formula>
    </cfRule>
  </conditionalFormatting>
  <conditionalFormatting sqref="AE156">
    <cfRule type="cellIs" dxfId="15569" priority="10231" stopIfTrue="1" operator="greaterThan">
      <formula>0</formula>
    </cfRule>
    <cfRule type="cellIs" dxfId="15568" priority="10232" stopIfTrue="1" operator="lessThan">
      <formula>0</formula>
    </cfRule>
  </conditionalFormatting>
  <conditionalFormatting sqref="AE137">
    <cfRule type="cellIs" dxfId="15567" priority="10229" stopIfTrue="1" operator="greaterThan">
      <formula>0</formula>
    </cfRule>
    <cfRule type="cellIs" dxfId="15566" priority="10230" stopIfTrue="1" operator="lessThan">
      <formula>0</formula>
    </cfRule>
  </conditionalFormatting>
  <conditionalFormatting sqref="AE137">
    <cfRule type="cellIs" dxfId="15565" priority="10227" stopIfTrue="1" operator="greaterThan">
      <formula>0</formula>
    </cfRule>
    <cfRule type="cellIs" dxfId="15564" priority="10228" stopIfTrue="1" operator="lessThan">
      <formula>0</formula>
    </cfRule>
  </conditionalFormatting>
  <conditionalFormatting sqref="AE128">
    <cfRule type="cellIs" dxfId="15563" priority="10225" stopIfTrue="1" operator="greaterThan">
      <formula>0</formula>
    </cfRule>
    <cfRule type="cellIs" dxfId="15562" priority="10226" stopIfTrue="1" operator="lessThan">
      <formula>0</formula>
    </cfRule>
  </conditionalFormatting>
  <conditionalFormatting sqref="AE128">
    <cfRule type="cellIs" dxfId="15561" priority="10223" stopIfTrue="1" operator="greaterThan">
      <formula>0</formula>
    </cfRule>
    <cfRule type="cellIs" dxfId="15560" priority="10224" stopIfTrue="1" operator="lessThan">
      <formula>0</formula>
    </cfRule>
  </conditionalFormatting>
  <conditionalFormatting sqref="AE126">
    <cfRule type="cellIs" dxfId="15559" priority="10221" stopIfTrue="1" operator="greaterThan">
      <formula>0</formula>
    </cfRule>
    <cfRule type="cellIs" dxfId="15558" priority="10222" stopIfTrue="1" operator="lessThan">
      <formula>0</formula>
    </cfRule>
  </conditionalFormatting>
  <conditionalFormatting sqref="AE126">
    <cfRule type="cellIs" dxfId="15557" priority="10219" stopIfTrue="1" operator="greaterThan">
      <formula>0</formula>
    </cfRule>
    <cfRule type="cellIs" dxfId="15556" priority="10220" stopIfTrue="1" operator="lessThan">
      <formula>0</formula>
    </cfRule>
  </conditionalFormatting>
  <conditionalFormatting sqref="AE120">
    <cfRule type="cellIs" dxfId="15555" priority="10217" stopIfTrue="1" operator="greaterThan">
      <formula>0</formula>
    </cfRule>
    <cfRule type="cellIs" dxfId="15554" priority="10218" stopIfTrue="1" operator="lessThan">
      <formula>0</formula>
    </cfRule>
  </conditionalFormatting>
  <conditionalFormatting sqref="AE120">
    <cfRule type="cellIs" dxfId="15553" priority="10215" stopIfTrue="1" operator="greaterThan">
      <formula>0</formula>
    </cfRule>
    <cfRule type="cellIs" dxfId="15552" priority="10216" stopIfTrue="1" operator="lessThan">
      <formula>0</formula>
    </cfRule>
  </conditionalFormatting>
  <conditionalFormatting sqref="AE118">
    <cfRule type="cellIs" dxfId="15551" priority="10213" stopIfTrue="1" operator="greaterThan">
      <formula>0</formula>
    </cfRule>
    <cfRule type="cellIs" dxfId="15550" priority="10214" stopIfTrue="1" operator="lessThan">
      <formula>0</formula>
    </cfRule>
  </conditionalFormatting>
  <conditionalFormatting sqref="AE118">
    <cfRule type="cellIs" dxfId="15549" priority="10211" stopIfTrue="1" operator="greaterThan">
      <formula>0</formula>
    </cfRule>
    <cfRule type="cellIs" dxfId="15548" priority="10212" stopIfTrue="1" operator="lessThan">
      <formula>0</formula>
    </cfRule>
  </conditionalFormatting>
  <conditionalFormatting sqref="AE110">
    <cfRule type="cellIs" dxfId="15547" priority="10209" stopIfTrue="1" operator="greaterThan">
      <formula>0</formula>
    </cfRule>
    <cfRule type="cellIs" dxfId="15546" priority="10210" stopIfTrue="1" operator="lessThan">
      <formula>0</formula>
    </cfRule>
  </conditionalFormatting>
  <conditionalFormatting sqref="AE110">
    <cfRule type="cellIs" dxfId="15545" priority="10207" stopIfTrue="1" operator="greaterThan">
      <formula>0</formula>
    </cfRule>
    <cfRule type="cellIs" dxfId="15544" priority="10208" stopIfTrue="1" operator="lessThan">
      <formula>0</formula>
    </cfRule>
  </conditionalFormatting>
  <conditionalFormatting sqref="AE103">
    <cfRule type="cellIs" dxfId="15543" priority="10205" stopIfTrue="1" operator="greaterThan">
      <formula>0</formula>
    </cfRule>
    <cfRule type="cellIs" dxfId="15542" priority="10206" stopIfTrue="1" operator="lessThan">
      <formula>0</formula>
    </cfRule>
  </conditionalFormatting>
  <conditionalFormatting sqref="AE103">
    <cfRule type="cellIs" dxfId="15541" priority="10203" stopIfTrue="1" operator="greaterThan">
      <formula>0</formula>
    </cfRule>
    <cfRule type="cellIs" dxfId="15540" priority="10204" stopIfTrue="1" operator="lessThan">
      <formula>0</formula>
    </cfRule>
  </conditionalFormatting>
  <conditionalFormatting sqref="AE92">
    <cfRule type="cellIs" dxfId="15539" priority="10201" stopIfTrue="1" operator="greaterThan">
      <formula>0</formula>
    </cfRule>
    <cfRule type="cellIs" dxfId="15538" priority="10202" stopIfTrue="1" operator="lessThan">
      <formula>0</formula>
    </cfRule>
  </conditionalFormatting>
  <conditionalFormatting sqref="AE92">
    <cfRule type="cellIs" dxfId="15537" priority="10199" stopIfTrue="1" operator="greaterThan">
      <formula>0</formula>
    </cfRule>
    <cfRule type="cellIs" dxfId="15536" priority="10200" stopIfTrue="1" operator="lessThan">
      <formula>0</formula>
    </cfRule>
  </conditionalFormatting>
  <conditionalFormatting sqref="AE63">
    <cfRule type="cellIs" dxfId="15535" priority="10197" stopIfTrue="1" operator="greaterThan">
      <formula>0</formula>
    </cfRule>
    <cfRule type="cellIs" dxfId="15534" priority="10198" stopIfTrue="1" operator="lessThan">
      <formula>0</formula>
    </cfRule>
  </conditionalFormatting>
  <conditionalFormatting sqref="AE63">
    <cfRule type="cellIs" dxfId="15533" priority="10195" stopIfTrue="1" operator="greaterThan">
      <formula>0</formula>
    </cfRule>
    <cfRule type="cellIs" dxfId="15532" priority="10196" stopIfTrue="1" operator="lessThan">
      <formula>0</formula>
    </cfRule>
  </conditionalFormatting>
  <conditionalFormatting sqref="AE56">
    <cfRule type="cellIs" dxfId="15531" priority="10193" stopIfTrue="1" operator="greaterThan">
      <formula>0</formula>
    </cfRule>
    <cfRule type="cellIs" dxfId="15530" priority="10194" stopIfTrue="1" operator="lessThan">
      <formula>0</formula>
    </cfRule>
  </conditionalFormatting>
  <conditionalFormatting sqref="AE56">
    <cfRule type="cellIs" dxfId="15529" priority="10191" stopIfTrue="1" operator="greaterThan">
      <formula>0</formula>
    </cfRule>
    <cfRule type="cellIs" dxfId="15528" priority="10192" stopIfTrue="1" operator="lessThan">
      <formula>0</formula>
    </cfRule>
  </conditionalFormatting>
  <conditionalFormatting sqref="AE49">
    <cfRule type="cellIs" dxfId="15527" priority="10189" stopIfTrue="1" operator="greaterThan">
      <formula>0</formula>
    </cfRule>
    <cfRule type="cellIs" dxfId="15526" priority="10190" stopIfTrue="1" operator="lessThan">
      <formula>0</formula>
    </cfRule>
  </conditionalFormatting>
  <conditionalFormatting sqref="AE49">
    <cfRule type="cellIs" dxfId="15525" priority="10187" stopIfTrue="1" operator="greaterThan">
      <formula>0</formula>
    </cfRule>
    <cfRule type="cellIs" dxfId="15524" priority="10188" stopIfTrue="1" operator="lessThan">
      <formula>0</formula>
    </cfRule>
  </conditionalFormatting>
  <conditionalFormatting sqref="AE43">
    <cfRule type="cellIs" dxfId="15523" priority="10185" stopIfTrue="1" operator="greaterThan">
      <formula>0</formula>
    </cfRule>
    <cfRule type="cellIs" dxfId="15522" priority="10186" stopIfTrue="1" operator="lessThan">
      <formula>0</formula>
    </cfRule>
  </conditionalFormatting>
  <conditionalFormatting sqref="AE43">
    <cfRule type="cellIs" dxfId="15521" priority="10183" stopIfTrue="1" operator="greaterThan">
      <formula>0</formula>
    </cfRule>
    <cfRule type="cellIs" dxfId="15520" priority="10184" stopIfTrue="1" operator="lessThan">
      <formula>0</formula>
    </cfRule>
  </conditionalFormatting>
  <conditionalFormatting sqref="AE40">
    <cfRule type="cellIs" dxfId="15519" priority="10181" stopIfTrue="1" operator="greaterThan">
      <formula>0</formula>
    </cfRule>
    <cfRule type="cellIs" dxfId="15518" priority="10182" stopIfTrue="1" operator="lessThan">
      <formula>0</formula>
    </cfRule>
  </conditionalFormatting>
  <conditionalFormatting sqref="AE40">
    <cfRule type="cellIs" dxfId="15517" priority="10179" stopIfTrue="1" operator="greaterThan">
      <formula>0</formula>
    </cfRule>
    <cfRule type="cellIs" dxfId="15516" priority="10180" stopIfTrue="1" operator="lessThan">
      <formula>0</formula>
    </cfRule>
  </conditionalFormatting>
  <conditionalFormatting sqref="AE37">
    <cfRule type="cellIs" dxfId="15515" priority="10177" stopIfTrue="1" operator="greaterThan">
      <formula>0</formula>
    </cfRule>
    <cfRule type="cellIs" dxfId="15514" priority="10178" stopIfTrue="1" operator="lessThan">
      <formula>0</formula>
    </cfRule>
  </conditionalFormatting>
  <conditionalFormatting sqref="AE37">
    <cfRule type="cellIs" dxfId="15513" priority="10175" stopIfTrue="1" operator="greaterThan">
      <formula>0</formula>
    </cfRule>
    <cfRule type="cellIs" dxfId="15512" priority="10176" stopIfTrue="1" operator="lessThan">
      <formula>0</formula>
    </cfRule>
  </conditionalFormatting>
  <conditionalFormatting sqref="AE33">
    <cfRule type="cellIs" dxfId="15511" priority="10173" stopIfTrue="1" operator="greaterThan">
      <formula>0</formula>
    </cfRule>
    <cfRule type="cellIs" dxfId="15510" priority="10174" stopIfTrue="1" operator="lessThan">
      <formula>0</formula>
    </cfRule>
  </conditionalFormatting>
  <conditionalFormatting sqref="AE33">
    <cfRule type="cellIs" dxfId="15509" priority="10171" stopIfTrue="1" operator="greaterThan">
      <formula>0</formula>
    </cfRule>
    <cfRule type="cellIs" dxfId="15508" priority="10172" stopIfTrue="1" operator="lessThan">
      <formula>0</formula>
    </cfRule>
  </conditionalFormatting>
  <conditionalFormatting sqref="AE28">
    <cfRule type="cellIs" dxfId="15507" priority="10169" stopIfTrue="1" operator="greaterThan">
      <formula>0</formula>
    </cfRule>
    <cfRule type="cellIs" dxfId="15506" priority="10170" stopIfTrue="1" operator="lessThan">
      <formula>0</formula>
    </cfRule>
  </conditionalFormatting>
  <conditionalFormatting sqref="AE28">
    <cfRule type="cellIs" dxfId="15505" priority="10167" stopIfTrue="1" operator="greaterThan">
      <formula>0</formula>
    </cfRule>
    <cfRule type="cellIs" dxfId="15504" priority="10168" stopIfTrue="1" operator="lessThan">
      <formula>0</formula>
    </cfRule>
  </conditionalFormatting>
  <conditionalFormatting sqref="AE12">
    <cfRule type="cellIs" dxfId="15503" priority="10165" stopIfTrue="1" operator="greaterThan">
      <formula>0</formula>
    </cfRule>
    <cfRule type="cellIs" dxfId="15502" priority="10166" stopIfTrue="1" operator="lessThan">
      <formula>0</formula>
    </cfRule>
  </conditionalFormatting>
  <conditionalFormatting sqref="AE12">
    <cfRule type="cellIs" dxfId="15501" priority="10163" stopIfTrue="1" operator="greaterThan">
      <formula>0</formula>
    </cfRule>
    <cfRule type="cellIs" dxfId="15500" priority="10164" stopIfTrue="1" operator="lessThan">
      <formula>0</formula>
    </cfRule>
  </conditionalFormatting>
  <conditionalFormatting sqref="AE7">
    <cfRule type="cellIs" dxfId="15499" priority="10161" stopIfTrue="1" operator="greaterThan">
      <formula>0</formula>
    </cfRule>
    <cfRule type="cellIs" dxfId="15498" priority="10162" stopIfTrue="1" operator="lessThan">
      <formula>0</formula>
    </cfRule>
  </conditionalFormatting>
  <conditionalFormatting sqref="AE7">
    <cfRule type="cellIs" dxfId="15497" priority="10159" stopIfTrue="1" operator="greaterThan">
      <formula>0</formula>
    </cfRule>
    <cfRule type="cellIs" dxfId="15496" priority="10160" stopIfTrue="1" operator="lessThan">
      <formula>0</formula>
    </cfRule>
  </conditionalFormatting>
  <conditionalFormatting sqref="AB170">
    <cfRule type="cellIs" dxfId="15495" priority="10157" stopIfTrue="1" operator="greaterThan">
      <formula>0</formula>
    </cfRule>
    <cfRule type="cellIs" dxfId="15494" priority="10158" stopIfTrue="1" operator="lessThan">
      <formula>0</formula>
    </cfRule>
  </conditionalFormatting>
  <conditionalFormatting sqref="AB170">
    <cfRule type="cellIs" dxfId="15493" priority="10155" stopIfTrue="1" operator="greaterThan">
      <formula>0</formula>
    </cfRule>
    <cfRule type="cellIs" dxfId="15492" priority="10156" stopIfTrue="1" operator="lessThan">
      <formula>0</formula>
    </cfRule>
  </conditionalFormatting>
  <conditionalFormatting sqref="AB170">
    <cfRule type="cellIs" dxfId="15491" priority="10153" stopIfTrue="1" operator="greaterThan">
      <formula>0</formula>
    </cfRule>
    <cfRule type="cellIs" dxfId="15490" priority="10154" stopIfTrue="1" operator="lessThan">
      <formula>0</formula>
    </cfRule>
  </conditionalFormatting>
  <conditionalFormatting sqref="AE170">
    <cfRule type="cellIs" dxfId="15489" priority="10151" stopIfTrue="1" operator="greaterThan">
      <formula>0</formula>
    </cfRule>
    <cfRule type="cellIs" dxfId="15488" priority="10152" stopIfTrue="1" operator="lessThan">
      <formula>0</formula>
    </cfRule>
  </conditionalFormatting>
  <conditionalFormatting sqref="AE170">
    <cfRule type="cellIs" dxfId="15487" priority="10149" stopIfTrue="1" operator="greaterThan">
      <formula>0</formula>
    </cfRule>
    <cfRule type="cellIs" dxfId="15486" priority="10150" stopIfTrue="1" operator="lessThan">
      <formula>0</formula>
    </cfRule>
  </conditionalFormatting>
  <conditionalFormatting sqref="AX170:AX171">
    <cfRule type="cellIs" dxfId="15485" priority="10147" stopIfTrue="1" operator="greaterThan">
      <formula>0</formula>
    </cfRule>
    <cfRule type="cellIs" dxfId="15484" priority="10148" stopIfTrue="1" operator="lessThan">
      <formula>0</formula>
    </cfRule>
  </conditionalFormatting>
  <conditionalFormatting sqref="AX170:AX171">
    <cfRule type="cellIs" dxfId="15483" priority="10145" stopIfTrue="1" operator="greaterThan">
      <formula>0</formula>
    </cfRule>
    <cfRule type="cellIs" dxfId="15482" priority="10146" stopIfTrue="1" operator="lessThan">
      <formula>0</formula>
    </cfRule>
  </conditionalFormatting>
  <conditionalFormatting sqref="AX163">
    <cfRule type="cellIs" dxfId="15481" priority="10143" stopIfTrue="1" operator="greaterThan">
      <formula>0</formula>
    </cfRule>
    <cfRule type="cellIs" dxfId="15480" priority="10144" stopIfTrue="1" operator="lessThan">
      <formula>0</formula>
    </cfRule>
  </conditionalFormatting>
  <conditionalFormatting sqref="AX173:AX175">
    <cfRule type="cellIs" dxfId="15479" priority="10141" stopIfTrue="1" operator="greaterThan">
      <formula>0</formula>
    </cfRule>
    <cfRule type="cellIs" dxfId="15478" priority="10142" stopIfTrue="1" operator="lessThan">
      <formula>0</formula>
    </cfRule>
  </conditionalFormatting>
  <conditionalFormatting sqref="AX168">
    <cfRule type="cellIs" dxfId="15477" priority="10139" stopIfTrue="1" operator="greaterThan">
      <formula>0</formula>
    </cfRule>
    <cfRule type="cellIs" dxfId="15476" priority="10140" stopIfTrue="1" operator="lessThan">
      <formula>0</formula>
    </cfRule>
  </conditionalFormatting>
  <conditionalFormatting sqref="AE176 AE178">
    <cfRule type="cellIs" dxfId="15475" priority="10137" stopIfTrue="1" operator="greaterThan">
      <formula>0</formula>
    </cfRule>
    <cfRule type="cellIs" dxfId="15474" priority="10138" stopIfTrue="1" operator="lessThan">
      <formula>0</formula>
    </cfRule>
  </conditionalFormatting>
  <conditionalFormatting sqref="AB176 AB178">
    <cfRule type="cellIs" dxfId="15473" priority="10135" stopIfTrue="1" operator="greaterThan">
      <formula>0</formula>
    </cfRule>
    <cfRule type="cellIs" dxfId="15472" priority="10136" stopIfTrue="1" operator="lessThan">
      <formula>0</formula>
    </cfRule>
  </conditionalFormatting>
  <conditionalFormatting sqref="AH176 AH178">
    <cfRule type="cellIs" dxfId="15471" priority="10133" stopIfTrue="1" operator="greaterThan">
      <formula>0</formula>
    </cfRule>
    <cfRule type="cellIs" dxfId="15470" priority="10134" stopIfTrue="1" operator="lessThan">
      <formula>0</formula>
    </cfRule>
  </conditionalFormatting>
  <conditionalFormatting sqref="AK176:AK178">
    <cfRule type="cellIs" dxfId="15469" priority="10131" stopIfTrue="1" operator="greaterThan">
      <formula>0</formula>
    </cfRule>
    <cfRule type="cellIs" dxfId="15468" priority="10132" stopIfTrue="1" operator="lessThan">
      <formula>0</formula>
    </cfRule>
  </conditionalFormatting>
  <conditionalFormatting sqref="AX172 AB172 AH172 AK172 AN172">
    <cfRule type="cellIs" dxfId="15467" priority="10129" stopIfTrue="1" operator="greaterThan">
      <formula>0</formula>
    </cfRule>
    <cfRule type="cellIs" dxfId="15466" priority="10130" stopIfTrue="1" operator="lessThan">
      <formula>0</formula>
    </cfRule>
  </conditionalFormatting>
  <conditionalFormatting sqref="T172">
    <cfRule type="cellIs" dxfId="15465" priority="10127" stopIfTrue="1" operator="lessThan">
      <formula>0</formula>
    </cfRule>
    <cfRule type="cellIs" dxfId="15464" priority="10128" stopIfTrue="1" operator="greaterThan">
      <formula>0</formula>
    </cfRule>
  </conditionalFormatting>
  <conditionalFormatting sqref="I172 K172 M172 O172 Q172 S172 U172">
    <cfRule type="cellIs" dxfId="15463" priority="10125" stopIfTrue="1" operator="greaterThan">
      <formula>0</formula>
    </cfRule>
    <cfRule type="cellIs" dxfId="15462" priority="10126" stopIfTrue="1" operator="lessThan">
      <formula>0</formula>
    </cfRule>
  </conditionalFormatting>
  <conditionalFormatting sqref="AE172">
    <cfRule type="cellIs" dxfId="15461" priority="10123" stopIfTrue="1" operator="greaterThan">
      <formula>0</formula>
    </cfRule>
    <cfRule type="cellIs" dxfId="15460" priority="10124" stopIfTrue="1" operator="lessThan">
      <formula>0</formula>
    </cfRule>
  </conditionalFormatting>
  <conditionalFormatting sqref="AB179">
    <cfRule type="cellIs" dxfId="15459" priority="10121" stopIfTrue="1" operator="greaterThan">
      <formula>0</formula>
    </cfRule>
    <cfRule type="cellIs" dxfId="15458" priority="10122" stopIfTrue="1" operator="lessThan">
      <formula>0</formula>
    </cfRule>
  </conditionalFormatting>
  <conditionalFormatting sqref="AB179">
    <cfRule type="cellIs" dxfId="15457" priority="10119" stopIfTrue="1" operator="greaterThan">
      <formula>0</formula>
    </cfRule>
    <cfRule type="cellIs" dxfId="15456" priority="10120" stopIfTrue="1" operator="lessThan">
      <formula>0</formula>
    </cfRule>
  </conditionalFormatting>
  <conditionalFormatting sqref="AB179">
    <cfRule type="cellIs" dxfId="15455" priority="10117" stopIfTrue="1" operator="greaterThan">
      <formula>0</formula>
    </cfRule>
    <cfRule type="cellIs" dxfId="15454" priority="10118" stopIfTrue="1" operator="lessThan">
      <formula>0</formula>
    </cfRule>
  </conditionalFormatting>
  <conditionalFormatting sqref="AB179">
    <cfRule type="cellIs" dxfId="15453" priority="10115" stopIfTrue="1" operator="greaterThan">
      <formula>0</formula>
    </cfRule>
    <cfRule type="cellIs" dxfId="15452" priority="10116" stopIfTrue="1" operator="lessThan">
      <formula>0</formula>
    </cfRule>
  </conditionalFormatting>
  <conditionalFormatting sqref="AB179">
    <cfRule type="cellIs" dxfId="15451" priority="10113" stopIfTrue="1" operator="greaterThan">
      <formula>0</formula>
    </cfRule>
    <cfRule type="cellIs" dxfId="15450" priority="10114" stopIfTrue="1" operator="lessThan">
      <formula>0</formula>
    </cfRule>
  </conditionalFormatting>
  <conditionalFormatting sqref="AE179">
    <cfRule type="cellIs" dxfId="15449" priority="10111" stopIfTrue="1" operator="greaterThan">
      <formula>0</formula>
    </cfRule>
    <cfRule type="cellIs" dxfId="15448" priority="10112" stopIfTrue="1" operator="lessThan">
      <formula>0</formula>
    </cfRule>
  </conditionalFormatting>
  <conditionalFormatting sqref="AE179">
    <cfRule type="cellIs" dxfId="15447" priority="10109" stopIfTrue="1" operator="greaterThan">
      <formula>0</formula>
    </cfRule>
    <cfRule type="cellIs" dxfId="15446" priority="10110" stopIfTrue="1" operator="lessThan">
      <formula>0</formula>
    </cfRule>
  </conditionalFormatting>
  <conditionalFormatting sqref="AE179">
    <cfRule type="cellIs" dxfId="15445" priority="10107" stopIfTrue="1" operator="greaterThan">
      <formula>0</formula>
    </cfRule>
    <cfRule type="cellIs" dxfId="15444" priority="10108" stopIfTrue="1" operator="lessThan">
      <formula>0</formula>
    </cfRule>
  </conditionalFormatting>
  <conditionalFormatting sqref="AE179">
    <cfRule type="cellIs" dxfId="15443" priority="10105" stopIfTrue="1" operator="greaterThan">
      <formula>0</formula>
    </cfRule>
    <cfRule type="cellIs" dxfId="15442" priority="10106" stopIfTrue="1" operator="lessThan">
      <formula>0</formula>
    </cfRule>
  </conditionalFormatting>
  <conditionalFormatting sqref="AE179">
    <cfRule type="cellIs" dxfId="15441" priority="10103" stopIfTrue="1" operator="greaterThan">
      <formula>0</formula>
    </cfRule>
    <cfRule type="cellIs" dxfId="15440" priority="10104" stopIfTrue="1" operator="lessThan">
      <formula>0</formula>
    </cfRule>
  </conditionalFormatting>
  <conditionalFormatting sqref="AX178">
    <cfRule type="cellIs" dxfId="15439" priority="10101" stopIfTrue="1" operator="greaterThan">
      <formula>0</formula>
    </cfRule>
    <cfRule type="cellIs" dxfId="15438" priority="10102" stopIfTrue="1" operator="lessThan">
      <formula>0</formula>
    </cfRule>
  </conditionalFormatting>
  <conditionalFormatting sqref="AB177">
    <cfRule type="cellIs" dxfId="15437" priority="10099" stopIfTrue="1" operator="greaterThan">
      <formula>0</formula>
    </cfRule>
    <cfRule type="cellIs" dxfId="15436" priority="10100" stopIfTrue="1" operator="lessThan">
      <formula>0</formula>
    </cfRule>
  </conditionalFormatting>
  <conditionalFormatting sqref="AE177">
    <cfRule type="cellIs" dxfId="15435" priority="10097" stopIfTrue="1" operator="greaterThan">
      <formula>0</formula>
    </cfRule>
    <cfRule type="cellIs" dxfId="15434" priority="10098" stopIfTrue="1" operator="lessThan">
      <formula>0</formula>
    </cfRule>
  </conditionalFormatting>
  <conditionalFormatting sqref="AX177">
    <cfRule type="cellIs" dxfId="15433" priority="10095" stopIfTrue="1" operator="greaterThan">
      <formula>0</formula>
    </cfRule>
    <cfRule type="cellIs" dxfId="15432" priority="10096" stopIfTrue="1" operator="lessThan">
      <formula>0</formula>
    </cfRule>
  </conditionalFormatting>
  <conditionalFormatting sqref="AX180">
    <cfRule type="cellIs" dxfId="15431" priority="10093" stopIfTrue="1" operator="greaterThan">
      <formula>0</formula>
    </cfRule>
    <cfRule type="cellIs" dxfId="15430" priority="10094" stopIfTrue="1" operator="lessThan">
      <formula>0</formula>
    </cfRule>
  </conditionalFormatting>
  <conditionalFormatting sqref="AX180">
    <cfRule type="cellIs" dxfId="15429" priority="10091" stopIfTrue="1" operator="greaterThan">
      <formula>0</formula>
    </cfRule>
    <cfRule type="cellIs" dxfId="15428" priority="10092" stopIfTrue="1" operator="lessThan">
      <formula>0</formula>
    </cfRule>
  </conditionalFormatting>
  <conditionalFormatting sqref="AB180">
    <cfRule type="cellIs" dxfId="15427" priority="10089" stopIfTrue="1" operator="greaterThan">
      <formula>0</formula>
    </cfRule>
    <cfRule type="cellIs" dxfId="15426" priority="10090" stopIfTrue="1" operator="lessThan">
      <formula>0</formula>
    </cfRule>
  </conditionalFormatting>
  <conditionalFormatting sqref="AB180">
    <cfRule type="cellIs" dxfId="15425" priority="10087" stopIfTrue="1" operator="greaterThan">
      <formula>0</formula>
    </cfRule>
    <cfRule type="cellIs" dxfId="15424" priority="10088" stopIfTrue="1" operator="lessThan">
      <formula>0</formula>
    </cfRule>
  </conditionalFormatting>
  <conditionalFormatting sqref="AB180">
    <cfRule type="cellIs" dxfId="15423" priority="10085" stopIfTrue="1" operator="greaterThan">
      <formula>0</formula>
    </cfRule>
    <cfRule type="cellIs" dxfId="15422" priority="10086" stopIfTrue="1" operator="lessThan">
      <formula>0</formula>
    </cfRule>
  </conditionalFormatting>
  <conditionalFormatting sqref="AE180">
    <cfRule type="cellIs" dxfId="15421" priority="10083" stopIfTrue="1" operator="greaterThan">
      <formula>0</formula>
    </cfRule>
    <cfRule type="cellIs" dxfId="15420" priority="10084" stopIfTrue="1" operator="lessThan">
      <formula>0</formula>
    </cfRule>
  </conditionalFormatting>
  <conditionalFormatting sqref="AE180">
    <cfRule type="cellIs" dxfId="15419" priority="10081" stopIfTrue="1" operator="greaterThan">
      <formula>0</formula>
    </cfRule>
    <cfRule type="cellIs" dxfId="15418" priority="10082" stopIfTrue="1" operator="lessThan">
      <formula>0</formula>
    </cfRule>
  </conditionalFormatting>
  <conditionalFormatting sqref="AE185 AE187">
    <cfRule type="cellIs" dxfId="15417" priority="10079" stopIfTrue="1" operator="greaterThan">
      <formula>0</formula>
    </cfRule>
    <cfRule type="cellIs" dxfId="15416" priority="10080" stopIfTrue="1" operator="lessThan">
      <formula>0</formula>
    </cfRule>
  </conditionalFormatting>
  <conditionalFormatting sqref="AE185 AE187">
    <cfRule type="cellIs" dxfId="15415" priority="10077" stopIfTrue="1" operator="greaterThan">
      <formula>0</formula>
    </cfRule>
    <cfRule type="cellIs" dxfId="15414" priority="10078" stopIfTrue="1" operator="lessThan">
      <formula>0</formula>
    </cfRule>
  </conditionalFormatting>
  <conditionalFormatting sqref="AE185 AE187">
    <cfRule type="cellIs" dxfId="15413" priority="10075" stopIfTrue="1" operator="greaterThan">
      <formula>0</formula>
    </cfRule>
    <cfRule type="cellIs" dxfId="15412" priority="10076" stopIfTrue="1" operator="lessThan">
      <formula>0</formula>
    </cfRule>
  </conditionalFormatting>
  <conditionalFormatting sqref="AE185 AE187">
    <cfRule type="cellIs" dxfId="15411" priority="10073" stopIfTrue="1" operator="greaterThan">
      <formula>0</formula>
    </cfRule>
    <cfRule type="cellIs" dxfId="15410" priority="10074" stopIfTrue="1" operator="lessThan">
      <formula>0</formula>
    </cfRule>
  </conditionalFormatting>
  <conditionalFormatting sqref="AE185 AE187">
    <cfRule type="cellIs" dxfId="15409" priority="10071" stopIfTrue="1" operator="greaterThan">
      <formula>0</formula>
    </cfRule>
    <cfRule type="cellIs" dxfId="15408" priority="10072" stopIfTrue="1" operator="lessThan">
      <formula>0</formula>
    </cfRule>
  </conditionalFormatting>
  <conditionalFormatting sqref="AB185 AB187">
    <cfRule type="cellIs" dxfId="15407" priority="10069" stopIfTrue="1" operator="greaterThan">
      <formula>0</formula>
    </cfRule>
    <cfRule type="cellIs" dxfId="15406" priority="10070" stopIfTrue="1" operator="lessThan">
      <formula>0</formula>
    </cfRule>
  </conditionalFormatting>
  <conditionalFormatting sqref="AB185 AB187">
    <cfRule type="cellIs" dxfId="15405" priority="10067" stopIfTrue="1" operator="greaterThan">
      <formula>0</formula>
    </cfRule>
    <cfRule type="cellIs" dxfId="15404" priority="10068" stopIfTrue="1" operator="lessThan">
      <formula>0</formula>
    </cfRule>
  </conditionalFormatting>
  <conditionalFormatting sqref="AB185 AB187">
    <cfRule type="cellIs" dxfId="15403" priority="10065" stopIfTrue="1" operator="greaterThan">
      <formula>0</formula>
    </cfRule>
    <cfRule type="cellIs" dxfId="15402" priority="10066" stopIfTrue="1" operator="lessThan">
      <formula>0</formula>
    </cfRule>
  </conditionalFormatting>
  <conditionalFormatting sqref="AB185 AB187">
    <cfRule type="cellIs" dxfId="15401" priority="10063" stopIfTrue="1" operator="greaterThan">
      <formula>0</formula>
    </cfRule>
    <cfRule type="cellIs" dxfId="15400" priority="10064" stopIfTrue="1" operator="lessThan">
      <formula>0</formula>
    </cfRule>
  </conditionalFormatting>
  <conditionalFormatting sqref="AB185 AB187">
    <cfRule type="cellIs" dxfId="15399" priority="10061" stopIfTrue="1" operator="greaterThan">
      <formula>0</formula>
    </cfRule>
    <cfRule type="cellIs" dxfId="15398" priority="10062" stopIfTrue="1" operator="lessThan">
      <formula>0</formula>
    </cfRule>
  </conditionalFormatting>
  <conditionalFormatting sqref="AH185:AH187 AH189:AH198">
    <cfRule type="cellIs" dxfId="15397" priority="10059" stopIfTrue="1" operator="greaterThan">
      <formula>0</formula>
    </cfRule>
    <cfRule type="cellIs" dxfId="15396" priority="10060" stopIfTrue="1" operator="lessThan">
      <formula>0</formula>
    </cfRule>
  </conditionalFormatting>
  <conditionalFormatting sqref="AH185:AH187 AH189:AH198">
    <cfRule type="cellIs" dxfId="15395" priority="10057" stopIfTrue="1" operator="greaterThan">
      <formula>0</formula>
    </cfRule>
    <cfRule type="cellIs" dxfId="15394" priority="10058" stopIfTrue="1" operator="lessThan">
      <formula>0</formula>
    </cfRule>
  </conditionalFormatting>
  <conditionalFormatting sqref="AH185:AH187 AH189:AH198">
    <cfRule type="cellIs" dxfId="15393" priority="10055" stopIfTrue="1" operator="greaterThan">
      <formula>0</formula>
    </cfRule>
    <cfRule type="cellIs" dxfId="15392" priority="10056" stopIfTrue="1" operator="lessThan">
      <formula>0</formula>
    </cfRule>
  </conditionalFormatting>
  <conditionalFormatting sqref="AH185:AH187 AH189:AH198">
    <cfRule type="cellIs" dxfId="15391" priority="10053" stopIfTrue="1" operator="greaterThan">
      <formula>0</formula>
    </cfRule>
    <cfRule type="cellIs" dxfId="15390" priority="10054" stopIfTrue="1" operator="lessThan">
      <formula>0</formula>
    </cfRule>
  </conditionalFormatting>
  <conditionalFormatting sqref="AH185:AH187 AH189:AH198">
    <cfRule type="cellIs" dxfId="15389" priority="10051" stopIfTrue="1" operator="greaterThan">
      <formula>0</formula>
    </cfRule>
    <cfRule type="cellIs" dxfId="15388" priority="10052" stopIfTrue="1" operator="lessThan">
      <formula>0</formula>
    </cfRule>
  </conditionalFormatting>
  <conditionalFormatting sqref="AN185:AN198">
    <cfRule type="cellIs" dxfId="15387" priority="10047" stopIfTrue="1" operator="greaterThan">
      <formula>0</formula>
    </cfRule>
    <cfRule type="cellIs" dxfId="15386" priority="10048" stopIfTrue="1" operator="lessThan">
      <formula>0</formula>
    </cfRule>
  </conditionalFormatting>
  <conditionalFormatting sqref="AN185:AN198">
    <cfRule type="cellIs" dxfId="15385" priority="10045" stopIfTrue="1" operator="greaterThan">
      <formula>0</formula>
    </cfRule>
    <cfRule type="cellIs" dxfId="15384" priority="10046" stopIfTrue="1" operator="lessThan">
      <formula>0</formula>
    </cfRule>
  </conditionalFormatting>
  <conditionalFormatting sqref="AN185:AN198">
    <cfRule type="cellIs" dxfId="15383" priority="10043" stopIfTrue="1" operator="greaterThan">
      <formula>0</formula>
    </cfRule>
    <cfRule type="cellIs" dxfId="15382" priority="10044" stopIfTrue="1" operator="lessThan">
      <formula>0</formula>
    </cfRule>
  </conditionalFormatting>
  <conditionalFormatting sqref="AN185:AN198">
    <cfRule type="cellIs" dxfId="15381" priority="10041" stopIfTrue="1" operator="greaterThan">
      <formula>0</formula>
    </cfRule>
    <cfRule type="cellIs" dxfId="15380" priority="10042" stopIfTrue="1" operator="lessThan">
      <formula>0</formula>
    </cfRule>
  </conditionalFormatting>
  <conditionalFormatting sqref="AN185:AN198">
    <cfRule type="cellIs" dxfId="15379" priority="10049" stopIfTrue="1" operator="greaterThan">
      <formula>0</formula>
    </cfRule>
    <cfRule type="cellIs" dxfId="15378" priority="10050" stopIfTrue="1" operator="lessThan">
      <formula>0</formula>
    </cfRule>
  </conditionalFormatting>
  <conditionalFormatting sqref="AH177">
    <cfRule type="cellIs" dxfId="15377" priority="10039" stopIfTrue="1" operator="greaterThan">
      <formula>0</formula>
    </cfRule>
    <cfRule type="cellIs" dxfId="15376" priority="10040" stopIfTrue="1" operator="lessThan">
      <formula>0</formula>
    </cfRule>
  </conditionalFormatting>
  <conditionalFormatting sqref="AB183:AB184">
    <cfRule type="cellIs" dxfId="15375" priority="10037" stopIfTrue="1" operator="greaterThan">
      <formula>0</formula>
    </cfRule>
    <cfRule type="cellIs" dxfId="15374" priority="10038" stopIfTrue="1" operator="lessThan">
      <formula>0</formula>
    </cfRule>
  </conditionalFormatting>
  <conditionalFormatting sqref="AX183">
    <cfRule type="cellIs" dxfId="15373" priority="10035" stopIfTrue="1" operator="greaterThan">
      <formula>0</formula>
    </cfRule>
    <cfRule type="cellIs" dxfId="15372" priority="10036" stopIfTrue="1" operator="lessThan">
      <formula>0</formula>
    </cfRule>
  </conditionalFormatting>
  <conditionalFormatting sqref="AB188">
    <cfRule type="cellIs" dxfId="15371" priority="10033" stopIfTrue="1" operator="greaterThan">
      <formula>0</formula>
    </cfRule>
    <cfRule type="cellIs" dxfId="15370" priority="10034" stopIfTrue="1" operator="lessThan">
      <formula>0</formula>
    </cfRule>
  </conditionalFormatting>
  <conditionalFormatting sqref="AE188">
    <cfRule type="cellIs" dxfId="15369" priority="10031" stopIfTrue="1" operator="greaterThan">
      <formula>0</formula>
    </cfRule>
    <cfRule type="cellIs" dxfId="15368" priority="10032" stopIfTrue="1" operator="lessThan">
      <formula>0</formula>
    </cfRule>
  </conditionalFormatting>
  <conditionalFormatting sqref="AH188">
    <cfRule type="cellIs" dxfId="15367" priority="10029" stopIfTrue="1" operator="greaterThan">
      <formula>0</formula>
    </cfRule>
    <cfRule type="cellIs" dxfId="15366" priority="10030" stopIfTrue="1" operator="lessThan">
      <formula>0</formula>
    </cfRule>
  </conditionalFormatting>
  <conditionalFormatting sqref="AK188">
    <cfRule type="cellIs" dxfId="15365" priority="10027" stopIfTrue="1" operator="greaterThan">
      <formula>0</formula>
    </cfRule>
    <cfRule type="cellIs" dxfId="15364" priority="10028" stopIfTrue="1" operator="lessThan">
      <formula>0</formula>
    </cfRule>
  </conditionalFormatting>
  <conditionalFormatting sqref="AB189:AB190">
    <cfRule type="cellIs" dxfId="15363" priority="10025" stopIfTrue="1" operator="greaterThan">
      <formula>0</formula>
    </cfRule>
    <cfRule type="cellIs" dxfId="15362" priority="10026" stopIfTrue="1" operator="lessThan">
      <formula>0</formula>
    </cfRule>
  </conditionalFormatting>
  <conditionalFormatting sqref="AB189:AB190">
    <cfRule type="cellIs" dxfId="15361" priority="10023" stopIfTrue="1" operator="greaterThan">
      <formula>0</formula>
    </cfRule>
    <cfRule type="cellIs" dxfId="15360" priority="10024" stopIfTrue="1" operator="lessThan">
      <formula>0</formula>
    </cfRule>
  </conditionalFormatting>
  <conditionalFormatting sqref="AE189:AE190">
    <cfRule type="cellIs" dxfId="15359" priority="10021" stopIfTrue="1" operator="greaterThan">
      <formula>0</formula>
    </cfRule>
    <cfRule type="cellIs" dxfId="15358" priority="10022" stopIfTrue="1" operator="lessThan">
      <formula>0</formula>
    </cfRule>
  </conditionalFormatting>
  <conditionalFormatting sqref="AE189:AE190">
    <cfRule type="cellIs" dxfId="15357" priority="10019" stopIfTrue="1" operator="greaterThan">
      <formula>0</formula>
    </cfRule>
    <cfRule type="cellIs" dxfId="15356" priority="10020" stopIfTrue="1" operator="lessThan">
      <formula>0</formula>
    </cfRule>
  </conditionalFormatting>
  <conditionalFormatting sqref="AB191:AB192 AB194 AB198 AB196">
    <cfRule type="cellIs" dxfId="15355" priority="10017" stopIfTrue="1" operator="greaterThan">
      <formula>0</formula>
    </cfRule>
    <cfRule type="cellIs" dxfId="15354" priority="10018" stopIfTrue="1" operator="lessThan">
      <formula>0</formula>
    </cfRule>
  </conditionalFormatting>
  <conditionalFormatting sqref="AB191:AB192 AB194 AB198 AB196">
    <cfRule type="cellIs" dxfId="15353" priority="10015" stopIfTrue="1" operator="greaterThan">
      <formula>0</formula>
    </cfRule>
    <cfRule type="cellIs" dxfId="15352" priority="10016" stopIfTrue="1" operator="lessThan">
      <formula>0</formula>
    </cfRule>
  </conditionalFormatting>
  <conditionalFormatting sqref="AB191:AB192 AB194 AB198 AB196">
    <cfRule type="cellIs" dxfId="15351" priority="10013" stopIfTrue="1" operator="greaterThan">
      <formula>0</formula>
    </cfRule>
    <cfRule type="cellIs" dxfId="15350" priority="10014" stopIfTrue="1" operator="lessThan">
      <formula>0</formula>
    </cfRule>
  </conditionalFormatting>
  <conditionalFormatting sqref="AE191:AE192 AE194 AE198 AE196">
    <cfRule type="cellIs" dxfId="15349" priority="10011" stopIfTrue="1" operator="greaterThan">
      <formula>0</formula>
    </cfRule>
    <cfRule type="cellIs" dxfId="15348" priority="10012" stopIfTrue="1" operator="lessThan">
      <formula>0</formula>
    </cfRule>
  </conditionalFormatting>
  <conditionalFormatting sqref="AE191:AE192 AE194 AE198 AE196">
    <cfRule type="cellIs" dxfId="15347" priority="10009" stopIfTrue="1" operator="greaterThan">
      <formula>0</formula>
    </cfRule>
    <cfRule type="cellIs" dxfId="15346" priority="10010" stopIfTrue="1" operator="lessThan">
      <formula>0</formula>
    </cfRule>
  </conditionalFormatting>
  <conditionalFormatting sqref="AE191:AE192 AE194 AE198 AE196">
    <cfRule type="cellIs" dxfId="15345" priority="10007" stopIfTrue="1" operator="greaterThan">
      <formula>0</formula>
    </cfRule>
    <cfRule type="cellIs" dxfId="15344" priority="10008" stopIfTrue="1" operator="lessThan">
      <formula>0</formula>
    </cfRule>
  </conditionalFormatting>
  <conditionalFormatting sqref="AB186">
    <cfRule type="cellIs" dxfId="15343" priority="10005" stopIfTrue="1" operator="greaterThan">
      <formula>0</formula>
    </cfRule>
    <cfRule type="cellIs" dxfId="15342" priority="10006" stopIfTrue="1" operator="lessThan">
      <formula>0</formula>
    </cfRule>
  </conditionalFormatting>
  <conditionalFormatting sqref="AB186">
    <cfRule type="cellIs" dxfId="15341" priority="10003" stopIfTrue="1" operator="greaterThan">
      <formula>0</formula>
    </cfRule>
    <cfRule type="cellIs" dxfId="15340" priority="10004" stopIfTrue="1" operator="lessThan">
      <formula>0</formula>
    </cfRule>
  </conditionalFormatting>
  <conditionalFormatting sqref="AB186">
    <cfRule type="cellIs" dxfId="15339" priority="10001" stopIfTrue="1" operator="greaterThan">
      <formula>0</formula>
    </cfRule>
    <cfRule type="cellIs" dxfId="15338" priority="10002" stopIfTrue="1" operator="lessThan">
      <formula>0</formula>
    </cfRule>
  </conditionalFormatting>
  <conditionalFormatting sqref="AE186">
    <cfRule type="cellIs" dxfId="15337" priority="9999" stopIfTrue="1" operator="greaterThan">
      <formula>0</formula>
    </cfRule>
    <cfRule type="cellIs" dxfId="15336" priority="10000" stopIfTrue="1" operator="lessThan">
      <formula>0</formula>
    </cfRule>
  </conditionalFormatting>
  <conditionalFormatting sqref="AE186">
    <cfRule type="cellIs" dxfId="15335" priority="9997" stopIfTrue="1" operator="greaterThan">
      <formula>0</formula>
    </cfRule>
    <cfRule type="cellIs" dxfId="15334" priority="9998" stopIfTrue="1" operator="lessThan">
      <formula>0</formula>
    </cfRule>
  </conditionalFormatting>
  <conditionalFormatting sqref="AE186">
    <cfRule type="cellIs" dxfId="15333" priority="9995" stopIfTrue="1" operator="greaterThan">
      <formula>0</formula>
    </cfRule>
    <cfRule type="cellIs" dxfId="15332" priority="9996" stopIfTrue="1" operator="lessThan">
      <formula>0</formula>
    </cfRule>
  </conditionalFormatting>
  <conditionalFormatting sqref="AB175">
    <cfRule type="cellIs" dxfId="15331" priority="9993" stopIfTrue="1" operator="greaterThan">
      <formula>0</formula>
    </cfRule>
    <cfRule type="cellIs" dxfId="15330" priority="9994" stopIfTrue="1" operator="lessThan">
      <formula>0</formula>
    </cfRule>
  </conditionalFormatting>
  <conditionalFormatting sqref="AB175">
    <cfRule type="cellIs" dxfId="15329" priority="9991" stopIfTrue="1" operator="greaterThan">
      <formula>0</formula>
    </cfRule>
    <cfRule type="cellIs" dxfId="15328" priority="9992" stopIfTrue="1" operator="lessThan">
      <formula>0</formula>
    </cfRule>
  </conditionalFormatting>
  <conditionalFormatting sqref="AB175">
    <cfRule type="cellIs" dxfId="15327" priority="9989" stopIfTrue="1" operator="greaterThan">
      <formula>0</formula>
    </cfRule>
    <cfRule type="cellIs" dxfId="15326" priority="9990" stopIfTrue="1" operator="lessThan">
      <formula>0</formula>
    </cfRule>
  </conditionalFormatting>
  <conditionalFormatting sqref="AB171">
    <cfRule type="cellIs" dxfId="15325" priority="9987" stopIfTrue="1" operator="greaterThan">
      <formula>0</formula>
    </cfRule>
    <cfRule type="cellIs" dxfId="15324" priority="9988" stopIfTrue="1" operator="lessThan">
      <formula>0</formula>
    </cfRule>
  </conditionalFormatting>
  <conditionalFormatting sqref="AB171">
    <cfRule type="cellIs" dxfId="15323" priority="9985" stopIfTrue="1" operator="greaterThan">
      <formula>0</formula>
    </cfRule>
    <cfRule type="cellIs" dxfId="15322" priority="9986" stopIfTrue="1" operator="lessThan">
      <formula>0</formula>
    </cfRule>
  </conditionalFormatting>
  <conditionalFormatting sqref="AB171">
    <cfRule type="cellIs" dxfId="15321" priority="9983" stopIfTrue="1" operator="greaterThan">
      <formula>0</formula>
    </cfRule>
    <cfRule type="cellIs" dxfId="15320" priority="9984" stopIfTrue="1" operator="lessThan">
      <formula>0</formula>
    </cfRule>
  </conditionalFormatting>
  <conditionalFormatting sqref="AE175">
    <cfRule type="cellIs" dxfId="15319" priority="9981" stopIfTrue="1" operator="greaterThan">
      <formula>0</formula>
    </cfRule>
    <cfRule type="cellIs" dxfId="15318" priority="9982" stopIfTrue="1" operator="lessThan">
      <formula>0</formula>
    </cfRule>
  </conditionalFormatting>
  <conditionalFormatting sqref="AE175">
    <cfRule type="cellIs" dxfId="15317" priority="9979" stopIfTrue="1" operator="greaterThan">
      <formula>0</formula>
    </cfRule>
    <cfRule type="cellIs" dxfId="15316" priority="9980" stopIfTrue="1" operator="lessThan">
      <formula>0</formula>
    </cfRule>
  </conditionalFormatting>
  <conditionalFormatting sqref="AE175">
    <cfRule type="cellIs" dxfId="15315" priority="9977" stopIfTrue="1" operator="greaterThan">
      <formula>0</formula>
    </cfRule>
    <cfRule type="cellIs" dxfId="15314" priority="9978" stopIfTrue="1" operator="lessThan">
      <formula>0</formula>
    </cfRule>
  </conditionalFormatting>
  <conditionalFormatting sqref="AE171">
    <cfRule type="cellIs" dxfId="15313" priority="9975" stopIfTrue="1" operator="greaterThan">
      <formula>0</formula>
    </cfRule>
    <cfRule type="cellIs" dxfId="15312" priority="9976" stopIfTrue="1" operator="lessThan">
      <formula>0</formula>
    </cfRule>
  </conditionalFormatting>
  <conditionalFormatting sqref="AE171">
    <cfRule type="cellIs" dxfId="15311" priority="9973" stopIfTrue="1" operator="greaterThan">
      <formula>0</formula>
    </cfRule>
    <cfRule type="cellIs" dxfId="15310" priority="9974" stopIfTrue="1" operator="lessThan">
      <formula>0</formula>
    </cfRule>
  </conditionalFormatting>
  <conditionalFormatting sqref="AE171">
    <cfRule type="cellIs" dxfId="15309" priority="9971" stopIfTrue="1" operator="greaterThan">
      <formula>0</formula>
    </cfRule>
    <cfRule type="cellIs" dxfId="15308" priority="9972" stopIfTrue="1" operator="lessThan">
      <formula>0</formula>
    </cfRule>
  </conditionalFormatting>
  <conditionalFormatting sqref="AX191">
    <cfRule type="cellIs" dxfId="15307" priority="9969" stopIfTrue="1" operator="greaterThan">
      <formula>0</formula>
    </cfRule>
    <cfRule type="cellIs" dxfId="15306" priority="9970" stopIfTrue="1" operator="lessThan">
      <formula>0</formula>
    </cfRule>
  </conditionalFormatting>
  <conditionalFormatting sqref="AX184">
    <cfRule type="cellIs" dxfId="15305" priority="9967" stopIfTrue="1" operator="greaterThan">
      <formula>0</formula>
    </cfRule>
    <cfRule type="cellIs" dxfId="15304" priority="9968" stopIfTrue="1" operator="lessThan">
      <formula>0</formula>
    </cfRule>
  </conditionalFormatting>
  <conditionalFormatting sqref="AE193">
    <cfRule type="cellIs" dxfId="15303" priority="9965" stopIfTrue="1" operator="greaterThan">
      <formula>0</formula>
    </cfRule>
    <cfRule type="cellIs" dxfId="15302" priority="9966" stopIfTrue="1" operator="lessThan">
      <formula>0</formula>
    </cfRule>
  </conditionalFormatting>
  <conditionalFormatting sqref="AE193">
    <cfRule type="cellIs" dxfId="15301" priority="9963" stopIfTrue="1" operator="greaterThan">
      <formula>0</formula>
    </cfRule>
    <cfRule type="cellIs" dxfId="15300" priority="9964" stopIfTrue="1" operator="lessThan">
      <formula>0</formula>
    </cfRule>
  </conditionalFormatting>
  <conditionalFormatting sqref="AE193">
    <cfRule type="cellIs" dxfId="15299" priority="9961" stopIfTrue="1" operator="greaterThan">
      <formula>0</formula>
    </cfRule>
    <cfRule type="cellIs" dxfId="15298" priority="9962" stopIfTrue="1" operator="lessThan">
      <formula>0</formula>
    </cfRule>
  </conditionalFormatting>
  <conditionalFormatting sqref="AE193">
    <cfRule type="cellIs" dxfId="15297" priority="9959" stopIfTrue="1" operator="greaterThan">
      <formula>0</formula>
    </cfRule>
    <cfRule type="cellIs" dxfId="15296" priority="9960" stopIfTrue="1" operator="lessThan">
      <formula>0</formula>
    </cfRule>
  </conditionalFormatting>
  <conditionalFormatting sqref="AE193">
    <cfRule type="cellIs" dxfId="15295" priority="9957" stopIfTrue="1" operator="greaterThan">
      <formula>0</formula>
    </cfRule>
    <cfRule type="cellIs" dxfId="15294" priority="9958" stopIfTrue="1" operator="lessThan">
      <formula>0</formula>
    </cfRule>
  </conditionalFormatting>
  <conditionalFormatting sqref="AB193">
    <cfRule type="cellIs" dxfId="15293" priority="9955" stopIfTrue="1" operator="greaterThan">
      <formula>0</formula>
    </cfRule>
    <cfRule type="cellIs" dxfId="15292" priority="9956" stopIfTrue="1" operator="lessThan">
      <formula>0</formula>
    </cfRule>
  </conditionalFormatting>
  <conditionalFormatting sqref="AB193">
    <cfRule type="cellIs" dxfId="15291" priority="9953" stopIfTrue="1" operator="greaterThan">
      <formula>0</formula>
    </cfRule>
    <cfRule type="cellIs" dxfId="15290" priority="9954" stopIfTrue="1" operator="lessThan">
      <formula>0</formula>
    </cfRule>
  </conditionalFormatting>
  <conditionalFormatting sqref="AB193">
    <cfRule type="cellIs" dxfId="15289" priority="9951" stopIfTrue="1" operator="greaterThan">
      <formula>0</formula>
    </cfRule>
    <cfRule type="cellIs" dxfId="15288" priority="9952" stopIfTrue="1" operator="lessThan">
      <formula>0</formula>
    </cfRule>
  </conditionalFormatting>
  <conditionalFormatting sqref="AB193">
    <cfRule type="cellIs" dxfId="15287" priority="9949" stopIfTrue="1" operator="greaterThan">
      <formula>0</formula>
    </cfRule>
    <cfRule type="cellIs" dxfId="15286" priority="9950" stopIfTrue="1" operator="lessThan">
      <formula>0</formula>
    </cfRule>
  </conditionalFormatting>
  <conditionalFormatting sqref="AB193">
    <cfRule type="cellIs" dxfId="15285" priority="9947" stopIfTrue="1" operator="greaterThan">
      <formula>0</formula>
    </cfRule>
    <cfRule type="cellIs" dxfId="15284" priority="9948" stopIfTrue="1" operator="lessThan">
      <formula>0</formula>
    </cfRule>
  </conditionalFormatting>
  <conditionalFormatting sqref="AB199">
    <cfRule type="cellIs" dxfId="15283" priority="9945" stopIfTrue="1" operator="greaterThan">
      <formula>0</formula>
    </cfRule>
    <cfRule type="cellIs" dxfId="15282" priority="9946" stopIfTrue="1" operator="lessThan">
      <formula>0</formula>
    </cfRule>
  </conditionalFormatting>
  <conditionalFormatting sqref="AB199">
    <cfRule type="cellIs" dxfId="15281" priority="9943" stopIfTrue="1" operator="greaterThan">
      <formula>0</formula>
    </cfRule>
    <cfRule type="cellIs" dxfId="15280" priority="9944" stopIfTrue="1" operator="lessThan">
      <formula>0</formula>
    </cfRule>
  </conditionalFormatting>
  <conditionalFormatting sqref="AB199">
    <cfRule type="cellIs" dxfId="15279" priority="9941" stopIfTrue="1" operator="greaterThan">
      <formula>0</formula>
    </cfRule>
    <cfRule type="cellIs" dxfId="15278" priority="9942" stopIfTrue="1" operator="lessThan">
      <formula>0</formula>
    </cfRule>
  </conditionalFormatting>
  <conditionalFormatting sqref="AB199">
    <cfRule type="cellIs" dxfId="15277" priority="9939" stopIfTrue="1" operator="greaterThan">
      <formula>0</formula>
    </cfRule>
    <cfRule type="cellIs" dxfId="15276" priority="9940" stopIfTrue="1" operator="lessThan">
      <formula>0</formula>
    </cfRule>
  </conditionalFormatting>
  <conditionalFormatting sqref="AB199">
    <cfRule type="cellIs" dxfId="15275" priority="9937" stopIfTrue="1" operator="greaterThan">
      <formula>0</formula>
    </cfRule>
    <cfRule type="cellIs" dxfId="15274" priority="9938" stopIfTrue="1" operator="lessThan">
      <formula>0</formula>
    </cfRule>
  </conditionalFormatting>
  <conditionalFormatting sqref="AE199">
    <cfRule type="cellIs" dxfId="15273" priority="9935" stopIfTrue="1" operator="greaterThan">
      <formula>0</formula>
    </cfRule>
    <cfRule type="cellIs" dxfId="15272" priority="9936" stopIfTrue="1" operator="lessThan">
      <formula>0</formula>
    </cfRule>
  </conditionalFormatting>
  <conditionalFormatting sqref="AE199">
    <cfRule type="cellIs" dxfId="15271" priority="9933" stopIfTrue="1" operator="greaterThan">
      <formula>0</formula>
    </cfRule>
    <cfRule type="cellIs" dxfId="15270" priority="9934" stopIfTrue="1" operator="lessThan">
      <formula>0</formula>
    </cfRule>
  </conditionalFormatting>
  <conditionalFormatting sqref="AE199">
    <cfRule type="cellIs" dxfId="15269" priority="9931" stopIfTrue="1" operator="greaterThan">
      <formula>0</formula>
    </cfRule>
    <cfRule type="cellIs" dxfId="15268" priority="9932" stopIfTrue="1" operator="lessThan">
      <formula>0</formula>
    </cfRule>
  </conditionalFormatting>
  <conditionalFormatting sqref="AE199">
    <cfRule type="cellIs" dxfId="15267" priority="9929" stopIfTrue="1" operator="greaterThan">
      <formula>0</formula>
    </cfRule>
    <cfRule type="cellIs" dxfId="15266" priority="9930" stopIfTrue="1" operator="lessThan">
      <formula>0</formula>
    </cfRule>
  </conditionalFormatting>
  <conditionalFormatting sqref="AE199">
    <cfRule type="cellIs" dxfId="15265" priority="9927" stopIfTrue="1" operator="greaterThan">
      <formula>0</formula>
    </cfRule>
    <cfRule type="cellIs" dxfId="15264" priority="9928" stopIfTrue="1" operator="lessThan">
      <formula>0</formula>
    </cfRule>
  </conditionalFormatting>
  <conditionalFormatting sqref="AH199">
    <cfRule type="cellIs" dxfId="15263" priority="9925" stopIfTrue="1" operator="greaterThan">
      <formula>0</formula>
    </cfRule>
    <cfRule type="cellIs" dxfId="15262" priority="9926" stopIfTrue="1" operator="lessThan">
      <formula>0</formula>
    </cfRule>
  </conditionalFormatting>
  <conditionalFormatting sqref="AH199">
    <cfRule type="cellIs" dxfId="15261" priority="9923" stopIfTrue="1" operator="greaterThan">
      <formula>0</formula>
    </cfRule>
    <cfRule type="cellIs" dxfId="15260" priority="9924" stopIfTrue="1" operator="lessThan">
      <formula>0</formula>
    </cfRule>
  </conditionalFormatting>
  <conditionalFormatting sqref="AH199">
    <cfRule type="cellIs" dxfId="15259" priority="9921" stopIfTrue="1" operator="greaterThan">
      <formula>0</formula>
    </cfRule>
    <cfRule type="cellIs" dxfId="15258" priority="9922" stopIfTrue="1" operator="lessThan">
      <formula>0</formula>
    </cfRule>
  </conditionalFormatting>
  <conditionalFormatting sqref="AH199">
    <cfRule type="cellIs" dxfId="15257" priority="9919" stopIfTrue="1" operator="greaterThan">
      <formula>0</formula>
    </cfRule>
    <cfRule type="cellIs" dxfId="15256" priority="9920" stopIfTrue="1" operator="lessThan">
      <formula>0</formula>
    </cfRule>
  </conditionalFormatting>
  <conditionalFormatting sqref="AH199">
    <cfRule type="cellIs" dxfId="15255" priority="9917" stopIfTrue="1" operator="greaterThan">
      <formula>0</formula>
    </cfRule>
    <cfRule type="cellIs" dxfId="15254" priority="9918" stopIfTrue="1" operator="lessThan">
      <formula>0</formula>
    </cfRule>
  </conditionalFormatting>
  <conditionalFormatting sqref="AN199">
    <cfRule type="cellIs" dxfId="15253" priority="9913" stopIfTrue="1" operator="greaterThan">
      <formula>0</formula>
    </cfRule>
    <cfRule type="cellIs" dxfId="15252" priority="9914" stopIfTrue="1" operator="lessThan">
      <formula>0</formula>
    </cfRule>
  </conditionalFormatting>
  <conditionalFormatting sqref="AN199">
    <cfRule type="cellIs" dxfId="15251" priority="9911" stopIfTrue="1" operator="greaterThan">
      <formula>0</formula>
    </cfRule>
    <cfRule type="cellIs" dxfId="15250" priority="9912" stopIfTrue="1" operator="lessThan">
      <formula>0</formula>
    </cfRule>
  </conditionalFormatting>
  <conditionalFormatting sqref="AN199">
    <cfRule type="cellIs" dxfId="15249" priority="9909" stopIfTrue="1" operator="greaterThan">
      <formula>0</formula>
    </cfRule>
    <cfRule type="cellIs" dxfId="15248" priority="9910" stopIfTrue="1" operator="lessThan">
      <formula>0</formula>
    </cfRule>
  </conditionalFormatting>
  <conditionalFormatting sqref="AN199">
    <cfRule type="cellIs" dxfId="15247" priority="9907" stopIfTrue="1" operator="greaterThan">
      <formula>0</formula>
    </cfRule>
    <cfRule type="cellIs" dxfId="15246" priority="9908" stopIfTrue="1" operator="lessThan">
      <formula>0</formula>
    </cfRule>
  </conditionalFormatting>
  <conditionalFormatting sqref="AN199">
    <cfRule type="cellIs" dxfId="15245" priority="9915" stopIfTrue="1" operator="greaterThan">
      <formula>0</formula>
    </cfRule>
    <cfRule type="cellIs" dxfId="15244" priority="9916" stopIfTrue="1" operator="lessThan">
      <formula>0</formula>
    </cfRule>
  </conditionalFormatting>
  <conditionalFormatting sqref="AB200">
    <cfRule type="cellIs" dxfId="15243" priority="9905" stopIfTrue="1" operator="greaterThan">
      <formula>0</formula>
    </cfRule>
    <cfRule type="cellIs" dxfId="15242" priority="9906" stopIfTrue="1" operator="lessThan">
      <formula>0</formula>
    </cfRule>
  </conditionalFormatting>
  <conditionalFormatting sqref="AE200">
    <cfRule type="cellIs" dxfId="15241" priority="9901" stopIfTrue="1" operator="greaterThan">
      <formula>0</formula>
    </cfRule>
    <cfRule type="cellIs" dxfId="15240" priority="9902" stopIfTrue="1" operator="lessThan">
      <formula>0</formula>
    </cfRule>
  </conditionalFormatting>
  <conditionalFormatting sqref="AH200">
    <cfRule type="cellIs" dxfId="15239" priority="9899" stopIfTrue="1" operator="greaterThan">
      <formula>0</formula>
    </cfRule>
    <cfRule type="cellIs" dxfId="15238" priority="9900" stopIfTrue="1" operator="lessThan">
      <formula>0</formula>
    </cfRule>
  </conditionalFormatting>
  <conditionalFormatting sqref="AK200">
    <cfRule type="cellIs" dxfId="15237" priority="9897" stopIfTrue="1" operator="greaterThan">
      <formula>0</formula>
    </cfRule>
    <cfRule type="cellIs" dxfId="15236" priority="9898" stopIfTrue="1" operator="lessThan">
      <formula>0</formula>
    </cfRule>
  </conditionalFormatting>
  <conditionalFormatting sqref="AX196">
    <cfRule type="cellIs" dxfId="15235" priority="9895" stopIfTrue="1" operator="greaterThan">
      <formula>0</formula>
    </cfRule>
    <cfRule type="cellIs" dxfId="15234" priority="9896" stopIfTrue="1" operator="lessThan">
      <formula>0</formula>
    </cfRule>
  </conditionalFormatting>
  <conditionalFormatting sqref="AB197">
    <cfRule type="cellIs" dxfId="15233" priority="9893" stopIfTrue="1" operator="greaterThan">
      <formula>0</formula>
    </cfRule>
    <cfRule type="cellIs" dxfId="15232" priority="9894" stopIfTrue="1" operator="lessThan">
      <formula>0</formula>
    </cfRule>
  </conditionalFormatting>
  <conditionalFormatting sqref="AB197">
    <cfRule type="cellIs" dxfId="15231" priority="9891" stopIfTrue="1" operator="greaterThan">
      <formula>0</formula>
    </cfRule>
    <cfRule type="cellIs" dxfId="15230" priority="9892" stopIfTrue="1" operator="lessThan">
      <formula>0</formula>
    </cfRule>
  </conditionalFormatting>
  <conditionalFormatting sqref="AB197">
    <cfRule type="cellIs" dxfId="15229" priority="9889" stopIfTrue="1" operator="greaterThan">
      <formula>0</formula>
    </cfRule>
    <cfRule type="cellIs" dxfId="15228" priority="9890" stopIfTrue="1" operator="lessThan">
      <formula>0</formula>
    </cfRule>
  </conditionalFormatting>
  <conditionalFormatting sqref="AE197">
    <cfRule type="cellIs" dxfId="15227" priority="9887" stopIfTrue="1" operator="greaterThan">
      <formula>0</formula>
    </cfRule>
    <cfRule type="cellIs" dxfId="15226" priority="9888" stopIfTrue="1" operator="lessThan">
      <formula>0</formula>
    </cfRule>
  </conditionalFormatting>
  <conditionalFormatting sqref="AE197">
    <cfRule type="cellIs" dxfId="15225" priority="9885" stopIfTrue="1" operator="greaterThan">
      <formula>0</formula>
    </cfRule>
    <cfRule type="cellIs" dxfId="15224" priority="9886" stopIfTrue="1" operator="lessThan">
      <formula>0</formula>
    </cfRule>
  </conditionalFormatting>
  <conditionalFormatting sqref="AX197">
    <cfRule type="cellIs" dxfId="15223" priority="9883" stopIfTrue="1" operator="greaterThan">
      <formula>0</formula>
    </cfRule>
    <cfRule type="cellIs" dxfId="15222" priority="9884" stopIfTrue="1" operator="lessThan">
      <formula>0</formula>
    </cfRule>
  </conditionalFormatting>
  <conditionalFormatting sqref="AX197">
    <cfRule type="cellIs" dxfId="15221" priority="9881" stopIfTrue="1" operator="greaterThan">
      <formula>0</formula>
    </cfRule>
    <cfRule type="cellIs" dxfId="15220" priority="9882" stopIfTrue="1" operator="lessThan">
      <formula>0</formula>
    </cfRule>
  </conditionalFormatting>
  <conditionalFormatting sqref="AX203:AX204">
    <cfRule type="cellIs" dxfId="15219" priority="9879" stopIfTrue="1" operator="greaterThan">
      <formula>0</formula>
    </cfRule>
    <cfRule type="cellIs" dxfId="15218" priority="9880" stopIfTrue="1" operator="lessThan">
      <formula>0</formula>
    </cfRule>
  </conditionalFormatting>
  <conditionalFormatting sqref="AB204">
    <cfRule type="cellIs" dxfId="15217" priority="9877" stopIfTrue="1" operator="greaterThan">
      <formula>0</formula>
    </cfRule>
    <cfRule type="cellIs" dxfId="15216" priority="9878" stopIfTrue="1" operator="lessThan">
      <formula>0</formula>
    </cfRule>
  </conditionalFormatting>
  <conditionalFormatting sqref="AB204">
    <cfRule type="cellIs" dxfId="15215" priority="9875" stopIfTrue="1" operator="greaterThan">
      <formula>0</formula>
    </cfRule>
    <cfRule type="cellIs" dxfId="15214" priority="9876" stopIfTrue="1" operator="lessThan">
      <formula>0</formula>
    </cfRule>
  </conditionalFormatting>
  <conditionalFormatting sqref="AB204">
    <cfRule type="cellIs" dxfId="15213" priority="9873" stopIfTrue="1" operator="greaterThan">
      <formula>0</formula>
    </cfRule>
    <cfRule type="cellIs" dxfId="15212" priority="9874" stopIfTrue="1" operator="lessThan">
      <formula>0</formula>
    </cfRule>
  </conditionalFormatting>
  <conditionalFormatting sqref="AE204">
    <cfRule type="cellIs" dxfId="15211" priority="9871" stopIfTrue="1" operator="greaterThan">
      <formula>0</formula>
    </cfRule>
    <cfRule type="cellIs" dxfId="15210" priority="9872" stopIfTrue="1" operator="lessThan">
      <formula>0</formula>
    </cfRule>
  </conditionalFormatting>
  <conditionalFormatting sqref="AE204">
    <cfRule type="cellIs" dxfId="15209" priority="9869" stopIfTrue="1" operator="greaterThan">
      <formula>0</formula>
    </cfRule>
    <cfRule type="cellIs" dxfId="15208" priority="9870" stopIfTrue="1" operator="lessThan">
      <formula>0</formula>
    </cfRule>
  </conditionalFormatting>
  <conditionalFormatting sqref="AE204">
    <cfRule type="cellIs" dxfId="15207" priority="9867" stopIfTrue="1" operator="greaterThan">
      <formula>0</formula>
    </cfRule>
    <cfRule type="cellIs" dxfId="15206" priority="9868" stopIfTrue="1" operator="lessThan">
      <formula>0</formula>
    </cfRule>
  </conditionalFormatting>
  <conditionalFormatting sqref="AB209">
    <cfRule type="cellIs" dxfId="15205" priority="9865" stopIfTrue="1" operator="greaterThan">
      <formula>0</formula>
    </cfRule>
    <cfRule type="cellIs" dxfId="15204" priority="9866" stopIfTrue="1" operator="lessThan">
      <formula>0</formula>
    </cfRule>
  </conditionalFormatting>
  <conditionalFormatting sqref="AB209">
    <cfRule type="cellIs" dxfId="15203" priority="9863" stopIfTrue="1" operator="greaterThan">
      <formula>0</formula>
    </cfRule>
    <cfRule type="cellIs" dxfId="15202" priority="9864" stopIfTrue="1" operator="lessThan">
      <formula>0</formula>
    </cfRule>
  </conditionalFormatting>
  <conditionalFormatting sqref="AB209">
    <cfRule type="cellIs" dxfId="15201" priority="9861" stopIfTrue="1" operator="greaterThan">
      <formula>0</formula>
    </cfRule>
    <cfRule type="cellIs" dxfId="15200" priority="9862" stopIfTrue="1" operator="lessThan">
      <formula>0</formula>
    </cfRule>
  </conditionalFormatting>
  <conditionalFormatting sqref="AB209">
    <cfRule type="cellIs" dxfId="15199" priority="9859" stopIfTrue="1" operator="greaterThan">
      <formula>0</formula>
    </cfRule>
    <cfRule type="cellIs" dxfId="15198" priority="9860" stopIfTrue="1" operator="lessThan">
      <formula>0</formula>
    </cfRule>
  </conditionalFormatting>
  <conditionalFormatting sqref="AB209">
    <cfRule type="cellIs" dxfId="15197" priority="9857" stopIfTrue="1" operator="greaterThan">
      <formula>0</formula>
    </cfRule>
    <cfRule type="cellIs" dxfId="15196" priority="9858" stopIfTrue="1" operator="lessThan">
      <formula>0</formula>
    </cfRule>
  </conditionalFormatting>
  <conditionalFormatting sqref="AE209">
    <cfRule type="cellIs" dxfId="15195" priority="9855" stopIfTrue="1" operator="greaterThan">
      <formula>0</formula>
    </cfRule>
    <cfRule type="cellIs" dxfId="15194" priority="9856" stopIfTrue="1" operator="lessThan">
      <formula>0</formula>
    </cfRule>
  </conditionalFormatting>
  <conditionalFormatting sqref="AE209">
    <cfRule type="cellIs" dxfId="15193" priority="9853" stopIfTrue="1" operator="greaterThan">
      <formula>0</formula>
    </cfRule>
    <cfRule type="cellIs" dxfId="15192" priority="9854" stopIfTrue="1" operator="lessThan">
      <formula>0</formula>
    </cfRule>
  </conditionalFormatting>
  <conditionalFormatting sqref="AE209">
    <cfRule type="cellIs" dxfId="15191" priority="9851" stopIfTrue="1" operator="greaterThan">
      <formula>0</formula>
    </cfRule>
    <cfRule type="cellIs" dxfId="15190" priority="9852" stopIfTrue="1" operator="lessThan">
      <formula>0</formula>
    </cfRule>
  </conditionalFormatting>
  <conditionalFormatting sqref="AE209">
    <cfRule type="cellIs" dxfId="15189" priority="9849" stopIfTrue="1" operator="greaterThan">
      <formula>0</formula>
    </cfRule>
    <cfRule type="cellIs" dxfId="15188" priority="9850" stopIfTrue="1" operator="lessThan">
      <formula>0</formula>
    </cfRule>
  </conditionalFormatting>
  <conditionalFormatting sqref="AE209">
    <cfRule type="cellIs" dxfId="15187" priority="9847" stopIfTrue="1" operator="greaterThan">
      <formula>0</formula>
    </cfRule>
    <cfRule type="cellIs" dxfId="15186" priority="9848" stopIfTrue="1" operator="lessThan">
      <formula>0</formula>
    </cfRule>
  </conditionalFormatting>
  <conditionalFormatting sqref="AH209:AH210">
    <cfRule type="cellIs" dxfId="15185" priority="9845" stopIfTrue="1" operator="greaterThan">
      <formula>0</formula>
    </cfRule>
    <cfRule type="cellIs" dxfId="15184" priority="9846" stopIfTrue="1" operator="lessThan">
      <formula>0</formula>
    </cfRule>
  </conditionalFormatting>
  <conditionalFormatting sqref="AH209:AH210">
    <cfRule type="cellIs" dxfId="15183" priority="9843" stopIfTrue="1" operator="greaterThan">
      <formula>0</formula>
    </cfRule>
    <cfRule type="cellIs" dxfId="15182" priority="9844" stopIfTrue="1" operator="lessThan">
      <formula>0</formula>
    </cfRule>
  </conditionalFormatting>
  <conditionalFormatting sqref="AH209:AH210">
    <cfRule type="cellIs" dxfId="15181" priority="9841" stopIfTrue="1" operator="greaterThan">
      <formula>0</formula>
    </cfRule>
    <cfRule type="cellIs" dxfId="15180" priority="9842" stopIfTrue="1" operator="lessThan">
      <formula>0</formula>
    </cfRule>
  </conditionalFormatting>
  <conditionalFormatting sqref="AH209:AH210">
    <cfRule type="cellIs" dxfId="15179" priority="9839" stopIfTrue="1" operator="greaterThan">
      <formula>0</formula>
    </cfRule>
    <cfRule type="cellIs" dxfId="15178" priority="9840" stopIfTrue="1" operator="lessThan">
      <formula>0</formula>
    </cfRule>
  </conditionalFormatting>
  <conditionalFormatting sqref="AH209:AH210">
    <cfRule type="cellIs" dxfId="15177" priority="9837" stopIfTrue="1" operator="greaterThan">
      <formula>0</formula>
    </cfRule>
    <cfRule type="cellIs" dxfId="15176" priority="9838" stopIfTrue="1" operator="lessThan">
      <formula>0</formula>
    </cfRule>
  </conditionalFormatting>
  <conditionalFormatting sqref="AN209:AN210">
    <cfRule type="cellIs" dxfId="15175" priority="9833" stopIfTrue="1" operator="greaterThan">
      <formula>0</formula>
    </cfRule>
    <cfRule type="cellIs" dxfId="15174" priority="9834" stopIfTrue="1" operator="lessThan">
      <formula>0</formula>
    </cfRule>
  </conditionalFormatting>
  <conditionalFormatting sqref="AN209:AN210">
    <cfRule type="cellIs" dxfId="15173" priority="9831" stopIfTrue="1" operator="greaterThan">
      <formula>0</formula>
    </cfRule>
    <cfRule type="cellIs" dxfId="15172" priority="9832" stopIfTrue="1" operator="lessThan">
      <formula>0</formula>
    </cfRule>
  </conditionalFormatting>
  <conditionalFormatting sqref="AN209:AN210">
    <cfRule type="cellIs" dxfId="15171" priority="9829" stopIfTrue="1" operator="greaterThan">
      <formula>0</formula>
    </cfRule>
    <cfRule type="cellIs" dxfId="15170" priority="9830" stopIfTrue="1" operator="lessThan">
      <formula>0</formula>
    </cfRule>
  </conditionalFormatting>
  <conditionalFormatting sqref="AN209:AN210">
    <cfRule type="cellIs" dxfId="15169" priority="9827" stopIfTrue="1" operator="greaterThan">
      <formula>0</formula>
    </cfRule>
    <cfRule type="cellIs" dxfId="15168" priority="9828" stopIfTrue="1" operator="lessThan">
      <formula>0</formula>
    </cfRule>
  </conditionalFormatting>
  <conditionalFormatting sqref="AN209:AN210">
    <cfRule type="cellIs" dxfId="15167" priority="9835" stopIfTrue="1" operator="greaterThan">
      <formula>0</formula>
    </cfRule>
    <cfRule type="cellIs" dxfId="15166" priority="9836" stopIfTrue="1" operator="lessThan">
      <formula>0</formula>
    </cfRule>
  </conditionalFormatting>
  <conditionalFormatting sqref="AB211">
    <cfRule type="cellIs" dxfId="15165" priority="9825" stopIfTrue="1" operator="greaterThan">
      <formula>0</formula>
    </cfRule>
    <cfRule type="cellIs" dxfId="15164" priority="9826" stopIfTrue="1" operator="lessThan">
      <formula>0</formula>
    </cfRule>
  </conditionalFormatting>
  <conditionalFormatting sqref="AE211">
    <cfRule type="cellIs" dxfId="15163" priority="9823" stopIfTrue="1" operator="greaterThan">
      <formula>0</formula>
    </cfRule>
    <cfRule type="cellIs" dxfId="15162" priority="9824" stopIfTrue="1" operator="lessThan">
      <formula>0</formula>
    </cfRule>
  </conditionalFormatting>
  <conditionalFormatting sqref="AH211">
    <cfRule type="cellIs" dxfId="15161" priority="9821" stopIfTrue="1" operator="greaterThan">
      <formula>0</formula>
    </cfRule>
    <cfRule type="cellIs" dxfId="15160" priority="9822" stopIfTrue="1" operator="lessThan">
      <formula>0</formula>
    </cfRule>
  </conditionalFormatting>
  <conditionalFormatting sqref="AK211">
    <cfRule type="cellIs" dxfId="15159" priority="9819" stopIfTrue="1" operator="greaterThan">
      <formula>0</formula>
    </cfRule>
    <cfRule type="cellIs" dxfId="15158" priority="9820" stopIfTrue="1" operator="lessThan">
      <formula>0</formula>
    </cfRule>
  </conditionalFormatting>
  <conditionalFormatting sqref="AB212 AB214">
    <cfRule type="cellIs" dxfId="15157" priority="9817" stopIfTrue="1" operator="greaterThan">
      <formula>0</formula>
    </cfRule>
    <cfRule type="cellIs" dxfId="15156" priority="9818" stopIfTrue="1" operator="lessThan">
      <formula>0</formula>
    </cfRule>
  </conditionalFormatting>
  <conditionalFormatting sqref="AB212 AB214">
    <cfRule type="cellIs" dxfId="15155" priority="9815" stopIfTrue="1" operator="greaterThan">
      <formula>0</formula>
    </cfRule>
    <cfRule type="cellIs" dxfId="15154" priority="9816" stopIfTrue="1" operator="lessThan">
      <formula>0</formula>
    </cfRule>
  </conditionalFormatting>
  <conditionalFormatting sqref="AE212 AE214">
    <cfRule type="cellIs" dxfId="15153" priority="9813" stopIfTrue="1" operator="greaterThan">
      <formula>0</formula>
    </cfRule>
    <cfRule type="cellIs" dxfId="15152" priority="9814" stopIfTrue="1" operator="lessThan">
      <formula>0</formula>
    </cfRule>
  </conditionalFormatting>
  <conditionalFormatting sqref="AE212 AE214">
    <cfRule type="cellIs" dxfId="15151" priority="9811" stopIfTrue="1" operator="greaterThan">
      <formula>0</formula>
    </cfRule>
    <cfRule type="cellIs" dxfId="15150" priority="9812" stopIfTrue="1" operator="lessThan">
      <formula>0</formula>
    </cfRule>
  </conditionalFormatting>
  <conditionalFormatting sqref="AB215">
    <cfRule type="cellIs" dxfId="15149" priority="9809" stopIfTrue="1" operator="greaterThan">
      <formula>0</formula>
    </cfRule>
    <cfRule type="cellIs" dxfId="15148" priority="9810" stopIfTrue="1" operator="lessThan">
      <formula>0</formula>
    </cfRule>
  </conditionalFormatting>
  <conditionalFormatting sqref="AB215">
    <cfRule type="cellIs" dxfId="15147" priority="9807" stopIfTrue="1" operator="greaterThan">
      <formula>0</formula>
    </cfRule>
    <cfRule type="cellIs" dxfId="15146" priority="9808" stopIfTrue="1" operator="lessThan">
      <formula>0</formula>
    </cfRule>
  </conditionalFormatting>
  <conditionalFormatting sqref="AB215">
    <cfRule type="cellIs" dxfId="15145" priority="9805" stopIfTrue="1" operator="greaterThan">
      <formula>0</formula>
    </cfRule>
    <cfRule type="cellIs" dxfId="15144" priority="9806" stopIfTrue="1" operator="lessThan">
      <formula>0</formula>
    </cfRule>
  </conditionalFormatting>
  <conditionalFormatting sqref="AE215">
    <cfRule type="cellIs" dxfId="15143" priority="9803" stopIfTrue="1" operator="greaterThan">
      <formula>0</formula>
    </cfRule>
    <cfRule type="cellIs" dxfId="15142" priority="9804" stopIfTrue="1" operator="lessThan">
      <formula>0</formula>
    </cfRule>
  </conditionalFormatting>
  <conditionalFormatting sqref="AE215">
    <cfRule type="cellIs" dxfId="15141" priority="9801" stopIfTrue="1" operator="greaterThan">
      <formula>0</formula>
    </cfRule>
    <cfRule type="cellIs" dxfId="15140" priority="9802" stopIfTrue="1" operator="lessThan">
      <formula>0</formula>
    </cfRule>
  </conditionalFormatting>
  <conditionalFormatting sqref="AE215">
    <cfRule type="cellIs" dxfId="15139" priority="9799" stopIfTrue="1" operator="greaterThan">
      <formula>0</formula>
    </cfRule>
    <cfRule type="cellIs" dxfId="15138" priority="9800" stopIfTrue="1" operator="lessThan">
      <formula>0</formula>
    </cfRule>
  </conditionalFormatting>
  <conditionalFormatting sqref="AX208">
    <cfRule type="cellIs" dxfId="15137" priority="9797" stopIfTrue="1" operator="greaterThan">
      <formula>0</formula>
    </cfRule>
    <cfRule type="cellIs" dxfId="15136" priority="9798" stopIfTrue="1" operator="lessThan">
      <formula>0</formula>
    </cfRule>
  </conditionalFormatting>
  <conditionalFormatting sqref="AX215">
    <cfRule type="cellIs" dxfId="15135" priority="9795" stopIfTrue="1" operator="greaterThan">
      <formula>0</formula>
    </cfRule>
    <cfRule type="cellIs" dxfId="15134" priority="9796" stopIfTrue="1" operator="lessThan">
      <formula>0</formula>
    </cfRule>
  </conditionalFormatting>
  <conditionalFormatting sqref="AB216:AB217">
    <cfRule type="cellIs" dxfId="15133" priority="9793" stopIfTrue="1" operator="greaterThan">
      <formula>0</formula>
    </cfRule>
    <cfRule type="cellIs" dxfId="15132" priority="9794" stopIfTrue="1" operator="lessThan">
      <formula>0</formula>
    </cfRule>
  </conditionalFormatting>
  <conditionalFormatting sqref="AB216:AB217">
    <cfRule type="cellIs" dxfId="15131" priority="9791" stopIfTrue="1" operator="greaterThan">
      <formula>0</formula>
    </cfRule>
    <cfRule type="cellIs" dxfId="15130" priority="9792" stopIfTrue="1" operator="lessThan">
      <formula>0</formula>
    </cfRule>
  </conditionalFormatting>
  <conditionalFormatting sqref="AB216:AB217">
    <cfRule type="cellIs" dxfId="15129" priority="9789" stopIfTrue="1" operator="greaterThan">
      <formula>0</formula>
    </cfRule>
    <cfRule type="cellIs" dxfId="15128" priority="9790" stopIfTrue="1" operator="lessThan">
      <formula>0</formula>
    </cfRule>
  </conditionalFormatting>
  <conditionalFormatting sqref="AB216:AB217">
    <cfRule type="cellIs" dxfId="15127" priority="9787" stopIfTrue="1" operator="greaterThan">
      <formula>0</formula>
    </cfRule>
    <cfRule type="cellIs" dxfId="15126" priority="9788" stopIfTrue="1" operator="lessThan">
      <formula>0</formula>
    </cfRule>
  </conditionalFormatting>
  <conditionalFormatting sqref="AB216:AB217">
    <cfRule type="cellIs" dxfId="15125" priority="9785" stopIfTrue="1" operator="greaterThan">
      <formula>0</formula>
    </cfRule>
    <cfRule type="cellIs" dxfId="15124" priority="9786" stopIfTrue="1" operator="lessThan">
      <formula>0</formula>
    </cfRule>
  </conditionalFormatting>
  <conditionalFormatting sqref="AE216:AE217">
    <cfRule type="cellIs" dxfId="15123" priority="9783" stopIfTrue="1" operator="greaterThan">
      <formula>0</formula>
    </cfRule>
    <cfRule type="cellIs" dxfId="15122" priority="9784" stopIfTrue="1" operator="lessThan">
      <formula>0</formula>
    </cfRule>
  </conditionalFormatting>
  <conditionalFormatting sqref="AE216:AE217">
    <cfRule type="cellIs" dxfId="15121" priority="9781" stopIfTrue="1" operator="greaterThan">
      <formula>0</formula>
    </cfRule>
    <cfRule type="cellIs" dxfId="15120" priority="9782" stopIfTrue="1" operator="lessThan">
      <formula>0</formula>
    </cfRule>
  </conditionalFormatting>
  <conditionalFormatting sqref="AE216:AE217">
    <cfRule type="cellIs" dxfId="15119" priority="9779" stopIfTrue="1" operator="greaterThan">
      <formula>0</formula>
    </cfRule>
    <cfRule type="cellIs" dxfId="15118" priority="9780" stopIfTrue="1" operator="lessThan">
      <formula>0</formula>
    </cfRule>
  </conditionalFormatting>
  <conditionalFormatting sqref="AE216:AE217">
    <cfRule type="cellIs" dxfId="15117" priority="9777" stopIfTrue="1" operator="greaterThan">
      <formula>0</formula>
    </cfRule>
    <cfRule type="cellIs" dxfId="15116" priority="9778" stopIfTrue="1" operator="lessThan">
      <formula>0</formula>
    </cfRule>
  </conditionalFormatting>
  <conditionalFormatting sqref="AE216:AE217">
    <cfRule type="cellIs" dxfId="15115" priority="9775" stopIfTrue="1" operator="greaterThan">
      <formula>0</formula>
    </cfRule>
    <cfRule type="cellIs" dxfId="15114" priority="9776" stopIfTrue="1" operator="lessThan">
      <formula>0</formula>
    </cfRule>
  </conditionalFormatting>
  <conditionalFormatting sqref="AH216:AH217">
    <cfRule type="cellIs" dxfId="15113" priority="9773" stopIfTrue="1" operator="greaterThan">
      <formula>0</formula>
    </cfRule>
    <cfRule type="cellIs" dxfId="15112" priority="9774" stopIfTrue="1" operator="lessThan">
      <formula>0</formula>
    </cfRule>
  </conditionalFormatting>
  <conditionalFormatting sqref="AH216:AH217">
    <cfRule type="cellIs" dxfId="15111" priority="9771" stopIfTrue="1" operator="greaterThan">
      <formula>0</formula>
    </cfRule>
    <cfRule type="cellIs" dxfId="15110" priority="9772" stopIfTrue="1" operator="lessThan">
      <formula>0</formula>
    </cfRule>
  </conditionalFormatting>
  <conditionalFormatting sqref="AH216:AH217">
    <cfRule type="cellIs" dxfId="15109" priority="9769" stopIfTrue="1" operator="greaterThan">
      <formula>0</formula>
    </cfRule>
    <cfRule type="cellIs" dxfId="15108" priority="9770" stopIfTrue="1" operator="lessThan">
      <formula>0</formula>
    </cfRule>
  </conditionalFormatting>
  <conditionalFormatting sqref="AH216:AH217">
    <cfRule type="cellIs" dxfId="15107" priority="9767" stopIfTrue="1" operator="greaterThan">
      <formula>0</formula>
    </cfRule>
    <cfRule type="cellIs" dxfId="15106" priority="9768" stopIfTrue="1" operator="lessThan">
      <formula>0</formula>
    </cfRule>
  </conditionalFormatting>
  <conditionalFormatting sqref="AH216:AH217">
    <cfRule type="cellIs" dxfId="15105" priority="9765" stopIfTrue="1" operator="greaterThan">
      <formula>0</formula>
    </cfRule>
    <cfRule type="cellIs" dxfId="15104" priority="9766" stopIfTrue="1" operator="lessThan">
      <formula>0</formula>
    </cfRule>
  </conditionalFormatting>
  <conditionalFormatting sqref="AN216:AN217">
    <cfRule type="cellIs" dxfId="15103" priority="9761" stopIfTrue="1" operator="greaterThan">
      <formula>0</formula>
    </cfRule>
    <cfRule type="cellIs" dxfId="15102" priority="9762" stopIfTrue="1" operator="lessThan">
      <formula>0</formula>
    </cfRule>
  </conditionalFormatting>
  <conditionalFormatting sqref="AN216:AN217">
    <cfRule type="cellIs" dxfId="15101" priority="9759" stopIfTrue="1" operator="greaterThan">
      <formula>0</formula>
    </cfRule>
    <cfRule type="cellIs" dxfId="15100" priority="9760" stopIfTrue="1" operator="lessThan">
      <formula>0</formula>
    </cfRule>
  </conditionalFormatting>
  <conditionalFormatting sqref="AN216:AN217">
    <cfRule type="cellIs" dxfId="15099" priority="9757" stopIfTrue="1" operator="greaterThan">
      <formula>0</formula>
    </cfRule>
    <cfRule type="cellIs" dxfId="15098" priority="9758" stopIfTrue="1" operator="lessThan">
      <formula>0</formula>
    </cfRule>
  </conditionalFormatting>
  <conditionalFormatting sqref="AN216:AN217">
    <cfRule type="cellIs" dxfId="15097" priority="9755" stopIfTrue="1" operator="greaterThan">
      <formula>0</formula>
    </cfRule>
    <cfRule type="cellIs" dxfId="15096" priority="9756" stopIfTrue="1" operator="lessThan">
      <formula>0</formula>
    </cfRule>
  </conditionalFormatting>
  <conditionalFormatting sqref="AN216:AN217">
    <cfRule type="cellIs" dxfId="15095" priority="9763" stopIfTrue="1" operator="greaterThan">
      <formula>0</formula>
    </cfRule>
    <cfRule type="cellIs" dxfId="15094" priority="9764" stopIfTrue="1" operator="lessThan">
      <formula>0</formula>
    </cfRule>
  </conditionalFormatting>
  <conditionalFormatting sqref="AX213">
    <cfRule type="cellIs" dxfId="15093" priority="9753" stopIfTrue="1" operator="greaterThan">
      <formula>0</formula>
    </cfRule>
    <cfRule type="cellIs" dxfId="15092" priority="9754" stopIfTrue="1" operator="lessThan">
      <formula>0</formula>
    </cfRule>
  </conditionalFormatting>
  <conditionalFormatting sqref="AB213">
    <cfRule type="cellIs" dxfId="15091" priority="9751" stopIfTrue="1" operator="greaterThan">
      <formula>0</formula>
    </cfRule>
    <cfRule type="cellIs" dxfId="15090" priority="9752" stopIfTrue="1" operator="lessThan">
      <formula>0</formula>
    </cfRule>
  </conditionalFormatting>
  <conditionalFormatting sqref="AE213">
    <cfRule type="cellIs" dxfId="15089" priority="9749" stopIfTrue="1" operator="greaterThan">
      <formula>0</formula>
    </cfRule>
    <cfRule type="cellIs" dxfId="15088" priority="9750" stopIfTrue="1" operator="lessThan">
      <formula>0</formula>
    </cfRule>
  </conditionalFormatting>
  <conditionalFormatting sqref="AH213">
    <cfRule type="cellIs" dxfId="15087" priority="9747" stopIfTrue="1" operator="greaterThan">
      <formula>0</formula>
    </cfRule>
    <cfRule type="cellIs" dxfId="15086" priority="9748" stopIfTrue="1" operator="lessThan">
      <formula>0</formula>
    </cfRule>
  </conditionalFormatting>
  <conditionalFormatting sqref="AE210">
    <cfRule type="cellIs" dxfId="15085" priority="9745" stopIfTrue="1" operator="greaterThan">
      <formula>0</formula>
    </cfRule>
    <cfRule type="cellIs" dxfId="15084" priority="9746" stopIfTrue="1" operator="lessThan">
      <formula>0</formula>
    </cfRule>
  </conditionalFormatting>
  <conditionalFormatting sqref="AE210">
    <cfRule type="cellIs" dxfId="15083" priority="9743" stopIfTrue="1" operator="greaterThan">
      <formula>0</formula>
    </cfRule>
    <cfRule type="cellIs" dxfId="15082" priority="9744" stopIfTrue="1" operator="lessThan">
      <formula>0</formula>
    </cfRule>
  </conditionalFormatting>
  <conditionalFormatting sqref="AE210">
    <cfRule type="cellIs" dxfId="15081" priority="9741" stopIfTrue="1" operator="greaterThan">
      <formula>0</formula>
    </cfRule>
    <cfRule type="cellIs" dxfId="15080" priority="9742" stopIfTrue="1" operator="lessThan">
      <formula>0</formula>
    </cfRule>
  </conditionalFormatting>
  <conditionalFormatting sqref="AE218:AE220">
    <cfRule type="cellIs" dxfId="15079" priority="9739" stopIfTrue="1" operator="greaterThan">
      <formula>0</formula>
    </cfRule>
    <cfRule type="cellIs" dxfId="15078" priority="9740" stopIfTrue="1" operator="lessThan">
      <formula>0</formula>
    </cfRule>
  </conditionalFormatting>
  <conditionalFormatting sqref="AE218:AE220">
    <cfRule type="cellIs" dxfId="15077" priority="9737" stopIfTrue="1" operator="greaterThan">
      <formula>0</formula>
    </cfRule>
    <cfRule type="cellIs" dxfId="15076" priority="9738" stopIfTrue="1" operator="lessThan">
      <formula>0</formula>
    </cfRule>
  </conditionalFormatting>
  <conditionalFormatting sqref="AE218:AE220">
    <cfRule type="cellIs" dxfId="15075" priority="9735" stopIfTrue="1" operator="greaterThan">
      <formula>0</formula>
    </cfRule>
    <cfRule type="cellIs" dxfId="15074" priority="9736" stopIfTrue="1" operator="lessThan">
      <formula>0</formula>
    </cfRule>
  </conditionalFormatting>
  <conditionalFormatting sqref="AB210">
    <cfRule type="cellIs" dxfId="15073" priority="9733" stopIfTrue="1" operator="greaterThan">
      <formula>0</formula>
    </cfRule>
    <cfRule type="cellIs" dxfId="15072" priority="9734" stopIfTrue="1" operator="lessThan">
      <formula>0</formula>
    </cfRule>
  </conditionalFormatting>
  <conditionalFormatting sqref="AB210">
    <cfRule type="cellIs" dxfId="15071" priority="9731" stopIfTrue="1" operator="greaterThan">
      <formula>0</formula>
    </cfRule>
    <cfRule type="cellIs" dxfId="15070" priority="9732" stopIfTrue="1" operator="lessThan">
      <formula>0</formula>
    </cfRule>
  </conditionalFormatting>
  <conditionalFormatting sqref="AB210">
    <cfRule type="cellIs" dxfId="15069" priority="9729" stopIfTrue="1" operator="greaterThan">
      <formula>0</formula>
    </cfRule>
    <cfRule type="cellIs" dxfId="15068" priority="9730" stopIfTrue="1" operator="lessThan">
      <formula>0</formula>
    </cfRule>
  </conditionalFormatting>
  <conditionalFormatting sqref="AB218:AB220">
    <cfRule type="cellIs" dxfId="15067" priority="9727" stopIfTrue="1" operator="greaterThan">
      <formula>0</formula>
    </cfRule>
    <cfRule type="cellIs" dxfId="15066" priority="9728" stopIfTrue="1" operator="lessThan">
      <formula>0</formula>
    </cfRule>
  </conditionalFormatting>
  <conditionalFormatting sqref="AB218:AB220">
    <cfRule type="cellIs" dxfId="15065" priority="9725" stopIfTrue="1" operator="greaterThan">
      <formula>0</formula>
    </cfRule>
    <cfRule type="cellIs" dxfId="15064" priority="9726" stopIfTrue="1" operator="lessThan">
      <formula>0</formula>
    </cfRule>
  </conditionalFormatting>
  <conditionalFormatting sqref="AB218:AB220">
    <cfRule type="cellIs" dxfId="15063" priority="9723" stopIfTrue="1" operator="greaterThan">
      <formula>0</formula>
    </cfRule>
    <cfRule type="cellIs" dxfId="15062" priority="9724" stopIfTrue="1" operator="lessThan">
      <formula>0</formula>
    </cfRule>
  </conditionalFormatting>
  <conditionalFormatting sqref="AB223">
    <cfRule type="cellIs" dxfId="15061" priority="9721" stopIfTrue="1" operator="greaterThan">
      <formula>0</formula>
    </cfRule>
    <cfRule type="cellIs" dxfId="15060" priority="9722" stopIfTrue="1" operator="lessThan">
      <formula>0</formula>
    </cfRule>
  </conditionalFormatting>
  <conditionalFormatting sqref="AB223">
    <cfRule type="cellIs" dxfId="15059" priority="9719" stopIfTrue="1" operator="greaterThan">
      <formula>0</formula>
    </cfRule>
    <cfRule type="cellIs" dxfId="15058" priority="9720" stopIfTrue="1" operator="lessThan">
      <formula>0</formula>
    </cfRule>
  </conditionalFormatting>
  <conditionalFormatting sqref="AB223">
    <cfRule type="cellIs" dxfId="15057" priority="9717" stopIfTrue="1" operator="greaterThan">
      <formula>0</formula>
    </cfRule>
    <cfRule type="cellIs" dxfId="15056" priority="9718" stopIfTrue="1" operator="lessThan">
      <formula>0</formula>
    </cfRule>
  </conditionalFormatting>
  <conditionalFormatting sqref="AE223">
    <cfRule type="cellIs" dxfId="15055" priority="9715" stopIfTrue="1" operator="greaterThan">
      <formula>0</formula>
    </cfRule>
    <cfRule type="cellIs" dxfId="15054" priority="9716" stopIfTrue="1" operator="lessThan">
      <formula>0</formula>
    </cfRule>
  </conditionalFormatting>
  <conditionalFormatting sqref="AE223">
    <cfRule type="cellIs" dxfId="15053" priority="9713" stopIfTrue="1" operator="greaterThan">
      <formula>0</formula>
    </cfRule>
    <cfRule type="cellIs" dxfId="15052" priority="9714" stopIfTrue="1" operator="lessThan">
      <formula>0</formula>
    </cfRule>
  </conditionalFormatting>
  <conditionalFormatting sqref="AX223">
    <cfRule type="cellIs" dxfId="15051" priority="9711" stopIfTrue="1" operator="greaterThan">
      <formula>0</formula>
    </cfRule>
    <cfRule type="cellIs" dxfId="15050" priority="9712" stopIfTrue="1" operator="lessThan">
      <formula>0</formula>
    </cfRule>
  </conditionalFormatting>
  <conditionalFormatting sqref="AX223">
    <cfRule type="cellIs" dxfId="15049" priority="9709" stopIfTrue="1" operator="greaterThan">
      <formula>0</formula>
    </cfRule>
    <cfRule type="cellIs" dxfId="15048" priority="9710" stopIfTrue="1" operator="lessThan">
      <formula>0</formula>
    </cfRule>
  </conditionalFormatting>
  <conditionalFormatting sqref="AK222 AX222 AH222 AN222">
    <cfRule type="cellIs" dxfId="15047" priority="9707" stopIfTrue="1" operator="greaterThan">
      <formula>0</formula>
    </cfRule>
    <cfRule type="cellIs" dxfId="15046" priority="9708" stopIfTrue="1" operator="lessThan">
      <formula>0</formula>
    </cfRule>
  </conditionalFormatting>
  <conditionalFormatting sqref="T222">
    <cfRule type="cellIs" dxfId="15045" priority="9705" stopIfTrue="1" operator="lessThan">
      <formula>0</formula>
    </cfRule>
    <cfRule type="cellIs" dxfId="15044" priority="9706" stopIfTrue="1" operator="greaterThan">
      <formula>0</formula>
    </cfRule>
  </conditionalFormatting>
  <conditionalFormatting sqref="I222 K222 M222 O222 Q222 S222 U222">
    <cfRule type="cellIs" dxfId="15043" priority="9703" stopIfTrue="1" operator="greaterThan">
      <formula>0</formula>
    </cfRule>
    <cfRule type="cellIs" dxfId="15042" priority="9704" stopIfTrue="1" operator="lessThan">
      <formula>0</formula>
    </cfRule>
  </conditionalFormatting>
  <conditionalFormatting sqref="AE222">
    <cfRule type="cellIs" dxfId="15041" priority="9701" stopIfTrue="1" operator="greaterThan">
      <formula>0</formula>
    </cfRule>
    <cfRule type="cellIs" dxfId="15040" priority="9702" stopIfTrue="1" operator="lessThan">
      <formula>0</formula>
    </cfRule>
  </conditionalFormatting>
  <conditionalFormatting sqref="AE222">
    <cfRule type="cellIs" dxfId="15039" priority="9699" stopIfTrue="1" operator="greaterThan">
      <formula>0</formula>
    </cfRule>
    <cfRule type="cellIs" dxfId="15038" priority="9700" stopIfTrue="1" operator="lessThan">
      <formula>0</formula>
    </cfRule>
  </conditionalFormatting>
  <conditionalFormatting sqref="AE222">
    <cfRule type="cellIs" dxfId="15037" priority="9697" stopIfTrue="1" operator="greaterThan">
      <formula>0</formula>
    </cfRule>
    <cfRule type="cellIs" dxfId="15036" priority="9698" stopIfTrue="1" operator="lessThan">
      <formula>0</formula>
    </cfRule>
  </conditionalFormatting>
  <conditionalFormatting sqref="AB222">
    <cfRule type="cellIs" dxfId="15035" priority="9695" stopIfTrue="1" operator="greaterThan">
      <formula>0</formula>
    </cfRule>
    <cfRule type="cellIs" dxfId="15034" priority="9696" stopIfTrue="1" operator="lessThan">
      <formula>0</formula>
    </cfRule>
  </conditionalFormatting>
  <conditionalFormatting sqref="AB222">
    <cfRule type="cellIs" dxfId="15033" priority="9693" stopIfTrue="1" operator="greaterThan">
      <formula>0</formula>
    </cfRule>
    <cfRule type="cellIs" dxfId="15032" priority="9694" stopIfTrue="1" operator="lessThan">
      <formula>0</formula>
    </cfRule>
  </conditionalFormatting>
  <conditionalFormatting sqref="AB222">
    <cfRule type="cellIs" dxfId="15031" priority="9691" stopIfTrue="1" operator="greaterThan">
      <formula>0</formula>
    </cfRule>
    <cfRule type="cellIs" dxfId="15030" priority="9692" stopIfTrue="1" operator="lessThan">
      <formula>0</formula>
    </cfRule>
  </conditionalFormatting>
  <conditionalFormatting sqref="AX220:AX221">
    <cfRule type="cellIs" dxfId="15029" priority="9689" stopIfTrue="1" operator="greaterThan">
      <formula>0</formula>
    </cfRule>
    <cfRule type="cellIs" dxfId="15028" priority="9690" stopIfTrue="1" operator="lessThan">
      <formula>0</formula>
    </cfRule>
  </conditionalFormatting>
  <conditionalFormatting sqref="AB224:AB225">
    <cfRule type="cellIs" dxfId="15027" priority="9687" stopIfTrue="1" operator="greaterThan">
      <formula>0</formula>
    </cfRule>
    <cfRule type="cellIs" dxfId="15026" priority="9688" stopIfTrue="1" operator="lessThan">
      <formula>0</formula>
    </cfRule>
  </conditionalFormatting>
  <conditionalFormatting sqref="AE224:AE225">
    <cfRule type="cellIs" dxfId="15025" priority="9685" stopIfTrue="1" operator="greaterThan">
      <formula>0</formula>
    </cfRule>
    <cfRule type="cellIs" dxfId="15024" priority="9686" stopIfTrue="1" operator="lessThan">
      <formula>0</formula>
    </cfRule>
  </conditionalFormatting>
  <conditionalFormatting sqref="AH224:AH225">
    <cfRule type="cellIs" dxfId="15023" priority="9683" stopIfTrue="1" operator="greaterThan">
      <formula>0</formula>
    </cfRule>
    <cfRule type="cellIs" dxfId="15022" priority="9684" stopIfTrue="1" operator="lessThan">
      <formula>0</formula>
    </cfRule>
  </conditionalFormatting>
  <conditionalFormatting sqref="AK224:AK225">
    <cfRule type="cellIs" dxfId="15021" priority="9681" stopIfTrue="1" operator="greaterThan">
      <formula>0</formula>
    </cfRule>
    <cfRule type="cellIs" dxfId="15020" priority="9682" stopIfTrue="1" operator="lessThan">
      <formula>0</formula>
    </cfRule>
  </conditionalFormatting>
  <conditionalFormatting sqref="AE195">
    <cfRule type="cellIs" dxfId="15019" priority="9679" stopIfTrue="1" operator="greaterThan">
      <formula>0</formula>
    </cfRule>
    <cfRule type="cellIs" dxfId="15018" priority="9680" stopIfTrue="1" operator="lessThan">
      <formula>0</formula>
    </cfRule>
  </conditionalFormatting>
  <conditionalFormatting sqref="AB195">
    <cfRule type="cellIs" dxfId="15017" priority="9677" stopIfTrue="1" operator="greaterThan">
      <formula>0</formula>
    </cfRule>
    <cfRule type="cellIs" dxfId="15016" priority="9678" stopIfTrue="1" operator="lessThan">
      <formula>0</formula>
    </cfRule>
  </conditionalFormatting>
  <conditionalFormatting sqref="AE227:AE228">
    <cfRule type="cellIs" dxfId="15015" priority="9675" stopIfTrue="1" operator="greaterThan">
      <formula>0</formula>
    </cfRule>
    <cfRule type="cellIs" dxfId="15014" priority="9676" stopIfTrue="1" operator="lessThan">
      <formula>0</formula>
    </cfRule>
  </conditionalFormatting>
  <conditionalFormatting sqref="AB227:AB228">
    <cfRule type="cellIs" dxfId="15013" priority="9673" stopIfTrue="1" operator="greaterThan">
      <formula>0</formula>
    </cfRule>
    <cfRule type="cellIs" dxfId="15012" priority="9674" stopIfTrue="1" operator="lessThan">
      <formula>0</formula>
    </cfRule>
  </conditionalFormatting>
  <conditionalFormatting sqref="AB229:AB230 AB236:AB239 AB241">
    <cfRule type="cellIs" dxfId="15011" priority="9671" stopIfTrue="1" operator="greaterThan">
      <formula>0</formula>
    </cfRule>
    <cfRule type="cellIs" dxfId="15010" priority="9672" stopIfTrue="1" operator="lessThan">
      <formula>0</formula>
    </cfRule>
  </conditionalFormatting>
  <conditionalFormatting sqref="AB229:AB230 AB236:AB239 AB241">
    <cfRule type="cellIs" dxfId="15009" priority="9669" stopIfTrue="1" operator="greaterThan">
      <formula>0</formula>
    </cfRule>
    <cfRule type="cellIs" dxfId="15008" priority="9670" stopIfTrue="1" operator="lessThan">
      <formula>0</formula>
    </cfRule>
  </conditionalFormatting>
  <conditionalFormatting sqref="AB229:AB230 AB236:AB239 AB241">
    <cfRule type="cellIs" dxfId="15007" priority="9667" stopIfTrue="1" operator="greaterThan">
      <formula>0</formula>
    </cfRule>
    <cfRule type="cellIs" dxfId="15006" priority="9668" stopIfTrue="1" operator="lessThan">
      <formula>0</formula>
    </cfRule>
  </conditionalFormatting>
  <conditionalFormatting sqref="AB229:AB230 AB236:AB239 AB241">
    <cfRule type="cellIs" dxfId="15005" priority="9665" stopIfTrue="1" operator="greaterThan">
      <formula>0</formula>
    </cfRule>
    <cfRule type="cellIs" dxfId="15004" priority="9666" stopIfTrue="1" operator="lessThan">
      <formula>0</formula>
    </cfRule>
  </conditionalFormatting>
  <conditionalFormatting sqref="AB229:AB230 AB236:AB239 AB241">
    <cfRule type="cellIs" dxfId="15003" priority="9663" stopIfTrue="1" operator="greaterThan">
      <formula>0</formula>
    </cfRule>
    <cfRule type="cellIs" dxfId="15002" priority="9664" stopIfTrue="1" operator="lessThan">
      <formula>0</formula>
    </cfRule>
  </conditionalFormatting>
  <conditionalFormatting sqref="AE229:AE230 AE236">
    <cfRule type="cellIs" dxfId="15001" priority="9661" stopIfTrue="1" operator="greaterThan">
      <formula>0</formula>
    </cfRule>
    <cfRule type="cellIs" dxfId="15000" priority="9662" stopIfTrue="1" operator="lessThan">
      <formula>0</formula>
    </cfRule>
  </conditionalFormatting>
  <conditionalFormatting sqref="AE229:AE230 AE236">
    <cfRule type="cellIs" dxfId="14999" priority="9659" stopIfTrue="1" operator="greaterThan">
      <formula>0</formula>
    </cfRule>
    <cfRule type="cellIs" dxfId="14998" priority="9660" stopIfTrue="1" operator="lessThan">
      <formula>0</formula>
    </cfRule>
  </conditionalFormatting>
  <conditionalFormatting sqref="AE229:AE230 AE236">
    <cfRule type="cellIs" dxfId="14997" priority="9657" stopIfTrue="1" operator="greaterThan">
      <formula>0</formula>
    </cfRule>
    <cfRule type="cellIs" dxfId="14996" priority="9658" stopIfTrue="1" operator="lessThan">
      <formula>0</formula>
    </cfRule>
  </conditionalFormatting>
  <conditionalFormatting sqref="AE229:AE230 AE236">
    <cfRule type="cellIs" dxfId="14995" priority="9655" stopIfTrue="1" operator="greaterThan">
      <formula>0</formula>
    </cfRule>
    <cfRule type="cellIs" dxfId="14994" priority="9656" stopIfTrue="1" operator="lessThan">
      <formula>0</formula>
    </cfRule>
  </conditionalFormatting>
  <conditionalFormatting sqref="AE229:AE230 AE236">
    <cfRule type="cellIs" dxfId="14993" priority="9653" stopIfTrue="1" operator="greaterThan">
      <formula>0</formula>
    </cfRule>
    <cfRule type="cellIs" dxfId="14992" priority="9654" stopIfTrue="1" operator="lessThan">
      <formula>0</formula>
    </cfRule>
  </conditionalFormatting>
  <conditionalFormatting sqref="AH229:AH230 AH236">
    <cfRule type="cellIs" dxfId="14991" priority="9651" stopIfTrue="1" operator="greaterThan">
      <formula>0</formula>
    </cfRule>
    <cfRule type="cellIs" dxfId="14990" priority="9652" stopIfTrue="1" operator="lessThan">
      <formula>0</formula>
    </cfRule>
  </conditionalFormatting>
  <conditionalFormatting sqref="AH229:AH230 AH236">
    <cfRule type="cellIs" dxfId="14989" priority="9649" stopIfTrue="1" operator="greaterThan">
      <formula>0</formula>
    </cfRule>
    <cfRule type="cellIs" dxfId="14988" priority="9650" stopIfTrue="1" operator="lessThan">
      <formula>0</formula>
    </cfRule>
  </conditionalFormatting>
  <conditionalFormatting sqref="AH229:AH230 AH236">
    <cfRule type="cellIs" dxfId="14987" priority="9647" stopIfTrue="1" operator="greaterThan">
      <formula>0</formula>
    </cfRule>
    <cfRule type="cellIs" dxfId="14986" priority="9648" stopIfTrue="1" operator="lessThan">
      <formula>0</formula>
    </cfRule>
  </conditionalFormatting>
  <conditionalFormatting sqref="AH229:AH230 AH236">
    <cfRule type="cellIs" dxfId="14985" priority="9645" stopIfTrue="1" operator="greaterThan">
      <formula>0</formula>
    </cfRule>
    <cfRule type="cellIs" dxfId="14984" priority="9646" stopIfTrue="1" operator="lessThan">
      <formula>0</formula>
    </cfRule>
  </conditionalFormatting>
  <conditionalFormatting sqref="AH229:AH230 AH236">
    <cfRule type="cellIs" dxfId="14983" priority="9643" stopIfTrue="1" operator="greaterThan">
      <formula>0</formula>
    </cfRule>
    <cfRule type="cellIs" dxfId="14982" priority="9644" stopIfTrue="1" operator="lessThan">
      <formula>0</formula>
    </cfRule>
  </conditionalFormatting>
  <conditionalFormatting sqref="AN229:AN235 AN237:AN242">
    <cfRule type="cellIs" dxfId="14981" priority="9639" stopIfTrue="1" operator="greaterThan">
      <formula>0</formula>
    </cfRule>
    <cfRule type="cellIs" dxfId="14980" priority="9640" stopIfTrue="1" operator="lessThan">
      <formula>0</formula>
    </cfRule>
  </conditionalFormatting>
  <conditionalFormatting sqref="AN229:AN235 AN237:AN242">
    <cfRule type="cellIs" dxfId="14979" priority="9637" stopIfTrue="1" operator="greaterThan">
      <formula>0</formula>
    </cfRule>
    <cfRule type="cellIs" dxfId="14978" priority="9638" stopIfTrue="1" operator="lessThan">
      <formula>0</formula>
    </cfRule>
  </conditionalFormatting>
  <conditionalFormatting sqref="AN229:AN235 AN237:AN242">
    <cfRule type="cellIs" dxfId="14977" priority="9635" stopIfTrue="1" operator="greaterThan">
      <formula>0</formula>
    </cfRule>
    <cfRule type="cellIs" dxfId="14976" priority="9636" stopIfTrue="1" operator="lessThan">
      <formula>0</formula>
    </cfRule>
  </conditionalFormatting>
  <conditionalFormatting sqref="AN229:AN235 AN237:AN242">
    <cfRule type="cellIs" dxfId="14975" priority="9633" stopIfTrue="1" operator="greaterThan">
      <formula>0</formula>
    </cfRule>
    <cfRule type="cellIs" dxfId="14974" priority="9634" stopIfTrue="1" operator="lessThan">
      <formula>0</formula>
    </cfRule>
  </conditionalFormatting>
  <conditionalFormatting sqref="AN229:AN235 AN237:AN242">
    <cfRule type="cellIs" dxfId="14973" priority="9641" stopIfTrue="1" operator="greaterThan">
      <formula>0</formula>
    </cfRule>
    <cfRule type="cellIs" dxfId="14972" priority="9642" stopIfTrue="1" operator="lessThan">
      <formula>0</formula>
    </cfRule>
  </conditionalFormatting>
  <conditionalFormatting sqref="AX231:AX232 AX234:AX235">
    <cfRule type="cellIs" dxfId="14971" priority="9631" stopIfTrue="1" operator="greaterThan">
      <formula>0</formula>
    </cfRule>
    <cfRule type="cellIs" dxfId="14970" priority="9632" stopIfTrue="1" operator="lessThan">
      <formula>0</formula>
    </cfRule>
  </conditionalFormatting>
  <conditionalFormatting sqref="AB231 AB234">
    <cfRule type="cellIs" dxfId="14969" priority="9629" stopIfTrue="1" operator="greaterThan">
      <formula>0</formula>
    </cfRule>
    <cfRule type="cellIs" dxfId="14968" priority="9630" stopIfTrue="1" operator="lessThan">
      <formula>0</formula>
    </cfRule>
  </conditionalFormatting>
  <conditionalFormatting sqref="AE231 AE234">
    <cfRule type="cellIs" dxfId="14967" priority="9627" stopIfTrue="1" operator="greaterThan">
      <formula>0</formula>
    </cfRule>
    <cfRule type="cellIs" dxfId="14966" priority="9628" stopIfTrue="1" operator="lessThan">
      <formula>0</formula>
    </cfRule>
  </conditionalFormatting>
  <conditionalFormatting sqref="AH231:AH235">
    <cfRule type="cellIs" dxfId="14965" priority="9625" stopIfTrue="1" operator="greaterThan">
      <formula>0</formula>
    </cfRule>
    <cfRule type="cellIs" dxfId="14964" priority="9626" stopIfTrue="1" operator="lessThan">
      <formula>0</formula>
    </cfRule>
  </conditionalFormatting>
  <conditionalFormatting sqref="AX207">
    <cfRule type="cellIs" dxfId="14963" priority="9623" stopIfTrue="1" operator="greaterThan">
      <formula>0</formula>
    </cfRule>
    <cfRule type="cellIs" dxfId="14962" priority="9624" stopIfTrue="1" operator="lessThan">
      <formula>0</formula>
    </cfRule>
  </conditionalFormatting>
  <conditionalFormatting sqref="AB207">
    <cfRule type="cellIs" dxfId="14961" priority="9621" stopIfTrue="1" operator="greaterThan">
      <formula>0</formula>
    </cfRule>
    <cfRule type="cellIs" dxfId="14960" priority="9622" stopIfTrue="1" operator="lessThan">
      <formula>0</formula>
    </cfRule>
  </conditionalFormatting>
  <conditionalFormatting sqref="AE207">
    <cfRule type="cellIs" dxfId="14959" priority="9619" stopIfTrue="1" operator="greaterThan">
      <formula>0</formula>
    </cfRule>
    <cfRule type="cellIs" dxfId="14958" priority="9620" stopIfTrue="1" operator="lessThan">
      <formula>0</formula>
    </cfRule>
  </conditionalFormatting>
  <conditionalFormatting sqref="AH207">
    <cfRule type="cellIs" dxfId="14957" priority="9617" stopIfTrue="1" operator="greaterThan">
      <formula>0</formula>
    </cfRule>
    <cfRule type="cellIs" dxfId="14956" priority="9618" stopIfTrue="1" operator="lessThan">
      <formula>0</formula>
    </cfRule>
  </conditionalFormatting>
  <conditionalFormatting sqref="AE237:AE239 AE241">
    <cfRule type="cellIs" dxfId="14955" priority="9615" stopIfTrue="1" operator="greaterThan">
      <formula>0</formula>
    </cfRule>
    <cfRule type="cellIs" dxfId="14954" priority="9616" stopIfTrue="1" operator="lessThan">
      <formula>0</formula>
    </cfRule>
  </conditionalFormatting>
  <conditionalFormatting sqref="AH237:AH242">
    <cfRule type="cellIs" dxfId="14953" priority="9613" stopIfTrue="1" operator="greaterThan">
      <formula>0</formula>
    </cfRule>
    <cfRule type="cellIs" dxfId="14952" priority="9614" stopIfTrue="1" operator="lessThan">
      <formula>0</formula>
    </cfRule>
  </conditionalFormatting>
  <conditionalFormatting sqref="AK237:AK242">
    <cfRule type="cellIs" dxfId="14951" priority="9611" stopIfTrue="1" operator="greaterThan">
      <formula>0</formula>
    </cfRule>
    <cfRule type="cellIs" dxfId="14950" priority="9612" stopIfTrue="1" operator="lessThan">
      <formula>0</formula>
    </cfRule>
  </conditionalFormatting>
  <conditionalFormatting sqref="AB240">
    <cfRule type="cellIs" dxfId="14949" priority="9609" stopIfTrue="1" operator="greaterThan">
      <formula>0</formula>
    </cfRule>
    <cfRule type="cellIs" dxfId="14948" priority="9610" stopIfTrue="1" operator="lessThan">
      <formula>0</formula>
    </cfRule>
  </conditionalFormatting>
  <conditionalFormatting sqref="AB240">
    <cfRule type="cellIs" dxfId="14947" priority="9607" stopIfTrue="1" operator="greaterThan">
      <formula>0</formula>
    </cfRule>
    <cfRule type="cellIs" dxfId="14946" priority="9608" stopIfTrue="1" operator="lessThan">
      <formula>0</formula>
    </cfRule>
  </conditionalFormatting>
  <conditionalFormatting sqref="AB240">
    <cfRule type="cellIs" dxfId="14945" priority="9605" stopIfTrue="1" operator="greaterThan">
      <formula>0</formula>
    </cfRule>
    <cfRule type="cellIs" dxfId="14944" priority="9606" stopIfTrue="1" operator="lessThan">
      <formula>0</formula>
    </cfRule>
  </conditionalFormatting>
  <conditionalFormatting sqref="AE240">
    <cfRule type="cellIs" dxfId="14943" priority="9603" stopIfTrue="1" operator="greaterThan">
      <formula>0</formula>
    </cfRule>
    <cfRule type="cellIs" dxfId="14942" priority="9604" stopIfTrue="1" operator="lessThan">
      <formula>0</formula>
    </cfRule>
  </conditionalFormatting>
  <conditionalFormatting sqref="AE240">
    <cfRule type="cellIs" dxfId="14941" priority="9601" stopIfTrue="1" operator="greaterThan">
      <formula>0</formula>
    </cfRule>
    <cfRule type="cellIs" dxfId="14940" priority="9602" stopIfTrue="1" operator="lessThan">
      <formula>0</formula>
    </cfRule>
  </conditionalFormatting>
  <conditionalFormatting sqref="AE240">
    <cfRule type="cellIs" dxfId="14939" priority="9599" stopIfTrue="1" operator="greaterThan">
      <formula>0</formula>
    </cfRule>
    <cfRule type="cellIs" dxfId="14938" priority="9600" stopIfTrue="1" operator="lessThan">
      <formula>0</formula>
    </cfRule>
  </conditionalFormatting>
  <conditionalFormatting sqref="AB242 AB244:AB245">
    <cfRule type="cellIs" dxfId="14937" priority="9597" stopIfTrue="1" operator="greaterThan">
      <formula>0</formula>
    </cfRule>
    <cfRule type="cellIs" dxfId="14936" priority="9598" stopIfTrue="1" operator="lessThan">
      <formula>0</formula>
    </cfRule>
  </conditionalFormatting>
  <conditionalFormatting sqref="AB242 AB244:AB245">
    <cfRule type="cellIs" dxfId="14935" priority="9595" stopIfTrue="1" operator="greaterThan">
      <formula>0</formula>
    </cfRule>
    <cfRule type="cellIs" dxfId="14934" priority="9596" stopIfTrue="1" operator="lessThan">
      <formula>0</formula>
    </cfRule>
  </conditionalFormatting>
  <conditionalFormatting sqref="AE242 AE244:AE245">
    <cfRule type="cellIs" dxfId="14933" priority="9593" stopIfTrue="1" operator="greaterThan">
      <formula>0</formula>
    </cfRule>
    <cfRule type="cellIs" dxfId="14932" priority="9594" stopIfTrue="1" operator="lessThan">
      <formula>0</formula>
    </cfRule>
  </conditionalFormatting>
  <conditionalFormatting sqref="AE242 AE244:AE245">
    <cfRule type="cellIs" dxfId="14931" priority="9591" stopIfTrue="1" operator="greaterThan">
      <formula>0</formula>
    </cfRule>
    <cfRule type="cellIs" dxfId="14930" priority="9592" stopIfTrue="1" operator="lessThan">
      <formula>0</formula>
    </cfRule>
  </conditionalFormatting>
  <conditionalFormatting sqref="AN236">
    <cfRule type="cellIs" dxfId="14929" priority="9587" stopIfTrue="1" operator="greaterThan">
      <formula>0</formula>
    </cfRule>
    <cfRule type="cellIs" dxfId="14928" priority="9588" stopIfTrue="1" operator="lessThan">
      <formula>0</formula>
    </cfRule>
  </conditionalFormatting>
  <conditionalFormatting sqref="AN236">
    <cfRule type="cellIs" dxfId="14927" priority="9585" stopIfTrue="1" operator="greaterThan">
      <formula>0</formula>
    </cfRule>
    <cfRule type="cellIs" dxfId="14926" priority="9586" stopIfTrue="1" operator="lessThan">
      <formula>0</formula>
    </cfRule>
  </conditionalFormatting>
  <conditionalFormatting sqref="AN236">
    <cfRule type="cellIs" dxfId="14925" priority="9583" stopIfTrue="1" operator="greaterThan">
      <formula>0</formula>
    </cfRule>
    <cfRule type="cellIs" dxfId="14924" priority="9584" stopIfTrue="1" operator="lessThan">
      <formula>0</formula>
    </cfRule>
  </conditionalFormatting>
  <conditionalFormatting sqref="AN236">
    <cfRule type="cellIs" dxfId="14923" priority="9581" stopIfTrue="1" operator="greaterThan">
      <formula>0</formula>
    </cfRule>
    <cfRule type="cellIs" dxfId="14922" priority="9582" stopIfTrue="1" operator="lessThan">
      <formula>0</formula>
    </cfRule>
  </conditionalFormatting>
  <conditionalFormatting sqref="AN236">
    <cfRule type="cellIs" dxfId="14921" priority="9589" stopIfTrue="1" operator="greaterThan">
      <formula>0</formula>
    </cfRule>
    <cfRule type="cellIs" dxfId="14920" priority="9590" stopIfTrue="1" operator="lessThan">
      <formula>0</formula>
    </cfRule>
  </conditionalFormatting>
  <conditionalFormatting sqref="AB246">
    <cfRule type="cellIs" dxfId="14919" priority="9579" stopIfTrue="1" operator="greaterThan">
      <formula>0</formula>
    </cfRule>
    <cfRule type="cellIs" dxfId="14918" priority="9580" stopIfTrue="1" operator="lessThan">
      <formula>0</formula>
    </cfRule>
  </conditionalFormatting>
  <conditionalFormatting sqref="AB246">
    <cfRule type="cellIs" dxfId="14917" priority="9577" stopIfTrue="1" operator="greaterThan">
      <formula>0</formula>
    </cfRule>
    <cfRule type="cellIs" dxfId="14916" priority="9578" stopIfTrue="1" operator="lessThan">
      <formula>0</formula>
    </cfRule>
  </conditionalFormatting>
  <conditionalFormatting sqref="AB246">
    <cfRule type="cellIs" dxfId="14915" priority="9575" stopIfTrue="1" operator="greaterThan">
      <formula>0</formula>
    </cfRule>
    <cfRule type="cellIs" dxfId="14914" priority="9576" stopIfTrue="1" operator="lessThan">
      <formula>0</formula>
    </cfRule>
  </conditionalFormatting>
  <conditionalFormatting sqref="AB246">
    <cfRule type="cellIs" dxfId="14913" priority="9573" stopIfTrue="1" operator="greaterThan">
      <formula>0</formula>
    </cfRule>
    <cfRule type="cellIs" dxfId="14912" priority="9574" stopIfTrue="1" operator="lessThan">
      <formula>0</formula>
    </cfRule>
  </conditionalFormatting>
  <conditionalFormatting sqref="AB246">
    <cfRule type="cellIs" dxfId="14911" priority="9571" stopIfTrue="1" operator="greaterThan">
      <formula>0</formula>
    </cfRule>
    <cfRule type="cellIs" dxfId="14910" priority="9572" stopIfTrue="1" operator="lessThan">
      <formula>0</formula>
    </cfRule>
  </conditionalFormatting>
  <conditionalFormatting sqref="AE246">
    <cfRule type="cellIs" dxfId="14909" priority="9569" stopIfTrue="1" operator="greaterThan">
      <formula>0</formula>
    </cfRule>
    <cfRule type="cellIs" dxfId="14908" priority="9570" stopIfTrue="1" operator="lessThan">
      <formula>0</formula>
    </cfRule>
  </conditionalFormatting>
  <conditionalFormatting sqref="AE246">
    <cfRule type="cellIs" dxfId="14907" priority="9567" stopIfTrue="1" operator="greaterThan">
      <formula>0</formula>
    </cfRule>
    <cfRule type="cellIs" dxfId="14906" priority="9568" stopIfTrue="1" operator="lessThan">
      <formula>0</formula>
    </cfRule>
  </conditionalFormatting>
  <conditionalFormatting sqref="AE246">
    <cfRule type="cellIs" dxfId="14905" priority="9565" stopIfTrue="1" operator="greaterThan">
      <formula>0</formula>
    </cfRule>
    <cfRule type="cellIs" dxfId="14904" priority="9566" stopIfTrue="1" operator="lessThan">
      <formula>0</formula>
    </cfRule>
  </conditionalFormatting>
  <conditionalFormatting sqref="AE246">
    <cfRule type="cellIs" dxfId="14903" priority="9563" stopIfTrue="1" operator="greaterThan">
      <formula>0</formula>
    </cfRule>
    <cfRule type="cellIs" dxfId="14902" priority="9564" stopIfTrue="1" operator="lessThan">
      <formula>0</formula>
    </cfRule>
  </conditionalFormatting>
  <conditionalFormatting sqref="AE246">
    <cfRule type="cellIs" dxfId="14901" priority="9561" stopIfTrue="1" operator="greaterThan">
      <formula>0</formula>
    </cfRule>
    <cfRule type="cellIs" dxfId="14900" priority="9562" stopIfTrue="1" operator="lessThan">
      <formula>0</formula>
    </cfRule>
  </conditionalFormatting>
  <conditionalFormatting sqref="AH246">
    <cfRule type="cellIs" dxfId="14899" priority="9559" stopIfTrue="1" operator="greaterThan">
      <formula>0</formula>
    </cfRule>
    <cfRule type="cellIs" dxfId="14898" priority="9560" stopIfTrue="1" operator="lessThan">
      <formula>0</formula>
    </cfRule>
  </conditionalFormatting>
  <conditionalFormatting sqref="AH246">
    <cfRule type="cellIs" dxfId="14897" priority="9557" stopIfTrue="1" operator="greaterThan">
      <formula>0</formula>
    </cfRule>
    <cfRule type="cellIs" dxfId="14896" priority="9558" stopIfTrue="1" operator="lessThan">
      <formula>0</formula>
    </cfRule>
  </conditionalFormatting>
  <conditionalFormatting sqref="AH246">
    <cfRule type="cellIs" dxfId="14895" priority="9555" stopIfTrue="1" operator="greaterThan">
      <formula>0</formula>
    </cfRule>
    <cfRule type="cellIs" dxfId="14894" priority="9556" stopIfTrue="1" operator="lessThan">
      <formula>0</formula>
    </cfRule>
  </conditionalFormatting>
  <conditionalFormatting sqref="AH246">
    <cfRule type="cellIs" dxfId="14893" priority="9553" stopIfTrue="1" operator="greaterThan">
      <formula>0</formula>
    </cfRule>
    <cfRule type="cellIs" dxfId="14892" priority="9554" stopIfTrue="1" operator="lessThan">
      <formula>0</formula>
    </cfRule>
  </conditionalFormatting>
  <conditionalFormatting sqref="AH246">
    <cfRule type="cellIs" dxfId="14891" priority="9551" stopIfTrue="1" operator="greaterThan">
      <formula>0</formula>
    </cfRule>
    <cfRule type="cellIs" dxfId="14890" priority="9552" stopIfTrue="1" operator="lessThan">
      <formula>0</formula>
    </cfRule>
  </conditionalFormatting>
  <conditionalFormatting sqref="AN246">
    <cfRule type="cellIs" dxfId="14889" priority="9547" stopIfTrue="1" operator="greaterThan">
      <formula>0</formula>
    </cfRule>
    <cfRule type="cellIs" dxfId="14888" priority="9548" stopIfTrue="1" operator="lessThan">
      <formula>0</formula>
    </cfRule>
  </conditionalFormatting>
  <conditionalFormatting sqref="AN246">
    <cfRule type="cellIs" dxfId="14887" priority="9545" stopIfTrue="1" operator="greaterThan">
      <formula>0</formula>
    </cfRule>
    <cfRule type="cellIs" dxfId="14886" priority="9546" stopIfTrue="1" operator="lessThan">
      <formula>0</formula>
    </cfRule>
  </conditionalFormatting>
  <conditionalFormatting sqref="AN246">
    <cfRule type="cellIs" dxfId="14885" priority="9543" stopIfTrue="1" operator="greaterThan">
      <formula>0</formula>
    </cfRule>
    <cfRule type="cellIs" dxfId="14884" priority="9544" stopIfTrue="1" operator="lessThan">
      <formula>0</formula>
    </cfRule>
  </conditionalFormatting>
  <conditionalFormatting sqref="AN246">
    <cfRule type="cellIs" dxfId="14883" priority="9541" stopIfTrue="1" operator="greaterThan">
      <formula>0</formula>
    </cfRule>
    <cfRule type="cellIs" dxfId="14882" priority="9542" stopIfTrue="1" operator="lessThan">
      <formula>0</formula>
    </cfRule>
  </conditionalFormatting>
  <conditionalFormatting sqref="AN246">
    <cfRule type="cellIs" dxfId="14881" priority="9549" stopIfTrue="1" operator="greaterThan">
      <formula>0</formula>
    </cfRule>
    <cfRule type="cellIs" dxfId="14880" priority="9550" stopIfTrue="1" operator="lessThan">
      <formula>0</formula>
    </cfRule>
  </conditionalFormatting>
  <conditionalFormatting sqref="AB235">
    <cfRule type="cellIs" dxfId="14879" priority="9539" stopIfTrue="1" operator="greaterThan">
      <formula>0</formula>
    </cfRule>
    <cfRule type="cellIs" dxfId="14878" priority="9540" stopIfTrue="1" operator="lessThan">
      <formula>0</formula>
    </cfRule>
  </conditionalFormatting>
  <conditionalFormatting sqref="AB235">
    <cfRule type="cellIs" dxfId="14877" priority="9537" stopIfTrue="1" operator="greaterThan">
      <formula>0</formula>
    </cfRule>
    <cfRule type="cellIs" dxfId="14876" priority="9538" stopIfTrue="1" operator="lessThan">
      <formula>0</formula>
    </cfRule>
  </conditionalFormatting>
  <conditionalFormatting sqref="AB235">
    <cfRule type="cellIs" dxfId="14875" priority="9535" stopIfTrue="1" operator="greaterThan">
      <formula>0</formula>
    </cfRule>
    <cfRule type="cellIs" dxfId="14874" priority="9536" stopIfTrue="1" operator="lessThan">
      <formula>0</formula>
    </cfRule>
  </conditionalFormatting>
  <conditionalFormatting sqref="AB247">
    <cfRule type="cellIs" dxfId="14873" priority="9533" stopIfTrue="1" operator="greaterThan">
      <formula>0</formula>
    </cfRule>
    <cfRule type="cellIs" dxfId="14872" priority="9534" stopIfTrue="1" operator="lessThan">
      <formula>0</formula>
    </cfRule>
  </conditionalFormatting>
  <conditionalFormatting sqref="AB247">
    <cfRule type="cellIs" dxfId="14871" priority="9531" stopIfTrue="1" operator="greaterThan">
      <formula>0</formula>
    </cfRule>
    <cfRule type="cellIs" dxfId="14870" priority="9532" stopIfTrue="1" operator="lessThan">
      <formula>0</formula>
    </cfRule>
  </conditionalFormatting>
  <conditionalFormatting sqref="AB247">
    <cfRule type="cellIs" dxfId="14869" priority="9529" stopIfTrue="1" operator="greaterThan">
      <formula>0</formula>
    </cfRule>
    <cfRule type="cellIs" dxfId="14868" priority="9530" stopIfTrue="1" operator="lessThan">
      <formula>0</formula>
    </cfRule>
  </conditionalFormatting>
  <conditionalFormatting sqref="AE235">
    <cfRule type="cellIs" dxfId="14867" priority="9527" stopIfTrue="1" operator="greaterThan">
      <formula>0</formula>
    </cfRule>
    <cfRule type="cellIs" dxfId="14866" priority="9528" stopIfTrue="1" operator="lessThan">
      <formula>0</formula>
    </cfRule>
  </conditionalFormatting>
  <conditionalFormatting sqref="AE235">
    <cfRule type="cellIs" dxfId="14865" priority="9525" stopIfTrue="1" operator="greaterThan">
      <formula>0</formula>
    </cfRule>
    <cfRule type="cellIs" dxfId="14864" priority="9526" stopIfTrue="1" operator="lessThan">
      <formula>0</formula>
    </cfRule>
  </conditionalFormatting>
  <conditionalFormatting sqref="AE235">
    <cfRule type="cellIs" dxfId="14863" priority="9523" stopIfTrue="1" operator="greaterThan">
      <formula>0</formula>
    </cfRule>
    <cfRule type="cellIs" dxfId="14862" priority="9524" stopIfTrue="1" operator="lessThan">
      <formula>0</formula>
    </cfRule>
  </conditionalFormatting>
  <conditionalFormatting sqref="AE247">
    <cfRule type="cellIs" dxfId="14861" priority="9521" stopIfTrue="1" operator="greaterThan">
      <formula>0</formula>
    </cfRule>
    <cfRule type="cellIs" dxfId="14860" priority="9522" stopIfTrue="1" operator="lessThan">
      <formula>0</formula>
    </cfRule>
  </conditionalFormatting>
  <conditionalFormatting sqref="AE247">
    <cfRule type="cellIs" dxfId="14859" priority="9519" stopIfTrue="1" operator="greaterThan">
      <formula>0</formula>
    </cfRule>
    <cfRule type="cellIs" dxfId="14858" priority="9520" stopIfTrue="1" operator="lessThan">
      <formula>0</formula>
    </cfRule>
  </conditionalFormatting>
  <conditionalFormatting sqref="AE247">
    <cfRule type="cellIs" dxfId="14857" priority="9517" stopIfTrue="1" operator="greaterThan">
      <formula>0</formula>
    </cfRule>
    <cfRule type="cellIs" dxfId="14856" priority="9518" stopIfTrue="1" operator="lessThan">
      <formula>0</formula>
    </cfRule>
  </conditionalFormatting>
  <conditionalFormatting sqref="AX240">
    <cfRule type="cellIs" dxfId="14855" priority="9515" stopIfTrue="1" operator="greaterThan">
      <formula>0</formula>
    </cfRule>
    <cfRule type="cellIs" dxfId="14854" priority="9516" stopIfTrue="1" operator="lessThan">
      <formula>0</formula>
    </cfRule>
  </conditionalFormatting>
  <conditionalFormatting sqref="AB232:AB233">
    <cfRule type="cellIs" dxfId="14853" priority="9513" stopIfTrue="1" operator="greaterThan">
      <formula>0</formula>
    </cfRule>
    <cfRule type="cellIs" dxfId="14852" priority="9514" stopIfTrue="1" operator="lessThan">
      <formula>0</formula>
    </cfRule>
  </conditionalFormatting>
  <conditionalFormatting sqref="AB232:AB233">
    <cfRule type="cellIs" dxfId="14851" priority="9511" stopIfTrue="1" operator="greaterThan">
      <formula>0</formula>
    </cfRule>
    <cfRule type="cellIs" dxfId="14850" priority="9512" stopIfTrue="1" operator="lessThan">
      <formula>0</formula>
    </cfRule>
  </conditionalFormatting>
  <conditionalFormatting sqref="AB232:AB233">
    <cfRule type="cellIs" dxfId="14849" priority="9509" stopIfTrue="1" operator="greaterThan">
      <formula>0</formula>
    </cfRule>
    <cfRule type="cellIs" dxfId="14848" priority="9510" stopIfTrue="1" operator="lessThan">
      <formula>0</formula>
    </cfRule>
  </conditionalFormatting>
  <conditionalFormatting sqref="AB221">
    <cfRule type="cellIs" dxfId="14847" priority="9507" stopIfTrue="1" operator="greaterThan">
      <formula>0</formula>
    </cfRule>
    <cfRule type="cellIs" dxfId="14846" priority="9508" stopIfTrue="1" operator="lessThan">
      <formula>0</formula>
    </cfRule>
  </conditionalFormatting>
  <conditionalFormatting sqref="AB221">
    <cfRule type="cellIs" dxfId="14845" priority="9505" stopIfTrue="1" operator="greaterThan">
      <formula>0</formula>
    </cfRule>
    <cfRule type="cellIs" dxfId="14844" priority="9506" stopIfTrue="1" operator="lessThan">
      <formula>0</formula>
    </cfRule>
  </conditionalFormatting>
  <conditionalFormatting sqref="AB221">
    <cfRule type="cellIs" dxfId="14843" priority="9503" stopIfTrue="1" operator="greaterThan">
      <formula>0</formula>
    </cfRule>
    <cfRule type="cellIs" dxfId="14842" priority="9504" stopIfTrue="1" operator="lessThan">
      <formula>0</formula>
    </cfRule>
  </conditionalFormatting>
  <conditionalFormatting sqref="AE232:AE233">
    <cfRule type="cellIs" dxfId="14841" priority="9501" stopIfTrue="1" operator="greaterThan">
      <formula>0</formula>
    </cfRule>
    <cfRule type="cellIs" dxfId="14840" priority="9502" stopIfTrue="1" operator="lessThan">
      <formula>0</formula>
    </cfRule>
  </conditionalFormatting>
  <conditionalFormatting sqref="AE232:AE233">
    <cfRule type="cellIs" dxfId="14839" priority="9499" stopIfTrue="1" operator="greaterThan">
      <formula>0</formula>
    </cfRule>
    <cfRule type="cellIs" dxfId="14838" priority="9500" stopIfTrue="1" operator="lessThan">
      <formula>0</formula>
    </cfRule>
  </conditionalFormatting>
  <conditionalFormatting sqref="AE232:AE233">
    <cfRule type="cellIs" dxfId="14837" priority="9497" stopIfTrue="1" operator="greaterThan">
      <formula>0</formula>
    </cfRule>
    <cfRule type="cellIs" dxfId="14836" priority="9498" stopIfTrue="1" operator="lessThan">
      <formula>0</formula>
    </cfRule>
  </conditionalFormatting>
  <conditionalFormatting sqref="AE221">
    <cfRule type="cellIs" dxfId="14835" priority="9495" stopIfTrue="1" operator="greaterThan">
      <formula>0</formula>
    </cfRule>
    <cfRule type="cellIs" dxfId="14834" priority="9496" stopIfTrue="1" operator="lessThan">
      <formula>0</formula>
    </cfRule>
  </conditionalFormatting>
  <conditionalFormatting sqref="AE221">
    <cfRule type="cellIs" dxfId="14833" priority="9493" stopIfTrue="1" operator="greaterThan">
      <formula>0</formula>
    </cfRule>
    <cfRule type="cellIs" dxfId="14832" priority="9494" stopIfTrue="1" operator="lessThan">
      <formula>0</formula>
    </cfRule>
  </conditionalFormatting>
  <conditionalFormatting sqref="AE221">
    <cfRule type="cellIs" dxfId="14831" priority="9491" stopIfTrue="1" operator="greaterThan">
      <formula>0</formula>
    </cfRule>
    <cfRule type="cellIs" dxfId="14830" priority="9492" stopIfTrue="1" operator="lessThan">
      <formula>0</formula>
    </cfRule>
  </conditionalFormatting>
  <conditionalFormatting sqref="AX233">
    <cfRule type="cellIs" dxfId="14829" priority="9489" stopIfTrue="1" operator="greaterThan">
      <formula>0</formula>
    </cfRule>
    <cfRule type="cellIs" dxfId="14828" priority="9490" stopIfTrue="1" operator="lessThan">
      <formula>0</formula>
    </cfRule>
  </conditionalFormatting>
  <conditionalFormatting sqref="AX228">
    <cfRule type="cellIs" dxfId="14827" priority="9487" stopIfTrue="1" operator="greaterThan">
      <formula>0</formula>
    </cfRule>
    <cfRule type="cellIs" dxfId="14826" priority="9488" stopIfTrue="1" operator="lessThan">
      <formula>0</formula>
    </cfRule>
  </conditionalFormatting>
  <conditionalFormatting sqref="AX245">
    <cfRule type="cellIs" dxfId="14825" priority="9485" stopIfTrue="1" operator="greaterThan">
      <formula>0</formula>
    </cfRule>
    <cfRule type="cellIs" dxfId="14824" priority="9486" stopIfTrue="1" operator="lessThan">
      <formula>0</formula>
    </cfRule>
  </conditionalFormatting>
  <conditionalFormatting sqref="AB249">
    <cfRule type="cellIs" dxfId="14823" priority="9483" stopIfTrue="1" operator="greaterThan">
      <formula>0</formula>
    </cfRule>
    <cfRule type="cellIs" dxfId="14822" priority="9484" stopIfTrue="1" operator="lessThan">
      <formula>0</formula>
    </cfRule>
  </conditionalFormatting>
  <conditionalFormatting sqref="AB249">
    <cfRule type="cellIs" dxfId="14821" priority="9481" stopIfTrue="1" operator="greaterThan">
      <formula>0</formula>
    </cfRule>
    <cfRule type="cellIs" dxfId="14820" priority="9482" stopIfTrue="1" operator="lessThan">
      <formula>0</formula>
    </cfRule>
  </conditionalFormatting>
  <conditionalFormatting sqref="AB249">
    <cfRule type="cellIs" dxfId="14819" priority="9479" stopIfTrue="1" operator="greaterThan">
      <formula>0</formula>
    </cfRule>
    <cfRule type="cellIs" dxfId="14818" priority="9480" stopIfTrue="1" operator="lessThan">
      <formula>0</formula>
    </cfRule>
  </conditionalFormatting>
  <conditionalFormatting sqref="AB249">
    <cfRule type="cellIs" dxfId="14817" priority="9477" stopIfTrue="1" operator="greaterThan">
      <formula>0</formula>
    </cfRule>
    <cfRule type="cellIs" dxfId="14816" priority="9478" stopIfTrue="1" operator="lessThan">
      <formula>0</formula>
    </cfRule>
  </conditionalFormatting>
  <conditionalFormatting sqref="AB249">
    <cfRule type="cellIs" dxfId="14815" priority="9475" stopIfTrue="1" operator="greaterThan">
      <formula>0</formula>
    </cfRule>
    <cfRule type="cellIs" dxfId="14814" priority="9476" stopIfTrue="1" operator="lessThan">
      <formula>0</formula>
    </cfRule>
  </conditionalFormatting>
  <conditionalFormatting sqref="AE249">
    <cfRule type="cellIs" dxfId="14813" priority="9473" stopIfTrue="1" operator="greaterThan">
      <formula>0</formula>
    </cfRule>
    <cfRule type="cellIs" dxfId="14812" priority="9474" stopIfTrue="1" operator="lessThan">
      <formula>0</formula>
    </cfRule>
  </conditionalFormatting>
  <conditionalFormatting sqref="AH249:AH250">
    <cfRule type="cellIs" dxfId="14811" priority="9471" stopIfTrue="1" operator="greaterThan">
      <formula>0</formula>
    </cfRule>
    <cfRule type="cellIs" dxfId="14810" priority="9472" stopIfTrue="1" operator="lessThan">
      <formula>0</formula>
    </cfRule>
  </conditionalFormatting>
  <conditionalFormatting sqref="AK249:AK253">
    <cfRule type="cellIs" dxfId="14809" priority="9469" stopIfTrue="1" operator="greaterThan">
      <formula>0</formula>
    </cfRule>
    <cfRule type="cellIs" dxfId="14808" priority="9470" stopIfTrue="1" operator="lessThan">
      <formula>0</formula>
    </cfRule>
  </conditionalFormatting>
  <conditionalFormatting sqref="AB251:AB253">
    <cfRule type="cellIs" dxfId="14807" priority="9467" stopIfTrue="1" operator="greaterThan">
      <formula>0</formula>
    </cfRule>
    <cfRule type="cellIs" dxfId="14806" priority="9468" stopIfTrue="1" operator="lessThan">
      <formula>0</formula>
    </cfRule>
  </conditionalFormatting>
  <conditionalFormatting sqref="AE251:AE253">
    <cfRule type="cellIs" dxfId="14805" priority="9465" stopIfTrue="1" operator="greaterThan">
      <formula>0</formula>
    </cfRule>
    <cfRule type="cellIs" dxfId="14804" priority="9466" stopIfTrue="1" operator="lessThan">
      <formula>0</formula>
    </cfRule>
  </conditionalFormatting>
  <conditionalFormatting sqref="AX251:AX252">
    <cfRule type="cellIs" dxfId="14803" priority="9463" stopIfTrue="1" operator="greaterThan">
      <formula>0</formula>
    </cfRule>
    <cfRule type="cellIs" dxfId="14802" priority="9464" stopIfTrue="1" operator="lessThan">
      <formula>0</formula>
    </cfRule>
  </conditionalFormatting>
  <conditionalFormatting sqref="AH251:AH253">
    <cfRule type="cellIs" dxfId="14801" priority="9461" stopIfTrue="1" operator="greaterThan">
      <formula>0</formula>
    </cfRule>
    <cfRule type="cellIs" dxfId="14800" priority="9462" stopIfTrue="1" operator="lessThan">
      <formula>0</formula>
    </cfRule>
  </conditionalFormatting>
  <conditionalFormatting sqref="AX256 AX258">
    <cfRule type="cellIs" dxfId="14799" priority="9447" stopIfTrue="1" operator="greaterThan">
      <formula>0</formula>
    </cfRule>
    <cfRule type="cellIs" dxfId="14798" priority="9448" stopIfTrue="1" operator="lessThan">
      <formula>0</formula>
    </cfRule>
  </conditionalFormatting>
  <conditionalFormatting sqref="AB259 AB262">
    <cfRule type="cellIs" dxfId="14797" priority="9439" stopIfTrue="1" operator="greaterThan">
      <formula>0</formula>
    </cfRule>
    <cfRule type="cellIs" dxfId="14796" priority="9440" stopIfTrue="1" operator="lessThan">
      <formula>0</formula>
    </cfRule>
  </conditionalFormatting>
  <conditionalFormatting sqref="AB259 AB262">
    <cfRule type="cellIs" dxfId="14795" priority="9437" stopIfTrue="1" operator="greaterThan">
      <formula>0</formula>
    </cfRule>
    <cfRule type="cellIs" dxfId="14794" priority="9438" stopIfTrue="1" operator="lessThan">
      <formula>0</formula>
    </cfRule>
  </conditionalFormatting>
  <conditionalFormatting sqref="AB259 AB262">
    <cfRule type="cellIs" dxfId="14793" priority="9435" stopIfTrue="1" operator="greaterThan">
      <formula>0</formula>
    </cfRule>
    <cfRule type="cellIs" dxfId="14792" priority="9436" stopIfTrue="1" operator="lessThan">
      <formula>0</formula>
    </cfRule>
  </conditionalFormatting>
  <conditionalFormatting sqref="AB259 AB262">
    <cfRule type="cellIs" dxfId="14791" priority="9433" stopIfTrue="1" operator="greaterThan">
      <formula>0</formula>
    </cfRule>
    <cfRule type="cellIs" dxfId="14790" priority="9434" stopIfTrue="1" operator="lessThan">
      <formula>0</formula>
    </cfRule>
  </conditionalFormatting>
  <conditionalFormatting sqref="AB259 AB262">
    <cfRule type="cellIs" dxfId="14789" priority="9431" stopIfTrue="1" operator="greaterThan">
      <formula>0</formula>
    </cfRule>
    <cfRule type="cellIs" dxfId="14788" priority="9432" stopIfTrue="1" operator="lessThan">
      <formula>0</formula>
    </cfRule>
  </conditionalFormatting>
  <conditionalFormatting sqref="AE259 AE262">
    <cfRule type="cellIs" dxfId="14787" priority="9429" stopIfTrue="1" operator="greaterThan">
      <formula>0</formula>
    </cfRule>
    <cfRule type="cellIs" dxfId="14786" priority="9430" stopIfTrue="1" operator="lessThan">
      <formula>0</formula>
    </cfRule>
  </conditionalFormatting>
  <conditionalFormatting sqref="AH259:AH260 AH262">
    <cfRule type="cellIs" dxfId="14785" priority="9427" stopIfTrue="1" operator="greaterThan">
      <formula>0</formula>
    </cfRule>
    <cfRule type="cellIs" dxfId="14784" priority="9428" stopIfTrue="1" operator="lessThan">
      <formula>0</formula>
    </cfRule>
  </conditionalFormatting>
  <conditionalFormatting sqref="AK259:AK260 AK262">
    <cfRule type="cellIs" dxfId="14783" priority="9425" stopIfTrue="1" operator="greaterThan">
      <formula>0</formula>
    </cfRule>
    <cfRule type="cellIs" dxfId="14782" priority="9426" stopIfTrue="1" operator="lessThan">
      <formula>0</formula>
    </cfRule>
  </conditionalFormatting>
  <conditionalFormatting sqref="AX265:AX266">
    <cfRule type="cellIs" dxfId="14781" priority="9411" stopIfTrue="1" operator="greaterThan">
      <formula>0</formula>
    </cfRule>
    <cfRule type="cellIs" dxfId="14780" priority="9412" stopIfTrue="1" operator="lessThan">
      <formula>0</formula>
    </cfRule>
  </conditionalFormatting>
  <conditionalFormatting sqref="AX253">
    <cfRule type="cellIs" dxfId="14779" priority="9389" stopIfTrue="1" operator="greaterThan">
      <formula>0</formula>
    </cfRule>
    <cfRule type="cellIs" dxfId="14778" priority="9390" stopIfTrue="1" operator="lessThan">
      <formula>0</formula>
    </cfRule>
  </conditionalFormatting>
  <conditionalFormatting sqref="AB208">
    <cfRule type="cellIs" dxfId="14777" priority="9387" stopIfTrue="1" operator="greaterThan">
      <formula>0</formula>
    </cfRule>
    <cfRule type="cellIs" dxfId="14776" priority="9388" stopIfTrue="1" operator="lessThan">
      <formula>0</formula>
    </cfRule>
  </conditionalFormatting>
  <conditionalFormatting sqref="AB208">
    <cfRule type="cellIs" dxfId="14775" priority="9385" stopIfTrue="1" operator="greaterThan">
      <formula>0</formula>
    </cfRule>
    <cfRule type="cellIs" dxfId="14774" priority="9386" stopIfTrue="1" operator="lessThan">
      <formula>0</formula>
    </cfRule>
  </conditionalFormatting>
  <conditionalFormatting sqref="AB208">
    <cfRule type="cellIs" dxfId="14773" priority="9383" stopIfTrue="1" operator="greaterThan">
      <formula>0</formula>
    </cfRule>
    <cfRule type="cellIs" dxfId="14772" priority="9384" stopIfTrue="1" operator="lessThan">
      <formula>0</formula>
    </cfRule>
  </conditionalFormatting>
  <conditionalFormatting sqref="AE208">
    <cfRule type="cellIs" dxfId="14771" priority="9381" stopIfTrue="1" operator="greaterThan">
      <formula>0</formula>
    </cfRule>
    <cfRule type="cellIs" dxfId="14770" priority="9382" stopIfTrue="1" operator="lessThan">
      <formula>0</formula>
    </cfRule>
  </conditionalFormatting>
  <conditionalFormatting sqref="AE208">
    <cfRule type="cellIs" dxfId="14769" priority="9379" stopIfTrue="1" operator="greaterThan">
      <formula>0</formula>
    </cfRule>
    <cfRule type="cellIs" dxfId="14768" priority="9380" stopIfTrue="1" operator="lessThan">
      <formula>0</formula>
    </cfRule>
  </conditionalFormatting>
  <conditionalFormatting sqref="AE208">
    <cfRule type="cellIs" dxfId="14767" priority="9377" stopIfTrue="1" operator="greaterThan">
      <formula>0</formula>
    </cfRule>
    <cfRule type="cellIs" dxfId="14766" priority="9378" stopIfTrue="1" operator="lessThan">
      <formula>0</formula>
    </cfRule>
  </conditionalFormatting>
  <conditionalFormatting sqref="AH221">
    <cfRule type="cellIs" dxfId="14765" priority="9375" stopIfTrue="1" operator="greaterThan">
      <formula>0</formula>
    </cfRule>
    <cfRule type="cellIs" dxfId="14764" priority="9376" stopIfTrue="1" operator="lessThan">
      <formula>0</formula>
    </cfRule>
  </conditionalFormatting>
  <conditionalFormatting sqref="AH221">
    <cfRule type="cellIs" dxfId="14763" priority="9373" stopIfTrue="1" operator="greaterThan">
      <formula>0</formula>
    </cfRule>
    <cfRule type="cellIs" dxfId="14762" priority="9374" stopIfTrue="1" operator="lessThan">
      <formula>0</formula>
    </cfRule>
  </conditionalFormatting>
  <conditionalFormatting sqref="AH221">
    <cfRule type="cellIs" dxfId="14761" priority="9371" stopIfTrue="1" operator="greaterThan">
      <formula>0</formula>
    </cfRule>
    <cfRule type="cellIs" dxfId="14760" priority="9372" stopIfTrue="1" operator="lessThan">
      <formula>0</formula>
    </cfRule>
  </conditionalFormatting>
  <conditionalFormatting sqref="AH175">
    <cfRule type="cellIs" dxfId="14759" priority="9369" stopIfTrue="1" operator="greaterThan">
      <formula>0</formula>
    </cfRule>
    <cfRule type="cellIs" dxfId="14758" priority="9370" stopIfTrue="1" operator="lessThan">
      <formula>0</formula>
    </cfRule>
  </conditionalFormatting>
  <conditionalFormatting sqref="AH175">
    <cfRule type="cellIs" dxfId="14757" priority="9367" stopIfTrue="1" operator="greaterThan">
      <formula>0</formula>
    </cfRule>
    <cfRule type="cellIs" dxfId="14756" priority="9368" stopIfTrue="1" operator="lessThan">
      <formula>0</formula>
    </cfRule>
  </conditionalFormatting>
  <conditionalFormatting sqref="AH175">
    <cfRule type="cellIs" dxfId="14755" priority="9365" stopIfTrue="1" operator="greaterThan">
      <formula>0</formula>
    </cfRule>
    <cfRule type="cellIs" dxfId="14754" priority="9366" stopIfTrue="1" operator="lessThan">
      <formula>0</formula>
    </cfRule>
  </conditionalFormatting>
  <conditionalFormatting sqref="AX243">
    <cfRule type="cellIs" dxfId="14753" priority="9363" stopIfTrue="1" operator="greaterThan">
      <formula>0</formula>
    </cfRule>
    <cfRule type="cellIs" dxfId="14752" priority="9364" stopIfTrue="1" operator="lessThan">
      <formula>0</formula>
    </cfRule>
  </conditionalFormatting>
  <conditionalFormatting sqref="T243">
    <cfRule type="cellIs" dxfId="14751" priority="9361" stopIfTrue="1" operator="lessThan">
      <formula>0</formula>
    </cfRule>
    <cfRule type="cellIs" dxfId="14750" priority="9362" stopIfTrue="1" operator="greaterThan">
      <formula>0</formula>
    </cfRule>
  </conditionalFormatting>
  <conditionalFormatting sqref="Q243 I243 K243 M243 O243 S243 U243">
    <cfRule type="cellIs" dxfId="14749" priority="9359" stopIfTrue="1" operator="greaterThan">
      <formula>0</formula>
    </cfRule>
    <cfRule type="cellIs" dxfId="14748" priority="9360" stopIfTrue="1" operator="lessThan">
      <formula>0</formula>
    </cfRule>
  </conditionalFormatting>
  <conditionalFormatting sqref="AN243">
    <cfRule type="cellIs" dxfId="14747" priority="9355" stopIfTrue="1" operator="greaterThan">
      <formula>0</formula>
    </cfRule>
    <cfRule type="cellIs" dxfId="14746" priority="9356" stopIfTrue="1" operator="lessThan">
      <formula>0</formula>
    </cfRule>
  </conditionalFormatting>
  <conditionalFormatting sqref="AN243">
    <cfRule type="cellIs" dxfId="14745" priority="9353" stopIfTrue="1" operator="greaterThan">
      <formula>0</formula>
    </cfRule>
    <cfRule type="cellIs" dxfId="14744" priority="9354" stopIfTrue="1" operator="lessThan">
      <formula>0</formula>
    </cfRule>
  </conditionalFormatting>
  <conditionalFormatting sqref="AN243">
    <cfRule type="cellIs" dxfId="14743" priority="9351" stopIfTrue="1" operator="greaterThan">
      <formula>0</formula>
    </cfRule>
    <cfRule type="cellIs" dxfId="14742" priority="9352" stopIfTrue="1" operator="lessThan">
      <formula>0</formula>
    </cfRule>
  </conditionalFormatting>
  <conditionalFormatting sqref="AN243">
    <cfRule type="cellIs" dxfId="14741" priority="9349" stopIfTrue="1" operator="greaterThan">
      <formula>0</formula>
    </cfRule>
    <cfRule type="cellIs" dxfId="14740" priority="9350" stopIfTrue="1" operator="lessThan">
      <formula>0</formula>
    </cfRule>
  </conditionalFormatting>
  <conditionalFormatting sqref="AN243">
    <cfRule type="cellIs" dxfId="14739" priority="9357" stopIfTrue="1" operator="greaterThan">
      <formula>0</formula>
    </cfRule>
    <cfRule type="cellIs" dxfId="14738" priority="9358" stopIfTrue="1" operator="lessThan">
      <formula>0</formula>
    </cfRule>
  </conditionalFormatting>
  <conditionalFormatting sqref="AH243">
    <cfRule type="cellIs" dxfId="14737" priority="9347" stopIfTrue="1" operator="greaterThan">
      <formula>0</formula>
    </cfRule>
    <cfRule type="cellIs" dxfId="14736" priority="9348" stopIfTrue="1" operator="lessThan">
      <formula>0</formula>
    </cfRule>
  </conditionalFormatting>
  <conditionalFormatting sqref="AK243">
    <cfRule type="cellIs" dxfId="14735" priority="9345" stopIfTrue="1" operator="greaterThan">
      <formula>0</formula>
    </cfRule>
    <cfRule type="cellIs" dxfId="14734" priority="9346" stopIfTrue="1" operator="lessThan">
      <formula>0</formula>
    </cfRule>
  </conditionalFormatting>
  <conditionalFormatting sqref="AB243">
    <cfRule type="cellIs" dxfId="14733" priority="9343" stopIfTrue="1" operator="greaterThan">
      <formula>0</formula>
    </cfRule>
    <cfRule type="cellIs" dxfId="14732" priority="9344" stopIfTrue="1" operator="lessThan">
      <formula>0</formula>
    </cfRule>
  </conditionalFormatting>
  <conditionalFormatting sqref="AB243">
    <cfRule type="cellIs" dxfId="14731" priority="9341" stopIfTrue="1" operator="greaterThan">
      <formula>0</formula>
    </cfRule>
    <cfRule type="cellIs" dxfId="14730" priority="9342" stopIfTrue="1" operator="lessThan">
      <formula>0</formula>
    </cfRule>
  </conditionalFormatting>
  <conditionalFormatting sqref="AB243">
    <cfRule type="cellIs" dxfId="14729" priority="9339" stopIfTrue="1" operator="greaterThan">
      <formula>0</formula>
    </cfRule>
    <cfRule type="cellIs" dxfId="14728" priority="9340" stopIfTrue="1" operator="lessThan">
      <formula>0</formula>
    </cfRule>
  </conditionalFormatting>
  <conditionalFormatting sqref="AB243">
    <cfRule type="cellIs" dxfId="14727" priority="9337" stopIfTrue="1" operator="greaterThan">
      <formula>0</formula>
    </cfRule>
    <cfRule type="cellIs" dxfId="14726" priority="9338" stopIfTrue="1" operator="lessThan">
      <formula>0</formula>
    </cfRule>
  </conditionalFormatting>
  <conditionalFormatting sqref="AB243">
    <cfRule type="cellIs" dxfId="14725" priority="9335" stopIfTrue="1" operator="greaterThan">
      <formula>0</formula>
    </cfRule>
    <cfRule type="cellIs" dxfId="14724" priority="9336" stopIfTrue="1" operator="lessThan">
      <formula>0</formula>
    </cfRule>
  </conditionalFormatting>
  <conditionalFormatting sqref="AE243">
    <cfRule type="cellIs" dxfId="14723" priority="9333" stopIfTrue="1" operator="greaterThan">
      <formula>0</formula>
    </cfRule>
    <cfRule type="cellIs" dxfId="14722" priority="9334" stopIfTrue="1" operator="lessThan">
      <formula>0</formula>
    </cfRule>
  </conditionalFormatting>
  <conditionalFormatting sqref="AB266:AB267">
    <cfRule type="cellIs" dxfId="14721" priority="9331" stopIfTrue="1" operator="greaterThan">
      <formula>0</formula>
    </cfRule>
    <cfRule type="cellIs" dxfId="14720" priority="9332" stopIfTrue="1" operator="lessThan">
      <formula>0</formula>
    </cfRule>
  </conditionalFormatting>
  <conditionalFormatting sqref="AB266:AB267">
    <cfRule type="cellIs" dxfId="14719" priority="9329" stopIfTrue="1" operator="greaterThan">
      <formula>0</formula>
    </cfRule>
    <cfRule type="cellIs" dxfId="14718" priority="9330" stopIfTrue="1" operator="lessThan">
      <formula>0</formula>
    </cfRule>
  </conditionalFormatting>
  <conditionalFormatting sqref="AE266:AE267">
    <cfRule type="cellIs" dxfId="14717" priority="9327" stopIfTrue="1" operator="greaterThan">
      <formula>0</formula>
    </cfRule>
    <cfRule type="cellIs" dxfId="14716" priority="9328" stopIfTrue="1" operator="lessThan">
      <formula>0</formula>
    </cfRule>
  </conditionalFormatting>
  <conditionalFormatting sqref="AE266:AE267">
    <cfRule type="cellIs" dxfId="14715" priority="9325" stopIfTrue="1" operator="greaterThan">
      <formula>0</formula>
    </cfRule>
    <cfRule type="cellIs" dxfId="14714" priority="9326" stopIfTrue="1" operator="lessThan">
      <formula>0</formula>
    </cfRule>
  </conditionalFormatting>
  <conditionalFormatting sqref="AB268">
    <cfRule type="cellIs" dxfId="14713" priority="9323" stopIfTrue="1" operator="greaterThan">
      <formula>0</formula>
    </cfRule>
    <cfRule type="cellIs" dxfId="14712" priority="9324" stopIfTrue="1" operator="lessThan">
      <formula>0</formula>
    </cfRule>
  </conditionalFormatting>
  <conditionalFormatting sqref="AB268">
    <cfRule type="cellIs" dxfId="14711" priority="9321" stopIfTrue="1" operator="greaterThan">
      <formula>0</formula>
    </cfRule>
    <cfRule type="cellIs" dxfId="14710" priority="9322" stopIfTrue="1" operator="lessThan">
      <formula>0</formula>
    </cfRule>
  </conditionalFormatting>
  <conditionalFormatting sqref="AB268">
    <cfRule type="cellIs" dxfId="14709" priority="9319" stopIfTrue="1" operator="greaterThan">
      <formula>0</formula>
    </cfRule>
    <cfRule type="cellIs" dxfId="14708" priority="9320" stopIfTrue="1" operator="lessThan">
      <formula>0</formula>
    </cfRule>
  </conditionalFormatting>
  <conditionalFormatting sqref="AB268">
    <cfRule type="cellIs" dxfId="14707" priority="9317" stopIfTrue="1" operator="greaterThan">
      <formula>0</formula>
    </cfRule>
    <cfRule type="cellIs" dxfId="14706" priority="9318" stopIfTrue="1" operator="lessThan">
      <formula>0</formula>
    </cfRule>
  </conditionalFormatting>
  <conditionalFormatting sqref="AB268">
    <cfRule type="cellIs" dxfId="14705" priority="9315" stopIfTrue="1" operator="greaterThan">
      <formula>0</formula>
    </cfRule>
    <cfRule type="cellIs" dxfId="14704" priority="9316" stopIfTrue="1" operator="lessThan">
      <formula>0</formula>
    </cfRule>
  </conditionalFormatting>
  <conditionalFormatting sqref="AE268">
    <cfRule type="cellIs" dxfId="14703" priority="9313" stopIfTrue="1" operator="greaterThan">
      <formula>0</formula>
    </cfRule>
    <cfRule type="cellIs" dxfId="14702" priority="9314" stopIfTrue="1" operator="lessThan">
      <formula>0</formula>
    </cfRule>
  </conditionalFormatting>
  <conditionalFormatting sqref="AH268">
    <cfRule type="cellIs" dxfId="14701" priority="9311" stopIfTrue="1" operator="greaterThan">
      <formula>0</formula>
    </cfRule>
    <cfRule type="cellIs" dxfId="14700" priority="9312" stopIfTrue="1" operator="lessThan">
      <formula>0</formula>
    </cfRule>
  </conditionalFormatting>
  <conditionalFormatting sqref="AK268">
    <cfRule type="cellIs" dxfId="14699" priority="9309" stopIfTrue="1" operator="greaterThan">
      <formula>0</formula>
    </cfRule>
    <cfRule type="cellIs" dxfId="14698" priority="9310" stopIfTrue="1" operator="lessThan">
      <formula>0</formula>
    </cfRule>
  </conditionalFormatting>
  <conditionalFormatting sqref="AX267">
    <cfRule type="cellIs" dxfId="14697" priority="9307" stopIfTrue="1" operator="greaterThan">
      <formula>0</formula>
    </cfRule>
    <cfRule type="cellIs" dxfId="14696" priority="9308" stopIfTrue="1" operator="lessThan">
      <formula>0</formula>
    </cfRule>
  </conditionalFormatting>
  <conditionalFormatting sqref="AB260">
    <cfRule type="cellIs" dxfId="14695" priority="9305" stopIfTrue="1" operator="greaterThan">
      <formula>0</formula>
    </cfRule>
    <cfRule type="cellIs" dxfId="14694" priority="9306" stopIfTrue="1" operator="lessThan">
      <formula>0</formula>
    </cfRule>
  </conditionalFormatting>
  <conditionalFormatting sqref="AB260">
    <cfRule type="cellIs" dxfId="14693" priority="9303" stopIfTrue="1" operator="greaterThan">
      <formula>0</formula>
    </cfRule>
    <cfRule type="cellIs" dxfId="14692" priority="9304" stopIfTrue="1" operator="lessThan">
      <formula>0</formula>
    </cfRule>
  </conditionalFormatting>
  <conditionalFormatting sqref="AB260">
    <cfRule type="cellIs" dxfId="14691" priority="9301" stopIfTrue="1" operator="greaterThan">
      <formula>0</formula>
    </cfRule>
    <cfRule type="cellIs" dxfId="14690" priority="9302" stopIfTrue="1" operator="lessThan">
      <formula>0</formula>
    </cfRule>
  </conditionalFormatting>
  <conditionalFormatting sqref="AE260">
    <cfRule type="cellIs" dxfId="14689" priority="9293" stopIfTrue="1" operator="greaterThan">
      <formula>0</formula>
    </cfRule>
    <cfRule type="cellIs" dxfId="14688" priority="9294" stopIfTrue="1" operator="lessThan">
      <formula>0</formula>
    </cfRule>
  </conditionalFormatting>
  <conditionalFormatting sqref="AE260">
    <cfRule type="cellIs" dxfId="14687" priority="9291" stopIfTrue="1" operator="greaterThan">
      <formula>0</formula>
    </cfRule>
    <cfRule type="cellIs" dxfId="14686" priority="9292" stopIfTrue="1" operator="lessThan">
      <formula>0</formula>
    </cfRule>
  </conditionalFormatting>
  <conditionalFormatting sqref="AE260">
    <cfRule type="cellIs" dxfId="14685" priority="9289" stopIfTrue="1" operator="greaterThan">
      <formula>0</formula>
    </cfRule>
    <cfRule type="cellIs" dxfId="14684" priority="9290" stopIfTrue="1" operator="lessThan">
      <formula>0</formula>
    </cfRule>
  </conditionalFormatting>
  <conditionalFormatting sqref="AN269 AH269 AK269">
    <cfRule type="cellIs" dxfId="14683" priority="9281" stopIfTrue="1" operator="greaterThan">
      <formula>0</formula>
    </cfRule>
    <cfRule type="cellIs" dxfId="14682" priority="9282" stopIfTrue="1" operator="lessThan">
      <formula>0</formula>
    </cfRule>
  </conditionalFormatting>
  <conditionalFormatting sqref="AB269">
    <cfRule type="cellIs" dxfId="14681" priority="9279" stopIfTrue="1" operator="greaterThan">
      <formula>0</formula>
    </cfRule>
    <cfRule type="cellIs" dxfId="14680" priority="9280" stopIfTrue="1" operator="lessThan">
      <formula>0</formula>
    </cfRule>
  </conditionalFormatting>
  <conditionalFormatting sqref="AB269">
    <cfRule type="cellIs" dxfId="14679" priority="9277" stopIfTrue="1" operator="greaterThan">
      <formula>0</formula>
    </cfRule>
    <cfRule type="cellIs" dxfId="14678" priority="9278" stopIfTrue="1" operator="lessThan">
      <formula>0</formula>
    </cfRule>
  </conditionalFormatting>
  <conditionalFormatting sqref="AB269">
    <cfRule type="cellIs" dxfId="14677" priority="9275" stopIfTrue="1" operator="greaterThan">
      <formula>0</formula>
    </cfRule>
    <cfRule type="cellIs" dxfId="14676" priority="9276" stopIfTrue="1" operator="lessThan">
      <formula>0</formula>
    </cfRule>
  </conditionalFormatting>
  <conditionalFormatting sqref="AE269">
    <cfRule type="cellIs" dxfId="14675" priority="9273" stopIfTrue="1" operator="greaterThan">
      <formula>0</formula>
    </cfRule>
    <cfRule type="cellIs" dxfId="14674" priority="9274" stopIfTrue="1" operator="lessThan">
      <formula>0</formula>
    </cfRule>
  </conditionalFormatting>
  <conditionalFormatting sqref="AE269">
    <cfRule type="cellIs" dxfId="14673" priority="9271" stopIfTrue="1" operator="greaterThan">
      <formula>0</formula>
    </cfRule>
    <cfRule type="cellIs" dxfId="14672" priority="9272" stopIfTrue="1" operator="lessThan">
      <formula>0</formula>
    </cfRule>
  </conditionalFormatting>
  <conditionalFormatting sqref="AE269">
    <cfRule type="cellIs" dxfId="14671" priority="9269" stopIfTrue="1" operator="greaterThan">
      <formula>0</formula>
    </cfRule>
    <cfRule type="cellIs" dxfId="14670" priority="9270" stopIfTrue="1" operator="lessThan">
      <formula>0</formula>
    </cfRule>
  </conditionalFormatting>
  <conditionalFormatting sqref="AB273">
    <cfRule type="cellIs" dxfId="14669" priority="9267" stopIfTrue="1" operator="greaterThan">
      <formula>0</formula>
    </cfRule>
    <cfRule type="cellIs" dxfId="14668" priority="9268" stopIfTrue="1" operator="lessThan">
      <formula>0</formula>
    </cfRule>
  </conditionalFormatting>
  <conditionalFormatting sqref="AB273">
    <cfRule type="cellIs" dxfId="14667" priority="9265" stopIfTrue="1" operator="greaterThan">
      <formula>0</formula>
    </cfRule>
    <cfRule type="cellIs" dxfId="14666" priority="9266" stopIfTrue="1" operator="lessThan">
      <formula>0</formula>
    </cfRule>
  </conditionalFormatting>
  <conditionalFormatting sqref="AB273">
    <cfRule type="cellIs" dxfId="14665" priority="9263" stopIfTrue="1" operator="greaterThan">
      <formula>0</formula>
    </cfRule>
    <cfRule type="cellIs" dxfId="14664" priority="9264" stopIfTrue="1" operator="lessThan">
      <formula>0</formula>
    </cfRule>
  </conditionalFormatting>
  <conditionalFormatting sqref="AB273">
    <cfRule type="cellIs" dxfId="14663" priority="9261" stopIfTrue="1" operator="greaterThan">
      <formula>0</formula>
    </cfRule>
    <cfRule type="cellIs" dxfId="14662" priority="9262" stopIfTrue="1" operator="lessThan">
      <formula>0</formula>
    </cfRule>
  </conditionalFormatting>
  <conditionalFormatting sqref="AB273">
    <cfRule type="cellIs" dxfId="14661" priority="9259" stopIfTrue="1" operator="greaterThan">
      <formula>0</formula>
    </cfRule>
    <cfRule type="cellIs" dxfId="14660" priority="9260" stopIfTrue="1" operator="lessThan">
      <formula>0</formula>
    </cfRule>
  </conditionalFormatting>
  <conditionalFormatting sqref="AE273">
    <cfRule type="cellIs" dxfId="14659" priority="9257" stopIfTrue="1" operator="greaterThan">
      <formula>0</formula>
    </cfRule>
    <cfRule type="cellIs" dxfId="14658" priority="9258" stopIfTrue="1" operator="lessThan">
      <formula>0</formula>
    </cfRule>
  </conditionalFormatting>
  <conditionalFormatting sqref="AE273">
    <cfRule type="cellIs" dxfId="14657" priority="9255" stopIfTrue="1" operator="greaterThan">
      <formula>0</formula>
    </cfRule>
    <cfRule type="cellIs" dxfId="14656" priority="9256" stopIfTrue="1" operator="lessThan">
      <formula>0</formula>
    </cfRule>
  </conditionalFormatting>
  <conditionalFormatting sqref="AE273">
    <cfRule type="cellIs" dxfId="14655" priority="9253" stopIfTrue="1" operator="greaterThan">
      <formula>0</formula>
    </cfRule>
    <cfRule type="cellIs" dxfId="14654" priority="9254" stopIfTrue="1" operator="lessThan">
      <formula>0</formula>
    </cfRule>
  </conditionalFormatting>
  <conditionalFormatting sqref="AE273">
    <cfRule type="cellIs" dxfId="14653" priority="9251" stopIfTrue="1" operator="greaterThan">
      <formula>0</formula>
    </cfRule>
    <cfRule type="cellIs" dxfId="14652" priority="9252" stopIfTrue="1" operator="lessThan">
      <formula>0</formula>
    </cfRule>
  </conditionalFormatting>
  <conditionalFormatting sqref="AE273">
    <cfRule type="cellIs" dxfId="14651" priority="9249" stopIfTrue="1" operator="greaterThan">
      <formula>0</formula>
    </cfRule>
    <cfRule type="cellIs" dxfId="14650" priority="9250" stopIfTrue="1" operator="lessThan">
      <formula>0</formula>
    </cfRule>
  </conditionalFormatting>
  <conditionalFormatting sqref="AH273:AH275">
    <cfRule type="cellIs" dxfId="14649" priority="9247" stopIfTrue="1" operator="greaterThan">
      <formula>0</formula>
    </cfRule>
    <cfRule type="cellIs" dxfId="14648" priority="9248" stopIfTrue="1" operator="lessThan">
      <formula>0</formula>
    </cfRule>
  </conditionalFormatting>
  <conditionalFormatting sqref="AH273:AH275">
    <cfRule type="cellIs" dxfId="14647" priority="9245" stopIfTrue="1" operator="greaterThan">
      <formula>0</formula>
    </cfRule>
    <cfRule type="cellIs" dxfId="14646" priority="9246" stopIfTrue="1" operator="lessThan">
      <formula>0</formula>
    </cfRule>
  </conditionalFormatting>
  <conditionalFormatting sqref="AH273:AH275">
    <cfRule type="cellIs" dxfId="14645" priority="9243" stopIfTrue="1" operator="greaterThan">
      <formula>0</formula>
    </cfRule>
    <cfRule type="cellIs" dxfId="14644" priority="9244" stopIfTrue="1" operator="lessThan">
      <formula>0</formula>
    </cfRule>
  </conditionalFormatting>
  <conditionalFormatting sqref="AH273:AH275">
    <cfRule type="cellIs" dxfId="14643" priority="9241" stopIfTrue="1" operator="greaterThan">
      <formula>0</formula>
    </cfRule>
    <cfRule type="cellIs" dxfId="14642" priority="9242" stopIfTrue="1" operator="lessThan">
      <formula>0</formula>
    </cfRule>
  </conditionalFormatting>
  <conditionalFormatting sqref="AH273:AH275">
    <cfRule type="cellIs" dxfId="14641" priority="9239" stopIfTrue="1" operator="greaterThan">
      <formula>0</formula>
    </cfRule>
    <cfRule type="cellIs" dxfId="14640" priority="9240" stopIfTrue="1" operator="lessThan">
      <formula>0</formula>
    </cfRule>
  </conditionalFormatting>
  <conditionalFormatting sqref="AN273:AN275">
    <cfRule type="cellIs" dxfId="14639" priority="9235" stopIfTrue="1" operator="greaterThan">
      <formula>0</formula>
    </cfRule>
    <cfRule type="cellIs" dxfId="14638" priority="9236" stopIfTrue="1" operator="lessThan">
      <formula>0</formula>
    </cfRule>
  </conditionalFormatting>
  <conditionalFormatting sqref="AN273:AN275">
    <cfRule type="cellIs" dxfId="14637" priority="9233" stopIfTrue="1" operator="greaterThan">
      <formula>0</formula>
    </cfRule>
    <cfRule type="cellIs" dxfId="14636" priority="9234" stopIfTrue="1" operator="lessThan">
      <formula>0</formula>
    </cfRule>
  </conditionalFormatting>
  <conditionalFormatting sqref="AN273:AN275">
    <cfRule type="cellIs" dxfId="14635" priority="9231" stopIfTrue="1" operator="greaterThan">
      <formula>0</formula>
    </cfRule>
    <cfRule type="cellIs" dxfId="14634" priority="9232" stopIfTrue="1" operator="lessThan">
      <formula>0</formula>
    </cfRule>
  </conditionalFormatting>
  <conditionalFormatting sqref="AN273:AN275">
    <cfRule type="cellIs" dxfId="14633" priority="9229" stopIfTrue="1" operator="greaterThan">
      <formula>0</formula>
    </cfRule>
    <cfRule type="cellIs" dxfId="14632" priority="9230" stopIfTrue="1" operator="lessThan">
      <formula>0</formula>
    </cfRule>
  </conditionalFormatting>
  <conditionalFormatting sqref="AN273:AN275">
    <cfRule type="cellIs" dxfId="14631" priority="9237" stopIfTrue="1" operator="greaterThan">
      <formula>0</formula>
    </cfRule>
    <cfRule type="cellIs" dxfId="14630" priority="9238" stopIfTrue="1" operator="lessThan">
      <formula>0</formula>
    </cfRule>
  </conditionalFormatting>
  <conditionalFormatting sqref="AE271:AE272">
    <cfRule type="cellIs" dxfId="14629" priority="9227" stopIfTrue="1" operator="greaterThan">
      <formula>0</formula>
    </cfRule>
    <cfRule type="cellIs" dxfId="14628" priority="9228" stopIfTrue="1" operator="lessThan">
      <formula>0</formula>
    </cfRule>
  </conditionalFormatting>
  <conditionalFormatting sqref="AB271:AB272">
    <cfRule type="cellIs" dxfId="14627" priority="9225" stopIfTrue="1" operator="greaterThan">
      <formula>0</formula>
    </cfRule>
    <cfRule type="cellIs" dxfId="14626" priority="9226" stopIfTrue="1" operator="lessThan">
      <formula>0</formula>
    </cfRule>
  </conditionalFormatting>
  <conditionalFormatting sqref="AX272">
    <cfRule type="cellIs" dxfId="14625" priority="9223" stopIfTrue="1" operator="greaterThan">
      <formula>0</formula>
    </cfRule>
    <cfRule type="cellIs" dxfId="14624" priority="9224" stopIfTrue="1" operator="lessThan">
      <formula>0</formula>
    </cfRule>
  </conditionalFormatting>
  <conditionalFormatting sqref="AB276">
    <cfRule type="cellIs" dxfId="14623" priority="9221" stopIfTrue="1" operator="greaterThan">
      <formula>0</formula>
    </cfRule>
    <cfRule type="cellIs" dxfId="14622" priority="9222" stopIfTrue="1" operator="lessThan">
      <formula>0</formula>
    </cfRule>
  </conditionalFormatting>
  <conditionalFormatting sqref="AB276">
    <cfRule type="cellIs" dxfId="14621" priority="9219" stopIfTrue="1" operator="greaterThan">
      <formula>0</formula>
    </cfRule>
    <cfRule type="cellIs" dxfId="14620" priority="9220" stopIfTrue="1" operator="lessThan">
      <formula>0</formula>
    </cfRule>
  </conditionalFormatting>
  <conditionalFormatting sqref="AB276">
    <cfRule type="cellIs" dxfId="14619" priority="9217" stopIfTrue="1" operator="greaterThan">
      <formula>0</formula>
    </cfRule>
    <cfRule type="cellIs" dxfId="14618" priority="9218" stopIfTrue="1" operator="lessThan">
      <formula>0</formula>
    </cfRule>
  </conditionalFormatting>
  <conditionalFormatting sqref="AB276">
    <cfRule type="cellIs" dxfId="14617" priority="9215" stopIfTrue="1" operator="greaterThan">
      <formula>0</formula>
    </cfRule>
    <cfRule type="cellIs" dxfId="14616" priority="9216" stopIfTrue="1" operator="lessThan">
      <formula>0</formula>
    </cfRule>
  </conditionalFormatting>
  <conditionalFormatting sqref="AB276">
    <cfRule type="cellIs" dxfId="14615" priority="9213" stopIfTrue="1" operator="greaterThan">
      <formula>0</formula>
    </cfRule>
    <cfRule type="cellIs" dxfId="14614" priority="9214" stopIfTrue="1" operator="lessThan">
      <formula>0</formula>
    </cfRule>
  </conditionalFormatting>
  <conditionalFormatting sqref="AE276">
    <cfRule type="cellIs" dxfId="14613" priority="9211" stopIfTrue="1" operator="greaterThan">
      <formula>0</formula>
    </cfRule>
    <cfRule type="cellIs" dxfId="14612" priority="9212" stopIfTrue="1" operator="lessThan">
      <formula>0</formula>
    </cfRule>
  </conditionalFormatting>
  <conditionalFormatting sqref="AH276">
    <cfRule type="cellIs" dxfId="14611" priority="9209" stopIfTrue="1" operator="greaterThan">
      <formula>0</formula>
    </cfRule>
    <cfRule type="cellIs" dxfId="14610" priority="9210" stopIfTrue="1" operator="lessThan">
      <formula>0</formula>
    </cfRule>
  </conditionalFormatting>
  <conditionalFormatting sqref="AB274:AB275">
    <cfRule type="cellIs" dxfId="14609" priority="9207" stopIfTrue="1" operator="greaterThan">
      <formula>0</formula>
    </cfRule>
    <cfRule type="cellIs" dxfId="14608" priority="9208" stopIfTrue="1" operator="lessThan">
      <formula>0</formula>
    </cfRule>
  </conditionalFormatting>
  <conditionalFormatting sqref="AB274:AB275">
    <cfRule type="cellIs" dxfId="14607" priority="9205" stopIfTrue="1" operator="greaterThan">
      <formula>0</formula>
    </cfRule>
    <cfRule type="cellIs" dxfId="14606" priority="9206" stopIfTrue="1" operator="lessThan">
      <formula>0</formula>
    </cfRule>
  </conditionalFormatting>
  <conditionalFormatting sqref="AB274:AB275">
    <cfRule type="cellIs" dxfId="14605" priority="9203" stopIfTrue="1" operator="greaterThan">
      <formula>0</formula>
    </cfRule>
    <cfRule type="cellIs" dxfId="14604" priority="9204" stopIfTrue="1" operator="lessThan">
      <formula>0</formula>
    </cfRule>
  </conditionalFormatting>
  <conditionalFormatting sqref="AB250">
    <cfRule type="cellIs" dxfId="14603" priority="9201" stopIfTrue="1" operator="greaterThan">
      <formula>0</formula>
    </cfRule>
    <cfRule type="cellIs" dxfId="14602" priority="9202" stopIfTrue="1" operator="lessThan">
      <formula>0</formula>
    </cfRule>
  </conditionalFormatting>
  <conditionalFormatting sqref="AB250">
    <cfRule type="cellIs" dxfId="14601" priority="9199" stopIfTrue="1" operator="greaterThan">
      <formula>0</formula>
    </cfRule>
    <cfRule type="cellIs" dxfId="14600" priority="9200" stopIfTrue="1" operator="lessThan">
      <formula>0</formula>
    </cfRule>
  </conditionalFormatting>
  <conditionalFormatting sqref="AB250">
    <cfRule type="cellIs" dxfId="14599" priority="9197" stopIfTrue="1" operator="greaterThan">
      <formula>0</formula>
    </cfRule>
    <cfRule type="cellIs" dxfId="14598" priority="9198" stopIfTrue="1" operator="lessThan">
      <formula>0</formula>
    </cfRule>
  </conditionalFormatting>
  <conditionalFormatting sqref="AE250">
    <cfRule type="cellIs" dxfId="14597" priority="9195" stopIfTrue="1" operator="greaterThan">
      <formula>0</formula>
    </cfRule>
    <cfRule type="cellIs" dxfId="14596" priority="9196" stopIfTrue="1" operator="lessThan">
      <formula>0</formula>
    </cfRule>
  </conditionalFormatting>
  <conditionalFormatting sqref="AE250">
    <cfRule type="cellIs" dxfId="14595" priority="9193" stopIfTrue="1" operator="greaterThan">
      <formula>0</formula>
    </cfRule>
    <cfRule type="cellIs" dxfId="14594" priority="9194" stopIfTrue="1" operator="lessThan">
      <formula>0</formula>
    </cfRule>
  </conditionalFormatting>
  <conditionalFormatting sqref="AE274:AE275">
    <cfRule type="cellIs" dxfId="14593" priority="9191" stopIfTrue="1" operator="greaterThan">
      <formula>0</formula>
    </cfRule>
    <cfRule type="cellIs" dxfId="14592" priority="9192" stopIfTrue="1" operator="lessThan">
      <formula>0</formula>
    </cfRule>
  </conditionalFormatting>
  <conditionalFormatting sqref="AE274:AE275">
    <cfRule type="cellIs" dxfId="14591" priority="9189" stopIfTrue="1" operator="greaterThan">
      <formula>0</formula>
    </cfRule>
    <cfRule type="cellIs" dxfId="14590" priority="9190" stopIfTrue="1" operator="lessThan">
      <formula>0</formula>
    </cfRule>
  </conditionalFormatting>
  <conditionalFormatting sqref="AX274:AX275">
    <cfRule type="cellIs" dxfId="14589" priority="9187" stopIfTrue="1" operator="greaterThan">
      <formula>0</formula>
    </cfRule>
    <cfRule type="cellIs" dxfId="14588" priority="9188" stopIfTrue="1" operator="lessThan">
      <formula>0</formula>
    </cfRule>
  </conditionalFormatting>
  <conditionalFormatting sqref="AX274:AX275">
    <cfRule type="cellIs" dxfId="14587" priority="9185" stopIfTrue="1" operator="greaterThan">
      <formula>0</formula>
    </cfRule>
    <cfRule type="cellIs" dxfId="14586" priority="9186" stopIfTrue="1" operator="lessThan">
      <formula>0</formula>
    </cfRule>
  </conditionalFormatting>
  <conditionalFormatting sqref="AB248">
    <cfRule type="cellIs" dxfId="14585" priority="9183" stopIfTrue="1" operator="greaterThan">
      <formula>0</formula>
    </cfRule>
    <cfRule type="cellIs" dxfId="14584" priority="9184" stopIfTrue="1" operator="lessThan">
      <formula>0</formula>
    </cfRule>
  </conditionalFormatting>
  <conditionalFormatting sqref="AB248">
    <cfRule type="cellIs" dxfId="14583" priority="9181" stopIfTrue="1" operator="greaterThan">
      <formula>0</formula>
    </cfRule>
    <cfRule type="cellIs" dxfId="14582" priority="9182" stopIfTrue="1" operator="lessThan">
      <formula>0</formula>
    </cfRule>
  </conditionalFormatting>
  <conditionalFormatting sqref="AB248">
    <cfRule type="cellIs" dxfId="14581" priority="9179" stopIfTrue="1" operator="greaterThan">
      <formula>0</formula>
    </cfRule>
    <cfRule type="cellIs" dxfId="14580" priority="9180" stopIfTrue="1" operator="lessThan">
      <formula>0</formula>
    </cfRule>
  </conditionalFormatting>
  <conditionalFormatting sqref="AE248">
    <cfRule type="cellIs" dxfId="14579" priority="9177" stopIfTrue="1" operator="greaterThan">
      <formula>0</formula>
    </cfRule>
    <cfRule type="cellIs" dxfId="14578" priority="9178" stopIfTrue="1" operator="lessThan">
      <formula>0</formula>
    </cfRule>
  </conditionalFormatting>
  <conditionalFormatting sqref="AE248">
    <cfRule type="cellIs" dxfId="14577" priority="9175" stopIfTrue="1" operator="greaterThan">
      <formula>0</formula>
    </cfRule>
    <cfRule type="cellIs" dxfId="14576" priority="9176" stopIfTrue="1" operator="lessThan">
      <formula>0</formula>
    </cfRule>
  </conditionalFormatting>
  <conditionalFormatting sqref="AX248">
    <cfRule type="cellIs" dxfId="14575" priority="9173" stopIfTrue="1" operator="greaterThan">
      <formula>0</formula>
    </cfRule>
    <cfRule type="cellIs" dxfId="14574" priority="9174" stopIfTrue="1" operator="lessThan">
      <formula>0</formula>
    </cfRule>
  </conditionalFormatting>
  <conditionalFormatting sqref="AX248">
    <cfRule type="cellIs" dxfId="14573" priority="9171" stopIfTrue="1" operator="greaterThan">
      <formula>0</formula>
    </cfRule>
    <cfRule type="cellIs" dxfId="14572" priority="9172" stopIfTrue="1" operator="lessThan">
      <formula>0</formula>
    </cfRule>
  </conditionalFormatting>
  <conditionalFormatting sqref="AB279">
    <cfRule type="cellIs" dxfId="14571" priority="9169" stopIfTrue="1" operator="greaterThan">
      <formula>0</formula>
    </cfRule>
    <cfRule type="cellIs" dxfId="14570" priority="9170" stopIfTrue="1" operator="lessThan">
      <formula>0</formula>
    </cfRule>
  </conditionalFormatting>
  <conditionalFormatting sqref="AB279">
    <cfRule type="cellIs" dxfId="14569" priority="9167" stopIfTrue="1" operator="greaterThan">
      <formula>0</formula>
    </cfRule>
    <cfRule type="cellIs" dxfId="14568" priority="9168" stopIfTrue="1" operator="lessThan">
      <formula>0</formula>
    </cfRule>
  </conditionalFormatting>
  <conditionalFormatting sqref="AB279">
    <cfRule type="cellIs" dxfId="14567" priority="9165" stopIfTrue="1" operator="greaterThan">
      <formula>0</formula>
    </cfRule>
    <cfRule type="cellIs" dxfId="14566" priority="9166" stopIfTrue="1" operator="lessThan">
      <formula>0</formula>
    </cfRule>
  </conditionalFormatting>
  <conditionalFormatting sqref="AB279">
    <cfRule type="cellIs" dxfId="14565" priority="9163" stopIfTrue="1" operator="greaterThan">
      <formula>0</formula>
    </cfRule>
    <cfRule type="cellIs" dxfId="14564" priority="9164" stopIfTrue="1" operator="lessThan">
      <formula>0</formula>
    </cfRule>
  </conditionalFormatting>
  <conditionalFormatting sqref="AB279">
    <cfRule type="cellIs" dxfId="14563" priority="9161" stopIfTrue="1" operator="greaterThan">
      <formula>0</formula>
    </cfRule>
    <cfRule type="cellIs" dxfId="14562" priority="9162" stopIfTrue="1" operator="lessThan">
      <formula>0</formula>
    </cfRule>
  </conditionalFormatting>
  <conditionalFormatting sqref="AE279">
    <cfRule type="cellIs" dxfId="14561" priority="9149" stopIfTrue="1" operator="greaterThan">
      <formula>0</formula>
    </cfRule>
    <cfRule type="cellIs" dxfId="14560" priority="9150" stopIfTrue="1" operator="lessThan">
      <formula>0</formula>
    </cfRule>
  </conditionalFormatting>
  <conditionalFormatting sqref="AE279">
    <cfRule type="cellIs" dxfId="14559" priority="9147" stopIfTrue="1" operator="greaterThan">
      <formula>0</formula>
    </cfRule>
    <cfRule type="cellIs" dxfId="14558" priority="9148" stopIfTrue="1" operator="lessThan">
      <formula>0</formula>
    </cfRule>
  </conditionalFormatting>
  <conditionalFormatting sqref="AE279">
    <cfRule type="cellIs" dxfId="14557" priority="9145" stopIfTrue="1" operator="greaterThan">
      <formula>0</formula>
    </cfRule>
    <cfRule type="cellIs" dxfId="14556" priority="9146" stopIfTrue="1" operator="lessThan">
      <formula>0</formula>
    </cfRule>
  </conditionalFormatting>
  <conditionalFormatting sqref="AE279">
    <cfRule type="cellIs" dxfId="14555" priority="9143" stopIfTrue="1" operator="greaterThan">
      <formula>0</formula>
    </cfRule>
    <cfRule type="cellIs" dxfId="14554" priority="9144" stopIfTrue="1" operator="lessThan">
      <formula>0</formula>
    </cfRule>
  </conditionalFormatting>
  <conditionalFormatting sqref="AE279">
    <cfRule type="cellIs" dxfId="14553" priority="9141" stopIfTrue="1" operator="greaterThan">
      <formula>0</formula>
    </cfRule>
    <cfRule type="cellIs" dxfId="14552" priority="9142" stopIfTrue="1" operator="lessThan">
      <formula>0</formula>
    </cfRule>
  </conditionalFormatting>
  <conditionalFormatting sqref="AH279">
    <cfRule type="cellIs" dxfId="14551" priority="9139" stopIfTrue="1" operator="greaterThan">
      <formula>0</formula>
    </cfRule>
    <cfRule type="cellIs" dxfId="14550" priority="9140" stopIfTrue="1" operator="lessThan">
      <formula>0</formula>
    </cfRule>
  </conditionalFormatting>
  <conditionalFormatting sqref="AH279">
    <cfRule type="cellIs" dxfId="14549" priority="9137" stopIfTrue="1" operator="greaterThan">
      <formula>0</formula>
    </cfRule>
    <cfRule type="cellIs" dxfId="14548" priority="9138" stopIfTrue="1" operator="lessThan">
      <formula>0</formula>
    </cfRule>
  </conditionalFormatting>
  <conditionalFormatting sqref="AH279">
    <cfRule type="cellIs" dxfId="14547" priority="9135" stopIfTrue="1" operator="greaterThan">
      <formula>0</formula>
    </cfRule>
    <cfRule type="cellIs" dxfId="14546" priority="9136" stopIfTrue="1" operator="lessThan">
      <formula>0</formula>
    </cfRule>
  </conditionalFormatting>
  <conditionalFormatting sqref="AH279">
    <cfRule type="cellIs" dxfId="14545" priority="9133" stopIfTrue="1" operator="greaterThan">
      <formula>0</formula>
    </cfRule>
    <cfRule type="cellIs" dxfId="14544" priority="9134" stopIfTrue="1" operator="lessThan">
      <formula>0</formula>
    </cfRule>
  </conditionalFormatting>
  <conditionalFormatting sqref="AH279">
    <cfRule type="cellIs" dxfId="14543" priority="9131" stopIfTrue="1" operator="greaterThan">
      <formula>0</formula>
    </cfRule>
    <cfRule type="cellIs" dxfId="14542" priority="9132" stopIfTrue="1" operator="lessThan">
      <formula>0</formula>
    </cfRule>
  </conditionalFormatting>
  <conditionalFormatting sqref="AN279">
    <cfRule type="cellIs" dxfId="14541" priority="9127" stopIfTrue="1" operator="greaterThan">
      <formula>0</formula>
    </cfRule>
    <cfRule type="cellIs" dxfId="14540" priority="9128" stopIfTrue="1" operator="lessThan">
      <formula>0</formula>
    </cfRule>
  </conditionalFormatting>
  <conditionalFormatting sqref="AN279">
    <cfRule type="cellIs" dxfId="14539" priority="9125" stopIfTrue="1" operator="greaterThan">
      <formula>0</formula>
    </cfRule>
    <cfRule type="cellIs" dxfId="14538" priority="9126" stopIfTrue="1" operator="lessThan">
      <formula>0</formula>
    </cfRule>
  </conditionalFormatting>
  <conditionalFormatting sqref="AN279">
    <cfRule type="cellIs" dxfId="14537" priority="9123" stopIfTrue="1" operator="greaterThan">
      <formula>0</formula>
    </cfRule>
    <cfRule type="cellIs" dxfId="14536" priority="9124" stopIfTrue="1" operator="lessThan">
      <formula>0</formula>
    </cfRule>
  </conditionalFormatting>
  <conditionalFormatting sqref="AN279">
    <cfRule type="cellIs" dxfId="14535" priority="9121" stopIfTrue="1" operator="greaterThan">
      <formula>0</formula>
    </cfRule>
    <cfRule type="cellIs" dxfId="14534" priority="9122" stopIfTrue="1" operator="lessThan">
      <formula>0</formula>
    </cfRule>
  </conditionalFormatting>
  <conditionalFormatting sqref="AN279">
    <cfRule type="cellIs" dxfId="14533" priority="9129" stopIfTrue="1" operator="greaterThan">
      <formula>0</formula>
    </cfRule>
    <cfRule type="cellIs" dxfId="14532" priority="9130" stopIfTrue="1" operator="lessThan">
      <formula>0</formula>
    </cfRule>
  </conditionalFormatting>
  <conditionalFormatting sqref="AB286:AB287">
    <cfRule type="cellIs" dxfId="14531" priority="9119" stopIfTrue="1" operator="greaterThan">
      <formula>0</formula>
    </cfRule>
    <cfRule type="cellIs" dxfId="14530" priority="9120" stopIfTrue="1" operator="lessThan">
      <formula>0</formula>
    </cfRule>
  </conditionalFormatting>
  <conditionalFormatting sqref="AB286:AB287">
    <cfRule type="cellIs" dxfId="14529" priority="9117" stopIfTrue="1" operator="greaterThan">
      <formula>0</formula>
    </cfRule>
    <cfRule type="cellIs" dxfId="14528" priority="9118" stopIfTrue="1" operator="lessThan">
      <formula>0</formula>
    </cfRule>
  </conditionalFormatting>
  <conditionalFormatting sqref="AB286:AB287">
    <cfRule type="cellIs" dxfId="14527" priority="9115" stopIfTrue="1" operator="greaterThan">
      <formula>0</formula>
    </cfRule>
    <cfRule type="cellIs" dxfId="14526" priority="9116" stopIfTrue="1" operator="lessThan">
      <formula>0</formula>
    </cfRule>
  </conditionalFormatting>
  <conditionalFormatting sqref="AB286:AB287">
    <cfRule type="cellIs" dxfId="14525" priority="9113" stopIfTrue="1" operator="greaterThan">
      <formula>0</formula>
    </cfRule>
    <cfRule type="cellIs" dxfId="14524" priority="9114" stopIfTrue="1" operator="lessThan">
      <formula>0</formula>
    </cfRule>
  </conditionalFormatting>
  <conditionalFormatting sqref="AB286:AB287">
    <cfRule type="cellIs" dxfId="14523" priority="9111" stopIfTrue="1" operator="greaterThan">
      <formula>0</formula>
    </cfRule>
    <cfRule type="cellIs" dxfId="14522" priority="9112" stopIfTrue="1" operator="lessThan">
      <formula>0</formula>
    </cfRule>
  </conditionalFormatting>
  <conditionalFormatting sqref="AE286:AE287">
    <cfRule type="cellIs" dxfId="14521" priority="9109" stopIfTrue="1" operator="greaterThan">
      <formula>0</formula>
    </cfRule>
    <cfRule type="cellIs" dxfId="14520" priority="9110" stopIfTrue="1" operator="lessThan">
      <formula>0</formula>
    </cfRule>
  </conditionalFormatting>
  <conditionalFormatting sqref="AE286:AE287">
    <cfRule type="cellIs" dxfId="14519" priority="9107" stopIfTrue="1" operator="greaterThan">
      <formula>0</formula>
    </cfRule>
    <cfRule type="cellIs" dxfId="14518" priority="9108" stopIfTrue="1" operator="lessThan">
      <formula>0</formula>
    </cfRule>
  </conditionalFormatting>
  <conditionalFormatting sqref="AE286:AE287">
    <cfRule type="cellIs" dxfId="14517" priority="9105" stopIfTrue="1" operator="greaterThan">
      <formula>0</formula>
    </cfRule>
    <cfRule type="cellIs" dxfId="14516" priority="9106" stopIfTrue="1" operator="lessThan">
      <formula>0</formula>
    </cfRule>
  </conditionalFormatting>
  <conditionalFormatting sqref="AE286:AE287">
    <cfRule type="cellIs" dxfId="14515" priority="9103" stopIfTrue="1" operator="greaterThan">
      <formula>0</formula>
    </cfRule>
    <cfRule type="cellIs" dxfId="14514" priority="9104" stopIfTrue="1" operator="lessThan">
      <formula>0</formula>
    </cfRule>
  </conditionalFormatting>
  <conditionalFormatting sqref="AE286:AE287">
    <cfRule type="cellIs" dxfId="14513" priority="9101" stopIfTrue="1" operator="greaterThan">
      <formula>0</formula>
    </cfRule>
    <cfRule type="cellIs" dxfId="14512" priority="9102" stopIfTrue="1" operator="lessThan">
      <formula>0</formula>
    </cfRule>
  </conditionalFormatting>
  <conditionalFormatting sqref="AH286:AH287">
    <cfRule type="cellIs" dxfId="14511" priority="9099" stopIfTrue="1" operator="greaterThan">
      <formula>0</formula>
    </cfRule>
    <cfRule type="cellIs" dxfId="14510" priority="9100" stopIfTrue="1" operator="lessThan">
      <formula>0</formula>
    </cfRule>
  </conditionalFormatting>
  <conditionalFormatting sqref="AH286:AH287">
    <cfRule type="cellIs" dxfId="14509" priority="9097" stopIfTrue="1" operator="greaterThan">
      <formula>0</formula>
    </cfRule>
    <cfRule type="cellIs" dxfId="14508" priority="9098" stopIfTrue="1" operator="lessThan">
      <formula>0</formula>
    </cfRule>
  </conditionalFormatting>
  <conditionalFormatting sqref="AH286:AH287">
    <cfRule type="cellIs" dxfId="14507" priority="9095" stopIfTrue="1" operator="greaterThan">
      <formula>0</formula>
    </cfRule>
    <cfRule type="cellIs" dxfId="14506" priority="9096" stopIfTrue="1" operator="lessThan">
      <formula>0</formula>
    </cfRule>
  </conditionalFormatting>
  <conditionalFormatting sqref="AH286:AH287">
    <cfRule type="cellIs" dxfId="14505" priority="9093" stopIfTrue="1" operator="greaterThan">
      <formula>0</formula>
    </cfRule>
    <cfRule type="cellIs" dxfId="14504" priority="9094" stopIfTrue="1" operator="lessThan">
      <formula>0</formula>
    </cfRule>
  </conditionalFormatting>
  <conditionalFormatting sqref="AH286:AH287">
    <cfRule type="cellIs" dxfId="14503" priority="9091" stopIfTrue="1" operator="greaterThan">
      <formula>0</formula>
    </cfRule>
    <cfRule type="cellIs" dxfId="14502" priority="9092" stopIfTrue="1" operator="lessThan">
      <formula>0</formula>
    </cfRule>
  </conditionalFormatting>
  <conditionalFormatting sqref="AN286:AN287">
    <cfRule type="cellIs" dxfId="14501" priority="9087" stopIfTrue="1" operator="greaterThan">
      <formula>0</formula>
    </cfRule>
    <cfRule type="cellIs" dxfId="14500" priority="9088" stopIfTrue="1" operator="lessThan">
      <formula>0</formula>
    </cfRule>
  </conditionalFormatting>
  <conditionalFormatting sqref="AN286:AN287">
    <cfRule type="cellIs" dxfId="14499" priority="9085" stopIfTrue="1" operator="greaterThan">
      <formula>0</formula>
    </cfRule>
    <cfRule type="cellIs" dxfId="14498" priority="9086" stopIfTrue="1" operator="lessThan">
      <formula>0</formula>
    </cfRule>
  </conditionalFormatting>
  <conditionalFormatting sqref="AN286:AN287">
    <cfRule type="cellIs" dxfId="14497" priority="9083" stopIfTrue="1" operator="greaterThan">
      <formula>0</formula>
    </cfRule>
    <cfRule type="cellIs" dxfId="14496" priority="9084" stopIfTrue="1" operator="lessThan">
      <formula>0</formula>
    </cfRule>
  </conditionalFormatting>
  <conditionalFormatting sqref="AN286:AN287">
    <cfRule type="cellIs" dxfId="14495" priority="9081" stopIfTrue="1" operator="greaterThan">
      <formula>0</formula>
    </cfRule>
    <cfRule type="cellIs" dxfId="14494" priority="9082" stopIfTrue="1" operator="lessThan">
      <formula>0</formula>
    </cfRule>
  </conditionalFormatting>
  <conditionalFormatting sqref="AN286:AN287">
    <cfRule type="cellIs" dxfId="14493" priority="9089" stopIfTrue="1" operator="greaterThan">
      <formula>0</formula>
    </cfRule>
    <cfRule type="cellIs" dxfId="14492" priority="9090" stopIfTrue="1" operator="lessThan">
      <formula>0</formula>
    </cfRule>
  </conditionalFormatting>
  <conditionalFormatting sqref="AB281:AB283 AB285">
    <cfRule type="cellIs" dxfId="14491" priority="9079" stopIfTrue="1" operator="greaterThan">
      <formula>0</formula>
    </cfRule>
    <cfRule type="cellIs" dxfId="14490" priority="9080" stopIfTrue="1" operator="lessThan">
      <formula>0</formula>
    </cfRule>
  </conditionalFormatting>
  <conditionalFormatting sqref="AB281:AB283 AB285">
    <cfRule type="cellIs" dxfId="14489" priority="9077" stopIfTrue="1" operator="greaterThan">
      <formula>0</formula>
    </cfRule>
    <cfRule type="cellIs" dxfId="14488" priority="9078" stopIfTrue="1" operator="lessThan">
      <formula>0</formula>
    </cfRule>
  </conditionalFormatting>
  <conditionalFormatting sqref="AE281:AE283 AE285">
    <cfRule type="cellIs" dxfId="14487" priority="9075" stopIfTrue="1" operator="greaterThan">
      <formula>0</formula>
    </cfRule>
    <cfRule type="cellIs" dxfId="14486" priority="9076" stopIfTrue="1" operator="lessThan">
      <formula>0</formula>
    </cfRule>
  </conditionalFormatting>
  <conditionalFormatting sqref="AE281:AE283 AE285">
    <cfRule type="cellIs" dxfId="14485" priority="9073" stopIfTrue="1" operator="greaterThan">
      <formula>0</formula>
    </cfRule>
    <cfRule type="cellIs" dxfId="14484" priority="9074" stopIfTrue="1" operator="lessThan">
      <formula>0</formula>
    </cfRule>
  </conditionalFormatting>
  <conditionalFormatting sqref="AB277">
    <cfRule type="cellIs" dxfId="14483" priority="9071" stopIfTrue="1" operator="greaterThan">
      <formula>0</formula>
    </cfRule>
    <cfRule type="cellIs" dxfId="14482" priority="9072" stopIfTrue="1" operator="lessThan">
      <formula>0</formula>
    </cfRule>
  </conditionalFormatting>
  <conditionalFormatting sqref="AE277">
    <cfRule type="cellIs" dxfId="14481" priority="9069" stopIfTrue="1" operator="greaterThan">
      <formula>0</formula>
    </cfRule>
    <cfRule type="cellIs" dxfId="14480" priority="9070" stopIfTrue="1" operator="lessThan">
      <formula>0</formula>
    </cfRule>
  </conditionalFormatting>
  <conditionalFormatting sqref="AH277">
    <cfRule type="cellIs" dxfId="14479" priority="9067" stopIfTrue="1" operator="greaterThan">
      <formula>0</formula>
    </cfRule>
    <cfRule type="cellIs" dxfId="14478" priority="9068" stopIfTrue="1" operator="lessThan">
      <formula>0</formula>
    </cfRule>
  </conditionalFormatting>
  <conditionalFormatting sqref="AX277">
    <cfRule type="cellIs" dxfId="14477" priority="9065" stopIfTrue="1" operator="greaterThan">
      <formula>0</formula>
    </cfRule>
    <cfRule type="cellIs" dxfId="14476" priority="9066" stopIfTrue="1" operator="lessThan">
      <formula>0</formula>
    </cfRule>
  </conditionalFormatting>
  <conditionalFormatting sqref="AX285">
    <cfRule type="cellIs" dxfId="14475" priority="9063" stopIfTrue="1" operator="greaterThan">
      <formula>0</formula>
    </cfRule>
    <cfRule type="cellIs" dxfId="14474" priority="9064" stopIfTrue="1" operator="lessThan">
      <formula>0</formula>
    </cfRule>
  </conditionalFormatting>
  <conditionalFormatting sqref="AB288">
    <cfRule type="cellIs" dxfId="14473" priority="9061" stopIfTrue="1" operator="greaterThan">
      <formula>0</formula>
    </cfRule>
    <cfRule type="cellIs" dxfId="14472" priority="9062" stopIfTrue="1" operator="lessThan">
      <formula>0</formula>
    </cfRule>
  </conditionalFormatting>
  <conditionalFormatting sqref="AB288">
    <cfRule type="cellIs" dxfId="14471" priority="9059" stopIfTrue="1" operator="greaterThan">
      <formula>0</formula>
    </cfRule>
    <cfRule type="cellIs" dxfId="14470" priority="9060" stopIfTrue="1" operator="lessThan">
      <formula>0</formula>
    </cfRule>
  </conditionalFormatting>
  <conditionalFormatting sqref="AB288">
    <cfRule type="cellIs" dxfId="14469" priority="9057" stopIfTrue="1" operator="greaterThan">
      <formula>0</formula>
    </cfRule>
    <cfRule type="cellIs" dxfId="14468" priority="9058" stopIfTrue="1" operator="lessThan">
      <formula>0</formula>
    </cfRule>
  </conditionalFormatting>
  <conditionalFormatting sqref="AE288">
    <cfRule type="cellIs" dxfId="14467" priority="9055" stopIfTrue="1" operator="greaterThan">
      <formula>0</formula>
    </cfRule>
    <cfRule type="cellIs" dxfId="14466" priority="9056" stopIfTrue="1" operator="lessThan">
      <formula>0</formula>
    </cfRule>
  </conditionalFormatting>
  <conditionalFormatting sqref="AE288">
    <cfRule type="cellIs" dxfId="14465" priority="9053" stopIfTrue="1" operator="greaterThan">
      <formula>0</formula>
    </cfRule>
    <cfRule type="cellIs" dxfId="14464" priority="9054" stopIfTrue="1" operator="lessThan">
      <formula>0</formula>
    </cfRule>
  </conditionalFormatting>
  <conditionalFormatting sqref="AE288">
    <cfRule type="cellIs" dxfId="14463" priority="9051" stopIfTrue="1" operator="greaterThan">
      <formula>0</formula>
    </cfRule>
    <cfRule type="cellIs" dxfId="14462" priority="9052" stopIfTrue="1" operator="lessThan">
      <formula>0</formula>
    </cfRule>
  </conditionalFormatting>
  <conditionalFormatting sqref="AB295 AB297:AB298">
    <cfRule type="cellIs" dxfId="14461" priority="9049" stopIfTrue="1" operator="greaterThan">
      <formula>0</formula>
    </cfRule>
    <cfRule type="cellIs" dxfId="14460" priority="9050" stopIfTrue="1" operator="lessThan">
      <formula>0</formula>
    </cfRule>
  </conditionalFormatting>
  <conditionalFormatting sqref="AB295 AB297:AB298">
    <cfRule type="cellIs" dxfId="14459" priority="9047" stopIfTrue="1" operator="greaterThan">
      <formula>0</formula>
    </cfRule>
    <cfRule type="cellIs" dxfId="14458" priority="9048" stopIfTrue="1" operator="lessThan">
      <formula>0</formula>
    </cfRule>
  </conditionalFormatting>
  <conditionalFormatting sqref="AB295 AB297:AB298">
    <cfRule type="cellIs" dxfId="14457" priority="9045" stopIfTrue="1" operator="greaterThan">
      <formula>0</formula>
    </cfRule>
    <cfRule type="cellIs" dxfId="14456" priority="9046" stopIfTrue="1" operator="lessThan">
      <formula>0</formula>
    </cfRule>
  </conditionalFormatting>
  <conditionalFormatting sqref="AB295 AB297:AB298">
    <cfRule type="cellIs" dxfId="14455" priority="9043" stopIfTrue="1" operator="greaterThan">
      <formula>0</formula>
    </cfRule>
    <cfRule type="cellIs" dxfId="14454" priority="9044" stopIfTrue="1" operator="lessThan">
      <formula>0</formula>
    </cfRule>
  </conditionalFormatting>
  <conditionalFormatting sqref="AB295 AB297:AB298">
    <cfRule type="cellIs" dxfId="14453" priority="9041" stopIfTrue="1" operator="greaterThan">
      <formula>0</formula>
    </cfRule>
    <cfRule type="cellIs" dxfId="14452" priority="9042" stopIfTrue="1" operator="lessThan">
      <formula>0</formula>
    </cfRule>
  </conditionalFormatting>
  <conditionalFormatting sqref="AE295 AE297:AE298">
    <cfRule type="cellIs" dxfId="14451" priority="9039" stopIfTrue="1" operator="greaterThan">
      <formula>0</formula>
    </cfRule>
    <cfRule type="cellIs" dxfId="14450" priority="9040" stopIfTrue="1" operator="lessThan">
      <formula>0</formula>
    </cfRule>
  </conditionalFormatting>
  <conditionalFormatting sqref="AH295:AH298">
    <cfRule type="cellIs" dxfId="14449" priority="9037" stopIfTrue="1" operator="greaterThan">
      <formula>0</formula>
    </cfRule>
    <cfRule type="cellIs" dxfId="14448" priority="9038" stopIfTrue="1" operator="lessThan">
      <formula>0</formula>
    </cfRule>
  </conditionalFormatting>
  <conditionalFormatting sqref="AB293:AB294">
    <cfRule type="cellIs" dxfId="14447" priority="9035" stopIfTrue="1" operator="greaterThan">
      <formula>0</formula>
    </cfRule>
    <cfRule type="cellIs" dxfId="14446" priority="9036" stopIfTrue="1" operator="lessThan">
      <formula>0</formula>
    </cfRule>
  </conditionalFormatting>
  <conditionalFormatting sqref="AB293:AB294">
    <cfRule type="cellIs" dxfId="14445" priority="9033" stopIfTrue="1" operator="greaterThan">
      <formula>0</formula>
    </cfRule>
    <cfRule type="cellIs" dxfId="14444" priority="9034" stopIfTrue="1" operator="lessThan">
      <formula>0</formula>
    </cfRule>
  </conditionalFormatting>
  <conditionalFormatting sqref="AB293:AB294">
    <cfRule type="cellIs" dxfId="14443" priority="9031" stopIfTrue="1" operator="greaterThan">
      <formula>0</formula>
    </cfRule>
    <cfRule type="cellIs" dxfId="14442" priority="9032" stopIfTrue="1" operator="lessThan">
      <formula>0</formula>
    </cfRule>
  </conditionalFormatting>
  <conditionalFormatting sqref="AB293:AB294">
    <cfRule type="cellIs" dxfId="14441" priority="9029" stopIfTrue="1" operator="greaterThan">
      <formula>0</formula>
    </cfRule>
    <cfRule type="cellIs" dxfId="14440" priority="9030" stopIfTrue="1" operator="lessThan">
      <formula>0</formula>
    </cfRule>
  </conditionalFormatting>
  <conditionalFormatting sqref="AB293:AB294">
    <cfRule type="cellIs" dxfId="14439" priority="9027" stopIfTrue="1" operator="greaterThan">
      <formula>0</formula>
    </cfRule>
    <cfRule type="cellIs" dxfId="14438" priority="9028" stopIfTrue="1" operator="lessThan">
      <formula>0</formula>
    </cfRule>
  </conditionalFormatting>
  <conditionalFormatting sqref="AE293:AE294">
    <cfRule type="cellIs" dxfId="14437" priority="9025" stopIfTrue="1" operator="greaterThan">
      <formula>0</formula>
    </cfRule>
    <cfRule type="cellIs" dxfId="14436" priority="9026" stopIfTrue="1" operator="lessThan">
      <formula>0</formula>
    </cfRule>
  </conditionalFormatting>
  <conditionalFormatting sqref="AE293:AE294">
    <cfRule type="cellIs" dxfId="14435" priority="9023" stopIfTrue="1" operator="greaterThan">
      <formula>0</formula>
    </cfRule>
    <cfRule type="cellIs" dxfId="14434" priority="9024" stopIfTrue="1" operator="lessThan">
      <formula>0</formula>
    </cfRule>
  </conditionalFormatting>
  <conditionalFormatting sqref="AE293:AE294">
    <cfRule type="cellIs" dxfId="14433" priority="9021" stopIfTrue="1" operator="greaterThan">
      <formula>0</formula>
    </cfRule>
    <cfRule type="cellIs" dxfId="14432" priority="9022" stopIfTrue="1" operator="lessThan">
      <formula>0</formula>
    </cfRule>
  </conditionalFormatting>
  <conditionalFormatting sqref="AE293:AE294">
    <cfRule type="cellIs" dxfId="14431" priority="9019" stopIfTrue="1" operator="greaterThan">
      <formula>0</formula>
    </cfRule>
    <cfRule type="cellIs" dxfId="14430" priority="9020" stopIfTrue="1" operator="lessThan">
      <formula>0</formula>
    </cfRule>
  </conditionalFormatting>
  <conditionalFormatting sqref="AE293:AE294">
    <cfRule type="cellIs" dxfId="14429" priority="9017" stopIfTrue="1" operator="greaterThan">
      <formula>0</formula>
    </cfRule>
    <cfRule type="cellIs" dxfId="14428" priority="9018" stopIfTrue="1" operator="lessThan">
      <formula>0</formula>
    </cfRule>
  </conditionalFormatting>
  <conditionalFormatting sqref="AH293:AH294">
    <cfRule type="cellIs" dxfId="14427" priority="9015" stopIfTrue="1" operator="greaterThan">
      <formula>0</formula>
    </cfRule>
    <cfRule type="cellIs" dxfId="14426" priority="9016" stopIfTrue="1" operator="lessThan">
      <formula>0</formula>
    </cfRule>
  </conditionalFormatting>
  <conditionalFormatting sqref="AH293:AH294">
    <cfRule type="cellIs" dxfId="14425" priority="9013" stopIfTrue="1" operator="greaterThan">
      <formula>0</formula>
    </cfRule>
    <cfRule type="cellIs" dxfId="14424" priority="9014" stopIfTrue="1" operator="lessThan">
      <formula>0</formula>
    </cfRule>
  </conditionalFormatting>
  <conditionalFormatting sqref="AH293:AH294">
    <cfRule type="cellIs" dxfId="14423" priority="9011" stopIfTrue="1" operator="greaterThan">
      <formula>0</formula>
    </cfRule>
    <cfRule type="cellIs" dxfId="14422" priority="9012" stopIfTrue="1" operator="lessThan">
      <formula>0</formula>
    </cfRule>
  </conditionalFormatting>
  <conditionalFormatting sqref="AH293:AH294">
    <cfRule type="cellIs" dxfId="14421" priority="9009" stopIfTrue="1" operator="greaterThan">
      <formula>0</formula>
    </cfRule>
    <cfRule type="cellIs" dxfId="14420" priority="9010" stopIfTrue="1" operator="lessThan">
      <formula>0</formula>
    </cfRule>
  </conditionalFormatting>
  <conditionalFormatting sqref="AH293:AH294">
    <cfRule type="cellIs" dxfId="14419" priority="9007" stopIfTrue="1" operator="greaterThan">
      <formula>0</formula>
    </cfRule>
    <cfRule type="cellIs" dxfId="14418" priority="9008" stopIfTrue="1" operator="lessThan">
      <formula>0</formula>
    </cfRule>
  </conditionalFormatting>
  <conditionalFormatting sqref="AN293:AN294">
    <cfRule type="cellIs" dxfId="14417" priority="9003" stopIfTrue="1" operator="greaterThan">
      <formula>0</formula>
    </cfRule>
    <cfRule type="cellIs" dxfId="14416" priority="9004" stopIfTrue="1" operator="lessThan">
      <formula>0</formula>
    </cfRule>
  </conditionalFormatting>
  <conditionalFormatting sqref="AN293:AN294">
    <cfRule type="cellIs" dxfId="14415" priority="9001" stopIfTrue="1" operator="greaterThan">
      <formula>0</formula>
    </cfRule>
    <cfRule type="cellIs" dxfId="14414" priority="9002" stopIfTrue="1" operator="lessThan">
      <formula>0</formula>
    </cfRule>
  </conditionalFormatting>
  <conditionalFormatting sqref="AN293:AN294">
    <cfRule type="cellIs" dxfId="14413" priority="8999" stopIfTrue="1" operator="greaterThan">
      <formula>0</formula>
    </cfRule>
    <cfRule type="cellIs" dxfId="14412" priority="9000" stopIfTrue="1" operator="lessThan">
      <formula>0</formula>
    </cfRule>
  </conditionalFormatting>
  <conditionalFormatting sqref="AN293:AN294">
    <cfRule type="cellIs" dxfId="14411" priority="8997" stopIfTrue="1" operator="greaterThan">
      <formula>0</formula>
    </cfRule>
    <cfRule type="cellIs" dxfId="14410" priority="8998" stopIfTrue="1" operator="lessThan">
      <formula>0</formula>
    </cfRule>
  </conditionalFormatting>
  <conditionalFormatting sqref="AN293:AN294">
    <cfRule type="cellIs" dxfId="14409" priority="9005" stopIfTrue="1" operator="greaterThan">
      <formula>0</formula>
    </cfRule>
    <cfRule type="cellIs" dxfId="14408" priority="9006" stopIfTrue="1" operator="lessThan">
      <formula>0</formula>
    </cfRule>
  </conditionalFormatting>
  <conditionalFormatting sqref="AX289 AN289 AK289">
    <cfRule type="cellIs" dxfId="14407" priority="8995" stopIfTrue="1" operator="greaterThan">
      <formula>0</formula>
    </cfRule>
    <cfRule type="cellIs" dxfId="14406" priority="8996" stopIfTrue="1" operator="lessThan">
      <formula>0</formula>
    </cfRule>
  </conditionalFormatting>
  <conditionalFormatting sqref="T289">
    <cfRule type="cellIs" dxfId="14405" priority="8993" stopIfTrue="1" operator="lessThan">
      <formula>0</formula>
    </cfRule>
    <cfRule type="cellIs" dxfId="14404" priority="8994" stopIfTrue="1" operator="greaterThan">
      <formula>0</formula>
    </cfRule>
  </conditionalFormatting>
  <conditionalFormatting sqref="U289 S289 O289 M289 K289 I289 Q289">
    <cfRule type="cellIs" dxfId="14403" priority="8991" stopIfTrue="1" operator="greaterThan">
      <formula>0</formula>
    </cfRule>
    <cfRule type="cellIs" dxfId="14402" priority="8992" stopIfTrue="1" operator="lessThan">
      <formula>0</formula>
    </cfRule>
  </conditionalFormatting>
  <conditionalFormatting sqref="AB289">
    <cfRule type="cellIs" dxfId="14401" priority="8989" stopIfTrue="1" operator="greaterThan">
      <formula>0</formula>
    </cfRule>
    <cfRule type="cellIs" dxfId="14400" priority="8990" stopIfTrue="1" operator="lessThan">
      <formula>0</formula>
    </cfRule>
  </conditionalFormatting>
  <conditionalFormatting sqref="AB289">
    <cfRule type="cellIs" dxfId="14399" priority="8987" stopIfTrue="1" operator="greaterThan">
      <formula>0</formula>
    </cfRule>
    <cfRule type="cellIs" dxfId="14398" priority="8988" stopIfTrue="1" operator="lessThan">
      <formula>0</formula>
    </cfRule>
  </conditionalFormatting>
  <conditionalFormatting sqref="AB289">
    <cfRule type="cellIs" dxfId="14397" priority="8985" stopIfTrue="1" operator="greaterThan">
      <formula>0</formula>
    </cfRule>
    <cfRule type="cellIs" dxfId="14396" priority="8986" stopIfTrue="1" operator="lessThan">
      <formula>0</formula>
    </cfRule>
  </conditionalFormatting>
  <conditionalFormatting sqref="AB289">
    <cfRule type="cellIs" dxfId="14395" priority="8983" stopIfTrue="1" operator="greaterThan">
      <formula>0</formula>
    </cfRule>
    <cfRule type="cellIs" dxfId="14394" priority="8984" stopIfTrue="1" operator="lessThan">
      <formula>0</formula>
    </cfRule>
  </conditionalFormatting>
  <conditionalFormatting sqref="AB289">
    <cfRule type="cellIs" dxfId="14393" priority="8981" stopIfTrue="1" operator="greaterThan">
      <formula>0</formula>
    </cfRule>
    <cfRule type="cellIs" dxfId="14392" priority="8982" stopIfTrue="1" operator="lessThan">
      <formula>0</formula>
    </cfRule>
  </conditionalFormatting>
  <conditionalFormatting sqref="AE289">
    <cfRule type="cellIs" dxfId="14391" priority="8979" stopIfTrue="1" operator="greaterThan">
      <formula>0</formula>
    </cfRule>
    <cfRule type="cellIs" dxfId="14390" priority="8980" stopIfTrue="1" operator="lessThan">
      <formula>0</formula>
    </cfRule>
  </conditionalFormatting>
  <conditionalFormatting sqref="AH289">
    <cfRule type="cellIs" dxfId="14389" priority="8977" stopIfTrue="1" operator="greaterThan">
      <formula>0</formula>
    </cfRule>
    <cfRule type="cellIs" dxfId="14388" priority="8978" stopIfTrue="1" operator="lessThan">
      <formula>0</formula>
    </cfRule>
  </conditionalFormatting>
  <conditionalFormatting sqref="AX290 AN290 AK290">
    <cfRule type="cellIs" dxfId="14387" priority="8975" stopIfTrue="1" operator="greaterThan">
      <formula>0</formula>
    </cfRule>
    <cfRule type="cellIs" dxfId="14386" priority="8976" stopIfTrue="1" operator="lessThan">
      <formula>0</formula>
    </cfRule>
  </conditionalFormatting>
  <conditionalFormatting sqref="T290">
    <cfRule type="cellIs" dxfId="14385" priority="8973" stopIfTrue="1" operator="lessThan">
      <formula>0</formula>
    </cfRule>
    <cfRule type="cellIs" dxfId="14384" priority="8974" stopIfTrue="1" operator="greaterThan">
      <formula>0</formula>
    </cfRule>
  </conditionalFormatting>
  <conditionalFormatting sqref="U290 S290 O290 M290 K290 I290 Q290">
    <cfRule type="cellIs" dxfId="14383" priority="8971" stopIfTrue="1" operator="greaterThan">
      <formula>0</formula>
    </cfRule>
    <cfRule type="cellIs" dxfId="14382" priority="8972" stopIfTrue="1" operator="lessThan">
      <formula>0</formula>
    </cfRule>
  </conditionalFormatting>
  <conditionalFormatting sqref="AB290">
    <cfRule type="cellIs" dxfId="14381" priority="8969" stopIfTrue="1" operator="greaterThan">
      <formula>0</formula>
    </cfRule>
    <cfRule type="cellIs" dxfId="14380" priority="8970" stopIfTrue="1" operator="lessThan">
      <formula>0</formula>
    </cfRule>
  </conditionalFormatting>
  <conditionalFormatting sqref="AB290">
    <cfRule type="cellIs" dxfId="14379" priority="8967" stopIfTrue="1" operator="greaterThan">
      <formula>0</formula>
    </cfRule>
    <cfRule type="cellIs" dxfId="14378" priority="8968" stopIfTrue="1" operator="lessThan">
      <formula>0</formula>
    </cfRule>
  </conditionalFormatting>
  <conditionalFormatting sqref="AB290">
    <cfRule type="cellIs" dxfId="14377" priority="8965" stopIfTrue="1" operator="greaterThan">
      <formula>0</formula>
    </cfRule>
    <cfRule type="cellIs" dxfId="14376" priority="8966" stopIfTrue="1" operator="lessThan">
      <formula>0</formula>
    </cfRule>
  </conditionalFormatting>
  <conditionalFormatting sqref="AB290">
    <cfRule type="cellIs" dxfId="14375" priority="8963" stopIfTrue="1" operator="greaterThan">
      <formula>0</formula>
    </cfRule>
    <cfRule type="cellIs" dxfId="14374" priority="8964" stopIfTrue="1" operator="lessThan">
      <formula>0</formula>
    </cfRule>
  </conditionalFormatting>
  <conditionalFormatting sqref="AB290">
    <cfRule type="cellIs" dxfId="14373" priority="8961" stopIfTrue="1" operator="greaterThan">
      <formula>0</formula>
    </cfRule>
    <cfRule type="cellIs" dxfId="14372" priority="8962" stopIfTrue="1" operator="lessThan">
      <formula>0</formula>
    </cfRule>
  </conditionalFormatting>
  <conditionalFormatting sqref="AE290">
    <cfRule type="cellIs" dxfId="14371" priority="8959" stopIfTrue="1" operator="greaterThan">
      <formula>0</formula>
    </cfRule>
    <cfRule type="cellIs" dxfId="14370" priority="8960" stopIfTrue="1" operator="lessThan">
      <formula>0</formula>
    </cfRule>
  </conditionalFormatting>
  <conditionalFormatting sqref="AH290">
    <cfRule type="cellIs" dxfId="14369" priority="8957" stopIfTrue="1" operator="greaterThan">
      <formula>0</formula>
    </cfRule>
    <cfRule type="cellIs" dxfId="14368" priority="8958" stopIfTrue="1" operator="lessThan">
      <formula>0</formula>
    </cfRule>
  </conditionalFormatting>
  <conditionalFormatting sqref="AB292">
    <cfRule type="cellIs" dxfId="14367" priority="8953" stopIfTrue="1" operator="greaterThan">
      <formula>0</formula>
    </cfRule>
    <cfRule type="cellIs" dxfId="14366" priority="8954" stopIfTrue="1" operator="lessThan">
      <formula>0</formula>
    </cfRule>
  </conditionalFormatting>
  <conditionalFormatting sqref="AE292">
    <cfRule type="cellIs" dxfId="14365" priority="8951" stopIfTrue="1" operator="greaterThan">
      <formula>0</formula>
    </cfRule>
    <cfRule type="cellIs" dxfId="14364" priority="8952" stopIfTrue="1" operator="lessThan">
      <formula>0</formula>
    </cfRule>
  </conditionalFormatting>
  <conditionalFormatting sqref="AH292">
    <cfRule type="cellIs" dxfId="14363" priority="8949" stopIfTrue="1" operator="greaterThan">
      <formula>0</formula>
    </cfRule>
    <cfRule type="cellIs" dxfId="14362" priority="8950" stopIfTrue="1" operator="lessThan">
      <formula>0</formula>
    </cfRule>
  </conditionalFormatting>
  <conditionalFormatting sqref="AB299 AB301">
    <cfRule type="cellIs" dxfId="14361" priority="8947" stopIfTrue="1" operator="greaterThan">
      <formula>0</formula>
    </cfRule>
    <cfRule type="cellIs" dxfId="14360" priority="8948" stopIfTrue="1" operator="lessThan">
      <formula>0</formula>
    </cfRule>
  </conditionalFormatting>
  <conditionalFormatting sqref="AB299 AB301">
    <cfRule type="cellIs" dxfId="14359" priority="8945" stopIfTrue="1" operator="greaterThan">
      <formula>0</formula>
    </cfRule>
    <cfRule type="cellIs" dxfId="14358" priority="8946" stopIfTrue="1" operator="lessThan">
      <formula>0</formula>
    </cfRule>
  </conditionalFormatting>
  <conditionalFormatting sqref="AB299 AB301">
    <cfRule type="cellIs" dxfId="14357" priority="8943" stopIfTrue="1" operator="greaterThan">
      <formula>0</formula>
    </cfRule>
    <cfRule type="cellIs" dxfId="14356" priority="8944" stopIfTrue="1" operator="lessThan">
      <formula>0</formula>
    </cfRule>
  </conditionalFormatting>
  <conditionalFormatting sqref="AB299 AB301">
    <cfRule type="cellIs" dxfId="14355" priority="8941" stopIfTrue="1" operator="greaterThan">
      <formula>0</formula>
    </cfRule>
    <cfRule type="cellIs" dxfId="14354" priority="8942" stopIfTrue="1" operator="lessThan">
      <formula>0</formula>
    </cfRule>
  </conditionalFormatting>
  <conditionalFormatting sqref="AB299 AB301">
    <cfRule type="cellIs" dxfId="14353" priority="8939" stopIfTrue="1" operator="greaterThan">
      <formula>0</formula>
    </cfRule>
    <cfRule type="cellIs" dxfId="14352" priority="8940" stopIfTrue="1" operator="lessThan">
      <formula>0</formula>
    </cfRule>
  </conditionalFormatting>
  <conditionalFormatting sqref="AE299 AE301">
    <cfRule type="cellIs" dxfId="14351" priority="8937" stopIfTrue="1" operator="greaterThan">
      <formula>0</formula>
    </cfRule>
    <cfRule type="cellIs" dxfId="14350" priority="8938" stopIfTrue="1" operator="lessThan">
      <formula>0</formula>
    </cfRule>
  </conditionalFormatting>
  <conditionalFormatting sqref="AE299 AE301">
    <cfRule type="cellIs" dxfId="14349" priority="8935" stopIfTrue="1" operator="greaterThan">
      <formula>0</formula>
    </cfRule>
    <cfRule type="cellIs" dxfId="14348" priority="8936" stopIfTrue="1" operator="lessThan">
      <formula>0</formula>
    </cfRule>
  </conditionalFormatting>
  <conditionalFormatting sqref="AE299 AE301">
    <cfRule type="cellIs" dxfId="14347" priority="8933" stopIfTrue="1" operator="greaterThan">
      <formula>0</formula>
    </cfRule>
    <cfRule type="cellIs" dxfId="14346" priority="8934" stopIfTrue="1" operator="lessThan">
      <formula>0</formula>
    </cfRule>
  </conditionalFormatting>
  <conditionalFormatting sqref="AE299 AE301">
    <cfRule type="cellIs" dxfId="14345" priority="8931" stopIfTrue="1" operator="greaterThan">
      <formula>0</formula>
    </cfRule>
    <cfRule type="cellIs" dxfId="14344" priority="8932" stopIfTrue="1" operator="lessThan">
      <formula>0</formula>
    </cfRule>
  </conditionalFormatting>
  <conditionalFormatting sqref="AE299 AE301">
    <cfRule type="cellIs" dxfId="14343" priority="8929" stopIfTrue="1" operator="greaterThan">
      <formula>0</formula>
    </cfRule>
    <cfRule type="cellIs" dxfId="14342" priority="8930" stopIfTrue="1" operator="lessThan">
      <formula>0</formula>
    </cfRule>
  </conditionalFormatting>
  <conditionalFormatting sqref="AH299:AH301">
    <cfRule type="cellIs" dxfId="14341" priority="8927" stopIfTrue="1" operator="greaterThan">
      <formula>0</formula>
    </cfRule>
    <cfRule type="cellIs" dxfId="14340" priority="8928" stopIfTrue="1" operator="lessThan">
      <formula>0</formula>
    </cfRule>
  </conditionalFormatting>
  <conditionalFormatting sqref="AH299:AH301">
    <cfRule type="cellIs" dxfId="14339" priority="8925" stopIfTrue="1" operator="greaterThan">
      <formula>0</formula>
    </cfRule>
    <cfRule type="cellIs" dxfId="14338" priority="8926" stopIfTrue="1" operator="lessThan">
      <formula>0</formula>
    </cfRule>
  </conditionalFormatting>
  <conditionalFormatting sqref="AH299:AH301">
    <cfRule type="cellIs" dxfId="14337" priority="8923" stopIfTrue="1" operator="greaterThan">
      <formula>0</formula>
    </cfRule>
    <cfRule type="cellIs" dxfId="14336" priority="8924" stopIfTrue="1" operator="lessThan">
      <formula>0</formula>
    </cfRule>
  </conditionalFormatting>
  <conditionalFormatting sqref="AH299:AH301">
    <cfRule type="cellIs" dxfId="14335" priority="8921" stopIfTrue="1" operator="greaterThan">
      <formula>0</formula>
    </cfRule>
    <cfRule type="cellIs" dxfId="14334" priority="8922" stopIfTrue="1" operator="lessThan">
      <formula>0</formula>
    </cfRule>
  </conditionalFormatting>
  <conditionalFormatting sqref="AH299:AH301">
    <cfRule type="cellIs" dxfId="14333" priority="8919" stopIfTrue="1" operator="greaterThan">
      <formula>0</formula>
    </cfRule>
    <cfRule type="cellIs" dxfId="14332" priority="8920" stopIfTrue="1" operator="lessThan">
      <formula>0</formula>
    </cfRule>
  </conditionalFormatting>
  <conditionalFormatting sqref="AB296">
    <cfRule type="cellIs" dxfId="14331" priority="8907" stopIfTrue="1" operator="greaterThan">
      <formula>0</formula>
    </cfRule>
    <cfRule type="cellIs" dxfId="14330" priority="8908" stopIfTrue="1" operator="lessThan">
      <formula>0</formula>
    </cfRule>
  </conditionalFormatting>
  <conditionalFormatting sqref="AB296">
    <cfRule type="cellIs" dxfId="14329" priority="8905" stopIfTrue="1" operator="greaterThan">
      <formula>0</formula>
    </cfRule>
    <cfRule type="cellIs" dxfId="14328" priority="8906" stopIfTrue="1" operator="lessThan">
      <formula>0</formula>
    </cfRule>
  </conditionalFormatting>
  <conditionalFormatting sqref="AB296">
    <cfRule type="cellIs" dxfId="14327" priority="8903" stopIfTrue="1" operator="greaterThan">
      <formula>0</formula>
    </cfRule>
    <cfRule type="cellIs" dxfId="14326" priority="8904" stopIfTrue="1" operator="lessThan">
      <formula>0</formula>
    </cfRule>
  </conditionalFormatting>
  <conditionalFormatting sqref="AE296">
    <cfRule type="cellIs" dxfId="14325" priority="8901" stopIfTrue="1" operator="greaterThan">
      <formula>0</formula>
    </cfRule>
    <cfRule type="cellIs" dxfId="14324" priority="8902" stopIfTrue="1" operator="lessThan">
      <formula>0</formula>
    </cfRule>
  </conditionalFormatting>
  <conditionalFormatting sqref="AE296">
    <cfRule type="cellIs" dxfId="14323" priority="8899" stopIfTrue="1" operator="greaterThan">
      <formula>0</formula>
    </cfRule>
    <cfRule type="cellIs" dxfId="14322" priority="8900" stopIfTrue="1" operator="lessThan">
      <formula>0</formula>
    </cfRule>
  </conditionalFormatting>
  <conditionalFormatting sqref="AE296">
    <cfRule type="cellIs" dxfId="14321" priority="8897" stopIfTrue="1" operator="greaterThan">
      <formula>0</formula>
    </cfRule>
    <cfRule type="cellIs" dxfId="14320" priority="8898" stopIfTrue="1" operator="lessThan">
      <formula>0</formula>
    </cfRule>
  </conditionalFormatting>
  <conditionalFormatting sqref="AX296">
    <cfRule type="cellIs" dxfId="14319" priority="8895" stopIfTrue="1" operator="greaterThan">
      <formula>0</formula>
    </cfRule>
    <cfRule type="cellIs" dxfId="14318" priority="8896" stopIfTrue="1" operator="lessThan">
      <formula>0</formula>
    </cfRule>
  </conditionalFormatting>
  <conditionalFormatting sqref="AX296">
    <cfRule type="cellIs" dxfId="14317" priority="8893" stopIfTrue="1" operator="greaterThan">
      <formula>0</formula>
    </cfRule>
    <cfRule type="cellIs" dxfId="14316" priority="8894" stopIfTrue="1" operator="lessThan">
      <formula>0</formula>
    </cfRule>
  </conditionalFormatting>
  <conditionalFormatting sqref="AB302">
    <cfRule type="cellIs" dxfId="14315" priority="8891" stopIfTrue="1" operator="greaterThan">
      <formula>0</formula>
    </cfRule>
    <cfRule type="cellIs" dxfId="14314" priority="8892" stopIfTrue="1" operator="lessThan">
      <formula>0</formula>
    </cfRule>
  </conditionalFormatting>
  <conditionalFormatting sqref="AB302">
    <cfRule type="cellIs" dxfId="14313" priority="8889" stopIfTrue="1" operator="greaterThan">
      <formula>0</formula>
    </cfRule>
    <cfRule type="cellIs" dxfId="14312" priority="8890" stopIfTrue="1" operator="lessThan">
      <formula>0</formula>
    </cfRule>
  </conditionalFormatting>
  <conditionalFormatting sqref="AB302">
    <cfRule type="cellIs" dxfId="14311" priority="8887" stopIfTrue="1" operator="greaterThan">
      <formula>0</formula>
    </cfRule>
    <cfRule type="cellIs" dxfId="14310" priority="8888" stopIfTrue="1" operator="lessThan">
      <formula>0</formula>
    </cfRule>
  </conditionalFormatting>
  <conditionalFormatting sqref="AB302">
    <cfRule type="cellIs" dxfId="14309" priority="8885" stopIfTrue="1" operator="greaterThan">
      <formula>0</formula>
    </cfRule>
    <cfRule type="cellIs" dxfId="14308" priority="8886" stopIfTrue="1" operator="lessThan">
      <formula>0</formula>
    </cfRule>
  </conditionalFormatting>
  <conditionalFormatting sqref="AB302">
    <cfRule type="cellIs" dxfId="14307" priority="8883" stopIfTrue="1" operator="greaterThan">
      <formula>0</formula>
    </cfRule>
    <cfRule type="cellIs" dxfId="14306" priority="8884" stopIfTrue="1" operator="lessThan">
      <formula>0</formula>
    </cfRule>
  </conditionalFormatting>
  <conditionalFormatting sqref="AE302">
    <cfRule type="cellIs" dxfId="14305" priority="8881" stopIfTrue="1" operator="greaterThan">
      <formula>0</formula>
    </cfRule>
    <cfRule type="cellIs" dxfId="14304" priority="8882" stopIfTrue="1" operator="lessThan">
      <formula>0</formula>
    </cfRule>
  </conditionalFormatting>
  <conditionalFormatting sqref="AH302">
    <cfRule type="cellIs" dxfId="14303" priority="8879" stopIfTrue="1" operator="greaterThan">
      <formula>0</formula>
    </cfRule>
    <cfRule type="cellIs" dxfId="14302" priority="8880" stopIfTrue="1" operator="lessThan">
      <formula>0</formula>
    </cfRule>
  </conditionalFormatting>
  <conditionalFormatting sqref="AB300">
    <cfRule type="cellIs" dxfId="14301" priority="8877" stopIfTrue="1" operator="greaterThan">
      <formula>0</formula>
    </cfRule>
    <cfRule type="cellIs" dxfId="14300" priority="8878" stopIfTrue="1" operator="lessThan">
      <formula>0</formula>
    </cfRule>
  </conditionalFormatting>
  <conditionalFormatting sqref="AB300">
    <cfRule type="cellIs" dxfId="14299" priority="8875" stopIfTrue="1" operator="greaterThan">
      <formula>0</formula>
    </cfRule>
    <cfRule type="cellIs" dxfId="14298" priority="8876" stopIfTrue="1" operator="lessThan">
      <formula>0</formula>
    </cfRule>
  </conditionalFormatting>
  <conditionalFormatting sqref="AB300">
    <cfRule type="cellIs" dxfId="14297" priority="8873" stopIfTrue="1" operator="greaterThan">
      <formula>0</formula>
    </cfRule>
    <cfRule type="cellIs" dxfId="14296" priority="8874" stopIfTrue="1" operator="lessThan">
      <formula>0</formula>
    </cfRule>
  </conditionalFormatting>
  <conditionalFormatting sqref="AE300">
    <cfRule type="cellIs" dxfId="14295" priority="8871" stopIfTrue="1" operator="greaterThan">
      <formula>0</formula>
    </cfRule>
    <cfRule type="cellIs" dxfId="14294" priority="8872" stopIfTrue="1" operator="lessThan">
      <formula>0</formula>
    </cfRule>
  </conditionalFormatting>
  <conditionalFormatting sqref="AE300">
    <cfRule type="cellIs" dxfId="14293" priority="8869" stopIfTrue="1" operator="greaterThan">
      <formula>0</formula>
    </cfRule>
    <cfRule type="cellIs" dxfId="14292" priority="8870" stopIfTrue="1" operator="lessThan">
      <formula>0</formula>
    </cfRule>
  </conditionalFormatting>
  <conditionalFormatting sqref="AE300">
    <cfRule type="cellIs" dxfId="14291" priority="8867" stopIfTrue="1" operator="greaterThan">
      <formula>0</formula>
    </cfRule>
    <cfRule type="cellIs" dxfId="14290" priority="8868" stopIfTrue="1" operator="lessThan">
      <formula>0</formula>
    </cfRule>
  </conditionalFormatting>
  <conditionalFormatting sqref="AB313">
    <cfRule type="cellIs" dxfId="14289" priority="8865" stopIfTrue="1" operator="greaterThan">
      <formula>0</formula>
    </cfRule>
    <cfRule type="cellIs" dxfId="14288" priority="8866" stopIfTrue="1" operator="lessThan">
      <formula>0</formula>
    </cfRule>
  </conditionalFormatting>
  <conditionalFormatting sqref="AB313">
    <cfRule type="cellIs" dxfId="14287" priority="8863" stopIfTrue="1" operator="greaterThan">
      <formula>0</formula>
    </cfRule>
    <cfRule type="cellIs" dxfId="14286" priority="8864" stopIfTrue="1" operator="lessThan">
      <formula>0</formula>
    </cfRule>
  </conditionalFormatting>
  <conditionalFormatting sqref="AB313">
    <cfRule type="cellIs" dxfId="14285" priority="8861" stopIfTrue="1" operator="greaterThan">
      <formula>0</formula>
    </cfRule>
    <cfRule type="cellIs" dxfId="14284" priority="8862" stopIfTrue="1" operator="lessThan">
      <formula>0</formula>
    </cfRule>
  </conditionalFormatting>
  <conditionalFormatting sqref="AB313">
    <cfRule type="cellIs" dxfId="14283" priority="8859" stopIfTrue="1" operator="greaterThan">
      <formula>0</formula>
    </cfRule>
    <cfRule type="cellIs" dxfId="14282" priority="8860" stopIfTrue="1" operator="lessThan">
      <formula>0</formula>
    </cfRule>
  </conditionalFormatting>
  <conditionalFormatting sqref="AB313">
    <cfRule type="cellIs" dxfId="14281" priority="8857" stopIfTrue="1" operator="greaterThan">
      <formula>0</formula>
    </cfRule>
    <cfRule type="cellIs" dxfId="14280" priority="8858" stopIfTrue="1" operator="lessThan">
      <formula>0</formula>
    </cfRule>
  </conditionalFormatting>
  <conditionalFormatting sqref="AE313">
    <cfRule type="cellIs" dxfId="14279" priority="8855" stopIfTrue="1" operator="greaterThan">
      <formula>0</formula>
    </cfRule>
    <cfRule type="cellIs" dxfId="14278" priority="8856" stopIfTrue="1" operator="lessThan">
      <formula>0</formula>
    </cfRule>
  </conditionalFormatting>
  <conditionalFormatting sqref="AE313">
    <cfRule type="cellIs" dxfId="14277" priority="8853" stopIfTrue="1" operator="greaterThan">
      <formula>0</formula>
    </cfRule>
    <cfRule type="cellIs" dxfId="14276" priority="8854" stopIfTrue="1" operator="lessThan">
      <formula>0</formula>
    </cfRule>
  </conditionalFormatting>
  <conditionalFormatting sqref="AE313">
    <cfRule type="cellIs" dxfId="14275" priority="8851" stopIfTrue="1" operator="greaterThan">
      <formula>0</formula>
    </cfRule>
    <cfRule type="cellIs" dxfId="14274" priority="8852" stopIfTrue="1" operator="lessThan">
      <formula>0</formula>
    </cfRule>
  </conditionalFormatting>
  <conditionalFormatting sqref="AE313">
    <cfRule type="cellIs" dxfId="14273" priority="8849" stopIfTrue="1" operator="greaterThan">
      <formula>0</formula>
    </cfRule>
    <cfRule type="cellIs" dxfId="14272" priority="8850" stopIfTrue="1" operator="lessThan">
      <formula>0</formula>
    </cfRule>
  </conditionalFormatting>
  <conditionalFormatting sqref="AE313">
    <cfRule type="cellIs" dxfId="14271" priority="8847" stopIfTrue="1" operator="greaterThan">
      <formula>0</formula>
    </cfRule>
    <cfRule type="cellIs" dxfId="14270" priority="8848" stopIfTrue="1" operator="lessThan">
      <formula>0</formula>
    </cfRule>
  </conditionalFormatting>
  <conditionalFormatting sqref="AB303">
    <cfRule type="cellIs" dxfId="14269" priority="8825" stopIfTrue="1" operator="greaterThan">
      <formula>0</formula>
    </cfRule>
    <cfRule type="cellIs" dxfId="14268" priority="8826" stopIfTrue="1" operator="lessThan">
      <formula>0</formula>
    </cfRule>
  </conditionalFormatting>
  <conditionalFormatting sqref="AE303">
    <cfRule type="cellIs" dxfId="14267" priority="8823" stopIfTrue="1" operator="greaterThan">
      <formula>0</formula>
    </cfRule>
    <cfRule type="cellIs" dxfId="14266" priority="8824" stopIfTrue="1" operator="lessThan">
      <formula>0</formula>
    </cfRule>
  </conditionalFormatting>
  <conditionalFormatting sqref="AH303">
    <cfRule type="cellIs" dxfId="14265" priority="8821" stopIfTrue="1" operator="greaterThan">
      <formula>0</formula>
    </cfRule>
    <cfRule type="cellIs" dxfId="14264" priority="8822" stopIfTrue="1" operator="lessThan">
      <formula>0</formula>
    </cfRule>
  </conditionalFormatting>
  <conditionalFormatting sqref="AB315">
    <cfRule type="cellIs" dxfId="14263" priority="8807" stopIfTrue="1" operator="greaterThan">
      <formula>0</formula>
    </cfRule>
    <cfRule type="cellIs" dxfId="14262" priority="8808" stopIfTrue="1" operator="lessThan">
      <formula>0</formula>
    </cfRule>
  </conditionalFormatting>
  <conditionalFormatting sqref="AB315">
    <cfRule type="cellIs" dxfId="14261" priority="8805" stopIfTrue="1" operator="greaterThan">
      <formula>0</formula>
    </cfRule>
    <cfRule type="cellIs" dxfId="14260" priority="8806" stopIfTrue="1" operator="lessThan">
      <formula>0</formula>
    </cfRule>
  </conditionalFormatting>
  <conditionalFormatting sqref="AB315">
    <cfRule type="cellIs" dxfId="14259" priority="8803" stopIfTrue="1" operator="greaterThan">
      <formula>0</formula>
    </cfRule>
    <cfRule type="cellIs" dxfId="14258" priority="8804" stopIfTrue="1" operator="lessThan">
      <formula>0</formula>
    </cfRule>
  </conditionalFormatting>
  <conditionalFormatting sqref="AB315">
    <cfRule type="cellIs" dxfId="14257" priority="8801" stopIfTrue="1" operator="greaterThan">
      <formula>0</formula>
    </cfRule>
    <cfRule type="cellIs" dxfId="14256" priority="8802" stopIfTrue="1" operator="lessThan">
      <formula>0</formula>
    </cfRule>
  </conditionalFormatting>
  <conditionalFormatting sqref="AB315">
    <cfRule type="cellIs" dxfId="14255" priority="8799" stopIfTrue="1" operator="greaterThan">
      <formula>0</formula>
    </cfRule>
    <cfRule type="cellIs" dxfId="14254" priority="8800" stopIfTrue="1" operator="lessThan">
      <formula>0</formula>
    </cfRule>
  </conditionalFormatting>
  <conditionalFormatting sqref="AE315">
    <cfRule type="cellIs" dxfId="14253" priority="8797" stopIfTrue="1" operator="greaterThan">
      <formula>0</formula>
    </cfRule>
    <cfRule type="cellIs" dxfId="14252" priority="8798" stopIfTrue="1" operator="lessThan">
      <formula>0</formula>
    </cfRule>
  </conditionalFormatting>
  <conditionalFormatting sqref="AB316">
    <cfRule type="cellIs" dxfId="14251" priority="8795" stopIfTrue="1" operator="greaterThan">
      <formula>0</formula>
    </cfRule>
    <cfRule type="cellIs" dxfId="14250" priority="8796" stopIfTrue="1" operator="lessThan">
      <formula>0</formula>
    </cfRule>
  </conditionalFormatting>
  <conditionalFormatting sqref="AB316">
    <cfRule type="cellIs" dxfId="14249" priority="8793" stopIfTrue="1" operator="greaterThan">
      <formula>0</formula>
    </cfRule>
    <cfRule type="cellIs" dxfId="14248" priority="8794" stopIfTrue="1" operator="lessThan">
      <formula>0</formula>
    </cfRule>
  </conditionalFormatting>
  <conditionalFormatting sqref="AE316">
    <cfRule type="cellIs" dxfId="14247" priority="8791" stopIfTrue="1" operator="greaterThan">
      <formula>0</formula>
    </cfRule>
    <cfRule type="cellIs" dxfId="14246" priority="8792" stopIfTrue="1" operator="lessThan">
      <formula>0</formula>
    </cfRule>
  </conditionalFormatting>
  <conditionalFormatting sqref="AE316">
    <cfRule type="cellIs" dxfId="14245" priority="8789" stopIfTrue="1" operator="greaterThan">
      <formula>0</formula>
    </cfRule>
    <cfRule type="cellIs" dxfId="14244" priority="8790" stopIfTrue="1" operator="lessThan">
      <formula>0</formula>
    </cfRule>
  </conditionalFormatting>
  <conditionalFormatting sqref="AX329 AX325:AX326 AX333 AK333">
    <cfRule type="cellIs" dxfId="14243" priority="8787" stopIfTrue="1" operator="greaterThan">
      <formula>0</formula>
    </cfRule>
    <cfRule type="cellIs" dxfId="14242" priority="8788" stopIfTrue="1" operator="lessThan">
      <formula>0</formula>
    </cfRule>
  </conditionalFormatting>
  <conditionalFormatting sqref="AB319 AB321:AB322">
    <cfRule type="cellIs" dxfId="14241" priority="8781" stopIfTrue="1" operator="greaterThan">
      <formula>0</formula>
    </cfRule>
    <cfRule type="cellIs" dxfId="14240" priority="8782" stopIfTrue="1" operator="lessThan">
      <formula>0</formula>
    </cfRule>
  </conditionalFormatting>
  <conditionalFormatting sqref="AB319 AB321:AB322">
    <cfRule type="cellIs" dxfId="14239" priority="8779" stopIfTrue="1" operator="greaterThan">
      <formula>0</formula>
    </cfRule>
    <cfRule type="cellIs" dxfId="14238" priority="8780" stopIfTrue="1" operator="lessThan">
      <formula>0</formula>
    </cfRule>
  </conditionalFormatting>
  <conditionalFormatting sqref="AB319 AB321:AB322">
    <cfRule type="cellIs" dxfId="14237" priority="8777" stopIfTrue="1" operator="greaterThan">
      <formula>0</formula>
    </cfRule>
    <cfRule type="cellIs" dxfId="14236" priority="8778" stopIfTrue="1" operator="lessThan">
      <formula>0</formula>
    </cfRule>
  </conditionalFormatting>
  <conditionalFormatting sqref="AB319 AB321:AB322">
    <cfRule type="cellIs" dxfId="14235" priority="8775" stopIfTrue="1" operator="greaterThan">
      <formula>0</formula>
    </cfRule>
    <cfRule type="cellIs" dxfId="14234" priority="8776" stopIfTrue="1" operator="lessThan">
      <formula>0</formula>
    </cfRule>
  </conditionalFormatting>
  <conditionalFormatting sqref="AB319 AB321:AB322">
    <cfRule type="cellIs" dxfId="14233" priority="8773" stopIfTrue="1" operator="greaterThan">
      <formula>0</formula>
    </cfRule>
    <cfRule type="cellIs" dxfId="14232" priority="8774" stopIfTrue="1" operator="lessThan">
      <formula>0</formula>
    </cfRule>
  </conditionalFormatting>
  <conditionalFormatting sqref="AE319 AE321:AE322">
    <cfRule type="cellIs" dxfId="14231" priority="8771" stopIfTrue="1" operator="greaterThan">
      <formula>0</formula>
    </cfRule>
    <cfRule type="cellIs" dxfId="14230" priority="8772" stopIfTrue="1" operator="lessThan">
      <formula>0</formula>
    </cfRule>
  </conditionalFormatting>
  <conditionalFormatting sqref="AE319 AE321:AE322">
    <cfRule type="cellIs" dxfId="14229" priority="8769" stopIfTrue="1" operator="greaterThan">
      <formula>0</formula>
    </cfRule>
    <cfRule type="cellIs" dxfId="14228" priority="8770" stopIfTrue="1" operator="lessThan">
      <formula>0</formula>
    </cfRule>
  </conditionalFormatting>
  <conditionalFormatting sqref="AE319 AE321:AE322">
    <cfRule type="cellIs" dxfId="14227" priority="8767" stopIfTrue="1" operator="greaterThan">
      <formula>0</formula>
    </cfRule>
    <cfRule type="cellIs" dxfId="14226" priority="8768" stopIfTrue="1" operator="lessThan">
      <formula>0</formula>
    </cfRule>
  </conditionalFormatting>
  <conditionalFormatting sqref="AE319 AE321:AE322">
    <cfRule type="cellIs" dxfId="14225" priority="8765" stopIfTrue="1" operator="greaterThan">
      <formula>0</formula>
    </cfRule>
    <cfRule type="cellIs" dxfId="14224" priority="8766" stopIfTrue="1" operator="lessThan">
      <formula>0</formula>
    </cfRule>
  </conditionalFormatting>
  <conditionalFormatting sqref="AE319 AE321:AE322">
    <cfRule type="cellIs" dxfId="14223" priority="8763" stopIfTrue="1" operator="greaterThan">
      <formula>0</formula>
    </cfRule>
    <cfRule type="cellIs" dxfId="14222" priority="8764" stopIfTrue="1" operator="lessThan">
      <formula>0</formula>
    </cfRule>
  </conditionalFormatting>
  <conditionalFormatting sqref="AH319 AH321:AH322 AH329">
    <cfRule type="cellIs" dxfId="14221" priority="8761" stopIfTrue="1" operator="greaterThan">
      <formula>0</formula>
    </cfRule>
    <cfRule type="cellIs" dxfId="14220" priority="8762" stopIfTrue="1" operator="lessThan">
      <formula>0</formula>
    </cfRule>
  </conditionalFormatting>
  <conditionalFormatting sqref="AH319 AH321:AH322 AH329">
    <cfRule type="cellIs" dxfId="14219" priority="8759" stopIfTrue="1" operator="greaterThan">
      <formula>0</formula>
    </cfRule>
    <cfRule type="cellIs" dxfId="14218" priority="8760" stopIfTrue="1" operator="lessThan">
      <formula>0</formula>
    </cfRule>
  </conditionalFormatting>
  <conditionalFormatting sqref="AH319 AH321:AH322 AH329">
    <cfRule type="cellIs" dxfId="14217" priority="8757" stopIfTrue="1" operator="greaterThan">
      <formula>0</formula>
    </cfRule>
    <cfRule type="cellIs" dxfId="14216" priority="8758" stopIfTrue="1" operator="lessThan">
      <formula>0</formula>
    </cfRule>
  </conditionalFormatting>
  <conditionalFormatting sqref="AH319 AH321:AH322 AH329">
    <cfRule type="cellIs" dxfId="14215" priority="8755" stopIfTrue="1" operator="greaterThan">
      <formula>0</formula>
    </cfRule>
    <cfRule type="cellIs" dxfId="14214" priority="8756" stopIfTrue="1" operator="lessThan">
      <formula>0</formula>
    </cfRule>
  </conditionalFormatting>
  <conditionalFormatting sqref="AH319 AH321:AH322 AH329">
    <cfRule type="cellIs" dxfId="14213" priority="8753" stopIfTrue="1" operator="greaterThan">
      <formula>0</formula>
    </cfRule>
    <cfRule type="cellIs" dxfId="14212" priority="8754" stopIfTrue="1" operator="lessThan">
      <formula>0</formula>
    </cfRule>
  </conditionalFormatting>
  <conditionalFormatting sqref="AN319 AN321:AN324 AN329:AN331">
    <cfRule type="cellIs" dxfId="14211" priority="8749" stopIfTrue="1" operator="greaterThan">
      <formula>0</formula>
    </cfRule>
    <cfRule type="cellIs" dxfId="14210" priority="8750" stopIfTrue="1" operator="lessThan">
      <formula>0</formula>
    </cfRule>
  </conditionalFormatting>
  <conditionalFormatting sqref="AN319 AN321:AN324 AN329:AN331">
    <cfRule type="cellIs" dxfId="14209" priority="8747" stopIfTrue="1" operator="greaterThan">
      <formula>0</formula>
    </cfRule>
    <cfRule type="cellIs" dxfId="14208" priority="8748" stopIfTrue="1" operator="lessThan">
      <formula>0</formula>
    </cfRule>
  </conditionalFormatting>
  <conditionalFormatting sqref="AN319 AN321:AN324 AN329:AN331">
    <cfRule type="cellIs" dxfId="14207" priority="8745" stopIfTrue="1" operator="greaterThan">
      <formula>0</formula>
    </cfRule>
    <cfRule type="cellIs" dxfId="14206" priority="8746" stopIfTrue="1" operator="lessThan">
      <formula>0</formula>
    </cfRule>
  </conditionalFormatting>
  <conditionalFormatting sqref="AN319 AN321:AN324 AN329:AN331">
    <cfRule type="cellIs" dxfId="14205" priority="8743" stopIfTrue="1" operator="greaterThan">
      <formula>0</formula>
    </cfRule>
    <cfRule type="cellIs" dxfId="14204" priority="8744" stopIfTrue="1" operator="lessThan">
      <formula>0</formula>
    </cfRule>
  </conditionalFormatting>
  <conditionalFormatting sqref="AN319 AN321:AN324 AN329:AN331">
    <cfRule type="cellIs" dxfId="14203" priority="8751" stopIfTrue="1" operator="greaterThan">
      <formula>0</formula>
    </cfRule>
    <cfRule type="cellIs" dxfId="14202" priority="8752" stopIfTrue="1" operator="lessThan">
      <formula>0</formula>
    </cfRule>
  </conditionalFormatting>
  <conditionalFormatting sqref="AB314">
    <cfRule type="cellIs" dxfId="14201" priority="8741" stopIfTrue="1" operator="greaterThan">
      <formula>0</formula>
    </cfRule>
    <cfRule type="cellIs" dxfId="14200" priority="8742" stopIfTrue="1" operator="lessThan">
      <formula>0</formula>
    </cfRule>
  </conditionalFormatting>
  <conditionalFormatting sqref="AB314">
    <cfRule type="cellIs" dxfId="14199" priority="8739" stopIfTrue="1" operator="greaterThan">
      <formula>0</formula>
    </cfRule>
    <cfRule type="cellIs" dxfId="14198" priority="8740" stopIfTrue="1" operator="lessThan">
      <formula>0</formula>
    </cfRule>
  </conditionalFormatting>
  <conditionalFormatting sqref="AB314">
    <cfRule type="cellIs" dxfId="14197" priority="8737" stopIfTrue="1" operator="greaterThan">
      <formula>0</formula>
    </cfRule>
    <cfRule type="cellIs" dxfId="14196" priority="8738" stopIfTrue="1" operator="lessThan">
      <formula>0</formula>
    </cfRule>
  </conditionalFormatting>
  <conditionalFormatting sqref="AE314">
    <cfRule type="cellIs" dxfId="14195" priority="8735" stopIfTrue="1" operator="greaterThan">
      <formula>0</formula>
    </cfRule>
    <cfRule type="cellIs" dxfId="14194" priority="8736" stopIfTrue="1" operator="lessThan">
      <formula>0</formula>
    </cfRule>
  </conditionalFormatting>
  <conditionalFormatting sqref="AE314">
    <cfRule type="cellIs" dxfId="14193" priority="8733" stopIfTrue="1" operator="greaterThan">
      <formula>0</formula>
    </cfRule>
    <cfRule type="cellIs" dxfId="14192" priority="8734" stopIfTrue="1" operator="lessThan">
      <formula>0</formula>
    </cfRule>
  </conditionalFormatting>
  <conditionalFormatting sqref="AE314">
    <cfRule type="cellIs" dxfId="14191" priority="8731" stopIfTrue="1" operator="greaterThan">
      <formula>0</formula>
    </cfRule>
    <cfRule type="cellIs" dxfId="14190" priority="8732" stopIfTrue="1" operator="lessThan">
      <formula>0</formula>
    </cfRule>
  </conditionalFormatting>
  <conditionalFormatting sqref="AX314">
    <cfRule type="cellIs" dxfId="14189" priority="8729" stopIfTrue="1" operator="greaterThan">
      <formula>0</formula>
    </cfRule>
    <cfRule type="cellIs" dxfId="14188" priority="8730" stopIfTrue="1" operator="lessThan">
      <formula>0</formula>
    </cfRule>
  </conditionalFormatting>
  <conditionalFormatting sqref="AX314">
    <cfRule type="cellIs" dxfId="14187" priority="8727" stopIfTrue="1" operator="greaterThan">
      <formula>0</formula>
    </cfRule>
    <cfRule type="cellIs" dxfId="14186" priority="8728" stopIfTrue="1" operator="lessThan">
      <formula>0</formula>
    </cfRule>
  </conditionalFormatting>
  <conditionalFormatting sqref="AK317 AX317">
    <cfRule type="cellIs" dxfId="14185" priority="8725" stopIfTrue="1" operator="greaterThan">
      <formula>0</formula>
    </cfRule>
    <cfRule type="cellIs" dxfId="14184" priority="8726" stopIfTrue="1" operator="lessThan">
      <formula>0</formula>
    </cfRule>
  </conditionalFormatting>
  <conditionalFormatting sqref="T317">
    <cfRule type="cellIs" dxfId="14183" priority="8723" stopIfTrue="1" operator="lessThan">
      <formula>0</formula>
    </cfRule>
    <cfRule type="cellIs" dxfId="14182" priority="8724" stopIfTrue="1" operator="greaterThan">
      <formula>0</formula>
    </cfRule>
  </conditionalFormatting>
  <conditionalFormatting sqref="U317 S317 O317 M317 K317 I317 Q317">
    <cfRule type="cellIs" dxfId="14181" priority="8721" stopIfTrue="1" operator="greaterThan">
      <formula>0</formula>
    </cfRule>
    <cfRule type="cellIs" dxfId="14180" priority="8722" stopIfTrue="1" operator="lessThan">
      <formula>0</formula>
    </cfRule>
  </conditionalFormatting>
  <conditionalFormatting sqref="AB317">
    <cfRule type="cellIs" dxfId="14179" priority="8719" stopIfTrue="1" operator="greaterThan">
      <formula>0</formula>
    </cfRule>
    <cfRule type="cellIs" dxfId="14178" priority="8720" stopIfTrue="1" operator="lessThan">
      <formula>0</formula>
    </cfRule>
  </conditionalFormatting>
  <conditionalFormatting sqref="AB317">
    <cfRule type="cellIs" dxfId="14177" priority="8717" stopIfTrue="1" operator="greaterThan">
      <formula>0</formula>
    </cfRule>
    <cfRule type="cellIs" dxfId="14176" priority="8718" stopIfTrue="1" operator="lessThan">
      <formula>0</formula>
    </cfRule>
  </conditionalFormatting>
  <conditionalFormatting sqref="AB317">
    <cfRule type="cellIs" dxfId="14175" priority="8715" stopIfTrue="1" operator="greaterThan">
      <formula>0</formula>
    </cfRule>
    <cfRule type="cellIs" dxfId="14174" priority="8716" stopIfTrue="1" operator="lessThan">
      <formula>0</formula>
    </cfRule>
  </conditionalFormatting>
  <conditionalFormatting sqref="AB317">
    <cfRule type="cellIs" dxfId="14173" priority="8713" stopIfTrue="1" operator="greaterThan">
      <formula>0</formula>
    </cfRule>
    <cfRule type="cellIs" dxfId="14172" priority="8714" stopIfTrue="1" operator="lessThan">
      <formula>0</formula>
    </cfRule>
  </conditionalFormatting>
  <conditionalFormatting sqref="AB317">
    <cfRule type="cellIs" dxfId="14171" priority="8711" stopIfTrue="1" operator="greaterThan">
      <formula>0</formula>
    </cfRule>
    <cfRule type="cellIs" dxfId="14170" priority="8712" stopIfTrue="1" operator="lessThan">
      <formula>0</formula>
    </cfRule>
  </conditionalFormatting>
  <conditionalFormatting sqref="AE317">
    <cfRule type="cellIs" dxfId="14169" priority="8709" stopIfTrue="1" operator="greaterThan">
      <formula>0</formula>
    </cfRule>
    <cfRule type="cellIs" dxfId="14168" priority="8710" stopIfTrue="1" operator="lessThan">
      <formula>0</formula>
    </cfRule>
  </conditionalFormatting>
  <conditionalFormatting sqref="AE317">
    <cfRule type="cellIs" dxfId="14167" priority="8707" stopIfTrue="1" operator="greaterThan">
      <formula>0</formula>
    </cfRule>
    <cfRule type="cellIs" dxfId="14166" priority="8708" stopIfTrue="1" operator="lessThan">
      <formula>0</formula>
    </cfRule>
  </conditionalFormatting>
  <conditionalFormatting sqref="AE317">
    <cfRule type="cellIs" dxfId="14165" priority="8705" stopIfTrue="1" operator="greaterThan">
      <formula>0</formula>
    </cfRule>
    <cfRule type="cellIs" dxfId="14164" priority="8706" stopIfTrue="1" operator="lessThan">
      <formula>0</formula>
    </cfRule>
  </conditionalFormatting>
  <conditionalFormatting sqref="AE317">
    <cfRule type="cellIs" dxfId="14163" priority="8703" stopIfTrue="1" operator="greaterThan">
      <formula>0</formula>
    </cfRule>
    <cfRule type="cellIs" dxfId="14162" priority="8704" stopIfTrue="1" operator="lessThan">
      <formula>0</formula>
    </cfRule>
  </conditionalFormatting>
  <conditionalFormatting sqref="AE317">
    <cfRule type="cellIs" dxfId="14161" priority="8701" stopIfTrue="1" operator="greaterThan">
      <formula>0</formula>
    </cfRule>
    <cfRule type="cellIs" dxfId="14160" priority="8702" stopIfTrue="1" operator="lessThan">
      <formula>0</formula>
    </cfRule>
  </conditionalFormatting>
  <conditionalFormatting sqref="AH317">
    <cfRule type="cellIs" dxfId="14159" priority="8699" stopIfTrue="1" operator="greaterThan">
      <formula>0</formula>
    </cfRule>
    <cfRule type="cellIs" dxfId="14158" priority="8700" stopIfTrue="1" operator="lessThan">
      <formula>0</formula>
    </cfRule>
  </conditionalFormatting>
  <conditionalFormatting sqref="AH317">
    <cfRule type="cellIs" dxfId="14157" priority="8697" stopIfTrue="1" operator="greaterThan">
      <formula>0</formula>
    </cfRule>
    <cfRule type="cellIs" dxfId="14156" priority="8698" stopIfTrue="1" operator="lessThan">
      <formula>0</formula>
    </cfRule>
  </conditionalFormatting>
  <conditionalFormatting sqref="AH317">
    <cfRule type="cellIs" dxfId="14155" priority="8695" stopIfTrue="1" operator="greaterThan">
      <formula>0</formula>
    </cfRule>
    <cfRule type="cellIs" dxfId="14154" priority="8696" stopIfTrue="1" operator="lessThan">
      <formula>0</formula>
    </cfRule>
  </conditionalFormatting>
  <conditionalFormatting sqref="AH317">
    <cfRule type="cellIs" dxfId="14153" priority="8693" stopIfTrue="1" operator="greaterThan">
      <formula>0</formula>
    </cfRule>
    <cfRule type="cellIs" dxfId="14152" priority="8694" stopIfTrue="1" operator="lessThan">
      <formula>0</formula>
    </cfRule>
  </conditionalFormatting>
  <conditionalFormatting sqref="AH317">
    <cfRule type="cellIs" dxfId="14151" priority="8691" stopIfTrue="1" operator="greaterThan">
      <formula>0</formula>
    </cfRule>
    <cfRule type="cellIs" dxfId="14150" priority="8692" stopIfTrue="1" operator="lessThan">
      <formula>0</formula>
    </cfRule>
  </conditionalFormatting>
  <conditionalFormatting sqref="AN317">
    <cfRule type="cellIs" dxfId="14149" priority="8687" stopIfTrue="1" operator="greaterThan">
      <formula>0</formula>
    </cfRule>
    <cfRule type="cellIs" dxfId="14148" priority="8688" stopIfTrue="1" operator="lessThan">
      <formula>0</formula>
    </cfRule>
  </conditionalFormatting>
  <conditionalFormatting sqref="AN317">
    <cfRule type="cellIs" dxfId="14147" priority="8685" stopIfTrue="1" operator="greaterThan">
      <formula>0</formula>
    </cfRule>
    <cfRule type="cellIs" dxfId="14146" priority="8686" stopIfTrue="1" operator="lessThan">
      <formula>0</formula>
    </cfRule>
  </conditionalFormatting>
  <conditionalFormatting sqref="AN317">
    <cfRule type="cellIs" dxfId="14145" priority="8683" stopIfTrue="1" operator="greaterThan">
      <formula>0</formula>
    </cfRule>
    <cfRule type="cellIs" dxfId="14144" priority="8684" stopIfTrue="1" operator="lessThan">
      <formula>0</formula>
    </cfRule>
  </conditionalFormatting>
  <conditionalFormatting sqref="AN317">
    <cfRule type="cellIs" dxfId="14143" priority="8681" stopIfTrue="1" operator="greaterThan">
      <formula>0</formula>
    </cfRule>
    <cfRule type="cellIs" dxfId="14142" priority="8682" stopIfTrue="1" operator="lessThan">
      <formula>0</formula>
    </cfRule>
  </conditionalFormatting>
  <conditionalFormatting sqref="AN317">
    <cfRule type="cellIs" dxfId="14141" priority="8689" stopIfTrue="1" operator="greaterThan">
      <formula>0</formula>
    </cfRule>
    <cfRule type="cellIs" dxfId="14140" priority="8690" stopIfTrue="1" operator="lessThan">
      <formula>0</formula>
    </cfRule>
  </conditionalFormatting>
  <conditionalFormatting sqref="AB320">
    <cfRule type="cellIs" dxfId="14139" priority="8679" stopIfTrue="1" operator="greaterThan">
      <formula>0</formula>
    </cfRule>
    <cfRule type="cellIs" dxfId="14138" priority="8680" stopIfTrue="1" operator="lessThan">
      <formula>0</formula>
    </cfRule>
  </conditionalFormatting>
  <conditionalFormatting sqref="AB320">
    <cfRule type="cellIs" dxfId="14137" priority="8677" stopIfTrue="1" operator="greaterThan">
      <formula>0</formula>
    </cfRule>
    <cfRule type="cellIs" dxfId="14136" priority="8678" stopIfTrue="1" operator="lessThan">
      <formula>0</formula>
    </cfRule>
  </conditionalFormatting>
  <conditionalFormatting sqref="AB320">
    <cfRule type="cellIs" dxfId="14135" priority="8675" stopIfTrue="1" operator="greaterThan">
      <formula>0</formula>
    </cfRule>
    <cfRule type="cellIs" dxfId="14134" priority="8676" stopIfTrue="1" operator="lessThan">
      <formula>0</formula>
    </cfRule>
  </conditionalFormatting>
  <conditionalFormatting sqref="AB320">
    <cfRule type="cellIs" dxfId="14133" priority="8673" stopIfTrue="1" operator="greaterThan">
      <formula>0</formula>
    </cfRule>
    <cfRule type="cellIs" dxfId="14132" priority="8674" stopIfTrue="1" operator="lessThan">
      <formula>0</formula>
    </cfRule>
  </conditionalFormatting>
  <conditionalFormatting sqref="AB320">
    <cfRule type="cellIs" dxfId="14131" priority="8671" stopIfTrue="1" operator="greaterThan">
      <formula>0</formula>
    </cfRule>
    <cfRule type="cellIs" dxfId="14130" priority="8672" stopIfTrue="1" operator="lessThan">
      <formula>0</formula>
    </cfRule>
  </conditionalFormatting>
  <conditionalFormatting sqref="AE320">
    <cfRule type="cellIs" dxfId="14129" priority="8669" stopIfTrue="1" operator="greaterThan">
      <formula>0</formula>
    </cfRule>
    <cfRule type="cellIs" dxfId="14128" priority="8670" stopIfTrue="1" operator="lessThan">
      <formula>0</formula>
    </cfRule>
  </conditionalFormatting>
  <conditionalFormatting sqref="AE320">
    <cfRule type="cellIs" dxfId="14127" priority="8667" stopIfTrue="1" operator="greaterThan">
      <formula>0</formula>
    </cfRule>
    <cfRule type="cellIs" dxfId="14126" priority="8668" stopIfTrue="1" operator="lessThan">
      <formula>0</formula>
    </cfRule>
  </conditionalFormatting>
  <conditionalFormatting sqref="AE320">
    <cfRule type="cellIs" dxfId="14125" priority="8665" stopIfTrue="1" operator="greaterThan">
      <formula>0</formula>
    </cfRule>
    <cfRule type="cellIs" dxfId="14124" priority="8666" stopIfTrue="1" operator="lessThan">
      <formula>0</formula>
    </cfRule>
  </conditionalFormatting>
  <conditionalFormatting sqref="AE320">
    <cfRule type="cellIs" dxfId="14123" priority="8663" stopIfTrue="1" operator="greaterThan">
      <formula>0</formula>
    </cfRule>
    <cfRule type="cellIs" dxfId="14122" priority="8664" stopIfTrue="1" operator="lessThan">
      <formula>0</formula>
    </cfRule>
  </conditionalFormatting>
  <conditionalFormatting sqref="AE320">
    <cfRule type="cellIs" dxfId="14121" priority="8661" stopIfTrue="1" operator="greaterThan">
      <formula>0</formula>
    </cfRule>
    <cfRule type="cellIs" dxfId="14120" priority="8662" stopIfTrue="1" operator="lessThan">
      <formula>0</formula>
    </cfRule>
  </conditionalFormatting>
  <conditionalFormatting sqref="AH320">
    <cfRule type="cellIs" dxfId="14119" priority="8659" stopIfTrue="1" operator="greaterThan">
      <formula>0</formula>
    </cfRule>
    <cfRule type="cellIs" dxfId="14118" priority="8660" stopIfTrue="1" operator="lessThan">
      <formula>0</formula>
    </cfRule>
  </conditionalFormatting>
  <conditionalFormatting sqref="AH320">
    <cfRule type="cellIs" dxfId="14117" priority="8657" stopIfTrue="1" operator="greaterThan">
      <formula>0</formula>
    </cfRule>
    <cfRule type="cellIs" dxfId="14116" priority="8658" stopIfTrue="1" operator="lessThan">
      <formula>0</formula>
    </cfRule>
  </conditionalFormatting>
  <conditionalFormatting sqref="AH320">
    <cfRule type="cellIs" dxfId="14115" priority="8655" stopIfTrue="1" operator="greaterThan">
      <formula>0</formula>
    </cfRule>
    <cfRule type="cellIs" dxfId="14114" priority="8656" stopIfTrue="1" operator="lessThan">
      <formula>0</formula>
    </cfRule>
  </conditionalFormatting>
  <conditionalFormatting sqref="AH320">
    <cfRule type="cellIs" dxfId="14113" priority="8653" stopIfTrue="1" operator="greaterThan">
      <formula>0</formula>
    </cfRule>
    <cfRule type="cellIs" dxfId="14112" priority="8654" stopIfTrue="1" operator="lessThan">
      <formula>0</formula>
    </cfRule>
  </conditionalFormatting>
  <conditionalFormatting sqref="AH320">
    <cfRule type="cellIs" dxfId="14111" priority="8651" stopIfTrue="1" operator="greaterThan">
      <formula>0</formula>
    </cfRule>
    <cfRule type="cellIs" dxfId="14110" priority="8652" stopIfTrue="1" operator="lessThan">
      <formula>0</formula>
    </cfRule>
  </conditionalFormatting>
  <conditionalFormatting sqref="AN320">
    <cfRule type="cellIs" dxfId="14109" priority="8647" stopIfTrue="1" operator="greaterThan">
      <formula>0</formula>
    </cfRule>
    <cfRule type="cellIs" dxfId="14108" priority="8648" stopIfTrue="1" operator="lessThan">
      <formula>0</formula>
    </cfRule>
  </conditionalFormatting>
  <conditionalFormatting sqref="AN320">
    <cfRule type="cellIs" dxfId="14107" priority="8645" stopIfTrue="1" operator="greaterThan">
      <formula>0</formula>
    </cfRule>
    <cfRule type="cellIs" dxfId="14106" priority="8646" stopIfTrue="1" operator="lessThan">
      <formula>0</formula>
    </cfRule>
  </conditionalFormatting>
  <conditionalFormatting sqref="AN320">
    <cfRule type="cellIs" dxfId="14105" priority="8643" stopIfTrue="1" operator="greaterThan">
      <formula>0</formula>
    </cfRule>
    <cfRule type="cellIs" dxfId="14104" priority="8644" stopIfTrue="1" operator="lessThan">
      <formula>0</formula>
    </cfRule>
  </conditionalFormatting>
  <conditionalFormatting sqref="AN320">
    <cfRule type="cellIs" dxfId="14103" priority="8641" stopIfTrue="1" operator="greaterThan">
      <formula>0</formula>
    </cfRule>
    <cfRule type="cellIs" dxfId="14102" priority="8642" stopIfTrue="1" operator="lessThan">
      <formula>0</formula>
    </cfRule>
  </conditionalFormatting>
  <conditionalFormatting sqref="AN320">
    <cfRule type="cellIs" dxfId="14101" priority="8649" stopIfTrue="1" operator="greaterThan">
      <formula>0</formula>
    </cfRule>
    <cfRule type="cellIs" dxfId="14100" priority="8650" stopIfTrue="1" operator="lessThan">
      <formula>0</formula>
    </cfRule>
  </conditionalFormatting>
  <conditionalFormatting sqref="AB310:AB312">
    <cfRule type="cellIs" dxfId="14099" priority="8639" stopIfTrue="1" operator="greaterThan">
      <formula>0</formula>
    </cfRule>
    <cfRule type="cellIs" dxfId="14098" priority="8640" stopIfTrue="1" operator="lessThan">
      <formula>0</formula>
    </cfRule>
  </conditionalFormatting>
  <conditionalFormatting sqref="AB310:AB312">
    <cfRule type="cellIs" dxfId="14097" priority="8637" stopIfTrue="1" operator="greaterThan">
      <formula>0</formula>
    </cfRule>
    <cfRule type="cellIs" dxfId="14096" priority="8638" stopIfTrue="1" operator="lessThan">
      <formula>0</formula>
    </cfRule>
  </conditionalFormatting>
  <conditionalFormatting sqref="AB310:AB312">
    <cfRule type="cellIs" dxfId="14095" priority="8635" stopIfTrue="1" operator="greaterThan">
      <formula>0</formula>
    </cfRule>
    <cfRule type="cellIs" dxfId="14094" priority="8636" stopIfTrue="1" operator="lessThan">
      <formula>0</formula>
    </cfRule>
  </conditionalFormatting>
  <conditionalFormatting sqref="AE311:AE312">
    <cfRule type="cellIs" dxfId="14093" priority="8633" stopIfTrue="1" operator="greaterThan">
      <formula>0</formula>
    </cfRule>
    <cfRule type="cellIs" dxfId="14092" priority="8634" stopIfTrue="1" operator="lessThan">
      <formula>0</formula>
    </cfRule>
  </conditionalFormatting>
  <conditionalFormatting sqref="AE311:AE312">
    <cfRule type="cellIs" dxfId="14091" priority="8631" stopIfTrue="1" operator="greaterThan">
      <formula>0</formula>
    </cfRule>
    <cfRule type="cellIs" dxfId="14090" priority="8632" stopIfTrue="1" operator="lessThan">
      <formula>0</formula>
    </cfRule>
  </conditionalFormatting>
  <conditionalFormatting sqref="AE311:AE312">
    <cfRule type="cellIs" dxfId="14089" priority="8629" stopIfTrue="1" operator="greaterThan">
      <formula>0</formula>
    </cfRule>
    <cfRule type="cellIs" dxfId="14088" priority="8630" stopIfTrue="1" operator="lessThan">
      <formula>0</formula>
    </cfRule>
  </conditionalFormatting>
  <conditionalFormatting sqref="AB325">
    <cfRule type="cellIs" dxfId="14087" priority="8627" stopIfTrue="1" operator="greaterThan">
      <formula>0</formula>
    </cfRule>
    <cfRule type="cellIs" dxfId="14086" priority="8628" stopIfTrue="1" operator="lessThan">
      <formula>0</formula>
    </cfRule>
  </conditionalFormatting>
  <conditionalFormatting sqref="AB325">
    <cfRule type="cellIs" dxfId="14085" priority="8625" stopIfTrue="1" operator="greaterThan">
      <formula>0</formula>
    </cfRule>
    <cfRule type="cellIs" dxfId="14084" priority="8626" stopIfTrue="1" operator="lessThan">
      <formula>0</formula>
    </cfRule>
  </conditionalFormatting>
  <conditionalFormatting sqref="AB325">
    <cfRule type="cellIs" dxfId="14083" priority="8623" stopIfTrue="1" operator="greaterThan">
      <formula>0</formula>
    </cfRule>
    <cfRule type="cellIs" dxfId="14082" priority="8624" stopIfTrue="1" operator="lessThan">
      <formula>0</formula>
    </cfRule>
  </conditionalFormatting>
  <conditionalFormatting sqref="AB325">
    <cfRule type="cellIs" dxfId="14081" priority="8621" stopIfTrue="1" operator="greaterThan">
      <formula>0</formula>
    </cfRule>
    <cfRule type="cellIs" dxfId="14080" priority="8622" stopIfTrue="1" operator="lessThan">
      <formula>0</formula>
    </cfRule>
  </conditionalFormatting>
  <conditionalFormatting sqref="AB325">
    <cfRule type="cellIs" dxfId="14079" priority="8619" stopIfTrue="1" operator="greaterThan">
      <formula>0</formula>
    </cfRule>
    <cfRule type="cellIs" dxfId="14078" priority="8620" stopIfTrue="1" operator="lessThan">
      <formula>0</formula>
    </cfRule>
  </conditionalFormatting>
  <conditionalFormatting sqref="AE325">
    <cfRule type="cellIs" dxfId="14077" priority="8617" stopIfTrue="1" operator="greaterThan">
      <formula>0</formula>
    </cfRule>
    <cfRule type="cellIs" dxfId="14076" priority="8618" stopIfTrue="1" operator="lessThan">
      <formula>0</formula>
    </cfRule>
  </conditionalFormatting>
  <conditionalFormatting sqref="AE325">
    <cfRule type="cellIs" dxfId="14075" priority="8615" stopIfTrue="1" operator="greaterThan">
      <formula>0</formula>
    </cfRule>
    <cfRule type="cellIs" dxfId="14074" priority="8616" stopIfTrue="1" operator="lessThan">
      <formula>0</formula>
    </cfRule>
  </conditionalFormatting>
  <conditionalFormatting sqref="AE325">
    <cfRule type="cellIs" dxfId="14073" priority="8613" stopIfTrue="1" operator="greaterThan">
      <formula>0</formula>
    </cfRule>
    <cfRule type="cellIs" dxfId="14072" priority="8614" stopIfTrue="1" operator="lessThan">
      <formula>0</formula>
    </cfRule>
  </conditionalFormatting>
  <conditionalFormatting sqref="AE325">
    <cfRule type="cellIs" dxfId="14071" priority="8611" stopIfTrue="1" operator="greaterThan">
      <formula>0</formula>
    </cfRule>
    <cfRule type="cellIs" dxfId="14070" priority="8612" stopIfTrue="1" operator="lessThan">
      <formula>0</formula>
    </cfRule>
  </conditionalFormatting>
  <conditionalFormatting sqref="AE325">
    <cfRule type="cellIs" dxfId="14069" priority="8609" stopIfTrue="1" operator="greaterThan">
      <formula>0</formula>
    </cfRule>
    <cfRule type="cellIs" dxfId="14068" priority="8610" stopIfTrue="1" operator="lessThan">
      <formula>0</formula>
    </cfRule>
  </conditionalFormatting>
  <conditionalFormatting sqref="AH325:AH328">
    <cfRule type="cellIs" dxfId="14067" priority="8607" stopIfTrue="1" operator="greaterThan">
      <formula>0</formula>
    </cfRule>
    <cfRule type="cellIs" dxfId="14066" priority="8608" stopIfTrue="1" operator="lessThan">
      <formula>0</formula>
    </cfRule>
  </conditionalFormatting>
  <conditionalFormatting sqref="AH325:AH328">
    <cfRule type="cellIs" dxfId="14065" priority="8605" stopIfTrue="1" operator="greaterThan">
      <formula>0</formula>
    </cfRule>
    <cfRule type="cellIs" dxfId="14064" priority="8606" stopIfTrue="1" operator="lessThan">
      <formula>0</formula>
    </cfRule>
  </conditionalFormatting>
  <conditionalFormatting sqref="AH325:AH328">
    <cfRule type="cellIs" dxfId="14063" priority="8603" stopIfTrue="1" operator="greaterThan">
      <formula>0</formula>
    </cfRule>
    <cfRule type="cellIs" dxfId="14062" priority="8604" stopIfTrue="1" operator="lessThan">
      <formula>0</formula>
    </cfRule>
  </conditionalFormatting>
  <conditionalFormatting sqref="AH325:AH328">
    <cfRule type="cellIs" dxfId="14061" priority="8601" stopIfTrue="1" operator="greaterThan">
      <formula>0</formula>
    </cfRule>
    <cfRule type="cellIs" dxfId="14060" priority="8602" stopIfTrue="1" operator="lessThan">
      <formula>0</formula>
    </cfRule>
  </conditionalFormatting>
  <conditionalFormatting sqref="AH325:AH328">
    <cfRule type="cellIs" dxfId="14059" priority="8599" stopIfTrue="1" operator="greaterThan">
      <formula>0</formula>
    </cfRule>
    <cfRule type="cellIs" dxfId="14058" priority="8600" stopIfTrue="1" operator="lessThan">
      <formula>0</formula>
    </cfRule>
  </conditionalFormatting>
  <conditionalFormatting sqref="AN325:AN328">
    <cfRule type="cellIs" dxfId="14057" priority="8595" stopIfTrue="1" operator="greaterThan">
      <formula>0</formula>
    </cfRule>
    <cfRule type="cellIs" dxfId="14056" priority="8596" stopIfTrue="1" operator="lessThan">
      <formula>0</formula>
    </cfRule>
  </conditionalFormatting>
  <conditionalFormatting sqref="AN325:AN328">
    <cfRule type="cellIs" dxfId="14055" priority="8593" stopIfTrue="1" operator="greaterThan">
      <formula>0</formula>
    </cfRule>
    <cfRule type="cellIs" dxfId="14054" priority="8594" stopIfTrue="1" operator="lessThan">
      <formula>0</formula>
    </cfRule>
  </conditionalFormatting>
  <conditionalFormatting sqref="AN325:AN328">
    <cfRule type="cellIs" dxfId="14053" priority="8591" stopIfTrue="1" operator="greaterThan">
      <formula>0</formula>
    </cfRule>
    <cfRule type="cellIs" dxfId="14052" priority="8592" stopIfTrue="1" operator="lessThan">
      <formula>0</formula>
    </cfRule>
  </conditionalFormatting>
  <conditionalFormatting sqref="AN325:AN328">
    <cfRule type="cellIs" dxfId="14051" priority="8589" stopIfTrue="1" operator="greaterThan">
      <formula>0</formula>
    </cfRule>
    <cfRule type="cellIs" dxfId="14050" priority="8590" stopIfTrue="1" operator="lessThan">
      <formula>0</formula>
    </cfRule>
  </conditionalFormatting>
  <conditionalFormatting sqref="AN325:AN328">
    <cfRule type="cellIs" dxfId="14049" priority="8597" stopIfTrue="1" operator="greaterThan">
      <formula>0</formula>
    </cfRule>
    <cfRule type="cellIs" dxfId="14048" priority="8598" stopIfTrue="1" operator="lessThan">
      <formula>0</formula>
    </cfRule>
  </conditionalFormatting>
  <conditionalFormatting sqref="AX327:AX328">
    <cfRule type="cellIs" dxfId="14047" priority="8587" stopIfTrue="1" operator="greaterThan">
      <formula>0</formula>
    </cfRule>
    <cfRule type="cellIs" dxfId="14046" priority="8588" stopIfTrue="1" operator="lessThan">
      <formula>0</formula>
    </cfRule>
  </conditionalFormatting>
  <conditionalFormatting sqref="AX327:AX328">
    <cfRule type="cellIs" dxfId="14045" priority="8585" stopIfTrue="1" operator="greaterThan">
      <formula>0</formula>
    </cfRule>
    <cfRule type="cellIs" dxfId="14044" priority="8586" stopIfTrue="1" operator="lessThan">
      <formula>0</formula>
    </cfRule>
  </conditionalFormatting>
  <conditionalFormatting sqref="AB329">
    <cfRule type="cellIs" dxfId="14043" priority="8583" stopIfTrue="1" operator="greaterThan">
      <formula>0</formula>
    </cfRule>
    <cfRule type="cellIs" dxfId="14042" priority="8584" stopIfTrue="1" operator="lessThan">
      <formula>0</formula>
    </cfRule>
  </conditionalFormatting>
  <conditionalFormatting sqref="AB329">
    <cfRule type="cellIs" dxfId="14041" priority="8581" stopIfTrue="1" operator="greaterThan">
      <formula>0</formula>
    </cfRule>
    <cfRule type="cellIs" dxfId="14040" priority="8582" stopIfTrue="1" operator="lessThan">
      <formula>0</formula>
    </cfRule>
  </conditionalFormatting>
  <conditionalFormatting sqref="AB329">
    <cfRule type="cellIs" dxfId="14039" priority="8579" stopIfTrue="1" operator="greaterThan">
      <formula>0</formula>
    </cfRule>
    <cfRule type="cellIs" dxfId="14038" priority="8580" stopIfTrue="1" operator="lessThan">
      <formula>0</formula>
    </cfRule>
  </conditionalFormatting>
  <conditionalFormatting sqref="AB329">
    <cfRule type="cellIs" dxfId="14037" priority="8577" stopIfTrue="1" operator="greaterThan">
      <formula>0</formula>
    </cfRule>
    <cfRule type="cellIs" dxfId="14036" priority="8578" stopIfTrue="1" operator="lessThan">
      <formula>0</formula>
    </cfRule>
  </conditionalFormatting>
  <conditionalFormatting sqref="AB329">
    <cfRule type="cellIs" dxfId="14035" priority="8575" stopIfTrue="1" operator="greaterThan">
      <formula>0</formula>
    </cfRule>
    <cfRule type="cellIs" dxfId="14034" priority="8576" stopIfTrue="1" operator="lessThan">
      <formula>0</formula>
    </cfRule>
  </conditionalFormatting>
  <conditionalFormatting sqref="AE329">
    <cfRule type="cellIs" dxfId="14033" priority="8573" stopIfTrue="1" operator="greaterThan">
      <formula>0</formula>
    </cfRule>
    <cfRule type="cellIs" dxfId="14032" priority="8574" stopIfTrue="1" operator="lessThan">
      <formula>0</formula>
    </cfRule>
  </conditionalFormatting>
  <conditionalFormatting sqref="AB327:AB328">
    <cfRule type="cellIs" dxfId="14031" priority="8571" stopIfTrue="1" operator="greaterThan">
      <formula>0</formula>
    </cfRule>
    <cfRule type="cellIs" dxfId="14030" priority="8572" stopIfTrue="1" operator="lessThan">
      <formula>0</formula>
    </cfRule>
  </conditionalFormatting>
  <conditionalFormatting sqref="AB327:AB328">
    <cfRule type="cellIs" dxfId="14029" priority="8569" stopIfTrue="1" operator="greaterThan">
      <formula>0</formula>
    </cfRule>
    <cfRule type="cellIs" dxfId="14028" priority="8570" stopIfTrue="1" operator="lessThan">
      <formula>0</formula>
    </cfRule>
  </conditionalFormatting>
  <conditionalFormatting sqref="AB327:AB328">
    <cfRule type="cellIs" dxfId="14027" priority="8567" stopIfTrue="1" operator="greaterThan">
      <formula>0</formula>
    </cfRule>
    <cfRule type="cellIs" dxfId="14026" priority="8568" stopIfTrue="1" operator="lessThan">
      <formula>0</formula>
    </cfRule>
  </conditionalFormatting>
  <conditionalFormatting sqref="AE327:AE328">
    <cfRule type="cellIs" dxfId="14025" priority="8565" stopIfTrue="1" operator="greaterThan">
      <formula>0</formula>
    </cfRule>
    <cfRule type="cellIs" dxfId="14024" priority="8566" stopIfTrue="1" operator="lessThan">
      <formula>0</formula>
    </cfRule>
  </conditionalFormatting>
  <conditionalFormatting sqref="AE327:AE328">
    <cfRule type="cellIs" dxfId="14023" priority="8563" stopIfTrue="1" operator="greaterThan">
      <formula>0</formula>
    </cfRule>
    <cfRule type="cellIs" dxfId="14022" priority="8564" stopIfTrue="1" operator="lessThan">
      <formula>0</formula>
    </cfRule>
  </conditionalFormatting>
  <conditionalFormatting sqref="AE327:AE328">
    <cfRule type="cellIs" dxfId="14021" priority="8561" stopIfTrue="1" operator="greaterThan">
      <formula>0</formula>
    </cfRule>
    <cfRule type="cellIs" dxfId="14020" priority="8562" stopIfTrue="1" operator="lessThan">
      <formula>0</formula>
    </cfRule>
  </conditionalFormatting>
  <conditionalFormatting sqref="AX323">
    <cfRule type="cellIs" dxfId="14019" priority="8559" stopIfTrue="1" operator="greaterThan">
      <formula>0</formula>
    </cfRule>
    <cfRule type="cellIs" dxfId="14018" priority="8560" stopIfTrue="1" operator="lessThan">
      <formula>0</formula>
    </cfRule>
  </conditionalFormatting>
  <conditionalFormatting sqref="AB323:AB324">
    <cfRule type="cellIs" dxfId="14017" priority="8557" stopIfTrue="1" operator="greaterThan">
      <formula>0</formula>
    </cfRule>
    <cfRule type="cellIs" dxfId="14016" priority="8558" stopIfTrue="1" operator="lessThan">
      <formula>0</formula>
    </cfRule>
  </conditionalFormatting>
  <conditionalFormatting sqref="AE323:AE324">
    <cfRule type="cellIs" dxfId="14015" priority="8555" stopIfTrue="1" operator="greaterThan">
      <formula>0</formula>
    </cfRule>
    <cfRule type="cellIs" dxfId="14014" priority="8556" stopIfTrue="1" operator="lessThan">
      <formula>0</formula>
    </cfRule>
  </conditionalFormatting>
  <conditionalFormatting sqref="AH323:AH324">
    <cfRule type="cellIs" dxfId="14013" priority="8553" stopIfTrue="1" operator="greaterThan">
      <formula>0</formula>
    </cfRule>
    <cfRule type="cellIs" dxfId="14012" priority="8554" stopIfTrue="1" operator="lessThan">
      <formula>0</formula>
    </cfRule>
  </conditionalFormatting>
  <conditionalFormatting sqref="AB333 AB338">
    <cfRule type="cellIs" dxfId="14011" priority="8551" stopIfTrue="1" operator="greaterThan">
      <formula>0</formula>
    </cfRule>
    <cfRule type="cellIs" dxfId="14010" priority="8552" stopIfTrue="1" operator="lessThan">
      <formula>0</formula>
    </cfRule>
  </conditionalFormatting>
  <conditionalFormatting sqref="AB333 AB338">
    <cfRule type="cellIs" dxfId="14009" priority="8549" stopIfTrue="1" operator="greaterThan">
      <formula>0</formula>
    </cfRule>
    <cfRule type="cellIs" dxfId="14008" priority="8550" stopIfTrue="1" operator="lessThan">
      <formula>0</formula>
    </cfRule>
  </conditionalFormatting>
  <conditionalFormatting sqref="AB333 AB338">
    <cfRule type="cellIs" dxfId="14007" priority="8547" stopIfTrue="1" operator="greaterThan">
      <formula>0</formula>
    </cfRule>
    <cfRule type="cellIs" dxfId="14006" priority="8548" stopIfTrue="1" operator="lessThan">
      <formula>0</formula>
    </cfRule>
  </conditionalFormatting>
  <conditionalFormatting sqref="AB333 AB338">
    <cfRule type="cellIs" dxfId="14005" priority="8545" stopIfTrue="1" operator="greaterThan">
      <formula>0</formula>
    </cfRule>
    <cfRule type="cellIs" dxfId="14004" priority="8546" stopIfTrue="1" operator="lessThan">
      <formula>0</formula>
    </cfRule>
  </conditionalFormatting>
  <conditionalFormatting sqref="AB333 AB338">
    <cfRule type="cellIs" dxfId="14003" priority="8543" stopIfTrue="1" operator="greaterThan">
      <formula>0</formula>
    </cfRule>
    <cfRule type="cellIs" dxfId="14002" priority="8544" stopIfTrue="1" operator="lessThan">
      <formula>0</formula>
    </cfRule>
  </conditionalFormatting>
  <conditionalFormatting sqref="AE333 AE338">
    <cfRule type="cellIs" dxfId="14001" priority="8541" stopIfTrue="1" operator="greaterThan">
      <formula>0</formula>
    </cfRule>
    <cfRule type="cellIs" dxfId="14000" priority="8542" stopIfTrue="1" operator="lessThan">
      <formula>0</formula>
    </cfRule>
  </conditionalFormatting>
  <conditionalFormatting sqref="AE333 AE338">
    <cfRule type="cellIs" dxfId="13999" priority="8539" stopIfTrue="1" operator="greaterThan">
      <formula>0</formula>
    </cfRule>
    <cfRule type="cellIs" dxfId="13998" priority="8540" stopIfTrue="1" operator="lessThan">
      <formula>0</formula>
    </cfRule>
  </conditionalFormatting>
  <conditionalFormatting sqref="AE333 AE338">
    <cfRule type="cellIs" dxfId="13997" priority="8537" stopIfTrue="1" operator="greaterThan">
      <formula>0</formula>
    </cfRule>
    <cfRule type="cellIs" dxfId="13996" priority="8538" stopIfTrue="1" operator="lessThan">
      <formula>0</formula>
    </cfRule>
  </conditionalFormatting>
  <conditionalFormatting sqref="AE333 AE338">
    <cfRule type="cellIs" dxfId="13995" priority="8535" stopIfTrue="1" operator="greaterThan">
      <formula>0</formula>
    </cfRule>
    <cfRule type="cellIs" dxfId="13994" priority="8536" stopIfTrue="1" operator="lessThan">
      <formula>0</formula>
    </cfRule>
  </conditionalFormatting>
  <conditionalFormatting sqref="AE333 AE338">
    <cfRule type="cellIs" dxfId="13993" priority="8533" stopIfTrue="1" operator="greaterThan">
      <formula>0</formula>
    </cfRule>
    <cfRule type="cellIs" dxfId="13992" priority="8534" stopIfTrue="1" operator="lessThan">
      <formula>0</formula>
    </cfRule>
  </conditionalFormatting>
  <conditionalFormatting sqref="AH333 AH338">
    <cfRule type="cellIs" dxfId="13991" priority="8531" stopIfTrue="1" operator="greaterThan">
      <formula>0</formula>
    </cfRule>
    <cfRule type="cellIs" dxfId="13990" priority="8532" stopIfTrue="1" operator="lessThan">
      <formula>0</formula>
    </cfRule>
  </conditionalFormatting>
  <conditionalFormatting sqref="AH333 AH338">
    <cfRule type="cellIs" dxfId="13989" priority="8529" stopIfTrue="1" operator="greaterThan">
      <formula>0</formula>
    </cfRule>
    <cfRule type="cellIs" dxfId="13988" priority="8530" stopIfTrue="1" operator="lessThan">
      <formula>0</formula>
    </cfRule>
  </conditionalFormatting>
  <conditionalFormatting sqref="AH333 AH338">
    <cfRule type="cellIs" dxfId="13987" priority="8527" stopIfTrue="1" operator="greaterThan">
      <formula>0</formula>
    </cfRule>
    <cfRule type="cellIs" dxfId="13986" priority="8528" stopIfTrue="1" operator="lessThan">
      <formula>0</formula>
    </cfRule>
  </conditionalFormatting>
  <conditionalFormatting sqref="AH333 AH338">
    <cfRule type="cellIs" dxfId="13985" priority="8525" stopIfTrue="1" operator="greaterThan">
      <formula>0</formula>
    </cfRule>
    <cfRule type="cellIs" dxfId="13984" priority="8526" stopIfTrue="1" operator="lessThan">
      <formula>0</formula>
    </cfRule>
  </conditionalFormatting>
  <conditionalFormatting sqref="AH333 AH338">
    <cfRule type="cellIs" dxfId="13983" priority="8523" stopIfTrue="1" operator="greaterThan">
      <formula>0</formula>
    </cfRule>
    <cfRule type="cellIs" dxfId="13982" priority="8524" stopIfTrue="1" operator="lessThan">
      <formula>0</formula>
    </cfRule>
  </conditionalFormatting>
  <conditionalFormatting sqref="AN333 AN338">
    <cfRule type="cellIs" dxfId="13981" priority="8519" stopIfTrue="1" operator="greaterThan">
      <formula>0</formula>
    </cfRule>
    <cfRule type="cellIs" dxfId="13980" priority="8520" stopIfTrue="1" operator="lessThan">
      <formula>0</formula>
    </cfRule>
  </conditionalFormatting>
  <conditionalFormatting sqref="AN333 AN338">
    <cfRule type="cellIs" dxfId="13979" priority="8517" stopIfTrue="1" operator="greaterThan">
      <formula>0</formula>
    </cfRule>
    <cfRule type="cellIs" dxfId="13978" priority="8518" stopIfTrue="1" operator="lessThan">
      <formula>0</formula>
    </cfRule>
  </conditionalFormatting>
  <conditionalFormatting sqref="AN333 AN338">
    <cfRule type="cellIs" dxfId="13977" priority="8515" stopIfTrue="1" operator="greaterThan">
      <formula>0</formula>
    </cfRule>
    <cfRule type="cellIs" dxfId="13976" priority="8516" stopIfTrue="1" operator="lessThan">
      <formula>0</formula>
    </cfRule>
  </conditionalFormatting>
  <conditionalFormatting sqref="AN333 AN338">
    <cfRule type="cellIs" dxfId="13975" priority="8513" stopIfTrue="1" operator="greaterThan">
      <formula>0</formula>
    </cfRule>
    <cfRule type="cellIs" dxfId="13974" priority="8514" stopIfTrue="1" operator="lessThan">
      <formula>0</formula>
    </cfRule>
  </conditionalFormatting>
  <conditionalFormatting sqref="AN333 AN338">
    <cfRule type="cellIs" dxfId="13973" priority="8521" stopIfTrue="1" operator="greaterThan">
      <formula>0</formula>
    </cfRule>
    <cfRule type="cellIs" dxfId="13972" priority="8522" stopIfTrue="1" operator="lessThan">
      <formula>0</formula>
    </cfRule>
  </conditionalFormatting>
  <conditionalFormatting sqref="AB330:AB331">
    <cfRule type="cellIs" dxfId="13971" priority="8511" stopIfTrue="1" operator="greaterThan">
      <formula>0</formula>
    </cfRule>
    <cfRule type="cellIs" dxfId="13970" priority="8512" stopIfTrue="1" operator="lessThan">
      <formula>0</formula>
    </cfRule>
  </conditionalFormatting>
  <conditionalFormatting sqref="AX331">
    <cfRule type="cellIs" dxfId="13969" priority="8509" stopIfTrue="1" operator="greaterThan">
      <formula>0</formula>
    </cfRule>
    <cfRule type="cellIs" dxfId="13968" priority="8510" stopIfTrue="1" operator="lessThan">
      <formula>0</formula>
    </cfRule>
  </conditionalFormatting>
  <conditionalFormatting sqref="AE330:AE331">
    <cfRule type="cellIs" dxfId="13967" priority="8507" stopIfTrue="1" operator="greaterThan">
      <formula>0</formula>
    </cfRule>
    <cfRule type="cellIs" dxfId="13966" priority="8508" stopIfTrue="1" operator="lessThan">
      <formula>0</formula>
    </cfRule>
  </conditionalFormatting>
  <conditionalFormatting sqref="AH330:AH331">
    <cfRule type="cellIs" dxfId="13965" priority="8505" stopIfTrue="1" operator="greaterThan">
      <formula>0</formula>
    </cfRule>
    <cfRule type="cellIs" dxfId="13964" priority="8506" stopIfTrue="1" operator="lessThan">
      <formula>0</formula>
    </cfRule>
  </conditionalFormatting>
  <conditionalFormatting sqref="AB326">
    <cfRule type="cellIs" dxfId="13963" priority="8503" stopIfTrue="1" operator="greaterThan">
      <formula>0</formula>
    </cfRule>
    <cfRule type="cellIs" dxfId="13962" priority="8504" stopIfTrue="1" operator="lessThan">
      <formula>0</formula>
    </cfRule>
  </conditionalFormatting>
  <conditionalFormatting sqref="AB326">
    <cfRule type="cellIs" dxfId="13961" priority="8501" stopIfTrue="1" operator="greaterThan">
      <formula>0</formula>
    </cfRule>
    <cfRule type="cellIs" dxfId="13960" priority="8502" stopIfTrue="1" operator="lessThan">
      <formula>0</formula>
    </cfRule>
  </conditionalFormatting>
  <conditionalFormatting sqref="AB326">
    <cfRule type="cellIs" dxfId="13959" priority="8499" stopIfTrue="1" operator="greaterThan">
      <formula>0</formula>
    </cfRule>
    <cfRule type="cellIs" dxfId="13958" priority="8500" stopIfTrue="1" operator="lessThan">
      <formula>0</formula>
    </cfRule>
  </conditionalFormatting>
  <conditionalFormatting sqref="AE326">
    <cfRule type="cellIs" dxfId="13957" priority="8497" stopIfTrue="1" operator="greaterThan">
      <formula>0</formula>
    </cfRule>
    <cfRule type="cellIs" dxfId="13956" priority="8498" stopIfTrue="1" operator="lessThan">
      <formula>0</formula>
    </cfRule>
  </conditionalFormatting>
  <conditionalFormatting sqref="AE326">
    <cfRule type="cellIs" dxfId="13955" priority="8495" stopIfTrue="1" operator="greaterThan">
      <formula>0</formula>
    </cfRule>
    <cfRule type="cellIs" dxfId="13954" priority="8496" stopIfTrue="1" operator="lessThan">
      <formula>0</formula>
    </cfRule>
  </conditionalFormatting>
  <conditionalFormatting sqref="AE326">
    <cfRule type="cellIs" dxfId="13953" priority="8493" stopIfTrue="1" operator="greaterThan">
      <formula>0</formula>
    </cfRule>
    <cfRule type="cellIs" dxfId="13952" priority="8494" stopIfTrue="1" operator="lessThan">
      <formula>0</formula>
    </cfRule>
  </conditionalFormatting>
  <conditionalFormatting sqref="AX334:AX336 AK334:AK337">
    <cfRule type="cellIs" dxfId="13951" priority="8491" stopIfTrue="1" operator="greaterThan">
      <formula>0</formula>
    </cfRule>
    <cfRule type="cellIs" dxfId="13950" priority="8492" stopIfTrue="1" operator="lessThan">
      <formula>0</formula>
    </cfRule>
  </conditionalFormatting>
  <conditionalFormatting sqref="T334:T337">
    <cfRule type="cellIs" dxfId="13949" priority="8489" stopIfTrue="1" operator="lessThan">
      <formula>0</formula>
    </cfRule>
    <cfRule type="cellIs" dxfId="13948" priority="8490" stopIfTrue="1" operator="greaterThan">
      <formula>0</formula>
    </cfRule>
  </conditionalFormatting>
  <conditionalFormatting sqref="Q334:Q337 I334:I337 K334:K337 O334:O337 S334:S337 U334:U337 M334:M337">
    <cfRule type="cellIs" dxfId="13947" priority="8487" stopIfTrue="1" operator="greaterThan">
      <formula>0</formula>
    </cfRule>
    <cfRule type="cellIs" dxfId="13946" priority="8488" stopIfTrue="1" operator="lessThan">
      <formula>0</formula>
    </cfRule>
  </conditionalFormatting>
  <conditionalFormatting sqref="AB335:AB337">
    <cfRule type="cellIs" dxfId="13945" priority="8485" stopIfTrue="1" operator="greaterThan">
      <formula>0</formula>
    </cfRule>
    <cfRule type="cellIs" dxfId="13944" priority="8486" stopIfTrue="1" operator="lessThan">
      <formula>0</formula>
    </cfRule>
  </conditionalFormatting>
  <conditionalFormatting sqref="AB335:AB337">
    <cfRule type="cellIs" dxfId="13943" priority="8483" stopIfTrue="1" operator="greaterThan">
      <formula>0</formula>
    </cfRule>
    <cfRule type="cellIs" dxfId="13942" priority="8484" stopIfTrue="1" operator="lessThan">
      <formula>0</formula>
    </cfRule>
  </conditionalFormatting>
  <conditionalFormatting sqref="AB335:AB337">
    <cfRule type="cellIs" dxfId="13941" priority="8481" stopIfTrue="1" operator="greaterThan">
      <formula>0</formula>
    </cfRule>
    <cfRule type="cellIs" dxfId="13940" priority="8482" stopIfTrue="1" operator="lessThan">
      <formula>0</formula>
    </cfRule>
  </conditionalFormatting>
  <conditionalFormatting sqref="AB335:AB337">
    <cfRule type="cellIs" dxfId="13939" priority="8479" stopIfTrue="1" operator="greaterThan">
      <formula>0</formula>
    </cfRule>
    <cfRule type="cellIs" dxfId="13938" priority="8480" stopIfTrue="1" operator="lessThan">
      <formula>0</formula>
    </cfRule>
  </conditionalFormatting>
  <conditionalFormatting sqref="AB335:AB337">
    <cfRule type="cellIs" dxfId="13937" priority="8477" stopIfTrue="1" operator="greaterThan">
      <formula>0</formula>
    </cfRule>
    <cfRule type="cellIs" dxfId="13936" priority="8478" stopIfTrue="1" operator="lessThan">
      <formula>0</formula>
    </cfRule>
  </conditionalFormatting>
  <conditionalFormatting sqref="AE335:AE337">
    <cfRule type="cellIs" dxfId="13935" priority="8475" stopIfTrue="1" operator="greaterThan">
      <formula>0</formula>
    </cfRule>
    <cfRule type="cellIs" dxfId="13934" priority="8476" stopIfTrue="1" operator="lessThan">
      <formula>0</formula>
    </cfRule>
  </conditionalFormatting>
  <conditionalFormatting sqref="AE335:AE337">
    <cfRule type="cellIs" dxfId="13933" priority="8473" stopIfTrue="1" operator="greaterThan">
      <formula>0</formula>
    </cfRule>
    <cfRule type="cellIs" dxfId="13932" priority="8474" stopIfTrue="1" operator="lessThan">
      <formula>0</formula>
    </cfRule>
  </conditionalFormatting>
  <conditionalFormatting sqref="AE335:AE337">
    <cfRule type="cellIs" dxfId="13931" priority="8471" stopIfTrue="1" operator="greaterThan">
      <formula>0</formula>
    </cfRule>
    <cfRule type="cellIs" dxfId="13930" priority="8472" stopIfTrue="1" operator="lessThan">
      <formula>0</formula>
    </cfRule>
  </conditionalFormatting>
  <conditionalFormatting sqref="AE335:AE337">
    <cfRule type="cellIs" dxfId="13929" priority="8469" stopIfTrue="1" operator="greaterThan">
      <formula>0</formula>
    </cfRule>
    <cfRule type="cellIs" dxfId="13928" priority="8470" stopIfTrue="1" operator="lessThan">
      <formula>0</formula>
    </cfRule>
  </conditionalFormatting>
  <conditionalFormatting sqref="AE335:AE337">
    <cfRule type="cellIs" dxfId="13927" priority="8467" stopIfTrue="1" operator="greaterThan">
      <formula>0</formula>
    </cfRule>
    <cfRule type="cellIs" dxfId="13926" priority="8468" stopIfTrue="1" operator="lessThan">
      <formula>0</formula>
    </cfRule>
  </conditionalFormatting>
  <conditionalFormatting sqref="AH335:AH337">
    <cfRule type="cellIs" dxfId="13925" priority="8465" stopIfTrue="1" operator="greaterThan">
      <formula>0</formula>
    </cfRule>
    <cfRule type="cellIs" dxfId="13924" priority="8466" stopIfTrue="1" operator="lessThan">
      <formula>0</formula>
    </cfRule>
  </conditionalFormatting>
  <conditionalFormatting sqref="AH335:AH337">
    <cfRule type="cellIs" dxfId="13923" priority="8463" stopIfTrue="1" operator="greaterThan">
      <formula>0</formula>
    </cfRule>
    <cfRule type="cellIs" dxfId="13922" priority="8464" stopIfTrue="1" operator="lessThan">
      <formula>0</formula>
    </cfRule>
  </conditionalFormatting>
  <conditionalFormatting sqref="AH335:AH337">
    <cfRule type="cellIs" dxfId="13921" priority="8461" stopIfTrue="1" operator="greaterThan">
      <formula>0</formula>
    </cfRule>
    <cfRule type="cellIs" dxfId="13920" priority="8462" stopIfTrue="1" operator="lessThan">
      <formula>0</formula>
    </cfRule>
  </conditionalFormatting>
  <conditionalFormatting sqref="AH335:AH337">
    <cfRule type="cellIs" dxfId="13919" priority="8459" stopIfTrue="1" operator="greaterThan">
      <formula>0</formula>
    </cfRule>
    <cfRule type="cellIs" dxfId="13918" priority="8460" stopIfTrue="1" operator="lessThan">
      <formula>0</formula>
    </cfRule>
  </conditionalFormatting>
  <conditionalFormatting sqref="AH335:AH337">
    <cfRule type="cellIs" dxfId="13917" priority="8457" stopIfTrue="1" operator="greaterThan">
      <formula>0</formula>
    </cfRule>
    <cfRule type="cellIs" dxfId="13916" priority="8458" stopIfTrue="1" operator="lessThan">
      <formula>0</formula>
    </cfRule>
  </conditionalFormatting>
  <conditionalFormatting sqref="AN334:AN337">
    <cfRule type="cellIs" dxfId="13915" priority="8453" stopIfTrue="1" operator="greaterThan">
      <formula>0</formula>
    </cfRule>
    <cfRule type="cellIs" dxfId="13914" priority="8454" stopIfTrue="1" operator="lessThan">
      <formula>0</formula>
    </cfRule>
  </conditionalFormatting>
  <conditionalFormatting sqref="AN334:AN337">
    <cfRule type="cellIs" dxfId="13913" priority="8451" stopIfTrue="1" operator="greaterThan">
      <formula>0</formula>
    </cfRule>
    <cfRule type="cellIs" dxfId="13912" priority="8452" stopIfTrue="1" operator="lessThan">
      <formula>0</formula>
    </cfRule>
  </conditionalFormatting>
  <conditionalFormatting sqref="AN334:AN337">
    <cfRule type="cellIs" dxfId="13911" priority="8449" stopIfTrue="1" operator="greaterThan">
      <formula>0</formula>
    </cfRule>
    <cfRule type="cellIs" dxfId="13910" priority="8450" stopIfTrue="1" operator="lessThan">
      <formula>0</formula>
    </cfRule>
  </conditionalFormatting>
  <conditionalFormatting sqref="AN334:AN337">
    <cfRule type="cellIs" dxfId="13909" priority="8447" stopIfTrue="1" operator="greaterThan">
      <formula>0</formula>
    </cfRule>
    <cfRule type="cellIs" dxfId="13908" priority="8448" stopIfTrue="1" operator="lessThan">
      <formula>0</formula>
    </cfRule>
  </conditionalFormatting>
  <conditionalFormatting sqref="AN334:AN337">
    <cfRule type="cellIs" dxfId="13907" priority="8455" stopIfTrue="1" operator="greaterThan">
      <formula>0</formula>
    </cfRule>
    <cfRule type="cellIs" dxfId="13906" priority="8456" stopIfTrue="1" operator="lessThan">
      <formula>0</formula>
    </cfRule>
  </conditionalFormatting>
  <conditionalFormatting sqref="AB334">
    <cfRule type="cellIs" dxfId="13905" priority="8445" stopIfTrue="1" operator="greaterThan">
      <formula>0</formula>
    </cfRule>
    <cfRule type="cellIs" dxfId="13904" priority="8446" stopIfTrue="1" operator="lessThan">
      <formula>0</formula>
    </cfRule>
  </conditionalFormatting>
  <conditionalFormatting sqref="AE334">
    <cfRule type="cellIs" dxfId="13903" priority="8443" stopIfTrue="1" operator="greaterThan">
      <formula>0</formula>
    </cfRule>
    <cfRule type="cellIs" dxfId="13902" priority="8444" stopIfTrue="1" operator="lessThan">
      <formula>0</formula>
    </cfRule>
  </conditionalFormatting>
  <conditionalFormatting sqref="AH334">
    <cfRule type="cellIs" dxfId="13901" priority="8441" stopIfTrue="1" operator="greaterThan">
      <formula>0</formula>
    </cfRule>
    <cfRule type="cellIs" dxfId="13900" priority="8442" stopIfTrue="1" operator="lessThan">
      <formula>0</formula>
    </cfRule>
  </conditionalFormatting>
  <conditionalFormatting sqref="AB339:AB340">
    <cfRule type="cellIs" dxfId="13899" priority="8439" stopIfTrue="1" operator="greaterThan">
      <formula>0</formula>
    </cfRule>
    <cfRule type="cellIs" dxfId="13898" priority="8440" stopIfTrue="1" operator="lessThan">
      <formula>0</formula>
    </cfRule>
  </conditionalFormatting>
  <conditionalFormatting sqref="AB339:AB340">
    <cfRule type="cellIs" dxfId="13897" priority="8437" stopIfTrue="1" operator="greaterThan">
      <formula>0</formula>
    </cfRule>
    <cfRule type="cellIs" dxfId="13896" priority="8438" stopIfTrue="1" operator="lessThan">
      <formula>0</formula>
    </cfRule>
  </conditionalFormatting>
  <conditionalFormatting sqref="AB339:AB340">
    <cfRule type="cellIs" dxfId="13895" priority="8435" stopIfTrue="1" operator="greaterThan">
      <formula>0</formula>
    </cfRule>
    <cfRule type="cellIs" dxfId="13894" priority="8436" stopIfTrue="1" operator="lessThan">
      <formula>0</formula>
    </cfRule>
  </conditionalFormatting>
  <conditionalFormatting sqref="AB339:AB340">
    <cfRule type="cellIs" dxfId="13893" priority="8433" stopIfTrue="1" operator="greaterThan">
      <formula>0</formula>
    </cfRule>
    <cfRule type="cellIs" dxfId="13892" priority="8434" stopIfTrue="1" operator="lessThan">
      <formula>0</formula>
    </cfRule>
  </conditionalFormatting>
  <conditionalFormatting sqref="AB339:AB340">
    <cfRule type="cellIs" dxfId="13891" priority="8431" stopIfTrue="1" operator="greaterThan">
      <formula>0</formula>
    </cfRule>
    <cfRule type="cellIs" dxfId="13890" priority="8432" stopIfTrue="1" operator="lessThan">
      <formula>0</formula>
    </cfRule>
  </conditionalFormatting>
  <conditionalFormatting sqref="AE339:AE340">
    <cfRule type="cellIs" dxfId="13889" priority="8429" stopIfTrue="1" operator="greaterThan">
      <formula>0</formula>
    </cfRule>
    <cfRule type="cellIs" dxfId="13888" priority="8430" stopIfTrue="1" operator="lessThan">
      <formula>0</formula>
    </cfRule>
  </conditionalFormatting>
  <conditionalFormatting sqref="AE339:AE340">
    <cfRule type="cellIs" dxfId="13887" priority="8427" stopIfTrue="1" operator="greaterThan">
      <formula>0</formula>
    </cfRule>
    <cfRule type="cellIs" dxfId="13886" priority="8428" stopIfTrue="1" operator="lessThan">
      <formula>0</formula>
    </cfRule>
  </conditionalFormatting>
  <conditionalFormatting sqref="AE339:AE340">
    <cfRule type="cellIs" dxfId="13885" priority="8425" stopIfTrue="1" operator="greaterThan">
      <formula>0</formula>
    </cfRule>
    <cfRule type="cellIs" dxfId="13884" priority="8426" stopIfTrue="1" operator="lessThan">
      <formula>0</formula>
    </cfRule>
  </conditionalFormatting>
  <conditionalFormatting sqref="AE339:AE340">
    <cfRule type="cellIs" dxfId="13883" priority="8423" stopIfTrue="1" operator="greaterThan">
      <formula>0</formula>
    </cfRule>
    <cfRule type="cellIs" dxfId="13882" priority="8424" stopIfTrue="1" operator="lessThan">
      <formula>0</formula>
    </cfRule>
  </conditionalFormatting>
  <conditionalFormatting sqref="AE339:AE340">
    <cfRule type="cellIs" dxfId="13881" priority="8421" stopIfTrue="1" operator="greaterThan">
      <formula>0</formula>
    </cfRule>
    <cfRule type="cellIs" dxfId="13880" priority="8422" stopIfTrue="1" operator="lessThan">
      <formula>0</formula>
    </cfRule>
  </conditionalFormatting>
  <conditionalFormatting sqref="AB347:AB348">
    <cfRule type="cellIs" dxfId="13879" priority="8419" stopIfTrue="1" operator="greaterThan">
      <formula>0</formula>
    </cfRule>
    <cfRule type="cellIs" dxfId="13878" priority="8420" stopIfTrue="1" operator="lessThan">
      <formula>0</formula>
    </cfRule>
  </conditionalFormatting>
  <conditionalFormatting sqref="AB347:AB348">
    <cfRule type="cellIs" dxfId="13877" priority="8417" stopIfTrue="1" operator="greaterThan">
      <formula>0</formula>
    </cfRule>
    <cfRule type="cellIs" dxfId="13876" priority="8418" stopIfTrue="1" operator="lessThan">
      <formula>0</formula>
    </cfRule>
  </conditionalFormatting>
  <conditionalFormatting sqref="AB347:AB348">
    <cfRule type="cellIs" dxfId="13875" priority="8415" stopIfTrue="1" operator="greaterThan">
      <formula>0</formula>
    </cfRule>
    <cfRule type="cellIs" dxfId="13874" priority="8416" stopIfTrue="1" operator="lessThan">
      <formula>0</formula>
    </cfRule>
  </conditionalFormatting>
  <conditionalFormatting sqref="AB347:AB348">
    <cfRule type="cellIs" dxfId="13873" priority="8413" stopIfTrue="1" operator="greaterThan">
      <formula>0</formula>
    </cfRule>
    <cfRule type="cellIs" dxfId="13872" priority="8414" stopIfTrue="1" operator="lessThan">
      <formula>0</formula>
    </cfRule>
  </conditionalFormatting>
  <conditionalFormatting sqref="AB347:AB348">
    <cfRule type="cellIs" dxfId="13871" priority="8411" stopIfTrue="1" operator="greaterThan">
      <formula>0</formula>
    </cfRule>
    <cfRule type="cellIs" dxfId="13870" priority="8412" stopIfTrue="1" operator="lessThan">
      <formula>0</formula>
    </cfRule>
  </conditionalFormatting>
  <conditionalFormatting sqref="AE347:AE348">
    <cfRule type="cellIs" dxfId="13869" priority="8409" stopIfTrue="1" operator="greaterThan">
      <formula>0</formula>
    </cfRule>
    <cfRule type="cellIs" dxfId="13868" priority="8410" stopIfTrue="1" operator="lessThan">
      <formula>0</formula>
    </cfRule>
  </conditionalFormatting>
  <conditionalFormatting sqref="AE347:AE348">
    <cfRule type="cellIs" dxfId="13867" priority="8407" stopIfTrue="1" operator="greaterThan">
      <formula>0</formula>
    </cfRule>
    <cfRule type="cellIs" dxfId="13866" priority="8408" stopIfTrue="1" operator="lessThan">
      <formula>0</formula>
    </cfRule>
  </conditionalFormatting>
  <conditionalFormatting sqref="AE347:AE348">
    <cfRule type="cellIs" dxfId="13865" priority="8405" stopIfTrue="1" operator="greaterThan">
      <formula>0</formula>
    </cfRule>
    <cfRule type="cellIs" dxfId="13864" priority="8406" stopIfTrue="1" operator="lessThan">
      <formula>0</formula>
    </cfRule>
  </conditionalFormatting>
  <conditionalFormatting sqref="AE347:AE348">
    <cfRule type="cellIs" dxfId="13863" priority="8403" stopIfTrue="1" operator="greaterThan">
      <formula>0</formula>
    </cfRule>
    <cfRule type="cellIs" dxfId="13862" priority="8404" stopIfTrue="1" operator="lessThan">
      <formula>0</formula>
    </cfRule>
  </conditionalFormatting>
  <conditionalFormatting sqref="AE347:AE348">
    <cfRule type="cellIs" dxfId="13861" priority="8401" stopIfTrue="1" operator="greaterThan">
      <formula>0</formula>
    </cfRule>
    <cfRule type="cellIs" dxfId="13860" priority="8402" stopIfTrue="1" operator="lessThan">
      <formula>0</formula>
    </cfRule>
  </conditionalFormatting>
  <conditionalFormatting sqref="AH346:AH348">
    <cfRule type="cellIs" dxfId="13859" priority="8399" stopIfTrue="1" operator="greaterThan">
      <formula>0</formula>
    </cfRule>
    <cfRule type="cellIs" dxfId="13858" priority="8400" stopIfTrue="1" operator="lessThan">
      <formula>0</formula>
    </cfRule>
  </conditionalFormatting>
  <conditionalFormatting sqref="AH346:AH348">
    <cfRule type="cellIs" dxfId="13857" priority="8397" stopIfTrue="1" operator="greaterThan">
      <formula>0</formula>
    </cfRule>
    <cfRule type="cellIs" dxfId="13856" priority="8398" stopIfTrue="1" operator="lessThan">
      <formula>0</formula>
    </cfRule>
  </conditionalFormatting>
  <conditionalFormatting sqref="AH346:AH348">
    <cfRule type="cellIs" dxfId="13855" priority="8395" stopIfTrue="1" operator="greaterThan">
      <formula>0</formula>
    </cfRule>
    <cfRule type="cellIs" dxfId="13854" priority="8396" stopIfTrue="1" operator="lessThan">
      <formula>0</formula>
    </cfRule>
  </conditionalFormatting>
  <conditionalFormatting sqref="AH346:AH348">
    <cfRule type="cellIs" dxfId="13853" priority="8393" stopIfTrue="1" operator="greaterThan">
      <formula>0</formula>
    </cfRule>
    <cfRule type="cellIs" dxfId="13852" priority="8394" stopIfTrue="1" operator="lessThan">
      <formula>0</formula>
    </cfRule>
  </conditionalFormatting>
  <conditionalFormatting sqref="AH346:AH348">
    <cfRule type="cellIs" dxfId="13851" priority="8391" stopIfTrue="1" operator="greaterThan">
      <formula>0</formula>
    </cfRule>
    <cfRule type="cellIs" dxfId="13850" priority="8392" stopIfTrue="1" operator="lessThan">
      <formula>0</formula>
    </cfRule>
  </conditionalFormatting>
  <conditionalFormatting sqref="AN346:AN348">
    <cfRule type="cellIs" dxfId="13849" priority="8387" stopIfTrue="1" operator="greaterThan">
      <formula>0</formula>
    </cfRule>
    <cfRule type="cellIs" dxfId="13848" priority="8388" stopIfTrue="1" operator="lessThan">
      <formula>0</formula>
    </cfRule>
  </conditionalFormatting>
  <conditionalFormatting sqref="AN346:AN348">
    <cfRule type="cellIs" dxfId="13847" priority="8385" stopIfTrue="1" operator="greaterThan">
      <formula>0</formula>
    </cfRule>
    <cfRule type="cellIs" dxfId="13846" priority="8386" stopIfTrue="1" operator="lessThan">
      <formula>0</formula>
    </cfRule>
  </conditionalFormatting>
  <conditionalFormatting sqref="AN346:AN348">
    <cfRule type="cellIs" dxfId="13845" priority="8383" stopIfTrue="1" operator="greaterThan">
      <formula>0</formula>
    </cfRule>
    <cfRule type="cellIs" dxfId="13844" priority="8384" stopIfTrue="1" operator="lessThan">
      <formula>0</formula>
    </cfRule>
  </conditionalFormatting>
  <conditionalFormatting sqref="AN346:AN348">
    <cfRule type="cellIs" dxfId="13843" priority="8381" stopIfTrue="1" operator="greaterThan">
      <formula>0</formula>
    </cfRule>
    <cfRule type="cellIs" dxfId="13842" priority="8382" stopIfTrue="1" operator="lessThan">
      <formula>0</formula>
    </cfRule>
  </conditionalFormatting>
  <conditionalFormatting sqref="AN346:AN348">
    <cfRule type="cellIs" dxfId="13841" priority="8389" stopIfTrue="1" operator="greaterThan">
      <formula>0</formula>
    </cfRule>
    <cfRule type="cellIs" dxfId="13840" priority="8390" stopIfTrue="1" operator="lessThan">
      <formula>0</formula>
    </cfRule>
  </conditionalFormatting>
  <conditionalFormatting sqref="AB349 AB354 AB356:AB357">
    <cfRule type="cellIs" dxfId="13839" priority="8379" stopIfTrue="1" operator="greaterThan">
      <formula>0</formula>
    </cfRule>
    <cfRule type="cellIs" dxfId="13838" priority="8380" stopIfTrue="1" operator="lessThan">
      <formula>0</formula>
    </cfRule>
  </conditionalFormatting>
  <conditionalFormatting sqref="AB349 AB354 AB356:AB357">
    <cfRule type="cellIs" dxfId="13837" priority="8377" stopIfTrue="1" operator="greaterThan">
      <formula>0</formula>
    </cfRule>
    <cfRule type="cellIs" dxfId="13836" priority="8378" stopIfTrue="1" operator="lessThan">
      <formula>0</formula>
    </cfRule>
  </conditionalFormatting>
  <conditionalFormatting sqref="AB349 AB354 AB356:AB357">
    <cfRule type="cellIs" dxfId="13835" priority="8375" stopIfTrue="1" operator="greaterThan">
      <formula>0</formula>
    </cfRule>
    <cfRule type="cellIs" dxfId="13834" priority="8376" stopIfTrue="1" operator="lessThan">
      <formula>0</formula>
    </cfRule>
  </conditionalFormatting>
  <conditionalFormatting sqref="AB349 AB354 AB356:AB357">
    <cfRule type="cellIs" dxfId="13833" priority="8373" stopIfTrue="1" operator="greaterThan">
      <formula>0</formula>
    </cfRule>
    <cfRule type="cellIs" dxfId="13832" priority="8374" stopIfTrue="1" operator="lessThan">
      <formula>0</formula>
    </cfRule>
  </conditionalFormatting>
  <conditionalFormatting sqref="AB349 AB354 AB356:AB357">
    <cfRule type="cellIs" dxfId="13831" priority="8371" stopIfTrue="1" operator="greaterThan">
      <formula>0</formula>
    </cfRule>
    <cfRule type="cellIs" dxfId="13830" priority="8372" stopIfTrue="1" operator="lessThan">
      <formula>0</formula>
    </cfRule>
  </conditionalFormatting>
  <conditionalFormatting sqref="AE349 AE354 AE356:AE357">
    <cfRule type="cellIs" dxfId="13829" priority="8369" stopIfTrue="1" operator="greaterThan">
      <formula>0</formula>
    </cfRule>
    <cfRule type="cellIs" dxfId="13828" priority="8370" stopIfTrue="1" operator="lessThan">
      <formula>0</formula>
    </cfRule>
  </conditionalFormatting>
  <conditionalFormatting sqref="AE349 AE354 AE356:AE357">
    <cfRule type="cellIs" dxfId="13827" priority="8367" stopIfTrue="1" operator="greaterThan">
      <formula>0</formula>
    </cfRule>
    <cfRule type="cellIs" dxfId="13826" priority="8368" stopIfTrue="1" operator="lessThan">
      <formula>0</formula>
    </cfRule>
  </conditionalFormatting>
  <conditionalFormatting sqref="AE349 AE354 AE356:AE357">
    <cfRule type="cellIs" dxfId="13825" priority="8365" stopIfTrue="1" operator="greaterThan">
      <formula>0</formula>
    </cfRule>
    <cfRule type="cellIs" dxfId="13824" priority="8366" stopIfTrue="1" operator="lessThan">
      <formula>0</formula>
    </cfRule>
  </conditionalFormatting>
  <conditionalFormatting sqref="AE349 AE354 AE356:AE357">
    <cfRule type="cellIs" dxfId="13823" priority="8363" stopIfTrue="1" operator="greaterThan">
      <formula>0</formula>
    </cfRule>
    <cfRule type="cellIs" dxfId="13822" priority="8364" stopIfTrue="1" operator="lessThan">
      <formula>0</formula>
    </cfRule>
  </conditionalFormatting>
  <conditionalFormatting sqref="AE349 AE354 AE356:AE357">
    <cfRule type="cellIs" dxfId="13821" priority="8361" stopIfTrue="1" operator="greaterThan">
      <formula>0</formula>
    </cfRule>
    <cfRule type="cellIs" dxfId="13820" priority="8362" stopIfTrue="1" operator="lessThan">
      <formula>0</formula>
    </cfRule>
  </conditionalFormatting>
  <conditionalFormatting sqref="AK345 AX345">
    <cfRule type="cellIs" dxfId="13819" priority="8339" stopIfTrue="1" operator="greaterThan">
      <formula>0</formula>
    </cfRule>
    <cfRule type="cellIs" dxfId="13818" priority="8340" stopIfTrue="1" operator="lessThan">
      <formula>0</formula>
    </cfRule>
  </conditionalFormatting>
  <conditionalFormatting sqref="T345">
    <cfRule type="cellIs" dxfId="13817" priority="8337" stopIfTrue="1" operator="lessThan">
      <formula>0</formula>
    </cfRule>
    <cfRule type="cellIs" dxfId="13816" priority="8338" stopIfTrue="1" operator="greaterThan">
      <formula>0</formula>
    </cfRule>
  </conditionalFormatting>
  <conditionalFormatting sqref="U345 S345 O345 M345 K345 I345 Q345">
    <cfRule type="cellIs" dxfId="13815" priority="8335" stopIfTrue="1" operator="greaterThan">
      <formula>0</formula>
    </cfRule>
    <cfRule type="cellIs" dxfId="13814" priority="8336" stopIfTrue="1" operator="lessThan">
      <formula>0</formula>
    </cfRule>
  </conditionalFormatting>
  <conditionalFormatting sqref="AB345">
    <cfRule type="cellIs" dxfId="13813" priority="8333" stopIfTrue="1" operator="greaterThan">
      <formula>0</formula>
    </cfRule>
    <cfRule type="cellIs" dxfId="13812" priority="8334" stopIfTrue="1" operator="lessThan">
      <formula>0</formula>
    </cfRule>
  </conditionalFormatting>
  <conditionalFormatting sqref="AB345">
    <cfRule type="cellIs" dxfId="13811" priority="8331" stopIfTrue="1" operator="greaterThan">
      <formula>0</formula>
    </cfRule>
    <cfRule type="cellIs" dxfId="13810" priority="8332" stopIfTrue="1" operator="lessThan">
      <formula>0</formula>
    </cfRule>
  </conditionalFormatting>
  <conditionalFormatting sqref="AB345">
    <cfRule type="cellIs" dxfId="13809" priority="8329" stopIfTrue="1" operator="greaterThan">
      <formula>0</formula>
    </cfRule>
    <cfRule type="cellIs" dxfId="13808" priority="8330" stopIfTrue="1" operator="lessThan">
      <formula>0</formula>
    </cfRule>
  </conditionalFormatting>
  <conditionalFormatting sqref="AB345">
    <cfRule type="cellIs" dxfId="13807" priority="8327" stopIfTrue="1" operator="greaterThan">
      <formula>0</formula>
    </cfRule>
    <cfRule type="cellIs" dxfId="13806" priority="8328" stopIfTrue="1" operator="lessThan">
      <formula>0</formula>
    </cfRule>
  </conditionalFormatting>
  <conditionalFormatting sqref="AB345">
    <cfRule type="cellIs" dxfId="13805" priority="8325" stopIfTrue="1" operator="greaterThan">
      <formula>0</formula>
    </cfRule>
    <cfRule type="cellIs" dxfId="13804" priority="8326" stopIfTrue="1" operator="lessThan">
      <formula>0</formula>
    </cfRule>
  </conditionalFormatting>
  <conditionalFormatting sqref="AE345">
    <cfRule type="cellIs" dxfId="13803" priority="8323" stopIfTrue="1" operator="greaterThan">
      <formula>0</formula>
    </cfRule>
    <cfRule type="cellIs" dxfId="13802" priority="8324" stopIfTrue="1" operator="lessThan">
      <formula>0</formula>
    </cfRule>
  </conditionalFormatting>
  <conditionalFormatting sqref="AE345">
    <cfRule type="cellIs" dxfId="13801" priority="8321" stopIfTrue="1" operator="greaterThan">
      <formula>0</formula>
    </cfRule>
    <cfRule type="cellIs" dxfId="13800" priority="8322" stopIfTrue="1" operator="lessThan">
      <formula>0</formula>
    </cfRule>
  </conditionalFormatting>
  <conditionalFormatting sqref="AE345">
    <cfRule type="cellIs" dxfId="13799" priority="8319" stopIfTrue="1" operator="greaterThan">
      <formula>0</formula>
    </cfRule>
    <cfRule type="cellIs" dxfId="13798" priority="8320" stopIfTrue="1" operator="lessThan">
      <formula>0</formula>
    </cfRule>
  </conditionalFormatting>
  <conditionalFormatting sqref="AE345">
    <cfRule type="cellIs" dxfId="13797" priority="8317" stopIfTrue="1" operator="greaterThan">
      <formula>0</formula>
    </cfRule>
    <cfRule type="cellIs" dxfId="13796" priority="8318" stopIfTrue="1" operator="lessThan">
      <formula>0</formula>
    </cfRule>
  </conditionalFormatting>
  <conditionalFormatting sqref="AE345">
    <cfRule type="cellIs" dxfId="13795" priority="8315" stopIfTrue="1" operator="greaterThan">
      <formula>0</formula>
    </cfRule>
    <cfRule type="cellIs" dxfId="13794" priority="8316" stopIfTrue="1" operator="lessThan">
      <formula>0</formula>
    </cfRule>
  </conditionalFormatting>
  <conditionalFormatting sqref="AH345">
    <cfRule type="cellIs" dxfId="13793" priority="8313" stopIfTrue="1" operator="greaterThan">
      <formula>0</formula>
    </cfRule>
    <cfRule type="cellIs" dxfId="13792" priority="8314" stopIfTrue="1" operator="lessThan">
      <formula>0</formula>
    </cfRule>
  </conditionalFormatting>
  <conditionalFormatting sqref="AH345">
    <cfRule type="cellIs" dxfId="13791" priority="8311" stopIfTrue="1" operator="greaterThan">
      <formula>0</formula>
    </cfRule>
    <cfRule type="cellIs" dxfId="13790" priority="8312" stopIfTrue="1" operator="lessThan">
      <formula>0</formula>
    </cfRule>
  </conditionalFormatting>
  <conditionalFormatting sqref="AH345">
    <cfRule type="cellIs" dxfId="13789" priority="8309" stopIfTrue="1" operator="greaterThan">
      <formula>0</formula>
    </cfRule>
    <cfRule type="cellIs" dxfId="13788" priority="8310" stopIfTrue="1" operator="lessThan">
      <formula>0</formula>
    </cfRule>
  </conditionalFormatting>
  <conditionalFormatting sqref="AH345">
    <cfRule type="cellIs" dxfId="13787" priority="8307" stopIfTrue="1" operator="greaterThan">
      <formula>0</formula>
    </cfRule>
    <cfRule type="cellIs" dxfId="13786" priority="8308" stopIfTrue="1" operator="lessThan">
      <formula>0</formula>
    </cfRule>
  </conditionalFormatting>
  <conditionalFormatting sqref="AH345">
    <cfRule type="cellIs" dxfId="13785" priority="8305" stopIfTrue="1" operator="greaterThan">
      <formula>0</formula>
    </cfRule>
    <cfRule type="cellIs" dxfId="13784" priority="8306" stopIfTrue="1" operator="lessThan">
      <formula>0</formula>
    </cfRule>
  </conditionalFormatting>
  <conditionalFormatting sqref="AN345">
    <cfRule type="cellIs" dxfId="13783" priority="8301" stopIfTrue="1" operator="greaterThan">
      <formula>0</formula>
    </cfRule>
    <cfRule type="cellIs" dxfId="13782" priority="8302" stopIfTrue="1" operator="lessThan">
      <formula>0</formula>
    </cfRule>
  </conditionalFormatting>
  <conditionalFormatting sqref="AN345">
    <cfRule type="cellIs" dxfId="13781" priority="8299" stopIfTrue="1" operator="greaterThan">
      <formula>0</formula>
    </cfRule>
    <cfRule type="cellIs" dxfId="13780" priority="8300" stopIfTrue="1" operator="lessThan">
      <formula>0</formula>
    </cfRule>
  </conditionalFormatting>
  <conditionalFormatting sqref="AN345">
    <cfRule type="cellIs" dxfId="13779" priority="8297" stopIfTrue="1" operator="greaterThan">
      <formula>0</formula>
    </cfRule>
    <cfRule type="cellIs" dxfId="13778" priority="8298" stopIfTrue="1" operator="lessThan">
      <formula>0</formula>
    </cfRule>
  </conditionalFormatting>
  <conditionalFormatting sqref="AN345">
    <cfRule type="cellIs" dxfId="13777" priority="8295" stopIfTrue="1" operator="greaterThan">
      <formula>0</formula>
    </cfRule>
    <cfRule type="cellIs" dxfId="13776" priority="8296" stopIfTrue="1" operator="lessThan">
      <formula>0</formula>
    </cfRule>
  </conditionalFormatting>
  <conditionalFormatting sqref="AN345">
    <cfRule type="cellIs" dxfId="13775" priority="8303" stopIfTrue="1" operator="greaterThan">
      <formula>0</formula>
    </cfRule>
    <cfRule type="cellIs" dxfId="13774" priority="8304" stopIfTrue="1" operator="lessThan">
      <formula>0</formula>
    </cfRule>
  </conditionalFormatting>
  <conditionalFormatting sqref="AB346">
    <cfRule type="cellIs" dxfId="13773" priority="8293" stopIfTrue="1" operator="greaterThan">
      <formula>0</formula>
    </cfRule>
    <cfRule type="cellIs" dxfId="13772" priority="8294" stopIfTrue="1" operator="lessThan">
      <formula>0</formula>
    </cfRule>
  </conditionalFormatting>
  <conditionalFormatting sqref="AB346">
    <cfRule type="cellIs" dxfId="13771" priority="8291" stopIfTrue="1" operator="greaterThan">
      <formula>0</formula>
    </cfRule>
    <cfRule type="cellIs" dxfId="13770" priority="8292" stopIfTrue="1" operator="lessThan">
      <formula>0</formula>
    </cfRule>
  </conditionalFormatting>
  <conditionalFormatting sqref="AB346">
    <cfRule type="cellIs" dxfId="13769" priority="8289" stopIfTrue="1" operator="greaterThan">
      <formula>0</formula>
    </cfRule>
    <cfRule type="cellIs" dxfId="13768" priority="8290" stopIfTrue="1" operator="lessThan">
      <formula>0</formula>
    </cfRule>
  </conditionalFormatting>
  <conditionalFormatting sqref="AE346">
    <cfRule type="cellIs" dxfId="13767" priority="8287" stopIfTrue="1" operator="greaterThan">
      <formula>0</formula>
    </cfRule>
    <cfRule type="cellIs" dxfId="13766" priority="8288" stopIfTrue="1" operator="lessThan">
      <formula>0</formula>
    </cfRule>
  </conditionalFormatting>
  <conditionalFormatting sqref="AE346">
    <cfRule type="cellIs" dxfId="13765" priority="8285" stopIfTrue="1" operator="greaterThan">
      <formula>0</formula>
    </cfRule>
    <cfRule type="cellIs" dxfId="13764" priority="8286" stopIfTrue="1" operator="lessThan">
      <formula>0</formula>
    </cfRule>
  </conditionalFormatting>
  <conditionalFormatting sqref="AE346">
    <cfRule type="cellIs" dxfId="13763" priority="8283" stopIfTrue="1" operator="greaterThan">
      <formula>0</formula>
    </cfRule>
    <cfRule type="cellIs" dxfId="13762" priority="8284" stopIfTrue="1" operator="lessThan">
      <formula>0</formula>
    </cfRule>
  </conditionalFormatting>
  <conditionalFormatting sqref="AB351">
    <cfRule type="cellIs" dxfId="13761" priority="8281" stopIfTrue="1" operator="greaterThan">
      <formula>0</formula>
    </cfRule>
    <cfRule type="cellIs" dxfId="13760" priority="8282" stopIfTrue="1" operator="lessThan">
      <formula>0</formula>
    </cfRule>
  </conditionalFormatting>
  <conditionalFormatting sqref="AB351">
    <cfRule type="cellIs" dxfId="13759" priority="8279" stopIfTrue="1" operator="greaterThan">
      <formula>0</formula>
    </cfRule>
    <cfRule type="cellIs" dxfId="13758" priority="8280" stopIfTrue="1" operator="lessThan">
      <formula>0</formula>
    </cfRule>
  </conditionalFormatting>
  <conditionalFormatting sqref="AB351">
    <cfRule type="cellIs" dxfId="13757" priority="8277" stopIfTrue="1" operator="greaterThan">
      <formula>0</formula>
    </cfRule>
    <cfRule type="cellIs" dxfId="13756" priority="8278" stopIfTrue="1" operator="lessThan">
      <formula>0</formula>
    </cfRule>
  </conditionalFormatting>
  <conditionalFormatting sqref="AB351">
    <cfRule type="cellIs" dxfId="13755" priority="8275" stopIfTrue="1" operator="greaterThan">
      <formula>0</formula>
    </cfRule>
    <cfRule type="cellIs" dxfId="13754" priority="8276" stopIfTrue="1" operator="lessThan">
      <formula>0</formula>
    </cfRule>
  </conditionalFormatting>
  <conditionalFormatting sqref="AB351">
    <cfRule type="cellIs" dxfId="13753" priority="8273" stopIfTrue="1" operator="greaterThan">
      <formula>0</formula>
    </cfRule>
    <cfRule type="cellIs" dxfId="13752" priority="8274" stopIfTrue="1" operator="lessThan">
      <formula>0</formula>
    </cfRule>
  </conditionalFormatting>
  <conditionalFormatting sqref="AE351">
    <cfRule type="cellIs" dxfId="13751" priority="8271" stopIfTrue="1" operator="greaterThan">
      <formula>0</formula>
    </cfRule>
    <cfRule type="cellIs" dxfId="13750" priority="8272" stopIfTrue="1" operator="lessThan">
      <formula>0</formula>
    </cfRule>
  </conditionalFormatting>
  <conditionalFormatting sqref="AE351">
    <cfRule type="cellIs" dxfId="13749" priority="8269" stopIfTrue="1" operator="greaterThan">
      <formula>0</formula>
    </cfRule>
    <cfRule type="cellIs" dxfId="13748" priority="8270" stopIfTrue="1" operator="lessThan">
      <formula>0</formula>
    </cfRule>
  </conditionalFormatting>
  <conditionalFormatting sqref="AE351">
    <cfRule type="cellIs" dxfId="13747" priority="8267" stopIfTrue="1" operator="greaterThan">
      <formula>0</formula>
    </cfRule>
    <cfRule type="cellIs" dxfId="13746" priority="8268" stopIfTrue="1" operator="lessThan">
      <formula>0</formula>
    </cfRule>
  </conditionalFormatting>
  <conditionalFormatting sqref="AE351">
    <cfRule type="cellIs" dxfId="13745" priority="8265" stopIfTrue="1" operator="greaterThan">
      <formula>0</formula>
    </cfRule>
    <cfRule type="cellIs" dxfId="13744" priority="8266" stopIfTrue="1" operator="lessThan">
      <formula>0</formula>
    </cfRule>
  </conditionalFormatting>
  <conditionalFormatting sqref="AE351">
    <cfRule type="cellIs" dxfId="13743" priority="8263" stopIfTrue="1" operator="greaterThan">
      <formula>0</formula>
    </cfRule>
    <cfRule type="cellIs" dxfId="13742" priority="8264" stopIfTrue="1" operator="lessThan">
      <formula>0</formula>
    </cfRule>
  </conditionalFormatting>
  <conditionalFormatting sqref="AH351">
    <cfRule type="cellIs" dxfId="13741" priority="8261" stopIfTrue="1" operator="greaterThan">
      <formula>0</formula>
    </cfRule>
    <cfRule type="cellIs" dxfId="13740" priority="8262" stopIfTrue="1" operator="lessThan">
      <formula>0</formula>
    </cfRule>
  </conditionalFormatting>
  <conditionalFormatting sqref="AB353">
    <cfRule type="cellIs" dxfId="13739" priority="8259" stopIfTrue="1" operator="greaterThan">
      <formula>0</formula>
    </cfRule>
    <cfRule type="cellIs" dxfId="13738" priority="8260" stopIfTrue="1" operator="lessThan">
      <formula>0</formula>
    </cfRule>
  </conditionalFormatting>
  <conditionalFormatting sqref="AB353">
    <cfRule type="cellIs" dxfId="13737" priority="8257" stopIfTrue="1" operator="greaterThan">
      <formula>0</formula>
    </cfRule>
    <cfRule type="cellIs" dxfId="13736" priority="8258" stopIfTrue="1" operator="lessThan">
      <formula>0</formula>
    </cfRule>
  </conditionalFormatting>
  <conditionalFormatting sqref="AB353">
    <cfRule type="cellIs" dxfId="13735" priority="8255" stopIfTrue="1" operator="greaterThan">
      <formula>0</formula>
    </cfRule>
    <cfRule type="cellIs" dxfId="13734" priority="8256" stopIfTrue="1" operator="lessThan">
      <formula>0</formula>
    </cfRule>
  </conditionalFormatting>
  <conditionalFormatting sqref="AE353">
    <cfRule type="cellIs" dxfId="13733" priority="8253" stopIfTrue="1" operator="greaterThan">
      <formula>0</formula>
    </cfRule>
    <cfRule type="cellIs" dxfId="13732" priority="8254" stopIfTrue="1" operator="lessThan">
      <formula>0</formula>
    </cfRule>
  </conditionalFormatting>
  <conditionalFormatting sqref="AE353">
    <cfRule type="cellIs" dxfId="13731" priority="8251" stopIfTrue="1" operator="greaterThan">
      <formula>0</formula>
    </cfRule>
    <cfRule type="cellIs" dxfId="13730" priority="8252" stopIfTrue="1" operator="lessThan">
      <formula>0</formula>
    </cfRule>
  </conditionalFormatting>
  <conditionalFormatting sqref="AE353">
    <cfRule type="cellIs" dxfId="13729" priority="8249" stopIfTrue="1" operator="greaterThan">
      <formula>0</formula>
    </cfRule>
    <cfRule type="cellIs" dxfId="13728" priority="8250" stopIfTrue="1" operator="lessThan">
      <formula>0</formula>
    </cfRule>
  </conditionalFormatting>
  <conditionalFormatting sqref="AX353">
    <cfRule type="cellIs" dxfId="13727" priority="8247" stopIfTrue="1" operator="greaterThan">
      <formula>0</formula>
    </cfRule>
    <cfRule type="cellIs" dxfId="13726" priority="8248" stopIfTrue="1" operator="lessThan">
      <formula>0</formula>
    </cfRule>
  </conditionalFormatting>
  <conditionalFormatting sqref="AX353">
    <cfRule type="cellIs" dxfId="13725" priority="8245" stopIfTrue="1" operator="greaterThan">
      <formula>0</formula>
    </cfRule>
    <cfRule type="cellIs" dxfId="13724" priority="8246" stopIfTrue="1" operator="lessThan">
      <formula>0</formula>
    </cfRule>
  </conditionalFormatting>
  <conditionalFormatting sqref="AX298">
    <cfRule type="cellIs" dxfId="13723" priority="8243" stopIfTrue="1" operator="greaterThan">
      <formula>0</formula>
    </cfRule>
    <cfRule type="cellIs" dxfId="13722" priority="8244" stopIfTrue="1" operator="lessThan">
      <formula>0</formula>
    </cfRule>
  </conditionalFormatting>
  <conditionalFormatting sqref="AX312">
    <cfRule type="cellIs" dxfId="13721" priority="8241" stopIfTrue="1" operator="greaterThan">
      <formula>0</formula>
    </cfRule>
    <cfRule type="cellIs" dxfId="13720" priority="8242" stopIfTrue="1" operator="lessThan">
      <formula>0</formula>
    </cfRule>
  </conditionalFormatting>
  <conditionalFormatting sqref="AB369 AB372 AB374:AB376 AB383:AB384 AB380 AB386">
    <cfRule type="cellIs" dxfId="13719" priority="8239" stopIfTrue="1" operator="greaterThan">
      <formula>0</formula>
    </cfRule>
    <cfRule type="cellIs" dxfId="13718" priority="8240" stopIfTrue="1" operator="lessThan">
      <formula>0</formula>
    </cfRule>
  </conditionalFormatting>
  <conditionalFormatting sqref="AB369 AB372 AB374:AB376 AB383:AB384 AB380 AB386">
    <cfRule type="cellIs" dxfId="13717" priority="8237" stopIfTrue="1" operator="greaterThan">
      <formula>0</formula>
    </cfRule>
    <cfRule type="cellIs" dxfId="13716" priority="8238" stopIfTrue="1" operator="lessThan">
      <formula>0</formula>
    </cfRule>
  </conditionalFormatting>
  <conditionalFormatting sqref="AB369 AB372 AB374:AB376 AB383:AB384 AB380 AB386">
    <cfRule type="cellIs" dxfId="13715" priority="8235" stopIfTrue="1" operator="greaterThan">
      <formula>0</formula>
    </cfRule>
    <cfRule type="cellIs" dxfId="13714" priority="8236" stopIfTrue="1" operator="lessThan">
      <formula>0</formula>
    </cfRule>
  </conditionalFormatting>
  <conditionalFormatting sqref="AB369 AB372 AB374:AB376 AB383:AB384 AB380 AB386">
    <cfRule type="cellIs" dxfId="13713" priority="8233" stopIfTrue="1" operator="greaterThan">
      <formula>0</formula>
    </cfRule>
    <cfRule type="cellIs" dxfId="13712" priority="8234" stopIfTrue="1" operator="lessThan">
      <formula>0</formula>
    </cfRule>
  </conditionalFormatting>
  <conditionalFormatting sqref="AB369 AB372 AB374:AB376 AB383:AB384 AB380 AB386">
    <cfRule type="cellIs" dxfId="13711" priority="8231" stopIfTrue="1" operator="greaterThan">
      <formula>0</formula>
    </cfRule>
    <cfRule type="cellIs" dxfId="13710" priority="8232" stopIfTrue="1" operator="lessThan">
      <formula>0</formula>
    </cfRule>
  </conditionalFormatting>
  <conditionalFormatting sqref="AE369 AE372 AE374:AE376 AE383:AE384 AE378 AE386 AE380">
    <cfRule type="cellIs" dxfId="13709" priority="8229" stopIfTrue="1" operator="greaterThan">
      <formula>0</formula>
    </cfRule>
    <cfRule type="cellIs" dxfId="13708" priority="8230" stopIfTrue="1" operator="lessThan">
      <formula>0</formula>
    </cfRule>
  </conditionalFormatting>
  <conditionalFormatting sqref="AE369 AE372 AE374:AE376 AE383:AE384 AE378 AE386 AE380">
    <cfRule type="cellIs" dxfId="13707" priority="8227" stopIfTrue="1" operator="greaterThan">
      <formula>0</formula>
    </cfRule>
    <cfRule type="cellIs" dxfId="13706" priority="8228" stopIfTrue="1" operator="lessThan">
      <formula>0</formula>
    </cfRule>
  </conditionalFormatting>
  <conditionalFormatting sqref="AE369 AE372 AE374:AE376 AE383:AE384 AE378 AE386 AE380">
    <cfRule type="cellIs" dxfId="13705" priority="8225" stopIfTrue="1" operator="greaterThan">
      <formula>0</formula>
    </cfRule>
    <cfRule type="cellIs" dxfId="13704" priority="8226" stopIfTrue="1" operator="lessThan">
      <formula>0</formula>
    </cfRule>
  </conditionalFormatting>
  <conditionalFormatting sqref="AE369 AE372 AE374:AE376 AE383:AE384 AE378 AE386 AE380">
    <cfRule type="cellIs" dxfId="13703" priority="8223" stopIfTrue="1" operator="greaterThan">
      <formula>0</formula>
    </cfRule>
    <cfRule type="cellIs" dxfId="13702" priority="8224" stopIfTrue="1" operator="lessThan">
      <formula>0</formula>
    </cfRule>
  </conditionalFormatting>
  <conditionalFormatting sqref="AE369 AE372 AE374:AE376 AE383:AE384 AE378 AE386 AE380">
    <cfRule type="cellIs" dxfId="13701" priority="8221" stopIfTrue="1" operator="greaterThan">
      <formula>0</formula>
    </cfRule>
    <cfRule type="cellIs" dxfId="13700" priority="8222" stopIfTrue="1" operator="lessThan">
      <formula>0</formula>
    </cfRule>
  </conditionalFormatting>
  <conditionalFormatting sqref="AB359">
    <cfRule type="cellIs" dxfId="13699" priority="8217" stopIfTrue="1" operator="greaterThan">
      <formula>0</formula>
    </cfRule>
    <cfRule type="cellIs" dxfId="13698" priority="8218" stopIfTrue="1" operator="lessThan">
      <formula>0</formula>
    </cfRule>
  </conditionalFormatting>
  <conditionalFormatting sqref="AE359">
    <cfRule type="cellIs" dxfId="13697" priority="8215" stopIfTrue="1" operator="greaterThan">
      <formula>0</formula>
    </cfRule>
    <cfRule type="cellIs" dxfId="13696" priority="8216" stopIfTrue="1" operator="lessThan">
      <formula>0</formula>
    </cfRule>
  </conditionalFormatting>
  <conditionalFormatting sqref="AH359">
    <cfRule type="cellIs" dxfId="13695" priority="8213" stopIfTrue="1" operator="greaterThan">
      <formula>0</formula>
    </cfRule>
    <cfRule type="cellIs" dxfId="13694" priority="8214" stopIfTrue="1" operator="lessThan">
      <formula>0</formula>
    </cfRule>
  </conditionalFormatting>
  <conditionalFormatting sqref="AB364 AB367:AB368">
    <cfRule type="cellIs" dxfId="13693" priority="8211" stopIfTrue="1" operator="greaterThan">
      <formula>0</formula>
    </cfRule>
    <cfRule type="cellIs" dxfId="13692" priority="8212" stopIfTrue="1" operator="lessThan">
      <formula>0</formula>
    </cfRule>
  </conditionalFormatting>
  <conditionalFormatting sqref="AB364 AB367:AB368">
    <cfRule type="cellIs" dxfId="13691" priority="8209" stopIfTrue="1" operator="greaterThan">
      <formula>0</formula>
    </cfRule>
    <cfRule type="cellIs" dxfId="13690" priority="8210" stopIfTrue="1" operator="lessThan">
      <formula>0</formula>
    </cfRule>
  </conditionalFormatting>
  <conditionalFormatting sqref="AB364 AB367:AB368">
    <cfRule type="cellIs" dxfId="13689" priority="8207" stopIfTrue="1" operator="greaterThan">
      <formula>0</formula>
    </cfRule>
    <cfRule type="cellIs" dxfId="13688" priority="8208" stopIfTrue="1" operator="lessThan">
      <formula>0</formula>
    </cfRule>
  </conditionalFormatting>
  <conditionalFormatting sqref="AB364 AB367:AB368">
    <cfRule type="cellIs" dxfId="13687" priority="8205" stopIfTrue="1" operator="greaterThan">
      <formula>0</formula>
    </cfRule>
    <cfRule type="cellIs" dxfId="13686" priority="8206" stopIfTrue="1" operator="lessThan">
      <formula>0</formula>
    </cfRule>
  </conditionalFormatting>
  <conditionalFormatting sqref="AB364 AB367:AB368">
    <cfRule type="cellIs" dxfId="13685" priority="8203" stopIfTrue="1" operator="greaterThan">
      <formula>0</formula>
    </cfRule>
    <cfRule type="cellIs" dxfId="13684" priority="8204" stopIfTrue="1" operator="lessThan">
      <formula>0</formula>
    </cfRule>
  </conditionalFormatting>
  <conditionalFormatting sqref="AE364 AE367:AE368">
    <cfRule type="cellIs" dxfId="13683" priority="8201" stopIfTrue="1" operator="greaterThan">
      <formula>0</formula>
    </cfRule>
    <cfRule type="cellIs" dxfId="13682" priority="8202" stopIfTrue="1" operator="lessThan">
      <formula>0</formula>
    </cfRule>
  </conditionalFormatting>
  <conditionalFormatting sqref="AE364 AE367:AE368">
    <cfRule type="cellIs" dxfId="13681" priority="8199" stopIfTrue="1" operator="greaterThan">
      <formula>0</formula>
    </cfRule>
    <cfRule type="cellIs" dxfId="13680" priority="8200" stopIfTrue="1" operator="lessThan">
      <formula>0</formula>
    </cfRule>
  </conditionalFormatting>
  <conditionalFormatting sqref="AE364 AE367:AE368">
    <cfRule type="cellIs" dxfId="13679" priority="8197" stopIfTrue="1" operator="greaterThan">
      <formula>0</formula>
    </cfRule>
    <cfRule type="cellIs" dxfId="13678" priority="8198" stopIfTrue="1" operator="lessThan">
      <formula>0</formula>
    </cfRule>
  </conditionalFormatting>
  <conditionalFormatting sqref="AE364 AE367:AE368">
    <cfRule type="cellIs" dxfId="13677" priority="8195" stopIfTrue="1" operator="greaterThan">
      <formula>0</formula>
    </cfRule>
    <cfRule type="cellIs" dxfId="13676" priority="8196" stopIfTrue="1" operator="lessThan">
      <formula>0</formula>
    </cfRule>
  </conditionalFormatting>
  <conditionalFormatting sqref="AE364 AE367:AE368">
    <cfRule type="cellIs" dxfId="13675" priority="8193" stopIfTrue="1" operator="greaterThan">
      <formula>0</formula>
    </cfRule>
    <cfRule type="cellIs" dxfId="13674" priority="8194" stopIfTrue="1" operator="lessThan">
      <formula>0</formula>
    </cfRule>
  </conditionalFormatting>
  <conditionalFormatting sqref="AH364 AH367:AH368">
    <cfRule type="cellIs" dxfId="13673" priority="8191" stopIfTrue="1" operator="greaterThan">
      <formula>0</formula>
    </cfRule>
    <cfRule type="cellIs" dxfId="13672" priority="8192" stopIfTrue="1" operator="lessThan">
      <formula>0</formula>
    </cfRule>
  </conditionalFormatting>
  <conditionalFormatting sqref="AB371">
    <cfRule type="cellIs" dxfId="13671" priority="8189" stopIfTrue="1" operator="greaterThan">
      <formula>0</formula>
    </cfRule>
    <cfRule type="cellIs" dxfId="13670" priority="8190" stopIfTrue="1" operator="lessThan">
      <formula>0</formula>
    </cfRule>
  </conditionalFormatting>
  <conditionalFormatting sqref="AB371">
    <cfRule type="cellIs" dxfId="13669" priority="8187" stopIfTrue="1" operator="greaterThan">
      <formula>0</formula>
    </cfRule>
    <cfRule type="cellIs" dxfId="13668" priority="8188" stopIfTrue="1" operator="lessThan">
      <formula>0</formula>
    </cfRule>
  </conditionalFormatting>
  <conditionalFormatting sqref="AB371">
    <cfRule type="cellIs" dxfId="13667" priority="8185" stopIfTrue="1" operator="greaterThan">
      <formula>0</formula>
    </cfRule>
    <cfRule type="cellIs" dxfId="13666" priority="8186" stopIfTrue="1" operator="lessThan">
      <formula>0</formula>
    </cfRule>
  </conditionalFormatting>
  <conditionalFormatting sqref="AE371">
    <cfRule type="cellIs" dxfId="13665" priority="8183" stopIfTrue="1" operator="greaterThan">
      <formula>0</formula>
    </cfRule>
    <cfRule type="cellIs" dxfId="13664" priority="8184" stopIfTrue="1" operator="lessThan">
      <formula>0</formula>
    </cfRule>
  </conditionalFormatting>
  <conditionalFormatting sqref="AE371">
    <cfRule type="cellIs" dxfId="13663" priority="8181" stopIfTrue="1" operator="greaterThan">
      <formula>0</formula>
    </cfRule>
    <cfRule type="cellIs" dxfId="13662" priority="8182" stopIfTrue="1" operator="lessThan">
      <formula>0</formula>
    </cfRule>
  </conditionalFormatting>
  <conditionalFormatting sqref="AE371">
    <cfRule type="cellIs" dxfId="13661" priority="8179" stopIfTrue="1" operator="greaterThan">
      <formula>0</formula>
    </cfRule>
    <cfRule type="cellIs" dxfId="13660" priority="8180" stopIfTrue="1" operator="lessThan">
      <formula>0</formula>
    </cfRule>
  </conditionalFormatting>
  <conditionalFormatting sqref="AX371">
    <cfRule type="cellIs" dxfId="13659" priority="8177" stopIfTrue="1" operator="greaterThan">
      <formula>0</formula>
    </cfRule>
    <cfRule type="cellIs" dxfId="13658" priority="8178" stopIfTrue="1" operator="lessThan">
      <formula>0</formula>
    </cfRule>
  </conditionalFormatting>
  <conditionalFormatting sqref="AX371">
    <cfRule type="cellIs" dxfId="13657" priority="8175" stopIfTrue="1" operator="greaterThan">
      <formula>0</formula>
    </cfRule>
    <cfRule type="cellIs" dxfId="13656" priority="8176" stopIfTrue="1" operator="lessThan">
      <formula>0</formula>
    </cfRule>
  </conditionalFormatting>
  <conditionalFormatting sqref="AB358">
    <cfRule type="cellIs" dxfId="13655" priority="8173" stopIfTrue="1" operator="greaterThan">
      <formula>0</formula>
    </cfRule>
    <cfRule type="cellIs" dxfId="13654" priority="8174" stopIfTrue="1" operator="lessThan">
      <formula>0</formula>
    </cfRule>
  </conditionalFormatting>
  <conditionalFormatting sqref="AB358">
    <cfRule type="cellIs" dxfId="13653" priority="8171" stopIfTrue="1" operator="greaterThan">
      <formula>0</formula>
    </cfRule>
    <cfRule type="cellIs" dxfId="13652" priority="8172" stopIfTrue="1" operator="lessThan">
      <formula>0</formula>
    </cfRule>
  </conditionalFormatting>
  <conditionalFormatting sqref="AB358">
    <cfRule type="cellIs" dxfId="13651" priority="8169" stopIfTrue="1" operator="greaterThan">
      <formula>0</formula>
    </cfRule>
    <cfRule type="cellIs" dxfId="13650" priority="8170" stopIfTrue="1" operator="lessThan">
      <formula>0</formula>
    </cfRule>
  </conditionalFormatting>
  <conditionalFormatting sqref="AE358">
    <cfRule type="cellIs" dxfId="13649" priority="8167" stopIfTrue="1" operator="greaterThan">
      <formula>0</formula>
    </cfRule>
    <cfRule type="cellIs" dxfId="13648" priority="8168" stopIfTrue="1" operator="lessThan">
      <formula>0</formula>
    </cfRule>
  </conditionalFormatting>
  <conditionalFormatting sqref="AE358">
    <cfRule type="cellIs" dxfId="13647" priority="8165" stopIfTrue="1" operator="greaterThan">
      <formula>0</formula>
    </cfRule>
    <cfRule type="cellIs" dxfId="13646" priority="8166" stopIfTrue="1" operator="lessThan">
      <formula>0</formula>
    </cfRule>
  </conditionalFormatting>
  <conditionalFormatting sqref="AE358">
    <cfRule type="cellIs" dxfId="13645" priority="8163" stopIfTrue="1" operator="greaterThan">
      <formula>0</formula>
    </cfRule>
    <cfRule type="cellIs" dxfId="13644" priority="8164" stopIfTrue="1" operator="lessThan">
      <formula>0</formula>
    </cfRule>
  </conditionalFormatting>
  <conditionalFormatting sqref="AX358">
    <cfRule type="cellIs" dxfId="13643" priority="8161" stopIfTrue="1" operator="greaterThan">
      <formula>0</formula>
    </cfRule>
    <cfRule type="cellIs" dxfId="13642" priority="8162" stopIfTrue="1" operator="lessThan">
      <formula>0</formula>
    </cfRule>
  </conditionalFormatting>
  <conditionalFormatting sqref="AX358">
    <cfRule type="cellIs" dxfId="13641" priority="8159" stopIfTrue="1" operator="greaterThan">
      <formula>0</formula>
    </cfRule>
    <cfRule type="cellIs" dxfId="13640" priority="8160" stopIfTrue="1" operator="lessThan">
      <formula>0</formula>
    </cfRule>
  </conditionalFormatting>
  <conditionalFormatting sqref="AB365:AB366">
    <cfRule type="cellIs" dxfId="13639" priority="8157" stopIfTrue="1" operator="greaterThan">
      <formula>0</formula>
    </cfRule>
    <cfRule type="cellIs" dxfId="13638" priority="8158" stopIfTrue="1" operator="lessThan">
      <formula>0</formula>
    </cfRule>
  </conditionalFormatting>
  <conditionalFormatting sqref="AE365:AE366">
    <cfRule type="cellIs" dxfId="13637" priority="8155" stopIfTrue="1" operator="greaterThan">
      <formula>0</formula>
    </cfRule>
    <cfRule type="cellIs" dxfId="13636" priority="8156" stopIfTrue="1" operator="lessThan">
      <formula>0</formula>
    </cfRule>
  </conditionalFormatting>
  <conditionalFormatting sqref="AH365:AH366">
    <cfRule type="cellIs" dxfId="13635" priority="8153" stopIfTrue="1" operator="greaterThan">
      <formula>0</formula>
    </cfRule>
    <cfRule type="cellIs" dxfId="13634" priority="8154" stopIfTrue="1" operator="lessThan">
      <formula>0</formula>
    </cfRule>
  </conditionalFormatting>
  <conditionalFormatting sqref="AB360:AB361">
    <cfRule type="cellIs" dxfId="13633" priority="8151" stopIfTrue="1" operator="greaterThan">
      <formula>0</formula>
    </cfRule>
    <cfRule type="cellIs" dxfId="13632" priority="8152" stopIfTrue="1" operator="lessThan">
      <formula>0</formula>
    </cfRule>
  </conditionalFormatting>
  <conditionalFormatting sqref="AE360:AE361">
    <cfRule type="cellIs" dxfId="13631" priority="8149" stopIfTrue="1" operator="greaterThan">
      <formula>0</formula>
    </cfRule>
    <cfRule type="cellIs" dxfId="13630" priority="8150" stopIfTrue="1" operator="lessThan">
      <formula>0</formula>
    </cfRule>
  </conditionalFormatting>
  <conditionalFormatting sqref="AX360">
    <cfRule type="cellIs" dxfId="13629" priority="8147" stopIfTrue="1" operator="greaterThan">
      <formula>0</formula>
    </cfRule>
    <cfRule type="cellIs" dxfId="13628" priority="8148" stopIfTrue="1" operator="lessThan">
      <formula>0</formula>
    </cfRule>
  </conditionalFormatting>
  <conditionalFormatting sqref="AH360:AH361">
    <cfRule type="cellIs" dxfId="13627" priority="8145" stopIfTrue="1" operator="greaterThan">
      <formula>0</formula>
    </cfRule>
    <cfRule type="cellIs" dxfId="13626" priority="8146" stopIfTrue="1" operator="lessThan">
      <formula>0</formula>
    </cfRule>
  </conditionalFormatting>
  <conditionalFormatting sqref="AB373">
    <cfRule type="cellIs" dxfId="13625" priority="8143" stopIfTrue="1" operator="greaterThan">
      <formula>0</formula>
    </cfRule>
    <cfRule type="cellIs" dxfId="13624" priority="8144" stopIfTrue="1" operator="lessThan">
      <formula>0</formula>
    </cfRule>
  </conditionalFormatting>
  <conditionalFormatting sqref="AB373">
    <cfRule type="cellIs" dxfId="13623" priority="8141" stopIfTrue="1" operator="greaterThan">
      <formula>0</formula>
    </cfRule>
    <cfRule type="cellIs" dxfId="13622" priority="8142" stopIfTrue="1" operator="lessThan">
      <formula>0</formula>
    </cfRule>
  </conditionalFormatting>
  <conditionalFormatting sqref="AB373">
    <cfRule type="cellIs" dxfId="13621" priority="8139" stopIfTrue="1" operator="greaterThan">
      <formula>0</formula>
    </cfRule>
    <cfRule type="cellIs" dxfId="13620" priority="8140" stopIfTrue="1" operator="lessThan">
      <formula>0</formula>
    </cfRule>
  </conditionalFormatting>
  <conditionalFormatting sqref="AB373">
    <cfRule type="cellIs" dxfId="13619" priority="8137" stopIfTrue="1" operator="greaterThan">
      <formula>0</formula>
    </cfRule>
    <cfRule type="cellIs" dxfId="13618" priority="8138" stopIfTrue="1" operator="lessThan">
      <formula>0</formula>
    </cfRule>
  </conditionalFormatting>
  <conditionalFormatting sqref="AB373">
    <cfRule type="cellIs" dxfId="13617" priority="8135" stopIfTrue="1" operator="greaterThan">
      <formula>0</formula>
    </cfRule>
    <cfRule type="cellIs" dxfId="13616" priority="8136" stopIfTrue="1" operator="lessThan">
      <formula>0</formula>
    </cfRule>
  </conditionalFormatting>
  <conditionalFormatting sqref="AE373">
    <cfRule type="cellIs" dxfId="13615" priority="8133" stopIfTrue="1" operator="greaterThan">
      <formula>0</formula>
    </cfRule>
    <cfRule type="cellIs" dxfId="13614" priority="8134" stopIfTrue="1" operator="lessThan">
      <formula>0</formula>
    </cfRule>
  </conditionalFormatting>
  <conditionalFormatting sqref="AE373">
    <cfRule type="cellIs" dxfId="13613" priority="8131" stopIfTrue="1" operator="greaterThan">
      <formula>0</formula>
    </cfRule>
    <cfRule type="cellIs" dxfId="13612" priority="8132" stopIfTrue="1" operator="lessThan">
      <formula>0</formula>
    </cfRule>
  </conditionalFormatting>
  <conditionalFormatting sqref="AE373">
    <cfRule type="cellIs" dxfId="13611" priority="8129" stopIfTrue="1" operator="greaterThan">
      <formula>0</formula>
    </cfRule>
    <cfRule type="cellIs" dxfId="13610" priority="8130" stopIfTrue="1" operator="lessThan">
      <formula>0</formula>
    </cfRule>
  </conditionalFormatting>
  <conditionalFormatting sqref="AE373">
    <cfRule type="cellIs" dxfId="13609" priority="8127" stopIfTrue="1" operator="greaterThan">
      <formula>0</formula>
    </cfRule>
    <cfRule type="cellIs" dxfId="13608" priority="8128" stopIfTrue="1" operator="lessThan">
      <formula>0</formula>
    </cfRule>
  </conditionalFormatting>
  <conditionalFormatting sqref="AE373">
    <cfRule type="cellIs" dxfId="13607" priority="8125" stopIfTrue="1" operator="greaterThan">
      <formula>0</formula>
    </cfRule>
    <cfRule type="cellIs" dxfId="13606" priority="8126" stopIfTrue="1" operator="lessThan">
      <formula>0</formula>
    </cfRule>
  </conditionalFormatting>
  <conditionalFormatting sqref="AH373">
    <cfRule type="cellIs" dxfId="13605" priority="8123" stopIfTrue="1" operator="greaterThan">
      <formula>0</formula>
    </cfRule>
    <cfRule type="cellIs" dxfId="13604" priority="8124" stopIfTrue="1" operator="lessThan">
      <formula>0</formula>
    </cfRule>
  </conditionalFormatting>
  <conditionalFormatting sqref="AH376 AH401">
    <cfRule type="cellIs" dxfId="13603" priority="8121" stopIfTrue="1" operator="greaterThan">
      <formula>0</formula>
    </cfRule>
    <cfRule type="cellIs" dxfId="13602" priority="8122" stopIfTrue="1" operator="lessThan">
      <formula>0</formula>
    </cfRule>
  </conditionalFormatting>
  <conditionalFormatting sqref="AH376 AH401">
    <cfRule type="cellIs" dxfId="13601" priority="8119" stopIfTrue="1" operator="greaterThan">
      <formula>0</formula>
    </cfRule>
    <cfRule type="cellIs" dxfId="13600" priority="8120" stopIfTrue="1" operator="lessThan">
      <formula>0</formula>
    </cfRule>
  </conditionalFormatting>
  <conditionalFormatting sqref="AH376 AH401">
    <cfRule type="cellIs" dxfId="13599" priority="8117" stopIfTrue="1" operator="greaterThan">
      <formula>0</formula>
    </cfRule>
    <cfRule type="cellIs" dxfId="13598" priority="8118" stopIfTrue="1" operator="lessThan">
      <formula>0</formula>
    </cfRule>
  </conditionalFormatting>
  <conditionalFormatting sqref="AH376 AH401">
    <cfRule type="cellIs" dxfId="13597" priority="8115" stopIfTrue="1" operator="greaterThan">
      <formula>0</formula>
    </cfRule>
    <cfRule type="cellIs" dxfId="13596" priority="8116" stopIfTrue="1" operator="lessThan">
      <formula>0</formula>
    </cfRule>
  </conditionalFormatting>
  <conditionalFormatting sqref="AH376 AH401">
    <cfRule type="cellIs" dxfId="13595" priority="8113" stopIfTrue="1" operator="greaterThan">
      <formula>0</formula>
    </cfRule>
    <cfRule type="cellIs" dxfId="13594" priority="8114" stopIfTrue="1" operator="lessThan">
      <formula>0</formula>
    </cfRule>
  </conditionalFormatting>
  <conditionalFormatting sqref="AN261">
    <cfRule type="cellIs" dxfId="13593" priority="8101" stopIfTrue="1" operator="greaterThan">
      <formula>0</formula>
    </cfRule>
    <cfRule type="cellIs" dxfId="13592" priority="8102" stopIfTrue="1" operator="lessThan">
      <formula>0</formula>
    </cfRule>
  </conditionalFormatting>
  <conditionalFormatting sqref="AH261">
    <cfRule type="cellIs" dxfId="13591" priority="8099" stopIfTrue="1" operator="greaterThan">
      <formula>0</formula>
    </cfRule>
    <cfRule type="cellIs" dxfId="13590" priority="8100" stopIfTrue="1" operator="lessThan">
      <formula>0</formula>
    </cfRule>
  </conditionalFormatting>
  <conditionalFormatting sqref="AK261">
    <cfRule type="cellIs" dxfId="13589" priority="8097" stopIfTrue="1" operator="greaterThan">
      <formula>0</formula>
    </cfRule>
    <cfRule type="cellIs" dxfId="13588" priority="8098" stopIfTrue="1" operator="lessThan">
      <formula>0</formula>
    </cfRule>
  </conditionalFormatting>
  <conditionalFormatting sqref="T261">
    <cfRule type="cellIs" dxfId="13587" priority="8095" stopIfTrue="1" operator="lessThan">
      <formula>0</formula>
    </cfRule>
    <cfRule type="cellIs" dxfId="13586" priority="8096" stopIfTrue="1" operator="greaterThan">
      <formula>0</formula>
    </cfRule>
  </conditionalFormatting>
  <conditionalFormatting sqref="Q261 I261 K261 M261 O261 S261 U261">
    <cfRule type="cellIs" dxfId="13585" priority="8093" stopIfTrue="1" operator="greaterThan">
      <formula>0</formula>
    </cfRule>
    <cfRule type="cellIs" dxfId="13584" priority="8094" stopIfTrue="1" operator="lessThan">
      <formula>0</formula>
    </cfRule>
  </conditionalFormatting>
  <conditionalFormatting sqref="AX261">
    <cfRule type="cellIs" dxfId="13583" priority="8091" stopIfTrue="1" operator="greaterThan">
      <formula>0</formula>
    </cfRule>
    <cfRule type="cellIs" dxfId="13582" priority="8092" stopIfTrue="1" operator="lessThan">
      <formula>0</formula>
    </cfRule>
  </conditionalFormatting>
  <conditionalFormatting sqref="AB261">
    <cfRule type="cellIs" dxfId="13581" priority="8089" stopIfTrue="1" operator="greaterThan">
      <formula>0</formula>
    </cfRule>
    <cfRule type="cellIs" dxfId="13580" priority="8090" stopIfTrue="1" operator="lessThan">
      <formula>0</formula>
    </cfRule>
  </conditionalFormatting>
  <conditionalFormatting sqref="AB261">
    <cfRule type="cellIs" dxfId="13579" priority="8087" stopIfTrue="1" operator="greaterThan">
      <formula>0</formula>
    </cfRule>
    <cfRule type="cellIs" dxfId="13578" priority="8088" stopIfTrue="1" operator="lessThan">
      <formula>0</formula>
    </cfRule>
  </conditionalFormatting>
  <conditionalFormatting sqref="AB261">
    <cfRule type="cellIs" dxfId="13577" priority="8085" stopIfTrue="1" operator="greaterThan">
      <formula>0</formula>
    </cfRule>
    <cfRule type="cellIs" dxfId="13576" priority="8086" stopIfTrue="1" operator="lessThan">
      <formula>0</formula>
    </cfRule>
  </conditionalFormatting>
  <conditionalFormatting sqref="AE261">
    <cfRule type="cellIs" dxfId="13575" priority="8083" stopIfTrue="1" operator="greaterThan">
      <formula>0</formula>
    </cfRule>
    <cfRule type="cellIs" dxfId="13574" priority="8084" stopIfTrue="1" operator="lessThan">
      <formula>0</formula>
    </cfRule>
  </conditionalFormatting>
  <conditionalFormatting sqref="AE261">
    <cfRule type="cellIs" dxfId="13573" priority="8081" stopIfTrue="1" operator="greaterThan">
      <formula>0</formula>
    </cfRule>
    <cfRule type="cellIs" dxfId="13572" priority="8082" stopIfTrue="1" operator="lessThan">
      <formula>0</formula>
    </cfRule>
  </conditionalFormatting>
  <conditionalFormatting sqref="AE261">
    <cfRule type="cellIs" dxfId="13571" priority="8079" stopIfTrue="1" operator="greaterThan">
      <formula>0</formula>
    </cfRule>
    <cfRule type="cellIs" dxfId="13570" priority="8080" stopIfTrue="1" operator="lessThan">
      <formula>0</formula>
    </cfRule>
  </conditionalFormatting>
  <conditionalFormatting sqref="AN278">
    <cfRule type="cellIs" dxfId="13569" priority="8077" stopIfTrue="1" operator="greaterThan">
      <formula>0</formula>
    </cfRule>
    <cfRule type="cellIs" dxfId="13568" priority="8078" stopIfTrue="1" operator="lessThan">
      <formula>0</formula>
    </cfRule>
  </conditionalFormatting>
  <conditionalFormatting sqref="AH278">
    <cfRule type="cellIs" dxfId="13567" priority="8075" stopIfTrue="1" operator="greaterThan">
      <formula>0</formula>
    </cfRule>
    <cfRule type="cellIs" dxfId="13566" priority="8076" stopIfTrue="1" operator="lessThan">
      <formula>0</formula>
    </cfRule>
  </conditionalFormatting>
  <conditionalFormatting sqref="AK278">
    <cfRule type="cellIs" dxfId="13565" priority="8073" stopIfTrue="1" operator="greaterThan">
      <formula>0</formula>
    </cfRule>
    <cfRule type="cellIs" dxfId="13564" priority="8074" stopIfTrue="1" operator="lessThan">
      <formula>0</formula>
    </cfRule>
  </conditionalFormatting>
  <conditionalFormatting sqref="AE278">
    <cfRule type="cellIs" dxfId="13563" priority="8071" stopIfTrue="1" operator="greaterThan">
      <formula>0</formula>
    </cfRule>
    <cfRule type="cellIs" dxfId="13562" priority="8072" stopIfTrue="1" operator="lessThan">
      <formula>0</formula>
    </cfRule>
  </conditionalFormatting>
  <conditionalFormatting sqref="AE278">
    <cfRule type="cellIs" dxfId="13561" priority="8069" stopIfTrue="1" operator="greaterThan">
      <formula>0</formula>
    </cfRule>
    <cfRule type="cellIs" dxfId="13560" priority="8070" stopIfTrue="1" operator="lessThan">
      <formula>0</formula>
    </cfRule>
  </conditionalFormatting>
  <conditionalFormatting sqref="AE278">
    <cfRule type="cellIs" dxfId="13559" priority="8067" stopIfTrue="1" operator="greaterThan">
      <formula>0</formula>
    </cfRule>
    <cfRule type="cellIs" dxfId="13558" priority="8068" stopIfTrue="1" operator="lessThan">
      <formula>0</formula>
    </cfRule>
  </conditionalFormatting>
  <conditionalFormatting sqref="AN304">
    <cfRule type="cellIs" dxfId="13557" priority="8065" stopIfTrue="1" operator="greaterThan">
      <formula>0</formula>
    </cfRule>
    <cfRule type="cellIs" dxfId="13556" priority="8066" stopIfTrue="1" operator="lessThan">
      <formula>0</formula>
    </cfRule>
  </conditionalFormatting>
  <conditionalFormatting sqref="AH304">
    <cfRule type="cellIs" dxfId="13555" priority="8063" stopIfTrue="1" operator="greaterThan">
      <formula>0</formula>
    </cfRule>
    <cfRule type="cellIs" dxfId="13554" priority="8064" stopIfTrue="1" operator="lessThan">
      <formula>0</formula>
    </cfRule>
  </conditionalFormatting>
  <conditionalFormatting sqref="AK304">
    <cfRule type="cellIs" dxfId="13553" priority="8061" stopIfTrue="1" operator="greaterThan">
      <formula>0</formula>
    </cfRule>
    <cfRule type="cellIs" dxfId="13552" priority="8062" stopIfTrue="1" operator="lessThan">
      <formula>0</formula>
    </cfRule>
  </conditionalFormatting>
  <conditionalFormatting sqref="AE304">
    <cfRule type="cellIs" dxfId="13551" priority="8059" stopIfTrue="1" operator="greaterThan">
      <formula>0</formula>
    </cfRule>
    <cfRule type="cellIs" dxfId="13550" priority="8060" stopIfTrue="1" operator="lessThan">
      <formula>0</formula>
    </cfRule>
  </conditionalFormatting>
  <conditionalFormatting sqref="AE304">
    <cfRule type="cellIs" dxfId="13549" priority="8057" stopIfTrue="1" operator="greaterThan">
      <formula>0</formula>
    </cfRule>
    <cfRule type="cellIs" dxfId="13548" priority="8058" stopIfTrue="1" operator="lessThan">
      <formula>0</formula>
    </cfRule>
  </conditionalFormatting>
  <conditionalFormatting sqref="AE304">
    <cfRule type="cellIs" dxfId="13547" priority="8055" stopIfTrue="1" operator="greaterThan">
      <formula>0</formula>
    </cfRule>
    <cfRule type="cellIs" dxfId="13546" priority="8056" stopIfTrue="1" operator="lessThan">
      <formula>0</formula>
    </cfRule>
  </conditionalFormatting>
  <conditionalFormatting sqref="AN332">
    <cfRule type="cellIs" dxfId="13545" priority="8053" stopIfTrue="1" operator="greaterThan">
      <formula>0</formula>
    </cfRule>
    <cfRule type="cellIs" dxfId="13544" priority="8054" stopIfTrue="1" operator="lessThan">
      <formula>0</formula>
    </cfRule>
  </conditionalFormatting>
  <conditionalFormatting sqref="AH332">
    <cfRule type="cellIs" dxfId="13543" priority="8051" stopIfTrue="1" operator="greaterThan">
      <formula>0</formula>
    </cfRule>
    <cfRule type="cellIs" dxfId="13542" priority="8052" stopIfTrue="1" operator="lessThan">
      <formula>0</formula>
    </cfRule>
  </conditionalFormatting>
  <conditionalFormatting sqref="AK332">
    <cfRule type="cellIs" dxfId="13541" priority="8049" stopIfTrue="1" operator="greaterThan">
      <formula>0</formula>
    </cfRule>
    <cfRule type="cellIs" dxfId="13540" priority="8050" stopIfTrue="1" operator="lessThan">
      <formula>0</formula>
    </cfRule>
  </conditionalFormatting>
  <conditionalFormatting sqref="AE332">
    <cfRule type="cellIs" dxfId="13539" priority="8047" stopIfTrue="1" operator="greaterThan">
      <formula>0</formula>
    </cfRule>
    <cfRule type="cellIs" dxfId="13538" priority="8048" stopIfTrue="1" operator="lessThan">
      <formula>0</formula>
    </cfRule>
  </conditionalFormatting>
  <conditionalFormatting sqref="AE332">
    <cfRule type="cellIs" dxfId="13537" priority="8045" stopIfTrue="1" operator="greaterThan">
      <formula>0</formula>
    </cfRule>
    <cfRule type="cellIs" dxfId="13536" priority="8046" stopIfTrue="1" operator="lessThan">
      <formula>0</formula>
    </cfRule>
  </conditionalFormatting>
  <conditionalFormatting sqref="AE332">
    <cfRule type="cellIs" dxfId="13535" priority="8043" stopIfTrue="1" operator="greaterThan">
      <formula>0</formula>
    </cfRule>
    <cfRule type="cellIs" dxfId="13534" priority="8044" stopIfTrue="1" operator="lessThan">
      <formula>0</formula>
    </cfRule>
  </conditionalFormatting>
  <conditionalFormatting sqref="AN370">
    <cfRule type="cellIs" dxfId="13533" priority="8041" stopIfTrue="1" operator="greaterThan">
      <formula>0</formula>
    </cfRule>
    <cfRule type="cellIs" dxfId="13532" priority="8042" stopIfTrue="1" operator="lessThan">
      <formula>0</formula>
    </cfRule>
  </conditionalFormatting>
  <conditionalFormatting sqref="AH370">
    <cfRule type="cellIs" dxfId="13531" priority="8039" stopIfTrue="1" operator="greaterThan">
      <formula>0</formula>
    </cfRule>
    <cfRule type="cellIs" dxfId="13530" priority="8040" stopIfTrue="1" operator="lessThan">
      <formula>0</formula>
    </cfRule>
  </conditionalFormatting>
  <conditionalFormatting sqref="AK370">
    <cfRule type="cellIs" dxfId="13529" priority="8037" stopIfTrue="1" operator="greaterThan">
      <formula>0</formula>
    </cfRule>
    <cfRule type="cellIs" dxfId="13528" priority="8038" stopIfTrue="1" operator="lessThan">
      <formula>0</formula>
    </cfRule>
  </conditionalFormatting>
  <conditionalFormatting sqref="AN382">
    <cfRule type="cellIs" dxfId="13527" priority="8029" stopIfTrue="1" operator="greaterThan">
      <formula>0</formula>
    </cfRule>
    <cfRule type="cellIs" dxfId="13526" priority="8030" stopIfTrue="1" operator="lessThan">
      <formula>0</formula>
    </cfRule>
  </conditionalFormatting>
  <conditionalFormatting sqref="AH382">
    <cfRule type="cellIs" dxfId="13525" priority="8027" stopIfTrue="1" operator="greaterThan">
      <formula>0</formula>
    </cfRule>
    <cfRule type="cellIs" dxfId="13524" priority="8028" stopIfTrue="1" operator="lessThan">
      <formula>0</formula>
    </cfRule>
  </conditionalFormatting>
  <conditionalFormatting sqref="AK382">
    <cfRule type="cellIs" dxfId="13523" priority="8025" stopIfTrue="1" operator="greaterThan">
      <formula>0</formula>
    </cfRule>
    <cfRule type="cellIs" dxfId="13522" priority="8026" stopIfTrue="1" operator="lessThan">
      <formula>0</formula>
    </cfRule>
  </conditionalFormatting>
  <conditionalFormatting sqref="AE382">
    <cfRule type="cellIs" dxfId="13521" priority="8023" stopIfTrue="1" operator="greaterThan">
      <formula>0</formula>
    </cfRule>
    <cfRule type="cellIs" dxfId="13520" priority="8024" stopIfTrue="1" operator="lessThan">
      <formula>0</formula>
    </cfRule>
  </conditionalFormatting>
  <conditionalFormatting sqref="AE382">
    <cfRule type="cellIs" dxfId="13519" priority="8021" stopIfTrue="1" operator="greaterThan">
      <formula>0</formula>
    </cfRule>
    <cfRule type="cellIs" dxfId="13518" priority="8022" stopIfTrue="1" operator="lessThan">
      <formula>0</formula>
    </cfRule>
  </conditionalFormatting>
  <conditionalFormatting sqref="AE382">
    <cfRule type="cellIs" dxfId="13517" priority="8019" stopIfTrue="1" operator="greaterThan">
      <formula>0</formula>
    </cfRule>
    <cfRule type="cellIs" dxfId="13516" priority="8020" stopIfTrue="1" operator="lessThan">
      <formula>0</formula>
    </cfRule>
  </conditionalFormatting>
  <conditionalFormatting sqref="AB278">
    <cfRule type="cellIs" dxfId="13515" priority="8017" stopIfTrue="1" operator="greaterThan">
      <formula>0</formula>
    </cfRule>
    <cfRule type="cellIs" dxfId="13514" priority="8018" stopIfTrue="1" operator="lessThan">
      <formula>0</formula>
    </cfRule>
  </conditionalFormatting>
  <conditionalFormatting sqref="AB278">
    <cfRule type="cellIs" dxfId="13513" priority="8015" stopIfTrue="1" operator="greaterThan">
      <formula>0</formula>
    </cfRule>
    <cfRule type="cellIs" dxfId="13512" priority="8016" stopIfTrue="1" operator="lessThan">
      <formula>0</formula>
    </cfRule>
  </conditionalFormatting>
  <conditionalFormatting sqref="AB278">
    <cfRule type="cellIs" dxfId="13511" priority="8013" stopIfTrue="1" operator="greaterThan">
      <formula>0</formula>
    </cfRule>
    <cfRule type="cellIs" dxfId="13510" priority="8014" stopIfTrue="1" operator="lessThan">
      <formula>0</formula>
    </cfRule>
  </conditionalFormatting>
  <conditionalFormatting sqref="AB304">
    <cfRule type="cellIs" dxfId="13509" priority="8011" stopIfTrue="1" operator="greaterThan">
      <formula>0</formula>
    </cfRule>
    <cfRule type="cellIs" dxfId="13508" priority="8012" stopIfTrue="1" operator="lessThan">
      <formula>0</formula>
    </cfRule>
  </conditionalFormatting>
  <conditionalFormatting sqref="AB304">
    <cfRule type="cellIs" dxfId="13507" priority="8009" stopIfTrue="1" operator="greaterThan">
      <formula>0</formula>
    </cfRule>
    <cfRule type="cellIs" dxfId="13506" priority="8010" stopIfTrue="1" operator="lessThan">
      <formula>0</formula>
    </cfRule>
  </conditionalFormatting>
  <conditionalFormatting sqref="AB304">
    <cfRule type="cellIs" dxfId="13505" priority="8007" stopIfTrue="1" operator="greaterThan">
      <formula>0</formula>
    </cfRule>
    <cfRule type="cellIs" dxfId="13504" priority="8008" stopIfTrue="1" operator="lessThan">
      <formula>0</formula>
    </cfRule>
  </conditionalFormatting>
  <conditionalFormatting sqref="AB332">
    <cfRule type="cellIs" dxfId="13503" priority="8005" stopIfTrue="1" operator="greaterThan">
      <formula>0</formula>
    </cfRule>
    <cfRule type="cellIs" dxfId="13502" priority="8006" stopIfTrue="1" operator="lessThan">
      <formula>0</formula>
    </cfRule>
  </conditionalFormatting>
  <conditionalFormatting sqref="AB332">
    <cfRule type="cellIs" dxfId="13501" priority="8003" stopIfTrue="1" operator="greaterThan">
      <formula>0</formula>
    </cfRule>
    <cfRule type="cellIs" dxfId="13500" priority="8004" stopIfTrue="1" operator="lessThan">
      <formula>0</formula>
    </cfRule>
  </conditionalFormatting>
  <conditionalFormatting sqref="AB332">
    <cfRule type="cellIs" dxfId="13499" priority="8001" stopIfTrue="1" operator="greaterThan">
      <formula>0</formula>
    </cfRule>
    <cfRule type="cellIs" dxfId="13498" priority="8002" stopIfTrue="1" operator="lessThan">
      <formula>0</formula>
    </cfRule>
  </conditionalFormatting>
  <conditionalFormatting sqref="AB382">
    <cfRule type="cellIs" dxfId="13497" priority="7979" stopIfTrue="1" operator="greaterThan">
      <formula>0</formula>
    </cfRule>
    <cfRule type="cellIs" dxfId="13496" priority="7980" stopIfTrue="1" operator="lessThan">
      <formula>0</formula>
    </cfRule>
  </conditionalFormatting>
  <conditionalFormatting sqref="AB382">
    <cfRule type="cellIs" dxfId="13495" priority="7977" stopIfTrue="1" operator="greaterThan">
      <formula>0</formula>
    </cfRule>
    <cfRule type="cellIs" dxfId="13494" priority="7978" stopIfTrue="1" operator="lessThan">
      <formula>0</formula>
    </cfRule>
  </conditionalFormatting>
  <conditionalFormatting sqref="AX278">
    <cfRule type="cellIs" dxfId="13493" priority="7975" stopIfTrue="1" operator="greaterThan">
      <formula>0</formula>
    </cfRule>
    <cfRule type="cellIs" dxfId="13492" priority="7976" stopIfTrue="1" operator="lessThan">
      <formula>0</formula>
    </cfRule>
  </conditionalFormatting>
  <conditionalFormatting sqref="AB355">
    <cfRule type="cellIs" dxfId="13491" priority="7993" stopIfTrue="1" operator="greaterThan">
      <formula>0</formula>
    </cfRule>
    <cfRule type="cellIs" dxfId="13490" priority="7994" stopIfTrue="1" operator="lessThan">
      <formula>0</formula>
    </cfRule>
  </conditionalFormatting>
  <conditionalFormatting sqref="AB355">
    <cfRule type="cellIs" dxfId="13489" priority="7991" stopIfTrue="1" operator="greaterThan">
      <formula>0</formula>
    </cfRule>
    <cfRule type="cellIs" dxfId="13488" priority="7992" stopIfTrue="1" operator="lessThan">
      <formula>0</formula>
    </cfRule>
  </conditionalFormatting>
  <conditionalFormatting sqref="AB355">
    <cfRule type="cellIs" dxfId="13487" priority="7989" stopIfTrue="1" operator="greaterThan">
      <formula>0</formula>
    </cfRule>
    <cfRule type="cellIs" dxfId="13486" priority="7990" stopIfTrue="1" operator="lessThan">
      <formula>0</formula>
    </cfRule>
  </conditionalFormatting>
  <conditionalFormatting sqref="AE355">
    <cfRule type="cellIs" dxfId="13485" priority="7987" stopIfTrue="1" operator="greaterThan">
      <formula>0</formula>
    </cfRule>
    <cfRule type="cellIs" dxfId="13484" priority="7988" stopIfTrue="1" operator="lessThan">
      <formula>0</formula>
    </cfRule>
  </conditionalFormatting>
  <conditionalFormatting sqref="AE355">
    <cfRule type="cellIs" dxfId="13483" priority="7985" stopIfTrue="1" operator="greaterThan">
      <formula>0</formula>
    </cfRule>
    <cfRule type="cellIs" dxfId="13482" priority="7986" stopIfTrue="1" operator="lessThan">
      <formula>0</formula>
    </cfRule>
  </conditionalFormatting>
  <conditionalFormatting sqref="AE355">
    <cfRule type="cellIs" dxfId="13481" priority="7983" stopIfTrue="1" operator="greaterThan">
      <formula>0</formula>
    </cfRule>
    <cfRule type="cellIs" dxfId="13480" priority="7984" stopIfTrue="1" operator="lessThan">
      <formula>0</formula>
    </cfRule>
  </conditionalFormatting>
  <conditionalFormatting sqref="AB382">
    <cfRule type="cellIs" dxfId="13479" priority="7981" stopIfTrue="1" operator="greaterThan">
      <formula>0</formula>
    </cfRule>
    <cfRule type="cellIs" dxfId="13478" priority="7982" stopIfTrue="1" operator="lessThan">
      <formula>0</formula>
    </cfRule>
  </conditionalFormatting>
  <conditionalFormatting sqref="AX304">
    <cfRule type="cellIs" dxfId="13477" priority="7973" stopIfTrue="1" operator="greaterThan">
      <formula>0</formula>
    </cfRule>
    <cfRule type="cellIs" dxfId="13476" priority="7974" stopIfTrue="1" operator="lessThan">
      <formula>0</formula>
    </cfRule>
  </conditionalFormatting>
  <conditionalFormatting sqref="AX332">
    <cfRule type="cellIs" dxfId="13475" priority="7971" stopIfTrue="1" operator="greaterThan">
      <formula>0</formula>
    </cfRule>
    <cfRule type="cellIs" dxfId="13474" priority="7972" stopIfTrue="1" operator="lessThan">
      <formula>0</formula>
    </cfRule>
  </conditionalFormatting>
  <conditionalFormatting sqref="AX355">
    <cfRule type="cellIs" dxfId="13473" priority="7969" stopIfTrue="1" operator="greaterThan">
      <formula>0</formula>
    </cfRule>
    <cfRule type="cellIs" dxfId="13472" priority="7970" stopIfTrue="1" operator="lessThan">
      <formula>0</formula>
    </cfRule>
  </conditionalFormatting>
  <conditionalFormatting sqref="AN291 AK291">
    <cfRule type="cellIs" dxfId="13471" priority="7965" stopIfTrue="1" operator="greaterThan">
      <formula>0</formula>
    </cfRule>
    <cfRule type="cellIs" dxfId="13470" priority="7966" stopIfTrue="1" operator="lessThan">
      <formula>0</formula>
    </cfRule>
  </conditionalFormatting>
  <conditionalFormatting sqref="T291">
    <cfRule type="cellIs" dxfId="13469" priority="7963" stopIfTrue="1" operator="lessThan">
      <formula>0</formula>
    </cfRule>
    <cfRule type="cellIs" dxfId="13468" priority="7964" stopIfTrue="1" operator="greaterThan">
      <formula>0</formula>
    </cfRule>
  </conditionalFormatting>
  <conditionalFormatting sqref="U291 S291 O291 M291 K291 I291 Q291">
    <cfRule type="cellIs" dxfId="13467" priority="7961" stopIfTrue="1" operator="greaterThan">
      <formula>0</formula>
    </cfRule>
    <cfRule type="cellIs" dxfId="13466" priority="7962" stopIfTrue="1" operator="lessThan">
      <formula>0</formula>
    </cfRule>
  </conditionalFormatting>
  <conditionalFormatting sqref="AX291">
    <cfRule type="cellIs" dxfId="13465" priority="7959" stopIfTrue="1" operator="greaterThan">
      <formula>0</formula>
    </cfRule>
    <cfRule type="cellIs" dxfId="13464" priority="7960" stopIfTrue="1" operator="lessThan">
      <formula>0</formula>
    </cfRule>
  </conditionalFormatting>
  <conditionalFormatting sqref="AB291">
    <cfRule type="cellIs" dxfId="13463" priority="7957" stopIfTrue="1" operator="greaterThan">
      <formula>0</formula>
    </cfRule>
    <cfRule type="cellIs" dxfId="13462" priority="7958" stopIfTrue="1" operator="lessThan">
      <formula>0</formula>
    </cfRule>
  </conditionalFormatting>
  <conditionalFormatting sqref="AE291">
    <cfRule type="cellIs" dxfId="13461" priority="7955" stopIfTrue="1" operator="greaterThan">
      <formula>0</formula>
    </cfRule>
    <cfRule type="cellIs" dxfId="13460" priority="7956" stopIfTrue="1" operator="lessThan">
      <formula>0</formula>
    </cfRule>
  </conditionalFormatting>
  <conditionalFormatting sqref="AH291">
    <cfRule type="cellIs" dxfId="13459" priority="7953" stopIfTrue="1" operator="greaterThan">
      <formula>0</formula>
    </cfRule>
    <cfRule type="cellIs" dxfId="13458" priority="7954" stopIfTrue="1" operator="lessThan">
      <formula>0</formula>
    </cfRule>
  </conditionalFormatting>
  <conditionalFormatting sqref="AK318 AX318">
    <cfRule type="cellIs" dxfId="13457" priority="7951" stopIfTrue="1" operator="greaterThan">
      <formula>0</formula>
    </cfRule>
    <cfRule type="cellIs" dxfId="13456" priority="7952" stopIfTrue="1" operator="lessThan">
      <formula>0</formula>
    </cfRule>
  </conditionalFormatting>
  <conditionalFormatting sqref="T318">
    <cfRule type="cellIs" dxfId="13455" priority="7949" stopIfTrue="1" operator="lessThan">
      <formula>0</formula>
    </cfRule>
    <cfRule type="cellIs" dxfId="13454" priority="7950" stopIfTrue="1" operator="greaterThan">
      <formula>0</formula>
    </cfRule>
  </conditionalFormatting>
  <conditionalFormatting sqref="U318 S318 O318 M318 K318 I318 Q318">
    <cfRule type="cellIs" dxfId="13453" priority="7947" stopIfTrue="1" operator="greaterThan">
      <formula>0</formula>
    </cfRule>
    <cfRule type="cellIs" dxfId="13452" priority="7948" stopIfTrue="1" operator="lessThan">
      <formula>0</formula>
    </cfRule>
  </conditionalFormatting>
  <conditionalFormatting sqref="AB318">
    <cfRule type="cellIs" dxfId="13451" priority="7945" stopIfTrue="1" operator="greaterThan">
      <formula>0</formula>
    </cfRule>
    <cfRule type="cellIs" dxfId="13450" priority="7946" stopIfTrue="1" operator="lessThan">
      <formula>0</formula>
    </cfRule>
  </conditionalFormatting>
  <conditionalFormatting sqref="AB318">
    <cfRule type="cellIs" dxfId="13449" priority="7943" stopIfTrue="1" operator="greaterThan">
      <formula>0</formula>
    </cfRule>
    <cfRule type="cellIs" dxfId="13448" priority="7944" stopIfTrue="1" operator="lessThan">
      <formula>0</formula>
    </cfRule>
  </conditionalFormatting>
  <conditionalFormatting sqref="AB318">
    <cfRule type="cellIs" dxfId="13447" priority="7941" stopIfTrue="1" operator="greaterThan">
      <formula>0</formula>
    </cfRule>
    <cfRule type="cellIs" dxfId="13446" priority="7942" stopIfTrue="1" operator="lessThan">
      <formula>0</formula>
    </cfRule>
  </conditionalFormatting>
  <conditionalFormatting sqref="AB318">
    <cfRule type="cellIs" dxfId="13445" priority="7939" stopIfTrue="1" operator="greaterThan">
      <formula>0</formula>
    </cfRule>
    <cfRule type="cellIs" dxfId="13444" priority="7940" stopIfTrue="1" operator="lessThan">
      <formula>0</formula>
    </cfRule>
  </conditionalFormatting>
  <conditionalFormatting sqref="AB318">
    <cfRule type="cellIs" dxfId="13443" priority="7937" stopIfTrue="1" operator="greaterThan">
      <formula>0</formula>
    </cfRule>
    <cfRule type="cellIs" dxfId="13442" priority="7938" stopIfTrue="1" operator="lessThan">
      <formula>0</formula>
    </cfRule>
  </conditionalFormatting>
  <conditionalFormatting sqref="AE318">
    <cfRule type="cellIs" dxfId="13441" priority="7935" stopIfTrue="1" operator="greaterThan">
      <formula>0</formula>
    </cfRule>
    <cfRule type="cellIs" dxfId="13440" priority="7936" stopIfTrue="1" operator="lessThan">
      <formula>0</formula>
    </cfRule>
  </conditionalFormatting>
  <conditionalFormatting sqref="AE318">
    <cfRule type="cellIs" dxfId="13439" priority="7933" stopIfTrue="1" operator="greaterThan">
      <formula>0</formula>
    </cfRule>
    <cfRule type="cellIs" dxfId="13438" priority="7934" stopIfTrue="1" operator="lessThan">
      <formula>0</formula>
    </cfRule>
  </conditionalFormatting>
  <conditionalFormatting sqref="AE318">
    <cfRule type="cellIs" dxfId="13437" priority="7931" stopIfTrue="1" operator="greaterThan">
      <formula>0</formula>
    </cfRule>
    <cfRule type="cellIs" dxfId="13436" priority="7932" stopIfTrue="1" operator="lessThan">
      <formula>0</formula>
    </cfRule>
  </conditionalFormatting>
  <conditionalFormatting sqref="AE318">
    <cfRule type="cellIs" dxfId="13435" priority="7929" stopIfTrue="1" operator="greaterThan">
      <formula>0</formula>
    </cfRule>
    <cfRule type="cellIs" dxfId="13434" priority="7930" stopIfTrue="1" operator="lessThan">
      <formula>0</formula>
    </cfRule>
  </conditionalFormatting>
  <conditionalFormatting sqref="AE318">
    <cfRule type="cellIs" dxfId="13433" priority="7927" stopIfTrue="1" operator="greaterThan">
      <formula>0</formula>
    </cfRule>
    <cfRule type="cellIs" dxfId="13432" priority="7928" stopIfTrue="1" operator="lessThan">
      <formula>0</formula>
    </cfRule>
  </conditionalFormatting>
  <conditionalFormatting sqref="AH318">
    <cfRule type="cellIs" dxfId="13431" priority="7925" stopIfTrue="1" operator="greaterThan">
      <formula>0</formula>
    </cfRule>
    <cfRule type="cellIs" dxfId="13430" priority="7926" stopIfTrue="1" operator="lessThan">
      <formula>0</formula>
    </cfRule>
  </conditionalFormatting>
  <conditionalFormatting sqref="AH318">
    <cfRule type="cellIs" dxfId="13429" priority="7923" stopIfTrue="1" operator="greaterThan">
      <formula>0</formula>
    </cfRule>
    <cfRule type="cellIs" dxfId="13428" priority="7924" stopIfTrue="1" operator="lessThan">
      <formula>0</formula>
    </cfRule>
  </conditionalFormatting>
  <conditionalFormatting sqref="AH318">
    <cfRule type="cellIs" dxfId="13427" priority="7921" stopIfTrue="1" operator="greaterThan">
      <formula>0</formula>
    </cfRule>
    <cfRule type="cellIs" dxfId="13426" priority="7922" stopIfTrue="1" operator="lessThan">
      <formula>0</formula>
    </cfRule>
  </conditionalFormatting>
  <conditionalFormatting sqref="AH318">
    <cfRule type="cellIs" dxfId="13425" priority="7919" stopIfTrue="1" operator="greaterThan">
      <formula>0</formula>
    </cfRule>
    <cfRule type="cellIs" dxfId="13424" priority="7920" stopIfTrue="1" operator="lessThan">
      <formula>0</formula>
    </cfRule>
  </conditionalFormatting>
  <conditionalFormatting sqref="AH318">
    <cfRule type="cellIs" dxfId="13423" priority="7917" stopIfTrue="1" operator="greaterThan">
      <formula>0</formula>
    </cfRule>
    <cfRule type="cellIs" dxfId="13422" priority="7918" stopIfTrue="1" operator="lessThan">
      <formula>0</formula>
    </cfRule>
  </conditionalFormatting>
  <conditionalFormatting sqref="AN318">
    <cfRule type="cellIs" dxfId="13421" priority="7913" stopIfTrue="1" operator="greaterThan">
      <formula>0</formula>
    </cfRule>
    <cfRule type="cellIs" dxfId="13420" priority="7914" stopIfTrue="1" operator="lessThan">
      <formula>0</formula>
    </cfRule>
  </conditionalFormatting>
  <conditionalFormatting sqref="AN318">
    <cfRule type="cellIs" dxfId="13419" priority="7911" stopIfTrue="1" operator="greaterThan">
      <formula>0</formula>
    </cfRule>
    <cfRule type="cellIs" dxfId="13418" priority="7912" stopIfTrue="1" operator="lessThan">
      <formula>0</formula>
    </cfRule>
  </conditionalFormatting>
  <conditionalFormatting sqref="AN318">
    <cfRule type="cellIs" dxfId="13417" priority="7909" stopIfTrue="1" operator="greaterThan">
      <formula>0</formula>
    </cfRule>
    <cfRule type="cellIs" dxfId="13416" priority="7910" stopIfTrue="1" operator="lessThan">
      <formula>0</formula>
    </cfRule>
  </conditionalFormatting>
  <conditionalFormatting sqref="AN318">
    <cfRule type="cellIs" dxfId="13415" priority="7907" stopIfTrue="1" operator="greaterThan">
      <formula>0</formula>
    </cfRule>
    <cfRule type="cellIs" dxfId="13414" priority="7908" stopIfTrue="1" operator="lessThan">
      <formula>0</formula>
    </cfRule>
  </conditionalFormatting>
  <conditionalFormatting sqref="AN318">
    <cfRule type="cellIs" dxfId="13413" priority="7915" stopIfTrue="1" operator="greaterThan">
      <formula>0</formula>
    </cfRule>
    <cfRule type="cellIs" dxfId="13412" priority="7916" stopIfTrue="1" operator="lessThan">
      <formula>0</formula>
    </cfRule>
  </conditionalFormatting>
  <conditionalFormatting sqref="AX377 AK377">
    <cfRule type="cellIs" dxfId="13411" priority="7905" stopIfTrue="1" operator="greaterThan">
      <formula>0</formula>
    </cfRule>
    <cfRule type="cellIs" dxfId="13410" priority="7906" stopIfTrue="1" operator="lessThan">
      <formula>0</formula>
    </cfRule>
  </conditionalFormatting>
  <conditionalFormatting sqref="T377">
    <cfRule type="cellIs" dxfId="13409" priority="7903" stopIfTrue="1" operator="lessThan">
      <formula>0</formula>
    </cfRule>
    <cfRule type="cellIs" dxfId="13408" priority="7904" stopIfTrue="1" operator="greaterThan">
      <formula>0</formula>
    </cfRule>
  </conditionalFormatting>
  <conditionalFormatting sqref="U377 S377 O377 M377 K377 I377 Q377">
    <cfRule type="cellIs" dxfId="13407" priority="7901" stopIfTrue="1" operator="greaterThan">
      <formula>0</formula>
    </cfRule>
    <cfRule type="cellIs" dxfId="13406" priority="7902" stopIfTrue="1" operator="lessThan">
      <formula>0</formula>
    </cfRule>
  </conditionalFormatting>
  <conditionalFormatting sqref="AB377">
    <cfRule type="cellIs" dxfId="13405" priority="7899" stopIfTrue="1" operator="greaterThan">
      <formula>0</formula>
    </cfRule>
    <cfRule type="cellIs" dxfId="13404" priority="7900" stopIfTrue="1" operator="lessThan">
      <formula>0</formula>
    </cfRule>
  </conditionalFormatting>
  <conditionalFormatting sqref="AB377">
    <cfRule type="cellIs" dxfId="13403" priority="7897" stopIfTrue="1" operator="greaterThan">
      <formula>0</formula>
    </cfRule>
    <cfRule type="cellIs" dxfId="13402" priority="7898" stopIfTrue="1" operator="lessThan">
      <formula>0</formula>
    </cfRule>
  </conditionalFormatting>
  <conditionalFormatting sqref="AB377">
    <cfRule type="cellIs" dxfId="13401" priority="7895" stopIfTrue="1" operator="greaterThan">
      <formula>0</formula>
    </cfRule>
    <cfRule type="cellIs" dxfId="13400" priority="7896" stopIfTrue="1" operator="lessThan">
      <formula>0</formula>
    </cfRule>
  </conditionalFormatting>
  <conditionalFormatting sqref="AB377">
    <cfRule type="cellIs" dxfId="13399" priority="7893" stopIfTrue="1" operator="greaterThan">
      <formula>0</formula>
    </cfRule>
    <cfRule type="cellIs" dxfId="13398" priority="7894" stopIfTrue="1" operator="lessThan">
      <formula>0</formula>
    </cfRule>
  </conditionalFormatting>
  <conditionalFormatting sqref="AB377">
    <cfRule type="cellIs" dxfId="13397" priority="7891" stopIfTrue="1" operator="greaterThan">
      <formula>0</formula>
    </cfRule>
    <cfRule type="cellIs" dxfId="13396" priority="7892" stopIfTrue="1" operator="lessThan">
      <formula>0</formula>
    </cfRule>
  </conditionalFormatting>
  <conditionalFormatting sqref="AE377">
    <cfRule type="cellIs" dxfId="13395" priority="7889" stopIfTrue="1" operator="greaterThan">
      <formula>0</formula>
    </cfRule>
    <cfRule type="cellIs" dxfId="13394" priority="7890" stopIfTrue="1" operator="lessThan">
      <formula>0</formula>
    </cfRule>
  </conditionalFormatting>
  <conditionalFormatting sqref="AE377">
    <cfRule type="cellIs" dxfId="13393" priority="7887" stopIfTrue="1" operator="greaterThan">
      <formula>0</formula>
    </cfRule>
    <cfRule type="cellIs" dxfId="13392" priority="7888" stopIfTrue="1" operator="lessThan">
      <formula>0</formula>
    </cfRule>
  </conditionalFormatting>
  <conditionalFormatting sqref="AE377">
    <cfRule type="cellIs" dxfId="13391" priority="7885" stopIfTrue="1" operator="greaterThan">
      <formula>0</formula>
    </cfRule>
    <cfRule type="cellIs" dxfId="13390" priority="7886" stopIfTrue="1" operator="lessThan">
      <formula>0</formula>
    </cfRule>
  </conditionalFormatting>
  <conditionalFormatting sqref="AE377">
    <cfRule type="cellIs" dxfId="13389" priority="7883" stopIfTrue="1" operator="greaterThan">
      <formula>0</formula>
    </cfRule>
    <cfRule type="cellIs" dxfId="13388" priority="7884" stopIfTrue="1" operator="lessThan">
      <formula>0</formula>
    </cfRule>
  </conditionalFormatting>
  <conditionalFormatting sqref="AE377">
    <cfRule type="cellIs" dxfId="13387" priority="7881" stopIfTrue="1" operator="greaterThan">
      <formula>0</formula>
    </cfRule>
    <cfRule type="cellIs" dxfId="13386" priority="7882" stopIfTrue="1" operator="lessThan">
      <formula>0</formula>
    </cfRule>
  </conditionalFormatting>
  <conditionalFormatting sqref="AH377">
    <cfRule type="cellIs" dxfId="13385" priority="7879" stopIfTrue="1" operator="greaterThan">
      <formula>0</formula>
    </cfRule>
    <cfRule type="cellIs" dxfId="13384" priority="7880" stopIfTrue="1" operator="lessThan">
      <formula>0</formula>
    </cfRule>
  </conditionalFormatting>
  <conditionalFormatting sqref="AH377">
    <cfRule type="cellIs" dxfId="13383" priority="7877" stopIfTrue="1" operator="greaterThan">
      <formula>0</formula>
    </cfRule>
    <cfRule type="cellIs" dxfId="13382" priority="7878" stopIfTrue="1" operator="lessThan">
      <formula>0</formula>
    </cfRule>
  </conditionalFormatting>
  <conditionalFormatting sqref="AH377">
    <cfRule type="cellIs" dxfId="13381" priority="7875" stopIfTrue="1" operator="greaterThan">
      <formula>0</formula>
    </cfRule>
    <cfRule type="cellIs" dxfId="13380" priority="7876" stopIfTrue="1" operator="lessThan">
      <formula>0</formula>
    </cfRule>
  </conditionalFormatting>
  <conditionalFormatting sqref="AH377">
    <cfRule type="cellIs" dxfId="13379" priority="7873" stopIfTrue="1" operator="greaterThan">
      <formula>0</formula>
    </cfRule>
    <cfRule type="cellIs" dxfId="13378" priority="7874" stopIfTrue="1" operator="lessThan">
      <formula>0</formula>
    </cfRule>
  </conditionalFormatting>
  <conditionalFormatting sqref="AH377">
    <cfRule type="cellIs" dxfId="13377" priority="7871" stopIfTrue="1" operator="greaterThan">
      <formula>0</formula>
    </cfRule>
    <cfRule type="cellIs" dxfId="13376" priority="7872" stopIfTrue="1" operator="lessThan">
      <formula>0</formula>
    </cfRule>
  </conditionalFormatting>
  <conditionalFormatting sqref="AN377">
    <cfRule type="cellIs" dxfId="13375" priority="7867" stopIfTrue="1" operator="greaterThan">
      <formula>0</formula>
    </cfRule>
    <cfRule type="cellIs" dxfId="13374" priority="7868" stopIfTrue="1" operator="lessThan">
      <formula>0</formula>
    </cfRule>
  </conditionalFormatting>
  <conditionalFormatting sqref="AN377">
    <cfRule type="cellIs" dxfId="13373" priority="7865" stopIfTrue="1" operator="greaterThan">
      <formula>0</formula>
    </cfRule>
    <cfRule type="cellIs" dxfId="13372" priority="7866" stopIfTrue="1" operator="lessThan">
      <formula>0</formula>
    </cfRule>
  </conditionalFormatting>
  <conditionalFormatting sqref="AN377">
    <cfRule type="cellIs" dxfId="13371" priority="7863" stopIfTrue="1" operator="greaterThan">
      <formula>0</formula>
    </cfRule>
    <cfRule type="cellIs" dxfId="13370" priority="7864" stopIfTrue="1" operator="lessThan">
      <formula>0</formula>
    </cfRule>
  </conditionalFormatting>
  <conditionalFormatting sqref="AN377">
    <cfRule type="cellIs" dxfId="13369" priority="7861" stopIfTrue="1" operator="greaterThan">
      <formula>0</formula>
    </cfRule>
    <cfRule type="cellIs" dxfId="13368" priority="7862" stopIfTrue="1" operator="lessThan">
      <formula>0</formula>
    </cfRule>
  </conditionalFormatting>
  <conditionalFormatting sqref="AN377">
    <cfRule type="cellIs" dxfId="13367" priority="7869" stopIfTrue="1" operator="greaterThan">
      <formula>0</formula>
    </cfRule>
    <cfRule type="cellIs" dxfId="13366" priority="7870" stopIfTrue="1" operator="lessThan">
      <formula>0</formula>
    </cfRule>
  </conditionalFormatting>
  <conditionalFormatting sqref="AX206">
    <cfRule type="cellIs" dxfId="13365" priority="7859" stopIfTrue="1" operator="greaterThan">
      <formula>0</formula>
    </cfRule>
    <cfRule type="cellIs" dxfId="13364" priority="7860" stopIfTrue="1" operator="lessThan">
      <formula>0</formula>
    </cfRule>
  </conditionalFormatting>
  <conditionalFormatting sqref="AX257">
    <cfRule type="cellIs" dxfId="13363" priority="7857" stopIfTrue="1" operator="greaterThan">
      <formula>0</formula>
    </cfRule>
    <cfRule type="cellIs" dxfId="13362" priority="7858" stopIfTrue="1" operator="lessThan">
      <formula>0</formula>
    </cfRule>
  </conditionalFormatting>
  <conditionalFormatting sqref="AX292">
    <cfRule type="cellIs" dxfId="13361" priority="7855" stopIfTrue="1" operator="greaterThan">
      <formula>0</formula>
    </cfRule>
    <cfRule type="cellIs" dxfId="13360" priority="7856" stopIfTrue="1" operator="lessThan">
      <formula>0</formula>
    </cfRule>
  </conditionalFormatting>
  <conditionalFormatting sqref="AX319">
    <cfRule type="cellIs" dxfId="13359" priority="7853" stopIfTrue="1" operator="greaterThan">
      <formula>0</formula>
    </cfRule>
    <cfRule type="cellIs" dxfId="13358" priority="7854" stopIfTrue="1" operator="lessThan">
      <formula>0</formula>
    </cfRule>
  </conditionalFormatting>
  <conditionalFormatting sqref="AX324">
    <cfRule type="cellIs" dxfId="13357" priority="7851" stopIfTrue="1" operator="greaterThan">
      <formula>0</formula>
    </cfRule>
    <cfRule type="cellIs" dxfId="13356" priority="7852" stopIfTrue="1" operator="lessThan">
      <formula>0</formula>
    </cfRule>
  </conditionalFormatting>
  <conditionalFormatting sqref="AX337">
    <cfRule type="cellIs" dxfId="13355" priority="7849" stopIfTrue="1" operator="greaterThan">
      <formula>0</formula>
    </cfRule>
    <cfRule type="cellIs" dxfId="13354" priority="7850" stopIfTrue="1" operator="lessThan">
      <formula>0</formula>
    </cfRule>
  </conditionalFormatting>
  <conditionalFormatting sqref="AX344">
    <cfRule type="cellIs" dxfId="13353" priority="7847" stopIfTrue="1" operator="greaterThan">
      <formula>0</formula>
    </cfRule>
    <cfRule type="cellIs" dxfId="13352" priority="7848" stopIfTrue="1" operator="lessThan">
      <formula>0</formula>
    </cfRule>
  </conditionalFormatting>
  <conditionalFormatting sqref="AX348">
    <cfRule type="cellIs" dxfId="13351" priority="7845" stopIfTrue="1" operator="greaterThan">
      <formula>0</formula>
    </cfRule>
    <cfRule type="cellIs" dxfId="13350" priority="7846" stopIfTrue="1" operator="lessThan">
      <formula>0</formula>
    </cfRule>
  </conditionalFormatting>
  <conditionalFormatting sqref="AX361">
    <cfRule type="cellIs" dxfId="13349" priority="7843" stopIfTrue="1" operator="greaterThan">
      <formula>0</formula>
    </cfRule>
    <cfRule type="cellIs" dxfId="13348" priority="7844" stopIfTrue="1" operator="lessThan">
      <formula>0</formula>
    </cfRule>
  </conditionalFormatting>
  <conditionalFormatting sqref="AX368">
    <cfRule type="cellIs" dxfId="13347" priority="7841" stopIfTrue="1" operator="greaterThan">
      <formula>0</formula>
    </cfRule>
    <cfRule type="cellIs" dxfId="13346" priority="7842" stopIfTrue="1" operator="lessThan">
      <formula>0</formula>
    </cfRule>
  </conditionalFormatting>
  <conditionalFormatting sqref="AX376">
    <cfRule type="cellIs" dxfId="13345" priority="7839" stopIfTrue="1" operator="greaterThan">
      <formula>0</formula>
    </cfRule>
    <cfRule type="cellIs" dxfId="13344" priority="7840" stopIfTrue="1" operator="lessThan">
      <formula>0</formula>
    </cfRule>
  </conditionalFormatting>
  <conditionalFormatting sqref="AX382">
    <cfRule type="cellIs" dxfId="13343" priority="7837" stopIfTrue="1" operator="greaterThan">
      <formula>0</formula>
    </cfRule>
    <cfRule type="cellIs" dxfId="13342" priority="7838" stopIfTrue="1" operator="lessThan">
      <formula>0</formula>
    </cfRule>
  </conditionalFormatting>
  <conditionalFormatting sqref="AN376">
    <cfRule type="cellIs" dxfId="13341" priority="7835" stopIfTrue="1" operator="greaterThan">
      <formula>0</formula>
    </cfRule>
    <cfRule type="cellIs" dxfId="13340" priority="7836" stopIfTrue="1" operator="lessThan">
      <formula>0</formula>
    </cfRule>
  </conditionalFormatting>
  <conditionalFormatting sqref="AE4">
    <cfRule type="cellIs" dxfId="13339" priority="7833" stopIfTrue="1" operator="greaterThan">
      <formula>0</formula>
    </cfRule>
    <cfRule type="cellIs" dxfId="13338" priority="7834" stopIfTrue="1" operator="lessThan">
      <formula>0</formula>
    </cfRule>
  </conditionalFormatting>
  <conditionalFormatting sqref="AE4">
    <cfRule type="cellIs" dxfId="13337" priority="7831" stopIfTrue="1" operator="greaterThan">
      <formula>0</formula>
    </cfRule>
    <cfRule type="cellIs" dxfId="13336" priority="7832" stopIfTrue="1" operator="lessThan">
      <formula>0</formula>
    </cfRule>
  </conditionalFormatting>
  <conditionalFormatting sqref="AE11">
    <cfRule type="cellIs" dxfId="13335" priority="7829" stopIfTrue="1" operator="greaterThan">
      <formula>0</formula>
    </cfRule>
    <cfRule type="cellIs" dxfId="13334" priority="7830" stopIfTrue="1" operator="lessThan">
      <formula>0</formula>
    </cfRule>
  </conditionalFormatting>
  <conditionalFormatting sqref="AE11">
    <cfRule type="cellIs" dxfId="13333" priority="7827" stopIfTrue="1" operator="greaterThan">
      <formula>0</formula>
    </cfRule>
    <cfRule type="cellIs" dxfId="13332" priority="7828" stopIfTrue="1" operator="lessThan">
      <formula>0</formula>
    </cfRule>
  </conditionalFormatting>
  <conditionalFormatting sqref="AE26">
    <cfRule type="cellIs" dxfId="13331" priority="7825" stopIfTrue="1" operator="greaterThan">
      <formula>0</formula>
    </cfRule>
    <cfRule type="cellIs" dxfId="13330" priority="7826" stopIfTrue="1" operator="lessThan">
      <formula>0</formula>
    </cfRule>
  </conditionalFormatting>
  <conditionalFormatting sqref="AE26">
    <cfRule type="cellIs" dxfId="13329" priority="7823" stopIfTrue="1" operator="greaterThan">
      <formula>0</formula>
    </cfRule>
    <cfRule type="cellIs" dxfId="13328" priority="7824" stopIfTrue="1" operator="lessThan">
      <formula>0</formula>
    </cfRule>
  </conditionalFormatting>
  <conditionalFormatting sqref="AE39">
    <cfRule type="cellIs" dxfId="13327" priority="7821" stopIfTrue="1" operator="greaterThan">
      <formula>0</formula>
    </cfRule>
    <cfRule type="cellIs" dxfId="13326" priority="7822" stopIfTrue="1" operator="lessThan">
      <formula>0</formula>
    </cfRule>
  </conditionalFormatting>
  <conditionalFormatting sqref="AE39">
    <cfRule type="cellIs" dxfId="13325" priority="7819" stopIfTrue="1" operator="greaterThan">
      <formula>0</formula>
    </cfRule>
    <cfRule type="cellIs" dxfId="13324" priority="7820" stopIfTrue="1" operator="lessThan">
      <formula>0</formula>
    </cfRule>
  </conditionalFormatting>
  <conditionalFormatting sqref="AE381">
    <cfRule type="cellIs" dxfId="13323" priority="7817" stopIfTrue="1" operator="greaterThan">
      <formula>0</formula>
    </cfRule>
    <cfRule type="cellIs" dxfId="13322" priority="7818" stopIfTrue="1" operator="lessThan">
      <formula>0</formula>
    </cfRule>
  </conditionalFormatting>
  <conditionalFormatting sqref="AB381">
    <cfRule type="cellIs" dxfId="13321" priority="7815" stopIfTrue="1" operator="greaterThan">
      <formula>0</formula>
    </cfRule>
    <cfRule type="cellIs" dxfId="13320" priority="7816" stopIfTrue="1" operator="lessThan">
      <formula>0</formula>
    </cfRule>
  </conditionalFormatting>
  <conditionalFormatting sqref="AE309:AE310">
    <cfRule type="cellIs" dxfId="13319" priority="7813" stopIfTrue="1" operator="greaterThan">
      <formula>0</formula>
    </cfRule>
    <cfRule type="cellIs" dxfId="13318" priority="7814" stopIfTrue="1" operator="lessThan">
      <formula>0</formula>
    </cfRule>
  </conditionalFormatting>
  <conditionalFormatting sqref="AB309">
    <cfRule type="cellIs" dxfId="13317" priority="7811" stopIfTrue="1" operator="greaterThan">
      <formula>0</formula>
    </cfRule>
    <cfRule type="cellIs" dxfId="13316" priority="7812" stopIfTrue="1" operator="lessThan">
      <formula>0</formula>
    </cfRule>
  </conditionalFormatting>
  <conditionalFormatting sqref="AB343">
    <cfRule type="cellIs" dxfId="13315" priority="7809" stopIfTrue="1" operator="greaterThan">
      <formula>0</formula>
    </cfRule>
    <cfRule type="cellIs" dxfId="13314" priority="7810" stopIfTrue="1" operator="lessThan">
      <formula>0</formula>
    </cfRule>
  </conditionalFormatting>
  <conditionalFormatting sqref="AE343">
    <cfRule type="cellIs" dxfId="13313" priority="7807" stopIfTrue="1" operator="greaterThan">
      <formula>0</formula>
    </cfRule>
    <cfRule type="cellIs" dxfId="13312" priority="7808" stopIfTrue="1" operator="lessThan">
      <formula>0</formula>
    </cfRule>
  </conditionalFormatting>
  <conditionalFormatting sqref="AB385">
    <cfRule type="cellIs" dxfId="13311" priority="7805" stopIfTrue="1" operator="greaterThan">
      <formula>0</formula>
    </cfRule>
    <cfRule type="cellIs" dxfId="13310" priority="7806" stopIfTrue="1" operator="lessThan">
      <formula>0</formula>
    </cfRule>
  </conditionalFormatting>
  <conditionalFormatting sqref="AB385">
    <cfRule type="cellIs" dxfId="13309" priority="7803" stopIfTrue="1" operator="greaterThan">
      <formula>0</formula>
    </cfRule>
    <cfRule type="cellIs" dxfId="13308" priority="7804" stopIfTrue="1" operator="lessThan">
      <formula>0</formula>
    </cfRule>
  </conditionalFormatting>
  <conditionalFormatting sqref="AB385">
    <cfRule type="cellIs" dxfId="13307" priority="7801" stopIfTrue="1" operator="greaterThan">
      <formula>0</formula>
    </cfRule>
    <cfRule type="cellIs" dxfId="13306" priority="7802" stopIfTrue="1" operator="lessThan">
      <formula>0</formula>
    </cfRule>
  </conditionalFormatting>
  <conditionalFormatting sqref="AB385">
    <cfRule type="cellIs" dxfId="13305" priority="7799" stopIfTrue="1" operator="greaterThan">
      <formula>0</formula>
    </cfRule>
    <cfRule type="cellIs" dxfId="13304" priority="7800" stopIfTrue="1" operator="lessThan">
      <formula>0</formula>
    </cfRule>
  </conditionalFormatting>
  <conditionalFormatting sqref="AB385">
    <cfRule type="cellIs" dxfId="13303" priority="7797" stopIfTrue="1" operator="greaterThan">
      <formula>0</formula>
    </cfRule>
    <cfRule type="cellIs" dxfId="13302" priority="7798" stopIfTrue="1" operator="lessThan">
      <formula>0</formula>
    </cfRule>
  </conditionalFormatting>
  <conditionalFormatting sqref="AE385">
    <cfRule type="cellIs" dxfId="13301" priority="7795" stopIfTrue="1" operator="greaterThan">
      <formula>0</formula>
    </cfRule>
    <cfRule type="cellIs" dxfId="13300" priority="7796" stopIfTrue="1" operator="lessThan">
      <formula>0</formula>
    </cfRule>
  </conditionalFormatting>
  <conditionalFormatting sqref="AE385">
    <cfRule type="cellIs" dxfId="13299" priority="7793" stopIfTrue="1" operator="greaterThan">
      <formula>0</formula>
    </cfRule>
    <cfRule type="cellIs" dxfId="13298" priority="7794" stopIfTrue="1" operator="lessThan">
      <formula>0</formula>
    </cfRule>
  </conditionalFormatting>
  <conditionalFormatting sqref="AE385">
    <cfRule type="cellIs" dxfId="13297" priority="7791" stopIfTrue="1" operator="greaterThan">
      <formula>0</formula>
    </cfRule>
    <cfRule type="cellIs" dxfId="13296" priority="7792" stopIfTrue="1" operator="lessThan">
      <formula>0</formula>
    </cfRule>
  </conditionalFormatting>
  <conditionalFormatting sqref="AE385">
    <cfRule type="cellIs" dxfId="13295" priority="7789" stopIfTrue="1" operator="greaterThan">
      <formula>0</formula>
    </cfRule>
    <cfRule type="cellIs" dxfId="13294" priority="7790" stopIfTrue="1" operator="lessThan">
      <formula>0</formula>
    </cfRule>
  </conditionalFormatting>
  <conditionalFormatting sqref="AE385">
    <cfRule type="cellIs" dxfId="13293" priority="7787" stopIfTrue="1" operator="greaterThan">
      <formula>0</formula>
    </cfRule>
    <cfRule type="cellIs" dxfId="13292" priority="7788" stopIfTrue="1" operator="lessThan">
      <formula>0</formula>
    </cfRule>
  </conditionalFormatting>
  <conditionalFormatting sqref="AH378">
    <cfRule type="cellIs" dxfId="13291" priority="7785" stopIfTrue="1" operator="greaterThan">
      <formula>0</formula>
    </cfRule>
    <cfRule type="cellIs" dxfId="13290" priority="7786" stopIfTrue="1" operator="lessThan">
      <formula>0</formula>
    </cfRule>
  </conditionalFormatting>
  <conditionalFormatting sqref="AH378">
    <cfRule type="cellIs" dxfId="13289" priority="7783" stopIfTrue="1" operator="greaterThan">
      <formula>0</formula>
    </cfRule>
    <cfRule type="cellIs" dxfId="13288" priority="7784" stopIfTrue="1" operator="lessThan">
      <formula>0</formula>
    </cfRule>
  </conditionalFormatting>
  <conditionalFormatting sqref="AH378">
    <cfRule type="cellIs" dxfId="13287" priority="7781" stopIfTrue="1" operator="greaterThan">
      <formula>0</formula>
    </cfRule>
    <cfRule type="cellIs" dxfId="13286" priority="7782" stopIfTrue="1" operator="lessThan">
      <formula>0</formula>
    </cfRule>
  </conditionalFormatting>
  <conditionalFormatting sqref="AH378">
    <cfRule type="cellIs" dxfId="13285" priority="7779" stopIfTrue="1" operator="greaterThan">
      <formula>0</formula>
    </cfRule>
    <cfRule type="cellIs" dxfId="13284" priority="7780" stopIfTrue="1" operator="lessThan">
      <formula>0</formula>
    </cfRule>
  </conditionalFormatting>
  <conditionalFormatting sqref="AH378">
    <cfRule type="cellIs" dxfId="13283" priority="7777" stopIfTrue="1" operator="greaterThan">
      <formula>0</formula>
    </cfRule>
    <cfRule type="cellIs" dxfId="13282" priority="7778" stopIfTrue="1" operator="lessThan">
      <formula>0</formula>
    </cfRule>
  </conditionalFormatting>
  <conditionalFormatting sqref="AB378">
    <cfRule type="cellIs" dxfId="13281" priority="7775" stopIfTrue="1" operator="greaterThan">
      <formula>0</formula>
    </cfRule>
    <cfRule type="cellIs" dxfId="13280" priority="7776" stopIfTrue="1" operator="lessThan">
      <formula>0</formula>
    </cfRule>
  </conditionalFormatting>
  <conditionalFormatting sqref="AB378">
    <cfRule type="cellIs" dxfId="13279" priority="7773" stopIfTrue="1" operator="greaterThan">
      <formula>0</formula>
    </cfRule>
    <cfRule type="cellIs" dxfId="13278" priority="7774" stopIfTrue="1" operator="lessThan">
      <formula>0</formula>
    </cfRule>
  </conditionalFormatting>
  <conditionalFormatting sqref="AB378">
    <cfRule type="cellIs" dxfId="13277" priority="7771" stopIfTrue="1" operator="greaterThan">
      <formula>0</formula>
    </cfRule>
    <cfRule type="cellIs" dxfId="13276" priority="7772" stopIfTrue="1" operator="lessThan">
      <formula>0</formula>
    </cfRule>
  </conditionalFormatting>
  <conditionalFormatting sqref="AB378">
    <cfRule type="cellIs" dxfId="13275" priority="7769" stopIfTrue="1" operator="greaterThan">
      <formula>0</formula>
    </cfRule>
    <cfRule type="cellIs" dxfId="13274" priority="7770" stopIfTrue="1" operator="lessThan">
      <formula>0</formula>
    </cfRule>
  </conditionalFormatting>
  <conditionalFormatting sqref="AB378">
    <cfRule type="cellIs" dxfId="13273" priority="7767" stopIfTrue="1" operator="greaterThan">
      <formula>0</formula>
    </cfRule>
    <cfRule type="cellIs" dxfId="13272" priority="7768" stopIfTrue="1" operator="lessThan">
      <formula>0</formula>
    </cfRule>
  </conditionalFormatting>
  <conditionalFormatting sqref="AB350">
    <cfRule type="cellIs" dxfId="13271" priority="7765" stopIfTrue="1" operator="greaterThan">
      <formula>0</formula>
    </cfRule>
    <cfRule type="cellIs" dxfId="13270" priority="7766" stopIfTrue="1" operator="lessThan">
      <formula>0</formula>
    </cfRule>
  </conditionalFormatting>
  <conditionalFormatting sqref="AB350">
    <cfRule type="cellIs" dxfId="13269" priority="7763" stopIfTrue="1" operator="greaterThan">
      <formula>0</formula>
    </cfRule>
    <cfRule type="cellIs" dxfId="13268" priority="7764" stopIfTrue="1" operator="lessThan">
      <formula>0</formula>
    </cfRule>
  </conditionalFormatting>
  <conditionalFormatting sqref="AB350">
    <cfRule type="cellIs" dxfId="13267" priority="7761" stopIfTrue="1" operator="greaterThan">
      <formula>0</formula>
    </cfRule>
    <cfRule type="cellIs" dxfId="13266" priority="7762" stopIfTrue="1" operator="lessThan">
      <formula>0</formula>
    </cfRule>
  </conditionalFormatting>
  <conditionalFormatting sqref="AB370">
    <cfRule type="cellIs" dxfId="13265" priority="7759" stopIfTrue="1" operator="greaterThan">
      <formula>0</formula>
    </cfRule>
    <cfRule type="cellIs" dxfId="13264" priority="7760" stopIfTrue="1" operator="lessThan">
      <formula>0</formula>
    </cfRule>
  </conditionalFormatting>
  <conditionalFormatting sqref="AB370">
    <cfRule type="cellIs" dxfId="13263" priority="7757" stopIfTrue="1" operator="greaterThan">
      <formula>0</formula>
    </cfRule>
    <cfRule type="cellIs" dxfId="13262" priority="7758" stopIfTrue="1" operator="lessThan">
      <formula>0</formula>
    </cfRule>
  </conditionalFormatting>
  <conditionalFormatting sqref="AB370">
    <cfRule type="cellIs" dxfId="13261" priority="7755" stopIfTrue="1" operator="greaterThan">
      <formula>0</formula>
    </cfRule>
    <cfRule type="cellIs" dxfId="13260" priority="7756" stopIfTrue="1" operator="lessThan">
      <formula>0</formula>
    </cfRule>
  </conditionalFormatting>
  <conditionalFormatting sqref="AE370">
    <cfRule type="cellIs" dxfId="13259" priority="7753" stopIfTrue="1" operator="greaterThan">
      <formula>0</formula>
    </cfRule>
    <cfRule type="cellIs" dxfId="13258" priority="7754" stopIfTrue="1" operator="lessThan">
      <formula>0</formula>
    </cfRule>
  </conditionalFormatting>
  <conditionalFormatting sqref="AE370">
    <cfRule type="cellIs" dxfId="13257" priority="7751" stopIfTrue="1" operator="greaterThan">
      <formula>0</formula>
    </cfRule>
    <cfRule type="cellIs" dxfId="13256" priority="7752" stopIfTrue="1" operator="lessThan">
      <formula>0</formula>
    </cfRule>
  </conditionalFormatting>
  <conditionalFormatting sqref="AE370">
    <cfRule type="cellIs" dxfId="13255" priority="7749" stopIfTrue="1" operator="greaterThan">
      <formula>0</formula>
    </cfRule>
    <cfRule type="cellIs" dxfId="13254" priority="7750" stopIfTrue="1" operator="lessThan">
      <formula>0</formula>
    </cfRule>
  </conditionalFormatting>
  <conditionalFormatting sqref="AE350">
    <cfRule type="cellIs" dxfId="13253" priority="7747" stopIfTrue="1" operator="greaterThan">
      <formula>0</formula>
    </cfRule>
    <cfRule type="cellIs" dxfId="13252" priority="7748" stopIfTrue="1" operator="lessThan">
      <formula>0</formula>
    </cfRule>
  </conditionalFormatting>
  <conditionalFormatting sqref="AE350">
    <cfRule type="cellIs" dxfId="13251" priority="7745" stopIfTrue="1" operator="greaterThan">
      <formula>0</formula>
    </cfRule>
    <cfRule type="cellIs" dxfId="13250" priority="7746" stopIfTrue="1" operator="lessThan">
      <formula>0</formula>
    </cfRule>
  </conditionalFormatting>
  <conditionalFormatting sqref="AE350">
    <cfRule type="cellIs" dxfId="13249" priority="7743" stopIfTrue="1" operator="greaterThan">
      <formula>0</formula>
    </cfRule>
    <cfRule type="cellIs" dxfId="13248" priority="7744" stopIfTrue="1" operator="lessThan">
      <formula>0</formula>
    </cfRule>
  </conditionalFormatting>
  <conditionalFormatting sqref="AB387:AB388">
    <cfRule type="cellIs" dxfId="13247" priority="7739" stopIfTrue="1" operator="greaterThan">
      <formula>0</formula>
    </cfRule>
    <cfRule type="cellIs" dxfId="13246" priority="7740" stopIfTrue="1" operator="lessThan">
      <formula>0</formula>
    </cfRule>
  </conditionalFormatting>
  <conditionalFormatting sqref="AE387:AE388">
    <cfRule type="cellIs" dxfId="13245" priority="7737" stopIfTrue="1" operator="greaterThan">
      <formula>0</formula>
    </cfRule>
    <cfRule type="cellIs" dxfId="13244" priority="7738" stopIfTrue="1" operator="lessThan">
      <formula>0</formula>
    </cfRule>
  </conditionalFormatting>
  <conditionalFormatting sqref="AH387:AH388">
    <cfRule type="cellIs" dxfId="13243" priority="7735" stopIfTrue="1" operator="greaterThan">
      <formula>0</formula>
    </cfRule>
    <cfRule type="cellIs" dxfId="13242" priority="7736" stopIfTrue="1" operator="lessThan">
      <formula>0</formula>
    </cfRule>
  </conditionalFormatting>
  <conditionalFormatting sqref="AB394 AB396">
    <cfRule type="cellIs" dxfId="13241" priority="7733" stopIfTrue="1" operator="greaterThan">
      <formula>0</formula>
    </cfRule>
    <cfRule type="cellIs" dxfId="13240" priority="7734" stopIfTrue="1" operator="lessThan">
      <formula>0</formula>
    </cfRule>
  </conditionalFormatting>
  <conditionalFormatting sqref="AB394 AB396">
    <cfRule type="cellIs" dxfId="13239" priority="7731" stopIfTrue="1" operator="greaterThan">
      <formula>0</formula>
    </cfRule>
    <cfRule type="cellIs" dxfId="13238" priority="7732" stopIfTrue="1" operator="lessThan">
      <formula>0</formula>
    </cfRule>
  </conditionalFormatting>
  <conditionalFormatting sqref="AB394 AB396">
    <cfRule type="cellIs" dxfId="13237" priority="7729" stopIfTrue="1" operator="greaterThan">
      <formula>0</formula>
    </cfRule>
    <cfRule type="cellIs" dxfId="13236" priority="7730" stopIfTrue="1" operator="lessThan">
      <formula>0</formula>
    </cfRule>
  </conditionalFormatting>
  <conditionalFormatting sqref="AE394 AE396">
    <cfRule type="cellIs" dxfId="13235" priority="7727" stopIfTrue="1" operator="greaterThan">
      <formula>0</formula>
    </cfRule>
    <cfRule type="cellIs" dxfId="13234" priority="7728" stopIfTrue="1" operator="lessThan">
      <formula>0</formula>
    </cfRule>
  </conditionalFormatting>
  <conditionalFormatting sqref="AE394 AE396">
    <cfRule type="cellIs" dxfId="13233" priority="7725" stopIfTrue="1" operator="greaterThan">
      <formula>0</formula>
    </cfRule>
    <cfRule type="cellIs" dxfId="13232" priority="7726" stopIfTrue="1" operator="lessThan">
      <formula>0</formula>
    </cfRule>
  </conditionalFormatting>
  <conditionalFormatting sqref="AE394 AE396">
    <cfRule type="cellIs" dxfId="13231" priority="7723" stopIfTrue="1" operator="greaterThan">
      <formula>0</formula>
    </cfRule>
    <cfRule type="cellIs" dxfId="13230" priority="7724" stopIfTrue="1" operator="lessThan">
      <formula>0</formula>
    </cfRule>
  </conditionalFormatting>
  <conditionalFormatting sqref="AX397:AX399 AX412:AX413 AX415 AX428 AX447">
    <cfRule type="cellIs" dxfId="13229" priority="7721" stopIfTrue="1" operator="greaterThan">
      <formula>0</formula>
    </cfRule>
    <cfRule type="cellIs" dxfId="13228" priority="7722" stopIfTrue="1" operator="lessThan">
      <formula>0</formula>
    </cfRule>
  </conditionalFormatting>
  <conditionalFormatting sqref="AX397:AX399 AX412:AX413 AX415 AX428 AX447">
    <cfRule type="cellIs" dxfId="13227" priority="7719" stopIfTrue="1" operator="greaterThan">
      <formula>0</formula>
    </cfRule>
    <cfRule type="cellIs" dxfId="13226" priority="7720" stopIfTrue="1" operator="lessThan">
      <formula>0</formula>
    </cfRule>
  </conditionalFormatting>
  <conditionalFormatting sqref="AX388">
    <cfRule type="cellIs" dxfId="13225" priority="7717" stopIfTrue="1" operator="greaterThan">
      <formula>0</formula>
    </cfRule>
    <cfRule type="cellIs" dxfId="13224" priority="7718" stopIfTrue="1" operator="lessThan">
      <formula>0</formula>
    </cfRule>
  </conditionalFormatting>
  <conditionalFormatting sqref="AX392">
    <cfRule type="cellIs" dxfId="13223" priority="7715" stopIfTrue="1" operator="greaterThan">
      <formula>0</formula>
    </cfRule>
    <cfRule type="cellIs" dxfId="13222" priority="7716" stopIfTrue="1" operator="lessThan">
      <formula>0</formula>
    </cfRule>
  </conditionalFormatting>
  <conditionalFormatting sqref="AB398:AB399 AB401">
    <cfRule type="cellIs" dxfId="13221" priority="7713" stopIfTrue="1" operator="greaterThan">
      <formula>0</formula>
    </cfRule>
    <cfRule type="cellIs" dxfId="13220" priority="7714" stopIfTrue="1" operator="lessThan">
      <formula>0</formula>
    </cfRule>
  </conditionalFormatting>
  <conditionalFormatting sqref="AB398:AB399 AB401">
    <cfRule type="cellIs" dxfId="13219" priority="7711" stopIfTrue="1" operator="greaterThan">
      <formula>0</formula>
    </cfRule>
    <cfRule type="cellIs" dxfId="13218" priority="7712" stopIfTrue="1" operator="lessThan">
      <formula>0</formula>
    </cfRule>
  </conditionalFormatting>
  <conditionalFormatting sqref="AB398:AB399 AB401">
    <cfRule type="cellIs" dxfId="13217" priority="7709" stopIfTrue="1" operator="greaterThan">
      <formula>0</formula>
    </cfRule>
    <cfRule type="cellIs" dxfId="13216" priority="7710" stopIfTrue="1" operator="lessThan">
      <formula>0</formula>
    </cfRule>
  </conditionalFormatting>
  <conditionalFormatting sqref="AB398:AB399 AB401">
    <cfRule type="cellIs" dxfId="13215" priority="7707" stopIfTrue="1" operator="greaterThan">
      <formula>0</formula>
    </cfRule>
    <cfRule type="cellIs" dxfId="13214" priority="7708" stopIfTrue="1" operator="lessThan">
      <formula>0</formula>
    </cfRule>
  </conditionalFormatting>
  <conditionalFormatting sqref="AB398:AB399 AB401">
    <cfRule type="cellIs" dxfId="13213" priority="7705" stopIfTrue="1" operator="greaterThan">
      <formula>0</formula>
    </cfRule>
    <cfRule type="cellIs" dxfId="13212" priority="7706" stopIfTrue="1" operator="lessThan">
      <formula>0</formula>
    </cfRule>
  </conditionalFormatting>
  <conditionalFormatting sqref="AE398:AE399 AE401">
    <cfRule type="cellIs" dxfId="13211" priority="7703" stopIfTrue="1" operator="greaterThan">
      <formula>0</formula>
    </cfRule>
    <cfRule type="cellIs" dxfId="13210" priority="7704" stopIfTrue="1" operator="lessThan">
      <formula>0</formula>
    </cfRule>
  </conditionalFormatting>
  <conditionalFormatting sqref="AE398:AE399 AE401">
    <cfRule type="cellIs" dxfId="13209" priority="7701" stopIfTrue="1" operator="greaterThan">
      <formula>0</formula>
    </cfRule>
    <cfRule type="cellIs" dxfId="13208" priority="7702" stopIfTrue="1" operator="lessThan">
      <formula>0</formula>
    </cfRule>
  </conditionalFormatting>
  <conditionalFormatting sqref="AE398:AE399 AE401">
    <cfRule type="cellIs" dxfId="13207" priority="7699" stopIfTrue="1" operator="greaterThan">
      <formula>0</formula>
    </cfRule>
    <cfRule type="cellIs" dxfId="13206" priority="7700" stopIfTrue="1" operator="lessThan">
      <formula>0</formula>
    </cfRule>
  </conditionalFormatting>
  <conditionalFormatting sqref="AE398:AE399 AE401">
    <cfRule type="cellIs" dxfId="13205" priority="7697" stopIfTrue="1" operator="greaterThan">
      <formula>0</formula>
    </cfRule>
    <cfRule type="cellIs" dxfId="13204" priority="7698" stopIfTrue="1" operator="lessThan">
      <formula>0</formula>
    </cfRule>
  </conditionalFormatting>
  <conditionalFormatting sqref="AE398:AE399 AE401">
    <cfRule type="cellIs" dxfId="13203" priority="7695" stopIfTrue="1" operator="greaterThan">
      <formula>0</formula>
    </cfRule>
    <cfRule type="cellIs" dxfId="13202" priority="7696" stopIfTrue="1" operator="lessThan">
      <formula>0</formula>
    </cfRule>
  </conditionalFormatting>
  <conditionalFormatting sqref="AH412:AH413 AH469:AH471">
    <cfRule type="cellIs" dxfId="13201" priority="7673" stopIfTrue="1" operator="greaterThan">
      <formula>0</formula>
    </cfRule>
    <cfRule type="cellIs" dxfId="13200" priority="7674" stopIfTrue="1" operator="lessThan">
      <formula>0</formula>
    </cfRule>
  </conditionalFormatting>
  <conditionalFormatting sqref="AH412:AH413 AH469:AH471">
    <cfRule type="cellIs" dxfId="13199" priority="7671" stopIfTrue="1" operator="greaterThan">
      <formula>0</formula>
    </cfRule>
    <cfRule type="cellIs" dxfId="13198" priority="7672" stopIfTrue="1" operator="lessThan">
      <formula>0</formula>
    </cfRule>
  </conditionalFormatting>
  <conditionalFormatting sqref="AH412:AH413 AH469:AH471">
    <cfRule type="cellIs" dxfId="13197" priority="7669" stopIfTrue="1" operator="greaterThan">
      <formula>0</formula>
    </cfRule>
    <cfRule type="cellIs" dxfId="13196" priority="7670" stopIfTrue="1" operator="lessThan">
      <formula>0</formula>
    </cfRule>
  </conditionalFormatting>
  <conditionalFormatting sqref="AH412:AH413 AH469:AH471">
    <cfRule type="cellIs" dxfId="13195" priority="7667" stopIfTrue="1" operator="greaterThan">
      <formula>0</formula>
    </cfRule>
    <cfRule type="cellIs" dxfId="13194" priority="7668" stopIfTrue="1" operator="lessThan">
      <formula>0</formula>
    </cfRule>
  </conditionalFormatting>
  <conditionalFormatting sqref="AH412:AH413 AH469:AH471">
    <cfRule type="cellIs" dxfId="13193" priority="7665" stopIfTrue="1" operator="greaterThan">
      <formula>0</formula>
    </cfRule>
    <cfRule type="cellIs" dxfId="13192" priority="7666" stopIfTrue="1" operator="lessThan">
      <formula>0</formula>
    </cfRule>
  </conditionalFormatting>
  <conditionalFormatting sqref="AX396">
    <cfRule type="cellIs" dxfId="13191" priority="7653" stopIfTrue="1" operator="greaterThan">
      <formula>0</formula>
    </cfRule>
    <cfRule type="cellIs" dxfId="13190" priority="7654" stopIfTrue="1" operator="lessThan">
      <formula>0</formula>
    </cfRule>
  </conditionalFormatting>
  <conditionalFormatting sqref="AX396">
    <cfRule type="cellIs" dxfId="13189" priority="7651" stopIfTrue="1" operator="greaterThan">
      <formula>0</formula>
    </cfRule>
    <cfRule type="cellIs" dxfId="13188" priority="7652" stopIfTrue="1" operator="lessThan">
      <formula>0</formula>
    </cfRule>
  </conditionalFormatting>
  <conditionalFormatting sqref="AX401">
    <cfRule type="cellIs" dxfId="13187" priority="7649" stopIfTrue="1" operator="greaterThan">
      <formula>0</formula>
    </cfRule>
    <cfRule type="cellIs" dxfId="13186" priority="7650" stopIfTrue="1" operator="lessThan">
      <formula>0</formula>
    </cfRule>
  </conditionalFormatting>
  <conditionalFormatting sqref="AE400">
    <cfRule type="cellIs" dxfId="13185" priority="7647" stopIfTrue="1" operator="greaterThan">
      <formula>0</formula>
    </cfRule>
    <cfRule type="cellIs" dxfId="13184" priority="7648" stopIfTrue="1" operator="lessThan">
      <formula>0</formula>
    </cfRule>
  </conditionalFormatting>
  <conditionalFormatting sqref="AB400">
    <cfRule type="cellIs" dxfId="13183" priority="7645" stopIfTrue="1" operator="greaterThan">
      <formula>0</formula>
    </cfRule>
    <cfRule type="cellIs" dxfId="13182" priority="7646" stopIfTrue="1" operator="lessThan">
      <formula>0</formula>
    </cfRule>
  </conditionalFormatting>
  <conditionalFormatting sqref="AH400">
    <cfRule type="cellIs" dxfId="13181" priority="7643" stopIfTrue="1" operator="greaterThan">
      <formula>0</formula>
    </cfRule>
    <cfRule type="cellIs" dxfId="13180" priority="7644" stopIfTrue="1" operator="lessThan">
      <formula>0</formula>
    </cfRule>
  </conditionalFormatting>
  <conditionalFormatting sqref="AX400">
    <cfRule type="cellIs" dxfId="13179" priority="7641" stopIfTrue="1" operator="greaterThan">
      <formula>0</formula>
    </cfRule>
    <cfRule type="cellIs" dxfId="13178" priority="7642" stopIfTrue="1" operator="lessThan">
      <formula>0</formula>
    </cfRule>
  </conditionalFormatting>
  <conditionalFormatting sqref="AB412 AB415:AB416">
    <cfRule type="cellIs" dxfId="13177" priority="7639" stopIfTrue="1" operator="greaterThan">
      <formula>0</formula>
    </cfRule>
    <cfRule type="cellIs" dxfId="13176" priority="7640" stopIfTrue="1" operator="lessThan">
      <formula>0</formula>
    </cfRule>
  </conditionalFormatting>
  <conditionalFormatting sqref="AB412 AB415:AB416">
    <cfRule type="cellIs" dxfId="13175" priority="7637" stopIfTrue="1" operator="greaterThan">
      <formula>0</formula>
    </cfRule>
    <cfRule type="cellIs" dxfId="13174" priority="7638" stopIfTrue="1" operator="lessThan">
      <formula>0</formula>
    </cfRule>
  </conditionalFormatting>
  <conditionalFormatting sqref="AB412 AB415:AB416">
    <cfRule type="cellIs" dxfId="13173" priority="7635" stopIfTrue="1" operator="greaterThan">
      <formula>0</formula>
    </cfRule>
    <cfRule type="cellIs" dxfId="13172" priority="7636" stopIfTrue="1" operator="lessThan">
      <formula>0</formula>
    </cfRule>
  </conditionalFormatting>
  <conditionalFormatting sqref="AB412 AB415:AB416">
    <cfRule type="cellIs" dxfId="13171" priority="7633" stopIfTrue="1" operator="greaterThan">
      <formula>0</formula>
    </cfRule>
    <cfRule type="cellIs" dxfId="13170" priority="7634" stopIfTrue="1" operator="lessThan">
      <formula>0</formula>
    </cfRule>
  </conditionalFormatting>
  <conditionalFormatting sqref="AB412 AB415:AB416">
    <cfRule type="cellIs" dxfId="13169" priority="7631" stopIfTrue="1" operator="greaterThan">
      <formula>0</formula>
    </cfRule>
    <cfRule type="cellIs" dxfId="13168" priority="7632" stopIfTrue="1" operator="lessThan">
      <formula>0</formula>
    </cfRule>
  </conditionalFormatting>
  <conditionalFormatting sqref="AE412 AE415:AE416">
    <cfRule type="cellIs" dxfId="13167" priority="7629" stopIfTrue="1" operator="greaterThan">
      <formula>0</formula>
    </cfRule>
    <cfRule type="cellIs" dxfId="13166" priority="7630" stopIfTrue="1" operator="lessThan">
      <formula>0</formula>
    </cfRule>
  </conditionalFormatting>
  <conditionalFormatting sqref="AE412 AE415:AE416">
    <cfRule type="cellIs" dxfId="13165" priority="7627" stopIfTrue="1" operator="greaterThan">
      <formula>0</formula>
    </cfRule>
    <cfRule type="cellIs" dxfId="13164" priority="7628" stopIfTrue="1" operator="lessThan">
      <formula>0</formula>
    </cfRule>
  </conditionalFormatting>
  <conditionalFormatting sqref="AE412 AE415:AE416">
    <cfRule type="cellIs" dxfId="13163" priority="7625" stopIfTrue="1" operator="greaterThan">
      <formula>0</formula>
    </cfRule>
    <cfRule type="cellIs" dxfId="13162" priority="7626" stopIfTrue="1" operator="lessThan">
      <formula>0</formula>
    </cfRule>
  </conditionalFormatting>
  <conditionalFormatting sqref="AE412 AE415:AE416">
    <cfRule type="cellIs" dxfId="13161" priority="7623" stopIfTrue="1" operator="greaterThan">
      <formula>0</formula>
    </cfRule>
    <cfRule type="cellIs" dxfId="13160" priority="7624" stopIfTrue="1" operator="lessThan">
      <formula>0</formula>
    </cfRule>
  </conditionalFormatting>
  <conditionalFormatting sqref="AE412 AE415:AE416">
    <cfRule type="cellIs" dxfId="13159" priority="7621" stopIfTrue="1" operator="greaterThan">
      <formula>0</formula>
    </cfRule>
    <cfRule type="cellIs" dxfId="13158" priority="7622" stopIfTrue="1" operator="lessThan">
      <formula>0</formula>
    </cfRule>
  </conditionalFormatting>
  <conditionalFormatting sqref="AB395">
    <cfRule type="cellIs" dxfId="13157" priority="7619" stopIfTrue="1" operator="greaterThan">
      <formula>0</formula>
    </cfRule>
    <cfRule type="cellIs" dxfId="13156" priority="7620" stopIfTrue="1" operator="lessThan">
      <formula>0</formula>
    </cfRule>
  </conditionalFormatting>
  <conditionalFormatting sqref="AB395">
    <cfRule type="cellIs" dxfId="13155" priority="7617" stopIfTrue="1" operator="greaterThan">
      <formula>0</formula>
    </cfRule>
    <cfRule type="cellIs" dxfId="13154" priority="7618" stopIfTrue="1" operator="lessThan">
      <formula>0</formula>
    </cfRule>
  </conditionalFormatting>
  <conditionalFormatting sqref="AE395">
    <cfRule type="cellIs" dxfId="13153" priority="7615" stopIfTrue="1" operator="greaterThan">
      <formula>0</formula>
    </cfRule>
    <cfRule type="cellIs" dxfId="13152" priority="7616" stopIfTrue="1" operator="lessThan">
      <formula>0</formula>
    </cfRule>
  </conditionalFormatting>
  <conditionalFormatting sqref="AE395">
    <cfRule type="cellIs" dxfId="13151" priority="7613" stopIfTrue="1" operator="greaterThan">
      <formula>0</formula>
    </cfRule>
    <cfRule type="cellIs" dxfId="13150" priority="7614" stopIfTrue="1" operator="lessThan">
      <formula>0</formula>
    </cfRule>
  </conditionalFormatting>
  <conditionalFormatting sqref="AB436 AB447 AB423:AB424 AB438:AB439">
    <cfRule type="cellIs" dxfId="13149" priority="7611" stopIfTrue="1" operator="greaterThan">
      <formula>0</formula>
    </cfRule>
    <cfRule type="cellIs" dxfId="13148" priority="7612" stopIfTrue="1" operator="lessThan">
      <formula>0</formula>
    </cfRule>
  </conditionalFormatting>
  <conditionalFormatting sqref="AB436 AB447 AB423:AB424 AB438:AB439">
    <cfRule type="cellIs" dxfId="13147" priority="7609" stopIfTrue="1" operator="greaterThan">
      <formula>0</formula>
    </cfRule>
    <cfRule type="cellIs" dxfId="13146" priority="7610" stopIfTrue="1" operator="lessThan">
      <formula>0</formula>
    </cfRule>
  </conditionalFormatting>
  <conditionalFormatting sqref="AB436 AB447 AB423:AB424 AB438:AB439">
    <cfRule type="cellIs" dxfId="13145" priority="7607" stopIfTrue="1" operator="greaterThan">
      <formula>0</formula>
    </cfRule>
    <cfRule type="cellIs" dxfId="13144" priority="7608" stopIfTrue="1" operator="lessThan">
      <formula>0</formula>
    </cfRule>
  </conditionalFormatting>
  <conditionalFormatting sqref="AB436 AB447 AB423:AB424 AB438:AB439">
    <cfRule type="cellIs" dxfId="13143" priority="7605" stopIfTrue="1" operator="greaterThan">
      <formula>0</formula>
    </cfRule>
    <cfRule type="cellIs" dxfId="13142" priority="7606" stopIfTrue="1" operator="lessThan">
      <formula>0</formula>
    </cfRule>
  </conditionalFormatting>
  <conditionalFormatting sqref="AB436 AB447 AB423:AB424 AB438:AB439">
    <cfRule type="cellIs" dxfId="13141" priority="7603" stopIfTrue="1" operator="greaterThan">
      <formula>0</formula>
    </cfRule>
    <cfRule type="cellIs" dxfId="13140" priority="7604" stopIfTrue="1" operator="lessThan">
      <formula>0</formula>
    </cfRule>
  </conditionalFormatting>
  <conditionalFormatting sqref="AE438:AE439 AE436 AE447 AE423:AE424">
    <cfRule type="cellIs" dxfId="13139" priority="7601" stopIfTrue="1" operator="greaterThan">
      <formula>0</formula>
    </cfRule>
    <cfRule type="cellIs" dxfId="13138" priority="7602" stopIfTrue="1" operator="lessThan">
      <formula>0</formula>
    </cfRule>
  </conditionalFormatting>
  <conditionalFormatting sqref="AE438:AE439 AE436 AE447 AE423:AE424">
    <cfRule type="cellIs" dxfId="13137" priority="7599" stopIfTrue="1" operator="greaterThan">
      <formula>0</formula>
    </cfRule>
    <cfRule type="cellIs" dxfId="13136" priority="7600" stopIfTrue="1" operator="lessThan">
      <formula>0</formula>
    </cfRule>
  </conditionalFormatting>
  <conditionalFormatting sqref="AE438:AE439 AE436 AE447 AE423:AE424">
    <cfRule type="cellIs" dxfId="13135" priority="7597" stopIfTrue="1" operator="greaterThan">
      <formula>0</formula>
    </cfRule>
    <cfRule type="cellIs" dxfId="13134" priority="7598" stopIfTrue="1" operator="lessThan">
      <formula>0</formula>
    </cfRule>
  </conditionalFormatting>
  <conditionalFormatting sqref="AE438:AE439 AE436 AE447 AE423:AE424">
    <cfRule type="cellIs" dxfId="13133" priority="7595" stopIfTrue="1" operator="greaterThan">
      <formula>0</formula>
    </cfRule>
    <cfRule type="cellIs" dxfId="13132" priority="7596" stopIfTrue="1" operator="lessThan">
      <formula>0</formula>
    </cfRule>
  </conditionalFormatting>
  <conditionalFormatting sqref="AE438:AE439 AE436 AE447 AE423:AE424">
    <cfRule type="cellIs" dxfId="13131" priority="7593" stopIfTrue="1" operator="greaterThan">
      <formula>0</formula>
    </cfRule>
    <cfRule type="cellIs" dxfId="13130" priority="7594" stopIfTrue="1" operator="lessThan">
      <formula>0</formula>
    </cfRule>
  </conditionalFormatting>
  <conditionalFormatting sqref="AB411">
    <cfRule type="cellIs" dxfId="13129" priority="7591" stopIfTrue="1" operator="greaterThan">
      <formula>0</formula>
    </cfRule>
    <cfRule type="cellIs" dxfId="13128" priority="7592" stopIfTrue="1" operator="lessThan">
      <formula>0</formula>
    </cfRule>
  </conditionalFormatting>
  <conditionalFormatting sqref="AB411">
    <cfRule type="cellIs" dxfId="13127" priority="7589" stopIfTrue="1" operator="greaterThan">
      <formula>0</formula>
    </cfRule>
    <cfRule type="cellIs" dxfId="13126" priority="7590" stopIfTrue="1" operator="lessThan">
      <formula>0</formula>
    </cfRule>
  </conditionalFormatting>
  <conditionalFormatting sqref="AB411">
    <cfRule type="cellIs" dxfId="13125" priority="7587" stopIfTrue="1" operator="greaterThan">
      <formula>0</formula>
    </cfRule>
    <cfRule type="cellIs" dxfId="13124" priority="7588" stopIfTrue="1" operator="lessThan">
      <formula>0</formula>
    </cfRule>
  </conditionalFormatting>
  <conditionalFormatting sqref="AK411">
    <cfRule type="cellIs" dxfId="13123" priority="7585" stopIfTrue="1" operator="greaterThan">
      <formula>0</formula>
    </cfRule>
    <cfRule type="cellIs" dxfId="13122" priority="7586" stopIfTrue="1" operator="lessThan">
      <formula>0</formula>
    </cfRule>
  </conditionalFormatting>
  <conditionalFormatting sqref="AH411">
    <cfRule type="cellIs" dxfId="13121" priority="7583" stopIfTrue="1" operator="greaterThan">
      <formula>0</formula>
    </cfRule>
    <cfRule type="cellIs" dxfId="13120" priority="7584" stopIfTrue="1" operator="lessThan">
      <formula>0</formula>
    </cfRule>
  </conditionalFormatting>
  <conditionalFormatting sqref="AH411">
    <cfRule type="cellIs" dxfId="13119" priority="7581" stopIfTrue="1" operator="greaterThan">
      <formula>0</formula>
    </cfRule>
    <cfRule type="cellIs" dxfId="13118" priority="7582" stopIfTrue="1" operator="lessThan">
      <formula>0</formula>
    </cfRule>
  </conditionalFormatting>
  <conditionalFormatting sqref="AH411">
    <cfRule type="cellIs" dxfId="13117" priority="7579" stopIfTrue="1" operator="greaterThan">
      <formula>0</formula>
    </cfRule>
    <cfRule type="cellIs" dxfId="13116" priority="7580" stopIfTrue="1" operator="lessThan">
      <formula>0</formula>
    </cfRule>
  </conditionalFormatting>
  <conditionalFormatting sqref="AH411">
    <cfRule type="cellIs" dxfId="13115" priority="7577" stopIfTrue="1" operator="greaterThan">
      <formula>0</formula>
    </cfRule>
    <cfRule type="cellIs" dxfId="13114" priority="7578" stopIfTrue="1" operator="lessThan">
      <formula>0</formula>
    </cfRule>
  </conditionalFormatting>
  <conditionalFormatting sqref="AH411">
    <cfRule type="cellIs" dxfId="13113" priority="7575" stopIfTrue="1" operator="greaterThan">
      <formula>0</formula>
    </cfRule>
    <cfRule type="cellIs" dxfId="13112" priority="7576" stopIfTrue="1" operator="lessThan">
      <formula>0</formula>
    </cfRule>
  </conditionalFormatting>
  <conditionalFormatting sqref="AN411">
    <cfRule type="cellIs" dxfId="13111" priority="7571" stopIfTrue="1" operator="greaterThan">
      <formula>0</formula>
    </cfRule>
    <cfRule type="cellIs" dxfId="13110" priority="7572" stopIfTrue="1" operator="lessThan">
      <formula>0</formula>
    </cfRule>
  </conditionalFormatting>
  <conditionalFormatting sqref="AN411">
    <cfRule type="cellIs" dxfId="13109" priority="7569" stopIfTrue="1" operator="greaterThan">
      <formula>0</formula>
    </cfRule>
    <cfRule type="cellIs" dxfId="13108" priority="7570" stopIfTrue="1" operator="lessThan">
      <formula>0</formula>
    </cfRule>
  </conditionalFormatting>
  <conditionalFormatting sqref="AN411">
    <cfRule type="cellIs" dxfId="13107" priority="7567" stopIfTrue="1" operator="greaterThan">
      <formula>0</formula>
    </cfRule>
    <cfRule type="cellIs" dxfId="13106" priority="7568" stopIfTrue="1" operator="lessThan">
      <formula>0</formula>
    </cfRule>
  </conditionalFormatting>
  <conditionalFormatting sqref="AN411">
    <cfRule type="cellIs" dxfId="13105" priority="7565" stopIfTrue="1" operator="greaterThan">
      <formula>0</formula>
    </cfRule>
    <cfRule type="cellIs" dxfId="13104" priority="7566" stopIfTrue="1" operator="lessThan">
      <formula>0</formula>
    </cfRule>
  </conditionalFormatting>
  <conditionalFormatting sqref="AN411">
    <cfRule type="cellIs" dxfId="13103" priority="7573" stopIfTrue="1" operator="greaterThan">
      <formula>0</formula>
    </cfRule>
    <cfRule type="cellIs" dxfId="13102" priority="7574" stopIfTrue="1" operator="lessThan">
      <formula>0</formula>
    </cfRule>
  </conditionalFormatting>
  <conditionalFormatting sqref="AE411">
    <cfRule type="cellIs" dxfId="13101" priority="7563" stopIfTrue="1" operator="greaterThan">
      <formula>0</formula>
    </cfRule>
    <cfRule type="cellIs" dxfId="13100" priority="7564" stopIfTrue="1" operator="lessThan">
      <formula>0</formula>
    </cfRule>
  </conditionalFormatting>
  <conditionalFormatting sqref="AE411">
    <cfRule type="cellIs" dxfId="13099" priority="7561" stopIfTrue="1" operator="greaterThan">
      <formula>0</formula>
    </cfRule>
    <cfRule type="cellIs" dxfId="13098" priority="7562" stopIfTrue="1" operator="lessThan">
      <formula>0</formula>
    </cfRule>
  </conditionalFormatting>
  <conditionalFormatting sqref="AE411">
    <cfRule type="cellIs" dxfId="13097" priority="7559" stopIfTrue="1" operator="greaterThan">
      <formula>0</formula>
    </cfRule>
    <cfRule type="cellIs" dxfId="13096" priority="7560" stopIfTrue="1" operator="lessThan">
      <formula>0</formula>
    </cfRule>
  </conditionalFormatting>
  <conditionalFormatting sqref="AX411">
    <cfRule type="cellIs" dxfId="13095" priority="7557" stopIfTrue="1" operator="greaterThan">
      <formula>0</formula>
    </cfRule>
    <cfRule type="cellIs" dxfId="13094" priority="7558" stopIfTrue="1" operator="lessThan">
      <formula>0</formula>
    </cfRule>
  </conditionalFormatting>
  <conditionalFormatting sqref="AX411">
    <cfRule type="cellIs" dxfId="13093" priority="7555" stopIfTrue="1" operator="greaterThan">
      <formula>0</formula>
    </cfRule>
    <cfRule type="cellIs" dxfId="13092" priority="7556" stopIfTrue="1" operator="lessThan">
      <formula>0</formula>
    </cfRule>
  </conditionalFormatting>
  <conditionalFormatting sqref="AB379">
    <cfRule type="cellIs" dxfId="13091" priority="7551" stopIfTrue="1" operator="greaterThan">
      <formula>0</formula>
    </cfRule>
    <cfRule type="cellIs" dxfId="13090" priority="7552" stopIfTrue="1" operator="lessThan">
      <formula>0</formula>
    </cfRule>
  </conditionalFormatting>
  <conditionalFormatting sqref="AB379">
    <cfRule type="cellIs" dxfId="13089" priority="7549" stopIfTrue="1" operator="greaterThan">
      <formula>0</formula>
    </cfRule>
    <cfRule type="cellIs" dxfId="13088" priority="7550" stopIfTrue="1" operator="lessThan">
      <formula>0</formula>
    </cfRule>
  </conditionalFormatting>
  <conditionalFormatting sqref="AB379">
    <cfRule type="cellIs" dxfId="13087" priority="7553" stopIfTrue="1" operator="greaterThan">
      <formula>0</formula>
    </cfRule>
    <cfRule type="cellIs" dxfId="13086" priority="7554" stopIfTrue="1" operator="lessThan">
      <formula>0</formula>
    </cfRule>
  </conditionalFormatting>
  <conditionalFormatting sqref="AB397">
    <cfRule type="cellIs" dxfId="13085" priority="7545" stopIfTrue="1" operator="greaterThan">
      <formula>0</formula>
    </cfRule>
    <cfRule type="cellIs" dxfId="13084" priority="7546" stopIfTrue="1" operator="lessThan">
      <formula>0</formula>
    </cfRule>
  </conditionalFormatting>
  <conditionalFormatting sqref="AB397">
    <cfRule type="cellIs" dxfId="13083" priority="7543" stopIfTrue="1" operator="greaterThan">
      <formula>0</formula>
    </cfRule>
    <cfRule type="cellIs" dxfId="13082" priority="7544" stopIfTrue="1" operator="lessThan">
      <formula>0</formula>
    </cfRule>
  </conditionalFormatting>
  <conditionalFormatting sqref="AB397">
    <cfRule type="cellIs" dxfId="13081" priority="7547" stopIfTrue="1" operator="greaterThan">
      <formula>0</formula>
    </cfRule>
    <cfRule type="cellIs" dxfId="13080" priority="7548" stopIfTrue="1" operator="lessThan">
      <formula>0</formula>
    </cfRule>
  </conditionalFormatting>
  <conditionalFormatting sqref="AE397">
    <cfRule type="cellIs" dxfId="13079" priority="7541" stopIfTrue="1" operator="greaterThan">
      <formula>0</formula>
    </cfRule>
    <cfRule type="cellIs" dxfId="13078" priority="7542" stopIfTrue="1" operator="lessThan">
      <formula>0</formula>
    </cfRule>
  </conditionalFormatting>
  <conditionalFormatting sqref="AE397">
    <cfRule type="cellIs" dxfId="13077" priority="7539" stopIfTrue="1" operator="greaterThan">
      <formula>0</formula>
    </cfRule>
    <cfRule type="cellIs" dxfId="13076" priority="7540" stopIfTrue="1" operator="lessThan">
      <formula>0</formula>
    </cfRule>
  </conditionalFormatting>
  <conditionalFormatting sqref="AE397">
    <cfRule type="cellIs" dxfId="13075" priority="7537" stopIfTrue="1" operator="greaterThan">
      <formula>0</formula>
    </cfRule>
    <cfRule type="cellIs" dxfId="13074" priority="7538" stopIfTrue="1" operator="lessThan">
      <formula>0</formula>
    </cfRule>
  </conditionalFormatting>
  <conditionalFormatting sqref="AE379">
    <cfRule type="cellIs" dxfId="13073" priority="7535" stopIfTrue="1" operator="greaterThan">
      <formula>0</formula>
    </cfRule>
    <cfRule type="cellIs" dxfId="13072" priority="7536" stopIfTrue="1" operator="lessThan">
      <formula>0</formula>
    </cfRule>
  </conditionalFormatting>
  <conditionalFormatting sqref="AE379">
    <cfRule type="cellIs" dxfId="13071" priority="7533" stopIfTrue="1" operator="greaterThan">
      <formula>0</formula>
    </cfRule>
    <cfRule type="cellIs" dxfId="13070" priority="7534" stopIfTrue="1" operator="lessThan">
      <formula>0</formula>
    </cfRule>
  </conditionalFormatting>
  <conditionalFormatting sqref="AE379">
    <cfRule type="cellIs" dxfId="13069" priority="7531" stopIfTrue="1" operator="greaterThan">
      <formula>0</formula>
    </cfRule>
    <cfRule type="cellIs" dxfId="13068" priority="7532" stopIfTrue="1" operator="lessThan">
      <formula>0</formula>
    </cfRule>
  </conditionalFormatting>
  <conditionalFormatting sqref="AB426 AB428 AB430">
    <cfRule type="cellIs" dxfId="13067" priority="7529" stopIfTrue="1" operator="greaterThan">
      <formula>0</formula>
    </cfRule>
    <cfRule type="cellIs" dxfId="13066" priority="7530" stopIfTrue="1" operator="lessThan">
      <formula>0</formula>
    </cfRule>
  </conditionalFormatting>
  <conditionalFormatting sqref="AB426 AB428 AB430">
    <cfRule type="cellIs" dxfId="13065" priority="7527" stopIfTrue="1" operator="greaterThan">
      <formula>0</formula>
    </cfRule>
    <cfRule type="cellIs" dxfId="13064" priority="7528" stopIfTrue="1" operator="lessThan">
      <formula>0</formula>
    </cfRule>
  </conditionalFormatting>
  <conditionalFormatting sqref="AB426 AB428 AB430">
    <cfRule type="cellIs" dxfId="13063" priority="7525" stopIfTrue="1" operator="greaterThan">
      <formula>0</formula>
    </cfRule>
    <cfRule type="cellIs" dxfId="13062" priority="7526" stopIfTrue="1" operator="lessThan">
      <formula>0</formula>
    </cfRule>
  </conditionalFormatting>
  <conditionalFormatting sqref="AB426 AB428 AB430">
    <cfRule type="cellIs" dxfId="13061" priority="7523" stopIfTrue="1" operator="greaterThan">
      <formula>0</formula>
    </cfRule>
    <cfRule type="cellIs" dxfId="13060" priority="7524" stopIfTrue="1" operator="lessThan">
      <formula>0</formula>
    </cfRule>
  </conditionalFormatting>
  <conditionalFormatting sqref="AB426 AB428 AB430">
    <cfRule type="cellIs" dxfId="13059" priority="7521" stopIfTrue="1" operator="greaterThan">
      <formula>0</formula>
    </cfRule>
    <cfRule type="cellIs" dxfId="13058" priority="7522" stopIfTrue="1" operator="lessThan">
      <formula>0</formula>
    </cfRule>
  </conditionalFormatting>
  <conditionalFormatting sqref="AE426 AE428 AE430">
    <cfRule type="cellIs" dxfId="13057" priority="7519" stopIfTrue="1" operator="greaterThan">
      <formula>0</formula>
    </cfRule>
    <cfRule type="cellIs" dxfId="13056" priority="7520" stopIfTrue="1" operator="lessThan">
      <formula>0</formula>
    </cfRule>
  </conditionalFormatting>
  <conditionalFormatting sqref="AE426 AE428 AE430">
    <cfRule type="cellIs" dxfId="13055" priority="7517" stopIfTrue="1" operator="greaterThan">
      <formula>0</formula>
    </cfRule>
    <cfRule type="cellIs" dxfId="13054" priority="7518" stopIfTrue="1" operator="lessThan">
      <formula>0</formula>
    </cfRule>
  </conditionalFormatting>
  <conditionalFormatting sqref="AE426 AE428 AE430">
    <cfRule type="cellIs" dxfId="13053" priority="7515" stopIfTrue="1" operator="greaterThan">
      <formula>0</formula>
    </cfRule>
    <cfRule type="cellIs" dxfId="13052" priority="7516" stopIfTrue="1" operator="lessThan">
      <formula>0</formula>
    </cfRule>
  </conditionalFormatting>
  <conditionalFormatting sqref="AE426 AE428 AE430">
    <cfRule type="cellIs" dxfId="13051" priority="7513" stopIfTrue="1" operator="greaterThan">
      <formula>0</formula>
    </cfRule>
    <cfRule type="cellIs" dxfId="13050" priority="7514" stopIfTrue="1" operator="lessThan">
      <formula>0</formula>
    </cfRule>
  </conditionalFormatting>
  <conditionalFormatting sqref="AE426 AE428 AE430">
    <cfRule type="cellIs" dxfId="13049" priority="7511" stopIfTrue="1" operator="greaterThan">
      <formula>0</formula>
    </cfRule>
    <cfRule type="cellIs" dxfId="13048" priority="7512" stopIfTrue="1" operator="lessThan">
      <formula>0</formula>
    </cfRule>
  </conditionalFormatting>
  <conditionalFormatting sqref="AB414">
    <cfRule type="cellIs" dxfId="13047" priority="7507" stopIfTrue="1" operator="greaterThan">
      <formula>0</formula>
    </cfRule>
    <cfRule type="cellIs" dxfId="13046" priority="7508" stopIfTrue="1" operator="lessThan">
      <formula>0</formula>
    </cfRule>
  </conditionalFormatting>
  <conditionalFormatting sqref="AE414">
    <cfRule type="cellIs" dxfId="13045" priority="7505" stopIfTrue="1" operator="greaterThan">
      <formula>0</formula>
    </cfRule>
    <cfRule type="cellIs" dxfId="13044" priority="7506" stopIfTrue="1" operator="lessThan">
      <formula>0</formula>
    </cfRule>
  </conditionalFormatting>
  <conditionalFormatting sqref="AH414">
    <cfRule type="cellIs" dxfId="13043" priority="7503" stopIfTrue="1" operator="greaterThan">
      <formula>0</formula>
    </cfRule>
    <cfRule type="cellIs" dxfId="13042" priority="7504" stopIfTrue="1" operator="lessThan">
      <formula>0</formula>
    </cfRule>
  </conditionalFormatting>
  <conditionalFormatting sqref="AB427">
    <cfRule type="cellIs" dxfId="13041" priority="7501" stopIfTrue="1" operator="greaterThan">
      <formula>0</formula>
    </cfRule>
    <cfRule type="cellIs" dxfId="13040" priority="7502" stopIfTrue="1" operator="lessThan">
      <formula>0</formula>
    </cfRule>
  </conditionalFormatting>
  <conditionalFormatting sqref="AB427">
    <cfRule type="cellIs" dxfId="13039" priority="7499" stopIfTrue="1" operator="greaterThan">
      <formula>0</formula>
    </cfRule>
    <cfRule type="cellIs" dxfId="13038" priority="7500" stopIfTrue="1" operator="lessThan">
      <formula>0</formula>
    </cfRule>
  </conditionalFormatting>
  <conditionalFormatting sqref="AB427">
    <cfRule type="cellIs" dxfId="13037" priority="7497" stopIfTrue="1" operator="greaterThan">
      <formula>0</formula>
    </cfRule>
    <cfRule type="cellIs" dxfId="13036" priority="7498" stopIfTrue="1" operator="lessThan">
      <formula>0</formula>
    </cfRule>
  </conditionalFormatting>
  <conditionalFormatting sqref="AE427">
    <cfRule type="cellIs" dxfId="13035" priority="7489" stopIfTrue="1" operator="greaterThan">
      <formula>0</formula>
    </cfRule>
    <cfRule type="cellIs" dxfId="13034" priority="7490" stopIfTrue="1" operator="lessThan">
      <formula>0</formula>
    </cfRule>
  </conditionalFormatting>
  <conditionalFormatting sqref="AE427">
    <cfRule type="cellIs" dxfId="13033" priority="7487" stopIfTrue="1" operator="greaterThan">
      <formula>0</formula>
    </cfRule>
    <cfRule type="cellIs" dxfId="13032" priority="7488" stopIfTrue="1" operator="lessThan">
      <formula>0</formula>
    </cfRule>
  </conditionalFormatting>
  <conditionalFormatting sqref="AE427">
    <cfRule type="cellIs" dxfId="13031" priority="7485" stopIfTrue="1" operator="greaterThan">
      <formula>0</formula>
    </cfRule>
    <cfRule type="cellIs" dxfId="13030" priority="7486" stopIfTrue="1" operator="lessThan">
      <formula>0</formula>
    </cfRule>
  </conditionalFormatting>
  <conditionalFormatting sqref="AX427">
    <cfRule type="cellIs" dxfId="13029" priority="7483" stopIfTrue="1" operator="greaterThan">
      <formula>0</formula>
    </cfRule>
    <cfRule type="cellIs" dxfId="13028" priority="7484" stopIfTrue="1" operator="lessThan">
      <formula>0</formula>
    </cfRule>
  </conditionalFormatting>
  <conditionalFormatting sqref="AX427">
    <cfRule type="cellIs" dxfId="13027" priority="7481" stopIfTrue="1" operator="greaterThan">
      <formula>0</formula>
    </cfRule>
    <cfRule type="cellIs" dxfId="13026" priority="7482" stopIfTrue="1" operator="lessThan">
      <formula>0</formula>
    </cfRule>
  </conditionalFormatting>
  <conditionalFormatting sqref="AX407">
    <cfRule type="cellIs" dxfId="13025" priority="7479" stopIfTrue="1" operator="greaterThan">
      <formula>0</formula>
    </cfRule>
    <cfRule type="cellIs" dxfId="13024" priority="7480" stopIfTrue="1" operator="lessThan">
      <formula>0</formula>
    </cfRule>
  </conditionalFormatting>
  <conditionalFormatting sqref="AX416">
    <cfRule type="cellIs" dxfId="13023" priority="7477" stopIfTrue="1" operator="greaterThan">
      <formula>0</formula>
    </cfRule>
    <cfRule type="cellIs" dxfId="13022" priority="7478" stopIfTrue="1" operator="lessThan">
      <formula>0</formula>
    </cfRule>
  </conditionalFormatting>
  <conditionalFormatting sqref="AX423">
    <cfRule type="cellIs" dxfId="13021" priority="7475" stopIfTrue="1" operator="greaterThan">
      <formula>0</formula>
    </cfRule>
    <cfRule type="cellIs" dxfId="13020" priority="7476" stopIfTrue="1" operator="lessThan">
      <formula>0</formula>
    </cfRule>
  </conditionalFormatting>
  <conditionalFormatting sqref="AX430">
    <cfRule type="cellIs" dxfId="13019" priority="7473" stopIfTrue="1" operator="greaterThan">
      <formula>0</formula>
    </cfRule>
    <cfRule type="cellIs" dxfId="13018" priority="7474" stopIfTrue="1" operator="lessThan">
      <formula>0</formula>
    </cfRule>
  </conditionalFormatting>
  <conditionalFormatting sqref="AB407">
    <cfRule type="cellIs" dxfId="13017" priority="7469" stopIfTrue="1" operator="greaterThan">
      <formula>0</formula>
    </cfRule>
    <cfRule type="cellIs" dxfId="13016" priority="7470" stopIfTrue="1" operator="lessThan">
      <formula>0</formula>
    </cfRule>
  </conditionalFormatting>
  <conditionalFormatting sqref="AB407">
    <cfRule type="cellIs" dxfId="13015" priority="7467" stopIfTrue="1" operator="greaterThan">
      <formula>0</formula>
    </cfRule>
    <cfRule type="cellIs" dxfId="13014" priority="7468" stopIfTrue="1" operator="lessThan">
      <formula>0</formula>
    </cfRule>
  </conditionalFormatting>
  <conditionalFormatting sqref="AB407">
    <cfRule type="cellIs" dxfId="13013" priority="7471" stopIfTrue="1" operator="greaterThan">
      <formula>0</formula>
    </cfRule>
    <cfRule type="cellIs" dxfId="13012" priority="7472" stopIfTrue="1" operator="lessThan">
      <formula>0</formula>
    </cfRule>
  </conditionalFormatting>
  <conditionalFormatting sqref="AE407">
    <cfRule type="cellIs" dxfId="13011" priority="7465" stopIfTrue="1" operator="greaterThan">
      <formula>0</formula>
    </cfRule>
    <cfRule type="cellIs" dxfId="13010" priority="7466" stopIfTrue="1" operator="lessThan">
      <formula>0</formula>
    </cfRule>
  </conditionalFormatting>
  <conditionalFormatting sqref="AE407">
    <cfRule type="cellIs" dxfId="13009" priority="7463" stopIfTrue="1" operator="greaterThan">
      <formula>0</formula>
    </cfRule>
    <cfRule type="cellIs" dxfId="13008" priority="7464" stopIfTrue="1" operator="lessThan">
      <formula>0</formula>
    </cfRule>
  </conditionalFormatting>
  <conditionalFormatting sqref="AE407">
    <cfRule type="cellIs" dxfId="13007" priority="7461" stopIfTrue="1" operator="greaterThan">
      <formula>0</formula>
    </cfRule>
    <cfRule type="cellIs" dxfId="13006" priority="7462" stopIfTrue="1" operator="lessThan">
      <formula>0</formula>
    </cfRule>
  </conditionalFormatting>
  <conditionalFormatting sqref="AB440:AB442">
    <cfRule type="cellIs" dxfId="13005" priority="7459" stopIfTrue="1" operator="greaterThan">
      <formula>0</formula>
    </cfRule>
    <cfRule type="cellIs" dxfId="13004" priority="7460" stopIfTrue="1" operator="lessThan">
      <formula>0</formula>
    </cfRule>
  </conditionalFormatting>
  <conditionalFormatting sqref="AB440:AB442">
    <cfRule type="cellIs" dxfId="13003" priority="7457" stopIfTrue="1" operator="greaterThan">
      <formula>0</formula>
    </cfRule>
    <cfRule type="cellIs" dxfId="13002" priority="7458" stopIfTrue="1" operator="lessThan">
      <formula>0</formula>
    </cfRule>
  </conditionalFormatting>
  <conditionalFormatting sqref="AB440:AB442">
    <cfRule type="cellIs" dxfId="13001" priority="7455" stopIfTrue="1" operator="greaterThan">
      <formula>0</formula>
    </cfRule>
    <cfRule type="cellIs" dxfId="13000" priority="7456" stopIfTrue="1" operator="lessThan">
      <formula>0</formula>
    </cfRule>
  </conditionalFormatting>
  <conditionalFormatting sqref="AB440:AB442">
    <cfRule type="cellIs" dxfId="12999" priority="7453" stopIfTrue="1" operator="greaterThan">
      <formula>0</formula>
    </cfRule>
    <cfRule type="cellIs" dxfId="12998" priority="7454" stopIfTrue="1" operator="lessThan">
      <formula>0</formula>
    </cfRule>
  </conditionalFormatting>
  <conditionalFormatting sqref="AB440:AB442">
    <cfRule type="cellIs" dxfId="12997" priority="7451" stopIfTrue="1" operator="greaterThan">
      <formula>0</formula>
    </cfRule>
    <cfRule type="cellIs" dxfId="12996" priority="7452" stopIfTrue="1" operator="lessThan">
      <formula>0</formula>
    </cfRule>
  </conditionalFormatting>
  <conditionalFormatting sqref="AE440:AE442">
    <cfRule type="cellIs" dxfId="12995" priority="7449" stopIfTrue="1" operator="greaterThan">
      <formula>0</formula>
    </cfRule>
    <cfRule type="cellIs" dxfId="12994" priority="7450" stopIfTrue="1" operator="lessThan">
      <formula>0</formula>
    </cfRule>
  </conditionalFormatting>
  <conditionalFormatting sqref="AE440:AE442">
    <cfRule type="cellIs" dxfId="12993" priority="7447" stopIfTrue="1" operator="greaterThan">
      <formula>0</formula>
    </cfRule>
    <cfRule type="cellIs" dxfId="12992" priority="7448" stopIfTrue="1" operator="lessThan">
      <formula>0</formula>
    </cfRule>
  </conditionalFormatting>
  <conditionalFormatting sqref="AE440:AE442">
    <cfRule type="cellIs" dxfId="12991" priority="7445" stopIfTrue="1" operator="greaterThan">
      <formula>0</formula>
    </cfRule>
    <cfRule type="cellIs" dxfId="12990" priority="7446" stopIfTrue="1" operator="lessThan">
      <formula>0</formula>
    </cfRule>
  </conditionalFormatting>
  <conditionalFormatting sqref="AE440:AE442">
    <cfRule type="cellIs" dxfId="12989" priority="7443" stopIfTrue="1" operator="greaterThan">
      <formula>0</formula>
    </cfRule>
    <cfRule type="cellIs" dxfId="12988" priority="7444" stopIfTrue="1" operator="lessThan">
      <formula>0</formula>
    </cfRule>
  </conditionalFormatting>
  <conditionalFormatting sqref="AE440:AE442">
    <cfRule type="cellIs" dxfId="12987" priority="7441" stopIfTrue="1" operator="greaterThan">
      <formula>0</formula>
    </cfRule>
    <cfRule type="cellIs" dxfId="12986" priority="7442" stopIfTrue="1" operator="lessThan">
      <formula>0</formula>
    </cfRule>
  </conditionalFormatting>
  <conditionalFormatting sqref="AE437">
    <cfRule type="cellIs" dxfId="12985" priority="7439" stopIfTrue="1" operator="greaterThan">
      <formula>0</formula>
    </cfRule>
    <cfRule type="cellIs" dxfId="12984" priority="7440" stopIfTrue="1" operator="lessThan">
      <formula>0</formula>
    </cfRule>
  </conditionalFormatting>
  <conditionalFormatting sqref="AE437">
    <cfRule type="cellIs" dxfId="12983" priority="7437" stopIfTrue="1" operator="greaterThan">
      <formula>0</formula>
    </cfRule>
    <cfRule type="cellIs" dxfId="12982" priority="7438" stopIfTrue="1" operator="lessThan">
      <formula>0</formula>
    </cfRule>
  </conditionalFormatting>
  <conditionalFormatting sqref="AE437">
    <cfRule type="cellIs" dxfId="12981" priority="7435" stopIfTrue="1" operator="greaterThan">
      <formula>0</formula>
    </cfRule>
    <cfRule type="cellIs" dxfId="12980" priority="7436" stopIfTrue="1" operator="lessThan">
      <formula>0</formula>
    </cfRule>
  </conditionalFormatting>
  <conditionalFormatting sqref="AX434">
    <cfRule type="cellIs" dxfId="12979" priority="7433" stopIfTrue="1" operator="greaterThan">
      <formula>0</formula>
    </cfRule>
    <cfRule type="cellIs" dxfId="12978" priority="7434" stopIfTrue="1" operator="lessThan">
      <formula>0</formula>
    </cfRule>
  </conditionalFormatting>
  <conditionalFormatting sqref="AB434">
    <cfRule type="cellIs" dxfId="12977" priority="7431" stopIfTrue="1" operator="greaterThan">
      <formula>0</formula>
    </cfRule>
    <cfRule type="cellIs" dxfId="12976" priority="7432" stopIfTrue="1" operator="lessThan">
      <formula>0</formula>
    </cfRule>
  </conditionalFormatting>
  <conditionalFormatting sqref="AX435">
    <cfRule type="cellIs" dxfId="12975" priority="7429" stopIfTrue="1" operator="greaterThan">
      <formula>0</formula>
    </cfRule>
    <cfRule type="cellIs" dxfId="12974" priority="7430" stopIfTrue="1" operator="lessThan">
      <formula>0</formula>
    </cfRule>
  </conditionalFormatting>
  <conditionalFormatting sqref="AX442">
    <cfRule type="cellIs" dxfId="12973" priority="7427" stopIfTrue="1" operator="greaterThan">
      <formula>0</formula>
    </cfRule>
    <cfRule type="cellIs" dxfId="12972" priority="7428" stopIfTrue="1" operator="lessThan">
      <formula>0</formula>
    </cfRule>
  </conditionalFormatting>
  <conditionalFormatting sqref="AB435">
    <cfRule type="cellIs" dxfId="12971" priority="7423" stopIfTrue="1" operator="greaterThan">
      <formula>0</formula>
    </cfRule>
    <cfRule type="cellIs" dxfId="12970" priority="7424" stopIfTrue="1" operator="lessThan">
      <formula>0</formula>
    </cfRule>
  </conditionalFormatting>
  <conditionalFormatting sqref="AB435">
    <cfRule type="cellIs" dxfId="12969" priority="7421" stopIfTrue="1" operator="greaterThan">
      <formula>0</formula>
    </cfRule>
    <cfRule type="cellIs" dxfId="12968" priority="7422" stopIfTrue="1" operator="lessThan">
      <formula>0</formula>
    </cfRule>
  </conditionalFormatting>
  <conditionalFormatting sqref="AB435">
    <cfRule type="cellIs" dxfId="12967" priority="7425" stopIfTrue="1" operator="greaterThan">
      <formula>0</formula>
    </cfRule>
    <cfRule type="cellIs" dxfId="12966" priority="7426" stopIfTrue="1" operator="lessThan">
      <formula>0</formula>
    </cfRule>
  </conditionalFormatting>
  <conditionalFormatting sqref="AE435">
    <cfRule type="cellIs" dxfId="12965" priority="7419" stopIfTrue="1" operator="greaterThan">
      <formula>0</formula>
    </cfRule>
    <cfRule type="cellIs" dxfId="12964" priority="7420" stopIfTrue="1" operator="lessThan">
      <formula>0</formula>
    </cfRule>
  </conditionalFormatting>
  <conditionalFormatting sqref="AE435">
    <cfRule type="cellIs" dxfId="12963" priority="7417" stopIfTrue="1" operator="greaterThan">
      <formula>0</formula>
    </cfRule>
    <cfRule type="cellIs" dxfId="12962" priority="7418" stopIfTrue="1" operator="lessThan">
      <formula>0</formula>
    </cfRule>
  </conditionalFormatting>
  <conditionalFormatting sqref="AE435">
    <cfRule type="cellIs" dxfId="12961" priority="7415" stopIfTrue="1" operator="greaterThan">
      <formula>0</formula>
    </cfRule>
    <cfRule type="cellIs" dxfId="12960" priority="7416" stopIfTrue="1" operator="lessThan">
      <formula>0</formula>
    </cfRule>
  </conditionalFormatting>
  <conditionalFormatting sqref="AB448:AB449">
    <cfRule type="cellIs" dxfId="12959" priority="7413" stopIfTrue="1" operator="greaterThan">
      <formula>0</formula>
    </cfRule>
    <cfRule type="cellIs" dxfId="12958" priority="7414" stopIfTrue="1" operator="lessThan">
      <formula>0</formula>
    </cfRule>
  </conditionalFormatting>
  <conditionalFormatting sqref="AB448:AB449">
    <cfRule type="cellIs" dxfId="12957" priority="7411" stopIfTrue="1" operator="greaterThan">
      <formula>0</formula>
    </cfRule>
    <cfRule type="cellIs" dxfId="12956" priority="7412" stopIfTrue="1" operator="lessThan">
      <formula>0</formula>
    </cfRule>
  </conditionalFormatting>
  <conditionalFormatting sqref="AB448:AB449">
    <cfRule type="cellIs" dxfId="12955" priority="7409" stopIfTrue="1" operator="greaterThan">
      <formula>0</formula>
    </cfRule>
    <cfRule type="cellIs" dxfId="12954" priority="7410" stopIfTrue="1" operator="lessThan">
      <formula>0</formula>
    </cfRule>
  </conditionalFormatting>
  <conditionalFormatting sqref="AE448:AE449">
    <cfRule type="cellIs" dxfId="12953" priority="7407" stopIfTrue="1" operator="greaterThan">
      <formula>0</formula>
    </cfRule>
    <cfRule type="cellIs" dxfId="12952" priority="7408" stopIfTrue="1" operator="lessThan">
      <formula>0</formula>
    </cfRule>
  </conditionalFormatting>
  <conditionalFormatting sqref="AE448:AE449">
    <cfRule type="cellIs" dxfId="12951" priority="7405" stopIfTrue="1" operator="greaterThan">
      <formula>0</formula>
    </cfRule>
    <cfRule type="cellIs" dxfId="12950" priority="7406" stopIfTrue="1" operator="lessThan">
      <formula>0</formula>
    </cfRule>
  </conditionalFormatting>
  <conditionalFormatting sqref="AE448:AE449">
    <cfRule type="cellIs" dxfId="12949" priority="7403" stopIfTrue="1" operator="greaterThan">
      <formula>0</formula>
    </cfRule>
    <cfRule type="cellIs" dxfId="12948" priority="7404" stopIfTrue="1" operator="lessThan">
      <formula>0</formula>
    </cfRule>
  </conditionalFormatting>
  <conditionalFormatting sqref="AX499 AX506 AX501:AX502">
    <cfRule type="cellIs" dxfId="12947" priority="7401" stopIfTrue="1" operator="greaterThan">
      <formula>0</formula>
    </cfRule>
    <cfRule type="cellIs" dxfId="12946" priority="7402" stopIfTrue="1" operator="lessThan">
      <formula>0</formula>
    </cfRule>
  </conditionalFormatting>
  <conditionalFormatting sqref="AX499 AX506 AX501:AX502">
    <cfRule type="cellIs" dxfId="12945" priority="7399" stopIfTrue="1" operator="greaterThan">
      <formula>0</formula>
    </cfRule>
    <cfRule type="cellIs" dxfId="12944" priority="7400" stopIfTrue="1" operator="lessThan">
      <formula>0</formula>
    </cfRule>
  </conditionalFormatting>
  <conditionalFormatting sqref="AX499 AX506 AX501:AX502">
    <cfRule type="cellIs" dxfId="12943" priority="7397" stopIfTrue="1" operator="greaterThan">
      <formula>0</formula>
    </cfRule>
    <cfRule type="cellIs" dxfId="12942" priority="7398" stopIfTrue="1" operator="lessThan">
      <formula>0</formula>
    </cfRule>
  </conditionalFormatting>
  <conditionalFormatting sqref="AB450:AB453">
    <cfRule type="cellIs" dxfId="12941" priority="7395" stopIfTrue="1" operator="greaterThan">
      <formula>0</formula>
    </cfRule>
    <cfRule type="cellIs" dxfId="12940" priority="7396" stopIfTrue="1" operator="lessThan">
      <formula>0</formula>
    </cfRule>
  </conditionalFormatting>
  <conditionalFormatting sqref="AB450:AB453">
    <cfRule type="cellIs" dxfId="12939" priority="7393" stopIfTrue="1" operator="greaterThan">
      <formula>0</formula>
    </cfRule>
    <cfRule type="cellIs" dxfId="12938" priority="7394" stopIfTrue="1" operator="lessThan">
      <formula>0</formula>
    </cfRule>
  </conditionalFormatting>
  <conditionalFormatting sqref="AB450:AB453">
    <cfRule type="cellIs" dxfId="12937" priority="7391" stopIfTrue="1" operator="greaterThan">
      <formula>0</formula>
    </cfRule>
    <cfRule type="cellIs" dxfId="12936" priority="7392" stopIfTrue="1" operator="lessThan">
      <formula>0</formula>
    </cfRule>
  </conditionalFormatting>
  <conditionalFormatting sqref="AB450:AB453">
    <cfRule type="cellIs" dxfId="12935" priority="7389" stopIfTrue="1" operator="greaterThan">
      <formula>0</formula>
    </cfRule>
    <cfRule type="cellIs" dxfId="12934" priority="7390" stopIfTrue="1" operator="lessThan">
      <formula>0</formula>
    </cfRule>
  </conditionalFormatting>
  <conditionalFormatting sqref="AB450:AB453">
    <cfRule type="cellIs" dxfId="12933" priority="7387" stopIfTrue="1" operator="greaterThan">
      <formula>0</formula>
    </cfRule>
    <cfRule type="cellIs" dxfId="12932" priority="7388" stopIfTrue="1" operator="lessThan">
      <formula>0</formula>
    </cfRule>
  </conditionalFormatting>
  <conditionalFormatting sqref="AE450 AE452:AE453">
    <cfRule type="cellIs" dxfId="12931" priority="7385" stopIfTrue="1" operator="greaterThan">
      <formula>0</formula>
    </cfRule>
    <cfRule type="cellIs" dxfId="12930" priority="7386" stopIfTrue="1" operator="lessThan">
      <formula>0</formula>
    </cfRule>
  </conditionalFormatting>
  <conditionalFormatting sqref="AE450 AE452:AE453">
    <cfRule type="cellIs" dxfId="12929" priority="7383" stopIfTrue="1" operator="greaterThan">
      <formula>0</formula>
    </cfRule>
    <cfRule type="cellIs" dxfId="12928" priority="7384" stopIfTrue="1" operator="lessThan">
      <formula>0</formula>
    </cfRule>
  </conditionalFormatting>
  <conditionalFormatting sqref="AE450 AE452:AE453">
    <cfRule type="cellIs" dxfId="12927" priority="7381" stopIfTrue="1" operator="greaterThan">
      <formula>0</formula>
    </cfRule>
    <cfRule type="cellIs" dxfId="12926" priority="7382" stopIfTrue="1" operator="lessThan">
      <formula>0</formula>
    </cfRule>
  </conditionalFormatting>
  <conditionalFormatting sqref="AE450 AE452:AE453">
    <cfRule type="cellIs" dxfId="12925" priority="7379" stopIfTrue="1" operator="greaterThan">
      <formula>0</formula>
    </cfRule>
    <cfRule type="cellIs" dxfId="12924" priority="7380" stopIfTrue="1" operator="lessThan">
      <formula>0</formula>
    </cfRule>
  </conditionalFormatting>
  <conditionalFormatting sqref="AE450 AE452:AE453">
    <cfRule type="cellIs" dxfId="12923" priority="7377" stopIfTrue="1" operator="greaterThan">
      <formula>0</formula>
    </cfRule>
    <cfRule type="cellIs" dxfId="12922" priority="7378" stopIfTrue="1" operator="lessThan">
      <formula>0</formula>
    </cfRule>
  </conditionalFormatting>
  <conditionalFormatting sqref="AB456">
    <cfRule type="cellIs" dxfId="12921" priority="7375" stopIfTrue="1" operator="greaterThan">
      <formula>0</formula>
    </cfRule>
    <cfRule type="cellIs" dxfId="12920" priority="7376" stopIfTrue="1" operator="lessThan">
      <formula>0</formula>
    </cfRule>
  </conditionalFormatting>
  <conditionalFormatting sqref="AB456">
    <cfRule type="cellIs" dxfId="12919" priority="7373" stopIfTrue="1" operator="greaterThan">
      <formula>0</formula>
    </cfRule>
    <cfRule type="cellIs" dxfId="12918" priority="7374" stopIfTrue="1" operator="lessThan">
      <formula>0</formula>
    </cfRule>
  </conditionalFormatting>
  <conditionalFormatting sqref="AB456">
    <cfRule type="cellIs" dxfId="12917" priority="7371" stopIfTrue="1" operator="greaterThan">
      <formula>0</formula>
    </cfRule>
    <cfRule type="cellIs" dxfId="12916" priority="7372" stopIfTrue="1" operator="lessThan">
      <formula>0</formula>
    </cfRule>
  </conditionalFormatting>
  <conditionalFormatting sqref="AB456">
    <cfRule type="cellIs" dxfId="12915" priority="7369" stopIfTrue="1" operator="greaterThan">
      <formula>0</formula>
    </cfRule>
    <cfRule type="cellIs" dxfId="12914" priority="7370" stopIfTrue="1" operator="lessThan">
      <formula>0</formula>
    </cfRule>
  </conditionalFormatting>
  <conditionalFormatting sqref="AB456">
    <cfRule type="cellIs" dxfId="12913" priority="7367" stopIfTrue="1" operator="greaterThan">
      <formula>0</formula>
    </cfRule>
    <cfRule type="cellIs" dxfId="12912" priority="7368" stopIfTrue="1" operator="lessThan">
      <formula>0</formula>
    </cfRule>
  </conditionalFormatting>
  <conditionalFormatting sqref="AE456">
    <cfRule type="cellIs" dxfId="12911" priority="7365" stopIfTrue="1" operator="greaterThan">
      <formula>0</formula>
    </cfRule>
    <cfRule type="cellIs" dxfId="12910" priority="7366" stopIfTrue="1" operator="lessThan">
      <formula>0</formula>
    </cfRule>
  </conditionalFormatting>
  <conditionalFormatting sqref="AE456">
    <cfRule type="cellIs" dxfId="12909" priority="7363" stopIfTrue="1" operator="greaterThan">
      <formula>0</formula>
    </cfRule>
    <cfRule type="cellIs" dxfId="12908" priority="7364" stopIfTrue="1" operator="lessThan">
      <formula>0</formula>
    </cfRule>
  </conditionalFormatting>
  <conditionalFormatting sqref="AE456">
    <cfRule type="cellIs" dxfId="12907" priority="7361" stopIfTrue="1" operator="greaterThan">
      <formula>0</formula>
    </cfRule>
    <cfRule type="cellIs" dxfId="12906" priority="7362" stopIfTrue="1" operator="lessThan">
      <formula>0</formula>
    </cfRule>
  </conditionalFormatting>
  <conditionalFormatting sqref="AE456">
    <cfRule type="cellIs" dxfId="12905" priority="7359" stopIfTrue="1" operator="greaterThan">
      <formula>0</formula>
    </cfRule>
    <cfRule type="cellIs" dxfId="12904" priority="7360" stopIfTrue="1" operator="lessThan">
      <formula>0</formula>
    </cfRule>
  </conditionalFormatting>
  <conditionalFormatting sqref="AE456">
    <cfRule type="cellIs" dxfId="12903" priority="7357" stopIfTrue="1" operator="greaterThan">
      <formula>0</formula>
    </cfRule>
    <cfRule type="cellIs" dxfId="12902" priority="7358" stopIfTrue="1" operator="lessThan">
      <formula>0</formula>
    </cfRule>
  </conditionalFormatting>
  <conditionalFormatting sqref="AB461">
    <cfRule type="cellIs" dxfId="12901" priority="7355" stopIfTrue="1" operator="greaterThan">
      <formula>0</formula>
    </cfRule>
    <cfRule type="cellIs" dxfId="12900" priority="7356" stopIfTrue="1" operator="lessThan">
      <formula>0</formula>
    </cfRule>
  </conditionalFormatting>
  <conditionalFormatting sqref="AB461">
    <cfRule type="cellIs" dxfId="12899" priority="7353" stopIfTrue="1" operator="greaterThan">
      <formula>0</formula>
    </cfRule>
    <cfRule type="cellIs" dxfId="12898" priority="7354" stopIfTrue="1" operator="lessThan">
      <formula>0</formula>
    </cfRule>
  </conditionalFormatting>
  <conditionalFormatting sqref="AB461">
    <cfRule type="cellIs" dxfId="12897" priority="7351" stopIfTrue="1" operator="greaterThan">
      <formula>0</formula>
    </cfRule>
    <cfRule type="cellIs" dxfId="12896" priority="7352" stopIfTrue="1" operator="lessThan">
      <formula>0</formula>
    </cfRule>
  </conditionalFormatting>
  <conditionalFormatting sqref="AB461">
    <cfRule type="cellIs" dxfId="12895" priority="7349" stopIfTrue="1" operator="greaterThan">
      <formula>0</formula>
    </cfRule>
    <cfRule type="cellIs" dxfId="12894" priority="7350" stopIfTrue="1" operator="lessThan">
      <formula>0</formula>
    </cfRule>
  </conditionalFormatting>
  <conditionalFormatting sqref="AB461">
    <cfRule type="cellIs" dxfId="12893" priority="7347" stopIfTrue="1" operator="greaterThan">
      <formula>0</formula>
    </cfRule>
    <cfRule type="cellIs" dxfId="12892" priority="7348" stopIfTrue="1" operator="lessThan">
      <formula>0</formula>
    </cfRule>
  </conditionalFormatting>
  <conditionalFormatting sqref="AE461">
    <cfRule type="cellIs" dxfId="12891" priority="7345" stopIfTrue="1" operator="greaterThan">
      <formula>0</formula>
    </cfRule>
    <cfRule type="cellIs" dxfId="12890" priority="7346" stopIfTrue="1" operator="lessThan">
      <formula>0</formula>
    </cfRule>
  </conditionalFormatting>
  <conditionalFormatting sqref="AE461">
    <cfRule type="cellIs" dxfId="12889" priority="7343" stopIfTrue="1" operator="greaterThan">
      <formula>0</formula>
    </cfRule>
    <cfRule type="cellIs" dxfId="12888" priority="7344" stopIfTrue="1" operator="lessThan">
      <formula>0</formula>
    </cfRule>
  </conditionalFormatting>
  <conditionalFormatting sqref="AE461">
    <cfRule type="cellIs" dxfId="12887" priority="7341" stopIfTrue="1" operator="greaterThan">
      <formula>0</formula>
    </cfRule>
    <cfRule type="cellIs" dxfId="12886" priority="7342" stopIfTrue="1" operator="lessThan">
      <formula>0</formula>
    </cfRule>
  </conditionalFormatting>
  <conditionalFormatting sqref="AE461">
    <cfRule type="cellIs" dxfId="12885" priority="7339" stopIfTrue="1" operator="greaterThan">
      <formula>0</formula>
    </cfRule>
    <cfRule type="cellIs" dxfId="12884" priority="7340" stopIfTrue="1" operator="lessThan">
      <formula>0</formula>
    </cfRule>
  </conditionalFormatting>
  <conditionalFormatting sqref="AE461">
    <cfRule type="cellIs" dxfId="12883" priority="7337" stopIfTrue="1" operator="greaterThan">
      <formula>0</formula>
    </cfRule>
    <cfRule type="cellIs" dxfId="12882" priority="7338" stopIfTrue="1" operator="lessThan">
      <formula>0</formula>
    </cfRule>
  </conditionalFormatting>
  <conditionalFormatting sqref="AB454:AB455">
    <cfRule type="cellIs" dxfId="12881" priority="7335" stopIfTrue="1" operator="greaterThan">
      <formula>0</formula>
    </cfRule>
    <cfRule type="cellIs" dxfId="12880" priority="7336" stopIfTrue="1" operator="lessThan">
      <formula>0</formula>
    </cfRule>
  </conditionalFormatting>
  <conditionalFormatting sqref="AE454:AE455">
    <cfRule type="cellIs" dxfId="12879" priority="7333" stopIfTrue="1" operator="greaterThan">
      <formula>0</formula>
    </cfRule>
    <cfRule type="cellIs" dxfId="12878" priority="7334" stopIfTrue="1" operator="lessThan">
      <formula>0</formula>
    </cfRule>
  </conditionalFormatting>
  <conditionalFormatting sqref="AE434">
    <cfRule type="cellIs" dxfId="12877" priority="7331" stopIfTrue="1" operator="greaterThan">
      <formula>0</formula>
    </cfRule>
    <cfRule type="cellIs" dxfId="12876" priority="7332" stopIfTrue="1" operator="lessThan">
      <formula>0</formula>
    </cfRule>
  </conditionalFormatting>
  <conditionalFormatting sqref="AB429">
    <cfRule type="cellIs" dxfId="12875" priority="7329" stopIfTrue="1" operator="greaterThan">
      <formula>0</formula>
    </cfRule>
    <cfRule type="cellIs" dxfId="12874" priority="7330" stopIfTrue="1" operator="lessThan">
      <formula>0</formula>
    </cfRule>
  </conditionalFormatting>
  <conditionalFormatting sqref="AE429">
    <cfRule type="cellIs" dxfId="12873" priority="7327" stopIfTrue="1" operator="greaterThan">
      <formula>0</formula>
    </cfRule>
    <cfRule type="cellIs" dxfId="12872" priority="7328" stopIfTrue="1" operator="lessThan">
      <formula>0</formula>
    </cfRule>
  </conditionalFormatting>
  <conditionalFormatting sqref="AB462:AB465">
    <cfRule type="cellIs" dxfId="12871" priority="7325" stopIfTrue="1" operator="greaterThan">
      <formula>0</formula>
    </cfRule>
    <cfRule type="cellIs" dxfId="12870" priority="7326" stopIfTrue="1" operator="lessThan">
      <formula>0</formula>
    </cfRule>
  </conditionalFormatting>
  <conditionalFormatting sqref="AB462:AB465">
    <cfRule type="cellIs" dxfId="12869" priority="7323" stopIfTrue="1" operator="greaterThan">
      <formula>0</formula>
    </cfRule>
    <cfRule type="cellIs" dxfId="12868" priority="7324" stopIfTrue="1" operator="lessThan">
      <formula>0</formula>
    </cfRule>
  </conditionalFormatting>
  <conditionalFormatting sqref="AB462:AB465">
    <cfRule type="cellIs" dxfId="12867" priority="7321" stopIfTrue="1" operator="greaterThan">
      <formula>0</formula>
    </cfRule>
    <cfRule type="cellIs" dxfId="12866" priority="7322" stopIfTrue="1" operator="lessThan">
      <formula>0</formula>
    </cfRule>
  </conditionalFormatting>
  <conditionalFormatting sqref="AB462:AB465">
    <cfRule type="cellIs" dxfId="12865" priority="7319" stopIfTrue="1" operator="greaterThan">
      <formula>0</formula>
    </cfRule>
    <cfRule type="cellIs" dxfId="12864" priority="7320" stopIfTrue="1" operator="lessThan">
      <formula>0</formula>
    </cfRule>
  </conditionalFormatting>
  <conditionalFormatting sqref="AB462:AB465">
    <cfRule type="cellIs" dxfId="12863" priority="7317" stopIfTrue="1" operator="greaterThan">
      <formula>0</formula>
    </cfRule>
    <cfRule type="cellIs" dxfId="12862" priority="7318" stopIfTrue="1" operator="lessThan">
      <formula>0</formula>
    </cfRule>
  </conditionalFormatting>
  <conditionalFormatting sqref="AE462:AE465">
    <cfRule type="cellIs" dxfId="12861" priority="7315" stopIfTrue="1" operator="greaterThan">
      <formula>0</formula>
    </cfRule>
    <cfRule type="cellIs" dxfId="12860" priority="7316" stopIfTrue="1" operator="lessThan">
      <formula>0</formula>
    </cfRule>
  </conditionalFormatting>
  <conditionalFormatting sqref="AE462:AE465">
    <cfRule type="cellIs" dxfId="12859" priority="7313" stopIfTrue="1" operator="greaterThan">
      <formula>0</formula>
    </cfRule>
    <cfRule type="cellIs" dxfId="12858" priority="7314" stopIfTrue="1" operator="lessThan">
      <formula>0</formula>
    </cfRule>
  </conditionalFormatting>
  <conditionalFormatting sqref="AE462:AE465">
    <cfRule type="cellIs" dxfId="12857" priority="7311" stopIfTrue="1" operator="greaterThan">
      <formula>0</formula>
    </cfRule>
    <cfRule type="cellIs" dxfId="12856" priority="7312" stopIfTrue="1" operator="lessThan">
      <formula>0</formula>
    </cfRule>
  </conditionalFormatting>
  <conditionalFormatting sqref="AE462:AE465">
    <cfRule type="cellIs" dxfId="12855" priority="7309" stopIfTrue="1" operator="greaterThan">
      <formula>0</formula>
    </cfRule>
    <cfRule type="cellIs" dxfId="12854" priority="7310" stopIfTrue="1" operator="lessThan">
      <formula>0</formula>
    </cfRule>
  </conditionalFormatting>
  <conditionalFormatting sqref="AE462:AE465">
    <cfRule type="cellIs" dxfId="12853" priority="7307" stopIfTrue="1" operator="greaterThan">
      <formula>0</formula>
    </cfRule>
    <cfRule type="cellIs" dxfId="12852" priority="7308" stopIfTrue="1" operator="lessThan">
      <formula>0</formula>
    </cfRule>
  </conditionalFormatting>
  <conditionalFormatting sqref="AB445:AB446">
    <cfRule type="cellIs" dxfId="12851" priority="7303" stopIfTrue="1" operator="greaterThan">
      <formula>0</formula>
    </cfRule>
    <cfRule type="cellIs" dxfId="12850" priority="7304" stopIfTrue="1" operator="lessThan">
      <formula>0</formula>
    </cfRule>
  </conditionalFormatting>
  <conditionalFormatting sqref="AE445:AE446">
    <cfRule type="cellIs" dxfId="12849" priority="7301" stopIfTrue="1" operator="greaterThan">
      <formula>0</formula>
    </cfRule>
    <cfRule type="cellIs" dxfId="12848" priority="7302" stopIfTrue="1" operator="lessThan">
      <formula>0</formula>
    </cfRule>
  </conditionalFormatting>
  <conditionalFormatting sqref="AH445:AH446">
    <cfRule type="cellIs" dxfId="12847" priority="7299" stopIfTrue="1" operator="greaterThan">
      <formula>0</formula>
    </cfRule>
    <cfRule type="cellIs" dxfId="12846" priority="7300" stopIfTrue="1" operator="lessThan">
      <formula>0</formula>
    </cfRule>
  </conditionalFormatting>
  <conditionalFormatting sqref="AK458:AK459">
    <cfRule type="cellIs" dxfId="12845" priority="7297" stopIfTrue="1" operator="greaterThan">
      <formula>0</formula>
    </cfRule>
    <cfRule type="cellIs" dxfId="12844" priority="7298" stopIfTrue="1" operator="lessThan">
      <formula>0</formula>
    </cfRule>
  </conditionalFormatting>
  <conditionalFormatting sqref="T458:T459">
    <cfRule type="cellIs" dxfId="12843" priority="7295" stopIfTrue="1" operator="lessThan">
      <formula>0</formula>
    </cfRule>
    <cfRule type="cellIs" dxfId="12842" priority="7296" stopIfTrue="1" operator="greaterThan">
      <formula>0</formula>
    </cfRule>
  </conditionalFormatting>
  <conditionalFormatting sqref="I458:I459 K458:K459 M458:M459 O458:O459 S458:S459 Q458:Q459 U458:U459">
    <cfRule type="cellIs" dxfId="12841" priority="7293" stopIfTrue="1" operator="greaterThan">
      <formula>0</formula>
    </cfRule>
    <cfRule type="cellIs" dxfId="12840" priority="7294" stopIfTrue="1" operator="lessThan">
      <formula>0</formula>
    </cfRule>
  </conditionalFormatting>
  <conditionalFormatting sqref="AH458">
    <cfRule type="cellIs" dxfId="12839" priority="7291" stopIfTrue="1" operator="greaterThan">
      <formula>0</formula>
    </cfRule>
    <cfRule type="cellIs" dxfId="12838" priority="7292" stopIfTrue="1" operator="lessThan">
      <formula>0</formula>
    </cfRule>
  </conditionalFormatting>
  <conditionalFormatting sqref="AH458">
    <cfRule type="cellIs" dxfId="12837" priority="7289" stopIfTrue="1" operator="greaterThan">
      <formula>0</formula>
    </cfRule>
    <cfRule type="cellIs" dxfId="12836" priority="7290" stopIfTrue="1" operator="lessThan">
      <formula>0</formula>
    </cfRule>
  </conditionalFormatting>
  <conditionalFormatting sqref="AH458">
    <cfRule type="cellIs" dxfId="12835" priority="7287" stopIfTrue="1" operator="greaterThan">
      <formula>0</formula>
    </cfRule>
    <cfRule type="cellIs" dxfId="12834" priority="7288" stopIfTrue="1" operator="lessThan">
      <formula>0</formula>
    </cfRule>
  </conditionalFormatting>
  <conditionalFormatting sqref="AH458">
    <cfRule type="cellIs" dxfId="12833" priority="7285" stopIfTrue="1" operator="greaterThan">
      <formula>0</formula>
    </cfRule>
    <cfRule type="cellIs" dxfId="12832" priority="7286" stopIfTrue="1" operator="lessThan">
      <formula>0</formula>
    </cfRule>
  </conditionalFormatting>
  <conditionalFormatting sqref="AH458">
    <cfRule type="cellIs" dxfId="12831" priority="7283" stopIfTrue="1" operator="greaterThan">
      <formula>0</formula>
    </cfRule>
    <cfRule type="cellIs" dxfId="12830" priority="7284" stopIfTrue="1" operator="lessThan">
      <formula>0</formula>
    </cfRule>
  </conditionalFormatting>
  <conditionalFormatting sqref="AN458:AN459">
    <cfRule type="cellIs" dxfId="12829" priority="7279" stopIfTrue="1" operator="greaterThan">
      <formula>0</formula>
    </cfRule>
    <cfRule type="cellIs" dxfId="12828" priority="7280" stopIfTrue="1" operator="lessThan">
      <formula>0</formula>
    </cfRule>
  </conditionalFormatting>
  <conditionalFormatting sqref="AN458:AN459">
    <cfRule type="cellIs" dxfId="12827" priority="7277" stopIfTrue="1" operator="greaterThan">
      <formula>0</formula>
    </cfRule>
    <cfRule type="cellIs" dxfId="12826" priority="7278" stopIfTrue="1" operator="lessThan">
      <formula>0</formula>
    </cfRule>
  </conditionalFormatting>
  <conditionalFormatting sqref="AN458:AN459">
    <cfRule type="cellIs" dxfId="12825" priority="7275" stopIfTrue="1" operator="greaterThan">
      <formula>0</formula>
    </cfRule>
    <cfRule type="cellIs" dxfId="12824" priority="7276" stopIfTrue="1" operator="lessThan">
      <formula>0</formula>
    </cfRule>
  </conditionalFormatting>
  <conditionalFormatting sqref="AN458:AN459">
    <cfRule type="cellIs" dxfId="12823" priority="7273" stopIfTrue="1" operator="greaterThan">
      <formula>0</formula>
    </cfRule>
    <cfRule type="cellIs" dxfId="12822" priority="7274" stopIfTrue="1" operator="lessThan">
      <formula>0</formula>
    </cfRule>
  </conditionalFormatting>
  <conditionalFormatting sqref="AN458:AN459">
    <cfRule type="cellIs" dxfId="12821" priority="7281" stopIfTrue="1" operator="greaterThan">
      <formula>0</formula>
    </cfRule>
    <cfRule type="cellIs" dxfId="12820" priority="7282" stopIfTrue="1" operator="lessThan">
      <formula>0</formula>
    </cfRule>
  </conditionalFormatting>
  <conditionalFormatting sqref="AX458">
    <cfRule type="cellIs" dxfId="12819" priority="7271" stopIfTrue="1" operator="greaterThan">
      <formula>0</formula>
    </cfRule>
    <cfRule type="cellIs" dxfId="12818" priority="7272" stopIfTrue="1" operator="lessThan">
      <formula>0</formula>
    </cfRule>
  </conditionalFormatting>
  <conditionalFormatting sqref="AX458">
    <cfRule type="cellIs" dxfId="12817" priority="7269" stopIfTrue="1" operator="greaterThan">
      <formula>0</formula>
    </cfRule>
    <cfRule type="cellIs" dxfId="12816" priority="7270" stopIfTrue="1" operator="lessThan">
      <formula>0</formula>
    </cfRule>
  </conditionalFormatting>
  <conditionalFormatting sqref="AX458">
    <cfRule type="cellIs" dxfId="12815" priority="7267" stopIfTrue="1" operator="greaterThan">
      <formula>0</formula>
    </cfRule>
    <cfRule type="cellIs" dxfId="12814" priority="7268" stopIfTrue="1" operator="lessThan">
      <formula>0</formula>
    </cfRule>
  </conditionalFormatting>
  <conditionalFormatting sqref="AB458">
    <cfRule type="cellIs" dxfId="12813" priority="7265" stopIfTrue="1" operator="greaterThan">
      <formula>0</formula>
    </cfRule>
    <cfRule type="cellIs" dxfId="12812" priority="7266" stopIfTrue="1" operator="lessThan">
      <formula>0</formula>
    </cfRule>
  </conditionalFormatting>
  <conditionalFormatting sqref="AB458">
    <cfRule type="cellIs" dxfId="12811" priority="7263" stopIfTrue="1" operator="greaterThan">
      <formula>0</formula>
    </cfRule>
    <cfRule type="cellIs" dxfId="12810" priority="7264" stopIfTrue="1" operator="lessThan">
      <formula>0</formula>
    </cfRule>
  </conditionalFormatting>
  <conditionalFormatting sqref="AB458">
    <cfRule type="cellIs" dxfId="12809" priority="7261" stopIfTrue="1" operator="greaterThan">
      <formula>0</formula>
    </cfRule>
    <cfRule type="cellIs" dxfId="12808" priority="7262" stopIfTrue="1" operator="lessThan">
      <formula>0</formula>
    </cfRule>
  </conditionalFormatting>
  <conditionalFormatting sqref="AB458">
    <cfRule type="cellIs" dxfId="12807" priority="7259" stopIfTrue="1" operator="greaterThan">
      <formula>0</formula>
    </cfRule>
    <cfRule type="cellIs" dxfId="12806" priority="7260" stopIfTrue="1" operator="lessThan">
      <formula>0</formula>
    </cfRule>
  </conditionalFormatting>
  <conditionalFormatting sqref="AB458">
    <cfRule type="cellIs" dxfId="12805" priority="7257" stopIfTrue="1" operator="greaterThan">
      <formula>0</formula>
    </cfRule>
    <cfRule type="cellIs" dxfId="12804" priority="7258" stopIfTrue="1" operator="lessThan">
      <formula>0</formula>
    </cfRule>
  </conditionalFormatting>
  <conditionalFormatting sqref="AE458">
    <cfRule type="cellIs" dxfId="12803" priority="7255" stopIfTrue="1" operator="greaterThan">
      <formula>0</formula>
    </cfRule>
    <cfRule type="cellIs" dxfId="12802" priority="7256" stopIfTrue="1" operator="lessThan">
      <formula>0</formula>
    </cfRule>
  </conditionalFormatting>
  <conditionalFormatting sqref="AE458">
    <cfRule type="cellIs" dxfId="12801" priority="7253" stopIfTrue="1" operator="greaterThan">
      <formula>0</formula>
    </cfRule>
    <cfRule type="cellIs" dxfId="12800" priority="7254" stopIfTrue="1" operator="lessThan">
      <formula>0</formula>
    </cfRule>
  </conditionalFormatting>
  <conditionalFormatting sqref="AE458">
    <cfRule type="cellIs" dxfId="12799" priority="7251" stopIfTrue="1" operator="greaterThan">
      <formula>0</formula>
    </cfRule>
    <cfRule type="cellIs" dxfId="12798" priority="7252" stopIfTrue="1" operator="lessThan">
      <formula>0</formula>
    </cfRule>
  </conditionalFormatting>
  <conditionalFormatting sqref="AE458">
    <cfRule type="cellIs" dxfId="12797" priority="7249" stopIfTrue="1" operator="greaterThan">
      <formula>0</formula>
    </cfRule>
    <cfRule type="cellIs" dxfId="12796" priority="7250" stopIfTrue="1" operator="lessThan">
      <formula>0</formula>
    </cfRule>
  </conditionalFormatting>
  <conditionalFormatting sqref="AE458">
    <cfRule type="cellIs" dxfId="12795" priority="7247" stopIfTrue="1" operator="greaterThan">
      <formula>0</formula>
    </cfRule>
    <cfRule type="cellIs" dxfId="12794" priority="7248" stopIfTrue="1" operator="lessThan">
      <formula>0</formula>
    </cfRule>
  </conditionalFormatting>
  <conditionalFormatting sqref="AX460">
    <cfRule type="cellIs" dxfId="12793" priority="7245" stopIfTrue="1" operator="greaterThan">
      <formula>0</formula>
    </cfRule>
    <cfRule type="cellIs" dxfId="12792" priority="7246" stopIfTrue="1" operator="lessThan">
      <formula>0</formula>
    </cfRule>
  </conditionalFormatting>
  <conditionalFormatting sqref="AB460">
    <cfRule type="cellIs" dxfId="12791" priority="7241" stopIfTrue="1" operator="greaterThan">
      <formula>0</formula>
    </cfRule>
    <cfRule type="cellIs" dxfId="12790" priority="7242" stopIfTrue="1" operator="lessThan">
      <formula>0</formula>
    </cfRule>
  </conditionalFormatting>
  <conditionalFormatting sqref="AB460">
    <cfRule type="cellIs" dxfId="12789" priority="7239" stopIfTrue="1" operator="greaterThan">
      <formula>0</formula>
    </cfRule>
    <cfRule type="cellIs" dxfId="12788" priority="7240" stopIfTrue="1" operator="lessThan">
      <formula>0</formula>
    </cfRule>
  </conditionalFormatting>
  <conditionalFormatting sqref="AB460">
    <cfRule type="cellIs" dxfId="12787" priority="7243" stopIfTrue="1" operator="greaterThan">
      <formula>0</formula>
    </cfRule>
    <cfRule type="cellIs" dxfId="12786" priority="7244" stopIfTrue="1" operator="lessThan">
      <formula>0</formula>
    </cfRule>
  </conditionalFormatting>
  <conditionalFormatting sqref="AE460">
    <cfRule type="cellIs" dxfId="12785" priority="7235" stopIfTrue="1" operator="greaterThan">
      <formula>0</formula>
    </cfRule>
    <cfRule type="cellIs" dxfId="12784" priority="7236" stopIfTrue="1" operator="lessThan">
      <formula>0</formula>
    </cfRule>
  </conditionalFormatting>
  <conditionalFormatting sqref="AE460">
    <cfRule type="cellIs" dxfId="12783" priority="7233" stopIfTrue="1" operator="greaterThan">
      <formula>0</formula>
    </cfRule>
    <cfRule type="cellIs" dxfId="12782" priority="7234" stopIfTrue="1" operator="lessThan">
      <formula>0</formula>
    </cfRule>
  </conditionalFormatting>
  <conditionalFormatting sqref="AE460">
    <cfRule type="cellIs" dxfId="12781" priority="7237" stopIfTrue="1" operator="greaterThan">
      <formula>0</formula>
    </cfRule>
    <cfRule type="cellIs" dxfId="12780" priority="7238" stopIfTrue="1" operator="lessThan">
      <formula>0</formula>
    </cfRule>
  </conditionalFormatting>
  <conditionalFormatting sqref="AB469:AB470">
    <cfRule type="cellIs" dxfId="12779" priority="7231" stopIfTrue="1" operator="greaterThan">
      <formula>0</formula>
    </cfRule>
    <cfRule type="cellIs" dxfId="12778" priority="7232" stopIfTrue="1" operator="lessThan">
      <formula>0</formula>
    </cfRule>
  </conditionalFormatting>
  <conditionalFormatting sqref="AB469:AB470">
    <cfRule type="cellIs" dxfId="12777" priority="7229" stopIfTrue="1" operator="greaterThan">
      <formula>0</formula>
    </cfRule>
    <cfRule type="cellIs" dxfId="12776" priority="7230" stopIfTrue="1" operator="lessThan">
      <formula>0</formula>
    </cfRule>
  </conditionalFormatting>
  <conditionalFormatting sqref="AB469:AB470">
    <cfRule type="cellIs" dxfId="12775" priority="7227" stopIfTrue="1" operator="greaterThan">
      <formula>0</formula>
    </cfRule>
    <cfRule type="cellIs" dxfId="12774" priority="7228" stopIfTrue="1" operator="lessThan">
      <formula>0</formula>
    </cfRule>
  </conditionalFormatting>
  <conditionalFormatting sqref="AB469:AB470">
    <cfRule type="cellIs" dxfId="12773" priority="7225" stopIfTrue="1" operator="greaterThan">
      <formula>0</formula>
    </cfRule>
    <cfRule type="cellIs" dxfId="12772" priority="7226" stopIfTrue="1" operator="lessThan">
      <formula>0</formula>
    </cfRule>
  </conditionalFormatting>
  <conditionalFormatting sqref="AB469:AB470">
    <cfRule type="cellIs" dxfId="12771" priority="7223" stopIfTrue="1" operator="greaterThan">
      <formula>0</formula>
    </cfRule>
    <cfRule type="cellIs" dxfId="12770" priority="7224" stopIfTrue="1" operator="lessThan">
      <formula>0</formula>
    </cfRule>
  </conditionalFormatting>
  <conditionalFormatting sqref="AE469:AE470">
    <cfRule type="cellIs" dxfId="12769" priority="7221" stopIfTrue="1" operator="greaterThan">
      <formula>0</formula>
    </cfRule>
    <cfRule type="cellIs" dxfId="12768" priority="7222" stopIfTrue="1" operator="lessThan">
      <formula>0</formula>
    </cfRule>
  </conditionalFormatting>
  <conditionalFormatting sqref="AE469:AE470">
    <cfRule type="cellIs" dxfId="12767" priority="7219" stopIfTrue="1" operator="greaterThan">
      <formula>0</formula>
    </cfRule>
    <cfRule type="cellIs" dxfId="12766" priority="7220" stopIfTrue="1" operator="lessThan">
      <formula>0</formula>
    </cfRule>
  </conditionalFormatting>
  <conditionalFormatting sqref="AE469:AE470">
    <cfRule type="cellIs" dxfId="12765" priority="7217" stopIfTrue="1" operator="greaterThan">
      <formula>0</formula>
    </cfRule>
    <cfRule type="cellIs" dxfId="12764" priority="7218" stopIfTrue="1" operator="lessThan">
      <formula>0</formula>
    </cfRule>
  </conditionalFormatting>
  <conditionalFormatting sqref="AE469:AE470">
    <cfRule type="cellIs" dxfId="12763" priority="7215" stopIfTrue="1" operator="greaterThan">
      <formula>0</formula>
    </cfRule>
    <cfRule type="cellIs" dxfId="12762" priority="7216" stopIfTrue="1" operator="lessThan">
      <formula>0</formula>
    </cfRule>
  </conditionalFormatting>
  <conditionalFormatting sqref="AE469:AE470">
    <cfRule type="cellIs" dxfId="12761" priority="7213" stopIfTrue="1" operator="greaterThan">
      <formula>0</formula>
    </cfRule>
    <cfRule type="cellIs" dxfId="12760" priority="7214" stopIfTrue="1" operator="lessThan">
      <formula>0</formula>
    </cfRule>
  </conditionalFormatting>
  <conditionalFormatting sqref="AB459">
    <cfRule type="cellIs" dxfId="12759" priority="7211" stopIfTrue="1" operator="greaterThan">
      <formula>0</formula>
    </cfRule>
    <cfRule type="cellIs" dxfId="12758" priority="7212" stopIfTrue="1" operator="lessThan">
      <formula>0</formula>
    </cfRule>
  </conditionalFormatting>
  <conditionalFormatting sqref="AE459">
    <cfRule type="cellIs" dxfId="12757" priority="7209" stopIfTrue="1" operator="greaterThan">
      <formula>0</formula>
    </cfRule>
    <cfRule type="cellIs" dxfId="12756" priority="7210" stopIfTrue="1" operator="lessThan">
      <formula>0</formula>
    </cfRule>
  </conditionalFormatting>
  <conditionalFormatting sqref="AX459">
    <cfRule type="cellIs" dxfId="12755" priority="7207" stopIfTrue="1" operator="greaterThan">
      <formula>0</formula>
    </cfRule>
    <cfRule type="cellIs" dxfId="12754" priority="7208" stopIfTrue="1" operator="lessThan">
      <formula>0</formula>
    </cfRule>
  </conditionalFormatting>
  <conditionalFormatting sqref="AH434">
    <cfRule type="cellIs" dxfId="12753" priority="7205" stopIfTrue="1" operator="greaterThan">
      <formula>0</formula>
    </cfRule>
    <cfRule type="cellIs" dxfId="12752" priority="7206" stopIfTrue="1" operator="lessThan">
      <formula>0</formula>
    </cfRule>
  </conditionalFormatting>
  <conditionalFormatting sqref="AH459">
    <cfRule type="cellIs" dxfId="12751" priority="7203" stopIfTrue="1" operator="greaterThan">
      <formula>0</formula>
    </cfRule>
    <cfRule type="cellIs" dxfId="12750" priority="7204" stopIfTrue="1" operator="lessThan">
      <formula>0</formula>
    </cfRule>
  </conditionalFormatting>
  <conditionalFormatting sqref="AB472:AB473 AB475:AB476">
    <cfRule type="cellIs" dxfId="12749" priority="7201" stopIfTrue="1" operator="greaterThan">
      <formula>0</formula>
    </cfRule>
    <cfRule type="cellIs" dxfId="12748" priority="7202" stopIfTrue="1" operator="lessThan">
      <formula>0</formula>
    </cfRule>
  </conditionalFormatting>
  <conditionalFormatting sqref="AB472:AB473 AB475:AB476">
    <cfRule type="cellIs" dxfId="12747" priority="7199" stopIfTrue="1" operator="greaterThan">
      <formula>0</formula>
    </cfRule>
    <cfRule type="cellIs" dxfId="12746" priority="7200" stopIfTrue="1" operator="lessThan">
      <formula>0</formula>
    </cfRule>
  </conditionalFormatting>
  <conditionalFormatting sqref="AB472:AB473 AB475:AB476">
    <cfRule type="cellIs" dxfId="12745" priority="7197" stopIfTrue="1" operator="greaterThan">
      <formula>0</formula>
    </cfRule>
    <cfRule type="cellIs" dxfId="12744" priority="7198" stopIfTrue="1" operator="lessThan">
      <formula>0</formula>
    </cfRule>
  </conditionalFormatting>
  <conditionalFormatting sqref="AB472:AB473 AB475:AB476">
    <cfRule type="cellIs" dxfId="12743" priority="7195" stopIfTrue="1" operator="greaterThan">
      <formula>0</formula>
    </cfRule>
    <cfRule type="cellIs" dxfId="12742" priority="7196" stopIfTrue="1" operator="lessThan">
      <formula>0</formula>
    </cfRule>
  </conditionalFormatting>
  <conditionalFormatting sqref="AB472:AB473 AB475:AB476">
    <cfRule type="cellIs" dxfId="12741" priority="7193" stopIfTrue="1" operator="greaterThan">
      <formula>0</formula>
    </cfRule>
    <cfRule type="cellIs" dxfId="12740" priority="7194" stopIfTrue="1" operator="lessThan">
      <formula>0</formula>
    </cfRule>
  </conditionalFormatting>
  <conditionalFormatting sqref="AE473 AE475:AE476">
    <cfRule type="cellIs" dxfId="12739" priority="7191" stopIfTrue="1" operator="greaterThan">
      <formula>0</formula>
    </cfRule>
    <cfRule type="cellIs" dxfId="12738" priority="7192" stopIfTrue="1" operator="lessThan">
      <formula>0</formula>
    </cfRule>
  </conditionalFormatting>
  <conditionalFormatting sqref="AE473 AE475:AE476">
    <cfRule type="cellIs" dxfId="12737" priority="7189" stopIfTrue="1" operator="greaterThan">
      <formula>0</formula>
    </cfRule>
    <cfRule type="cellIs" dxfId="12736" priority="7190" stopIfTrue="1" operator="lessThan">
      <formula>0</formula>
    </cfRule>
  </conditionalFormatting>
  <conditionalFormatting sqref="AE473 AE475:AE476">
    <cfRule type="cellIs" dxfId="12735" priority="7187" stopIfTrue="1" operator="greaterThan">
      <formula>0</formula>
    </cfRule>
    <cfRule type="cellIs" dxfId="12734" priority="7188" stopIfTrue="1" operator="lessThan">
      <formula>0</formula>
    </cfRule>
  </conditionalFormatting>
  <conditionalFormatting sqref="AE473 AE475:AE476">
    <cfRule type="cellIs" dxfId="12733" priority="7185" stopIfTrue="1" operator="greaterThan">
      <formula>0</formula>
    </cfRule>
    <cfRule type="cellIs" dxfId="12732" priority="7186" stopIfTrue="1" operator="lessThan">
      <formula>0</formula>
    </cfRule>
  </conditionalFormatting>
  <conditionalFormatting sqref="AE473 AE475:AE476">
    <cfRule type="cellIs" dxfId="12731" priority="7183" stopIfTrue="1" operator="greaterThan">
      <formula>0</formula>
    </cfRule>
    <cfRule type="cellIs" dxfId="12730" priority="7184" stopIfTrue="1" operator="lessThan">
      <formula>0</formula>
    </cfRule>
  </conditionalFormatting>
  <conditionalFormatting sqref="AH426">
    <cfRule type="cellIs" dxfId="12729" priority="7181" stopIfTrue="1" operator="greaterThan">
      <formula>0</formula>
    </cfRule>
    <cfRule type="cellIs" dxfId="12728" priority="7182" stopIfTrue="1" operator="lessThan">
      <formula>0</formula>
    </cfRule>
  </conditionalFormatting>
  <conditionalFormatting sqref="AB481:AB482">
    <cfRule type="cellIs" dxfId="12727" priority="7177" stopIfTrue="1" operator="greaterThan">
      <formula>0</formula>
    </cfRule>
    <cfRule type="cellIs" dxfId="12726" priority="7178" stopIfTrue="1" operator="lessThan">
      <formula>0</formula>
    </cfRule>
  </conditionalFormatting>
  <conditionalFormatting sqref="AB481:AB482">
    <cfRule type="cellIs" dxfId="12725" priority="7175" stopIfTrue="1" operator="greaterThan">
      <formula>0</formula>
    </cfRule>
    <cfRule type="cellIs" dxfId="12724" priority="7176" stopIfTrue="1" operator="lessThan">
      <formula>0</formula>
    </cfRule>
  </conditionalFormatting>
  <conditionalFormatting sqref="AB481:AB482">
    <cfRule type="cellIs" dxfId="12723" priority="7173" stopIfTrue="1" operator="greaterThan">
      <formula>0</formula>
    </cfRule>
    <cfRule type="cellIs" dxfId="12722" priority="7174" stopIfTrue="1" operator="lessThan">
      <formula>0</formula>
    </cfRule>
  </conditionalFormatting>
  <conditionalFormatting sqref="AB481:AB482">
    <cfRule type="cellIs" dxfId="12721" priority="7171" stopIfTrue="1" operator="greaterThan">
      <formula>0</formula>
    </cfRule>
    <cfRule type="cellIs" dxfId="12720" priority="7172" stopIfTrue="1" operator="lessThan">
      <formula>0</formula>
    </cfRule>
  </conditionalFormatting>
  <conditionalFormatting sqref="AB481:AB482">
    <cfRule type="cellIs" dxfId="12719" priority="7169" stopIfTrue="1" operator="greaterThan">
      <formula>0</formula>
    </cfRule>
    <cfRule type="cellIs" dxfId="12718" priority="7170" stopIfTrue="1" operator="lessThan">
      <formula>0</formula>
    </cfRule>
  </conditionalFormatting>
  <conditionalFormatting sqref="AE481:AE482">
    <cfRule type="cellIs" dxfId="12717" priority="7167" stopIfTrue="1" operator="greaterThan">
      <formula>0</formula>
    </cfRule>
    <cfRule type="cellIs" dxfId="12716" priority="7168" stopIfTrue="1" operator="lessThan">
      <formula>0</formula>
    </cfRule>
  </conditionalFormatting>
  <conditionalFormatting sqref="AE481:AE482">
    <cfRule type="cellIs" dxfId="12715" priority="7165" stopIfTrue="1" operator="greaterThan">
      <formula>0</formula>
    </cfRule>
    <cfRule type="cellIs" dxfId="12714" priority="7166" stopIfTrue="1" operator="lessThan">
      <formula>0</formula>
    </cfRule>
  </conditionalFormatting>
  <conditionalFormatting sqref="AE481:AE482">
    <cfRule type="cellIs" dxfId="12713" priority="7163" stopIfTrue="1" operator="greaterThan">
      <formula>0</formula>
    </cfRule>
    <cfRule type="cellIs" dxfId="12712" priority="7164" stopIfTrue="1" operator="lessThan">
      <formula>0</formula>
    </cfRule>
  </conditionalFormatting>
  <conditionalFormatting sqref="AE481:AE482">
    <cfRule type="cellIs" dxfId="12711" priority="7161" stopIfTrue="1" operator="greaterThan">
      <formula>0</formula>
    </cfRule>
    <cfRule type="cellIs" dxfId="12710" priority="7162" stopIfTrue="1" operator="lessThan">
      <formula>0</formula>
    </cfRule>
  </conditionalFormatting>
  <conditionalFormatting sqref="AE481:AE482">
    <cfRule type="cellIs" dxfId="12709" priority="7159" stopIfTrue="1" operator="greaterThan">
      <formula>0</formula>
    </cfRule>
    <cfRule type="cellIs" dxfId="12708" priority="7160" stopIfTrue="1" operator="lessThan">
      <formula>0</formula>
    </cfRule>
  </conditionalFormatting>
  <conditionalFormatting sqref="AX465">
    <cfRule type="cellIs" dxfId="12707" priority="7157" stopIfTrue="1" operator="greaterThan">
      <formula>0</formula>
    </cfRule>
    <cfRule type="cellIs" dxfId="12706" priority="7158" stopIfTrue="1" operator="lessThan">
      <formula>0</formula>
    </cfRule>
  </conditionalFormatting>
  <conditionalFormatting sqref="AX469">
    <cfRule type="cellIs" dxfId="12705" priority="7155" stopIfTrue="1" operator="greaterThan">
      <formula>0</formula>
    </cfRule>
    <cfRule type="cellIs" dxfId="12704" priority="7156" stopIfTrue="1" operator="lessThan">
      <formula>0</formula>
    </cfRule>
  </conditionalFormatting>
  <conditionalFormatting sqref="AX476">
    <cfRule type="cellIs" dxfId="12703" priority="7153" stopIfTrue="1" operator="greaterThan">
      <formula>0</formula>
    </cfRule>
    <cfRule type="cellIs" dxfId="12702" priority="7154" stopIfTrue="1" operator="lessThan">
      <formula>0</formula>
    </cfRule>
  </conditionalFormatting>
  <conditionalFormatting sqref="AB468">
    <cfRule type="cellIs" dxfId="12701" priority="7149" stopIfTrue="1" operator="greaterThan">
      <formula>0</formula>
    </cfRule>
    <cfRule type="cellIs" dxfId="12700" priority="7150" stopIfTrue="1" operator="lessThan">
      <formula>0</formula>
    </cfRule>
  </conditionalFormatting>
  <conditionalFormatting sqref="AE468">
    <cfRule type="cellIs" dxfId="12699" priority="7147" stopIfTrue="1" operator="greaterThan">
      <formula>0</formula>
    </cfRule>
    <cfRule type="cellIs" dxfId="12698" priority="7148" stopIfTrue="1" operator="lessThan">
      <formula>0</formula>
    </cfRule>
  </conditionalFormatting>
  <conditionalFormatting sqref="AH468">
    <cfRule type="cellIs" dxfId="12697" priority="7145" stopIfTrue="1" operator="greaterThan">
      <formula>0</formula>
    </cfRule>
    <cfRule type="cellIs" dxfId="12696" priority="7146" stopIfTrue="1" operator="lessThan">
      <formula>0</formula>
    </cfRule>
  </conditionalFormatting>
  <conditionalFormatting sqref="AB483">
    <cfRule type="cellIs" dxfId="12695" priority="7143" stopIfTrue="1" operator="greaterThan">
      <formula>0</formula>
    </cfRule>
    <cfRule type="cellIs" dxfId="12694" priority="7144" stopIfTrue="1" operator="lessThan">
      <formula>0</formula>
    </cfRule>
  </conditionalFormatting>
  <conditionalFormatting sqref="AB483">
    <cfRule type="cellIs" dxfId="12693" priority="7141" stopIfTrue="1" operator="greaterThan">
      <formula>0</formula>
    </cfRule>
    <cfRule type="cellIs" dxfId="12692" priority="7142" stopIfTrue="1" operator="lessThan">
      <formula>0</formula>
    </cfRule>
  </conditionalFormatting>
  <conditionalFormatting sqref="AB483">
    <cfRule type="cellIs" dxfId="12691" priority="7139" stopIfTrue="1" operator="greaterThan">
      <formula>0</formula>
    </cfRule>
    <cfRule type="cellIs" dxfId="12690" priority="7140" stopIfTrue="1" operator="lessThan">
      <formula>0</formula>
    </cfRule>
  </conditionalFormatting>
  <conditionalFormatting sqref="AB483">
    <cfRule type="cellIs" dxfId="12689" priority="7137" stopIfTrue="1" operator="greaterThan">
      <formula>0</formula>
    </cfRule>
    <cfRule type="cellIs" dxfId="12688" priority="7138" stopIfTrue="1" operator="lessThan">
      <formula>0</formula>
    </cfRule>
  </conditionalFormatting>
  <conditionalFormatting sqref="AB483">
    <cfRule type="cellIs" dxfId="12687" priority="7135" stopIfTrue="1" operator="greaterThan">
      <formula>0</formula>
    </cfRule>
    <cfRule type="cellIs" dxfId="12686" priority="7136" stopIfTrue="1" operator="lessThan">
      <formula>0</formula>
    </cfRule>
  </conditionalFormatting>
  <conditionalFormatting sqref="AE472">
    <cfRule type="cellIs" dxfId="12685" priority="7105" stopIfTrue="1" operator="greaterThan">
      <formula>0</formula>
    </cfRule>
    <cfRule type="cellIs" dxfId="12684" priority="7106" stopIfTrue="1" operator="lessThan">
      <formula>0</formula>
    </cfRule>
  </conditionalFormatting>
  <conditionalFormatting sqref="AB471">
    <cfRule type="cellIs" dxfId="12683" priority="7103" stopIfTrue="1" operator="greaterThan">
      <formula>0</formula>
    </cfRule>
    <cfRule type="cellIs" dxfId="12682" priority="7104" stopIfTrue="1" operator="lessThan">
      <formula>0</formula>
    </cfRule>
  </conditionalFormatting>
  <conditionalFormatting sqref="AB471">
    <cfRule type="cellIs" dxfId="12681" priority="7101" stopIfTrue="1" operator="greaterThan">
      <formula>0</formula>
    </cfRule>
    <cfRule type="cellIs" dxfId="12680" priority="7102" stopIfTrue="1" operator="lessThan">
      <formula>0</formula>
    </cfRule>
  </conditionalFormatting>
  <conditionalFormatting sqref="AB471">
    <cfRule type="cellIs" dxfId="12679" priority="7099" stopIfTrue="1" operator="greaterThan">
      <formula>0</formula>
    </cfRule>
    <cfRule type="cellIs" dxfId="12678" priority="7100" stopIfTrue="1" operator="lessThan">
      <formula>0</formula>
    </cfRule>
  </conditionalFormatting>
  <conditionalFormatting sqref="AB457">
    <cfRule type="cellIs" dxfId="12677" priority="7097" stopIfTrue="1" operator="greaterThan">
      <formula>0</formula>
    </cfRule>
    <cfRule type="cellIs" dxfId="12676" priority="7098" stopIfTrue="1" operator="lessThan">
      <formula>0</formula>
    </cfRule>
  </conditionalFormatting>
  <conditionalFormatting sqref="AE483">
    <cfRule type="cellIs" dxfId="12675" priority="7123" stopIfTrue="1" operator="greaterThan">
      <formula>0</formula>
    </cfRule>
    <cfRule type="cellIs" dxfId="12674" priority="7124" stopIfTrue="1" operator="lessThan">
      <formula>0</formula>
    </cfRule>
  </conditionalFormatting>
  <conditionalFormatting sqref="AE483">
    <cfRule type="cellIs" dxfId="12673" priority="7121" stopIfTrue="1" operator="greaterThan">
      <formula>0</formula>
    </cfRule>
    <cfRule type="cellIs" dxfId="12672" priority="7122" stopIfTrue="1" operator="lessThan">
      <formula>0</formula>
    </cfRule>
  </conditionalFormatting>
  <conditionalFormatting sqref="AE483">
    <cfRule type="cellIs" dxfId="12671" priority="7119" stopIfTrue="1" operator="greaterThan">
      <formula>0</formula>
    </cfRule>
    <cfRule type="cellIs" dxfId="12670" priority="7120" stopIfTrue="1" operator="lessThan">
      <formula>0</formula>
    </cfRule>
  </conditionalFormatting>
  <conditionalFormatting sqref="AE483">
    <cfRule type="cellIs" dxfId="12669" priority="7117" stopIfTrue="1" operator="greaterThan">
      <formula>0</formula>
    </cfRule>
    <cfRule type="cellIs" dxfId="12668" priority="7118" stopIfTrue="1" operator="lessThan">
      <formula>0</formula>
    </cfRule>
  </conditionalFormatting>
  <conditionalFormatting sqref="AE483">
    <cfRule type="cellIs" dxfId="12667" priority="7115" stopIfTrue="1" operator="greaterThan">
      <formula>0</formula>
    </cfRule>
    <cfRule type="cellIs" dxfId="12666" priority="7116" stopIfTrue="1" operator="lessThan">
      <formula>0</formula>
    </cfRule>
  </conditionalFormatting>
  <conditionalFormatting sqref="AE472">
    <cfRule type="cellIs" dxfId="12665" priority="7113" stopIfTrue="1" operator="greaterThan">
      <formula>0</formula>
    </cfRule>
    <cfRule type="cellIs" dxfId="12664" priority="7114" stopIfTrue="1" operator="lessThan">
      <formula>0</formula>
    </cfRule>
  </conditionalFormatting>
  <conditionalFormatting sqref="AE472">
    <cfRule type="cellIs" dxfId="12663" priority="7111" stopIfTrue="1" operator="greaterThan">
      <formula>0</formula>
    </cfRule>
    <cfRule type="cellIs" dxfId="12662" priority="7112" stopIfTrue="1" operator="lessThan">
      <formula>0</formula>
    </cfRule>
  </conditionalFormatting>
  <conditionalFormatting sqref="AE472">
    <cfRule type="cellIs" dxfId="12661" priority="7109" stopIfTrue="1" operator="greaterThan">
      <formula>0</formula>
    </cfRule>
    <cfRule type="cellIs" dxfId="12660" priority="7110" stopIfTrue="1" operator="lessThan">
      <formula>0</formula>
    </cfRule>
  </conditionalFormatting>
  <conditionalFormatting sqref="AE472">
    <cfRule type="cellIs" dxfId="12659" priority="7107" stopIfTrue="1" operator="greaterThan">
      <formula>0</formula>
    </cfRule>
    <cfRule type="cellIs" dxfId="12658" priority="7108" stopIfTrue="1" operator="lessThan">
      <formula>0</formula>
    </cfRule>
  </conditionalFormatting>
  <conditionalFormatting sqref="AE457">
    <cfRule type="cellIs" dxfId="12657" priority="7069" stopIfTrue="1" operator="greaterThan">
      <formula>0</formula>
    </cfRule>
    <cfRule type="cellIs" dxfId="12656" priority="7070" stopIfTrue="1" operator="lessThan">
      <formula>0</formula>
    </cfRule>
  </conditionalFormatting>
  <conditionalFormatting sqref="AE425">
    <cfRule type="cellIs" dxfId="12655" priority="7065" stopIfTrue="1" operator="greaterThan">
      <formula>0</formula>
    </cfRule>
    <cfRule type="cellIs" dxfId="12654" priority="7066" stopIfTrue="1" operator="lessThan">
      <formula>0</formula>
    </cfRule>
  </conditionalFormatting>
  <conditionalFormatting sqref="AE425">
    <cfRule type="cellIs" dxfId="12653" priority="7063" stopIfTrue="1" operator="greaterThan">
      <formula>0</formula>
    </cfRule>
    <cfRule type="cellIs" dxfId="12652" priority="7064" stopIfTrue="1" operator="lessThan">
      <formula>0</formula>
    </cfRule>
  </conditionalFormatting>
  <conditionalFormatting sqref="AE425">
    <cfRule type="cellIs" dxfId="12651" priority="7067" stopIfTrue="1" operator="greaterThan">
      <formula>0</formula>
    </cfRule>
    <cfRule type="cellIs" dxfId="12650" priority="7068" stopIfTrue="1" operator="lessThan">
      <formula>0</formula>
    </cfRule>
  </conditionalFormatting>
  <conditionalFormatting sqref="AB457">
    <cfRule type="cellIs" dxfId="12649" priority="7095" stopIfTrue="1" operator="greaterThan">
      <formula>0</formula>
    </cfRule>
    <cfRule type="cellIs" dxfId="12648" priority="7096" stopIfTrue="1" operator="lessThan">
      <formula>0</formula>
    </cfRule>
  </conditionalFormatting>
  <conditionalFormatting sqref="AB457">
    <cfRule type="cellIs" dxfId="12647" priority="7093" stopIfTrue="1" operator="greaterThan">
      <formula>0</formula>
    </cfRule>
    <cfRule type="cellIs" dxfId="12646" priority="7094" stopIfTrue="1" operator="lessThan">
      <formula>0</formula>
    </cfRule>
  </conditionalFormatting>
  <conditionalFormatting sqref="AE421">
    <cfRule type="cellIs" dxfId="12645" priority="7061" stopIfTrue="1" operator="greaterThan">
      <formula>0</formula>
    </cfRule>
    <cfRule type="cellIs" dxfId="12644" priority="7062" stopIfTrue="1" operator="lessThan">
      <formula>0</formula>
    </cfRule>
  </conditionalFormatting>
  <conditionalFormatting sqref="AB425">
    <cfRule type="cellIs" dxfId="12643" priority="7089" stopIfTrue="1" operator="greaterThan">
      <formula>0</formula>
    </cfRule>
    <cfRule type="cellIs" dxfId="12642" priority="7090" stopIfTrue="1" operator="lessThan">
      <formula>0</formula>
    </cfRule>
  </conditionalFormatting>
  <conditionalFormatting sqref="AB425">
    <cfRule type="cellIs" dxfId="12641" priority="7087" stopIfTrue="1" operator="greaterThan">
      <formula>0</formula>
    </cfRule>
    <cfRule type="cellIs" dxfId="12640" priority="7088" stopIfTrue="1" operator="lessThan">
      <formula>0</formula>
    </cfRule>
  </conditionalFormatting>
  <conditionalFormatting sqref="AB425">
    <cfRule type="cellIs" dxfId="12639" priority="7091" stopIfTrue="1" operator="greaterThan">
      <formula>0</formula>
    </cfRule>
    <cfRule type="cellIs" dxfId="12638" priority="7092" stopIfTrue="1" operator="lessThan">
      <formula>0</formula>
    </cfRule>
  </conditionalFormatting>
  <conditionalFormatting sqref="AB421">
    <cfRule type="cellIs" dxfId="12637" priority="7083" stopIfTrue="1" operator="greaterThan">
      <formula>0</formula>
    </cfRule>
    <cfRule type="cellIs" dxfId="12636" priority="7084" stopIfTrue="1" operator="lessThan">
      <formula>0</formula>
    </cfRule>
  </conditionalFormatting>
  <conditionalFormatting sqref="AB421">
    <cfRule type="cellIs" dxfId="12635" priority="7081" stopIfTrue="1" operator="greaterThan">
      <formula>0</formula>
    </cfRule>
    <cfRule type="cellIs" dxfId="12634" priority="7082" stopIfTrue="1" operator="lessThan">
      <formula>0</formula>
    </cfRule>
  </conditionalFormatting>
  <conditionalFormatting sqref="AB421">
    <cfRule type="cellIs" dxfId="12633" priority="7085" stopIfTrue="1" operator="greaterThan">
      <formula>0</formula>
    </cfRule>
    <cfRule type="cellIs" dxfId="12632" priority="7086" stopIfTrue="1" operator="lessThan">
      <formula>0</formula>
    </cfRule>
  </conditionalFormatting>
  <conditionalFormatting sqref="AE471">
    <cfRule type="cellIs" dxfId="12631" priority="7079" stopIfTrue="1" operator="greaterThan">
      <formula>0</formula>
    </cfRule>
    <cfRule type="cellIs" dxfId="12630" priority="7080" stopIfTrue="1" operator="lessThan">
      <formula>0</formula>
    </cfRule>
  </conditionalFormatting>
  <conditionalFormatting sqref="AE471">
    <cfRule type="cellIs" dxfId="12629" priority="7077" stopIfTrue="1" operator="greaterThan">
      <formula>0</formula>
    </cfRule>
    <cfRule type="cellIs" dxfId="12628" priority="7078" stopIfTrue="1" operator="lessThan">
      <formula>0</formula>
    </cfRule>
  </conditionalFormatting>
  <conditionalFormatting sqref="AE471">
    <cfRule type="cellIs" dxfId="12627" priority="7075" stopIfTrue="1" operator="greaterThan">
      <formula>0</formula>
    </cfRule>
    <cfRule type="cellIs" dxfId="12626" priority="7076" stopIfTrue="1" operator="lessThan">
      <formula>0</formula>
    </cfRule>
  </conditionalFormatting>
  <conditionalFormatting sqref="AE457">
    <cfRule type="cellIs" dxfId="12625" priority="7073" stopIfTrue="1" operator="greaterThan">
      <formula>0</formula>
    </cfRule>
    <cfRule type="cellIs" dxfId="12624" priority="7074" stopIfTrue="1" operator="lessThan">
      <formula>0</formula>
    </cfRule>
  </conditionalFormatting>
  <conditionalFormatting sqref="AE457">
    <cfRule type="cellIs" dxfId="12623" priority="7071" stopIfTrue="1" operator="greaterThan">
      <formula>0</formula>
    </cfRule>
    <cfRule type="cellIs" dxfId="12622" priority="7072" stopIfTrue="1" operator="lessThan">
      <formula>0</formula>
    </cfRule>
  </conditionalFormatting>
  <conditionalFormatting sqref="AE421">
    <cfRule type="cellIs" dxfId="12621" priority="7059" stopIfTrue="1" operator="greaterThan">
      <formula>0</formula>
    </cfRule>
    <cfRule type="cellIs" dxfId="12620" priority="7060" stopIfTrue="1" operator="lessThan">
      <formula>0</formula>
    </cfRule>
  </conditionalFormatting>
  <conditionalFormatting sqref="AE421">
    <cfRule type="cellIs" dxfId="12619" priority="7057" stopIfTrue="1" operator="greaterThan">
      <formula>0</formula>
    </cfRule>
    <cfRule type="cellIs" dxfId="12618" priority="7058" stopIfTrue="1" operator="lessThan">
      <formula>0</formula>
    </cfRule>
  </conditionalFormatting>
  <conditionalFormatting sqref="AH421">
    <cfRule type="cellIs" dxfId="12617" priority="7055" stopIfTrue="1" operator="greaterThan">
      <formula>0</formula>
    </cfRule>
    <cfRule type="cellIs" dxfId="12616" priority="7056" stopIfTrue="1" operator="lessThan">
      <formula>0</formula>
    </cfRule>
  </conditionalFormatting>
  <conditionalFormatting sqref="AH421">
    <cfRule type="cellIs" dxfId="12615" priority="7053" stopIfTrue="1" operator="greaterThan">
      <formula>0</formula>
    </cfRule>
    <cfRule type="cellIs" dxfId="12614" priority="7054" stopIfTrue="1" operator="lessThan">
      <formula>0</formula>
    </cfRule>
  </conditionalFormatting>
  <conditionalFormatting sqref="AH421">
    <cfRule type="cellIs" dxfId="12613" priority="7051" stopIfTrue="1" operator="greaterThan">
      <formula>0</formula>
    </cfRule>
    <cfRule type="cellIs" dxfId="12612" priority="7052" stopIfTrue="1" operator="lessThan">
      <formula>0</formula>
    </cfRule>
  </conditionalFormatting>
  <conditionalFormatting sqref="AX480">
    <cfRule type="cellIs" dxfId="12611" priority="7049" stopIfTrue="1" operator="greaterThan">
      <formula>0</formula>
    </cfRule>
    <cfRule type="cellIs" dxfId="12610" priority="7050" stopIfTrue="1" operator="lessThan">
      <formula>0</formula>
    </cfRule>
  </conditionalFormatting>
  <conditionalFormatting sqref="AB480">
    <cfRule type="cellIs" dxfId="12609" priority="7047" stopIfTrue="1" operator="greaterThan">
      <formula>0</formula>
    </cfRule>
    <cfRule type="cellIs" dxfId="12608" priority="7048" stopIfTrue="1" operator="lessThan">
      <formula>0</formula>
    </cfRule>
  </conditionalFormatting>
  <conditionalFormatting sqref="AB480">
    <cfRule type="cellIs" dxfId="12607" priority="7045" stopIfTrue="1" operator="greaterThan">
      <formula>0</formula>
    </cfRule>
    <cfRule type="cellIs" dxfId="12606" priority="7046" stopIfTrue="1" operator="lessThan">
      <formula>0</formula>
    </cfRule>
  </conditionalFormatting>
  <conditionalFormatting sqref="AB480">
    <cfRule type="cellIs" dxfId="12605" priority="7043" stopIfTrue="1" operator="greaterThan">
      <formula>0</formula>
    </cfRule>
    <cfRule type="cellIs" dxfId="12604" priority="7044" stopIfTrue="1" operator="lessThan">
      <formula>0</formula>
    </cfRule>
  </conditionalFormatting>
  <conditionalFormatting sqref="AE480">
    <cfRule type="cellIs" dxfId="12603" priority="7041" stopIfTrue="1" operator="greaterThan">
      <formula>0</formula>
    </cfRule>
    <cfRule type="cellIs" dxfId="12602" priority="7042" stopIfTrue="1" operator="lessThan">
      <formula>0</formula>
    </cfRule>
  </conditionalFormatting>
  <conditionalFormatting sqref="AE480">
    <cfRule type="cellIs" dxfId="12601" priority="7039" stopIfTrue="1" operator="greaterThan">
      <formula>0</formula>
    </cfRule>
    <cfRule type="cellIs" dxfId="12600" priority="7040" stopIfTrue="1" operator="lessThan">
      <formula>0</formula>
    </cfRule>
  </conditionalFormatting>
  <conditionalFormatting sqref="AE480">
    <cfRule type="cellIs" dxfId="12599" priority="7037" stopIfTrue="1" operator="greaterThan">
      <formula>0</formula>
    </cfRule>
    <cfRule type="cellIs" dxfId="12598" priority="7038" stopIfTrue="1" operator="lessThan">
      <formula>0</formula>
    </cfRule>
  </conditionalFormatting>
  <conditionalFormatting sqref="AB485:AB487">
    <cfRule type="cellIs" dxfId="12597" priority="7035" stopIfTrue="1" operator="greaterThan">
      <formula>0</formula>
    </cfRule>
    <cfRule type="cellIs" dxfId="12596" priority="7036" stopIfTrue="1" operator="lessThan">
      <formula>0</formula>
    </cfRule>
  </conditionalFormatting>
  <conditionalFormatting sqref="AB485:AB487">
    <cfRule type="cellIs" dxfId="12595" priority="7033" stopIfTrue="1" operator="greaterThan">
      <formula>0</formula>
    </cfRule>
    <cfRule type="cellIs" dxfId="12594" priority="7034" stopIfTrue="1" operator="lessThan">
      <formula>0</formula>
    </cfRule>
  </conditionalFormatting>
  <conditionalFormatting sqref="AB485:AB487">
    <cfRule type="cellIs" dxfId="12593" priority="7031" stopIfTrue="1" operator="greaterThan">
      <formula>0</formula>
    </cfRule>
    <cfRule type="cellIs" dxfId="12592" priority="7032" stopIfTrue="1" operator="lessThan">
      <formula>0</formula>
    </cfRule>
  </conditionalFormatting>
  <conditionalFormatting sqref="AB485:AB487">
    <cfRule type="cellIs" dxfId="12591" priority="7029" stopIfTrue="1" operator="greaterThan">
      <formula>0</formula>
    </cfRule>
    <cfRule type="cellIs" dxfId="12590" priority="7030" stopIfTrue="1" operator="lessThan">
      <formula>0</formula>
    </cfRule>
  </conditionalFormatting>
  <conditionalFormatting sqref="AB485:AB487">
    <cfRule type="cellIs" dxfId="12589" priority="7027" stopIfTrue="1" operator="greaterThan">
      <formula>0</formula>
    </cfRule>
    <cfRule type="cellIs" dxfId="12588" priority="7028" stopIfTrue="1" operator="lessThan">
      <formula>0</formula>
    </cfRule>
  </conditionalFormatting>
  <conditionalFormatting sqref="AE485:AE487">
    <cfRule type="cellIs" dxfId="12587" priority="7025" stopIfTrue="1" operator="greaterThan">
      <formula>0</formula>
    </cfRule>
    <cfRule type="cellIs" dxfId="12586" priority="7026" stopIfTrue="1" operator="lessThan">
      <formula>0</formula>
    </cfRule>
  </conditionalFormatting>
  <conditionalFormatting sqref="AE485:AE487">
    <cfRule type="cellIs" dxfId="12585" priority="7023" stopIfTrue="1" operator="greaterThan">
      <formula>0</formula>
    </cfRule>
    <cfRule type="cellIs" dxfId="12584" priority="7024" stopIfTrue="1" operator="lessThan">
      <formula>0</formula>
    </cfRule>
  </conditionalFormatting>
  <conditionalFormatting sqref="AE485:AE487">
    <cfRule type="cellIs" dxfId="12583" priority="7021" stopIfTrue="1" operator="greaterThan">
      <formula>0</formula>
    </cfRule>
    <cfRule type="cellIs" dxfId="12582" priority="7022" stopIfTrue="1" operator="lessThan">
      <formula>0</formula>
    </cfRule>
  </conditionalFormatting>
  <conditionalFormatting sqref="AE485:AE487">
    <cfRule type="cellIs" dxfId="12581" priority="7019" stopIfTrue="1" operator="greaterThan">
      <formula>0</formula>
    </cfRule>
    <cfRule type="cellIs" dxfId="12580" priority="7020" stopIfTrue="1" operator="lessThan">
      <formula>0</formula>
    </cfRule>
  </conditionalFormatting>
  <conditionalFormatting sqref="AE485:AE487">
    <cfRule type="cellIs" dxfId="12579" priority="7017" stopIfTrue="1" operator="greaterThan">
      <formula>0</formula>
    </cfRule>
    <cfRule type="cellIs" dxfId="12578" priority="7018" stopIfTrue="1" operator="lessThan">
      <formula>0</formula>
    </cfRule>
  </conditionalFormatting>
  <conditionalFormatting sqref="AB484">
    <cfRule type="cellIs" dxfId="12577" priority="6995" stopIfTrue="1" operator="greaterThan">
      <formula>0</formula>
    </cfRule>
    <cfRule type="cellIs" dxfId="12576" priority="6996" stopIfTrue="1" operator="lessThan">
      <formula>0</formula>
    </cfRule>
  </conditionalFormatting>
  <conditionalFormatting sqref="AB484">
    <cfRule type="cellIs" dxfId="12575" priority="6993" stopIfTrue="1" operator="greaterThan">
      <formula>0</formula>
    </cfRule>
    <cfRule type="cellIs" dxfId="12574" priority="6994" stopIfTrue="1" operator="lessThan">
      <formula>0</formula>
    </cfRule>
  </conditionalFormatting>
  <conditionalFormatting sqref="AE484">
    <cfRule type="cellIs" dxfId="12573" priority="6991" stopIfTrue="1" operator="greaterThan">
      <formula>0</formula>
    </cfRule>
    <cfRule type="cellIs" dxfId="12572" priority="6992" stopIfTrue="1" operator="lessThan">
      <formula>0</formula>
    </cfRule>
  </conditionalFormatting>
  <conditionalFormatting sqref="AE484">
    <cfRule type="cellIs" dxfId="12571" priority="6989" stopIfTrue="1" operator="greaterThan">
      <formula>0</formula>
    </cfRule>
    <cfRule type="cellIs" dxfId="12570" priority="6990" stopIfTrue="1" operator="lessThan">
      <formula>0</formula>
    </cfRule>
  </conditionalFormatting>
  <conditionalFormatting sqref="AB488:AB490">
    <cfRule type="cellIs" dxfId="12569" priority="6987" stopIfTrue="1" operator="greaterThan">
      <formula>0</formula>
    </cfRule>
    <cfRule type="cellIs" dxfId="12568" priority="6988" stopIfTrue="1" operator="lessThan">
      <formula>0</formula>
    </cfRule>
  </conditionalFormatting>
  <conditionalFormatting sqref="AE488:AE490">
    <cfRule type="cellIs" dxfId="12567" priority="6985" stopIfTrue="1" operator="greaterThan">
      <formula>0</formula>
    </cfRule>
    <cfRule type="cellIs" dxfId="12566" priority="6986" stopIfTrue="1" operator="lessThan">
      <formula>0</formula>
    </cfRule>
  </conditionalFormatting>
  <conditionalFormatting sqref="AB494 AB496">
    <cfRule type="cellIs" dxfId="12565" priority="6983" stopIfTrue="1" operator="greaterThan">
      <formula>0</formula>
    </cfRule>
    <cfRule type="cellIs" dxfId="12564" priority="6984" stopIfTrue="1" operator="lessThan">
      <formula>0</formula>
    </cfRule>
  </conditionalFormatting>
  <conditionalFormatting sqref="AB494 AB496">
    <cfRule type="cellIs" dxfId="12563" priority="6981" stopIfTrue="1" operator="greaterThan">
      <formula>0</formula>
    </cfRule>
    <cfRule type="cellIs" dxfId="12562" priority="6982" stopIfTrue="1" operator="lessThan">
      <formula>0</formula>
    </cfRule>
  </conditionalFormatting>
  <conditionalFormatting sqref="AB494 AB496">
    <cfRule type="cellIs" dxfId="12561" priority="6979" stopIfTrue="1" operator="greaterThan">
      <formula>0</formula>
    </cfRule>
    <cfRule type="cellIs" dxfId="12560" priority="6980" stopIfTrue="1" operator="lessThan">
      <formula>0</formula>
    </cfRule>
  </conditionalFormatting>
  <conditionalFormatting sqref="AB494 AB496">
    <cfRule type="cellIs" dxfId="12559" priority="6977" stopIfTrue="1" operator="greaterThan">
      <formula>0</formula>
    </cfRule>
    <cfRule type="cellIs" dxfId="12558" priority="6978" stopIfTrue="1" operator="lessThan">
      <formula>0</formula>
    </cfRule>
  </conditionalFormatting>
  <conditionalFormatting sqref="AB494 AB496">
    <cfRule type="cellIs" dxfId="12557" priority="6975" stopIfTrue="1" operator="greaterThan">
      <formula>0</formula>
    </cfRule>
    <cfRule type="cellIs" dxfId="12556" priority="6976" stopIfTrue="1" operator="lessThan">
      <formula>0</formula>
    </cfRule>
  </conditionalFormatting>
  <conditionalFormatting sqref="AE494 AE496">
    <cfRule type="cellIs" dxfId="12555" priority="6973" stopIfTrue="1" operator="greaterThan">
      <formula>0</formula>
    </cfRule>
    <cfRule type="cellIs" dxfId="12554" priority="6974" stopIfTrue="1" operator="lessThan">
      <formula>0</formula>
    </cfRule>
  </conditionalFormatting>
  <conditionalFormatting sqref="AE494 AE496">
    <cfRule type="cellIs" dxfId="12553" priority="6971" stopIfTrue="1" operator="greaterThan">
      <formula>0</formula>
    </cfRule>
    <cfRule type="cellIs" dxfId="12552" priority="6972" stopIfTrue="1" operator="lessThan">
      <formula>0</formula>
    </cfRule>
  </conditionalFormatting>
  <conditionalFormatting sqref="AE494 AE496">
    <cfRule type="cellIs" dxfId="12551" priority="6969" stopIfTrue="1" operator="greaterThan">
      <formula>0</formula>
    </cfRule>
    <cfRule type="cellIs" dxfId="12550" priority="6970" stopIfTrue="1" operator="lessThan">
      <formula>0</formula>
    </cfRule>
  </conditionalFormatting>
  <conditionalFormatting sqref="AE494 AE496">
    <cfRule type="cellIs" dxfId="12549" priority="6967" stopIfTrue="1" operator="greaterThan">
      <formula>0</formula>
    </cfRule>
    <cfRule type="cellIs" dxfId="12548" priority="6968" stopIfTrue="1" operator="lessThan">
      <formula>0</formula>
    </cfRule>
  </conditionalFormatting>
  <conditionalFormatting sqref="AE494 AE496">
    <cfRule type="cellIs" dxfId="12547" priority="6965" stopIfTrue="1" operator="greaterThan">
      <formula>0</formula>
    </cfRule>
    <cfRule type="cellIs" dxfId="12546" priority="6966" stopIfTrue="1" operator="lessThan">
      <formula>0</formula>
    </cfRule>
  </conditionalFormatting>
  <conditionalFormatting sqref="AB437">
    <cfRule type="cellIs" dxfId="12545" priority="6933" stopIfTrue="1" operator="greaterThan">
      <formula>0</formula>
    </cfRule>
    <cfRule type="cellIs" dxfId="12544" priority="6934" stopIfTrue="1" operator="lessThan">
      <formula>0</formula>
    </cfRule>
  </conditionalFormatting>
  <conditionalFormatting sqref="AB437">
    <cfRule type="cellIs" dxfId="12543" priority="6931" stopIfTrue="1" operator="greaterThan">
      <formula>0</formula>
    </cfRule>
    <cfRule type="cellIs" dxfId="12542" priority="6932" stopIfTrue="1" operator="lessThan">
      <formula>0</formula>
    </cfRule>
  </conditionalFormatting>
  <conditionalFormatting sqref="AB437">
    <cfRule type="cellIs" dxfId="12541" priority="6929" stopIfTrue="1" operator="greaterThan">
      <formula>0</formula>
    </cfRule>
    <cfRule type="cellIs" dxfId="12540" priority="6930" stopIfTrue="1" operator="lessThan">
      <formula>0</formula>
    </cfRule>
  </conditionalFormatting>
  <conditionalFormatting sqref="AB497:AB498">
    <cfRule type="cellIs" dxfId="12539" priority="6927" stopIfTrue="1" operator="greaterThan">
      <formula>0</formula>
    </cfRule>
    <cfRule type="cellIs" dxfId="12538" priority="6928" stopIfTrue="1" operator="lessThan">
      <formula>0</formula>
    </cfRule>
  </conditionalFormatting>
  <conditionalFormatting sqref="AB497:AB498">
    <cfRule type="cellIs" dxfId="12537" priority="6925" stopIfTrue="1" operator="greaterThan">
      <formula>0</formula>
    </cfRule>
    <cfRule type="cellIs" dxfId="12536" priority="6926" stopIfTrue="1" operator="lessThan">
      <formula>0</formula>
    </cfRule>
  </conditionalFormatting>
  <conditionalFormatting sqref="AB497:AB498">
    <cfRule type="cellIs" dxfId="12535" priority="6923" stopIfTrue="1" operator="greaterThan">
      <formula>0</formula>
    </cfRule>
    <cfRule type="cellIs" dxfId="12534" priority="6924" stopIfTrue="1" operator="lessThan">
      <formula>0</formula>
    </cfRule>
  </conditionalFormatting>
  <conditionalFormatting sqref="AE451">
    <cfRule type="cellIs" dxfId="12533" priority="6921" stopIfTrue="1" operator="greaterThan">
      <formula>0</formula>
    </cfRule>
    <cfRule type="cellIs" dxfId="12532" priority="6922" stopIfTrue="1" operator="lessThan">
      <formula>0</formula>
    </cfRule>
  </conditionalFormatting>
  <conditionalFormatting sqref="AE451">
    <cfRule type="cellIs" dxfId="12531" priority="6919" stopIfTrue="1" operator="greaterThan">
      <formula>0</formula>
    </cfRule>
    <cfRule type="cellIs" dxfId="12530" priority="6920" stopIfTrue="1" operator="lessThan">
      <formula>0</formula>
    </cfRule>
  </conditionalFormatting>
  <conditionalFormatting sqref="AE451">
    <cfRule type="cellIs" dxfId="12529" priority="6917" stopIfTrue="1" operator="greaterThan">
      <formula>0</formula>
    </cfRule>
    <cfRule type="cellIs" dxfId="12528" priority="6918" stopIfTrue="1" operator="lessThan">
      <formula>0</formula>
    </cfRule>
  </conditionalFormatting>
  <conditionalFormatting sqref="AE498">
    <cfRule type="cellIs" dxfId="12527" priority="6915" stopIfTrue="1" operator="greaterThan">
      <formula>0</formula>
    </cfRule>
    <cfRule type="cellIs" dxfId="12526" priority="6916" stopIfTrue="1" operator="lessThan">
      <formula>0</formula>
    </cfRule>
  </conditionalFormatting>
  <conditionalFormatting sqref="AE498">
    <cfRule type="cellIs" dxfId="12525" priority="6913" stopIfTrue="1" operator="greaterThan">
      <formula>0</formula>
    </cfRule>
    <cfRule type="cellIs" dxfId="12524" priority="6914" stopIfTrue="1" operator="lessThan">
      <formula>0</formula>
    </cfRule>
  </conditionalFormatting>
  <conditionalFormatting sqref="AE498">
    <cfRule type="cellIs" dxfId="12523" priority="6911" stopIfTrue="1" operator="greaterThan">
      <formula>0</formula>
    </cfRule>
    <cfRule type="cellIs" dxfId="12522" priority="6912" stopIfTrue="1" operator="lessThan">
      <formula>0</formula>
    </cfRule>
  </conditionalFormatting>
  <conditionalFormatting sqref="AX498">
    <cfRule type="cellIs" dxfId="12521" priority="6909" stopIfTrue="1" operator="greaterThan">
      <formula>0</formula>
    </cfRule>
    <cfRule type="cellIs" dxfId="12520" priority="6910" stopIfTrue="1" operator="lessThan">
      <formula>0</formula>
    </cfRule>
  </conditionalFormatting>
  <conditionalFormatting sqref="AB501">
    <cfRule type="cellIs" dxfId="12519" priority="6907" stopIfTrue="1" operator="greaterThan">
      <formula>0</formula>
    </cfRule>
    <cfRule type="cellIs" dxfId="12518" priority="6908" stopIfTrue="1" operator="lessThan">
      <formula>0</formula>
    </cfRule>
  </conditionalFormatting>
  <conditionalFormatting sqref="AB501">
    <cfRule type="cellIs" dxfId="12517" priority="6905" stopIfTrue="1" operator="greaterThan">
      <formula>0</formula>
    </cfRule>
    <cfRule type="cellIs" dxfId="12516" priority="6906" stopIfTrue="1" operator="lessThan">
      <formula>0</formula>
    </cfRule>
  </conditionalFormatting>
  <conditionalFormatting sqref="AB501">
    <cfRule type="cellIs" dxfId="12515" priority="6903" stopIfTrue="1" operator="greaterThan">
      <formula>0</formula>
    </cfRule>
    <cfRule type="cellIs" dxfId="12514" priority="6904" stopIfTrue="1" operator="lessThan">
      <formula>0</formula>
    </cfRule>
  </conditionalFormatting>
  <conditionalFormatting sqref="AB501">
    <cfRule type="cellIs" dxfId="12513" priority="6901" stopIfTrue="1" operator="greaterThan">
      <formula>0</formula>
    </cfRule>
    <cfRule type="cellIs" dxfId="12512" priority="6902" stopIfTrue="1" operator="lessThan">
      <formula>0</formula>
    </cfRule>
  </conditionalFormatting>
  <conditionalFormatting sqref="AB501">
    <cfRule type="cellIs" dxfId="12511" priority="6899" stopIfTrue="1" operator="greaterThan">
      <formula>0</formula>
    </cfRule>
    <cfRule type="cellIs" dxfId="12510" priority="6900" stopIfTrue="1" operator="lessThan">
      <formula>0</formula>
    </cfRule>
  </conditionalFormatting>
  <conditionalFormatting sqref="AE501">
    <cfRule type="cellIs" dxfId="12509" priority="6897" stopIfTrue="1" operator="greaterThan">
      <formula>0</formula>
    </cfRule>
    <cfRule type="cellIs" dxfId="12508" priority="6898" stopIfTrue="1" operator="lessThan">
      <formula>0</formula>
    </cfRule>
  </conditionalFormatting>
  <conditionalFormatting sqref="AE501">
    <cfRule type="cellIs" dxfId="12507" priority="6895" stopIfTrue="1" operator="greaterThan">
      <formula>0</formula>
    </cfRule>
    <cfRule type="cellIs" dxfId="12506" priority="6896" stopIfTrue="1" operator="lessThan">
      <formula>0</formula>
    </cfRule>
  </conditionalFormatting>
  <conditionalFormatting sqref="AE501">
    <cfRule type="cellIs" dxfId="12505" priority="6893" stopIfTrue="1" operator="greaterThan">
      <formula>0</formula>
    </cfRule>
    <cfRule type="cellIs" dxfId="12504" priority="6894" stopIfTrue="1" operator="lessThan">
      <formula>0</formula>
    </cfRule>
  </conditionalFormatting>
  <conditionalFormatting sqref="AE501">
    <cfRule type="cellIs" dxfId="12503" priority="6891" stopIfTrue="1" operator="greaterThan">
      <formula>0</formula>
    </cfRule>
    <cfRule type="cellIs" dxfId="12502" priority="6892" stopIfTrue="1" operator="lessThan">
      <formula>0</formula>
    </cfRule>
  </conditionalFormatting>
  <conditionalFormatting sqref="AE501">
    <cfRule type="cellIs" dxfId="12501" priority="6889" stopIfTrue="1" operator="greaterThan">
      <formula>0</formula>
    </cfRule>
    <cfRule type="cellIs" dxfId="12500" priority="6890" stopIfTrue="1" operator="lessThan">
      <formula>0</formula>
    </cfRule>
  </conditionalFormatting>
  <conditionalFormatting sqref="AB506">
    <cfRule type="cellIs" dxfId="12499" priority="6887" stopIfTrue="1" operator="greaterThan">
      <formula>0</formula>
    </cfRule>
    <cfRule type="cellIs" dxfId="12498" priority="6888" stopIfTrue="1" operator="lessThan">
      <formula>0</formula>
    </cfRule>
  </conditionalFormatting>
  <conditionalFormatting sqref="AB506">
    <cfRule type="cellIs" dxfId="12497" priority="6885" stopIfTrue="1" operator="greaterThan">
      <formula>0</formula>
    </cfRule>
    <cfRule type="cellIs" dxfId="12496" priority="6886" stopIfTrue="1" operator="lessThan">
      <formula>0</formula>
    </cfRule>
  </conditionalFormatting>
  <conditionalFormatting sqref="AB506">
    <cfRule type="cellIs" dxfId="12495" priority="6883" stopIfTrue="1" operator="greaterThan">
      <formula>0</formula>
    </cfRule>
    <cfRule type="cellIs" dxfId="12494" priority="6884" stopIfTrue="1" operator="lessThan">
      <formula>0</formula>
    </cfRule>
  </conditionalFormatting>
  <conditionalFormatting sqref="AB506">
    <cfRule type="cellIs" dxfId="12493" priority="6881" stopIfTrue="1" operator="greaterThan">
      <formula>0</formula>
    </cfRule>
    <cfRule type="cellIs" dxfId="12492" priority="6882" stopIfTrue="1" operator="lessThan">
      <formula>0</formula>
    </cfRule>
  </conditionalFormatting>
  <conditionalFormatting sqref="AB506">
    <cfRule type="cellIs" dxfId="12491" priority="6879" stopIfTrue="1" operator="greaterThan">
      <formula>0</formula>
    </cfRule>
    <cfRule type="cellIs" dxfId="12490" priority="6880" stopIfTrue="1" operator="lessThan">
      <formula>0</formula>
    </cfRule>
  </conditionalFormatting>
  <conditionalFormatting sqref="AE506">
    <cfRule type="cellIs" dxfId="12489" priority="6877" stopIfTrue="1" operator="greaterThan">
      <formula>0</formula>
    </cfRule>
    <cfRule type="cellIs" dxfId="12488" priority="6878" stopIfTrue="1" operator="lessThan">
      <formula>0</formula>
    </cfRule>
  </conditionalFormatting>
  <conditionalFormatting sqref="AE506">
    <cfRule type="cellIs" dxfId="12487" priority="6875" stopIfTrue="1" operator="greaterThan">
      <formula>0</formula>
    </cfRule>
    <cfRule type="cellIs" dxfId="12486" priority="6876" stopIfTrue="1" operator="lessThan">
      <formula>0</formula>
    </cfRule>
  </conditionalFormatting>
  <conditionalFormatting sqref="AE506">
    <cfRule type="cellIs" dxfId="12485" priority="6873" stopIfTrue="1" operator="greaterThan">
      <formula>0</formula>
    </cfRule>
    <cfRule type="cellIs" dxfId="12484" priority="6874" stopIfTrue="1" operator="lessThan">
      <formula>0</formula>
    </cfRule>
  </conditionalFormatting>
  <conditionalFormatting sqref="AE506">
    <cfRule type="cellIs" dxfId="12483" priority="6871" stopIfTrue="1" operator="greaterThan">
      <formula>0</formula>
    </cfRule>
    <cfRule type="cellIs" dxfId="12482" priority="6872" stopIfTrue="1" operator="lessThan">
      <formula>0</formula>
    </cfRule>
  </conditionalFormatting>
  <conditionalFormatting sqref="AE506">
    <cfRule type="cellIs" dxfId="12481" priority="6869" stopIfTrue="1" operator="greaterThan">
      <formula>0</formula>
    </cfRule>
    <cfRule type="cellIs" dxfId="12480" priority="6870" stopIfTrue="1" operator="lessThan">
      <formula>0</formula>
    </cfRule>
  </conditionalFormatting>
  <conditionalFormatting sqref="AE474">
    <cfRule type="cellIs" dxfId="12479" priority="6859" stopIfTrue="1" operator="greaterThan">
      <formula>0</formula>
    </cfRule>
    <cfRule type="cellIs" dxfId="12478" priority="6860" stopIfTrue="1" operator="lessThan">
      <formula>0</formula>
    </cfRule>
  </conditionalFormatting>
  <conditionalFormatting sqref="AE474">
    <cfRule type="cellIs" dxfId="12477" priority="6867" stopIfTrue="1" operator="greaterThan">
      <formula>0</formula>
    </cfRule>
    <cfRule type="cellIs" dxfId="12476" priority="6868" stopIfTrue="1" operator="lessThan">
      <formula>0</formula>
    </cfRule>
  </conditionalFormatting>
  <conditionalFormatting sqref="AE474">
    <cfRule type="cellIs" dxfId="12475" priority="6865" stopIfTrue="1" operator="greaterThan">
      <formula>0</formula>
    </cfRule>
    <cfRule type="cellIs" dxfId="12474" priority="6866" stopIfTrue="1" operator="lessThan">
      <formula>0</formula>
    </cfRule>
  </conditionalFormatting>
  <conditionalFormatting sqref="AE474">
    <cfRule type="cellIs" dxfId="12473" priority="6863" stopIfTrue="1" operator="greaterThan">
      <formula>0</formula>
    </cfRule>
    <cfRule type="cellIs" dxfId="12472" priority="6864" stopIfTrue="1" operator="lessThan">
      <formula>0</formula>
    </cfRule>
  </conditionalFormatting>
  <conditionalFormatting sqref="AE474">
    <cfRule type="cellIs" dxfId="12471" priority="6861" stopIfTrue="1" operator="greaterThan">
      <formula>0</formula>
    </cfRule>
    <cfRule type="cellIs" dxfId="12470" priority="6862" stopIfTrue="1" operator="lessThan">
      <formula>0</formula>
    </cfRule>
  </conditionalFormatting>
  <conditionalFormatting sqref="AB474">
    <cfRule type="cellIs" dxfId="12469" priority="6849" stopIfTrue="1" operator="greaterThan">
      <formula>0</formula>
    </cfRule>
    <cfRule type="cellIs" dxfId="12468" priority="6850" stopIfTrue="1" operator="lessThan">
      <formula>0</formula>
    </cfRule>
  </conditionalFormatting>
  <conditionalFormatting sqref="AB474">
    <cfRule type="cellIs" dxfId="12467" priority="6857" stopIfTrue="1" operator="greaterThan">
      <formula>0</formula>
    </cfRule>
    <cfRule type="cellIs" dxfId="12466" priority="6858" stopIfTrue="1" operator="lessThan">
      <formula>0</formula>
    </cfRule>
  </conditionalFormatting>
  <conditionalFormatting sqref="AB474">
    <cfRule type="cellIs" dxfId="12465" priority="6855" stopIfTrue="1" operator="greaterThan">
      <formula>0</formula>
    </cfRule>
    <cfRule type="cellIs" dxfId="12464" priority="6856" stopIfTrue="1" operator="lessThan">
      <formula>0</formula>
    </cfRule>
  </conditionalFormatting>
  <conditionalFormatting sqref="AB474">
    <cfRule type="cellIs" dxfId="12463" priority="6853" stopIfTrue="1" operator="greaterThan">
      <formula>0</formula>
    </cfRule>
    <cfRule type="cellIs" dxfId="12462" priority="6854" stopIfTrue="1" operator="lessThan">
      <formula>0</formula>
    </cfRule>
  </conditionalFormatting>
  <conditionalFormatting sqref="AB474">
    <cfRule type="cellIs" dxfId="12461" priority="6851" stopIfTrue="1" operator="greaterThan">
      <formula>0</formula>
    </cfRule>
    <cfRule type="cellIs" dxfId="12460" priority="6852" stopIfTrue="1" operator="lessThan">
      <formula>0</formula>
    </cfRule>
  </conditionalFormatting>
  <conditionalFormatting sqref="AE497">
    <cfRule type="cellIs" dxfId="12459" priority="6841" stopIfTrue="1" operator="greaterThan">
      <formula>0</formula>
    </cfRule>
    <cfRule type="cellIs" dxfId="12458" priority="6842" stopIfTrue="1" operator="lessThan">
      <formula>0</formula>
    </cfRule>
  </conditionalFormatting>
  <conditionalFormatting sqref="AE497">
    <cfRule type="cellIs" dxfId="12457" priority="6839" stopIfTrue="1" operator="greaterThan">
      <formula>0</formula>
    </cfRule>
    <cfRule type="cellIs" dxfId="12456" priority="6840" stopIfTrue="1" operator="lessThan">
      <formula>0</formula>
    </cfRule>
  </conditionalFormatting>
  <conditionalFormatting sqref="AE497">
    <cfRule type="cellIs" dxfId="12455" priority="6837" stopIfTrue="1" operator="greaterThan">
      <formula>0</formula>
    </cfRule>
    <cfRule type="cellIs" dxfId="12454" priority="6838" stopIfTrue="1" operator="lessThan">
      <formula>0</formula>
    </cfRule>
  </conditionalFormatting>
  <conditionalFormatting sqref="AX512:AX514">
    <cfRule type="cellIs" dxfId="12453" priority="6829" stopIfTrue="1" operator="greaterThan">
      <formula>0</formula>
    </cfRule>
    <cfRule type="cellIs" dxfId="12452" priority="6830" stopIfTrue="1" operator="lessThan">
      <formula>0</formula>
    </cfRule>
  </conditionalFormatting>
  <conditionalFormatting sqref="AX512:AX514">
    <cfRule type="cellIs" dxfId="12451" priority="6827" stopIfTrue="1" operator="greaterThan">
      <formula>0</formula>
    </cfRule>
    <cfRule type="cellIs" dxfId="12450" priority="6828" stopIfTrue="1" operator="lessThan">
      <formula>0</formula>
    </cfRule>
  </conditionalFormatting>
  <conditionalFormatting sqref="AB502:AB503 AB505">
    <cfRule type="cellIs" dxfId="12449" priority="6825" stopIfTrue="1" operator="greaterThan">
      <formula>0</formula>
    </cfRule>
    <cfRule type="cellIs" dxfId="12448" priority="6826" stopIfTrue="1" operator="lessThan">
      <formula>0</formula>
    </cfRule>
  </conditionalFormatting>
  <conditionalFormatting sqref="AB502:AB503 AB505">
    <cfRule type="cellIs" dxfId="12447" priority="6823" stopIfTrue="1" operator="greaterThan">
      <formula>0</formula>
    </cfRule>
    <cfRule type="cellIs" dxfId="12446" priority="6824" stopIfTrue="1" operator="lessThan">
      <formula>0</formula>
    </cfRule>
  </conditionalFormatting>
  <conditionalFormatting sqref="AB502:AB503 AB505">
    <cfRule type="cellIs" dxfId="12445" priority="6821" stopIfTrue="1" operator="greaterThan">
      <formula>0</formula>
    </cfRule>
    <cfRule type="cellIs" dxfId="12444" priority="6822" stopIfTrue="1" operator="lessThan">
      <formula>0</formula>
    </cfRule>
  </conditionalFormatting>
  <conditionalFormatting sqref="AB502:AB503 AB505">
    <cfRule type="cellIs" dxfId="12443" priority="6819" stopIfTrue="1" operator="greaterThan">
      <formula>0</formula>
    </cfRule>
    <cfRule type="cellIs" dxfId="12442" priority="6820" stopIfTrue="1" operator="lessThan">
      <formula>0</formula>
    </cfRule>
  </conditionalFormatting>
  <conditionalFormatting sqref="AB502:AB503 AB505">
    <cfRule type="cellIs" dxfId="12441" priority="6817" stopIfTrue="1" operator="greaterThan">
      <formula>0</formula>
    </cfRule>
    <cfRule type="cellIs" dxfId="12440" priority="6818" stopIfTrue="1" operator="lessThan">
      <formula>0</formula>
    </cfRule>
  </conditionalFormatting>
  <conditionalFormatting sqref="AE502 AE505">
    <cfRule type="cellIs" dxfId="12439" priority="6815" stopIfTrue="1" operator="greaterThan">
      <formula>0</formula>
    </cfRule>
    <cfRule type="cellIs" dxfId="12438" priority="6816" stopIfTrue="1" operator="lessThan">
      <formula>0</formula>
    </cfRule>
  </conditionalFormatting>
  <conditionalFormatting sqref="AE502 AE505">
    <cfRule type="cellIs" dxfId="12437" priority="6813" stopIfTrue="1" operator="greaterThan">
      <formula>0</formula>
    </cfRule>
    <cfRule type="cellIs" dxfId="12436" priority="6814" stopIfTrue="1" operator="lessThan">
      <formula>0</formula>
    </cfRule>
  </conditionalFormatting>
  <conditionalFormatting sqref="AE502 AE505">
    <cfRule type="cellIs" dxfId="12435" priority="6811" stopIfTrue="1" operator="greaterThan">
      <formula>0</formula>
    </cfRule>
    <cfRule type="cellIs" dxfId="12434" priority="6812" stopIfTrue="1" operator="lessThan">
      <formula>0</formula>
    </cfRule>
  </conditionalFormatting>
  <conditionalFormatting sqref="AE502 AE505">
    <cfRule type="cellIs" dxfId="12433" priority="6809" stopIfTrue="1" operator="greaterThan">
      <formula>0</formula>
    </cfRule>
    <cfRule type="cellIs" dxfId="12432" priority="6810" stopIfTrue="1" operator="lessThan">
      <formula>0</formula>
    </cfRule>
  </conditionalFormatting>
  <conditionalFormatting sqref="AE502 AE505">
    <cfRule type="cellIs" dxfId="12431" priority="6807" stopIfTrue="1" operator="greaterThan">
      <formula>0</formula>
    </cfRule>
    <cfRule type="cellIs" dxfId="12430" priority="6808" stopIfTrue="1" operator="lessThan">
      <formula>0</formula>
    </cfRule>
  </conditionalFormatting>
  <conditionalFormatting sqref="AX505">
    <cfRule type="cellIs" dxfId="12429" priority="6805" stopIfTrue="1" operator="greaterThan">
      <formula>0</formula>
    </cfRule>
    <cfRule type="cellIs" dxfId="12428" priority="6806" stopIfTrue="1" operator="lessThan">
      <formula>0</formula>
    </cfRule>
  </conditionalFormatting>
  <conditionalFormatting sqref="AB512:AB514">
    <cfRule type="cellIs" dxfId="12427" priority="6797" stopIfTrue="1" operator="greaterThan">
      <formula>0</formula>
    </cfRule>
    <cfRule type="cellIs" dxfId="12426" priority="6798" stopIfTrue="1" operator="lessThan">
      <formula>0</formula>
    </cfRule>
  </conditionalFormatting>
  <conditionalFormatting sqref="AB512:AB514">
    <cfRule type="cellIs" dxfId="12425" priority="6795" stopIfTrue="1" operator="greaterThan">
      <formula>0</formula>
    </cfRule>
    <cfRule type="cellIs" dxfId="12424" priority="6796" stopIfTrue="1" operator="lessThan">
      <formula>0</formula>
    </cfRule>
  </conditionalFormatting>
  <conditionalFormatting sqref="AB512:AB514">
    <cfRule type="cellIs" dxfId="12423" priority="6793" stopIfTrue="1" operator="greaterThan">
      <formula>0</formula>
    </cfRule>
    <cfRule type="cellIs" dxfId="12422" priority="6794" stopIfTrue="1" operator="lessThan">
      <formula>0</formula>
    </cfRule>
  </conditionalFormatting>
  <conditionalFormatting sqref="AB512:AB514">
    <cfRule type="cellIs" dxfId="12421" priority="6791" stopIfTrue="1" operator="greaterThan">
      <formula>0</formula>
    </cfRule>
    <cfRule type="cellIs" dxfId="12420" priority="6792" stopIfTrue="1" operator="lessThan">
      <formula>0</formula>
    </cfRule>
  </conditionalFormatting>
  <conditionalFormatting sqref="AB512:AB514">
    <cfRule type="cellIs" dxfId="12419" priority="6789" stopIfTrue="1" operator="greaterThan">
      <formula>0</formula>
    </cfRule>
    <cfRule type="cellIs" dxfId="12418" priority="6790" stopIfTrue="1" operator="lessThan">
      <formula>0</formula>
    </cfRule>
  </conditionalFormatting>
  <conditionalFormatting sqref="AE512 AE514">
    <cfRule type="cellIs" dxfId="12417" priority="6787" stopIfTrue="1" operator="greaterThan">
      <formula>0</formula>
    </cfRule>
    <cfRule type="cellIs" dxfId="12416" priority="6788" stopIfTrue="1" operator="lessThan">
      <formula>0</formula>
    </cfRule>
  </conditionalFormatting>
  <conditionalFormatting sqref="AE512 AE514">
    <cfRule type="cellIs" dxfId="12415" priority="6785" stopIfTrue="1" operator="greaterThan">
      <formula>0</formula>
    </cfRule>
    <cfRule type="cellIs" dxfId="12414" priority="6786" stopIfTrue="1" operator="lessThan">
      <formula>0</formula>
    </cfRule>
  </conditionalFormatting>
  <conditionalFormatting sqref="AE512 AE514">
    <cfRule type="cellIs" dxfId="12413" priority="6783" stopIfTrue="1" operator="greaterThan">
      <formula>0</formula>
    </cfRule>
    <cfRule type="cellIs" dxfId="12412" priority="6784" stopIfTrue="1" operator="lessThan">
      <formula>0</formula>
    </cfRule>
  </conditionalFormatting>
  <conditionalFormatting sqref="AE512 AE514">
    <cfRule type="cellIs" dxfId="12411" priority="6781" stopIfTrue="1" operator="greaterThan">
      <formula>0</formula>
    </cfRule>
    <cfRule type="cellIs" dxfId="12410" priority="6782" stopIfTrue="1" operator="lessThan">
      <formula>0</formula>
    </cfRule>
  </conditionalFormatting>
  <conditionalFormatting sqref="AE512 AE514">
    <cfRule type="cellIs" dxfId="12409" priority="6779" stopIfTrue="1" operator="greaterThan">
      <formula>0</formula>
    </cfRule>
    <cfRule type="cellIs" dxfId="12408" priority="6780" stopIfTrue="1" operator="lessThan">
      <formula>0</formula>
    </cfRule>
  </conditionalFormatting>
  <conditionalFormatting sqref="AX504">
    <cfRule type="cellIs" dxfId="12407" priority="6777" stopIfTrue="1" operator="greaterThan">
      <formula>0</formula>
    </cfRule>
    <cfRule type="cellIs" dxfId="12406" priority="6778" stopIfTrue="1" operator="lessThan">
      <formula>0</formula>
    </cfRule>
  </conditionalFormatting>
  <conditionalFormatting sqref="AB504">
    <cfRule type="cellIs" dxfId="12405" priority="6775" stopIfTrue="1" operator="greaterThan">
      <formula>0</formula>
    </cfRule>
    <cfRule type="cellIs" dxfId="12404" priority="6776" stopIfTrue="1" operator="lessThan">
      <formula>0</formula>
    </cfRule>
  </conditionalFormatting>
  <conditionalFormatting sqref="AE504">
    <cfRule type="cellIs" dxfId="12403" priority="6773" stopIfTrue="1" operator="greaterThan">
      <formula>0</formula>
    </cfRule>
    <cfRule type="cellIs" dxfId="12402" priority="6774" stopIfTrue="1" operator="lessThan">
      <formula>0</formula>
    </cfRule>
  </conditionalFormatting>
  <conditionalFormatting sqref="AH504">
    <cfRule type="cellIs" dxfId="12401" priority="6771" stopIfTrue="1" operator="greaterThan">
      <formula>0</formula>
    </cfRule>
    <cfRule type="cellIs" dxfId="12400" priority="6772" stopIfTrue="1" operator="lessThan">
      <formula>0</formula>
    </cfRule>
  </conditionalFormatting>
  <conditionalFormatting sqref="AB515">
    <cfRule type="cellIs" dxfId="12399" priority="6769" stopIfTrue="1" operator="greaterThan">
      <formula>0</formula>
    </cfRule>
    <cfRule type="cellIs" dxfId="12398" priority="6770" stopIfTrue="1" operator="lessThan">
      <formula>0</formula>
    </cfRule>
  </conditionalFormatting>
  <conditionalFormatting sqref="AB515">
    <cfRule type="cellIs" dxfId="12397" priority="6767" stopIfTrue="1" operator="greaterThan">
      <formula>0</formula>
    </cfRule>
    <cfRule type="cellIs" dxfId="12396" priority="6768" stopIfTrue="1" operator="lessThan">
      <formula>0</formula>
    </cfRule>
  </conditionalFormatting>
  <conditionalFormatting sqref="AB515">
    <cfRule type="cellIs" dxfId="12395" priority="6765" stopIfTrue="1" operator="greaterThan">
      <formula>0</formula>
    </cfRule>
    <cfRule type="cellIs" dxfId="12394" priority="6766" stopIfTrue="1" operator="lessThan">
      <formula>0</formula>
    </cfRule>
  </conditionalFormatting>
  <conditionalFormatting sqref="AE515">
    <cfRule type="cellIs" dxfId="12393" priority="6763" stopIfTrue="1" operator="greaterThan">
      <formula>0</formula>
    </cfRule>
    <cfRule type="cellIs" dxfId="12392" priority="6764" stopIfTrue="1" operator="lessThan">
      <formula>0</formula>
    </cfRule>
  </conditionalFormatting>
  <conditionalFormatting sqref="AE515">
    <cfRule type="cellIs" dxfId="12391" priority="6761" stopIfTrue="1" operator="greaterThan">
      <formula>0</formula>
    </cfRule>
    <cfRule type="cellIs" dxfId="12390" priority="6762" stopIfTrue="1" operator="lessThan">
      <formula>0</formula>
    </cfRule>
  </conditionalFormatting>
  <conditionalFormatting sqref="AE515">
    <cfRule type="cellIs" dxfId="12389" priority="6759" stopIfTrue="1" operator="greaterThan">
      <formula>0</formula>
    </cfRule>
    <cfRule type="cellIs" dxfId="12388" priority="6760" stopIfTrue="1" operator="lessThan">
      <formula>0</formula>
    </cfRule>
  </conditionalFormatting>
  <conditionalFormatting sqref="AX520:AX522 AX515:AX518">
    <cfRule type="cellIs" dxfId="12387" priority="6757" stopIfTrue="1" operator="greaterThan">
      <formula>0</formula>
    </cfRule>
    <cfRule type="cellIs" dxfId="12386" priority="6758" stopIfTrue="1" operator="lessThan">
      <formula>0</formula>
    </cfRule>
  </conditionalFormatting>
  <conditionalFormatting sqref="AX520:AX522 AX515:AX518">
    <cfRule type="cellIs" dxfId="12385" priority="6755" stopIfTrue="1" operator="greaterThan">
      <formula>0</formula>
    </cfRule>
    <cfRule type="cellIs" dxfId="12384" priority="6756" stopIfTrue="1" operator="lessThan">
      <formula>0</formula>
    </cfRule>
  </conditionalFormatting>
  <conditionalFormatting sqref="AX520:AX522 AX515:AX518">
    <cfRule type="cellIs" dxfId="12383" priority="6753" stopIfTrue="1" operator="greaterThan">
      <formula>0</formula>
    </cfRule>
    <cfRule type="cellIs" dxfId="12382" priority="6754" stopIfTrue="1" operator="lessThan">
      <formula>0</formula>
    </cfRule>
  </conditionalFormatting>
  <conditionalFormatting sqref="AB510:AB511">
    <cfRule type="cellIs" dxfId="12381" priority="6751" stopIfTrue="1" operator="greaterThan">
      <formula>0</formula>
    </cfRule>
    <cfRule type="cellIs" dxfId="12380" priority="6752" stopIfTrue="1" operator="lessThan">
      <formula>0</formula>
    </cfRule>
  </conditionalFormatting>
  <conditionalFormatting sqref="AB510:AB511">
    <cfRule type="cellIs" dxfId="12379" priority="6749" stopIfTrue="1" operator="greaterThan">
      <formula>0</formula>
    </cfRule>
    <cfRule type="cellIs" dxfId="12378" priority="6750" stopIfTrue="1" operator="lessThan">
      <formula>0</formula>
    </cfRule>
  </conditionalFormatting>
  <conditionalFormatting sqref="AB510:AB511">
    <cfRule type="cellIs" dxfId="12377" priority="6747" stopIfTrue="1" operator="greaterThan">
      <formula>0</formula>
    </cfRule>
    <cfRule type="cellIs" dxfId="12376" priority="6748" stopIfTrue="1" operator="lessThan">
      <formula>0</formula>
    </cfRule>
  </conditionalFormatting>
  <conditionalFormatting sqref="AB510:AB511">
    <cfRule type="cellIs" dxfId="12375" priority="6745" stopIfTrue="1" operator="greaterThan">
      <formula>0</formula>
    </cfRule>
    <cfRule type="cellIs" dxfId="12374" priority="6746" stopIfTrue="1" operator="lessThan">
      <formula>0</formula>
    </cfRule>
  </conditionalFormatting>
  <conditionalFormatting sqref="AB510:AB511">
    <cfRule type="cellIs" dxfId="12373" priority="6743" stopIfTrue="1" operator="greaterThan">
      <formula>0</formula>
    </cfRule>
    <cfRule type="cellIs" dxfId="12372" priority="6744" stopIfTrue="1" operator="lessThan">
      <formula>0</formula>
    </cfRule>
  </conditionalFormatting>
  <conditionalFormatting sqref="AE510:AE511">
    <cfRule type="cellIs" dxfId="12371" priority="6741" stopIfTrue="1" operator="greaterThan">
      <formula>0</formula>
    </cfRule>
    <cfRule type="cellIs" dxfId="12370" priority="6742" stopIfTrue="1" operator="lessThan">
      <formula>0</formula>
    </cfRule>
  </conditionalFormatting>
  <conditionalFormatting sqref="AE510:AE511">
    <cfRule type="cellIs" dxfId="12369" priority="6739" stopIfTrue="1" operator="greaterThan">
      <formula>0</formula>
    </cfRule>
    <cfRule type="cellIs" dxfId="12368" priority="6740" stopIfTrue="1" operator="lessThan">
      <formula>0</formula>
    </cfRule>
  </conditionalFormatting>
  <conditionalFormatting sqref="AE510:AE511">
    <cfRule type="cellIs" dxfId="12367" priority="6737" stopIfTrue="1" operator="greaterThan">
      <formula>0</formula>
    </cfRule>
    <cfRule type="cellIs" dxfId="12366" priority="6738" stopIfTrue="1" operator="lessThan">
      <formula>0</formula>
    </cfRule>
  </conditionalFormatting>
  <conditionalFormatting sqref="AE510:AE511">
    <cfRule type="cellIs" dxfId="12365" priority="6735" stopIfTrue="1" operator="greaterThan">
      <formula>0</formula>
    </cfRule>
    <cfRule type="cellIs" dxfId="12364" priority="6736" stopIfTrue="1" operator="lessThan">
      <formula>0</formula>
    </cfRule>
  </conditionalFormatting>
  <conditionalFormatting sqref="AE510:AE511">
    <cfRule type="cellIs" dxfId="12363" priority="6733" stopIfTrue="1" operator="greaterThan">
      <formula>0</formula>
    </cfRule>
    <cfRule type="cellIs" dxfId="12362" priority="6734" stopIfTrue="1" operator="lessThan">
      <formula>0</formula>
    </cfRule>
  </conditionalFormatting>
  <conditionalFormatting sqref="AE513">
    <cfRule type="cellIs" dxfId="12361" priority="6731" stopIfTrue="1" operator="greaterThan">
      <formula>0</formula>
    </cfRule>
    <cfRule type="cellIs" dxfId="12360" priority="6732" stopIfTrue="1" operator="lessThan">
      <formula>0</formula>
    </cfRule>
  </conditionalFormatting>
  <conditionalFormatting sqref="AE513">
    <cfRule type="cellIs" dxfId="12359" priority="6729" stopIfTrue="1" operator="greaterThan">
      <formula>0</formula>
    </cfRule>
    <cfRule type="cellIs" dxfId="12358" priority="6730" stopIfTrue="1" operator="lessThan">
      <formula>0</formula>
    </cfRule>
  </conditionalFormatting>
  <conditionalFormatting sqref="AE513">
    <cfRule type="cellIs" dxfId="12357" priority="6727" stopIfTrue="1" operator="greaterThan">
      <formula>0</formula>
    </cfRule>
    <cfRule type="cellIs" dxfId="12356" priority="6728" stopIfTrue="1" operator="lessThan">
      <formula>0</formula>
    </cfRule>
  </conditionalFormatting>
  <conditionalFormatting sqref="AE513">
    <cfRule type="cellIs" dxfId="12355" priority="6725" stopIfTrue="1" operator="greaterThan">
      <formula>0</formula>
    </cfRule>
    <cfRule type="cellIs" dxfId="12354" priority="6726" stopIfTrue="1" operator="lessThan">
      <formula>0</formula>
    </cfRule>
  </conditionalFormatting>
  <conditionalFormatting sqref="AE513">
    <cfRule type="cellIs" dxfId="12353" priority="6723" stopIfTrue="1" operator="greaterThan">
      <formula>0</formula>
    </cfRule>
    <cfRule type="cellIs" dxfId="12352" priority="6724" stopIfTrue="1" operator="lessThan">
      <formula>0</formula>
    </cfRule>
  </conditionalFormatting>
  <conditionalFormatting sqref="AX511">
    <cfRule type="cellIs" dxfId="12351" priority="6721" stopIfTrue="1" operator="greaterThan">
      <formula>0</formula>
    </cfRule>
    <cfRule type="cellIs" dxfId="12350" priority="6722" stopIfTrue="1" operator="lessThan">
      <formula>0</formula>
    </cfRule>
  </conditionalFormatting>
  <conditionalFormatting sqref="AB516:AB519">
    <cfRule type="cellIs" dxfId="12349" priority="6719" stopIfTrue="1" operator="greaterThan">
      <formula>0</formula>
    </cfRule>
    <cfRule type="cellIs" dxfId="12348" priority="6720" stopIfTrue="1" operator="lessThan">
      <formula>0</formula>
    </cfRule>
  </conditionalFormatting>
  <conditionalFormatting sqref="AB516:AB519">
    <cfRule type="cellIs" dxfId="12347" priority="6717" stopIfTrue="1" operator="greaterThan">
      <formula>0</formula>
    </cfRule>
    <cfRule type="cellIs" dxfId="12346" priority="6718" stopIfTrue="1" operator="lessThan">
      <formula>0</formula>
    </cfRule>
  </conditionalFormatting>
  <conditionalFormatting sqref="AB516:AB519">
    <cfRule type="cellIs" dxfId="12345" priority="6715" stopIfTrue="1" operator="greaterThan">
      <formula>0</formula>
    </cfRule>
    <cfRule type="cellIs" dxfId="12344" priority="6716" stopIfTrue="1" operator="lessThan">
      <formula>0</formula>
    </cfRule>
  </conditionalFormatting>
  <conditionalFormatting sqref="AB516:AB519">
    <cfRule type="cellIs" dxfId="12343" priority="6713" stopIfTrue="1" operator="greaterThan">
      <formula>0</formula>
    </cfRule>
    <cfRule type="cellIs" dxfId="12342" priority="6714" stopIfTrue="1" operator="lessThan">
      <formula>0</formula>
    </cfRule>
  </conditionalFormatting>
  <conditionalFormatting sqref="AB516:AB519">
    <cfRule type="cellIs" dxfId="12341" priority="6711" stopIfTrue="1" operator="greaterThan">
      <formula>0</formula>
    </cfRule>
    <cfRule type="cellIs" dxfId="12340" priority="6712" stopIfTrue="1" operator="lessThan">
      <formula>0</formula>
    </cfRule>
  </conditionalFormatting>
  <conditionalFormatting sqref="AE516:AE519">
    <cfRule type="cellIs" dxfId="12339" priority="6709" stopIfTrue="1" operator="greaterThan">
      <formula>0</formula>
    </cfRule>
    <cfRule type="cellIs" dxfId="12338" priority="6710" stopIfTrue="1" operator="lessThan">
      <formula>0</formula>
    </cfRule>
  </conditionalFormatting>
  <conditionalFormatting sqref="AE516:AE519">
    <cfRule type="cellIs" dxfId="12337" priority="6707" stopIfTrue="1" operator="greaterThan">
      <formula>0</formula>
    </cfRule>
    <cfRule type="cellIs" dxfId="12336" priority="6708" stopIfTrue="1" operator="lessThan">
      <formula>0</formula>
    </cfRule>
  </conditionalFormatting>
  <conditionalFormatting sqref="AE516:AE519">
    <cfRule type="cellIs" dxfId="12335" priority="6705" stopIfTrue="1" operator="greaterThan">
      <formula>0</formula>
    </cfRule>
    <cfRule type="cellIs" dxfId="12334" priority="6706" stopIfTrue="1" operator="lessThan">
      <formula>0</formula>
    </cfRule>
  </conditionalFormatting>
  <conditionalFormatting sqref="AE516:AE519">
    <cfRule type="cellIs" dxfId="12333" priority="6703" stopIfTrue="1" operator="greaterThan">
      <formula>0</formula>
    </cfRule>
    <cfRule type="cellIs" dxfId="12332" priority="6704" stopIfTrue="1" operator="lessThan">
      <formula>0</formula>
    </cfRule>
  </conditionalFormatting>
  <conditionalFormatting sqref="AE516:AE519">
    <cfRule type="cellIs" dxfId="12331" priority="6701" stopIfTrue="1" operator="greaterThan">
      <formula>0</formula>
    </cfRule>
    <cfRule type="cellIs" dxfId="12330" priority="6702" stopIfTrue="1" operator="lessThan">
      <formula>0</formula>
    </cfRule>
  </conditionalFormatting>
  <conditionalFormatting sqref="AB520:AB522">
    <cfRule type="cellIs" dxfId="12329" priority="6699" stopIfTrue="1" operator="greaterThan">
      <formula>0</formula>
    </cfRule>
    <cfRule type="cellIs" dxfId="12328" priority="6700" stopIfTrue="1" operator="lessThan">
      <formula>0</formula>
    </cfRule>
  </conditionalFormatting>
  <conditionalFormatting sqref="AB520:AB522">
    <cfRule type="cellIs" dxfId="12327" priority="6697" stopIfTrue="1" operator="greaterThan">
      <formula>0</formula>
    </cfRule>
    <cfRule type="cellIs" dxfId="12326" priority="6698" stopIfTrue="1" operator="lessThan">
      <formula>0</formula>
    </cfRule>
  </conditionalFormatting>
  <conditionalFormatting sqref="AB520:AB522">
    <cfRule type="cellIs" dxfId="12325" priority="6695" stopIfTrue="1" operator="greaterThan">
      <formula>0</formula>
    </cfRule>
    <cfRule type="cellIs" dxfId="12324" priority="6696" stopIfTrue="1" operator="lessThan">
      <formula>0</formula>
    </cfRule>
  </conditionalFormatting>
  <conditionalFormatting sqref="AB520:AB522">
    <cfRule type="cellIs" dxfId="12323" priority="6693" stopIfTrue="1" operator="greaterThan">
      <formula>0</formula>
    </cfRule>
    <cfRule type="cellIs" dxfId="12322" priority="6694" stopIfTrue="1" operator="lessThan">
      <formula>0</formula>
    </cfRule>
  </conditionalFormatting>
  <conditionalFormatting sqref="AB520:AB522">
    <cfRule type="cellIs" dxfId="12321" priority="6691" stopIfTrue="1" operator="greaterThan">
      <formula>0</formula>
    </cfRule>
    <cfRule type="cellIs" dxfId="12320" priority="6692" stopIfTrue="1" operator="lessThan">
      <formula>0</formula>
    </cfRule>
  </conditionalFormatting>
  <conditionalFormatting sqref="AE520:AE522">
    <cfRule type="cellIs" dxfId="12319" priority="6689" stopIfTrue="1" operator="greaterThan">
      <formula>0</formula>
    </cfRule>
    <cfRule type="cellIs" dxfId="12318" priority="6690" stopIfTrue="1" operator="lessThan">
      <formula>0</formula>
    </cfRule>
  </conditionalFormatting>
  <conditionalFormatting sqref="AE520:AE522">
    <cfRule type="cellIs" dxfId="12317" priority="6687" stopIfTrue="1" operator="greaterThan">
      <formula>0</formula>
    </cfRule>
    <cfRule type="cellIs" dxfId="12316" priority="6688" stopIfTrue="1" operator="lessThan">
      <formula>0</formula>
    </cfRule>
  </conditionalFormatting>
  <conditionalFormatting sqref="AE520:AE522">
    <cfRule type="cellIs" dxfId="12315" priority="6685" stopIfTrue="1" operator="greaterThan">
      <formula>0</formula>
    </cfRule>
    <cfRule type="cellIs" dxfId="12314" priority="6686" stopIfTrue="1" operator="lessThan">
      <formula>0</formula>
    </cfRule>
  </conditionalFormatting>
  <conditionalFormatting sqref="AE520:AE522">
    <cfRule type="cellIs" dxfId="12313" priority="6683" stopIfTrue="1" operator="greaterThan">
      <formula>0</formula>
    </cfRule>
    <cfRule type="cellIs" dxfId="12312" priority="6684" stopIfTrue="1" operator="lessThan">
      <formula>0</formula>
    </cfRule>
  </conditionalFormatting>
  <conditionalFormatting sqref="AE520:AE522">
    <cfRule type="cellIs" dxfId="12311" priority="6681" stopIfTrue="1" operator="greaterThan">
      <formula>0</formula>
    </cfRule>
    <cfRule type="cellIs" dxfId="12310" priority="6682" stopIfTrue="1" operator="lessThan">
      <formula>0</formula>
    </cfRule>
  </conditionalFormatting>
  <conditionalFormatting sqref="AX519">
    <cfRule type="cellIs" dxfId="12309" priority="6677" stopIfTrue="1" operator="greaterThan">
      <formula>0</formula>
    </cfRule>
    <cfRule type="cellIs" dxfId="12308" priority="6678" stopIfTrue="1" operator="lessThan">
      <formula>0</formula>
    </cfRule>
  </conditionalFormatting>
  <conditionalFormatting sqref="AB523:AB524 AB526">
    <cfRule type="cellIs" dxfId="12307" priority="6675" stopIfTrue="1" operator="greaterThan">
      <formula>0</formula>
    </cfRule>
    <cfRule type="cellIs" dxfId="12306" priority="6676" stopIfTrue="1" operator="lessThan">
      <formula>0</formula>
    </cfRule>
  </conditionalFormatting>
  <conditionalFormatting sqref="AB523:AB524 AB526">
    <cfRule type="cellIs" dxfId="12305" priority="6673" stopIfTrue="1" operator="greaterThan">
      <formula>0</formula>
    </cfRule>
    <cfRule type="cellIs" dxfId="12304" priority="6674" stopIfTrue="1" operator="lessThan">
      <formula>0</formula>
    </cfRule>
  </conditionalFormatting>
  <conditionalFormatting sqref="AB523:AB524 AB526">
    <cfRule type="cellIs" dxfId="12303" priority="6671" stopIfTrue="1" operator="greaterThan">
      <formula>0</formula>
    </cfRule>
    <cfRule type="cellIs" dxfId="12302" priority="6672" stopIfTrue="1" operator="lessThan">
      <formula>0</formula>
    </cfRule>
  </conditionalFormatting>
  <conditionalFormatting sqref="AE523:AE524 AE526">
    <cfRule type="cellIs" dxfId="12301" priority="6669" stopIfTrue="1" operator="greaterThan">
      <formula>0</formula>
    </cfRule>
    <cfRule type="cellIs" dxfId="12300" priority="6670" stopIfTrue="1" operator="lessThan">
      <formula>0</formula>
    </cfRule>
  </conditionalFormatting>
  <conditionalFormatting sqref="AE523:AE524 AE526">
    <cfRule type="cellIs" dxfId="12299" priority="6667" stopIfTrue="1" operator="greaterThan">
      <formula>0</formula>
    </cfRule>
    <cfRule type="cellIs" dxfId="12298" priority="6668" stopIfTrue="1" operator="lessThan">
      <formula>0</formula>
    </cfRule>
  </conditionalFormatting>
  <conditionalFormatting sqref="AE523:AE524 AE526">
    <cfRule type="cellIs" dxfId="12297" priority="6665" stopIfTrue="1" operator="greaterThan">
      <formula>0</formula>
    </cfRule>
    <cfRule type="cellIs" dxfId="12296" priority="6666" stopIfTrue="1" operator="lessThan">
      <formula>0</formula>
    </cfRule>
  </conditionalFormatting>
  <conditionalFormatting sqref="AX523:AX525 AX527:AX529 AX531:AX533 AX563 AX565:AX566">
    <cfRule type="cellIs" dxfId="12295" priority="6663" stopIfTrue="1" operator="greaterThan">
      <formula>0</formula>
    </cfRule>
    <cfRule type="cellIs" dxfId="12294" priority="6664" stopIfTrue="1" operator="lessThan">
      <formula>0</formula>
    </cfRule>
  </conditionalFormatting>
  <conditionalFormatting sqref="AX523:AX525 AX527:AX529 AX531:AX533 AX563 AX565:AX566">
    <cfRule type="cellIs" dxfId="12293" priority="6661" stopIfTrue="1" operator="greaterThan">
      <formula>0</formula>
    </cfRule>
    <cfRule type="cellIs" dxfId="12292" priority="6662" stopIfTrue="1" operator="lessThan">
      <formula>0</formula>
    </cfRule>
  </conditionalFormatting>
  <conditionalFormatting sqref="AX523:AX525 AX527:AX529 AX531:AX533 AX563 AX565:AX566">
    <cfRule type="cellIs" dxfId="12291" priority="6659" stopIfTrue="1" operator="greaterThan">
      <formula>0</formula>
    </cfRule>
    <cfRule type="cellIs" dxfId="12290" priority="6660" stopIfTrue="1" operator="lessThan">
      <formula>0</formula>
    </cfRule>
  </conditionalFormatting>
  <conditionalFormatting sqref="AB527:AB530">
    <cfRule type="cellIs" dxfId="12289" priority="6657" stopIfTrue="1" operator="greaterThan">
      <formula>0</formula>
    </cfRule>
    <cfRule type="cellIs" dxfId="12288" priority="6658" stopIfTrue="1" operator="lessThan">
      <formula>0</formula>
    </cfRule>
  </conditionalFormatting>
  <conditionalFormatting sqref="AB527:AB530">
    <cfRule type="cellIs" dxfId="12287" priority="6655" stopIfTrue="1" operator="greaterThan">
      <formula>0</formula>
    </cfRule>
    <cfRule type="cellIs" dxfId="12286" priority="6656" stopIfTrue="1" operator="lessThan">
      <formula>0</formula>
    </cfRule>
  </conditionalFormatting>
  <conditionalFormatting sqref="AB527:AB530">
    <cfRule type="cellIs" dxfId="12285" priority="6653" stopIfTrue="1" operator="greaterThan">
      <formula>0</formula>
    </cfRule>
    <cfRule type="cellIs" dxfId="12284" priority="6654" stopIfTrue="1" operator="lessThan">
      <formula>0</formula>
    </cfRule>
  </conditionalFormatting>
  <conditionalFormatting sqref="AB527:AB530">
    <cfRule type="cellIs" dxfId="12283" priority="6651" stopIfTrue="1" operator="greaterThan">
      <formula>0</formula>
    </cfRule>
    <cfRule type="cellIs" dxfId="12282" priority="6652" stopIfTrue="1" operator="lessThan">
      <formula>0</formula>
    </cfRule>
  </conditionalFormatting>
  <conditionalFormatting sqref="AB527:AB530">
    <cfRule type="cellIs" dxfId="12281" priority="6649" stopIfTrue="1" operator="greaterThan">
      <formula>0</formula>
    </cfRule>
    <cfRule type="cellIs" dxfId="12280" priority="6650" stopIfTrue="1" operator="lessThan">
      <formula>0</formula>
    </cfRule>
  </conditionalFormatting>
  <conditionalFormatting sqref="AE527:AE530">
    <cfRule type="cellIs" dxfId="12279" priority="6647" stopIfTrue="1" operator="greaterThan">
      <formula>0</formula>
    </cfRule>
    <cfRule type="cellIs" dxfId="12278" priority="6648" stopIfTrue="1" operator="lessThan">
      <formula>0</formula>
    </cfRule>
  </conditionalFormatting>
  <conditionalFormatting sqref="AE527:AE530">
    <cfRule type="cellIs" dxfId="12277" priority="6645" stopIfTrue="1" operator="greaterThan">
      <formula>0</formula>
    </cfRule>
    <cfRule type="cellIs" dxfId="12276" priority="6646" stopIfTrue="1" operator="lessThan">
      <formula>0</formula>
    </cfRule>
  </conditionalFormatting>
  <conditionalFormatting sqref="AE527:AE530">
    <cfRule type="cellIs" dxfId="12275" priority="6643" stopIfTrue="1" operator="greaterThan">
      <formula>0</formula>
    </cfRule>
    <cfRule type="cellIs" dxfId="12274" priority="6644" stopIfTrue="1" operator="lessThan">
      <formula>0</formula>
    </cfRule>
  </conditionalFormatting>
  <conditionalFormatting sqref="AE527:AE530">
    <cfRule type="cellIs" dxfId="12273" priority="6641" stopIfTrue="1" operator="greaterThan">
      <formula>0</formula>
    </cfRule>
    <cfRule type="cellIs" dxfId="12272" priority="6642" stopIfTrue="1" operator="lessThan">
      <formula>0</formula>
    </cfRule>
  </conditionalFormatting>
  <conditionalFormatting sqref="AE527:AE530">
    <cfRule type="cellIs" dxfId="12271" priority="6639" stopIfTrue="1" operator="greaterThan">
      <formula>0</formula>
    </cfRule>
    <cfRule type="cellIs" dxfId="12270" priority="6640" stopIfTrue="1" operator="lessThan">
      <formula>0</formula>
    </cfRule>
  </conditionalFormatting>
  <conditionalFormatting sqref="AX526">
    <cfRule type="cellIs" dxfId="12269" priority="6637" stopIfTrue="1" operator="greaterThan">
      <formula>0</formula>
    </cfRule>
    <cfRule type="cellIs" dxfId="12268" priority="6638" stopIfTrue="1" operator="lessThan">
      <formula>0</formula>
    </cfRule>
  </conditionalFormatting>
  <conditionalFormatting sqref="AB531">
    <cfRule type="cellIs" dxfId="12267" priority="6635" stopIfTrue="1" operator="greaterThan">
      <formula>0</formula>
    </cfRule>
    <cfRule type="cellIs" dxfId="12266" priority="6636" stopIfTrue="1" operator="lessThan">
      <formula>0</formula>
    </cfRule>
  </conditionalFormatting>
  <conditionalFormatting sqref="AB531">
    <cfRule type="cellIs" dxfId="12265" priority="6633" stopIfTrue="1" operator="greaterThan">
      <formula>0</formula>
    </cfRule>
    <cfRule type="cellIs" dxfId="12264" priority="6634" stopIfTrue="1" operator="lessThan">
      <formula>0</formula>
    </cfRule>
  </conditionalFormatting>
  <conditionalFormatting sqref="AB531">
    <cfRule type="cellIs" dxfId="12263" priority="6631" stopIfTrue="1" operator="greaterThan">
      <formula>0</formula>
    </cfRule>
    <cfRule type="cellIs" dxfId="12262" priority="6632" stopIfTrue="1" operator="lessThan">
      <formula>0</formula>
    </cfRule>
  </conditionalFormatting>
  <conditionalFormatting sqref="AB531">
    <cfRule type="cellIs" dxfId="12261" priority="6629" stopIfTrue="1" operator="greaterThan">
      <formula>0</formula>
    </cfRule>
    <cfRule type="cellIs" dxfId="12260" priority="6630" stopIfTrue="1" operator="lessThan">
      <formula>0</formula>
    </cfRule>
  </conditionalFormatting>
  <conditionalFormatting sqref="AB531">
    <cfRule type="cellIs" dxfId="12259" priority="6627" stopIfTrue="1" operator="greaterThan">
      <formula>0</formula>
    </cfRule>
    <cfRule type="cellIs" dxfId="12258" priority="6628" stopIfTrue="1" operator="lessThan">
      <formula>0</formula>
    </cfRule>
  </conditionalFormatting>
  <conditionalFormatting sqref="AE531">
    <cfRule type="cellIs" dxfId="12257" priority="6625" stopIfTrue="1" operator="greaterThan">
      <formula>0</formula>
    </cfRule>
    <cfRule type="cellIs" dxfId="12256" priority="6626" stopIfTrue="1" operator="lessThan">
      <formula>0</formula>
    </cfRule>
  </conditionalFormatting>
  <conditionalFormatting sqref="AE531">
    <cfRule type="cellIs" dxfId="12255" priority="6623" stopIfTrue="1" operator="greaterThan">
      <formula>0</formula>
    </cfRule>
    <cfRule type="cellIs" dxfId="12254" priority="6624" stopIfTrue="1" operator="lessThan">
      <formula>0</formula>
    </cfRule>
  </conditionalFormatting>
  <conditionalFormatting sqref="AE531">
    <cfRule type="cellIs" dxfId="12253" priority="6621" stopIfTrue="1" operator="greaterThan">
      <formula>0</formula>
    </cfRule>
    <cfRule type="cellIs" dxfId="12252" priority="6622" stopIfTrue="1" operator="lessThan">
      <formula>0</formula>
    </cfRule>
  </conditionalFormatting>
  <conditionalFormatting sqref="AE531">
    <cfRule type="cellIs" dxfId="12251" priority="6619" stopIfTrue="1" operator="greaterThan">
      <formula>0</formula>
    </cfRule>
    <cfRule type="cellIs" dxfId="12250" priority="6620" stopIfTrue="1" operator="lessThan">
      <formula>0</formula>
    </cfRule>
  </conditionalFormatting>
  <conditionalFormatting sqref="AE531">
    <cfRule type="cellIs" dxfId="12249" priority="6617" stopIfTrue="1" operator="greaterThan">
      <formula>0</formula>
    </cfRule>
    <cfRule type="cellIs" dxfId="12248" priority="6618" stopIfTrue="1" operator="lessThan">
      <formula>0</formula>
    </cfRule>
  </conditionalFormatting>
  <conditionalFormatting sqref="AB525">
    <cfRule type="cellIs" dxfId="12247" priority="6585" stopIfTrue="1" operator="greaterThan">
      <formula>0</formula>
    </cfRule>
    <cfRule type="cellIs" dxfId="12246" priority="6586" stopIfTrue="1" operator="lessThan">
      <formula>0</formula>
    </cfRule>
  </conditionalFormatting>
  <conditionalFormatting sqref="AE525">
    <cfRule type="cellIs" dxfId="12245" priority="6583" stopIfTrue="1" operator="greaterThan">
      <formula>0</formula>
    </cfRule>
    <cfRule type="cellIs" dxfId="12244" priority="6584" stopIfTrue="1" operator="lessThan">
      <formula>0</formula>
    </cfRule>
  </conditionalFormatting>
  <conditionalFormatting sqref="AB532:AB534">
    <cfRule type="cellIs" dxfId="12243" priority="6581" stopIfTrue="1" operator="greaterThan">
      <formula>0</formula>
    </cfRule>
    <cfRule type="cellIs" dxfId="12242" priority="6582" stopIfTrue="1" operator="lessThan">
      <formula>0</formula>
    </cfRule>
  </conditionalFormatting>
  <conditionalFormatting sqref="AB532:AB534">
    <cfRule type="cellIs" dxfId="12241" priority="6579" stopIfTrue="1" operator="greaterThan">
      <formula>0</formula>
    </cfRule>
    <cfRule type="cellIs" dxfId="12240" priority="6580" stopIfTrue="1" operator="lessThan">
      <formula>0</formula>
    </cfRule>
  </conditionalFormatting>
  <conditionalFormatting sqref="AE532:AE534">
    <cfRule type="cellIs" dxfId="12239" priority="6577" stopIfTrue="1" operator="greaterThan">
      <formula>0</formula>
    </cfRule>
    <cfRule type="cellIs" dxfId="12238" priority="6578" stopIfTrue="1" operator="lessThan">
      <formula>0</formula>
    </cfRule>
  </conditionalFormatting>
  <conditionalFormatting sqref="AE532:AE534">
    <cfRule type="cellIs" dxfId="12237" priority="6575" stopIfTrue="1" operator="greaterThan">
      <formula>0</formula>
    </cfRule>
    <cfRule type="cellIs" dxfId="12236" priority="6576" stopIfTrue="1" operator="lessThan">
      <formula>0</formula>
    </cfRule>
  </conditionalFormatting>
  <conditionalFormatting sqref="U535">
    <cfRule type="cellIs" dxfId="12235" priority="6573" stopIfTrue="1" operator="greaterThan">
      <formula>0</formula>
    </cfRule>
    <cfRule type="cellIs" dxfId="12234" priority="6574" stopIfTrue="1" operator="lessThan">
      <formula>0</formula>
    </cfRule>
  </conditionalFormatting>
  <conditionalFormatting sqref="AX303">
    <cfRule type="cellIs" dxfId="12233" priority="6569" stopIfTrue="1" operator="greaterThan">
      <formula>0</formula>
    </cfRule>
    <cfRule type="cellIs" dxfId="12232" priority="6570" stopIfTrue="1" operator="lessThan">
      <formula>0</formula>
    </cfRule>
  </conditionalFormatting>
  <conditionalFormatting sqref="AX330">
    <cfRule type="cellIs" dxfId="12231" priority="6567" stopIfTrue="1" operator="greaterThan">
      <formula>0</formula>
    </cfRule>
    <cfRule type="cellIs" dxfId="12230" priority="6568" stopIfTrue="1" operator="lessThan">
      <formula>0</formula>
    </cfRule>
  </conditionalFormatting>
  <conditionalFormatting sqref="AX359">
    <cfRule type="cellIs" dxfId="12229" priority="6565" stopIfTrue="1" operator="greaterThan">
      <formula>0</formula>
    </cfRule>
    <cfRule type="cellIs" dxfId="12228" priority="6566" stopIfTrue="1" operator="lessThan">
      <formula>0</formula>
    </cfRule>
  </conditionalFormatting>
  <conditionalFormatting sqref="AX387">
    <cfRule type="cellIs" dxfId="12227" priority="6563" stopIfTrue="1" operator="greaterThan">
      <formula>0</formula>
    </cfRule>
    <cfRule type="cellIs" dxfId="12226" priority="6564" stopIfTrue="1" operator="lessThan">
      <formula>0</formula>
    </cfRule>
  </conditionalFormatting>
  <conditionalFormatting sqref="AX414">
    <cfRule type="cellIs" dxfId="12225" priority="6561" stopIfTrue="1" operator="greaterThan">
      <formula>0</formula>
    </cfRule>
    <cfRule type="cellIs" dxfId="12224" priority="6562" stopIfTrue="1" operator="lessThan">
      <formula>0</formula>
    </cfRule>
  </conditionalFormatting>
  <conditionalFormatting sqref="AX445">
    <cfRule type="cellIs" dxfId="12223" priority="6559" stopIfTrue="1" operator="greaterThan">
      <formula>0</formula>
    </cfRule>
    <cfRule type="cellIs" dxfId="12222" priority="6560" stopIfTrue="1" operator="lessThan">
      <formula>0</formula>
    </cfRule>
  </conditionalFormatting>
  <conditionalFormatting sqref="AX468">
    <cfRule type="cellIs" dxfId="12221" priority="6557" stopIfTrue="1" operator="greaterThan">
      <formula>0</formula>
    </cfRule>
    <cfRule type="cellIs" dxfId="12220" priority="6558" stopIfTrue="1" operator="lessThan">
      <formula>0</formula>
    </cfRule>
  </conditionalFormatting>
  <conditionalFormatting sqref="AX503">
    <cfRule type="cellIs" dxfId="12219" priority="6555" stopIfTrue="1" operator="greaterThan">
      <formula>0</formula>
    </cfRule>
    <cfRule type="cellIs" dxfId="12218" priority="6556" stopIfTrue="1" operator="lessThan">
      <formula>0</formula>
    </cfRule>
  </conditionalFormatting>
  <conditionalFormatting sqref="AX535">
    <cfRule type="cellIs" dxfId="12217" priority="6553" stopIfTrue="1" operator="greaterThan">
      <formula>0</formula>
    </cfRule>
    <cfRule type="cellIs" dxfId="12216" priority="6554" stopIfTrue="1" operator="lessThan">
      <formula>0</formula>
    </cfRule>
  </conditionalFormatting>
  <conditionalFormatting sqref="AB535">
    <cfRule type="cellIs" dxfId="12215" priority="6551" stopIfTrue="1" operator="greaterThan">
      <formula>0</formula>
    </cfRule>
    <cfRule type="cellIs" dxfId="12214" priority="6552" stopIfTrue="1" operator="lessThan">
      <formula>0</formula>
    </cfRule>
  </conditionalFormatting>
  <conditionalFormatting sqref="AB535">
    <cfRule type="cellIs" dxfId="12213" priority="6549" stopIfTrue="1" operator="greaterThan">
      <formula>0</formula>
    </cfRule>
    <cfRule type="cellIs" dxfId="12212" priority="6550" stopIfTrue="1" operator="lessThan">
      <formula>0</formula>
    </cfRule>
  </conditionalFormatting>
  <conditionalFormatting sqref="AB535">
    <cfRule type="cellIs" dxfId="12211" priority="6547" stopIfTrue="1" operator="greaterThan">
      <formula>0</formula>
    </cfRule>
    <cfRule type="cellIs" dxfId="12210" priority="6548" stopIfTrue="1" operator="lessThan">
      <formula>0</formula>
    </cfRule>
  </conditionalFormatting>
  <conditionalFormatting sqref="AB535">
    <cfRule type="cellIs" dxfId="12209" priority="6545" stopIfTrue="1" operator="greaterThan">
      <formula>0</formula>
    </cfRule>
    <cfRule type="cellIs" dxfId="12208" priority="6546" stopIfTrue="1" operator="lessThan">
      <formula>0</formula>
    </cfRule>
  </conditionalFormatting>
  <conditionalFormatting sqref="AB535">
    <cfRule type="cellIs" dxfId="12207" priority="6543" stopIfTrue="1" operator="greaterThan">
      <formula>0</formula>
    </cfRule>
    <cfRule type="cellIs" dxfId="12206" priority="6544" stopIfTrue="1" operator="lessThan">
      <formula>0</formula>
    </cfRule>
  </conditionalFormatting>
  <conditionalFormatting sqref="AE503">
    <cfRule type="cellIs" dxfId="12205" priority="6541" stopIfTrue="1" operator="greaterThan">
      <formula>0</formula>
    </cfRule>
    <cfRule type="cellIs" dxfId="12204" priority="6542" stopIfTrue="1" operator="lessThan">
      <formula>0</formula>
    </cfRule>
  </conditionalFormatting>
  <conditionalFormatting sqref="AE535">
    <cfRule type="cellIs" dxfId="12203" priority="6539" stopIfTrue="1" operator="greaterThan">
      <formula>0</formula>
    </cfRule>
    <cfRule type="cellIs" dxfId="12202" priority="6540" stopIfTrue="1" operator="lessThan">
      <formula>0</formula>
    </cfRule>
  </conditionalFormatting>
  <conditionalFormatting sqref="AH503">
    <cfRule type="cellIs" dxfId="12201" priority="6537" stopIfTrue="1" operator="greaterThan">
      <formula>0</formula>
    </cfRule>
    <cfRule type="cellIs" dxfId="12200" priority="6538" stopIfTrue="1" operator="lessThan">
      <formula>0</formula>
    </cfRule>
  </conditionalFormatting>
  <conditionalFormatting sqref="AH535">
    <cfRule type="cellIs" dxfId="12199" priority="6535" stopIfTrue="1" operator="greaterThan">
      <formula>0</formula>
    </cfRule>
    <cfRule type="cellIs" dxfId="12198" priority="6536" stopIfTrue="1" operator="lessThan">
      <formula>0</formula>
    </cfRule>
  </conditionalFormatting>
  <conditionalFormatting sqref="AB545">
    <cfRule type="cellIs" dxfId="12197" priority="6533" stopIfTrue="1" operator="greaterThan">
      <formula>0</formula>
    </cfRule>
    <cfRule type="cellIs" dxfId="12196" priority="6534" stopIfTrue="1" operator="lessThan">
      <formula>0</formula>
    </cfRule>
  </conditionalFormatting>
  <conditionalFormatting sqref="AB545">
    <cfRule type="cellIs" dxfId="12195" priority="6531" stopIfTrue="1" operator="greaterThan">
      <formula>0</formula>
    </cfRule>
    <cfRule type="cellIs" dxfId="12194" priority="6532" stopIfTrue="1" operator="lessThan">
      <formula>0</formula>
    </cfRule>
  </conditionalFormatting>
  <conditionalFormatting sqref="AB545">
    <cfRule type="cellIs" dxfId="12193" priority="6529" stopIfTrue="1" operator="greaterThan">
      <formula>0</formula>
    </cfRule>
    <cfRule type="cellIs" dxfId="12192" priority="6530" stopIfTrue="1" operator="lessThan">
      <formula>0</formula>
    </cfRule>
  </conditionalFormatting>
  <conditionalFormatting sqref="AB545">
    <cfRule type="cellIs" dxfId="12191" priority="6527" stopIfTrue="1" operator="greaterThan">
      <formula>0</formula>
    </cfRule>
    <cfRule type="cellIs" dxfId="12190" priority="6528" stopIfTrue="1" operator="lessThan">
      <formula>0</formula>
    </cfRule>
  </conditionalFormatting>
  <conditionalFormatting sqref="AB545">
    <cfRule type="cellIs" dxfId="12189" priority="6525" stopIfTrue="1" operator="greaterThan">
      <formula>0</formula>
    </cfRule>
    <cfRule type="cellIs" dxfId="12188" priority="6526" stopIfTrue="1" operator="lessThan">
      <formula>0</formula>
    </cfRule>
  </conditionalFormatting>
  <conditionalFormatting sqref="AE545">
    <cfRule type="cellIs" dxfId="12187" priority="6523" stopIfTrue="1" operator="greaterThan">
      <formula>0</formula>
    </cfRule>
    <cfRule type="cellIs" dxfId="12186" priority="6524" stopIfTrue="1" operator="lessThan">
      <formula>0</formula>
    </cfRule>
  </conditionalFormatting>
  <conditionalFormatting sqref="AE545">
    <cfRule type="cellIs" dxfId="12185" priority="6521" stopIfTrue="1" operator="greaterThan">
      <formula>0</formula>
    </cfRule>
    <cfRule type="cellIs" dxfId="12184" priority="6522" stopIfTrue="1" operator="lessThan">
      <formula>0</formula>
    </cfRule>
  </conditionalFormatting>
  <conditionalFormatting sqref="AE545">
    <cfRule type="cellIs" dxfId="12183" priority="6519" stopIfTrue="1" operator="greaterThan">
      <formula>0</formula>
    </cfRule>
    <cfRule type="cellIs" dxfId="12182" priority="6520" stopIfTrue="1" operator="lessThan">
      <formula>0</formula>
    </cfRule>
  </conditionalFormatting>
  <conditionalFormatting sqref="AE545">
    <cfRule type="cellIs" dxfId="12181" priority="6517" stopIfTrue="1" operator="greaterThan">
      <formula>0</formula>
    </cfRule>
    <cfRule type="cellIs" dxfId="12180" priority="6518" stopIfTrue="1" operator="lessThan">
      <formula>0</formula>
    </cfRule>
  </conditionalFormatting>
  <conditionalFormatting sqref="AE545">
    <cfRule type="cellIs" dxfId="12179" priority="6515" stopIfTrue="1" operator="greaterThan">
      <formula>0</formula>
    </cfRule>
    <cfRule type="cellIs" dxfId="12178" priority="6516" stopIfTrue="1" operator="lessThan">
      <formula>0</formula>
    </cfRule>
  </conditionalFormatting>
  <conditionalFormatting sqref="AK542">
    <cfRule type="cellIs" dxfId="12177" priority="6483" stopIfTrue="1" operator="greaterThan">
      <formula>0</formula>
    </cfRule>
    <cfRule type="cellIs" dxfId="12176" priority="6484" stopIfTrue="1" operator="lessThan">
      <formula>0</formula>
    </cfRule>
  </conditionalFormatting>
  <conditionalFormatting sqref="T542">
    <cfRule type="cellIs" dxfId="12175" priority="6481" stopIfTrue="1" operator="lessThan">
      <formula>0</formula>
    </cfRule>
    <cfRule type="cellIs" dxfId="12174" priority="6482" stopIfTrue="1" operator="greaterThan">
      <formula>0</formula>
    </cfRule>
  </conditionalFormatting>
  <conditionalFormatting sqref="S542 O542 M542 K542 I542 Q542 U542">
    <cfRule type="cellIs" dxfId="12173" priority="6479" stopIfTrue="1" operator="greaterThan">
      <formula>0</formula>
    </cfRule>
    <cfRule type="cellIs" dxfId="12172" priority="6480" stopIfTrue="1" operator="lessThan">
      <formula>0</formula>
    </cfRule>
  </conditionalFormatting>
  <conditionalFormatting sqref="AN542">
    <cfRule type="cellIs" dxfId="12171" priority="6475" stopIfTrue="1" operator="greaterThan">
      <formula>0</formula>
    </cfRule>
    <cfRule type="cellIs" dxfId="12170" priority="6476" stopIfTrue="1" operator="lessThan">
      <formula>0</formula>
    </cfRule>
  </conditionalFormatting>
  <conditionalFormatting sqref="AN542">
    <cfRule type="cellIs" dxfId="12169" priority="6473" stopIfTrue="1" operator="greaterThan">
      <formula>0</formula>
    </cfRule>
    <cfRule type="cellIs" dxfId="12168" priority="6474" stopIfTrue="1" operator="lessThan">
      <formula>0</formula>
    </cfRule>
  </conditionalFormatting>
  <conditionalFormatting sqref="AN542">
    <cfRule type="cellIs" dxfId="12167" priority="6471" stopIfTrue="1" operator="greaterThan">
      <formula>0</formula>
    </cfRule>
    <cfRule type="cellIs" dxfId="12166" priority="6472" stopIfTrue="1" operator="lessThan">
      <formula>0</formula>
    </cfRule>
  </conditionalFormatting>
  <conditionalFormatting sqref="AN542">
    <cfRule type="cellIs" dxfId="12165" priority="6469" stopIfTrue="1" operator="greaterThan">
      <formula>0</formula>
    </cfRule>
    <cfRule type="cellIs" dxfId="12164" priority="6470" stopIfTrue="1" operator="lessThan">
      <formula>0</formula>
    </cfRule>
  </conditionalFormatting>
  <conditionalFormatting sqref="AN542">
    <cfRule type="cellIs" dxfId="12163" priority="6477" stopIfTrue="1" operator="greaterThan">
      <formula>0</formula>
    </cfRule>
    <cfRule type="cellIs" dxfId="12162" priority="6478" stopIfTrue="1" operator="lessThan">
      <formula>0</formula>
    </cfRule>
  </conditionalFormatting>
  <conditionalFormatting sqref="AX542">
    <cfRule type="cellIs" dxfId="12161" priority="6467" stopIfTrue="1" operator="greaterThan">
      <formula>0</formula>
    </cfRule>
    <cfRule type="cellIs" dxfId="12160" priority="6468" stopIfTrue="1" operator="lessThan">
      <formula>0</formula>
    </cfRule>
  </conditionalFormatting>
  <conditionalFormatting sqref="AX542">
    <cfRule type="cellIs" dxfId="12159" priority="6465" stopIfTrue="1" operator="greaterThan">
      <formula>0</formula>
    </cfRule>
    <cfRule type="cellIs" dxfId="12158" priority="6466" stopIfTrue="1" operator="lessThan">
      <formula>0</formula>
    </cfRule>
  </conditionalFormatting>
  <conditionalFormatting sqref="AX542">
    <cfRule type="cellIs" dxfId="12157" priority="6463" stopIfTrue="1" operator="greaterThan">
      <formula>0</formula>
    </cfRule>
    <cfRule type="cellIs" dxfId="12156" priority="6464" stopIfTrue="1" operator="lessThan">
      <formula>0</formula>
    </cfRule>
  </conditionalFormatting>
  <conditionalFormatting sqref="AB542">
    <cfRule type="cellIs" dxfId="12155" priority="6461" stopIfTrue="1" operator="greaterThan">
      <formula>0</formula>
    </cfRule>
    <cfRule type="cellIs" dxfId="12154" priority="6462" stopIfTrue="1" operator="lessThan">
      <formula>0</formula>
    </cfRule>
  </conditionalFormatting>
  <conditionalFormatting sqref="AB542">
    <cfRule type="cellIs" dxfId="12153" priority="6459" stopIfTrue="1" operator="greaterThan">
      <formula>0</formula>
    </cfRule>
    <cfRule type="cellIs" dxfId="12152" priority="6460" stopIfTrue="1" operator="lessThan">
      <formula>0</formula>
    </cfRule>
  </conditionalFormatting>
  <conditionalFormatting sqref="AB542">
    <cfRule type="cellIs" dxfId="12151" priority="6457" stopIfTrue="1" operator="greaterThan">
      <formula>0</formula>
    </cfRule>
    <cfRule type="cellIs" dxfId="12150" priority="6458" stopIfTrue="1" operator="lessThan">
      <formula>0</formula>
    </cfRule>
  </conditionalFormatting>
  <conditionalFormatting sqref="AB542">
    <cfRule type="cellIs" dxfId="12149" priority="6455" stopIfTrue="1" operator="greaterThan">
      <formula>0</formula>
    </cfRule>
    <cfRule type="cellIs" dxfId="12148" priority="6456" stopIfTrue="1" operator="lessThan">
      <formula>0</formula>
    </cfRule>
  </conditionalFormatting>
  <conditionalFormatting sqref="AB542">
    <cfRule type="cellIs" dxfId="12147" priority="6453" stopIfTrue="1" operator="greaterThan">
      <formula>0</formula>
    </cfRule>
    <cfRule type="cellIs" dxfId="12146" priority="6454" stopIfTrue="1" operator="lessThan">
      <formula>0</formula>
    </cfRule>
  </conditionalFormatting>
  <conditionalFormatting sqref="AE542">
    <cfRule type="cellIs" dxfId="12145" priority="6451" stopIfTrue="1" operator="greaterThan">
      <formula>0</formula>
    </cfRule>
    <cfRule type="cellIs" dxfId="12144" priority="6452" stopIfTrue="1" operator="lessThan">
      <formula>0</formula>
    </cfRule>
  </conditionalFormatting>
  <conditionalFormatting sqref="AE542">
    <cfRule type="cellIs" dxfId="12143" priority="6449" stopIfTrue="1" operator="greaterThan">
      <formula>0</formula>
    </cfRule>
    <cfRule type="cellIs" dxfId="12142" priority="6450" stopIfTrue="1" operator="lessThan">
      <formula>0</formula>
    </cfRule>
  </conditionalFormatting>
  <conditionalFormatting sqref="AE542">
    <cfRule type="cellIs" dxfId="12141" priority="6447" stopIfTrue="1" operator="greaterThan">
      <formula>0</formula>
    </cfRule>
    <cfRule type="cellIs" dxfId="12140" priority="6448" stopIfTrue="1" operator="lessThan">
      <formula>0</formula>
    </cfRule>
  </conditionalFormatting>
  <conditionalFormatting sqref="AE542">
    <cfRule type="cellIs" dxfId="12139" priority="6445" stopIfTrue="1" operator="greaterThan">
      <formula>0</formula>
    </cfRule>
    <cfRule type="cellIs" dxfId="12138" priority="6446" stopIfTrue="1" operator="lessThan">
      <formula>0</formula>
    </cfRule>
  </conditionalFormatting>
  <conditionalFormatting sqref="AE542">
    <cfRule type="cellIs" dxfId="12137" priority="6443" stopIfTrue="1" operator="greaterThan">
      <formula>0</formula>
    </cfRule>
    <cfRule type="cellIs" dxfId="12136" priority="6444" stopIfTrue="1" operator="lessThan">
      <formula>0</formula>
    </cfRule>
  </conditionalFormatting>
  <conditionalFormatting sqref="AH542">
    <cfRule type="cellIs" dxfId="12135" priority="6441" stopIfTrue="1" operator="greaterThan">
      <formula>0</formula>
    </cfRule>
    <cfRule type="cellIs" dxfId="12134" priority="6442" stopIfTrue="1" operator="lessThan">
      <formula>0</formula>
    </cfRule>
  </conditionalFormatting>
  <conditionalFormatting sqref="AH542">
    <cfRule type="cellIs" dxfId="12133" priority="6439" stopIfTrue="1" operator="greaterThan">
      <formula>0</formula>
    </cfRule>
    <cfRule type="cellIs" dxfId="12132" priority="6440" stopIfTrue="1" operator="lessThan">
      <formula>0</formula>
    </cfRule>
  </conditionalFormatting>
  <conditionalFormatting sqref="AH542">
    <cfRule type="cellIs" dxfId="12131" priority="6437" stopIfTrue="1" operator="greaterThan">
      <formula>0</formula>
    </cfRule>
    <cfRule type="cellIs" dxfId="12130" priority="6438" stopIfTrue="1" operator="lessThan">
      <formula>0</formula>
    </cfRule>
  </conditionalFormatting>
  <conditionalFormatting sqref="AH542">
    <cfRule type="cellIs" dxfId="12129" priority="6435" stopIfTrue="1" operator="greaterThan">
      <formula>0</formula>
    </cfRule>
    <cfRule type="cellIs" dxfId="12128" priority="6436" stopIfTrue="1" operator="lessThan">
      <formula>0</formula>
    </cfRule>
  </conditionalFormatting>
  <conditionalFormatting sqref="AH542">
    <cfRule type="cellIs" dxfId="12127" priority="6433" stopIfTrue="1" operator="greaterThan">
      <formula>0</formula>
    </cfRule>
    <cfRule type="cellIs" dxfId="12126" priority="6434" stopIfTrue="1" operator="lessThan">
      <formula>0</formula>
    </cfRule>
  </conditionalFormatting>
  <conditionalFormatting sqref="AX500">
    <cfRule type="cellIs" dxfId="12125" priority="6429" stopIfTrue="1" operator="greaterThan">
      <formula>0</formula>
    </cfRule>
    <cfRule type="cellIs" dxfId="12124" priority="6430" stopIfTrue="1" operator="lessThan">
      <formula>0</formula>
    </cfRule>
  </conditionalFormatting>
  <conditionalFormatting sqref="AX530">
    <cfRule type="cellIs" dxfId="12123" priority="6427" stopIfTrue="1" operator="greaterThan">
      <formula>0</formula>
    </cfRule>
    <cfRule type="cellIs" dxfId="12122" priority="6428" stopIfTrue="1" operator="lessThan">
      <formula>0</formula>
    </cfRule>
  </conditionalFormatting>
  <conditionalFormatting sqref="AK543:AK544">
    <cfRule type="cellIs" dxfId="12121" priority="6425" stopIfTrue="1" operator="greaterThan">
      <formula>0</formula>
    </cfRule>
    <cfRule type="cellIs" dxfId="12120" priority="6426" stopIfTrue="1" operator="lessThan">
      <formula>0</formula>
    </cfRule>
  </conditionalFormatting>
  <conditionalFormatting sqref="T543:T544">
    <cfRule type="cellIs" dxfId="12119" priority="6423" stopIfTrue="1" operator="lessThan">
      <formula>0</formula>
    </cfRule>
    <cfRule type="cellIs" dxfId="12118" priority="6424" stopIfTrue="1" operator="greaterThan">
      <formula>0</formula>
    </cfRule>
  </conditionalFormatting>
  <conditionalFormatting sqref="U543:U544 Q543:Q544 I543:I544 K543:K544 M543:M544 O543:O544 S543:S544">
    <cfRule type="cellIs" dxfId="12117" priority="6421" stopIfTrue="1" operator="greaterThan">
      <formula>0</formula>
    </cfRule>
    <cfRule type="cellIs" dxfId="12116" priority="6422" stopIfTrue="1" operator="lessThan">
      <formula>0</formula>
    </cfRule>
  </conditionalFormatting>
  <conditionalFormatting sqref="AN543:AN544">
    <cfRule type="cellIs" dxfId="12115" priority="6417" stopIfTrue="1" operator="greaterThan">
      <formula>0</formula>
    </cfRule>
    <cfRule type="cellIs" dxfId="12114" priority="6418" stopIfTrue="1" operator="lessThan">
      <formula>0</formula>
    </cfRule>
  </conditionalFormatting>
  <conditionalFormatting sqref="AN543:AN544">
    <cfRule type="cellIs" dxfId="12113" priority="6415" stopIfTrue="1" operator="greaterThan">
      <formula>0</formula>
    </cfRule>
    <cfRule type="cellIs" dxfId="12112" priority="6416" stopIfTrue="1" operator="lessThan">
      <formula>0</formula>
    </cfRule>
  </conditionalFormatting>
  <conditionalFormatting sqref="AN543:AN544">
    <cfRule type="cellIs" dxfId="12111" priority="6413" stopIfTrue="1" operator="greaterThan">
      <formula>0</formula>
    </cfRule>
    <cfRule type="cellIs" dxfId="12110" priority="6414" stopIfTrue="1" operator="lessThan">
      <formula>0</formula>
    </cfRule>
  </conditionalFormatting>
  <conditionalFormatting sqref="AN543:AN544">
    <cfRule type="cellIs" dxfId="12109" priority="6411" stopIfTrue="1" operator="greaterThan">
      <formula>0</formula>
    </cfRule>
    <cfRule type="cellIs" dxfId="12108" priority="6412" stopIfTrue="1" operator="lessThan">
      <formula>0</formula>
    </cfRule>
  </conditionalFormatting>
  <conditionalFormatting sqref="AN543:AN544">
    <cfRule type="cellIs" dxfId="12107" priority="6419" stopIfTrue="1" operator="greaterThan">
      <formula>0</formula>
    </cfRule>
    <cfRule type="cellIs" dxfId="12106" priority="6420" stopIfTrue="1" operator="lessThan">
      <formula>0</formula>
    </cfRule>
  </conditionalFormatting>
  <conditionalFormatting sqref="AX543">
    <cfRule type="cellIs" dxfId="12105" priority="6409" stopIfTrue="1" operator="greaterThan">
      <formula>0</formula>
    </cfRule>
    <cfRule type="cellIs" dxfId="12104" priority="6410" stopIfTrue="1" operator="lessThan">
      <formula>0</formula>
    </cfRule>
  </conditionalFormatting>
  <conditionalFormatting sqref="AX543">
    <cfRule type="cellIs" dxfId="12103" priority="6407" stopIfTrue="1" operator="greaterThan">
      <formula>0</formula>
    </cfRule>
    <cfRule type="cellIs" dxfId="12102" priority="6408" stopIfTrue="1" operator="lessThan">
      <formula>0</formula>
    </cfRule>
  </conditionalFormatting>
  <conditionalFormatting sqref="AX543">
    <cfRule type="cellIs" dxfId="12101" priority="6405" stopIfTrue="1" operator="greaterThan">
      <formula>0</formula>
    </cfRule>
    <cfRule type="cellIs" dxfId="12100" priority="6406" stopIfTrue="1" operator="lessThan">
      <formula>0</formula>
    </cfRule>
  </conditionalFormatting>
  <conditionalFormatting sqref="AB543">
    <cfRule type="cellIs" dxfId="12099" priority="6403" stopIfTrue="1" operator="greaterThan">
      <formula>0</formula>
    </cfRule>
    <cfRule type="cellIs" dxfId="12098" priority="6404" stopIfTrue="1" operator="lessThan">
      <formula>0</formula>
    </cfRule>
  </conditionalFormatting>
  <conditionalFormatting sqref="AB543">
    <cfRule type="cellIs" dxfId="12097" priority="6401" stopIfTrue="1" operator="greaterThan">
      <formula>0</formula>
    </cfRule>
    <cfRule type="cellIs" dxfId="12096" priority="6402" stopIfTrue="1" operator="lessThan">
      <formula>0</formula>
    </cfRule>
  </conditionalFormatting>
  <conditionalFormatting sqref="AB543">
    <cfRule type="cellIs" dxfId="12095" priority="6399" stopIfTrue="1" operator="greaterThan">
      <formula>0</formula>
    </cfRule>
    <cfRule type="cellIs" dxfId="12094" priority="6400" stopIfTrue="1" operator="lessThan">
      <formula>0</formula>
    </cfRule>
  </conditionalFormatting>
  <conditionalFormatting sqref="AB543">
    <cfRule type="cellIs" dxfId="12093" priority="6397" stopIfTrue="1" operator="greaterThan">
      <formula>0</formula>
    </cfRule>
    <cfRule type="cellIs" dxfId="12092" priority="6398" stopIfTrue="1" operator="lessThan">
      <formula>0</formula>
    </cfRule>
  </conditionalFormatting>
  <conditionalFormatting sqref="AB543">
    <cfRule type="cellIs" dxfId="12091" priority="6395" stopIfTrue="1" operator="greaterThan">
      <formula>0</formula>
    </cfRule>
    <cfRule type="cellIs" dxfId="12090" priority="6396" stopIfTrue="1" operator="lessThan">
      <formula>0</formula>
    </cfRule>
  </conditionalFormatting>
  <conditionalFormatting sqref="AE543">
    <cfRule type="cellIs" dxfId="12089" priority="6393" stopIfTrue="1" operator="greaterThan">
      <formula>0</formula>
    </cfRule>
    <cfRule type="cellIs" dxfId="12088" priority="6394" stopIfTrue="1" operator="lessThan">
      <formula>0</formula>
    </cfRule>
  </conditionalFormatting>
  <conditionalFormatting sqref="AE543">
    <cfRule type="cellIs" dxfId="12087" priority="6391" stopIfTrue="1" operator="greaterThan">
      <formula>0</formula>
    </cfRule>
    <cfRule type="cellIs" dxfId="12086" priority="6392" stopIfTrue="1" operator="lessThan">
      <formula>0</formula>
    </cfRule>
  </conditionalFormatting>
  <conditionalFormatting sqref="AE543">
    <cfRule type="cellIs" dxfId="12085" priority="6389" stopIfTrue="1" operator="greaterThan">
      <formula>0</formula>
    </cfRule>
    <cfRule type="cellIs" dxfId="12084" priority="6390" stopIfTrue="1" operator="lessThan">
      <formula>0</formula>
    </cfRule>
  </conditionalFormatting>
  <conditionalFormatting sqref="AE543">
    <cfRule type="cellIs" dxfId="12083" priority="6387" stopIfTrue="1" operator="greaterThan">
      <formula>0</formula>
    </cfRule>
    <cfRule type="cellIs" dxfId="12082" priority="6388" stopIfTrue="1" operator="lessThan">
      <formula>0</formula>
    </cfRule>
  </conditionalFormatting>
  <conditionalFormatting sqref="AE543">
    <cfRule type="cellIs" dxfId="12081" priority="6385" stopIfTrue="1" operator="greaterThan">
      <formula>0</formula>
    </cfRule>
    <cfRule type="cellIs" dxfId="12080" priority="6386" stopIfTrue="1" operator="lessThan">
      <formula>0</formula>
    </cfRule>
  </conditionalFormatting>
  <conditionalFormatting sqref="AH543">
    <cfRule type="cellIs" dxfId="12079" priority="6383" stopIfTrue="1" operator="greaterThan">
      <formula>0</formula>
    </cfRule>
    <cfRule type="cellIs" dxfId="12078" priority="6384" stopIfTrue="1" operator="lessThan">
      <formula>0</formula>
    </cfRule>
  </conditionalFormatting>
  <conditionalFormatting sqref="AH543">
    <cfRule type="cellIs" dxfId="12077" priority="6381" stopIfTrue="1" operator="greaterThan">
      <formula>0</formula>
    </cfRule>
    <cfRule type="cellIs" dxfId="12076" priority="6382" stopIfTrue="1" operator="lessThan">
      <formula>0</formula>
    </cfRule>
  </conditionalFormatting>
  <conditionalFormatting sqref="AH543">
    <cfRule type="cellIs" dxfId="12075" priority="6379" stopIfTrue="1" operator="greaterThan">
      <formula>0</formula>
    </cfRule>
    <cfRule type="cellIs" dxfId="12074" priority="6380" stopIfTrue="1" operator="lessThan">
      <formula>0</formula>
    </cfRule>
  </conditionalFormatting>
  <conditionalFormatting sqref="AH543">
    <cfRule type="cellIs" dxfId="12073" priority="6377" stopIfTrue="1" operator="greaterThan">
      <formula>0</formula>
    </cfRule>
    <cfRule type="cellIs" dxfId="12072" priority="6378" stopIfTrue="1" operator="lessThan">
      <formula>0</formula>
    </cfRule>
  </conditionalFormatting>
  <conditionalFormatting sqref="AH543">
    <cfRule type="cellIs" dxfId="12071" priority="6375" stopIfTrue="1" operator="greaterThan">
      <formula>0</formula>
    </cfRule>
    <cfRule type="cellIs" dxfId="12070" priority="6376" stopIfTrue="1" operator="lessThan">
      <formula>0</formula>
    </cfRule>
  </conditionalFormatting>
  <conditionalFormatting sqref="AX545">
    <cfRule type="cellIs" dxfId="12069" priority="6373" stopIfTrue="1" operator="greaterThan">
      <formula>0</formula>
    </cfRule>
    <cfRule type="cellIs" dxfId="12068" priority="6374" stopIfTrue="1" operator="lessThan">
      <formula>0</formula>
    </cfRule>
  </conditionalFormatting>
  <conditionalFormatting sqref="AX539">
    <cfRule type="cellIs" dxfId="12067" priority="6371" stopIfTrue="1" operator="greaterThan">
      <formula>0</formula>
    </cfRule>
    <cfRule type="cellIs" dxfId="12066" priority="6372" stopIfTrue="1" operator="lessThan">
      <formula>0</formula>
    </cfRule>
  </conditionalFormatting>
  <conditionalFormatting sqref="AB539">
    <cfRule type="cellIs" dxfId="12065" priority="6369" stopIfTrue="1" operator="greaterThan">
      <formula>0</formula>
    </cfRule>
    <cfRule type="cellIs" dxfId="12064" priority="6370" stopIfTrue="1" operator="lessThan">
      <formula>0</formula>
    </cfRule>
  </conditionalFormatting>
  <conditionalFormatting sqref="AB539">
    <cfRule type="cellIs" dxfId="12063" priority="6367" stopIfTrue="1" operator="greaterThan">
      <formula>0</formula>
    </cfRule>
    <cfRule type="cellIs" dxfId="12062" priority="6368" stopIfTrue="1" operator="lessThan">
      <formula>0</formula>
    </cfRule>
  </conditionalFormatting>
  <conditionalFormatting sqref="AB539">
    <cfRule type="cellIs" dxfId="12061" priority="6365" stopIfTrue="1" operator="greaterThan">
      <formula>0</formula>
    </cfRule>
    <cfRule type="cellIs" dxfId="12060" priority="6366" stopIfTrue="1" operator="lessThan">
      <formula>0</formula>
    </cfRule>
  </conditionalFormatting>
  <conditionalFormatting sqref="AB539">
    <cfRule type="cellIs" dxfId="12059" priority="6363" stopIfTrue="1" operator="greaterThan">
      <formula>0</formula>
    </cfRule>
    <cfRule type="cellIs" dxfId="12058" priority="6364" stopIfTrue="1" operator="lessThan">
      <formula>0</formula>
    </cfRule>
  </conditionalFormatting>
  <conditionalFormatting sqref="AB539">
    <cfRule type="cellIs" dxfId="12057" priority="6361" stopIfTrue="1" operator="greaterThan">
      <formula>0</formula>
    </cfRule>
    <cfRule type="cellIs" dxfId="12056" priority="6362" stopIfTrue="1" operator="lessThan">
      <formula>0</formula>
    </cfRule>
  </conditionalFormatting>
  <conditionalFormatting sqref="AE539">
    <cfRule type="cellIs" dxfId="12055" priority="6359" stopIfTrue="1" operator="greaterThan">
      <formula>0</formula>
    </cfRule>
    <cfRule type="cellIs" dxfId="12054" priority="6360" stopIfTrue="1" operator="lessThan">
      <formula>0</formula>
    </cfRule>
  </conditionalFormatting>
  <conditionalFormatting sqref="AE539">
    <cfRule type="cellIs" dxfId="12053" priority="6357" stopIfTrue="1" operator="greaterThan">
      <formula>0</formula>
    </cfRule>
    <cfRule type="cellIs" dxfId="12052" priority="6358" stopIfTrue="1" operator="lessThan">
      <formula>0</formula>
    </cfRule>
  </conditionalFormatting>
  <conditionalFormatting sqref="AE539">
    <cfRule type="cellIs" dxfId="12051" priority="6355" stopIfTrue="1" operator="greaterThan">
      <formula>0</formula>
    </cfRule>
    <cfRule type="cellIs" dxfId="12050" priority="6356" stopIfTrue="1" operator="lessThan">
      <formula>0</formula>
    </cfRule>
  </conditionalFormatting>
  <conditionalFormatting sqref="AE539">
    <cfRule type="cellIs" dxfId="12049" priority="6353" stopIfTrue="1" operator="greaterThan">
      <formula>0</formula>
    </cfRule>
    <cfRule type="cellIs" dxfId="12048" priority="6354" stopIfTrue="1" operator="lessThan">
      <formula>0</formula>
    </cfRule>
  </conditionalFormatting>
  <conditionalFormatting sqref="AE539">
    <cfRule type="cellIs" dxfId="12047" priority="6351" stopIfTrue="1" operator="greaterThan">
      <formula>0</formula>
    </cfRule>
    <cfRule type="cellIs" dxfId="12046" priority="6352" stopIfTrue="1" operator="lessThan">
      <formula>0</formula>
    </cfRule>
  </conditionalFormatting>
  <conditionalFormatting sqref="AB550:AB553">
    <cfRule type="cellIs" dxfId="12045" priority="6349" stopIfTrue="1" operator="greaterThan">
      <formula>0</formula>
    </cfRule>
    <cfRule type="cellIs" dxfId="12044" priority="6350" stopIfTrue="1" operator="lessThan">
      <formula>0</formula>
    </cfRule>
  </conditionalFormatting>
  <conditionalFormatting sqref="AB550:AB553">
    <cfRule type="cellIs" dxfId="12043" priority="6347" stopIfTrue="1" operator="greaterThan">
      <formula>0</formula>
    </cfRule>
    <cfRule type="cellIs" dxfId="12042" priority="6348" stopIfTrue="1" operator="lessThan">
      <formula>0</formula>
    </cfRule>
  </conditionalFormatting>
  <conditionalFormatting sqref="AB550:AB553">
    <cfRule type="cellIs" dxfId="12041" priority="6345" stopIfTrue="1" operator="greaterThan">
      <formula>0</formula>
    </cfRule>
    <cfRule type="cellIs" dxfId="12040" priority="6346" stopIfTrue="1" operator="lessThan">
      <formula>0</formula>
    </cfRule>
  </conditionalFormatting>
  <conditionalFormatting sqref="AB550:AB553">
    <cfRule type="cellIs" dxfId="12039" priority="6343" stopIfTrue="1" operator="greaterThan">
      <formula>0</formula>
    </cfRule>
    <cfRule type="cellIs" dxfId="12038" priority="6344" stopIfTrue="1" operator="lessThan">
      <formula>0</formula>
    </cfRule>
  </conditionalFormatting>
  <conditionalFormatting sqref="AB550:AB553">
    <cfRule type="cellIs" dxfId="12037" priority="6341" stopIfTrue="1" operator="greaterThan">
      <formula>0</formula>
    </cfRule>
    <cfRule type="cellIs" dxfId="12036" priority="6342" stopIfTrue="1" operator="lessThan">
      <formula>0</formula>
    </cfRule>
  </conditionalFormatting>
  <conditionalFormatting sqref="AE550:AE553">
    <cfRule type="cellIs" dxfId="12035" priority="6339" stopIfTrue="1" operator="greaterThan">
      <formula>0</formula>
    </cfRule>
    <cfRule type="cellIs" dxfId="12034" priority="6340" stopIfTrue="1" operator="lessThan">
      <formula>0</formula>
    </cfRule>
  </conditionalFormatting>
  <conditionalFormatting sqref="AE550:AE553">
    <cfRule type="cellIs" dxfId="12033" priority="6337" stopIfTrue="1" operator="greaterThan">
      <formula>0</formula>
    </cfRule>
    <cfRule type="cellIs" dxfId="12032" priority="6338" stopIfTrue="1" operator="lessThan">
      <formula>0</formula>
    </cfRule>
  </conditionalFormatting>
  <conditionalFormatting sqref="AE550:AE553">
    <cfRule type="cellIs" dxfId="12031" priority="6335" stopIfTrue="1" operator="greaterThan">
      <formula>0</formula>
    </cfRule>
    <cfRule type="cellIs" dxfId="12030" priority="6336" stopIfTrue="1" operator="lessThan">
      <formula>0</formula>
    </cfRule>
  </conditionalFormatting>
  <conditionalFormatting sqref="AE550:AE553">
    <cfRule type="cellIs" dxfId="12029" priority="6333" stopIfTrue="1" operator="greaterThan">
      <formula>0</formula>
    </cfRule>
    <cfRule type="cellIs" dxfId="12028" priority="6334" stopIfTrue="1" operator="lessThan">
      <formula>0</formula>
    </cfRule>
  </conditionalFormatting>
  <conditionalFormatting sqref="AE550:AE553">
    <cfRule type="cellIs" dxfId="12027" priority="6331" stopIfTrue="1" operator="greaterThan">
      <formula>0</formula>
    </cfRule>
    <cfRule type="cellIs" dxfId="12026" priority="6332" stopIfTrue="1" operator="lessThan">
      <formula>0</formula>
    </cfRule>
  </conditionalFormatting>
  <conditionalFormatting sqref="AB544">
    <cfRule type="cellIs" dxfId="12025" priority="6319" stopIfTrue="1" operator="greaterThan">
      <formula>0</formula>
    </cfRule>
    <cfRule type="cellIs" dxfId="12024" priority="6320" stopIfTrue="1" operator="lessThan">
      <formula>0</formula>
    </cfRule>
  </conditionalFormatting>
  <conditionalFormatting sqref="AE544">
    <cfRule type="cellIs" dxfId="12023" priority="6317" stopIfTrue="1" operator="greaterThan">
      <formula>0</formula>
    </cfRule>
    <cfRule type="cellIs" dxfId="12022" priority="6318" stopIfTrue="1" operator="lessThan">
      <formula>0</formula>
    </cfRule>
  </conditionalFormatting>
  <conditionalFormatting sqref="AH544">
    <cfRule type="cellIs" dxfId="12021" priority="6315" stopIfTrue="1" operator="greaterThan">
      <formula>0</formula>
    </cfRule>
    <cfRule type="cellIs" dxfId="12020" priority="6316" stopIfTrue="1" operator="lessThan">
      <formula>0</formula>
    </cfRule>
  </conditionalFormatting>
  <conditionalFormatting sqref="AX544">
    <cfRule type="cellIs" dxfId="12019" priority="6313" stopIfTrue="1" operator="greaterThan">
      <formula>0</formula>
    </cfRule>
    <cfRule type="cellIs" dxfId="12018" priority="6314" stopIfTrue="1" operator="lessThan">
      <formula>0</formula>
    </cfRule>
  </conditionalFormatting>
  <conditionalFormatting sqref="AE560:AE562">
    <cfRule type="cellIs" dxfId="12017" priority="6301" stopIfTrue="1" operator="greaterThan">
      <formula>0</formula>
    </cfRule>
    <cfRule type="cellIs" dxfId="12016" priority="6302" stopIfTrue="1" operator="lessThan">
      <formula>0</formula>
    </cfRule>
  </conditionalFormatting>
  <conditionalFormatting sqref="AE560:AE562">
    <cfRule type="cellIs" dxfId="12015" priority="6299" stopIfTrue="1" operator="greaterThan">
      <formula>0</formula>
    </cfRule>
    <cfRule type="cellIs" dxfId="12014" priority="6300" stopIfTrue="1" operator="lessThan">
      <formula>0</formula>
    </cfRule>
  </conditionalFormatting>
  <conditionalFormatting sqref="AE560:AE562">
    <cfRule type="cellIs" dxfId="12013" priority="6297" stopIfTrue="1" operator="greaterThan">
      <formula>0</formula>
    </cfRule>
    <cfRule type="cellIs" dxfId="12012" priority="6298" stopIfTrue="1" operator="lessThan">
      <formula>0</formula>
    </cfRule>
  </conditionalFormatting>
  <conditionalFormatting sqref="AE560:AE562">
    <cfRule type="cellIs" dxfId="12011" priority="6295" stopIfTrue="1" operator="greaterThan">
      <formula>0</formula>
    </cfRule>
    <cfRule type="cellIs" dxfId="12010" priority="6296" stopIfTrue="1" operator="lessThan">
      <formula>0</formula>
    </cfRule>
  </conditionalFormatting>
  <conditionalFormatting sqref="AE560:AE562">
    <cfRule type="cellIs" dxfId="12009" priority="6293" stopIfTrue="1" operator="greaterThan">
      <formula>0</formula>
    </cfRule>
    <cfRule type="cellIs" dxfId="12008" priority="6294" stopIfTrue="1" operator="lessThan">
      <formula>0</formula>
    </cfRule>
  </conditionalFormatting>
  <conditionalFormatting sqref="AX553">
    <cfRule type="cellIs" dxfId="12007" priority="6291" stopIfTrue="1" operator="greaterThan">
      <formula>0</formula>
    </cfRule>
    <cfRule type="cellIs" dxfId="12006" priority="6292" stopIfTrue="1" operator="lessThan">
      <formula>0</formula>
    </cfRule>
  </conditionalFormatting>
  <conditionalFormatting sqref="AB558">
    <cfRule type="cellIs" dxfId="12005" priority="6289" stopIfTrue="1" operator="greaterThan">
      <formula>0</formula>
    </cfRule>
    <cfRule type="cellIs" dxfId="12004" priority="6290" stopIfTrue="1" operator="lessThan">
      <formula>0</formula>
    </cfRule>
  </conditionalFormatting>
  <conditionalFormatting sqref="AB558">
    <cfRule type="cellIs" dxfId="12003" priority="6287" stopIfTrue="1" operator="greaterThan">
      <formula>0</formula>
    </cfRule>
    <cfRule type="cellIs" dxfId="12002" priority="6288" stopIfTrue="1" operator="lessThan">
      <formula>0</formula>
    </cfRule>
  </conditionalFormatting>
  <conditionalFormatting sqref="AB558">
    <cfRule type="cellIs" dxfId="12001" priority="6285" stopIfTrue="1" operator="greaterThan">
      <formula>0</formula>
    </cfRule>
    <cfRule type="cellIs" dxfId="12000" priority="6286" stopIfTrue="1" operator="lessThan">
      <formula>0</formula>
    </cfRule>
  </conditionalFormatting>
  <conditionalFormatting sqref="AB558">
    <cfRule type="cellIs" dxfId="11999" priority="6283" stopIfTrue="1" operator="greaterThan">
      <formula>0</formula>
    </cfRule>
    <cfRule type="cellIs" dxfId="11998" priority="6284" stopIfTrue="1" operator="lessThan">
      <formula>0</formula>
    </cfRule>
  </conditionalFormatting>
  <conditionalFormatting sqref="AB558">
    <cfRule type="cellIs" dxfId="11997" priority="6281" stopIfTrue="1" operator="greaterThan">
      <formula>0</formula>
    </cfRule>
    <cfRule type="cellIs" dxfId="11996" priority="6282" stopIfTrue="1" operator="lessThan">
      <formula>0</formula>
    </cfRule>
  </conditionalFormatting>
  <conditionalFormatting sqref="AE558">
    <cfRule type="cellIs" dxfId="11995" priority="6279" stopIfTrue="1" operator="greaterThan">
      <formula>0</formula>
    </cfRule>
    <cfRule type="cellIs" dxfId="11994" priority="6280" stopIfTrue="1" operator="lessThan">
      <formula>0</formula>
    </cfRule>
  </conditionalFormatting>
  <conditionalFormatting sqref="AE558">
    <cfRule type="cellIs" dxfId="11993" priority="6277" stopIfTrue="1" operator="greaterThan">
      <formula>0</formula>
    </cfRule>
    <cfRule type="cellIs" dxfId="11992" priority="6278" stopIfTrue="1" operator="lessThan">
      <formula>0</formula>
    </cfRule>
  </conditionalFormatting>
  <conditionalFormatting sqref="AE558">
    <cfRule type="cellIs" dxfId="11991" priority="6275" stopIfTrue="1" operator="greaterThan">
      <formula>0</formula>
    </cfRule>
    <cfRule type="cellIs" dxfId="11990" priority="6276" stopIfTrue="1" operator="lessThan">
      <formula>0</formula>
    </cfRule>
  </conditionalFormatting>
  <conditionalFormatting sqref="AE558">
    <cfRule type="cellIs" dxfId="11989" priority="6273" stopIfTrue="1" operator="greaterThan">
      <formula>0</formula>
    </cfRule>
    <cfRule type="cellIs" dxfId="11988" priority="6274" stopIfTrue="1" operator="lessThan">
      <formula>0</formula>
    </cfRule>
  </conditionalFormatting>
  <conditionalFormatting sqref="AE558">
    <cfRule type="cellIs" dxfId="11987" priority="6271" stopIfTrue="1" operator="greaterThan">
      <formula>0</formula>
    </cfRule>
    <cfRule type="cellIs" dxfId="11986" priority="6272" stopIfTrue="1" operator="lessThan">
      <formula>0</formula>
    </cfRule>
  </conditionalFormatting>
  <conditionalFormatting sqref="AE495">
    <cfRule type="cellIs" dxfId="11985" priority="6259" stopIfTrue="1" operator="greaterThan">
      <formula>0</formula>
    </cfRule>
    <cfRule type="cellIs" dxfId="11984" priority="6260" stopIfTrue="1" operator="lessThan">
      <formula>0</formula>
    </cfRule>
  </conditionalFormatting>
  <conditionalFormatting sqref="AE495">
    <cfRule type="cellIs" dxfId="11983" priority="6257" stopIfTrue="1" operator="greaterThan">
      <formula>0</formula>
    </cfRule>
    <cfRule type="cellIs" dxfId="11982" priority="6258" stopIfTrue="1" operator="lessThan">
      <formula>0</formula>
    </cfRule>
  </conditionalFormatting>
  <conditionalFormatting sqref="AE495">
    <cfRule type="cellIs" dxfId="11981" priority="6255" stopIfTrue="1" operator="greaterThan">
      <formula>0</formula>
    </cfRule>
    <cfRule type="cellIs" dxfId="11980" priority="6256" stopIfTrue="1" operator="lessThan">
      <formula>0</formula>
    </cfRule>
  </conditionalFormatting>
  <conditionalFormatting sqref="AE495">
    <cfRule type="cellIs" dxfId="11979" priority="6253" stopIfTrue="1" operator="greaterThan">
      <formula>0</formula>
    </cfRule>
    <cfRule type="cellIs" dxfId="11978" priority="6254" stopIfTrue="1" operator="lessThan">
      <formula>0</formula>
    </cfRule>
  </conditionalFormatting>
  <conditionalFormatting sqref="AE495">
    <cfRule type="cellIs" dxfId="11977" priority="6251" stopIfTrue="1" operator="greaterThan">
      <formula>0</formula>
    </cfRule>
    <cfRule type="cellIs" dxfId="11976" priority="6252" stopIfTrue="1" operator="lessThan">
      <formula>0</formula>
    </cfRule>
  </conditionalFormatting>
  <conditionalFormatting sqref="AH495">
    <cfRule type="cellIs" dxfId="11975" priority="6249" stopIfTrue="1" operator="greaterThan">
      <formula>0</formula>
    </cfRule>
    <cfRule type="cellIs" dxfId="11974" priority="6250" stopIfTrue="1" operator="lessThan">
      <formula>0</formula>
    </cfRule>
  </conditionalFormatting>
  <conditionalFormatting sqref="AH495">
    <cfRule type="cellIs" dxfId="11973" priority="6247" stopIfTrue="1" operator="greaterThan">
      <formula>0</formula>
    </cfRule>
    <cfRule type="cellIs" dxfId="11972" priority="6248" stopIfTrue="1" operator="lessThan">
      <formula>0</formula>
    </cfRule>
  </conditionalFormatting>
  <conditionalFormatting sqref="AH495">
    <cfRule type="cellIs" dxfId="11971" priority="6245" stopIfTrue="1" operator="greaterThan">
      <formula>0</formula>
    </cfRule>
    <cfRule type="cellIs" dxfId="11970" priority="6246" stopIfTrue="1" operator="lessThan">
      <formula>0</formula>
    </cfRule>
  </conditionalFormatting>
  <conditionalFormatting sqref="AH495">
    <cfRule type="cellIs" dxfId="11969" priority="6243" stopIfTrue="1" operator="greaterThan">
      <formula>0</formula>
    </cfRule>
    <cfRule type="cellIs" dxfId="11968" priority="6244" stopIfTrue="1" operator="lessThan">
      <formula>0</formula>
    </cfRule>
  </conditionalFormatting>
  <conditionalFormatting sqref="AH495">
    <cfRule type="cellIs" dxfId="11967" priority="6241" stopIfTrue="1" operator="greaterThan">
      <formula>0</formula>
    </cfRule>
    <cfRule type="cellIs" dxfId="11966" priority="6242" stopIfTrue="1" operator="lessThan">
      <formula>0</formula>
    </cfRule>
  </conditionalFormatting>
  <conditionalFormatting sqref="AE567">
    <cfRule type="cellIs" dxfId="11965" priority="6199" stopIfTrue="1" operator="greaterThan">
      <formula>0</formula>
    </cfRule>
    <cfRule type="cellIs" dxfId="11964" priority="6200" stopIfTrue="1" operator="lessThan">
      <formula>0</formula>
    </cfRule>
  </conditionalFormatting>
  <conditionalFormatting sqref="AH567 AH569">
    <cfRule type="cellIs" dxfId="11963" priority="6197" stopIfTrue="1" operator="greaterThan">
      <formula>0</formula>
    </cfRule>
    <cfRule type="cellIs" dxfId="11962" priority="6198" stopIfTrue="1" operator="lessThan">
      <formula>0</formula>
    </cfRule>
  </conditionalFormatting>
  <conditionalFormatting sqref="AX567:AX568">
    <cfRule type="cellIs" dxfId="11961" priority="6193" stopIfTrue="1" operator="greaterThan">
      <formula>0</formula>
    </cfRule>
    <cfRule type="cellIs" dxfId="11960" priority="6194" stopIfTrue="1" operator="lessThan">
      <formula>0</formula>
    </cfRule>
  </conditionalFormatting>
  <conditionalFormatting sqref="AX562">
    <cfRule type="cellIs" dxfId="11959" priority="6191" stopIfTrue="1" operator="greaterThan">
      <formula>0</formula>
    </cfRule>
    <cfRule type="cellIs" dxfId="11958" priority="6192" stopIfTrue="1" operator="lessThan">
      <formula>0</formula>
    </cfRule>
  </conditionalFormatting>
  <conditionalFormatting sqref="AB567">
    <cfRule type="cellIs" dxfId="11957" priority="6209" stopIfTrue="1" operator="greaterThan">
      <formula>0</formula>
    </cfRule>
    <cfRule type="cellIs" dxfId="11956" priority="6210" stopIfTrue="1" operator="lessThan">
      <formula>0</formula>
    </cfRule>
  </conditionalFormatting>
  <conditionalFormatting sqref="AB567">
    <cfRule type="cellIs" dxfId="11955" priority="6207" stopIfTrue="1" operator="greaterThan">
      <formula>0</formula>
    </cfRule>
    <cfRule type="cellIs" dxfId="11954" priority="6208" stopIfTrue="1" operator="lessThan">
      <formula>0</formula>
    </cfRule>
  </conditionalFormatting>
  <conditionalFormatting sqref="AB567">
    <cfRule type="cellIs" dxfId="11953" priority="6205" stopIfTrue="1" operator="greaterThan">
      <formula>0</formula>
    </cfRule>
    <cfRule type="cellIs" dxfId="11952" priority="6206" stopIfTrue="1" operator="lessThan">
      <formula>0</formula>
    </cfRule>
  </conditionalFormatting>
  <conditionalFormatting sqref="AB567">
    <cfRule type="cellIs" dxfId="11951" priority="6203" stopIfTrue="1" operator="greaterThan">
      <formula>0</formula>
    </cfRule>
    <cfRule type="cellIs" dxfId="11950" priority="6204" stopIfTrue="1" operator="lessThan">
      <formula>0</formula>
    </cfRule>
  </conditionalFormatting>
  <conditionalFormatting sqref="AB567">
    <cfRule type="cellIs" dxfId="11949" priority="6201" stopIfTrue="1" operator="greaterThan">
      <formula>0</formula>
    </cfRule>
    <cfRule type="cellIs" dxfId="11948" priority="6202" stopIfTrue="1" operator="lessThan">
      <formula>0</formula>
    </cfRule>
  </conditionalFormatting>
  <conditionalFormatting sqref="AB557">
    <cfRule type="cellIs" dxfId="11947" priority="6189" stopIfTrue="1" operator="greaterThan">
      <formula>0</formula>
    </cfRule>
    <cfRule type="cellIs" dxfId="11946" priority="6190" stopIfTrue="1" operator="lessThan">
      <formula>0</formula>
    </cfRule>
  </conditionalFormatting>
  <conditionalFormatting sqref="AB557">
    <cfRule type="cellIs" dxfId="11945" priority="6187" stopIfTrue="1" operator="greaterThan">
      <formula>0</formula>
    </cfRule>
    <cfRule type="cellIs" dxfId="11944" priority="6188" stopIfTrue="1" operator="lessThan">
      <formula>0</formula>
    </cfRule>
  </conditionalFormatting>
  <conditionalFormatting sqref="AB557">
    <cfRule type="cellIs" dxfId="11943" priority="6185" stopIfTrue="1" operator="greaterThan">
      <formula>0</formula>
    </cfRule>
    <cfRule type="cellIs" dxfId="11942" priority="6186" stopIfTrue="1" operator="lessThan">
      <formula>0</formula>
    </cfRule>
  </conditionalFormatting>
  <conditionalFormatting sqref="AB557">
    <cfRule type="cellIs" dxfId="11941" priority="6183" stopIfTrue="1" operator="greaterThan">
      <formula>0</formula>
    </cfRule>
    <cfRule type="cellIs" dxfId="11940" priority="6184" stopIfTrue="1" operator="lessThan">
      <formula>0</formula>
    </cfRule>
  </conditionalFormatting>
  <conditionalFormatting sqref="AB557">
    <cfRule type="cellIs" dxfId="11939" priority="6181" stopIfTrue="1" operator="greaterThan">
      <formula>0</formula>
    </cfRule>
    <cfRule type="cellIs" dxfId="11938" priority="6182" stopIfTrue="1" operator="lessThan">
      <formula>0</formula>
    </cfRule>
  </conditionalFormatting>
  <conditionalFormatting sqref="AE557">
    <cfRule type="cellIs" dxfId="11937" priority="6179" stopIfTrue="1" operator="greaterThan">
      <formula>0</formula>
    </cfRule>
    <cfRule type="cellIs" dxfId="11936" priority="6180" stopIfTrue="1" operator="lessThan">
      <formula>0</formula>
    </cfRule>
  </conditionalFormatting>
  <conditionalFormatting sqref="AE557">
    <cfRule type="cellIs" dxfId="11935" priority="6177" stopIfTrue="1" operator="greaterThan">
      <formula>0</formula>
    </cfRule>
    <cfRule type="cellIs" dxfId="11934" priority="6178" stopIfTrue="1" operator="lessThan">
      <formula>0</formula>
    </cfRule>
  </conditionalFormatting>
  <conditionalFormatting sqref="AE557">
    <cfRule type="cellIs" dxfId="11933" priority="6175" stopIfTrue="1" operator="greaterThan">
      <formula>0</formula>
    </cfRule>
    <cfRule type="cellIs" dxfId="11932" priority="6176" stopIfTrue="1" operator="lessThan">
      <formula>0</formula>
    </cfRule>
  </conditionalFormatting>
  <conditionalFormatting sqref="AE557">
    <cfRule type="cellIs" dxfId="11931" priority="6173" stopIfTrue="1" operator="greaterThan">
      <formula>0</formula>
    </cfRule>
    <cfRule type="cellIs" dxfId="11930" priority="6174" stopIfTrue="1" operator="lessThan">
      <formula>0</formula>
    </cfRule>
  </conditionalFormatting>
  <conditionalFormatting sqref="AE557">
    <cfRule type="cellIs" dxfId="11929" priority="6171" stopIfTrue="1" operator="greaterThan">
      <formula>0</formula>
    </cfRule>
    <cfRule type="cellIs" dxfId="11928" priority="6172" stopIfTrue="1" operator="lessThan">
      <formula>0</formula>
    </cfRule>
  </conditionalFormatting>
  <conditionalFormatting sqref="AX569">
    <cfRule type="cellIs" dxfId="11927" priority="6169" stopIfTrue="1" operator="greaterThan">
      <formula>0</formula>
    </cfRule>
    <cfRule type="cellIs" dxfId="11926" priority="6170" stopIfTrue="1" operator="lessThan">
      <formula>0</formula>
    </cfRule>
  </conditionalFormatting>
  <conditionalFormatting sqref="AB569">
    <cfRule type="cellIs" dxfId="11925" priority="6167" stopIfTrue="1" operator="greaterThan">
      <formula>0</formula>
    </cfRule>
    <cfRule type="cellIs" dxfId="11924" priority="6168" stopIfTrue="1" operator="lessThan">
      <formula>0</formula>
    </cfRule>
  </conditionalFormatting>
  <conditionalFormatting sqref="AB569">
    <cfRule type="cellIs" dxfId="11923" priority="6165" stopIfTrue="1" operator="greaterThan">
      <formula>0</formula>
    </cfRule>
    <cfRule type="cellIs" dxfId="11922" priority="6166" stopIfTrue="1" operator="lessThan">
      <formula>0</formula>
    </cfRule>
  </conditionalFormatting>
  <conditionalFormatting sqref="AB569">
    <cfRule type="cellIs" dxfId="11921" priority="6163" stopIfTrue="1" operator="greaterThan">
      <formula>0</formula>
    </cfRule>
    <cfRule type="cellIs" dxfId="11920" priority="6164" stopIfTrue="1" operator="lessThan">
      <formula>0</formula>
    </cfRule>
  </conditionalFormatting>
  <conditionalFormatting sqref="AB569">
    <cfRule type="cellIs" dxfId="11919" priority="6161" stopIfTrue="1" operator="greaterThan">
      <formula>0</formula>
    </cfRule>
    <cfRule type="cellIs" dxfId="11918" priority="6162" stopIfTrue="1" operator="lessThan">
      <formula>0</formula>
    </cfRule>
  </conditionalFormatting>
  <conditionalFormatting sqref="AB569">
    <cfRule type="cellIs" dxfId="11917" priority="6159" stopIfTrue="1" operator="greaterThan">
      <formula>0</formula>
    </cfRule>
    <cfRule type="cellIs" dxfId="11916" priority="6160" stopIfTrue="1" operator="lessThan">
      <formula>0</formula>
    </cfRule>
  </conditionalFormatting>
  <conditionalFormatting sqref="AE569">
    <cfRule type="cellIs" dxfId="11915" priority="6157" stopIfTrue="1" operator="greaterThan">
      <formula>0</formula>
    </cfRule>
    <cfRule type="cellIs" dxfId="11914" priority="6158" stopIfTrue="1" operator="lessThan">
      <formula>0</formula>
    </cfRule>
  </conditionalFormatting>
  <conditionalFormatting sqref="AE569">
    <cfRule type="cellIs" dxfId="11913" priority="6155" stopIfTrue="1" operator="greaterThan">
      <formula>0</formula>
    </cfRule>
    <cfRule type="cellIs" dxfId="11912" priority="6156" stopIfTrue="1" operator="lessThan">
      <formula>0</formula>
    </cfRule>
  </conditionalFormatting>
  <conditionalFormatting sqref="AE569">
    <cfRule type="cellIs" dxfId="11911" priority="6153" stopIfTrue="1" operator="greaterThan">
      <formula>0</formula>
    </cfRule>
    <cfRule type="cellIs" dxfId="11910" priority="6154" stopIfTrue="1" operator="lessThan">
      <formula>0</formula>
    </cfRule>
  </conditionalFormatting>
  <conditionalFormatting sqref="AE569">
    <cfRule type="cellIs" dxfId="11909" priority="6151" stopIfTrue="1" operator="greaterThan">
      <formula>0</formula>
    </cfRule>
    <cfRule type="cellIs" dxfId="11908" priority="6152" stopIfTrue="1" operator="lessThan">
      <formula>0</formula>
    </cfRule>
  </conditionalFormatting>
  <conditionalFormatting sqref="AE569">
    <cfRule type="cellIs" dxfId="11907" priority="6149" stopIfTrue="1" operator="greaterThan">
      <formula>0</formula>
    </cfRule>
    <cfRule type="cellIs" dxfId="11906" priority="6150" stopIfTrue="1" operator="lessThan">
      <formula>0</formula>
    </cfRule>
  </conditionalFormatting>
  <conditionalFormatting sqref="AB572:AB574">
    <cfRule type="cellIs" dxfId="11905" priority="6147" stopIfTrue="1" operator="greaterThan">
      <formula>0</formula>
    </cfRule>
    <cfRule type="cellIs" dxfId="11904" priority="6148" stopIfTrue="1" operator="lessThan">
      <formula>0</formula>
    </cfRule>
  </conditionalFormatting>
  <conditionalFormatting sqref="AB572:AB574">
    <cfRule type="cellIs" dxfId="11903" priority="6145" stopIfTrue="1" operator="greaterThan">
      <formula>0</formula>
    </cfRule>
    <cfRule type="cellIs" dxfId="11902" priority="6146" stopIfTrue="1" operator="lessThan">
      <formula>0</formula>
    </cfRule>
  </conditionalFormatting>
  <conditionalFormatting sqref="AB572:AB574">
    <cfRule type="cellIs" dxfId="11901" priority="6143" stopIfTrue="1" operator="greaterThan">
      <formula>0</formula>
    </cfRule>
    <cfRule type="cellIs" dxfId="11900" priority="6144" stopIfTrue="1" operator="lessThan">
      <formula>0</formula>
    </cfRule>
  </conditionalFormatting>
  <conditionalFormatting sqref="AB572:AB574">
    <cfRule type="cellIs" dxfId="11899" priority="6141" stopIfTrue="1" operator="greaterThan">
      <formula>0</formula>
    </cfRule>
    <cfRule type="cellIs" dxfId="11898" priority="6142" stopIfTrue="1" operator="lessThan">
      <formula>0</formula>
    </cfRule>
  </conditionalFormatting>
  <conditionalFormatting sqref="AB572:AB574">
    <cfRule type="cellIs" dxfId="11897" priority="6139" stopIfTrue="1" operator="greaterThan">
      <formula>0</formula>
    </cfRule>
    <cfRule type="cellIs" dxfId="11896" priority="6140" stopIfTrue="1" operator="lessThan">
      <formula>0</formula>
    </cfRule>
  </conditionalFormatting>
  <conditionalFormatting sqref="AE572:AE574">
    <cfRule type="cellIs" dxfId="11895" priority="6127" stopIfTrue="1" operator="greaterThan">
      <formula>0</formula>
    </cfRule>
    <cfRule type="cellIs" dxfId="11894" priority="6128" stopIfTrue="1" operator="lessThan">
      <formula>0</formula>
    </cfRule>
  </conditionalFormatting>
  <conditionalFormatting sqref="AE572:AE574">
    <cfRule type="cellIs" dxfId="11893" priority="6125" stopIfTrue="1" operator="greaterThan">
      <formula>0</formula>
    </cfRule>
    <cfRule type="cellIs" dxfId="11892" priority="6126" stopIfTrue="1" operator="lessThan">
      <formula>0</formula>
    </cfRule>
  </conditionalFormatting>
  <conditionalFormatting sqref="AE572:AE574">
    <cfRule type="cellIs" dxfId="11891" priority="6123" stopIfTrue="1" operator="greaterThan">
      <formula>0</formula>
    </cfRule>
    <cfRule type="cellIs" dxfId="11890" priority="6124" stopIfTrue="1" operator="lessThan">
      <formula>0</formula>
    </cfRule>
  </conditionalFormatting>
  <conditionalFormatting sqref="AE572:AE574">
    <cfRule type="cellIs" dxfId="11889" priority="6121" stopIfTrue="1" operator="greaterThan">
      <formula>0</formula>
    </cfRule>
    <cfRule type="cellIs" dxfId="11888" priority="6122" stopIfTrue="1" operator="lessThan">
      <formula>0</formula>
    </cfRule>
  </conditionalFormatting>
  <conditionalFormatting sqref="AE572:AE574">
    <cfRule type="cellIs" dxfId="11887" priority="6119" stopIfTrue="1" operator="greaterThan">
      <formula>0</formula>
    </cfRule>
    <cfRule type="cellIs" dxfId="11886" priority="6120" stopIfTrue="1" operator="lessThan">
      <formula>0</formula>
    </cfRule>
  </conditionalFormatting>
  <conditionalFormatting sqref="AK568 AN568 AH568">
    <cfRule type="cellIs" dxfId="11885" priority="6097" stopIfTrue="1" operator="greaterThan">
      <formula>0</formula>
    </cfRule>
    <cfRule type="cellIs" dxfId="11884" priority="6098" stopIfTrue="1" operator="lessThan">
      <formula>0</formula>
    </cfRule>
  </conditionalFormatting>
  <conditionalFormatting sqref="AB568">
    <cfRule type="cellIs" dxfId="11883" priority="6095" stopIfTrue="1" operator="greaterThan">
      <formula>0</formula>
    </cfRule>
    <cfRule type="cellIs" dxfId="11882" priority="6096" stopIfTrue="1" operator="lessThan">
      <formula>0</formula>
    </cfRule>
  </conditionalFormatting>
  <conditionalFormatting sqref="AE568">
    <cfRule type="cellIs" dxfId="11881" priority="6093" stopIfTrue="1" operator="greaterThan">
      <formula>0</formula>
    </cfRule>
    <cfRule type="cellIs" dxfId="11880" priority="6094" stopIfTrue="1" operator="lessThan">
      <formula>0</formula>
    </cfRule>
  </conditionalFormatting>
  <conditionalFormatting sqref="AB495">
    <cfRule type="cellIs" dxfId="11879" priority="6091" stopIfTrue="1" operator="greaterThan">
      <formula>0</formula>
    </cfRule>
    <cfRule type="cellIs" dxfId="11878" priority="6092" stopIfTrue="1" operator="lessThan">
      <formula>0</formula>
    </cfRule>
  </conditionalFormatting>
  <conditionalFormatting sqref="AB495">
    <cfRule type="cellIs" dxfId="11877" priority="6089" stopIfTrue="1" operator="greaterThan">
      <formula>0</formula>
    </cfRule>
    <cfRule type="cellIs" dxfId="11876" priority="6090" stopIfTrue="1" operator="lessThan">
      <formula>0</formula>
    </cfRule>
  </conditionalFormatting>
  <conditionalFormatting sqref="AB495">
    <cfRule type="cellIs" dxfId="11875" priority="6087" stopIfTrue="1" operator="greaterThan">
      <formula>0</formula>
    </cfRule>
    <cfRule type="cellIs" dxfId="11874" priority="6088" stopIfTrue="1" operator="lessThan">
      <formula>0</formula>
    </cfRule>
  </conditionalFormatting>
  <conditionalFormatting sqref="AB495">
    <cfRule type="cellIs" dxfId="11873" priority="6085" stopIfTrue="1" operator="greaterThan">
      <formula>0</formula>
    </cfRule>
    <cfRule type="cellIs" dxfId="11872" priority="6086" stopIfTrue="1" operator="lessThan">
      <formula>0</formula>
    </cfRule>
  </conditionalFormatting>
  <conditionalFormatting sqref="AB495">
    <cfRule type="cellIs" dxfId="11871" priority="6083" stopIfTrue="1" operator="greaterThan">
      <formula>0</formula>
    </cfRule>
    <cfRule type="cellIs" dxfId="11870" priority="6084" stopIfTrue="1" operator="lessThan">
      <formula>0</formula>
    </cfRule>
  </conditionalFormatting>
  <conditionalFormatting sqref="AB559">
    <cfRule type="cellIs" dxfId="11869" priority="6081" stopIfTrue="1" operator="greaterThan">
      <formula>0</formula>
    </cfRule>
    <cfRule type="cellIs" dxfId="11868" priority="6082" stopIfTrue="1" operator="lessThan">
      <formula>0</formula>
    </cfRule>
  </conditionalFormatting>
  <conditionalFormatting sqref="AB559">
    <cfRule type="cellIs" dxfId="11867" priority="6079" stopIfTrue="1" operator="greaterThan">
      <formula>0</formula>
    </cfRule>
    <cfRule type="cellIs" dxfId="11866" priority="6080" stopIfTrue="1" operator="lessThan">
      <formula>0</formula>
    </cfRule>
  </conditionalFormatting>
  <conditionalFormatting sqref="AB559">
    <cfRule type="cellIs" dxfId="11865" priority="6077" stopIfTrue="1" operator="greaterThan">
      <formula>0</formula>
    </cfRule>
    <cfRule type="cellIs" dxfId="11864" priority="6078" stopIfTrue="1" operator="lessThan">
      <formula>0</formula>
    </cfRule>
  </conditionalFormatting>
  <conditionalFormatting sqref="AB559">
    <cfRule type="cellIs" dxfId="11863" priority="6075" stopIfTrue="1" operator="greaterThan">
      <formula>0</formula>
    </cfRule>
    <cfRule type="cellIs" dxfId="11862" priority="6076" stopIfTrue="1" operator="lessThan">
      <formula>0</formula>
    </cfRule>
  </conditionalFormatting>
  <conditionalFormatting sqref="AB559">
    <cfRule type="cellIs" dxfId="11861" priority="6073" stopIfTrue="1" operator="greaterThan">
      <formula>0</formula>
    </cfRule>
    <cfRule type="cellIs" dxfId="11860" priority="6074" stopIfTrue="1" operator="lessThan">
      <formula>0</formula>
    </cfRule>
  </conditionalFormatting>
  <conditionalFormatting sqref="AE559">
    <cfRule type="cellIs" dxfId="11859" priority="6071" stopIfTrue="1" operator="greaterThan">
      <formula>0</formula>
    </cfRule>
    <cfRule type="cellIs" dxfId="11858" priority="6072" stopIfTrue="1" operator="lessThan">
      <formula>0</formula>
    </cfRule>
  </conditionalFormatting>
  <conditionalFormatting sqref="AE559">
    <cfRule type="cellIs" dxfId="11857" priority="6069" stopIfTrue="1" operator="greaterThan">
      <formula>0</formula>
    </cfRule>
    <cfRule type="cellIs" dxfId="11856" priority="6070" stopIfTrue="1" operator="lessThan">
      <formula>0</formula>
    </cfRule>
  </conditionalFormatting>
  <conditionalFormatting sqref="AE559">
    <cfRule type="cellIs" dxfId="11855" priority="6067" stopIfTrue="1" operator="greaterThan">
      <formula>0</formula>
    </cfRule>
    <cfRule type="cellIs" dxfId="11854" priority="6068" stopIfTrue="1" operator="lessThan">
      <formula>0</formula>
    </cfRule>
  </conditionalFormatting>
  <conditionalFormatting sqref="AE559">
    <cfRule type="cellIs" dxfId="11853" priority="6065" stopIfTrue="1" operator="greaterThan">
      <formula>0</formula>
    </cfRule>
    <cfRule type="cellIs" dxfId="11852" priority="6066" stopIfTrue="1" operator="lessThan">
      <formula>0</formula>
    </cfRule>
  </conditionalFormatting>
  <conditionalFormatting sqref="AE559">
    <cfRule type="cellIs" dxfId="11851" priority="6063" stopIfTrue="1" operator="greaterThan">
      <formula>0</formula>
    </cfRule>
    <cfRule type="cellIs" dxfId="11850" priority="6064" stopIfTrue="1" operator="lessThan">
      <formula>0</formula>
    </cfRule>
  </conditionalFormatting>
  <conditionalFormatting sqref="AH559">
    <cfRule type="cellIs" dxfId="11849" priority="6061" stopIfTrue="1" operator="greaterThan">
      <formula>0</formula>
    </cfRule>
    <cfRule type="cellIs" dxfId="11848" priority="6062" stopIfTrue="1" operator="lessThan">
      <formula>0</formula>
    </cfRule>
  </conditionalFormatting>
  <conditionalFormatting sqref="AH559">
    <cfRule type="cellIs" dxfId="11847" priority="6059" stopIfTrue="1" operator="greaterThan">
      <formula>0</formula>
    </cfRule>
    <cfRule type="cellIs" dxfId="11846" priority="6060" stopIfTrue="1" operator="lessThan">
      <formula>0</formula>
    </cfRule>
  </conditionalFormatting>
  <conditionalFormatting sqref="AH559">
    <cfRule type="cellIs" dxfId="11845" priority="6057" stopIfTrue="1" operator="greaterThan">
      <formula>0</formula>
    </cfRule>
    <cfRule type="cellIs" dxfId="11844" priority="6058" stopIfTrue="1" operator="lessThan">
      <formula>0</formula>
    </cfRule>
  </conditionalFormatting>
  <conditionalFormatting sqref="AH559">
    <cfRule type="cellIs" dxfId="11843" priority="6055" stopIfTrue="1" operator="greaterThan">
      <formula>0</formula>
    </cfRule>
    <cfRule type="cellIs" dxfId="11842" priority="6056" stopIfTrue="1" operator="lessThan">
      <formula>0</formula>
    </cfRule>
  </conditionalFormatting>
  <conditionalFormatting sqref="AH559">
    <cfRule type="cellIs" dxfId="11841" priority="6053" stopIfTrue="1" operator="greaterThan">
      <formula>0</formula>
    </cfRule>
    <cfRule type="cellIs" dxfId="11840" priority="6054" stopIfTrue="1" operator="lessThan">
      <formula>0</formula>
    </cfRule>
  </conditionalFormatting>
  <conditionalFormatting sqref="AX574">
    <cfRule type="cellIs" dxfId="11839" priority="6051" stopIfTrue="1" operator="greaterThan">
      <formula>0</formula>
    </cfRule>
    <cfRule type="cellIs" dxfId="11838" priority="6052" stopIfTrue="1" operator="lessThan">
      <formula>0</formula>
    </cfRule>
  </conditionalFormatting>
  <conditionalFormatting sqref="AK575">
    <cfRule type="cellIs" dxfId="11837" priority="6049" stopIfTrue="1" operator="greaterThan">
      <formula>0</formula>
    </cfRule>
    <cfRule type="cellIs" dxfId="11836" priority="6050" stopIfTrue="1" operator="lessThan">
      <formula>0</formula>
    </cfRule>
  </conditionalFormatting>
  <conditionalFormatting sqref="T575">
    <cfRule type="cellIs" dxfId="11835" priority="6047" stopIfTrue="1" operator="lessThan">
      <formula>0</formula>
    </cfRule>
    <cfRule type="cellIs" dxfId="11834" priority="6048" stopIfTrue="1" operator="greaterThan">
      <formula>0</formula>
    </cfRule>
  </conditionalFormatting>
  <conditionalFormatting sqref="U575 Q575 I575 K575 M575 O575 S575">
    <cfRule type="cellIs" dxfId="11833" priority="6045" stopIfTrue="1" operator="greaterThan">
      <formula>0</formula>
    </cfRule>
    <cfRule type="cellIs" dxfId="11832" priority="6046" stopIfTrue="1" operator="lessThan">
      <formula>0</formula>
    </cfRule>
  </conditionalFormatting>
  <conditionalFormatting sqref="AN575">
    <cfRule type="cellIs" dxfId="11831" priority="6041" stopIfTrue="1" operator="greaterThan">
      <formula>0</formula>
    </cfRule>
    <cfRule type="cellIs" dxfId="11830" priority="6042" stopIfTrue="1" operator="lessThan">
      <formula>0</formula>
    </cfRule>
  </conditionalFormatting>
  <conditionalFormatting sqref="AN575">
    <cfRule type="cellIs" dxfId="11829" priority="6039" stopIfTrue="1" operator="greaterThan">
      <formula>0</formula>
    </cfRule>
    <cfRule type="cellIs" dxfId="11828" priority="6040" stopIfTrue="1" operator="lessThan">
      <formula>0</formula>
    </cfRule>
  </conditionalFormatting>
  <conditionalFormatting sqref="AN575">
    <cfRule type="cellIs" dxfId="11827" priority="6037" stopIfTrue="1" operator="greaterThan">
      <formula>0</formula>
    </cfRule>
    <cfRule type="cellIs" dxfId="11826" priority="6038" stopIfTrue="1" operator="lessThan">
      <formula>0</formula>
    </cfRule>
  </conditionalFormatting>
  <conditionalFormatting sqref="AN575">
    <cfRule type="cellIs" dxfId="11825" priority="6035" stopIfTrue="1" operator="greaterThan">
      <formula>0</formula>
    </cfRule>
    <cfRule type="cellIs" dxfId="11824" priority="6036" stopIfTrue="1" operator="lessThan">
      <formula>0</formula>
    </cfRule>
  </conditionalFormatting>
  <conditionalFormatting sqref="AN575">
    <cfRule type="cellIs" dxfId="11823" priority="6043" stopIfTrue="1" operator="greaterThan">
      <formula>0</formula>
    </cfRule>
    <cfRule type="cellIs" dxfId="11822" priority="6044" stopIfTrue="1" operator="lessThan">
      <formula>0</formula>
    </cfRule>
  </conditionalFormatting>
  <conditionalFormatting sqref="AX575">
    <cfRule type="cellIs" dxfId="11821" priority="6033" stopIfTrue="1" operator="greaterThan">
      <formula>0</formula>
    </cfRule>
    <cfRule type="cellIs" dxfId="11820" priority="6034" stopIfTrue="1" operator="lessThan">
      <formula>0</formula>
    </cfRule>
  </conditionalFormatting>
  <conditionalFormatting sqref="AX575">
    <cfRule type="cellIs" dxfId="11819" priority="6031" stopIfTrue="1" operator="greaterThan">
      <formula>0</formula>
    </cfRule>
    <cfRule type="cellIs" dxfId="11818" priority="6032" stopIfTrue="1" operator="lessThan">
      <formula>0</formula>
    </cfRule>
  </conditionalFormatting>
  <conditionalFormatting sqref="AX575">
    <cfRule type="cellIs" dxfId="11817" priority="6029" stopIfTrue="1" operator="greaterThan">
      <formula>0</formula>
    </cfRule>
    <cfRule type="cellIs" dxfId="11816" priority="6030" stopIfTrue="1" operator="lessThan">
      <formula>0</formula>
    </cfRule>
  </conditionalFormatting>
  <conditionalFormatting sqref="AH575">
    <cfRule type="cellIs" dxfId="11815" priority="6027" stopIfTrue="1" operator="greaterThan">
      <formula>0</formula>
    </cfRule>
    <cfRule type="cellIs" dxfId="11814" priority="6028" stopIfTrue="1" operator="lessThan">
      <formula>0</formula>
    </cfRule>
  </conditionalFormatting>
  <conditionalFormatting sqref="AH575">
    <cfRule type="cellIs" dxfId="11813" priority="6025" stopIfTrue="1" operator="greaterThan">
      <formula>0</formula>
    </cfRule>
    <cfRule type="cellIs" dxfId="11812" priority="6026" stopIfTrue="1" operator="lessThan">
      <formula>0</formula>
    </cfRule>
  </conditionalFormatting>
  <conditionalFormatting sqref="AH575">
    <cfRule type="cellIs" dxfId="11811" priority="6023" stopIfTrue="1" operator="greaterThan">
      <formula>0</formula>
    </cfRule>
    <cfRule type="cellIs" dxfId="11810" priority="6024" stopIfTrue="1" operator="lessThan">
      <formula>0</formula>
    </cfRule>
  </conditionalFormatting>
  <conditionalFormatting sqref="AH575">
    <cfRule type="cellIs" dxfId="11809" priority="6021" stopIfTrue="1" operator="greaterThan">
      <formula>0</formula>
    </cfRule>
    <cfRule type="cellIs" dxfId="11808" priority="6022" stopIfTrue="1" operator="lessThan">
      <formula>0</formula>
    </cfRule>
  </conditionalFormatting>
  <conditionalFormatting sqref="AH575">
    <cfRule type="cellIs" dxfId="11807" priority="6019" stopIfTrue="1" operator="greaterThan">
      <formula>0</formula>
    </cfRule>
    <cfRule type="cellIs" dxfId="11806" priority="6020" stopIfTrue="1" operator="lessThan">
      <formula>0</formula>
    </cfRule>
  </conditionalFormatting>
  <conditionalFormatting sqref="AB575">
    <cfRule type="cellIs" dxfId="11805" priority="6017" stopIfTrue="1" operator="greaterThan">
      <formula>0</formula>
    </cfRule>
    <cfRule type="cellIs" dxfId="11804" priority="6018" stopIfTrue="1" operator="lessThan">
      <formula>0</formula>
    </cfRule>
  </conditionalFormatting>
  <conditionalFormatting sqref="AB575">
    <cfRule type="cellIs" dxfId="11803" priority="6015" stopIfTrue="1" operator="greaterThan">
      <formula>0</formula>
    </cfRule>
    <cfRule type="cellIs" dxfId="11802" priority="6016" stopIfTrue="1" operator="lessThan">
      <formula>0</formula>
    </cfRule>
  </conditionalFormatting>
  <conditionalFormatting sqref="AB575">
    <cfRule type="cellIs" dxfId="11801" priority="6013" stopIfTrue="1" operator="greaterThan">
      <formula>0</formula>
    </cfRule>
    <cfRule type="cellIs" dxfId="11800" priority="6014" stopIfTrue="1" operator="lessThan">
      <formula>0</formula>
    </cfRule>
  </conditionalFormatting>
  <conditionalFormatting sqref="AB575">
    <cfRule type="cellIs" dxfId="11799" priority="6011" stopIfTrue="1" operator="greaterThan">
      <formula>0</formula>
    </cfRule>
    <cfRule type="cellIs" dxfId="11798" priority="6012" stopIfTrue="1" operator="lessThan">
      <formula>0</formula>
    </cfRule>
  </conditionalFormatting>
  <conditionalFormatting sqref="AB575">
    <cfRule type="cellIs" dxfId="11797" priority="6009" stopIfTrue="1" operator="greaterThan">
      <formula>0</formula>
    </cfRule>
    <cfRule type="cellIs" dxfId="11796" priority="6010" stopIfTrue="1" operator="lessThan">
      <formula>0</formula>
    </cfRule>
  </conditionalFormatting>
  <conditionalFormatting sqref="AE575">
    <cfRule type="cellIs" dxfId="11795" priority="6007" stopIfTrue="1" operator="greaterThan">
      <formula>0</formula>
    </cfRule>
    <cfRule type="cellIs" dxfId="11794" priority="6008" stopIfTrue="1" operator="lessThan">
      <formula>0</formula>
    </cfRule>
  </conditionalFormatting>
  <conditionalFormatting sqref="AE575">
    <cfRule type="cellIs" dxfId="11793" priority="6005" stopIfTrue="1" operator="greaterThan">
      <formula>0</formula>
    </cfRule>
    <cfRule type="cellIs" dxfId="11792" priority="6006" stopIfTrue="1" operator="lessThan">
      <formula>0</formula>
    </cfRule>
  </conditionalFormatting>
  <conditionalFormatting sqref="AE575">
    <cfRule type="cellIs" dxfId="11791" priority="6003" stopIfTrue="1" operator="greaterThan">
      <formula>0</formula>
    </cfRule>
    <cfRule type="cellIs" dxfId="11790" priority="6004" stopIfTrue="1" operator="lessThan">
      <formula>0</formula>
    </cfRule>
  </conditionalFormatting>
  <conditionalFormatting sqref="AE575">
    <cfRule type="cellIs" dxfId="11789" priority="6001" stopIfTrue="1" operator="greaterThan">
      <formula>0</formula>
    </cfRule>
    <cfRule type="cellIs" dxfId="11788" priority="6002" stopIfTrue="1" operator="lessThan">
      <formula>0</formula>
    </cfRule>
  </conditionalFormatting>
  <conditionalFormatting sqref="AE575">
    <cfRule type="cellIs" dxfId="11787" priority="5999" stopIfTrue="1" operator="greaterThan">
      <formula>0</formula>
    </cfRule>
    <cfRule type="cellIs" dxfId="11786" priority="6000" stopIfTrue="1" operator="lessThan">
      <formula>0</formula>
    </cfRule>
  </conditionalFormatting>
  <conditionalFormatting sqref="AK576:AK577">
    <cfRule type="cellIs" dxfId="11785" priority="5989" stopIfTrue="1" operator="greaterThan">
      <formula>0</formula>
    </cfRule>
    <cfRule type="cellIs" dxfId="11784" priority="5990" stopIfTrue="1" operator="lessThan">
      <formula>0</formula>
    </cfRule>
  </conditionalFormatting>
  <conditionalFormatting sqref="T576:T577">
    <cfRule type="cellIs" dxfId="11783" priority="5987" stopIfTrue="1" operator="lessThan">
      <formula>0</formula>
    </cfRule>
    <cfRule type="cellIs" dxfId="11782" priority="5988" stopIfTrue="1" operator="greaterThan">
      <formula>0</formula>
    </cfRule>
  </conditionalFormatting>
  <conditionalFormatting sqref="S576:S577 O576:O577 K576:K577 I576:I577 Q576:Q577 U576:U577 M576:M577">
    <cfRule type="cellIs" dxfId="11781" priority="5985" stopIfTrue="1" operator="greaterThan">
      <formula>0</formula>
    </cfRule>
    <cfRule type="cellIs" dxfId="11780" priority="5986" stopIfTrue="1" operator="lessThan">
      <formula>0</formula>
    </cfRule>
  </conditionalFormatting>
  <conditionalFormatting sqref="AN576:AN577">
    <cfRule type="cellIs" dxfId="11779" priority="5981" stopIfTrue="1" operator="greaterThan">
      <formula>0</formula>
    </cfRule>
    <cfRule type="cellIs" dxfId="11778" priority="5982" stopIfTrue="1" operator="lessThan">
      <formula>0</formula>
    </cfRule>
  </conditionalFormatting>
  <conditionalFormatting sqref="AN576:AN577">
    <cfRule type="cellIs" dxfId="11777" priority="5979" stopIfTrue="1" operator="greaterThan">
      <formula>0</formula>
    </cfRule>
    <cfRule type="cellIs" dxfId="11776" priority="5980" stopIfTrue="1" operator="lessThan">
      <formula>0</formula>
    </cfRule>
  </conditionalFormatting>
  <conditionalFormatting sqref="AN576:AN577">
    <cfRule type="cellIs" dxfId="11775" priority="5977" stopIfTrue="1" operator="greaterThan">
      <formula>0</formula>
    </cfRule>
    <cfRule type="cellIs" dxfId="11774" priority="5978" stopIfTrue="1" operator="lessThan">
      <formula>0</formula>
    </cfRule>
  </conditionalFormatting>
  <conditionalFormatting sqref="AN576:AN577">
    <cfRule type="cellIs" dxfId="11773" priority="5975" stopIfTrue="1" operator="greaterThan">
      <formula>0</formula>
    </cfRule>
    <cfRule type="cellIs" dxfId="11772" priority="5976" stopIfTrue="1" operator="lessThan">
      <formula>0</formula>
    </cfRule>
  </conditionalFormatting>
  <conditionalFormatting sqref="AN576:AN577">
    <cfRule type="cellIs" dxfId="11771" priority="5983" stopIfTrue="1" operator="greaterThan">
      <formula>0</formula>
    </cfRule>
    <cfRule type="cellIs" dxfId="11770" priority="5984" stopIfTrue="1" operator="lessThan">
      <formula>0</formula>
    </cfRule>
  </conditionalFormatting>
  <conditionalFormatting sqref="AX576:AX577">
    <cfRule type="cellIs" dxfId="11769" priority="5973" stopIfTrue="1" operator="greaterThan">
      <formula>0</formula>
    </cfRule>
    <cfRule type="cellIs" dxfId="11768" priority="5974" stopIfTrue="1" operator="lessThan">
      <formula>0</formula>
    </cfRule>
  </conditionalFormatting>
  <conditionalFormatting sqref="AX576:AX577">
    <cfRule type="cellIs" dxfId="11767" priority="5971" stopIfTrue="1" operator="greaterThan">
      <formula>0</formula>
    </cfRule>
    <cfRule type="cellIs" dxfId="11766" priority="5972" stopIfTrue="1" operator="lessThan">
      <formula>0</formula>
    </cfRule>
  </conditionalFormatting>
  <conditionalFormatting sqref="AX576:AX577">
    <cfRule type="cellIs" dxfId="11765" priority="5969" stopIfTrue="1" operator="greaterThan">
      <formula>0</formula>
    </cfRule>
    <cfRule type="cellIs" dxfId="11764" priority="5970" stopIfTrue="1" operator="lessThan">
      <formula>0</formula>
    </cfRule>
  </conditionalFormatting>
  <conditionalFormatting sqref="AH576:AH577">
    <cfRule type="cellIs" dxfId="11763" priority="5967" stopIfTrue="1" operator="greaterThan">
      <formula>0</formula>
    </cfRule>
    <cfRule type="cellIs" dxfId="11762" priority="5968" stopIfTrue="1" operator="lessThan">
      <formula>0</formula>
    </cfRule>
  </conditionalFormatting>
  <conditionalFormatting sqref="AH576:AH577">
    <cfRule type="cellIs" dxfId="11761" priority="5965" stopIfTrue="1" operator="greaterThan">
      <formula>0</formula>
    </cfRule>
    <cfRule type="cellIs" dxfId="11760" priority="5966" stopIfTrue="1" operator="lessThan">
      <formula>0</formula>
    </cfRule>
  </conditionalFormatting>
  <conditionalFormatting sqref="AH576:AH577">
    <cfRule type="cellIs" dxfId="11759" priority="5963" stopIfTrue="1" operator="greaterThan">
      <formula>0</formula>
    </cfRule>
    <cfRule type="cellIs" dxfId="11758" priority="5964" stopIfTrue="1" operator="lessThan">
      <formula>0</formula>
    </cfRule>
  </conditionalFormatting>
  <conditionalFormatting sqref="AH576:AH577">
    <cfRule type="cellIs" dxfId="11757" priority="5961" stopIfTrue="1" operator="greaterThan">
      <formula>0</formula>
    </cfRule>
    <cfRule type="cellIs" dxfId="11756" priority="5962" stopIfTrue="1" operator="lessThan">
      <formula>0</formula>
    </cfRule>
  </conditionalFormatting>
  <conditionalFormatting sqref="AH576:AH577">
    <cfRule type="cellIs" dxfId="11755" priority="5959" stopIfTrue="1" operator="greaterThan">
      <formula>0</formula>
    </cfRule>
    <cfRule type="cellIs" dxfId="11754" priority="5960" stopIfTrue="1" operator="lessThan">
      <formula>0</formula>
    </cfRule>
  </conditionalFormatting>
  <conditionalFormatting sqref="AB576:AB577">
    <cfRule type="cellIs" dxfId="11753" priority="5957" stopIfTrue="1" operator="greaterThan">
      <formula>0</formula>
    </cfRule>
    <cfRule type="cellIs" dxfId="11752" priority="5958" stopIfTrue="1" operator="lessThan">
      <formula>0</formula>
    </cfRule>
  </conditionalFormatting>
  <conditionalFormatting sqref="AB576:AB577">
    <cfRule type="cellIs" dxfId="11751" priority="5955" stopIfTrue="1" operator="greaterThan">
      <formula>0</formula>
    </cfRule>
    <cfRule type="cellIs" dxfId="11750" priority="5956" stopIfTrue="1" operator="lessThan">
      <formula>0</formula>
    </cfRule>
  </conditionalFormatting>
  <conditionalFormatting sqref="AB576:AB577">
    <cfRule type="cellIs" dxfId="11749" priority="5953" stopIfTrue="1" operator="greaterThan">
      <formula>0</formula>
    </cfRule>
    <cfRule type="cellIs" dxfId="11748" priority="5954" stopIfTrue="1" operator="lessThan">
      <formula>0</formula>
    </cfRule>
  </conditionalFormatting>
  <conditionalFormatting sqref="AB576:AB577">
    <cfRule type="cellIs" dxfId="11747" priority="5951" stopIfTrue="1" operator="greaterThan">
      <formula>0</formula>
    </cfRule>
    <cfRule type="cellIs" dxfId="11746" priority="5952" stopIfTrue="1" operator="lessThan">
      <formula>0</formula>
    </cfRule>
  </conditionalFormatting>
  <conditionalFormatting sqref="AB576:AB577">
    <cfRule type="cellIs" dxfId="11745" priority="5949" stopIfTrue="1" operator="greaterThan">
      <formula>0</formula>
    </cfRule>
    <cfRule type="cellIs" dxfId="11744" priority="5950" stopIfTrue="1" operator="lessThan">
      <formula>0</formula>
    </cfRule>
  </conditionalFormatting>
  <conditionalFormatting sqref="AE576">
    <cfRule type="cellIs" dxfId="11743" priority="5947" stopIfTrue="1" operator="greaterThan">
      <formula>0</formula>
    </cfRule>
    <cfRule type="cellIs" dxfId="11742" priority="5948" stopIfTrue="1" operator="lessThan">
      <formula>0</formula>
    </cfRule>
  </conditionalFormatting>
  <conditionalFormatting sqref="AE576">
    <cfRule type="cellIs" dxfId="11741" priority="5945" stopIfTrue="1" operator="greaterThan">
      <formula>0</formula>
    </cfRule>
    <cfRule type="cellIs" dxfId="11740" priority="5946" stopIfTrue="1" operator="lessThan">
      <formula>0</formula>
    </cfRule>
  </conditionalFormatting>
  <conditionalFormatting sqref="AE576">
    <cfRule type="cellIs" dxfId="11739" priority="5943" stopIfTrue="1" operator="greaterThan">
      <formula>0</formula>
    </cfRule>
    <cfRule type="cellIs" dxfId="11738" priority="5944" stopIfTrue="1" operator="lessThan">
      <formula>0</formula>
    </cfRule>
  </conditionalFormatting>
  <conditionalFormatting sqref="AE576">
    <cfRule type="cellIs" dxfId="11737" priority="5941" stopIfTrue="1" operator="greaterThan">
      <formula>0</formula>
    </cfRule>
    <cfRule type="cellIs" dxfId="11736" priority="5942" stopIfTrue="1" operator="lessThan">
      <formula>0</formula>
    </cfRule>
  </conditionalFormatting>
  <conditionalFormatting sqref="AE576">
    <cfRule type="cellIs" dxfId="11735" priority="5939" stopIfTrue="1" operator="greaterThan">
      <formula>0</formula>
    </cfRule>
    <cfRule type="cellIs" dxfId="11734" priority="5940" stopIfTrue="1" operator="lessThan">
      <formula>0</formula>
    </cfRule>
  </conditionalFormatting>
  <conditionalFormatting sqref="AB590 AB593:AB596">
    <cfRule type="cellIs" dxfId="11733" priority="5937" stopIfTrue="1" operator="greaterThan">
      <formula>0</formula>
    </cfRule>
    <cfRule type="cellIs" dxfId="11732" priority="5938" stopIfTrue="1" operator="lessThan">
      <formula>0</formula>
    </cfRule>
  </conditionalFormatting>
  <conditionalFormatting sqref="AB590 AB593:AB596">
    <cfRule type="cellIs" dxfId="11731" priority="5935" stopIfTrue="1" operator="greaterThan">
      <formula>0</formula>
    </cfRule>
    <cfRule type="cellIs" dxfId="11730" priority="5936" stopIfTrue="1" operator="lessThan">
      <formula>0</formula>
    </cfRule>
  </conditionalFormatting>
  <conditionalFormatting sqref="AB590 AB593:AB596">
    <cfRule type="cellIs" dxfId="11729" priority="5933" stopIfTrue="1" operator="greaterThan">
      <formula>0</formula>
    </cfRule>
    <cfRule type="cellIs" dxfId="11728" priority="5934" stopIfTrue="1" operator="lessThan">
      <formula>0</formula>
    </cfRule>
  </conditionalFormatting>
  <conditionalFormatting sqref="AE590">
    <cfRule type="cellIs" dxfId="11727" priority="5931" stopIfTrue="1" operator="greaterThan">
      <formula>0</formula>
    </cfRule>
    <cfRule type="cellIs" dxfId="11726" priority="5932" stopIfTrue="1" operator="lessThan">
      <formula>0</formula>
    </cfRule>
  </conditionalFormatting>
  <conditionalFormatting sqref="AE590">
    <cfRule type="cellIs" dxfId="11725" priority="5929" stopIfTrue="1" operator="greaterThan">
      <formula>0</formula>
    </cfRule>
    <cfRule type="cellIs" dxfId="11724" priority="5930" stopIfTrue="1" operator="lessThan">
      <formula>0</formula>
    </cfRule>
  </conditionalFormatting>
  <conditionalFormatting sqref="AE590">
    <cfRule type="cellIs" dxfId="11723" priority="5927" stopIfTrue="1" operator="greaterThan">
      <formula>0</formula>
    </cfRule>
    <cfRule type="cellIs" dxfId="11722" priority="5928" stopIfTrue="1" operator="lessThan">
      <formula>0</formula>
    </cfRule>
  </conditionalFormatting>
  <conditionalFormatting sqref="AX590">
    <cfRule type="cellIs" dxfId="11721" priority="5925" stopIfTrue="1" operator="greaterThan">
      <formula>0</formula>
    </cfRule>
    <cfRule type="cellIs" dxfId="11720" priority="5926" stopIfTrue="1" operator="lessThan">
      <formula>0</formula>
    </cfRule>
  </conditionalFormatting>
  <conditionalFormatting sqref="AX590">
    <cfRule type="cellIs" dxfId="11719" priority="5923" stopIfTrue="1" operator="greaterThan">
      <formula>0</formula>
    </cfRule>
    <cfRule type="cellIs" dxfId="11718" priority="5924" stopIfTrue="1" operator="lessThan">
      <formula>0</formula>
    </cfRule>
  </conditionalFormatting>
  <conditionalFormatting sqref="AX590">
    <cfRule type="cellIs" dxfId="11717" priority="5921" stopIfTrue="1" operator="greaterThan">
      <formula>0</formula>
    </cfRule>
    <cfRule type="cellIs" dxfId="11716" priority="5922" stopIfTrue="1" operator="lessThan">
      <formula>0</formula>
    </cfRule>
  </conditionalFormatting>
  <conditionalFormatting sqref="AB589">
    <cfRule type="cellIs" dxfId="11715" priority="5919" stopIfTrue="1" operator="greaterThan">
      <formula>0</formula>
    </cfRule>
    <cfRule type="cellIs" dxfId="11714" priority="5920" stopIfTrue="1" operator="lessThan">
      <formula>0</formula>
    </cfRule>
  </conditionalFormatting>
  <conditionalFormatting sqref="AB589">
    <cfRule type="cellIs" dxfId="11713" priority="5917" stopIfTrue="1" operator="greaterThan">
      <formula>0</formula>
    </cfRule>
    <cfRule type="cellIs" dxfId="11712" priority="5918" stopIfTrue="1" operator="lessThan">
      <formula>0</formula>
    </cfRule>
  </conditionalFormatting>
  <conditionalFormatting sqref="AB589">
    <cfRule type="cellIs" dxfId="11711" priority="5915" stopIfTrue="1" operator="greaterThan">
      <formula>0</formula>
    </cfRule>
    <cfRule type="cellIs" dxfId="11710" priority="5916" stopIfTrue="1" operator="lessThan">
      <formula>0</formula>
    </cfRule>
  </conditionalFormatting>
  <conditionalFormatting sqref="AB589">
    <cfRule type="cellIs" dxfId="11709" priority="5913" stopIfTrue="1" operator="greaterThan">
      <formula>0</formula>
    </cfRule>
    <cfRule type="cellIs" dxfId="11708" priority="5914" stopIfTrue="1" operator="lessThan">
      <formula>0</formula>
    </cfRule>
  </conditionalFormatting>
  <conditionalFormatting sqref="AB589">
    <cfRule type="cellIs" dxfId="11707" priority="5911" stopIfTrue="1" operator="greaterThan">
      <formula>0</formula>
    </cfRule>
    <cfRule type="cellIs" dxfId="11706" priority="5912" stopIfTrue="1" operator="lessThan">
      <formula>0</formula>
    </cfRule>
  </conditionalFormatting>
  <conditionalFormatting sqref="AE589">
    <cfRule type="cellIs" dxfId="11705" priority="5909" stopIfTrue="1" operator="greaterThan">
      <formula>0</formula>
    </cfRule>
    <cfRule type="cellIs" dxfId="11704" priority="5910" stopIfTrue="1" operator="lessThan">
      <formula>0</formula>
    </cfRule>
  </conditionalFormatting>
  <conditionalFormatting sqref="AE589">
    <cfRule type="cellIs" dxfId="11703" priority="5907" stopIfTrue="1" operator="greaterThan">
      <formula>0</formula>
    </cfRule>
    <cfRule type="cellIs" dxfId="11702" priority="5908" stopIfTrue="1" operator="lessThan">
      <formula>0</formula>
    </cfRule>
  </conditionalFormatting>
  <conditionalFormatting sqref="AE589">
    <cfRule type="cellIs" dxfId="11701" priority="5905" stopIfTrue="1" operator="greaterThan">
      <formula>0</formula>
    </cfRule>
    <cfRule type="cellIs" dxfId="11700" priority="5906" stopIfTrue="1" operator="lessThan">
      <formula>0</formula>
    </cfRule>
  </conditionalFormatting>
  <conditionalFormatting sqref="AE589">
    <cfRule type="cellIs" dxfId="11699" priority="5903" stopIfTrue="1" operator="greaterThan">
      <formula>0</formula>
    </cfRule>
    <cfRule type="cellIs" dxfId="11698" priority="5904" stopIfTrue="1" operator="lessThan">
      <formula>0</formula>
    </cfRule>
  </conditionalFormatting>
  <conditionalFormatting sqref="AE589">
    <cfRule type="cellIs" dxfId="11697" priority="5901" stopIfTrue="1" operator="greaterThan">
      <formula>0</formula>
    </cfRule>
    <cfRule type="cellIs" dxfId="11696" priority="5902" stopIfTrue="1" operator="lessThan">
      <formula>0</formula>
    </cfRule>
  </conditionalFormatting>
  <conditionalFormatting sqref="AE577">
    <cfRule type="cellIs" dxfId="11695" priority="5899" stopIfTrue="1" operator="greaterThan">
      <formula>0</formula>
    </cfRule>
    <cfRule type="cellIs" dxfId="11694" priority="5900" stopIfTrue="1" operator="lessThan">
      <formula>0</formula>
    </cfRule>
  </conditionalFormatting>
  <conditionalFormatting sqref="AE577">
    <cfRule type="cellIs" dxfId="11693" priority="5897" stopIfTrue="1" operator="greaterThan">
      <formula>0</formula>
    </cfRule>
    <cfRule type="cellIs" dxfId="11692" priority="5898" stopIfTrue="1" operator="lessThan">
      <formula>0</formula>
    </cfRule>
  </conditionalFormatting>
  <conditionalFormatting sqref="AE577">
    <cfRule type="cellIs" dxfId="11691" priority="5895" stopIfTrue="1" operator="greaterThan">
      <formula>0</formula>
    </cfRule>
    <cfRule type="cellIs" dxfId="11690" priority="5896" stopIfTrue="1" operator="lessThan">
      <formula>0</formula>
    </cfRule>
  </conditionalFormatting>
  <conditionalFormatting sqref="AE577">
    <cfRule type="cellIs" dxfId="11689" priority="5893" stopIfTrue="1" operator="greaterThan">
      <formula>0</formula>
    </cfRule>
    <cfRule type="cellIs" dxfId="11688" priority="5894" stopIfTrue="1" operator="lessThan">
      <formula>0</formula>
    </cfRule>
  </conditionalFormatting>
  <conditionalFormatting sqref="AE577">
    <cfRule type="cellIs" dxfId="11687" priority="5891" stopIfTrue="1" operator="greaterThan">
      <formula>0</formula>
    </cfRule>
    <cfRule type="cellIs" dxfId="11686" priority="5892" stopIfTrue="1" operator="lessThan">
      <formula>0</formula>
    </cfRule>
  </conditionalFormatting>
  <conditionalFormatting sqref="AE593:AE596">
    <cfRule type="cellIs" dxfId="11685" priority="5889" stopIfTrue="1" operator="greaterThan">
      <formula>0</formula>
    </cfRule>
    <cfRule type="cellIs" dxfId="11684" priority="5890" stopIfTrue="1" operator="lessThan">
      <formula>0</formula>
    </cfRule>
  </conditionalFormatting>
  <conditionalFormatting sqref="AE593:AE596">
    <cfRule type="cellIs" dxfId="11683" priority="5887" stopIfTrue="1" operator="greaterThan">
      <formula>0</formula>
    </cfRule>
    <cfRule type="cellIs" dxfId="11682" priority="5888" stopIfTrue="1" operator="lessThan">
      <formula>0</formula>
    </cfRule>
  </conditionalFormatting>
  <conditionalFormatting sqref="AE593:AE596">
    <cfRule type="cellIs" dxfId="11681" priority="5885" stopIfTrue="1" operator="greaterThan">
      <formula>0</formula>
    </cfRule>
    <cfRule type="cellIs" dxfId="11680" priority="5886" stopIfTrue="1" operator="lessThan">
      <formula>0</formula>
    </cfRule>
  </conditionalFormatting>
  <conditionalFormatting sqref="AB585:AB586">
    <cfRule type="cellIs" dxfId="11679" priority="5863" stopIfTrue="1" operator="greaterThan">
      <formula>0</formula>
    </cfRule>
    <cfRule type="cellIs" dxfId="11678" priority="5864" stopIfTrue="1" operator="lessThan">
      <formula>0</formula>
    </cfRule>
  </conditionalFormatting>
  <conditionalFormatting sqref="AE585:AE586">
    <cfRule type="cellIs" dxfId="11677" priority="5861" stopIfTrue="1" operator="greaterThan">
      <formula>0</formula>
    </cfRule>
    <cfRule type="cellIs" dxfId="11676" priority="5862" stopIfTrue="1" operator="lessThan">
      <formula>0</formula>
    </cfRule>
  </conditionalFormatting>
  <conditionalFormatting sqref="AK591:AK592">
    <cfRule type="cellIs" dxfId="11675" priority="5859" stopIfTrue="1" operator="greaterThan">
      <formula>0</formula>
    </cfRule>
    <cfRule type="cellIs" dxfId="11674" priority="5860" stopIfTrue="1" operator="lessThan">
      <formula>0</formula>
    </cfRule>
  </conditionalFormatting>
  <conditionalFormatting sqref="T591">
    <cfRule type="cellIs" dxfId="11673" priority="5857" stopIfTrue="1" operator="lessThan">
      <formula>0</formula>
    </cfRule>
    <cfRule type="cellIs" dxfId="11672" priority="5858" stopIfTrue="1" operator="greaterThan">
      <formula>0</formula>
    </cfRule>
  </conditionalFormatting>
  <conditionalFormatting sqref="S591:S592 O591:O592 M591:M592 I591:I592 Q591:Q592 U591:U592">
    <cfRule type="cellIs" dxfId="11671" priority="5855" stopIfTrue="1" operator="greaterThan">
      <formula>0</formula>
    </cfRule>
    <cfRule type="cellIs" dxfId="11670" priority="5856" stopIfTrue="1" operator="lessThan">
      <formula>0</formula>
    </cfRule>
  </conditionalFormatting>
  <conditionalFormatting sqref="AN591:AN592">
    <cfRule type="cellIs" dxfId="11669" priority="5851" stopIfTrue="1" operator="greaterThan">
      <formula>0</formula>
    </cfRule>
    <cfRule type="cellIs" dxfId="11668" priority="5852" stopIfTrue="1" operator="lessThan">
      <formula>0</formula>
    </cfRule>
  </conditionalFormatting>
  <conditionalFormatting sqref="AN591:AN592">
    <cfRule type="cellIs" dxfId="11667" priority="5849" stopIfTrue="1" operator="greaterThan">
      <formula>0</formula>
    </cfRule>
    <cfRule type="cellIs" dxfId="11666" priority="5850" stopIfTrue="1" operator="lessThan">
      <formula>0</formula>
    </cfRule>
  </conditionalFormatting>
  <conditionalFormatting sqref="AN591:AN592">
    <cfRule type="cellIs" dxfId="11665" priority="5847" stopIfTrue="1" operator="greaterThan">
      <formula>0</formula>
    </cfRule>
    <cfRule type="cellIs" dxfId="11664" priority="5848" stopIfTrue="1" operator="lessThan">
      <formula>0</formula>
    </cfRule>
  </conditionalFormatting>
  <conditionalFormatting sqref="AN591:AN592">
    <cfRule type="cellIs" dxfId="11663" priority="5845" stopIfTrue="1" operator="greaterThan">
      <formula>0</formula>
    </cfRule>
    <cfRule type="cellIs" dxfId="11662" priority="5846" stopIfTrue="1" operator="lessThan">
      <formula>0</formula>
    </cfRule>
  </conditionalFormatting>
  <conditionalFormatting sqref="AN591:AN592">
    <cfRule type="cellIs" dxfId="11661" priority="5853" stopIfTrue="1" operator="greaterThan">
      <formula>0</formula>
    </cfRule>
    <cfRule type="cellIs" dxfId="11660" priority="5854" stopIfTrue="1" operator="lessThan">
      <formula>0</formula>
    </cfRule>
  </conditionalFormatting>
  <conditionalFormatting sqref="AH591:AH592">
    <cfRule type="cellIs" dxfId="11659" priority="5843" stopIfTrue="1" operator="greaterThan">
      <formula>0</formula>
    </cfRule>
    <cfRule type="cellIs" dxfId="11658" priority="5844" stopIfTrue="1" operator="lessThan">
      <formula>0</formula>
    </cfRule>
  </conditionalFormatting>
  <conditionalFormatting sqref="AH591:AH592">
    <cfRule type="cellIs" dxfId="11657" priority="5841" stopIfTrue="1" operator="greaterThan">
      <formula>0</formula>
    </cfRule>
    <cfRule type="cellIs" dxfId="11656" priority="5842" stopIfTrue="1" operator="lessThan">
      <formula>0</formula>
    </cfRule>
  </conditionalFormatting>
  <conditionalFormatting sqref="AH591:AH592">
    <cfRule type="cellIs" dxfId="11655" priority="5839" stopIfTrue="1" operator="greaterThan">
      <formula>0</formula>
    </cfRule>
    <cfRule type="cellIs" dxfId="11654" priority="5840" stopIfTrue="1" operator="lessThan">
      <formula>0</formula>
    </cfRule>
  </conditionalFormatting>
  <conditionalFormatting sqref="AH591:AH592">
    <cfRule type="cellIs" dxfId="11653" priority="5837" stopIfTrue="1" operator="greaterThan">
      <formula>0</formula>
    </cfRule>
    <cfRule type="cellIs" dxfId="11652" priority="5838" stopIfTrue="1" operator="lessThan">
      <formula>0</formula>
    </cfRule>
  </conditionalFormatting>
  <conditionalFormatting sqref="AH591:AH592">
    <cfRule type="cellIs" dxfId="11651" priority="5835" stopIfTrue="1" operator="greaterThan">
      <formula>0</formula>
    </cfRule>
    <cfRule type="cellIs" dxfId="11650" priority="5836" stopIfTrue="1" operator="lessThan">
      <formula>0</formula>
    </cfRule>
  </conditionalFormatting>
  <conditionalFormatting sqref="AX591:AX592">
    <cfRule type="cellIs" dxfId="11649" priority="5833" stopIfTrue="1" operator="greaterThan">
      <formula>0</formula>
    </cfRule>
    <cfRule type="cellIs" dxfId="11648" priority="5834" stopIfTrue="1" operator="lessThan">
      <formula>0</formula>
    </cfRule>
  </conditionalFormatting>
  <conditionalFormatting sqref="AX591:AX592">
    <cfRule type="cellIs" dxfId="11647" priority="5831" stopIfTrue="1" operator="greaterThan">
      <formula>0</formula>
    </cfRule>
    <cfRule type="cellIs" dxfId="11646" priority="5832" stopIfTrue="1" operator="lessThan">
      <formula>0</formula>
    </cfRule>
  </conditionalFormatting>
  <conditionalFormatting sqref="AX591:AX592">
    <cfRule type="cellIs" dxfId="11645" priority="5829" stopIfTrue="1" operator="greaterThan">
      <formula>0</formula>
    </cfRule>
    <cfRule type="cellIs" dxfId="11644" priority="5830" stopIfTrue="1" operator="lessThan">
      <formula>0</formula>
    </cfRule>
  </conditionalFormatting>
  <conditionalFormatting sqref="AB591:AB592">
    <cfRule type="cellIs" dxfId="11643" priority="5827" stopIfTrue="1" operator="greaterThan">
      <formula>0</formula>
    </cfRule>
    <cfRule type="cellIs" dxfId="11642" priority="5828" stopIfTrue="1" operator="lessThan">
      <formula>0</formula>
    </cfRule>
  </conditionalFormatting>
  <conditionalFormatting sqref="AB591:AB592">
    <cfRule type="cellIs" dxfId="11641" priority="5825" stopIfTrue="1" operator="greaterThan">
      <formula>0</formula>
    </cfRule>
    <cfRule type="cellIs" dxfId="11640" priority="5826" stopIfTrue="1" operator="lessThan">
      <formula>0</formula>
    </cfRule>
  </conditionalFormatting>
  <conditionalFormatting sqref="AB591:AB592">
    <cfRule type="cellIs" dxfId="11639" priority="5823" stopIfTrue="1" operator="greaterThan">
      <formula>0</formula>
    </cfRule>
    <cfRule type="cellIs" dxfId="11638" priority="5824" stopIfTrue="1" operator="lessThan">
      <formula>0</formula>
    </cfRule>
  </conditionalFormatting>
  <conditionalFormatting sqref="AB591:AB592">
    <cfRule type="cellIs" dxfId="11637" priority="5821" stopIfTrue="1" operator="greaterThan">
      <formula>0</formula>
    </cfRule>
    <cfRule type="cellIs" dxfId="11636" priority="5822" stopIfTrue="1" operator="lessThan">
      <formula>0</formula>
    </cfRule>
  </conditionalFormatting>
  <conditionalFormatting sqref="AB591:AB592">
    <cfRule type="cellIs" dxfId="11635" priority="5819" stopIfTrue="1" operator="greaterThan">
      <formula>0</formula>
    </cfRule>
    <cfRule type="cellIs" dxfId="11634" priority="5820" stopIfTrue="1" operator="lessThan">
      <formula>0</formula>
    </cfRule>
  </conditionalFormatting>
  <conditionalFormatting sqref="AE591:AE592">
    <cfRule type="cellIs" dxfId="11633" priority="5817" stopIfTrue="1" operator="greaterThan">
      <formula>0</formula>
    </cfRule>
    <cfRule type="cellIs" dxfId="11632" priority="5818" stopIfTrue="1" operator="lessThan">
      <formula>0</formula>
    </cfRule>
  </conditionalFormatting>
  <conditionalFormatting sqref="AE591:AE592">
    <cfRule type="cellIs" dxfId="11631" priority="5815" stopIfTrue="1" operator="greaterThan">
      <formula>0</formula>
    </cfRule>
    <cfRule type="cellIs" dxfId="11630" priority="5816" stopIfTrue="1" operator="lessThan">
      <formula>0</formula>
    </cfRule>
  </conditionalFormatting>
  <conditionalFormatting sqref="AE591:AE592">
    <cfRule type="cellIs" dxfId="11629" priority="5813" stopIfTrue="1" operator="greaterThan">
      <formula>0</formula>
    </cfRule>
    <cfRule type="cellIs" dxfId="11628" priority="5814" stopIfTrue="1" operator="lessThan">
      <formula>0</formula>
    </cfRule>
  </conditionalFormatting>
  <conditionalFormatting sqref="AE591:AE592">
    <cfRule type="cellIs" dxfId="11627" priority="5811" stopIfTrue="1" operator="greaterThan">
      <formula>0</formula>
    </cfRule>
    <cfRule type="cellIs" dxfId="11626" priority="5812" stopIfTrue="1" operator="lessThan">
      <formula>0</formula>
    </cfRule>
  </conditionalFormatting>
  <conditionalFormatting sqref="AE591:AE592">
    <cfRule type="cellIs" dxfId="11625" priority="5809" stopIfTrue="1" operator="greaterThan">
      <formula>0</formula>
    </cfRule>
    <cfRule type="cellIs" dxfId="11624" priority="5810" stopIfTrue="1" operator="lessThan">
      <formula>0</formula>
    </cfRule>
  </conditionalFormatting>
  <conditionalFormatting sqref="AB597:AB598">
    <cfRule type="cellIs" dxfId="11623" priority="5807" stopIfTrue="1" operator="greaterThan">
      <formula>0</formula>
    </cfRule>
    <cfRule type="cellIs" dxfId="11622" priority="5808" stopIfTrue="1" operator="lessThan">
      <formula>0</formula>
    </cfRule>
  </conditionalFormatting>
  <conditionalFormatting sqref="AB597:AB598">
    <cfRule type="cellIs" dxfId="11621" priority="5805" stopIfTrue="1" operator="greaterThan">
      <formula>0</formula>
    </cfRule>
    <cfRule type="cellIs" dxfId="11620" priority="5806" stopIfTrue="1" operator="lessThan">
      <formula>0</formula>
    </cfRule>
  </conditionalFormatting>
  <conditionalFormatting sqref="AB597:AB598">
    <cfRule type="cellIs" dxfId="11619" priority="5803" stopIfTrue="1" operator="greaterThan">
      <formula>0</formula>
    </cfRule>
    <cfRule type="cellIs" dxfId="11618" priority="5804" stopIfTrue="1" operator="lessThan">
      <formula>0</formula>
    </cfRule>
  </conditionalFormatting>
  <conditionalFormatting sqref="AE597:AE598">
    <cfRule type="cellIs" dxfId="11617" priority="5801" stopIfTrue="1" operator="greaterThan">
      <formula>0</formula>
    </cfRule>
    <cfRule type="cellIs" dxfId="11616" priority="5802" stopIfTrue="1" operator="lessThan">
      <formula>0</formula>
    </cfRule>
  </conditionalFormatting>
  <conditionalFormatting sqref="AE597:AE598">
    <cfRule type="cellIs" dxfId="11615" priority="5799" stopIfTrue="1" operator="greaterThan">
      <formula>0</formula>
    </cfRule>
    <cfRule type="cellIs" dxfId="11614" priority="5800" stopIfTrue="1" operator="lessThan">
      <formula>0</formula>
    </cfRule>
  </conditionalFormatting>
  <conditionalFormatting sqref="AE597:AE598">
    <cfRule type="cellIs" dxfId="11613" priority="5797" stopIfTrue="1" operator="greaterThan">
      <formula>0</formula>
    </cfRule>
    <cfRule type="cellIs" dxfId="11612" priority="5798" stopIfTrue="1" operator="lessThan">
      <formula>0</formula>
    </cfRule>
  </conditionalFormatting>
  <conditionalFormatting sqref="AX597 AX599:AX600">
    <cfRule type="cellIs" dxfId="11611" priority="5789" stopIfTrue="1" operator="greaterThan">
      <formula>0</formula>
    </cfRule>
    <cfRule type="cellIs" dxfId="11610" priority="5790" stopIfTrue="1" operator="lessThan">
      <formula>0</formula>
    </cfRule>
  </conditionalFormatting>
  <conditionalFormatting sqref="AX597 AX599:AX600">
    <cfRule type="cellIs" dxfId="11609" priority="5787" stopIfTrue="1" operator="greaterThan">
      <formula>0</formula>
    </cfRule>
    <cfRule type="cellIs" dxfId="11608" priority="5788" stopIfTrue="1" operator="lessThan">
      <formula>0</formula>
    </cfRule>
  </conditionalFormatting>
  <conditionalFormatting sqref="AX597 AX599:AX600">
    <cfRule type="cellIs" dxfId="11607" priority="5785" stopIfTrue="1" operator="greaterThan">
      <formula>0</formula>
    </cfRule>
    <cfRule type="cellIs" dxfId="11606" priority="5786" stopIfTrue="1" operator="lessThan">
      <formula>0</formula>
    </cfRule>
  </conditionalFormatting>
  <conditionalFormatting sqref="AB599:AB600 AB609">
    <cfRule type="cellIs" dxfId="11605" priority="5783" stopIfTrue="1" operator="greaterThan">
      <formula>0</formula>
    </cfRule>
    <cfRule type="cellIs" dxfId="11604" priority="5784" stopIfTrue="1" operator="lessThan">
      <formula>0</formula>
    </cfRule>
  </conditionalFormatting>
  <conditionalFormatting sqref="AB599:AB600 AB609">
    <cfRule type="cellIs" dxfId="11603" priority="5781" stopIfTrue="1" operator="greaterThan">
      <formula>0</formula>
    </cfRule>
    <cfRule type="cellIs" dxfId="11602" priority="5782" stopIfTrue="1" operator="lessThan">
      <formula>0</formula>
    </cfRule>
  </conditionalFormatting>
  <conditionalFormatting sqref="AB599:AB600 AB609">
    <cfRule type="cellIs" dxfId="11601" priority="5779" stopIfTrue="1" operator="greaterThan">
      <formula>0</formula>
    </cfRule>
    <cfRule type="cellIs" dxfId="11600" priority="5780" stopIfTrue="1" operator="lessThan">
      <formula>0</formula>
    </cfRule>
  </conditionalFormatting>
  <conditionalFormatting sqref="AB599:AB600 AB609">
    <cfRule type="cellIs" dxfId="11599" priority="5777" stopIfTrue="1" operator="greaterThan">
      <formula>0</formula>
    </cfRule>
    <cfRule type="cellIs" dxfId="11598" priority="5778" stopIfTrue="1" operator="lessThan">
      <formula>0</formula>
    </cfRule>
  </conditionalFormatting>
  <conditionalFormatting sqref="AB599:AB600 AB609">
    <cfRule type="cellIs" dxfId="11597" priority="5775" stopIfTrue="1" operator="greaterThan">
      <formula>0</formula>
    </cfRule>
    <cfRule type="cellIs" dxfId="11596" priority="5776" stopIfTrue="1" operator="lessThan">
      <formula>0</formula>
    </cfRule>
  </conditionalFormatting>
  <conditionalFormatting sqref="AE599:AE600 AE609">
    <cfRule type="cellIs" dxfId="11595" priority="5773" stopIfTrue="1" operator="greaterThan">
      <formula>0</formula>
    </cfRule>
    <cfRule type="cellIs" dxfId="11594" priority="5774" stopIfTrue="1" operator="lessThan">
      <formula>0</formula>
    </cfRule>
  </conditionalFormatting>
  <conditionalFormatting sqref="AE599:AE600 AE609">
    <cfRule type="cellIs" dxfId="11593" priority="5771" stopIfTrue="1" operator="greaterThan">
      <formula>0</formula>
    </cfRule>
    <cfRule type="cellIs" dxfId="11592" priority="5772" stopIfTrue="1" operator="lessThan">
      <formula>0</formula>
    </cfRule>
  </conditionalFormatting>
  <conditionalFormatting sqref="AE599:AE600 AE609">
    <cfRule type="cellIs" dxfId="11591" priority="5769" stopIfTrue="1" operator="greaterThan">
      <formula>0</formula>
    </cfRule>
    <cfRule type="cellIs" dxfId="11590" priority="5770" stopIfTrue="1" operator="lessThan">
      <formula>0</formula>
    </cfRule>
  </conditionalFormatting>
  <conditionalFormatting sqref="AE599:AE600 AE609">
    <cfRule type="cellIs" dxfId="11589" priority="5767" stopIfTrue="1" operator="greaterThan">
      <formula>0</formula>
    </cfRule>
    <cfRule type="cellIs" dxfId="11588" priority="5768" stopIfTrue="1" operator="lessThan">
      <formula>0</formula>
    </cfRule>
  </conditionalFormatting>
  <conditionalFormatting sqref="AE599:AE600 AE609">
    <cfRule type="cellIs" dxfId="11587" priority="5765" stopIfTrue="1" operator="greaterThan">
      <formula>0</formula>
    </cfRule>
    <cfRule type="cellIs" dxfId="11586" priority="5766" stopIfTrue="1" operator="lessThan">
      <formula>0</formula>
    </cfRule>
  </conditionalFormatting>
  <conditionalFormatting sqref="AH585:AH586">
    <cfRule type="cellIs" dxfId="11585" priority="5763" stopIfTrue="1" operator="greaterThan">
      <formula>0</formula>
    </cfRule>
    <cfRule type="cellIs" dxfId="11584" priority="5764" stopIfTrue="1" operator="lessThan">
      <formula>0</formula>
    </cfRule>
  </conditionalFormatting>
  <conditionalFormatting sqref="AX585">
    <cfRule type="cellIs" dxfId="11583" priority="5761" stopIfTrue="1" operator="greaterThan">
      <formula>0</formula>
    </cfRule>
    <cfRule type="cellIs" dxfId="11582" priority="5762" stopIfTrue="1" operator="lessThan">
      <formula>0</formula>
    </cfRule>
  </conditionalFormatting>
  <conditionalFormatting sqref="AX598">
    <cfRule type="cellIs" dxfId="11581" priority="5759" stopIfTrue="1" operator="greaterThan">
      <formula>0</formula>
    </cfRule>
    <cfRule type="cellIs" dxfId="11580" priority="5760" stopIfTrue="1" operator="lessThan">
      <formula>0</formula>
    </cfRule>
  </conditionalFormatting>
  <conditionalFormatting sqref="AB608">
    <cfRule type="cellIs" dxfId="11579" priority="5757" stopIfTrue="1" operator="greaterThan">
      <formula>0</formula>
    </cfRule>
    <cfRule type="cellIs" dxfId="11578" priority="5758" stopIfTrue="1" operator="lessThan">
      <formula>0</formula>
    </cfRule>
  </conditionalFormatting>
  <conditionalFormatting sqref="AB608">
    <cfRule type="cellIs" dxfId="11577" priority="5755" stopIfTrue="1" operator="greaterThan">
      <formula>0</formula>
    </cfRule>
    <cfRule type="cellIs" dxfId="11576" priority="5756" stopIfTrue="1" operator="lessThan">
      <formula>0</formula>
    </cfRule>
  </conditionalFormatting>
  <conditionalFormatting sqref="AB608">
    <cfRule type="cellIs" dxfId="11575" priority="5753" stopIfTrue="1" operator="greaterThan">
      <formula>0</formula>
    </cfRule>
    <cfRule type="cellIs" dxfId="11574" priority="5754" stopIfTrue="1" operator="lessThan">
      <formula>0</formula>
    </cfRule>
  </conditionalFormatting>
  <conditionalFormatting sqref="AB608">
    <cfRule type="cellIs" dxfId="11573" priority="5751" stopIfTrue="1" operator="greaterThan">
      <formula>0</formula>
    </cfRule>
    <cfRule type="cellIs" dxfId="11572" priority="5752" stopIfTrue="1" operator="lessThan">
      <formula>0</formula>
    </cfRule>
  </conditionalFormatting>
  <conditionalFormatting sqref="AB608">
    <cfRule type="cellIs" dxfId="11571" priority="5749" stopIfTrue="1" operator="greaterThan">
      <formula>0</formula>
    </cfRule>
    <cfRule type="cellIs" dxfId="11570" priority="5750" stopIfTrue="1" operator="lessThan">
      <formula>0</formula>
    </cfRule>
  </conditionalFormatting>
  <conditionalFormatting sqref="AE608">
    <cfRule type="cellIs" dxfId="11569" priority="5747" stopIfTrue="1" operator="greaterThan">
      <formula>0</formula>
    </cfRule>
    <cfRule type="cellIs" dxfId="11568" priority="5748" stopIfTrue="1" operator="lessThan">
      <formula>0</formula>
    </cfRule>
  </conditionalFormatting>
  <conditionalFormatting sqref="AE608">
    <cfRule type="cellIs" dxfId="11567" priority="5745" stopIfTrue="1" operator="greaterThan">
      <formula>0</formula>
    </cfRule>
    <cfRule type="cellIs" dxfId="11566" priority="5746" stopIfTrue="1" operator="lessThan">
      <formula>0</formula>
    </cfRule>
  </conditionalFormatting>
  <conditionalFormatting sqref="AE608">
    <cfRule type="cellIs" dxfId="11565" priority="5743" stopIfTrue="1" operator="greaterThan">
      <formula>0</formula>
    </cfRule>
    <cfRule type="cellIs" dxfId="11564" priority="5744" stopIfTrue="1" operator="lessThan">
      <formula>0</formula>
    </cfRule>
  </conditionalFormatting>
  <conditionalFormatting sqref="AE608">
    <cfRule type="cellIs" dxfId="11563" priority="5741" stopIfTrue="1" operator="greaterThan">
      <formula>0</formula>
    </cfRule>
    <cfRule type="cellIs" dxfId="11562" priority="5742" stopIfTrue="1" operator="lessThan">
      <formula>0</formula>
    </cfRule>
  </conditionalFormatting>
  <conditionalFormatting sqref="AE608">
    <cfRule type="cellIs" dxfId="11561" priority="5739" stopIfTrue="1" operator="greaterThan">
      <formula>0</formula>
    </cfRule>
    <cfRule type="cellIs" dxfId="11560" priority="5740" stopIfTrue="1" operator="lessThan">
      <formula>0</formula>
    </cfRule>
  </conditionalFormatting>
  <conditionalFormatting sqref="AX607">
    <cfRule type="cellIs" dxfId="11559" priority="5737" stopIfTrue="1" operator="greaterThan">
      <formula>0</formula>
    </cfRule>
    <cfRule type="cellIs" dxfId="11558" priority="5738" stopIfTrue="1" operator="lessThan">
      <formula>0</formula>
    </cfRule>
  </conditionalFormatting>
  <conditionalFormatting sqref="AB607">
    <cfRule type="cellIs" dxfId="11557" priority="5735" stopIfTrue="1" operator="greaterThan">
      <formula>0</formula>
    </cfRule>
    <cfRule type="cellIs" dxfId="11556" priority="5736" stopIfTrue="1" operator="lessThan">
      <formula>0</formula>
    </cfRule>
  </conditionalFormatting>
  <conditionalFormatting sqref="AB607">
    <cfRule type="cellIs" dxfId="11555" priority="5733" stopIfTrue="1" operator="greaterThan">
      <formula>0</formula>
    </cfRule>
    <cfRule type="cellIs" dxfId="11554" priority="5734" stopIfTrue="1" operator="lessThan">
      <formula>0</formula>
    </cfRule>
  </conditionalFormatting>
  <conditionalFormatting sqref="AB607">
    <cfRule type="cellIs" dxfId="11553" priority="5731" stopIfTrue="1" operator="greaterThan">
      <formula>0</formula>
    </cfRule>
    <cfRule type="cellIs" dxfId="11552" priority="5732" stopIfTrue="1" operator="lessThan">
      <formula>0</formula>
    </cfRule>
  </conditionalFormatting>
  <conditionalFormatting sqref="AB607">
    <cfRule type="cellIs" dxfId="11551" priority="5729" stopIfTrue="1" operator="greaterThan">
      <formula>0</formula>
    </cfRule>
    <cfRule type="cellIs" dxfId="11550" priority="5730" stopIfTrue="1" operator="lessThan">
      <formula>0</formula>
    </cfRule>
  </conditionalFormatting>
  <conditionalFormatting sqref="AB607">
    <cfRule type="cellIs" dxfId="11549" priority="5727" stopIfTrue="1" operator="greaterThan">
      <formula>0</formula>
    </cfRule>
    <cfRule type="cellIs" dxfId="11548" priority="5728" stopIfTrue="1" operator="lessThan">
      <formula>0</formula>
    </cfRule>
  </conditionalFormatting>
  <conditionalFormatting sqref="AE607">
    <cfRule type="cellIs" dxfId="11547" priority="5725" stopIfTrue="1" operator="greaterThan">
      <formula>0</formula>
    </cfRule>
    <cfRule type="cellIs" dxfId="11546" priority="5726" stopIfTrue="1" operator="lessThan">
      <formula>0</formula>
    </cfRule>
  </conditionalFormatting>
  <conditionalFormatting sqref="AE607">
    <cfRule type="cellIs" dxfId="11545" priority="5723" stopIfTrue="1" operator="greaterThan">
      <formula>0</formula>
    </cfRule>
    <cfRule type="cellIs" dxfId="11544" priority="5724" stopIfTrue="1" operator="lessThan">
      <formula>0</formula>
    </cfRule>
  </conditionalFormatting>
  <conditionalFormatting sqref="AE607">
    <cfRule type="cellIs" dxfId="11543" priority="5721" stopIfTrue="1" operator="greaterThan">
      <formula>0</formula>
    </cfRule>
    <cfRule type="cellIs" dxfId="11542" priority="5722" stopIfTrue="1" operator="lessThan">
      <formula>0</formula>
    </cfRule>
  </conditionalFormatting>
  <conditionalFormatting sqref="AE607">
    <cfRule type="cellIs" dxfId="11541" priority="5719" stopIfTrue="1" operator="greaterThan">
      <formula>0</formula>
    </cfRule>
    <cfRule type="cellIs" dxfId="11540" priority="5720" stopIfTrue="1" operator="lessThan">
      <formula>0</formula>
    </cfRule>
  </conditionalFormatting>
  <conditionalFormatting sqref="AE607">
    <cfRule type="cellIs" dxfId="11539" priority="5717" stopIfTrue="1" operator="greaterThan">
      <formula>0</formula>
    </cfRule>
    <cfRule type="cellIs" dxfId="11538" priority="5718" stopIfTrue="1" operator="lessThan">
      <formula>0</formula>
    </cfRule>
  </conditionalFormatting>
  <conditionalFormatting sqref="AB611">
    <cfRule type="cellIs" dxfId="11537" priority="5715" stopIfTrue="1" operator="greaterThan">
      <formula>0</formula>
    </cfRule>
    <cfRule type="cellIs" dxfId="11536" priority="5716" stopIfTrue="1" operator="lessThan">
      <formula>0</formula>
    </cfRule>
  </conditionalFormatting>
  <conditionalFormatting sqref="AB611">
    <cfRule type="cellIs" dxfId="11535" priority="5713" stopIfTrue="1" operator="greaterThan">
      <formula>0</formula>
    </cfRule>
    <cfRule type="cellIs" dxfId="11534" priority="5714" stopIfTrue="1" operator="lessThan">
      <formula>0</formula>
    </cfRule>
  </conditionalFormatting>
  <conditionalFormatting sqref="AB611">
    <cfRule type="cellIs" dxfId="11533" priority="5711" stopIfTrue="1" operator="greaterThan">
      <formula>0</formula>
    </cfRule>
    <cfRule type="cellIs" dxfId="11532" priority="5712" stopIfTrue="1" operator="lessThan">
      <formula>0</formula>
    </cfRule>
  </conditionalFormatting>
  <conditionalFormatting sqref="AB611">
    <cfRule type="cellIs" dxfId="11531" priority="5709" stopIfTrue="1" operator="greaterThan">
      <formula>0</formula>
    </cfRule>
    <cfRule type="cellIs" dxfId="11530" priority="5710" stopIfTrue="1" operator="lessThan">
      <formula>0</formula>
    </cfRule>
  </conditionalFormatting>
  <conditionalFormatting sqref="AB611">
    <cfRule type="cellIs" dxfId="11529" priority="5707" stopIfTrue="1" operator="greaterThan">
      <formula>0</formula>
    </cfRule>
    <cfRule type="cellIs" dxfId="11528" priority="5708" stopIfTrue="1" operator="lessThan">
      <formula>0</formula>
    </cfRule>
  </conditionalFormatting>
  <conditionalFormatting sqref="AE611">
    <cfRule type="cellIs" dxfId="11527" priority="5705" stopIfTrue="1" operator="greaterThan">
      <formula>0</formula>
    </cfRule>
    <cfRule type="cellIs" dxfId="11526" priority="5706" stopIfTrue="1" operator="lessThan">
      <formula>0</formula>
    </cfRule>
  </conditionalFormatting>
  <conditionalFormatting sqref="AE611">
    <cfRule type="cellIs" dxfId="11525" priority="5703" stopIfTrue="1" operator="greaterThan">
      <formula>0</formula>
    </cfRule>
    <cfRule type="cellIs" dxfId="11524" priority="5704" stopIfTrue="1" operator="lessThan">
      <formula>0</formula>
    </cfRule>
  </conditionalFormatting>
  <conditionalFormatting sqref="AE611">
    <cfRule type="cellIs" dxfId="11523" priority="5701" stopIfTrue="1" operator="greaterThan">
      <formula>0</formula>
    </cfRule>
    <cfRule type="cellIs" dxfId="11522" priority="5702" stopIfTrue="1" operator="lessThan">
      <formula>0</formula>
    </cfRule>
  </conditionalFormatting>
  <conditionalFormatting sqref="AE611">
    <cfRule type="cellIs" dxfId="11521" priority="5699" stopIfTrue="1" operator="greaterThan">
      <formula>0</formula>
    </cfRule>
    <cfRule type="cellIs" dxfId="11520" priority="5700" stopIfTrue="1" operator="lessThan">
      <formula>0</formula>
    </cfRule>
  </conditionalFormatting>
  <conditionalFormatting sqref="AE611">
    <cfRule type="cellIs" dxfId="11519" priority="5697" stopIfTrue="1" operator="greaterThan">
      <formula>0</formula>
    </cfRule>
    <cfRule type="cellIs" dxfId="11518" priority="5698" stopIfTrue="1" operator="lessThan">
      <formula>0</formula>
    </cfRule>
  </conditionalFormatting>
  <conditionalFormatting sqref="AK601 AN601 AH601">
    <cfRule type="cellIs" dxfId="11517" priority="5677" stopIfTrue="1" operator="greaterThan">
      <formula>0</formula>
    </cfRule>
    <cfRule type="cellIs" dxfId="11516" priority="5678" stopIfTrue="1" operator="lessThan">
      <formula>0</formula>
    </cfRule>
  </conditionalFormatting>
  <conditionalFormatting sqref="T601">
    <cfRule type="cellIs" dxfId="11515" priority="5675" stopIfTrue="1" operator="lessThan">
      <formula>0</formula>
    </cfRule>
    <cfRule type="cellIs" dxfId="11514" priority="5676" stopIfTrue="1" operator="greaterThan">
      <formula>0</formula>
    </cfRule>
  </conditionalFormatting>
  <conditionalFormatting sqref="U601 Q601 I601 M601 O601 S601">
    <cfRule type="cellIs" dxfId="11513" priority="5673" stopIfTrue="1" operator="greaterThan">
      <formula>0</formula>
    </cfRule>
    <cfRule type="cellIs" dxfId="11512" priority="5674" stopIfTrue="1" operator="lessThan">
      <formula>0</formula>
    </cfRule>
  </conditionalFormatting>
  <conditionalFormatting sqref="AX601">
    <cfRule type="cellIs" dxfId="11511" priority="5671" stopIfTrue="1" operator="greaterThan">
      <formula>0</formula>
    </cfRule>
    <cfRule type="cellIs" dxfId="11510" priority="5672" stopIfTrue="1" operator="lessThan">
      <formula>0</formula>
    </cfRule>
  </conditionalFormatting>
  <conditionalFormatting sqref="AX601">
    <cfRule type="cellIs" dxfId="11509" priority="5669" stopIfTrue="1" operator="greaterThan">
      <formula>0</formula>
    </cfRule>
    <cfRule type="cellIs" dxfId="11508" priority="5670" stopIfTrue="1" operator="lessThan">
      <formula>0</formula>
    </cfRule>
  </conditionalFormatting>
  <conditionalFormatting sqref="AX601">
    <cfRule type="cellIs" dxfId="11507" priority="5667" stopIfTrue="1" operator="greaterThan">
      <formula>0</formula>
    </cfRule>
    <cfRule type="cellIs" dxfId="11506" priority="5668" stopIfTrue="1" operator="lessThan">
      <formula>0</formula>
    </cfRule>
  </conditionalFormatting>
  <conditionalFormatting sqref="AB601">
    <cfRule type="cellIs" dxfId="11505" priority="5665" stopIfTrue="1" operator="greaterThan">
      <formula>0</formula>
    </cfRule>
    <cfRule type="cellIs" dxfId="11504" priority="5666" stopIfTrue="1" operator="lessThan">
      <formula>0</formula>
    </cfRule>
  </conditionalFormatting>
  <conditionalFormatting sqref="AB601">
    <cfRule type="cellIs" dxfId="11503" priority="5663" stopIfTrue="1" operator="greaterThan">
      <formula>0</formula>
    </cfRule>
    <cfRule type="cellIs" dxfId="11502" priority="5664" stopIfTrue="1" operator="lessThan">
      <formula>0</formula>
    </cfRule>
  </conditionalFormatting>
  <conditionalFormatting sqref="AB601">
    <cfRule type="cellIs" dxfId="11501" priority="5661" stopIfTrue="1" operator="greaterThan">
      <formula>0</formula>
    </cfRule>
    <cfRule type="cellIs" dxfId="11500" priority="5662" stopIfTrue="1" operator="lessThan">
      <formula>0</formula>
    </cfRule>
  </conditionalFormatting>
  <conditionalFormatting sqref="AB601">
    <cfRule type="cellIs" dxfId="11499" priority="5659" stopIfTrue="1" operator="greaterThan">
      <formula>0</formula>
    </cfRule>
    <cfRule type="cellIs" dxfId="11498" priority="5660" stopIfTrue="1" operator="lessThan">
      <formula>0</formula>
    </cfRule>
  </conditionalFormatting>
  <conditionalFormatting sqref="AB601">
    <cfRule type="cellIs" dxfId="11497" priority="5657" stopIfTrue="1" operator="greaterThan">
      <formula>0</formula>
    </cfRule>
    <cfRule type="cellIs" dxfId="11496" priority="5658" stopIfTrue="1" operator="lessThan">
      <formula>0</formula>
    </cfRule>
  </conditionalFormatting>
  <conditionalFormatting sqref="AE601">
    <cfRule type="cellIs" dxfId="11495" priority="5655" stopIfTrue="1" operator="greaterThan">
      <formula>0</formula>
    </cfRule>
    <cfRule type="cellIs" dxfId="11494" priority="5656" stopIfTrue="1" operator="lessThan">
      <formula>0</formula>
    </cfRule>
  </conditionalFormatting>
  <conditionalFormatting sqref="AE601">
    <cfRule type="cellIs" dxfId="11493" priority="5653" stopIfTrue="1" operator="greaterThan">
      <formula>0</formula>
    </cfRule>
    <cfRule type="cellIs" dxfId="11492" priority="5654" stopIfTrue="1" operator="lessThan">
      <formula>0</formula>
    </cfRule>
  </conditionalFormatting>
  <conditionalFormatting sqref="AE601">
    <cfRule type="cellIs" dxfId="11491" priority="5651" stopIfTrue="1" operator="greaterThan">
      <formula>0</formula>
    </cfRule>
    <cfRule type="cellIs" dxfId="11490" priority="5652" stopIfTrue="1" operator="lessThan">
      <formula>0</formula>
    </cfRule>
  </conditionalFormatting>
  <conditionalFormatting sqref="AE601">
    <cfRule type="cellIs" dxfId="11489" priority="5649" stopIfTrue="1" operator="greaterThan">
      <formula>0</formula>
    </cfRule>
    <cfRule type="cellIs" dxfId="11488" priority="5650" stopIfTrue="1" operator="lessThan">
      <formula>0</formula>
    </cfRule>
  </conditionalFormatting>
  <conditionalFormatting sqref="AE601">
    <cfRule type="cellIs" dxfId="11487" priority="5647" stopIfTrue="1" operator="greaterThan">
      <formula>0</formula>
    </cfRule>
    <cfRule type="cellIs" dxfId="11486" priority="5648" stopIfTrue="1" operator="lessThan">
      <formula>0</formula>
    </cfRule>
  </conditionalFormatting>
  <conditionalFormatting sqref="AK582">
    <cfRule type="cellIs" dxfId="11485" priority="5645" stopIfTrue="1" operator="greaterThan">
      <formula>0</formula>
    </cfRule>
    <cfRule type="cellIs" dxfId="11484" priority="5646" stopIfTrue="1" operator="lessThan">
      <formula>0</formula>
    </cfRule>
  </conditionalFormatting>
  <conditionalFormatting sqref="T582">
    <cfRule type="cellIs" dxfId="11483" priority="5643" stopIfTrue="1" operator="lessThan">
      <formula>0</formula>
    </cfRule>
    <cfRule type="cellIs" dxfId="11482" priority="5644" stopIfTrue="1" operator="greaterThan">
      <formula>0</formula>
    </cfRule>
  </conditionalFormatting>
  <conditionalFormatting sqref="S582 O582 M582 I582 Q582 U582">
    <cfRule type="cellIs" dxfId="11481" priority="5641" stopIfTrue="1" operator="greaterThan">
      <formula>0</formula>
    </cfRule>
    <cfRule type="cellIs" dxfId="11480" priority="5642" stopIfTrue="1" operator="lessThan">
      <formula>0</formula>
    </cfRule>
  </conditionalFormatting>
  <conditionalFormatting sqref="AN582">
    <cfRule type="cellIs" dxfId="11479" priority="5637" stopIfTrue="1" operator="greaterThan">
      <formula>0</formula>
    </cfRule>
    <cfRule type="cellIs" dxfId="11478" priority="5638" stopIfTrue="1" operator="lessThan">
      <formula>0</formula>
    </cfRule>
  </conditionalFormatting>
  <conditionalFormatting sqref="AN582">
    <cfRule type="cellIs" dxfId="11477" priority="5635" stopIfTrue="1" operator="greaterThan">
      <formula>0</formula>
    </cfRule>
    <cfRule type="cellIs" dxfId="11476" priority="5636" stopIfTrue="1" operator="lessThan">
      <formula>0</formula>
    </cfRule>
  </conditionalFormatting>
  <conditionalFormatting sqref="AN582">
    <cfRule type="cellIs" dxfId="11475" priority="5633" stopIfTrue="1" operator="greaterThan">
      <formula>0</formula>
    </cfRule>
    <cfRule type="cellIs" dxfId="11474" priority="5634" stopIfTrue="1" operator="lessThan">
      <formula>0</formula>
    </cfRule>
  </conditionalFormatting>
  <conditionalFormatting sqref="AN582">
    <cfRule type="cellIs" dxfId="11473" priority="5631" stopIfTrue="1" operator="greaterThan">
      <formula>0</formula>
    </cfRule>
    <cfRule type="cellIs" dxfId="11472" priority="5632" stopIfTrue="1" operator="lessThan">
      <formula>0</formula>
    </cfRule>
  </conditionalFormatting>
  <conditionalFormatting sqref="AN582">
    <cfRule type="cellIs" dxfId="11471" priority="5639" stopIfTrue="1" operator="greaterThan">
      <formula>0</formula>
    </cfRule>
    <cfRule type="cellIs" dxfId="11470" priority="5640" stopIfTrue="1" operator="lessThan">
      <formula>0</formula>
    </cfRule>
  </conditionalFormatting>
  <conditionalFormatting sqref="AH582">
    <cfRule type="cellIs" dxfId="11469" priority="5621" stopIfTrue="1" operator="greaterThan">
      <formula>0</formula>
    </cfRule>
    <cfRule type="cellIs" dxfId="11468" priority="5622" stopIfTrue="1" operator="lessThan">
      <formula>0</formula>
    </cfRule>
  </conditionalFormatting>
  <conditionalFormatting sqref="AH582">
    <cfRule type="cellIs" dxfId="11467" priority="5619" stopIfTrue="1" operator="greaterThan">
      <formula>0</formula>
    </cfRule>
    <cfRule type="cellIs" dxfId="11466" priority="5620" stopIfTrue="1" operator="lessThan">
      <formula>0</formula>
    </cfRule>
  </conditionalFormatting>
  <conditionalFormatting sqref="AH582">
    <cfRule type="cellIs" dxfId="11465" priority="5623" stopIfTrue="1" operator="greaterThan">
      <formula>0</formula>
    </cfRule>
    <cfRule type="cellIs" dxfId="11464" priority="5624" stopIfTrue="1" operator="lessThan">
      <formula>0</formula>
    </cfRule>
  </conditionalFormatting>
  <conditionalFormatting sqref="AH582">
    <cfRule type="cellIs" dxfId="11463" priority="5617" stopIfTrue="1" operator="greaterThan">
      <formula>0</formula>
    </cfRule>
    <cfRule type="cellIs" dxfId="11462" priority="5618" stopIfTrue="1" operator="lessThan">
      <formula>0</formula>
    </cfRule>
  </conditionalFormatting>
  <conditionalFormatting sqref="AH582">
    <cfRule type="cellIs" dxfId="11461" priority="5615" stopIfTrue="1" operator="greaterThan">
      <formula>0</formula>
    </cfRule>
    <cfRule type="cellIs" dxfId="11460" priority="5616" stopIfTrue="1" operator="lessThan">
      <formula>0</formula>
    </cfRule>
  </conditionalFormatting>
  <conditionalFormatting sqref="AB582">
    <cfRule type="cellIs" dxfId="11459" priority="5613" stopIfTrue="1" operator="greaterThan">
      <formula>0</formula>
    </cfRule>
    <cfRule type="cellIs" dxfId="11458" priority="5614" stopIfTrue="1" operator="lessThan">
      <formula>0</formula>
    </cfRule>
  </conditionalFormatting>
  <conditionalFormatting sqref="AB582">
    <cfRule type="cellIs" dxfId="11457" priority="5611" stopIfTrue="1" operator="greaterThan">
      <formula>0</formula>
    </cfRule>
    <cfRule type="cellIs" dxfId="11456" priority="5612" stopIfTrue="1" operator="lessThan">
      <formula>0</formula>
    </cfRule>
  </conditionalFormatting>
  <conditionalFormatting sqref="AE582">
    <cfRule type="cellIs" dxfId="11455" priority="5609" stopIfTrue="1" operator="greaterThan">
      <formula>0</formula>
    </cfRule>
    <cfRule type="cellIs" dxfId="11454" priority="5610" stopIfTrue="1" operator="lessThan">
      <formula>0</formula>
    </cfRule>
  </conditionalFormatting>
  <conditionalFormatting sqref="AE582">
    <cfRule type="cellIs" dxfId="11453" priority="5607" stopIfTrue="1" operator="greaterThan">
      <formula>0</formula>
    </cfRule>
    <cfRule type="cellIs" dxfId="11452" priority="5608" stopIfTrue="1" operator="lessThan">
      <formula>0</formula>
    </cfRule>
  </conditionalFormatting>
  <conditionalFormatting sqref="AX564">
    <cfRule type="cellIs" dxfId="11451" priority="5605" stopIfTrue="1" operator="greaterThan">
      <formula>0</formula>
    </cfRule>
    <cfRule type="cellIs" dxfId="11450" priority="5606" stopIfTrue="1" operator="lessThan">
      <formula>0</formula>
    </cfRule>
  </conditionalFormatting>
  <conditionalFormatting sqref="AX582">
    <cfRule type="cellIs" dxfId="11449" priority="5603" stopIfTrue="1" operator="greaterThan">
      <formula>0</formula>
    </cfRule>
    <cfRule type="cellIs" dxfId="11448" priority="5604" stopIfTrue="1" operator="lessThan">
      <formula>0</formula>
    </cfRule>
  </conditionalFormatting>
  <conditionalFormatting sqref="AB616 AE616">
    <cfRule type="cellIs" dxfId="11447" priority="5601" stopIfTrue="1" operator="greaterThan">
      <formula>0</formula>
    </cfRule>
    <cfRule type="cellIs" dxfId="11446" priority="5602" stopIfTrue="1" operator="lessThan">
      <formula>0</formula>
    </cfRule>
  </conditionalFormatting>
  <conditionalFormatting sqref="AX613:AX614">
    <cfRule type="cellIs" dxfId="11445" priority="5595" stopIfTrue="1" operator="greaterThan">
      <formula>0</formula>
    </cfRule>
    <cfRule type="cellIs" dxfId="11444" priority="5596" stopIfTrue="1" operator="lessThan">
      <formula>0</formula>
    </cfRule>
  </conditionalFormatting>
  <conditionalFormatting sqref="AX615">
    <cfRule type="cellIs" dxfId="11443" priority="5593" stopIfTrue="1" operator="greaterThan">
      <formula>0</formula>
    </cfRule>
    <cfRule type="cellIs" dxfId="11442" priority="5594" stopIfTrue="1" operator="lessThan">
      <formula>0</formula>
    </cfRule>
  </conditionalFormatting>
  <conditionalFormatting sqref="AB617 AB619 AB621">
    <cfRule type="cellIs" dxfId="11441" priority="5591" stopIfTrue="1" operator="greaterThan">
      <formula>0</formula>
    </cfRule>
    <cfRule type="cellIs" dxfId="11440" priority="5592" stopIfTrue="1" operator="lessThan">
      <formula>0</formula>
    </cfRule>
  </conditionalFormatting>
  <conditionalFormatting sqref="AB617 AB619 AB621">
    <cfRule type="cellIs" dxfId="11439" priority="5589" stopIfTrue="1" operator="greaterThan">
      <formula>0</formula>
    </cfRule>
    <cfRule type="cellIs" dxfId="11438" priority="5590" stopIfTrue="1" operator="lessThan">
      <formula>0</formula>
    </cfRule>
  </conditionalFormatting>
  <conditionalFormatting sqref="AB617 AB619 AB621">
    <cfRule type="cellIs" dxfId="11437" priority="5587" stopIfTrue="1" operator="greaterThan">
      <formula>0</formula>
    </cfRule>
    <cfRule type="cellIs" dxfId="11436" priority="5588" stopIfTrue="1" operator="lessThan">
      <formula>0</formula>
    </cfRule>
  </conditionalFormatting>
  <conditionalFormatting sqref="AB617 AB619 AB621">
    <cfRule type="cellIs" dxfId="11435" priority="5585" stopIfTrue="1" operator="greaterThan">
      <formula>0</formula>
    </cfRule>
    <cfRule type="cellIs" dxfId="11434" priority="5586" stopIfTrue="1" operator="lessThan">
      <formula>0</formula>
    </cfRule>
  </conditionalFormatting>
  <conditionalFormatting sqref="AB617 AB619 AB621">
    <cfRule type="cellIs" dxfId="11433" priority="5583" stopIfTrue="1" operator="greaterThan">
      <formula>0</formula>
    </cfRule>
    <cfRule type="cellIs" dxfId="11432" priority="5584" stopIfTrue="1" operator="lessThan">
      <formula>0</formula>
    </cfRule>
  </conditionalFormatting>
  <conditionalFormatting sqref="AF617:AF621">
    <cfRule type="cellIs" dxfId="11431" priority="5581" stopIfTrue="1" operator="greaterThan">
      <formula>0</formula>
    </cfRule>
    <cfRule type="cellIs" dxfId="11430" priority="5582" stopIfTrue="1" operator="lessThan">
      <formula>0</formula>
    </cfRule>
  </conditionalFormatting>
  <conditionalFormatting sqref="AF617:AF621">
    <cfRule type="cellIs" dxfId="11429" priority="5579" stopIfTrue="1" operator="greaterThan">
      <formula>0</formula>
    </cfRule>
    <cfRule type="cellIs" dxfId="11428" priority="5580" stopIfTrue="1" operator="lessThan">
      <formula>0</formula>
    </cfRule>
  </conditionalFormatting>
  <conditionalFormatting sqref="AF617:AF621">
    <cfRule type="cellIs" dxfId="11427" priority="5577" stopIfTrue="1" operator="greaterThan">
      <formula>0</formula>
    </cfRule>
    <cfRule type="cellIs" dxfId="11426" priority="5578" stopIfTrue="1" operator="lessThan">
      <formula>0</formula>
    </cfRule>
  </conditionalFormatting>
  <conditionalFormatting sqref="AF617:AF621">
    <cfRule type="cellIs" dxfId="11425" priority="5575" stopIfTrue="1" operator="greaterThan">
      <formula>0</formula>
    </cfRule>
    <cfRule type="cellIs" dxfId="11424" priority="5576" stopIfTrue="1" operator="lessThan">
      <formula>0</formula>
    </cfRule>
  </conditionalFormatting>
  <conditionalFormatting sqref="AF617:AF621">
    <cfRule type="cellIs" dxfId="11423" priority="5573" stopIfTrue="1" operator="greaterThan">
      <formula>0</formula>
    </cfRule>
    <cfRule type="cellIs" dxfId="11422" priority="5574" stopIfTrue="1" operator="lessThan">
      <formula>0</formula>
    </cfRule>
  </conditionalFormatting>
  <conditionalFormatting sqref="AE617 AE619 AE621">
    <cfRule type="cellIs" dxfId="11421" priority="5571" stopIfTrue="1" operator="greaterThan">
      <formula>0</formula>
    </cfRule>
    <cfRule type="cellIs" dxfId="11420" priority="5572" stopIfTrue="1" operator="lessThan">
      <formula>0</formula>
    </cfRule>
  </conditionalFormatting>
  <conditionalFormatting sqref="AE617 AE619 AE621">
    <cfRule type="cellIs" dxfId="11419" priority="5569" stopIfTrue="1" operator="greaterThan">
      <formula>0</formula>
    </cfRule>
    <cfRule type="cellIs" dxfId="11418" priority="5570" stopIfTrue="1" operator="lessThan">
      <formula>0</formula>
    </cfRule>
  </conditionalFormatting>
  <conditionalFormatting sqref="AE617 AE619 AE621">
    <cfRule type="cellIs" dxfId="11417" priority="5567" stopIfTrue="1" operator="greaterThan">
      <formula>0</formula>
    </cfRule>
    <cfRule type="cellIs" dxfId="11416" priority="5568" stopIfTrue="1" operator="lessThan">
      <formula>0</formula>
    </cfRule>
  </conditionalFormatting>
  <conditionalFormatting sqref="AE617 AE619 AE621">
    <cfRule type="cellIs" dxfId="11415" priority="5565" stopIfTrue="1" operator="greaterThan">
      <formula>0</formula>
    </cfRule>
    <cfRule type="cellIs" dxfId="11414" priority="5566" stopIfTrue="1" operator="lessThan">
      <formula>0</formula>
    </cfRule>
  </conditionalFormatting>
  <conditionalFormatting sqref="AE617 AE619 AE621">
    <cfRule type="cellIs" dxfId="11413" priority="5563" stopIfTrue="1" operator="greaterThan">
      <formula>0</formula>
    </cfRule>
    <cfRule type="cellIs" dxfId="11412" priority="5564" stopIfTrue="1" operator="lessThan">
      <formula>0</formula>
    </cfRule>
  </conditionalFormatting>
  <conditionalFormatting sqref="AB622">
    <cfRule type="cellIs" dxfId="11411" priority="5561" stopIfTrue="1" operator="greaterThan">
      <formula>0</formula>
    </cfRule>
    <cfRule type="cellIs" dxfId="11410" priority="5562" stopIfTrue="1" operator="lessThan">
      <formula>0</formula>
    </cfRule>
  </conditionalFormatting>
  <conditionalFormatting sqref="AE622">
    <cfRule type="cellIs" dxfId="11409" priority="5559" stopIfTrue="1" operator="greaterThan">
      <formula>0</formula>
    </cfRule>
    <cfRule type="cellIs" dxfId="11408" priority="5560" stopIfTrue="1" operator="lessThan">
      <formula>0</formula>
    </cfRule>
  </conditionalFormatting>
  <conditionalFormatting sqref="AB610">
    <cfRule type="cellIs" dxfId="11407" priority="5557" stopIfTrue="1" operator="greaterThan">
      <formula>0</formula>
    </cfRule>
    <cfRule type="cellIs" dxfId="11406" priority="5558" stopIfTrue="1" operator="lessThan">
      <formula>0</formula>
    </cfRule>
  </conditionalFormatting>
  <conditionalFormatting sqref="AB610">
    <cfRule type="cellIs" dxfId="11405" priority="5555" stopIfTrue="1" operator="greaterThan">
      <formula>0</formula>
    </cfRule>
    <cfRule type="cellIs" dxfId="11404" priority="5556" stopIfTrue="1" operator="lessThan">
      <formula>0</formula>
    </cfRule>
  </conditionalFormatting>
  <conditionalFormatting sqref="AB610">
    <cfRule type="cellIs" dxfId="11403" priority="5553" stopIfTrue="1" operator="greaterThan">
      <formula>0</formula>
    </cfRule>
    <cfRule type="cellIs" dxfId="11402" priority="5554" stopIfTrue="1" operator="lessThan">
      <formula>0</formula>
    </cfRule>
  </conditionalFormatting>
  <conditionalFormatting sqref="AB625:AB626 AB629:AB631">
    <cfRule type="cellIs" dxfId="11401" priority="5551" stopIfTrue="1" operator="greaterThan">
      <formula>0</formula>
    </cfRule>
    <cfRule type="cellIs" dxfId="11400" priority="5552" stopIfTrue="1" operator="lessThan">
      <formula>0</formula>
    </cfRule>
  </conditionalFormatting>
  <conditionalFormatting sqref="AB625:AB626 AB629:AB631">
    <cfRule type="cellIs" dxfId="11399" priority="5549" stopIfTrue="1" operator="greaterThan">
      <formula>0</formula>
    </cfRule>
    <cfRule type="cellIs" dxfId="11398" priority="5550" stopIfTrue="1" operator="lessThan">
      <formula>0</formula>
    </cfRule>
  </conditionalFormatting>
  <conditionalFormatting sqref="AB625:AB626 AB629:AB631">
    <cfRule type="cellIs" dxfId="11397" priority="5547" stopIfTrue="1" operator="greaterThan">
      <formula>0</formula>
    </cfRule>
    <cfRule type="cellIs" dxfId="11396" priority="5548" stopIfTrue="1" operator="lessThan">
      <formula>0</formula>
    </cfRule>
  </conditionalFormatting>
  <conditionalFormatting sqref="AE610">
    <cfRule type="cellIs" dxfId="11395" priority="5545" stopIfTrue="1" operator="greaterThan">
      <formula>0</formula>
    </cfRule>
    <cfRule type="cellIs" dxfId="11394" priority="5546" stopIfTrue="1" operator="lessThan">
      <formula>0</formula>
    </cfRule>
  </conditionalFormatting>
  <conditionalFormatting sqref="AE610">
    <cfRule type="cellIs" dxfId="11393" priority="5543" stopIfTrue="1" operator="greaterThan">
      <formula>0</formula>
    </cfRule>
    <cfRule type="cellIs" dxfId="11392" priority="5544" stopIfTrue="1" operator="lessThan">
      <formula>0</formula>
    </cfRule>
  </conditionalFormatting>
  <conditionalFormatting sqref="AE610">
    <cfRule type="cellIs" dxfId="11391" priority="5541" stopIfTrue="1" operator="greaterThan">
      <formula>0</formula>
    </cfRule>
    <cfRule type="cellIs" dxfId="11390" priority="5542" stopIfTrue="1" operator="lessThan">
      <formula>0</formula>
    </cfRule>
  </conditionalFormatting>
  <conditionalFormatting sqref="AE625:AE626 AE629:AE631">
    <cfRule type="cellIs" dxfId="11389" priority="5539" stopIfTrue="1" operator="greaterThan">
      <formula>0</formula>
    </cfRule>
    <cfRule type="cellIs" dxfId="11388" priority="5540" stopIfTrue="1" operator="lessThan">
      <formula>0</formula>
    </cfRule>
  </conditionalFormatting>
  <conditionalFormatting sqref="AE625:AE626 AE629:AE631">
    <cfRule type="cellIs" dxfId="11387" priority="5537" stopIfTrue="1" operator="greaterThan">
      <formula>0</formula>
    </cfRule>
    <cfRule type="cellIs" dxfId="11386" priority="5538" stopIfTrue="1" operator="lessThan">
      <formula>0</formula>
    </cfRule>
  </conditionalFormatting>
  <conditionalFormatting sqref="AE625:AE626 AE629:AE631">
    <cfRule type="cellIs" dxfId="11385" priority="5535" stopIfTrue="1" operator="greaterThan">
      <formula>0</formula>
    </cfRule>
    <cfRule type="cellIs" dxfId="11384" priority="5536" stopIfTrue="1" operator="lessThan">
      <formula>0</formula>
    </cfRule>
  </conditionalFormatting>
  <conditionalFormatting sqref="AB618">
    <cfRule type="cellIs" dxfId="11383" priority="5533" stopIfTrue="1" operator="greaterThan">
      <formula>0</formula>
    </cfRule>
    <cfRule type="cellIs" dxfId="11382" priority="5534" stopIfTrue="1" operator="lessThan">
      <formula>0</formula>
    </cfRule>
  </conditionalFormatting>
  <conditionalFormatting sqref="AB618">
    <cfRule type="cellIs" dxfId="11381" priority="5531" stopIfTrue="1" operator="greaterThan">
      <formula>0</formula>
    </cfRule>
    <cfRule type="cellIs" dxfId="11380" priority="5532" stopIfTrue="1" operator="lessThan">
      <formula>0</formula>
    </cfRule>
  </conditionalFormatting>
  <conditionalFormatting sqref="AB618">
    <cfRule type="cellIs" dxfId="11379" priority="5529" stopIfTrue="1" operator="greaterThan">
      <formula>0</formula>
    </cfRule>
    <cfRule type="cellIs" dxfId="11378" priority="5530" stopIfTrue="1" operator="lessThan">
      <formula>0</formula>
    </cfRule>
  </conditionalFormatting>
  <conditionalFormatting sqref="AB618">
    <cfRule type="cellIs" dxfId="11377" priority="5527" stopIfTrue="1" operator="greaterThan">
      <formula>0</formula>
    </cfRule>
    <cfRule type="cellIs" dxfId="11376" priority="5528" stopIfTrue="1" operator="lessThan">
      <formula>0</formula>
    </cfRule>
  </conditionalFormatting>
  <conditionalFormatting sqref="AB618">
    <cfRule type="cellIs" dxfId="11375" priority="5525" stopIfTrue="1" operator="greaterThan">
      <formula>0</formula>
    </cfRule>
    <cfRule type="cellIs" dxfId="11374" priority="5526" stopIfTrue="1" operator="lessThan">
      <formula>0</formula>
    </cfRule>
  </conditionalFormatting>
  <conditionalFormatting sqref="AB623">
    <cfRule type="cellIs" dxfId="11373" priority="5523" stopIfTrue="1" operator="greaterThan">
      <formula>0</formula>
    </cfRule>
    <cfRule type="cellIs" dxfId="11372" priority="5524" stopIfTrue="1" operator="lessThan">
      <formula>0</formula>
    </cfRule>
  </conditionalFormatting>
  <conditionalFormatting sqref="AB623">
    <cfRule type="cellIs" dxfId="11371" priority="5521" stopIfTrue="1" operator="greaterThan">
      <formula>0</formula>
    </cfRule>
    <cfRule type="cellIs" dxfId="11370" priority="5522" stopIfTrue="1" operator="lessThan">
      <formula>0</formula>
    </cfRule>
  </conditionalFormatting>
  <conditionalFormatting sqref="AB623">
    <cfRule type="cellIs" dxfId="11369" priority="5519" stopIfTrue="1" operator="greaterThan">
      <formula>0</formula>
    </cfRule>
    <cfRule type="cellIs" dxfId="11368" priority="5520" stopIfTrue="1" operator="lessThan">
      <formula>0</formula>
    </cfRule>
  </conditionalFormatting>
  <conditionalFormatting sqref="AB623">
    <cfRule type="cellIs" dxfId="11367" priority="5517" stopIfTrue="1" operator="greaterThan">
      <formula>0</formula>
    </cfRule>
    <cfRule type="cellIs" dxfId="11366" priority="5518" stopIfTrue="1" operator="lessThan">
      <formula>0</formula>
    </cfRule>
  </conditionalFormatting>
  <conditionalFormatting sqref="AB623">
    <cfRule type="cellIs" dxfId="11365" priority="5515" stopIfTrue="1" operator="greaterThan">
      <formula>0</formula>
    </cfRule>
    <cfRule type="cellIs" dxfId="11364" priority="5516" stopIfTrue="1" operator="lessThan">
      <formula>0</formula>
    </cfRule>
  </conditionalFormatting>
  <conditionalFormatting sqref="AE618">
    <cfRule type="cellIs" dxfId="11363" priority="5513" stopIfTrue="1" operator="greaterThan">
      <formula>0</formula>
    </cfRule>
    <cfRule type="cellIs" dxfId="11362" priority="5514" stopIfTrue="1" operator="lessThan">
      <formula>0</formula>
    </cfRule>
  </conditionalFormatting>
  <conditionalFormatting sqref="AE618">
    <cfRule type="cellIs" dxfId="11361" priority="5511" stopIfTrue="1" operator="greaterThan">
      <formula>0</formula>
    </cfRule>
    <cfRule type="cellIs" dxfId="11360" priority="5512" stopIfTrue="1" operator="lessThan">
      <formula>0</formula>
    </cfRule>
  </conditionalFormatting>
  <conditionalFormatting sqref="AE618">
    <cfRule type="cellIs" dxfId="11359" priority="5509" stopIfTrue="1" operator="greaterThan">
      <formula>0</formula>
    </cfRule>
    <cfRule type="cellIs" dxfId="11358" priority="5510" stopIfTrue="1" operator="lessThan">
      <formula>0</formula>
    </cfRule>
  </conditionalFormatting>
  <conditionalFormatting sqref="AE618">
    <cfRule type="cellIs" dxfId="11357" priority="5507" stopIfTrue="1" operator="greaterThan">
      <formula>0</formula>
    </cfRule>
    <cfRule type="cellIs" dxfId="11356" priority="5508" stopIfTrue="1" operator="lessThan">
      <formula>0</formula>
    </cfRule>
  </conditionalFormatting>
  <conditionalFormatting sqref="AE618">
    <cfRule type="cellIs" dxfId="11355" priority="5505" stopIfTrue="1" operator="greaterThan">
      <formula>0</formula>
    </cfRule>
    <cfRule type="cellIs" dxfId="11354" priority="5506" stopIfTrue="1" operator="lessThan">
      <formula>0</formula>
    </cfRule>
  </conditionalFormatting>
  <conditionalFormatting sqref="AE623">
    <cfRule type="cellIs" dxfId="11353" priority="5503" stopIfTrue="1" operator="greaterThan">
      <formula>0</formula>
    </cfRule>
    <cfRule type="cellIs" dxfId="11352" priority="5504" stopIfTrue="1" operator="lessThan">
      <formula>0</formula>
    </cfRule>
  </conditionalFormatting>
  <conditionalFormatting sqref="AE623">
    <cfRule type="cellIs" dxfId="11351" priority="5501" stopIfTrue="1" operator="greaterThan">
      <formula>0</formula>
    </cfRule>
    <cfRule type="cellIs" dxfId="11350" priority="5502" stopIfTrue="1" operator="lessThan">
      <formula>0</formula>
    </cfRule>
  </conditionalFormatting>
  <conditionalFormatting sqref="AE623">
    <cfRule type="cellIs" dxfId="11349" priority="5499" stopIfTrue="1" operator="greaterThan">
      <formula>0</formula>
    </cfRule>
    <cfRule type="cellIs" dxfId="11348" priority="5500" stopIfTrue="1" operator="lessThan">
      <formula>0</formula>
    </cfRule>
  </conditionalFormatting>
  <conditionalFormatting sqref="AE623">
    <cfRule type="cellIs" dxfId="11347" priority="5497" stopIfTrue="1" operator="greaterThan">
      <formula>0</formula>
    </cfRule>
    <cfRule type="cellIs" dxfId="11346" priority="5498" stopIfTrue="1" operator="lessThan">
      <formula>0</formula>
    </cfRule>
  </conditionalFormatting>
  <conditionalFormatting sqref="AE623">
    <cfRule type="cellIs" dxfId="11345" priority="5495" stopIfTrue="1" operator="greaterThan">
      <formula>0</formula>
    </cfRule>
    <cfRule type="cellIs" dxfId="11344" priority="5496" stopIfTrue="1" operator="lessThan">
      <formula>0</formula>
    </cfRule>
  </conditionalFormatting>
  <conditionalFormatting sqref="AX621">
    <cfRule type="cellIs" dxfId="11343" priority="5493" stopIfTrue="1" operator="greaterThan">
      <formula>0</formula>
    </cfRule>
    <cfRule type="cellIs" dxfId="11342" priority="5494" stopIfTrue="1" operator="lessThan">
      <formula>0</formula>
    </cfRule>
  </conditionalFormatting>
  <conditionalFormatting sqref="AB627:AB628">
    <cfRule type="cellIs" dxfId="11341" priority="5491" stopIfTrue="1" operator="greaterThan">
      <formula>0</formula>
    </cfRule>
    <cfRule type="cellIs" dxfId="11340" priority="5492" stopIfTrue="1" operator="lessThan">
      <formula>0</formula>
    </cfRule>
  </conditionalFormatting>
  <conditionalFormatting sqref="AB627:AB628">
    <cfRule type="cellIs" dxfId="11339" priority="5489" stopIfTrue="1" operator="greaterThan">
      <formula>0</formula>
    </cfRule>
    <cfRule type="cellIs" dxfId="11338" priority="5490" stopIfTrue="1" operator="lessThan">
      <formula>0</formula>
    </cfRule>
  </conditionalFormatting>
  <conditionalFormatting sqref="AB627:AB628">
    <cfRule type="cellIs" dxfId="11337" priority="5487" stopIfTrue="1" operator="greaterThan">
      <formula>0</formula>
    </cfRule>
    <cfRule type="cellIs" dxfId="11336" priority="5488" stopIfTrue="1" operator="lessThan">
      <formula>0</formula>
    </cfRule>
  </conditionalFormatting>
  <conditionalFormatting sqref="AB627:AB628">
    <cfRule type="cellIs" dxfId="11335" priority="5485" stopIfTrue="1" operator="greaterThan">
      <formula>0</formula>
    </cfRule>
    <cfRule type="cellIs" dxfId="11334" priority="5486" stopIfTrue="1" operator="lessThan">
      <formula>0</formula>
    </cfRule>
  </conditionalFormatting>
  <conditionalFormatting sqref="AB627:AB628">
    <cfRule type="cellIs" dxfId="11333" priority="5483" stopIfTrue="1" operator="greaterThan">
      <formula>0</formula>
    </cfRule>
    <cfRule type="cellIs" dxfId="11332" priority="5484" stopIfTrue="1" operator="lessThan">
      <formula>0</formula>
    </cfRule>
  </conditionalFormatting>
  <conditionalFormatting sqref="AE627:AE628">
    <cfRule type="cellIs" dxfId="11331" priority="5481" stopIfTrue="1" operator="greaterThan">
      <formula>0</formula>
    </cfRule>
    <cfRule type="cellIs" dxfId="11330" priority="5482" stopIfTrue="1" operator="lessThan">
      <formula>0</formula>
    </cfRule>
  </conditionalFormatting>
  <conditionalFormatting sqref="AE627:AE628">
    <cfRule type="cellIs" dxfId="11329" priority="5479" stopIfTrue="1" operator="greaterThan">
      <formula>0</formula>
    </cfRule>
    <cfRule type="cellIs" dxfId="11328" priority="5480" stopIfTrue="1" operator="lessThan">
      <formula>0</formula>
    </cfRule>
  </conditionalFormatting>
  <conditionalFormatting sqref="AE627:AE628">
    <cfRule type="cellIs" dxfId="11327" priority="5477" stopIfTrue="1" operator="greaterThan">
      <formula>0</formula>
    </cfRule>
    <cfRule type="cellIs" dxfId="11326" priority="5478" stopIfTrue="1" operator="lessThan">
      <formula>0</formula>
    </cfRule>
  </conditionalFormatting>
  <conditionalFormatting sqref="AE627:AE628">
    <cfRule type="cellIs" dxfId="11325" priority="5475" stopIfTrue="1" operator="greaterThan">
      <formula>0</formula>
    </cfRule>
    <cfRule type="cellIs" dxfId="11324" priority="5476" stopIfTrue="1" operator="lessThan">
      <formula>0</formula>
    </cfRule>
  </conditionalFormatting>
  <conditionalFormatting sqref="AE627:AE628">
    <cfRule type="cellIs" dxfId="11323" priority="5473" stopIfTrue="1" operator="greaterThan">
      <formula>0</formula>
    </cfRule>
    <cfRule type="cellIs" dxfId="11322" priority="5474" stopIfTrue="1" operator="lessThan">
      <formula>0</formula>
    </cfRule>
  </conditionalFormatting>
  <conditionalFormatting sqref="AB636:AB637 AB640:AB644">
    <cfRule type="cellIs" dxfId="11321" priority="5471" stopIfTrue="1" operator="greaterThan">
      <formula>0</formula>
    </cfRule>
    <cfRule type="cellIs" dxfId="11320" priority="5472" stopIfTrue="1" operator="lessThan">
      <formula>0</formula>
    </cfRule>
  </conditionalFormatting>
  <conditionalFormatting sqref="AE636:AE637 AE640:AE644">
    <cfRule type="cellIs" dxfId="11319" priority="5469" stopIfTrue="1" operator="greaterThan">
      <formula>0</formula>
    </cfRule>
    <cfRule type="cellIs" dxfId="11318" priority="5470" stopIfTrue="1" operator="lessThan">
      <formula>0</formula>
    </cfRule>
  </conditionalFormatting>
  <conditionalFormatting sqref="AX605:AX606">
    <cfRule type="cellIs" dxfId="11317" priority="5455" stopIfTrue="1" operator="greaterThan">
      <formula>0</formula>
    </cfRule>
    <cfRule type="cellIs" dxfId="11316" priority="5456" stopIfTrue="1" operator="lessThan">
      <formula>0</formula>
    </cfRule>
  </conditionalFormatting>
  <conditionalFormatting sqref="AX605:AX606">
    <cfRule type="cellIs" dxfId="11315" priority="5453" stopIfTrue="1" operator="greaterThan">
      <formula>0</formula>
    </cfRule>
    <cfRule type="cellIs" dxfId="11314" priority="5454" stopIfTrue="1" operator="lessThan">
      <formula>0</formula>
    </cfRule>
  </conditionalFormatting>
  <conditionalFormatting sqref="AX605:AX606">
    <cfRule type="cellIs" dxfId="11313" priority="5451" stopIfTrue="1" operator="greaterThan">
      <formula>0</formula>
    </cfRule>
    <cfRule type="cellIs" dxfId="11312" priority="5452" stopIfTrue="1" operator="lessThan">
      <formula>0</formula>
    </cfRule>
  </conditionalFormatting>
  <conditionalFormatting sqref="AX605:AX606">
    <cfRule type="cellIs" dxfId="11311" priority="5449" stopIfTrue="1" operator="greaterThan">
      <formula>0</formula>
    </cfRule>
    <cfRule type="cellIs" dxfId="11310" priority="5450" stopIfTrue="1" operator="lessThan">
      <formula>0</formula>
    </cfRule>
  </conditionalFormatting>
  <conditionalFormatting sqref="AX605:AX606">
    <cfRule type="cellIs" dxfId="11309" priority="5447" stopIfTrue="1" operator="greaterThan">
      <formula>0</formula>
    </cfRule>
    <cfRule type="cellIs" dxfId="11308" priority="5448" stopIfTrue="1" operator="lessThan">
      <formula>0</formula>
    </cfRule>
  </conditionalFormatting>
  <conditionalFormatting sqref="AB605:AB606">
    <cfRule type="cellIs" dxfId="11307" priority="5445" stopIfTrue="1" operator="greaterThan">
      <formula>0</formula>
    </cfRule>
    <cfRule type="cellIs" dxfId="11306" priority="5446" stopIfTrue="1" operator="lessThan">
      <formula>0</formula>
    </cfRule>
  </conditionalFormatting>
  <conditionalFormatting sqref="AB605:AB606">
    <cfRule type="cellIs" dxfId="11305" priority="5443" stopIfTrue="1" operator="greaterThan">
      <formula>0</formula>
    </cfRule>
    <cfRule type="cellIs" dxfId="11304" priority="5444" stopIfTrue="1" operator="lessThan">
      <formula>0</formula>
    </cfRule>
  </conditionalFormatting>
  <conditionalFormatting sqref="AB605:AB606">
    <cfRule type="cellIs" dxfId="11303" priority="5441" stopIfTrue="1" operator="greaterThan">
      <formula>0</formula>
    </cfRule>
    <cfRule type="cellIs" dxfId="11302" priority="5442" stopIfTrue="1" operator="lessThan">
      <formula>0</formula>
    </cfRule>
  </conditionalFormatting>
  <conditionalFormatting sqref="AB605:AB606">
    <cfRule type="cellIs" dxfId="11301" priority="5439" stopIfTrue="1" operator="greaterThan">
      <formula>0</formula>
    </cfRule>
    <cfRule type="cellIs" dxfId="11300" priority="5440" stopIfTrue="1" operator="lessThan">
      <formula>0</formula>
    </cfRule>
  </conditionalFormatting>
  <conditionalFormatting sqref="AB605:AB606">
    <cfRule type="cellIs" dxfId="11299" priority="5437" stopIfTrue="1" operator="greaterThan">
      <formula>0</formula>
    </cfRule>
    <cfRule type="cellIs" dxfId="11298" priority="5438" stopIfTrue="1" operator="lessThan">
      <formula>0</formula>
    </cfRule>
  </conditionalFormatting>
  <conditionalFormatting sqref="AE605:AE606">
    <cfRule type="cellIs" dxfId="11297" priority="5435" stopIfTrue="1" operator="greaterThan">
      <formula>0</formula>
    </cfRule>
    <cfRule type="cellIs" dxfId="11296" priority="5436" stopIfTrue="1" operator="lessThan">
      <formula>0</formula>
    </cfRule>
  </conditionalFormatting>
  <conditionalFormatting sqref="AE605:AE606">
    <cfRule type="cellIs" dxfId="11295" priority="5433" stopIfTrue="1" operator="greaterThan">
      <formula>0</formula>
    </cfRule>
    <cfRule type="cellIs" dxfId="11294" priority="5434" stopIfTrue="1" operator="lessThan">
      <formula>0</formula>
    </cfRule>
  </conditionalFormatting>
  <conditionalFormatting sqref="AE605:AE606">
    <cfRule type="cellIs" dxfId="11293" priority="5431" stopIfTrue="1" operator="greaterThan">
      <formula>0</formula>
    </cfRule>
    <cfRule type="cellIs" dxfId="11292" priority="5432" stopIfTrue="1" operator="lessThan">
      <formula>0</formula>
    </cfRule>
  </conditionalFormatting>
  <conditionalFormatting sqref="AE605:AE606">
    <cfRule type="cellIs" dxfId="11291" priority="5429" stopIfTrue="1" operator="greaterThan">
      <formula>0</formula>
    </cfRule>
    <cfRule type="cellIs" dxfId="11290" priority="5430" stopIfTrue="1" operator="lessThan">
      <formula>0</formula>
    </cfRule>
  </conditionalFormatting>
  <conditionalFormatting sqref="AE605:AE606">
    <cfRule type="cellIs" dxfId="11289" priority="5427" stopIfTrue="1" operator="greaterThan">
      <formula>0</formula>
    </cfRule>
    <cfRule type="cellIs" dxfId="11288" priority="5428" stopIfTrue="1" operator="lessThan">
      <formula>0</formula>
    </cfRule>
  </conditionalFormatting>
  <conditionalFormatting sqref="AH605:AH606">
    <cfRule type="cellIs" dxfId="11287" priority="5425" stopIfTrue="1" operator="greaterThan">
      <formula>0</formula>
    </cfRule>
    <cfRule type="cellIs" dxfId="11286" priority="5426" stopIfTrue="1" operator="lessThan">
      <formula>0</formula>
    </cfRule>
  </conditionalFormatting>
  <conditionalFormatting sqref="AH605:AH606">
    <cfRule type="cellIs" dxfId="11285" priority="5423" stopIfTrue="1" operator="greaterThan">
      <formula>0</formula>
    </cfRule>
    <cfRule type="cellIs" dxfId="11284" priority="5424" stopIfTrue="1" operator="lessThan">
      <formula>0</formula>
    </cfRule>
  </conditionalFormatting>
  <conditionalFormatting sqref="AH605:AH606">
    <cfRule type="cellIs" dxfId="11283" priority="5421" stopIfTrue="1" operator="greaterThan">
      <formula>0</formula>
    </cfRule>
    <cfRule type="cellIs" dxfId="11282" priority="5422" stopIfTrue="1" operator="lessThan">
      <formula>0</formula>
    </cfRule>
  </conditionalFormatting>
  <conditionalFormatting sqref="AH605:AH606">
    <cfRule type="cellIs" dxfId="11281" priority="5419" stopIfTrue="1" operator="greaterThan">
      <formula>0</formula>
    </cfRule>
    <cfRule type="cellIs" dxfId="11280" priority="5420" stopIfTrue="1" operator="lessThan">
      <formula>0</formula>
    </cfRule>
  </conditionalFormatting>
  <conditionalFormatting sqref="AH605:AH606">
    <cfRule type="cellIs" dxfId="11279" priority="5417" stopIfTrue="1" operator="greaterThan">
      <formula>0</formula>
    </cfRule>
    <cfRule type="cellIs" dxfId="11278" priority="5418" stopIfTrue="1" operator="lessThan">
      <formula>0</formula>
    </cfRule>
  </conditionalFormatting>
  <conditionalFormatting sqref="AX632:AX634">
    <cfRule type="cellIs" dxfId="11277" priority="5415" stopIfTrue="1" operator="greaterThan">
      <formula>0</formula>
    </cfRule>
    <cfRule type="cellIs" dxfId="11276" priority="5416" stopIfTrue="1" operator="lessThan">
      <formula>0</formula>
    </cfRule>
  </conditionalFormatting>
  <conditionalFormatting sqref="AB632:AB633">
    <cfRule type="cellIs" dxfId="11275" priority="5413" stopIfTrue="1" operator="greaterThan">
      <formula>0</formula>
    </cfRule>
    <cfRule type="cellIs" dxfId="11274" priority="5414" stopIfTrue="1" operator="lessThan">
      <formula>0</formula>
    </cfRule>
  </conditionalFormatting>
  <conditionalFormatting sqref="AB632:AB633">
    <cfRule type="cellIs" dxfId="11273" priority="5411" stopIfTrue="1" operator="greaterThan">
      <formula>0</formula>
    </cfRule>
    <cfRule type="cellIs" dxfId="11272" priority="5412" stopIfTrue="1" operator="lessThan">
      <formula>0</formula>
    </cfRule>
  </conditionalFormatting>
  <conditionalFormatting sqref="AB632:AB633">
    <cfRule type="cellIs" dxfId="11271" priority="5409" stopIfTrue="1" operator="greaterThan">
      <formula>0</formula>
    </cfRule>
    <cfRule type="cellIs" dxfId="11270" priority="5410" stopIfTrue="1" operator="lessThan">
      <formula>0</formula>
    </cfRule>
  </conditionalFormatting>
  <conditionalFormatting sqref="AB632:AB633">
    <cfRule type="cellIs" dxfId="11269" priority="5407" stopIfTrue="1" operator="greaterThan">
      <formula>0</formula>
    </cfRule>
    <cfRule type="cellIs" dxfId="11268" priority="5408" stopIfTrue="1" operator="lessThan">
      <formula>0</formula>
    </cfRule>
  </conditionalFormatting>
  <conditionalFormatting sqref="AB632:AB633">
    <cfRule type="cellIs" dxfId="11267" priority="5405" stopIfTrue="1" operator="greaterThan">
      <formula>0</formula>
    </cfRule>
    <cfRule type="cellIs" dxfId="11266" priority="5406" stopIfTrue="1" operator="lessThan">
      <formula>0</formula>
    </cfRule>
  </conditionalFormatting>
  <conditionalFormatting sqref="AH632:AH635">
    <cfRule type="cellIs" dxfId="11265" priority="5393" stopIfTrue="1" operator="greaterThan">
      <formula>0</formula>
    </cfRule>
    <cfRule type="cellIs" dxfId="11264" priority="5394" stopIfTrue="1" operator="lessThan">
      <formula>0</formula>
    </cfRule>
  </conditionalFormatting>
  <conditionalFormatting sqref="AH632:AH635">
    <cfRule type="cellIs" dxfId="11263" priority="5391" stopIfTrue="1" operator="greaterThan">
      <formula>0</formula>
    </cfRule>
    <cfRule type="cellIs" dxfId="11262" priority="5392" stopIfTrue="1" operator="lessThan">
      <formula>0</formula>
    </cfRule>
  </conditionalFormatting>
  <conditionalFormatting sqref="AH632:AH635">
    <cfRule type="cellIs" dxfId="11261" priority="5389" stopIfTrue="1" operator="greaterThan">
      <formula>0</formula>
    </cfRule>
    <cfRule type="cellIs" dxfId="11260" priority="5390" stopIfTrue="1" operator="lessThan">
      <formula>0</formula>
    </cfRule>
  </conditionalFormatting>
  <conditionalFormatting sqref="AH632:AH635">
    <cfRule type="cellIs" dxfId="11259" priority="5387" stopIfTrue="1" operator="greaterThan">
      <formula>0</formula>
    </cfRule>
    <cfRule type="cellIs" dxfId="11258" priority="5388" stopIfTrue="1" operator="lessThan">
      <formula>0</formula>
    </cfRule>
  </conditionalFormatting>
  <conditionalFormatting sqref="AH632:AH635">
    <cfRule type="cellIs" dxfId="11257" priority="5385" stopIfTrue="1" operator="greaterThan">
      <formula>0</formula>
    </cfRule>
    <cfRule type="cellIs" dxfId="11256" priority="5386" stopIfTrue="1" operator="lessThan">
      <formula>0</formula>
    </cfRule>
  </conditionalFormatting>
  <conditionalFormatting sqref="AE632:AE633">
    <cfRule type="cellIs" dxfId="11255" priority="5383" stopIfTrue="1" operator="greaterThan">
      <formula>0</formula>
    </cfRule>
    <cfRule type="cellIs" dxfId="11254" priority="5384" stopIfTrue="1" operator="lessThan">
      <formula>0</formula>
    </cfRule>
  </conditionalFormatting>
  <conditionalFormatting sqref="AE632:AE633">
    <cfRule type="cellIs" dxfId="11253" priority="5381" stopIfTrue="1" operator="greaterThan">
      <formula>0</formula>
    </cfRule>
    <cfRule type="cellIs" dxfId="11252" priority="5382" stopIfTrue="1" operator="lessThan">
      <formula>0</formula>
    </cfRule>
  </conditionalFormatting>
  <conditionalFormatting sqref="AE632:AE633">
    <cfRule type="cellIs" dxfId="11251" priority="5379" stopIfTrue="1" operator="greaterThan">
      <formula>0</formula>
    </cfRule>
    <cfRule type="cellIs" dxfId="11250" priority="5380" stopIfTrue="1" operator="lessThan">
      <formula>0</formula>
    </cfRule>
  </conditionalFormatting>
  <conditionalFormatting sqref="AE632:AE633">
    <cfRule type="cellIs" dxfId="11249" priority="5377" stopIfTrue="1" operator="greaterThan">
      <formula>0</formula>
    </cfRule>
    <cfRule type="cellIs" dxfId="11248" priority="5378" stopIfTrue="1" operator="lessThan">
      <formula>0</formula>
    </cfRule>
  </conditionalFormatting>
  <conditionalFormatting sqref="AE632:AE633">
    <cfRule type="cellIs" dxfId="11247" priority="5375" stopIfTrue="1" operator="greaterThan">
      <formula>0</formula>
    </cfRule>
    <cfRule type="cellIs" dxfId="11246" priority="5376" stopIfTrue="1" operator="lessThan">
      <formula>0</formula>
    </cfRule>
  </conditionalFormatting>
  <conditionalFormatting sqref="AX635">
    <cfRule type="cellIs" dxfId="11245" priority="5373" stopIfTrue="1" operator="greaterThan">
      <formula>0</formula>
    </cfRule>
    <cfRule type="cellIs" dxfId="11244" priority="5374" stopIfTrue="1" operator="lessThan">
      <formula>0</formula>
    </cfRule>
  </conditionalFormatting>
  <conditionalFormatting sqref="AB635">
    <cfRule type="cellIs" dxfId="11243" priority="5371" stopIfTrue="1" operator="greaterThan">
      <formula>0</formula>
    </cfRule>
    <cfRule type="cellIs" dxfId="11242" priority="5372" stopIfTrue="1" operator="lessThan">
      <formula>0</formula>
    </cfRule>
  </conditionalFormatting>
  <conditionalFormatting sqref="AB635">
    <cfRule type="cellIs" dxfId="11241" priority="5369" stopIfTrue="1" operator="greaterThan">
      <formula>0</formula>
    </cfRule>
    <cfRule type="cellIs" dxfId="11240" priority="5370" stopIfTrue="1" operator="lessThan">
      <formula>0</formula>
    </cfRule>
  </conditionalFormatting>
  <conditionalFormatting sqref="AB635">
    <cfRule type="cellIs" dxfId="11239" priority="5367" stopIfTrue="1" operator="greaterThan">
      <formula>0</formula>
    </cfRule>
    <cfRule type="cellIs" dxfId="11238" priority="5368" stopIfTrue="1" operator="lessThan">
      <formula>0</formula>
    </cfRule>
  </conditionalFormatting>
  <conditionalFormatting sqref="AB635">
    <cfRule type="cellIs" dxfId="11237" priority="5365" stopIfTrue="1" operator="greaterThan">
      <formula>0</formula>
    </cfRule>
    <cfRule type="cellIs" dxfId="11236" priority="5366" stopIfTrue="1" operator="lessThan">
      <formula>0</formula>
    </cfRule>
  </conditionalFormatting>
  <conditionalFormatting sqref="AB635">
    <cfRule type="cellIs" dxfId="11235" priority="5363" stopIfTrue="1" operator="greaterThan">
      <formula>0</formula>
    </cfRule>
    <cfRule type="cellIs" dxfId="11234" priority="5364" stopIfTrue="1" operator="lessThan">
      <formula>0</formula>
    </cfRule>
  </conditionalFormatting>
  <conditionalFormatting sqref="AE635">
    <cfRule type="cellIs" dxfId="11233" priority="5361" stopIfTrue="1" operator="greaterThan">
      <formula>0</formula>
    </cfRule>
    <cfRule type="cellIs" dxfId="11232" priority="5362" stopIfTrue="1" operator="lessThan">
      <formula>0</formula>
    </cfRule>
  </conditionalFormatting>
  <conditionalFormatting sqref="AE635">
    <cfRule type="cellIs" dxfId="11231" priority="5359" stopIfTrue="1" operator="greaterThan">
      <formula>0</formula>
    </cfRule>
    <cfRule type="cellIs" dxfId="11230" priority="5360" stopIfTrue="1" operator="lessThan">
      <formula>0</formula>
    </cfRule>
  </conditionalFormatting>
  <conditionalFormatting sqref="AE635">
    <cfRule type="cellIs" dxfId="11229" priority="5357" stopIfTrue="1" operator="greaterThan">
      <formula>0</formula>
    </cfRule>
    <cfRule type="cellIs" dxfId="11228" priority="5358" stopIfTrue="1" operator="lessThan">
      <formula>0</formula>
    </cfRule>
  </conditionalFormatting>
  <conditionalFormatting sqref="AE635">
    <cfRule type="cellIs" dxfId="11227" priority="5355" stopIfTrue="1" operator="greaterThan">
      <formula>0</formula>
    </cfRule>
    <cfRule type="cellIs" dxfId="11226" priority="5356" stopIfTrue="1" operator="lessThan">
      <formula>0</formula>
    </cfRule>
  </conditionalFormatting>
  <conditionalFormatting sqref="AE635">
    <cfRule type="cellIs" dxfId="11225" priority="5353" stopIfTrue="1" operator="greaterThan">
      <formula>0</formula>
    </cfRule>
    <cfRule type="cellIs" dxfId="11224" priority="5354" stopIfTrue="1" operator="lessThan">
      <formula>0</formula>
    </cfRule>
  </conditionalFormatting>
  <conditionalFormatting sqref="AE638:AE639">
    <cfRule type="cellIs" dxfId="11223" priority="5349" stopIfTrue="1" operator="greaterThan">
      <formula>0</formula>
    </cfRule>
    <cfRule type="cellIs" dxfId="11222" priority="5350" stopIfTrue="1" operator="lessThan">
      <formula>0</formula>
    </cfRule>
  </conditionalFormatting>
  <conditionalFormatting sqref="AH638:AH639">
    <cfRule type="cellIs" dxfId="11221" priority="5347" stopIfTrue="1" operator="greaterThan">
      <formula>0</formula>
    </cfRule>
    <cfRule type="cellIs" dxfId="11220" priority="5348" stopIfTrue="1" operator="lessThan">
      <formula>0</formula>
    </cfRule>
  </conditionalFormatting>
  <conditionalFormatting sqref="AB638:AB639">
    <cfRule type="cellIs" dxfId="11219" priority="5345" stopIfTrue="1" operator="greaterThan">
      <formula>0</formula>
    </cfRule>
    <cfRule type="cellIs" dxfId="11218" priority="5346" stopIfTrue="1" operator="lessThan">
      <formula>0</formula>
    </cfRule>
  </conditionalFormatting>
  <conditionalFormatting sqref="AE645">
    <cfRule type="cellIs" dxfId="11217" priority="5337" stopIfTrue="1" operator="greaterThan">
      <formula>0</formula>
    </cfRule>
    <cfRule type="cellIs" dxfId="11216" priority="5338" stopIfTrue="1" operator="lessThan">
      <formula>0</formula>
    </cfRule>
  </conditionalFormatting>
  <conditionalFormatting sqref="AE645">
    <cfRule type="cellIs" dxfId="11215" priority="5335" stopIfTrue="1" operator="greaterThan">
      <formula>0</formula>
    </cfRule>
    <cfRule type="cellIs" dxfId="11214" priority="5336" stopIfTrue="1" operator="lessThan">
      <formula>0</formula>
    </cfRule>
  </conditionalFormatting>
  <conditionalFormatting sqref="AE645">
    <cfRule type="cellIs" dxfId="11213" priority="5333" stopIfTrue="1" operator="greaterThan">
      <formula>0</formula>
    </cfRule>
    <cfRule type="cellIs" dxfId="11212" priority="5334" stopIfTrue="1" operator="lessThan">
      <formula>0</formula>
    </cfRule>
  </conditionalFormatting>
  <conditionalFormatting sqref="AB645">
    <cfRule type="cellIs" dxfId="11211" priority="5325" stopIfTrue="1" operator="greaterThan">
      <formula>0</formula>
    </cfRule>
    <cfRule type="cellIs" dxfId="11210" priority="5326" stopIfTrue="1" operator="lessThan">
      <formula>0</formula>
    </cfRule>
  </conditionalFormatting>
  <conditionalFormatting sqref="AB645">
    <cfRule type="cellIs" dxfId="11209" priority="5323" stopIfTrue="1" operator="greaterThan">
      <formula>0</formula>
    </cfRule>
    <cfRule type="cellIs" dxfId="11208" priority="5324" stopIfTrue="1" operator="lessThan">
      <formula>0</formula>
    </cfRule>
  </conditionalFormatting>
  <conditionalFormatting sqref="AB645">
    <cfRule type="cellIs" dxfId="11207" priority="5321" stopIfTrue="1" operator="greaterThan">
      <formula>0</formula>
    </cfRule>
    <cfRule type="cellIs" dxfId="11206" priority="5322" stopIfTrue="1" operator="lessThan">
      <formula>0</formula>
    </cfRule>
  </conditionalFormatting>
  <conditionalFormatting sqref="AX705:AX706 AX712 AX708:AX710">
    <cfRule type="cellIs" dxfId="11205" priority="5307" stopIfTrue="1" operator="greaterThan">
      <formula>0</formula>
    </cfRule>
    <cfRule type="cellIs" dxfId="11204" priority="5308" stopIfTrue="1" operator="lessThan">
      <formula>0</formula>
    </cfRule>
  </conditionalFormatting>
  <conditionalFormatting sqref="AX705:AX706 AX712 AX708:AX710">
    <cfRule type="cellIs" dxfId="11203" priority="5305" stopIfTrue="1" operator="greaterThan">
      <formula>0</formula>
    </cfRule>
    <cfRule type="cellIs" dxfId="11202" priority="5306" stopIfTrue="1" operator="lessThan">
      <formula>0</formula>
    </cfRule>
  </conditionalFormatting>
  <conditionalFormatting sqref="AX705:AX706 AX712 AX708:AX710">
    <cfRule type="cellIs" dxfId="11201" priority="5303" stopIfTrue="1" operator="greaterThan">
      <formula>0</formula>
    </cfRule>
    <cfRule type="cellIs" dxfId="11200" priority="5304" stopIfTrue="1" operator="lessThan">
      <formula>0</formula>
    </cfRule>
  </conditionalFormatting>
  <conditionalFormatting sqref="AB649:AB651 AB653">
    <cfRule type="cellIs" dxfId="11199" priority="5301" stopIfTrue="1" operator="greaterThan">
      <formula>0</formula>
    </cfRule>
    <cfRule type="cellIs" dxfId="11198" priority="5302" stopIfTrue="1" operator="lessThan">
      <formula>0</formula>
    </cfRule>
  </conditionalFormatting>
  <conditionalFormatting sqref="AB649:AB651 AB653">
    <cfRule type="cellIs" dxfId="11197" priority="5299" stopIfTrue="1" operator="greaterThan">
      <formula>0</formula>
    </cfRule>
    <cfRule type="cellIs" dxfId="11196" priority="5300" stopIfTrue="1" operator="lessThan">
      <formula>0</formula>
    </cfRule>
  </conditionalFormatting>
  <conditionalFormatting sqref="AB649:AB651 AB653">
    <cfRule type="cellIs" dxfId="11195" priority="5297" stopIfTrue="1" operator="greaterThan">
      <formula>0</formula>
    </cfRule>
    <cfRule type="cellIs" dxfId="11194" priority="5298" stopIfTrue="1" operator="lessThan">
      <formula>0</formula>
    </cfRule>
  </conditionalFormatting>
  <conditionalFormatting sqref="AB649:AB651 AB653">
    <cfRule type="cellIs" dxfId="11193" priority="5295" stopIfTrue="1" operator="greaterThan">
      <formula>0</formula>
    </cfRule>
    <cfRule type="cellIs" dxfId="11192" priority="5296" stopIfTrue="1" operator="lessThan">
      <formula>0</formula>
    </cfRule>
  </conditionalFormatting>
  <conditionalFormatting sqref="AB649:AB651 AB653">
    <cfRule type="cellIs" dxfId="11191" priority="5293" stopIfTrue="1" operator="greaterThan">
      <formula>0</formula>
    </cfRule>
    <cfRule type="cellIs" dxfId="11190" priority="5294" stopIfTrue="1" operator="lessThan">
      <formula>0</formula>
    </cfRule>
  </conditionalFormatting>
  <conditionalFormatting sqref="AE649:AE651 AE653">
    <cfRule type="cellIs" dxfId="11189" priority="5291" stopIfTrue="1" operator="greaterThan">
      <formula>0</formula>
    </cfRule>
    <cfRule type="cellIs" dxfId="11188" priority="5292" stopIfTrue="1" operator="lessThan">
      <formula>0</formula>
    </cfRule>
  </conditionalFormatting>
  <conditionalFormatting sqref="AE649:AE651 AE653">
    <cfRule type="cellIs" dxfId="11187" priority="5289" stopIfTrue="1" operator="greaterThan">
      <formula>0</formula>
    </cfRule>
    <cfRule type="cellIs" dxfId="11186" priority="5290" stopIfTrue="1" operator="lessThan">
      <formula>0</formula>
    </cfRule>
  </conditionalFormatting>
  <conditionalFormatting sqref="AE649:AE651 AE653">
    <cfRule type="cellIs" dxfId="11185" priority="5287" stopIfTrue="1" operator="greaterThan">
      <formula>0</formula>
    </cfRule>
    <cfRule type="cellIs" dxfId="11184" priority="5288" stopIfTrue="1" operator="lessThan">
      <formula>0</formula>
    </cfRule>
  </conditionalFormatting>
  <conditionalFormatting sqref="AE649:AE651 AE653">
    <cfRule type="cellIs" dxfId="11183" priority="5285" stopIfTrue="1" operator="greaterThan">
      <formula>0</formula>
    </cfRule>
    <cfRule type="cellIs" dxfId="11182" priority="5286" stopIfTrue="1" operator="lessThan">
      <formula>0</formula>
    </cfRule>
  </conditionalFormatting>
  <conditionalFormatting sqref="AE649:AE651 AE653">
    <cfRule type="cellIs" dxfId="11181" priority="5283" stopIfTrue="1" operator="greaterThan">
      <formula>0</formula>
    </cfRule>
    <cfRule type="cellIs" dxfId="11180" priority="5284" stopIfTrue="1" operator="lessThan">
      <formula>0</formula>
    </cfRule>
  </conditionalFormatting>
  <conditionalFormatting sqref="AX643">
    <cfRule type="cellIs" dxfId="11179" priority="5281" stopIfTrue="1" operator="greaterThan">
      <formula>0</formula>
    </cfRule>
    <cfRule type="cellIs" dxfId="11178" priority="5282" stopIfTrue="1" operator="lessThan">
      <formula>0</formula>
    </cfRule>
  </conditionalFormatting>
  <conditionalFormatting sqref="AX638:AX639">
    <cfRule type="cellIs" dxfId="11177" priority="5279" stopIfTrue="1" operator="greaterThan">
      <formula>0</formula>
    </cfRule>
    <cfRule type="cellIs" dxfId="11176" priority="5280" stopIfTrue="1" operator="lessThan">
      <formula>0</formula>
    </cfRule>
  </conditionalFormatting>
  <conditionalFormatting sqref="AB660:AB662 AB654:AB656">
    <cfRule type="cellIs" dxfId="11175" priority="5257" stopIfTrue="1" operator="greaterThan">
      <formula>0</formula>
    </cfRule>
    <cfRule type="cellIs" dxfId="11174" priority="5258" stopIfTrue="1" operator="lessThan">
      <formula>0</formula>
    </cfRule>
  </conditionalFormatting>
  <conditionalFormatting sqref="AE654:AE656">
    <cfRule type="cellIs" dxfId="11173" priority="5255" stopIfTrue="1" operator="greaterThan">
      <formula>0</formula>
    </cfRule>
    <cfRule type="cellIs" dxfId="11172" priority="5256" stopIfTrue="1" operator="lessThan">
      <formula>0</formula>
    </cfRule>
  </conditionalFormatting>
  <conditionalFormatting sqref="AX653">
    <cfRule type="cellIs" dxfId="11171" priority="5253" stopIfTrue="1" operator="greaterThan">
      <formula>0</formula>
    </cfRule>
    <cfRule type="cellIs" dxfId="11170" priority="5254" stopIfTrue="1" operator="lessThan">
      <formula>0</formula>
    </cfRule>
  </conditionalFormatting>
  <conditionalFormatting sqref="AB647:AB648">
    <cfRule type="cellIs" dxfId="11169" priority="5251" stopIfTrue="1" operator="greaterThan">
      <formula>0</formula>
    </cfRule>
    <cfRule type="cellIs" dxfId="11168" priority="5252" stopIfTrue="1" operator="lessThan">
      <formula>0</formula>
    </cfRule>
  </conditionalFormatting>
  <conditionalFormatting sqref="AB647:AB648">
    <cfRule type="cellIs" dxfId="11167" priority="5249" stopIfTrue="1" operator="greaterThan">
      <formula>0</formula>
    </cfRule>
    <cfRule type="cellIs" dxfId="11166" priority="5250" stopIfTrue="1" operator="lessThan">
      <formula>0</formula>
    </cfRule>
  </conditionalFormatting>
  <conditionalFormatting sqref="AB647:AB648">
    <cfRule type="cellIs" dxfId="11165" priority="5247" stopIfTrue="1" operator="greaterThan">
      <formula>0</formula>
    </cfRule>
    <cfRule type="cellIs" dxfId="11164" priority="5248" stopIfTrue="1" operator="lessThan">
      <formula>0</formula>
    </cfRule>
  </conditionalFormatting>
  <conditionalFormatting sqref="AB647:AB648">
    <cfRule type="cellIs" dxfId="11163" priority="5245" stopIfTrue="1" operator="greaterThan">
      <formula>0</formula>
    </cfRule>
    <cfRule type="cellIs" dxfId="11162" priority="5246" stopIfTrue="1" operator="lessThan">
      <formula>0</formula>
    </cfRule>
  </conditionalFormatting>
  <conditionalFormatting sqref="AB647:AB648">
    <cfRule type="cellIs" dxfId="11161" priority="5243" stopIfTrue="1" operator="greaterThan">
      <formula>0</formula>
    </cfRule>
    <cfRule type="cellIs" dxfId="11160" priority="5244" stopIfTrue="1" operator="lessThan">
      <formula>0</formula>
    </cfRule>
  </conditionalFormatting>
  <conditionalFormatting sqref="AE647:AE648">
    <cfRule type="cellIs" dxfId="11159" priority="5241" stopIfTrue="1" operator="greaterThan">
      <formula>0</formula>
    </cfRule>
    <cfRule type="cellIs" dxfId="11158" priority="5242" stopIfTrue="1" operator="lessThan">
      <formula>0</formula>
    </cfRule>
  </conditionalFormatting>
  <conditionalFormatting sqref="AE647:AE648">
    <cfRule type="cellIs" dxfId="11157" priority="5239" stopIfTrue="1" operator="greaterThan">
      <formula>0</formula>
    </cfRule>
    <cfRule type="cellIs" dxfId="11156" priority="5240" stopIfTrue="1" operator="lessThan">
      <formula>0</formula>
    </cfRule>
  </conditionalFormatting>
  <conditionalFormatting sqref="AE647:AE648">
    <cfRule type="cellIs" dxfId="11155" priority="5237" stopIfTrue="1" operator="greaterThan">
      <formula>0</formula>
    </cfRule>
    <cfRule type="cellIs" dxfId="11154" priority="5238" stopIfTrue="1" operator="lessThan">
      <formula>0</formula>
    </cfRule>
  </conditionalFormatting>
  <conditionalFormatting sqref="AE647:AE648">
    <cfRule type="cellIs" dxfId="11153" priority="5235" stopIfTrue="1" operator="greaterThan">
      <formula>0</formula>
    </cfRule>
    <cfRule type="cellIs" dxfId="11152" priority="5236" stopIfTrue="1" operator="lessThan">
      <formula>0</formula>
    </cfRule>
  </conditionalFormatting>
  <conditionalFormatting sqref="AE647:AE648">
    <cfRule type="cellIs" dxfId="11151" priority="5233" stopIfTrue="1" operator="greaterThan">
      <formula>0</formula>
    </cfRule>
    <cfRule type="cellIs" dxfId="11150" priority="5234" stopIfTrue="1" operator="lessThan">
      <formula>0</formula>
    </cfRule>
  </conditionalFormatting>
  <conditionalFormatting sqref="AB663">
    <cfRule type="cellIs" dxfId="11149" priority="5227" stopIfTrue="1" operator="greaterThan">
      <formula>0</formula>
    </cfRule>
    <cfRule type="cellIs" dxfId="11148" priority="5228" stopIfTrue="1" operator="lessThan">
      <formula>0</formula>
    </cfRule>
  </conditionalFormatting>
  <conditionalFormatting sqref="AB646">
    <cfRule type="cellIs" dxfId="11147" priority="5213" stopIfTrue="1" operator="greaterThan">
      <formula>0</formula>
    </cfRule>
    <cfRule type="cellIs" dxfId="11146" priority="5214" stopIfTrue="1" operator="lessThan">
      <formula>0</formula>
    </cfRule>
  </conditionalFormatting>
  <conditionalFormatting sqref="AE646">
    <cfRule type="cellIs" dxfId="11145" priority="5211" stopIfTrue="1" operator="greaterThan">
      <formula>0</formula>
    </cfRule>
    <cfRule type="cellIs" dxfId="11144" priority="5212" stopIfTrue="1" operator="lessThan">
      <formula>0</formula>
    </cfRule>
  </conditionalFormatting>
  <conditionalFormatting sqref="AE660:AE662">
    <cfRule type="cellIs" dxfId="11143" priority="5209" stopIfTrue="1" operator="greaterThan">
      <formula>0</formula>
    </cfRule>
    <cfRule type="cellIs" dxfId="11142" priority="5210" stopIfTrue="1" operator="lessThan">
      <formula>0</formula>
    </cfRule>
  </conditionalFormatting>
  <conditionalFormatting sqref="AE657:AE659">
    <cfRule type="cellIs" dxfId="11141" priority="5207" stopIfTrue="1" operator="greaterThan">
      <formula>0</formula>
    </cfRule>
    <cfRule type="cellIs" dxfId="11140" priority="5208" stopIfTrue="1" operator="lessThan">
      <formula>0</formula>
    </cfRule>
  </conditionalFormatting>
  <conditionalFormatting sqref="AB657:AB659">
    <cfRule type="cellIs" dxfId="11139" priority="5205" stopIfTrue="1" operator="greaterThan">
      <formula>0</formula>
    </cfRule>
    <cfRule type="cellIs" dxfId="11138" priority="5206" stopIfTrue="1" operator="lessThan">
      <formula>0</formula>
    </cfRule>
  </conditionalFormatting>
  <conditionalFormatting sqref="AB620">
    <cfRule type="cellIs" dxfId="11137" priority="5203" stopIfTrue="1" operator="greaterThan">
      <formula>0</formula>
    </cfRule>
    <cfRule type="cellIs" dxfId="11136" priority="5204" stopIfTrue="1" operator="lessThan">
      <formula>0</formula>
    </cfRule>
  </conditionalFormatting>
  <conditionalFormatting sqref="AE620">
    <cfRule type="cellIs" dxfId="11135" priority="5201" stopIfTrue="1" operator="greaterThan">
      <formula>0</formula>
    </cfRule>
    <cfRule type="cellIs" dxfId="11134" priority="5202" stopIfTrue="1" operator="lessThan">
      <formula>0</formula>
    </cfRule>
  </conditionalFormatting>
  <conditionalFormatting sqref="AB634">
    <cfRule type="cellIs" dxfId="11133" priority="5199" stopIfTrue="1" operator="greaterThan">
      <formula>0</formula>
    </cfRule>
    <cfRule type="cellIs" dxfId="11132" priority="5200" stopIfTrue="1" operator="lessThan">
      <formula>0</formula>
    </cfRule>
  </conditionalFormatting>
  <conditionalFormatting sqref="AE634">
    <cfRule type="cellIs" dxfId="11131" priority="5197" stopIfTrue="1" operator="greaterThan">
      <formula>0</formula>
    </cfRule>
    <cfRule type="cellIs" dxfId="11130" priority="5198" stopIfTrue="1" operator="lessThan">
      <formula>0</formula>
    </cfRule>
  </conditionalFormatting>
  <conditionalFormatting sqref="AB652">
    <cfRule type="cellIs" dxfId="11129" priority="5195" stopIfTrue="1" operator="greaterThan">
      <formula>0</formula>
    </cfRule>
    <cfRule type="cellIs" dxfId="11128" priority="5196" stopIfTrue="1" operator="lessThan">
      <formula>0</formula>
    </cfRule>
  </conditionalFormatting>
  <conditionalFormatting sqref="AB652">
    <cfRule type="cellIs" dxfId="11127" priority="5193" stopIfTrue="1" operator="greaterThan">
      <formula>0</formula>
    </cfRule>
    <cfRule type="cellIs" dxfId="11126" priority="5194" stopIfTrue="1" operator="lessThan">
      <formula>0</formula>
    </cfRule>
  </conditionalFormatting>
  <conditionalFormatting sqref="AB652">
    <cfRule type="cellIs" dxfId="11125" priority="5191" stopIfTrue="1" operator="greaterThan">
      <formula>0</formula>
    </cfRule>
    <cfRule type="cellIs" dxfId="11124" priority="5192" stopIfTrue="1" operator="lessThan">
      <formula>0</formula>
    </cfRule>
  </conditionalFormatting>
  <conditionalFormatting sqref="AB652">
    <cfRule type="cellIs" dxfId="11123" priority="5189" stopIfTrue="1" operator="greaterThan">
      <formula>0</formula>
    </cfRule>
    <cfRule type="cellIs" dxfId="11122" priority="5190" stopIfTrue="1" operator="lessThan">
      <formula>0</formula>
    </cfRule>
  </conditionalFormatting>
  <conditionalFormatting sqref="AB652">
    <cfRule type="cellIs" dxfId="11121" priority="5187" stopIfTrue="1" operator="greaterThan">
      <formula>0</formula>
    </cfRule>
    <cfRule type="cellIs" dxfId="11120" priority="5188" stopIfTrue="1" operator="lessThan">
      <formula>0</formula>
    </cfRule>
  </conditionalFormatting>
  <conditionalFormatting sqref="AE652">
    <cfRule type="cellIs" dxfId="11119" priority="5185" stopIfTrue="1" operator="greaterThan">
      <formula>0</formula>
    </cfRule>
    <cfRule type="cellIs" dxfId="11118" priority="5186" stopIfTrue="1" operator="lessThan">
      <formula>0</formula>
    </cfRule>
  </conditionalFormatting>
  <conditionalFormatting sqref="AE652">
    <cfRule type="cellIs" dxfId="11117" priority="5183" stopIfTrue="1" operator="greaterThan">
      <formula>0</formula>
    </cfRule>
    <cfRule type="cellIs" dxfId="11116" priority="5184" stopIfTrue="1" operator="lessThan">
      <formula>0</formula>
    </cfRule>
  </conditionalFormatting>
  <conditionalFormatting sqref="AE652">
    <cfRule type="cellIs" dxfId="11115" priority="5181" stopIfTrue="1" operator="greaterThan">
      <formula>0</formula>
    </cfRule>
    <cfRule type="cellIs" dxfId="11114" priority="5182" stopIfTrue="1" operator="lessThan">
      <formula>0</formula>
    </cfRule>
  </conditionalFormatting>
  <conditionalFormatting sqref="AE652">
    <cfRule type="cellIs" dxfId="11113" priority="5179" stopIfTrue="1" operator="greaterThan">
      <formula>0</formula>
    </cfRule>
    <cfRule type="cellIs" dxfId="11112" priority="5180" stopIfTrue="1" operator="lessThan">
      <formula>0</formula>
    </cfRule>
  </conditionalFormatting>
  <conditionalFormatting sqref="AE652">
    <cfRule type="cellIs" dxfId="11111" priority="5177" stopIfTrue="1" operator="greaterThan">
      <formula>0</formula>
    </cfRule>
    <cfRule type="cellIs" dxfId="11110" priority="5178" stopIfTrue="1" operator="lessThan">
      <formula>0</formula>
    </cfRule>
  </conditionalFormatting>
  <conditionalFormatting sqref="AB664">
    <cfRule type="cellIs" dxfId="11109" priority="5175" stopIfTrue="1" operator="greaterThan">
      <formula>0</formula>
    </cfRule>
    <cfRule type="cellIs" dxfId="11108" priority="5176" stopIfTrue="1" operator="lessThan">
      <formula>0</formula>
    </cfRule>
  </conditionalFormatting>
  <conditionalFormatting sqref="AB664">
    <cfRule type="cellIs" dxfId="11107" priority="5173" stopIfTrue="1" operator="greaterThan">
      <formula>0</formula>
    </cfRule>
    <cfRule type="cellIs" dxfId="11106" priority="5174" stopIfTrue="1" operator="lessThan">
      <formula>0</formula>
    </cfRule>
  </conditionalFormatting>
  <conditionalFormatting sqref="AB664">
    <cfRule type="cellIs" dxfId="11105" priority="5171" stopIfTrue="1" operator="greaterThan">
      <formula>0</formula>
    </cfRule>
    <cfRule type="cellIs" dxfId="11104" priority="5172" stopIfTrue="1" operator="lessThan">
      <formula>0</formula>
    </cfRule>
  </conditionalFormatting>
  <conditionalFormatting sqref="AB664">
    <cfRule type="cellIs" dxfId="11103" priority="5169" stopIfTrue="1" operator="greaterThan">
      <formula>0</formula>
    </cfRule>
    <cfRule type="cellIs" dxfId="11102" priority="5170" stopIfTrue="1" operator="lessThan">
      <formula>0</formula>
    </cfRule>
  </conditionalFormatting>
  <conditionalFormatting sqref="AB664">
    <cfRule type="cellIs" dxfId="11101" priority="5167" stopIfTrue="1" operator="greaterThan">
      <formula>0</formula>
    </cfRule>
    <cfRule type="cellIs" dxfId="11100" priority="5168" stopIfTrue="1" operator="lessThan">
      <formula>0</formula>
    </cfRule>
  </conditionalFormatting>
  <conditionalFormatting sqref="AE664">
    <cfRule type="cellIs" dxfId="11099" priority="5165" stopIfTrue="1" operator="greaterThan">
      <formula>0</formula>
    </cfRule>
    <cfRule type="cellIs" dxfId="11098" priority="5166" stopIfTrue="1" operator="lessThan">
      <formula>0</formula>
    </cfRule>
  </conditionalFormatting>
  <conditionalFormatting sqref="AE664">
    <cfRule type="cellIs" dxfId="11097" priority="5163" stopIfTrue="1" operator="greaterThan">
      <formula>0</formula>
    </cfRule>
    <cfRule type="cellIs" dxfId="11096" priority="5164" stopIfTrue="1" operator="lessThan">
      <formula>0</formula>
    </cfRule>
  </conditionalFormatting>
  <conditionalFormatting sqref="AE664">
    <cfRule type="cellIs" dxfId="11095" priority="5161" stopIfTrue="1" operator="greaterThan">
      <formula>0</formula>
    </cfRule>
    <cfRule type="cellIs" dxfId="11094" priority="5162" stopIfTrue="1" operator="lessThan">
      <formula>0</formula>
    </cfRule>
  </conditionalFormatting>
  <conditionalFormatting sqref="AE664">
    <cfRule type="cellIs" dxfId="11093" priority="5159" stopIfTrue="1" operator="greaterThan">
      <formula>0</formula>
    </cfRule>
    <cfRule type="cellIs" dxfId="11092" priority="5160" stopIfTrue="1" operator="lessThan">
      <formula>0</formula>
    </cfRule>
  </conditionalFormatting>
  <conditionalFormatting sqref="AE664">
    <cfRule type="cellIs" dxfId="11091" priority="5157" stopIfTrue="1" operator="greaterThan">
      <formula>0</formula>
    </cfRule>
    <cfRule type="cellIs" dxfId="11090" priority="5158" stopIfTrue="1" operator="lessThan">
      <formula>0</formula>
    </cfRule>
  </conditionalFormatting>
  <conditionalFormatting sqref="AE667:AE668">
    <cfRule type="cellIs" dxfId="11089" priority="5155" stopIfTrue="1" operator="greaterThan">
      <formula>0</formula>
    </cfRule>
    <cfRule type="cellIs" dxfId="11088" priority="5156" stopIfTrue="1" operator="lessThan">
      <formula>0</formula>
    </cfRule>
  </conditionalFormatting>
  <conditionalFormatting sqref="AE667:AE668">
    <cfRule type="cellIs" dxfId="11087" priority="5153" stopIfTrue="1" operator="greaterThan">
      <formula>0</formula>
    </cfRule>
    <cfRule type="cellIs" dxfId="11086" priority="5154" stopIfTrue="1" operator="lessThan">
      <formula>0</formula>
    </cfRule>
  </conditionalFormatting>
  <conditionalFormatting sqref="AE667:AE668">
    <cfRule type="cellIs" dxfId="11085" priority="5151" stopIfTrue="1" operator="greaterThan">
      <formula>0</formula>
    </cfRule>
    <cfRule type="cellIs" dxfId="11084" priority="5152" stopIfTrue="1" operator="lessThan">
      <formula>0</formula>
    </cfRule>
  </conditionalFormatting>
  <conditionalFormatting sqref="AE667:AE668">
    <cfRule type="cellIs" dxfId="11083" priority="5149" stopIfTrue="1" operator="greaterThan">
      <formula>0</formula>
    </cfRule>
    <cfRule type="cellIs" dxfId="11082" priority="5150" stopIfTrue="1" operator="lessThan">
      <formula>0</formula>
    </cfRule>
  </conditionalFormatting>
  <conditionalFormatting sqref="AE667:AE668">
    <cfRule type="cellIs" dxfId="11081" priority="5147" stopIfTrue="1" operator="greaterThan">
      <formula>0</formula>
    </cfRule>
    <cfRule type="cellIs" dxfId="11080" priority="5148" stopIfTrue="1" operator="lessThan">
      <formula>0</formula>
    </cfRule>
  </conditionalFormatting>
  <conditionalFormatting sqref="AE663">
    <cfRule type="cellIs" dxfId="11079" priority="5143" stopIfTrue="1" operator="greaterThan">
      <formula>0</formula>
    </cfRule>
    <cfRule type="cellIs" dxfId="11078" priority="5144" stopIfTrue="1" operator="lessThan">
      <formula>0</formula>
    </cfRule>
  </conditionalFormatting>
  <conditionalFormatting sqref="AE683">
    <cfRule type="cellIs" dxfId="11077" priority="5141" stopIfTrue="1" operator="greaterThan">
      <formula>0</formula>
    </cfRule>
    <cfRule type="cellIs" dxfId="11076" priority="5142" stopIfTrue="1" operator="lessThan">
      <formula>0</formula>
    </cfRule>
  </conditionalFormatting>
  <conditionalFormatting sqref="AB669">
    <cfRule type="cellIs" dxfId="11075" priority="5139" stopIfTrue="1" operator="greaterThan">
      <formula>0</formula>
    </cfRule>
    <cfRule type="cellIs" dxfId="11074" priority="5140" stopIfTrue="1" operator="lessThan">
      <formula>0</formula>
    </cfRule>
  </conditionalFormatting>
  <conditionalFormatting sqref="AB669">
    <cfRule type="cellIs" dxfId="11073" priority="5137" stopIfTrue="1" operator="greaterThan">
      <formula>0</formula>
    </cfRule>
    <cfRule type="cellIs" dxfId="11072" priority="5138" stopIfTrue="1" operator="lessThan">
      <formula>0</formula>
    </cfRule>
  </conditionalFormatting>
  <conditionalFormatting sqref="AB669">
    <cfRule type="cellIs" dxfId="11071" priority="5135" stopIfTrue="1" operator="greaterThan">
      <formula>0</formula>
    </cfRule>
    <cfRule type="cellIs" dxfId="11070" priority="5136" stopIfTrue="1" operator="lessThan">
      <formula>0</formula>
    </cfRule>
  </conditionalFormatting>
  <conditionalFormatting sqref="AB669">
    <cfRule type="cellIs" dxfId="11069" priority="5133" stopIfTrue="1" operator="greaterThan">
      <formula>0</formula>
    </cfRule>
    <cfRule type="cellIs" dxfId="11068" priority="5134" stopIfTrue="1" operator="lessThan">
      <formula>0</formula>
    </cfRule>
  </conditionalFormatting>
  <conditionalFormatting sqref="AB669">
    <cfRule type="cellIs" dxfId="11067" priority="5131" stopIfTrue="1" operator="greaterThan">
      <formula>0</formula>
    </cfRule>
    <cfRule type="cellIs" dxfId="11066" priority="5132" stopIfTrue="1" operator="lessThan">
      <formula>0</formula>
    </cfRule>
  </conditionalFormatting>
  <conditionalFormatting sqref="AE669">
    <cfRule type="cellIs" dxfId="11065" priority="5109" stopIfTrue="1" operator="greaterThan">
      <formula>0</formula>
    </cfRule>
    <cfRule type="cellIs" dxfId="11064" priority="5110" stopIfTrue="1" operator="lessThan">
      <formula>0</formula>
    </cfRule>
  </conditionalFormatting>
  <conditionalFormatting sqref="AE669">
    <cfRule type="cellIs" dxfId="11063" priority="5107" stopIfTrue="1" operator="greaterThan">
      <formula>0</formula>
    </cfRule>
    <cfRule type="cellIs" dxfId="11062" priority="5108" stopIfTrue="1" operator="lessThan">
      <formula>0</formula>
    </cfRule>
  </conditionalFormatting>
  <conditionalFormatting sqref="AE669">
    <cfRule type="cellIs" dxfId="11061" priority="5105" stopIfTrue="1" operator="greaterThan">
      <formula>0</formula>
    </cfRule>
    <cfRule type="cellIs" dxfId="11060" priority="5106" stopIfTrue="1" operator="lessThan">
      <formula>0</formula>
    </cfRule>
  </conditionalFormatting>
  <conditionalFormatting sqref="AE669">
    <cfRule type="cellIs" dxfId="11059" priority="5103" stopIfTrue="1" operator="greaterThan">
      <formula>0</formula>
    </cfRule>
    <cfRule type="cellIs" dxfId="11058" priority="5104" stopIfTrue="1" operator="lessThan">
      <formula>0</formula>
    </cfRule>
  </conditionalFormatting>
  <conditionalFormatting sqref="AE669">
    <cfRule type="cellIs" dxfId="11057" priority="5101" stopIfTrue="1" operator="greaterThan">
      <formula>0</formula>
    </cfRule>
    <cfRule type="cellIs" dxfId="11056" priority="5102" stopIfTrue="1" operator="lessThan">
      <formula>0</formula>
    </cfRule>
  </conditionalFormatting>
  <conditionalFormatting sqref="AH669:AH670">
    <cfRule type="cellIs" dxfId="11055" priority="5099" stopIfTrue="1" operator="greaterThan">
      <formula>0</formula>
    </cfRule>
    <cfRule type="cellIs" dxfId="11054" priority="5100" stopIfTrue="1" operator="lessThan">
      <formula>0</formula>
    </cfRule>
  </conditionalFormatting>
  <conditionalFormatting sqref="AH669:AH670">
    <cfRule type="cellIs" dxfId="11053" priority="5097" stopIfTrue="1" operator="greaterThan">
      <formula>0</formula>
    </cfRule>
    <cfRule type="cellIs" dxfId="11052" priority="5098" stopIfTrue="1" operator="lessThan">
      <formula>0</formula>
    </cfRule>
  </conditionalFormatting>
  <conditionalFormatting sqref="AH669:AH670">
    <cfRule type="cellIs" dxfId="11051" priority="5095" stopIfTrue="1" operator="greaterThan">
      <formula>0</formula>
    </cfRule>
    <cfRule type="cellIs" dxfId="11050" priority="5096" stopIfTrue="1" operator="lessThan">
      <formula>0</formula>
    </cfRule>
  </conditionalFormatting>
  <conditionalFormatting sqref="AH669:AH670">
    <cfRule type="cellIs" dxfId="11049" priority="5093" stopIfTrue="1" operator="greaterThan">
      <formula>0</formula>
    </cfRule>
    <cfRule type="cellIs" dxfId="11048" priority="5094" stopIfTrue="1" operator="lessThan">
      <formula>0</formula>
    </cfRule>
  </conditionalFormatting>
  <conditionalFormatting sqref="AH669:AH670">
    <cfRule type="cellIs" dxfId="11047" priority="5091" stopIfTrue="1" operator="greaterThan">
      <formula>0</formula>
    </cfRule>
    <cfRule type="cellIs" dxfId="11046" priority="5092" stopIfTrue="1" operator="lessThan">
      <formula>0</formula>
    </cfRule>
  </conditionalFormatting>
  <conditionalFormatting sqref="AX669">
    <cfRule type="cellIs" dxfId="11045" priority="5089" stopIfTrue="1" operator="greaterThan">
      <formula>0</formula>
    </cfRule>
    <cfRule type="cellIs" dxfId="11044" priority="5090" stopIfTrue="1" operator="lessThan">
      <formula>0</formula>
    </cfRule>
  </conditionalFormatting>
  <conditionalFormatting sqref="AX670">
    <cfRule type="cellIs" dxfId="11043" priority="5087" stopIfTrue="1" operator="greaterThan">
      <formula>0</formula>
    </cfRule>
    <cfRule type="cellIs" dxfId="11042" priority="5088" stopIfTrue="1" operator="lessThan">
      <formula>0</formula>
    </cfRule>
  </conditionalFormatting>
  <conditionalFormatting sqref="AB670">
    <cfRule type="cellIs" dxfId="11041" priority="5085" stopIfTrue="1" operator="greaterThan">
      <formula>0</formula>
    </cfRule>
    <cfRule type="cellIs" dxfId="11040" priority="5086" stopIfTrue="1" operator="lessThan">
      <formula>0</formula>
    </cfRule>
  </conditionalFormatting>
  <conditionalFormatting sqref="AB670">
    <cfRule type="cellIs" dxfId="11039" priority="5083" stopIfTrue="1" operator="greaterThan">
      <formula>0</formula>
    </cfRule>
    <cfRule type="cellIs" dxfId="11038" priority="5084" stopIfTrue="1" operator="lessThan">
      <formula>0</formula>
    </cfRule>
  </conditionalFormatting>
  <conditionalFormatting sqref="AB670">
    <cfRule type="cellIs" dxfId="11037" priority="5081" stopIfTrue="1" operator="greaterThan">
      <formula>0</formula>
    </cfRule>
    <cfRule type="cellIs" dxfId="11036" priority="5082" stopIfTrue="1" operator="lessThan">
      <formula>0</formula>
    </cfRule>
  </conditionalFormatting>
  <conditionalFormatting sqref="AB670">
    <cfRule type="cellIs" dxfId="11035" priority="5079" stopIfTrue="1" operator="greaterThan">
      <formula>0</formula>
    </cfRule>
    <cfRule type="cellIs" dxfId="11034" priority="5080" stopIfTrue="1" operator="lessThan">
      <formula>0</formula>
    </cfRule>
  </conditionalFormatting>
  <conditionalFormatting sqref="AB670">
    <cfRule type="cellIs" dxfId="11033" priority="5077" stopIfTrue="1" operator="greaterThan">
      <formula>0</formula>
    </cfRule>
    <cfRule type="cellIs" dxfId="11032" priority="5078" stopIfTrue="1" operator="lessThan">
      <formula>0</formula>
    </cfRule>
  </conditionalFormatting>
  <conditionalFormatting sqref="AE670">
    <cfRule type="cellIs" dxfId="11031" priority="5075" stopIfTrue="1" operator="greaterThan">
      <formula>0</formula>
    </cfRule>
    <cfRule type="cellIs" dxfId="11030" priority="5076" stopIfTrue="1" operator="lessThan">
      <formula>0</formula>
    </cfRule>
  </conditionalFormatting>
  <conditionalFormatting sqref="AE670">
    <cfRule type="cellIs" dxfId="11029" priority="5073" stopIfTrue="1" operator="greaterThan">
      <formula>0</formula>
    </cfRule>
    <cfRule type="cellIs" dxfId="11028" priority="5074" stopIfTrue="1" operator="lessThan">
      <formula>0</formula>
    </cfRule>
  </conditionalFormatting>
  <conditionalFormatting sqref="AE670">
    <cfRule type="cellIs" dxfId="11027" priority="5071" stopIfTrue="1" operator="greaterThan">
      <formula>0</formula>
    </cfRule>
    <cfRule type="cellIs" dxfId="11026" priority="5072" stopIfTrue="1" operator="lessThan">
      <formula>0</formula>
    </cfRule>
  </conditionalFormatting>
  <conditionalFormatting sqref="AE670">
    <cfRule type="cellIs" dxfId="11025" priority="5069" stopIfTrue="1" operator="greaterThan">
      <formula>0</formula>
    </cfRule>
    <cfRule type="cellIs" dxfId="11024" priority="5070" stopIfTrue="1" operator="lessThan">
      <formula>0</formula>
    </cfRule>
  </conditionalFormatting>
  <conditionalFormatting sqref="AE670">
    <cfRule type="cellIs" dxfId="11023" priority="5067" stopIfTrue="1" operator="greaterThan">
      <formula>0</formula>
    </cfRule>
    <cfRule type="cellIs" dxfId="11022" priority="5068" stopIfTrue="1" operator="lessThan">
      <formula>0</formula>
    </cfRule>
  </conditionalFormatting>
  <conditionalFormatting sqref="AB676:AB677 AB679">
    <cfRule type="cellIs" dxfId="11021" priority="5065" stopIfTrue="1" operator="greaterThan">
      <formula>0</formula>
    </cfRule>
    <cfRule type="cellIs" dxfId="11020" priority="5066" stopIfTrue="1" operator="lessThan">
      <formula>0</formula>
    </cfRule>
  </conditionalFormatting>
  <conditionalFormatting sqref="AB676:AB677 AB679">
    <cfRule type="cellIs" dxfId="11019" priority="5063" stopIfTrue="1" operator="greaterThan">
      <formula>0</formula>
    </cfRule>
    <cfRule type="cellIs" dxfId="11018" priority="5064" stopIfTrue="1" operator="lessThan">
      <formula>0</formula>
    </cfRule>
  </conditionalFormatting>
  <conditionalFormatting sqref="AB676:AB677 AB679">
    <cfRule type="cellIs" dxfId="11017" priority="5061" stopIfTrue="1" operator="greaterThan">
      <formula>0</formula>
    </cfRule>
    <cfRule type="cellIs" dxfId="11016" priority="5062" stopIfTrue="1" operator="lessThan">
      <formula>0</formula>
    </cfRule>
  </conditionalFormatting>
  <conditionalFormatting sqref="AE676:AE677 AE679">
    <cfRule type="cellIs" dxfId="11015" priority="5059" stopIfTrue="1" operator="greaterThan">
      <formula>0</formula>
    </cfRule>
    <cfRule type="cellIs" dxfId="11014" priority="5060" stopIfTrue="1" operator="lessThan">
      <formula>0</formula>
    </cfRule>
  </conditionalFormatting>
  <conditionalFormatting sqref="AE676:AE677 AE679">
    <cfRule type="cellIs" dxfId="11013" priority="5057" stopIfTrue="1" operator="greaterThan">
      <formula>0</formula>
    </cfRule>
    <cfRule type="cellIs" dxfId="11012" priority="5058" stopIfTrue="1" operator="lessThan">
      <formula>0</formula>
    </cfRule>
  </conditionalFormatting>
  <conditionalFormatting sqref="AE676:AE677 AE679">
    <cfRule type="cellIs" dxfId="11011" priority="5055" stopIfTrue="1" operator="greaterThan">
      <formula>0</formula>
    </cfRule>
    <cfRule type="cellIs" dxfId="11010" priority="5056" stopIfTrue="1" operator="lessThan">
      <formula>0</formula>
    </cfRule>
  </conditionalFormatting>
  <conditionalFormatting sqref="AX676:AX678">
    <cfRule type="cellIs" dxfId="11009" priority="5053" stopIfTrue="1" operator="greaterThan">
      <formula>0</formula>
    </cfRule>
    <cfRule type="cellIs" dxfId="11008" priority="5054" stopIfTrue="1" operator="lessThan">
      <formula>0</formula>
    </cfRule>
  </conditionalFormatting>
  <conditionalFormatting sqref="AX676:AX678">
    <cfRule type="cellIs" dxfId="11007" priority="5051" stopIfTrue="1" operator="greaterThan">
      <formula>0</formula>
    </cfRule>
    <cfRule type="cellIs" dxfId="11006" priority="5052" stopIfTrue="1" operator="lessThan">
      <formula>0</formula>
    </cfRule>
  </conditionalFormatting>
  <conditionalFormatting sqref="AX676:AX678">
    <cfRule type="cellIs" dxfId="11005" priority="5049" stopIfTrue="1" operator="greaterThan">
      <formula>0</formula>
    </cfRule>
    <cfRule type="cellIs" dxfId="11004" priority="5050" stopIfTrue="1" operator="lessThan">
      <formula>0</formula>
    </cfRule>
  </conditionalFormatting>
  <conditionalFormatting sqref="AB675">
    <cfRule type="cellIs" dxfId="11003" priority="5047" stopIfTrue="1" operator="greaterThan">
      <formula>0</formula>
    </cfRule>
    <cfRule type="cellIs" dxfId="11002" priority="5048" stopIfTrue="1" operator="lessThan">
      <formula>0</formula>
    </cfRule>
  </conditionalFormatting>
  <conditionalFormatting sqref="AB675">
    <cfRule type="cellIs" dxfId="11001" priority="5045" stopIfTrue="1" operator="greaterThan">
      <formula>0</formula>
    </cfRule>
    <cfRule type="cellIs" dxfId="11000" priority="5046" stopIfTrue="1" operator="lessThan">
      <formula>0</formula>
    </cfRule>
  </conditionalFormatting>
  <conditionalFormatting sqref="AB675">
    <cfRule type="cellIs" dxfId="10999" priority="5043" stopIfTrue="1" operator="greaterThan">
      <formula>0</formula>
    </cfRule>
    <cfRule type="cellIs" dxfId="10998" priority="5044" stopIfTrue="1" operator="lessThan">
      <formula>0</formula>
    </cfRule>
  </conditionalFormatting>
  <conditionalFormatting sqref="AB675">
    <cfRule type="cellIs" dxfId="10997" priority="5041" stopIfTrue="1" operator="greaterThan">
      <formula>0</formula>
    </cfRule>
    <cfRule type="cellIs" dxfId="10996" priority="5042" stopIfTrue="1" operator="lessThan">
      <formula>0</formula>
    </cfRule>
  </conditionalFormatting>
  <conditionalFormatting sqref="AB675">
    <cfRule type="cellIs" dxfId="10995" priority="5039" stopIfTrue="1" operator="greaterThan">
      <formula>0</formula>
    </cfRule>
    <cfRule type="cellIs" dxfId="10994" priority="5040" stopIfTrue="1" operator="lessThan">
      <formula>0</formula>
    </cfRule>
  </conditionalFormatting>
  <conditionalFormatting sqref="AE675">
    <cfRule type="cellIs" dxfId="10993" priority="5037" stopIfTrue="1" operator="greaterThan">
      <formula>0</formula>
    </cfRule>
    <cfRule type="cellIs" dxfId="10992" priority="5038" stopIfTrue="1" operator="lessThan">
      <formula>0</formula>
    </cfRule>
  </conditionalFormatting>
  <conditionalFormatting sqref="AE675">
    <cfRule type="cellIs" dxfId="10991" priority="5035" stopIfTrue="1" operator="greaterThan">
      <formula>0</formula>
    </cfRule>
    <cfRule type="cellIs" dxfId="10990" priority="5036" stopIfTrue="1" operator="lessThan">
      <formula>0</formula>
    </cfRule>
  </conditionalFormatting>
  <conditionalFormatting sqref="AE675">
    <cfRule type="cellIs" dxfId="10989" priority="5033" stopIfTrue="1" operator="greaterThan">
      <formula>0</formula>
    </cfRule>
    <cfRule type="cellIs" dxfId="10988" priority="5034" stopIfTrue="1" operator="lessThan">
      <formula>0</formula>
    </cfRule>
  </conditionalFormatting>
  <conditionalFormatting sqref="AE675">
    <cfRule type="cellIs" dxfId="10987" priority="5031" stopIfTrue="1" operator="greaterThan">
      <formula>0</formula>
    </cfRule>
    <cfRule type="cellIs" dxfId="10986" priority="5032" stopIfTrue="1" operator="lessThan">
      <formula>0</formula>
    </cfRule>
  </conditionalFormatting>
  <conditionalFormatting sqref="AE675">
    <cfRule type="cellIs" dxfId="10985" priority="5029" stopIfTrue="1" operator="greaterThan">
      <formula>0</formula>
    </cfRule>
    <cfRule type="cellIs" dxfId="10984" priority="5030" stopIfTrue="1" operator="lessThan">
      <formula>0</formula>
    </cfRule>
  </conditionalFormatting>
  <conditionalFormatting sqref="AX679">
    <cfRule type="cellIs" dxfId="10983" priority="5027" stopIfTrue="1" operator="greaterThan">
      <formula>0</formula>
    </cfRule>
    <cfRule type="cellIs" dxfId="10982" priority="5028" stopIfTrue="1" operator="lessThan">
      <formula>0</formula>
    </cfRule>
  </conditionalFormatting>
  <conditionalFormatting sqref="AB684 AB686:AB687">
    <cfRule type="cellIs" dxfId="10981" priority="5025" stopIfTrue="1" operator="greaterThan">
      <formula>0</formula>
    </cfRule>
    <cfRule type="cellIs" dxfId="10980" priority="5026" stopIfTrue="1" operator="lessThan">
      <formula>0</formula>
    </cfRule>
  </conditionalFormatting>
  <conditionalFormatting sqref="AB684 AB686:AB687">
    <cfRule type="cellIs" dxfId="10979" priority="5023" stopIfTrue="1" operator="greaterThan">
      <formula>0</formula>
    </cfRule>
    <cfRule type="cellIs" dxfId="10978" priority="5024" stopIfTrue="1" operator="lessThan">
      <formula>0</formula>
    </cfRule>
  </conditionalFormatting>
  <conditionalFormatting sqref="AB684 AB686:AB687">
    <cfRule type="cellIs" dxfId="10977" priority="5021" stopIfTrue="1" operator="greaterThan">
      <formula>0</formula>
    </cfRule>
    <cfRule type="cellIs" dxfId="10976" priority="5022" stopIfTrue="1" operator="lessThan">
      <formula>0</formula>
    </cfRule>
  </conditionalFormatting>
  <conditionalFormatting sqref="AB684 AB686:AB687">
    <cfRule type="cellIs" dxfId="10975" priority="5019" stopIfTrue="1" operator="greaterThan">
      <formula>0</formula>
    </cfRule>
    <cfRule type="cellIs" dxfId="10974" priority="5020" stopIfTrue="1" operator="lessThan">
      <formula>0</formula>
    </cfRule>
  </conditionalFormatting>
  <conditionalFormatting sqref="AB684 AB686:AB687">
    <cfRule type="cellIs" dxfId="10973" priority="5017" stopIfTrue="1" operator="greaterThan">
      <formula>0</formula>
    </cfRule>
    <cfRule type="cellIs" dxfId="10972" priority="5018" stopIfTrue="1" operator="lessThan">
      <formula>0</formula>
    </cfRule>
  </conditionalFormatting>
  <conditionalFormatting sqref="AE684:AE687">
    <cfRule type="cellIs" dxfId="10971" priority="5015" stopIfTrue="1" operator="greaterThan">
      <formula>0</formula>
    </cfRule>
    <cfRule type="cellIs" dxfId="10970" priority="5016" stopIfTrue="1" operator="lessThan">
      <formula>0</formula>
    </cfRule>
  </conditionalFormatting>
  <conditionalFormatting sqref="AE684:AE687">
    <cfRule type="cellIs" dxfId="10969" priority="5013" stopIfTrue="1" operator="greaterThan">
      <formula>0</formula>
    </cfRule>
    <cfRule type="cellIs" dxfId="10968" priority="5014" stopIfTrue="1" operator="lessThan">
      <formula>0</formula>
    </cfRule>
  </conditionalFormatting>
  <conditionalFormatting sqref="AE684:AE687">
    <cfRule type="cellIs" dxfId="10967" priority="5011" stopIfTrue="1" operator="greaterThan">
      <formula>0</formula>
    </cfRule>
    <cfRule type="cellIs" dxfId="10966" priority="5012" stopIfTrue="1" operator="lessThan">
      <formula>0</formula>
    </cfRule>
  </conditionalFormatting>
  <conditionalFormatting sqref="AE684:AE687">
    <cfRule type="cellIs" dxfId="10965" priority="5009" stopIfTrue="1" operator="greaterThan">
      <formula>0</formula>
    </cfRule>
    <cfRule type="cellIs" dxfId="10964" priority="5010" stopIfTrue="1" operator="lessThan">
      <formula>0</formula>
    </cfRule>
  </conditionalFormatting>
  <conditionalFormatting sqref="AE684:AE687">
    <cfRule type="cellIs" dxfId="10963" priority="5007" stopIfTrue="1" operator="greaterThan">
      <formula>0</formula>
    </cfRule>
    <cfRule type="cellIs" dxfId="10962" priority="5008" stopIfTrue="1" operator="lessThan">
      <formula>0</formula>
    </cfRule>
  </conditionalFormatting>
  <conditionalFormatting sqref="AB688:AB689">
    <cfRule type="cellIs" dxfId="10961" priority="5005" stopIfTrue="1" operator="greaterThan">
      <formula>0</formula>
    </cfRule>
    <cfRule type="cellIs" dxfId="10960" priority="5006" stopIfTrue="1" operator="lessThan">
      <formula>0</formula>
    </cfRule>
  </conditionalFormatting>
  <conditionalFormatting sqref="AE680:AE682">
    <cfRule type="cellIs" dxfId="10959" priority="5001" stopIfTrue="1" operator="greaterThan">
      <formula>0</formula>
    </cfRule>
    <cfRule type="cellIs" dxfId="10958" priority="5002" stopIfTrue="1" operator="lessThan">
      <formula>0</formula>
    </cfRule>
  </conditionalFormatting>
  <conditionalFormatting sqref="AE688:AE689">
    <cfRule type="cellIs" dxfId="10957" priority="4999" stopIfTrue="1" operator="greaterThan">
      <formula>0</formula>
    </cfRule>
    <cfRule type="cellIs" dxfId="10956" priority="5000" stopIfTrue="1" operator="lessThan">
      <formula>0</formula>
    </cfRule>
  </conditionalFormatting>
  <conditionalFormatting sqref="AX624">
    <cfRule type="cellIs" dxfId="10955" priority="4997" stopIfTrue="1" operator="greaterThan">
      <formula>0</formula>
    </cfRule>
    <cfRule type="cellIs" dxfId="10954" priority="4998" stopIfTrue="1" operator="lessThan">
      <formula>0</formula>
    </cfRule>
  </conditionalFormatting>
  <conditionalFormatting sqref="AX624">
    <cfRule type="cellIs" dxfId="10953" priority="4995" stopIfTrue="1" operator="greaterThan">
      <formula>0</formula>
    </cfRule>
    <cfRule type="cellIs" dxfId="10952" priority="4996" stopIfTrue="1" operator="lessThan">
      <formula>0</formula>
    </cfRule>
  </conditionalFormatting>
  <conditionalFormatting sqref="AX624">
    <cfRule type="cellIs" dxfId="10951" priority="4993" stopIfTrue="1" operator="greaterThan">
      <formula>0</formula>
    </cfRule>
    <cfRule type="cellIs" dxfId="10950" priority="4994" stopIfTrue="1" operator="lessThan">
      <formula>0</formula>
    </cfRule>
  </conditionalFormatting>
  <conditionalFormatting sqref="AB624">
    <cfRule type="cellIs" dxfId="10949" priority="4991" stopIfTrue="1" operator="greaterThan">
      <formula>0</formula>
    </cfRule>
    <cfRule type="cellIs" dxfId="10948" priority="4992" stopIfTrue="1" operator="lessThan">
      <formula>0</formula>
    </cfRule>
  </conditionalFormatting>
  <conditionalFormatting sqref="AB624">
    <cfRule type="cellIs" dxfId="10947" priority="4989" stopIfTrue="1" operator="greaterThan">
      <formula>0</formula>
    </cfRule>
    <cfRule type="cellIs" dxfId="10946" priority="4990" stopIfTrue="1" operator="lessThan">
      <formula>0</formula>
    </cfRule>
  </conditionalFormatting>
  <conditionalFormatting sqref="AB624">
    <cfRule type="cellIs" dxfId="10945" priority="4987" stopIfTrue="1" operator="greaterThan">
      <formula>0</formula>
    </cfRule>
    <cfRule type="cellIs" dxfId="10944" priority="4988" stopIfTrue="1" operator="lessThan">
      <formula>0</formula>
    </cfRule>
  </conditionalFormatting>
  <conditionalFormatting sqref="AB624">
    <cfRule type="cellIs" dxfId="10943" priority="4985" stopIfTrue="1" operator="greaterThan">
      <formula>0</formula>
    </cfRule>
    <cfRule type="cellIs" dxfId="10942" priority="4986" stopIfTrue="1" operator="lessThan">
      <formula>0</formula>
    </cfRule>
  </conditionalFormatting>
  <conditionalFormatting sqref="AB624">
    <cfRule type="cellIs" dxfId="10941" priority="4983" stopIfTrue="1" operator="greaterThan">
      <formula>0</formula>
    </cfRule>
    <cfRule type="cellIs" dxfId="10940" priority="4984" stopIfTrue="1" operator="lessThan">
      <formula>0</formula>
    </cfRule>
  </conditionalFormatting>
  <conditionalFormatting sqref="AE624">
    <cfRule type="cellIs" dxfId="10939" priority="4981" stopIfTrue="1" operator="greaterThan">
      <formula>0</formula>
    </cfRule>
    <cfRule type="cellIs" dxfId="10938" priority="4982" stopIfTrue="1" operator="lessThan">
      <formula>0</formula>
    </cfRule>
  </conditionalFormatting>
  <conditionalFormatting sqref="AE624">
    <cfRule type="cellIs" dxfId="10937" priority="4979" stopIfTrue="1" operator="greaterThan">
      <formula>0</formula>
    </cfRule>
    <cfRule type="cellIs" dxfId="10936" priority="4980" stopIfTrue="1" operator="lessThan">
      <formula>0</formula>
    </cfRule>
  </conditionalFormatting>
  <conditionalFormatting sqref="AE624">
    <cfRule type="cellIs" dxfId="10935" priority="4977" stopIfTrue="1" operator="greaterThan">
      <formula>0</formula>
    </cfRule>
    <cfRule type="cellIs" dxfId="10934" priority="4978" stopIfTrue="1" operator="lessThan">
      <formula>0</formula>
    </cfRule>
  </conditionalFormatting>
  <conditionalFormatting sqref="AE624">
    <cfRule type="cellIs" dxfId="10933" priority="4975" stopIfTrue="1" operator="greaterThan">
      <formula>0</formula>
    </cfRule>
    <cfRule type="cellIs" dxfId="10932" priority="4976" stopIfTrue="1" operator="lessThan">
      <formula>0</formula>
    </cfRule>
  </conditionalFormatting>
  <conditionalFormatting sqref="AE624">
    <cfRule type="cellIs" dxfId="10931" priority="4973" stopIfTrue="1" operator="greaterThan">
      <formula>0</formula>
    </cfRule>
    <cfRule type="cellIs" dxfId="10930" priority="4974" stopIfTrue="1" operator="lessThan">
      <formula>0</formula>
    </cfRule>
  </conditionalFormatting>
  <conditionalFormatting sqref="AB696">
    <cfRule type="cellIs" dxfId="10929" priority="4971" stopIfTrue="1" operator="greaterThan">
      <formula>0</formula>
    </cfRule>
    <cfRule type="cellIs" dxfId="10928" priority="4972" stopIfTrue="1" operator="lessThan">
      <formula>0</formula>
    </cfRule>
  </conditionalFormatting>
  <conditionalFormatting sqref="AB696">
    <cfRule type="cellIs" dxfId="10927" priority="4969" stopIfTrue="1" operator="greaterThan">
      <formula>0</formula>
    </cfRule>
    <cfRule type="cellIs" dxfId="10926" priority="4970" stopIfTrue="1" operator="lessThan">
      <formula>0</formula>
    </cfRule>
  </conditionalFormatting>
  <conditionalFormatting sqref="AB696">
    <cfRule type="cellIs" dxfId="10925" priority="4967" stopIfTrue="1" operator="greaterThan">
      <formula>0</formula>
    </cfRule>
    <cfRule type="cellIs" dxfId="10924" priority="4968" stopIfTrue="1" operator="lessThan">
      <formula>0</formula>
    </cfRule>
  </conditionalFormatting>
  <conditionalFormatting sqref="AB696">
    <cfRule type="cellIs" dxfId="10923" priority="4965" stopIfTrue="1" operator="greaterThan">
      <formula>0</formula>
    </cfRule>
    <cfRule type="cellIs" dxfId="10922" priority="4966" stopIfTrue="1" operator="lessThan">
      <formula>0</formula>
    </cfRule>
  </conditionalFormatting>
  <conditionalFormatting sqref="AB696">
    <cfRule type="cellIs" dxfId="10921" priority="4963" stopIfTrue="1" operator="greaterThan">
      <formula>0</formula>
    </cfRule>
    <cfRule type="cellIs" dxfId="10920" priority="4964" stopIfTrue="1" operator="lessThan">
      <formula>0</formula>
    </cfRule>
  </conditionalFormatting>
  <conditionalFormatting sqref="AE696">
    <cfRule type="cellIs" dxfId="10919" priority="4961" stopIfTrue="1" operator="greaterThan">
      <formula>0</formula>
    </cfRule>
    <cfRule type="cellIs" dxfId="10918" priority="4962" stopIfTrue="1" operator="lessThan">
      <formula>0</formula>
    </cfRule>
  </conditionalFormatting>
  <conditionalFormatting sqref="AE696">
    <cfRule type="cellIs" dxfId="10917" priority="4959" stopIfTrue="1" operator="greaterThan">
      <formula>0</formula>
    </cfRule>
    <cfRule type="cellIs" dxfId="10916" priority="4960" stopIfTrue="1" operator="lessThan">
      <formula>0</formula>
    </cfRule>
  </conditionalFormatting>
  <conditionalFormatting sqref="AE696">
    <cfRule type="cellIs" dxfId="10915" priority="4957" stopIfTrue="1" operator="greaterThan">
      <formula>0</formula>
    </cfRule>
    <cfRule type="cellIs" dxfId="10914" priority="4958" stopIfTrue="1" operator="lessThan">
      <formula>0</formula>
    </cfRule>
  </conditionalFormatting>
  <conditionalFormatting sqref="AE696">
    <cfRule type="cellIs" dxfId="10913" priority="4955" stopIfTrue="1" operator="greaterThan">
      <formula>0</formula>
    </cfRule>
    <cfRule type="cellIs" dxfId="10912" priority="4956" stopIfTrue="1" operator="lessThan">
      <formula>0</formula>
    </cfRule>
  </conditionalFormatting>
  <conditionalFormatting sqref="AE696">
    <cfRule type="cellIs" dxfId="10911" priority="4953" stopIfTrue="1" operator="greaterThan">
      <formula>0</formula>
    </cfRule>
    <cfRule type="cellIs" dxfId="10910" priority="4954" stopIfTrue="1" operator="lessThan">
      <formula>0</formula>
    </cfRule>
  </conditionalFormatting>
  <conditionalFormatting sqref="AX668">
    <cfRule type="cellIs" dxfId="10909" priority="4951" stopIfTrue="1" operator="greaterThan">
      <formula>0</formula>
    </cfRule>
    <cfRule type="cellIs" dxfId="10908" priority="4952" stopIfTrue="1" operator="lessThan">
      <formula>0</formula>
    </cfRule>
  </conditionalFormatting>
  <conditionalFormatting sqref="AX637">
    <cfRule type="cellIs" dxfId="10907" priority="4949" stopIfTrue="1" operator="greaterThan">
      <formula>0</formula>
    </cfRule>
    <cfRule type="cellIs" dxfId="10906" priority="4950" stopIfTrue="1" operator="lessThan">
      <formula>0</formula>
    </cfRule>
  </conditionalFormatting>
  <conditionalFormatting sqref="AX687">
    <cfRule type="cellIs" dxfId="10905" priority="4947" stopIfTrue="1" operator="greaterThan">
      <formula>0</formula>
    </cfRule>
    <cfRule type="cellIs" dxfId="10904" priority="4948" stopIfTrue="1" operator="lessThan">
      <formula>0</formula>
    </cfRule>
  </conditionalFormatting>
  <conditionalFormatting sqref="AB697">
    <cfRule type="cellIs" dxfId="10903" priority="4945" stopIfTrue="1" operator="greaterThan">
      <formula>0</formula>
    </cfRule>
    <cfRule type="cellIs" dxfId="10902" priority="4946" stopIfTrue="1" operator="lessThan">
      <formula>0</formula>
    </cfRule>
  </conditionalFormatting>
  <conditionalFormatting sqref="AE697">
    <cfRule type="cellIs" dxfId="10901" priority="4943" stopIfTrue="1" operator="greaterThan">
      <formula>0</formula>
    </cfRule>
    <cfRule type="cellIs" dxfId="10900" priority="4944" stopIfTrue="1" operator="lessThan">
      <formula>0</formula>
    </cfRule>
  </conditionalFormatting>
  <conditionalFormatting sqref="AX696">
    <cfRule type="cellIs" dxfId="10899" priority="4941" stopIfTrue="1" operator="greaterThan">
      <formula>0</formula>
    </cfRule>
    <cfRule type="cellIs" dxfId="10898" priority="4942" stopIfTrue="1" operator="lessThan">
      <formula>0</formula>
    </cfRule>
  </conditionalFormatting>
  <conditionalFormatting sqref="AE701">
    <cfRule type="cellIs" dxfId="10897" priority="4939" stopIfTrue="1" operator="greaterThan">
      <formula>0</formula>
    </cfRule>
    <cfRule type="cellIs" dxfId="10896" priority="4940" stopIfTrue="1" operator="lessThan">
      <formula>0</formula>
    </cfRule>
  </conditionalFormatting>
  <conditionalFormatting sqref="AE701">
    <cfRule type="cellIs" dxfId="10895" priority="4937" stopIfTrue="1" operator="greaterThan">
      <formula>0</formula>
    </cfRule>
    <cfRule type="cellIs" dxfId="10894" priority="4938" stopIfTrue="1" operator="lessThan">
      <formula>0</formula>
    </cfRule>
  </conditionalFormatting>
  <conditionalFormatting sqref="AE701">
    <cfRule type="cellIs" dxfId="10893" priority="4935" stopIfTrue="1" operator="greaterThan">
      <formula>0</formula>
    </cfRule>
    <cfRule type="cellIs" dxfId="10892" priority="4936" stopIfTrue="1" operator="lessThan">
      <formula>0</formula>
    </cfRule>
  </conditionalFormatting>
  <conditionalFormatting sqref="AE701">
    <cfRule type="cellIs" dxfId="10891" priority="4933" stopIfTrue="1" operator="greaterThan">
      <formula>0</formula>
    </cfRule>
    <cfRule type="cellIs" dxfId="10890" priority="4934" stopIfTrue="1" operator="lessThan">
      <formula>0</formula>
    </cfRule>
  </conditionalFormatting>
  <conditionalFormatting sqref="AE701">
    <cfRule type="cellIs" dxfId="10889" priority="4931" stopIfTrue="1" operator="greaterThan">
      <formula>0</formula>
    </cfRule>
    <cfRule type="cellIs" dxfId="10888" priority="4932" stopIfTrue="1" operator="lessThan">
      <formula>0</formula>
    </cfRule>
  </conditionalFormatting>
  <conditionalFormatting sqref="AB705 AB707:AB709 AB711:AB712">
    <cfRule type="cellIs" dxfId="10887" priority="4929" stopIfTrue="1" operator="greaterThan">
      <formula>0</formula>
    </cfRule>
    <cfRule type="cellIs" dxfId="10886" priority="4930" stopIfTrue="1" operator="lessThan">
      <formula>0</formula>
    </cfRule>
  </conditionalFormatting>
  <conditionalFormatting sqref="AE711:AE712">
    <cfRule type="cellIs" dxfId="10885" priority="4927" stopIfTrue="1" operator="greaterThan">
      <formula>0</formula>
    </cfRule>
    <cfRule type="cellIs" dxfId="10884" priority="4928" stopIfTrue="1" operator="lessThan">
      <formula>0</formula>
    </cfRule>
  </conditionalFormatting>
  <conditionalFormatting sqref="AB694:AB695">
    <cfRule type="cellIs" dxfId="10883" priority="4925" stopIfTrue="1" operator="greaterThan">
      <formula>0</formula>
    </cfRule>
    <cfRule type="cellIs" dxfId="10882" priority="4926" stopIfTrue="1" operator="lessThan">
      <formula>0</formula>
    </cfRule>
  </conditionalFormatting>
  <conditionalFormatting sqref="AE694:AE695">
    <cfRule type="cellIs" dxfId="10881" priority="4923" stopIfTrue="1" operator="greaterThan">
      <formula>0</formula>
    </cfRule>
    <cfRule type="cellIs" dxfId="10880" priority="4924" stopIfTrue="1" operator="lessThan">
      <formula>0</formula>
    </cfRule>
  </conditionalFormatting>
  <conditionalFormatting sqref="AB702">
    <cfRule type="cellIs" dxfId="10879" priority="4921" stopIfTrue="1" operator="greaterThan">
      <formula>0</formula>
    </cfRule>
    <cfRule type="cellIs" dxfId="10878" priority="4922" stopIfTrue="1" operator="lessThan">
      <formula>0</formula>
    </cfRule>
  </conditionalFormatting>
  <conditionalFormatting sqref="AE702">
    <cfRule type="cellIs" dxfId="10877" priority="4919" stopIfTrue="1" operator="greaterThan">
      <formula>0</formula>
    </cfRule>
    <cfRule type="cellIs" dxfId="10876" priority="4920" stopIfTrue="1" operator="lessThan">
      <formula>0</formula>
    </cfRule>
  </conditionalFormatting>
  <conditionalFormatting sqref="AX702">
    <cfRule type="cellIs" dxfId="10875" priority="4917" stopIfTrue="1" operator="greaterThan">
      <formula>0</formula>
    </cfRule>
    <cfRule type="cellIs" dxfId="10874" priority="4918" stopIfTrue="1" operator="lessThan">
      <formula>0</formula>
    </cfRule>
  </conditionalFormatting>
  <conditionalFormatting sqref="AH702 AH704">
    <cfRule type="cellIs" dxfId="10873" priority="4915" stopIfTrue="1" operator="greaterThan">
      <formula>0</formula>
    </cfRule>
    <cfRule type="cellIs" dxfId="10872" priority="4916" stopIfTrue="1" operator="lessThan">
      <formula>0</formula>
    </cfRule>
  </conditionalFormatting>
  <conditionalFormatting sqref="AB706">
    <cfRule type="cellIs" dxfId="10871" priority="4913" stopIfTrue="1" operator="greaterThan">
      <formula>0</formula>
    </cfRule>
    <cfRule type="cellIs" dxfId="10870" priority="4914" stopIfTrue="1" operator="lessThan">
      <formula>0</formula>
    </cfRule>
  </conditionalFormatting>
  <conditionalFormatting sqref="AB706">
    <cfRule type="cellIs" dxfId="10869" priority="4911" stopIfTrue="1" operator="greaterThan">
      <formula>0</formula>
    </cfRule>
    <cfRule type="cellIs" dxfId="10868" priority="4912" stopIfTrue="1" operator="lessThan">
      <formula>0</formula>
    </cfRule>
  </conditionalFormatting>
  <conditionalFormatting sqref="AB706">
    <cfRule type="cellIs" dxfId="10867" priority="4909" stopIfTrue="1" operator="greaterThan">
      <formula>0</formula>
    </cfRule>
    <cfRule type="cellIs" dxfId="10866" priority="4910" stopIfTrue="1" operator="lessThan">
      <formula>0</formula>
    </cfRule>
  </conditionalFormatting>
  <conditionalFormatting sqref="AB706">
    <cfRule type="cellIs" dxfId="10865" priority="4907" stopIfTrue="1" operator="greaterThan">
      <formula>0</formula>
    </cfRule>
    <cfRule type="cellIs" dxfId="10864" priority="4908" stopIfTrue="1" operator="lessThan">
      <formula>0</formula>
    </cfRule>
  </conditionalFormatting>
  <conditionalFormatting sqref="AB706">
    <cfRule type="cellIs" dxfId="10863" priority="4905" stopIfTrue="1" operator="greaterThan">
      <formula>0</formula>
    </cfRule>
    <cfRule type="cellIs" dxfId="10862" priority="4906" stopIfTrue="1" operator="lessThan">
      <formula>0</formula>
    </cfRule>
  </conditionalFormatting>
  <conditionalFormatting sqref="AB685">
    <cfRule type="cellIs" dxfId="10861" priority="4903" stopIfTrue="1" operator="greaterThan">
      <formula>0</formula>
    </cfRule>
    <cfRule type="cellIs" dxfId="10860" priority="4904" stopIfTrue="1" operator="lessThan">
      <formula>0</formula>
    </cfRule>
  </conditionalFormatting>
  <conditionalFormatting sqref="AB685">
    <cfRule type="cellIs" dxfId="10859" priority="4901" stopIfTrue="1" operator="greaterThan">
      <formula>0</formula>
    </cfRule>
    <cfRule type="cellIs" dxfId="10858" priority="4902" stopIfTrue="1" operator="lessThan">
      <formula>0</formula>
    </cfRule>
  </conditionalFormatting>
  <conditionalFormatting sqref="AB685">
    <cfRule type="cellIs" dxfId="10857" priority="4899" stopIfTrue="1" operator="greaterThan">
      <formula>0</formula>
    </cfRule>
    <cfRule type="cellIs" dxfId="10856" priority="4900" stopIfTrue="1" operator="lessThan">
      <formula>0</formula>
    </cfRule>
  </conditionalFormatting>
  <conditionalFormatting sqref="AB685">
    <cfRule type="cellIs" dxfId="10855" priority="4897" stopIfTrue="1" operator="greaterThan">
      <formula>0</formula>
    </cfRule>
    <cfRule type="cellIs" dxfId="10854" priority="4898" stopIfTrue="1" operator="lessThan">
      <formula>0</formula>
    </cfRule>
  </conditionalFormatting>
  <conditionalFormatting sqref="AB685">
    <cfRule type="cellIs" dxfId="10853" priority="4895" stopIfTrue="1" operator="greaterThan">
      <formula>0</formula>
    </cfRule>
    <cfRule type="cellIs" dxfId="10852" priority="4896" stopIfTrue="1" operator="lessThan">
      <formula>0</formula>
    </cfRule>
  </conditionalFormatting>
  <conditionalFormatting sqref="AX704">
    <cfRule type="cellIs" dxfId="10851" priority="4893" stopIfTrue="1" operator="greaterThan">
      <formula>0</formula>
    </cfRule>
    <cfRule type="cellIs" dxfId="10850" priority="4894" stopIfTrue="1" operator="lessThan">
      <formula>0</formula>
    </cfRule>
  </conditionalFormatting>
  <conditionalFormatting sqref="AB704">
    <cfRule type="cellIs" dxfId="10849" priority="4891" stopIfTrue="1" operator="greaterThan">
      <formula>0</formula>
    </cfRule>
    <cfRule type="cellIs" dxfId="10848" priority="4892" stopIfTrue="1" operator="lessThan">
      <formula>0</formula>
    </cfRule>
  </conditionalFormatting>
  <conditionalFormatting sqref="AB704">
    <cfRule type="cellIs" dxfId="10847" priority="4889" stopIfTrue="1" operator="greaterThan">
      <formula>0</formula>
    </cfRule>
    <cfRule type="cellIs" dxfId="10846" priority="4890" stopIfTrue="1" operator="lessThan">
      <formula>0</formula>
    </cfRule>
  </conditionalFormatting>
  <conditionalFormatting sqref="AB704">
    <cfRule type="cellIs" dxfId="10845" priority="4887" stopIfTrue="1" operator="greaterThan">
      <formula>0</formula>
    </cfRule>
    <cfRule type="cellIs" dxfId="10844" priority="4888" stopIfTrue="1" operator="lessThan">
      <formula>0</formula>
    </cfRule>
  </conditionalFormatting>
  <conditionalFormatting sqref="AB704">
    <cfRule type="cellIs" dxfId="10843" priority="4885" stopIfTrue="1" operator="greaterThan">
      <formula>0</formula>
    </cfRule>
    <cfRule type="cellIs" dxfId="10842" priority="4886" stopIfTrue="1" operator="lessThan">
      <formula>0</formula>
    </cfRule>
  </conditionalFormatting>
  <conditionalFormatting sqref="AB704">
    <cfRule type="cellIs" dxfId="10841" priority="4883" stopIfTrue="1" operator="greaterThan">
      <formula>0</formula>
    </cfRule>
    <cfRule type="cellIs" dxfId="10840" priority="4884" stopIfTrue="1" operator="lessThan">
      <formula>0</formula>
    </cfRule>
  </conditionalFormatting>
  <conditionalFormatting sqref="AE704">
    <cfRule type="cellIs" dxfId="10839" priority="4881" stopIfTrue="1" operator="greaterThan">
      <formula>0</formula>
    </cfRule>
    <cfRule type="cellIs" dxfId="10838" priority="4882" stopIfTrue="1" operator="lessThan">
      <formula>0</formula>
    </cfRule>
  </conditionalFormatting>
  <conditionalFormatting sqref="AE704">
    <cfRule type="cellIs" dxfId="10837" priority="4879" stopIfTrue="1" operator="greaterThan">
      <formula>0</formula>
    </cfRule>
    <cfRule type="cellIs" dxfId="10836" priority="4880" stopIfTrue="1" operator="lessThan">
      <formula>0</formula>
    </cfRule>
  </conditionalFormatting>
  <conditionalFormatting sqref="AE704">
    <cfRule type="cellIs" dxfId="10835" priority="4877" stopIfTrue="1" operator="greaterThan">
      <formula>0</formula>
    </cfRule>
    <cfRule type="cellIs" dxfId="10834" priority="4878" stopIfTrue="1" operator="lessThan">
      <formula>0</formula>
    </cfRule>
  </conditionalFormatting>
  <conditionalFormatting sqref="AE704">
    <cfRule type="cellIs" dxfId="10833" priority="4875" stopIfTrue="1" operator="greaterThan">
      <formula>0</formula>
    </cfRule>
    <cfRule type="cellIs" dxfId="10832" priority="4876" stopIfTrue="1" operator="lessThan">
      <formula>0</formula>
    </cfRule>
  </conditionalFormatting>
  <conditionalFormatting sqref="AE704">
    <cfRule type="cellIs" dxfId="10831" priority="4873" stopIfTrue="1" operator="greaterThan">
      <formula>0</formula>
    </cfRule>
    <cfRule type="cellIs" dxfId="10830" priority="4874" stopIfTrue="1" operator="lessThan">
      <formula>0</formula>
    </cfRule>
  </conditionalFormatting>
  <conditionalFormatting sqref="T713">
    <cfRule type="cellIs" dxfId="10829" priority="4869" stopIfTrue="1" operator="lessThan">
      <formula>0</formula>
    </cfRule>
    <cfRule type="cellIs" dxfId="10828" priority="4870" stopIfTrue="1" operator="greaterThan">
      <formula>0</formula>
    </cfRule>
  </conditionalFormatting>
  <conditionalFormatting sqref="U713 Q713 I713 K713 M713 O713 S713">
    <cfRule type="cellIs" dxfId="10827" priority="4867" stopIfTrue="1" operator="greaterThan">
      <formula>0</formula>
    </cfRule>
    <cfRule type="cellIs" dxfId="10826" priority="4868" stopIfTrue="1" operator="lessThan">
      <formula>0</formula>
    </cfRule>
  </conditionalFormatting>
  <conditionalFormatting sqref="AX713">
    <cfRule type="cellIs" dxfId="10825" priority="4865" stopIfTrue="1" operator="greaterThan">
      <formula>0</formula>
    </cfRule>
    <cfRule type="cellIs" dxfId="10824" priority="4866" stopIfTrue="1" operator="lessThan">
      <formula>0</formula>
    </cfRule>
  </conditionalFormatting>
  <conditionalFormatting sqref="AX713">
    <cfRule type="cellIs" dxfId="10823" priority="4863" stopIfTrue="1" operator="greaterThan">
      <formula>0</formula>
    </cfRule>
    <cfRule type="cellIs" dxfId="10822" priority="4864" stopIfTrue="1" operator="lessThan">
      <formula>0</formula>
    </cfRule>
  </conditionalFormatting>
  <conditionalFormatting sqref="AX713">
    <cfRule type="cellIs" dxfId="10821" priority="4861" stopIfTrue="1" operator="greaterThan">
      <formula>0</formula>
    </cfRule>
    <cfRule type="cellIs" dxfId="10820" priority="4862" stopIfTrue="1" operator="lessThan">
      <formula>0</formula>
    </cfRule>
  </conditionalFormatting>
  <conditionalFormatting sqref="AH713 AK713 AN713">
    <cfRule type="cellIs" dxfId="10819" priority="4855" stopIfTrue="1" operator="greaterThan">
      <formula>0</formula>
    </cfRule>
    <cfRule type="cellIs" dxfId="10818" priority="4856" stopIfTrue="1" operator="lessThan">
      <formula>0</formula>
    </cfRule>
  </conditionalFormatting>
  <conditionalFormatting sqref="AB713">
    <cfRule type="cellIs" dxfId="10817" priority="4853" stopIfTrue="1" operator="greaterThan">
      <formula>0</formula>
    </cfRule>
    <cfRule type="cellIs" dxfId="10816" priority="4854" stopIfTrue="1" operator="lessThan">
      <formula>0</formula>
    </cfRule>
  </conditionalFormatting>
  <conditionalFormatting sqref="AB713">
    <cfRule type="cellIs" dxfId="10815" priority="4851" stopIfTrue="1" operator="greaterThan">
      <formula>0</formula>
    </cfRule>
    <cfRule type="cellIs" dxfId="10814" priority="4852" stopIfTrue="1" operator="lessThan">
      <formula>0</formula>
    </cfRule>
  </conditionalFormatting>
  <conditionalFormatting sqref="AB713">
    <cfRule type="cellIs" dxfId="10813" priority="4849" stopIfTrue="1" operator="greaterThan">
      <formula>0</formula>
    </cfRule>
    <cfRule type="cellIs" dxfId="10812" priority="4850" stopIfTrue="1" operator="lessThan">
      <formula>0</formula>
    </cfRule>
  </conditionalFormatting>
  <conditionalFormatting sqref="AB713">
    <cfRule type="cellIs" dxfId="10811" priority="4847" stopIfTrue="1" operator="greaterThan">
      <formula>0</formula>
    </cfRule>
    <cfRule type="cellIs" dxfId="10810" priority="4848" stopIfTrue="1" operator="lessThan">
      <formula>0</formula>
    </cfRule>
  </conditionalFormatting>
  <conditionalFormatting sqref="AB713">
    <cfRule type="cellIs" dxfId="10809" priority="4845" stopIfTrue="1" operator="greaterThan">
      <formula>0</formula>
    </cfRule>
    <cfRule type="cellIs" dxfId="10808" priority="4846" stopIfTrue="1" operator="lessThan">
      <formula>0</formula>
    </cfRule>
  </conditionalFormatting>
  <conditionalFormatting sqref="AE713">
    <cfRule type="cellIs" dxfId="10807" priority="4843" stopIfTrue="1" operator="greaterThan">
      <formula>0</formula>
    </cfRule>
    <cfRule type="cellIs" dxfId="10806" priority="4844" stopIfTrue="1" operator="lessThan">
      <formula>0</formula>
    </cfRule>
  </conditionalFormatting>
  <conditionalFormatting sqref="AE713">
    <cfRule type="cellIs" dxfId="10805" priority="4841" stopIfTrue="1" operator="greaterThan">
      <formula>0</formula>
    </cfRule>
    <cfRule type="cellIs" dxfId="10804" priority="4842" stopIfTrue="1" operator="lessThan">
      <formula>0</formula>
    </cfRule>
  </conditionalFormatting>
  <conditionalFormatting sqref="AE713">
    <cfRule type="cellIs" dxfId="10803" priority="4839" stopIfTrue="1" operator="greaterThan">
      <formula>0</formula>
    </cfRule>
    <cfRule type="cellIs" dxfId="10802" priority="4840" stopIfTrue="1" operator="lessThan">
      <formula>0</formula>
    </cfRule>
  </conditionalFormatting>
  <conditionalFormatting sqref="AE713">
    <cfRule type="cellIs" dxfId="10801" priority="4837" stopIfTrue="1" operator="greaterThan">
      <formula>0</formula>
    </cfRule>
    <cfRule type="cellIs" dxfId="10800" priority="4838" stopIfTrue="1" operator="lessThan">
      <formula>0</formula>
    </cfRule>
  </conditionalFormatting>
  <conditionalFormatting sqref="AE713">
    <cfRule type="cellIs" dxfId="10799" priority="4835" stopIfTrue="1" operator="greaterThan">
      <formula>0</formula>
    </cfRule>
    <cfRule type="cellIs" dxfId="10798" priority="4836" stopIfTrue="1" operator="lessThan">
      <formula>0</formula>
    </cfRule>
  </conditionalFormatting>
  <conditionalFormatting sqref="AB715">
    <cfRule type="cellIs" dxfId="10797" priority="4831" stopIfTrue="1" operator="greaterThan">
      <formula>0</formula>
    </cfRule>
    <cfRule type="cellIs" dxfId="10796" priority="4832" stopIfTrue="1" operator="lessThan">
      <formula>0</formula>
    </cfRule>
  </conditionalFormatting>
  <conditionalFormatting sqref="AB715">
    <cfRule type="cellIs" dxfId="10795" priority="4829" stopIfTrue="1" operator="greaterThan">
      <formula>0</formula>
    </cfRule>
    <cfRule type="cellIs" dxfId="10794" priority="4830" stopIfTrue="1" operator="lessThan">
      <formula>0</formula>
    </cfRule>
  </conditionalFormatting>
  <conditionalFormatting sqref="AB715">
    <cfRule type="cellIs" dxfId="10793" priority="4827" stopIfTrue="1" operator="greaterThan">
      <formula>0</formula>
    </cfRule>
    <cfRule type="cellIs" dxfId="10792" priority="4828" stopIfTrue="1" operator="lessThan">
      <formula>0</formula>
    </cfRule>
  </conditionalFormatting>
  <conditionalFormatting sqref="AB715">
    <cfRule type="cellIs" dxfId="10791" priority="4825" stopIfTrue="1" operator="greaterThan">
      <formula>0</formula>
    </cfRule>
    <cfRule type="cellIs" dxfId="10790" priority="4826" stopIfTrue="1" operator="lessThan">
      <formula>0</formula>
    </cfRule>
  </conditionalFormatting>
  <conditionalFormatting sqref="AB715">
    <cfRule type="cellIs" dxfId="10789" priority="4823" stopIfTrue="1" operator="greaterThan">
      <formula>0</formula>
    </cfRule>
    <cfRule type="cellIs" dxfId="10788" priority="4824" stopIfTrue="1" operator="lessThan">
      <formula>0</formula>
    </cfRule>
  </conditionalFormatting>
  <conditionalFormatting sqref="AE715">
    <cfRule type="cellIs" dxfId="10787" priority="4821" stopIfTrue="1" operator="greaterThan">
      <formula>0</formula>
    </cfRule>
    <cfRule type="cellIs" dxfId="10786" priority="4822" stopIfTrue="1" operator="lessThan">
      <formula>0</formula>
    </cfRule>
  </conditionalFormatting>
  <conditionalFormatting sqref="AE715">
    <cfRule type="cellIs" dxfId="10785" priority="4819" stopIfTrue="1" operator="greaterThan">
      <formula>0</formula>
    </cfRule>
    <cfRule type="cellIs" dxfId="10784" priority="4820" stopIfTrue="1" operator="lessThan">
      <formula>0</formula>
    </cfRule>
  </conditionalFormatting>
  <conditionalFormatting sqref="AE715">
    <cfRule type="cellIs" dxfId="10783" priority="4817" stopIfTrue="1" operator="greaterThan">
      <formula>0</formula>
    </cfRule>
    <cfRule type="cellIs" dxfId="10782" priority="4818" stopIfTrue="1" operator="lessThan">
      <formula>0</formula>
    </cfRule>
  </conditionalFormatting>
  <conditionalFormatting sqref="AE715">
    <cfRule type="cellIs" dxfId="10781" priority="4815" stopIfTrue="1" operator="greaterThan">
      <formula>0</formula>
    </cfRule>
    <cfRule type="cellIs" dxfId="10780" priority="4816" stopIfTrue="1" operator="lessThan">
      <formula>0</formula>
    </cfRule>
  </conditionalFormatting>
  <conditionalFormatting sqref="AE715">
    <cfRule type="cellIs" dxfId="10779" priority="4813" stopIfTrue="1" operator="greaterThan">
      <formula>0</formula>
    </cfRule>
    <cfRule type="cellIs" dxfId="10778" priority="4814" stopIfTrue="1" operator="lessThan">
      <formula>0</formula>
    </cfRule>
  </conditionalFormatting>
  <conditionalFormatting sqref="AX711">
    <cfRule type="cellIs" dxfId="10777" priority="4811" stopIfTrue="1" operator="greaterThan">
      <formula>0</formula>
    </cfRule>
    <cfRule type="cellIs" dxfId="10776" priority="4812" stopIfTrue="1" operator="lessThan">
      <formula>0</formula>
    </cfRule>
  </conditionalFormatting>
  <conditionalFormatting sqref="AB716:AB718">
    <cfRule type="cellIs" dxfId="10775" priority="4809" stopIfTrue="1" operator="greaterThan">
      <formula>0</formula>
    </cfRule>
    <cfRule type="cellIs" dxfId="10774" priority="4810" stopIfTrue="1" operator="lessThan">
      <formula>0</formula>
    </cfRule>
  </conditionalFormatting>
  <conditionalFormatting sqref="AB716:AB718">
    <cfRule type="cellIs" dxfId="10773" priority="4807" stopIfTrue="1" operator="greaterThan">
      <formula>0</formula>
    </cfRule>
    <cfRule type="cellIs" dxfId="10772" priority="4808" stopIfTrue="1" operator="lessThan">
      <formula>0</formula>
    </cfRule>
  </conditionalFormatting>
  <conditionalFormatting sqref="AB716:AB718">
    <cfRule type="cellIs" dxfId="10771" priority="4805" stopIfTrue="1" operator="greaterThan">
      <formula>0</formula>
    </cfRule>
    <cfRule type="cellIs" dxfId="10770" priority="4806" stopIfTrue="1" operator="lessThan">
      <formula>0</formula>
    </cfRule>
  </conditionalFormatting>
  <conditionalFormatting sqref="AB716:AB718">
    <cfRule type="cellIs" dxfId="10769" priority="4803" stopIfTrue="1" operator="greaterThan">
      <formula>0</formula>
    </cfRule>
    <cfRule type="cellIs" dxfId="10768" priority="4804" stopIfTrue="1" operator="lessThan">
      <formula>0</formula>
    </cfRule>
  </conditionalFormatting>
  <conditionalFormatting sqref="AB716:AB718">
    <cfRule type="cellIs" dxfId="10767" priority="4801" stopIfTrue="1" operator="greaterThan">
      <formula>0</formula>
    </cfRule>
    <cfRule type="cellIs" dxfId="10766" priority="4802" stopIfTrue="1" operator="lessThan">
      <formula>0</formula>
    </cfRule>
  </conditionalFormatting>
  <conditionalFormatting sqref="AE716:AE718">
    <cfRule type="cellIs" dxfId="10765" priority="4799" stopIfTrue="1" operator="greaterThan">
      <formula>0</formula>
    </cfRule>
    <cfRule type="cellIs" dxfId="10764" priority="4800" stopIfTrue="1" operator="lessThan">
      <formula>0</formula>
    </cfRule>
  </conditionalFormatting>
  <conditionalFormatting sqref="AE716:AE718">
    <cfRule type="cellIs" dxfId="10763" priority="4797" stopIfTrue="1" operator="greaterThan">
      <formula>0</formula>
    </cfRule>
    <cfRule type="cellIs" dxfId="10762" priority="4798" stopIfTrue="1" operator="lessThan">
      <formula>0</formula>
    </cfRule>
  </conditionalFormatting>
  <conditionalFormatting sqref="AE716:AE718">
    <cfRule type="cellIs" dxfId="10761" priority="4795" stopIfTrue="1" operator="greaterThan">
      <formula>0</formula>
    </cfRule>
    <cfRule type="cellIs" dxfId="10760" priority="4796" stopIfTrue="1" operator="lessThan">
      <formula>0</formula>
    </cfRule>
  </conditionalFormatting>
  <conditionalFormatting sqref="AE716:AE718">
    <cfRule type="cellIs" dxfId="10759" priority="4793" stopIfTrue="1" operator="greaterThan">
      <formula>0</formula>
    </cfRule>
    <cfRule type="cellIs" dxfId="10758" priority="4794" stopIfTrue="1" operator="lessThan">
      <formula>0</formula>
    </cfRule>
  </conditionalFormatting>
  <conditionalFormatting sqref="AE716:AE718">
    <cfRule type="cellIs" dxfId="10757" priority="4791" stopIfTrue="1" operator="greaterThan">
      <formula>0</formula>
    </cfRule>
    <cfRule type="cellIs" dxfId="10756" priority="4792" stopIfTrue="1" operator="lessThan">
      <formula>0</formula>
    </cfRule>
  </conditionalFormatting>
  <conditionalFormatting sqref="AB719">
    <cfRule type="cellIs" dxfId="10755" priority="4789" stopIfTrue="1" operator="greaterThan">
      <formula>0</formula>
    </cfRule>
    <cfRule type="cellIs" dxfId="10754" priority="4790" stopIfTrue="1" operator="lessThan">
      <formula>0</formula>
    </cfRule>
  </conditionalFormatting>
  <conditionalFormatting sqref="AE719">
    <cfRule type="cellIs" dxfId="10753" priority="4787" stopIfTrue="1" operator="greaterThan">
      <formula>0</formula>
    </cfRule>
    <cfRule type="cellIs" dxfId="10752" priority="4788" stopIfTrue="1" operator="lessThan">
      <formula>0</formula>
    </cfRule>
  </conditionalFormatting>
  <conditionalFormatting sqref="AX703">
    <cfRule type="cellIs" dxfId="10751" priority="4785" stopIfTrue="1" operator="greaterThan">
      <formula>0</formula>
    </cfRule>
    <cfRule type="cellIs" dxfId="10750" priority="4786" stopIfTrue="1" operator="lessThan">
      <formula>0</formula>
    </cfRule>
  </conditionalFormatting>
  <conditionalFormatting sqref="AB703">
    <cfRule type="cellIs" dxfId="10749" priority="4783" stopIfTrue="1" operator="greaterThan">
      <formula>0</formula>
    </cfRule>
    <cfRule type="cellIs" dxfId="10748" priority="4784" stopIfTrue="1" operator="lessThan">
      <formula>0</formula>
    </cfRule>
  </conditionalFormatting>
  <conditionalFormatting sqref="AB703">
    <cfRule type="cellIs" dxfId="10747" priority="4781" stopIfTrue="1" operator="greaterThan">
      <formula>0</formula>
    </cfRule>
    <cfRule type="cellIs" dxfId="10746" priority="4782" stopIfTrue="1" operator="lessThan">
      <formula>0</formula>
    </cfRule>
  </conditionalFormatting>
  <conditionalFormatting sqref="AB703">
    <cfRule type="cellIs" dxfId="10745" priority="4779" stopIfTrue="1" operator="greaterThan">
      <formula>0</formula>
    </cfRule>
    <cfRule type="cellIs" dxfId="10744" priority="4780" stopIfTrue="1" operator="lessThan">
      <formula>0</formula>
    </cfRule>
  </conditionalFormatting>
  <conditionalFormatting sqref="AB703">
    <cfRule type="cellIs" dxfId="10743" priority="4777" stopIfTrue="1" operator="greaterThan">
      <formula>0</formula>
    </cfRule>
    <cfRule type="cellIs" dxfId="10742" priority="4778" stopIfTrue="1" operator="lessThan">
      <formula>0</formula>
    </cfRule>
  </conditionalFormatting>
  <conditionalFormatting sqref="AB703">
    <cfRule type="cellIs" dxfId="10741" priority="4775" stopIfTrue="1" operator="greaterThan">
      <formula>0</formula>
    </cfRule>
    <cfRule type="cellIs" dxfId="10740" priority="4776" stopIfTrue="1" operator="lessThan">
      <formula>0</formula>
    </cfRule>
  </conditionalFormatting>
  <conditionalFormatting sqref="AH703">
    <cfRule type="cellIs" dxfId="10739" priority="4773" stopIfTrue="1" operator="greaterThan">
      <formula>0</formula>
    </cfRule>
    <cfRule type="cellIs" dxfId="10738" priority="4774" stopIfTrue="1" operator="lessThan">
      <formula>0</formula>
    </cfRule>
  </conditionalFormatting>
  <conditionalFormatting sqref="AH703">
    <cfRule type="cellIs" dxfId="10737" priority="4771" stopIfTrue="1" operator="greaterThan">
      <formula>0</formula>
    </cfRule>
    <cfRule type="cellIs" dxfId="10736" priority="4772" stopIfTrue="1" operator="lessThan">
      <formula>0</formula>
    </cfRule>
  </conditionalFormatting>
  <conditionalFormatting sqref="AH703">
    <cfRule type="cellIs" dxfId="10735" priority="4769" stopIfTrue="1" operator="greaterThan">
      <formula>0</formula>
    </cfRule>
    <cfRule type="cellIs" dxfId="10734" priority="4770" stopIfTrue="1" operator="lessThan">
      <formula>0</formula>
    </cfRule>
  </conditionalFormatting>
  <conditionalFormatting sqref="AH703">
    <cfRule type="cellIs" dxfId="10733" priority="4767" stopIfTrue="1" operator="greaterThan">
      <formula>0</formula>
    </cfRule>
    <cfRule type="cellIs" dxfId="10732" priority="4768" stopIfTrue="1" operator="lessThan">
      <formula>0</formula>
    </cfRule>
  </conditionalFormatting>
  <conditionalFormatting sqref="AH703">
    <cfRule type="cellIs" dxfId="10731" priority="4765" stopIfTrue="1" operator="greaterThan">
      <formula>0</formula>
    </cfRule>
    <cfRule type="cellIs" dxfId="10730" priority="4766" stopIfTrue="1" operator="lessThan">
      <formula>0</formula>
    </cfRule>
  </conditionalFormatting>
  <conditionalFormatting sqref="AE703">
    <cfRule type="cellIs" dxfId="10729" priority="4763" stopIfTrue="1" operator="greaterThan">
      <formula>0</formula>
    </cfRule>
    <cfRule type="cellIs" dxfId="10728" priority="4764" stopIfTrue="1" operator="lessThan">
      <formula>0</formula>
    </cfRule>
  </conditionalFormatting>
  <conditionalFormatting sqref="AE703">
    <cfRule type="cellIs" dxfId="10727" priority="4761" stopIfTrue="1" operator="greaterThan">
      <formula>0</formula>
    </cfRule>
    <cfRule type="cellIs" dxfId="10726" priority="4762" stopIfTrue="1" operator="lessThan">
      <formula>0</formula>
    </cfRule>
  </conditionalFormatting>
  <conditionalFormatting sqref="AE703">
    <cfRule type="cellIs" dxfId="10725" priority="4759" stopIfTrue="1" operator="greaterThan">
      <formula>0</formula>
    </cfRule>
    <cfRule type="cellIs" dxfId="10724" priority="4760" stopIfTrue="1" operator="lessThan">
      <formula>0</formula>
    </cfRule>
  </conditionalFormatting>
  <conditionalFormatting sqref="AE703">
    <cfRule type="cellIs" dxfId="10723" priority="4757" stopIfTrue="1" operator="greaterThan">
      <formula>0</formula>
    </cfRule>
    <cfRule type="cellIs" dxfId="10722" priority="4758" stopIfTrue="1" operator="lessThan">
      <formula>0</formula>
    </cfRule>
  </conditionalFormatting>
  <conditionalFormatting sqref="AE703">
    <cfRule type="cellIs" dxfId="10721" priority="4755" stopIfTrue="1" operator="greaterThan">
      <formula>0</formula>
    </cfRule>
    <cfRule type="cellIs" dxfId="10720" priority="4756" stopIfTrue="1" operator="lessThan">
      <formula>0</formula>
    </cfRule>
  </conditionalFormatting>
  <conditionalFormatting sqref="AE710">
    <cfRule type="cellIs" dxfId="10719" priority="4743" stopIfTrue="1" operator="greaterThan">
      <formula>0</formula>
    </cfRule>
    <cfRule type="cellIs" dxfId="10718" priority="4744" stopIfTrue="1" operator="lessThan">
      <formula>0</formula>
    </cfRule>
  </conditionalFormatting>
  <conditionalFormatting sqref="AE710">
    <cfRule type="cellIs" dxfId="10717" priority="4741" stopIfTrue="1" operator="greaterThan">
      <formula>0</formula>
    </cfRule>
    <cfRule type="cellIs" dxfId="10716" priority="4742" stopIfTrue="1" operator="lessThan">
      <formula>0</formula>
    </cfRule>
  </conditionalFormatting>
  <conditionalFormatting sqref="AE710">
    <cfRule type="cellIs" dxfId="10715" priority="4739" stopIfTrue="1" operator="greaterThan">
      <formula>0</formula>
    </cfRule>
    <cfRule type="cellIs" dxfId="10714" priority="4740" stopIfTrue="1" operator="lessThan">
      <formula>0</formula>
    </cfRule>
  </conditionalFormatting>
  <conditionalFormatting sqref="AE710">
    <cfRule type="cellIs" dxfId="10713" priority="4737" stopIfTrue="1" operator="greaterThan">
      <formula>0</formula>
    </cfRule>
    <cfRule type="cellIs" dxfId="10712" priority="4738" stopIfTrue="1" operator="lessThan">
      <formula>0</formula>
    </cfRule>
  </conditionalFormatting>
  <conditionalFormatting sqref="AE710">
    <cfRule type="cellIs" dxfId="10711" priority="4735" stopIfTrue="1" operator="greaterThan">
      <formula>0</formula>
    </cfRule>
    <cfRule type="cellIs" dxfId="10710" priority="4736" stopIfTrue="1" operator="lessThan">
      <formula>0</formula>
    </cfRule>
  </conditionalFormatting>
  <conditionalFormatting sqref="AE678">
    <cfRule type="cellIs" dxfId="10709" priority="4733" stopIfTrue="1" operator="greaterThan">
      <formula>0</formula>
    </cfRule>
    <cfRule type="cellIs" dxfId="10708" priority="4734" stopIfTrue="1" operator="lessThan">
      <formula>0</formula>
    </cfRule>
  </conditionalFormatting>
  <conditionalFormatting sqref="AE678">
    <cfRule type="cellIs" dxfId="10707" priority="4731" stopIfTrue="1" operator="greaterThan">
      <formula>0</formula>
    </cfRule>
    <cfRule type="cellIs" dxfId="10706" priority="4732" stopIfTrue="1" operator="lessThan">
      <formula>0</formula>
    </cfRule>
  </conditionalFormatting>
  <conditionalFormatting sqref="AE678">
    <cfRule type="cellIs" dxfId="10705" priority="4729" stopIfTrue="1" operator="greaterThan">
      <formula>0</formula>
    </cfRule>
    <cfRule type="cellIs" dxfId="10704" priority="4730" stopIfTrue="1" operator="lessThan">
      <formula>0</formula>
    </cfRule>
  </conditionalFormatting>
  <conditionalFormatting sqref="AE678">
    <cfRule type="cellIs" dxfId="10703" priority="4727" stopIfTrue="1" operator="greaterThan">
      <formula>0</formula>
    </cfRule>
    <cfRule type="cellIs" dxfId="10702" priority="4728" stopIfTrue="1" operator="lessThan">
      <formula>0</formula>
    </cfRule>
  </conditionalFormatting>
  <conditionalFormatting sqref="AE678">
    <cfRule type="cellIs" dxfId="10701" priority="4725" stopIfTrue="1" operator="greaterThan">
      <formula>0</formula>
    </cfRule>
    <cfRule type="cellIs" dxfId="10700" priority="4726" stopIfTrue="1" operator="lessThan">
      <formula>0</formula>
    </cfRule>
  </conditionalFormatting>
  <conditionalFormatting sqref="AB678">
    <cfRule type="cellIs" dxfId="10699" priority="4723" stopIfTrue="1" operator="greaterThan">
      <formula>0</formula>
    </cfRule>
    <cfRule type="cellIs" dxfId="10698" priority="4724" stopIfTrue="1" operator="lessThan">
      <formula>0</formula>
    </cfRule>
  </conditionalFormatting>
  <conditionalFormatting sqref="AB678">
    <cfRule type="cellIs" dxfId="10697" priority="4721" stopIfTrue="1" operator="greaterThan">
      <formula>0</formula>
    </cfRule>
    <cfRule type="cellIs" dxfId="10696" priority="4722" stopIfTrue="1" operator="lessThan">
      <formula>0</formula>
    </cfRule>
  </conditionalFormatting>
  <conditionalFormatting sqref="AB678">
    <cfRule type="cellIs" dxfId="10695" priority="4719" stopIfTrue="1" operator="greaterThan">
      <formula>0</formula>
    </cfRule>
    <cfRule type="cellIs" dxfId="10694" priority="4720" stopIfTrue="1" operator="lessThan">
      <formula>0</formula>
    </cfRule>
  </conditionalFormatting>
  <conditionalFormatting sqref="AB678">
    <cfRule type="cellIs" dxfId="10693" priority="4717" stopIfTrue="1" operator="greaterThan">
      <formula>0</formula>
    </cfRule>
    <cfRule type="cellIs" dxfId="10692" priority="4718" stopIfTrue="1" operator="lessThan">
      <formula>0</formula>
    </cfRule>
  </conditionalFormatting>
  <conditionalFormatting sqref="AB678">
    <cfRule type="cellIs" dxfId="10691" priority="4715" stopIfTrue="1" operator="greaterThan">
      <formula>0</formula>
    </cfRule>
    <cfRule type="cellIs" dxfId="10690" priority="4716" stopIfTrue="1" operator="lessThan">
      <formula>0</formula>
    </cfRule>
  </conditionalFormatting>
  <conditionalFormatting sqref="AX718">
    <cfRule type="cellIs" dxfId="10689" priority="4695" stopIfTrue="1" operator="greaterThan">
      <formula>0</formula>
    </cfRule>
    <cfRule type="cellIs" dxfId="10688" priority="4696" stopIfTrue="1" operator="lessThan">
      <formula>0</formula>
    </cfRule>
  </conditionalFormatting>
  <conditionalFormatting sqref="AB724 AB728 AB730:AB731">
    <cfRule type="cellIs" dxfId="10687" priority="4693" stopIfTrue="1" operator="greaterThan">
      <formula>0</formula>
    </cfRule>
    <cfRule type="cellIs" dxfId="10686" priority="4694" stopIfTrue="1" operator="lessThan">
      <formula>0</formula>
    </cfRule>
  </conditionalFormatting>
  <conditionalFormatting sqref="AE724 AE728 AE730:AE731">
    <cfRule type="cellIs" dxfId="10685" priority="4691" stopIfTrue="1" operator="greaterThan">
      <formula>0</formula>
    </cfRule>
    <cfRule type="cellIs" dxfId="10684" priority="4692" stopIfTrue="1" operator="lessThan">
      <formula>0</formula>
    </cfRule>
  </conditionalFormatting>
  <conditionalFormatting sqref="AB725:AB727">
    <cfRule type="cellIs" dxfId="10683" priority="4689" stopIfTrue="1" operator="greaterThan">
      <formula>0</formula>
    </cfRule>
    <cfRule type="cellIs" dxfId="10682" priority="4690" stopIfTrue="1" operator="lessThan">
      <formula>0</formula>
    </cfRule>
  </conditionalFormatting>
  <conditionalFormatting sqref="AE725:AE727">
    <cfRule type="cellIs" dxfId="10681" priority="4687" stopIfTrue="1" operator="greaterThan">
      <formula>0</formula>
    </cfRule>
    <cfRule type="cellIs" dxfId="10680" priority="4688" stopIfTrue="1" operator="lessThan">
      <formula>0</formula>
    </cfRule>
  </conditionalFormatting>
  <conditionalFormatting sqref="AB729">
    <cfRule type="cellIs" dxfId="10679" priority="4685" stopIfTrue="1" operator="greaterThan">
      <formula>0</formula>
    </cfRule>
    <cfRule type="cellIs" dxfId="10678" priority="4686" stopIfTrue="1" operator="lessThan">
      <formula>0</formula>
    </cfRule>
  </conditionalFormatting>
  <conditionalFormatting sqref="AB729">
    <cfRule type="cellIs" dxfId="10677" priority="4683" stopIfTrue="1" operator="greaterThan">
      <formula>0</formula>
    </cfRule>
    <cfRule type="cellIs" dxfId="10676" priority="4684" stopIfTrue="1" operator="lessThan">
      <formula>0</formula>
    </cfRule>
  </conditionalFormatting>
  <conditionalFormatting sqref="AB729">
    <cfRule type="cellIs" dxfId="10675" priority="4681" stopIfTrue="1" operator="greaterThan">
      <formula>0</formula>
    </cfRule>
    <cfRule type="cellIs" dxfId="10674" priority="4682" stopIfTrue="1" operator="lessThan">
      <formula>0</formula>
    </cfRule>
  </conditionalFormatting>
  <conditionalFormatting sqref="AB729">
    <cfRule type="cellIs" dxfId="10673" priority="4679" stopIfTrue="1" operator="greaterThan">
      <formula>0</formula>
    </cfRule>
    <cfRule type="cellIs" dxfId="10672" priority="4680" stopIfTrue="1" operator="lessThan">
      <formula>0</formula>
    </cfRule>
  </conditionalFormatting>
  <conditionalFormatting sqref="AB729">
    <cfRule type="cellIs" dxfId="10671" priority="4677" stopIfTrue="1" operator="greaterThan">
      <formula>0</formula>
    </cfRule>
    <cfRule type="cellIs" dxfId="10670" priority="4678" stopIfTrue="1" operator="lessThan">
      <formula>0</formula>
    </cfRule>
  </conditionalFormatting>
  <conditionalFormatting sqref="AE729">
    <cfRule type="cellIs" dxfId="10669" priority="4675" stopIfTrue="1" operator="greaterThan">
      <formula>0</formula>
    </cfRule>
    <cfRule type="cellIs" dxfId="10668" priority="4676" stopIfTrue="1" operator="lessThan">
      <formula>0</formula>
    </cfRule>
  </conditionalFormatting>
  <conditionalFormatting sqref="AE729">
    <cfRule type="cellIs" dxfId="10667" priority="4673" stopIfTrue="1" operator="greaterThan">
      <formula>0</formula>
    </cfRule>
    <cfRule type="cellIs" dxfId="10666" priority="4674" stopIfTrue="1" operator="lessThan">
      <formula>0</formula>
    </cfRule>
  </conditionalFormatting>
  <conditionalFormatting sqref="AE729">
    <cfRule type="cellIs" dxfId="10665" priority="4671" stopIfTrue="1" operator="greaterThan">
      <formula>0</formula>
    </cfRule>
    <cfRule type="cellIs" dxfId="10664" priority="4672" stopIfTrue="1" operator="lessThan">
      <formula>0</formula>
    </cfRule>
  </conditionalFormatting>
  <conditionalFormatting sqref="AE729">
    <cfRule type="cellIs" dxfId="10663" priority="4669" stopIfTrue="1" operator="greaterThan">
      <formula>0</formula>
    </cfRule>
    <cfRule type="cellIs" dxfId="10662" priority="4670" stopIfTrue="1" operator="lessThan">
      <formula>0</formula>
    </cfRule>
  </conditionalFormatting>
  <conditionalFormatting sqref="AE729">
    <cfRule type="cellIs" dxfId="10661" priority="4667" stopIfTrue="1" operator="greaterThan">
      <formula>0</formula>
    </cfRule>
    <cfRule type="cellIs" dxfId="10660" priority="4668" stopIfTrue="1" operator="lessThan">
      <formula>0</formula>
    </cfRule>
  </conditionalFormatting>
  <conditionalFormatting sqref="AX727">
    <cfRule type="cellIs" dxfId="10659" priority="4665" stopIfTrue="1" operator="greaterThan">
      <formula>0</formula>
    </cfRule>
    <cfRule type="cellIs" dxfId="10658" priority="4666" stopIfTrue="1" operator="lessThan">
      <formula>0</formula>
    </cfRule>
  </conditionalFormatting>
  <conditionalFormatting sqref="AX707">
    <cfRule type="cellIs" dxfId="10657" priority="4663" stopIfTrue="1" operator="greaterThan">
      <formula>0</formula>
    </cfRule>
    <cfRule type="cellIs" dxfId="10656" priority="4664" stopIfTrue="1" operator="lessThan">
      <formula>0</formula>
    </cfRule>
  </conditionalFormatting>
  <conditionalFormatting sqref="AB732:AB735">
    <cfRule type="cellIs" dxfId="10655" priority="4661" stopIfTrue="1" operator="greaterThan">
      <formula>0</formula>
    </cfRule>
    <cfRule type="cellIs" dxfId="10654" priority="4662" stopIfTrue="1" operator="lessThan">
      <formula>0</formula>
    </cfRule>
  </conditionalFormatting>
  <conditionalFormatting sqref="AB732:AB735">
    <cfRule type="cellIs" dxfId="10653" priority="4659" stopIfTrue="1" operator="greaterThan">
      <formula>0</formula>
    </cfRule>
    <cfRule type="cellIs" dxfId="10652" priority="4660" stopIfTrue="1" operator="lessThan">
      <formula>0</formula>
    </cfRule>
  </conditionalFormatting>
  <conditionalFormatting sqref="AB732:AB735">
    <cfRule type="cellIs" dxfId="10651" priority="4657" stopIfTrue="1" operator="greaterThan">
      <formula>0</formula>
    </cfRule>
    <cfRule type="cellIs" dxfId="10650" priority="4658" stopIfTrue="1" operator="lessThan">
      <formula>0</formula>
    </cfRule>
  </conditionalFormatting>
  <conditionalFormatting sqref="AB732:AB735">
    <cfRule type="cellIs" dxfId="10649" priority="4655" stopIfTrue="1" operator="greaterThan">
      <formula>0</formula>
    </cfRule>
    <cfRule type="cellIs" dxfId="10648" priority="4656" stopIfTrue="1" operator="lessThan">
      <formula>0</formula>
    </cfRule>
  </conditionalFormatting>
  <conditionalFormatting sqref="AB732:AB735">
    <cfRule type="cellIs" dxfId="10647" priority="4653" stopIfTrue="1" operator="greaterThan">
      <formula>0</formula>
    </cfRule>
    <cfRule type="cellIs" dxfId="10646" priority="4654" stopIfTrue="1" operator="lessThan">
      <formula>0</formula>
    </cfRule>
  </conditionalFormatting>
  <conditionalFormatting sqref="AE732:AE735 AE737">
    <cfRule type="cellIs" dxfId="10645" priority="4651" stopIfTrue="1" operator="greaterThan">
      <formula>0</formula>
    </cfRule>
    <cfRule type="cellIs" dxfId="10644" priority="4652" stopIfTrue="1" operator="lessThan">
      <formula>0</formula>
    </cfRule>
  </conditionalFormatting>
  <conditionalFormatting sqref="AE732:AE735 AE737">
    <cfRule type="cellIs" dxfId="10643" priority="4649" stopIfTrue="1" operator="greaterThan">
      <formula>0</formula>
    </cfRule>
    <cfRule type="cellIs" dxfId="10642" priority="4650" stopIfTrue="1" operator="lessThan">
      <formula>0</formula>
    </cfRule>
  </conditionalFormatting>
  <conditionalFormatting sqref="AE732:AE735 AE737">
    <cfRule type="cellIs" dxfId="10641" priority="4647" stopIfTrue="1" operator="greaterThan">
      <formula>0</formula>
    </cfRule>
    <cfRule type="cellIs" dxfId="10640" priority="4648" stopIfTrue="1" operator="lessThan">
      <formula>0</formula>
    </cfRule>
  </conditionalFormatting>
  <conditionalFormatting sqref="AE732:AE735 AE737">
    <cfRule type="cellIs" dxfId="10639" priority="4645" stopIfTrue="1" operator="greaterThan">
      <formula>0</formula>
    </cfRule>
    <cfRule type="cellIs" dxfId="10638" priority="4646" stopIfTrue="1" operator="lessThan">
      <formula>0</formula>
    </cfRule>
  </conditionalFormatting>
  <conditionalFormatting sqref="AE732:AE735 AE737">
    <cfRule type="cellIs" dxfId="10637" priority="4643" stopIfTrue="1" operator="greaterThan">
      <formula>0</formula>
    </cfRule>
    <cfRule type="cellIs" dxfId="10636" priority="4644" stopIfTrue="1" operator="lessThan">
      <formula>0</formula>
    </cfRule>
  </conditionalFormatting>
  <conditionalFormatting sqref="AB739">
    <cfRule type="cellIs" dxfId="10635" priority="4641" stopIfTrue="1" operator="greaterThan">
      <formula>0</formula>
    </cfRule>
    <cfRule type="cellIs" dxfId="10634" priority="4642" stopIfTrue="1" operator="lessThan">
      <formula>0</formula>
    </cfRule>
  </conditionalFormatting>
  <conditionalFormatting sqref="AX738">
    <cfRule type="cellIs" dxfId="10633" priority="4633" stopIfTrue="1" operator="greaterThan">
      <formula>0</formula>
    </cfRule>
    <cfRule type="cellIs" dxfId="10632" priority="4634" stopIfTrue="1" operator="lessThan">
      <formula>0</formula>
    </cfRule>
  </conditionalFormatting>
  <conditionalFormatting sqref="AB737:AB738">
    <cfRule type="cellIs" dxfId="10631" priority="4631" stopIfTrue="1" operator="greaterThan">
      <formula>0</formula>
    </cfRule>
    <cfRule type="cellIs" dxfId="10630" priority="4632" stopIfTrue="1" operator="lessThan">
      <formula>0</formula>
    </cfRule>
  </conditionalFormatting>
  <conditionalFormatting sqref="AB737:AB738">
    <cfRule type="cellIs" dxfId="10629" priority="4629" stopIfTrue="1" operator="greaterThan">
      <formula>0</formula>
    </cfRule>
    <cfRule type="cellIs" dxfId="10628" priority="4630" stopIfTrue="1" operator="lessThan">
      <formula>0</formula>
    </cfRule>
  </conditionalFormatting>
  <conditionalFormatting sqref="AB737:AB738">
    <cfRule type="cellIs" dxfId="10627" priority="4627" stopIfTrue="1" operator="greaterThan">
      <formula>0</formula>
    </cfRule>
    <cfRule type="cellIs" dxfId="10626" priority="4628" stopIfTrue="1" operator="lessThan">
      <formula>0</formula>
    </cfRule>
  </conditionalFormatting>
  <conditionalFormatting sqref="AB737:AB738">
    <cfRule type="cellIs" dxfId="10625" priority="4625" stopIfTrue="1" operator="greaterThan">
      <formula>0</formula>
    </cfRule>
    <cfRule type="cellIs" dxfId="10624" priority="4626" stopIfTrue="1" operator="lessThan">
      <formula>0</formula>
    </cfRule>
  </conditionalFormatting>
  <conditionalFormatting sqref="AB737:AB738">
    <cfRule type="cellIs" dxfId="10623" priority="4623" stopIfTrue="1" operator="greaterThan">
      <formula>0</formula>
    </cfRule>
    <cfRule type="cellIs" dxfId="10622" priority="4624" stopIfTrue="1" operator="lessThan">
      <formula>0</formula>
    </cfRule>
  </conditionalFormatting>
  <conditionalFormatting sqref="AE738">
    <cfRule type="cellIs" dxfId="10621" priority="4621" stopIfTrue="1" operator="greaterThan">
      <formula>0</formula>
    </cfRule>
    <cfRule type="cellIs" dxfId="10620" priority="4622" stopIfTrue="1" operator="lessThan">
      <formula>0</formula>
    </cfRule>
  </conditionalFormatting>
  <conditionalFormatting sqref="AE738">
    <cfRule type="cellIs" dxfId="10619" priority="4619" stopIfTrue="1" operator="greaterThan">
      <formula>0</formula>
    </cfRule>
    <cfRule type="cellIs" dxfId="10618" priority="4620" stopIfTrue="1" operator="lessThan">
      <formula>0</formula>
    </cfRule>
  </conditionalFormatting>
  <conditionalFormatting sqref="AE738">
    <cfRule type="cellIs" dxfId="10617" priority="4617" stopIfTrue="1" operator="greaterThan">
      <formula>0</formula>
    </cfRule>
    <cfRule type="cellIs" dxfId="10616" priority="4618" stopIfTrue="1" operator="lessThan">
      <formula>0</formula>
    </cfRule>
  </conditionalFormatting>
  <conditionalFormatting sqref="AE738">
    <cfRule type="cellIs" dxfId="10615" priority="4615" stopIfTrue="1" operator="greaterThan">
      <formula>0</formula>
    </cfRule>
    <cfRule type="cellIs" dxfId="10614" priority="4616" stopIfTrue="1" operator="lessThan">
      <formula>0</formula>
    </cfRule>
  </conditionalFormatting>
  <conditionalFormatting sqref="AE738">
    <cfRule type="cellIs" dxfId="10613" priority="4613" stopIfTrue="1" operator="greaterThan">
      <formula>0</formula>
    </cfRule>
    <cfRule type="cellIs" dxfId="10612" priority="4614" stopIfTrue="1" operator="lessThan">
      <formula>0</formula>
    </cfRule>
  </conditionalFormatting>
  <conditionalFormatting sqref="AB743 AB745">
    <cfRule type="cellIs" dxfId="10611" priority="4603" stopIfTrue="1" operator="greaterThan">
      <formula>0</formula>
    </cfRule>
    <cfRule type="cellIs" dxfId="10610" priority="4604" stopIfTrue="1" operator="lessThan">
      <formula>0</formula>
    </cfRule>
  </conditionalFormatting>
  <conditionalFormatting sqref="AE743 AE745">
    <cfRule type="cellIs" dxfId="10609" priority="4601" stopIfTrue="1" operator="greaterThan">
      <formula>0</formula>
    </cfRule>
    <cfRule type="cellIs" dxfId="10608" priority="4602" stopIfTrue="1" operator="lessThan">
      <formula>0</formula>
    </cfRule>
  </conditionalFormatting>
  <conditionalFormatting sqref="AB742">
    <cfRule type="cellIs" dxfId="10607" priority="4599" stopIfTrue="1" operator="greaterThan">
      <formula>0</formula>
    </cfRule>
    <cfRule type="cellIs" dxfId="10606" priority="4600" stopIfTrue="1" operator="lessThan">
      <formula>0</formula>
    </cfRule>
  </conditionalFormatting>
  <conditionalFormatting sqref="AB742">
    <cfRule type="cellIs" dxfId="10605" priority="4597" stopIfTrue="1" operator="greaterThan">
      <formula>0</formula>
    </cfRule>
    <cfRule type="cellIs" dxfId="10604" priority="4598" stopIfTrue="1" operator="lessThan">
      <formula>0</formula>
    </cfRule>
  </conditionalFormatting>
  <conditionalFormatting sqref="AB742">
    <cfRule type="cellIs" dxfId="10603" priority="4595" stopIfTrue="1" operator="greaterThan">
      <formula>0</formula>
    </cfRule>
    <cfRule type="cellIs" dxfId="10602" priority="4596" stopIfTrue="1" operator="lessThan">
      <formula>0</formula>
    </cfRule>
  </conditionalFormatting>
  <conditionalFormatting sqref="AB742">
    <cfRule type="cellIs" dxfId="10601" priority="4593" stopIfTrue="1" operator="greaterThan">
      <formula>0</formula>
    </cfRule>
    <cfRule type="cellIs" dxfId="10600" priority="4594" stopIfTrue="1" operator="lessThan">
      <formula>0</formula>
    </cfRule>
  </conditionalFormatting>
  <conditionalFormatting sqref="AB742">
    <cfRule type="cellIs" dxfId="10599" priority="4591" stopIfTrue="1" operator="greaterThan">
      <formula>0</formula>
    </cfRule>
    <cfRule type="cellIs" dxfId="10598" priority="4592" stopIfTrue="1" operator="lessThan">
      <formula>0</formula>
    </cfRule>
  </conditionalFormatting>
  <conditionalFormatting sqref="AB740">
    <cfRule type="cellIs" dxfId="10597" priority="4589" stopIfTrue="1" operator="greaterThan">
      <formula>0</formula>
    </cfRule>
    <cfRule type="cellIs" dxfId="10596" priority="4590" stopIfTrue="1" operator="lessThan">
      <formula>0</formula>
    </cfRule>
  </conditionalFormatting>
  <conditionalFormatting sqref="AB740">
    <cfRule type="cellIs" dxfId="10595" priority="4587" stopIfTrue="1" operator="greaterThan">
      <formula>0</formula>
    </cfRule>
    <cfRule type="cellIs" dxfId="10594" priority="4588" stopIfTrue="1" operator="lessThan">
      <formula>0</formula>
    </cfRule>
  </conditionalFormatting>
  <conditionalFormatting sqref="AB740">
    <cfRule type="cellIs" dxfId="10593" priority="4585" stopIfTrue="1" operator="greaterThan">
      <formula>0</formula>
    </cfRule>
    <cfRule type="cellIs" dxfId="10592" priority="4586" stopIfTrue="1" operator="lessThan">
      <formula>0</formula>
    </cfRule>
  </conditionalFormatting>
  <conditionalFormatting sqref="AB740">
    <cfRule type="cellIs" dxfId="10591" priority="4583" stopIfTrue="1" operator="greaterThan">
      <formula>0</formula>
    </cfRule>
    <cfRule type="cellIs" dxfId="10590" priority="4584" stopIfTrue="1" operator="lessThan">
      <formula>0</formula>
    </cfRule>
  </conditionalFormatting>
  <conditionalFormatting sqref="AB740">
    <cfRule type="cellIs" dxfId="10589" priority="4581" stopIfTrue="1" operator="greaterThan">
      <formula>0</formula>
    </cfRule>
    <cfRule type="cellIs" dxfId="10588" priority="4582" stopIfTrue="1" operator="lessThan">
      <formula>0</formula>
    </cfRule>
  </conditionalFormatting>
  <conditionalFormatting sqref="AE740">
    <cfRule type="cellIs" dxfId="10587" priority="4579" stopIfTrue="1" operator="greaterThan">
      <formula>0</formula>
    </cfRule>
    <cfRule type="cellIs" dxfId="10586" priority="4580" stopIfTrue="1" operator="lessThan">
      <formula>0</formula>
    </cfRule>
  </conditionalFormatting>
  <conditionalFormatting sqref="AE740">
    <cfRule type="cellIs" dxfId="10585" priority="4577" stopIfTrue="1" operator="greaterThan">
      <formula>0</formula>
    </cfRule>
    <cfRule type="cellIs" dxfId="10584" priority="4578" stopIfTrue="1" operator="lessThan">
      <formula>0</formula>
    </cfRule>
  </conditionalFormatting>
  <conditionalFormatting sqref="AE740">
    <cfRule type="cellIs" dxfId="10583" priority="4575" stopIfTrue="1" operator="greaterThan">
      <formula>0</formula>
    </cfRule>
    <cfRule type="cellIs" dxfId="10582" priority="4576" stopIfTrue="1" operator="lessThan">
      <formula>0</formula>
    </cfRule>
  </conditionalFormatting>
  <conditionalFormatting sqref="AE740">
    <cfRule type="cellIs" dxfId="10581" priority="4573" stopIfTrue="1" operator="greaterThan">
      <formula>0</formula>
    </cfRule>
    <cfRule type="cellIs" dxfId="10580" priority="4574" stopIfTrue="1" operator="lessThan">
      <formula>0</formula>
    </cfRule>
  </conditionalFormatting>
  <conditionalFormatting sqref="AE740">
    <cfRule type="cellIs" dxfId="10579" priority="4571" stopIfTrue="1" operator="greaterThan">
      <formula>0</formula>
    </cfRule>
    <cfRule type="cellIs" dxfId="10578" priority="4572" stopIfTrue="1" operator="lessThan">
      <formula>0</formula>
    </cfRule>
  </conditionalFormatting>
  <conditionalFormatting sqref="AE742">
    <cfRule type="cellIs" dxfId="10577" priority="4569" stopIfTrue="1" operator="greaterThan">
      <formula>0</formula>
    </cfRule>
    <cfRule type="cellIs" dxfId="10576" priority="4570" stopIfTrue="1" operator="lessThan">
      <formula>0</formula>
    </cfRule>
  </conditionalFormatting>
  <conditionalFormatting sqref="AE742">
    <cfRule type="cellIs" dxfId="10575" priority="4567" stopIfTrue="1" operator="greaterThan">
      <formula>0</formula>
    </cfRule>
    <cfRule type="cellIs" dxfId="10574" priority="4568" stopIfTrue="1" operator="lessThan">
      <formula>0</formula>
    </cfRule>
  </conditionalFormatting>
  <conditionalFormatting sqref="AE742">
    <cfRule type="cellIs" dxfId="10573" priority="4565" stopIfTrue="1" operator="greaterThan">
      <formula>0</formula>
    </cfRule>
    <cfRule type="cellIs" dxfId="10572" priority="4566" stopIfTrue="1" operator="lessThan">
      <formula>0</formula>
    </cfRule>
  </conditionalFormatting>
  <conditionalFormatting sqref="AE742">
    <cfRule type="cellIs" dxfId="10571" priority="4563" stopIfTrue="1" operator="greaterThan">
      <formula>0</formula>
    </cfRule>
    <cfRule type="cellIs" dxfId="10570" priority="4564" stopIfTrue="1" operator="lessThan">
      <formula>0</formula>
    </cfRule>
  </conditionalFormatting>
  <conditionalFormatting sqref="AE742">
    <cfRule type="cellIs" dxfId="10569" priority="4561" stopIfTrue="1" operator="greaterThan">
      <formula>0</formula>
    </cfRule>
    <cfRule type="cellIs" dxfId="10568" priority="4562" stopIfTrue="1" operator="lessThan">
      <formula>0</formula>
    </cfRule>
  </conditionalFormatting>
  <conditionalFormatting sqref="AX745">
    <cfRule type="cellIs" dxfId="10567" priority="4559" stopIfTrue="1" operator="greaterThan">
      <formula>0</formula>
    </cfRule>
    <cfRule type="cellIs" dxfId="10566" priority="4560" stopIfTrue="1" operator="lessThan">
      <formula>0</formula>
    </cfRule>
  </conditionalFormatting>
  <conditionalFormatting sqref="AB749">
    <cfRule type="cellIs" dxfId="10565" priority="4557" stopIfTrue="1" operator="greaterThan">
      <formula>0</formula>
    </cfRule>
    <cfRule type="cellIs" dxfId="10564" priority="4558" stopIfTrue="1" operator="lessThan">
      <formula>0</formula>
    </cfRule>
  </conditionalFormatting>
  <conditionalFormatting sqref="AB749">
    <cfRule type="cellIs" dxfId="10563" priority="4555" stopIfTrue="1" operator="greaterThan">
      <formula>0</formula>
    </cfRule>
    <cfRule type="cellIs" dxfId="10562" priority="4556" stopIfTrue="1" operator="lessThan">
      <formula>0</formula>
    </cfRule>
  </conditionalFormatting>
  <conditionalFormatting sqref="AB749">
    <cfRule type="cellIs" dxfId="10561" priority="4553" stopIfTrue="1" operator="greaterThan">
      <formula>0</formula>
    </cfRule>
    <cfRule type="cellIs" dxfId="10560" priority="4554" stopIfTrue="1" operator="lessThan">
      <formula>0</formula>
    </cfRule>
  </conditionalFormatting>
  <conditionalFormatting sqref="AB749">
    <cfRule type="cellIs" dxfId="10559" priority="4551" stopIfTrue="1" operator="greaterThan">
      <formula>0</formula>
    </cfRule>
    <cfRule type="cellIs" dxfId="10558" priority="4552" stopIfTrue="1" operator="lessThan">
      <formula>0</formula>
    </cfRule>
  </conditionalFormatting>
  <conditionalFormatting sqref="AB749">
    <cfRule type="cellIs" dxfId="10557" priority="4549" stopIfTrue="1" operator="greaterThan">
      <formula>0</formula>
    </cfRule>
    <cfRule type="cellIs" dxfId="10556" priority="4550" stopIfTrue="1" operator="lessThan">
      <formula>0</formula>
    </cfRule>
  </conditionalFormatting>
  <conditionalFormatting sqref="AE749">
    <cfRule type="cellIs" dxfId="10555" priority="4547" stopIfTrue="1" operator="greaterThan">
      <formula>0</formula>
    </cfRule>
    <cfRule type="cellIs" dxfId="10554" priority="4548" stopIfTrue="1" operator="lessThan">
      <formula>0</formula>
    </cfRule>
  </conditionalFormatting>
  <conditionalFormatting sqref="AE749">
    <cfRule type="cellIs" dxfId="10553" priority="4545" stopIfTrue="1" operator="greaterThan">
      <formula>0</formula>
    </cfRule>
    <cfRule type="cellIs" dxfId="10552" priority="4546" stopIfTrue="1" operator="lessThan">
      <formula>0</formula>
    </cfRule>
  </conditionalFormatting>
  <conditionalFormatting sqref="AE749">
    <cfRule type="cellIs" dxfId="10551" priority="4543" stopIfTrue="1" operator="greaterThan">
      <formula>0</formula>
    </cfRule>
    <cfRule type="cellIs" dxfId="10550" priority="4544" stopIfTrue="1" operator="lessThan">
      <formula>0</formula>
    </cfRule>
  </conditionalFormatting>
  <conditionalFormatting sqref="AE749">
    <cfRule type="cellIs" dxfId="10549" priority="4541" stopIfTrue="1" operator="greaterThan">
      <formula>0</formula>
    </cfRule>
    <cfRule type="cellIs" dxfId="10548" priority="4542" stopIfTrue="1" operator="lessThan">
      <formula>0</formula>
    </cfRule>
  </conditionalFormatting>
  <conditionalFormatting sqref="AE749">
    <cfRule type="cellIs" dxfId="10547" priority="4539" stopIfTrue="1" operator="greaterThan">
      <formula>0</formula>
    </cfRule>
    <cfRule type="cellIs" dxfId="10546" priority="4540" stopIfTrue="1" operator="lessThan">
      <formula>0</formula>
    </cfRule>
  </conditionalFormatting>
  <conditionalFormatting sqref="AB750">
    <cfRule type="cellIs" dxfId="10545" priority="4533" stopIfTrue="1" operator="greaterThan">
      <formula>0</formula>
    </cfRule>
    <cfRule type="cellIs" dxfId="10544" priority="4534" stopIfTrue="1" operator="lessThan">
      <formula>0</formula>
    </cfRule>
  </conditionalFormatting>
  <conditionalFormatting sqref="AE750">
    <cfRule type="cellIs" dxfId="10543" priority="4531" stopIfTrue="1" operator="greaterThan">
      <formula>0</formula>
    </cfRule>
    <cfRule type="cellIs" dxfId="10542" priority="4532" stopIfTrue="1" operator="lessThan">
      <formula>0</formula>
    </cfRule>
  </conditionalFormatting>
  <conditionalFormatting sqref="AX750:AX751">
    <cfRule type="cellIs" dxfId="10541" priority="4529" stopIfTrue="1" operator="greaterThan">
      <formula>0</formula>
    </cfRule>
    <cfRule type="cellIs" dxfId="10540" priority="4530" stopIfTrue="1" operator="lessThan">
      <formula>0</formula>
    </cfRule>
  </conditionalFormatting>
  <conditionalFormatting sqref="AH750">
    <cfRule type="cellIs" dxfId="10539" priority="4527" stopIfTrue="1" operator="greaterThan">
      <formula>0</formula>
    </cfRule>
    <cfRule type="cellIs" dxfId="10538" priority="4528" stopIfTrue="1" operator="lessThan">
      <formula>0</formula>
    </cfRule>
  </conditionalFormatting>
  <conditionalFormatting sqref="AX753">
    <cfRule type="cellIs" dxfId="10537" priority="4525" stopIfTrue="1" operator="greaterThan">
      <formula>0</formula>
    </cfRule>
    <cfRule type="cellIs" dxfId="10536" priority="4526" stopIfTrue="1" operator="lessThan">
      <formula>0</formula>
    </cfRule>
  </conditionalFormatting>
  <conditionalFormatting sqref="AB710">
    <cfRule type="cellIs" dxfId="10535" priority="4513" stopIfTrue="1" operator="greaterThan">
      <formula>0</formula>
    </cfRule>
    <cfRule type="cellIs" dxfId="10534" priority="4514" stopIfTrue="1" operator="lessThan">
      <formula>0</formula>
    </cfRule>
  </conditionalFormatting>
  <conditionalFormatting sqref="AB710">
    <cfRule type="cellIs" dxfId="10533" priority="4511" stopIfTrue="1" operator="greaterThan">
      <formula>0</formula>
    </cfRule>
    <cfRule type="cellIs" dxfId="10532" priority="4512" stopIfTrue="1" operator="lessThan">
      <formula>0</formula>
    </cfRule>
  </conditionalFormatting>
  <conditionalFormatting sqref="AB710">
    <cfRule type="cellIs" dxfId="10531" priority="4509" stopIfTrue="1" operator="greaterThan">
      <formula>0</formula>
    </cfRule>
    <cfRule type="cellIs" dxfId="10530" priority="4510" stopIfTrue="1" operator="lessThan">
      <formula>0</formula>
    </cfRule>
  </conditionalFormatting>
  <conditionalFormatting sqref="AB710">
    <cfRule type="cellIs" dxfId="10529" priority="4507" stopIfTrue="1" operator="greaterThan">
      <formula>0</formula>
    </cfRule>
    <cfRule type="cellIs" dxfId="10528" priority="4508" stopIfTrue="1" operator="lessThan">
      <formula>0</formula>
    </cfRule>
  </conditionalFormatting>
  <conditionalFormatting sqref="AB710">
    <cfRule type="cellIs" dxfId="10527" priority="4505" stopIfTrue="1" operator="greaterThan">
      <formula>0</formula>
    </cfRule>
    <cfRule type="cellIs" dxfId="10526" priority="4506" stopIfTrue="1" operator="lessThan">
      <formula>0</formula>
    </cfRule>
  </conditionalFormatting>
  <conditionalFormatting sqref="AB736">
    <cfRule type="cellIs" dxfId="10525" priority="4503" stopIfTrue="1" operator="greaterThan">
      <formula>0</formula>
    </cfRule>
    <cfRule type="cellIs" dxfId="10524" priority="4504" stopIfTrue="1" operator="lessThan">
      <formula>0</formula>
    </cfRule>
  </conditionalFormatting>
  <conditionalFormatting sqref="AB736">
    <cfRule type="cellIs" dxfId="10523" priority="4501" stopIfTrue="1" operator="greaterThan">
      <formula>0</formula>
    </cfRule>
    <cfRule type="cellIs" dxfId="10522" priority="4502" stopIfTrue="1" operator="lessThan">
      <formula>0</formula>
    </cfRule>
  </conditionalFormatting>
  <conditionalFormatting sqref="AB736">
    <cfRule type="cellIs" dxfId="10521" priority="4499" stopIfTrue="1" operator="greaterThan">
      <formula>0</formula>
    </cfRule>
    <cfRule type="cellIs" dxfId="10520" priority="4500" stopIfTrue="1" operator="lessThan">
      <formula>0</formula>
    </cfRule>
  </conditionalFormatting>
  <conditionalFormatting sqref="AB736">
    <cfRule type="cellIs" dxfId="10519" priority="4497" stopIfTrue="1" operator="greaterThan">
      <formula>0</formula>
    </cfRule>
    <cfRule type="cellIs" dxfId="10518" priority="4498" stopIfTrue="1" operator="lessThan">
      <formula>0</formula>
    </cfRule>
  </conditionalFormatting>
  <conditionalFormatting sqref="AB736">
    <cfRule type="cellIs" dxfId="10517" priority="4495" stopIfTrue="1" operator="greaterThan">
      <formula>0</formula>
    </cfRule>
    <cfRule type="cellIs" dxfId="10516" priority="4496" stopIfTrue="1" operator="lessThan">
      <formula>0</formula>
    </cfRule>
  </conditionalFormatting>
  <conditionalFormatting sqref="AB751">
    <cfRule type="cellIs" dxfId="10515" priority="4493" stopIfTrue="1" operator="greaterThan">
      <formula>0</formula>
    </cfRule>
    <cfRule type="cellIs" dxfId="10514" priority="4494" stopIfTrue="1" operator="lessThan">
      <formula>0</formula>
    </cfRule>
  </conditionalFormatting>
  <conditionalFormatting sqref="AB751">
    <cfRule type="cellIs" dxfId="10513" priority="4491" stopIfTrue="1" operator="greaterThan">
      <formula>0</formula>
    </cfRule>
    <cfRule type="cellIs" dxfId="10512" priority="4492" stopIfTrue="1" operator="lessThan">
      <formula>0</formula>
    </cfRule>
  </conditionalFormatting>
  <conditionalFormatting sqref="AB751">
    <cfRule type="cellIs" dxfId="10511" priority="4489" stopIfTrue="1" operator="greaterThan">
      <formula>0</formula>
    </cfRule>
    <cfRule type="cellIs" dxfId="10510" priority="4490" stopIfTrue="1" operator="lessThan">
      <formula>0</formula>
    </cfRule>
  </conditionalFormatting>
  <conditionalFormatting sqref="AB751">
    <cfRule type="cellIs" dxfId="10509" priority="4487" stopIfTrue="1" operator="greaterThan">
      <formula>0</formula>
    </cfRule>
    <cfRule type="cellIs" dxfId="10508" priority="4488" stopIfTrue="1" operator="lessThan">
      <formula>0</formula>
    </cfRule>
  </conditionalFormatting>
  <conditionalFormatting sqref="AB751">
    <cfRule type="cellIs" dxfId="10507" priority="4485" stopIfTrue="1" operator="greaterThan">
      <formula>0</formula>
    </cfRule>
    <cfRule type="cellIs" dxfId="10506" priority="4486" stopIfTrue="1" operator="lessThan">
      <formula>0</formula>
    </cfRule>
  </conditionalFormatting>
  <conditionalFormatting sqref="AE736">
    <cfRule type="cellIs" dxfId="10505" priority="4473" stopIfTrue="1" operator="greaterThan">
      <formula>0</formula>
    </cfRule>
    <cfRule type="cellIs" dxfId="10504" priority="4474" stopIfTrue="1" operator="lessThan">
      <formula>0</formula>
    </cfRule>
  </conditionalFormatting>
  <conditionalFormatting sqref="AE736">
    <cfRule type="cellIs" dxfId="10503" priority="4471" stopIfTrue="1" operator="greaterThan">
      <formula>0</formula>
    </cfRule>
    <cfRule type="cellIs" dxfId="10502" priority="4472" stopIfTrue="1" operator="lessThan">
      <formula>0</formula>
    </cfRule>
  </conditionalFormatting>
  <conditionalFormatting sqref="AE736">
    <cfRule type="cellIs" dxfId="10501" priority="4469" stopIfTrue="1" operator="greaterThan">
      <formula>0</formula>
    </cfRule>
    <cfRule type="cellIs" dxfId="10500" priority="4470" stopIfTrue="1" operator="lessThan">
      <formula>0</formula>
    </cfRule>
  </conditionalFormatting>
  <conditionalFormatting sqref="AE736">
    <cfRule type="cellIs" dxfId="10499" priority="4467" stopIfTrue="1" operator="greaterThan">
      <formula>0</formula>
    </cfRule>
    <cfRule type="cellIs" dxfId="10498" priority="4468" stopIfTrue="1" operator="lessThan">
      <formula>0</formula>
    </cfRule>
  </conditionalFormatting>
  <conditionalFormatting sqref="AE736">
    <cfRule type="cellIs" dxfId="10497" priority="4465" stopIfTrue="1" operator="greaterThan">
      <formula>0</formula>
    </cfRule>
    <cfRule type="cellIs" dxfId="10496" priority="4466" stopIfTrue="1" operator="lessThan">
      <formula>0</formula>
    </cfRule>
  </conditionalFormatting>
  <conditionalFormatting sqref="AE751">
    <cfRule type="cellIs" dxfId="10495" priority="4463" stopIfTrue="1" operator="greaterThan">
      <formula>0</formula>
    </cfRule>
    <cfRule type="cellIs" dxfId="10494" priority="4464" stopIfTrue="1" operator="lessThan">
      <formula>0</formula>
    </cfRule>
  </conditionalFormatting>
  <conditionalFormatting sqref="AE751">
    <cfRule type="cellIs" dxfId="10493" priority="4461" stopIfTrue="1" operator="greaterThan">
      <formula>0</formula>
    </cfRule>
    <cfRule type="cellIs" dxfId="10492" priority="4462" stopIfTrue="1" operator="lessThan">
      <formula>0</formula>
    </cfRule>
  </conditionalFormatting>
  <conditionalFormatting sqref="AE751">
    <cfRule type="cellIs" dxfId="10491" priority="4459" stopIfTrue="1" operator="greaterThan">
      <formula>0</formula>
    </cfRule>
    <cfRule type="cellIs" dxfId="10490" priority="4460" stopIfTrue="1" operator="lessThan">
      <formula>0</formula>
    </cfRule>
  </conditionalFormatting>
  <conditionalFormatting sqref="AE751">
    <cfRule type="cellIs" dxfId="10489" priority="4457" stopIfTrue="1" operator="greaterThan">
      <formula>0</formula>
    </cfRule>
    <cfRule type="cellIs" dxfId="10488" priority="4458" stopIfTrue="1" operator="lessThan">
      <formula>0</formula>
    </cfRule>
  </conditionalFormatting>
  <conditionalFormatting sqref="AE751">
    <cfRule type="cellIs" dxfId="10487" priority="4455" stopIfTrue="1" operator="greaterThan">
      <formula>0</formula>
    </cfRule>
    <cfRule type="cellIs" dxfId="10486" priority="4456" stopIfTrue="1" operator="lessThan">
      <formula>0</formula>
    </cfRule>
  </conditionalFormatting>
  <conditionalFormatting sqref="AH751">
    <cfRule type="cellIs" dxfId="10485" priority="4453" stopIfTrue="1" operator="greaterThan">
      <formula>0</formula>
    </cfRule>
    <cfRule type="cellIs" dxfId="10484" priority="4454" stopIfTrue="1" operator="lessThan">
      <formula>0</formula>
    </cfRule>
  </conditionalFormatting>
  <conditionalFormatting sqref="AH751">
    <cfRule type="cellIs" dxfId="10483" priority="4451" stopIfTrue="1" operator="greaterThan">
      <formula>0</formula>
    </cfRule>
    <cfRule type="cellIs" dxfId="10482" priority="4452" stopIfTrue="1" operator="lessThan">
      <formula>0</formula>
    </cfRule>
  </conditionalFormatting>
  <conditionalFormatting sqref="AH751">
    <cfRule type="cellIs" dxfId="10481" priority="4449" stopIfTrue="1" operator="greaterThan">
      <formula>0</formula>
    </cfRule>
    <cfRule type="cellIs" dxfId="10480" priority="4450" stopIfTrue="1" operator="lessThan">
      <formula>0</formula>
    </cfRule>
  </conditionalFormatting>
  <conditionalFormatting sqref="AH751">
    <cfRule type="cellIs" dxfId="10479" priority="4447" stopIfTrue="1" operator="greaterThan">
      <formula>0</formula>
    </cfRule>
    <cfRule type="cellIs" dxfId="10478" priority="4448" stopIfTrue="1" operator="lessThan">
      <formula>0</formula>
    </cfRule>
  </conditionalFormatting>
  <conditionalFormatting sqref="AH751">
    <cfRule type="cellIs" dxfId="10477" priority="4445" stopIfTrue="1" operator="greaterThan">
      <formula>0</formula>
    </cfRule>
    <cfRule type="cellIs" dxfId="10476" priority="4446" stopIfTrue="1" operator="lessThan">
      <formula>0</formula>
    </cfRule>
  </conditionalFormatting>
  <conditionalFormatting sqref="AX758:AX759">
    <cfRule type="cellIs" dxfId="10475" priority="4443" stopIfTrue="1" operator="greaterThan">
      <formula>0</formula>
    </cfRule>
    <cfRule type="cellIs" dxfId="10474" priority="4444" stopIfTrue="1" operator="lessThan">
      <formula>0</formula>
    </cfRule>
  </conditionalFormatting>
  <conditionalFormatting sqref="AB766:AB767">
    <cfRule type="cellIs" dxfId="10473" priority="4441" stopIfTrue="1" operator="greaterThan">
      <formula>0</formula>
    </cfRule>
    <cfRule type="cellIs" dxfId="10472" priority="4442" stopIfTrue="1" operator="lessThan">
      <formula>0</formula>
    </cfRule>
  </conditionalFormatting>
  <conditionalFormatting sqref="AB766:AB767">
    <cfRule type="cellIs" dxfId="10471" priority="4439" stopIfTrue="1" operator="greaterThan">
      <formula>0</formula>
    </cfRule>
    <cfRule type="cellIs" dxfId="10470" priority="4440" stopIfTrue="1" operator="lessThan">
      <formula>0</formula>
    </cfRule>
  </conditionalFormatting>
  <conditionalFormatting sqref="AB766:AB767">
    <cfRule type="cellIs" dxfId="10469" priority="4437" stopIfTrue="1" operator="greaterThan">
      <formula>0</formula>
    </cfRule>
    <cfRule type="cellIs" dxfId="10468" priority="4438" stopIfTrue="1" operator="lessThan">
      <formula>0</formula>
    </cfRule>
  </conditionalFormatting>
  <conditionalFormatting sqref="AB766:AB767">
    <cfRule type="cellIs" dxfId="10467" priority="4435" stopIfTrue="1" operator="greaterThan">
      <formula>0</formula>
    </cfRule>
    <cfRule type="cellIs" dxfId="10466" priority="4436" stopIfTrue="1" operator="lessThan">
      <formula>0</formula>
    </cfRule>
  </conditionalFormatting>
  <conditionalFormatting sqref="AB766:AB767">
    <cfRule type="cellIs" dxfId="10465" priority="4433" stopIfTrue="1" operator="greaterThan">
      <formula>0</formula>
    </cfRule>
    <cfRule type="cellIs" dxfId="10464" priority="4434" stopIfTrue="1" operator="lessThan">
      <formula>0</formula>
    </cfRule>
  </conditionalFormatting>
  <conditionalFormatting sqref="AE766">
    <cfRule type="cellIs" dxfId="10463" priority="4431" stopIfTrue="1" operator="greaterThan">
      <formula>0</formula>
    </cfRule>
    <cfRule type="cellIs" dxfId="10462" priority="4432" stopIfTrue="1" operator="lessThan">
      <formula>0</formula>
    </cfRule>
  </conditionalFormatting>
  <conditionalFormatting sqref="AE766">
    <cfRule type="cellIs" dxfId="10461" priority="4429" stopIfTrue="1" operator="greaterThan">
      <formula>0</formula>
    </cfRule>
    <cfRule type="cellIs" dxfId="10460" priority="4430" stopIfTrue="1" operator="lessThan">
      <formula>0</formula>
    </cfRule>
  </conditionalFormatting>
  <conditionalFormatting sqref="AE766">
    <cfRule type="cellIs" dxfId="10459" priority="4427" stopIfTrue="1" operator="greaterThan">
      <formula>0</formula>
    </cfRule>
    <cfRule type="cellIs" dxfId="10458" priority="4428" stopIfTrue="1" operator="lessThan">
      <formula>0</formula>
    </cfRule>
  </conditionalFormatting>
  <conditionalFormatting sqref="AE766">
    <cfRule type="cellIs" dxfId="10457" priority="4425" stopIfTrue="1" operator="greaterThan">
      <formula>0</formula>
    </cfRule>
    <cfRule type="cellIs" dxfId="10456" priority="4426" stopIfTrue="1" operator="lessThan">
      <formula>0</formula>
    </cfRule>
  </conditionalFormatting>
  <conditionalFormatting sqref="AE766">
    <cfRule type="cellIs" dxfId="10455" priority="4423" stopIfTrue="1" operator="greaterThan">
      <formula>0</formula>
    </cfRule>
    <cfRule type="cellIs" dxfId="10454" priority="4424" stopIfTrue="1" operator="lessThan">
      <formula>0</formula>
    </cfRule>
  </conditionalFormatting>
  <conditionalFormatting sqref="AB768">
    <cfRule type="cellIs" dxfId="10453" priority="4421" stopIfTrue="1" operator="greaterThan">
      <formula>0</formula>
    </cfRule>
    <cfRule type="cellIs" dxfId="10452" priority="4422" stopIfTrue="1" operator="lessThan">
      <formula>0</formula>
    </cfRule>
  </conditionalFormatting>
  <conditionalFormatting sqref="AE768">
    <cfRule type="cellIs" dxfId="10451" priority="4419" stopIfTrue="1" operator="greaterThan">
      <formula>0</formula>
    </cfRule>
    <cfRule type="cellIs" dxfId="10450" priority="4420" stopIfTrue="1" operator="lessThan">
      <formula>0</formula>
    </cfRule>
  </conditionalFormatting>
  <conditionalFormatting sqref="AE765">
    <cfRule type="cellIs" dxfId="10449" priority="4417" stopIfTrue="1" operator="greaterThan">
      <formula>0</formula>
    </cfRule>
    <cfRule type="cellIs" dxfId="10448" priority="4418" stopIfTrue="1" operator="lessThan">
      <formula>0</formula>
    </cfRule>
  </conditionalFormatting>
  <conditionalFormatting sqref="AB765">
    <cfRule type="cellIs" dxfId="10447" priority="4415" stopIfTrue="1" operator="greaterThan">
      <formula>0</formula>
    </cfRule>
    <cfRule type="cellIs" dxfId="10446" priority="4416" stopIfTrue="1" operator="lessThan">
      <formula>0</formula>
    </cfRule>
  </conditionalFormatting>
  <conditionalFormatting sqref="AB772">
    <cfRule type="cellIs" dxfId="10445" priority="4413" stopIfTrue="1" operator="greaterThan">
      <formula>0</formula>
    </cfRule>
    <cfRule type="cellIs" dxfId="10444" priority="4414" stopIfTrue="1" operator="lessThan">
      <formula>0</formula>
    </cfRule>
  </conditionalFormatting>
  <conditionalFormatting sqref="AB772">
    <cfRule type="cellIs" dxfId="10443" priority="4411" stopIfTrue="1" operator="greaterThan">
      <formula>0</formula>
    </cfRule>
    <cfRule type="cellIs" dxfId="10442" priority="4412" stopIfTrue="1" operator="lessThan">
      <formula>0</formula>
    </cfRule>
  </conditionalFormatting>
  <conditionalFormatting sqref="AB772">
    <cfRule type="cellIs" dxfId="10441" priority="4409" stopIfTrue="1" operator="greaterThan">
      <formula>0</formula>
    </cfRule>
    <cfRule type="cellIs" dxfId="10440" priority="4410" stopIfTrue="1" operator="lessThan">
      <formula>0</formula>
    </cfRule>
  </conditionalFormatting>
  <conditionalFormatting sqref="AB772">
    <cfRule type="cellIs" dxfId="10439" priority="4407" stopIfTrue="1" operator="greaterThan">
      <formula>0</formula>
    </cfRule>
    <cfRule type="cellIs" dxfId="10438" priority="4408" stopIfTrue="1" operator="lessThan">
      <formula>0</formula>
    </cfRule>
  </conditionalFormatting>
  <conditionalFormatting sqref="AB772">
    <cfRule type="cellIs" dxfId="10437" priority="4405" stopIfTrue="1" operator="greaterThan">
      <formula>0</formula>
    </cfRule>
    <cfRule type="cellIs" dxfId="10436" priority="4406" stopIfTrue="1" operator="lessThan">
      <formula>0</formula>
    </cfRule>
  </conditionalFormatting>
  <conditionalFormatting sqref="AE772">
    <cfRule type="cellIs" dxfId="10435" priority="4403" stopIfTrue="1" operator="greaterThan">
      <formula>0</formula>
    </cfRule>
    <cfRule type="cellIs" dxfId="10434" priority="4404" stopIfTrue="1" operator="lessThan">
      <formula>0</formula>
    </cfRule>
  </conditionalFormatting>
  <conditionalFormatting sqref="AE772">
    <cfRule type="cellIs" dxfId="10433" priority="4401" stopIfTrue="1" operator="greaterThan">
      <formula>0</formula>
    </cfRule>
    <cfRule type="cellIs" dxfId="10432" priority="4402" stopIfTrue="1" operator="lessThan">
      <formula>0</formula>
    </cfRule>
  </conditionalFormatting>
  <conditionalFormatting sqref="AE772">
    <cfRule type="cellIs" dxfId="10431" priority="4399" stopIfTrue="1" operator="greaterThan">
      <formula>0</formula>
    </cfRule>
    <cfRule type="cellIs" dxfId="10430" priority="4400" stopIfTrue="1" operator="lessThan">
      <formula>0</formula>
    </cfRule>
  </conditionalFormatting>
  <conditionalFormatting sqref="AE772">
    <cfRule type="cellIs" dxfId="10429" priority="4397" stopIfTrue="1" operator="greaterThan">
      <formula>0</formula>
    </cfRule>
    <cfRule type="cellIs" dxfId="10428" priority="4398" stopIfTrue="1" operator="lessThan">
      <formula>0</formula>
    </cfRule>
  </conditionalFormatting>
  <conditionalFormatting sqref="AE772">
    <cfRule type="cellIs" dxfId="10427" priority="4395" stopIfTrue="1" operator="greaterThan">
      <formula>0</formula>
    </cfRule>
    <cfRule type="cellIs" dxfId="10426" priority="4396" stopIfTrue="1" operator="lessThan">
      <formula>0</formula>
    </cfRule>
  </conditionalFormatting>
  <conditionalFormatting sqref="AH772 AH776">
    <cfRule type="cellIs" dxfId="10425" priority="4393" stopIfTrue="1" operator="greaterThan">
      <formula>0</formula>
    </cfRule>
    <cfRule type="cellIs" dxfId="10424" priority="4394" stopIfTrue="1" operator="lessThan">
      <formula>0</formula>
    </cfRule>
  </conditionalFormatting>
  <conditionalFormatting sqref="AH772 AH776">
    <cfRule type="cellIs" dxfId="10423" priority="4391" stopIfTrue="1" operator="greaterThan">
      <formula>0</formula>
    </cfRule>
    <cfRule type="cellIs" dxfId="10422" priority="4392" stopIfTrue="1" operator="lessThan">
      <formula>0</formula>
    </cfRule>
  </conditionalFormatting>
  <conditionalFormatting sqref="AH772 AH776">
    <cfRule type="cellIs" dxfId="10421" priority="4389" stopIfTrue="1" operator="greaterThan">
      <formula>0</formula>
    </cfRule>
    <cfRule type="cellIs" dxfId="10420" priority="4390" stopIfTrue="1" operator="lessThan">
      <formula>0</formula>
    </cfRule>
  </conditionalFormatting>
  <conditionalFormatting sqref="AH772 AH776">
    <cfRule type="cellIs" dxfId="10419" priority="4387" stopIfTrue="1" operator="greaterThan">
      <formula>0</formula>
    </cfRule>
    <cfRule type="cellIs" dxfId="10418" priority="4388" stopIfTrue="1" operator="lessThan">
      <formula>0</formula>
    </cfRule>
  </conditionalFormatting>
  <conditionalFormatting sqref="AH772 AH776">
    <cfRule type="cellIs" dxfId="10417" priority="4385" stopIfTrue="1" operator="greaterThan">
      <formula>0</formula>
    </cfRule>
    <cfRule type="cellIs" dxfId="10416" priority="4386" stopIfTrue="1" operator="lessThan">
      <formula>0</formula>
    </cfRule>
  </conditionalFormatting>
  <conditionalFormatting sqref="AX766:AX767">
    <cfRule type="cellIs" dxfId="10415" priority="4383" stopIfTrue="1" operator="greaterThan">
      <formula>0</formula>
    </cfRule>
    <cfRule type="cellIs" dxfId="10414" priority="4384" stopIfTrue="1" operator="lessThan">
      <formula>0</formula>
    </cfRule>
  </conditionalFormatting>
  <conditionalFormatting sqref="AB776 AB778:AB782">
    <cfRule type="cellIs" dxfId="10413" priority="4381" stopIfTrue="1" operator="greaterThan">
      <formula>0</formula>
    </cfRule>
    <cfRule type="cellIs" dxfId="10412" priority="4382" stopIfTrue="1" operator="lessThan">
      <formula>0</formula>
    </cfRule>
  </conditionalFormatting>
  <conditionalFormatting sqref="AE776">
    <cfRule type="cellIs" dxfId="10411" priority="4379" stopIfTrue="1" operator="greaterThan">
      <formula>0</formula>
    </cfRule>
    <cfRule type="cellIs" dxfId="10410" priority="4380" stopIfTrue="1" operator="lessThan">
      <formula>0</formula>
    </cfRule>
  </conditionalFormatting>
  <conditionalFormatting sqref="AE778:AE782 AE784">
    <cfRule type="cellIs" dxfId="10409" priority="4377" stopIfTrue="1" operator="greaterThan">
      <formula>0</formula>
    </cfRule>
    <cfRule type="cellIs" dxfId="10408" priority="4378" stopIfTrue="1" operator="lessThan">
      <formula>0</formula>
    </cfRule>
  </conditionalFormatting>
  <conditionalFormatting sqref="AX774">
    <cfRule type="cellIs" dxfId="10407" priority="4375" stopIfTrue="1" operator="greaterThan">
      <formula>0</formula>
    </cfRule>
    <cfRule type="cellIs" dxfId="10406" priority="4376" stopIfTrue="1" operator="lessThan">
      <formula>0</formula>
    </cfRule>
  </conditionalFormatting>
  <conditionalFormatting sqref="AX774">
    <cfRule type="cellIs" dxfId="10405" priority="4373" stopIfTrue="1" operator="greaterThan">
      <formula>0</formula>
    </cfRule>
    <cfRule type="cellIs" dxfId="10404" priority="4374" stopIfTrue="1" operator="lessThan">
      <formula>0</formula>
    </cfRule>
  </conditionalFormatting>
  <conditionalFormatting sqref="AX774">
    <cfRule type="cellIs" dxfId="10403" priority="4371" stopIfTrue="1" operator="greaterThan">
      <formula>0</formula>
    </cfRule>
    <cfRule type="cellIs" dxfId="10402" priority="4372" stopIfTrue="1" operator="lessThan">
      <formula>0</formula>
    </cfRule>
  </conditionalFormatting>
  <conditionalFormatting sqref="AB774:AB775">
    <cfRule type="cellIs" dxfId="10401" priority="4369" stopIfTrue="1" operator="greaterThan">
      <formula>0</formula>
    </cfRule>
    <cfRule type="cellIs" dxfId="10400" priority="4370" stopIfTrue="1" operator="lessThan">
      <formula>0</formula>
    </cfRule>
  </conditionalFormatting>
  <conditionalFormatting sqref="AB774:AB775">
    <cfRule type="cellIs" dxfId="10399" priority="4367" stopIfTrue="1" operator="greaterThan">
      <formula>0</formula>
    </cfRule>
    <cfRule type="cellIs" dxfId="10398" priority="4368" stopIfTrue="1" operator="lessThan">
      <formula>0</formula>
    </cfRule>
  </conditionalFormatting>
  <conditionalFormatting sqref="AB774:AB775">
    <cfRule type="cellIs" dxfId="10397" priority="4365" stopIfTrue="1" operator="greaterThan">
      <formula>0</formula>
    </cfRule>
    <cfRule type="cellIs" dxfId="10396" priority="4366" stopIfTrue="1" operator="lessThan">
      <formula>0</formula>
    </cfRule>
  </conditionalFormatting>
  <conditionalFormatting sqref="AB774:AB775">
    <cfRule type="cellIs" dxfId="10395" priority="4363" stopIfTrue="1" operator="greaterThan">
      <formula>0</formula>
    </cfRule>
    <cfRule type="cellIs" dxfId="10394" priority="4364" stopIfTrue="1" operator="lessThan">
      <formula>0</formula>
    </cfRule>
  </conditionalFormatting>
  <conditionalFormatting sqref="AB774:AB775">
    <cfRule type="cellIs" dxfId="10393" priority="4361" stopIfTrue="1" operator="greaterThan">
      <formula>0</formula>
    </cfRule>
    <cfRule type="cellIs" dxfId="10392" priority="4362" stopIfTrue="1" operator="lessThan">
      <formula>0</formula>
    </cfRule>
  </conditionalFormatting>
  <conditionalFormatting sqref="AE774:AE775">
    <cfRule type="cellIs" dxfId="10391" priority="4349" stopIfTrue="1" operator="greaterThan">
      <formula>0</formula>
    </cfRule>
    <cfRule type="cellIs" dxfId="10390" priority="4350" stopIfTrue="1" operator="lessThan">
      <formula>0</formula>
    </cfRule>
  </conditionalFormatting>
  <conditionalFormatting sqref="AE774:AE775">
    <cfRule type="cellIs" dxfId="10389" priority="4347" stopIfTrue="1" operator="greaterThan">
      <formula>0</formula>
    </cfRule>
    <cfRule type="cellIs" dxfId="10388" priority="4348" stopIfTrue="1" operator="lessThan">
      <formula>0</formula>
    </cfRule>
  </conditionalFormatting>
  <conditionalFormatting sqref="AE774:AE775">
    <cfRule type="cellIs" dxfId="10387" priority="4345" stopIfTrue="1" operator="greaterThan">
      <formula>0</formula>
    </cfRule>
    <cfRule type="cellIs" dxfId="10386" priority="4346" stopIfTrue="1" operator="lessThan">
      <formula>0</formula>
    </cfRule>
  </conditionalFormatting>
  <conditionalFormatting sqref="AE774:AE775">
    <cfRule type="cellIs" dxfId="10385" priority="4343" stopIfTrue="1" operator="greaterThan">
      <formula>0</formula>
    </cfRule>
    <cfRule type="cellIs" dxfId="10384" priority="4344" stopIfTrue="1" operator="lessThan">
      <formula>0</formula>
    </cfRule>
  </conditionalFormatting>
  <conditionalFormatting sqref="AE774:AE775">
    <cfRule type="cellIs" dxfId="10383" priority="4341" stopIfTrue="1" operator="greaterThan">
      <formula>0</formula>
    </cfRule>
    <cfRule type="cellIs" dxfId="10382" priority="4342" stopIfTrue="1" operator="lessThan">
      <formula>0</formula>
    </cfRule>
  </conditionalFormatting>
  <conditionalFormatting sqref="AH774:AH775">
    <cfRule type="cellIs" dxfId="10381" priority="4337" stopIfTrue="1" operator="greaterThan">
      <formula>0</formula>
    </cfRule>
    <cfRule type="cellIs" dxfId="10380" priority="4338" stopIfTrue="1" operator="lessThan">
      <formula>0</formula>
    </cfRule>
  </conditionalFormatting>
  <conditionalFormatting sqref="AH774:AH775">
    <cfRule type="cellIs" dxfId="10379" priority="4335" stopIfTrue="1" operator="greaterThan">
      <formula>0</formula>
    </cfRule>
    <cfRule type="cellIs" dxfId="10378" priority="4336" stopIfTrue="1" operator="lessThan">
      <formula>0</formula>
    </cfRule>
  </conditionalFormatting>
  <conditionalFormatting sqref="AH774:AH775">
    <cfRule type="cellIs" dxfId="10377" priority="4333" stopIfTrue="1" operator="greaterThan">
      <formula>0</formula>
    </cfRule>
    <cfRule type="cellIs" dxfId="10376" priority="4334" stopIfTrue="1" operator="lessThan">
      <formula>0</formula>
    </cfRule>
  </conditionalFormatting>
  <conditionalFormatting sqref="AH774:AH775">
    <cfRule type="cellIs" dxfId="10375" priority="4331" stopIfTrue="1" operator="greaterThan">
      <formula>0</formula>
    </cfRule>
    <cfRule type="cellIs" dxfId="10374" priority="4332" stopIfTrue="1" operator="lessThan">
      <formula>0</formula>
    </cfRule>
  </conditionalFormatting>
  <conditionalFormatting sqref="AH774:AH775">
    <cfRule type="cellIs" dxfId="10373" priority="4329" stopIfTrue="1" operator="greaterThan">
      <formula>0</formula>
    </cfRule>
    <cfRule type="cellIs" dxfId="10372" priority="4330" stopIfTrue="1" operator="lessThan">
      <formula>0</formula>
    </cfRule>
  </conditionalFormatting>
  <conditionalFormatting sqref="AB773">
    <cfRule type="cellIs" dxfId="10371" priority="4327" stopIfTrue="1" operator="greaterThan">
      <formula>0</formula>
    </cfRule>
    <cfRule type="cellIs" dxfId="10370" priority="4328" stopIfTrue="1" operator="lessThan">
      <formula>0</formula>
    </cfRule>
  </conditionalFormatting>
  <conditionalFormatting sqref="AE773">
    <cfRule type="cellIs" dxfId="10369" priority="4325" stopIfTrue="1" operator="greaterThan">
      <formula>0</formula>
    </cfRule>
    <cfRule type="cellIs" dxfId="10368" priority="4326" stopIfTrue="1" operator="lessThan">
      <formula>0</formula>
    </cfRule>
  </conditionalFormatting>
  <conditionalFormatting sqref="AX773">
    <cfRule type="cellIs" dxfId="10367" priority="4323" stopIfTrue="1" operator="greaterThan">
      <formula>0</formula>
    </cfRule>
    <cfRule type="cellIs" dxfId="10366" priority="4324" stopIfTrue="1" operator="lessThan">
      <formula>0</formula>
    </cfRule>
  </conditionalFormatting>
  <conditionalFormatting sqref="AH773">
    <cfRule type="cellIs" dxfId="10365" priority="4321" stopIfTrue="1" operator="greaterThan">
      <formula>0</formula>
    </cfRule>
    <cfRule type="cellIs" dxfId="10364" priority="4322" stopIfTrue="1" operator="lessThan">
      <formula>0</formula>
    </cfRule>
  </conditionalFormatting>
  <conditionalFormatting sqref="AX775">
    <cfRule type="cellIs" dxfId="10363" priority="4319" stopIfTrue="1" operator="greaterThan">
      <formula>0</formula>
    </cfRule>
    <cfRule type="cellIs" dxfId="10362" priority="4320" stopIfTrue="1" operator="lessThan">
      <formula>0</formula>
    </cfRule>
  </conditionalFormatting>
  <conditionalFormatting sqref="AE813 AE810">
    <cfRule type="cellIs" dxfId="10361" priority="4317" stopIfTrue="1" operator="greaterThan">
      <formula>0</formula>
    </cfRule>
    <cfRule type="cellIs" dxfId="10360" priority="4318" stopIfTrue="1" operator="lessThan">
      <formula>0</formula>
    </cfRule>
  </conditionalFormatting>
  <conditionalFormatting sqref="AB744">
    <cfRule type="cellIs" dxfId="10359" priority="4315" stopIfTrue="1" operator="greaterThan">
      <formula>0</formula>
    </cfRule>
    <cfRule type="cellIs" dxfId="10358" priority="4316" stopIfTrue="1" operator="lessThan">
      <formula>0</formula>
    </cfRule>
  </conditionalFormatting>
  <conditionalFormatting sqref="AB744">
    <cfRule type="cellIs" dxfId="10357" priority="4313" stopIfTrue="1" operator="greaterThan">
      <formula>0</formula>
    </cfRule>
    <cfRule type="cellIs" dxfId="10356" priority="4314" stopIfTrue="1" operator="lessThan">
      <formula>0</formula>
    </cfRule>
  </conditionalFormatting>
  <conditionalFormatting sqref="AB744">
    <cfRule type="cellIs" dxfId="10355" priority="4311" stopIfTrue="1" operator="greaterThan">
      <formula>0</formula>
    </cfRule>
    <cfRule type="cellIs" dxfId="10354" priority="4312" stopIfTrue="1" operator="lessThan">
      <formula>0</formula>
    </cfRule>
  </conditionalFormatting>
  <conditionalFormatting sqref="AB744">
    <cfRule type="cellIs" dxfId="10353" priority="4309" stopIfTrue="1" operator="greaterThan">
      <formula>0</formula>
    </cfRule>
    <cfRule type="cellIs" dxfId="10352" priority="4310" stopIfTrue="1" operator="lessThan">
      <formula>0</formula>
    </cfRule>
  </conditionalFormatting>
  <conditionalFormatting sqref="AB744">
    <cfRule type="cellIs" dxfId="10351" priority="4307" stopIfTrue="1" operator="greaterThan">
      <formula>0</formula>
    </cfRule>
    <cfRule type="cellIs" dxfId="10350" priority="4308" stopIfTrue="1" operator="lessThan">
      <formula>0</formula>
    </cfRule>
  </conditionalFormatting>
  <conditionalFormatting sqref="AE744">
    <cfRule type="cellIs" dxfId="10349" priority="4305" stopIfTrue="1" operator="greaterThan">
      <formula>0</formula>
    </cfRule>
    <cfRule type="cellIs" dxfId="10348" priority="4306" stopIfTrue="1" operator="lessThan">
      <formula>0</formula>
    </cfRule>
  </conditionalFormatting>
  <conditionalFormatting sqref="AE744">
    <cfRule type="cellIs" dxfId="10347" priority="4303" stopIfTrue="1" operator="greaterThan">
      <formula>0</formula>
    </cfRule>
    <cfRule type="cellIs" dxfId="10346" priority="4304" stopIfTrue="1" operator="lessThan">
      <formula>0</formula>
    </cfRule>
  </conditionalFormatting>
  <conditionalFormatting sqref="AE744">
    <cfRule type="cellIs" dxfId="10345" priority="4301" stopIfTrue="1" operator="greaterThan">
      <formula>0</formula>
    </cfRule>
    <cfRule type="cellIs" dxfId="10344" priority="4302" stopIfTrue="1" operator="lessThan">
      <formula>0</formula>
    </cfRule>
  </conditionalFormatting>
  <conditionalFormatting sqref="AE744">
    <cfRule type="cellIs" dxfId="10343" priority="4299" stopIfTrue="1" operator="greaterThan">
      <formula>0</formula>
    </cfRule>
    <cfRule type="cellIs" dxfId="10342" priority="4300" stopIfTrue="1" operator="lessThan">
      <formula>0</formula>
    </cfRule>
  </conditionalFormatting>
  <conditionalFormatting sqref="AE744">
    <cfRule type="cellIs" dxfId="10341" priority="4297" stopIfTrue="1" operator="greaterThan">
      <formula>0</formula>
    </cfRule>
    <cfRule type="cellIs" dxfId="10340" priority="4298" stopIfTrue="1" operator="lessThan">
      <formula>0</formula>
    </cfRule>
  </conditionalFormatting>
  <conditionalFormatting sqref="AX784">
    <cfRule type="cellIs" dxfId="10339" priority="4285" stopIfTrue="1" operator="greaterThan">
      <formula>0</formula>
    </cfRule>
    <cfRule type="cellIs" dxfId="10338" priority="4286" stopIfTrue="1" operator="lessThan">
      <formula>0</formula>
    </cfRule>
  </conditionalFormatting>
  <conditionalFormatting sqref="AB791:AB793">
    <cfRule type="cellIs" dxfId="10337" priority="4273" stopIfTrue="1" operator="greaterThan">
      <formula>0</formula>
    </cfRule>
    <cfRule type="cellIs" dxfId="10336" priority="4274" stopIfTrue="1" operator="lessThan">
      <formula>0</formula>
    </cfRule>
  </conditionalFormatting>
  <conditionalFormatting sqref="AB791:AB793">
    <cfRule type="cellIs" dxfId="10335" priority="4271" stopIfTrue="1" operator="greaterThan">
      <formula>0</formula>
    </cfRule>
    <cfRule type="cellIs" dxfId="10334" priority="4272" stopIfTrue="1" operator="lessThan">
      <formula>0</formula>
    </cfRule>
  </conditionalFormatting>
  <conditionalFormatting sqref="AB791:AB793">
    <cfRule type="cellIs" dxfId="10333" priority="4269" stopIfTrue="1" operator="greaterThan">
      <formula>0</formula>
    </cfRule>
    <cfRule type="cellIs" dxfId="10332" priority="4270" stopIfTrue="1" operator="lessThan">
      <formula>0</formula>
    </cfRule>
  </conditionalFormatting>
  <conditionalFormatting sqref="AB791:AB793">
    <cfRule type="cellIs" dxfId="10331" priority="4267" stopIfTrue="1" operator="greaterThan">
      <formula>0</formula>
    </cfRule>
    <cfRule type="cellIs" dxfId="10330" priority="4268" stopIfTrue="1" operator="lessThan">
      <formula>0</formula>
    </cfRule>
  </conditionalFormatting>
  <conditionalFormatting sqref="AB791:AB793">
    <cfRule type="cellIs" dxfId="10329" priority="4265" stopIfTrue="1" operator="greaterThan">
      <formula>0</formula>
    </cfRule>
    <cfRule type="cellIs" dxfId="10328" priority="4266" stopIfTrue="1" operator="lessThan">
      <formula>0</formula>
    </cfRule>
  </conditionalFormatting>
  <conditionalFormatting sqref="AE783">
    <cfRule type="cellIs" dxfId="10327" priority="4259" stopIfTrue="1" operator="greaterThan">
      <formula>0</formula>
    </cfRule>
    <cfRule type="cellIs" dxfId="10326" priority="4260" stopIfTrue="1" operator="lessThan">
      <formula>0</formula>
    </cfRule>
  </conditionalFormatting>
  <conditionalFormatting sqref="AE783">
    <cfRule type="cellIs" dxfId="10325" priority="4257" stopIfTrue="1" operator="greaterThan">
      <formula>0</formula>
    </cfRule>
    <cfRule type="cellIs" dxfId="10324" priority="4258" stopIfTrue="1" operator="lessThan">
      <formula>0</formula>
    </cfRule>
  </conditionalFormatting>
  <conditionalFormatting sqref="AE783">
    <cfRule type="cellIs" dxfId="10323" priority="4255" stopIfTrue="1" operator="greaterThan">
      <formula>0</formula>
    </cfRule>
    <cfRule type="cellIs" dxfId="10322" priority="4256" stopIfTrue="1" operator="lessThan">
      <formula>0</formula>
    </cfRule>
  </conditionalFormatting>
  <conditionalFormatting sqref="AE783">
    <cfRule type="cellIs" dxfId="10321" priority="4253" stopIfTrue="1" operator="greaterThan">
      <formula>0</formula>
    </cfRule>
    <cfRule type="cellIs" dxfId="10320" priority="4254" stopIfTrue="1" operator="lessThan">
      <formula>0</formula>
    </cfRule>
  </conditionalFormatting>
  <conditionalFormatting sqref="AE783">
    <cfRule type="cellIs" dxfId="10319" priority="4251" stopIfTrue="1" operator="greaterThan">
      <formula>0</formula>
    </cfRule>
    <cfRule type="cellIs" dxfId="10318" priority="4252" stopIfTrue="1" operator="lessThan">
      <formula>0</formula>
    </cfRule>
  </conditionalFormatting>
  <conditionalFormatting sqref="AB783">
    <cfRule type="cellIs" dxfId="10317" priority="4249" stopIfTrue="1" operator="greaterThan">
      <formula>0</formula>
    </cfRule>
    <cfRule type="cellIs" dxfId="10316" priority="4250" stopIfTrue="1" operator="lessThan">
      <formula>0</formula>
    </cfRule>
  </conditionalFormatting>
  <conditionalFormatting sqref="AB783">
    <cfRule type="cellIs" dxfId="10315" priority="4247" stopIfTrue="1" operator="greaterThan">
      <formula>0</formula>
    </cfRule>
    <cfRule type="cellIs" dxfId="10314" priority="4248" stopIfTrue="1" operator="lessThan">
      <formula>0</formula>
    </cfRule>
  </conditionalFormatting>
  <conditionalFormatting sqref="AB783">
    <cfRule type="cellIs" dxfId="10313" priority="4245" stopIfTrue="1" operator="greaterThan">
      <formula>0</formula>
    </cfRule>
    <cfRule type="cellIs" dxfId="10312" priority="4246" stopIfTrue="1" operator="lessThan">
      <formula>0</formula>
    </cfRule>
  </conditionalFormatting>
  <conditionalFormatting sqref="AB783">
    <cfRule type="cellIs" dxfId="10311" priority="4243" stopIfTrue="1" operator="greaterThan">
      <formula>0</formula>
    </cfRule>
    <cfRule type="cellIs" dxfId="10310" priority="4244" stopIfTrue="1" operator="lessThan">
      <formula>0</formula>
    </cfRule>
  </conditionalFormatting>
  <conditionalFormatting sqref="AB783">
    <cfRule type="cellIs" dxfId="10309" priority="4241" stopIfTrue="1" operator="greaterThan">
      <formula>0</formula>
    </cfRule>
    <cfRule type="cellIs" dxfId="10308" priority="4242" stopIfTrue="1" operator="lessThan">
      <formula>0</formula>
    </cfRule>
  </conditionalFormatting>
  <conditionalFormatting sqref="AX793">
    <cfRule type="cellIs" dxfId="10307" priority="4239" stopIfTrue="1" operator="greaterThan">
      <formula>0</formula>
    </cfRule>
    <cfRule type="cellIs" dxfId="10306" priority="4240" stopIfTrue="1" operator="lessThan">
      <formula>0</formula>
    </cfRule>
  </conditionalFormatting>
  <conditionalFormatting sqref="AB799:AB800">
    <cfRule type="cellIs" dxfId="10305" priority="4237" stopIfTrue="1" operator="greaterThan">
      <formula>0</formula>
    </cfRule>
    <cfRule type="cellIs" dxfId="10304" priority="4238" stopIfTrue="1" operator="lessThan">
      <formula>0</formula>
    </cfRule>
  </conditionalFormatting>
  <conditionalFormatting sqref="AB799:AB800">
    <cfRule type="cellIs" dxfId="10303" priority="4235" stopIfTrue="1" operator="greaterThan">
      <formula>0</formula>
    </cfRule>
    <cfRule type="cellIs" dxfId="10302" priority="4236" stopIfTrue="1" operator="lessThan">
      <formula>0</formula>
    </cfRule>
  </conditionalFormatting>
  <conditionalFormatting sqref="AB799:AB800">
    <cfRule type="cellIs" dxfId="10301" priority="4233" stopIfTrue="1" operator="greaterThan">
      <formula>0</formula>
    </cfRule>
    <cfRule type="cellIs" dxfId="10300" priority="4234" stopIfTrue="1" operator="lessThan">
      <formula>0</formula>
    </cfRule>
  </conditionalFormatting>
  <conditionalFormatting sqref="AB799:AB800">
    <cfRule type="cellIs" dxfId="10299" priority="4231" stopIfTrue="1" operator="greaterThan">
      <formula>0</formula>
    </cfRule>
    <cfRule type="cellIs" dxfId="10298" priority="4232" stopIfTrue="1" operator="lessThan">
      <formula>0</formula>
    </cfRule>
  </conditionalFormatting>
  <conditionalFormatting sqref="AB799:AB800">
    <cfRule type="cellIs" dxfId="10297" priority="4229" stopIfTrue="1" operator="greaterThan">
      <formula>0</formula>
    </cfRule>
    <cfRule type="cellIs" dxfId="10296" priority="4230" stopIfTrue="1" operator="lessThan">
      <formula>0</formula>
    </cfRule>
  </conditionalFormatting>
  <conditionalFormatting sqref="AE799">
    <cfRule type="cellIs" dxfId="10295" priority="4227" stopIfTrue="1" operator="greaterThan">
      <formula>0</formula>
    </cfRule>
    <cfRule type="cellIs" dxfId="10294" priority="4228" stopIfTrue="1" operator="lessThan">
      <formula>0</formula>
    </cfRule>
  </conditionalFormatting>
  <conditionalFormatting sqref="AE799">
    <cfRule type="cellIs" dxfId="10293" priority="4225" stopIfTrue="1" operator="greaterThan">
      <formula>0</formula>
    </cfRule>
    <cfRule type="cellIs" dxfId="10292" priority="4226" stopIfTrue="1" operator="lessThan">
      <formula>0</formula>
    </cfRule>
  </conditionalFormatting>
  <conditionalFormatting sqref="AE799">
    <cfRule type="cellIs" dxfId="10291" priority="4223" stopIfTrue="1" operator="greaterThan">
      <formula>0</formula>
    </cfRule>
    <cfRule type="cellIs" dxfId="10290" priority="4224" stopIfTrue="1" operator="lessThan">
      <formula>0</formula>
    </cfRule>
  </conditionalFormatting>
  <conditionalFormatting sqref="AE799">
    <cfRule type="cellIs" dxfId="10289" priority="4221" stopIfTrue="1" operator="greaterThan">
      <formula>0</formula>
    </cfRule>
    <cfRule type="cellIs" dxfId="10288" priority="4222" stopIfTrue="1" operator="lessThan">
      <formula>0</formula>
    </cfRule>
  </conditionalFormatting>
  <conditionalFormatting sqref="AE799">
    <cfRule type="cellIs" dxfId="10287" priority="4219" stopIfTrue="1" operator="greaterThan">
      <formula>0</formula>
    </cfRule>
    <cfRule type="cellIs" dxfId="10286" priority="4220" stopIfTrue="1" operator="lessThan">
      <formula>0</formula>
    </cfRule>
  </conditionalFormatting>
  <conditionalFormatting sqref="AB807 AB829 AB831 AB839 AB833:AB837">
    <cfRule type="cellIs" dxfId="10285" priority="4217" stopIfTrue="1" operator="greaterThan">
      <formula>0</formula>
    </cfRule>
    <cfRule type="cellIs" dxfId="10284" priority="4218" stopIfTrue="1" operator="lessThan">
      <formula>0</formula>
    </cfRule>
  </conditionalFormatting>
  <conditionalFormatting sqref="AB807 AB829 AB831 AB839 AB833:AB837">
    <cfRule type="cellIs" dxfId="10283" priority="4215" stopIfTrue="1" operator="greaterThan">
      <formula>0</formula>
    </cfRule>
    <cfRule type="cellIs" dxfId="10282" priority="4216" stopIfTrue="1" operator="lessThan">
      <formula>0</formula>
    </cfRule>
  </conditionalFormatting>
  <conditionalFormatting sqref="AB807 AB829 AB831 AB839 AB833:AB837">
    <cfRule type="cellIs" dxfId="10281" priority="4213" stopIfTrue="1" operator="greaterThan">
      <formula>0</formula>
    </cfRule>
    <cfRule type="cellIs" dxfId="10280" priority="4214" stopIfTrue="1" operator="lessThan">
      <formula>0</formula>
    </cfRule>
  </conditionalFormatting>
  <conditionalFormatting sqref="AB807 AB829 AB831 AB839 AB833:AB837">
    <cfRule type="cellIs" dxfId="10279" priority="4211" stopIfTrue="1" operator="greaterThan">
      <formula>0</formula>
    </cfRule>
    <cfRule type="cellIs" dxfId="10278" priority="4212" stopIfTrue="1" operator="lessThan">
      <formula>0</formula>
    </cfRule>
  </conditionalFormatting>
  <conditionalFormatting sqref="AB807 AB829 AB831 AB839 AB833:AB837">
    <cfRule type="cellIs" dxfId="10277" priority="4209" stopIfTrue="1" operator="greaterThan">
      <formula>0</formula>
    </cfRule>
    <cfRule type="cellIs" dxfId="10276" priority="4210" stopIfTrue="1" operator="lessThan">
      <formula>0</formula>
    </cfRule>
  </conditionalFormatting>
  <conditionalFormatting sqref="AE777">
    <cfRule type="cellIs" dxfId="10275" priority="4203" stopIfTrue="1" operator="greaterThan">
      <formula>0</formula>
    </cfRule>
    <cfRule type="cellIs" dxfId="10274" priority="4204" stopIfTrue="1" operator="lessThan">
      <formula>0</formula>
    </cfRule>
  </conditionalFormatting>
  <conditionalFormatting sqref="AB777">
    <cfRule type="cellIs" dxfId="10273" priority="4201" stopIfTrue="1" operator="greaterThan">
      <formula>0</formula>
    </cfRule>
    <cfRule type="cellIs" dxfId="10272" priority="4202" stopIfTrue="1" operator="lessThan">
      <formula>0</formula>
    </cfRule>
  </conditionalFormatting>
  <conditionalFormatting sqref="AX777">
    <cfRule type="cellIs" dxfId="10271" priority="4199" stopIfTrue="1" operator="greaterThan">
      <formula>0</formula>
    </cfRule>
    <cfRule type="cellIs" dxfId="10270" priority="4200" stopIfTrue="1" operator="lessThan">
      <formula>0</formula>
    </cfRule>
  </conditionalFormatting>
  <conditionalFormatting sqref="AE811:AE812">
    <cfRule type="cellIs" dxfId="10269" priority="4197" stopIfTrue="1" operator="greaterThan">
      <formula>0</formula>
    </cfRule>
    <cfRule type="cellIs" dxfId="10268" priority="4198" stopIfTrue="1" operator="lessThan">
      <formula>0</formula>
    </cfRule>
  </conditionalFormatting>
  <conditionalFormatting sqref="AB809">
    <cfRule type="cellIs" dxfId="10267" priority="4185" stopIfTrue="1" operator="greaterThan">
      <formula>0</formula>
    </cfRule>
    <cfRule type="cellIs" dxfId="10266" priority="4186" stopIfTrue="1" operator="lessThan">
      <formula>0</formula>
    </cfRule>
  </conditionalFormatting>
  <conditionalFormatting sqref="AB809">
    <cfRule type="cellIs" dxfId="10265" priority="4183" stopIfTrue="1" operator="greaterThan">
      <formula>0</formula>
    </cfRule>
    <cfRule type="cellIs" dxfId="10264" priority="4184" stopIfTrue="1" operator="lessThan">
      <formula>0</formula>
    </cfRule>
  </conditionalFormatting>
  <conditionalFormatting sqref="AB809">
    <cfRule type="cellIs" dxfId="10263" priority="4181" stopIfTrue="1" operator="greaterThan">
      <formula>0</formula>
    </cfRule>
    <cfRule type="cellIs" dxfId="10262" priority="4182" stopIfTrue="1" operator="lessThan">
      <formula>0</formula>
    </cfRule>
  </conditionalFormatting>
  <conditionalFormatting sqref="AX809">
    <cfRule type="cellIs" dxfId="10261" priority="4173" stopIfTrue="1" operator="greaterThan">
      <formula>0</formula>
    </cfRule>
    <cfRule type="cellIs" dxfId="10260" priority="4174" stopIfTrue="1" operator="lessThan">
      <formula>0</formula>
    </cfRule>
  </conditionalFormatting>
  <conditionalFormatting sqref="AX809">
    <cfRule type="cellIs" dxfId="10259" priority="4171" stopIfTrue="1" operator="greaterThan">
      <formula>0</formula>
    </cfRule>
    <cfRule type="cellIs" dxfId="10258" priority="4172" stopIfTrue="1" operator="lessThan">
      <formula>0</formula>
    </cfRule>
  </conditionalFormatting>
  <conditionalFormatting sqref="AX809">
    <cfRule type="cellIs" dxfId="10257" priority="4169" stopIfTrue="1" operator="greaterThan">
      <formula>0</formula>
    </cfRule>
    <cfRule type="cellIs" dxfId="10256" priority="4170" stopIfTrue="1" operator="lessThan">
      <formula>0</formula>
    </cfRule>
  </conditionalFormatting>
  <conditionalFormatting sqref="AX812">
    <cfRule type="cellIs" dxfId="10255" priority="4167" stopIfTrue="1" operator="greaterThan">
      <formula>0</formula>
    </cfRule>
    <cfRule type="cellIs" dxfId="10254" priority="4168" stopIfTrue="1" operator="lessThan">
      <formula>0</formula>
    </cfRule>
  </conditionalFormatting>
  <conditionalFormatting sqref="AX818">
    <cfRule type="cellIs" dxfId="10253" priority="4165" stopIfTrue="1" operator="greaterThan">
      <formula>0</formula>
    </cfRule>
    <cfRule type="cellIs" dxfId="10252" priority="4166" stopIfTrue="1" operator="lessThan">
      <formula>0</formula>
    </cfRule>
  </conditionalFormatting>
  <conditionalFormatting sqref="AX818">
    <cfRule type="cellIs" dxfId="10251" priority="4163" stopIfTrue="1" operator="greaterThan">
      <formula>0</formula>
    </cfRule>
    <cfRule type="cellIs" dxfId="10250" priority="4164" stopIfTrue="1" operator="lessThan">
      <formula>0</formula>
    </cfRule>
  </conditionalFormatting>
  <conditionalFormatting sqref="AX818">
    <cfRule type="cellIs" dxfId="10249" priority="4161" stopIfTrue="1" operator="greaterThan">
      <formula>0</formula>
    </cfRule>
    <cfRule type="cellIs" dxfId="10248" priority="4162" stopIfTrue="1" operator="lessThan">
      <formula>0</formula>
    </cfRule>
  </conditionalFormatting>
  <conditionalFormatting sqref="AE824">
    <cfRule type="cellIs" dxfId="10247" priority="4159" stopIfTrue="1" operator="greaterThan">
      <formula>0</formula>
    </cfRule>
    <cfRule type="cellIs" dxfId="10246" priority="4160" stopIfTrue="1" operator="lessThan">
      <formula>0</formula>
    </cfRule>
  </conditionalFormatting>
  <conditionalFormatting sqref="AX819">
    <cfRule type="cellIs" dxfId="10245" priority="4157" stopIfTrue="1" operator="greaterThan">
      <formula>0</formula>
    </cfRule>
    <cfRule type="cellIs" dxfId="10244" priority="4158" stopIfTrue="1" operator="lessThan">
      <formula>0</formula>
    </cfRule>
  </conditionalFormatting>
  <conditionalFormatting sqref="AE839:AE840">
    <cfRule type="cellIs" dxfId="10243" priority="4155" stopIfTrue="1" operator="greaterThan">
      <formula>0</formula>
    </cfRule>
    <cfRule type="cellIs" dxfId="10242" priority="4156" stopIfTrue="1" operator="lessThan">
      <formula>0</formula>
    </cfRule>
  </conditionalFormatting>
  <conditionalFormatting sqref="AE839:AE840">
    <cfRule type="cellIs" dxfId="10241" priority="4153" stopIfTrue="1" operator="greaterThan">
      <formula>0</formula>
    </cfRule>
    <cfRule type="cellIs" dxfId="10240" priority="4154" stopIfTrue="1" operator="lessThan">
      <formula>0</formula>
    </cfRule>
  </conditionalFormatting>
  <conditionalFormatting sqref="AE839:AE840">
    <cfRule type="cellIs" dxfId="10239" priority="4151" stopIfTrue="1" operator="greaterThan">
      <formula>0</formula>
    </cfRule>
    <cfRule type="cellIs" dxfId="10238" priority="4152" stopIfTrue="1" operator="lessThan">
      <formula>0</formula>
    </cfRule>
  </conditionalFormatting>
  <conditionalFormatting sqref="AE839:AE840">
    <cfRule type="cellIs" dxfId="10237" priority="4149" stopIfTrue="1" operator="greaterThan">
      <formula>0</formula>
    </cfRule>
    <cfRule type="cellIs" dxfId="10236" priority="4150" stopIfTrue="1" operator="lessThan">
      <formula>0</formula>
    </cfRule>
  </conditionalFormatting>
  <conditionalFormatting sqref="AE839:AE840">
    <cfRule type="cellIs" dxfId="10235" priority="4147" stopIfTrue="1" operator="greaterThan">
      <formula>0</formula>
    </cfRule>
    <cfRule type="cellIs" dxfId="10234" priority="4148" stopIfTrue="1" operator="lessThan">
      <formula>0</formula>
    </cfRule>
  </conditionalFormatting>
  <conditionalFormatting sqref="AE826">
    <cfRule type="cellIs" dxfId="10233" priority="4125" stopIfTrue="1" operator="greaterThan">
      <formula>0</formula>
    </cfRule>
    <cfRule type="cellIs" dxfId="10232" priority="4126" stopIfTrue="1" operator="lessThan">
      <formula>0</formula>
    </cfRule>
  </conditionalFormatting>
  <conditionalFormatting sqref="AE826">
    <cfRule type="cellIs" dxfId="10231" priority="4123" stopIfTrue="1" operator="greaterThan">
      <formula>0</formula>
    </cfRule>
    <cfRule type="cellIs" dxfId="10230" priority="4124" stopIfTrue="1" operator="lessThan">
      <formula>0</formula>
    </cfRule>
  </conditionalFormatting>
  <conditionalFormatting sqref="AE826">
    <cfRule type="cellIs" dxfId="10229" priority="4121" stopIfTrue="1" operator="greaterThan">
      <formula>0</formula>
    </cfRule>
    <cfRule type="cellIs" dxfId="10228" priority="4122" stopIfTrue="1" operator="lessThan">
      <formula>0</formula>
    </cfRule>
  </conditionalFormatting>
  <conditionalFormatting sqref="AE826">
    <cfRule type="cellIs" dxfId="10227" priority="4119" stopIfTrue="1" operator="greaterThan">
      <formula>0</formula>
    </cfRule>
    <cfRule type="cellIs" dxfId="10226" priority="4120" stopIfTrue="1" operator="lessThan">
      <formula>0</formula>
    </cfRule>
  </conditionalFormatting>
  <conditionalFormatting sqref="AE826">
    <cfRule type="cellIs" dxfId="10225" priority="4117" stopIfTrue="1" operator="greaterThan">
      <formula>0</formula>
    </cfRule>
    <cfRule type="cellIs" dxfId="10224" priority="4118" stopIfTrue="1" operator="lessThan">
      <formula>0</formula>
    </cfRule>
  </conditionalFormatting>
  <conditionalFormatting sqref="AB826">
    <cfRule type="cellIs" dxfId="10223" priority="4115" stopIfTrue="1" operator="greaterThan">
      <formula>0</formula>
    </cfRule>
    <cfRule type="cellIs" dxfId="10222" priority="4116" stopIfTrue="1" operator="lessThan">
      <formula>0</formula>
    </cfRule>
  </conditionalFormatting>
  <conditionalFormatting sqref="AB826">
    <cfRule type="cellIs" dxfId="10221" priority="4113" stopIfTrue="1" operator="greaterThan">
      <formula>0</formula>
    </cfRule>
    <cfRule type="cellIs" dxfId="10220" priority="4114" stopIfTrue="1" operator="lessThan">
      <formula>0</formula>
    </cfRule>
  </conditionalFormatting>
  <conditionalFormatting sqref="AB826">
    <cfRule type="cellIs" dxfId="10219" priority="4111" stopIfTrue="1" operator="greaterThan">
      <formula>0</formula>
    </cfRule>
    <cfRule type="cellIs" dxfId="10218" priority="4112" stopIfTrue="1" operator="lessThan">
      <formula>0</formula>
    </cfRule>
  </conditionalFormatting>
  <conditionalFormatting sqref="AB826">
    <cfRule type="cellIs" dxfId="10217" priority="4109" stopIfTrue="1" operator="greaterThan">
      <formula>0</formula>
    </cfRule>
    <cfRule type="cellIs" dxfId="10216" priority="4110" stopIfTrue="1" operator="lessThan">
      <formula>0</formula>
    </cfRule>
  </conditionalFormatting>
  <conditionalFormatting sqref="AB826">
    <cfRule type="cellIs" dxfId="10215" priority="4107" stopIfTrue="1" operator="greaterThan">
      <formula>0</formula>
    </cfRule>
    <cfRule type="cellIs" dxfId="10214" priority="4108" stopIfTrue="1" operator="lessThan">
      <formula>0</formula>
    </cfRule>
  </conditionalFormatting>
  <conditionalFormatting sqref="AB827:AB828">
    <cfRule type="cellIs" dxfId="10213" priority="4105" stopIfTrue="1" operator="greaterThan">
      <formula>0</formula>
    </cfRule>
    <cfRule type="cellIs" dxfId="10212" priority="4106" stopIfTrue="1" operator="lessThan">
      <formula>0</formula>
    </cfRule>
  </conditionalFormatting>
  <conditionalFormatting sqref="AB827:AB828">
    <cfRule type="cellIs" dxfId="10211" priority="4103" stopIfTrue="1" operator="greaterThan">
      <formula>0</formula>
    </cfRule>
    <cfRule type="cellIs" dxfId="10210" priority="4104" stopIfTrue="1" operator="lessThan">
      <formula>0</formula>
    </cfRule>
  </conditionalFormatting>
  <conditionalFormatting sqref="AB827:AB828">
    <cfRule type="cellIs" dxfId="10209" priority="4101" stopIfTrue="1" operator="greaterThan">
      <formula>0</formula>
    </cfRule>
    <cfRule type="cellIs" dxfId="10208" priority="4102" stopIfTrue="1" operator="lessThan">
      <formula>0</formula>
    </cfRule>
  </conditionalFormatting>
  <conditionalFormatting sqref="AB827:AB828">
    <cfRule type="cellIs" dxfId="10207" priority="4099" stopIfTrue="1" operator="greaterThan">
      <formula>0</formula>
    </cfRule>
    <cfRule type="cellIs" dxfId="10206" priority="4100" stopIfTrue="1" operator="lessThan">
      <formula>0</formula>
    </cfRule>
  </conditionalFormatting>
  <conditionalFormatting sqref="AB827:AB828">
    <cfRule type="cellIs" dxfId="10205" priority="4097" stopIfTrue="1" operator="greaterThan">
      <formula>0</formula>
    </cfRule>
    <cfRule type="cellIs" dxfId="10204" priority="4098" stopIfTrue="1" operator="lessThan">
      <formula>0</formula>
    </cfRule>
  </conditionalFormatting>
  <conditionalFormatting sqref="AB808">
    <cfRule type="cellIs" dxfId="10203" priority="4095" stopIfTrue="1" operator="greaterThan">
      <formula>0</formula>
    </cfRule>
    <cfRule type="cellIs" dxfId="10202" priority="4096" stopIfTrue="1" operator="lessThan">
      <formula>0</formula>
    </cfRule>
  </conditionalFormatting>
  <conditionalFormatting sqref="AB808">
    <cfRule type="cellIs" dxfId="10201" priority="4093" stopIfTrue="1" operator="greaterThan">
      <formula>0</formula>
    </cfRule>
    <cfRule type="cellIs" dxfId="10200" priority="4094" stopIfTrue="1" operator="lessThan">
      <formula>0</formula>
    </cfRule>
  </conditionalFormatting>
  <conditionalFormatting sqref="AB808">
    <cfRule type="cellIs" dxfId="10199" priority="4091" stopIfTrue="1" operator="greaterThan">
      <formula>0</formula>
    </cfRule>
    <cfRule type="cellIs" dxfId="10198" priority="4092" stopIfTrue="1" operator="lessThan">
      <formula>0</formula>
    </cfRule>
  </conditionalFormatting>
  <conditionalFormatting sqref="AB808">
    <cfRule type="cellIs" dxfId="10197" priority="4089" stopIfTrue="1" operator="greaterThan">
      <formula>0</formula>
    </cfRule>
    <cfRule type="cellIs" dxfId="10196" priority="4090" stopIfTrue="1" operator="lessThan">
      <formula>0</formula>
    </cfRule>
  </conditionalFormatting>
  <conditionalFormatting sqref="AB808">
    <cfRule type="cellIs" dxfId="10195" priority="4087" stopIfTrue="1" operator="greaterThan">
      <formula>0</formula>
    </cfRule>
    <cfRule type="cellIs" dxfId="10194" priority="4088" stopIfTrue="1" operator="lessThan">
      <formula>0</formula>
    </cfRule>
  </conditionalFormatting>
  <conditionalFormatting sqref="AE827:AE828">
    <cfRule type="cellIs" dxfId="10193" priority="4085" stopIfTrue="1" operator="greaterThan">
      <formula>0</formula>
    </cfRule>
    <cfRule type="cellIs" dxfId="10192" priority="4086" stopIfTrue="1" operator="lessThan">
      <formula>0</formula>
    </cfRule>
  </conditionalFormatting>
  <conditionalFormatting sqref="AE827:AE828">
    <cfRule type="cellIs" dxfId="10191" priority="4083" stopIfTrue="1" operator="greaterThan">
      <formula>0</formula>
    </cfRule>
    <cfRule type="cellIs" dxfId="10190" priority="4084" stopIfTrue="1" operator="lessThan">
      <formula>0</formula>
    </cfRule>
  </conditionalFormatting>
  <conditionalFormatting sqref="AE827:AE828">
    <cfRule type="cellIs" dxfId="10189" priority="4081" stopIfTrue="1" operator="greaterThan">
      <formula>0</formula>
    </cfRule>
    <cfRule type="cellIs" dxfId="10188" priority="4082" stopIfTrue="1" operator="lessThan">
      <formula>0</formula>
    </cfRule>
  </conditionalFormatting>
  <conditionalFormatting sqref="AE827:AE828">
    <cfRule type="cellIs" dxfId="10187" priority="4079" stopIfTrue="1" operator="greaterThan">
      <formula>0</formula>
    </cfRule>
    <cfRule type="cellIs" dxfId="10186" priority="4080" stopIfTrue="1" operator="lessThan">
      <formula>0</formula>
    </cfRule>
  </conditionalFormatting>
  <conditionalFormatting sqref="AE827:AE828">
    <cfRule type="cellIs" dxfId="10185" priority="4077" stopIfTrue="1" operator="greaterThan">
      <formula>0</formula>
    </cfRule>
    <cfRule type="cellIs" dxfId="10184" priority="4078" stopIfTrue="1" operator="lessThan">
      <formula>0</formula>
    </cfRule>
  </conditionalFormatting>
  <conditionalFormatting sqref="AX828">
    <cfRule type="cellIs" dxfId="10183" priority="4075" stopIfTrue="1" operator="greaterThan">
      <formula>0</formula>
    </cfRule>
    <cfRule type="cellIs" dxfId="10182" priority="4076" stopIfTrue="1" operator="lessThan">
      <formula>0</formula>
    </cfRule>
  </conditionalFormatting>
  <conditionalFormatting sqref="AB830">
    <cfRule type="cellIs" dxfId="10181" priority="4073" stopIfTrue="1" operator="greaterThan">
      <formula>0</formula>
    </cfRule>
    <cfRule type="cellIs" dxfId="10180" priority="4074" stopIfTrue="1" operator="lessThan">
      <formula>0</formula>
    </cfRule>
  </conditionalFormatting>
  <conditionalFormatting sqref="AB830">
    <cfRule type="cellIs" dxfId="10179" priority="4071" stopIfTrue="1" operator="greaterThan">
      <formula>0</formula>
    </cfRule>
    <cfRule type="cellIs" dxfId="10178" priority="4072" stopIfTrue="1" operator="lessThan">
      <formula>0</formula>
    </cfRule>
  </conditionalFormatting>
  <conditionalFormatting sqref="AB830">
    <cfRule type="cellIs" dxfId="10177" priority="4069" stopIfTrue="1" operator="greaterThan">
      <formula>0</formula>
    </cfRule>
    <cfRule type="cellIs" dxfId="10176" priority="4070" stopIfTrue="1" operator="lessThan">
      <formula>0</formula>
    </cfRule>
  </conditionalFormatting>
  <conditionalFormatting sqref="AX830">
    <cfRule type="cellIs" dxfId="10175" priority="4067" stopIfTrue="1" operator="greaterThan">
      <formula>0</formula>
    </cfRule>
    <cfRule type="cellIs" dxfId="10174" priority="4068" stopIfTrue="1" operator="lessThan">
      <formula>0</formula>
    </cfRule>
  </conditionalFormatting>
  <conditionalFormatting sqref="AX830">
    <cfRule type="cellIs" dxfId="10173" priority="4065" stopIfTrue="1" operator="greaterThan">
      <formula>0</formula>
    </cfRule>
    <cfRule type="cellIs" dxfId="10172" priority="4066" stopIfTrue="1" operator="lessThan">
      <formula>0</formula>
    </cfRule>
  </conditionalFormatting>
  <conditionalFormatting sqref="AX830">
    <cfRule type="cellIs" dxfId="10171" priority="4063" stopIfTrue="1" operator="greaterThan">
      <formula>0</formula>
    </cfRule>
    <cfRule type="cellIs" dxfId="10170" priority="4064" stopIfTrue="1" operator="lessThan">
      <formula>0</formula>
    </cfRule>
  </conditionalFormatting>
  <conditionalFormatting sqref="AE825">
    <cfRule type="cellIs" dxfId="10169" priority="4051" stopIfTrue="1" operator="greaterThan">
      <formula>0</formula>
    </cfRule>
    <cfRule type="cellIs" dxfId="10168" priority="4052" stopIfTrue="1" operator="lessThan">
      <formula>0</formula>
    </cfRule>
  </conditionalFormatting>
  <conditionalFormatting sqref="AB825">
    <cfRule type="cellIs" dxfId="10167" priority="4049" stopIfTrue="1" operator="greaterThan">
      <formula>0</formula>
    </cfRule>
    <cfRule type="cellIs" dxfId="10166" priority="4050" stopIfTrue="1" operator="lessThan">
      <formula>0</formula>
    </cfRule>
  </conditionalFormatting>
  <conditionalFormatting sqref="AX825">
    <cfRule type="cellIs" dxfId="10165" priority="4047" stopIfTrue="1" operator="greaterThan">
      <formula>0</formula>
    </cfRule>
    <cfRule type="cellIs" dxfId="10164" priority="4048" stopIfTrue="1" operator="lessThan">
      <formula>0</formula>
    </cfRule>
  </conditionalFormatting>
  <conditionalFormatting sqref="AH818">
    <cfRule type="cellIs" dxfId="10163" priority="4045" stopIfTrue="1" operator="greaterThan">
      <formula>0</formula>
    </cfRule>
    <cfRule type="cellIs" dxfId="10162" priority="4046" stopIfTrue="1" operator="lessThan">
      <formula>0</formula>
    </cfRule>
  </conditionalFormatting>
  <conditionalFormatting sqref="AH818">
    <cfRule type="cellIs" dxfId="10161" priority="4043" stopIfTrue="1" operator="greaterThan">
      <formula>0</formula>
    </cfRule>
    <cfRule type="cellIs" dxfId="10160" priority="4044" stopIfTrue="1" operator="lessThan">
      <formula>0</formula>
    </cfRule>
  </conditionalFormatting>
  <conditionalFormatting sqref="AH818">
    <cfRule type="cellIs" dxfId="10159" priority="4041" stopIfTrue="1" operator="greaterThan">
      <formula>0</formula>
    </cfRule>
    <cfRule type="cellIs" dxfId="10158" priority="4042" stopIfTrue="1" operator="lessThan">
      <formula>0</formula>
    </cfRule>
  </conditionalFormatting>
  <conditionalFormatting sqref="AH818">
    <cfRule type="cellIs" dxfId="10157" priority="4039" stopIfTrue="1" operator="greaterThan">
      <formula>0</formula>
    </cfRule>
    <cfRule type="cellIs" dxfId="10156" priority="4040" stopIfTrue="1" operator="lessThan">
      <formula>0</formula>
    </cfRule>
  </conditionalFormatting>
  <conditionalFormatting sqref="AH818">
    <cfRule type="cellIs" dxfId="10155" priority="4037" stopIfTrue="1" operator="greaterThan">
      <formula>0</formula>
    </cfRule>
    <cfRule type="cellIs" dxfId="10154" priority="4038" stopIfTrue="1" operator="lessThan">
      <formula>0</formula>
    </cfRule>
  </conditionalFormatting>
  <conditionalFormatting sqref="AH825">
    <cfRule type="cellIs" dxfId="10153" priority="4035" stopIfTrue="1" operator="greaterThan">
      <formula>0</formula>
    </cfRule>
    <cfRule type="cellIs" dxfId="10152" priority="4036" stopIfTrue="1" operator="lessThan">
      <formula>0</formula>
    </cfRule>
  </conditionalFormatting>
  <conditionalFormatting sqref="AH825">
    <cfRule type="cellIs" dxfId="10151" priority="4033" stopIfTrue="1" operator="greaterThan">
      <formula>0</formula>
    </cfRule>
    <cfRule type="cellIs" dxfId="10150" priority="4034" stopIfTrue="1" operator="lessThan">
      <formula>0</formula>
    </cfRule>
  </conditionalFormatting>
  <conditionalFormatting sqref="AH825">
    <cfRule type="cellIs" dxfId="10149" priority="4031" stopIfTrue="1" operator="greaterThan">
      <formula>0</formula>
    </cfRule>
    <cfRule type="cellIs" dxfId="10148" priority="4032" stopIfTrue="1" operator="lessThan">
      <formula>0</formula>
    </cfRule>
  </conditionalFormatting>
  <conditionalFormatting sqref="AH825">
    <cfRule type="cellIs" dxfId="10147" priority="4029" stopIfTrue="1" operator="greaterThan">
      <formula>0</formula>
    </cfRule>
    <cfRule type="cellIs" dxfId="10146" priority="4030" stopIfTrue="1" operator="lessThan">
      <formula>0</formula>
    </cfRule>
  </conditionalFormatting>
  <conditionalFormatting sqref="AH825">
    <cfRule type="cellIs" dxfId="10145" priority="4027" stopIfTrue="1" operator="greaterThan">
      <formula>0</formula>
    </cfRule>
    <cfRule type="cellIs" dxfId="10144" priority="4028" stopIfTrue="1" operator="lessThan">
      <formula>0</formula>
    </cfRule>
  </conditionalFormatting>
  <conditionalFormatting sqref="AB832">
    <cfRule type="cellIs" dxfId="10143" priority="4025" stopIfTrue="1" operator="greaterThan">
      <formula>0</formula>
    </cfRule>
    <cfRule type="cellIs" dxfId="10142" priority="4026" stopIfTrue="1" operator="lessThan">
      <formula>0</formula>
    </cfRule>
  </conditionalFormatting>
  <conditionalFormatting sqref="AE841">
    <cfRule type="cellIs" dxfId="10141" priority="4023" stopIfTrue="1" operator="greaterThan">
      <formula>0</formula>
    </cfRule>
    <cfRule type="cellIs" dxfId="10140" priority="4024" stopIfTrue="1" operator="lessThan">
      <formula>0</formula>
    </cfRule>
  </conditionalFormatting>
  <conditionalFormatting sqref="AE841">
    <cfRule type="cellIs" dxfId="10139" priority="4021" stopIfTrue="1" operator="greaterThan">
      <formula>0</formula>
    </cfRule>
    <cfRule type="cellIs" dxfId="10138" priority="4022" stopIfTrue="1" operator="lessThan">
      <formula>0</formula>
    </cfRule>
  </conditionalFormatting>
  <conditionalFormatting sqref="AE841">
    <cfRule type="cellIs" dxfId="10137" priority="4019" stopIfTrue="1" operator="greaterThan">
      <formula>0</formula>
    </cfRule>
    <cfRule type="cellIs" dxfId="10136" priority="4020" stopIfTrue="1" operator="lessThan">
      <formula>0</formula>
    </cfRule>
  </conditionalFormatting>
  <conditionalFormatting sqref="AE841">
    <cfRule type="cellIs" dxfId="10135" priority="4017" stopIfTrue="1" operator="greaterThan">
      <formula>0</formula>
    </cfRule>
    <cfRule type="cellIs" dxfId="10134" priority="4018" stopIfTrue="1" operator="lessThan">
      <formula>0</formula>
    </cfRule>
  </conditionalFormatting>
  <conditionalFormatting sqref="AE841">
    <cfRule type="cellIs" dxfId="10133" priority="4015" stopIfTrue="1" operator="greaterThan">
      <formula>0</formula>
    </cfRule>
    <cfRule type="cellIs" dxfId="10132" priority="4016" stopIfTrue="1" operator="lessThan">
      <formula>0</formula>
    </cfRule>
  </conditionalFormatting>
  <conditionalFormatting sqref="AE843">
    <cfRule type="cellIs" dxfId="10131" priority="4013" stopIfTrue="1" operator="greaterThan">
      <formula>0</formula>
    </cfRule>
    <cfRule type="cellIs" dxfId="10130" priority="4014" stopIfTrue="1" operator="lessThan">
      <formula>0</formula>
    </cfRule>
  </conditionalFormatting>
  <conditionalFormatting sqref="AE843">
    <cfRule type="cellIs" dxfId="10129" priority="4011" stopIfTrue="1" operator="greaterThan">
      <formula>0</formula>
    </cfRule>
    <cfRule type="cellIs" dxfId="10128" priority="4012" stopIfTrue="1" operator="lessThan">
      <formula>0</formula>
    </cfRule>
  </conditionalFormatting>
  <conditionalFormatting sqref="AE843">
    <cfRule type="cellIs" dxfId="10127" priority="4009" stopIfTrue="1" operator="greaterThan">
      <formula>0</formula>
    </cfRule>
    <cfRule type="cellIs" dxfId="10126" priority="4010" stopIfTrue="1" operator="lessThan">
      <formula>0</formula>
    </cfRule>
  </conditionalFormatting>
  <conditionalFormatting sqref="AE843">
    <cfRule type="cellIs" dxfId="10125" priority="4007" stopIfTrue="1" operator="greaterThan">
      <formula>0</formula>
    </cfRule>
    <cfRule type="cellIs" dxfId="10124" priority="4008" stopIfTrue="1" operator="lessThan">
      <formula>0</formula>
    </cfRule>
  </conditionalFormatting>
  <conditionalFormatting sqref="AE843">
    <cfRule type="cellIs" dxfId="10123" priority="4005" stopIfTrue="1" operator="greaterThan">
      <formula>0</formula>
    </cfRule>
    <cfRule type="cellIs" dxfId="10122" priority="4006" stopIfTrue="1" operator="lessThan">
      <formula>0</formula>
    </cfRule>
  </conditionalFormatting>
  <conditionalFormatting sqref="AB840">
    <cfRule type="cellIs" dxfId="10121" priority="3983" stopIfTrue="1" operator="greaterThan">
      <formula>0</formula>
    </cfRule>
    <cfRule type="cellIs" dxfId="10120" priority="3984" stopIfTrue="1" operator="lessThan">
      <formula>0</formula>
    </cfRule>
  </conditionalFormatting>
  <conditionalFormatting sqref="AB840">
    <cfRule type="cellIs" dxfId="10119" priority="3981" stopIfTrue="1" operator="greaterThan">
      <formula>0</formula>
    </cfRule>
    <cfRule type="cellIs" dxfId="10118" priority="3982" stopIfTrue="1" operator="lessThan">
      <formula>0</formula>
    </cfRule>
  </conditionalFormatting>
  <conditionalFormatting sqref="AB840">
    <cfRule type="cellIs" dxfId="10117" priority="3979" stopIfTrue="1" operator="greaterThan">
      <formula>0</formula>
    </cfRule>
    <cfRule type="cellIs" dxfId="10116" priority="3980" stopIfTrue="1" operator="lessThan">
      <formula>0</formula>
    </cfRule>
  </conditionalFormatting>
  <conditionalFormatting sqref="AB840">
    <cfRule type="cellIs" dxfId="10115" priority="3977" stopIfTrue="1" operator="greaterThan">
      <formula>0</formula>
    </cfRule>
    <cfRule type="cellIs" dxfId="10114" priority="3978" stopIfTrue="1" operator="lessThan">
      <formula>0</formula>
    </cfRule>
  </conditionalFormatting>
  <conditionalFormatting sqref="AB840">
    <cfRule type="cellIs" dxfId="10113" priority="3975" stopIfTrue="1" operator="greaterThan">
      <formula>0</formula>
    </cfRule>
    <cfRule type="cellIs" dxfId="10112" priority="3976" stopIfTrue="1" operator="lessThan">
      <formula>0</formula>
    </cfRule>
  </conditionalFormatting>
  <conditionalFormatting sqref="AB842">
    <cfRule type="cellIs" dxfId="10111" priority="3973" stopIfTrue="1" operator="greaterThan">
      <formula>0</formula>
    </cfRule>
    <cfRule type="cellIs" dxfId="10110" priority="3974" stopIfTrue="1" operator="lessThan">
      <formula>0</formula>
    </cfRule>
  </conditionalFormatting>
  <conditionalFormatting sqref="AB842">
    <cfRule type="cellIs" dxfId="10109" priority="3971" stopIfTrue="1" operator="greaterThan">
      <formula>0</formula>
    </cfRule>
    <cfRule type="cellIs" dxfId="10108" priority="3972" stopIfTrue="1" operator="lessThan">
      <formula>0</formula>
    </cfRule>
  </conditionalFormatting>
  <conditionalFormatting sqref="AB842">
    <cfRule type="cellIs" dxfId="10107" priority="3969" stopIfTrue="1" operator="greaterThan">
      <formula>0</formula>
    </cfRule>
    <cfRule type="cellIs" dxfId="10106" priority="3970" stopIfTrue="1" operator="lessThan">
      <formula>0</formula>
    </cfRule>
  </conditionalFormatting>
  <conditionalFormatting sqref="AE842">
    <cfRule type="cellIs" dxfId="10105" priority="3961" stopIfTrue="1" operator="greaterThan">
      <formula>0</formula>
    </cfRule>
    <cfRule type="cellIs" dxfId="10104" priority="3962" stopIfTrue="1" operator="lessThan">
      <formula>0</formula>
    </cfRule>
  </conditionalFormatting>
  <conditionalFormatting sqref="AE842">
    <cfRule type="cellIs" dxfId="10103" priority="3959" stopIfTrue="1" operator="greaterThan">
      <formula>0</formula>
    </cfRule>
    <cfRule type="cellIs" dxfId="10102" priority="3960" stopIfTrue="1" operator="lessThan">
      <formula>0</formula>
    </cfRule>
  </conditionalFormatting>
  <conditionalFormatting sqref="AE842">
    <cfRule type="cellIs" dxfId="10101" priority="3957" stopIfTrue="1" operator="greaterThan">
      <formula>0</formula>
    </cfRule>
    <cfRule type="cellIs" dxfId="10100" priority="3958" stopIfTrue="1" operator="lessThan">
      <formula>0</formula>
    </cfRule>
  </conditionalFormatting>
  <conditionalFormatting sqref="AX848">
    <cfRule type="cellIs" dxfId="10099" priority="3949" stopIfTrue="1" operator="greaterThan">
      <formula>0</formula>
    </cfRule>
    <cfRule type="cellIs" dxfId="10098" priority="3950" stopIfTrue="1" operator="lessThan">
      <formula>0</formula>
    </cfRule>
  </conditionalFormatting>
  <conditionalFormatting sqref="AX455">
    <cfRule type="cellIs" dxfId="10097" priority="3947" stopIfTrue="1" operator="greaterThan">
      <formula>0</formula>
    </cfRule>
    <cfRule type="cellIs" dxfId="10096" priority="3948" stopIfTrue="1" operator="lessThan">
      <formula>0</formula>
    </cfRule>
  </conditionalFormatting>
  <conditionalFormatting sqref="AX446">
    <cfRule type="cellIs" dxfId="10095" priority="3945" stopIfTrue="1" operator="greaterThan">
      <formula>0</formula>
    </cfRule>
    <cfRule type="cellIs" dxfId="10094" priority="3946" stopIfTrue="1" operator="lessThan">
      <formula>0</formula>
    </cfRule>
  </conditionalFormatting>
  <conditionalFormatting sqref="AX489:AX490">
    <cfRule type="cellIs" dxfId="10093" priority="3943" stopIfTrue="1" operator="greaterThan">
      <formula>0</formula>
    </cfRule>
    <cfRule type="cellIs" dxfId="10092" priority="3944" stopIfTrue="1" operator="lessThan">
      <formula>0</formula>
    </cfRule>
  </conditionalFormatting>
  <conditionalFormatting sqref="AX534">
    <cfRule type="cellIs" dxfId="10091" priority="3941" stopIfTrue="1" operator="greaterThan">
      <formula>0</formula>
    </cfRule>
    <cfRule type="cellIs" dxfId="10090" priority="3942" stopIfTrue="1" operator="lessThan">
      <formula>0</formula>
    </cfRule>
  </conditionalFormatting>
  <conditionalFormatting sqref="AX586">
    <cfRule type="cellIs" dxfId="10089" priority="3939" stopIfTrue="1" operator="greaterThan">
      <formula>0</formula>
    </cfRule>
    <cfRule type="cellIs" dxfId="10088" priority="3940" stopIfTrue="1" operator="lessThan">
      <formula>0</formula>
    </cfRule>
  </conditionalFormatting>
  <conditionalFormatting sqref="AX662">
    <cfRule type="cellIs" dxfId="10087" priority="3937" stopIfTrue="1" operator="greaterThan">
      <formula>0</formula>
    </cfRule>
    <cfRule type="cellIs" dxfId="10086" priority="3938" stopIfTrue="1" operator="lessThan">
      <formula>0</formula>
    </cfRule>
  </conditionalFormatting>
  <conditionalFormatting sqref="AX800">
    <cfRule type="cellIs" dxfId="10085" priority="3935" stopIfTrue="1" operator="greaterThan">
      <formula>0</formula>
    </cfRule>
    <cfRule type="cellIs" dxfId="10084" priority="3936" stopIfTrue="1" operator="lessThan">
      <formula>0</formula>
    </cfRule>
  </conditionalFormatting>
  <conditionalFormatting sqref="AX838">
    <cfRule type="cellIs" dxfId="10083" priority="3933" stopIfTrue="1" operator="greaterThan">
      <formula>0</formula>
    </cfRule>
    <cfRule type="cellIs" dxfId="10082" priority="3934" stopIfTrue="1" operator="lessThan">
      <formula>0</formula>
    </cfRule>
  </conditionalFormatting>
  <conditionalFormatting sqref="AB838">
    <cfRule type="cellIs" dxfId="10081" priority="3931" stopIfTrue="1" operator="greaterThan">
      <formula>0</formula>
    </cfRule>
    <cfRule type="cellIs" dxfId="10080" priority="3932" stopIfTrue="1" operator="lessThan">
      <formula>0</formula>
    </cfRule>
  </conditionalFormatting>
  <conditionalFormatting sqref="AE838">
    <cfRule type="cellIs" dxfId="10079" priority="3929" stopIfTrue="1" operator="greaterThan">
      <formula>0</formula>
    </cfRule>
    <cfRule type="cellIs" dxfId="10078" priority="3930" stopIfTrue="1" operator="lessThan">
      <formula>0</formula>
    </cfRule>
  </conditionalFormatting>
  <conditionalFormatting sqref="AE800">
    <cfRule type="cellIs" dxfId="10077" priority="3927" stopIfTrue="1" operator="greaterThan">
      <formula>0</formula>
    </cfRule>
    <cfRule type="cellIs" dxfId="10076" priority="3928" stopIfTrue="1" operator="lessThan">
      <formula>0</formula>
    </cfRule>
  </conditionalFormatting>
  <conditionalFormatting sqref="AE800">
    <cfRule type="cellIs" dxfId="10075" priority="3925" stopIfTrue="1" operator="greaterThan">
      <formula>0</formula>
    </cfRule>
    <cfRule type="cellIs" dxfId="10074" priority="3926" stopIfTrue="1" operator="lessThan">
      <formula>0</formula>
    </cfRule>
  </conditionalFormatting>
  <conditionalFormatting sqref="AE800">
    <cfRule type="cellIs" dxfId="10073" priority="3923" stopIfTrue="1" operator="greaterThan">
      <formula>0</formula>
    </cfRule>
    <cfRule type="cellIs" dxfId="10072" priority="3924" stopIfTrue="1" operator="lessThan">
      <formula>0</formula>
    </cfRule>
  </conditionalFormatting>
  <conditionalFormatting sqref="AE800">
    <cfRule type="cellIs" dxfId="10071" priority="3921" stopIfTrue="1" operator="greaterThan">
      <formula>0</formula>
    </cfRule>
    <cfRule type="cellIs" dxfId="10070" priority="3922" stopIfTrue="1" operator="lessThan">
      <formula>0</formula>
    </cfRule>
  </conditionalFormatting>
  <conditionalFormatting sqref="AE800">
    <cfRule type="cellIs" dxfId="10069" priority="3919" stopIfTrue="1" operator="greaterThan">
      <formula>0</formula>
    </cfRule>
    <cfRule type="cellIs" dxfId="10068" priority="3920" stopIfTrue="1" operator="lessThan">
      <formula>0</formula>
    </cfRule>
  </conditionalFormatting>
  <conditionalFormatting sqref="AE767">
    <cfRule type="cellIs" dxfId="10067" priority="3917" stopIfTrue="1" operator="greaterThan">
      <formula>0</formula>
    </cfRule>
    <cfRule type="cellIs" dxfId="10066" priority="3918" stopIfTrue="1" operator="lessThan">
      <formula>0</formula>
    </cfRule>
  </conditionalFormatting>
  <conditionalFormatting sqref="AE767">
    <cfRule type="cellIs" dxfId="10065" priority="3915" stopIfTrue="1" operator="greaterThan">
      <formula>0</formula>
    </cfRule>
    <cfRule type="cellIs" dxfId="10064" priority="3916" stopIfTrue="1" operator="lessThan">
      <formula>0</formula>
    </cfRule>
  </conditionalFormatting>
  <conditionalFormatting sqref="AE767">
    <cfRule type="cellIs" dxfId="10063" priority="3913" stopIfTrue="1" operator="greaterThan">
      <formula>0</formula>
    </cfRule>
    <cfRule type="cellIs" dxfId="10062" priority="3914" stopIfTrue="1" operator="lessThan">
      <formula>0</formula>
    </cfRule>
  </conditionalFormatting>
  <conditionalFormatting sqref="AE767">
    <cfRule type="cellIs" dxfId="10061" priority="3911" stopIfTrue="1" operator="greaterThan">
      <formula>0</formula>
    </cfRule>
    <cfRule type="cellIs" dxfId="10060" priority="3912" stopIfTrue="1" operator="lessThan">
      <formula>0</formula>
    </cfRule>
  </conditionalFormatting>
  <conditionalFormatting sqref="AE767">
    <cfRule type="cellIs" dxfId="10059" priority="3909" stopIfTrue="1" operator="greaterThan">
      <formula>0</formula>
    </cfRule>
    <cfRule type="cellIs" dxfId="10058" priority="3910" stopIfTrue="1" operator="lessThan">
      <formula>0</formula>
    </cfRule>
  </conditionalFormatting>
  <conditionalFormatting sqref="AX857:AX859">
    <cfRule type="cellIs" dxfId="10057" priority="3907" stopIfTrue="1" operator="greaterThan">
      <formula>0</formula>
    </cfRule>
    <cfRule type="cellIs" dxfId="10056" priority="3908" stopIfTrue="1" operator="lessThan">
      <formula>0</formula>
    </cfRule>
  </conditionalFormatting>
  <conditionalFormatting sqref="AX857:AX859">
    <cfRule type="cellIs" dxfId="10055" priority="3905" stopIfTrue="1" operator="greaterThan">
      <formula>0</formula>
    </cfRule>
    <cfRule type="cellIs" dxfId="10054" priority="3906" stopIfTrue="1" operator="lessThan">
      <formula>0</formula>
    </cfRule>
  </conditionalFormatting>
  <conditionalFormatting sqref="AX857:AX859">
    <cfRule type="cellIs" dxfId="10053" priority="3903" stopIfTrue="1" operator="greaterThan">
      <formula>0</formula>
    </cfRule>
    <cfRule type="cellIs" dxfId="10052" priority="3904" stopIfTrue="1" operator="lessThan">
      <formula>0</formula>
    </cfRule>
  </conditionalFormatting>
  <conditionalFormatting sqref="AB857 AB860">
    <cfRule type="cellIs" dxfId="10051" priority="3901" stopIfTrue="1" operator="greaterThan">
      <formula>0</formula>
    </cfRule>
    <cfRule type="cellIs" dxfId="10050" priority="3902" stopIfTrue="1" operator="lessThan">
      <formula>0</formula>
    </cfRule>
  </conditionalFormatting>
  <conditionalFormatting sqref="AB857 AB860">
    <cfRule type="cellIs" dxfId="10049" priority="3899" stopIfTrue="1" operator="greaterThan">
      <formula>0</formula>
    </cfRule>
    <cfRule type="cellIs" dxfId="10048" priority="3900" stopIfTrue="1" operator="lessThan">
      <formula>0</formula>
    </cfRule>
  </conditionalFormatting>
  <conditionalFormatting sqref="AB857 AB860">
    <cfRule type="cellIs" dxfId="10047" priority="3897" stopIfTrue="1" operator="greaterThan">
      <formula>0</formula>
    </cfRule>
    <cfRule type="cellIs" dxfId="10046" priority="3898" stopIfTrue="1" operator="lessThan">
      <formula>0</formula>
    </cfRule>
  </conditionalFormatting>
  <conditionalFormatting sqref="AB857 AB860">
    <cfRule type="cellIs" dxfId="10045" priority="3895" stopIfTrue="1" operator="greaterThan">
      <formula>0</formula>
    </cfRule>
    <cfRule type="cellIs" dxfId="10044" priority="3896" stopIfTrue="1" operator="lessThan">
      <formula>0</formula>
    </cfRule>
  </conditionalFormatting>
  <conditionalFormatting sqref="AB857 AB860">
    <cfRule type="cellIs" dxfId="10043" priority="3893" stopIfTrue="1" operator="greaterThan">
      <formula>0</formula>
    </cfRule>
    <cfRule type="cellIs" dxfId="10042" priority="3894" stopIfTrue="1" operator="lessThan">
      <formula>0</formula>
    </cfRule>
  </conditionalFormatting>
  <conditionalFormatting sqref="AE857 AE860">
    <cfRule type="cellIs" dxfId="10041" priority="3891" stopIfTrue="1" operator="greaterThan">
      <formula>0</formula>
    </cfRule>
    <cfRule type="cellIs" dxfId="10040" priority="3892" stopIfTrue="1" operator="lessThan">
      <formula>0</formula>
    </cfRule>
  </conditionalFormatting>
  <conditionalFormatting sqref="AE857 AE860">
    <cfRule type="cellIs" dxfId="10039" priority="3889" stopIfTrue="1" operator="greaterThan">
      <formula>0</formula>
    </cfRule>
    <cfRule type="cellIs" dxfId="10038" priority="3890" stopIfTrue="1" operator="lessThan">
      <formula>0</formula>
    </cfRule>
  </conditionalFormatting>
  <conditionalFormatting sqref="AE857 AE860">
    <cfRule type="cellIs" dxfId="10037" priority="3887" stopIfTrue="1" operator="greaterThan">
      <formula>0</formula>
    </cfRule>
    <cfRule type="cellIs" dxfId="10036" priority="3888" stopIfTrue="1" operator="lessThan">
      <formula>0</formula>
    </cfRule>
  </conditionalFormatting>
  <conditionalFormatting sqref="AE857 AE860">
    <cfRule type="cellIs" dxfId="10035" priority="3885" stopIfTrue="1" operator="greaterThan">
      <formula>0</formula>
    </cfRule>
    <cfRule type="cellIs" dxfId="10034" priority="3886" stopIfTrue="1" operator="lessThan">
      <formula>0</formula>
    </cfRule>
  </conditionalFormatting>
  <conditionalFormatting sqref="AE857 AE860">
    <cfRule type="cellIs" dxfId="10033" priority="3883" stopIfTrue="1" operator="greaterThan">
      <formula>0</formula>
    </cfRule>
    <cfRule type="cellIs" dxfId="10032" priority="3884" stopIfTrue="1" operator="lessThan">
      <formula>0</formula>
    </cfRule>
  </conditionalFormatting>
  <conditionalFormatting sqref="AH857:AH860">
    <cfRule type="cellIs" dxfId="10031" priority="3881" stopIfTrue="1" operator="greaterThan">
      <formula>0</formula>
    </cfRule>
    <cfRule type="cellIs" dxfId="10030" priority="3882" stopIfTrue="1" operator="lessThan">
      <formula>0</formula>
    </cfRule>
  </conditionalFormatting>
  <conditionalFormatting sqref="AH857:AH860">
    <cfRule type="cellIs" dxfId="10029" priority="3879" stopIfTrue="1" operator="greaterThan">
      <formula>0</formula>
    </cfRule>
    <cfRule type="cellIs" dxfId="10028" priority="3880" stopIfTrue="1" operator="lessThan">
      <formula>0</formula>
    </cfRule>
  </conditionalFormatting>
  <conditionalFormatting sqref="AH857:AH860">
    <cfRule type="cellIs" dxfId="10027" priority="3877" stopIfTrue="1" operator="greaterThan">
      <formula>0</formula>
    </cfRule>
    <cfRule type="cellIs" dxfId="10026" priority="3878" stopIfTrue="1" operator="lessThan">
      <formula>0</formula>
    </cfRule>
  </conditionalFormatting>
  <conditionalFormatting sqref="AH857:AH860">
    <cfRule type="cellIs" dxfId="10025" priority="3875" stopIfTrue="1" operator="greaterThan">
      <formula>0</formula>
    </cfRule>
    <cfRule type="cellIs" dxfId="10024" priority="3876" stopIfTrue="1" operator="lessThan">
      <formula>0</formula>
    </cfRule>
  </conditionalFormatting>
  <conditionalFormatting sqref="AH857:AH860">
    <cfRule type="cellIs" dxfId="10023" priority="3873" stopIfTrue="1" operator="greaterThan">
      <formula>0</formula>
    </cfRule>
    <cfRule type="cellIs" dxfId="10022" priority="3874" stopIfTrue="1" operator="lessThan">
      <formula>0</formula>
    </cfRule>
  </conditionalFormatting>
  <conditionalFormatting sqref="AX860">
    <cfRule type="cellIs" dxfId="10021" priority="3871" stopIfTrue="1" operator="greaterThan">
      <formula>0</formula>
    </cfRule>
    <cfRule type="cellIs" dxfId="10020" priority="3872" stopIfTrue="1" operator="lessThan">
      <formula>0</formula>
    </cfRule>
  </conditionalFormatting>
  <conditionalFormatting sqref="AE858:AE859">
    <cfRule type="cellIs" dxfId="10019" priority="3869" stopIfTrue="1" operator="greaterThan">
      <formula>0</formula>
    </cfRule>
    <cfRule type="cellIs" dxfId="10018" priority="3870" stopIfTrue="1" operator="lessThan">
      <formula>0</formula>
    </cfRule>
  </conditionalFormatting>
  <conditionalFormatting sqref="AB858:AB859">
    <cfRule type="cellIs" dxfId="10017" priority="3867" stopIfTrue="1" operator="greaterThan">
      <formula>0</formula>
    </cfRule>
    <cfRule type="cellIs" dxfId="10016" priority="3868" stopIfTrue="1" operator="lessThan">
      <formula>0</formula>
    </cfRule>
  </conditionalFormatting>
  <conditionalFormatting sqref="AX870:AX871">
    <cfRule type="cellIs" dxfId="10015" priority="3865" stopIfTrue="1" operator="greaterThan">
      <formula>0</formula>
    </cfRule>
    <cfRule type="cellIs" dxfId="10014" priority="3866" stopIfTrue="1" operator="lessThan">
      <formula>0</formula>
    </cfRule>
  </conditionalFormatting>
  <conditionalFormatting sqref="AB868">
    <cfRule type="cellIs" dxfId="10013" priority="3863" stopIfTrue="1" operator="greaterThan">
      <formula>0</formula>
    </cfRule>
    <cfRule type="cellIs" dxfId="10012" priority="3864" stopIfTrue="1" operator="lessThan">
      <formula>0</formula>
    </cfRule>
  </conditionalFormatting>
  <conditionalFormatting sqref="AE868">
    <cfRule type="cellIs" dxfId="10011" priority="3861" stopIfTrue="1" operator="greaterThan">
      <formula>0</formula>
    </cfRule>
    <cfRule type="cellIs" dxfId="10010" priority="3862" stopIfTrue="1" operator="lessThan">
      <formula>0</formula>
    </cfRule>
  </conditionalFormatting>
  <conditionalFormatting sqref="AX868">
    <cfRule type="cellIs" dxfId="10009" priority="3857" stopIfTrue="1" operator="greaterThan">
      <formula>0</formula>
    </cfRule>
    <cfRule type="cellIs" dxfId="10008" priority="3858" stopIfTrue="1" operator="lessThan">
      <formula>0</formula>
    </cfRule>
  </conditionalFormatting>
  <conditionalFormatting sqref="AH868">
    <cfRule type="cellIs" dxfId="10007" priority="3855" stopIfTrue="1" operator="greaterThan">
      <formula>0</formula>
    </cfRule>
    <cfRule type="cellIs" dxfId="10006" priority="3856" stopIfTrue="1" operator="lessThan">
      <formula>0</formula>
    </cfRule>
  </conditionalFormatting>
  <conditionalFormatting sqref="AH868">
    <cfRule type="cellIs" dxfId="10005" priority="3853" stopIfTrue="1" operator="greaterThan">
      <formula>0</formula>
    </cfRule>
    <cfRule type="cellIs" dxfId="10004" priority="3854" stopIfTrue="1" operator="lessThan">
      <formula>0</formula>
    </cfRule>
  </conditionalFormatting>
  <conditionalFormatting sqref="AH868">
    <cfRule type="cellIs" dxfId="10003" priority="3851" stopIfTrue="1" operator="greaterThan">
      <formula>0</formula>
    </cfRule>
    <cfRule type="cellIs" dxfId="10002" priority="3852" stopIfTrue="1" operator="lessThan">
      <formula>0</formula>
    </cfRule>
  </conditionalFormatting>
  <conditionalFormatting sqref="AH868">
    <cfRule type="cellIs" dxfId="10001" priority="3849" stopIfTrue="1" operator="greaterThan">
      <formula>0</formula>
    </cfRule>
    <cfRule type="cellIs" dxfId="10000" priority="3850" stopIfTrue="1" operator="lessThan">
      <formula>0</formula>
    </cfRule>
  </conditionalFormatting>
  <conditionalFormatting sqref="AH868">
    <cfRule type="cellIs" dxfId="9999" priority="3847" stopIfTrue="1" operator="greaterThan">
      <formula>0</formula>
    </cfRule>
    <cfRule type="cellIs" dxfId="9998" priority="3848" stopIfTrue="1" operator="lessThan">
      <formula>0</formula>
    </cfRule>
  </conditionalFormatting>
  <conditionalFormatting sqref="AX808">
    <cfRule type="cellIs" dxfId="9997" priority="3845" stopIfTrue="1" operator="greaterThan">
      <formula>0</formula>
    </cfRule>
    <cfRule type="cellIs" dxfId="9996" priority="3846" stopIfTrue="1" operator="lessThan">
      <formula>0</formula>
    </cfRule>
  </conditionalFormatting>
  <conditionalFormatting sqref="AX850">
    <cfRule type="cellIs" dxfId="9995" priority="3843" stopIfTrue="1" operator="greaterThan">
      <formula>0</formula>
    </cfRule>
    <cfRule type="cellIs" dxfId="9994" priority="3844" stopIfTrue="1" operator="lessThan">
      <formula>0</formula>
    </cfRule>
  </conditionalFormatting>
  <conditionalFormatting sqref="AX877">
    <cfRule type="cellIs" dxfId="9993" priority="3841" stopIfTrue="1" operator="greaterThan">
      <formula>0</formula>
    </cfRule>
    <cfRule type="cellIs" dxfId="9992" priority="3842" stopIfTrue="1" operator="lessThan">
      <formula>0</formula>
    </cfRule>
  </conditionalFormatting>
  <conditionalFormatting sqref="AX883:AX884">
    <cfRule type="cellIs" dxfId="9991" priority="3839" stopIfTrue="1" operator="greaterThan">
      <formula>0</formula>
    </cfRule>
    <cfRule type="cellIs" dxfId="9990" priority="3840" stopIfTrue="1" operator="lessThan">
      <formula>0</formula>
    </cfRule>
  </conditionalFormatting>
  <conditionalFormatting sqref="AB892">
    <cfRule type="cellIs" dxfId="9989" priority="3837" stopIfTrue="1" operator="greaterThan">
      <formula>0</formula>
    </cfRule>
    <cfRule type="cellIs" dxfId="9988" priority="3838" stopIfTrue="1" operator="lessThan">
      <formula>0</formula>
    </cfRule>
  </conditionalFormatting>
  <conditionalFormatting sqref="AE892">
    <cfRule type="cellIs" dxfId="9987" priority="3835" stopIfTrue="1" operator="greaterThan">
      <formula>0</formula>
    </cfRule>
    <cfRule type="cellIs" dxfId="9986" priority="3836" stopIfTrue="1" operator="lessThan">
      <formula>0</formula>
    </cfRule>
  </conditionalFormatting>
  <conditionalFormatting sqref="AH892">
    <cfRule type="cellIs" dxfId="9985" priority="3833" stopIfTrue="1" operator="greaterThan">
      <formula>0</formula>
    </cfRule>
    <cfRule type="cellIs" dxfId="9984" priority="3834" stopIfTrue="1" operator="lessThan">
      <formula>0</formula>
    </cfRule>
  </conditionalFormatting>
  <conditionalFormatting sqref="AX897">
    <cfRule type="cellIs" dxfId="9983" priority="3831" stopIfTrue="1" operator="greaterThan">
      <formula>0</formula>
    </cfRule>
    <cfRule type="cellIs" dxfId="9982" priority="3832" stopIfTrue="1" operator="lessThan">
      <formula>0</formula>
    </cfRule>
  </conditionalFormatting>
  <conditionalFormatting sqref="AX889">
    <cfRule type="cellIs" dxfId="9981" priority="3829" stopIfTrue="1" operator="greaterThan">
      <formula>0</formula>
    </cfRule>
    <cfRule type="cellIs" dxfId="9980" priority="3830" stopIfTrue="1" operator="lessThan">
      <formula>0</formula>
    </cfRule>
  </conditionalFormatting>
  <conditionalFormatting sqref="AE896">
    <cfRule type="cellIs" dxfId="9979" priority="3827" stopIfTrue="1" operator="greaterThan">
      <formula>0</formula>
    </cfRule>
    <cfRule type="cellIs" dxfId="9978" priority="3828" stopIfTrue="1" operator="lessThan">
      <formula>0</formula>
    </cfRule>
  </conditionalFormatting>
  <conditionalFormatting sqref="AB896">
    <cfRule type="cellIs" dxfId="9977" priority="3825" stopIfTrue="1" operator="greaterThan">
      <formula>0</formula>
    </cfRule>
    <cfRule type="cellIs" dxfId="9976" priority="3826" stopIfTrue="1" operator="lessThan">
      <formula>0</formula>
    </cfRule>
  </conditionalFormatting>
  <conditionalFormatting sqref="AH896">
    <cfRule type="cellIs" dxfId="9975" priority="3823" stopIfTrue="1" operator="greaterThan">
      <formula>0</formula>
    </cfRule>
    <cfRule type="cellIs" dxfId="9974" priority="3824" stopIfTrue="1" operator="lessThan">
      <formula>0</formula>
    </cfRule>
  </conditionalFormatting>
  <conditionalFormatting sqref="AX905">
    <cfRule type="cellIs" dxfId="9973" priority="3821" stopIfTrue="1" operator="greaterThan">
      <formula>0</formula>
    </cfRule>
    <cfRule type="cellIs" dxfId="9972" priority="3822" stopIfTrue="1" operator="lessThan">
      <formula>0</formula>
    </cfRule>
  </conditionalFormatting>
  <conditionalFormatting sqref="AX915">
    <cfRule type="cellIs" dxfId="9971" priority="3819" stopIfTrue="1" operator="greaterThan">
      <formula>0</formula>
    </cfRule>
    <cfRule type="cellIs" dxfId="9970" priority="3820" stopIfTrue="1" operator="lessThan">
      <formula>0</formula>
    </cfRule>
  </conditionalFormatting>
  <conditionalFormatting sqref="AX927:AX932 AX948:AX956 AX934:AX946">
    <cfRule type="cellIs" dxfId="9969" priority="3817" stopIfTrue="1" operator="greaterThan">
      <formula>0</formula>
    </cfRule>
    <cfRule type="cellIs" dxfId="9968" priority="3818" stopIfTrue="1" operator="lessThan">
      <formula>0</formula>
    </cfRule>
  </conditionalFormatting>
  <conditionalFormatting sqref="AX921:AX922">
    <cfRule type="cellIs" dxfId="9967" priority="3815" stopIfTrue="1" operator="greaterThan">
      <formula>0</formula>
    </cfRule>
    <cfRule type="cellIs" dxfId="9966" priority="3816" stopIfTrue="1" operator="lessThan">
      <formula>0</formula>
    </cfRule>
  </conditionalFormatting>
  <conditionalFormatting sqref="AB921:AB922">
    <cfRule type="cellIs" dxfId="9965" priority="3813" stopIfTrue="1" operator="greaterThan">
      <formula>0</formula>
    </cfRule>
    <cfRule type="cellIs" dxfId="9964" priority="3814" stopIfTrue="1" operator="lessThan">
      <formula>0</formula>
    </cfRule>
  </conditionalFormatting>
  <conditionalFormatting sqref="AE921:AE922">
    <cfRule type="cellIs" dxfId="9963" priority="3811" stopIfTrue="1" operator="greaterThan">
      <formula>0</formula>
    </cfRule>
    <cfRule type="cellIs" dxfId="9962" priority="3812" stopIfTrue="1" operator="lessThan">
      <formula>0</formula>
    </cfRule>
  </conditionalFormatting>
  <conditionalFormatting sqref="AH921:AH922">
    <cfRule type="cellIs" dxfId="9961" priority="3809" stopIfTrue="1" operator="greaterThan">
      <formula>0</formula>
    </cfRule>
    <cfRule type="cellIs" dxfId="9960" priority="3810" stopIfTrue="1" operator="lessThan">
      <formula>0</formula>
    </cfRule>
  </conditionalFormatting>
  <conditionalFormatting sqref="AH921:AH922">
    <cfRule type="cellIs" dxfId="9959" priority="3807" stopIfTrue="1" operator="greaterThan">
      <formula>0</formula>
    </cfRule>
    <cfRule type="cellIs" dxfId="9958" priority="3808" stopIfTrue="1" operator="lessThan">
      <formula>0</formula>
    </cfRule>
  </conditionalFormatting>
  <conditionalFormatting sqref="AH921:AH922">
    <cfRule type="cellIs" dxfId="9957" priority="3805" stopIfTrue="1" operator="greaterThan">
      <formula>0</formula>
    </cfRule>
    <cfRule type="cellIs" dxfId="9956" priority="3806" stopIfTrue="1" operator="lessThan">
      <formula>0</formula>
    </cfRule>
  </conditionalFormatting>
  <conditionalFormatting sqref="AH921:AH922">
    <cfRule type="cellIs" dxfId="9955" priority="3803" stopIfTrue="1" operator="greaterThan">
      <formula>0</formula>
    </cfRule>
    <cfRule type="cellIs" dxfId="9954" priority="3804" stopIfTrue="1" operator="lessThan">
      <formula>0</formula>
    </cfRule>
  </conditionalFormatting>
  <conditionalFormatting sqref="AH921:AH922">
    <cfRule type="cellIs" dxfId="9953" priority="3801" stopIfTrue="1" operator="greaterThan">
      <formula>0</formula>
    </cfRule>
    <cfRule type="cellIs" dxfId="9952" priority="3802" stopIfTrue="1" operator="lessThan">
      <formula>0</formula>
    </cfRule>
  </conditionalFormatting>
  <conditionalFormatting sqref="AB926">
    <cfRule type="cellIs" dxfId="9951" priority="3799" stopIfTrue="1" operator="greaterThan">
      <formula>0</formula>
    </cfRule>
    <cfRule type="cellIs" dxfId="9950" priority="3800" stopIfTrue="1" operator="lessThan">
      <formula>0</formula>
    </cfRule>
  </conditionalFormatting>
  <conditionalFormatting sqref="AB926">
    <cfRule type="cellIs" dxfId="9949" priority="3797" stopIfTrue="1" operator="greaterThan">
      <formula>0</formula>
    </cfRule>
    <cfRule type="cellIs" dxfId="9948" priority="3798" stopIfTrue="1" operator="lessThan">
      <formula>0</formula>
    </cfRule>
  </conditionalFormatting>
  <conditionalFormatting sqref="AB926">
    <cfRule type="cellIs" dxfId="9947" priority="3795" stopIfTrue="1" operator="greaterThan">
      <formula>0</formula>
    </cfRule>
    <cfRule type="cellIs" dxfId="9946" priority="3796" stopIfTrue="1" operator="lessThan">
      <formula>0</formula>
    </cfRule>
  </conditionalFormatting>
  <conditionalFormatting sqref="AB926">
    <cfRule type="cellIs" dxfId="9945" priority="3793" stopIfTrue="1" operator="greaterThan">
      <formula>0</formula>
    </cfRule>
    <cfRule type="cellIs" dxfId="9944" priority="3794" stopIfTrue="1" operator="lessThan">
      <formula>0</formula>
    </cfRule>
  </conditionalFormatting>
  <conditionalFormatting sqref="AB926">
    <cfRule type="cellIs" dxfId="9943" priority="3791" stopIfTrue="1" operator="greaterThan">
      <formula>0</formula>
    </cfRule>
    <cfRule type="cellIs" dxfId="9942" priority="3792" stopIfTrue="1" operator="lessThan">
      <formula>0</formula>
    </cfRule>
  </conditionalFormatting>
  <conditionalFormatting sqref="AE942:AE945">
    <cfRule type="cellIs" dxfId="9941" priority="3789" stopIfTrue="1" operator="greaterThan">
      <formula>0</formula>
    </cfRule>
    <cfRule type="cellIs" dxfId="9940" priority="3790" stopIfTrue="1" operator="lessThan">
      <formula>0</formula>
    </cfRule>
  </conditionalFormatting>
  <conditionalFormatting sqref="AB942:AB945">
    <cfRule type="cellIs" dxfId="9939" priority="3787" stopIfTrue="1" operator="greaterThan">
      <formula>0</formula>
    </cfRule>
    <cfRule type="cellIs" dxfId="9938" priority="3788" stopIfTrue="1" operator="lessThan">
      <formula>0</formula>
    </cfRule>
  </conditionalFormatting>
  <conditionalFormatting sqref="AB957:AB960">
    <cfRule type="cellIs" dxfId="9937" priority="3779" stopIfTrue="1" operator="greaterThan">
      <formula>0</formula>
    </cfRule>
    <cfRule type="cellIs" dxfId="9936" priority="3780" stopIfTrue="1" operator="lessThan">
      <formula>0</formula>
    </cfRule>
  </conditionalFormatting>
  <conditionalFormatting sqref="AB957:AB960">
    <cfRule type="cellIs" dxfId="9935" priority="3777" stopIfTrue="1" operator="greaterThan">
      <formula>0</formula>
    </cfRule>
    <cfRule type="cellIs" dxfId="9934" priority="3778" stopIfTrue="1" operator="lessThan">
      <formula>0</formula>
    </cfRule>
  </conditionalFormatting>
  <conditionalFormatting sqref="AB957:AB960">
    <cfRule type="cellIs" dxfId="9933" priority="3775" stopIfTrue="1" operator="greaterThan">
      <formula>0</formula>
    </cfRule>
    <cfRule type="cellIs" dxfId="9932" priority="3776" stopIfTrue="1" operator="lessThan">
      <formula>0</formula>
    </cfRule>
  </conditionalFormatting>
  <conditionalFormatting sqref="AE830">
    <cfRule type="cellIs" dxfId="9931" priority="3767" stopIfTrue="1" operator="greaterThan">
      <formula>0</formula>
    </cfRule>
    <cfRule type="cellIs" dxfId="9930" priority="3768" stopIfTrue="1" operator="lessThan">
      <formula>0</formula>
    </cfRule>
  </conditionalFormatting>
  <conditionalFormatting sqref="AE830">
    <cfRule type="cellIs" dxfId="9929" priority="3765" stopIfTrue="1" operator="greaterThan">
      <formula>0</formula>
    </cfRule>
    <cfRule type="cellIs" dxfId="9928" priority="3766" stopIfTrue="1" operator="lessThan">
      <formula>0</formula>
    </cfRule>
  </conditionalFormatting>
  <conditionalFormatting sqref="AE830">
    <cfRule type="cellIs" dxfId="9927" priority="3763" stopIfTrue="1" operator="greaterThan">
      <formula>0</formula>
    </cfRule>
    <cfRule type="cellIs" dxfId="9926" priority="3764" stopIfTrue="1" operator="lessThan">
      <formula>0</formula>
    </cfRule>
  </conditionalFormatting>
  <conditionalFormatting sqref="AE809">
    <cfRule type="cellIs" dxfId="9925" priority="3761" stopIfTrue="1" operator="greaterThan">
      <formula>0</formula>
    </cfRule>
    <cfRule type="cellIs" dxfId="9924" priority="3762" stopIfTrue="1" operator="lessThan">
      <formula>0</formula>
    </cfRule>
  </conditionalFormatting>
  <conditionalFormatting sqref="AE809">
    <cfRule type="cellIs" dxfId="9923" priority="3759" stopIfTrue="1" operator="greaterThan">
      <formula>0</formula>
    </cfRule>
    <cfRule type="cellIs" dxfId="9922" priority="3760" stopIfTrue="1" operator="lessThan">
      <formula>0</formula>
    </cfRule>
  </conditionalFormatting>
  <conditionalFormatting sqref="AE809">
    <cfRule type="cellIs" dxfId="9921" priority="3757" stopIfTrue="1" operator="greaterThan">
      <formula>0</formula>
    </cfRule>
    <cfRule type="cellIs" dxfId="9920" priority="3758" stopIfTrue="1" operator="lessThan">
      <formula>0</formula>
    </cfRule>
  </conditionalFormatting>
  <conditionalFormatting sqref="AX842">
    <cfRule type="cellIs" dxfId="9919" priority="3749" stopIfTrue="1" operator="greaterThan">
      <formula>0</formula>
    </cfRule>
    <cfRule type="cellIs" dxfId="9918" priority="3750" stopIfTrue="1" operator="lessThan">
      <formula>0</formula>
    </cfRule>
  </conditionalFormatting>
  <conditionalFormatting sqref="AX842">
    <cfRule type="cellIs" dxfId="9917" priority="3747" stopIfTrue="1" operator="greaterThan">
      <formula>0</formula>
    </cfRule>
    <cfRule type="cellIs" dxfId="9916" priority="3748" stopIfTrue="1" operator="lessThan">
      <formula>0</formula>
    </cfRule>
  </conditionalFormatting>
  <conditionalFormatting sqref="AX842">
    <cfRule type="cellIs" dxfId="9915" priority="3745" stopIfTrue="1" operator="greaterThan">
      <formula>0</formula>
    </cfRule>
    <cfRule type="cellIs" dxfId="9914" priority="3746" stopIfTrue="1" operator="lessThan">
      <formula>0</formula>
    </cfRule>
  </conditionalFormatting>
  <conditionalFormatting sqref="AX963:AX966 AX968:AX972 AX974:AX980 AX982 AX984">
    <cfRule type="cellIs" dxfId="9913" priority="3743" stopIfTrue="1" operator="greaterThan">
      <formula>0</formula>
    </cfRule>
    <cfRule type="cellIs" dxfId="9912" priority="3744" stopIfTrue="1" operator="lessThan">
      <formula>0</formula>
    </cfRule>
  </conditionalFormatting>
  <conditionalFormatting sqref="AX963:AX966 AX968:AX972 AX974:AX980 AX982 AX984">
    <cfRule type="cellIs" dxfId="9911" priority="3741" stopIfTrue="1" operator="greaterThan">
      <formula>0</formula>
    </cfRule>
    <cfRule type="cellIs" dxfId="9910" priority="3742" stopIfTrue="1" operator="lessThan">
      <formula>0</formula>
    </cfRule>
  </conditionalFormatting>
  <conditionalFormatting sqref="AX963:AX966 AX968:AX972 AX974:AX980 AX982 AX984">
    <cfRule type="cellIs" dxfId="9909" priority="3739" stopIfTrue="1" operator="greaterThan">
      <formula>0</formula>
    </cfRule>
    <cfRule type="cellIs" dxfId="9908" priority="3740" stopIfTrue="1" operator="lessThan">
      <formula>0</formula>
    </cfRule>
  </conditionalFormatting>
  <conditionalFormatting sqref="AE957:AE960">
    <cfRule type="cellIs" dxfId="9907" priority="3737" stopIfTrue="1" operator="greaterThan">
      <formula>0</formula>
    </cfRule>
    <cfRule type="cellIs" dxfId="9906" priority="3738" stopIfTrue="1" operator="lessThan">
      <formula>0</formula>
    </cfRule>
  </conditionalFormatting>
  <conditionalFormatting sqref="AE957:AE960">
    <cfRule type="cellIs" dxfId="9905" priority="3735" stopIfTrue="1" operator="greaterThan">
      <formula>0</formula>
    </cfRule>
    <cfRule type="cellIs" dxfId="9904" priority="3736" stopIfTrue="1" operator="lessThan">
      <formula>0</formula>
    </cfRule>
  </conditionalFormatting>
  <conditionalFormatting sqref="AE957:AE960">
    <cfRule type="cellIs" dxfId="9903" priority="3733" stopIfTrue="1" operator="greaterThan">
      <formula>0</formula>
    </cfRule>
    <cfRule type="cellIs" dxfId="9902" priority="3734" stopIfTrue="1" operator="lessThan">
      <formula>0</formula>
    </cfRule>
  </conditionalFormatting>
  <conditionalFormatting sqref="AX947">
    <cfRule type="cellIs" dxfId="9901" priority="3731" stopIfTrue="1" operator="greaterThan">
      <formula>0</formula>
    </cfRule>
    <cfRule type="cellIs" dxfId="9900" priority="3732" stopIfTrue="1" operator="lessThan">
      <formula>0</formula>
    </cfRule>
  </conditionalFormatting>
  <conditionalFormatting sqref="AB951">
    <cfRule type="cellIs" dxfId="9899" priority="3729" stopIfTrue="1" operator="greaterThan">
      <formula>0</formula>
    </cfRule>
    <cfRule type="cellIs" dxfId="9898" priority="3730" stopIfTrue="1" operator="lessThan">
      <formula>0</formula>
    </cfRule>
  </conditionalFormatting>
  <conditionalFormatting sqref="AE951">
    <cfRule type="cellIs" dxfId="9897" priority="3727" stopIfTrue="1" operator="greaterThan">
      <formula>0</formula>
    </cfRule>
    <cfRule type="cellIs" dxfId="9896" priority="3728" stopIfTrue="1" operator="lessThan">
      <formula>0</formula>
    </cfRule>
  </conditionalFormatting>
  <conditionalFormatting sqref="AH951">
    <cfRule type="cellIs" dxfId="9895" priority="3725" stopIfTrue="1" operator="greaterThan">
      <formula>0</formula>
    </cfRule>
    <cfRule type="cellIs" dxfId="9894" priority="3726" stopIfTrue="1" operator="lessThan">
      <formula>0</formula>
    </cfRule>
  </conditionalFormatting>
  <conditionalFormatting sqref="AX933">
    <cfRule type="cellIs" dxfId="9893" priority="3717" stopIfTrue="1" operator="greaterThan">
      <formula>0</formula>
    </cfRule>
    <cfRule type="cellIs" dxfId="9892" priority="3718" stopIfTrue="1" operator="lessThan">
      <formula>0</formula>
    </cfRule>
  </conditionalFormatting>
  <conditionalFormatting sqref="AE962">
    <cfRule type="cellIs" dxfId="9891" priority="3715" stopIfTrue="1" operator="greaterThan">
      <formula>0</formula>
    </cfRule>
    <cfRule type="cellIs" dxfId="9890" priority="3716" stopIfTrue="1" operator="lessThan">
      <formula>0</formula>
    </cfRule>
  </conditionalFormatting>
  <conditionalFormatting sqref="AB962">
    <cfRule type="cellIs" dxfId="9889" priority="3713" stopIfTrue="1" operator="greaterThan">
      <formula>0</formula>
    </cfRule>
    <cfRule type="cellIs" dxfId="9888" priority="3714" stopIfTrue="1" operator="lessThan">
      <formula>0</formula>
    </cfRule>
  </conditionalFormatting>
  <conditionalFormatting sqref="AX967">
    <cfRule type="cellIs" dxfId="9887" priority="3709" stopIfTrue="1" operator="greaterThan">
      <formula>0</formula>
    </cfRule>
    <cfRule type="cellIs" dxfId="9886" priority="3710" stopIfTrue="1" operator="lessThan">
      <formula>0</formula>
    </cfRule>
  </conditionalFormatting>
  <conditionalFormatting sqref="AB967">
    <cfRule type="cellIs" dxfId="9885" priority="3707" stopIfTrue="1" operator="greaterThan">
      <formula>0</formula>
    </cfRule>
    <cfRule type="cellIs" dxfId="9884" priority="3708" stopIfTrue="1" operator="lessThan">
      <formula>0</formula>
    </cfRule>
  </conditionalFormatting>
  <conditionalFormatting sqref="AE967">
    <cfRule type="cellIs" dxfId="9883" priority="3705" stopIfTrue="1" operator="greaterThan">
      <formula>0</formula>
    </cfRule>
    <cfRule type="cellIs" dxfId="9882" priority="3706" stopIfTrue="1" operator="lessThan">
      <formula>0</formula>
    </cfRule>
  </conditionalFormatting>
  <conditionalFormatting sqref="AH967">
    <cfRule type="cellIs" dxfId="9881" priority="3703" stopIfTrue="1" operator="greaterThan">
      <formula>0</formula>
    </cfRule>
    <cfRule type="cellIs" dxfId="9880" priority="3704" stopIfTrue="1" operator="lessThan">
      <formula>0</formula>
    </cfRule>
  </conditionalFormatting>
  <conditionalFormatting sqref="AX973">
    <cfRule type="cellIs" dxfId="9879" priority="3701" stopIfTrue="1" operator="greaterThan">
      <formula>0</formula>
    </cfRule>
    <cfRule type="cellIs" dxfId="9878" priority="3702" stopIfTrue="1" operator="lessThan">
      <formula>0</formula>
    </cfRule>
  </conditionalFormatting>
  <conditionalFormatting sqref="AB986 AB988 AB1001">
    <cfRule type="cellIs" dxfId="9877" priority="3699" stopIfTrue="1" operator="greaterThan">
      <formula>0</formula>
    </cfRule>
    <cfRule type="cellIs" dxfId="9876" priority="3700" stopIfTrue="1" operator="lessThan">
      <formula>0</formula>
    </cfRule>
  </conditionalFormatting>
  <conditionalFormatting sqref="AB986 AB988 AB1001">
    <cfRule type="cellIs" dxfId="9875" priority="3697" stopIfTrue="1" operator="greaterThan">
      <formula>0</formula>
    </cfRule>
    <cfRule type="cellIs" dxfId="9874" priority="3698" stopIfTrue="1" operator="lessThan">
      <formula>0</formula>
    </cfRule>
  </conditionalFormatting>
  <conditionalFormatting sqref="AB986 AB988 AB1001">
    <cfRule type="cellIs" dxfId="9873" priority="3695" stopIfTrue="1" operator="greaterThan">
      <formula>0</formula>
    </cfRule>
    <cfRule type="cellIs" dxfId="9872" priority="3696" stopIfTrue="1" operator="lessThan">
      <formula>0</formula>
    </cfRule>
  </conditionalFormatting>
  <conditionalFormatting sqref="AE986 AE988 AE992:AE994">
    <cfRule type="cellIs" dxfId="9871" priority="3693" stopIfTrue="1" operator="greaterThan">
      <formula>0</formula>
    </cfRule>
    <cfRule type="cellIs" dxfId="9870" priority="3694" stopIfTrue="1" operator="lessThan">
      <formula>0</formula>
    </cfRule>
  </conditionalFormatting>
  <conditionalFormatting sqref="AE986 AE988 AE992:AE994">
    <cfRule type="cellIs" dxfId="9869" priority="3691" stopIfTrue="1" operator="greaterThan">
      <formula>0</formula>
    </cfRule>
    <cfRule type="cellIs" dxfId="9868" priority="3692" stopIfTrue="1" operator="lessThan">
      <formula>0</formula>
    </cfRule>
  </conditionalFormatting>
  <conditionalFormatting sqref="AE986 AE988 AE992:AE994">
    <cfRule type="cellIs" dxfId="9867" priority="3689" stopIfTrue="1" operator="greaterThan">
      <formula>0</formula>
    </cfRule>
    <cfRule type="cellIs" dxfId="9866" priority="3690" stopIfTrue="1" operator="lessThan">
      <formula>0</formula>
    </cfRule>
  </conditionalFormatting>
  <conditionalFormatting sqref="AB987">
    <cfRule type="cellIs" dxfId="9865" priority="3687" stopIfTrue="1" operator="greaterThan">
      <formula>0</formula>
    </cfRule>
    <cfRule type="cellIs" dxfId="9864" priority="3688" stopIfTrue="1" operator="lessThan">
      <formula>0</formula>
    </cfRule>
  </conditionalFormatting>
  <conditionalFormatting sqref="AE987">
    <cfRule type="cellIs" dxfId="9863" priority="3685" stopIfTrue="1" operator="greaterThan">
      <formula>0</formula>
    </cfRule>
    <cfRule type="cellIs" dxfId="9862" priority="3686" stopIfTrue="1" operator="lessThan">
      <formula>0</formula>
    </cfRule>
  </conditionalFormatting>
  <conditionalFormatting sqref="AB1002">
    <cfRule type="cellIs" dxfId="9861" priority="3683" stopIfTrue="1" operator="greaterThan">
      <formula>0</formula>
    </cfRule>
    <cfRule type="cellIs" dxfId="9860" priority="3684" stopIfTrue="1" operator="lessThan">
      <formula>0</formula>
    </cfRule>
  </conditionalFormatting>
  <conditionalFormatting sqref="AE1001">
    <cfRule type="cellIs" dxfId="9859" priority="3681" stopIfTrue="1" operator="greaterThan">
      <formula>0</formula>
    </cfRule>
    <cfRule type="cellIs" dxfId="9858" priority="3682" stopIfTrue="1" operator="lessThan">
      <formula>0</formula>
    </cfRule>
  </conditionalFormatting>
  <conditionalFormatting sqref="AE1002">
    <cfRule type="cellIs" dxfId="9857" priority="3679" stopIfTrue="1" operator="greaterThan">
      <formula>0</formula>
    </cfRule>
    <cfRule type="cellIs" dxfId="9856" priority="3680" stopIfTrue="1" operator="lessThan">
      <formula>0</formula>
    </cfRule>
  </conditionalFormatting>
  <conditionalFormatting sqref="AX1001">
    <cfRule type="cellIs" dxfId="9855" priority="3677" stopIfTrue="1" operator="greaterThan">
      <formula>0</formula>
    </cfRule>
    <cfRule type="cellIs" dxfId="9854" priority="3678" stopIfTrue="1" operator="lessThan">
      <formula>0</formula>
    </cfRule>
  </conditionalFormatting>
  <conditionalFormatting sqref="AB1003 AB1006">
    <cfRule type="cellIs" dxfId="9853" priority="3675" stopIfTrue="1" operator="greaterThan">
      <formula>0</formula>
    </cfRule>
    <cfRule type="cellIs" dxfId="9852" priority="3676" stopIfTrue="1" operator="lessThan">
      <formula>0</formula>
    </cfRule>
  </conditionalFormatting>
  <conditionalFormatting sqref="AE1003 AE1006">
    <cfRule type="cellIs" dxfId="9851" priority="3673" stopIfTrue="1" operator="greaterThan">
      <formula>0</formula>
    </cfRule>
    <cfRule type="cellIs" dxfId="9850" priority="3674" stopIfTrue="1" operator="lessThan">
      <formula>0</formula>
    </cfRule>
  </conditionalFormatting>
  <conditionalFormatting sqref="AE982:AE983">
    <cfRule type="cellIs" dxfId="9849" priority="3671" stopIfTrue="1" operator="greaterThan">
      <formula>0</formula>
    </cfRule>
    <cfRule type="cellIs" dxfId="9848" priority="3672" stopIfTrue="1" operator="lessThan">
      <formula>0</formula>
    </cfRule>
  </conditionalFormatting>
  <conditionalFormatting sqref="AB1007 AB1009:AB1011 AB1013 AB1049:AB1056 AB1035 AB1061:AB1063 AB1037:AB1039 AB1059 AB1025:AB1026 AB1041:AB1045 AB1015:AB1023">
    <cfRule type="cellIs" dxfId="9847" priority="3669" stopIfTrue="1" operator="greaterThan">
      <formula>0</formula>
    </cfRule>
    <cfRule type="cellIs" dxfId="9846" priority="3670" stopIfTrue="1" operator="lessThan">
      <formula>0</formula>
    </cfRule>
  </conditionalFormatting>
  <conditionalFormatting sqref="AE1007:AE1011 AE1013 AE1016:AE1021">
    <cfRule type="cellIs" dxfId="9845" priority="3667" stopIfTrue="1" operator="greaterThan">
      <formula>0</formula>
    </cfRule>
    <cfRule type="cellIs" dxfId="9844" priority="3668" stopIfTrue="1" operator="lessThan">
      <formula>0</formula>
    </cfRule>
  </conditionalFormatting>
  <conditionalFormatting sqref="AB999:AB1000">
    <cfRule type="cellIs" dxfId="9843" priority="3665" stopIfTrue="1" operator="greaterThan">
      <formula>0</formula>
    </cfRule>
    <cfRule type="cellIs" dxfId="9842" priority="3666" stopIfTrue="1" operator="lessThan">
      <formula>0</formula>
    </cfRule>
  </conditionalFormatting>
  <conditionalFormatting sqref="AE999:AE1000">
    <cfRule type="cellIs" dxfId="9841" priority="3663" stopIfTrue="1" operator="greaterThan">
      <formula>0</formula>
    </cfRule>
    <cfRule type="cellIs" dxfId="9840" priority="3664" stopIfTrue="1" operator="lessThan">
      <formula>0</formula>
    </cfRule>
  </conditionalFormatting>
  <conditionalFormatting sqref="AB1008">
    <cfRule type="cellIs" dxfId="9839" priority="3661" stopIfTrue="1" operator="greaterThan">
      <formula>0</formula>
    </cfRule>
    <cfRule type="cellIs" dxfId="9838" priority="3662" stopIfTrue="1" operator="lessThan">
      <formula>0</formula>
    </cfRule>
  </conditionalFormatting>
  <conditionalFormatting sqref="AB1004:AB1005">
    <cfRule type="cellIs" dxfId="9837" priority="3659" stopIfTrue="1" operator="greaterThan">
      <formula>0</formula>
    </cfRule>
    <cfRule type="cellIs" dxfId="9836" priority="3660" stopIfTrue="1" operator="lessThan">
      <formula>0</formula>
    </cfRule>
  </conditionalFormatting>
  <conditionalFormatting sqref="AE1004:AE1005">
    <cfRule type="cellIs" dxfId="9835" priority="3657" stopIfTrue="1" operator="greaterThan">
      <formula>0</formula>
    </cfRule>
    <cfRule type="cellIs" dxfId="9834" priority="3658" stopIfTrue="1" operator="lessThan">
      <formula>0</formula>
    </cfRule>
  </conditionalFormatting>
  <conditionalFormatting sqref="AH1004:AH1005">
    <cfRule type="cellIs" dxfId="9833" priority="3655" stopIfTrue="1" operator="greaterThan">
      <formula>0</formula>
    </cfRule>
    <cfRule type="cellIs" dxfId="9832" priority="3656" stopIfTrue="1" operator="lessThan">
      <formula>0</formula>
    </cfRule>
  </conditionalFormatting>
  <conditionalFormatting sqref="AB989:AB991">
    <cfRule type="cellIs" dxfId="9831" priority="3653" stopIfTrue="1" operator="greaterThan">
      <formula>0</formula>
    </cfRule>
    <cfRule type="cellIs" dxfId="9830" priority="3654" stopIfTrue="1" operator="lessThan">
      <formula>0</formula>
    </cfRule>
  </conditionalFormatting>
  <conditionalFormatting sqref="AE989:AE991">
    <cfRule type="cellIs" dxfId="9829" priority="3651" stopIfTrue="1" operator="greaterThan">
      <formula>0</formula>
    </cfRule>
    <cfRule type="cellIs" dxfId="9828" priority="3652" stopIfTrue="1" operator="lessThan">
      <formula>0</formula>
    </cfRule>
  </conditionalFormatting>
  <conditionalFormatting sqref="AE1015">
    <cfRule type="cellIs" dxfId="9827" priority="3647" stopIfTrue="1" operator="greaterThan">
      <formula>0</formula>
    </cfRule>
    <cfRule type="cellIs" dxfId="9826" priority="3648" stopIfTrue="1" operator="lessThan">
      <formula>0</formula>
    </cfRule>
  </conditionalFormatting>
  <conditionalFormatting sqref="AE1022:AE1023 AE1028 AE1025:AE1026">
    <cfRule type="cellIs" dxfId="9825" priority="3645" stopIfTrue="1" operator="greaterThan">
      <formula>0</formula>
    </cfRule>
    <cfRule type="cellIs" dxfId="9824" priority="3646" stopIfTrue="1" operator="lessThan">
      <formula>0</formula>
    </cfRule>
  </conditionalFormatting>
  <conditionalFormatting sqref="AE1029">
    <cfRule type="cellIs" dxfId="9823" priority="3643" stopIfTrue="1" operator="greaterThan">
      <formula>0</formula>
    </cfRule>
    <cfRule type="cellIs" dxfId="9822" priority="3644" stopIfTrue="1" operator="lessThan">
      <formula>0</formula>
    </cfRule>
  </conditionalFormatting>
  <conditionalFormatting sqref="AE1031:AE1033 AE1035 AE1049:AE1056 AE1038:AE1039 AE1062:AE1063 AE1059 AE1041:AE1045">
    <cfRule type="cellIs" dxfId="9821" priority="3641" stopIfTrue="1" operator="greaterThan">
      <formula>0</formula>
    </cfRule>
    <cfRule type="cellIs" dxfId="9820" priority="3642" stopIfTrue="1" operator="lessThan">
      <formula>0</formula>
    </cfRule>
  </conditionalFormatting>
  <conditionalFormatting sqref="AX1028">
    <cfRule type="cellIs" dxfId="9819" priority="3639" stopIfTrue="1" operator="greaterThan">
      <formula>0</formula>
    </cfRule>
    <cfRule type="cellIs" dxfId="9818" priority="3640" stopIfTrue="1" operator="lessThan">
      <formula>0</formula>
    </cfRule>
  </conditionalFormatting>
  <conditionalFormatting sqref="AB1024">
    <cfRule type="cellIs" dxfId="9817" priority="3637" stopIfTrue="1" operator="greaterThan">
      <formula>0</formula>
    </cfRule>
    <cfRule type="cellIs" dxfId="9816" priority="3638" stopIfTrue="1" operator="lessThan">
      <formula>0</formula>
    </cfRule>
  </conditionalFormatting>
  <conditionalFormatting sqref="AB1046">
    <cfRule type="cellIs" dxfId="9815" priority="3635" stopIfTrue="1" operator="greaterThan">
      <formula>0</formula>
    </cfRule>
    <cfRule type="cellIs" dxfId="9814" priority="3636" stopIfTrue="1" operator="lessThan">
      <formula>0</formula>
    </cfRule>
  </conditionalFormatting>
  <conditionalFormatting sqref="AB1012">
    <cfRule type="cellIs" dxfId="9813" priority="3633" stopIfTrue="1" operator="greaterThan">
      <formula>0</formula>
    </cfRule>
    <cfRule type="cellIs" dxfId="9812" priority="3634" stopIfTrue="1" operator="lessThan">
      <formula>0</formula>
    </cfRule>
  </conditionalFormatting>
  <conditionalFormatting sqref="AE1024">
    <cfRule type="cellIs" dxfId="9811" priority="3631" stopIfTrue="1" operator="greaterThan">
      <formula>0</formula>
    </cfRule>
    <cfRule type="cellIs" dxfId="9810" priority="3632" stopIfTrue="1" operator="lessThan">
      <formula>0</formula>
    </cfRule>
  </conditionalFormatting>
  <conditionalFormatting sqref="AE1012">
    <cfRule type="cellIs" dxfId="9809" priority="3629" stopIfTrue="1" operator="greaterThan">
      <formula>0</formula>
    </cfRule>
    <cfRule type="cellIs" dxfId="9808" priority="3630" stopIfTrue="1" operator="lessThan">
      <formula>0</formula>
    </cfRule>
  </conditionalFormatting>
  <conditionalFormatting sqref="AE1047:AE1048">
    <cfRule type="cellIs" dxfId="9807" priority="3627" stopIfTrue="1" operator="greaterThan">
      <formula>0</formula>
    </cfRule>
    <cfRule type="cellIs" dxfId="9806" priority="3628" stopIfTrue="1" operator="lessThan">
      <formula>0</formula>
    </cfRule>
  </conditionalFormatting>
  <conditionalFormatting sqref="AB1047:AB1048">
    <cfRule type="cellIs" dxfId="9805" priority="3625" stopIfTrue="1" operator="greaterThan">
      <formula>0</formula>
    </cfRule>
    <cfRule type="cellIs" dxfId="9804" priority="3626" stopIfTrue="1" operator="lessThan">
      <formula>0</formula>
    </cfRule>
  </conditionalFormatting>
  <conditionalFormatting sqref="AX1027">
    <cfRule type="cellIs" dxfId="9803" priority="3623" stopIfTrue="1" operator="greaterThan">
      <formula>0</formula>
    </cfRule>
    <cfRule type="cellIs" dxfId="9802" priority="3624" stopIfTrue="1" operator="lessThan">
      <formula>0</formula>
    </cfRule>
  </conditionalFormatting>
  <conditionalFormatting sqref="AX999:AX1000">
    <cfRule type="cellIs" dxfId="9801" priority="3621" stopIfTrue="1" operator="greaterThan">
      <formula>0</formula>
    </cfRule>
    <cfRule type="cellIs" dxfId="9800" priority="3622" stopIfTrue="1" operator="lessThan">
      <formula>0</formula>
    </cfRule>
  </conditionalFormatting>
  <conditionalFormatting sqref="AX789:AX790">
    <cfRule type="cellIs" dxfId="9799" priority="3619" stopIfTrue="1" operator="greaterThan">
      <formula>0</formula>
    </cfRule>
    <cfRule type="cellIs" dxfId="9798" priority="3620" stopIfTrue="1" operator="lessThan">
      <formula>0</formula>
    </cfRule>
  </conditionalFormatting>
  <conditionalFormatting sqref="AX802:AX803">
    <cfRule type="cellIs" dxfId="9797" priority="3617" stopIfTrue="1" operator="greaterThan">
      <formula>0</formula>
    </cfRule>
    <cfRule type="cellIs" dxfId="9796" priority="3618" stopIfTrue="1" operator="lessThan">
      <formula>0</formula>
    </cfRule>
  </conditionalFormatting>
  <conditionalFormatting sqref="AX789:AX790">
    <cfRule type="cellIs" dxfId="9795" priority="3615" stopIfTrue="1" operator="greaterThan">
      <formula>0</formula>
    </cfRule>
    <cfRule type="cellIs" dxfId="9794" priority="3616" stopIfTrue="1" operator="lessThan">
      <formula>0</formula>
    </cfRule>
  </conditionalFormatting>
  <conditionalFormatting sqref="AX764">
    <cfRule type="cellIs" dxfId="9793" priority="3613" stopIfTrue="1" operator="greaterThan">
      <formula>0</formula>
    </cfRule>
    <cfRule type="cellIs" dxfId="9792" priority="3614" stopIfTrue="1" operator="lessThan">
      <formula>0</formula>
    </cfRule>
  </conditionalFormatting>
  <conditionalFormatting sqref="AX764">
    <cfRule type="cellIs" dxfId="9791" priority="3611" stopIfTrue="1" operator="greaterThan">
      <formula>0</formula>
    </cfRule>
    <cfRule type="cellIs" dxfId="9790" priority="3612" stopIfTrue="1" operator="lessThan">
      <formula>0</formula>
    </cfRule>
  </conditionalFormatting>
  <conditionalFormatting sqref="AX454">
    <cfRule type="cellIs" dxfId="9789" priority="3609" stopIfTrue="1" operator="greaterThan">
      <formula>0</formula>
    </cfRule>
    <cfRule type="cellIs" dxfId="9788" priority="3610" stopIfTrue="1" operator="lessThan">
      <formula>0</formula>
    </cfRule>
  </conditionalFormatting>
  <conditionalFormatting sqref="AX454">
    <cfRule type="cellIs" dxfId="9787" priority="3607" stopIfTrue="1" operator="greaterThan">
      <formula>0</formula>
    </cfRule>
    <cfRule type="cellIs" dxfId="9786" priority="3608" stopIfTrue="1" operator="lessThan">
      <formula>0</formula>
    </cfRule>
  </conditionalFormatting>
  <conditionalFormatting sqref="AX429">
    <cfRule type="cellIs" dxfId="9785" priority="3605" stopIfTrue="1" operator="greaterThan">
      <formula>0</formula>
    </cfRule>
    <cfRule type="cellIs" dxfId="9784" priority="3606" stopIfTrue="1" operator="lessThan">
      <formula>0</formula>
    </cfRule>
  </conditionalFormatting>
  <conditionalFormatting sqref="AX429">
    <cfRule type="cellIs" dxfId="9783" priority="3603" stopIfTrue="1" operator="greaterThan">
      <formula>0</formula>
    </cfRule>
    <cfRule type="cellIs" dxfId="9782" priority="3604" stopIfTrue="1" operator="lessThan">
      <formula>0</formula>
    </cfRule>
  </conditionalFormatting>
  <conditionalFormatting sqref="AE1027">
    <cfRule type="cellIs" dxfId="9781" priority="3599" stopIfTrue="1" operator="greaterThan">
      <formula>0</formula>
    </cfRule>
    <cfRule type="cellIs" dxfId="9780" priority="3600" stopIfTrue="1" operator="lessThan">
      <formula>0</formula>
    </cfRule>
  </conditionalFormatting>
  <conditionalFormatting sqref="AB1034">
    <cfRule type="cellIs" dxfId="9779" priority="3597" stopIfTrue="1" operator="greaterThan">
      <formula>0</formula>
    </cfRule>
    <cfRule type="cellIs" dxfId="9778" priority="3598" stopIfTrue="1" operator="lessThan">
      <formula>0</formula>
    </cfRule>
  </conditionalFormatting>
  <conditionalFormatting sqref="AE1034">
    <cfRule type="cellIs" dxfId="9777" priority="3595" stopIfTrue="1" operator="greaterThan">
      <formula>0</formula>
    </cfRule>
    <cfRule type="cellIs" dxfId="9776" priority="3596" stopIfTrue="1" operator="lessThan">
      <formula>0</formula>
    </cfRule>
  </conditionalFormatting>
  <conditionalFormatting sqref="AX1034">
    <cfRule type="cellIs" dxfId="9775" priority="3593" stopIfTrue="1" operator="greaterThan">
      <formula>0</formula>
    </cfRule>
    <cfRule type="cellIs" dxfId="9774" priority="3594" stopIfTrue="1" operator="lessThan">
      <formula>0</formula>
    </cfRule>
  </conditionalFormatting>
  <conditionalFormatting sqref="AH1034">
    <cfRule type="cellIs" dxfId="9773" priority="3591" stopIfTrue="1" operator="greaterThan">
      <formula>0</formula>
    </cfRule>
    <cfRule type="cellIs" dxfId="9772" priority="3592" stopIfTrue="1" operator="lessThan">
      <formula>0</formula>
    </cfRule>
  </conditionalFormatting>
  <conditionalFormatting sqref="AE1046">
    <cfRule type="cellIs" dxfId="9771" priority="3589" stopIfTrue="1" operator="greaterThan">
      <formula>0</formula>
    </cfRule>
    <cfRule type="cellIs" dxfId="9770" priority="3590" stopIfTrue="1" operator="lessThan">
      <formula>0</formula>
    </cfRule>
  </conditionalFormatting>
  <conditionalFormatting sqref="AH1046">
    <cfRule type="cellIs" dxfId="9769" priority="3587" stopIfTrue="1" operator="greaterThan">
      <formula>0</formula>
    </cfRule>
    <cfRule type="cellIs" dxfId="9768" priority="3588" stopIfTrue="1" operator="lessThan">
      <formula>0</formula>
    </cfRule>
  </conditionalFormatting>
  <conditionalFormatting sqref="AX1038">
    <cfRule type="cellIs" dxfId="9767" priority="3585" stopIfTrue="1" operator="greaterThan">
      <formula>0</formula>
    </cfRule>
    <cfRule type="cellIs" dxfId="9766" priority="3586" stopIfTrue="1" operator="lessThan">
      <formula>0</formula>
    </cfRule>
  </conditionalFormatting>
  <conditionalFormatting sqref="AE1061">
    <cfRule type="cellIs" dxfId="9765" priority="3583" stopIfTrue="1" operator="greaterThan">
      <formula>0</formula>
    </cfRule>
    <cfRule type="cellIs" dxfId="9764" priority="3584" stopIfTrue="1" operator="lessThan">
      <formula>0</formula>
    </cfRule>
  </conditionalFormatting>
  <conditionalFormatting sqref="AE981">
    <cfRule type="cellIs" dxfId="9763" priority="3581" stopIfTrue="1" operator="greaterThan">
      <formula>0</formula>
    </cfRule>
    <cfRule type="cellIs" dxfId="9762" priority="3582" stopIfTrue="1" operator="lessThan">
      <formula>0</formula>
    </cfRule>
  </conditionalFormatting>
  <conditionalFormatting sqref="AE981">
    <cfRule type="cellIs" dxfId="9761" priority="3579" stopIfTrue="1" operator="greaterThan">
      <formula>0</formula>
    </cfRule>
    <cfRule type="cellIs" dxfId="9760" priority="3580" stopIfTrue="1" operator="lessThan">
      <formula>0</formula>
    </cfRule>
  </conditionalFormatting>
  <conditionalFormatting sqref="AE981">
    <cfRule type="cellIs" dxfId="9759" priority="3577" stopIfTrue="1" operator="greaterThan">
      <formula>0</formula>
    </cfRule>
    <cfRule type="cellIs" dxfId="9758" priority="3578" stopIfTrue="1" operator="lessThan">
      <formula>0</formula>
    </cfRule>
  </conditionalFormatting>
  <conditionalFormatting sqref="AE981">
    <cfRule type="cellIs" dxfId="9757" priority="3575" stopIfTrue="1" operator="greaterThan">
      <formula>0</formula>
    </cfRule>
    <cfRule type="cellIs" dxfId="9756" priority="3576" stopIfTrue="1" operator="lessThan">
      <formula>0</formula>
    </cfRule>
  </conditionalFormatting>
  <conditionalFormatting sqref="AE981">
    <cfRule type="cellIs" dxfId="9755" priority="3573" stopIfTrue="1" operator="greaterThan">
      <formula>0</formula>
    </cfRule>
    <cfRule type="cellIs" dxfId="9754" priority="3574" stopIfTrue="1" operator="lessThan">
      <formula>0</formula>
    </cfRule>
  </conditionalFormatting>
  <conditionalFormatting sqref="AB981">
    <cfRule type="cellIs" dxfId="9753" priority="3571" stopIfTrue="1" operator="greaterThan">
      <formula>0</formula>
    </cfRule>
    <cfRule type="cellIs" dxfId="9752" priority="3572" stopIfTrue="1" operator="lessThan">
      <formula>0</formula>
    </cfRule>
  </conditionalFormatting>
  <conditionalFormatting sqref="AB981">
    <cfRule type="cellIs" dxfId="9751" priority="3569" stopIfTrue="1" operator="greaterThan">
      <formula>0</formula>
    </cfRule>
    <cfRule type="cellIs" dxfId="9750" priority="3570" stopIfTrue="1" operator="lessThan">
      <formula>0</formula>
    </cfRule>
  </conditionalFormatting>
  <conditionalFormatting sqref="AB981">
    <cfRule type="cellIs" dxfId="9749" priority="3567" stopIfTrue="1" operator="greaterThan">
      <formula>0</formula>
    </cfRule>
    <cfRule type="cellIs" dxfId="9748" priority="3568" stopIfTrue="1" operator="lessThan">
      <formula>0</formula>
    </cfRule>
  </conditionalFormatting>
  <conditionalFormatting sqref="AB981">
    <cfRule type="cellIs" dxfId="9747" priority="3565" stopIfTrue="1" operator="greaterThan">
      <formula>0</formula>
    </cfRule>
    <cfRule type="cellIs" dxfId="9746" priority="3566" stopIfTrue="1" operator="lessThan">
      <formula>0</formula>
    </cfRule>
  </conditionalFormatting>
  <conditionalFormatting sqref="AB981">
    <cfRule type="cellIs" dxfId="9745" priority="3563" stopIfTrue="1" operator="greaterThan">
      <formula>0</formula>
    </cfRule>
    <cfRule type="cellIs" dxfId="9744" priority="3564" stopIfTrue="1" operator="lessThan">
      <formula>0</formula>
    </cfRule>
  </conditionalFormatting>
  <conditionalFormatting sqref="AH981">
    <cfRule type="cellIs" dxfId="9743" priority="3561" stopIfTrue="1" operator="greaterThan">
      <formula>0</formula>
    </cfRule>
    <cfRule type="cellIs" dxfId="9742" priority="3562" stopIfTrue="1" operator="lessThan">
      <formula>0</formula>
    </cfRule>
  </conditionalFormatting>
  <conditionalFormatting sqref="AH981">
    <cfRule type="cellIs" dxfId="9741" priority="3559" stopIfTrue="1" operator="greaterThan">
      <formula>0</formula>
    </cfRule>
    <cfRule type="cellIs" dxfId="9740" priority="3560" stopIfTrue="1" operator="lessThan">
      <formula>0</formula>
    </cfRule>
  </conditionalFormatting>
  <conditionalFormatting sqref="AH981">
    <cfRule type="cellIs" dxfId="9739" priority="3557" stopIfTrue="1" operator="greaterThan">
      <formula>0</formula>
    </cfRule>
    <cfRule type="cellIs" dxfId="9738" priority="3558" stopIfTrue="1" operator="lessThan">
      <formula>0</formula>
    </cfRule>
  </conditionalFormatting>
  <conditionalFormatting sqref="AH981">
    <cfRule type="cellIs" dxfId="9737" priority="3555" stopIfTrue="1" operator="greaterThan">
      <formula>0</formula>
    </cfRule>
    <cfRule type="cellIs" dxfId="9736" priority="3556" stopIfTrue="1" operator="lessThan">
      <formula>0</formula>
    </cfRule>
  </conditionalFormatting>
  <conditionalFormatting sqref="AH981">
    <cfRule type="cellIs" dxfId="9735" priority="3553" stopIfTrue="1" operator="greaterThan">
      <formula>0</formula>
    </cfRule>
    <cfRule type="cellIs" dxfId="9734" priority="3554" stopIfTrue="1" operator="lessThan">
      <formula>0</formula>
    </cfRule>
  </conditionalFormatting>
  <conditionalFormatting sqref="AX981">
    <cfRule type="cellIs" dxfId="9733" priority="3551" stopIfTrue="1" operator="greaterThan">
      <formula>0</formula>
    </cfRule>
    <cfRule type="cellIs" dxfId="9732" priority="3552" stopIfTrue="1" operator="lessThan">
      <formula>0</formula>
    </cfRule>
  </conditionalFormatting>
  <conditionalFormatting sqref="AX981">
    <cfRule type="cellIs" dxfId="9731" priority="3549" stopIfTrue="1" operator="greaterThan">
      <formula>0</formula>
    </cfRule>
    <cfRule type="cellIs" dxfId="9730" priority="3550" stopIfTrue="1" operator="lessThan">
      <formula>0</formula>
    </cfRule>
  </conditionalFormatting>
  <conditionalFormatting sqref="AX981">
    <cfRule type="cellIs" dxfId="9729" priority="3547" stopIfTrue="1" operator="greaterThan">
      <formula>0</formula>
    </cfRule>
    <cfRule type="cellIs" dxfId="9728" priority="3548" stopIfTrue="1" operator="lessThan">
      <formula>0</formula>
    </cfRule>
  </conditionalFormatting>
  <conditionalFormatting sqref="AX981">
    <cfRule type="cellIs" dxfId="9727" priority="3545" stopIfTrue="1" operator="greaterThan">
      <formula>0</formula>
    </cfRule>
    <cfRule type="cellIs" dxfId="9726" priority="3546" stopIfTrue="1" operator="lessThan">
      <formula>0</formula>
    </cfRule>
  </conditionalFormatting>
  <conditionalFormatting sqref="AX981">
    <cfRule type="cellIs" dxfId="9725" priority="3543" stopIfTrue="1" operator="greaterThan">
      <formula>0</formula>
    </cfRule>
    <cfRule type="cellIs" dxfId="9724" priority="3544" stopIfTrue="1" operator="lessThan">
      <formula>0</formula>
    </cfRule>
  </conditionalFormatting>
  <conditionalFormatting sqref="AB1065">
    <cfRule type="cellIs" dxfId="9723" priority="3541" stopIfTrue="1" operator="greaterThan">
      <formula>0</formula>
    </cfRule>
    <cfRule type="cellIs" dxfId="9722" priority="3542" stopIfTrue="1" operator="lessThan">
      <formula>0</formula>
    </cfRule>
  </conditionalFormatting>
  <conditionalFormatting sqref="AX1041">
    <cfRule type="cellIs" dxfId="9721" priority="3539" stopIfTrue="1" operator="greaterThan">
      <formula>0</formula>
    </cfRule>
    <cfRule type="cellIs" dxfId="9720" priority="3540" stopIfTrue="1" operator="lessThan">
      <formula>0</formula>
    </cfRule>
  </conditionalFormatting>
  <conditionalFormatting sqref="AX985">
    <cfRule type="cellIs" dxfId="9719" priority="3537" stopIfTrue="1" operator="greaterThan">
      <formula>0</formula>
    </cfRule>
    <cfRule type="cellIs" dxfId="9718" priority="3538" stopIfTrue="1" operator="lessThan">
      <formula>0</formula>
    </cfRule>
  </conditionalFormatting>
  <conditionalFormatting sqref="AB982:AB983">
    <cfRule type="cellIs" dxfId="9717" priority="3535" stopIfTrue="1" operator="greaterThan">
      <formula>0</formula>
    </cfRule>
    <cfRule type="cellIs" dxfId="9716" priority="3536" stopIfTrue="1" operator="lessThan">
      <formula>0</formula>
    </cfRule>
  </conditionalFormatting>
  <conditionalFormatting sqref="AB975">
    <cfRule type="cellIs" dxfId="9715" priority="3533" stopIfTrue="1" operator="greaterThan">
      <formula>0</formula>
    </cfRule>
    <cfRule type="cellIs" dxfId="9714" priority="3534" stopIfTrue="1" operator="lessThan">
      <formula>0</formula>
    </cfRule>
  </conditionalFormatting>
  <conditionalFormatting sqref="AE1037">
    <cfRule type="cellIs" dxfId="9713" priority="3531" stopIfTrue="1" operator="greaterThan">
      <formula>0</formula>
    </cfRule>
    <cfRule type="cellIs" dxfId="9712" priority="3532" stopIfTrue="1" operator="lessThan">
      <formula>0</formula>
    </cfRule>
  </conditionalFormatting>
  <conditionalFormatting sqref="AE975">
    <cfRule type="cellIs" dxfId="9711" priority="3529" stopIfTrue="1" operator="greaterThan">
      <formula>0</formula>
    </cfRule>
    <cfRule type="cellIs" dxfId="9710" priority="3530" stopIfTrue="1" operator="lessThan">
      <formula>0</formula>
    </cfRule>
  </conditionalFormatting>
  <conditionalFormatting sqref="AX1061">
    <cfRule type="cellIs" dxfId="9709" priority="3527" stopIfTrue="1" operator="greaterThan">
      <formula>0</formula>
    </cfRule>
    <cfRule type="cellIs" dxfId="9708" priority="3528" stopIfTrue="1" operator="lessThan">
      <formula>0</formula>
    </cfRule>
  </conditionalFormatting>
  <conditionalFormatting sqref="AX1015">
    <cfRule type="cellIs" dxfId="9707" priority="3525" stopIfTrue="1" operator="greaterThan">
      <formula>0</formula>
    </cfRule>
    <cfRule type="cellIs" dxfId="9706" priority="3526" stopIfTrue="1" operator="lessThan">
      <formula>0</formula>
    </cfRule>
  </conditionalFormatting>
  <conditionalFormatting sqref="AX1051">
    <cfRule type="cellIs" dxfId="9705" priority="3523" stopIfTrue="1" operator="greaterThan">
      <formula>0</formula>
    </cfRule>
    <cfRule type="cellIs" dxfId="9704" priority="3524" stopIfTrue="1" operator="lessThan">
      <formula>0</formula>
    </cfRule>
  </conditionalFormatting>
  <conditionalFormatting sqref="AX983">
    <cfRule type="cellIs" dxfId="9703" priority="3521" stopIfTrue="1" operator="greaterThan">
      <formula>0</formula>
    </cfRule>
    <cfRule type="cellIs" dxfId="9702" priority="3522" stopIfTrue="1" operator="lessThan">
      <formula>0</formula>
    </cfRule>
  </conditionalFormatting>
  <conditionalFormatting sqref="AB1064">
    <cfRule type="cellIs" dxfId="9701" priority="3517" stopIfTrue="1" operator="greaterThan">
      <formula>0</formula>
    </cfRule>
    <cfRule type="cellIs" dxfId="9700" priority="3518" stopIfTrue="1" operator="lessThan">
      <formula>0</formula>
    </cfRule>
  </conditionalFormatting>
  <conditionalFormatting sqref="AE1064">
    <cfRule type="cellIs" dxfId="9699" priority="3515" stopIfTrue="1" operator="greaterThan">
      <formula>0</formula>
    </cfRule>
    <cfRule type="cellIs" dxfId="9698" priority="3516" stopIfTrue="1" operator="lessThan">
      <formula>0</formula>
    </cfRule>
  </conditionalFormatting>
  <conditionalFormatting sqref="AH1064">
    <cfRule type="cellIs" dxfId="9697" priority="3513" stopIfTrue="1" operator="greaterThan">
      <formula>0</formula>
    </cfRule>
    <cfRule type="cellIs" dxfId="9696" priority="3514" stopIfTrue="1" operator="lessThan">
      <formula>0</formula>
    </cfRule>
  </conditionalFormatting>
  <conditionalFormatting sqref="AE1060">
    <cfRule type="cellIs" dxfId="9695" priority="3511" stopIfTrue="1" operator="greaterThan">
      <formula>0</formula>
    </cfRule>
    <cfRule type="cellIs" dxfId="9694" priority="3512" stopIfTrue="1" operator="lessThan">
      <formula>0</formula>
    </cfRule>
  </conditionalFormatting>
  <conditionalFormatting sqref="AB1060">
    <cfRule type="cellIs" dxfId="9693" priority="3509" stopIfTrue="1" operator="greaterThan">
      <formula>0</formula>
    </cfRule>
    <cfRule type="cellIs" dxfId="9692" priority="3510" stopIfTrue="1" operator="lessThan">
      <formula>0</formula>
    </cfRule>
  </conditionalFormatting>
  <conditionalFormatting sqref="AE1074:AE1077 AE1081:AE1082 AE1079 AE1090 AE1084:AE1088 AE1094:AE1102">
    <cfRule type="cellIs" dxfId="9691" priority="3507" stopIfTrue="1" operator="greaterThan">
      <formula>0</formula>
    </cfRule>
    <cfRule type="cellIs" dxfId="9690" priority="3508" stopIfTrue="1" operator="lessThan">
      <formula>0</formula>
    </cfRule>
  </conditionalFormatting>
  <conditionalFormatting sqref="AB1067:AB1068">
    <cfRule type="cellIs" dxfId="9689" priority="3505" stopIfTrue="1" operator="greaterThan">
      <formula>0</formula>
    </cfRule>
    <cfRule type="cellIs" dxfId="9688" priority="3506" stopIfTrue="1" operator="lessThan">
      <formula>0</formula>
    </cfRule>
  </conditionalFormatting>
  <conditionalFormatting sqref="AE1067:AE1068">
    <cfRule type="cellIs" dxfId="9687" priority="3503" stopIfTrue="1" operator="greaterThan">
      <formula>0</formula>
    </cfRule>
    <cfRule type="cellIs" dxfId="9686" priority="3504" stopIfTrue="1" operator="lessThan">
      <formula>0</formula>
    </cfRule>
  </conditionalFormatting>
  <conditionalFormatting sqref="AH1067:AH1068">
    <cfRule type="cellIs" dxfId="9685" priority="3501" stopIfTrue="1" operator="greaterThan">
      <formula>0</formula>
    </cfRule>
    <cfRule type="cellIs" dxfId="9684" priority="3502" stopIfTrue="1" operator="lessThan">
      <formula>0</formula>
    </cfRule>
  </conditionalFormatting>
  <conditionalFormatting sqref="AX1073">
    <cfRule type="cellIs" dxfId="9683" priority="3499" stopIfTrue="1" operator="greaterThan">
      <formula>0</formula>
    </cfRule>
    <cfRule type="cellIs" dxfId="9682" priority="3500" stopIfTrue="1" operator="lessThan">
      <formula>0</formula>
    </cfRule>
  </conditionalFormatting>
  <conditionalFormatting sqref="AB1080">
    <cfRule type="cellIs" dxfId="9681" priority="3497" stopIfTrue="1" operator="greaterThan">
      <formula>0</formula>
    </cfRule>
    <cfRule type="cellIs" dxfId="9680" priority="3498" stopIfTrue="1" operator="lessThan">
      <formula>0</formula>
    </cfRule>
  </conditionalFormatting>
  <conditionalFormatting sqref="AE1080">
    <cfRule type="cellIs" dxfId="9679" priority="3495" stopIfTrue="1" operator="greaterThan">
      <formula>0</formula>
    </cfRule>
    <cfRule type="cellIs" dxfId="9678" priority="3496" stopIfTrue="1" operator="lessThan">
      <formula>0</formula>
    </cfRule>
  </conditionalFormatting>
  <conditionalFormatting sqref="AE1078">
    <cfRule type="cellIs" dxfId="9677" priority="3493" stopIfTrue="1" operator="greaterThan">
      <formula>0</formula>
    </cfRule>
    <cfRule type="cellIs" dxfId="9676" priority="3494" stopIfTrue="1" operator="lessThan">
      <formula>0</formula>
    </cfRule>
  </conditionalFormatting>
  <conditionalFormatting sqref="AB1078">
    <cfRule type="cellIs" dxfId="9675" priority="3491" stopIfTrue="1" operator="greaterThan">
      <formula>0</formula>
    </cfRule>
    <cfRule type="cellIs" dxfId="9674" priority="3492" stopIfTrue="1" operator="lessThan">
      <formula>0</formula>
    </cfRule>
  </conditionalFormatting>
  <conditionalFormatting sqref="AX1078">
    <cfRule type="cellIs" dxfId="9673" priority="3489" stopIfTrue="1" operator="greaterThan">
      <formula>0</formula>
    </cfRule>
    <cfRule type="cellIs" dxfId="9672" priority="3490" stopIfTrue="1" operator="lessThan">
      <formula>0</formula>
    </cfRule>
  </conditionalFormatting>
  <conditionalFormatting sqref="AH1078">
    <cfRule type="cellIs" dxfId="9671" priority="3487" stopIfTrue="1" operator="greaterThan">
      <formula>0</formula>
    </cfRule>
    <cfRule type="cellIs" dxfId="9670" priority="3488" stopIfTrue="1" operator="lessThan">
      <formula>0</formula>
    </cfRule>
  </conditionalFormatting>
  <conditionalFormatting sqref="AB1089">
    <cfRule type="cellIs" dxfId="9669" priority="3485" stopIfTrue="1" operator="greaterThan">
      <formula>0</formula>
    </cfRule>
    <cfRule type="cellIs" dxfId="9668" priority="3486" stopIfTrue="1" operator="lessThan">
      <formula>0</formula>
    </cfRule>
  </conditionalFormatting>
  <conditionalFormatting sqref="AE1089">
    <cfRule type="cellIs" dxfId="9667" priority="3483" stopIfTrue="1" operator="greaterThan">
      <formula>0</formula>
    </cfRule>
    <cfRule type="cellIs" dxfId="9666" priority="3484" stopIfTrue="1" operator="lessThan">
      <formula>0</formula>
    </cfRule>
  </conditionalFormatting>
  <conditionalFormatting sqref="AH1089">
    <cfRule type="cellIs" dxfId="9665" priority="3481" stopIfTrue="1" operator="greaterThan">
      <formula>0</formula>
    </cfRule>
    <cfRule type="cellIs" dxfId="9664" priority="3482" stopIfTrue="1" operator="lessThan">
      <formula>0</formula>
    </cfRule>
  </conditionalFormatting>
  <conditionalFormatting sqref="AE1092:AE1093">
    <cfRule type="cellIs" dxfId="9663" priority="3479" stopIfTrue="1" operator="greaterThan">
      <formula>0</formula>
    </cfRule>
    <cfRule type="cellIs" dxfId="9662" priority="3480" stopIfTrue="1" operator="lessThan">
      <formula>0</formula>
    </cfRule>
  </conditionalFormatting>
  <conditionalFormatting sqref="AE1092:AE1093">
    <cfRule type="cellIs" dxfId="9661" priority="3477" stopIfTrue="1" operator="greaterThan">
      <formula>0</formula>
    </cfRule>
    <cfRule type="cellIs" dxfId="9660" priority="3478" stopIfTrue="1" operator="lessThan">
      <formula>0</formula>
    </cfRule>
  </conditionalFormatting>
  <conditionalFormatting sqref="AE1092:AE1093">
    <cfRule type="cellIs" dxfId="9659" priority="3475" stopIfTrue="1" operator="greaterThan">
      <formula>0</formula>
    </cfRule>
    <cfRule type="cellIs" dxfId="9658" priority="3476" stopIfTrue="1" operator="lessThan">
      <formula>0</formula>
    </cfRule>
  </conditionalFormatting>
  <conditionalFormatting sqref="AE1092:AE1093">
    <cfRule type="cellIs" dxfId="9657" priority="3473" stopIfTrue="1" operator="greaterThan">
      <formula>0</formula>
    </cfRule>
    <cfRule type="cellIs" dxfId="9656" priority="3474" stopIfTrue="1" operator="lessThan">
      <formula>0</formula>
    </cfRule>
  </conditionalFormatting>
  <conditionalFormatting sqref="AE1092:AE1093">
    <cfRule type="cellIs" dxfId="9655" priority="3471" stopIfTrue="1" operator="greaterThan">
      <formula>0</formula>
    </cfRule>
    <cfRule type="cellIs" dxfId="9654" priority="3472" stopIfTrue="1" operator="lessThan">
      <formula>0</formula>
    </cfRule>
  </conditionalFormatting>
  <conditionalFormatting sqref="AB1092:AB1093">
    <cfRule type="cellIs" dxfId="9653" priority="3469" stopIfTrue="1" operator="greaterThan">
      <formula>0</formula>
    </cfRule>
    <cfRule type="cellIs" dxfId="9652" priority="3470" stopIfTrue="1" operator="lessThan">
      <formula>0</formula>
    </cfRule>
  </conditionalFormatting>
  <conditionalFormatting sqref="AB1092:AB1093">
    <cfRule type="cellIs" dxfId="9651" priority="3467" stopIfTrue="1" operator="greaterThan">
      <formula>0</formula>
    </cfRule>
    <cfRule type="cellIs" dxfId="9650" priority="3468" stopIfTrue="1" operator="lessThan">
      <formula>0</formula>
    </cfRule>
  </conditionalFormatting>
  <conditionalFormatting sqref="AB1092:AB1093">
    <cfRule type="cellIs" dxfId="9649" priority="3465" stopIfTrue="1" operator="greaterThan">
      <formula>0</formula>
    </cfRule>
    <cfRule type="cellIs" dxfId="9648" priority="3466" stopIfTrue="1" operator="lessThan">
      <formula>0</formula>
    </cfRule>
  </conditionalFormatting>
  <conditionalFormatting sqref="AB1092:AB1093">
    <cfRule type="cellIs" dxfId="9647" priority="3463" stopIfTrue="1" operator="greaterThan">
      <formula>0</formula>
    </cfRule>
    <cfRule type="cellIs" dxfId="9646" priority="3464" stopIfTrue="1" operator="lessThan">
      <formula>0</formula>
    </cfRule>
  </conditionalFormatting>
  <conditionalFormatting sqref="AB1092:AB1093">
    <cfRule type="cellIs" dxfId="9645" priority="3461" stopIfTrue="1" operator="greaterThan">
      <formula>0</formula>
    </cfRule>
    <cfRule type="cellIs" dxfId="9644" priority="3462" stopIfTrue="1" operator="lessThan">
      <formula>0</formula>
    </cfRule>
  </conditionalFormatting>
  <conditionalFormatting sqref="AH1092:AH1093">
    <cfRule type="cellIs" dxfId="9643" priority="3459" stopIfTrue="1" operator="greaterThan">
      <formula>0</formula>
    </cfRule>
    <cfRule type="cellIs" dxfId="9642" priority="3460" stopIfTrue="1" operator="lessThan">
      <formula>0</formula>
    </cfRule>
  </conditionalFormatting>
  <conditionalFormatting sqref="AH1092:AH1093">
    <cfRule type="cellIs" dxfId="9641" priority="3457" stopIfTrue="1" operator="greaterThan">
      <formula>0</formula>
    </cfRule>
    <cfRule type="cellIs" dxfId="9640" priority="3458" stopIfTrue="1" operator="lessThan">
      <formula>0</formula>
    </cfRule>
  </conditionalFormatting>
  <conditionalFormatting sqref="AH1092:AH1093">
    <cfRule type="cellIs" dxfId="9639" priority="3455" stopIfTrue="1" operator="greaterThan">
      <formula>0</formula>
    </cfRule>
    <cfRule type="cellIs" dxfId="9638" priority="3456" stopIfTrue="1" operator="lessThan">
      <formula>0</formula>
    </cfRule>
  </conditionalFormatting>
  <conditionalFormatting sqref="AH1092:AH1093">
    <cfRule type="cellIs" dxfId="9637" priority="3453" stopIfTrue="1" operator="greaterThan">
      <formula>0</formula>
    </cfRule>
    <cfRule type="cellIs" dxfId="9636" priority="3454" stopIfTrue="1" operator="lessThan">
      <formula>0</formula>
    </cfRule>
  </conditionalFormatting>
  <conditionalFormatting sqref="AH1092:AH1093">
    <cfRule type="cellIs" dxfId="9635" priority="3451" stopIfTrue="1" operator="greaterThan">
      <formula>0</formula>
    </cfRule>
    <cfRule type="cellIs" dxfId="9634" priority="3452" stopIfTrue="1" operator="lessThan">
      <formula>0</formula>
    </cfRule>
  </conditionalFormatting>
  <conditionalFormatting sqref="AX1092">
    <cfRule type="cellIs" dxfId="9633" priority="3449" stopIfTrue="1" operator="greaterThan">
      <formula>0</formula>
    </cfRule>
    <cfRule type="cellIs" dxfId="9632" priority="3450" stopIfTrue="1" operator="lessThan">
      <formula>0</formula>
    </cfRule>
  </conditionalFormatting>
  <conditionalFormatting sqref="AX1092">
    <cfRule type="cellIs" dxfId="9631" priority="3447" stopIfTrue="1" operator="greaterThan">
      <formula>0</formula>
    </cfRule>
    <cfRule type="cellIs" dxfId="9630" priority="3448" stopIfTrue="1" operator="lessThan">
      <formula>0</formula>
    </cfRule>
  </conditionalFormatting>
  <conditionalFormatting sqref="AX1092">
    <cfRule type="cellIs" dxfId="9629" priority="3445" stopIfTrue="1" operator="greaterThan">
      <formula>0</formula>
    </cfRule>
    <cfRule type="cellIs" dxfId="9628" priority="3446" stopIfTrue="1" operator="lessThan">
      <formula>0</formula>
    </cfRule>
  </conditionalFormatting>
  <conditionalFormatting sqref="AX1092">
    <cfRule type="cellIs" dxfId="9627" priority="3443" stopIfTrue="1" operator="greaterThan">
      <formula>0</formula>
    </cfRule>
    <cfRule type="cellIs" dxfId="9626" priority="3444" stopIfTrue="1" operator="lessThan">
      <formula>0</formula>
    </cfRule>
  </conditionalFormatting>
  <conditionalFormatting sqref="AX1092">
    <cfRule type="cellIs" dxfId="9625" priority="3441" stopIfTrue="1" operator="greaterThan">
      <formula>0</formula>
    </cfRule>
    <cfRule type="cellIs" dxfId="9624" priority="3442" stopIfTrue="1" operator="lessThan">
      <formula>0</formula>
    </cfRule>
  </conditionalFormatting>
  <conditionalFormatting sqref="AB1091">
    <cfRule type="cellIs" dxfId="9623" priority="3439" stopIfTrue="1" operator="greaterThan">
      <formula>0</formula>
    </cfRule>
    <cfRule type="cellIs" dxfId="9622" priority="3440" stopIfTrue="1" operator="lessThan">
      <formula>0</formula>
    </cfRule>
  </conditionalFormatting>
  <conditionalFormatting sqref="AE1091">
    <cfRule type="cellIs" dxfId="9621" priority="3437" stopIfTrue="1" operator="greaterThan">
      <formula>0</formula>
    </cfRule>
    <cfRule type="cellIs" dxfId="9620" priority="3438" stopIfTrue="1" operator="lessThan">
      <formula>0</formula>
    </cfRule>
  </conditionalFormatting>
  <conditionalFormatting sqref="AX1093">
    <cfRule type="cellIs" dxfId="9619" priority="3435" stopIfTrue="1" operator="greaterThan">
      <formula>0</formula>
    </cfRule>
    <cfRule type="cellIs" dxfId="9618" priority="3436" stopIfTrue="1" operator="lessThan">
      <formula>0</formula>
    </cfRule>
  </conditionalFormatting>
  <conditionalFormatting sqref="AX1099">
    <cfRule type="cellIs" dxfId="9617" priority="3433" stopIfTrue="1" operator="greaterThan">
      <formula>0</formula>
    </cfRule>
    <cfRule type="cellIs" dxfId="9616" priority="3434" stopIfTrue="1" operator="lessThan">
      <formula>0</formula>
    </cfRule>
  </conditionalFormatting>
  <conditionalFormatting sqref="AB1106">
    <cfRule type="cellIs" dxfId="9615" priority="3431" stopIfTrue="1" operator="greaterThan">
      <formula>0</formula>
    </cfRule>
    <cfRule type="cellIs" dxfId="9614" priority="3432" stopIfTrue="1" operator="lessThan">
      <formula>0</formula>
    </cfRule>
  </conditionalFormatting>
  <conditionalFormatting sqref="AE1106">
    <cfRule type="cellIs" dxfId="9613" priority="3429" stopIfTrue="1" operator="greaterThan">
      <formula>0</formula>
    </cfRule>
    <cfRule type="cellIs" dxfId="9612" priority="3430" stopIfTrue="1" operator="lessThan">
      <formula>0</formula>
    </cfRule>
  </conditionalFormatting>
  <conditionalFormatting sqref="AB1116">
    <cfRule type="cellIs" dxfId="9611" priority="3427" stopIfTrue="1" operator="greaterThan">
      <formula>0</formula>
    </cfRule>
    <cfRule type="cellIs" dxfId="9610" priority="3428" stopIfTrue="1" operator="lessThan">
      <formula>0</formula>
    </cfRule>
  </conditionalFormatting>
  <conditionalFormatting sqref="AE1116">
    <cfRule type="cellIs" dxfId="9609" priority="3425" stopIfTrue="1" operator="greaterThan">
      <formula>0</formula>
    </cfRule>
    <cfRule type="cellIs" dxfId="9608" priority="3426" stopIfTrue="1" operator="lessThan">
      <formula>0</formula>
    </cfRule>
  </conditionalFormatting>
  <conditionalFormatting sqref="AH1116:AH1117">
    <cfRule type="cellIs" dxfId="9607" priority="3423" stopIfTrue="1" operator="greaterThan">
      <formula>0</formula>
    </cfRule>
    <cfRule type="cellIs" dxfId="9606" priority="3424" stopIfTrue="1" operator="lessThan">
      <formula>0</formula>
    </cfRule>
  </conditionalFormatting>
  <conditionalFormatting sqref="AX1084">
    <cfRule type="cellIs" dxfId="9605" priority="3421" stopIfTrue="1" operator="greaterThan">
      <formula>0</formula>
    </cfRule>
    <cfRule type="cellIs" dxfId="9604" priority="3422" stopIfTrue="1" operator="lessThan">
      <formula>0</formula>
    </cfRule>
  </conditionalFormatting>
  <conditionalFormatting sqref="AX1101:AX1102">
    <cfRule type="cellIs" dxfId="9603" priority="3419" stopIfTrue="1" operator="greaterThan">
      <formula>0</formula>
    </cfRule>
    <cfRule type="cellIs" dxfId="9602" priority="3420" stopIfTrue="1" operator="lessThan">
      <formula>0</formula>
    </cfRule>
  </conditionalFormatting>
  <conditionalFormatting sqref="AX1110">
    <cfRule type="cellIs" dxfId="9601" priority="3417" stopIfTrue="1" operator="greaterThan">
      <formula>0</formula>
    </cfRule>
    <cfRule type="cellIs" dxfId="9600" priority="3418" stopIfTrue="1" operator="lessThan">
      <formula>0</formula>
    </cfRule>
  </conditionalFormatting>
  <conditionalFormatting sqref="AB1109">
    <cfRule type="cellIs" dxfId="9599" priority="3415" stopIfTrue="1" operator="greaterThan">
      <formula>0</formula>
    </cfRule>
    <cfRule type="cellIs" dxfId="9598" priority="3416" stopIfTrue="1" operator="lessThan">
      <formula>0</formula>
    </cfRule>
  </conditionalFormatting>
  <conditionalFormatting sqref="AE1109">
    <cfRule type="cellIs" dxfId="9597" priority="3413" stopIfTrue="1" operator="greaterThan">
      <formula>0</formula>
    </cfRule>
    <cfRule type="cellIs" dxfId="9596" priority="3414" stopIfTrue="1" operator="lessThan">
      <formula>0</formula>
    </cfRule>
  </conditionalFormatting>
  <conditionalFormatting sqref="AB1120:AB1122">
    <cfRule type="cellIs" dxfId="9595" priority="3411" stopIfTrue="1" operator="greaterThan">
      <formula>0</formula>
    </cfRule>
    <cfRule type="cellIs" dxfId="9594" priority="3412" stopIfTrue="1" operator="lessThan">
      <formula>0</formula>
    </cfRule>
  </conditionalFormatting>
  <conditionalFormatting sqref="AE1120:AE1122">
    <cfRule type="cellIs" dxfId="9593" priority="3409" stopIfTrue="1" operator="greaterThan">
      <formula>0</formula>
    </cfRule>
    <cfRule type="cellIs" dxfId="9592" priority="3410" stopIfTrue="1" operator="lessThan">
      <formula>0</formula>
    </cfRule>
  </conditionalFormatting>
  <conditionalFormatting sqref="AE1127:AE1128">
    <cfRule type="cellIs" dxfId="9591" priority="3407" stopIfTrue="1" operator="greaterThan">
      <formula>0</formula>
    </cfRule>
    <cfRule type="cellIs" dxfId="9590" priority="3408" stopIfTrue="1" operator="lessThan">
      <formula>0</formula>
    </cfRule>
  </conditionalFormatting>
  <conditionalFormatting sqref="AB1127:AB1128">
    <cfRule type="cellIs" dxfId="9589" priority="3405" stopIfTrue="1" operator="greaterThan">
      <formula>0</formula>
    </cfRule>
    <cfRule type="cellIs" dxfId="9588" priority="3406" stopIfTrue="1" operator="lessThan">
      <formula>0</formula>
    </cfRule>
  </conditionalFormatting>
  <conditionalFormatting sqref="AX1129">
    <cfRule type="cellIs" dxfId="9587" priority="3403" stopIfTrue="1" operator="greaterThan">
      <formula>0</formula>
    </cfRule>
    <cfRule type="cellIs" dxfId="9586" priority="3404" stopIfTrue="1" operator="lessThan">
      <formula>0</formula>
    </cfRule>
  </conditionalFormatting>
  <conditionalFormatting sqref="AX1125">
    <cfRule type="cellIs" dxfId="9585" priority="3401" stopIfTrue="1" operator="greaterThan">
      <formula>0</formula>
    </cfRule>
    <cfRule type="cellIs" dxfId="9584" priority="3402" stopIfTrue="1" operator="lessThan">
      <formula>0</formula>
    </cfRule>
  </conditionalFormatting>
  <conditionalFormatting sqref="AB1125">
    <cfRule type="cellIs" dxfId="9583" priority="3399" stopIfTrue="1" operator="greaterThan">
      <formula>0</formula>
    </cfRule>
    <cfRule type="cellIs" dxfId="9582" priority="3400" stopIfTrue="1" operator="lessThan">
      <formula>0</formula>
    </cfRule>
  </conditionalFormatting>
  <conditionalFormatting sqref="AE1125">
    <cfRule type="cellIs" dxfId="9581" priority="3397" stopIfTrue="1" operator="greaterThan">
      <formula>0</formula>
    </cfRule>
    <cfRule type="cellIs" dxfId="9580" priority="3398" stopIfTrue="1" operator="lessThan">
      <formula>0</formula>
    </cfRule>
  </conditionalFormatting>
  <conditionalFormatting sqref="AH1125">
    <cfRule type="cellIs" dxfId="9579" priority="3395" stopIfTrue="1" operator="greaterThan">
      <formula>0</formula>
    </cfRule>
    <cfRule type="cellIs" dxfId="9578" priority="3396" stopIfTrue="1" operator="lessThan">
      <formula>0</formula>
    </cfRule>
  </conditionalFormatting>
  <conditionalFormatting sqref="AB1133">
    <cfRule type="cellIs" dxfId="9577" priority="3393" stopIfTrue="1" operator="greaterThan">
      <formula>0</formula>
    </cfRule>
    <cfRule type="cellIs" dxfId="9576" priority="3394" stopIfTrue="1" operator="lessThan">
      <formula>0</formula>
    </cfRule>
  </conditionalFormatting>
  <conditionalFormatting sqref="AE1133">
    <cfRule type="cellIs" dxfId="9575" priority="3391" stopIfTrue="1" operator="greaterThan">
      <formula>0</formula>
    </cfRule>
    <cfRule type="cellIs" dxfId="9574" priority="3392" stopIfTrue="1" operator="lessThan">
      <formula>0</formula>
    </cfRule>
  </conditionalFormatting>
  <conditionalFormatting sqref="AH1133">
    <cfRule type="cellIs" dxfId="9573" priority="3389" stopIfTrue="1" operator="greaterThan">
      <formula>0</formula>
    </cfRule>
    <cfRule type="cellIs" dxfId="9572" priority="3390" stopIfTrue="1" operator="lessThan">
      <formula>0</formula>
    </cfRule>
  </conditionalFormatting>
  <conditionalFormatting sqref="AX1139">
    <cfRule type="cellIs" dxfId="9571" priority="3387" stopIfTrue="1" operator="greaterThan">
      <formula>0</formula>
    </cfRule>
    <cfRule type="cellIs" dxfId="9570" priority="3388" stopIfTrue="1" operator="lessThan">
      <formula>0</formula>
    </cfRule>
  </conditionalFormatting>
  <conditionalFormatting sqref="AE1118">
    <cfRule type="cellIs" dxfId="9569" priority="3385" stopIfTrue="1" operator="greaterThan">
      <formula>0</formula>
    </cfRule>
    <cfRule type="cellIs" dxfId="9568" priority="3386" stopIfTrue="1" operator="lessThan">
      <formula>0</formula>
    </cfRule>
  </conditionalFormatting>
  <conditionalFormatting sqref="AE1118">
    <cfRule type="cellIs" dxfId="9567" priority="3383" stopIfTrue="1" operator="greaterThan">
      <formula>0</formula>
    </cfRule>
    <cfRule type="cellIs" dxfId="9566" priority="3384" stopIfTrue="1" operator="lessThan">
      <formula>0</formula>
    </cfRule>
  </conditionalFormatting>
  <conditionalFormatting sqref="AE1118">
    <cfRule type="cellIs" dxfId="9565" priority="3381" stopIfTrue="1" operator="greaterThan">
      <formula>0</formula>
    </cfRule>
    <cfRule type="cellIs" dxfId="9564" priority="3382" stopIfTrue="1" operator="lessThan">
      <formula>0</formula>
    </cfRule>
  </conditionalFormatting>
  <conditionalFormatting sqref="AE1118">
    <cfRule type="cellIs" dxfId="9563" priority="3379" stopIfTrue="1" operator="greaterThan">
      <formula>0</formula>
    </cfRule>
    <cfRule type="cellIs" dxfId="9562" priority="3380" stopIfTrue="1" operator="lessThan">
      <formula>0</formula>
    </cfRule>
  </conditionalFormatting>
  <conditionalFormatting sqref="AE1118">
    <cfRule type="cellIs" dxfId="9561" priority="3377" stopIfTrue="1" operator="greaterThan">
      <formula>0</formula>
    </cfRule>
    <cfRule type="cellIs" dxfId="9560" priority="3378" stopIfTrue="1" operator="lessThan">
      <formula>0</formula>
    </cfRule>
  </conditionalFormatting>
  <conditionalFormatting sqref="AH1118">
    <cfRule type="cellIs" dxfId="9559" priority="3375" stopIfTrue="1" operator="greaterThan">
      <formula>0</formula>
    </cfRule>
    <cfRule type="cellIs" dxfId="9558" priority="3376" stopIfTrue="1" operator="lessThan">
      <formula>0</formula>
    </cfRule>
  </conditionalFormatting>
  <conditionalFormatting sqref="AH1118">
    <cfRule type="cellIs" dxfId="9557" priority="3373" stopIfTrue="1" operator="greaterThan">
      <formula>0</formula>
    </cfRule>
    <cfRule type="cellIs" dxfId="9556" priority="3374" stopIfTrue="1" operator="lessThan">
      <formula>0</formula>
    </cfRule>
  </conditionalFormatting>
  <conditionalFormatting sqref="AH1118">
    <cfRule type="cellIs" dxfId="9555" priority="3371" stopIfTrue="1" operator="greaterThan">
      <formula>0</formula>
    </cfRule>
    <cfRule type="cellIs" dxfId="9554" priority="3372" stopIfTrue="1" operator="lessThan">
      <formula>0</formula>
    </cfRule>
  </conditionalFormatting>
  <conditionalFormatting sqref="AH1118">
    <cfRule type="cellIs" dxfId="9553" priority="3369" stopIfTrue="1" operator="greaterThan">
      <formula>0</formula>
    </cfRule>
    <cfRule type="cellIs" dxfId="9552" priority="3370" stopIfTrue="1" operator="lessThan">
      <formula>0</formula>
    </cfRule>
  </conditionalFormatting>
  <conditionalFormatting sqref="AH1118">
    <cfRule type="cellIs" dxfId="9551" priority="3367" stopIfTrue="1" operator="greaterThan">
      <formula>0</formula>
    </cfRule>
    <cfRule type="cellIs" dxfId="9550" priority="3368" stopIfTrue="1" operator="lessThan">
      <formula>0</formula>
    </cfRule>
  </conditionalFormatting>
  <conditionalFormatting sqref="AB1118">
    <cfRule type="cellIs" dxfId="9549" priority="3365" stopIfTrue="1" operator="greaterThan">
      <formula>0</formula>
    </cfRule>
    <cfRule type="cellIs" dxfId="9548" priority="3366" stopIfTrue="1" operator="lessThan">
      <formula>0</formula>
    </cfRule>
  </conditionalFormatting>
  <conditionalFormatting sqref="AB1118">
    <cfRule type="cellIs" dxfId="9547" priority="3363" stopIfTrue="1" operator="greaterThan">
      <formula>0</formula>
    </cfRule>
    <cfRule type="cellIs" dxfId="9546" priority="3364" stopIfTrue="1" operator="lessThan">
      <formula>0</formula>
    </cfRule>
  </conditionalFormatting>
  <conditionalFormatting sqref="AB1118">
    <cfRule type="cellIs" dxfId="9545" priority="3361" stopIfTrue="1" operator="greaterThan">
      <formula>0</formula>
    </cfRule>
    <cfRule type="cellIs" dxfId="9544" priority="3362" stopIfTrue="1" operator="lessThan">
      <formula>0</formula>
    </cfRule>
  </conditionalFormatting>
  <conditionalFormatting sqref="AB1118">
    <cfRule type="cellIs" dxfId="9543" priority="3359" stopIfTrue="1" operator="greaterThan">
      <formula>0</formula>
    </cfRule>
    <cfRule type="cellIs" dxfId="9542" priority="3360" stopIfTrue="1" operator="lessThan">
      <formula>0</formula>
    </cfRule>
  </conditionalFormatting>
  <conditionalFormatting sqref="AB1118">
    <cfRule type="cellIs" dxfId="9541" priority="3357" stopIfTrue="1" operator="greaterThan">
      <formula>0</formula>
    </cfRule>
    <cfRule type="cellIs" dxfId="9540" priority="3358" stopIfTrue="1" operator="lessThan">
      <formula>0</formula>
    </cfRule>
  </conditionalFormatting>
  <conditionalFormatting sqref="AX1118">
    <cfRule type="cellIs" dxfId="9539" priority="3345" stopIfTrue="1" operator="greaterThan">
      <formula>0</formula>
    </cfRule>
    <cfRule type="cellIs" dxfId="9538" priority="3346" stopIfTrue="1" operator="lessThan">
      <formula>0</formula>
    </cfRule>
  </conditionalFormatting>
  <conditionalFormatting sqref="AX1118">
    <cfRule type="cellIs" dxfId="9537" priority="3343" stopIfTrue="1" operator="greaterThan">
      <formula>0</formula>
    </cfRule>
    <cfRule type="cellIs" dxfId="9536" priority="3344" stopIfTrue="1" operator="lessThan">
      <formula>0</formula>
    </cfRule>
  </conditionalFormatting>
  <conditionalFormatting sqref="AX1118">
    <cfRule type="cellIs" dxfId="9535" priority="3341" stopIfTrue="1" operator="greaterThan">
      <formula>0</formula>
    </cfRule>
    <cfRule type="cellIs" dxfId="9534" priority="3342" stopIfTrue="1" operator="lessThan">
      <formula>0</formula>
    </cfRule>
  </conditionalFormatting>
  <conditionalFormatting sqref="AX1118">
    <cfRule type="cellIs" dxfId="9533" priority="3339" stopIfTrue="1" operator="greaterThan">
      <formula>0</formula>
    </cfRule>
    <cfRule type="cellIs" dxfId="9532" priority="3340" stopIfTrue="1" operator="lessThan">
      <formula>0</formula>
    </cfRule>
  </conditionalFormatting>
  <conditionalFormatting sqref="AX1118">
    <cfRule type="cellIs" dxfId="9531" priority="3337" stopIfTrue="1" operator="greaterThan">
      <formula>0</formula>
    </cfRule>
    <cfRule type="cellIs" dxfId="9530" priority="3338" stopIfTrue="1" operator="lessThan">
      <formula>0</formula>
    </cfRule>
  </conditionalFormatting>
  <conditionalFormatting sqref="AE1146">
    <cfRule type="cellIs" dxfId="9529" priority="3333" stopIfTrue="1" operator="greaterThan">
      <formula>0</formula>
    </cfRule>
    <cfRule type="cellIs" dxfId="9528" priority="3334" stopIfTrue="1" operator="lessThan">
      <formula>0</formula>
    </cfRule>
  </conditionalFormatting>
  <conditionalFormatting sqref="AE1146">
    <cfRule type="cellIs" dxfId="9527" priority="3331" stopIfTrue="1" operator="greaterThan">
      <formula>0</formula>
    </cfRule>
    <cfRule type="cellIs" dxfId="9526" priority="3332" stopIfTrue="1" operator="lessThan">
      <formula>0</formula>
    </cfRule>
  </conditionalFormatting>
  <conditionalFormatting sqref="AE1146">
    <cfRule type="cellIs" dxfId="9525" priority="3329" stopIfTrue="1" operator="greaterThan">
      <formula>0</formula>
    </cfRule>
    <cfRule type="cellIs" dxfId="9524" priority="3330" stopIfTrue="1" operator="lessThan">
      <formula>0</formula>
    </cfRule>
  </conditionalFormatting>
  <conditionalFormatting sqref="AB1146">
    <cfRule type="cellIs" dxfId="9523" priority="3327" stopIfTrue="1" operator="greaterThan">
      <formula>0</formula>
    </cfRule>
    <cfRule type="cellIs" dxfId="9522" priority="3328" stopIfTrue="1" operator="lessThan">
      <formula>0</formula>
    </cfRule>
  </conditionalFormatting>
  <conditionalFormatting sqref="AB1146">
    <cfRule type="cellIs" dxfId="9521" priority="3325" stopIfTrue="1" operator="greaterThan">
      <formula>0</formula>
    </cfRule>
    <cfRule type="cellIs" dxfId="9520" priority="3326" stopIfTrue="1" operator="lessThan">
      <formula>0</formula>
    </cfRule>
  </conditionalFormatting>
  <conditionalFormatting sqref="AB1146">
    <cfRule type="cellIs" dxfId="9519" priority="3323" stopIfTrue="1" operator="greaterThan">
      <formula>0</formula>
    </cfRule>
    <cfRule type="cellIs" dxfId="9518" priority="3324" stopIfTrue="1" operator="lessThan">
      <formula>0</formula>
    </cfRule>
  </conditionalFormatting>
  <conditionalFormatting sqref="AB1167 AB1169">
    <cfRule type="cellIs" dxfId="9517" priority="3321" stopIfTrue="1" operator="greaterThan">
      <formula>0</formula>
    </cfRule>
    <cfRule type="cellIs" dxfId="9516" priority="3322" stopIfTrue="1" operator="lessThan">
      <formula>0</formula>
    </cfRule>
  </conditionalFormatting>
  <conditionalFormatting sqref="AE1167 AE1169">
    <cfRule type="cellIs" dxfId="9515" priority="3319" stopIfTrue="1" operator="greaterThan">
      <formula>0</formula>
    </cfRule>
    <cfRule type="cellIs" dxfId="9514" priority="3320" stopIfTrue="1" operator="lessThan">
      <formula>0</formula>
    </cfRule>
  </conditionalFormatting>
  <conditionalFormatting sqref="AH1167:AH1169 AH1171">
    <cfRule type="cellIs" dxfId="9513" priority="3317" stopIfTrue="1" operator="greaterThan">
      <formula>0</formula>
    </cfRule>
    <cfRule type="cellIs" dxfId="9512" priority="3318" stopIfTrue="1" operator="lessThan">
      <formula>0</formula>
    </cfRule>
  </conditionalFormatting>
  <conditionalFormatting sqref="AE1159:AE1161">
    <cfRule type="cellIs" dxfId="9511" priority="3315" stopIfTrue="1" operator="greaterThan">
      <formula>0</formula>
    </cfRule>
    <cfRule type="cellIs" dxfId="9510" priority="3316" stopIfTrue="1" operator="lessThan">
      <formula>0</formula>
    </cfRule>
  </conditionalFormatting>
  <conditionalFormatting sqref="AB1159:AB1161">
    <cfRule type="cellIs" dxfId="9509" priority="3313" stopIfTrue="1" operator="greaterThan">
      <formula>0</formula>
    </cfRule>
    <cfRule type="cellIs" dxfId="9508" priority="3314" stopIfTrue="1" operator="lessThan">
      <formula>0</formula>
    </cfRule>
  </conditionalFormatting>
  <conditionalFormatting sqref="AB1171">
    <cfRule type="cellIs" dxfId="9507" priority="3311" stopIfTrue="1" operator="greaterThan">
      <formula>0</formula>
    </cfRule>
    <cfRule type="cellIs" dxfId="9506" priority="3312" stopIfTrue="1" operator="lessThan">
      <formula>0</formula>
    </cfRule>
  </conditionalFormatting>
  <conditionalFormatting sqref="AB1175">
    <cfRule type="cellIs" dxfId="9505" priority="3309" stopIfTrue="1" operator="greaterThan">
      <formula>0</formula>
    </cfRule>
    <cfRule type="cellIs" dxfId="9504" priority="3310" stopIfTrue="1" operator="lessThan">
      <formula>0</formula>
    </cfRule>
  </conditionalFormatting>
  <conditionalFormatting sqref="AE1175">
    <cfRule type="cellIs" dxfId="9503" priority="3307" stopIfTrue="1" operator="greaterThan">
      <formula>0</formula>
    </cfRule>
    <cfRule type="cellIs" dxfId="9502" priority="3308" stopIfTrue="1" operator="lessThan">
      <formula>0</formula>
    </cfRule>
  </conditionalFormatting>
  <conditionalFormatting sqref="AH1175">
    <cfRule type="cellIs" dxfId="9501" priority="3305" stopIfTrue="1" operator="greaterThan">
      <formula>0</formula>
    </cfRule>
    <cfRule type="cellIs" dxfId="9500" priority="3306" stopIfTrue="1" operator="lessThan">
      <formula>0</formula>
    </cfRule>
  </conditionalFormatting>
  <conditionalFormatting sqref="AE1171">
    <cfRule type="cellIs" dxfId="9499" priority="3303" stopIfTrue="1" operator="greaterThan">
      <formula>0</formula>
    </cfRule>
    <cfRule type="cellIs" dxfId="9498" priority="3304" stopIfTrue="1" operator="lessThan">
      <formula>0</formula>
    </cfRule>
  </conditionalFormatting>
  <conditionalFormatting sqref="AE1182">
    <cfRule type="cellIs" dxfId="9497" priority="3301" stopIfTrue="1" operator="greaterThan">
      <formula>0</formula>
    </cfRule>
    <cfRule type="cellIs" dxfId="9496" priority="3302" stopIfTrue="1" operator="lessThan">
      <formula>0</formula>
    </cfRule>
  </conditionalFormatting>
  <conditionalFormatting sqref="AB1168">
    <cfRule type="cellIs" dxfId="9495" priority="3299" stopIfTrue="1" operator="greaterThan">
      <formula>0</formula>
    </cfRule>
    <cfRule type="cellIs" dxfId="9494" priority="3300" stopIfTrue="1" operator="lessThan">
      <formula>0</formula>
    </cfRule>
  </conditionalFormatting>
  <conditionalFormatting sqref="AE1168">
    <cfRule type="cellIs" dxfId="9493" priority="3297" stopIfTrue="1" operator="greaterThan">
      <formula>0</formula>
    </cfRule>
    <cfRule type="cellIs" dxfId="9492" priority="3298" stopIfTrue="1" operator="lessThan">
      <formula>0</formula>
    </cfRule>
  </conditionalFormatting>
  <conditionalFormatting sqref="AE1170">
    <cfRule type="cellIs" dxfId="9491" priority="3295" stopIfTrue="1" operator="greaterThan">
      <formula>0</formula>
    </cfRule>
    <cfRule type="cellIs" dxfId="9490" priority="3296" stopIfTrue="1" operator="lessThan">
      <formula>0</formula>
    </cfRule>
  </conditionalFormatting>
  <conditionalFormatting sqref="AE1170">
    <cfRule type="cellIs" dxfId="9489" priority="3293" stopIfTrue="1" operator="greaterThan">
      <formula>0</formula>
    </cfRule>
    <cfRule type="cellIs" dxfId="9488" priority="3294" stopIfTrue="1" operator="lessThan">
      <formula>0</formula>
    </cfRule>
  </conditionalFormatting>
  <conditionalFormatting sqref="AE1170">
    <cfRule type="cellIs" dxfId="9487" priority="3291" stopIfTrue="1" operator="greaterThan">
      <formula>0</formula>
    </cfRule>
    <cfRule type="cellIs" dxfId="9486" priority="3292" stopIfTrue="1" operator="lessThan">
      <formula>0</formula>
    </cfRule>
  </conditionalFormatting>
  <conditionalFormatting sqref="AE1170">
    <cfRule type="cellIs" dxfId="9485" priority="3289" stopIfTrue="1" operator="greaterThan">
      <formula>0</formula>
    </cfRule>
    <cfRule type="cellIs" dxfId="9484" priority="3290" stopIfTrue="1" operator="lessThan">
      <formula>0</formula>
    </cfRule>
  </conditionalFormatting>
  <conditionalFormatting sqref="AE1170">
    <cfRule type="cellIs" dxfId="9483" priority="3287" stopIfTrue="1" operator="greaterThan">
      <formula>0</formula>
    </cfRule>
    <cfRule type="cellIs" dxfId="9482" priority="3288" stopIfTrue="1" operator="lessThan">
      <formula>0</formula>
    </cfRule>
  </conditionalFormatting>
  <conditionalFormatting sqref="AB1170">
    <cfRule type="cellIs" dxfId="9481" priority="3285" stopIfTrue="1" operator="greaterThan">
      <formula>0</formula>
    </cfRule>
    <cfRule type="cellIs" dxfId="9480" priority="3286" stopIfTrue="1" operator="lessThan">
      <formula>0</formula>
    </cfRule>
  </conditionalFormatting>
  <conditionalFormatting sqref="AB1170">
    <cfRule type="cellIs" dxfId="9479" priority="3283" stopIfTrue="1" operator="greaterThan">
      <formula>0</formula>
    </cfRule>
    <cfRule type="cellIs" dxfId="9478" priority="3284" stopIfTrue="1" operator="lessThan">
      <formula>0</formula>
    </cfRule>
  </conditionalFormatting>
  <conditionalFormatting sqref="AB1170">
    <cfRule type="cellIs" dxfId="9477" priority="3281" stopIfTrue="1" operator="greaterThan">
      <formula>0</formula>
    </cfRule>
    <cfRule type="cellIs" dxfId="9476" priority="3282" stopIfTrue="1" operator="lessThan">
      <formula>0</formula>
    </cfRule>
  </conditionalFormatting>
  <conditionalFormatting sqref="AB1170">
    <cfRule type="cellIs" dxfId="9475" priority="3279" stopIfTrue="1" operator="greaterThan">
      <formula>0</formula>
    </cfRule>
    <cfRule type="cellIs" dxfId="9474" priority="3280" stopIfTrue="1" operator="lessThan">
      <formula>0</formula>
    </cfRule>
  </conditionalFormatting>
  <conditionalFormatting sqref="AB1170">
    <cfRule type="cellIs" dxfId="9473" priority="3277" stopIfTrue="1" operator="greaterThan">
      <formula>0</formula>
    </cfRule>
    <cfRule type="cellIs" dxfId="9472" priority="3278" stopIfTrue="1" operator="lessThan">
      <formula>0</formula>
    </cfRule>
  </conditionalFormatting>
  <conditionalFormatting sqref="AH1170">
    <cfRule type="cellIs" dxfId="9471" priority="3275" stopIfTrue="1" operator="greaterThan">
      <formula>0</formula>
    </cfRule>
    <cfRule type="cellIs" dxfId="9470" priority="3276" stopIfTrue="1" operator="lessThan">
      <formula>0</formula>
    </cfRule>
  </conditionalFormatting>
  <conditionalFormatting sqref="AH1170">
    <cfRule type="cellIs" dxfId="9469" priority="3273" stopIfTrue="1" operator="greaterThan">
      <formula>0</formula>
    </cfRule>
    <cfRule type="cellIs" dxfId="9468" priority="3274" stopIfTrue="1" operator="lessThan">
      <formula>0</formula>
    </cfRule>
  </conditionalFormatting>
  <conditionalFormatting sqref="AH1170">
    <cfRule type="cellIs" dxfId="9467" priority="3271" stopIfTrue="1" operator="greaterThan">
      <formula>0</formula>
    </cfRule>
    <cfRule type="cellIs" dxfId="9466" priority="3272" stopIfTrue="1" operator="lessThan">
      <formula>0</formula>
    </cfRule>
  </conditionalFormatting>
  <conditionalFormatting sqref="AH1170">
    <cfRule type="cellIs" dxfId="9465" priority="3269" stopIfTrue="1" operator="greaterThan">
      <formula>0</formula>
    </cfRule>
    <cfRule type="cellIs" dxfId="9464" priority="3270" stopIfTrue="1" operator="lessThan">
      <formula>0</formula>
    </cfRule>
  </conditionalFormatting>
  <conditionalFormatting sqref="AH1170">
    <cfRule type="cellIs" dxfId="9463" priority="3267" stopIfTrue="1" operator="greaterThan">
      <formula>0</formula>
    </cfRule>
    <cfRule type="cellIs" dxfId="9462" priority="3268" stopIfTrue="1" operator="lessThan">
      <formula>0</formula>
    </cfRule>
  </conditionalFormatting>
  <conditionalFormatting sqref="AX1170">
    <cfRule type="cellIs" dxfId="9461" priority="3255" stopIfTrue="1" operator="greaterThan">
      <formula>0</formula>
    </cfRule>
    <cfRule type="cellIs" dxfId="9460" priority="3256" stopIfTrue="1" operator="lessThan">
      <formula>0</formula>
    </cfRule>
  </conditionalFormatting>
  <conditionalFormatting sqref="AX1170">
    <cfRule type="cellIs" dxfId="9459" priority="3253" stopIfTrue="1" operator="greaterThan">
      <formula>0</formula>
    </cfRule>
    <cfRule type="cellIs" dxfId="9458" priority="3254" stopIfTrue="1" operator="lessThan">
      <formula>0</formula>
    </cfRule>
  </conditionalFormatting>
  <conditionalFormatting sqref="AX1170">
    <cfRule type="cellIs" dxfId="9457" priority="3251" stopIfTrue="1" operator="greaterThan">
      <formula>0</formula>
    </cfRule>
    <cfRule type="cellIs" dxfId="9456" priority="3252" stopIfTrue="1" operator="lessThan">
      <formula>0</formula>
    </cfRule>
  </conditionalFormatting>
  <conditionalFormatting sqref="AX1170">
    <cfRule type="cellIs" dxfId="9455" priority="3249" stopIfTrue="1" operator="greaterThan">
      <formula>0</formula>
    </cfRule>
    <cfRule type="cellIs" dxfId="9454" priority="3250" stopIfTrue="1" operator="lessThan">
      <formula>0</formula>
    </cfRule>
  </conditionalFormatting>
  <conditionalFormatting sqref="AX1170">
    <cfRule type="cellIs" dxfId="9453" priority="3247" stopIfTrue="1" operator="greaterThan">
      <formula>0</formula>
    </cfRule>
    <cfRule type="cellIs" dxfId="9452" priority="3248" stopIfTrue="1" operator="lessThan">
      <formula>0</formula>
    </cfRule>
  </conditionalFormatting>
  <conditionalFormatting sqref="AX1150">
    <cfRule type="cellIs" dxfId="9451" priority="3245" stopIfTrue="1" operator="greaterThan">
      <formula>0</formula>
    </cfRule>
    <cfRule type="cellIs" dxfId="9450" priority="3246" stopIfTrue="1" operator="lessThan">
      <formula>0</formula>
    </cfRule>
  </conditionalFormatting>
  <conditionalFormatting sqref="AX1161">
    <cfRule type="cellIs" dxfId="9449" priority="3243" stopIfTrue="1" operator="greaterThan">
      <formula>0</formula>
    </cfRule>
    <cfRule type="cellIs" dxfId="9448" priority="3244" stopIfTrue="1" operator="lessThan">
      <formula>0</formula>
    </cfRule>
  </conditionalFormatting>
  <conditionalFormatting sqref="AX1173">
    <cfRule type="cellIs" dxfId="9447" priority="3241" stopIfTrue="1" operator="greaterThan">
      <formula>0</formula>
    </cfRule>
    <cfRule type="cellIs" dxfId="9446" priority="3242" stopIfTrue="1" operator="lessThan">
      <formula>0</formula>
    </cfRule>
  </conditionalFormatting>
  <conditionalFormatting sqref="AE1173">
    <cfRule type="cellIs" dxfId="9445" priority="3237" stopIfTrue="1" operator="greaterThan">
      <formula>0</formula>
    </cfRule>
    <cfRule type="cellIs" dxfId="9444" priority="3238" stopIfTrue="1" operator="lessThan">
      <formula>0</formula>
    </cfRule>
  </conditionalFormatting>
  <conditionalFormatting sqref="AB1173">
    <cfRule type="cellIs" dxfId="9443" priority="3235" stopIfTrue="1" operator="greaterThan">
      <formula>0</formula>
    </cfRule>
    <cfRule type="cellIs" dxfId="9442" priority="3236" stopIfTrue="1" operator="lessThan">
      <formula>0</formula>
    </cfRule>
  </conditionalFormatting>
  <conditionalFormatting sqref="AB1154">
    <cfRule type="cellIs" dxfId="9441" priority="3231" stopIfTrue="1" operator="greaterThan">
      <formula>0</formula>
    </cfRule>
    <cfRule type="cellIs" dxfId="9440" priority="3232" stopIfTrue="1" operator="lessThan">
      <formula>0</formula>
    </cfRule>
  </conditionalFormatting>
  <conditionalFormatting sqref="AE1154">
    <cfRule type="cellIs" dxfId="9439" priority="3229" stopIfTrue="1" operator="greaterThan">
      <formula>0</formula>
    </cfRule>
    <cfRule type="cellIs" dxfId="9438" priority="3230" stopIfTrue="1" operator="lessThan">
      <formula>0</formula>
    </cfRule>
  </conditionalFormatting>
  <conditionalFormatting sqref="AB1189">
    <cfRule type="cellIs" dxfId="9437" priority="3227" stopIfTrue="1" operator="greaterThan">
      <formula>0</formula>
    </cfRule>
    <cfRule type="cellIs" dxfId="9436" priority="3228" stopIfTrue="1" operator="lessThan">
      <formula>0</formula>
    </cfRule>
  </conditionalFormatting>
  <conditionalFormatting sqref="AE1189">
    <cfRule type="cellIs" dxfId="9435" priority="3225" stopIfTrue="1" operator="greaterThan">
      <formula>0</formula>
    </cfRule>
    <cfRule type="cellIs" dxfId="9434" priority="3226" stopIfTrue="1" operator="lessThan">
      <formula>0</formula>
    </cfRule>
  </conditionalFormatting>
  <conditionalFormatting sqref="AB1177">
    <cfRule type="cellIs" dxfId="9433" priority="3223" stopIfTrue="1" operator="greaterThan">
      <formula>0</formula>
    </cfRule>
    <cfRule type="cellIs" dxfId="9432" priority="3224" stopIfTrue="1" operator="lessThan">
      <formula>0</formula>
    </cfRule>
  </conditionalFormatting>
  <conditionalFormatting sqref="AE1177">
    <cfRule type="cellIs" dxfId="9431" priority="3221" stopIfTrue="1" operator="greaterThan">
      <formula>0</formula>
    </cfRule>
    <cfRule type="cellIs" dxfId="9430" priority="3222" stopIfTrue="1" operator="lessThan">
      <formula>0</formula>
    </cfRule>
  </conditionalFormatting>
  <conditionalFormatting sqref="AH1177">
    <cfRule type="cellIs" dxfId="9429" priority="3219" stopIfTrue="1" operator="greaterThan">
      <formula>0</formula>
    </cfRule>
    <cfRule type="cellIs" dxfId="9428" priority="3220" stopIfTrue="1" operator="lessThan">
      <formula>0</formula>
    </cfRule>
  </conditionalFormatting>
  <conditionalFormatting sqref="AX1177">
    <cfRule type="cellIs" dxfId="9427" priority="3217" stopIfTrue="1" operator="greaterThan">
      <formula>0</formula>
    </cfRule>
    <cfRule type="cellIs" dxfId="9426" priority="3218" stopIfTrue="1" operator="lessThan">
      <formula>0</formula>
    </cfRule>
  </conditionalFormatting>
  <conditionalFormatting sqref="AE1192:AE1194">
    <cfRule type="cellIs" dxfId="9425" priority="3215" stopIfTrue="1" operator="greaterThan">
      <formula>0</formula>
    </cfRule>
    <cfRule type="cellIs" dxfId="9424" priority="3216" stopIfTrue="1" operator="lessThan">
      <formula>0</formula>
    </cfRule>
  </conditionalFormatting>
  <conditionalFormatting sqref="AB1192:AB1194">
    <cfRule type="cellIs" dxfId="9423" priority="3213" stopIfTrue="1" operator="greaterThan">
      <formula>0</formula>
    </cfRule>
    <cfRule type="cellIs" dxfId="9422" priority="3214" stopIfTrue="1" operator="lessThan">
      <formula>0</formula>
    </cfRule>
  </conditionalFormatting>
  <conditionalFormatting sqref="AX1194">
    <cfRule type="cellIs" dxfId="9421" priority="3211" stopIfTrue="1" operator="greaterThan">
      <formula>0</formula>
    </cfRule>
    <cfRule type="cellIs" dxfId="9420" priority="3212" stopIfTrue="1" operator="lessThan">
      <formula>0</formula>
    </cfRule>
  </conditionalFormatting>
  <conditionalFormatting sqref="AB1191">
    <cfRule type="cellIs" dxfId="9419" priority="3209" stopIfTrue="1" operator="greaterThan">
      <formula>0</formula>
    </cfRule>
    <cfRule type="cellIs" dxfId="9418" priority="3210" stopIfTrue="1" operator="lessThan">
      <formula>0</formula>
    </cfRule>
  </conditionalFormatting>
  <conditionalFormatting sqref="AB1191">
    <cfRule type="cellIs" dxfId="9417" priority="3207" stopIfTrue="1" operator="greaterThan">
      <formula>0</formula>
    </cfRule>
    <cfRule type="cellIs" dxfId="9416" priority="3208" stopIfTrue="1" operator="lessThan">
      <formula>0</formula>
    </cfRule>
  </conditionalFormatting>
  <conditionalFormatting sqref="AB1191">
    <cfRule type="cellIs" dxfId="9415" priority="3205" stopIfTrue="1" operator="greaterThan">
      <formula>0</formula>
    </cfRule>
    <cfRule type="cellIs" dxfId="9414" priority="3206" stopIfTrue="1" operator="lessThan">
      <formula>0</formula>
    </cfRule>
  </conditionalFormatting>
  <conditionalFormatting sqref="AE1191">
    <cfRule type="cellIs" dxfId="9413" priority="3203" stopIfTrue="1" operator="greaterThan">
      <formula>0</formula>
    </cfRule>
    <cfRule type="cellIs" dxfId="9412" priority="3204" stopIfTrue="1" operator="lessThan">
      <formula>0</formula>
    </cfRule>
  </conditionalFormatting>
  <conditionalFormatting sqref="AE1191">
    <cfRule type="cellIs" dxfId="9411" priority="3201" stopIfTrue="1" operator="greaterThan">
      <formula>0</formula>
    </cfRule>
    <cfRule type="cellIs" dxfId="9410" priority="3202" stopIfTrue="1" operator="lessThan">
      <formula>0</formula>
    </cfRule>
  </conditionalFormatting>
  <conditionalFormatting sqref="AE1191">
    <cfRule type="cellIs" dxfId="9409" priority="3199" stopIfTrue="1" operator="greaterThan">
      <formula>0</formula>
    </cfRule>
    <cfRule type="cellIs" dxfId="9408" priority="3200" stopIfTrue="1" operator="lessThan">
      <formula>0</formula>
    </cfRule>
  </conditionalFormatting>
  <conditionalFormatting sqref="AE1203:AE1208">
    <cfRule type="cellIs" dxfId="9407" priority="3197" stopIfTrue="1" operator="greaterThan">
      <formula>0</formula>
    </cfRule>
    <cfRule type="cellIs" dxfId="9406" priority="3198" stopIfTrue="1" operator="lessThan">
      <formula>0</formula>
    </cfRule>
  </conditionalFormatting>
  <conditionalFormatting sqref="AB1203:AB1208">
    <cfRule type="cellIs" dxfId="9405" priority="3195" stopIfTrue="1" operator="greaterThan">
      <formula>0</formula>
    </cfRule>
    <cfRule type="cellIs" dxfId="9404" priority="3196" stopIfTrue="1" operator="lessThan">
      <formula>0</formula>
    </cfRule>
  </conditionalFormatting>
  <conditionalFormatting sqref="AB1200">
    <cfRule type="cellIs" dxfId="9403" priority="3193" stopIfTrue="1" operator="greaterThan">
      <formula>0</formula>
    </cfRule>
    <cfRule type="cellIs" dxfId="9402" priority="3194" stopIfTrue="1" operator="lessThan">
      <formula>0</formula>
    </cfRule>
  </conditionalFormatting>
  <conditionalFormatting sqref="AB1211:AB1213 AB1215">
    <cfRule type="cellIs" dxfId="9401" priority="3191" stopIfTrue="1" operator="greaterThan">
      <formula>0</formula>
    </cfRule>
    <cfRule type="cellIs" dxfId="9400" priority="3192" stopIfTrue="1" operator="lessThan">
      <formula>0</formula>
    </cfRule>
  </conditionalFormatting>
  <conditionalFormatting sqref="AE1211:AE1213 AE1215">
    <cfRule type="cellIs" dxfId="9399" priority="3189" stopIfTrue="1" operator="greaterThan">
      <formula>0</formula>
    </cfRule>
    <cfRule type="cellIs" dxfId="9398" priority="3190" stopIfTrue="1" operator="lessThan">
      <formula>0</formula>
    </cfRule>
  </conditionalFormatting>
  <conditionalFormatting sqref="AH1211:AH1222 AH1224:AH1234">
    <cfRule type="cellIs" dxfId="9397" priority="3187" stopIfTrue="1" operator="greaterThan">
      <formula>0</formula>
    </cfRule>
    <cfRule type="cellIs" dxfId="9396" priority="3188" stopIfTrue="1" operator="lessThan">
      <formula>0</formula>
    </cfRule>
  </conditionalFormatting>
  <conditionalFormatting sqref="AB1219:AB1222 AB1227:AB1229 AB1234">
    <cfRule type="cellIs" dxfId="9395" priority="3185" stopIfTrue="1" operator="greaterThan">
      <formula>0</formula>
    </cfRule>
    <cfRule type="cellIs" dxfId="9394" priority="3186" stopIfTrue="1" operator="lessThan">
      <formula>0</formula>
    </cfRule>
  </conditionalFormatting>
  <conditionalFormatting sqref="AE1219:AE1222 AE1229:AE1234 AE1224:AE1226">
    <cfRule type="cellIs" dxfId="9393" priority="3183" stopIfTrue="1" operator="greaterThan">
      <formula>0</formula>
    </cfRule>
    <cfRule type="cellIs" dxfId="9392" priority="3184" stopIfTrue="1" operator="lessThan">
      <formula>0</formula>
    </cfRule>
  </conditionalFormatting>
  <conditionalFormatting sqref="AE1200">
    <cfRule type="cellIs" dxfId="9391" priority="3181" stopIfTrue="1" operator="greaterThan">
      <formula>0</formula>
    </cfRule>
    <cfRule type="cellIs" dxfId="9390" priority="3182" stopIfTrue="1" operator="lessThan">
      <formula>0</formula>
    </cfRule>
  </conditionalFormatting>
  <conditionalFormatting sqref="AB1209">
    <cfRule type="cellIs" dxfId="9389" priority="3179" stopIfTrue="1" operator="greaterThan">
      <formula>0</formula>
    </cfRule>
    <cfRule type="cellIs" dxfId="9388" priority="3180" stopIfTrue="1" operator="lessThan">
      <formula>0</formula>
    </cfRule>
  </conditionalFormatting>
  <conditionalFormatting sqref="AE1209">
    <cfRule type="cellIs" dxfId="9387" priority="3177" stopIfTrue="1" operator="greaterThan">
      <formula>0</formula>
    </cfRule>
    <cfRule type="cellIs" dxfId="9386" priority="3178" stopIfTrue="1" operator="lessThan">
      <formula>0</formula>
    </cfRule>
  </conditionalFormatting>
  <conditionalFormatting sqref="AH1209">
    <cfRule type="cellIs" dxfId="9385" priority="3175" stopIfTrue="1" operator="greaterThan">
      <formula>0</formula>
    </cfRule>
    <cfRule type="cellIs" dxfId="9384" priority="3176" stopIfTrue="1" operator="lessThan">
      <formula>0</formula>
    </cfRule>
  </conditionalFormatting>
  <conditionalFormatting sqref="AB1210">
    <cfRule type="cellIs" dxfId="9383" priority="3173" stopIfTrue="1" operator="greaterThan">
      <formula>0</formula>
    </cfRule>
    <cfRule type="cellIs" dxfId="9382" priority="3174" stopIfTrue="1" operator="lessThan">
      <formula>0</formula>
    </cfRule>
  </conditionalFormatting>
  <conditionalFormatting sqref="AE1210">
    <cfRule type="cellIs" dxfId="9381" priority="3171" stopIfTrue="1" operator="greaterThan">
      <formula>0</formula>
    </cfRule>
    <cfRule type="cellIs" dxfId="9380" priority="3172" stopIfTrue="1" operator="lessThan">
      <formula>0</formula>
    </cfRule>
  </conditionalFormatting>
  <conditionalFormatting sqref="AH1210">
    <cfRule type="cellIs" dxfId="9379" priority="3169" stopIfTrue="1" operator="greaterThan">
      <formula>0</formula>
    </cfRule>
    <cfRule type="cellIs" dxfId="9378" priority="3170" stopIfTrue="1" operator="lessThan">
      <formula>0</formula>
    </cfRule>
  </conditionalFormatting>
  <conditionalFormatting sqref="AB1224:AB1226">
    <cfRule type="cellIs" dxfId="9377" priority="3167" stopIfTrue="1" operator="greaterThan">
      <formula>0</formula>
    </cfRule>
    <cfRule type="cellIs" dxfId="9376" priority="3168" stopIfTrue="1" operator="lessThan">
      <formula>0</formula>
    </cfRule>
  </conditionalFormatting>
  <conditionalFormatting sqref="AE1202">
    <cfRule type="cellIs" dxfId="9375" priority="3165" stopIfTrue="1" operator="greaterThan">
      <formula>0</formula>
    </cfRule>
    <cfRule type="cellIs" dxfId="9374" priority="3166" stopIfTrue="1" operator="lessThan">
      <formula>0</formula>
    </cfRule>
  </conditionalFormatting>
  <conditionalFormatting sqref="AE1202">
    <cfRule type="cellIs" dxfId="9373" priority="3163" stopIfTrue="1" operator="greaterThan">
      <formula>0</formula>
    </cfRule>
    <cfRule type="cellIs" dxfId="9372" priority="3164" stopIfTrue="1" operator="lessThan">
      <formula>0</formula>
    </cfRule>
  </conditionalFormatting>
  <conditionalFormatting sqref="AE1202">
    <cfRule type="cellIs" dxfId="9371" priority="3161" stopIfTrue="1" operator="greaterThan">
      <formula>0</formula>
    </cfRule>
    <cfRule type="cellIs" dxfId="9370" priority="3162" stopIfTrue="1" operator="lessThan">
      <formula>0</formula>
    </cfRule>
  </conditionalFormatting>
  <conditionalFormatting sqref="AE1202">
    <cfRule type="cellIs" dxfId="9369" priority="3159" stopIfTrue="1" operator="greaterThan">
      <formula>0</formula>
    </cfRule>
    <cfRule type="cellIs" dxfId="9368" priority="3160" stopIfTrue="1" operator="lessThan">
      <formula>0</formula>
    </cfRule>
  </conditionalFormatting>
  <conditionalFormatting sqref="AE1202">
    <cfRule type="cellIs" dxfId="9367" priority="3157" stopIfTrue="1" operator="greaterThan">
      <formula>0</formula>
    </cfRule>
    <cfRule type="cellIs" dxfId="9366" priority="3158" stopIfTrue="1" operator="lessThan">
      <formula>0</formula>
    </cfRule>
  </conditionalFormatting>
  <conditionalFormatting sqref="AB1202">
    <cfRule type="cellIs" dxfId="9365" priority="3155" stopIfTrue="1" operator="greaterThan">
      <formula>0</formula>
    </cfRule>
    <cfRule type="cellIs" dxfId="9364" priority="3156" stopIfTrue="1" operator="lessThan">
      <formula>0</formula>
    </cfRule>
  </conditionalFormatting>
  <conditionalFormatting sqref="AB1202">
    <cfRule type="cellIs" dxfId="9363" priority="3153" stopIfTrue="1" operator="greaterThan">
      <formula>0</formula>
    </cfRule>
    <cfRule type="cellIs" dxfId="9362" priority="3154" stopIfTrue="1" operator="lessThan">
      <formula>0</formula>
    </cfRule>
  </conditionalFormatting>
  <conditionalFormatting sqref="AB1202">
    <cfRule type="cellIs" dxfId="9361" priority="3151" stopIfTrue="1" operator="greaterThan">
      <formula>0</formula>
    </cfRule>
    <cfRule type="cellIs" dxfId="9360" priority="3152" stopIfTrue="1" operator="lessThan">
      <formula>0</formula>
    </cfRule>
  </conditionalFormatting>
  <conditionalFormatting sqref="AB1202">
    <cfRule type="cellIs" dxfId="9359" priority="3149" stopIfTrue="1" operator="greaterThan">
      <formula>0</formula>
    </cfRule>
    <cfRule type="cellIs" dxfId="9358" priority="3150" stopIfTrue="1" operator="lessThan">
      <formula>0</formula>
    </cfRule>
  </conditionalFormatting>
  <conditionalFormatting sqref="AB1202">
    <cfRule type="cellIs" dxfId="9357" priority="3147" stopIfTrue="1" operator="greaterThan">
      <formula>0</formula>
    </cfRule>
    <cfRule type="cellIs" dxfId="9356" priority="3148" stopIfTrue="1" operator="lessThan">
      <formula>0</formula>
    </cfRule>
  </conditionalFormatting>
  <conditionalFormatting sqref="AH1202">
    <cfRule type="cellIs" dxfId="9355" priority="3145" stopIfTrue="1" operator="greaterThan">
      <formula>0</formula>
    </cfRule>
    <cfRule type="cellIs" dxfId="9354" priority="3146" stopIfTrue="1" operator="lessThan">
      <formula>0</formula>
    </cfRule>
  </conditionalFormatting>
  <conditionalFormatting sqref="AH1202">
    <cfRule type="cellIs" dxfId="9353" priority="3143" stopIfTrue="1" operator="greaterThan">
      <formula>0</formula>
    </cfRule>
    <cfRule type="cellIs" dxfId="9352" priority="3144" stopIfTrue="1" operator="lessThan">
      <formula>0</formula>
    </cfRule>
  </conditionalFormatting>
  <conditionalFormatting sqref="AH1202">
    <cfRule type="cellIs" dxfId="9351" priority="3141" stopIfTrue="1" operator="greaterThan">
      <formula>0</formula>
    </cfRule>
    <cfRule type="cellIs" dxfId="9350" priority="3142" stopIfTrue="1" operator="lessThan">
      <formula>0</formula>
    </cfRule>
  </conditionalFormatting>
  <conditionalFormatting sqref="AH1202">
    <cfRule type="cellIs" dxfId="9349" priority="3139" stopIfTrue="1" operator="greaterThan">
      <formula>0</formula>
    </cfRule>
    <cfRule type="cellIs" dxfId="9348" priority="3140" stopIfTrue="1" operator="lessThan">
      <formula>0</formula>
    </cfRule>
  </conditionalFormatting>
  <conditionalFormatting sqref="AH1202">
    <cfRule type="cellIs" dxfId="9347" priority="3137" stopIfTrue="1" operator="greaterThan">
      <formula>0</formula>
    </cfRule>
    <cfRule type="cellIs" dxfId="9346" priority="3138" stopIfTrue="1" operator="lessThan">
      <formula>0</formula>
    </cfRule>
  </conditionalFormatting>
  <conditionalFormatting sqref="AX1202">
    <cfRule type="cellIs" dxfId="9345" priority="3135" stopIfTrue="1" operator="greaterThan">
      <formula>0</formula>
    </cfRule>
    <cfRule type="cellIs" dxfId="9344" priority="3136" stopIfTrue="1" operator="lessThan">
      <formula>0</formula>
    </cfRule>
  </conditionalFormatting>
  <conditionalFormatting sqref="AX1202">
    <cfRule type="cellIs" dxfId="9343" priority="3133" stopIfTrue="1" operator="greaterThan">
      <formula>0</formula>
    </cfRule>
    <cfRule type="cellIs" dxfId="9342" priority="3134" stopIfTrue="1" operator="lessThan">
      <formula>0</formula>
    </cfRule>
  </conditionalFormatting>
  <conditionalFormatting sqref="AX1202">
    <cfRule type="cellIs" dxfId="9341" priority="3131" stopIfTrue="1" operator="greaterThan">
      <formula>0</formula>
    </cfRule>
    <cfRule type="cellIs" dxfId="9340" priority="3132" stopIfTrue="1" operator="lessThan">
      <formula>0</formula>
    </cfRule>
  </conditionalFormatting>
  <conditionalFormatting sqref="AX1202">
    <cfRule type="cellIs" dxfId="9339" priority="3129" stopIfTrue="1" operator="greaterThan">
      <formula>0</formula>
    </cfRule>
    <cfRule type="cellIs" dxfId="9338" priority="3130" stopIfTrue="1" operator="lessThan">
      <formula>0</formula>
    </cfRule>
  </conditionalFormatting>
  <conditionalFormatting sqref="AX1202">
    <cfRule type="cellIs" dxfId="9337" priority="3127" stopIfTrue="1" operator="greaterThan">
      <formula>0</formula>
    </cfRule>
    <cfRule type="cellIs" dxfId="9336" priority="3128" stopIfTrue="1" operator="lessThan">
      <formula>0</formula>
    </cfRule>
  </conditionalFormatting>
  <conditionalFormatting sqref="AE422">
    <cfRule type="cellIs" dxfId="9335" priority="3125" stopIfTrue="1" operator="greaterThan">
      <formula>0</formula>
    </cfRule>
    <cfRule type="cellIs" dxfId="9334" priority="3126" stopIfTrue="1" operator="lessThan">
      <formula>0</formula>
    </cfRule>
  </conditionalFormatting>
  <conditionalFormatting sqref="AE422">
    <cfRule type="cellIs" dxfId="9333" priority="3123" stopIfTrue="1" operator="greaterThan">
      <formula>0</formula>
    </cfRule>
    <cfRule type="cellIs" dxfId="9332" priority="3124" stopIfTrue="1" operator="lessThan">
      <formula>0</formula>
    </cfRule>
  </conditionalFormatting>
  <conditionalFormatting sqref="AE422">
    <cfRule type="cellIs" dxfId="9331" priority="3121" stopIfTrue="1" operator="greaterThan">
      <formula>0</formula>
    </cfRule>
    <cfRule type="cellIs" dxfId="9330" priority="3122" stopIfTrue="1" operator="lessThan">
      <formula>0</formula>
    </cfRule>
  </conditionalFormatting>
  <conditionalFormatting sqref="AE422">
    <cfRule type="cellIs" dxfId="9329" priority="3119" stopIfTrue="1" operator="greaterThan">
      <formula>0</formula>
    </cfRule>
    <cfRule type="cellIs" dxfId="9328" priority="3120" stopIfTrue="1" operator="lessThan">
      <formula>0</formula>
    </cfRule>
  </conditionalFormatting>
  <conditionalFormatting sqref="AE422">
    <cfRule type="cellIs" dxfId="9327" priority="3117" stopIfTrue="1" operator="greaterThan">
      <formula>0</formula>
    </cfRule>
    <cfRule type="cellIs" dxfId="9326" priority="3118" stopIfTrue="1" operator="lessThan">
      <formula>0</formula>
    </cfRule>
  </conditionalFormatting>
  <conditionalFormatting sqref="AH422">
    <cfRule type="cellIs" dxfId="9325" priority="3115" stopIfTrue="1" operator="greaterThan">
      <formula>0</formula>
    </cfRule>
    <cfRule type="cellIs" dxfId="9324" priority="3116" stopIfTrue="1" operator="lessThan">
      <formula>0</formula>
    </cfRule>
  </conditionalFormatting>
  <conditionalFormatting sqref="AH422">
    <cfRule type="cellIs" dxfId="9323" priority="3113" stopIfTrue="1" operator="greaterThan">
      <formula>0</formula>
    </cfRule>
    <cfRule type="cellIs" dxfId="9322" priority="3114" stopIfTrue="1" operator="lessThan">
      <formula>0</formula>
    </cfRule>
  </conditionalFormatting>
  <conditionalFormatting sqref="AH422">
    <cfRule type="cellIs" dxfId="9321" priority="3111" stopIfTrue="1" operator="greaterThan">
      <formula>0</formula>
    </cfRule>
    <cfRule type="cellIs" dxfId="9320" priority="3112" stopIfTrue="1" operator="lessThan">
      <formula>0</formula>
    </cfRule>
  </conditionalFormatting>
  <conditionalFormatting sqref="AH422">
    <cfRule type="cellIs" dxfId="9319" priority="3109" stopIfTrue="1" operator="greaterThan">
      <formula>0</formula>
    </cfRule>
    <cfRule type="cellIs" dxfId="9318" priority="3110" stopIfTrue="1" operator="lessThan">
      <formula>0</formula>
    </cfRule>
  </conditionalFormatting>
  <conditionalFormatting sqref="AH422">
    <cfRule type="cellIs" dxfId="9317" priority="3107" stopIfTrue="1" operator="greaterThan">
      <formula>0</formula>
    </cfRule>
    <cfRule type="cellIs" dxfId="9316" priority="3108" stopIfTrue="1" operator="lessThan">
      <formula>0</formula>
    </cfRule>
  </conditionalFormatting>
  <conditionalFormatting sqref="AB422">
    <cfRule type="cellIs" dxfId="9315" priority="3105" stopIfTrue="1" operator="greaterThan">
      <formula>0</formula>
    </cfRule>
    <cfRule type="cellIs" dxfId="9314" priority="3106" stopIfTrue="1" operator="lessThan">
      <formula>0</formula>
    </cfRule>
  </conditionalFormatting>
  <conditionalFormatting sqref="AB422">
    <cfRule type="cellIs" dxfId="9313" priority="3103" stopIfTrue="1" operator="greaterThan">
      <formula>0</formula>
    </cfRule>
    <cfRule type="cellIs" dxfId="9312" priority="3104" stopIfTrue="1" operator="lessThan">
      <formula>0</formula>
    </cfRule>
  </conditionalFormatting>
  <conditionalFormatting sqref="AB422">
    <cfRule type="cellIs" dxfId="9311" priority="3101" stopIfTrue="1" operator="greaterThan">
      <formula>0</formula>
    </cfRule>
    <cfRule type="cellIs" dxfId="9310" priority="3102" stopIfTrue="1" operator="lessThan">
      <formula>0</formula>
    </cfRule>
  </conditionalFormatting>
  <conditionalFormatting sqref="AB422">
    <cfRule type="cellIs" dxfId="9309" priority="3099" stopIfTrue="1" operator="greaterThan">
      <formula>0</formula>
    </cfRule>
    <cfRule type="cellIs" dxfId="9308" priority="3100" stopIfTrue="1" operator="lessThan">
      <formula>0</formula>
    </cfRule>
  </conditionalFormatting>
  <conditionalFormatting sqref="AB422">
    <cfRule type="cellIs" dxfId="9307" priority="3097" stopIfTrue="1" operator="greaterThan">
      <formula>0</formula>
    </cfRule>
    <cfRule type="cellIs" dxfId="9306" priority="3098" stopIfTrue="1" operator="lessThan">
      <formula>0</formula>
    </cfRule>
  </conditionalFormatting>
  <conditionalFormatting sqref="AE1227:AE1228">
    <cfRule type="cellIs" dxfId="9305" priority="3095" stopIfTrue="1" operator="greaterThan">
      <formula>0</formula>
    </cfRule>
    <cfRule type="cellIs" dxfId="9304" priority="3096" stopIfTrue="1" operator="lessThan">
      <formula>0</formula>
    </cfRule>
  </conditionalFormatting>
  <conditionalFormatting sqref="AE1216:AE1217">
    <cfRule type="cellIs" dxfId="9303" priority="3093" stopIfTrue="1" operator="greaterThan">
      <formula>0</formula>
    </cfRule>
    <cfRule type="cellIs" dxfId="9302" priority="3094" stopIfTrue="1" operator="lessThan">
      <formula>0</formula>
    </cfRule>
  </conditionalFormatting>
  <conditionalFormatting sqref="AB1216">
    <cfRule type="cellIs" dxfId="9301" priority="3091" stopIfTrue="1" operator="greaterThan">
      <formula>0</formula>
    </cfRule>
    <cfRule type="cellIs" dxfId="9300" priority="3092" stopIfTrue="1" operator="lessThan">
      <formula>0</formula>
    </cfRule>
  </conditionalFormatting>
  <conditionalFormatting sqref="AB1230:AB1233">
    <cfRule type="cellIs" dxfId="9299" priority="3089" stopIfTrue="1" operator="greaterThan">
      <formula>0</formula>
    </cfRule>
    <cfRule type="cellIs" dxfId="9298" priority="3090" stopIfTrue="1" operator="lessThan">
      <formula>0</formula>
    </cfRule>
  </conditionalFormatting>
  <conditionalFormatting sqref="AB1236:AB1237">
    <cfRule type="cellIs" dxfId="9297" priority="3087" stopIfTrue="1" operator="greaterThan">
      <formula>0</formula>
    </cfRule>
    <cfRule type="cellIs" dxfId="9296" priority="3088" stopIfTrue="1" operator="lessThan">
      <formula>0</formula>
    </cfRule>
  </conditionalFormatting>
  <conditionalFormatting sqref="AE1236:AE1237">
    <cfRule type="cellIs" dxfId="9295" priority="3085" stopIfTrue="1" operator="greaterThan">
      <formula>0</formula>
    </cfRule>
    <cfRule type="cellIs" dxfId="9294" priority="3086" stopIfTrue="1" operator="lessThan">
      <formula>0</formula>
    </cfRule>
  </conditionalFormatting>
  <conditionalFormatting sqref="AX1228">
    <cfRule type="cellIs" dxfId="9293" priority="3083" stopIfTrue="1" operator="greaterThan">
      <formula>0</formula>
    </cfRule>
    <cfRule type="cellIs" dxfId="9292" priority="3084" stopIfTrue="1" operator="lessThan">
      <formula>0</formula>
    </cfRule>
  </conditionalFormatting>
  <conditionalFormatting sqref="AB1217:AB1218">
    <cfRule type="cellIs" dxfId="9291" priority="3081" stopIfTrue="1" operator="greaterThan">
      <formula>0</formula>
    </cfRule>
    <cfRule type="cellIs" dxfId="9290" priority="3082" stopIfTrue="1" operator="lessThan">
      <formula>0</formula>
    </cfRule>
  </conditionalFormatting>
  <conditionalFormatting sqref="AX1218">
    <cfRule type="cellIs" dxfId="9289" priority="3079" stopIfTrue="1" operator="greaterThan">
      <formula>0</formula>
    </cfRule>
    <cfRule type="cellIs" dxfId="9288" priority="3080" stopIfTrue="1" operator="lessThan">
      <formula>0</formula>
    </cfRule>
  </conditionalFormatting>
  <conditionalFormatting sqref="AE1218">
    <cfRule type="cellIs" dxfId="9287" priority="3077" stopIfTrue="1" operator="greaterThan">
      <formula>0</formula>
    </cfRule>
    <cfRule type="cellIs" dxfId="9286" priority="3078" stopIfTrue="1" operator="lessThan">
      <formula>0</formula>
    </cfRule>
  </conditionalFormatting>
  <conditionalFormatting sqref="AX1181">
    <cfRule type="cellIs" dxfId="9285" priority="3075" stopIfTrue="1" operator="greaterThan">
      <formula>0</formula>
    </cfRule>
    <cfRule type="cellIs" dxfId="9284" priority="3076" stopIfTrue="1" operator="lessThan">
      <formula>0</formula>
    </cfRule>
  </conditionalFormatting>
  <conditionalFormatting sqref="AE1238:AE1239">
    <cfRule type="cellIs" dxfId="9283" priority="3069" stopIfTrue="1" operator="greaterThan">
      <formula>0</formula>
    </cfRule>
    <cfRule type="cellIs" dxfId="9282" priority="3070" stopIfTrue="1" operator="lessThan">
      <formula>0</formula>
    </cfRule>
  </conditionalFormatting>
  <conditionalFormatting sqref="AB1238:AB1239">
    <cfRule type="cellIs" dxfId="9281" priority="3067" stopIfTrue="1" operator="greaterThan">
      <formula>0</formula>
    </cfRule>
    <cfRule type="cellIs" dxfId="9280" priority="3068" stopIfTrue="1" operator="lessThan">
      <formula>0</formula>
    </cfRule>
  </conditionalFormatting>
  <conditionalFormatting sqref="AB1223">
    <cfRule type="cellIs" dxfId="9279" priority="3065" stopIfTrue="1" operator="greaterThan">
      <formula>0</formula>
    </cfRule>
    <cfRule type="cellIs" dxfId="9278" priority="3066" stopIfTrue="1" operator="lessThan">
      <formula>0</formula>
    </cfRule>
  </conditionalFormatting>
  <conditionalFormatting sqref="AE1223">
    <cfRule type="cellIs" dxfId="9277" priority="3063" stopIfTrue="1" operator="greaterThan">
      <formula>0</formula>
    </cfRule>
    <cfRule type="cellIs" dxfId="9276" priority="3064" stopIfTrue="1" operator="lessThan">
      <formula>0</formula>
    </cfRule>
  </conditionalFormatting>
  <conditionalFormatting sqref="AH1223">
    <cfRule type="cellIs" dxfId="9275" priority="3061" stopIfTrue="1" operator="greaterThan">
      <formula>0</formula>
    </cfRule>
    <cfRule type="cellIs" dxfId="9274" priority="3062" stopIfTrue="1" operator="lessThan">
      <formula>0</formula>
    </cfRule>
  </conditionalFormatting>
  <conditionalFormatting sqref="AX1223">
    <cfRule type="cellIs" dxfId="9273" priority="3057" stopIfTrue="1" operator="greaterThan">
      <formula>0</formula>
    </cfRule>
    <cfRule type="cellIs" dxfId="9272" priority="3058" stopIfTrue="1" operator="lessThan">
      <formula>0</formula>
    </cfRule>
  </conditionalFormatting>
  <conditionalFormatting sqref="AH1236:AH1237">
    <cfRule type="cellIs" dxfId="9271" priority="3055" stopIfTrue="1" operator="greaterThan">
      <formula>0</formula>
    </cfRule>
    <cfRule type="cellIs" dxfId="9270" priority="3056" stopIfTrue="1" operator="lessThan">
      <formula>0</formula>
    </cfRule>
  </conditionalFormatting>
  <conditionalFormatting sqref="AX1240">
    <cfRule type="cellIs" dxfId="9269" priority="3051" stopIfTrue="1" operator="greaterThan">
      <formula>0</formula>
    </cfRule>
    <cfRule type="cellIs" dxfId="9268" priority="3052" stopIfTrue="1" operator="lessThan">
      <formula>0</formula>
    </cfRule>
  </conditionalFormatting>
  <conditionalFormatting sqref="AB1246">
    <cfRule type="cellIs" dxfId="9267" priority="3047" stopIfTrue="1" operator="greaterThan">
      <formula>0</formula>
    </cfRule>
    <cfRule type="cellIs" dxfId="9266" priority="3048" stopIfTrue="1" operator="lessThan">
      <formula>0</formula>
    </cfRule>
  </conditionalFormatting>
  <conditionalFormatting sqref="AE1246">
    <cfRule type="cellIs" dxfId="9265" priority="3045" stopIfTrue="1" operator="greaterThan">
      <formula>0</formula>
    </cfRule>
    <cfRule type="cellIs" dxfId="9264" priority="3046" stopIfTrue="1" operator="lessThan">
      <formula>0</formula>
    </cfRule>
  </conditionalFormatting>
  <conditionalFormatting sqref="AH1246">
    <cfRule type="cellIs" dxfId="9263" priority="3043" stopIfTrue="1" operator="greaterThan">
      <formula>0</formula>
    </cfRule>
    <cfRule type="cellIs" dxfId="9262" priority="3044" stopIfTrue="1" operator="lessThan">
      <formula>0</formula>
    </cfRule>
  </conditionalFormatting>
  <conditionalFormatting sqref="AB1253 AB1259">
    <cfRule type="cellIs" dxfId="9261" priority="3041" stopIfTrue="1" operator="greaterThan">
      <formula>0</formula>
    </cfRule>
    <cfRule type="cellIs" dxfId="9260" priority="3042" stopIfTrue="1" operator="lessThan">
      <formula>0</formula>
    </cfRule>
  </conditionalFormatting>
  <conditionalFormatting sqref="AE1253">
    <cfRule type="cellIs" dxfId="9259" priority="3037" stopIfTrue="1" operator="greaterThan">
      <formula>0</formula>
    </cfRule>
    <cfRule type="cellIs" dxfId="9258" priority="3038" stopIfTrue="1" operator="lessThan">
      <formula>0</formula>
    </cfRule>
  </conditionalFormatting>
  <conditionalFormatting sqref="AB1249">
    <cfRule type="cellIs" dxfId="9257" priority="3035" stopIfTrue="1" operator="greaterThan">
      <formula>0</formula>
    </cfRule>
    <cfRule type="cellIs" dxfId="9256" priority="3036" stopIfTrue="1" operator="lessThan">
      <formula>0</formula>
    </cfRule>
  </conditionalFormatting>
  <conditionalFormatting sqref="AX1248">
    <cfRule type="cellIs" dxfId="9255" priority="3031" stopIfTrue="1" operator="greaterThan">
      <formula>0</formula>
    </cfRule>
    <cfRule type="cellIs" dxfId="9254" priority="3032" stopIfTrue="1" operator="lessThan">
      <formula>0</formula>
    </cfRule>
  </conditionalFormatting>
  <conditionalFormatting sqref="AB1254">
    <cfRule type="cellIs" dxfId="9253" priority="3029" stopIfTrue="1" operator="greaterThan">
      <formula>0</formula>
    </cfRule>
    <cfRule type="cellIs" dxfId="9252" priority="3030" stopIfTrue="1" operator="lessThan">
      <formula>0</formula>
    </cfRule>
  </conditionalFormatting>
  <conditionalFormatting sqref="AE1254">
    <cfRule type="cellIs" dxfId="9251" priority="3027" stopIfTrue="1" operator="greaterThan">
      <formula>0</formula>
    </cfRule>
    <cfRule type="cellIs" dxfId="9250" priority="3028" stopIfTrue="1" operator="lessThan">
      <formula>0</formula>
    </cfRule>
  </conditionalFormatting>
  <conditionalFormatting sqref="AB1260 AB1262">
    <cfRule type="cellIs" dxfId="9249" priority="3025" stopIfTrue="1" operator="greaterThan">
      <formula>0</formula>
    </cfRule>
    <cfRule type="cellIs" dxfId="9248" priority="3026" stopIfTrue="1" operator="lessThan">
      <formula>0</formula>
    </cfRule>
  </conditionalFormatting>
  <conditionalFormatting sqref="AB1257:AB1258">
    <cfRule type="cellIs" dxfId="9247" priority="3023" stopIfTrue="1" operator="greaterThan">
      <formula>0</formula>
    </cfRule>
    <cfRule type="cellIs" dxfId="9246" priority="3024" stopIfTrue="1" operator="lessThan">
      <formula>0</formula>
    </cfRule>
  </conditionalFormatting>
  <conditionalFormatting sqref="AE1257:AE1258">
    <cfRule type="cellIs" dxfId="9245" priority="3021" stopIfTrue="1" operator="greaterThan">
      <formula>0</formula>
    </cfRule>
    <cfRule type="cellIs" dxfId="9244" priority="3022" stopIfTrue="1" operator="lessThan">
      <formula>0</formula>
    </cfRule>
  </conditionalFormatting>
  <conditionalFormatting sqref="AX1256">
    <cfRule type="cellIs" dxfId="9243" priority="3019" stopIfTrue="1" operator="greaterThan">
      <formula>0</formula>
    </cfRule>
    <cfRule type="cellIs" dxfId="9242" priority="3020" stopIfTrue="1" operator="lessThan">
      <formula>0</formula>
    </cfRule>
  </conditionalFormatting>
  <conditionalFormatting sqref="AB1265 AB1268:AB1269 AB1278 AB1275:AB1276 AB1280">
    <cfRule type="cellIs" dxfId="9241" priority="3017" stopIfTrue="1" operator="greaterThan">
      <formula>0</formula>
    </cfRule>
    <cfRule type="cellIs" dxfId="9240" priority="3018" stopIfTrue="1" operator="lessThan">
      <formula>0</formula>
    </cfRule>
  </conditionalFormatting>
  <conditionalFormatting sqref="AE1265 AE1268:AE1270 AE1278:AE1282 AE1275:AE1276">
    <cfRule type="cellIs" dxfId="9239" priority="3015" stopIfTrue="1" operator="greaterThan">
      <formula>0</formula>
    </cfRule>
    <cfRule type="cellIs" dxfId="9238" priority="3016" stopIfTrue="1" operator="lessThan">
      <formula>0</formula>
    </cfRule>
  </conditionalFormatting>
  <conditionalFormatting sqref="AE1266:AE1267">
    <cfRule type="cellIs" dxfId="9237" priority="3013" stopIfTrue="1" operator="greaterThan">
      <formula>0</formula>
    </cfRule>
    <cfRule type="cellIs" dxfId="9236" priority="3014" stopIfTrue="1" operator="lessThan">
      <formula>0</formula>
    </cfRule>
  </conditionalFormatting>
  <conditionalFormatting sqref="AB1266:AB1267">
    <cfRule type="cellIs" dxfId="9235" priority="3011" stopIfTrue="1" operator="greaterThan">
      <formula>0</formula>
    </cfRule>
    <cfRule type="cellIs" dxfId="9234" priority="3012" stopIfTrue="1" operator="lessThan">
      <formula>0</formula>
    </cfRule>
  </conditionalFormatting>
  <conditionalFormatting sqref="AB1243">
    <cfRule type="cellIs" dxfId="9233" priority="3009" stopIfTrue="1" operator="greaterThan">
      <formula>0</formula>
    </cfRule>
    <cfRule type="cellIs" dxfId="9232" priority="3010" stopIfTrue="1" operator="lessThan">
      <formula>0</formula>
    </cfRule>
  </conditionalFormatting>
  <conditionalFormatting sqref="AX1264">
    <cfRule type="cellIs" dxfId="9231" priority="3007" stopIfTrue="1" operator="greaterThan">
      <formula>0</formula>
    </cfRule>
    <cfRule type="cellIs" dxfId="9230" priority="3008" stopIfTrue="1" operator="lessThan">
      <formula>0</formula>
    </cfRule>
  </conditionalFormatting>
  <conditionalFormatting sqref="AB1264">
    <cfRule type="cellIs" dxfId="9229" priority="3005" stopIfTrue="1" operator="greaterThan">
      <formula>0</formula>
    </cfRule>
    <cfRule type="cellIs" dxfId="9228" priority="3006" stopIfTrue="1" operator="lessThan">
      <formula>0</formula>
    </cfRule>
  </conditionalFormatting>
  <conditionalFormatting sqref="AE1264">
    <cfRule type="cellIs" dxfId="9227" priority="3003" stopIfTrue="1" operator="greaterThan">
      <formula>0</formula>
    </cfRule>
    <cfRule type="cellIs" dxfId="9226" priority="3004" stopIfTrue="1" operator="lessThan">
      <formula>0</formula>
    </cfRule>
  </conditionalFormatting>
  <conditionalFormatting sqref="AB1271:AB1272">
    <cfRule type="cellIs" dxfId="9225" priority="3001" stopIfTrue="1" operator="greaterThan">
      <formula>0</formula>
    </cfRule>
    <cfRule type="cellIs" dxfId="9224" priority="3002" stopIfTrue="1" operator="lessThan">
      <formula>0</formula>
    </cfRule>
  </conditionalFormatting>
  <conditionalFormatting sqref="AE1271:AE1272">
    <cfRule type="cellIs" dxfId="9223" priority="2999" stopIfTrue="1" operator="greaterThan">
      <formula>0</formula>
    </cfRule>
    <cfRule type="cellIs" dxfId="9222" priority="3000" stopIfTrue="1" operator="lessThan">
      <formula>0</formula>
    </cfRule>
  </conditionalFormatting>
  <conditionalFormatting sqref="AB341">
    <cfRule type="cellIs" dxfId="9221" priority="2997" stopIfTrue="1" operator="greaterThan">
      <formula>0</formula>
    </cfRule>
    <cfRule type="cellIs" dxfId="9220" priority="2998" stopIfTrue="1" operator="lessThan">
      <formula>0</formula>
    </cfRule>
  </conditionalFormatting>
  <conditionalFormatting sqref="AB341">
    <cfRule type="cellIs" dxfId="9219" priority="2995" stopIfTrue="1" operator="greaterThan">
      <formula>0</formula>
    </cfRule>
    <cfRule type="cellIs" dxfId="9218" priority="2996" stopIfTrue="1" operator="lessThan">
      <formula>0</formula>
    </cfRule>
  </conditionalFormatting>
  <conditionalFormatting sqref="AE341">
    <cfRule type="cellIs" dxfId="9217" priority="2993" stopIfTrue="1" operator="greaterThan">
      <formula>0</formula>
    </cfRule>
    <cfRule type="cellIs" dxfId="9216" priority="2994" stopIfTrue="1" operator="lessThan">
      <formula>0</formula>
    </cfRule>
  </conditionalFormatting>
  <conditionalFormatting sqref="AE341">
    <cfRule type="cellIs" dxfId="9215" priority="2991" stopIfTrue="1" operator="greaterThan">
      <formula>0</formula>
    </cfRule>
    <cfRule type="cellIs" dxfId="9214" priority="2992" stopIfTrue="1" operator="lessThan">
      <formula>0</formula>
    </cfRule>
  </conditionalFormatting>
  <conditionalFormatting sqref="AB352">
    <cfRule type="cellIs" dxfId="9213" priority="2989" stopIfTrue="1" operator="greaterThan">
      <formula>0</formula>
    </cfRule>
    <cfRule type="cellIs" dxfId="9212" priority="2990" stopIfTrue="1" operator="lessThan">
      <formula>0</formula>
    </cfRule>
  </conditionalFormatting>
  <conditionalFormatting sqref="AB352">
    <cfRule type="cellIs" dxfId="9211" priority="2987" stopIfTrue="1" operator="greaterThan">
      <formula>0</formula>
    </cfRule>
    <cfRule type="cellIs" dxfId="9210" priority="2988" stopIfTrue="1" operator="lessThan">
      <formula>0</formula>
    </cfRule>
  </conditionalFormatting>
  <conditionalFormatting sqref="AE352">
    <cfRule type="cellIs" dxfId="9209" priority="2985" stopIfTrue="1" operator="greaterThan">
      <formula>0</formula>
    </cfRule>
    <cfRule type="cellIs" dxfId="9208" priority="2986" stopIfTrue="1" operator="lessThan">
      <formula>0</formula>
    </cfRule>
  </conditionalFormatting>
  <conditionalFormatting sqref="AE352">
    <cfRule type="cellIs" dxfId="9207" priority="2983" stopIfTrue="1" operator="greaterThan">
      <formula>0</formula>
    </cfRule>
    <cfRule type="cellIs" dxfId="9206" priority="2984" stopIfTrue="1" operator="lessThan">
      <formula>0</formula>
    </cfRule>
  </conditionalFormatting>
  <conditionalFormatting sqref="AE1014">
    <cfRule type="cellIs" dxfId="9205" priority="2981" stopIfTrue="1" operator="greaterThan">
      <formula>0</formula>
    </cfRule>
    <cfRule type="cellIs" dxfId="9204" priority="2982" stopIfTrue="1" operator="lessThan">
      <formula>0</formula>
    </cfRule>
  </conditionalFormatting>
  <conditionalFormatting sqref="AB1014">
    <cfRule type="cellIs" dxfId="9203" priority="2979" stopIfTrue="1" operator="greaterThan">
      <formula>0</formula>
    </cfRule>
    <cfRule type="cellIs" dxfId="9202" priority="2980" stopIfTrue="1" operator="lessThan">
      <formula>0</formula>
    </cfRule>
  </conditionalFormatting>
  <conditionalFormatting sqref="AE1036">
    <cfRule type="cellIs" dxfId="9201" priority="2977" stopIfTrue="1" operator="greaterThan">
      <formula>0</formula>
    </cfRule>
    <cfRule type="cellIs" dxfId="9200" priority="2978" stopIfTrue="1" operator="lessThan">
      <formula>0</formula>
    </cfRule>
  </conditionalFormatting>
  <conditionalFormatting sqref="AB1036">
    <cfRule type="cellIs" dxfId="9199" priority="2975" stopIfTrue="1" operator="greaterThan">
      <formula>0</formula>
    </cfRule>
    <cfRule type="cellIs" dxfId="9198" priority="2976" stopIfTrue="1" operator="lessThan">
      <formula>0</formula>
    </cfRule>
  </conditionalFormatting>
  <conditionalFormatting sqref="AE1057:AE1058">
    <cfRule type="cellIs" dxfId="9197" priority="2973" stopIfTrue="1" operator="greaterThan">
      <formula>0</formula>
    </cfRule>
    <cfRule type="cellIs" dxfId="9196" priority="2974" stopIfTrue="1" operator="lessThan">
      <formula>0</formula>
    </cfRule>
  </conditionalFormatting>
  <conditionalFormatting sqref="AB1057:AB1058">
    <cfRule type="cellIs" dxfId="9195" priority="2971" stopIfTrue="1" operator="greaterThan">
      <formula>0</formula>
    </cfRule>
    <cfRule type="cellIs" dxfId="9194" priority="2972" stopIfTrue="1" operator="lessThan">
      <formula>0</formula>
    </cfRule>
  </conditionalFormatting>
  <conditionalFormatting sqref="AE1070">
    <cfRule type="cellIs" dxfId="9193" priority="2969" stopIfTrue="1" operator="greaterThan">
      <formula>0</formula>
    </cfRule>
    <cfRule type="cellIs" dxfId="9192" priority="2970" stopIfTrue="1" operator="lessThan">
      <formula>0</formula>
    </cfRule>
  </conditionalFormatting>
  <conditionalFormatting sqref="AB1070">
    <cfRule type="cellIs" dxfId="9191" priority="2967" stopIfTrue="1" operator="greaterThan">
      <formula>0</formula>
    </cfRule>
    <cfRule type="cellIs" dxfId="9190" priority="2968" stopIfTrue="1" operator="lessThan">
      <formula>0</formula>
    </cfRule>
  </conditionalFormatting>
  <conditionalFormatting sqref="AB1083">
    <cfRule type="cellIs" dxfId="9189" priority="2965" stopIfTrue="1" operator="greaterThan">
      <formula>0</formula>
    </cfRule>
    <cfRule type="cellIs" dxfId="9188" priority="2966" stopIfTrue="1" operator="lessThan">
      <formula>0</formula>
    </cfRule>
  </conditionalFormatting>
  <conditionalFormatting sqref="AE1083">
    <cfRule type="cellIs" dxfId="9187" priority="2963" stopIfTrue="1" operator="greaterThan">
      <formula>0</formula>
    </cfRule>
    <cfRule type="cellIs" dxfId="9186" priority="2964" stopIfTrue="1" operator="lessThan">
      <formula>0</formula>
    </cfRule>
  </conditionalFormatting>
  <conditionalFormatting sqref="AB1117">
    <cfRule type="cellIs" dxfId="9185" priority="2961" stopIfTrue="1" operator="greaterThan">
      <formula>0</formula>
    </cfRule>
    <cfRule type="cellIs" dxfId="9184" priority="2962" stopIfTrue="1" operator="lessThan">
      <formula>0</formula>
    </cfRule>
  </conditionalFormatting>
  <conditionalFormatting sqref="AE1117">
    <cfRule type="cellIs" dxfId="9183" priority="2959" stopIfTrue="1" operator="greaterThan">
      <formula>0</formula>
    </cfRule>
    <cfRule type="cellIs" dxfId="9182" priority="2960" stopIfTrue="1" operator="lessThan">
      <formula>0</formula>
    </cfRule>
  </conditionalFormatting>
  <conditionalFormatting sqref="AE1136">
    <cfRule type="cellIs" dxfId="9181" priority="2957" stopIfTrue="1" operator="greaterThan">
      <formula>0</formula>
    </cfRule>
    <cfRule type="cellIs" dxfId="9180" priority="2958" stopIfTrue="1" operator="lessThan">
      <formula>0</formula>
    </cfRule>
  </conditionalFormatting>
  <conditionalFormatting sqref="AB1136">
    <cfRule type="cellIs" dxfId="9179" priority="2955" stopIfTrue="1" operator="greaterThan">
      <formula>0</formula>
    </cfRule>
    <cfRule type="cellIs" dxfId="9178" priority="2956" stopIfTrue="1" operator="lessThan">
      <formula>0</formula>
    </cfRule>
  </conditionalFormatting>
  <conditionalFormatting sqref="AE1214">
    <cfRule type="cellIs" dxfId="9177" priority="2953" stopIfTrue="1" operator="greaterThan">
      <formula>0</formula>
    </cfRule>
    <cfRule type="cellIs" dxfId="9176" priority="2954" stopIfTrue="1" operator="lessThan">
      <formula>0</formula>
    </cfRule>
  </conditionalFormatting>
  <conditionalFormatting sqref="AB1214">
    <cfRule type="cellIs" dxfId="9175" priority="2951" stopIfTrue="1" operator="greaterThan">
      <formula>0</formula>
    </cfRule>
    <cfRule type="cellIs" dxfId="9174" priority="2952" stopIfTrue="1" operator="lessThan">
      <formula>0</formula>
    </cfRule>
  </conditionalFormatting>
  <conditionalFormatting sqref="AE1158">
    <cfRule type="cellIs" dxfId="9173" priority="2949" stopIfTrue="1" operator="greaterThan">
      <formula>0</formula>
    </cfRule>
    <cfRule type="cellIs" dxfId="9172" priority="2950" stopIfTrue="1" operator="lessThan">
      <formula>0</formula>
    </cfRule>
  </conditionalFormatting>
  <conditionalFormatting sqref="AB1158">
    <cfRule type="cellIs" dxfId="9171" priority="2947" stopIfTrue="1" operator="greaterThan">
      <formula>0</formula>
    </cfRule>
    <cfRule type="cellIs" dxfId="9170" priority="2948" stopIfTrue="1" operator="lessThan">
      <formula>0</formula>
    </cfRule>
  </conditionalFormatting>
  <conditionalFormatting sqref="AE1149">
    <cfRule type="cellIs" dxfId="9169" priority="2945" stopIfTrue="1" operator="greaterThan">
      <formula>0</formula>
    </cfRule>
    <cfRule type="cellIs" dxfId="9168" priority="2946" stopIfTrue="1" operator="lessThan">
      <formula>0</formula>
    </cfRule>
  </conditionalFormatting>
  <conditionalFormatting sqref="AB1149">
    <cfRule type="cellIs" dxfId="9167" priority="2943" stopIfTrue="1" operator="greaterThan">
      <formula>0</formula>
    </cfRule>
    <cfRule type="cellIs" dxfId="9166" priority="2944" stopIfTrue="1" operator="lessThan">
      <formula>0</formula>
    </cfRule>
  </conditionalFormatting>
  <conditionalFormatting sqref="AE1108">
    <cfRule type="cellIs" dxfId="9165" priority="2941" stopIfTrue="1" operator="greaterThan">
      <formula>0</formula>
    </cfRule>
    <cfRule type="cellIs" dxfId="9164" priority="2942" stopIfTrue="1" operator="lessThan">
      <formula>0</formula>
    </cfRule>
  </conditionalFormatting>
  <conditionalFormatting sqref="AE1273:AE1274">
    <cfRule type="cellIs" dxfId="9163" priority="2939" stopIfTrue="1" operator="greaterThan">
      <formula>0</formula>
    </cfRule>
    <cfRule type="cellIs" dxfId="9162" priority="2940" stopIfTrue="1" operator="lessThan">
      <formula>0</formula>
    </cfRule>
  </conditionalFormatting>
  <conditionalFormatting sqref="AB1273:AB1274">
    <cfRule type="cellIs" dxfId="9161" priority="2937" stopIfTrue="1" operator="greaterThan">
      <formula>0</formula>
    </cfRule>
    <cfRule type="cellIs" dxfId="9160" priority="2938" stopIfTrue="1" operator="lessThan">
      <formula>0</formula>
    </cfRule>
  </conditionalFormatting>
  <conditionalFormatting sqref="AE1263">
    <cfRule type="cellIs" dxfId="9159" priority="2935" stopIfTrue="1" operator="greaterThan">
      <formula>0</formula>
    </cfRule>
    <cfRule type="cellIs" dxfId="9158" priority="2936" stopIfTrue="1" operator="lessThan">
      <formula>0</formula>
    </cfRule>
  </conditionalFormatting>
  <conditionalFormatting sqref="AB1263">
    <cfRule type="cellIs" dxfId="9157" priority="2933" stopIfTrue="1" operator="greaterThan">
      <formula>0</formula>
    </cfRule>
    <cfRule type="cellIs" dxfId="9156" priority="2934" stopIfTrue="1" operator="lessThan">
      <formula>0</formula>
    </cfRule>
  </conditionalFormatting>
  <conditionalFormatting sqref="AB123">
    <cfRule type="cellIs" dxfId="9155" priority="2931" stopIfTrue="1" operator="greaterThan">
      <formula>0</formula>
    </cfRule>
    <cfRule type="cellIs" dxfId="9154" priority="2932" stopIfTrue="1" operator="lessThan">
      <formula>0</formula>
    </cfRule>
  </conditionalFormatting>
  <conditionalFormatting sqref="AB123">
    <cfRule type="cellIs" dxfId="9153" priority="2929" stopIfTrue="1" operator="greaterThan">
      <formula>0</formula>
    </cfRule>
    <cfRule type="cellIs" dxfId="9152" priority="2930" stopIfTrue="1" operator="lessThan">
      <formula>0</formula>
    </cfRule>
  </conditionalFormatting>
  <conditionalFormatting sqref="AE123">
    <cfRule type="cellIs" dxfId="9151" priority="2927" stopIfTrue="1" operator="greaterThan">
      <formula>0</formula>
    </cfRule>
    <cfRule type="cellIs" dxfId="9150" priority="2928" stopIfTrue="1" operator="lessThan">
      <formula>0</formula>
    </cfRule>
  </conditionalFormatting>
  <conditionalFormatting sqref="AE123">
    <cfRule type="cellIs" dxfId="9149" priority="2925" stopIfTrue="1" operator="greaterThan">
      <formula>0</formula>
    </cfRule>
    <cfRule type="cellIs" dxfId="9148" priority="2926" stopIfTrue="1" operator="lessThan">
      <formula>0</formula>
    </cfRule>
  </conditionalFormatting>
  <conditionalFormatting sqref="AB413">
    <cfRule type="cellIs" dxfId="9147" priority="2923" stopIfTrue="1" operator="greaterThan">
      <formula>0</formula>
    </cfRule>
    <cfRule type="cellIs" dxfId="9146" priority="2924" stopIfTrue="1" operator="lessThan">
      <formula>0</formula>
    </cfRule>
  </conditionalFormatting>
  <conditionalFormatting sqref="AB413">
    <cfRule type="cellIs" dxfId="9145" priority="2921" stopIfTrue="1" operator="greaterThan">
      <formula>0</formula>
    </cfRule>
    <cfRule type="cellIs" dxfId="9144" priority="2922" stopIfTrue="1" operator="lessThan">
      <formula>0</formula>
    </cfRule>
  </conditionalFormatting>
  <conditionalFormatting sqref="AE413">
    <cfRule type="cellIs" dxfId="9143" priority="2919" stopIfTrue="1" operator="greaterThan">
      <formula>0</formula>
    </cfRule>
    <cfRule type="cellIs" dxfId="9142" priority="2920" stopIfTrue="1" operator="lessThan">
      <formula>0</formula>
    </cfRule>
  </conditionalFormatting>
  <conditionalFormatting sqref="AE413">
    <cfRule type="cellIs" dxfId="9141" priority="2917" stopIfTrue="1" operator="greaterThan">
      <formula>0</formula>
    </cfRule>
    <cfRule type="cellIs" dxfId="9140" priority="2918" stopIfTrue="1" operator="lessThan">
      <formula>0</formula>
    </cfRule>
  </conditionalFormatting>
  <conditionalFormatting sqref="AB1108">
    <cfRule type="cellIs" dxfId="9139" priority="2915" stopIfTrue="1" operator="greaterThan">
      <formula>0</formula>
    </cfRule>
    <cfRule type="cellIs" dxfId="9138" priority="2916" stopIfTrue="1" operator="lessThan">
      <formula>0</formula>
    </cfRule>
  </conditionalFormatting>
  <conditionalFormatting sqref="AE1040">
    <cfRule type="cellIs" dxfId="9137" priority="2913" stopIfTrue="1" operator="greaterThan">
      <formula>0</formula>
    </cfRule>
    <cfRule type="cellIs" dxfId="9136" priority="2914" stopIfTrue="1" operator="lessThan">
      <formula>0</formula>
    </cfRule>
  </conditionalFormatting>
  <conditionalFormatting sqref="AB1040">
    <cfRule type="cellIs" dxfId="9135" priority="2911" stopIfTrue="1" operator="greaterThan">
      <formula>0</formula>
    </cfRule>
    <cfRule type="cellIs" dxfId="9134" priority="2912" stopIfTrue="1" operator="lessThan">
      <formula>0</formula>
    </cfRule>
  </conditionalFormatting>
  <conditionalFormatting sqref="AB284">
    <cfRule type="cellIs" dxfId="9133" priority="2909" stopIfTrue="1" operator="greaterThan">
      <formula>0</formula>
    </cfRule>
    <cfRule type="cellIs" dxfId="9132" priority="2910" stopIfTrue="1" operator="lessThan">
      <formula>0</formula>
    </cfRule>
  </conditionalFormatting>
  <conditionalFormatting sqref="AB284">
    <cfRule type="cellIs" dxfId="9131" priority="2907" stopIfTrue="1" operator="greaterThan">
      <formula>0</formula>
    </cfRule>
    <cfRule type="cellIs" dxfId="9130" priority="2908" stopIfTrue="1" operator="lessThan">
      <formula>0</formula>
    </cfRule>
  </conditionalFormatting>
  <conditionalFormatting sqref="AE284">
    <cfRule type="cellIs" dxfId="9129" priority="2905" stopIfTrue="1" operator="greaterThan">
      <formula>0</formula>
    </cfRule>
    <cfRule type="cellIs" dxfId="9128" priority="2906" stopIfTrue="1" operator="lessThan">
      <formula>0</formula>
    </cfRule>
  </conditionalFormatting>
  <conditionalFormatting sqref="AE284">
    <cfRule type="cellIs" dxfId="9127" priority="2903" stopIfTrue="1" operator="greaterThan">
      <formula>0</formula>
    </cfRule>
    <cfRule type="cellIs" dxfId="9126" priority="2904" stopIfTrue="1" operator="lessThan">
      <formula>0</formula>
    </cfRule>
  </conditionalFormatting>
  <conditionalFormatting sqref="AE1255">
    <cfRule type="cellIs" dxfId="9125" priority="2901" stopIfTrue="1" operator="greaterThan">
      <formula>0</formula>
    </cfRule>
    <cfRule type="cellIs" dxfId="9124" priority="2902" stopIfTrue="1" operator="lessThan">
      <formula>0</formula>
    </cfRule>
  </conditionalFormatting>
  <conditionalFormatting sqref="AE1255">
    <cfRule type="cellIs" dxfId="9123" priority="2899" stopIfTrue="1" operator="greaterThan">
      <formula>0</formula>
    </cfRule>
    <cfRule type="cellIs" dxfId="9122" priority="2900" stopIfTrue="1" operator="lessThan">
      <formula>0</formula>
    </cfRule>
  </conditionalFormatting>
  <conditionalFormatting sqref="AE1255">
    <cfRule type="cellIs" dxfId="9121" priority="2897" stopIfTrue="1" operator="greaterThan">
      <formula>0</formula>
    </cfRule>
    <cfRule type="cellIs" dxfId="9120" priority="2898" stopIfTrue="1" operator="lessThan">
      <formula>0</formula>
    </cfRule>
  </conditionalFormatting>
  <conditionalFormatting sqref="AE1255">
    <cfRule type="cellIs" dxfId="9119" priority="2895" stopIfTrue="1" operator="greaterThan">
      <formula>0</formula>
    </cfRule>
    <cfRule type="cellIs" dxfId="9118" priority="2896" stopIfTrue="1" operator="lessThan">
      <formula>0</formula>
    </cfRule>
  </conditionalFormatting>
  <conditionalFormatting sqref="AE1255">
    <cfRule type="cellIs" dxfId="9117" priority="2893" stopIfTrue="1" operator="greaterThan">
      <formula>0</formula>
    </cfRule>
    <cfRule type="cellIs" dxfId="9116" priority="2894" stopIfTrue="1" operator="lessThan">
      <formula>0</formula>
    </cfRule>
  </conditionalFormatting>
  <conditionalFormatting sqref="AB1255">
    <cfRule type="cellIs" dxfId="9115" priority="2891" stopIfTrue="1" operator="greaterThan">
      <formula>0</formula>
    </cfRule>
    <cfRule type="cellIs" dxfId="9114" priority="2892" stopIfTrue="1" operator="lessThan">
      <formula>0</formula>
    </cfRule>
  </conditionalFormatting>
  <conditionalFormatting sqref="AB1255">
    <cfRule type="cellIs" dxfId="9113" priority="2889" stopIfTrue="1" operator="greaterThan">
      <formula>0</formula>
    </cfRule>
    <cfRule type="cellIs" dxfId="9112" priority="2890" stopIfTrue="1" operator="lessThan">
      <formula>0</formula>
    </cfRule>
  </conditionalFormatting>
  <conditionalFormatting sqref="AB1255">
    <cfRule type="cellIs" dxfId="9111" priority="2887" stopIfTrue="1" operator="greaterThan">
      <formula>0</formula>
    </cfRule>
    <cfRule type="cellIs" dxfId="9110" priority="2888" stopIfTrue="1" operator="lessThan">
      <formula>0</formula>
    </cfRule>
  </conditionalFormatting>
  <conditionalFormatting sqref="AB1255">
    <cfRule type="cellIs" dxfId="9109" priority="2885" stopIfTrue="1" operator="greaterThan">
      <formula>0</formula>
    </cfRule>
    <cfRule type="cellIs" dxfId="9108" priority="2886" stopIfTrue="1" operator="lessThan">
      <formula>0</formula>
    </cfRule>
  </conditionalFormatting>
  <conditionalFormatting sqref="AB1255">
    <cfRule type="cellIs" dxfId="9107" priority="2883" stopIfTrue="1" operator="greaterThan">
      <formula>0</formula>
    </cfRule>
    <cfRule type="cellIs" dxfId="9106" priority="2884" stopIfTrue="1" operator="lessThan">
      <formula>0</formula>
    </cfRule>
  </conditionalFormatting>
  <conditionalFormatting sqref="AH1255">
    <cfRule type="cellIs" dxfId="9105" priority="2881" stopIfTrue="1" operator="greaterThan">
      <formula>0</formula>
    </cfRule>
    <cfRule type="cellIs" dxfId="9104" priority="2882" stopIfTrue="1" operator="lessThan">
      <formula>0</formula>
    </cfRule>
  </conditionalFormatting>
  <conditionalFormatting sqref="AH1255">
    <cfRule type="cellIs" dxfId="9103" priority="2879" stopIfTrue="1" operator="greaterThan">
      <formula>0</formula>
    </cfRule>
    <cfRule type="cellIs" dxfId="9102" priority="2880" stopIfTrue="1" operator="lessThan">
      <formula>0</formula>
    </cfRule>
  </conditionalFormatting>
  <conditionalFormatting sqref="AH1255">
    <cfRule type="cellIs" dxfId="9101" priority="2877" stopIfTrue="1" operator="greaterThan">
      <formula>0</formula>
    </cfRule>
    <cfRule type="cellIs" dxfId="9100" priority="2878" stopIfTrue="1" operator="lessThan">
      <formula>0</formula>
    </cfRule>
  </conditionalFormatting>
  <conditionalFormatting sqref="AH1255">
    <cfRule type="cellIs" dxfId="9099" priority="2875" stopIfTrue="1" operator="greaterThan">
      <formula>0</formula>
    </cfRule>
    <cfRule type="cellIs" dxfId="9098" priority="2876" stopIfTrue="1" operator="lessThan">
      <formula>0</formula>
    </cfRule>
  </conditionalFormatting>
  <conditionalFormatting sqref="AH1255">
    <cfRule type="cellIs" dxfId="9097" priority="2873" stopIfTrue="1" operator="greaterThan">
      <formula>0</formula>
    </cfRule>
    <cfRule type="cellIs" dxfId="9096" priority="2874" stopIfTrue="1" operator="lessThan">
      <formula>0</formula>
    </cfRule>
  </conditionalFormatting>
  <conditionalFormatting sqref="AX1255">
    <cfRule type="cellIs" dxfId="9095" priority="2871" stopIfTrue="1" operator="greaterThan">
      <formula>0</formula>
    </cfRule>
    <cfRule type="cellIs" dxfId="9094" priority="2872" stopIfTrue="1" operator="lessThan">
      <formula>0</formula>
    </cfRule>
  </conditionalFormatting>
  <conditionalFormatting sqref="AX1255">
    <cfRule type="cellIs" dxfId="9093" priority="2869" stopIfTrue="1" operator="greaterThan">
      <formula>0</formula>
    </cfRule>
    <cfRule type="cellIs" dxfId="9092" priority="2870" stopIfTrue="1" operator="lessThan">
      <formula>0</formula>
    </cfRule>
  </conditionalFormatting>
  <conditionalFormatting sqref="AX1255">
    <cfRule type="cellIs" dxfId="9091" priority="2867" stopIfTrue="1" operator="greaterThan">
      <formula>0</formula>
    </cfRule>
    <cfRule type="cellIs" dxfId="9090" priority="2868" stopIfTrue="1" operator="lessThan">
      <formula>0</formula>
    </cfRule>
  </conditionalFormatting>
  <conditionalFormatting sqref="AX1255">
    <cfRule type="cellIs" dxfId="9089" priority="2865" stopIfTrue="1" operator="greaterThan">
      <formula>0</formula>
    </cfRule>
    <cfRule type="cellIs" dxfId="9088" priority="2866" stopIfTrue="1" operator="lessThan">
      <formula>0</formula>
    </cfRule>
  </conditionalFormatting>
  <conditionalFormatting sqref="AX1255">
    <cfRule type="cellIs" dxfId="9087" priority="2863" stopIfTrue="1" operator="greaterThan">
      <formula>0</formula>
    </cfRule>
    <cfRule type="cellIs" dxfId="9086" priority="2864" stopIfTrue="1" operator="lessThan">
      <formula>0</formula>
    </cfRule>
  </conditionalFormatting>
  <conditionalFormatting sqref="AB1281:AB1282">
    <cfRule type="cellIs" dxfId="9085" priority="2859" stopIfTrue="1" operator="greaterThan">
      <formula>0</formula>
    </cfRule>
    <cfRule type="cellIs" dxfId="9084" priority="2860" stopIfTrue="1" operator="lessThan">
      <formula>0</formula>
    </cfRule>
  </conditionalFormatting>
  <conditionalFormatting sqref="AB1270">
    <cfRule type="cellIs" dxfId="9083" priority="2857" stopIfTrue="1" operator="greaterThan">
      <formula>0</formula>
    </cfRule>
    <cfRule type="cellIs" dxfId="9082" priority="2858" stopIfTrue="1" operator="lessThan">
      <formula>0</formula>
    </cfRule>
  </conditionalFormatting>
  <conditionalFormatting sqref="AX1274">
    <cfRule type="cellIs" dxfId="9081" priority="2855" stopIfTrue="1" operator="greaterThan">
      <formula>0</formula>
    </cfRule>
    <cfRule type="cellIs" dxfId="9080" priority="2856" stopIfTrue="1" operator="lessThan">
      <formula>0</formula>
    </cfRule>
  </conditionalFormatting>
  <conditionalFormatting sqref="AB1286:AB1288">
    <cfRule type="cellIs" dxfId="9079" priority="2853" stopIfTrue="1" operator="greaterThan">
      <formula>0</formula>
    </cfRule>
    <cfRule type="cellIs" dxfId="9078" priority="2854" stopIfTrue="1" operator="lessThan">
      <formula>0</formula>
    </cfRule>
  </conditionalFormatting>
  <conditionalFormatting sqref="AE1286:AE1288 AE1291 AE1296 AE1299:AE1303 AE1306 AE1309:AE1312 AE1314:AE1315 AE1325:AE1327 AE1329 AE1331:AE1334 AE1338 AE1336 AE1340:AE1341 AE1317:AE1321">
    <cfRule type="cellIs" dxfId="9077" priority="2851" stopIfTrue="1" operator="greaterThan">
      <formula>0</formula>
    </cfRule>
    <cfRule type="cellIs" dxfId="9076" priority="2852" stopIfTrue="1" operator="lessThan">
      <formula>0</formula>
    </cfRule>
  </conditionalFormatting>
  <conditionalFormatting sqref="AE1283 AE1285">
    <cfRule type="cellIs" dxfId="9075" priority="2849" stopIfTrue="1" operator="greaterThan">
      <formula>0</formula>
    </cfRule>
    <cfRule type="cellIs" dxfId="9074" priority="2850" stopIfTrue="1" operator="lessThan">
      <formula>0</formula>
    </cfRule>
  </conditionalFormatting>
  <conditionalFormatting sqref="AB1283 AB1285">
    <cfRule type="cellIs" dxfId="9073" priority="2847" stopIfTrue="1" operator="greaterThan">
      <formula>0</formula>
    </cfRule>
    <cfRule type="cellIs" dxfId="9072" priority="2848" stopIfTrue="1" operator="lessThan">
      <formula>0</formula>
    </cfRule>
  </conditionalFormatting>
  <conditionalFormatting sqref="AB1291">
    <cfRule type="cellIs" dxfId="9071" priority="2845" stopIfTrue="1" operator="greaterThan">
      <formula>0</formula>
    </cfRule>
    <cfRule type="cellIs" dxfId="9070" priority="2846" stopIfTrue="1" operator="lessThan">
      <formula>0</formula>
    </cfRule>
  </conditionalFormatting>
  <conditionalFormatting sqref="AX1285">
    <cfRule type="cellIs" dxfId="9069" priority="2843" stopIfTrue="1" operator="greaterThan">
      <formula>0</formula>
    </cfRule>
    <cfRule type="cellIs" dxfId="9068" priority="2844" stopIfTrue="1" operator="lessThan">
      <formula>0</formula>
    </cfRule>
  </conditionalFormatting>
  <conditionalFormatting sqref="AB1289">
    <cfRule type="cellIs" dxfId="9067" priority="2841" stopIfTrue="1" operator="greaterThan">
      <formula>0</formula>
    </cfRule>
    <cfRule type="cellIs" dxfId="9066" priority="2842" stopIfTrue="1" operator="lessThan">
      <formula>0</formula>
    </cfRule>
  </conditionalFormatting>
  <conditionalFormatting sqref="AE1289">
    <cfRule type="cellIs" dxfId="9065" priority="2839" stopIfTrue="1" operator="greaterThan">
      <formula>0</formula>
    </cfRule>
    <cfRule type="cellIs" dxfId="9064" priority="2840" stopIfTrue="1" operator="lessThan">
      <formula>0</formula>
    </cfRule>
  </conditionalFormatting>
  <conditionalFormatting sqref="AB1296 AB1299:AB1300">
    <cfRule type="cellIs" dxfId="9063" priority="2837" stopIfTrue="1" operator="greaterThan">
      <formula>0</formula>
    </cfRule>
    <cfRule type="cellIs" dxfId="9062" priority="2838" stopIfTrue="1" operator="lessThan">
      <formula>0</formula>
    </cfRule>
  </conditionalFormatting>
  <conditionalFormatting sqref="AE1293:AE1295">
    <cfRule type="cellIs" dxfId="9061" priority="2835" stopIfTrue="1" operator="greaterThan">
      <formula>0</formula>
    </cfRule>
    <cfRule type="cellIs" dxfId="9060" priority="2836" stopIfTrue="1" operator="lessThan">
      <formula>0</formula>
    </cfRule>
  </conditionalFormatting>
  <conditionalFormatting sqref="AB1293:AB1295">
    <cfRule type="cellIs" dxfId="9059" priority="2833" stopIfTrue="1" operator="greaterThan">
      <formula>0</formula>
    </cfRule>
    <cfRule type="cellIs" dxfId="9058" priority="2834" stopIfTrue="1" operator="lessThan">
      <formula>0</formula>
    </cfRule>
  </conditionalFormatting>
  <conditionalFormatting sqref="AB1292">
    <cfRule type="cellIs" dxfId="9057" priority="2821" stopIfTrue="1" operator="greaterThan">
      <formula>0</formula>
    </cfRule>
    <cfRule type="cellIs" dxfId="9056" priority="2822" stopIfTrue="1" operator="lessThan">
      <formula>0</formula>
    </cfRule>
  </conditionalFormatting>
  <conditionalFormatting sqref="AB1292">
    <cfRule type="cellIs" dxfId="9055" priority="2819" stopIfTrue="1" operator="greaterThan">
      <formula>0</formula>
    </cfRule>
    <cfRule type="cellIs" dxfId="9054" priority="2820" stopIfTrue="1" operator="lessThan">
      <formula>0</formula>
    </cfRule>
  </conditionalFormatting>
  <conditionalFormatting sqref="AB1292">
    <cfRule type="cellIs" dxfId="9053" priority="2817" stopIfTrue="1" operator="greaterThan">
      <formula>0</formula>
    </cfRule>
    <cfRule type="cellIs" dxfId="9052" priority="2818" stopIfTrue="1" operator="lessThan">
      <formula>0</formula>
    </cfRule>
  </conditionalFormatting>
  <conditionalFormatting sqref="AB1292">
    <cfRule type="cellIs" dxfId="9051" priority="2815" stopIfTrue="1" operator="greaterThan">
      <formula>0</formula>
    </cfRule>
    <cfRule type="cellIs" dxfId="9050" priority="2816" stopIfTrue="1" operator="lessThan">
      <formula>0</formula>
    </cfRule>
  </conditionalFormatting>
  <conditionalFormatting sqref="AB1292">
    <cfRule type="cellIs" dxfId="9049" priority="2813" stopIfTrue="1" operator="greaterThan">
      <formula>0</formula>
    </cfRule>
    <cfRule type="cellIs" dxfId="9048" priority="2814" stopIfTrue="1" operator="lessThan">
      <formula>0</formula>
    </cfRule>
  </conditionalFormatting>
  <conditionalFormatting sqref="AE1292">
    <cfRule type="cellIs" dxfId="9047" priority="2811" stopIfTrue="1" operator="greaterThan">
      <formula>0</formula>
    </cfRule>
    <cfRule type="cellIs" dxfId="9046" priority="2812" stopIfTrue="1" operator="lessThan">
      <formula>0</formula>
    </cfRule>
  </conditionalFormatting>
  <conditionalFormatting sqref="AE1292">
    <cfRule type="cellIs" dxfId="9045" priority="2809" stopIfTrue="1" operator="greaterThan">
      <formula>0</formula>
    </cfRule>
    <cfRule type="cellIs" dxfId="9044" priority="2810" stopIfTrue="1" operator="lessThan">
      <formula>0</formula>
    </cfRule>
  </conditionalFormatting>
  <conditionalFormatting sqref="AE1292">
    <cfRule type="cellIs" dxfId="9043" priority="2807" stopIfTrue="1" operator="greaterThan">
      <formula>0</formula>
    </cfRule>
    <cfRule type="cellIs" dxfId="9042" priority="2808" stopIfTrue="1" operator="lessThan">
      <formula>0</formula>
    </cfRule>
  </conditionalFormatting>
  <conditionalFormatting sqref="AE1292">
    <cfRule type="cellIs" dxfId="9041" priority="2805" stopIfTrue="1" operator="greaterThan">
      <formula>0</formula>
    </cfRule>
    <cfRule type="cellIs" dxfId="9040" priority="2806" stopIfTrue="1" operator="lessThan">
      <formula>0</formula>
    </cfRule>
  </conditionalFormatting>
  <conditionalFormatting sqref="AE1292">
    <cfRule type="cellIs" dxfId="9039" priority="2803" stopIfTrue="1" operator="greaterThan">
      <formula>0</formula>
    </cfRule>
    <cfRule type="cellIs" dxfId="9038" priority="2804" stopIfTrue="1" operator="lessThan">
      <formula>0</formula>
    </cfRule>
  </conditionalFormatting>
  <conditionalFormatting sqref="AH1292">
    <cfRule type="cellIs" dxfId="9037" priority="2801" stopIfTrue="1" operator="greaterThan">
      <formula>0</formula>
    </cfRule>
    <cfRule type="cellIs" dxfId="9036" priority="2802" stopIfTrue="1" operator="lessThan">
      <formula>0</formula>
    </cfRule>
  </conditionalFormatting>
  <conditionalFormatting sqref="AH1292">
    <cfRule type="cellIs" dxfId="9035" priority="2799" stopIfTrue="1" operator="greaterThan">
      <formula>0</formula>
    </cfRule>
    <cfRule type="cellIs" dxfId="9034" priority="2800" stopIfTrue="1" operator="lessThan">
      <formula>0</formula>
    </cfRule>
  </conditionalFormatting>
  <conditionalFormatting sqref="AH1292">
    <cfRule type="cellIs" dxfId="9033" priority="2797" stopIfTrue="1" operator="greaterThan">
      <formula>0</formula>
    </cfRule>
    <cfRule type="cellIs" dxfId="9032" priority="2798" stopIfTrue="1" operator="lessThan">
      <formula>0</formula>
    </cfRule>
  </conditionalFormatting>
  <conditionalFormatting sqref="AH1292">
    <cfRule type="cellIs" dxfId="9031" priority="2795" stopIfTrue="1" operator="greaterThan">
      <formula>0</formula>
    </cfRule>
    <cfRule type="cellIs" dxfId="9030" priority="2796" stopIfTrue="1" operator="lessThan">
      <formula>0</formula>
    </cfRule>
  </conditionalFormatting>
  <conditionalFormatting sqref="AH1292">
    <cfRule type="cellIs" dxfId="9029" priority="2793" stopIfTrue="1" operator="greaterThan">
      <formula>0</formula>
    </cfRule>
    <cfRule type="cellIs" dxfId="9028" priority="2794" stopIfTrue="1" operator="lessThan">
      <formula>0</formula>
    </cfRule>
  </conditionalFormatting>
  <conditionalFormatting sqref="AX1292">
    <cfRule type="cellIs" dxfId="9027" priority="2791" stopIfTrue="1" operator="greaterThan">
      <formula>0</formula>
    </cfRule>
    <cfRule type="cellIs" dxfId="9026" priority="2792" stopIfTrue="1" operator="lessThan">
      <formula>0</formula>
    </cfRule>
  </conditionalFormatting>
  <conditionalFormatting sqref="AX1292">
    <cfRule type="cellIs" dxfId="9025" priority="2789" stopIfTrue="1" operator="greaterThan">
      <formula>0</formula>
    </cfRule>
    <cfRule type="cellIs" dxfId="9024" priority="2790" stopIfTrue="1" operator="lessThan">
      <formula>0</formula>
    </cfRule>
  </conditionalFormatting>
  <conditionalFormatting sqref="AX1292">
    <cfRule type="cellIs" dxfId="9023" priority="2787" stopIfTrue="1" operator="greaterThan">
      <formula>0</formula>
    </cfRule>
    <cfRule type="cellIs" dxfId="9022" priority="2788" stopIfTrue="1" operator="lessThan">
      <formula>0</formula>
    </cfRule>
  </conditionalFormatting>
  <conditionalFormatting sqref="AX1292">
    <cfRule type="cellIs" dxfId="9021" priority="2785" stopIfTrue="1" operator="greaterThan">
      <formula>0</formula>
    </cfRule>
    <cfRule type="cellIs" dxfId="9020" priority="2786" stopIfTrue="1" operator="lessThan">
      <formula>0</formula>
    </cfRule>
  </conditionalFormatting>
  <conditionalFormatting sqref="AX1292">
    <cfRule type="cellIs" dxfId="9019" priority="2783" stopIfTrue="1" operator="greaterThan">
      <formula>0</formula>
    </cfRule>
    <cfRule type="cellIs" dxfId="9018" priority="2784" stopIfTrue="1" operator="lessThan">
      <formula>0</formula>
    </cfRule>
  </conditionalFormatting>
  <conditionalFormatting sqref="AB1301:AB1303">
    <cfRule type="cellIs" dxfId="9017" priority="2781" stopIfTrue="1" operator="greaterThan">
      <formula>0</formula>
    </cfRule>
    <cfRule type="cellIs" dxfId="9016" priority="2782" stopIfTrue="1" operator="lessThan">
      <formula>0</formula>
    </cfRule>
  </conditionalFormatting>
  <conditionalFormatting sqref="AB1284">
    <cfRule type="cellIs" dxfId="9015" priority="2779" stopIfTrue="1" operator="greaterThan">
      <formula>0</formula>
    </cfRule>
    <cfRule type="cellIs" dxfId="9014" priority="2780" stopIfTrue="1" operator="lessThan">
      <formula>0</formula>
    </cfRule>
  </conditionalFormatting>
  <conditionalFormatting sqref="AB1297:AB1298">
    <cfRule type="cellIs" dxfId="9013" priority="2777" stopIfTrue="1" operator="greaterThan">
      <formula>0</formula>
    </cfRule>
    <cfRule type="cellIs" dxfId="9012" priority="2778" stopIfTrue="1" operator="lessThan">
      <formula>0</formula>
    </cfRule>
  </conditionalFormatting>
  <conditionalFormatting sqref="AE1284">
    <cfRule type="cellIs" dxfId="9011" priority="2775" stopIfTrue="1" operator="greaterThan">
      <formula>0</formula>
    </cfRule>
    <cfRule type="cellIs" dxfId="9010" priority="2776" stopIfTrue="1" operator="lessThan">
      <formula>0</formula>
    </cfRule>
  </conditionalFormatting>
  <conditionalFormatting sqref="AE1297:AE1298">
    <cfRule type="cellIs" dxfId="9009" priority="2773" stopIfTrue="1" operator="greaterThan">
      <formula>0</formula>
    </cfRule>
    <cfRule type="cellIs" dxfId="9008" priority="2774" stopIfTrue="1" operator="lessThan">
      <formula>0</formula>
    </cfRule>
  </conditionalFormatting>
  <conditionalFormatting sqref="AX1295">
    <cfRule type="cellIs" dxfId="9007" priority="2771" stopIfTrue="1" operator="greaterThan">
      <formula>0</formula>
    </cfRule>
    <cfRule type="cellIs" dxfId="9006" priority="2772" stopIfTrue="1" operator="lessThan">
      <formula>0</formula>
    </cfRule>
  </conditionalFormatting>
  <conditionalFormatting sqref="AB1277">
    <cfRule type="cellIs" dxfId="9005" priority="2769" stopIfTrue="1" operator="greaterThan">
      <formula>0</formula>
    </cfRule>
    <cfRule type="cellIs" dxfId="9004" priority="2770" stopIfTrue="1" operator="lessThan">
      <formula>0</formula>
    </cfRule>
  </conditionalFormatting>
  <conditionalFormatting sqref="AB1256">
    <cfRule type="cellIs" dxfId="9003" priority="2767" stopIfTrue="1" operator="greaterThan">
      <formula>0</formula>
    </cfRule>
    <cfRule type="cellIs" dxfId="9002" priority="2768" stopIfTrue="1" operator="lessThan">
      <formula>0</formula>
    </cfRule>
  </conditionalFormatting>
  <conditionalFormatting sqref="AB1242">
    <cfRule type="cellIs" dxfId="9001" priority="2765" stopIfTrue="1" operator="greaterThan">
      <formula>0</formula>
    </cfRule>
    <cfRule type="cellIs" dxfId="9000" priority="2766" stopIfTrue="1" operator="lessThan">
      <formula>0</formula>
    </cfRule>
  </conditionalFormatting>
  <conditionalFormatting sqref="AE1277">
    <cfRule type="cellIs" dxfId="8999" priority="2763" stopIfTrue="1" operator="greaterThan">
      <formula>0</formula>
    </cfRule>
    <cfRule type="cellIs" dxfId="8998" priority="2764" stopIfTrue="1" operator="lessThan">
      <formula>0</formula>
    </cfRule>
  </conditionalFormatting>
  <conditionalFormatting sqref="AE1256">
    <cfRule type="cellIs" dxfId="8997" priority="2761" stopIfTrue="1" operator="greaterThan">
      <formula>0</formula>
    </cfRule>
    <cfRule type="cellIs" dxfId="8996" priority="2762" stopIfTrue="1" operator="lessThan">
      <formula>0</formula>
    </cfRule>
  </conditionalFormatting>
  <conditionalFormatting sqref="AE1242">
    <cfRule type="cellIs" dxfId="8995" priority="2759" stopIfTrue="1" operator="greaterThan">
      <formula>0</formula>
    </cfRule>
    <cfRule type="cellIs" dxfId="8994" priority="2760" stopIfTrue="1" operator="lessThan">
      <formula>0</formula>
    </cfRule>
  </conditionalFormatting>
  <conditionalFormatting sqref="AB1306 AB1309">
    <cfRule type="cellIs" dxfId="8993" priority="2757" stopIfTrue="1" operator="greaterThan">
      <formula>0</formula>
    </cfRule>
    <cfRule type="cellIs" dxfId="8992" priority="2758" stopIfTrue="1" operator="lessThan">
      <formula>0</formula>
    </cfRule>
  </conditionalFormatting>
  <conditionalFormatting sqref="AX1263">
    <cfRule type="cellIs" dxfId="8991" priority="2755" stopIfTrue="1" operator="greaterThan">
      <formula>0</formula>
    </cfRule>
    <cfRule type="cellIs" dxfId="8990" priority="2756" stopIfTrue="1" operator="lessThan">
      <formula>0</formula>
    </cfRule>
  </conditionalFormatting>
  <conditionalFormatting sqref="AX1290">
    <cfRule type="cellIs" dxfId="8989" priority="2753" stopIfTrue="1" operator="greaterThan">
      <formula>0</formula>
    </cfRule>
    <cfRule type="cellIs" dxfId="8988" priority="2754" stopIfTrue="1" operator="lessThan">
      <formula>0</formula>
    </cfRule>
  </conditionalFormatting>
  <conditionalFormatting sqref="AB1290">
    <cfRule type="cellIs" dxfId="8987" priority="2751" stopIfTrue="1" operator="greaterThan">
      <formula>0</formula>
    </cfRule>
    <cfRule type="cellIs" dxfId="8986" priority="2752" stopIfTrue="1" operator="lessThan">
      <formula>0</formula>
    </cfRule>
  </conditionalFormatting>
  <conditionalFormatting sqref="AE1290">
    <cfRule type="cellIs" dxfId="8985" priority="2749" stopIfTrue="1" operator="greaterThan">
      <formula>0</formula>
    </cfRule>
    <cfRule type="cellIs" dxfId="8984" priority="2750" stopIfTrue="1" operator="lessThan">
      <formula>0</formula>
    </cfRule>
  </conditionalFormatting>
  <conditionalFormatting sqref="AH1290">
    <cfRule type="cellIs" dxfId="8983" priority="2747" stopIfTrue="1" operator="greaterThan">
      <formula>0</formula>
    </cfRule>
    <cfRule type="cellIs" dxfId="8982" priority="2748" stopIfTrue="1" operator="lessThan">
      <formula>0</formula>
    </cfRule>
  </conditionalFormatting>
  <conditionalFormatting sqref="AB1307">
    <cfRule type="cellIs" dxfId="8981" priority="2745" stopIfTrue="1" operator="greaterThan">
      <formula>0</formula>
    </cfRule>
    <cfRule type="cellIs" dxfId="8980" priority="2746" stopIfTrue="1" operator="lessThan">
      <formula>0</formula>
    </cfRule>
  </conditionalFormatting>
  <conditionalFormatting sqref="AE1307">
    <cfRule type="cellIs" dxfId="8979" priority="2743" stopIfTrue="1" operator="greaterThan">
      <formula>0</formula>
    </cfRule>
    <cfRule type="cellIs" dxfId="8978" priority="2744" stopIfTrue="1" operator="lessThan">
      <formula>0</formula>
    </cfRule>
  </conditionalFormatting>
  <conditionalFormatting sqref="AB1304">
    <cfRule type="cellIs" dxfId="8977" priority="2741" stopIfTrue="1" operator="greaterThan">
      <formula>0</formula>
    </cfRule>
    <cfRule type="cellIs" dxfId="8976" priority="2742" stopIfTrue="1" operator="lessThan">
      <formula>0</formula>
    </cfRule>
  </conditionalFormatting>
  <conditionalFormatting sqref="AE1304">
    <cfRule type="cellIs" dxfId="8975" priority="2739" stopIfTrue="1" operator="greaterThan">
      <formula>0</formula>
    </cfRule>
    <cfRule type="cellIs" dxfId="8974" priority="2740" stopIfTrue="1" operator="lessThan">
      <formula>0</formula>
    </cfRule>
  </conditionalFormatting>
  <conditionalFormatting sqref="AB1310:AB1312 AB1314">
    <cfRule type="cellIs" dxfId="8973" priority="2737" stopIfTrue="1" operator="greaterThan">
      <formula>0</formula>
    </cfRule>
    <cfRule type="cellIs" dxfId="8972" priority="2738" stopIfTrue="1" operator="lessThan">
      <formula>0</formula>
    </cfRule>
  </conditionalFormatting>
  <conditionalFormatting sqref="AB1308">
    <cfRule type="cellIs" dxfId="8971" priority="2735" stopIfTrue="1" operator="greaterThan">
      <formula>0</formula>
    </cfRule>
    <cfRule type="cellIs" dxfId="8970" priority="2736" stopIfTrue="1" operator="lessThan">
      <formula>0</formula>
    </cfRule>
  </conditionalFormatting>
  <conditionalFormatting sqref="AE1308">
    <cfRule type="cellIs" dxfId="8969" priority="2733" stopIfTrue="1" operator="greaterThan">
      <formula>0</formula>
    </cfRule>
    <cfRule type="cellIs" dxfId="8968" priority="2734" stopIfTrue="1" operator="lessThan">
      <formula>0</formula>
    </cfRule>
  </conditionalFormatting>
  <conditionalFormatting sqref="AX1305">
    <cfRule type="cellIs" dxfId="8967" priority="2731" stopIfTrue="1" operator="greaterThan">
      <formula>0</formula>
    </cfRule>
    <cfRule type="cellIs" dxfId="8966" priority="2732" stopIfTrue="1" operator="lessThan">
      <formula>0</formula>
    </cfRule>
  </conditionalFormatting>
  <conditionalFormatting sqref="AB1305">
    <cfRule type="cellIs" dxfId="8965" priority="2729" stopIfTrue="1" operator="greaterThan">
      <formula>0</formula>
    </cfRule>
    <cfRule type="cellIs" dxfId="8964" priority="2730" stopIfTrue="1" operator="lessThan">
      <formula>0</formula>
    </cfRule>
  </conditionalFormatting>
  <conditionalFormatting sqref="AE1305">
    <cfRule type="cellIs" dxfId="8963" priority="2727" stopIfTrue="1" operator="greaterThan">
      <formula>0</formula>
    </cfRule>
    <cfRule type="cellIs" dxfId="8962" priority="2728" stopIfTrue="1" operator="lessThan">
      <formula>0</formula>
    </cfRule>
  </conditionalFormatting>
  <conditionalFormatting sqref="AB1315 AB1318:AB1319">
    <cfRule type="cellIs" dxfId="8961" priority="2725" stopIfTrue="1" operator="greaterThan">
      <formula>0</formula>
    </cfRule>
    <cfRule type="cellIs" dxfId="8960" priority="2726" stopIfTrue="1" operator="lessThan">
      <formula>0</formula>
    </cfRule>
  </conditionalFormatting>
  <conditionalFormatting sqref="AB1320:AB1321">
    <cfRule type="cellIs" dxfId="8959" priority="2723" stopIfTrue="1" operator="greaterThan">
      <formula>0</formula>
    </cfRule>
    <cfRule type="cellIs" dxfId="8958" priority="2724" stopIfTrue="1" operator="lessThan">
      <formula>0</formula>
    </cfRule>
  </conditionalFormatting>
  <conditionalFormatting sqref="AX1314">
    <cfRule type="cellIs" dxfId="8957" priority="2721" stopIfTrue="1" operator="greaterThan">
      <formula>0</formula>
    </cfRule>
    <cfRule type="cellIs" dxfId="8956" priority="2722" stopIfTrue="1" operator="lessThan">
      <formula>0</formula>
    </cfRule>
  </conditionalFormatting>
  <conditionalFormatting sqref="AE1313">
    <cfRule type="cellIs" dxfId="8955" priority="2719" stopIfTrue="1" operator="greaterThan">
      <formula>0</formula>
    </cfRule>
    <cfRule type="cellIs" dxfId="8954" priority="2720" stopIfTrue="1" operator="lessThan">
      <formula>0</formula>
    </cfRule>
  </conditionalFormatting>
  <conditionalFormatting sqref="AB1313">
    <cfRule type="cellIs" dxfId="8953" priority="2717" stopIfTrue="1" operator="greaterThan">
      <formula>0</formula>
    </cfRule>
    <cfRule type="cellIs" dxfId="8952" priority="2718" stopIfTrue="1" operator="lessThan">
      <formula>0</formula>
    </cfRule>
  </conditionalFormatting>
  <conditionalFormatting sqref="AB1316:AB1317">
    <cfRule type="cellIs" dxfId="8951" priority="2715" stopIfTrue="1" operator="greaterThan">
      <formula>0</formula>
    </cfRule>
    <cfRule type="cellIs" dxfId="8950" priority="2716" stopIfTrue="1" operator="lessThan">
      <formula>0</formula>
    </cfRule>
  </conditionalFormatting>
  <conditionalFormatting sqref="AB1325:AB1327">
    <cfRule type="cellIs" dxfId="8949" priority="2713" stopIfTrue="1" operator="greaterThan">
      <formula>0</formula>
    </cfRule>
    <cfRule type="cellIs" dxfId="8948" priority="2714" stopIfTrue="1" operator="lessThan">
      <formula>0</formula>
    </cfRule>
  </conditionalFormatting>
  <conditionalFormatting sqref="AE1322:AE1324">
    <cfRule type="cellIs" dxfId="8947" priority="2711" stopIfTrue="1" operator="greaterThan">
      <formula>0</formula>
    </cfRule>
    <cfRule type="cellIs" dxfId="8946" priority="2712" stopIfTrue="1" operator="lessThan">
      <formula>0</formula>
    </cfRule>
  </conditionalFormatting>
  <conditionalFormatting sqref="AB1322:AB1324">
    <cfRule type="cellIs" dxfId="8945" priority="2709" stopIfTrue="1" operator="greaterThan">
      <formula>0</formula>
    </cfRule>
    <cfRule type="cellIs" dxfId="8944" priority="2710" stopIfTrue="1" operator="lessThan">
      <formula>0</formula>
    </cfRule>
  </conditionalFormatting>
  <conditionalFormatting sqref="AB1261">
    <cfRule type="cellIs" dxfId="8943" priority="2707" stopIfTrue="1" operator="greaterThan">
      <formula>0</formula>
    </cfRule>
    <cfRule type="cellIs" dxfId="8942" priority="2708" stopIfTrue="1" operator="lessThan">
      <formula>0</formula>
    </cfRule>
  </conditionalFormatting>
  <conditionalFormatting sqref="AE1261">
    <cfRule type="cellIs" dxfId="8941" priority="2705" stopIfTrue="1" operator="greaterThan">
      <formula>0</formula>
    </cfRule>
    <cfRule type="cellIs" dxfId="8940" priority="2706" stopIfTrue="1" operator="lessThan">
      <formula>0</formula>
    </cfRule>
  </conditionalFormatting>
  <conditionalFormatting sqref="AB1329 AB1334 AB1338 AB1336 AB1340">
    <cfRule type="cellIs" dxfId="8939" priority="2703" stopIfTrue="1" operator="greaterThan">
      <formula>0</formula>
    </cfRule>
    <cfRule type="cellIs" dxfId="8938" priority="2704" stopIfTrue="1" operator="lessThan">
      <formula>0</formula>
    </cfRule>
  </conditionalFormatting>
  <conditionalFormatting sqref="AB1328">
    <cfRule type="cellIs" dxfId="8937" priority="2701" stopIfTrue="1" operator="greaterThan">
      <formula>0</formula>
    </cfRule>
    <cfRule type="cellIs" dxfId="8936" priority="2702" stopIfTrue="1" operator="lessThan">
      <formula>0</formula>
    </cfRule>
  </conditionalFormatting>
  <conditionalFormatting sqref="AE1328">
    <cfRule type="cellIs" dxfId="8935" priority="2699" stopIfTrue="1" operator="greaterThan">
      <formula>0</formula>
    </cfRule>
    <cfRule type="cellIs" dxfId="8934" priority="2700" stopIfTrue="1" operator="lessThan">
      <formula>0</formula>
    </cfRule>
  </conditionalFormatting>
  <conditionalFormatting sqref="AX1324">
    <cfRule type="cellIs" dxfId="8933" priority="2697" stopIfTrue="1" operator="greaterThan">
      <formula>0</formula>
    </cfRule>
    <cfRule type="cellIs" dxfId="8932" priority="2698" stopIfTrue="1" operator="lessThan">
      <formula>0</formula>
    </cfRule>
  </conditionalFormatting>
  <conditionalFormatting sqref="AB1331:AB1333">
    <cfRule type="cellIs" dxfId="8931" priority="2693" stopIfTrue="1" operator="greaterThan">
      <formula>0</formula>
    </cfRule>
    <cfRule type="cellIs" dxfId="8930" priority="2694" stopIfTrue="1" operator="lessThan">
      <formula>0</formula>
    </cfRule>
  </conditionalFormatting>
  <conditionalFormatting sqref="AE1330">
    <cfRule type="cellIs" dxfId="8929" priority="2691" stopIfTrue="1" operator="greaterThan">
      <formula>0</formula>
    </cfRule>
    <cfRule type="cellIs" dxfId="8928" priority="2692" stopIfTrue="1" operator="lessThan">
      <formula>0</formula>
    </cfRule>
  </conditionalFormatting>
  <conditionalFormatting sqref="AE1330">
    <cfRule type="cellIs" dxfId="8927" priority="2689" stopIfTrue="1" operator="greaterThan">
      <formula>0</formula>
    </cfRule>
    <cfRule type="cellIs" dxfId="8926" priority="2690" stopIfTrue="1" operator="lessThan">
      <formula>0</formula>
    </cfRule>
  </conditionalFormatting>
  <conditionalFormatting sqref="AE1330">
    <cfRule type="cellIs" dxfId="8925" priority="2687" stopIfTrue="1" operator="greaterThan">
      <formula>0</formula>
    </cfRule>
    <cfRule type="cellIs" dxfId="8924" priority="2688" stopIfTrue="1" operator="lessThan">
      <formula>0</formula>
    </cfRule>
  </conditionalFormatting>
  <conditionalFormatting sqref="AE1330">
    <cfRule type="cellIs" dxfId="8923" priority="2685" stopIfTrue="1" operator="greaterThan">
      <formula>0</formula>
    </cfRule>
    <cfRule type="cellIs" dxfId="8922" priority="2686" stopIfTrue="1" operator="lessThan">
      <formula>0</formula>
    </cfRule>
  </conditionalFormatting>
  <conditionalFormatting sqref="AE1330">
    <cfRule type="cellIs" dxfId="8921" priority="2683" stopIfTrue="1" operator="greaterThan">
      <formula>0</formula>
    </cfRule>
    <cfRule type="cellIs" dxfId="8920" priority="2684" stopIfTrue="1" operator="lessThan">
      <formula>0</formula>
    </cfRule>
  </conditionalFormatting>
  <conditionalFormatting sqref="AH1330">
    <cfRule type="cellIs" dxfId="8919" priority="2681" stopIfTrue="1" operator="greaterThan">
      <formula>0</formula>
    </cfRule>
    <cfRule type="cellIs" dxfId="8918" priority="2682" stopIfTrue="1" operator="lessThan">
      <formula>0</formula>
    </cfRule>
  </conditionalFormatting>
  <conditionalFormatting sqref="AH1330">
    <cfRule type="cellIs" dxfId="8917" priority="2679" stopIfTrue="1" operator="greaterThan">
      <formula>0</formula>
    </cfRule>
    <cfRule type="cellIs" dxfId="8916" priority="2680" stopIfTrue="1" operator="lessThan">
      <formula>0</formula>
    </cfRule>
  </conditionalFormatting>
  <conditionalFormatting sqref="AH1330">
    <cfRule type="cellIs" dxfId="8915" priority="2677" stopIfTrue="1" operator="greaterThan">
      <formula>0</formula>
    </cfRule>
    <cfRule type="cellIs" dxfId="8914" priority="2678" stopIfTrue="1" operator="lessThan">
      <formula>0</formula>
    </cfRule>
  </conditionalFormatting>
  <conditionalFormatting sqref="AH1330">
    <cfRule type="cellIs" dxfId="8913" priority="2675" stopIfTrue="1" operator="greaterThan">
      <formula>0</formula>
    </cfRule>
    <cfRule type="cellIs" dxfId="8912" priority="2676" stopIfTrue="1" operator="lessThan">
      <formula>0</formula>
    </cfRule>
  </conditionalFormatting>
  <conditionalFormatting sqref="AH1330">
    <cfRule type="cellIs" dxfId="8911" priority="2673" stopIfTrue="1" operator="greaterThan">
      <formula>0</formula>
    </cfRule>
    <cfRule type="cellIs" dxfId="8910" priority="2674" stopIfTrue="1" operator="lessThan">
      <formula>0</formula>
    </cfRule>
  </conditionalFormatting>
  <conditionalFormatting sqref="AB1330">
    <cfRule type="cellIs" dxfId="8909" priority="2671" stopIfTrue="1" operator="greaterThan">
      <formula>0</formula>
    </cfRule>
    <cfRule type="cellIs" dxfId="8908" priority="2672" stopIfTrue="1" operator="lessThan">
      <formula>0</formula>
    </cfRule>
  </conditionalFormatting>
  <conditionalFormatting sqref="AB1330">
    <cfRule type="cellIs" dxfId="8907" priority="2669" stopIfTrue="1" operator="greaterThan">
      <formula>0</formula>
    </cfRule>
    <cfRule type="cellIs" dxfId="8906" priority="2670" stopIfTrue="1" operator="lessThan">
      <formula>0</formula>
    </cfRule>
  </conditionalFormatting>
  <conditionalFormatting sqref="AB1330">
    <cfRule type="cellIs" dxfId="8905" priority="2667" stopIfTrue="1" operator="greaterThan">
      <formula>0</formula>
    </cfRule>
    <cfRule type="cellIs" dxfId="8904" priority="2668" stopIfTrue="1" operator="lessThan">
      <formula>0</formula>
    </cfRule>
  </conditionalFormatting>
  <conditionalFormatting sqref="AB1330">
    <cfRule type="cellIs" dxfId="8903" priority="2665" stopIfTrue="1" operator="greaterThan">
      <formula>0</formula>
    </cfRule>
    <cfRule type="cellIs" dxfId="8902" priority="2666" stopIfTrue="1" operator="lessThan">
      <formula>0</formula>
    </cfRule>
  </conditionalFormatting>
  <conditionalFormatting sqref="AB1330">
    <cfRule type="cellIs" dxfId="8901" priority="2663" stopIfTrue="1" operator="greaterThan">
      <formula>0</formula>
    </cfRule>
    <cfRule type="cellIs" dxfId="8900" priority="2664" stopIfTrue="1" operator="lessThan">
      <formula>0</formula>
    </cfRule>
  </conditionalFormatting>
  <conditionalFormatting sqref="AX1330">
    <cfRule type="cellIs" dxfId="8899" priority="2661" stopIfTrue="1" operator="greaterThan">
      <formula>0</formula>
    </cfRule>
    <cfRule type="cellIs" dxfId="8898" priority="2662" stopIfTrue="1" operator="lessThan">
      <formula>0</formula>
    </cfRule>
  </conditionalFormatting>
  <conditionalFormatting sqref="AX1330">
    <cfRule type="cellIs" dxfId="8897" priority="2659" stopIfTrue="1" operator="greaterThan">
      <formula>0</formula>
    </cfRule>
    <cfRule type="cellIs" dxfId="8896" priority="2660" stopIfTrue="1" operator="lessThan">
      <formula>0</formula>
    </cfRule>
  </conditionalFormatting>
  <conditionalFormatting sqref="AX1330">
    <cfRule type="cellIs" dxfId="8895" priority="2657" stopIfTrue="1" operator="greaterThan">
      <formula>0</formula>
    </cfRule>
    <cfRule type="cellIs" dxfId="8894" priority="2658" stopIfTrue="1" operator="lessThan">
      <formula>0</formula>
    </cfRule>
  </conditionalFormatting>
  <conditionalFormatting sqref="AX1330">
    <cfRule type="cellIs" dxfId="8893" priority="2655" stopIfTrue="1" operator="greaterThan">
      <formula>0</formula>
    </cfRule>
    <cfRule type="cellIs" dxfId="8892" priority="2656" stopIfTrue="1" operator="lessThan">
      <formula>0</formula>
    </cfRule>
  </conditionalFormatting>
  <conditionalFormatting sqref="AX1330">
    <cfRule type="cellIs" dxfId="8891" priority="2653" stopIfTrue="1" operator="greaterThan">
      <formula>0</formula>
    </cfRule>
    <cfRule type="cellIs" dxfId="8890" priority="2654" stopIfTrue="1" operator="lessThan">
      <formula>0</formula>
    </cfRule>
  </conditionalFormatting>
  <conditionalFormatting sqref="AX1332">
    <cfRule type="cellIs" dxfId="8889" priority="2651" stopIfTrue="1" operator="greaterThan">
      <formula>0</formula>
    </cfRule>
    <cfRule type="cellIs" dxfId="8888" priority="2652" stopIfTrue="1" operator="lessThan">
      <formula>0</formula>
    </cfRule>
  </conditionalFormatting>
  <conditionalFormatting sqref="AB1343">
    <cfRule type="cellIs" dxfId="8887" priority="2649" stopIfTrue="1" operator="greaterThan">
      <formula>0</formula>
    </cfRule>
    <cfRule type="cellIs" dxfId="8886" priority="2650" stopIfTrue="1" operator="lessThan">
      <formula>0</formula>
    </cfRule>
  </conditionalFormatting>
  <conditionalFormatting sqref="AE1343">
    <cfRule type="cellIs" dxfId="8885" priority="2647" stopIfTrue="1" operator="greaterThan">
      <formula>0</formula>
    </cfRule>
    <cfRule type="cellIs" dxfId="8884" priority="2648" stopIfTrue="1" operator="lessThan">
      <formula>0</formula>
    </cfRule>
  </conditionalFormatting>
  <conditionalFormatting sqref="AB1341">
    <cfRule type="cellIs" dxfId="8883" priority="2645" stopIfTrue="1" operator="greaterThan">
      <formula>0</formula>
    </cfRule>
    <cfRule type="cellIs" dxfId="8882" priority="2646" stopIfTrue="1" operator="lessThan">
      <formula>0</formula>
    </cfRule>
  </conditionalFormatting>
  <conditionalFormatting sqref="AB1344:AB1346">
    <cfRule type="cellIs" dxfId="8881" priority="2643" stopIfTrue="1" operator="greaterThan">
      <formula>0</formula>
    </cfRule>
    <cfRule type="cellIs" dxfId="8880" priority="2644" stopIfTrue="1" operator="lessThan">
      <formula>0</formula>
    </cfRule>
  </conditionalFormatting>
  <conditionalFormatting sqref="AE1348:AE1349 AE1344:AE1346">
    <cfRule type="cellIs" dxfId="8879" priority="2641" stopIfTrue="1" operator="greaterThan">
      <formula>0</formula>
    </cfRule>
    <cfRule type="cellIs" dxfId="8878" priority="2642" stopIfTrue="1" operator="lessThan">
      <formula>0</formula>
    </cfRule>
  </conditionalFormatting>
  <conditionalFormatting sqref="AB1337">
    <cfRule type="cellIs" dxfId="8877" priority="2639" stopIfTrue="1" operator="greaterThan">
      <formula>0</formula>
    </cfRule>
    <cfRule type="cellIs" dxfId="8876" priority="2640" stopIfTrue="1" operator="lessThan">
      <formula>0</formula>
    </cfRule>
  </conditionalFormatting>
  <conditionalFormatting sqref="AE1337">
    <cfRule type="cellIs" dxfId="8875" priority="2637" stopIfTrue="1" operator="greaterThan">
      <formula>0</formula>
    </cfRule>
    <cfRule type="cellIs" dxfId="8874" priority="2638" stopIfTrue="1" operator="lessThan">
      <formula>0</formula>
    </cfRule>
  </conditionalFormatting>
  <conditionalFormatting sqref="AB1335">
    <cfRule type="cellIs" dxfId="8873" priority="2635" stopIfTrue="1" operator="greaterThan">
      <formula>0</formula>
    </cfRule>
    <cfRule type="cellIs" dxfId="8872" priority="2636" stopIfTrue="1" operator="lessThan">
      <formula>0</formula>
    </cfRule>
  </conditionalFormatting>
  <conditionalFormatting sqref="AE1335">
    <cfRule type="cellIs" dxfId="8871" priority="2633" stopIfTrue="1" operator="greaterThan">
      <formula>0</formula>
    </cfRule>
    <cfRule type="cellIs" dxfId="8870" priority="2634" stopIfTrue="1" operator="lessThan">
      <formula>0</formula>
    </cfRule>
  </conditionalFormatting>
  <conditionalFormatting sqref="AX1335">
    <cfRule type="cellIs" dxfId="8869" priority="2631" stopIfTrue="1" operator="greaterThan">
      <formula>0</formula>
    </cfRule>
    <cfRule type="cellIs" dxfId="8868" priority="2632" stopIfTrue="1" operator="lessThan">
      <formula>0</formula>
    </cfRule>
  </conditionalFormatting>
  <conditionalFormatting sqref="AH1335">
    <cfRule type="cellIs" dxfId="8867" priority="2629" stopIfTrue="1" operator="greaterThan">
      <formula>0</formula>
    </cfRule>
    <cfRule type="cellIs" dxfId="8866" priority="2630" stopIfTrue="1" operator="lessThan">
      <formula>0</formula>
    </cfRule>
  </conditionalFormatting>
  <conditionalFormatting sqref="AB1348:AB1349">
    <cfRule type="cellIs" dxfId="8865" priority="2627" stopIfTrue="1" operator="greaterThan">
      <formula>0</formula>
    </cfRule>
    <cfRule type="cellIs" dxfId="8864" priority="2628" stopIfTrue="1" operator="lessThan">
      <formula>0</formula>
    </cfRule>
  </conditionalFormatting>
  <conditionalFormatting sqref="AX1342">
    <cfRule type="cellIs" dxfId="8863" priority="2623" stopIfTrue="1" operator="greaterThan">
      <formula>0</formula>
    </cfRule>
    <cfRule type="cellIs" dxfId="8862" priority="2624" stopIfTrue="1" operator="lessThan">
      <formula>0</formula>
    </cfRule>
  </conditionalFormatting>
  <conditionalFormatting sqref="AB1342">
    <cfRule type="cellIs" dxfId="8861" priority="2621" stopIfTrue="1" operator="greaterThan">
      <formula>0</formula>
    </cfRule>
    <cfRule type="cellIs" dxfId="8860" priority="2622" stopIfTrue="1" operator="lessThan">
      <formula>0</formula>
    </cfRule>
  </conditionalFormatting>
  <conditionalFormatting sqref="AE1342">
    <cfRule type="cellIs" dxfId="8859" priority="2619" stopIfTrue="1" operator="greaterThan">
      <formula>0</formula>
    </cfRule>
    <cfRule type="cellIs" dxfId="8858" priority="2620" stopIfTrue="1" operator="lessThan">
      <formula>0</formula>
    </cfRule>
  </conditionalFormatting>
  <conditionalFormatting sqref="AX1298">
    <cfRule type="cellIs" dxfId="8857" priority="2617" stopIfTrue="1" operator="greaterThan">
      <formula>0</formula>
    </cfRule>
    <cfRule type="cellIs" dxfId="8856" priority="2618" stopIfTrue="1" operator="lessThan">
      <formula>0</formula>
    </cfRule>
  </conditionalFormatting>
  <conditionalFormatting sqref="AB1347">
    <cfRule type="cellIs" dxfId="8855" priority="2613" stopIfTrue="1" operator="greaterThan">
      <formula>0</formula>
    </cfRule>
    <cfRule type="cellIs" dxfId="8854" priority="2614" stopIfTrue="1" operator="lessThan">
      <formula>0</formula>
    </cfRule>
  </conditionalFormatting>
  <conditionalFormatting sqref="AE1347">
    <cfRule type="cellIs" dxfId="8853" priority="2611" stopIfTrue="1" operator="greaterThan">
      <formula>0</formula>
    </cfRule>
    <cfRule type="cellIs" dxfId="8852" priority="2612" stopIfTrue="1" operator="lessThan">
      <formula>0</formula>
    </cfRule>
  </conditionalFormatting>
  <conditionalFormatting sqref="AE1350 AE1353:AE1354 AE1356 AE1370:AE1371 AE1375:AE1378 AE1358:AE1361 AE1365:AE1368">
    <cfRule type="cellIs" dxfId="8851" priority="2609" stopIfTrue="1" operator="greaterThan">
      <formula>0</formula>
    </cfRule>
    <cfRule type="cellIs" dxfId="8850" priority="2610" stopIfTrue="1" operator="lessThan">
      <formula>0</formula>
    </cfRule>
  </conditionalFormatting>
  <conditionalFormatting sqref="AB1350">
    <cfRule type="cellIs" dxfId="8849" priority="2607" stopIfTrue="1" operator="greaterThan">
      <formula>0</formula>
    </cfRule>
    <cfRule type="cellIs" dxfId="8848" priority="2608" stopIfTrue="1" operator="lessThan">
      <formula>0</formula>
    </cfRule>
  </conditionalFormatting>
  <conditionalFormatting sqref="AB1353:AB1354 AB1366:AB1368 AB1356">
    <cfRule type="cellIs" dxfId="8847" priority="2605" stopIfTrue="1" operator="greaterThan">
      <formula>0</formula>
    </cfRule>
    <cfRule type="cellIs" dxfId="8846" priority="2606" stopIfTrue="1" operator="lessThan">
      <formula>0</formula>
    </cfRule>
  </conditionalFormatting>
  <conditionalFormatting sqref="AB1351:AB1352">
    <cfRule type="cellIs" dxfId="8845" priority="2603" stopIfTrue="1" operator="greaterThan">
      <formula>0</formula>
    </cfRule>
    <cfRule type="cellIs" dxfId="8844" priority="2604" stopIfTrue="1" operator="lessThan">
      <formula>0</formula>
    </cfRule>
  </conditionalFormatting>
  <conditionalFormatting sqref="AB1351:AB1352">
    <cfRule type="cellIs" dxfId="8843" priority="2601" stopIfTrue="1" operator="greaterThan">
      <formula>0</formula>
    </cfRule>
    <cfRule type="cellIs" dxfId="8842" priority="2602" stopIfTrue="1" operator="lessThan">
      <formula>0</formula>
    </cfRule>
  </conditionalFormatting>
  <conditionalFormatting sqref="AB1351:AB1352">
    <cfRule type="cellIs" dxfId="8841" priority="2599" stopIfTrue="1" operator="greaterThan">
      <formula>0</formula>
    </cfRule>
    <cfRule type="cellIs" dxfId="8840" priority="2600" stopIfTrue="1" operator="lessThan">
      <formula>0</formula>
    </cfRule>
  </conditionalFormatting>
  <conditionalFormatting sqref="AE1351:AE1352">
    <cfRule type="cellIs" dxfId="8839" priority="2597" stopIfTrue="1" operator="greaterThan">
      <formula>0</formula>
    </cfRule>
    <cfRule type="cellIs" dxfId="8838" priority="2598" stopIfTrue="1" operator="lessThan">
      <formula>0</formula>
    </cfRule>
  </conditionalFormatting>
  <conditionalFormatting sqref="AE1351:AE1352">
    <cfRule type="cellIs" dxfId="8837" priority="2595" stopIfTrue="1" operator="greaterThan">
      <formula>0</formula>
    </cfRule>
    <cfRule type="cellIs" dxfId="8836" priority="2596" stopIfTrue="1" operator="lessThan">
      <formula>0</formula>
    </cfRule>
  </conditionalFormatting>
  <conditionalFormatting sqref="AE1351:AE1352">
    <cfRule type="cellIs" dxfId="8835" priority="2593" stopIfTrue="1" operator="greaterThan">
      <formula>0</formula>
    </cfRule>
    <cfRule type="cellIs" dxfId="8834" priority="2594" stopIfTrue="1" operator="lessThan">
      <formula>0</formula>
    </cfRule>
  </conditionalFormatting>
  <conditionalFormatting sqref="AB1358">
    <cfRule type="cellIs" dxfId="8833" priority="2591" stopIfTrue="1" operator="greaterThan">
      <formula>0</formula>
    </cfRule>
    <cfRule type="cellIs" dxfId="8832" priority="2592" stopIfTrue="1" operator="lessThan">
      <formula>0</formula>
    </cfRule>
  </conditionalFormatting>
  <conditionalFormatting sqref="AX1352">
    <cfRule type="cellIs" dxfId="8831" priority="2589" stopIfTrue="1" operator="greaterThan">
      <formula>0</formula>
    </cfRule>
    <cfRule type="cellIs" dxfId="8830" priority="2590" stopIfTrue="1" operator="lessThan">
      <formula>0</formula>
    </cfRule>
  </conditionalFormatting>
  <conditionalFormatting sqref="AB1339">
    <cfRule type="cellIs" dxfId="8829" priority="2587" stopIfTrue="1" operator="greaterThan">
      <formula>0</formula>
    </cfRule>
    <cfRule type="cellIs" dxfId="8828" priority="2588" stopIfTrue="1" operator="lessThan">
      <formula>0</formula>
    </cfRule>
  </conditionalFormatting>
  <conditionalFormatting sqref="AB1339">
    <cfRule type="cellIs" dxfId="8827" priority="2585" stopIfTrue="1" operator="greaterThan">
      <formula>0</formula>
    </cfRule>
    <cfRule type="cellIs" dxfId="8826" priority="2586" stopIfTrue="1" operator="lessThan">
      <formula>0</formula>
    </cfRule>
  </conditionalFormatting>
  <conditionalFormatting sqref="AB1339">
    <cfRule type="cellIs" dxfId="8825" priority="2583" stopIfTrue="1" operator="greaterThan">
      <formula>0</formula>
    </cfRule>
    <cfRule type="cellIs" dxfId="8824" priority="2584" stopIfTrue="1" operator="lessThan">
      <formula>0</formula>
    </cfRule>
  </conditionalFormatting>
  <conditionalFormatting sqref="AE1339">
    <cfRule type="cellIs" dxfId="8823" priority="2581" stopIfTrue="1" operator="greaterThan">
      <formula>0</formula>
    </cfRule>
    <cfRule type="cellIs" dxfId="8822" priority="2582" stopIfTrue="1" operator="lessThan">
      <formula>0</formula>
    </cfRule>
  </conditionalFormatting>
  <conditionalFormatting sqref="AE1339">
    <cfRule type="cellIs" dxfId="8821" priority="2579" stopIfTrue="1" operator="greaterThan">
      <formula>0</formula>
    </cfRule>
    <cfRule type="cellIs" dxfId="8820" priority="2580" stopIfTrue="1" operator="lessThan">
      <formula>0</formula>
    </cfRule>
  </conditionalFormatting>
  <conditionalFormatting sqref="AE1339">
    <cfRule type="cellIs" dxfId="8819" priority="2577" stopIfTrue="1" operator="greaterThan">
      <formula>0</formula>
    </cfRule>
    <cfRule type="cellIs" dxfId="8818" priority="2578" stopIfTrue="1" operator="lessThan">
      <formula>0</formula>
    </cfRule>
  </conditionalFormatting>
  <conditionalFormatting sqref="AB1359:AB1361 AB1365">
    <cfRule type="cellIs" dxfId="8817" priority="2575" stopIfTrue="1" operator="greaterThan">
      <formula>0</formula>
    </cfRule>
    <cfRule type="cellIs" dxfId="8816" priority="2576" stopIfTrue="1" operator="lessThan">
      <formula>0</formula>
    </cfRule>
  </conditionalFormatting>
  <conditionalFormatting sqref="AB1355">
    <cfRule type="cellIs" dxfId="8815" priority="2573" stopIfTrue="1" operator="greaterThan">
      <formula>0</formula>
    </cfRule>
    <cfRule type="cellIs" dxfId="8814" priority="2574" stopIfTrue="1" operator="lessThan">
      <formula>0</formula>
    </cfRule>
  </conditionalFormatting>
  <conditionalFormatting sqref="AE1316">
    <cfRule type="cellIs" dxfId="8813" priority="2569" stopIfTrue="1" operator="greaterThan">
      <formula>0</formula>
    </cfRule>
    <cfRule type="cellIs" dxfId="8812" priority="2570" stopIfTrue="1" operator="lessThan">
      <formula>0</formula>
    </cfRule>
  </conditionalFormatting>
  <conditionalFormatting sqref="AE1355">
    <cfRule type="cellIs" dxfId="8811" priority="2567" stopIfTrue="1" operator="greaterThan">
      <formula>0</formula>
    </cfRule>
    <cfRule type="cellIs" dxfId="8810" priority="2568" stopIfTrue="1" operator="lessThan">
      <formula>0</formula>
    </cfRule>
  </conditionalFormatting>
  <conditionalFormatting sqref="AH1316">
    <cfRule type="cellIs" dxfId="8809" priority="2565" stopIfTrue="1" operator="greaterThan">
      <formula>0</formula>
    </cfRule>
    <cfRule type="cellIs" dxfId="8808" priority="2566" stopIfTrue="1" operator="lessThan">
      <formula>0</formula>
    </cfRule>
  </conditionalFormatting>
  <conditionalFormatting sqref="AH1355">
    <cfRule type="cellIs" dxfId="8807" priority="2563" stopIfTrue="1" operator="greaterThan">
      <formula>0</formula>
    </cfRule>
    <cfRule type="cellIs" dxfId="8806" priority="2564" stopIfTrue="1" operator="lessThan">
      <formula>0</formula>
    </cfRule>
  </conditionalFormatting>
  <conditionalFormatting sqref="AB1370:AB1371">
    <cfRule type="cellIs" dxfId="8805" priority="2561" stopIfTrue="1" operator="greaterThan">
      <formula>0</formula>
    </cfRule>
    <cfRule type="cellIs" dxfId="8804" priority="2562" stopIfTrue="1" operator="lessThan">
      <formula>0</formula>
    </cfRule>
  </conditionalFormatting>
  <conditionalFormatting sqref="AX1354">
    <cfRule type="cellIs" dxfId="8803" priority="2559" stopIfTrue="1" operator="greaterThan">
      <formula>0</formula>
    </cfRule>
    <cfRule type="cellIs" dxfId="8802" priority="2560" stopIfTrue="1" operator="lessThan">
      <formula>0</formula>
    </cfRule>
  </conditionalFormatting>
  <conditionalFormatting sqref="AX1365">
    <cfRule type="cellIs" dxfId="8801" priority="2557" stopIfTrue="1" operator="greaterThan">
      <formula>0</formula>
    </cfRule>
    <cfRule type="cellIs" dxfId="8800" priority="2558" stopIfTrue="1" operator="lessThan">
      <formula>0</formula>
    </cfRule>
  </conditionalFormatting>
  <conditionalFormatting sqref="AB1357">
    <cfRule type="cellIs" dxfId="8799" priority="2555" stopIfTrue="1" operator="greaterThan">
      <formula>0</formula>
    </cfRule>
    <cfRule type="cellIs" dxfId="8798" priority="2556" stopIfTrue="1" operator="lessThan">
      <formula>0</formula>
    </cfRule>
  </conditionalFormatting>
  <conditionalFormatting sqref="AB1369">
    <cfRule type="cellIs" dxfId="8797" priority="2553" stopIfTrue="1" operator="greaterThan">
      <formula>0</formula>
    </cfRule>
    <cfRule type="cellIs" dxfId="8796" priority="2554" stopIfTrue="1" operator="lessThan">
      <formula>0</formula>
    </cfRule>
  </conditionalFormatting>
  <conditionalFormatting sqref="AE1369">
    <cfRule type="cellIs" dxfId="8795" priority="2551" stopIfTrue="1" operator="greaterThan">
      <formula>0</formula>
    </cfRule>
    <cfRule type="cellIs" dxfId="8794" priority="2552" stopIfTrue="1" operator="lessThan">
      <formula>0</formula>
    </cfRule>
  </conditionalFormatting>
  <conditionalFormatting sqref="AE1357">
    <cfRule type="cellIs" dxfId="8793" priority="2549" stopIfTrue="1" operator="greaterThan">
      <formula>0</formula>
    </cfRule>
    <cfRule type="cellIs" dxfId="8792" priority="2550" stopIfTrue="1" operator="lessThan">
      <formula>0</formula>
    </cfRule>
  </conditionalFormatting>
  <conditionalFormatting sqref="AB1375:AB1377">
    <cfRule type="cellIs" dxfId="8791" priority="2547" stopIfTrue="1" operator="greaterThan">
      <formula>0</formula>
    </cfRule>
    <cfRule type="cellIs" dxfId="8790" priority="2548" stopIfTrue="1" operator="lessThan">
      <formula>0</formula>
    </cfRule>
  </conditionalFormatting>
  <conditionalFormatting sqref="AB1373:AB1374">
    <cfRule type="cellIs" dxfId="8789" priority="2545" stopIfTrue="1" operator="greaterThan">
      <formula>0</formula>
    </cfRule>
    <cfRule type="cellIs" dxfId="8788" priority="2546" stopIfTrue="1" operator="lessThan">
      <formula>0</formula>
    </cfRule>
  </conditionalFormatting>
  <conditionalFormatting sqref="AE1373:AE1374">
    <cfRule type="cellIs" dxfId="8787" priority="2543" stopIfTrue="1" operator="greaterThan">
      <formula>0</formula>
    </cfRule>
    <cfRule type="cellIs" dxfId="8786" priority="2544" stopIfTrue="1" operator="lessThan">
      <formula>0</formula>
    </cfRule>
  </conditionalFormatting>
  <conditionalFormatting sqref="AE1362:AE1364">
    <cfRule type="cellIs" dxfId="8785" priority="2541" stopIfTrue="1" operator="greaterThan">
      <formula>0</formula>
    </cfRule>
    <cfRule type="cellIs" dxfId="8784" priority="2542" stopIfTrue="1" operator="lessThan">
      <formula>0</formula>
    </cfRule>
  </conditionalFormatting>
  <conditionalFormatting sqref="AB1362:AB1364">
    <cfRule type="cellIs" dxfId="8783" priority="2539" stopIfTrue="1" operator="greaterThan">
      <formula>0</formula>
    </cfRule>
    <cfRule type="cellIs" dxfId="8782" priority="2540" stopIfTrue="1" operator="lessThan">
      <formula>0</formula>
    </cfRule>
  </conditionalFormatting>
  <conditionalFormatting sqref="AB1378">
    <cfRule type="cellIs" dxfId="8781" priority="2537" stopIfTrue="1" operator="greaterThan">
      <formula>0</formula>
    </cfRule>
    <cfRule type="cellIs" dxfId="8780" priority="2538" stopIfTrue="1" operator="lessThan">
      <formula>0</formula>
    </cfRule>
  </conditionalFormatting>
  <conditionalFormatting sqref="AX1374">
    <cfRule type="cellIs" dxfId="8779" priority="2535" stopIfTrue="1" operator="greaterThan">
      <formula>0</formula>
    </cfRule>
    <cfRule type="cellIs" dxfId="8778" priority="2536" stopIfTrue="1" operator="lessThan">
      <formula>0</formula>
    </cfRule>
  </conditionalFormatting>
  <conditionalFormatting sqref="AB1384:AB1386">
    <cfRule type="cellIs" dxfId="8777" priority="2533" stopIfTrue="1" operator="greaterThan">
      <formula>0</formula>
    </cfRule>
    <cfRule type="cellIs" dxfId="8776" priority="2534" stopIfTrue="1" operator="lessThan">
      <formula>0</formula>
    </cfRule>
  </conditionalFormatting>
  <conditionalFormatting sqref="AE1384:AE1386 AE1390:AE1391 AE1395 AE1398:AE1399 AE1408 AE1411 AE1413:AE1414 AE1420:AE1423 AE1416:AE1418 AE1402:AE1406">
    <cfRule type="cellIs" dxfId="8775" priority="2531" stopIfTrue="1" operator="greaterThan">
      <formula>0</formula>
    </cfRule>
    <cfRule type="cellIs" dxfId="8774" priority="2532" stopIfTrue="1" operator="lessThan">
      <formula>0</formula>
    </cfRule>
  </conditionalFormatting>
  <conditionalFormatting sqref="AB1381:AB1382">
    <cfRule type="cellIs" dxfId="8773" priority="2529" stopIfTrue="1" operator="greaterThan">
      <formula>0</formula>
    </cfRule>
    <cfRule type="cellIs" dxfId="8772" priority="2530" stopIfTrue="1" operator="lessThan">
      <formula>0</formula>
    </cfRule>
  </conditionalFormatting>
  <conditionalFormatting sqref="AE1381:AE1382">
    <cfRule type="cellIs" dxfId="8771" priority="2527" stopIfTrue="1" operator="greaterThan">
      <formula>0</formula>
    </cfRule>
    <cfRule type="cellIs" dxfId="8770" priority="2528" stopIfTrue="1" operator="lessThan">
      <formula>0</formula>
    </cfRule>
  </conditionalFormatting>
  <conditionalFormatting sqref="AB1372">
    <cfRule type="cellIs" dxfId="8769" priority="2525" stopIfTrue="1" operator="greaterThan">
      <formula>0</formula>
    </cfRule>
    <cfRule type="cellIs" dxfId="8768" priority="2526" stopIfTrue="1" operator="lessThan">
      <formula>0</formula>
    </cfRule>
  </conditionalFormatting>
  <conditionalFormatting sqref="AB1372">
    <cfRule type="cellIs" dxfId="8767" priority="2523" stopIfTrue="1" operator="greaterThan">
      <formula>0</formula>
    </cfRule>
    <cfRule type="cellIs" dxfId="8766" priority="2524" stopIfTrue="1" operator="lessThan">
      <formula>0</formula>
    </cfRule>
  </conditionalFormatting>
  <conditionalFormatting sqref="AB1372">
    <cfRule type="cellIs" dxfId="8765" priority="2521" stopIfTrue="1" operator="greaterThan">
      <formula>0</formula>
    </cfRule>
    <cfRule type="cellIs" dxfId="8764" priority="2522" stopIfTrue="1" operator="lessThan">
      <formula>0</formula>
    </cfRule>
  </conditionalFormatting>
  <conditionalFormatting sqref="AE1372">
    <cfRule type="cellIs" dxfId="8763" priority="2519" stopIfTrue="1" operator="greaterThan">
      <formula>0</formula>
    </cfRule>
    <cfRule type="cellIs" dxfId="8762" priority="2520" stopIfTrue="1" operator="lessThan">
      <formula>0</formula>
    </cfRule>
  </conditionalFormatting>
  <conditionalFormatting sqref="AE1372">
    <cfRule type="cellIs" dxfId="8761" priority="2517" stopIfTrue="1" operator="greaterThan">
      <formula>0</formula>
    </cfRule>
    <cfRule type="cellIs" dxfId="8760" priority="2518" stopIfTrue="1" operator="lessThan">
      <formula>0</formula>
    </cfRule>
  </conditionalFormatting>
  <conditionalFormatting sqref="AE1372">
    <cfRule type="cellIs" dxfId="8759" priority="2515" stopIfTrue="1" operator="greaterThan">
      <formula>0</formula>
    </cfRule>
    <cfRule type="cellIs" dxfId="8758" priority="2516" stopIfTrue="1" operator="lessThan">
      <formula>0</formula>
    </cfRule>
  </conditionalFormatting>
  <conditionalFormatting sqref="AB1379:AB1380">
    <cfRule type="cellIs" dxfId="8757" priority="2513" stopIfTrue="1" operator="greaterThan">
      <formula>0</formula>
    </cfRule>
    <cfRule type="cellIs" dxfId="8756" priority="2514" stopIfTrue="1" operator="lessThan">
      <formula>0</formula>
    </cfRule>
  </conditionalFormatting>
  <conditionalFormatting sqref="AE1379:AE1380">
    <cfRule type="cellIs" dxfId="8755" priority="2511" stopIfTrue="1" operator="greaterThan">
      <formula>0</formula>
    </cfRule>
    <cfRule type="cellIs" dxfId="8754" priority="2512" stopIfTrue="1" operator="lessThan">
      <formula>0</formula>
    </cfRule>
  </conditionalFormatting>
  <conditionalFormatting sqref="AB1390">
    <cfRule type="cellIs" dxfId="8753" priority="2509" stopIfTrue="1" operator="greaterThan">
      <formula>0</formula>
    </cfRule>
    <cfRule type="cellIs" dxfId="8752" priority="2510" stopIfTrue="1" operator="lessThan">
      <formula>0</formula>
    </cfRule>
  </conditionalFormatting>
  <conditionalFormatting sqref="AX1383">
    <cfRule type="cellIs" dxfId="8751" priority="2507" stopIfTrue="1" operator="greaterThan">
      <formula>0</formula>
    </cfRule>
    <cfRule type="cellIs" dxfId="8750" priority="2508" stopIfTrue="1" operator="lessThan">
      <formula>0</formula>
    </cfRule>
  </conditionalFormatting>
  <conditionalFormatting sqref="AB1391">
    <cfRule type="cellIs" dxfId="8749" priority="2505" stopIfTrue="1" operator="greaterThan">
      <formula>0</formula>
    </cfRule>
    <cfRule type="cellIs" dxfId="8748" priority="2506" stopIfTrue="1" operator="lessThan">
      <formula>0</formula>
    </cfRule>
  </conditionalFormatting>
  <conditionalFormatting sqref="AB1387">
    <cfRule type="cellIs" dxfId="8747" priority="2503" stopIfTrue="1" operator="greaterThan">
      <formula>0</formula>
    </cfRule>
    <cfRule type="cellIs" dxfId="8746" priority="2504" stopIfTrue="1" operator="lessThan">
      <formula>0</formula>
    </cfRule>
  </conditionalFormatting>
  <conditionalFormatting sqref="AE1387">
    <cfRule type="cellIs" dxfId="8745" priority="2501" stopIfTrue="1" operator="greaterThan">
      <formula>0</formula>
    </cfRule>
    <cfRule type="cellIs" dxfId="8744" priority="2502" stopIfTrue="1" operator="lessThan">
      <formula>0</formula>
    </cfRule>
  </conditionalFormatting>
  <conditionalFormatting sqref="AB1395 AB1398">
    <cfRule type="cellIs" dxfId="8743" priority="2499" stopIfTrue="1" operator="greaterThan">
      <formula>0</formula>
    </cfRule>
    <cfRule type="cellIs" dxfId="8742" priority="2500" stopIfTrue="1" operator="lessThan">
      <formula>0</formula>
    </cfRule>
  </conditionalFormatting>
  <conditionalFormatting sqref="AB1393:AB1394">
    <cfRule type="cellIs" dxfId="8741" priority="2497" stopIfTrue="1" operator="greaterThan">
      <formula>0</formula>
    </cfRule>
    <cfRule type="cellIs" dxfId="8740" priority="2498" stopIfTrue="1" operator="lessThan">
      <formula>0</formula>
    </cfRule>
  </conditionalFormatting>
  <conditionalFormatting sqref="AE1393:AE1394">
    <cfRule type="cellIs" dxfId="8739" priority="2495" stopIfTrue="1" operator="greaterThan">
      <formula>0</formula>
    </cfRule>
    <cfRule type="cellIs" dxfId="8738" priority="2496" stopIfTrue="1" operator="lessThan">
      <formula>0</formula>
    </cfRule>
  </conditionalFormatting>
  <conditionalFormatting sqref="AB1399">
    <cfRule type="cellIs" dxfId="8737" priority="2493" stopIfTrue="1" operator="greaterThan">
      <formula>0</formula>
    </cfRule>
    <cfRule type="cellIs" dxfId="8736" priority="2494" stopIfTrue="1" operator="lessThan">
      <formula>0</formula>
    </cfRule>
  </conditionalFormatting>
  <conditionalFormatting sqref="AH1392">
    <cfRule type="cellIs" dxfId="8735" priority="2491" stopIfTrue="1" operator="greaterThan">
      <formula>0</formula>
    </cfRule>
    <cfRule type="cellIs" dxfId="8734" priority="2492" stopIfTrue="1" operator="lessThan">
      <formula>0</formula>
    </cfRule>
  </conditionalFormatting>
  <conditionalFormatting sqref="AH1392">
    <cfRule type="cellIs" dxfId="8733" priority="2489" stopIfTrue="1" operator="greaterThan">
      <formula>0</formula>
    </cfRule>
    <cfRule type="cellIs" dxfId="8732" priority="2490" stopIfTrue="1" operator="lessThan">
      <formula>0</formula>
    </cfRule>
  </conditionalFormatting>
  <conditionalFormatting sqref="AH1392">
    <cfRule type="cellIs" dxfId="8731" priority="2487" stopIfTrue="1" operator="greaterThan">
      <formula>0</formula>
    </cfRule>
    <cfRule type="cellIs" dxfId="8730" priority="2488" stopIfTrue="1" operator="lessThan">
      <formula>0</formula>
    </cfRule>
  </conditionalFormatting>
  <conditionalFormatting sqref="AH1392">
    <cfRule type="cellIs" dxfId="8729" priority="2485" stopIfTrue="1" operator="greaterThan">
      <formula>0</formula>
    </cfRule>
    <cfRule type="cellIs" dxfId="8728" priority="2486" stopIfTrue="1" operator="lessThan">
      <formula>0</formula>
    </cfRule>
  </conditionalFormatting>
  <conditionalFormatting sqref="AH1392">
    <cfRule type="cellIs" dxfId="8727" priority="2483" stopIfTrue="1" operator="greaterThan">
      <formula>0</formula>
    </cfRule>
    <cfRule type="cellIs" dxfId="8726" priority="2484" stopIfTrue="1" operator="lessThan">
      <formula>0</formula>
    </cfRule>
  </conditionalFormatting>
  <conditionalFormatting sqref="AB1392">
    <cfRule type="cellIs" dxfId="8725" priority="2481" stopIfTrue="1" operator="greaterThan">
      <formula>0</formula>
    </cfRule>
    <cfRule type="cellIs" dxfId="8724" priority="2482" stopIfTrue="1" operator="lessThan">
      <formula>0</formula>
    </cfRule>
  </conditionalFormatting>
  <conditionalFormatting sqref="AB1392">
    <cfRule type="cellIs" dxfId="8723" priority="2479" stopIfTrue="1" operator="greaterThan">
      <formula>0</formula>
    </cfRule>
    <cfRule type="cellIs" dxfId="8722" priority="2480" stopIfTrue="1" operator="lessThan">
      <formula>0</formula>
    </cfRule>
  </conditionalFormatting>
  <conditionalFormatting sqref="AB1392">
    <cfRule type="cellIs" dxfId="8721" priority="2477" stopIfTrue="1" operator="greaterThan">
      <formula>0</formula>
    </cfRule>
    <cfRule type="cellIs" dxfId="8720" priority="2478" stopIfTrue="1" operator="lessThan">
      <formula>0</formula>
    </cfRule>
  </conditionalFormatting>
  <conditionalFormatting sqref="AB1392">
    <cfRule type="cellIs" dxfId="8719" priority="2475" stopIfTrue="1" operator="greaterThan">
      <formula>0</formula>
    </cfRule>
    <cfRule type="cellIs" dxfId="8718" priority="2476" stopIfTrue="1" operator="lessThan">
      <formula>0</formula>
    </cfRule>
  </conditionalFormatting>
  <conditionalFormatting sqref="AB1392">
    <cfRule type="cellIs" dxfId="8717" priority="2473" stopIfTrue="1" operator="greaterThan">
      <formula>0</formula>
    </cfRule>
    <cfRule type="cellIs" dxfId="8716" priority="2474" stopIfTrue="1" operator="lessThan">
      <formula>0</formula>
    </cfRule>
  </conditionalFormatting>
  <conditionalFormatting sqref="AX1392">
    <cfRule type="cellIs" dxfId="8715" priority="2471" stopIfTrue="1" operator="greaterThan">
      <formula>0</formula>
    </cfRule>
    <cfRule type="cellIs" dxfId="8714" priority="2472" stopIfTrue="1" operator="lessThan">
      <formula>0</formula>
    </cfRule>
  </conditionalFormatting>
  <conditionalFormatting sqref="AX1392">
    <cfRule type="cellIs" dxfId="8713" priority="2469" stopIfTrue="1" operator="greaterThan">
      <formula>0</formula>
    </cfRule>
    <cfRule type="cellIs" dxfId="8712" priority="2470" stopIfTrue="1" operator="lessThan">
      <formula>0</formula>
    </cfRule>
  </conditionalFormatting>
  <conditionalFormatting sqref="AX1392">
    <cfRule type="cellIs" dxfId="8711" priority="2467" stopIfTrue="1" operator="greaterThan">
      <formula>0</formula>
    </cfRule>
    <cfRule type="cellIs" dxfId="8710" priority="2468" stopIfTrue="1" operator="lessThan">
      <formula>0</formula>
    </cfRule>
  </conditionalFormatting>
  <conditionalFormatting sqref="AX1392">
    <cfRule type="cellIs" dxfId="8709" priority="2465" stopIfTrue="1" operator="greaterThan">
      <formula>0</formula>
    </cfRule>
    <cfRule type="cellIs" dxfId="8708" priority="2466" stopIfTrue="1" operator="lessThan">
      <formula>0</formula>
    </cfRule>
  </conditionalFormatting>
  <conditionalFormatting sqref="AX1392">
    <cfRule type="cellIs" dxfId="8707" priority="2463" stopIfTrue="1" operator="greaterThan">
      <formula>0</formula>
    </cfRule>
    <cfRule type="cellIs" dxfId="8706" priority="2464" stopIfTrue="1" operator="lessThan">
      <formula>0</formula>
    </cfRule>
  </conditionalFormatting>
  <conditionalFormatting sqref="AX1394">
    <cfRule type="cellIs" dxfId="8705" priority="2461" stopIfTrue="1" operator="greaterThan">
      <formula>0</formula>
    </cfRule>
    <cfRule type="cellIs" dxfId="8704" priority="2462" stopIfTrue="1" operator="lessThan">
      <formula>0</formula>
    </cfRule>
  </conditionalFormatting>
  <conditionalFormatting sqref="AB1388:AB1389">
    <cfRule type="cellIs" dxfId="8703" priority="2459" stopIfTrue="1" operator="greaterThan">
      <formula>0</formula>
    </cfRule>
    <cfRule type="cellIs" dxfId="8702" priority="2460" stopIfTrue="1" operator="lessThan">
      <formula>0</formula>
    </cfRule>
  </conditionalFormatting>
  <conditionalFormatting sqref="AE1388:AE1389">
    <cfRule type="cellIs" dxfId="8701" priority="2457" stopIfTrue="1" operator="greaterThan">
      <formula>0</formula>
    </cfRule>
    <cfRule type="cellIs" dxfId="8700" priority="2458" stopIfTrue="1" operator="lessThan">
      <formula>0</formula>
    </cfRule>
  </conditionalFormatting>
  <conditionalFormatting sqref="AH1388:AH1389">
    <cfRule type="cellIs" dxfId="8699" priority="2455" stopIfTrue="1" operator="greaterThan">
      <formula>0</formula>
    </cfRule>
    <cfRule type="cellIs" dxfId="8698" priority="2456" stopIfTrue="1" operator="lessThan">
      <formula>0</formula>
    </cfRule>
  </conditionalFormatting>
  <conditionalFormatting sqref="AX1388:AX1389">
    <cfRule type="cellIs" dxfId="8697" priority="2453" stopIfTrue="1" operator="greaterThan">
      <formula>0</formula>
    </cfRule>
    <cfRule type="cellIs" dxfId="8696" priority="2454" stopIfTrue="1" operator="lessThan">
      <formula>0</formula>
    </cfRule>
  </conditionalFormatting>
  <conditionalFormatting sqref="AB1402:AB1406">
    <cfRule type="cellIs" dxfId="8695" priority="2451" stopIfTrue="1" operator="greaterThan">
      <formula>0</formula>
    </cfRule>
    <cfRule type="cellIs" dxfId="8694" priority="2452" stopIfTrue="1" operator="lessThan">
      <formula>0</formula>
    </cfRule>
  </conditionalFormatting>
  <conditionalFormatting sqref="AE1400:AE1401">
    <cfRule type="cellIs" dxfId="8693" priority="2449" stopIfTrue="1" operator="greaterThan">
      <formula>0</formula>
    </cfRule>
    <cfRule type="cellIs" dxfId="8692" priority="2450" stopIfTrue="1" operator="lessThan">
      <formula>0</formula>
    </cfRule>
  </conditionalFormatting>
  <conditionalFormatting sqref="AB1400:AB1401">
    <cfRule type="cellIs" dxfId="8691" priority="2447" stopIfTrue="1" operator="greaterThan">
      <formula>0</formula>
    </cfRule>
    <cfRule type="cellIs" dxfId="8690" priority="2448" stopIfTrue="1" operator="lessThan">
      <formula>0</formula>
    </cfRule>
  </conditionalFormatting>
  <conditionalFormatting sqref="AB1396:AB1397">
    <cfRule type="cellIs" dxfId="8689" priority="2445" stopIfTrue="1" operator="greaterThan">
      <formula>0</formula>
    </cfRule>
    <cfRule type="cellIs" dxfId="8688" priority="2446" stopIfTrue="1" operator="lessThan">
      <formula>0</formula>
    </cfRule>
  </conditionalFormatting>
  <conditionalFormatting sqref="AE1396:AE1397">
    <cfRule type="cellIs" dxfId="8687" priority="2443" stopIfTrue="1" operator="greaterThan">
      <formula>0</formula>
    </cfRule>
    <cfRule type="cellIs" dxfId="8686" priority="2444" stopIfTrue="1" operator="lessThan">
      <formula>0</formula>
    </cfRule>
  </conditionalFormatting>
  <conditionalFormatting sqref="AH1396:AH1397">
    <cfRule type="cellIs" dxfId="8685" priority="2441" stopIfTrue="1" operator="greaterThan">
      <formula>0</formula>
    </cfRule>
    <cfRule type="cellIs" dxfId="8684" priority="2442" stopIfTrue="1" operator="lessThan">
      <formula>0</formula>
    </cfRule>
  </conditionalFormatting>
  <conditionalFormatting sqref="AB1408">
    <cfRule type="cellIs" dxfId="8683" priority="2439" stopIfTrue="1" operator="greaterThan">
      <formula>0</formula>
    </cfRule>
    <cfRule type="cellIs" dxfId="8682" priority="2440" stopIfTrue="1" operator="lessThan">
      <formula>0</formula>
    </cfRule>
  </conditionalFormatting>
  <conditionalFormatting sqref="AX1401">
    <cfRule type="cellIs" dxfId="8681" priority="2437" stopIfTrue="1" operator="greaterThan">
      <formula>0</formula>
    </cfRule>
    <cfRule type="cellIs" dxfId="8680" priority="2438" stopIfTrue="1" operator="lessThan">
      <formula>0</formula>
    </cfRule>
  </conditionalFormatting>
  <conditionalFormatting sqref="AE1383">
    <cfRule type="cellIs" dxfId="8679" priority="2435" stopIfTrue="1" operator="greaterThan">
      <formula>0</formula>
    </cfRule>
    <cfRule type="cellIs" dxfId="8678" priority="2436" stopIfTrue="1" operator="lessThan">
      <formula>0</formula>
    </cfRule>
  </conditionalFormatting>
  <conditionalFormatting sqref="AB1383">
    <cfRule type="cellIs" dxfId="8677" priority="2433" stopIfTrue="1" operator="greaterThan">
      <formula>0</formula>
    </cfRule>
    <cfRule type="cellIs" dxfId="8676" priority="2434" stopIfTrue="1" operator="lessThan">
      <formula>0</formula>
    </cfRule>
  </conditionalFormatting>
  <conditionalFormatting sqref="AB1407">
    <cfRule type="cellIs" dxfId="8675" priority="2431" stopIfTrue="1" operator="greaterThan">
      <formula>0</formula>
    </cfRule>
    <cfRule type="cellIs" dxfId="8674" priority="2432" stopIfTrue="1" operator="lessThan">
      <formula>0</formula>
    </cfRule>
  </conditionalFormatting>
  <conditionalFormatting sqref="AE1407">
    <cfRule type="cellIs" dxfId="8673" priority="2429" stopIfTrue="1" operator="greaterThan">
      <formula>0</formula>
    </cfRule>
    <cfRule type="cellIs" dxfId="8672" priority="2430" stopIfTrue="1" operator="lessThan">
      <formula>0</formula>
    </cfRule>
  </conditionalFormatting>
  <conditionalFormatting sqref="AB1411">
    <cfRule type="cellIs" dxfId="8671" priority="2427" stopIfTrue="1" operator="greaterThan">
      <formula>0</formula>
    </cfRule>
    <cfRule type="cellIs" dxfId="8670" priority="2428" stopIfTrue="1" operator="lessThan">
      <formula>0</formula>
    </cfRule>
  </conditionalFormatting>
  <conditionalFormatting sqref="AB1409:AB1410">
    <cfRule type="cellIs" dxfId="8669" priority="2425" stopIfTrue="1" operator="greaterThan">
      <formula>0</formula>
    </cfRule>
    <cfRule type="cellIs" dxfId="8668" priority="2426" stopIfTrue="1" operator="lessThan">
      <formula>0</formula>
    </cfRule>
  </conditionalFormatting>
  <conditionalFormatting sqref="AE1409:AE1410">
    <cfRule type="cellIs" dxfId="8667" priority="2423" stopIfTrue="1" operator="greaterThan">
      <formula>0</formula>
    </cfRule>
    <cfRule type="cellIs" dxfId="8666" priority="2424" stopIfTrue="1" operator="lessThan">
      <formula>0</formula>
    </cfRule>
  </conditionalFormatting>
  <conditionalFormatting sqref="AB1413:AB1414">
    <cfRule type="cellIs" dxfId="8665" priority="2421" stopIfTrue="1" operator="greaterThan">
      <formula>0</formula>
    </cfRule>
    <cfRule type="cellIs" dxfId="8664" priority="2422" stopIfTrue="1" operator="lessThan">
      <formula>0</formula>
    </cfRule>
  </conditionalFormatting>
  <conditionalFormatting sqref="AX1410">
    <cfRule type="cellIs" dxfId="8663" priority="2419" stopIfTrue="1" operator="greaterThan">
      <formula>0</formula>
    </cfRule>
    <cfRule type="cellIs" dxfId="8662" priority="2420" stopIfTrue="1" operator="lessThan">
      <formula>0</formula>
    </cfRule>
  </conditionalFormatting>
  <conditionalFormatting sqref="AB1416:AB1418">
    <cfRule type="cellIs" dxfId="8661" priority="2417" stopIfTrue="1" operator="greaterThan">
      <formula>0</formula>
    </cfRule>
    <cfRule type="cellIs" dxfId="8660" priority="2418" stopIfTrue="1" operator="lessThan">
      <formula>0</formula>
    </cfRule>
  </conditionalFormatting>
  <conditionalFormatting sqref="AB1412">
    <cfRule type="cellIs" dxfId="8659" priority="2415" stopIfTrue="1" operator="greaterThan">
      <formula>0</formula>
    </cfRule>
    <cfRule type="cellIs" dxfId="8658" priority="2416" stopIfTrue="1" operator="lessThan">
      <formula>0</formula>
    </cfRule>
  </conditionalFormatting>
  <conditionalFormatting sqref="AE1412">
    <cfRule type="cellIs" dxfId="8657" priority="2413" stopIfTrue="1" operator="greaterThan">
      <formula>0</formula>
    </cfRule>
    <cfRule type="cellIs" dxfId="8656" priority="2414" stopIfTrue="1" operator="lessThan">
      <formula>0</formula>
    </cfRule>
  </conditionalFormatting>
  <conditionalFormatting sqref="AB1420:AB1423">
    <cfRule type="cellIs" dxfId="8655" priority="2411" stopIfTrue="1" operator="greaterThan">
      <formula>0</formula>
    </cfRule>
    <cfRule type="cellIs" dxfId="8654" priority="2412" stopIfTrue="1" operator="lessThan">
      <formula>0</formula>
    </cfRule>
  </conditionalFormatting>
  <conditionalFormatting sqref="AX1416">
    <cfRule type="cellIs" dxfId="8653" priority="2409" stopIfTrue="1" operator="greaterThan">
      <formula>0</formula>
    </cfRule>
    <cfRule type="cellIs" dxfId="8652" priority="2410" stopIfTrue="1" operator="lessThan">
      <formula>0</formula>
    </cfRule>
  </conditionalFormatting>
  <conditionalFormatting sqref="AB1419">
    <cfRule type="cellIs" dxfId="8651" priority="2407" stopIfTrue="1" operator="greaterThan">
      <formula>0</formula>
    </cfRule>
    <cfRule type="cellIs" dxfId="8650" priority="2408" stopIfTrue="1" operator="lessThan">
      <formula>0</formula>
    </cfRule>
  </conditionalFormatting>
  <conditionalFormatting sqref="AE1419">
    <cfRule type="cellIs" dxfId="8649" priority="2405" stopIfTrue="1" operator="greaterThan">
      <formula>0</formula>
    </cfRule>
    <cfRule type="cellIs" dxfId="8648" priority="2406" stopIfTrue="1" operator="lessThan">
      <formula>0</formula>
    </cfRule>
  </conditionalFormatting>
  <conditionalFormatting sqref="AB1424">
    <cfRule type="cellIs" dxfId="8647" priority="2403" stopIfTrue="1" operator="greaterThan">
      <formula>0</formula>
    </cfRule>
    <cfRule type="cellIs" dxfId="8646" priority="2404" stopIfTrue="1" operator="lessThan">
      <formula>0</formula>
    </cfRule>
  </conditionalFormatting>
  <conditionalFormatting sqref="AE1424">
    <cfRule type="cellIs" dxfId="8645" priority="2401" stopIfTrue="1" operator="greaterThan">
      <formula>0</formula>
    </cfRule>
    <cfRule type="cellIs" dxfId="8644" priority="2402" stopIfTrue="1" operator="lessThan">
      <formula>0</formula>
    </cfRule>
  </conditionalFormatting>
  <conditionalFormatting sqref="AB1425 AB1431:AB1434 AB1429 AB1436:AB1437 AB1427">
    <cfRule type="cellIs" dxfId="8643" priority="2399" stopIfTrue="1" operator="greaterThan">
      <formula>0</formula>
    </cfRule>
    <cfRule type="cellIs" dxfId="8642" priority="2400" stopIfTrue="1" operator="lessThan">
      <formula>0</formula>
    </cfRule>
  </conditionalFormatting>
  <conditionalFormatting sqref="AE1425 AE1429:AE1431 AE1427 AE1433">
    <cfRule type="cellIs" dxfId="8641" priority="2397" stopIfTrue="1" operator="greaterThan">
      <formula>0</formula>
    </cfRule>
    <cfRule type="cellIs" dxfId="8640" priority="2398" stopIfTrue="1" operator="lessThan">
      <formula>0</formula>
    </cfRule>
  </conditionalFormatting>
  <conditionalFormatting sqref="AB1415">
    <cfRule type="cellIs" dxfId="8639" priority="2395" stopIfTrue="1" operator="greaterThan">
      <formula>0</formula>
    </cfRule>
    <cfRule type="cellIs" dxfId="8638" priority="2396" stopIfTrue="1" operator="lessThan">
      <formula>0</formula>
    </cfRule>
  </conditionalFormatting>
  <conditionalFormatting sqref="AE1415">
    <cfRule type="cellIs" dxfId="8637" priority="2393" stopIfTrue="1" operator="greaterThan">
      <formula>0</formula>
    </cfRule>
    <cfRule type="cellIs" dxfId="8636" priority="2394" stopIfTrue="1" operator="lessThan">
      <formula>0</formula>
    </cfRule>
  </conditionalFormatting>
  <conditionalFormatting sqref="AX1423">
    <cfRule type="cellIs" dxfId="8635" priority="2391" stopIfTrue="1" operator="greaterThan">
      <formula>0</formula>
    </cfRule>
    <cfRule type="cellIs" dxfId="8634" priority="2392" stopIfTrue="1" operator="lessThan">
      <formula>0</formula>
    </cfRule>
  </conditionalFormatting>
  <conditionalFormatting sqref="AE1434 AE1436:AE1437">
    <cfRule type="cellIs" dxfId="8633" priority="2389" stopIfTrue="1" operator="greaterThan">
      <formula>0</formula>
    </cfRule>
    <cfRule type="cellIs" dxfId="8632" priority="2390" stopIfTrue="1" operator="lessThan">
      <formula>0</formula>
    </cfRule>
  </conditionalFormatting>
  <conditionalFormatting sqref="AB1430">
    <cfRule type="cellIs" dxfId="8631" priority="2387" stopIfTrue="1" operator="greaterThan">
      <formula>0</formula>
    </cfRule>
    <cfRule type="cellIs" dxfId="8630" priority="2388" stopIfTrue="1" operator="lessThan">
      <formula>0</formula>
    </cfRule>
  </conditionalFormatting>
  <conditionalFormatting sqref="AB1428">
    <cfRule type="cellIs" dxfId="8629" priority="2379" stopIfTrue="1" operator="greaterThan">
      <formula>0</formula>
    </cfRule>
    <cfRule type="cellIs" dxfId="8628" priority="2380" stopIfTrue="1" operator="lessThan">
      <formula>0</formula>
    </cfRule>
  </conditionalFormatting>
  <conditionalFormatting sqref="AE1428">
    <cfRule type="cellIs" dxfId="8627" priority="2377" stopIfTrue="1" operator="greaterThan">
      <formula>0</formula>
    </cfRule>
    <cfRule type="cellIs" dxfId="8626" priority="2378" stopIfTrue="1" operator="lessThan">
      <formula>0</formula>
    </cfRule>
  </conditionalFormatting>
  <conditionalFormatting sqref="AH1428">
    <cfRule type="cellIs" dxfId="8625" priority="2375" stopIfTrue="1" operator="greaterThan">
      <formula>0</formula>
    </cfRule>
    <cfRule type="cellIs" dxfId="8624" priority="2376" stopIfTrue="1" operator="lessThan">
      <formula>0</formula>
    </cfRule>
  </conditionalFormatting>
  <conditionalFormatting sqref="AX1432">
    <cfRule type="cellIs" dxfId="8623" priority="2373" stopIfTrue="1" operator="greaterThan">
      <formula>0</formula>
    </cfRule>
    <cfRule type="cellIs" dxfId="8622" priority="2374" stopIfTrue="1" operator="lessThan">
      <formula>0</formula>
    </cfRule>
  </conditionalFormatting>
  <conditionalFormatting sqref="AX1432">
    <cfRule type="cellIs" dxfId="8621" priority="2371" stopIfTrue="1" operator="greaterThan">
      <formula>0</formula>
    </cfRule>
    <cfRule type="cellIs" dxfId="8620" priority="2372" stopIfTrue="1" operator="lessThan">
      <formula>0</formula>
    </cfRule>
  </conditionalFormatting>
  <conditionalFormatting sqref="AX1432">
    <cfRule type="cellIs" dxfId="8619" priority="2369" stopIfTrue="1" operator="greaterThan">
      <formula>0</formula>
    </cfRule>
    <cfRule type="cellIs" dxfId="8618" priority="2370" stopIfTrue="1" operator="lessThan">
      <formula>0</formula>
    </cfRule>
  </conditionalFormatting>
  <conditionalFormatting sqref="AX1432">
    <cfRule type="cellIs" dxfId="8617" priority="2367" stopIfTrue="1" operator="greaterThan">
      <formula>0</formula>
    </cfRule>
    <cfRule type="cellIs" dxfId="8616" priority="2368" stopIfTrue="1" operator="lessThan">
      <formula>0</formula>
    </cfRule>
  </conditionalFormatting>
  <conditionalFormatting sqref="AX1432">
    <cfRule type="cellIs" dxfId="8615" priority="2365" stopIfTrue="1" operator="greaterThan">
      <formula>0</formula>
    </cfRule>
    <cfRule type="cellIs" dxfId="8614" priority="2366" stopIfTrue="1" operator="lessThan">
      <formula>0</formula>
    </cfRule>
  </conditionalFormatting>
  <conditionalFormatting sqref="AB1439:AB1442">
    <cfRule type="cellIs" dxfId="8613" priority="2363" stopIfTrue="1" operator="greaterThan">
      <formula>0</formula>
    </cfRule>
    <cfRule type="cellIs" dxfId="8612" priority="2364" stopIfTrue="1" operator="lessThan">
      <formula>0</formula>
    </cfRule>
  </conditionalFormatting>
  <conditionalFormatting sqref="AE1449:AE1450 AE1444:AE1447 AE1439:AE1442">
    <cfRule type="cellIs" dxfId="8611" priority="2361" stopIfTrue="1" operator="greaterThan">
      <formula>0</formula>
    </cfRule>
    <cfRule type="cellIs" dxfId="8610" priority="2362" stopIfTrue="1" operator="lessThan">
      <formula>0</formula>
    </cfRule>
  </conditionalFormatting>
  <conditionalFormatting sqref="AX1433">
    <cfRule type="cellIs" dxfId="8609" priority="2359" stopIfTrue="1" operator="greaterThan">
      <formula>0</formula>
    </cfRule>
    <cfRule type="cellIs" dxfId="8608" priority="2360" stopIfTrue="1" operator="lessThan">
      <formula>0</formula>
    </cfRule>
  </conditionalFormatting>
  <conditionalFormatting sqref="AB1438">
    <cfRule type="cellIs" dxfId="8607" priority="2357" stopIfTrue="1" operator="greaterThan">
      <formula>0</formula>
    </cfRule>
    <cfRule type="cellIs" dxfId="8606" priority="2358" stopIfTrue="1" operator="lessThan">
      <formula>0</formula>
    </cfRule>
  </conditionalFormatting>
  <conditionalFormatting sqref="AE1438">
    <cfRule type="cellIs" dxfId="8605" priority="2355" stopIfTrue="1" operator="greaterThan">
      <formula>0</formula>
    </cfRule>
    <cfRule type="cellIs" dxfId="8604" priority="2356" stopIfTrue="1" operator="lessThan">
      <formula>0</formula>
    </cfRule>
  </conditionalFormatting>
  <conditionalFormatting sqref="AB1446:AB1447">
    <cfRule type="cellIs" dxfId="8603" priority="2353" stopIfTrue="1" operator="greaterThan">
      <formula>0</formula>
    </cfRule>
    <cfRule type="cellIs" dxfId="8602" priority="2354" stopIfTrue="1" operator="lessThan">
      <formula>0</formula>
    </cfRule>
  </conditionalFormatting>
  <conditionalFormatting sqref="AB1443:AB1445">
    <cfRule type="cellIs" dxfId="8601" priority="2351" stopIfTrue="1" operator="greaterThan">
      <formula>0</formula>
    </cfRule>
    <cfRule type="cellIs" dxfId="8600" priority="2352" stopIfTrue="1" operator="lessThan">
      <formula>0</formula>
    </cfRule>
  </conditionalFormatting>
  <conditionalFormatting sqref="AB1449:AB1450">
    <cfRule type="cellIs" dxfId="8599" priority="2349" stopIfTrue="1" operator="greaterThan">
      <formula>0</formula>
    </cfRule>
    <cfRule type="cellIs" dxfId="8598" priority="2350" stopIfTrue="1" operator="lessThan">
      <formula>0</formula>
    </cfRule>
  </conditionalFormatting>
  <conditionalFormatting sqref="AX1445">
    <cfRule type="cellIs" dxfId="8597" priority="2347" stopIfTrue="1" operator="greaterThan">
      <formula>0</formula>
    </cfRule>
    <cfRule type="cellIs" dxfId="8596" priority="2348" stopIfTrue="1" operator="lessThan">
      <formula>0</formula>
    </cfRule>
  </conditionalFormatting>
  <conditionalFormatting sqref="AB1452 AB1456:AB1457">
    <cfRule type="cellIs" dxfId="8595" priority="2345" stopIfTrue="1" operator="greaterThan">
      <formula>0</formula>
    </cfRule>
    <cfRule type="cellIs" dxfId="8594" priority="2346" stopIfTrue="1" operator="lessThan">
      <formula>0</formula>
    </cfRule>
  </conditionalFormatting>
  <conditionalFormatting sqref="AE1452 AE1456:AE1457">
    <cfRule type="cellIs" dxfId="8593" priority="2343" stopIfTrue="1" operator="greaterThan">
      <formula>0</formula>
    </cfRule>
    <cfRule type="cellIs" dxfId="8592" priority="2344" stopIfTrue="1" operator="lessThan">
      <formula>0</formula>
    </cfRule>
  </conditionalFormatting>
  <conditionalFormatting sqref="AB1435">
    <cfRule type="cellIs" dxfId="8591" priority="2341" stopIfTrue="1" operator="greaterThan">
      <formula>0</formula>
    </cfRule>
    <cfRule type="cellIs" dxfId="8590" priority="2342" stopIfTrue="1" operator="lessThan">
      <formula>0</formula>
    </cfRule>
  </conditionalFormatting>
  <conditionalFormatting sqref="AB1426">
    <cfRule type="cellIs" dxfId="8589" priority="2339" stopIfTrue="1" operator="greaterThan">
      <formula>0</formula>
    </cfRule>
    <cfRule type="cellIs" dxfId="8588" priority="2340" stopIfTrue="1" operator="lessThan">
      <formula>0</formula>
    </cfRule>
  </conditionalFormatting>
  <conditionalFormatting sqref="AE1426">
    <cfRule type="cellIs" dxfId="8587" priority="2337" stopIfTrue="1" operator="greaterThan">
      <formula>0</formula>
    </cfRule>
    <cfRule type="cellIs" dxfId="8586" priority="2338" stopIfTrue="1" operator="lessThan">
      <formula>0</formula>
    </cfRule>
  </conditionalFormatting>
  <conditionalFormatting sqref="AE1435">
    <cfRule type="cellIs" dxfId="8585" priority="2335" stopIfTrue="1" operator="greaterThan">
      <formula>0</formula>
    </cfRule>
    <cfRule type="cellIs" dxfId="8584" priority="2336" stopIfTrue="1" operator="lessThan">
      <formula>0</formula>
    </cfRule>
  </conditionalFormatting>
  <conditionalFormatting sqref="AB1451">
    <cfRule type="cellIs" dxfId="8583" priority="2333" stopIfTrue="1" operator="greaterThan">
      <formula>0</formula>
    </cfRule>
    <cfRule type="cellIs" dxfId="8582" priority="2334" stopIfTrue="1" operator="lessThan">
      <formula>0</formula>
    </cfRule>
  </conditionalFormatting>
  <conditionalFormatting sqref="AE1451">
    <cfRule type="cellIs" dxfId="8581" priority="2331" stopIfTrue="1" operator="greaterThan">
      <formula>0</formula>
    </cfRule>
    <cfRule type="cellIs" dxfId="8580" priority="2332" stopIfTrue="1" operator="lessThan">
      <formula>0</formula>
    </cfRule>
  </conditionalFormatting>
  <conditionalFormatting sqref="AB1459">
    <cfRule type="cellIs" dxfId="8579" priority="2329" stopIfTrue="1" operator="greaterThan">
      <formula>0</formula>
    </cfRule>
    <cfRule type="cellIs" dxfId="8578" priority="2330" stopIfTrue="1" operator="lessThan">
      <formula>0</formula>
    </cfRule>
  </conditionalFormatting>
  <conditionalFormatting sqref="AE1459">
    <cfRule type="cellIs" dxfId="8577" priority="2327" stopIfTrue="1" operator="greaterThan">
      <formula>0</formula>
    </cfRule>
    <cfRule type="cellIs" dxfId="8576" priority="2328" stopIfTrue="1" operator="lessThan">
      <formula>0</formula>
    </cfRule>
  </conditionalFormatting>
  <conditionalFormatting sqref="AX1451">
    <cfRule type="cellIs" dxfId="8575" priority="2325" stopIfTrue="1" operator="greaterThan">
      <formula>0</formula>
    </cfRule>
    <cfRule type="cellIs" dxfId="8574" priority="2326" stopIfTrue="1" operator="lessThan">
      <formula>0</formula>
    </cfRule>
  </conditionalFormatting>
  <conditionalFormatting sqref="AB1458">
    <cfRule type="cellIs" dxfId="8573" priority="2323" stopIfTrue="1" operator="greaterThan">
      <formula>0</formula>
    </cfRule>
    <cfRule type="cellIs" dxfId="8572" priority="2324" stopIfTrue="1" operator="lessThan">
      <formula>0</formula>
    </cfRule>
  </conditionalFormatting>
  <conditionalFormatting sqref="AE1458">
    <cfRule type="cellIs" dxfId="8571" priority="2321" stopIfTrue="1" operator="greaterThan">
      <formula>0</formula>
    </cfRule>
    <cfRule type="cellIs" dxfId="8570" priority="2322" stopIfTrue="1" operator="lessThan">
      <formula>0</formula>
    </cfRule>
  </conditionalFormatting>
  <conditionalFormatting sqref="AB1462:AB1463">
    <cfRule type="cellIs" dxfId="8569" priority="2319" stopIfTrue="1" operator="greaterThan">
      <formula>0</formula>
    </cfRule>
    <cfRule type="cellIs" dxfId="8568" priority="2320" stopIfTrue="1" operator="lessThan">
      <formula>0</formula>
    </cfRule>
  </conditionalFormatting>
  <conditionalFormatting sqref="AE1462:AE1463">
    <cfRule type="cellIs" dxfId="8567" priority="2317" stopIfTrue="1" operator="greaterThan">
      <formula>0</formula>
    </cfRule>
    <cfRule type="cellIs" dxfId="8566" priority="2318" stopIfTrue="1" operator="lessThan">
      <formula>0</formula>
    </cfRule>
  </conditionalFormatting>
  <conditionalFormatting sqref="AB1448">
    <cfRule type="cellIs" dxfId="8565" priority="2315" stopIfTrue="1" operator="greaterThan">
      <formula>0</formula>
    </cfRule>
    <cfRule type="cellIs" dxfId="8564" priority="2316" stopIfTrue="1" operator="lessThan">
      <formula>0</formula>
    </cfRule>
  </conditionalFormatting>
  <conditionalFormatting sqref="AE1448">
    <cfRule type="cellIs" dxfId="8563" priority="2313" stopIfTrue="1" operator="greaterThan">
      <formula>0</formula>
    </cfRule>
    <cfRule type="cellIs" dxfId="8562" priority="2314" stopIfTrue="1" operator="lessThan">
      <formula>0</formula>
    </cfRule>
  </conditionalFormatting>
  <conditionalFormatting sqref="AX1448">
    <cfRule type="cellIs" dxfId="8561" priority="2311" stopIfTrue="1" operator="greaterThan">
      <formula>0</formula>
    </cfRule>
    <cfRule type="cellIs" dxfId="8560" priority="2312" stopIfTrue="1" operator="lessThan">
      <formula>0</formula>
    </cfRule>
  </conditionalFormatting>
  <conditionalFormatting sqref="AH1448">
    <cfRule type="cellIs" dxfId="8559" priority="2309" stopIfTrue="1" operator="greaterThan">
      <formula>0</formula>
    </cfRule>
    <cfRule type="cellIs" dxfId="8558" priority="2310" stopIfTrue="1" operator="lessThan">
      <formula>0</formula>
    </cfRule>
  </conditionalFormatting>
  <conditionalFormatting sqref="AE1443">
    <cfRule type="cellIs" dxfId="8557" priority="2305" stopIfTrue="1" operator="greaterThan">
      <formula>0</formula>
    </cfRule>
    <cfRule type="cellIs" dxfId="8556" priority="2306" stopIfTrue="1" operator="lessThan">
      <formula>0</formula>
    </cfRule>
  </conditionalFormatting>
  <conditionalFormatting sqref="AE1453:AE1455">
    <cfRule type="cellIs" dxfId="8555" priority="2303" stopIfTrue="1" operator="greaterThan">
      <formula>0</formula>
    </cfRule>
    <cfRule type="cellIs" dxfId="8554" priority="2304" stopIfTrue="1" operator="lessThan">
      <formula>0</formula>
    </cfRule>
  </conditionalFormatting>
  <conditionalFormatting sqref="AB1453:AB1455">
    <cfRule type="cellIs" dxfId="8553" priority="2301" stopIfTrue="1" operator="greaterThan">
      <formula>0</formula>
    </cfRule>
    <cfRule type="cellIs" dxfId="8552" priority="2302" stopIfTrue="1" operator="lessThan">
      <formula>0</formula>
    </cfRule>
  </conditionalFormatting>
  <conditionalFormatting sqref="AE1392">
    <cfRule type="cellIs" dxfId="8551" priority="2297" stopIfTrue="1" operator="greaterThan">
      <formula>0</formula>
    </cfRule>
    <cfRule type="cellIs" dxfId="8550" priority="2298" stopIfTrue="1" operator="lessThan">
      <formula>0</formula>
    </cfRule>
  </conditionalFormatting>
  <conditionalFormatting sqref="AE1392">
    <cfRule type="cellIs" dxfId="8549" priority="2295" stopIfTrue="1" operator="greaterThan">
      <formula>0</formula>
    </cfRule>
    <cfRule type="cellIs" dxfId="8548" priority="2296" stopIfTrue="1" operator="lessThan">
      <formula>0</formula>
    </cfRule>
  </conditionalFormatting>
  <conditionalFormatting sqref="AE1392">
    <cfRule type="cellIs" dxfId="8547" priority="2293" stopIfTrue="1" operator="greaterThan">
      <formula>0</formula>
    </cfRule>
    <cfRule type="cellIs" dxfId="8546" priority="2294" stopIfTrue="1" operator="lessThan">
      <formula>0</formula>
    </cfRule>
  </conditionalFormatting>
  <conditionalFormatting sqref="AE1392">
    <cfRule type="cellIs" dxfId="8545" priority="2291" stopIfTrue="1" operator="greaterThan">
      <formula>0</formula>
    </cfRule>
    <cfRule type="cellIs" dxfId="8544" priority="2292" stopIfTrue="1" operator="lessThan">
      <formula>0</formula>
    </cfRule>
  </conditionalFormatting>
  <conditionalFormatting sqref="AE1392">
    <cfRule type="cellIs" dxfId="8543" priority="2289" stopIfTrue="1" operator="greaterThan">
      <formula>0</formula>
    </cfRule>
    <cfRule type="cellIs" dxfId="8542" priority="2290" stopIfTrue="1" operator="lessThan">
      <formula>0</formula>
    </cfRule>
  </conditionalFormatting>
  <conditionalFormatting sqref="AE1432">
    <cfRule type="cellIs" dxfId="8541" priority="2287" stopIfTrue="1" operator="greaterThan">
      <formula>0</formula>
    </cfRule>
    <cfRule type="cellIs" dxfId="8540" priority="2288" stopIfTrue="1" operator="lessThan">
      <formula>0</formula>
    </cfRule>
  </conditionalFormatting>
  <conditionalFormatting sqref="AE1432">
    <cfRule type="cellIs" dxfId="8539" priority="2285" stopIfTrue="1" operator="greaterThan">
      <formula>0</formula>
    </cfRule>
    <cfRule type="cellIs" dxfId="8538" priority="2286" stopIfTrue="1" operator="lessThan">
      <formula>0</formula>
    </cfRule>
  </conditionalFormatting>
  <conditionalFormatting sqref="AE1432">
    <cfRule type="cellIs" dxfId="8537" priority="2283" stopIfTrue="1" operator="greaterThan">
      <formula>0</formula>
    </cfRule>
    <cfRule type="cellIs" dxfId="8536" priority="2284" stopIfTrue="1" operator="lessThan">
      <formula>0</formula>
    </cfRule>
  </conditionalFormatting>
  <conditionalFormatting sqref="AE1432">
    <cfRule type="cellIs" dxfId="8535" priority="2281" stopIfTrue="1" operator="greaterThan">
      <formula>0</formula>
    </cfRule>
    <cfRule type="cellIs" dxfId="8534" priority="2282" stopIfTrue="1" operator="lessThan">
      <formula>0</formula>
    </cfRule>
  </conditionalFormatting>
  <conditionalFormatting sqref="AE1432">
    <cfRule type="cellIs" dxfId="8533" priority="2279" stopIfTrue="1" operator="greaterThan">
      <formula>0</formula>
    </cfRule>
    <cfRule type="cellIs" dxfId="8532" priority="2280" stopIfTrue="1" operator="lessThan">
      <formula>0</formula>
    </cfRule>
  </conditionalFormatting>
  <conditionalFormatting sqref="AE1460:AE1461">
    <cfRule type="cellIs" dxfId="8531" priority="2277" stopIfTrue="1" operator="greaterThan">
      <formula>0</formula>
    </cfRule>
    <cfRule type="cellIs" dxfId="8530" priority="2278" stopIfTrue="1" operator="lessThan">
      <formula>0</formula>
    </cfRule>
  </conditionalFormatting>
  <conditionalFormatting sqref="AE1460:AE1461">
    <cfRule type="cellIs" dxfId="8529" priority="2275" stopIfTrue="1" operator="greaterThan">
      <formula>0</formula>
    </cfRule>
    <cfRule type="cellIs" dxfId="8528" priority="2276" stopIfTrue="1" operator="lessThan">
      <formula>0</formula>
    </cfRule>
  </conditionalFormatting>
  <conditionalFormatting sqref="AE1460:AE1461">
    <cfRule type="cellIs" dxfId="8527" priority="2273" stopIfTrue="1" operator="greaterThan">
      <formula>0</formula>
    </cfRule>
    <cfRule type="cellIs" dxfId="8526" priority="2274" stopIfTrue="1" operator="lessThan">
      <formula>0</formula>
    </cfRule>
  </conditionalFormatting>
  <conditionalFormatting sqref="AE1460:AE1461">
    <cfRule type="cellIs" dxfId="8525" priority="2271" stopIfTrue="1" operator="greaterThan">
      <formula>0</formula>
    </cfRule>
    <cfRule type="cellIs" dxfId="8524" priority="2272" stopIfTrue="1" operator="lessThan">
      <formula>0</formula>
    </cfRule>
  </conditionalFormatting>
  <conditionalFormatting sqref="AE1460:AE1461">
    <cfRule type="cellIs" dxfId="8523" priority="2269" stopIfTrue="1" operator="greaterThan">
      <formula>0</formula>
    </cfRule>
    <cfRule type="cellIs" dxfId="8522" priority="2270" stopIfTrue="1" operator="lessThan">
      <formula>0</formula>
    </cfRule>
  </conditionalFormatting>
  <conditionalFormatting sqref="AH1460:AH1461">
    <cfRule type="cellIs" dxfId="8521" priority="2267" stopIfTrue="1" operator="greaterThan">
      <formula>0</formula>
    </cfRule>
    <cfRule type="cellIs" dxfId="8520" priority="2268" stopIfTrue="1" operator="lessThan">
      <formula>0</formula>
    </cfRule>
  </conditionalFormatting>
  <conditionalFormatting sqref="AH1460:AH1461">
    <cfRule type="cellIs" dxfId="8519" priority="2265" stopIfTrue="1" operator="greaterThan">
      <formula>0</formula>
    </cfRule>
    <cfRule type="cellIs" dxfId="8518" priority="2266" stopIfTrue="1" operator="lessThan">
      <formula>0</formula>
    </cfRule>
  </conditionalFormatting>
  <conditionalFormatting sqref="AH1460:AH1461">
    <cfRule type="cellIs" dxfId="8517" priority="2263" stopIfTrue="1" operator="greaterThan">
      <formula>0</formula>
    </cfRule>
    <cfRule type="cellIs" dxfId="8516" priority="2264" stopIfTrue="1" operator="lessThan">
      <formula>0</formula>
    </cfRule>
  </conditionalFormatting>
  <conditionalFormatting sqref="AH1460:AH1461">
    <cfRule type="cellIs" dxfId="8515" priority="2261" stopIfTrue="1" operator="greaterThan">
      <formula>0</formula>
    </cfRule>
    <cfRule type="cellIs" dxfId="8514" priority="2262" stopIfTrue="1" operator="lessThan">
      <formula>0</formula>
    </cfRule>
  </conditionalFormatting>
  <conditionalFormatting sqref="AH1460:AH1461">
    <cfRule type="cellIs" dxfId="8513" priority="2259" stopIfTrue="1" operator="greaterThan">
      <formula>0</formula>
    </cfRule>
    <cfRule type="cellIs" dxfId="8512" priority="2260" stopIfTrue="1" operator="lessThan">
      <formula>0</formula>
    </cfRule>
  </conditionalFormatting>
  <conditionalFormatting sqref="AB1460:AB1461">
    <cfRule type="cellIs" dxfId="8511" priority="2257" stopIfTrue="1" operator="greaterThan">
      <formula>0</formula>
    </cfRule>
    <cfRule type="cellIs" dxfId="8510" priority="2258" stopIfTrue="1" operator="lessThan">
      <formula>0</formula>
    </cfRule>
  </conditionalFormatting>
  <conditionalFormatting sqref="AB1460:AB1461">
    <cfRule type="cellIs" dxfId="8509" priority="2255" stopIfTrue="1" operator="greaterThan">
      <formula>0</formula>
    </cfRule>
    <cfRule type="cellIs" dxfId="8508" priority="2256" stopIfTrue="1" operator="lessThan">
      <formula>0</formula>
    </cfRule>
  </conditionalFormatting>
  <conditionalFormatting sqref="AB1460:AB1461">
    <cfRule type="cellIs" dxfId="8507" priority="2253" stopIfTrue="1" operator="greaterThan">
      <formula>0</formula>
    </cfRule>
    <cfRule type="cellIs" dxfId="8506" priority="2254" stopIfTrue="1" operator="lessThan">
      <formula>0</formula>
    </cfRule>
  </conditionalFormatting>
  <conditionalFormatting sqref="AB1460:AB1461">
    <cfRule type="cellIs" dxfId="8505" priority="2251" stopIfTrue="1" operator="greaterThan">
      <formula>0</formula>
    </cfRule>
    <cfRule type="cellIs" dxfId="8504" priority="2252" stopIfTrue="1" operator="lessThan">
      <formula>0</formula>
    </cfRule>
  </conditionalFormatting>
  <conditionalFormatting sqref="AB1460:AB1461">
    <cfRule type="cellIs" dxfId="8503" priority="2249" stopIfTrue="1" operator="greaterThan">
      <formula>0</formula>
    </cfRule>
    <cfRule type="cellIs" dxfId="8502" priority="2250" stopIfTrue="1" operator="lessThan">
      <formula>0</formula>
    </cfRule>
  </conditionalFormatting>
  <conditionalFormatting sqref="AX1460">
    <cfRule type="cellIs" dxfId="8501" priority="2237" stopIfTrue="1" operator="greaterThan">
      <formula>0</formula>
    </cfRule>
    <cfRule type="cellIs" dxfId="8500" priority="2238" stopIfTrue="1" operator="lessThan">
      <formula>0</formula>
    </cfRule>
  </conditionalFormatting>
  <conditionalFormatting sqref="AX1460">
    <cfRule type="cellIs" dxfId="8499" priority="2235" stopIfTrue="1" operator="greaterThan">
      <formula>0</formula>
    </cfRule>
    <cfRule type="cellIs" dxfId="8498" priority="2236" stopIfTrue="1" operator="lessThan">
      <formula>0</formula>
    </cfRule>
  </conditionalFormatting>
  <conditionalFormatting sqref="AX1460">
    <cfRule type="cellIs" dxfId="8497" priority="2233" stopIfTrue="1" operator="greaterThan">
      <formula>0</formula>
    </cfRule>
    <cfRule type="cellIs" dxfId="8496" priority="2234" stopIfTrue="1" operator="lessThan">
      <formula>0</formula>
    </cfRule>
  </conditionalFormatting>
  <conditionalFormatting sqref="AX1460">
    <cfRule type="cellIs" dxfId="8495" priority="2231" stopIfTrue="1" operator="greaterThan">
      <formula>0</formula>
    </cfRule>
    <cfRule type="cellIs" dxfId="8494" priority="2232" stopIfTrue="1" operator="lessThan">
      <formula>0</formula>
    </cfRule>
  </conditionalFormatting>
  <conditionalFormatting sqref="AX1460">
    <cfRule type="cellIs" dxfId="8493" priority="2229" stopIfTrue="1" operator="greaterThan">
      <formula>0</formula>
    </cfRule>
    <cfRule type="cellIs" dxfId="8492" priority="2230" stopIfTrue="1" operator="lessThan">
      <formula>0</formula>
    </cfRule>
  </conditionalFormatting>
  <conditionalFormatting sqref="AX1461">
    <cfRule type="cellIs" dxfId="8491" priority="2227" stopIfTrue="1" operator="greaterThan">
      <formula>0</formula>
    </cfRule>
    <cfRule type="cellIs" dxfId="8490" priority="2228" stopIfTrue="1" operator="lessThan">
      <formula>0</formula>
    </cfRule>
  </conditionalFormatting>
  <conditionalFormatting sqref="AB1469 AB1472:AB1475">
    <cfRule type="cellIs" dxfId="8489" priority="2225" stopIfTrue="1" operator="greaterThan">
      <formula>0</formula>
    </cfRule>
    <cfRule type="cellIs" dxfId="8488" priority="2226" stopIfTrue="1" operator="lessThan">
      <formula>0</formula>
    </cfRule>
  </conditionalFormatting>
  <conditionalFormatting sqref="AE1469 AE1472">
    <cfRule type="cellIs" dxfId="8487" priority="2223" stopIfTrue="1" operator="greaterThan">
      <formula>0</formula>
    </cfRule>
    <cfRule type="cellIs" dxfId="8486" priority="2224" stopIfTrue="1" operator="lessThan">
      <formula>0</formula>
    </cfRule>
  </conditionalFormatting>
  <conditionalFormatting sqref="AE1473:AE1475">
    <cfRule type="cellIs" dxfId="8485" priority="2221" stopIfTrue="1" operator="greaterThan">
      <formula>0</formula>
    </cfRule>
    <cfRule type="cellIs" dxfId="8484" priority="2222" stopIfTrue="1" operator="lessThan">
      <formula>0</formula>
    </cfRule>
  </conditionalFormatting>
  <conditionalFormatting sqref="AB1477 AB1479">
    <cfRule type="cellIs" dxfId="8483" priority="2219" stopIfTrue="1" operator="greaterThan">
      <formula>0</formula>
    </cfRule>
    <cfRule type="cellIs" dxfId="8482" priority="2220" stopIfTrue="1" operator="lessThan">
      <formula>0</formula>
    </cfRule>
  </conditionalFormatting>
  <conditionalFormatting sqref="AE1477 AE1479">
    <cfRule type="cellIs" dxfId="8481" priority="2217" stopIfTrue="1" operator="greaterThan">
      <formula>0</formula>
    </cfRule>
    <cfRule type="cellIs" dxfId="8480" priority="2218" stopIfTrue="1" operator="lessThan">
      <formula>0</formula>
    </cfRule>
  </conditionalFormatting>
  <conditionalFormatting sqref="AB1476">
    <cfRule type="cellIs" dxfId="8479" priority="2215" stopIfTrue="1" operator="greaterThan">
      <formula>0</formula>
    </cfRule>
    <cfRule type="cellIs" dxfId="8478" priority="2216" stopIfTrue="1" operator="lessThan">
      <formula>0</formula>
    </cfRule>
  </conditionalFormatting>
  <conditionalFormatting sqref="AE1476">
    <cfRule type="cellIs" dxfId="8477" priority="2213" stopIfTrue="1" operator="greaterThan">
      <formula>0</formula>
    </cfRule>
    <cfRule type="cellIs" dxfId="8476" priority="2214" stopIfTrue="1" operator="lessThan">
      <formula>0</formula>
    </cfRule>
  </conditionalFormatting>
  <conditionalFormatting sqref="AX1472">
    <cfRule type="cellIs" dxfId="8475" priority="2211" stopIfTrue="1" operator="greaterThan">
      <formula>0</formula>
    </cfRule>
    <cfRule type="cellIs" dxfId="8474" priority="2212" stopIfTrue="1" operator="lessThan">
      <formula>0</formula>
    </cfRule>
  </conditionalFormatting>
  <conditionalFormatting sqref="AB1482 AB1484">
    <cfRule type="cellIs" dxfId="8473" priority="2209" stopIfTrue="1" operator="greaterThan">
      <formula>0</formula>
    </cfRule>
    <cfRule type="cellIs" dxfId="8472" priority="2210" stopIfTrue="1" operator="lessThan">
      <formula>0</formula>
    </cfRule>
  </conditionalFormatting>
  <conditionalFormatting sqref="AE1482 AE1484">
    <cfRule type="cellIs" dxfId="8471" priority="2207" stopIfTrue="1" operator="greaterThan">
      <formula>0</formula>
    </cfRule>
    <cfRule type="cellIs" dxfId="8470" priority="2208" stopIfTrue="1" operator="lessThan">
      <formula>0</formula>
    </cfRule>
  </conditionalFormatting>
  <conditionalFormatting sqref="AB1480:AB1481">
    <cfRule type="cellIs" dxfId="8469" priority="2205" stopIfTrue="1" operator="greaterThan">
      <formula>0</formula>
    </cfRule>
    <cfRule type="cellIs" dxfId="8468" priority="2206" stopIfTrue="1" operator="lessThan">
      <formula>0</formula>
    </cfRule>
  </conditionalFormatting>
  <conditionalFormatting sqref="AE1480:AE1481">
    <cfRule type="cellIs" dxfId="8467" priority="2203" stopIfTrue="1" operator="greaterThan">
      <formula>0</formula>
    </cfRule>
    <cfRule type="cellIs" dxfId="8466" priority="2204" stopIfTrue="1" operator="lessThan">
      <formula>0</formula>
    </cfRule>
  </conditionalFormatting>
  <conditionalFormatting sqref="AB1487">
    <cfRule type="cellIs" dxfId="8465" priority="2201" stopIfTrue="1" operator="greaterThan">
      <formula>0</formula>
    </cfRule>
    <cfRule type="cellIs" dxfId="8464" priority="2202" stopIfTrue="1" operator="lessThan">
      <formula>0</formula>
    </cfRule>
  </conditionalFormatting>
  <conditionalFormatting sqref="AE1487">
    <cfRule type="cellIs" dxfId="8463" priority="2199" stopIfTrue="1" operator="greaterThan">
      <formula>0</formula>
    </cfRule>
    <cfRule type="cellIs" dxfId="8462" priority="2200" stopIfTrue="1" operator="lessThan">
      <formula>0</formula>
    </cfRule>
  </conditionalFormatting>
  <conditionalFormatting sqref="AX1414">
    <cfRule type="cellIs" dxfId="8461" priority="2197" stopIfTrue="1" operator="greaterThan">
      <formula>0</formula>
    </cfRule>
    <cfRule type="cellIs" dxfId="8460" priority="2198" stopIfTrue="1" operator="lessThan">
      <formula>0</formula>
    </cfRule>
  </conditionalFormatting>
  <conditionalFormatting sqref="AX1467">
    <cfRule type="cellIs" dxfId="8459" priority="2195" stopIfTrue="1" operator="greaterThan">
      <formula>0</formula>
    </cfRule>
    <cfRule type="cellIs" dxfId="8458" priority="2196" stopIfTrue="1" operator="lessThan">
      <formula>0</formula>
    </cfRule>
  </conditionalFormatting>
  <conditionalFormatting sqref="AX1481">
    <cfRule type="cellIs" dxfId="8457" priority="2193" stopIfTrue="1" operator="greaterThan">
      <formula>0</formula>
    </cfRule>
    <cfRule type="cellIs" dxfId="8456" priority="2194" stopIfTrue="1" operator="lessThan">
      <formula>0</formula>
    </cfRule>
  </conditionalFormatting>
  <conditionalFormatting sqref="AB1486">
    <cfRule type="cellIs" dxfId="8455" priority="2191" stopIfTrue="1" operator="greaterThan">
      <formula>0</formula>
    </cfRule>
    <cfRule type="cellIs" dxfId="8454" priority="2192" stopIfTrue="1" operator="lessThan">
      <formula>0</formula>
    </cfRule>
  </conditionalFormatting>
  <conditionalFormatting sqref="AE1486">
    <cfRule type="cellIs" dxfId="8453" priority="2189" stopIfTrue="1" operator="greaterThan">
      <formula>0</formula>
    </cfRule>
    <cfRule type="cellIs" dxfId="8452" priority="2190" stopIfTrue="1" operator="lessThan">
      <formula>0</formula>
    </cfRule>
  </conditionalFormatting>
  <conditionalFormatting sqref="AB1488:AB1489">
    <cfRule type="cellIs" dxfId="8451" priority="2171" stopIfTrue="1" operator="greaterThan">
      <formula>0</formula>
    </cfRule>
    <cfRule type="cellIs" dxfId="8450" priority="2172" stopIfTrue="1" operator="lessThan">
      <formula>0</formula>
    </cfRule>
  </conditionalFormatting>
  <conditionalFormatting sqref="AB1488:AB1489">
    <cfRule type="cellIs" dxfId="8449" priority="2169" stopIfTrue="1" operator="greaterThan">
      <formula>0</formula>
    </cfRule>
    <cfRule type="cellIs" dxfId="8448" priority="2170" stopIfTrue="1" operator="lessThan">
      <formula>0</formula>
    </cfRule>
  </conditionalFormatting>
  <conditionalFormatting sqref="AB1488:AB1489">
    <cfRule type="cellIs" dxfId="8447" priority="2167" stopIfTrue="1" operator="greaterThan">
      <formula>0</formula>
    </cfRule>
    <cfRule type="cellIs" dxfId="8446" priority="2168" stopIfTrue="1" operator="lessThan">
      <formula>0</formula>
    </cfRule>
  </conditionalFormatting>
  <conditionalFormatting sqref="AB1488:AB1489">
    <cfRule type="cellIs" dxfId="8445" priority="2165" stopIfTrue="1" operator="greaterThan">
      <formula>0</formula>
    </cfRule>
    <cfRule type="cellIs" dxfId="8444" priority="2166" stopIfTrue="1" operator="lessThan">
      <formula>0</formula>
    </cfRule>
  </conditionalFormatting>
  <conditionalFormatting sqref="AB1488:AB1489">
    <cfRule type="cellIs" dxfId="8443" priority="2163" stopIfTrue="1" operator="greaterThan">
      <formula>0</formula>
    </cfRule>
    <cfRule type="cellIs" dxfId="8442" priority="2164" stopIfTrue="1" operator="lessThan">
      <formula>0</formula>
    </cfRule>
  </conditionalFormatting>
  <conditionalFormatting sqref="AE1488:AE1489">
    <cfRule type="cellIs" dxfId="8441" priority="2151" stopIfTrue="1" operator="greaterThan">
      <formula>0</formula>
    </cfRule>
    <cfRule type="cellIs" dxfId="8440" priority="2152" stopIfTrue="1" operator="lessThan">
      <formula>0</formula>
    </cfRule>
  </conditionalFormatting>
  <conditionalFormatting sqref="AE1488:AE1489">
    <cfRule type="cellIs" dxfId="8439" priority="2149" stopIfTrue="1" operator="greaterThan">
      <formula>0</formula>
    </cfRule>
    <cfRule type="cellIs" dxfId="8438" priority="2150" stopIfTrue="1" operator="lessThan">
      <formula>0</formula>
    </cfRule>
  </conditionalFormatting>
  <conditionalFormatting sqref="AE1488:AE1489">
    <cfRule type="cellIs" dxfId="8437" priority="2147" stopIfTrue="1" operator="greaterThan">
      <formula>0</formula>
    </cfRule>
    <cfRule type="cellIs" dxfId="8436" priority="2148" stopIfTrue="1" operator="lessThan">
      <formula>0</formula>
    </cfRule>
  </conditionalFormatting>
  <conditionalFormatting sqref="AE1488:AE1489">
    <cfRule type="cellIs" dxfId="8435" priority="2145" stopIfTrue="1" operator="greaterThan">
      <formula>0</formula>
    </cfRule>
    <cfRule type="cellIs" dxfId="8434" priority="2146" stopIfTrue="1" operator="lessThan">
      <formula>0</formula>
    </cfRule>
  </conditionalFormatting>
  <conditionalFormatting sqref="AE1488:AE1489">
    <cfRule type="cellIs" dxfId="8433" priority="2143" stopIfTrue="1" operator="greaterThan">
      <formula>0</formula>
    </cfRule>
    <cfRule type="cellIs" dxfId="8432" priority="2144" stopIfTrue="1" operator="lessThan">
      <formula>0</formula>
    </cfRule>
  </conditionalFormatting>
  <conditionalFormatting sqref="AB1491:AB1493">
    <cfRule type="cellIs" dxfId="8431" priority="2141" stopIfTrue="1" operator="greaterThan">
      <formula>0</formula>
    </cfRule>
    <cfRule type="cellIs" dxfId="8430" priority="2142" stopIfTrue="1" operator="lessThan">
      <formula>0</formula>
    </cfRule>
  </conditionalFormatting>
  <conditionalFormatting sqref="AE1491:AE1493">
    <cfRule type="cellIs" dxfId="8429" priority="2139" stopIfTrue="1" operator="greaterThan">
      <formula>0</formula>
    </cfRule>
    <cfRule type="cellIs" dxfId="8428" priority="2140" stopIfTrue="1" operator="lessThan">
      <formula>0</formula>
    </cfRule>
  </conditionalFormatting>
  <conditionalFormatting sqref="AB1485">
    <cfRule type="cellIs" dxfId="8427" priority="2137" stopIfTrue="1" operator="greaterThan">
      <formula>0</formula>
    </cfRule>
    <cfRule type="cellIs" dxfId="8426" priority="2138" stopIfTrue="1" operator="lessThan">
      <formula>0</formula>
    </cfRule>
  </conditionalFormatting>
  <conditionalFormatting sqref="AE1485">
    <cfRule type="cellIs" dxfId="8425" priority="2135" stopIfTrue="1" operator="greaterThan">
      <formula>0</formula>
    </cfRule>
    <cfRule type="cellIs" dxfId="8424" priority="2136" stopIfTrue="1" operator="lessThan">
      <formula>0</formula>
    </cfRule>
  </conditionalFormatting>
  <conditionalFormatting sqref="AH1485">
    <cfRule type="cellIs" dxfId="8423" priority="2133" stopIfTrue="1" operator="greaterThan">
      <formula>0</formula>
    </cfRule>
    <cfRule type="cellIs" dxfId="8422" priority="2134" stopIfTrue="1" operator="lessThan">
      <formula>0</formula>
    </cfRule>
  </conditionalFormatting>
  <conditionalFormatting sqref="AB1497">
    <cfRule type="cellIs" dxfId="8421" priority="2131" stopIfTrue="1" operator="greaterThan">
      <formula>0</formula>
    </cfRule>
    <cfRule type="cellIs" dxfId="8420" priority="2132" stopIfTrue="1" operator="lessThan">
      <formula>0</formula>
    </cfRule>
  </conditionalFormatting>
  <conditionalFormatting sqref="AE1497">
    <cfRule type="cellIs" dxfId="8419" priority="2129" stopIfTrue="1" operator="greaterThan">
      <formula>0</formula>
    </cfRule>
    <cfRule type="cellIs" dxfId="8418" priority="2130" stopIfTrue="1" operator="lessThan">
      <formula>0</formula>
    </cfRule>
  </conditionalFormatting>
  <conditionalFormatting sqref="AB1483">
    <cfRule type="cellIs" dxfId="8417" priority="2127" stopIfTrue="1" operator="greaterThan">
      <formula>0</formula>
    </cfRule>
    <cfRule type="cellIs" dxfId="8416" priority="2128" stopIfTrue="1" operator="lessThan">
      <formula>0</formula>
    </cfRule>
  </conditionalFormatting>
  <conditionalFormatting sqref="AB1478">
    <cfRule type="cellIs" dxfId="8415" priority="2125" stopIfTrue="1" operator="greaterThan">
      <formula>0</formula>
    </cfRule>
    <cfRule type="cellIs" dxfId="8414" priority="2126" stopIfTrue="1" operator="lessThan">
      <formula>0</formula>
    </cfRule>
  </conditionalFormatting>
  <conditionalFormatting sqref="AE1478">
    <cfRule type="cellIs" dxfId="8413" priority="2123" stopIfTrue="1" operator="greaterThan">
      <formula>0</formula>
    </cfRule>
    <cfRule type="cellIs" dxfId="8412" priority="2124" stopIfTrue="1" operator="lessThan">
      <formula>0</formula>
    </cfRule>
  </conditionalFormatting>
  <conditionalFormatting sqref="AE1483">
    <cfRule type="cellIs" dxfId="8411" priority="2121" stopIfTrue="1" operator="greaterThan">
      <formula>0</formula>
    </cfRule>
    <cfRule type="cellIs" dxfId="8410" priority="2122" stopIfTrue="1" operator="lessThan">
      <formula>0</formula>
    </cfRule>
  </conditionalFormatting>
  <conditionalFormatting sqref="AE1490">
    <cfRule type="cellIs" dxfId="8409" priority="2119" stopIfTrue="1" operator="greaterThan">
      <formula>0</formula>
    </cfRule>
    <cfRule type="cellIs" dxfId="8408" priority="2120" stopIfTrue="1" operator="lessThan">
      <formula>0</formula>
    </cfRule>
  </conditionalFormatting>
  <conditionalFormatting sqref="AB1490">
    <cfRule type="cellIs" dxfId="8407" priority="2117" stopIfTrue="1" operator="greaterThan">
      <formula>0</formula>
    </cfRule>
    <cfRule type="cellIs" dxfId="8406" priority="2118" stopIfTrue="1" operator="lessThan">
      <formula>0</formula>
    </cfRule>
  </conditionalFormatting>
  <conditionalFormatting sqref="AX1490">
    <cfRule type="cellIs" dxfId="8405" priority="2115" stopIfTrue="1" operator="greaterThan">
      <formula>0</formula>
    </cfRule>
    <cfRule type="cellIs" dxfId="8404" priority="2116" stopIfTrue="1" operator="lessThan">
      <formula>0</formula>
    </cfRule>
  </conditionalFormatting>
  <conditionalFormatting sqref="AE1495">
    <cfRule type="cellIs" dxfId="8403" priority="2113" stopIfTrue="1" operator="greaterThan">
      <formula>0</formula>
    </cfRule>
    <cfRule type="cellIs" dxfId="8402" priority="2114" stopIfTrue="1" operator="lessThan">
      <formula>0</formula>
    </cfRule>
  </conditionalFormatting>
  <conditionalFormatting sqref="AB1495">
    <cfRule type="cellIs" dxfId="8401" priority="2111" stopIfTrue="1" operator="greaterThan">
      <formula>0</formula>
    </cfRule>
    <cfRule type="cellIs" dxfId="8400" priority="2112" stopIfTrue="1" operator="lessThan">
      <formula>0</formula>
    </cfRule>
  </conditionalFormatting>
  <conditionalFormatting sqref="AB1503:AB1505">
    <cfRule type="cellIs" dxfId="8399" priority="2109" stopIfTrue="1" operator="greaterThan">
      <formula>0</formula>
    </cfRule>
    <cfRule type="cellIs" dxfId="8398" priority="2110" stopIfTrue="1" operator="lessThan">
      <formula>0</formula>
    </cfRule>
  </conditionalFormatting>
  <conditionalFormatting sqref="AE1503:AE1505">
    <cfRule type="cellIs" dxfId="8397" priority="2107" stopIfTrue="1" operator="greaterThan">
      <formula>0</formula>
    </cfRule>
    <cfRule type="cellIs" dxfId="8396" priority="2108" stopIfTrue="1" operator="lessThan">
      <formula>0</formula>
    </cfRule>
  </conditionalFormatting>
  <conditionalFormatting sqref="AE1500:AE1502">
    <cfRule type="cellIs" dxfId="8395" priority="2105" stopIfTrue="1" operator="greaterThan">
      <formula>0</formula>
    </cfRule>
    <cfRule type="cellIs" dxfId="8394" priority="2106" stopIfTrue="1" operator="lessThan">
      <formula>0</formula>
    </cfRule>
  </conditionalFormatting>
  <conditionalFormatting sqref="AB1500:AB1502">
    <cfRule type="cellIs" dxfId="8393" priority="2103" stopIfTrue="1" operator="greaterThan">
      <formula>0</formula>
    </cfRule>
    <cfRule type="cellIs" dxfId="8392" priority="2104" stopIfTrue="1" operator="lessThan">
      <formula>0</formula>
    </cfRule>
  </conditionalFormatting>
  <conditionalFormatting sqref="AB1494">
    <cfRule type="cellIs" dxfId="8391" priority="2101" stopIfTrue="1" operator="greaterThan">
      <formula>0</formula>
    </cfRule>
    <cfRule type="cellIs" dxfId="8390" priority="2102" stopIfTrue="1" operator="lessThan">
      <formula>0</formula>
    </cfRule>
  </conditionalFormatting>
  <conditionalFormatting sqref="AE1494">
    <cfRule type="cellIs" dxfId="8389" priority="2099" stopIfTrue="1" operator="greaterThan">
      <formula>0</formula>
    </cfRule>
    <cfRule type="cellIs" dxfId="8388" priority="2100" stopIfTrue="1" operator="lessThan">
      <formula>0</formula>
    </cfRule>
  </conditionalFormatting>
  <conditionalFormatting sqref="AH1494">
    <cfRule type="cellIs" dxfId="8387" priority="2097" stopIfTrue="1" operator="greaterThan">
      <formula>0</formula>
    </cfRule>
    <cfRule type="cellIs" dxfId="8386" priority="2098" stopIfTrue="1" operator="lessThan">
      <formula>0</formula>
    </cfRule>
  </conditionalFormatting>
  <conditionalFormatting sqref="AE1499">
    <cfRule type="cellIs" dxfId="8385" priority="2095" stopIfTrue="1" operator="greaterThan">
      <formula>0</formula>
    </cfRule>
    <cfRule type="cellIs" dxfId="8384" priority="2096" stopIfTrue="1" operator="lessThan">
      <formula>0</formula>
    </cfRule>
  </conditionalFormatting>
  <conditionalFormatting sqref="AE1499">
    <cfRule type="cellIs" dxfId="8383" priority="2093" stopIfTrue="1" operator="greaterThan">
      <formula>0</formula>
    </cfRule>
    <cfRule type="cellIs" dxfId="8382" priority="2094" stopIfTrue="1" operator="lessThan">
      <formula>0</formula>
    </cfRule>
  </conditionalFormatting>
  <conditionalFormatting sqref="AE1499">
    <cfRule type="cellIs" dxfId="8381" priority="2091" stopIfTrue="1" operator="greaterThan">
      <formula>0</formula>
    </cfRule>
    <cfRule type="cellIs" dxfId="8380" priority="2092" stopIfTrue="1" operator="lessThan">
      <formula>0</formula>
    </cfRule>
  </conditionalFormatting>
  <conditionalFormatting sqref="AE1499">
    <cfRule type="cellIs" dxfId="8379" priority="2089" stopIfTrue="1" operator="greaterThan">
      <formula>0</formula>
    </cfRule>
    <cfRule type="cellIs" dxfId="8378" priority="2090" stopIfTrue="1" operator="lessThan">
      <formula>0</formula>
    </cfRule>
  </conditionalFormatting>
  <conditionalFormatting sqref="AE1499">
    <cfRule type="cellIs" dxfId="8377" priority="2087" stopIfTrue="1" operator="greaterThan">
      <formula>0</formula>
    </cfRule>
    <cfRule type="cellIs" dxfId="8376" priority="2088" stopIfTrue="1" operator="lessThan">
      <formula>0</formula>
    </cfRule>
  </conditionalFormatting>
  <conditionalFormatting sqref="AH1499">
    <cfRule type="cellIs" dxfId="8375" priority="2085" stopIfTrue="1" operator="greaterThan">
      <formula>0</formula>
    </cfRule>
    <cfRule type="cellIs" dxfId="8374" priority="2086" stopIfTrue="1" operator="lessThan">
      <formula>0</formula>
    </cfRule>
  </conditionalFormatting>
  <conditionalFormatting sqref="AH1499">
    <cfRule type="cellIs" dxfId="8373" priority="2083" stopIfTrue="1" operator="greaterThan">
      <formula>0</formula>
    </cfRule>
    <cfRule type="cellIs" dxfId="8372" priority="2084" stopIfTrue="1" operator="lessThan">
      <formula>0</formula>
    </cfRule>
  </conditionalFormatting>
  <conditionalFormatting sqref="AH1499">
    <cfRule type="cellIs" dxfId="8371" priority="2081" stopIfTrue="1" operator="greaterThan">
      <formula>0</formula>
    </cfRule>
    <cfRule type="cellIs" dxfId="8370" priority="2082" stopIfTrue="1" operator="lessThan">
      <formula>0</formula>
    </cfRule>
  </conditionalFormatting>
  <conditionalFormatting sqref="AH1499">
    <cfRule type="cellIs" dxfId="8369" priority="2079" stopIfTrue="1" operator="greaterThan">
      <formula>0</formula>
    </cfRule>
    <cfRule type="cellIs" dxfId="8368" priority="2080" stopIfTrue="1" operator="lessThan">
      <formula>0</formula>
    </cfRule>
  </conditionalFormatting>
  <conditionalFormatting sqref="AH1499">
    <cfRule type="cellIs" dxfId="8367" priority="2077" stopIfTrue="1" operator="greaterThan">
      <formula>0</formula>
    </cfRule>
    <cfRule type="cellIs" dxfId="8366" priority="2078" stopIfTrue="1" operator="lessThan">
      <formula>0</formula>
    </cfRule>
  </conditionalFormatting>
  <conditionalFormatting sqref="AB1499">
    <cfRule type="cellIs" dxfId="8365" priority="2075" stopIfTrue="1" operator="greaterThan">
      <formula>0</formula>
    </cfRule>
    <cfRule type="cellIs" dxfId="8364" priority="2076" stopIfTrue="1" operator="lessThan">
      <formula>0</formula>
    </cfRule>
  </conditionalFormatting>
  <conditionalFormatting sqref="AB1499">
    <cfRule type="cellIs" dxfId="8363" priority="2073" stopIfTrue="1" operator="greaterThan">
      <formula>0</formula>
    </cfRule>
    <cfRule type="cellIs" dxfId="8362" priority="2074" stopIfTrue="1" operator="lessThan">
      <formula>0</formula>
    </cfRule>
  </conditionalFormatting>
  <conditionalFormatting sqref="AB1499">
    <cfRule type="cellIs" dxfId="8361" priority="2071" stopIfTrue="1" operator="greaterThan">
      <formula>0</formula>
    </cfRule>
    <cfRule type="cellIs" dxfId="8360" priority="2072" stopIfTrue="1" operator="lessThan">
      <formula>0</formula>
    </cfRule>
  </conditionalFormatting>
  <conditionalFormatting sqref="AB1499">
    <cfRule type="cellIs" dxfId="8359" priority="2069" stopIfTrue="1" operator="greaterThan">
      <formula>0</formula>
    </cfRule>
    <cfRule type="cellIs" dxfId="8358" priority="2070" stopIfTrue="1" operator="lessThan">
      <formula>0</formula>
    </cfRule>
  </conditionalFormatting>
  <conditionalFormatting sqref="AB1499">
    <cfRule type="cellIs" dxfId="8357" priority="2067" stopIfTrue="1" operator="greaterThan">
      <formula>0</formula>
    </cfRule>
    <cfRule type="cellIs" dxfId="8356" priority="2068" stopIfTrue="1" operator="lessThan">
      <formula>0</formula>
    </cfRule>
  </conditionalFormatting>
  <conditionalFormatting sqref="AX1499">
    <cfRule type="cellIs" dxfId="8355" priority="2065" stopIfTrue="1" operator="greaterThan">
      <formula>0</formula>
    </cfRule>
    <cfRule type="cellIs" dxfId="8354" priority="2066" stopIfTrue="1" operator="lessThan">
      <formula>0</formula>
    </cfRule>
  </conditionalFormatting>
  <conditionalFormatting sqref="AX1499">
    <cfRule type="cellIs" dxfId="8353" priority="2063" stopIfTrue="1" operator="greaterThan">
      <formula>0</formula>
    </cfRule>
    <cfRule type="cellIs" dxfId="8352" priority="2064" stopIfTrue="1" operator="lessThan">
      <formula>0</formula>
    </cfRule>
  </conditionalFormatting>
  <conditionalFormatting sqref="AX1499">
    <cfRule type="cellIs" dxfId="8351" priority="2061" stopIfTrue="1" operator="greaterThan">
      <formula>0</formula>
    </cfRule>
    <cfRule type="cellIs" dxfId="8350" priority="2062" stopIfTrue="1" operator="lessThan">
      <formula>0</formula>
    </cfRule>
  </conditionalFormatting>
  <conditionalFormatting sqref="AX1499">
    <cfRule type="cellIs" dxfId="8349" priority="2059" stopIfTrue="1" operator="greaterThan">
      <formula>0</formula>
    </cfRule>
    <cfRule type="cellIs" dxfId="8348" priority="2060" stopIfTrue="1" operator="lessThan">
      <formula>0</formula>
    </cfRule>
  </conditionalFormatting>
  <conditionalFormatting sqref="AX1499">
    <cfRule type="cellIs" dxfId="8347" priority="2057" stopIfTrue="1" operator="greaterThan">
      <formula>0</formula>
    </cfRule>
    <cfRule type="cellIs" dxfId="8346" priority="2058" stopIfTrue="1" operator="lessThan">
      <formula>0</formula>
    </cfRule>
  </conditionalFormatting>
  <conditionalFormatting sqref="AB1506">
    <cfRule type="cellIs" dxfId="8345" priority="2055" stopIfTrue="1" operator="greaterThan">
      <formula>0</formula>
    </cfRule>
    <cfRule type="cellIs" dxfId="8344" priority="2056" stopIfTrue="1" operator="lessThan">
      <formula>0</formula>
    </cfRule>
  </conditionalFormatting>
  <conditionalFormatting sqref="AE1506">
    <cfRule type="cellIs" dxfId="8343" priority="2053" stopIfTrue="1" operator="greaterThan">
      <formula>0</formula>
    </cfRule>
    <cfRule type="cellIs" dxfId="8342" priority="2054" stopIfTrue="1" operator="lessThan">
      <formula>0</formula>
    </cfRule>
  </conditionalFormatting>
  <conditionalFormatting sqref="AX1501">
    <cfRule type="cellIs" dxfId="8341" priority="2051" stopIfTrue="1" operator="greaterThan">
      <formula>0</formula>
    </cfRule>
    <cfRule type="cellIs" dxfId="8340" priority="2052" stopIfTrue="1" operator="lessThan">
      <formula>0</formula>
    </cfRule>
  </conditionalFormatting>
  <conditionalFormatting sqref="AE1507 AE1509:AE1510">
    <cfRule type="cellIs" dxfId="8339" priority="2049" stopIfTrue="1" operator="greaterThan">
      <formula>0</formula>
    </cfRule>
    <cfRule type="cellIs" dxfId="8338" priority="2050" stopIfTrue="1" operator="lessThan">
      <formula>0</formula>
    </cfRule>
  </conditionalFormatting>
  <conditionalFormatting sqref="AB1507 AB1509:AB1514">
    <cfRule type="cellIs" dxfId="8337" priority="2047" stopIfTrue="1" operator="greaterThan">
      <formula>0</formula>
    </cfRule>
    <cfRule type="cellIs" dxfId="8336" priority="2048" stopIfTrue="1" operator="lessThan">
      <formula>0</formula>
    </cfRule>
  </conditionalFormatting>
  <conditionalFormatting sqref="AE1511:AE1514">
    <cfRule type="cellIs" dxfId="8335" priority="2045" stopIfTrue="1" operator="greaterThan">
      <formula>0</formula>
    </cfRule>
    <cfRule type="cellIs" dxfId="8334" priority="2046" stopIfTrue="1" operator="lessThan">
      <formula>0</formula>
    </cfRule>
  </conditionalFormatting>
  <conditionalFormatting sqref="AX1496">
    <cfRule type="cellIs" dxfId="8333" priority="2043" stopIfTrue="1" operator="greaterThan">
      <formula>0</formula>
    </cfRule>
    <cfRule type="cellIs" dxfId="8332" priority="2044" stopIfTrue="1" operator="lessThan">
      <formula>0</formula>
    </cfRule>
  </conditionalFormatting>
  <conditionalFormatting sqref="AB1496">
    <cfRule type="cellIs" dxfId="8331" priority="2041" stopIfTrue="1" operator="greaterThan">
      <formula>0</formula>
    </cfRule>
    <cfRule type="cellIs" dxfId="8330" priority="2042" stopIfTrue="1" operator="lessThan">
      <formula>0</formula>
    </cfRule>
  </conditionalFormatting>
  <conditionalFormatting sqref="AE1496">
    <cfRule type="cellIs" dxfId="8329" priority="2039" stopIfTrue="1" operator="greaterThan">
      <formula>0</formula>
    </cfRule>
    <cfRule type="cellIs" dxfId="8328" priority="2040" stopIfTrue="1" operator="lessThan">
      <formula>0</formula>
    </cfRule>
  </conditionalFormatting>
  <conditionalFormatting sqref="AH1496">
    <cfRule type="cellIs" dxfId="8327" priority="2037" stopIfTrue="1" operator="greaterThan">
      <formula>0</formula>
    </cfRule>
    <cfRule type="cellIs" dxfId="8326" priority="2038" stopIfTrue="1" operator="lessThan">
      <formula>0</formula>
    </cfRule>
  </conditionalFormatting>
  <conditionalFormatting sqref="AE1470:AE1471">
    <cfRule type="cellIs" dxfId="8325" priority="2031" stopIfTrue="1" operator="greaterThan">
      <formula>0</formula>
    </cfRule>
    <cfRule type="cellIs" dxfId="8324" priority="2032" stopIfTrue="1" operator="lessThan">
      <formula>0</formula>
    </cfRule>
  </conditionalFormatting>
  <conditionalFormatting sqref="AB1470:AB1471">
    <cfRule type="cellIs" dxfId="8323" priority="2029" stopIfTrue="1" operator="greaterThan">
      <formula>0</formula>
    </cfRule>
    <cfRule type="cellIs" dxfId="8322" priority="2030" stopIfTrue="1" operator="lessThan">
      <formula>0</formula>
    </cfRule>
  </conditionalFormatting>
  <conditionalFormatting sqref="AB1516:AB1517">
    <cfRule type="cellIs" dxfId="8321" priority="2027" stopIfTrue="1" operator="greaterThan">
      <formula>0</formula>
    </cfRule>
    <cfRule type="cellIs" dxfId="8320" priority="2028" stopIfTrue="1" operator="lessThan">
      <formula>0</formula>
    </cfRule>
  </conditionalFormatting>
  <conditionalFormatting sqref="AE1516:AE1517">
    <cfRule type="cellIs" dxfId="8319" priority="2025" stopIfTrue="1" operator="greaterThan">
      <formula>0</formula>
    </cfRule>
    <cfRule type="cellIs" dxfId="8318" priority="2026" stopIfTrue="1" operator="lessThan">
      <formula>0</formula>
    </cfRule>
  </conditionalFormatting>
  <conditionalFormatting sqref="AX1510">
    <cfRule type="cellIs" dxfId="8317" priority="2023" stopIfTrue="1" operator="greaterThan">
      <formula>0</formula>
    </cfRule>
    <cfRule type="cellIs" dxfId="8316" priority="2024" stopIfTrue="1" operator="lessThan">
      <formula>0</formula>
    </cfRule>
  </conditionalFormatting>
  <conditionalFormatting sqref="AB1515">
    <cfRule type="cellIs" dxfId="8315" priority="2021" stopIfTrue="1" operator="greaterThan">
      <formula>0</formula>
    </cfRule>
    <cfRule type="cellIs" dxfId="8314" priority="2022" stopIfTrue="1" operator="lessThan">
      <formula>0</formula>
    </cfRule>
  </conditionalFormatting>
  <conditionalFormatting sqref="AE1515">
    <cfRule type="cellIs" dxfId="8313" priority="2019" stopIfTrue="1" operator="greaterThan">
      <formula>0</formula>
    </cfRule>
    <cfRule type="cellIs" dxfId="8312" priority="2020" stopIfTrue="1" operator="lessThan">
      <formula>0</formula>
    </cfRule>
  </conditionalFormatting>
  <conditionalFormatting sqref="AB1521:AB1522">
    <cfRule type="cellIs" dxfId="8311" priority="2017" stopIfTrue="1" operator="greaterThan">
      <formula>0</formula>
    </cfRule>
    <cfRule type="cellIs" dxfId="8310" priority="2018" stopIfTrue="1" operator="lessThan">
      <formula>0</formula>
    </cfRule>
  </conditionalFormatting>
  <conditionalFormatting sqref="AE1521:AE1522">
    <cfRule type="cellIs" dxfId="8309" priority="2015" stopIfTrue="1" operator="greaterThan">
      <formula>0</formula>
    </cfRule>
    <cfRule type="cellIs" dxfId="8308" priority="2016" stopIfTrue="1" operator="lessThan">
      <formula>0</formula>
    </cfRule>
  </conditionalFormatting>
  <conditionalFormatting sqref="AB1518 AB1520">
    <cfRule type="cellIs" dxfId="8307" priority="2013" stopIfTrue="1" operator="greaterThan">
      <formula>0</formula>
    </cfRule>
    <cfRule type="cellIs" dxfId="8306" priority="2014" stopIfTrue="1" operator="lessThan">
      <formula>0</formula>
    </cfRule>
  </conditionalFormatting>
  <conditionalFormatting sqref="AE1518 AE1520">
    <cfRule type="cellIs" dxfId="8305" priority="2011" stopIfTrue="1" operator="greaterThan">
      <formula>0</formula>
    </cfRule>
    <cfRule type="cellIs" dxfId="8304" priority="2012" stopIfTrue="1" operator="lessThan">
      <formula>0</formula>
    </cfRule>
  </conditionalFormatting>
  <conditionalFormatting sqref="AX1520">
    <cfRule type="cellIs" dxfId="8303" priority="2009" stopIfTrue="1" operator="greaterThan">
      <formula>0</formula>
    </cfRule>
    <cfRule type="cellIs" dxfId="8302" priority="2010" stopIfTrue="1" operator="lessThan">
      <formula>0</formula>
    </cfRule>
  </conditionalFormatting>
  <conditionalFormatting sqref="AB1528:AB1530">
    <cfRule type="cellIs" dxfId="8301" priority="2007" stopIfTrue="1" operator="greaterThan">
      <formula>0</formula>
    </cfRule>
    <cfRule type="cellIs" dxfId="8300" priority="2008" stopIfTrue="1" operator="lessThan">
      <formula>0</formula>
    </cfRule>
  </conditionalFormatting>
  <conditionalFormatting sqref="AE1528:AE1530">
    <cfRule type="cellIs" dxfId="8299" priority="2005" stopIfTrue="1" operator="greaterThan">
      <formula>0</formula>
    </cfRule>
    <cfRule type="cellIs" dxfId="8298" priority="2006" stopIfTrue="1" operator="lessThan">
      <formula>0</formula>
    </cfRule>
  </conditionalFormatting>
  <conditionalFormatting sqref="AX1493">
    <cfRule type="cellIs" dxfId="8297" priority="2003" stopIfTrue="1" operator="greaterThan">
      <formula>0</formula>
    </cfRule>
    <cfRule type="cellIs" dxfId="8296" priority="2004" stopIfTrue="1" operator="lessThan">
      <formula>0</formula>
    </cfRule>
  </conditionalFormatting>
  <conditionalFormatting sqref="AB1531">
    <cfRule type="cellIs" dxfId="8295" priority="2001" stopIfTrue="1" operator="greaterThan">
      <formula>0</formula>
    </cfRule>
    <cfRule type="cellIs" dxfId="8294" priority="2002" stopIfTrue="1" operator="lessThan">
      <formula>0</formula>
    </cfRule>
  </conditionalFormatting>
  <conditionalFormatting sqref="AE1531">
    <cfRule type="cellIs" dxfId="8293" priority="1999" stopIfTrue="1" operator="greaterThan">
      <formula>0</formula>
    </cfRule>
    <cfRule type="cellIs" dxfId="8292" priority="2000" stopIfTrue="1" operator="lessThan">
      <formula>0</formula>
    </cfRule>
  </conditionalFormatting>
  <conditionalFormatting sqref="AB1533 AB1535">
    <cfRule type="cellIs" dxfId="8291" priority="1997" stopIfTrue="1" operator="greaterThan">
      <formula>0</formula>
    </cfRule>
    <cfRule type="cellIs" dxfId="8290" priority="1998" stopIfTrue="1" operator="lessThan">
      <formula>0</formula>
    </cfRule>
  </conditionalFormatting>
  <conditionalFormatting sqref="AE1533 AE1535">
    <cfRule type="cellIs" dxfId="8289" priority="1995" stopIfTrue="1" operator="greaterThan">
      <formula>0</formula>
    </cfRule>
    <cfRule type="cellIs" dxfId="8288" priority="1996" stopIfTrue="1" operator="lessThan">
      <formula>0</formula>
    </cfRule>
  </conditionalFormatting>
  <conditionalFormatting sqref="AX1532">
    <cfRule type="cellIs" dxfId="8287" priority="1993" stopIfTrue="1" operator="greaterThan">
      <formula>0</formula>
    </cfRule>
    <cfRule type="cellIs" dxfId="8286" priority="1994" stopIfTrue="1" operator="lessThan">
      <formula>0</formula>
    </cfRule>
  </conditionalFormatting>
  <conditionalFormatting sqref="AB1537:AB1538">
    <cfRule type="cellIs" dxfId="8285" priority="1991" stopIfTrue="1" operator="greaterThan">
      <formula>0</formula>
    </cfRule>
    <cfRule type="cellIs" dxfId="8284" priority="1992" stopIfTrue="1" operator="lessThan">
      <formula>0</formula>
    </cfRule>
  </conditionalFormatting>
  <conditionalFormatting sqref="AE1537:AE1538">
    <cfRule type="cellIs" dxfId="8283" priority="1989" stopIfTrue="1" operator="greaterThan">
      <formula>0</formula>
    </cfRule>
    <cfRule type="cellIs" dxfId="8282" priority="1990" stopIfTrue="1" operator="lessThan">
      <formula>0</formula>
    </cfRule>
  </conditionalFormatting>
  <conditionalFormatting sqref="AB1536">
    <cfRule type="cellIs" dxfId="8281" priority="1987" stopIfTrue="1" operator="greaterThan">
      <formula>0</formula>
    </cfRule>
    <cfRule type="cellIs" dxfId="8280" priority="1988" stopIfTrue="1" operator="lessThan">
      <formula>0</formula>
    </cfRule>
  </conditionalFormatting>
  <conditionalFormatting sqref="AE1536">
    <cfRule type="cellIs" dxfId="8279" priority="1985" stopIfTrue="1" operator="greaterThan">
      <formula>0</formula>
    </cfRule>
    <cfRule type="cellIs" dxfId="8278" priority="1986" stopIfTrue="1" operator="lessThan">
      <formula>0</formula>
    </cfRule>
  </conditionalFormatting>
  <conditionalFormatting sqref="AE1532">
    <cfRule type="cellIs" dxfId="8277" priority="1983" stopIfTrue="1" operator="greaterThan">
      <formula>0</formula>
    </cfRule>
    <cfRule type="cellIs" dxfId="8276" priority="1984" stopIfTrue="1" operator="lessThan">
      <formula>0</formula>
    </cfRule>
  </conditionalFormatting>
  <conditionalFormatting sqref="AB1532">
    <cfRule type="cellIs" dxfId="8275" priority="1981" stopIfTrue="1" operator="greaterThan">
      <formula>0</formula>
    </cfRule>
    <cfRule type="cellIs" dxfId="8274" priority="1982" stopIfTrue="1" operator="lessThan">
      <formula>0</formula>
    </cfRule>
  </conditionalFormatting>
  <conditionalFormatting sqref="AB1539:AB1540">
    <cfRule type="cellIs" dxfId="8273" priority="1975" stopIfTrue="1" operator="greaterThan">
      <formula>0</formula>
    </cfRule>
    <cfRule type="cellIs" dxfId="8272" priority="1976" stopIfTrue="1" operator="lessThan">
      <formula>0</formula>
    </cfRule>
  </conditionalFormatting>
  <conditionalFormatting sqref="AE1539:AE1540">
    <cfRule type="cellIs" dxfId="8271" priority="1973" stopIfTrue="1" operator="greaterThan">
      <formula>0</formula>
    </cfRule>
    <cfRule type="cellIs" dxfId="8270" priority="1974" stopIfTrue="1" operator="lessThan">
      <formula>0</formula>
    </cfRule>
  </conditionalFormatting>
  <conditionalFormatting sqref="AB1527">
    <cfRule type="cellIs" dxfId="8269" priority="1971" stopIfTrue="1" operator="greaterThan">
      <formula>0</formula>
    </cfRule>
    <cfRule type="cellIs" dxfId="8268" priority="1972" stopIfTrue="1" operator="lessThan">
      <formula>0</formula>
    </cfRule>
  </conditionalFormatting>
  <conditionalFormatting sqref="AE1527">
    <cfRule type="cellIs" dxfId="8267" priority="1969" stopIfTrue="1" operator="greaterThan">
      <formula>0</formula>
    </cfRule>
    <cfRule type="cellIs" dxfId="8266" priority="1970" stopIfTrue="1" operator="lessThan">
      <formula>0</formula>
    </cfRule>
  </conditionalFormatting>
  <conditionalFormatting sqref="AX1527">
    <cfRule type="cellIs" dxfId="8265" priority="1967" stopIfTrue="1" operator="greaterThan">
      <formula>0</formula>
    </cfRule>
    <cfRule type="cellIs" dxfId="8264" priority="1968" stopIfTrue="1" operator="lessThan">
      <formula>0</formula>
    </cfRule>
  </conditionalFormatting>
  <conditionalFormatting sqref="AH1527">
    <cfRule type="cellIs" dxfId="8263" priority="1965" stopIfTrue="1" operator="greaterThan">
      <formula>0</formula>
    </cfRule>
    <cfRule type="cellIs" dxfId="8262" priority="1966" stopIfTrue="1" operator="lessThan">
      <formula>0</formula>
    </cfRule>
  </conditionalFormatting>
  <conditionalFormatting sqref="AB1549">
    <cfRule type="cellIs" dxfId="8261" priority="1963" stopIfTrue="1" operator="greaterThan">
      <formula>0</formula>
    </cfRule>
    <cfRule type="cellIs" dxfId="8260" priority="1964" stopIfTrue="1" operator="lessThan">
      <formula>0</formula>
    </cfRule>
  </conditionalFormatting>
  <conditionalFormatting sqref="AE1549">
    <cfRule type="cellIs" dxfId="8259" priority="1961" stopIfTrue="1" operator="greaterThan">
      <formula>0</formula>
    </cfRule>
    <cfRule type="cellIs" dxfId="8258" priority="1962" stopIfTrue="1" operator="lessThan">
      <formula>0</formula>
    </cfRule>
  </conditionalFormatting>
  <conditionalFormatting sqref="AX1540">
    <cfRule type="cellIs" dxfId="8257" priority="1959" stopIfTrue="1" operator="greaterThan">
      <formula>0</formula>
    </cfRule>
    <cfRule type="cellIs" dxfId="8256" priority="1960" stopIfTrue="1" operator="lessThan">
      <formula>0</formula>
    </cfRule>
  </conditionalFormatting>
  <conditionalFormatting sqref="AB1547:AB1548">
    <cfRule type="cellIs" dxfId="8255" priority="1957" stopIfTrue="1" operator="greaterThan">
      <formula>0</formula>
    </cfRule>
    <cfRule type="cellIs" dxfId="8254" priority="1958" stopIfTrue="1" operator="lessThan">
      <formula>0</formula>
    </cfRule>
  </conditionalFormatting>
  <conditionalFormatting sqref="AE1547:AE1548">
    <cfRule type="cellIs" dxfId="8253" priority="1955" stopIfTrue="1" operator="greaterThan">
      <formula>0</formula>
    </cfRule>
    <cfRule type="cellIs" dxfId="8252" priority="1956" stopIfTrue="1" operator="lessThan">
      <formula>0</formula>
    </cfRule>
  </conditionalFormatting>
  <conditionalFormatting sqref="AB1550 AB1552">
    <cfRule type="cellIs" dxfId="8251" priority="1953" stopIfTrue="1" operator="greaterThan">
      <formula>0</formula>
    </cfRule>
    <cfRule type="cellIs" dxfId="8250" priority="1954" stopIfTrue="1" operator="lessThan">
      <formula>0</formula>
    </cfRule>
  </conditionalFormatting>
  <conditionalFormatting sqref="AE1550 AE1552">
    <cfRule type="cellIs" dxfId="8249" priority="1951" stopIfTrue="1" operator="greaterThan">
      <formula>0</formula>
    </cfRule>
    <cfRule type="cellIs" dxfId="8248" priority="1952" stopIfTrue="1" operator="lessThan">
      <formula>0</formula>
    </cfRule>
  </conditionalFormatting>
  <conditionalFormatting sqref="AB1560:AB1561">
    <cfRule type="cellIs" dxfId="8247" priority="1949" stopIfTrue="1" operator="greaterThan">
      <formula>0</formula>
    </cfRule>
    <cfRule type="cellIs" dxfId="8246" priority="1950" stopIfTrue="1" operator="lessThan">
      <formula>0</formula>
    </cfRule>
  </conditionalFormatting>
  <conditionalFormatting sqref="AE1560:AE1561">
    <cfRule type="cellIs" dxfId="8245" priority="1947" stopIfTrue="1" operator="greaterThan">
      <formula>0</formula>
    </cfRule>
    <cfRule type="cellIs" dxfId="8244" priority="1948" stopIfTrue="1" operator="lessThan">
      <formula>0</formula>
    </cfRule>
  </conditionalFormatting>
  <conditionalFormatting sqref="AX1552">
    <cfRule type="cellIs" dxfId="8243" priority="1945" stopIfTrue="1" operator="greaterThan">
      <formula>0</formula>
    </cfRule>
    <cfRule type="cellIs" dxfId="8242" priority="1946" stopIfTrue="1" operator="lessThan">
      <formula>0</formula>
    </cfRule>
  </conditionalFormatting>
  <conditionalFormatting sqref="AB1557:AB1559">
    <cfRule type="cellIs" dxfId="8241" priority="1943" stopIfTrue="1" operator="greaterThan">
      <formula>0</formula>
    </cfRule>
    <cfRule type="cellIs" dxfId="8240" priority="1944" stopIfTrue="1" operator="lessThan">
      <formula>0</formula>
    </cfRule>
  </conditionalFormatting>
  <conditionalFormatting sqref="AE1557:AE1559">
    <cfRule type="cellIs" dxfId="8239" priority="1941" stopIfTrue="1" operator="greaterThan">
      <formula>0</formula>
    </cfRule>
    <cfRule type="cellIs" dxfId="8238" priority="1942" stopIfTrue="1" operator="lessThan">
      <formula>0</formula>
    </cfRule>
  </conditionalFormatting>
  <conditionalFormatting sqref="AB1551">
    <cfRule type="cellIs" dxfId="8237" priority="1939" stopIfTrue="1" operator="greaterThan">
      <formula>0</formula>
    </cfRule>
    <cfRule type="cellIs" dxfId="8236" priority="1940" stopIfTrue="1" operator="lessThan">
      <formula>0</formula>
    </cfRule>
  </conditionalFormatting>
  <conditionalFormatting sqref="AB1551">
    <cfRule type="cellIs" dxfId="8235" priority="1937" stopIfTrue="1" operator="greaterThan">
      <formula>0</formula>
    </cfRule>
    <cfRule type="cellIs" dxfId="8234" priority="1938" stopIfTrue="1" operator="lessThan">
      <formula>0</formula>
    </cfRule>
  </conditionalFormatting>
  <conditionalFormatting sqref="AB1551">
    <cfRule type="cellIs" dxfId="8233" priority="1935" stopIfTrue="1" operator="greaterThan">
      <formula>0</formula>
    </cfRule>
    <cfRule type="cellIs" dxfId="8232" priority="1936" stopIfTrue="1" operator="lessThan">
      <formula>0</formula>
    </cfRule>
  </conditionalFormatting>
  <conditionalFormatting sqref="AB1551">
    <cfRule type="cellIs" dxfId="8231" priority="1933" stopIfTrue="1" operator="greaterThan">
      <formula>0</formula>
    </cfRule>
    <cfRule type="cellIs" dxfId="8230" priority="1934" stopIfTrue="1" operator="lessThan">
      <formula>0</formula>
    </cfRule>
  </conditionalFormatting>
  <conditionalFormatting sqref="AB1551">
    <cfRule type="cellIs" dxfId="8229" priority="1931" stopIfTrue="1" operator="greaterThan">
      <formula>0</formula>
    </cfRule>
    <cfRule type="cellIs" dxfId="8228" priority="1932" stopIfTrue="1" operator="lessThan">
      <formula>0</formula>
    </cfRule>
  </conditionalFormatting>
  <conditionalFormatting sqref="AE1551">
    <cfRule type="cellIs" dxfId="8227" priority="1929" stopIfTrue="1" operator="greaterThan">
      <formula>0</formula>
    </cfRule>
    <cfRule type="cellIs" dxfId="8226" priority="1930" stopIfTrue="1" operator="lessThan">
      <formula>0</formula>
    </cfRule>
  </conditionalFormatting>
  <conditionalFormatting sqref="AE1551">
    <cfRule type="cellIs" dxfId="8225" priority="1927" stopIfTrue="1" operator="greaterThan">
      <formula>0</formula>
    </cfRule>
    <cfRule type="cellIs" dxfId="8224" priority="1928" stopIfTrue="1" operator="lessThan">
      <formula>0</formula>
    </cfRule>
  </conditionalFormatting>
  <conditionalFormatting sqref="AE1551">
    <cfRule type="cellIs" dxfId="8223" priority="1925" stopIfTrue="1" operator="greaterThan">
      <formula>0</formula>
    </cfRule>
    <cfRule type="cellIs" dxfId="8222" priority="1926" stopIfTrue="1" operator="lessThan">
      <formula>0</formula>
    </cfRule>
  </conditionalFormatting>
  <conditionalFormatting sqref="AE1551">
    <cfRule type="cellIs" dxfId="8221" priority="1923" stopIfTrue="1" operator="greaterThan">
      <formula>0</formula>
    </cfRule>
    <cfRule type="cellIs" dxfId="8220" priority="1924" stopIfTrue="1" operator="lessThan">
      <formula>0</formula>
    </cfRule>
  </conditionalFormatting>
  <conditionalFormatting sqref="AE1551">
    <cfRule type="cellIs" dxfId="8219" priority="1921" stopIfTrue="1" operator="greaterThan">
      <formula>0</formula>
    </cfRule>
    <cfRule type="cellIs" dxfId="8218" priority="1922" stopIfTrue="1" operator="lessThan">
      <formula>0</formula>
    </cfRule>
  </conditionalFormatting>
  <conditionalFormatting sqref="AH1551">
    <cfRule type="cellIs" dxfId="8217" priority="1919" stopIfTrue="1" operator="greaterThan">
      <formula>0</formula>
    </cfRule>
    <cfRule type="cellIs" dxfId="8216" priority="1920" stopIfTrue="1" operator="lessThan">
      <formula>0</formula>
    </cfRule>
  </conditionalFormatting>
  <conditionalFormatting sqref="AH1551">
    <cfRule type="cellIs" dxfId="8215" priority="1917" stopIfTrue="1" operator="greaterThan">
      <formula>0</formula>
    </cfRule>
    <cfRule type="cellIs" dxfId="8214" priority="1918" stopIfTrue="1" operator="lessThan">
      <formula>0</formula>
    </cfRule>
  </conditionalFormatting>
  <conditionalFormatting sqref="AH1551">
    <cfRule type="cellIs" dxfId="8213" priority="1915" stopIfTrue="1" operator="greaterThan">
      <formula>0</formula>
    </cfRule>
    <cfRule type="cellIs" dxfId="8212" priority="1916" stopIfTrue="1" operator="lessThan">
      <formula>0</formula>
    </cfRule>
  </conditionalFormatting>
  <conditionalFormatting sqref="AH1551">
    <cfRule type="cellIs" dxfId="8211" priority="1913" stopIfTrue="1" operator="greaterThan">
      <formula>0</formula>
    </cfRule>
    <cfRule type="cellIs" dxfId="8210" priority="1914" stopIfTrue="1" operator="lessThan">
      <formula>0</formula>
    </cfRule>
  </conditionalFormatting>
  <conditionalFormatting sqref="AH1551">
    <cfRule type="cellIs" dxfId="8209" priority="1911" stopIfTrue="1" operator="greaterThan">
      <formula>0</formula>
    </cfRule>
    <cfRule type="cellIs" dxfId="8208" priority="1912" stopIfTrue="1" operator="lessThan">
      <formula>0</formula>
    </cfRule>
  </conditionalFormatting>
  <conditionalFormatting sqref="AX1551">
    <cfRule type="cellIs" dxfId="8207" priority="1909" stopIfTrue="1" operator="greaterThan">
      <formula>0</formula>
    </cfRule>
    <cfRule type="cellIs" dxfId="8206" priority="1910" stopIfTrue="1" operator="lessThan">
      <formula>0</formula>
    </cfRule>
  </conditionalFormatting>
  <conditionalFormatting sqref="AX1551">
    <cfRule type="cellIs" dxfId="8205" priority="1907" stopIfTrue="1" operator="greaterThan">
      <formula>0</formula>
    </cfRule>
    <cfRule type="cellIs" dxfId="8204" priority="1908" stopIfTrue="1" operator="lessThan">
      <formula>0</formula>
    </cfRule>
  </conditionalFormatting>
  <conditionalFormatting sqref="AX1551">
    <cfRule type="cellIs" dxfId="8203" priority="1905" stopIfTrue="1" operator="greaterThan">
      <formula>0</formula>
    </cfRule>
    <cfRule type="cellIs" dxfId="8202" priority="1906" stopIfTrue="1" operator="lessThan">
      <formula>0</formula>
    </cfRule>
  </conditionalFormatting>
  <conditionalFormatting sqref="AX1551">
    <cfRule type="cellIs" dxfId="8201" priority="1903" stopIfTrue="1" operator="greaterThan">
      <formula>0</formula>
    </cfRule>
    <cfRule type="cellIs" dxfId="8200" priority="1904" stopIfTrue="1" operator="lessThan">
      <formula>0</formula>
    </cfRule>
  </conditionalFormatting>
  <conditionalFormatting sqref="AX1551">
    <cfRule type="cellIs" dxfId="8199" priority="1901" stopIfTrue="1" operator="greaterThan">
      <formula>0</formula>
    </cfRule>
    <cfRule type="cellIs" dxfId="8198" priority="1902" stopIfTrue="1" operator="lessThan">
      <formula>0</formula>
    </cfRule>
  </conditionalFormatting>
  <conditionalFormatting sqref="AB1562:AB1563 AB1565">
    <cfRule type="cellIs" dxfId="8197" priority="1899" stopIfTrue="1" operator="greaterThan">
      <formula>0</formula>
    </cfRule>
    <cfRule type="cellIs" dxfId="8196" priority="1900" stopIfTrue="1" operator="lessThan">
      <formula>0</formula>
    </cfRule>
  </conditionalFormatting>
  <conditionalFormatting sqref="AE1562:AE1563 AE1565">
    <cfRule type="cellIs" dxfId="8195" priority="1897" stopIfTrue="1" operator="greaterThan">
      <formula>0</formula>
    </cfRule>
    <cfRule type="cellIs" dxfId="8194" priority="1898" stopIfTrue="1" operator="lessThan">
      <formula>0</formula>
    </cfRule>
  </conditionalFormatting>
  <conditionalFormatting sqref="AX1565">
    <cfRule type="cellIs" dxfId="8193" priority="1895" stopIfTrue="1" operator="greaterThan">
      <formula>0</formula>
    </cfRule>
    <cfRule type="cellIs" dxfId="8192" priority="1896" stopIfTrue="1" operator="lessThan">
      <formula>0</formula>
    </cfRule>
  </conditionalFormatting>
  <conditionalFormatting sqref="AX1546">
    <cfRule type="cellIs" dxfId="8191" priority="1893" stopIfTrue="1" operator="greaterThan">
      <formula>0</formula>
    </cfRule>
    <cfRule type="cellIs" dxfId="8190" priority="1894" stopIfTrue="1" operator="lessThan">
      <formula>0</formula>
    </cfRule>
  </conditionalFormatting>
  <conditionalFormatting sqref="AB1571:AB1573">
    <cfRule type="cellIs" dxfId="8189" priority="1891" stopIfTrue="1" operator="greaterThan">
      <formula>0</formula>
    </cfRule>
    <cfRule type="cellIs" dxfId="8188" priority="1892" stopIfTrue="1" operator="lessThan">
      <formula>0</formula>
    </cfRule>
  </conditionalFormatting>
  <conditionalFormatting sqref="AE1571:AE1573">
    <cfRule type="cellIs" dxfId="8187" priority="1889" stopIfTrue="1" operator="greaterThan">
      <formula>0</formula>
    </cfRule>
    <cfRule type="cellIs" dxfId="8186" priority="1890" stopIfTrue="1" operator="lessThan">
      <formula>0</formula>
    </cfRule>
  </conditionalFormatting>
  <conditionalFormatting sqref="AB1574">
    <cfRule type="cellIs" dxfId="8185" priority="1887" stopIfTrue="1" operator="greaterThan">
      <formula>0</formula>
    </cfRule>
    <cfRule type="cellIs" dxfId="8184" priority="1888" stopIfTrue="1" operator="lessThan">
      <formula>0</formula>
    </cfRule>
  </conditionalFormatting>
  <conditionalFormatting sqref="AE1574">
    <cfRule type="cellIs" dxfId="8183" priority="1885" stopIfTrue="1" operator="greaterThan">
      <formula>0</formula>
    </cfRule>
    <cfRule type="cellIs" dxfId="8182" priority="1886" stopIfTrue="1" operator="lessThan">
      <formula>0</formula>
    </cfRule>
  </conditionalFormatting>
  <conditionalFormatting sqref="AB1568">
    <cfRule type="cellIs" dxfId="8181" priority="1881" stopIfTrue="1" operator="greaterThan">
      <formula>0</formula>
    </cfRule>
    <cfRule type="cellIs" dxfId="8180" priority="1882" stopIfTrue="1" operator="lessThan">
      <formula>0</formula>
    </cfRule>
  </conditionalFormatting>
  <conditionalFormatting sqref="AE1568">
    <cfRule type="cellIs" dxfId="8179" priority="1879" stopIfTrue="1" operator="greaterThan">
      <formula>0</formula>
    </cfRule>
    <cfRule type="cellIs" dxfId="8178" priority="1880" stopIfTrue="1" operator="lessThan">
      <formula>0</formula>
    </cfRule>
  </conditionalFormatting>
  <conditionalFormatting sqref="AH1568">
    <cfRule type="cellIs" dxfId="8177" priority="1877" stopIfTrue="1" operator="greaterThan">
      <formula>0</formula>
    </cfRule>
    <cfRule type="cellIs" dxfId="8176" priority="1878" stopIfTrue="1" operator="lessThan">
      <formula>0</formula>
    </cfRule>
  </conditionalFormatting>
  <conditionalFormatting sqref="AB1519">
    <cfRule type="cellIs" dxfId="8175" priority="1875" stopIfTrue="1" operator="greaterThan">
      <formula>0</formula>
    </cfRule>
    <cfRule type="cellIs" dxfId="8174" priority="1876" stopIfTrue="1" operator="lessThan">
      <formula>0</formula>
    </cfRule>
  </conditionalFormatting>
  <conditionalFormatting sqref="AB1564">
    <cfRule type="cellIs" dxfId="8173" priority="1873" stopIfTrue="1" operator="greaterThan">
      <formula>0</formula>
    </cfRule>
    <cfRule type="cellIs" dxfId="8172" priority="1874" stopIfTrue="1" operator="lessThan">
      <formula>0</formula>
    </cfRule>
  </conditionalFormatting>
  <conditionalFormatting sqref="AE1519">
    <cfRule type="cellIs" dxfId="8171" priority="1871" stopIfTrue="1" operator="greaterThan">
      <formula>0</formula>
    </cfRule>
    <cfRule type="cellIs" dxfId="8170" priority="1872" stopIfTrue="1" operator="lessThan">
      <formula>0</formula>
    </cfRule>
  </conditionalFormatting>
  <conditionalFormatting sqref="AE1564">
    <cfRule type="cellIs" dxfId="8169" priority="1869" stopIfTrue="1" operator="greaterThan">
      <formula>0</formula>
    </cfRule>
    <cfRule type="cellIs" dxfId="8168" priority="1870" stopIfTrue="1" operator="lessThan">
      <formula>0</formula>
    </cfRule>
  </conditionalFormatting>
  <conditionalFormatting sqref="AX1578">
    <cfRule type="cellIs" dxfId="8167" priority="1867" stopIfTrue="1" operator="greaterThan">
      <formula>0</formula>
    </cfRule>
    <cfRule type="cellIs" dxfId="8166" priority="1868" stopIfTrue="1" operator="lessThan">
      <formula>0</formula>
    </cfRule>
  </conditionalFormatting>
  <conditionalFormatting sqref="AB1578">
    <cfRule type="cellIs" dxfId="8165" priority="1865" stopIfTrue="1" operator="greaterThan">
      <formula>0</formula>
    </cfRule>
    <cfRule type="cellIs" dxfId="8164" priority="1866" stopIfTrue="1" operator="lessThan">
      <formula>0</formula>
    </cfRule>
  </conditionalFormatting>
  <conditionalFormatting sqref="AB1578">
    <cfRule type="cellIs" dxfId="8163" priority="1863" stopIfTrue="1" operator="greaterThan">
      <formula>0</formula>
    </cfRule>
    <cfRule type="cellIs" dxfId="8162" priority="1864" stopIfTrue="1" operator="lessThan">
      <formula>0</formula>
    </cfRule>
  </conditionalFormatting>
  <conditionalFormatting sqref="AB1578">
    <cfRule type="cellIs" dxfId="8161" priority="1861" stopIfTrue="1" operator="greaterThan">
      <formula>0</formula>
    </cfRule>
    <cfRule type="cellIs" dxfId="8160" priority="1862" stopIfTrue="1" operator="lessThan">
      <formula>0</formula>
    </cfRule>
  </conditionalFormatting>
  <conditionalFormatting sqref="AE1578">
    <cfRule type="cellIs" dxfId="8159" priority="1859" stopIfTrue="1" operator="greaterThan">
      <formula>0</formula>
    </cfRule>
    <cfRule type="cellIs" dxfId="8158" priority="1860" stopIfTrue="1" operator="lessThan">
      <formula>0</formula>
    </cfRule>
  </conditionalFormatting>
  <conditionalFormatting sqref="AE1578">
    <cfRule type="cellIs" dxfId="8157" priority="1857" stopIfTrue="1" operator="greaterThan">
      <formula>0</formula>
    </cfRule>
    <cfRule type="cellIs" dxfId="8156" priority="1858" stopIfTrue="1" operator="lessThan">
      <formula>0</formula>
    </cfRule>
  </conditionalFormatting>
  <conditionalFormatting sqref="AE1578">
    <cfRule type="cellIs" dxfId="8155" priority="1855" stopIfTrue="1" operator="greaterThan">
      <formula>0</formula>
    </cfRule>
    <cfRule type="cellIs" dxfId="8154" priority="1856" stopIfTrue="1" operator="lessThan">
      <formula>0</formula>
    </cfRule>
  </conditionalFormatting>
  <conditionalFormatting sqref="AE1578">
    <cfRule type="cellIs" dxfId="8153" priority="1853" stopIfTrue="1" operator="greaterThan">
      <formula>0</formula>
    </cfRule>
    <cfRule type="cellIs" dxfId="8152" priority="1854" stopIfTrue="1" operator="lessThan">
      <formula>0</formula>
    </cfRule>
  </conditionalFormatting>
  <conditionalFormatting sqref="AE1578">
    <cfRule type="cellIs" dxfId="8151" priority="1851" stopIfTrue="1" operator="greaterThan">
      <formula>0</formula>
    </cfRule>
    <cfRule type="cellIs" dxfId="8150" priority="1852" stopIfTrue="1" operator="lessThan">
      <formula>0</formula>
    </cfRule>
  </conditionalFormatting>
  <conditionalFormatting sqref="AB1580 AB1582:AB1583">
    <cfRule type="cellIs" dxfId="8149" priority="1849" stopIfTrue="1" operator="greaterThan">
      <formula>0</formula>
    </cfRule>
    <cfRule type="cellIs" dxfId="8148" priority="1850" stopIfTrue="1" operator="lessThan">
      <formula>0</formula>
    </cfRule>
  </conditionalFormatting>
  <conditionalFormatting sqref="AE1580 AE1582:AE1583">
    <cfRule type="cellIs" dxfId="8147" priority="1847" stopIfTrue="1" operator="greaterThan">
      <formula>0</formula>
    </cfRule>
    <cfRule type="cellIs" dxfId="8146" priority="1848" stopIfTrue="1" operator="lessThan">
      <formula>0</formula>
    </cfRule>
  </conditionalFormatting>
  <conditionalFormatting sqref="AX1576">
    <cfRule type="cellIs" dxfId="8145" priority="1845" stopIfTrue="1" operator="greaterThan">
      <formula>0</formula>
    </cfRule>
    <cfRule type="cellIs" dxfId="8144" priority="1846" stopIfTrue="1" operator="lessThan">
      <formula>0</formula>
    </cfRule>
  </conditionalFormatting>
  <conditionalFormatting sqref="AB1575">
    <cfRule type="cellIs" dxfId="8143" priority="1843" stopIfTrue="1" operator="greaterThan">
      <formula>0</formula>
    </cfRule>
    <cfRule type="cellIs" dxfId="8142" priority="1844" stopIfTrue="1" operator="lessThan">
      <formula>0</formula>
    </cfRule>
  </conditionalFormatting>
  <conditionalFormatting sqref="AE1575">
    <cfRule type="cellIs" dxfId="8141" priority="1841" stopIfTrue="1" operator="greaterThan">
      <formula>0</formula>
    </cfRule>
    <cfRule type="cellIs" dxfId="8140" priority="1842" stopIfTrue="1" operator="lessThan">
      <formula>0</formula>
    </cfRule>
  </conditionalFormatting>
  <conditionalFormatting sqref="AX1575">
    <cfRule type="cellIs" dxfId="8139" priority="1839" stopIfTrue="1" operator="greaterThan">
      <formula>0</formula>
    </cfRule>
    <cfRule type="cellIs" dxfId="8138" priority="1840" stopIfTrue="1" operator="lessThan">
      <formula>0</formula>
    </cfRule>
  </conditionalFormatting>
  <conditionalFormatting sqref="AH1575">
    <cfRule type="cellIs" dxfId="8137" priority="1837" stopIfTrue="1" operator="greaterThan">
      <formula>0</formula>
    </cfRule>
    <cfRule type="cellIs" dxfId="8136" priority="1838" stopIfTrue="1" operator="lessThan">
      <formula>0</formula>
    </cfRule>
  </conditionalFormatting>
  <conditionalFormatting sqref="AB1591:AB1592 AB1595 AB1597:AB1598">
    <cfRule type="cellIs" dxfId="8135" priority="1835" stopIfTrue="1" operator="greaterThan">
      <formula>0</formula>
    </cfRule>
    <cfRule type="cellIs" dxfId="8134" priority="1836" stopIfTrue="1" operator="lessThan">
      <formula>0</formula>
    </cfRule>
  </conditionalFormatting>
  <conditionalFormatting sqref="AE1591:AE1592 AE1595 AE1597:AE1598">
    <cfRule type="cellIs" dxfId="8133" priority="1833" stopIfTrue="1" operator="greaterThan">
      <formula>0</formula>
    </cfRule>
    <cfRule type="cellIs" dxfId="8132" priority="1834" stopIfTrue="1" operator="lessThan">
      <formula>0</formula>
    </cfRule>
  </conditionalFormatting>
  <conditionalFormatting sqref="AE1581">
    <cfRule type="cellIs" dxfId="8131" priority="1831" stopIfTrue="1" operator="greaterThan">
      <formula>0</formula>
    </cfRule>
    <cfRule type="cellIs" dxfId="8130" priority="1832" stopIfTrue="1" operator="lessThan">
      <formula>0</formula>
    </cfRule>
  </conditionalFormatting>
  <conditionalFormatting sqref="AE1581">
    <cfRule type="cellIs" dxfId="8129" priority="1829" stopIfTrue="1" operator="greaterThan">
      <formula>0</formula>
    </cfRule>
    <cfRule type="cellIs" dxfId="8128" priority="1830" stopIfTrue="1" operator="lessThan">
      <formula>0</formula>
    </cfRule>
  </conditionalFormatting>
  <conditionalFormatting sqref="AE1581">
    <cfRule type="cellIs" dxfId="8127" priority="1827" stopIfTrue="1" operator="greaterThan">
      <formula>0</formula>
    </cfRule>
    <cfRule type="cellIs" dxfId="8126" priority="1828" stopIfTrue="1" operator="lessThan">
      <formula>0</formula>
    </cfRule>
  </conditionalFormatting>
  <conditionalFormatting sqref="AE1581">
    <cfRule type="cellIs" dxfId="8125" priority="1825" stopIfTrue="1" operator="greaterThan">
      <formula>0</formula>
    </cfRule>
    <cfRule type="cellIs" dxfId="8124" priority="1826" stopIfTrue="1" operator="lessThan">
      <formula>0</formula>
    </cfRule>
  </conditionalFormatting>
  <conditionalFormatting sqref="AE1581">
    <cfRule type="cellIs" dxfId="8123" priority="1823" stopIfTrue="1" operator="greaterThan">
      <formula>0</formula>
    </cfRule>
    <cfRule type="cellIs" dxfId="8122" priority="1824" stopIfTrue="1" operator="lessThan">
      <formula>0</formula>
    </cfRule>
  </conditionalFormatting>
  <conditionalFormatting sqref="AB1581">
    <cfRule type="cellIs" dxfId="8121" priority="1821" stopIfTrue="1" operator="greaterThan">
      <formula>0</formula>
    </cfRule>
    <cfRule type="cellIs" dxfId="8120" priority="1822" stopIfTrue="1" operator="lessThan">
      <formula>0</formula>
    </cfRule>
  </conditionalFormatting>
  <conditionalFormatting sqref="AB1581">
    <cfRule type="cellIs" dxfId="8119" priority="1819" stopIfTrue="1" operator="greaterThan">
      <formula>0</formula>
    </cfRule>
    <cfRule type="cellIs" dxfId="8118" priority="1820" stopIfTrue="1" operator="lessThan">
      <formula>0</formula>
    </cfRule>
  </conditionalFormatting>
  <conditionalFormatting sqref="AB1581">
    <cfRule type="cellIs" dxfId="8117" priority="1817" stopIfTrue="1" operator="greaterThan">
      <formula>0</formula>
    </cfRule>
    <cfRule type="cellIs" dxfId="8116" priority="1818" stopIfTrue="1" operator="lessThan">
      <formula>0</formula>
    </cfRule>
  </conditionalFormatting>
  <conditionalFormatting sqref="AB1581">
    <cfRule type="cellIs" dxfId="8115" priority="1815" stopIfTrue="1" operator="greaterThan">
      <formula>0</formula>
    </cfRule>
    <cfRule type="cellIs" dxfId="8114" priority="1816" stopIfTrue="1" operator="lessThan">
      <formula>0</formula>
    </cfRule>
  </conditionalFormatting>
  <conditionalFormatting sqref="AB1581">
    <cfRule type="cellIs" dxfId="8113" priority="1813" stopIfTrue="1" operator="greaterThan">
      <formula>0</formula>
    </cfRule>
    <cfRule type="cellIs" dxfId="8112" priority="1814" stopIfTrue="1" operator="lessThan">
      <formula>0</formula>
    </cfRule>
  </conditionalFormatting>
  <conditionalFormatting sqref="AH1581">
    <cfRule type="cellIs" dxfId="8111" priority="1811" stopIfTrue="1" operator="greaterThan">
      <formula>0</formula>
    </cfRule>
    <cfRule type="cellIs" dxfId="8110" priority="1812" stopIfTrue="1" operator="lessThan">
      <formula>0</formula>
    </cfRule>
  </conditionalFormatting>
  <conditionalFormatting sqref="AH1581">
    <cfRule type="cellIs" dxfId="8109" priority="1809" stopIfTrue="1" operator="greaterThan">
      <formula>0</formula>
    </cfRule>
    <cfRule type="cellIs" dxfId="8108" priority="1810" stopIfTrue="1" operator="lessThan">
      <formula>0</formula>
    </cfRule>
  </conditionalFormatting>
  <conditionalFormatting sqref="AH1581">
    <cfRule type="cellIs" dxfId="8107" priority="1807" stopIfTrue="1" operator="greaterThan">
      <formula>0</formula>
    </cfRule>
    <cfRule type="cellIs" dxfId="8106" priority="1808" stopIfTrue="1" operator="lessThan">
      <formula>0</formula>
    </cfRule>
  </conditionalFormatting>
  <conditionalFormatting sqref="AH1581">
    <cfRule type="cellIs" dxfId="8105" priority="1805" stopIfTrue="1" operator="greaterThan">
      <formula>0</formula>
    </cfRule>
    <cfRule type="cellIs" dxfId="8104" priority="1806" stopIfTrue="1" operator="lessThan">
      <formula>0</formula>
    </cfRule>
  </conditionalFormatting>
  <conditionalFormatting sqref="AH1581">
    <cfRule type="cellIs" dxfId="8103" priority="1803" stopIfTrue="1" operator="greaterThan">
      <formula>0</formula>
    </cfRule>
    <cfRule type="cellIs" dxfId="8102" priority="1804" stopIfTrue="1" operator="lessThan">
      <formula>0</formula>
    </cfRule>
  </conditionalFormatting>
  <conditionalFormatting sqref="AX1581">
    <cfRule type="cellIs" dxfId="8101" priority="1801" stopIfTrue="1" operator="greaterThan">
      <formula>0</formula>
    </cfRule>
    <cfRule type="cellIs" dxfId="8100" priority="1802" stopIfTrue="1" operator="lessThan">
      <formula>0</formula>
    </cfRule>
  </conditionalFormatting>
  <conditionalFormatting sqref="AX1581">
    <cfRule type="cellIs" dxfId="8099" priority="1799" stopIfTrue="1" operator="greaterThan">
      <formula>0</formula>
    </cfRule>
    <cfRule type="cellIs" dxfId="8098" priority="1800" stopIfTrue="1" operator="lessThan">
      <formula>0</formula>
    </cfRule>
  </conditionalFormatting>
  <conditionalFormatting sqref="AX1581">
    <cfRule type="cellIs" dxfId="8097" priority="1797" stopIfTrue="1" operator="greaterThan">
      <formula>0</formula>
    </cfRule>
    <cfRule type="cellIs" dxfId="8096" priority="1798" stopIfTrue="1" operator="lessThan">
      <formula>0</formula>
    </cfRule>
  </conditionalFormatting>
  <conditionalFormatting sqref="AX1581">
    <cfRule type="cellIs" dxfId="8095" priority="1795" stopIfTrue="1" operator="greaterThan">
      <formula>0</formula>
    </cfRule>
    <cfRule type="cellIs" dxfId="8094" priority="1796" stopIfTrue="1" operator="lessThan">
      <formula>0</formula>
    </cfRule>
  </conditionalFormatting>
  <conditionalFormatting sqref="AX1581">
    <cfRule type="cellIs" dxfId="8093" priority="1793" stopIfTrue="1" operator="greaterThan">
      <formula>0</formula>
    </cfRule>
    <cfRule type="cellIs" dxfId="8092" priority="1794" stopIfTrue="1" operator="lessThan">
      <formula>0</formula>
    </cfRule>
  </conditionalFormatting>
  <conditionalFormatting sqref="AX1583">
    <cfRule type="cellIs" dxfId="8091" priority="1791" stopIfTrue="1" operator="greaterThan">
      <formula>0</formula>
    </cfRule>
    <cfRule type="cellIs" dxfId="8090" priority="1792" stopIfTrue="1" operator="lessThan">
      <formula>0</formula>
    </cfRule>
  </conditionalFormatting>
  <conditionalFormatting sqref="AB1590">
    <cfRule type="cellIs" dxfId="8089" priority="1789" stopIfTrue="1" operator="greaterThan">
      <formula>0</formula>
    </cfRule>
    <cfRule type="cellIs" dxfId="8088" priority="1790" stopIfTrue="1" operator="lessThan">
      <formula>0</formula>
    </cfRule>
  </conditionalFormatting>
  <conditionalFormatting sqref="AE1590">
    <cfRule type="cellIs" dxfId="8087" priority="1787" stopIfTrue="1" operator="greaterThan">
      <formula>0</formula>
    </cfRule>
    <cfRule type="cellIs" dxfId="8086" priority="1788" stopIfTrue="1" operator="lessThan">
      <formula>0</formula>
    </cfRule>
  </conditionalFormatting>
  <conditionalFormatting sqref="AE1593:AE1594">
    <cfRule type="cellIs" dxfId="8085" priority="1785" stopIfTrue="1" operator="greaterThan">
      <formula>0</formula>
    </cfRule>
    <cfRule type="cellIs" dxfId="8084" priority="1786" stopIfTrue="1" operator="lessThan">
      <formula>0</formula>
    </cfRule>
  </conditionalFormatting>
  <conditionalFormatting sqref="AE1593:AE1594">
    <cfRule type="cellIs" dxfId="8083" priority="1783" stopIfTrue="1" operator="greaterThan">
      <formula>0</formula>
    </cfRule>
    <cfRule type="cellIs" dxfId="8082" priority="1784" stopIfTrue="1" operator="lessThan">
      <formula>0</formula>
    </cfRule>
  </conditionalFormatting>
  <conditionalFormatting sqref="AE1593:AE1594">
    <cfRule type="cellIs" dxfId="8081" priority="1781" stopIfTrue="1" operator="greaterThan">
      <formula>0</formula>
    </cfRule>
    <cfRule type="cellIs" dxfId="8080" priority="1782" stopIfTrue="1" operator="lessThan">
      <formula>0</formula>
    </cfRule>
  </conditionalFormatting>
  <conditionalFormatting sqref="AB1593:AB1594">
    <cfRule type="cellIs" dxfId="8079" priority="1779" stopIfTrue="1" operator="greaterThan">
      <formula>0</formula>
    </cfRule>
    <cfRule type="cellIs" dxfId="8078" priority="1780" stopIfTrue="1" operator="lessThan">
      <formula>0</formula>
    </cfRule>
  </conditionalFormatting>
  <conditionalFormatting sqref="AB1593:AB1594">
    <cfRule type="cellIs" dxfId="8077" priority="1777" stopIfTrue="1" operator="greaterThan">
      <formula>0</formula>
    </cfRule>
    <cfRule type="cellIs" dxfId="8076" priority="1778" stopIfTrue="1" operator="lessThan">
      <formula>0</formula>
    </cfRule>
  </conditionalFormatting>
  <conditionalFormatting sqref="AB1593:AB1594">
    <cfRule type="cellIs" dxfId="8075" priority="1775" stopIfTrue="1" operator="greaterThan">
      <formula>0</formula>
    </cfRule>
    <cfRule type="cellIs" dxfId="8074" priority="1776" stopIfTrue="1" operator="lessThan">
      <formula>0</formula>
    </cfRule>
  </conditionalFormatting>
  <conditionalFormatting sqref="AX1594">
    <cfRule type="cellIs" dxfId="8073" priority="1773" stopIfTrue="1" operator="greaterThan">
      <formula>0</formula>
    </cfRule>
    <cfRule type="cellIs" dxfId="8072" priority="1774" stopIfTrue="1" operator="lessThan">
      <formula>0</formula>
    </cfRule>
  </conditionalFormatting>
  <conditionalFormatting sqref="AB1599:AB1600">
    <cfRule type="cellIs" dxfId="8071" priority="1769" stopIfTrue="1" operator="greaterThan">
      <formula>0</formula>
    </cfRule>
    <cfRule type="cellIs" dxfId="8070" priority="1770" stopIfTrue="1" operator="lessThan">
      <formula>0</formula>
    </cfRule>
  </conditionalFormatting>
  <conditionalFormatting sqref="AE1599">
    <cfRule type="cellIs" dxfId="8069" priority="1767" stopIfTrue="1" operator="greaterThan">
      <formula>0</formula>
    </cfRule>
    <cfRule type="cellIs" dxfId="8068" priority="1768" stopIfTrue="1" operator="lessThan">
      <formula>0</formula>
    </cfRule>
  </conditionalFormatting>
  <conditionalFormatting sqref="AX1600">
    <cfRule type="cellIs" dxfId="8067" priority="1765" stopIfTrue="1" operator="greaterThan">
      <formula>0</formula>
    </cfRule>
    <cfRule type="cellIs" dxfId="8066" priority="1766" stopIfTrue="1" operator="lessThan">
      <formula>0</formula>
    </cfRule>
  </conditionalFormatting>
  <conditionalFormatting sqref="AB1612">
    <cfRule type="cellIs" dxfId="8065" priority="1763" stopIfTrue="1" operator="greaterThan">
      <formula>0</formula>
    </cfRule>
    <cfRule type="cellIs" dxfId="8064" priority="1764" stopIfTrue="1" operator="lessThan">
      <formula>0</formula>
    </cfRule>
  </conditionalFormatting>
  <conditionalFormatting sqref="AE1612">
    <cfRule type="cellIs" dxfId="8063" priority="1761" stopIfTrue="1" operator="greaterThan">
      <formula>0</formula>
    </cfRule>
    <cfRule type="cellIs" dxfId="8062" priority="1762" stopIfTrue="1" operator="lessThan">
      <formula>0</formula>
    </cfRule>
  </conditionalFormatting>
  <conditionalFormatting sqref="AX1603">
    <cfRule type="cellIs" dxfId="8061" priority="1759" stopIfTrue="1" operator="greaterThan">
      <formula>0</formula>
    </cfRule>
    <cfRule type="cellIs" dxfId="8060" priority="1760" stopIfTrue="1" operator="lessThan">
      <formula>0</formula>
    </cfRule>
  </conditionalFormatting>
  <conditionalFormatting sqref="AX1607">
    <cfRule type="cellIs" dxfId="8059" priority="1757" stopIfTrue="1" operator="greaterThan">
      <formula>0</formula>
    </cfRule>
    <cfRule type="cellIs" dxfId="8058" priority="1758" stopIfTrue="1" operator="lessThan">
      <formula>0</formula>
    </cfRule>
  </conditionalFormatting>
  <conditionalFormatting sqref="AB1618:AB1620">
    <cfRule type="cellIs" dxfId="8057" priority="1755" stopIfTrue="1" operator="greaterThan">
      <formula>0</formula>
    </cfRule>
    <cfRule type="cellIs" dxfId="8056" priority="1756" stopIfTrue="1" operator="lessThan">
      <formula>0</formula>
    </cfRule>
  </conditionalFormatting>
  <conditionalFormatting sqref="AE1619:AE1620">
    <cfRule type="cellIs" dxfId="8055" priority="1753" stopIfTrue="1" operator="greaterThan">
      <formula>0</formula>
    </cfRule>
    <cfRule type="cellIs" dxfId="8054" priority="1754" stopIfTrue="1" operator="lessThan">
      <formula>0</formula>
    </cfRule>
  </conditionalFormatting>
  <conditionalFormatting sqref="AX1620">
    <cfRule type="cellIs" dxfId="8053" priority="1751" stopIfTrue="1" operator="greaterThan">
      <formula>0</formula>
    </cfRule>
    <cfRule type="cellIs" dxfId="8052" priority="1752" stopIfTrue="1" operator="lessThan">
      <formula>0</formula>
    </cfRule>
  </conditionalFormatting>
  <conditionalFormatting sqref="AE1627">
    <cfRule type="cellIs" dxfId="8051" priority="1749" stopIfTrue="1" operator="greaterThan">
      <formula>0</formula>
    </cfRule>
    <cfRule type="cellIs" dxfId="8050" priority="1750" stopIfTrue="1" operator="lessThan">
      <formula>0</formula>
    </cfRule>
  </conditionalFormatting>
  <conditionalFormatting sqref="AE1627">
    <cfRule type="cellIs" dxfId="8049" priority="1747" stopIfTrue="1" operator="greaterThan">
      <formula>0</formula>
    </cfRule>
    <cfRule type="cellIs" dxfId="8048" priority="1748" stopIfTrue="1" operator="lessThan">
      <formula>0</formula>
    </cfRule>
  </conditionalFormatting>
  <conditionalFormatting sqref="AE1627">
    <cfRule type="cellIs" dxfId="8047" priority="1745" stopIfTrue="1" operator="greaterThan">
      <formula>0</formula>
    </cfRule>
    <cfRule type="cellIs" dxfId="8046" priority="1746" stopIfTrue="1" operator="lessThan">
      <formula>0</formula>
    </cfRule>
  </conditionalFormatting>
  <conditionalFormatting sqref="AE1627">
    <cfRule type="cellIs" dxfId="8045" priority="1743" stopIfTrue="1" operator="greaterThan">
      <formula>0</formula>
    </cfRule>
    <cfRule type="cellIs" dxfId="8044" priority="1744" stopIfTrue="1" operator="lessThan">
      <formula>0</formula>
    </cfRule>
  </conditionalFormatting>
  <conditionalFormatting sqref="AE1627">
    <cfRule type="cellIs" dxfId="8043" priority="1741" stopIfTrue="1" operator="greaterThan">
      <formula>0</formula>
    </cfRule>
    <cfRule type="cellIs" dxfId="8042" priority="1742" stopIfTrue="1" operator="lessThan">
      <formula>0</formula>
    </cfRule>
  </conditionalFormatting>
  <conditionalFormatting sqref="AH1627">
    <cfRule type="cellIs" dxfId="8041" priority="1739" stopIfTrue="1" operator="greaterThan">
      <formula>0</formula>
    </cfRule>
    <cfRule type="cellIs" dxfId="8040" priority="1740" stopIfTrue="1" operator="lessThan">
      <formula>0</formula>
    </cfRule>
  </conditionalFormatting>
  <conditionalFormatting sqref="AH1627">
    <cfRule type="cellIs" dxfId="8039" priority="1737" stopIfTrue="1" operator="greaterThan">
      <formula>0</formula>
    </cfRule>
    <cfRule type="cellIs" dxfId="8038" priority="1738" stopIfTrue="1" operator="lessThan">
      <formula>0</formula>
    </cfRule>
  </conditionalFormatting>
  <conditionalFormatting sqref="AH1627">
    <cfRule type="cellIs" dxfId="8037" priority="1735" stopIfTrue="1" operator="greaterThan">
      <formula>0</formula>
    </cfRule>
    <cfRule type="cellIs" dxfId="8036" priority="1736" stopIfTrue="1" operator="lessThan">
      <formula>0</formula>
    </cfRule>
  </conditionalFormatting>
  <conditionalFormatting sqref="AH1627">
    <cfRule type="cellIs" dxfId="8035" priority="1733" stopIfTrue="1" operator="greaterThan">
      <formula>0</formula>
    </cfRule>
    <cfRule type="cellIs" dxfId="8034" priority="1734" stopIfTrue="1" operator="lessThan">
      <formula>0</formula>
    </cfRule>
  </conditionalFormatting>
  <conditionalFormatting sqref="AH1627">
    <cfRule type="cellIs" dxfId="8033" priority="1731" stopIfTrue="1" operator="greaterThan">
      <formula>0</formula>
    </cfRule>
    <cfRule type="cellIs" dxfId="8032" priority="1732" stopIfTrue="1" operator="lessThan">
      <formula>0</formula>
    </cfRule>
  </conditionalFormatting>
  <conditionalFormatting sqref="AB1627">
    <cfRule type="cellIs" dxfId="8031" priority="1729" stopIfTrue="1" operator="greaterThan">
      <formula>0</formula>
    </cfRule>
    <cfRule type="cellIs" dxfId="8030" priority="1730" stopIfTrue="1" operator="lessThan">
      <formula>0</formula>
    </cfRule>
  </conditionalFormatting>
  <conditionalFormatting sqref="AB1627">
    <cfRule type="cellIs" dxfId="8029" priority="1727" stopIfTrue="1" operator="greaterThan">
      <formula>0</formula>
    </cfRule>
    <cfRule type="cellIs" dxfId="8028" priority="1728" stopIfTrue="1" operator="lessThan">
      <formula>0</formula>
    </cfRule>
  </conditionalFormatting>
  <conditionalFormatting sqref="AB1627">
    <cfRule type="cellIs" dxfId="8027" priority="1725" stopIfTrue="1" operator="greaterThan">
      <formula>0</formula>
    </cfRule>
    <cfRule type="cellIs" dxfId="8026" priority="1726" stopIfTrue="1" operator="lessThan">
      <formula>0</formula>
    </cfRule>
  </conditionalFormatting>
  <conditionalFormatting sqref="AB1627">
    <cfRule type="cellIs" dxfId="8025" priority="1723" stopIfTrue="1" operator="greaterThan">
      <formula>0</formula>
    </cfRule>
    <cfRule type="cellIs" dxfId="8024" priority="1724" stopIfTrue="1" operator="lessThan">
      <formula>0</formula>
    </cfRule>
  </conditionalFormatting>
  <conditionalFormatting sqref="AB1627">
    <cfRule type="cellIs" dxfId="8023" priority="1721" stopIfTrue="1" operator="greaterThan">
      <formula>0</formula>
    </cfRule>
    <cfRule type="cellIs" dxfId="8022" priority="1722" stopIfTrue="1" operator="lessThan">
      <formula>0</formula>
    </cfRule>
  </conditionalFormatting>
  <conditionalFormatting sqref="AX1627">
    <cfRule type="cellIs" dxfId="8021" priority="1709" stopIfTrue="1" operator="greaterThan">
      <formula>0</formula>
    </cfRule>
    <cfRule type="cellIs" dxfId="8020" priority="1710" stopIfTrue="1" operator="lessThan">
      <formula>0</formula>
    </cfRule>
  </conditionalFormatting>
  <conditionalFormatting sqref="AX1627">
    <cfRule type="cellIs" dxfId="8019" priority="1707" stopIfTrue="1" operator="greaterThan">
      <formula>0</formula>
    </cfRule>
    <cfRule type="cellIs" dxfId="8018" priority="1708" stopIfTrue="1" operator="lessThan">
      <formula>0</formula>
    </cfRule>
  </conditionalFormatting>
  <conditionalFormatting sqref="AX1627">
    <cfRule type="cellIs" dxfId="8017" priority="1705" stopIfTrue="1" operator="greaterThan">
      <formula>0</formula>
    </cfRule>
    <cfRule type="cellIs" dxfId="8016" priority="1706" stopIfTrue="1" operator="lessThan">
      <formula>0</formula>
    </cfRule>
  </conditionalFormatting>
  <conditionalFormatting sqref="AX1627">
    <cfRule type="cellIs" dxfId="8015" priority="1703" stopIfTrue="1" operator="greaterThan">
      <formula>0</formula>
    </cfRule>
    <cfRule type="cellIs" dxfId="8014" priority="1704" stopIfTrue="1" operator="lessThan">
      <formula>0</formula>
    </cfRule>
  </conditionalFormatting>
  <conditionalFormatting sqref="AX1627">
    <cfRule type="cellIs" dxfId="8013" priority="1701" stopIfTrue="1" operator="greaterThan">
      <formula>0</formula>
    </cfRule>
    <cfRule type="cellIs" dxfId="8012" priority="1702" stopIfTrue="1" operator="lessThan">
      <formula>0</formula>
    </cfRule>
  </conditionalFormatting>
  <conditionalFormatting sqref="AB1617">
    <cfRule type="cellIs" dxfId="8011" priority="1697" stopIfTrue="1" operator="greaterThan">
      <formula>0</formula>
    </cfRule>
    <cfRule type="cellIs" dxfId="8010" priority="1698" stopIfTrue="1" operator="lessThan">
      <formula>0</formula>
    </cfRule>
  </conditionalFormatting>
  <conditionalFormatting sqref="AX1629">
    <cfRule type="cellIs" dxfId="8009" priority="1693" stopIfTrue="1" operator="greaterThan">
      <formula>0</formula>
    </cfRule>
    <cfRule type="cellIs" dxfId="8008" priority="1694" stopIfTrue="1" operator="lessThan">
      <formula>0</formula>
    </cfRule>
  </conditionalFormatting>
  <conditionalFormatting sqref="AB1634:AB1635">
    <cfRule type="cellIs" dxfId="8007" priority="1691" stopIfTrue="1" operator="greaterThan">
      <formula>0</formula>
    </cfRule>
    <cfRule type="cellIs" dxfId="8006" priority="1692" stopIfTrue="1" operator="lessThan">
      <formula>0</formula>
    </cfRule>
  </conditionalFormatting>
  <conditionalFormatting sqref="AE1634:AE1635">
    <cfRule type="cellIs" dxfId="8005" priority="1689" stopIfTrue="1" operator="greaterThan">
      <formula>0</formula>
    </cfRule>
    <cfRule type="cellIs" dxfId="8004" priority="1690" stopIfTrue="1" operator="lessThan">
      <formula>0</formula>
    </cfRule>
  </conditionalFormatting>
  <conditionalFormatting sqref="AE1639:AE1640">
    <cfRule type="cellIs" dxfId="8003" priority="1687" stopIfTrue="1" operator="greaterThan">
      <formula>0</formula>
    </cfRule>
    <cfRule type="cellIs" dxfId="8002" priority="1688" stopIfTrue="1" operator="lessThan">
      <formula>0</formula>
    </cfRule>
  </conditionalFormatting>
  <conditionalFormatting sqref="AE1639:AE1640">
    <cfRule type="cellIs" dxfId="8001" priority="1685" stopIfTrue="1" operator="greaterThan">
      <formula>0</formula>
    </cfRule>
    <cfRule type="cellIs" dxfId="8000" priority="1686" stopIfTrue="1" operator="lessThan">
      <formula>0</formula>
    </cfRule>
  </conditionalFormatting>
  <conditionalFormatting sqref="AE1639:AE1640">
    <cfRule type="cellIs" dxfId="7999" priority="1683" stopIfTrue="1" operator="greaterThan">
      <formula>0</formula>
    </cfRule>
    <cfRule type="cellIs" dxfId="7998" priority="1684" stopIfTrue="1" operator="lessThan">
      <formula>0</formula>
    </cfRule>
  </conditionalFormatting>
  <conditionalFormatting sqref="AE1639:AE1640">
    <cfRule type="cellIs" dxfId="7997" priority="1681" stopIfTrue="1" operator="greaterThan">
      <formula>0</formula>
    </cfRule>
    <cfRule type="cellIs" dxfId="7996" priority="1682" stopIfTrue="1" operator="lessThan">
      <formula>0</formula>
    </cfRule>
  </conditionalFormatting>
  <conditionalFormatting sqref="AE1639:AE1640">
    <cfRule type="cellIs" dxfId="7995" priority="1679" stopIfTrue="1" operator="greaterThan">
      <formula>0</formula>
    </cfRule>
    <cfRule type="cellIs" dxfId="7994" priority="1680" stopIfTrue="1" operator="lessThan">
      <formula>0</formula>
    </cfRule>
  </conditionalFormatting>
  <conditionalFormatting sqref="AX1624">
    <cfRule type="cellIs" dxfId="7993" priority="1677" stopIfTrue="1" operator="greaterThan">
      <formula>0</formula>
    </cfRule>
    <cfRule type="cellIs" dxfId="7992" priority="1678" stopIfTrue="1" operator="lessThan">
      <formula>0</formula>
    </cfRule>
  </conditionalFormatting>
  <conditionalFormatting sqref="AB1624">
    <cfRule type="cellIs" dxfId="7991" priority="1675" stopIfTrue="1" operator="greaterThan">
      <formula>0</formula>
    </cfRule>
    <cfRule type="cellIs" dxfId="7990" priority="1676" stopIfTrue="1" operator="lessThan">
      <formula>0</formula>
    </cfRule>
  </conditionalFormatting>
  <conditionalFormatting sqref="AE1624">
    <cfRule type="cellIs" dxfId="7989" priority="1673" stopIfTrue="1" operator="greaterThan">
      <formula>0</formula>
    </cfRule>
    <cfRule type="cellIs" dxfId="7988" priority="1674" stopIfTrue="1" operator="lessThan">
      <formula>0</formula>
    </cfRule>
  </conditionalFormatting>
  <conditionalFormatting sqref="AH1624">
    <cfRule type="cellIs" dxfId="7987" priority="1671" stopIfTrue="1" operator="greaterThan">
      <formula>0</formula>
    </cfRule>
    <cfRule type="cellIs" dxfId="7986" priority="1672" stopIfTrue="1" operator="lessThan">
      <formula>0</formula>
    </cfRule>
  </conditionalFormatting>
  <conditionalFormatting sqref="AB1644">
    <cfRule type="cellIs" dxfId="7985" priority="1669" stopIfTrue="1" operator="greaterThan">
      <formula>0</formula>
    </cfRule>
    <cfRule type="cellIs" dxfId="7984" priority="1670" stopIfTrue="1" operator="lessThan">
      <formula>0</formula>
    </cfRule>
  </conditionalFormatting>
  <conditionalFormatting sqref="AB1644">
    <cfRule type="cellIs" dxfId="7983" priority="1667" stopIfTrue="1" operator="greaterThan">
      <formula>0</formula>
    </cfRule>
    <cfRule type="cellIs" dxfId="7982" priority="1668" stopIfTrue="1" operator="lessThan">
      <formula>0</formula>
    </cfRule>
  </conditionalFormatting>
  <conditionalFormatting sqref="AB1644">
    <cfRule type="cellIs" dxfId="7981" priority="1665" stopIfTrue="1" operator="greaterThan">
      <formula>0</formula>
    </cfRule>
    <cfRule type="cellIs" dxfId="7980" priority="1666" stopIfTrue="1" operator="lessThan">
      <formula>0</formula>
    </cfRule>
  </conditionalFormatting>
  <conditionalFormatting sqref="AE1644">
    <cfRule type="cellIs" dxfId="7979" priority="1663" stopIfTrue="1" operator="greaterThan">
      <formula>0</formula>
    </cfRule>
    <cfRule type="cellIs" dxfId="7978" priority="1664" stopIfTrue="1" operator="lessThan">
      <formula>0</formula>
    </cfRule>
  </conditionalFormatting>
  <conditionalFormatting sqref="AE1644">
    <cfRule type="cellIs" dxfId="7977" priority="1661" stopIfTrue="1" operator="greaterThan">
      <formula>0</formula>
    </cfRule>
    <cfRule type="cellIs" dxfId="7976" priority="1662" stopIfTrue="1" operator="lessThan">
      <formula>0</formula>
    </cfRule>
  </conditionalFormatting>
  <conditionalFormatting sqref="AE1644">
    <cfRule type="cellIs" dxfId="7975" priority="1659" stopIfTrue="1" operator="greaterThan">
      <formula>0</formula>
    </cfRule>
    <cfRule type="cellIs" dxfId="7974" priority="1660" stopIfTrue="1" operator="lessThan">
      <formula>0</formula>
    </cfRule>
  </conditionalFormatting>
  <conditionalFormatting sqref="AX1641">
    <cfRule type="cellIs" dxfId="7973" priority="1657" stopIfTrue="1" operator="greaterThan">
      <formula>0</formula>
    </cfRule>
    <cfRule type="cellIs" dxfId="7972" priority="1658" stopIfTrue="1" operator="lessThan">
      <formula>0</formula>
    </cfRule>
  </conditionalFormatting>
  <conditionalFormatting sqref="AX1614">
    <cfRule type="cellIs" dxfId="7971" priority="1655" stopIfTrue="1" operator="greaterThan">
      <formula>0</formula>
    </cfRule>
    <cfRule type="cellIs" dxfId="7970" priority="1656" stopIfTrue="1" operator="lessThan">
      <formula>0</formula>
    </cfRule>
  </conditionalFormatting>
  <conditionalFormatting sqref="AX1649">
    <cfRule type="cellIs" dxfId="7969" priority="1653" stopIfTrue="1" operator="greaterThan">
      <formula>0</formula>
    </cfRule>
    <cfRule type="cellIs" dxfId="7968" priority="1654" stopIfTrue="1" operator="lessThan">
      <formula>0</formula>
    </cfRule>
  </conditionalFormatting>
  <conditionalFormatting sqref="AE1652">
    <cfRule type="cellIs" dxfId="7967" priority="1651" stopIfTrue="1" operator="greaterThan">
      <formula>0</formula>
    </cfRule>
    <cfRule type="cellIs" dxfId="7966" priority="1652" stopIfTrue="1" operator="lessThan">
      <formula>0</formula>
    </cfRule>
  </conditionalFormatting>
  <conditionalFormatting sqref="AB1652">
    <cfRule type="cellIs" dxfId="7965" priority="1649" stopIfTrue="1" operator="greaterThan">
      <formula>0</formula>
    </cfRule>
    <cfRule type="cellIs" dxfId="7964" priority="1650" stopIfTrue="1" operator="lessThan">
      <formula>0</formula>
    </cfRule>
  </conditionalFormatting>
  <conditionalFormatting sqref="AX1661">
    <cfRule type="cellIs" dxfId="7963" priority="1647" stopIfTrue="1" operator="greaterThan">
      <formula>0</formula>
    </cfRule>
    <cfRule type="cellIs" dxfId="7962" priority="1648" stopIfTrue="1" operator="lessThan">
      <formula>0</formula>
    </cfRule>
  </conditionalFormatting>
  <conditionalFormatting sqref="AB1666">
    <cfRule type="cellIs" dxfId="7961" priority="1645" stopIfTrue="1" operator="greaterThan">
      <formula>0</formula>
    </cfRule>
    <cfRule type="cellIs" dxfId="7960" priority="1646" stopIfTrue="1" operator="lessThan">
      <formula>0</formula>
    </cfRule>
  </conditionalFormatting>
  <conditionalFormatting sqref="AE1666">
    <cfRule type="cellIs" dxfId="7959" priority="1643" stopIfTrue="1" operator="greaterThan">
      <formula>0</formula>
    </cfRule>
    <cfRule type="cellIs" dxfId="7958" priority="1644" stopIfTrue="1" operator="lessThan">
      <formula>0</formula>
    </cfRule>
  </conditionalFormatting>
  <conditionalFormatting sqref="AB1670">
    <cfRule type="cellIs" dxfId="7957" priority="1641" stopIfTrue="1" operator="greaterThan">
      <formula>0</formula>
    </cfRule>
    <cfRule type="cellIs" dxfId="7956" priority="1642" stopIfTrue="1" operator="lessThan">
      <formula>0</formula>
    </cfRule>
  </conditionalFormatting>
  <conditionalFormatting sqref="AB1670">
    <cfRule type="cellIs" dxfId="7955" priority="1639" stopIfTrue="1" operator="greaterThan">
      <formula>0</formula>
    </cfRule>
    <cfRule type="cellIs" dxfId="7954" priority="1640" stopIfTrue="1" operator="lessThan">
      <formula>0</formula>
    </cfRule>
  </conditionalFormatting>
  <conditionalFormatting sqref="AB1670">
    <cfRule type="cellIs" dxfId="7953" priority="1637" stopIfTrue="1" operator="greaterThan">
      <formula>0</formula>
    </cfRule>
    <cfRule type="cellIs" dxfId="7952" priority="1638" stopIfTrue="1" operator="lessThan">
      <formula>0</formula>
    </cfRule>
  </conditionalFormatting>
  <conditionalFormatting sqref="AB1670">
    <cfRule type="cellIs" dxfId="7951" priority="1635" stopIfTrue="1" operator="greaterThan">
      <formula>0</formula>
    </cfRule>
    <cfRule type="cellIs" dxfId="7950" priority="1636" stopIfTrue="1" operator="lessThan">
      <formula>0</formula>
    </cfRule>
  </conditionalFormatting>
  <conditionalFormatting sqref="AB1670">
    <cfRule type="cellIs" dxfId="7949" priority="1633" stopIfTrue="1" operator="greaterThan">
      <formula>0</formula>
    </cfRule>
    <cfRule type="cellIs" dxfId="7948" priority="1634" stopIfTrue="1" operator="lessThan">
      <formula>0</formula>
    </cfRule>
  </conditionalFormatting>
  <conditionalFormatting sqref="AE1669">
    <cfRule type="cellIs" dxfId="7947" priority="1631" stopIfTrue="1" operator="greaterThan">
      <formula>0</formula>
    </cfRule>
    <cfRule type="cellIs" dxfId="7946" priority="1632" stopIfTrue="1" operator="lessThan">
      <formula>0</formula>
    </cfRule>
  </conditionalFormatting>
  <conditionalFormatting sqref="AE1669">
    <cfRule type="cellIs" dxfId="7945" priority="1629" stopIfTrue="1" operator="greaterThan">
      <formula>0</formula>
    </cfRule>
    <cfRule type="cellIs" dxfId="7944" priority="1630" stopIfTrue="1" operator="lessThan">
      <formula>0</formula>
    </cfRule>
  </conditionalFormatting>
  <conditionalFormatting sqref="AE1669">
    <cfRule type="cellIs" dxfId="7943" priority="1627" stopIfTrue="1" operator="greaterThan">
      <formula>0</formula>
    </cfRule>
    <cfRule type="cellIs" dxfId="7942" priority="1628" stopIfTrue="1" operator="lessThan">
      <formula>0</formula>
    </cfRule>
  </conditionalFormatting>
  <conditionalFormatting sqref="AE1669">
    <cfRule type="cellIs" dxfId="7941" priority="1625" stopIfTrue="1" operator="greaterThan">
      <formula>0</formula>
    </cfRule>
    <cfRule type="cellIs" dxfId="7940" priority="1626" stopIfTrue="1" operator="lessThan">
      <formula>0</formula>
    </cfRule>
  </conditionalFormatting>
  <conditionalFormatting sqref="AE1669">
    <cfRule type="cellIs" dxfId="7939" priority="1623" stopIfTrue="1" operator="greaterThan">
      <formula>0</formula>
    </cfRule>
    <cfRule type="cellIs" dxfId="7938" priority="1624" stopIfTrue="1" operator="lessThan">
      <formula>0</formula>
    </cfRule>
  </conditionalFormatting>
  <conditionalFormatting sqref="AH1669">
    <cfRule type="cellIs" dxfId="7937" priority="1621" stopIfTrue="1" operator="greaterThan">
      <formula>0</formula>
    </cfRule>
    <cfRule type="cellIs" dxfId="7936" priority="1622" stopIfTrue="1" operator="lessThan">
      <formula>0</formula>
    </cfRule>
  </conditionalFormatting>
  <conditionalFormatting sqref="AH1669">
    <cfRule type="cellIs" dxfId="7935" priority="1619" stopIfTrue="1" operator="greaterThan">
      <formula>0</formula>
    </cfRule>
    <cfRule type="cellIs" dxfId="7934" priority="1620" stopIfTrue="1" operator="lessThan">
      <formula>0</formula>
    </cfRule>
  </conditionalFormatting>
  <conditionalFormatting sqref="AH1669">
    <cfRule type="cellIs" dxfId="7933" priority="1617" stopIfTrue="1" operator="greaterThan">
      <formula>0</formula>
    </cfRule>
    <cfRule type="cellIs" dxfId="7932" priority="1618" stopIfTrue="1" operator="lessThan">
      <formula>0</formula>
    </cfRule>
  </conditionalFormatting>
  <conditionalFormatting sqref="AH1669">
    <cfRule type="cellIs" dxfId="7931" priority="1615" stopIfTrue="1" operator="greaterThan">
      <formula>0</formula>
    </cfRule>
    <cfRule type="cellIs" dxfId="7930" priority="1616" stopIfTrue="1" operator="lessThan">
      <formula>0</formula>
    </cfRule>
  </conditionalFormatting>
  <conditionalFormatting sqref="AH1669">
    <cfRule type="cellIs" dxfId="7929" priority="1613" stopIfTrue="1" operator="greaterThan">
      <formula>0</formula>
    </cfRule>
    <cfRule type="cellIs" dxfId="7928" priority="1614" stopIfTrue="1" operator="lessThan">
      <formula>0</formula>
    </cfRule>
  </conditionalFormatting>
  <conditionalFormatting sqref="AB1669">
    <cfRule type="cellIs" dxfId="7927" priority="1611" stopIfTrue="1" operator="greaterThan">
      <formula>0</formula>
    </cfRule>
    <cfRule type="cellIs" dxfId="7926" priority="1612" stopIfTrue="1" operator="lessThan">
      <formula>0</formula>
    </cfRule>
  </conditionalFormatting>
  <conditionalFormatting sqref="AB1669">
    <cfRule type="cellIs" dxfId="7925" priority="1609" stopIfTrue="1" operator="greaterThan">
      <formula>0</formula>
    </cfRule>
    <cfRule type="cellIs" dxfId="7924" priority="1610" stopIfTrue="1" operator="lessThan">
      <formula>0</formula>
    </cfRule>
  </conditionalFormatting>
  <conditionalFormatting sqref="AB1669">
    <cfRule type="cellIs" dxfId="7923" priority="1607" stopIfTrue="1" operator="greaterThan">
      <formula>0</formula>
    </cfRule>
    <cfRule type="cellIs" dxfId="7922" priority="1608" stopIfTrue="1" operator="lessThan">
      <formula>0</formula>
    </cfRule>
  </conditionalFormatting>
  <conditionalFormatting sqref="AB1669">
    <cfRule type="cellIs" dxfId="7921" priority="1605" stopIfTrue="1" operator="greaterThan">
      <formula>0</formula>
    </cfRule>
    <cfRule type="cellIs" dxfId="7920" priority="1606" stopIfTrue="1" operator="lessThan">
      <formula>0</formula>
    </cfRule>
  </conditionalFormatting>
  <conditionalFormatting sqref="AB1669">
    <cfRule type="cellIs" dxfId="7919" priority="1603" stopIfTrue="1" operator="greaterThan">
      <formula>0</formula>
    </cfRule>
    <cfRule type="cellIs" dxfId="7918" priority="1604" stopIfTrue="1" operator="lessThan">
      <formula>0</formula>
    </cfRule>
  </conditionalFormatting>
  <conditionalFormatting sqref="AX1669">
    <cfRule type="cellIs" dxfId="7917" priority="1601" stopIfTrue="1" operator="greaterThan">
      <formula>0</formula>
    </cfRule>
    <cfRule type="cellIs" dxfId="7916" priority="1602" stopIfTrue="1" operator="lessThan">
      <formula>0</formula>
    </cfRule>
  </conditionalFormatting>
  <conditionalFormatting sqref="AX1669">
    <cfRule type="cellIs" dxfId="7915" priority="1599" stopIfTrue="1" operator="greaterThan">
      <formula>0</formula>
    </cfRule>
    <cfRule type="cellIs" dxfId="7914" priority="1600" stopIfTrue="1" operator="lessThan">
      <formula>0</formula>
    </cfRule>
  </conditionalFormatting>
  <conditionalFormatting sqref="AX1669">
    <cfRule type="cellIs" dxfId="7913" priority="1597" stopIfTrue="1" operator="greaterThan">
      <formula>0</formula>
    </cfRule>
    <cfRule type="cellIs" dxfId="7912" priority="1598" stopIfTrue="1" operator="lessThan">
      <formula>0</formula>
    </cfRule>
  </conditionalFormatting>
  <conditionalFormatting sqref="AX1669">
    <cfRule type="cellIs" dxfId="7911" priority="1595" stopIfTrue="1" operator="greaterThan">
      <formula>0</formula>
    </cfRule>
    <cfRule type="cellIs" dxfId="7910" priority="1596" stopIfTrue="1" operator="lessThan">
      <formula>0</formula>
    </cfRule>
  </conditionalFormatting>
  <conditionalFormatting sqref="AX1669">
    <cfRule type="cellIs" dxfId="7909" priority="1593" stopIfTrue="1" operator="greaterThan">
      <formula>0</formula>
    </cfRule>
    <cfRule type="cellIs" dxfId="7908" priority="1594" stopIfTrue="1" operator="lessThan">
      <formula>0</formula>
    </cfRule>
  </conditionalFormatting>
  <conditionalFormatting sqref="AB1676">
    <cfRule type="cellIs" dxfId="7907" priority="1591" stopIfTrue="1" operator="greaterThan">
      <formula>0</formula>
    </cfRule>
    <cfRule type="cellIs" dxfId="7906" priority="1592" stopIfTrue="1" operator="lessThan">
      <formula>0</formula>
    </cfRule>
  </conditionalFormatting>
  <conditionalFormatting sqref="AE1676">
    <cfRule type="cellIs" dxfId="7905" priority="1589" stopIfTrue="1" operator="greaterThan">
      <formula>0</formula>
    </cfRule>
    <cfRule type="cellIs" dxfId="7904" priority="1590" stopIfTrue="1" operator="lessThan">
      <formula>0</formula>
    </cfRule>
  </conditionalFormatting>
  <conditionalFormatting sqref="AB1680">
    <cfRule type="cellIs" dxfId="7903" priority="1587" stopIfTrue="1" operator="greaterThan">
      <formula>0</formula>
    </cfRule>
    <cfRule type="cellIs" dxfId="7902" priority="1588" stopIfTrue="1" operator="lessThan">
      <formula>0</formula>
    </cfRule>
  </conditionalFormatting>
  <conditionalFormatting sqref="AB1680">
    <cfRule type="cellIs" dxfId="7901" priority="1585" stopIfTrue="1" operator="greaterThan">
      <formula>0</formula>
    </cfRule>
    <cfRule type="cellIs" dxfId="7900" priority="1586" stopIfTrue="1" operator="lessThan">
      <formula>0</formula>
    </cfRule>
  </conditionalFormatting>
  <conditionalFormatting sqref="AB1680">
    <cfRule type="cellIs" dxfId="7899" priority="1583" stopIfTrue="1" operator="greaterThan">
      <formula>0</formula>
    </cfRule>
    <cfRule type="cellIs" dxfId="7898" priority="1584" stopIfTrue="1" operator="lessThan">
      <formula>0</formula>
    </cfRule>
  </conditionalFormatting>
  <conditionalFormatting sqref="AB1680">
    <cfRule type="cellIs" dxfId="7897" priority="1581" stopIfTrue="1" operator="greaterThan">
      <formula>0</formula>
    </cfRule>
    <cfRule type="cellIs" dxfId="7896" priority="1582" stopIfTrue="1" operator="lessThan">
      <formula>0</formula>
    </cfRule>
  </conditionalFormatting>
  <conditionalFormatting sqref="AB1680">
    <cfRule type="cellIs" dxfId="7895" priority="1579" stopIfTrue="1" operator="greaterThan">
      <formula>0</formula>
    </cfRule>
    <cfRule type="cellIs" dxfId="7894" priority="1580" stopIfTrue="1" operator="lessThan">
      <formula>0</formula>
    </cfRule>
  </conditionalFormatting>
  <conditionalFormatting sqref="AE1671:AE1672">
    <cfRule type="cellIs" dxfId="7893" priority="1577" stopIfTrue="1" operator="greaterThan">
      <formula>0</formula>
    </cfRule>
    <cfRule type="cellIs" dxfId="7892" priority="1578" stopIfTrue="1" operator="lessThan">
      <formula>0</formula>
    </cfRule>
  </conditionalFormatting>
  <conditionalFormatting sqref="AH1671:AH1672">
    <cfRule type="cellIs" dxfId="7891" priority="1575" stopIfTrue="1" operator="greaterThan">
      <formula>0</formula>
    </cfRule>
    <cfRule type="cellIs" dxfId="7890" priority="1576" stopIfTrue="1" operator="lessThan">
      <formula>0</formula>
    </cfRule>
  </conditionalFormatting>
  <conditionalFormatting sqref="AB1671:AB1672">
    <cfRule type="cellIs" dxfId="7889" priority="1573" stopIfTrue="1" operator="greaterThan">
      <formula>0</formula>
    </cfRule>
    <cfRule type="cellIs" dxfId="7888" priority="1574" stopIfTrue="1" operator="lessThan">
      <formula>0</formula>
    </cfRule>
  </conditionalFormatting>
  <conditionalFormatting sqref="AE1668">
    <cfRule type="cellIs" dxfId="7887" priority="1571" stopIfTrue="1" operator="greaterThan">
      <formula>0</formula>
    </cfRule>
    <cfRule type="cellIs" dxfId="7886" priority="1572" stopIfTrue="1" operator="lessThan">
      <formula>0</formula>
    </cfRule>
  </conditionalFormatting>
  <conditionalFormatting sqref="AB1668">
    <cfRule type="cellIs" dxfId="7885" priority="1569" stopIfTrue="1" operator="greaterThan">
      <formula>0</formula>
    </cfRule>
    <cfRule type="cellIs" dxfId="7884" priority="1570" stopIfTrue="1" operator="lessThan">
      <formula>0</formula>
    </cfRule>
  </conditionalFormatting>
  <conditionalFormatting sqref="AX1668">
    <cfRule type="cellIs" dxfId="7883" priority="1567" stopIfTrue="1" operator="greaterThan">
      <formula>0</formula>
    </cfRule>
    <cfRule type="cellIs" dxfId="7882" priority="1568" stopIfTrue="1" operator="lessThan">
      <formula>0</formula>
    </cfRule>
  </conditionalFormatting>
  <conditionalFormatting sqref="AX1672">
    <cfRule type="cellIs" dxfId="7881" priority="1565" stopIfTrue="1" operator="greaterThan">
      <formula>0</formula>
    </cfRule>
    <cfRule type="cellIs" dxfId="7880" priority="1566" stopIfTrue="1" operator="lessThan">
      <formula>0</formula>
    </cfRule>
  </conditionalFormatting>
  <conditionalFormatting sqref="AH1682">
    <cfRule type="cellIs" dxfId="7879" priority="1561" stopIfTrue="1" operator="greaterThan">
      <formula>0</formula>
    </cfRule>
    <cfRule type="cellIs" dxfId="7878" priority="1562" stopIfTrue="1" operator="lessThan">
      <formula>0</formula>
    </cfRule>
  </conditionalFormatting>
  <conditionalFormatting sqref="AX1682">
    <cfRule type="cellIs" dxfId="7877" priority="1557" stopIfTrue="1" operator="greaterThan">
      <formula>0</formula>
    </cfRule>
    <cfRule type="cellIs" dxfId="7876" priority="1558" stopIfTrue="1" operator="lessThan">
      <formula>0</formula>
    </cfRule>
  </conditionalFormatting>
  <conditionalFormatting sqref="AX1677">
    <cfRule type="cellIs" dxfId="7875" priority="1555" stopIfTrue="1" operator="greaterThan">
      <formula>0</formula>
    </cfRule>
    <cfRule type="cellIs" dxfId="7874" priority="1556" stopIfTrue="1" operator="lessThan">
      <formula>0</formula>
    </cfRule>
  </conditionalFormatting>
  <conditionalFormatting sqref="AB1677">
    <cfRule type="cellIs" dxfId="7873" priority="1553" stopIfTrue="1" operator="greaterThan">
      <formula>0</formula>
    </cfRule>
    <cfRule type="cellIs" dxfId="7872" priority="1554" stopIfTrue="1" operator="lessThan">
      <formula>0</formula>
    </cfRule>
  </conditionalFormatting>
  <conditionalFormatting sqref="AE1677">
    <cfRule type="cellIs" dxfId="7871" priority="1551" stopIfTrue="1" operator="greaterThan">
      <formula>0</formula>
    </cfRule>
    <cfRule type="cellIs" dxfId="7870" priority="1552" stopIfTrue="1" operator="lessThan">
      <formula>0</formula>
    </cfRule>
  </conditionalFormatting>
  <conditionalFormatting sqref="AH1677">
    <cfRule type="cellIs" dxfId="7869" priority="1549" stopIfTrue="1" operator="greaterThan">
      <formula>0</formula>
    </cfRule>
    <cfRule type="cellIs" dxfId="7868" priority="1550" stopIfTrue="1" operator="lessThan">
      <formula>0</formula>
    </cfRule>
  </conditionalFormatting>
  <conditionalFormatting sqref="AX1689">
    <cfRule type="cellIs" dxfId="7867" priority="1547" stopIfTrue="1" operator="greaterThan">
      <formula>0</formula>
    </cfRule>
    <cfRule type="cellIs" dxfId="7866" priority="1548" stopIfTrue="1" operator="lessThan">
      <formula>0</formula>
    </cfRule>
  </conditionalFormatting>
  <conditionalFormatting sqref="AE1694">
    <cfRule type="cellIs" dxfId="7865" priority="1543" stopIfTrue="1" operator="greaterThan">
      <formula>0</formula>
    </cfRule>
    <cfRule type="cellIs" dxfId="7864" priority="1544" stopIfTrue="1" operator="lessThan">
      <formula>0</formula>
    </cfRule>
  </conditionalFormatting>
  <conditionalFormatting sqref="AB1694">
    <cfRule type="cellIs" dxfId="7863" priority="1541" stopIfTrue="1" operator="greaterThan">
      <formula>0</formula>
    </cfRule>
    <cfRule type="cellIs" dxfId="7862" priority="1542" stopIfTrue="1" operator="lessThan">
      <formula>0</formula>
    </cfRule>
  </conditionalFormatting>
  <conditionalFormatting sqref="AB1694">
    <cfRule type="cellIs" dxfId="7861" priority="1539" stopIfTrue="1" operator="greaterThan">
      <formula>0</formula>
    </cfRule>
    <cfRule type="cellIs" dxfId="7860" priority="1540" stopIfTrue="1" operator="lessThan">
      <formula>0</formula>
    </cfRule>
  </conditionalFormatting>
  <conditionalFormatting sqref="AB1694">
    <cfRule type="cellIs" dxfId="7859" priority="1537" stopIfTrue="1" operator="greaterThan">
      <formula>0</formula>
    </cfRule>
    <cfRule type="cellIs" dxfId="7858" priority="1538" stopIfTrue="1" operator="lessThan">
      <formula>0</formula>
    </cfRule>
  </conditionalFormatting>
  <conditionalFormatting sqref="AB1694">
    <cfRule type="cellIs" dxfId="7857" priority="1535" stopIfTrue="1" operator="greaterThan">
      <formula>0</formula>
    </cfRule>
    <cfRule type="cellIs" dxfId="7856" priority="1536" stopIfTrue="1" operator="lessThan">
      <formula>0</formula>
    </cfRule>
  </conditionalFormatting>
  <conditionalFormatting sqref="AB1694">
    <cfRule type="cellIs" dxfId="7855" priority="1533" stopIfTrue="1" operator="greaterThan">
      <formula>0</formula>
    </cfRule>
    <cfRule type="cellIs" dxfId="7854" priority="1534" stopIfTrue="1" operator="lessThan">
      <formula>0</formula>
    </cfRule>
  </conditionalFormatting>
  <conditionalFormatting sqref="AE1700:AE1703">
    <cfRule type="cellIs" dxfId="7853" priority="1531" stopIfTrue="1" operator="greaterThan">
      <formula>0</formula>
    </cfRule>
    <cfRule type="cellIs" dxfId="7852" priority="1532" stopIfTrue="1" operator="lessThan">
      <formula>0</formula>
    </cfRule>
  </conditionalFormatting>
  <conditionalFormatting sqref="AE1700:AE1703">
    <cfRule type="cellIs" dxfId="7851" priority="1529" stopIfTrue="1" operator="greaterThan">
      <formula>0</formula>
    </cfRule>
    <cfRule type="cellIs" dxfId="7850" priority="1530" stopIfTrue="1" operator="lessThan">
      <formula>0</formula>
    </cfRule>
  </conditionalFormatting>
  <conditionalFormatting sqref="AE1700:AE1703">
    <cfRule type="cellIs" dxfId="7849" priority="1527" stopIfTrue="1" operator="greaterThan">
      <formula>0</formula>
    </cfRule>
    <cfRule type="cellIs" dxfId="7848" priority="1528" stopIfTrue="1" operator="lessThan">
      <formula>0</formula>
    </cfRule>
  </conditionalFormatting>
  <conditionalFormatting sqref="AE1700:AE1703">
    <cfRule type="cellIs" dxfId="7847" priority="1525" stopIfTrue="1" operator="greaterThan">
      <formula>0</formula>
    </cfRule>
    <cfRule type="cellIs" dxfId="7846" priority="1526" stopIfTrue="1" operator="lessThan">
      <formula>0</formula>
    </cfRule>
  </conditionalFormatting>
  <conditionalFormatting sqref="AE1700:AE1703">
    <cfRule type="cellIs" dxfId="7845" priority="1523" stopIfTrue="1" operator="greaterThan">
      <formula>0</formula>
    </cfRule>
    <cfRule type="cellIs" dxfId="7844" priority="1524" stopIfTrue="1" operator="lessThan">
      <formula>0</formula>
    </cfRule>
  </conditionalFormatting>
  <conditionalFormatting sqref="AB1705">
    <cfRule type="cellIs" dxfId="7843" priority="1521" stopIfTrue="1" operator="greaterThan">
      <formula>0</formula>
    </cfRule>
    <cfRule type="cellIs" dxfId="7842" priority="1522" stopIfTrue="1" operator="lessThan">
      <formula>0</formula>
    </cfRule>
  </conditionalFormatting>
  <conditionalFormatting sqref="AB1705">
    <cfRule type="cellIs" dxfId="7841" priority="1519" stopIfTrue="1" operator="greaterThan">
      <formula>0</formula>
    </cfRule>
    <cfRule type="cellIs" dxfId="7840" priority="1520" stopIfTrue="1" operator="lessThan">
      <formula>0</formula>
    </cfRule>
  </conditionalFormatting>
  <conditionalFormatting sqref="AB1705">
    <cfRule type="cellIs" dxfId="7839" priority="1517" stopIfTrue="1" operator="greaterThan">
      <formula>0</formula>
    </cfRule>
    <cfRule type="cellIs" dxfId="7838" priority="1518" stopIfTrue="1" operator="lessThan">
      <formula>0</formula>
    </cfRule>
  </conditionalFormatting>
  <conditionalFormatting sqref="AE1705">
    <cfRule type="cellIs" dxfId="7837" priority="1515" stopIfTrue="1" operator="greaterThan">
      <formula>0</formula>
    </cfRule>
    <cfRule type="cellIs" dxfId="7836" priority="1516" stopIfTrue="1" operator="lessThan">
      <formula>0</formula>
    </cfRule>
  </conditionalFormatting>
  <conditionalFormatting sqref="AE1705">
    <cfRule type="cellIs" dxfId="7835" priority="1513" stopIfTrue="1" operator="greaterThan">
      <formula>0</formula>
    </cfRule>
    <cfRule type="cellIs" dxfId="7834" priority="1514" stopIfTrue="1" operator="lessThan">
      <formula>0</formula>
    </cfRule>
  </conditionalFormatting>
  <conditionalFormatting sqref="AE1705">
    <cfRule type="cellIs" dxfId="7833" priority="1511" stopIfTrue="1" operator="greaterThan">
      <formula>0</formula>
    </cfRule>
    <cfRule type="cellIs" dxfId="7832" priority="1512" stopIfTrue="1" operator="lessThan">
      <formula>0</formula>
    </cfRule>
  </conditionalFormatting>
  <conditionalFormatting sqref="AX1703">
    <cfRule type="cellIs" dxfId="7831" priority="1509" stopIfTrue="1" operator="greaterThan">
      <formula>0</formula>
    </cfRule>
    <cfRule type="cellIs" dxfId="7830" priority="1510" stopIfTrue="1" operator="lessThan">
      <formula>0</formula>
    </cfRule>
  </conditionalFormatting>
  <conditionalFormatting sqref="AX1713">
    <cfRule type="cellIs" dxfId="7829" priority="1507" stopIfTrue="1" operator="greaterThan">
      <formula>0</formula>
    </cfRule>
    <cfRule type="cellIs" dxfId="7828" priority="1508" stopIfTrue="1" operator="lessThan">
      <formula>0</formula>
    </cfRule>
  </conditionalFormatting>
  <conditionalFormatting sqref="AB1719">
    <cfRule type="cellIs" dxfId="7827" priority="1505" stopIfTrue="1" operator="greaterThan">
      <formula>0</formula>
    </cfRule>
    <cfRule type="cellIs" dxfId="7826" priority="1506" stopIfTrue="1" operator="lessThan">
      <formula>0</formula>
    </cfRule>
  </conditionalFormatting>
  <conditionalFormatting sqref="AE1719">
    <cfRule type="cellIs" dxfId="7825" priority="1503" stopIfTrue="1" operator="greaterThan">
      <formula>0</formula>
    </cfRule>
    <cfRule type="cellIs" dxfId="7824" priority="1504" stopIfTrue="1" operator="lessThan">
      <formula>0</formula>
    </cfRule>
  </conditionalFormatting>
  <conditionalFormatting sqref="AE1719">
    <cfRule type="cellIs" dxfId="7823" priority="1501" stopIfTrue="1" operator="greaterThan">
      <formula>0</formula>
    </cfRule>
    <cfRule type="cellIs" dxfId="7822" priority="1502" stopIfTrue="1" operator="lessThan">
      <formula>0</formula>
    </cfRule>
  </conditionalFormatting>
  <conditionalFormatting sqref="AE1719">
    <cfRule type="cellIs" dxfId="7821" priority="1499" stopIfTrue="1" operator="greaterThan">
      <formula>0</formula>
    </cfRule>
    <cfRule type="cellIs" dxfId="7820" priority="1500" stopIfTrue="1" operator="lessThan">
      <formula>0</formula>
    </cfRule>
  </conditionalFormatting>
  <conditionalFormatting sqref="AE1719">
    <cfRule type="cellIs" dxfId="7819" priority="1497" stopIfTrue="1" operator="greaterThan">
      <formula>0</formula>
    </cfRule>
    <cfRule type="cellIs" dxfId="7818" priority="1498" stopIfTrue="1" operator="lessThan">
      <formula>0</formula>
    </cfRule>
  </conditionalFormatting>
  <conditionalFormatting sqref="AE1719">
    <cfRule type="cellIs" dxfId="7817" priority="1495" stopIfTrue="1" operator="greaterThan">
      <formula>0</formula>
    </cfRule>
    <cfRule type="cellIs" dxfId="7816" priority="1496" stopIfTrue="1" operator="lessThan">
      <formula>0</formula>
    </cfRule>
  </conditionalFormatting>
  <conditionalFormatting sqref="AE1721">
    <cfRule type="cellIs" dxfId="7815" priority="1493" stopIfTrue="1" operator="greaterThan">
      <formula>0</formula>
    </cfRule>
    <cfRule type="cellIs" dxfId="7814" priority="1494" stopIfTrue="1" operator="lessThan">
      <formula>0</formula>
    </cfRule>
  </conditionalFormatting>
  <conditionalFormatting sqref="AE1721">
    <cfRule type="cellIs" dxfId="7813" priority="1491" stopIfTrue="1" operator="greaterThan">
      <formula>0</formula>
    </cfRule>
    <cfRule type="cellIs" dxfId="7812" priority="1492" stopIfTrue="1" operator="lessThan">
      <formula>0</formula>
    </cfRule>
  </conditionalFormatting>
  <conditionalFormatting sqref="AE1721">
    <cfRule type="cellIs" dxfId="7811" priority="1489" stopIfTrue="1" operator="greaterThan">
      <formula>0</formula>
    </cfRule>
    <cfRule type="cellIs" dxfId="7810" priority="1490" stopIfTrue="1" operator="lessThan">
      <formula>0</formula>
    </cfRule>
  </conditionalFormatting>
  <conditionalFormatting sqref="AE1721">
    <cfRule type="cellIs" dxfId="7809" priority="1487" stopIfTrue="1" operator="greaterThan">
      <formula>0</formula>
    </cfRule>
    <cfRule type="cellIs" dxfId="7808" priority="1488" stopIfTrue="1" operator="lessThan">
      <formula>0</formula>
    </cfRule>
  </conditionalFormatting>
  <conditionalFormatting sqref="AE1721">
    <cfRule type="cellIs" dxfId="7807" priority="1485" stopIfTrue="1" operator="greaterThan">
      <formula>0</formula>
    </cfRule>
    <cfRule type="cellIs" dxfId="7806" priority="1486" stopIfTrue="1" operator="lessThan">
      <formula>0</formula>
    </cfRule>
  </conditionalFormatting>
  <conditionalFormatting sqref="AH1721">
    <cfRule type="cellIs" dxfId="7805" priority="1483" stopIfTrue="1" operator="greaterThan">
      <formula>0</formula>
    </cfRule>
    <cfRule type="cellIs" dxfId="7804" priority="1484" stopIfTrue="1" operator="lessThan">
      <formula>0</formula>
    </cfRule>
  </conditionalFormatting>
  <conditionalFormatting sqref="AH1721">
    <cfRule type="cellIs" dxfId="7803" priority="1481" stopIfTrue="1" operator="greaterThan">
      <formula>0</formula>
    </cfRule>
    <cfRule type="cellIs" dxfId="7802" priority="1482" stopIfTrue="1" operator="lessThan">
      <formula>0</formula>
    </cfRule>
  </conditionalFormatting>
  <conditionalFormatting sqref="AH1721">
    <cfRule type="cellIs" dxfId="7801" priority="1479" stopIfTrue="1" operator="greaterThan">
      <formula>0</formula>
    </cfRule>
    <cfRule type="cellIs" dxfId="7800" priority="1480" stopIfTrue="1" operator="lessThan">
      <formula>0</formula>
    </cfRule>
  </conditionalFormatting>
  <conditionalFormatting sqref="AH1721">
    <cfRule type="cellIs" dxfId="7799" priority="1477" stopIfTrue="1" operator="greaterThan">
      <formula>0</formula>
    </cfRule>
    <cfRule type="cellIs" dxfId="7798" priority="1478" stopIfTrue="1" operator="lessThan">
      <formula>0</formula>
    </cfRule>
  </conditionalFormatting>
  <conditionalFormatting sqref="AH1721">
    <cfRule type="cellIs" dxfId="7797" priority="1475" stopIfTrue="1" operator="greaterThan">
      <formula>0</formula>
    </cfRule>
    <cfRule type="cellIs" dxfId="7796" priority="1476" stopIfTrue="1" operator="lessThan">
      <formula>0</formula>
    </cfRule>
  </conditionalFormatting>
  <conditionalFormatting sqref="AB1721">
    <cfRule type="cellIs" dxfId="7795" priority="1473" stopIfTrue="1" operator="greaterThan">
      <formula>0</formula>
    </cfRule>
    <cfRule type="cellIs" dxfId="7794" priority="1474" stopIfTrue="1" operator="lessThan">
      <formula>0</formula>
    </cfRule>
  </conditionalFormatting>
  <conditionalFormatting sqref="AB1721">
    <cfRule type="cellIs" dxfId="7793" priority="1471" stopIfTrue="1" operator="greaterThan">
      <formula>0</formula>
    </cfRule>
    <cfRule type="cellIs" dxfId="7792" priority="1472" stopIfTrue="1" operator="lessThan">
      <formula>0</formula>
    </cfRule>
  </conditionalFormatting>
  <conditionalFormatting sqref="AB1721">
    <cfRule type="cellIs" dxfId="7791" priority="1469" stopIfTrue="1" operator="greaterThan">
      <formula>0</formula>
    </cfRule>
    <cfRule type="cellIs" dxfId="7790" priority="1470" stopIfTrue="1" operator="lessThan">
      <formula>0</formula>
    </cfRule>
  </conditionalFormatting>
  <conditionalFormatting sqref="AB1721">
    <cfRule type="cellIs" dxfId="7789" priority="1467" stopIfTrue="1" operator="greaterThan">
      <formula>0</formula>
    </cfRule>
    <cfRule type="cellIs" dxfId="7788" priority="1468" stopIfTrue="1" operator="lessThan">
      <formula>0</formula>
    </cfRule>
  </conditionalFormatting>
  <conditionalFormatting sqref="AB1721">
    <cfRule type="cellIs" dxfId="7787" priority="1465" stopIfTrue="1" operator="greaterThan">
      <formula>0</formula>
    </cfRule>
    <cfRule type="cellIs" dxfId="7786" priority="1466" stopIfTrue="1" operator="lessThan">
      <formula>0</formula>
    </cfRule>
  </conditionalFormatting>
  <conditionalFormatting sqref="AX1721">
    <cfRule type="cellIs" dxfId="7785" priority="1463" stopIfTrue="1" operator="greaterThan">
      <formula>0</formula>
    </cfRule>
    <cfRule type="cellIs" dxfId="7784" priority="1464" stopIfTrue="1" operator="lessThan">
      <formula>0</formula>
    </cfRule>
  </conditionalFormatting>
  <conditionalFormatting sqref="AX1721">
    <cfRule type="cellIs" dxfId="7783" priority="1461" stopIfTrue="1" operator="greaterThan">
      <formula>0</formula>
    </cfRule>
    <cfRule type="cellIs" dxfId="7782" priority="1462" stopIfTrue="1" operator="lessThan">
      <formula>0</formula>
    </cfRule>
  </conditionalFormatting>
  <conditionalFormatting sqref="AX1721">
    <cfRule type="cellIs" dxfId="7781" priority="1459" stopIfTrue="1" operator="greaterThan">
      <formula>0</formula>
    </cfRule>
    <cfRule type="cellIs" dxfId="7780" priority="1460" stopIfTrue="1" operator="lessThan">
      <formula>0</formula>
    </cfRule>
  </conditionalFormatting>
  <conditionalFormatting sqref="AX1721">
    <cfRule type="cellIs" dxfId="7779" priority="1457" stopIfTrue="1" operator="greaterThan">
      <formula>0</formula>
    </cfRule>
    <cfRule type="cellIs" dxfId="7778" priority="1458" stopIfTrue="1" operator="lessThan">
      <formula>0</formula>
    </cfRule>
  </conditionalFormatting>
  <conditionalFormatting sqref="AX1721">
    <cfRule type="cellIs" dxfId="7777" priority="1455" stopIfTrue="1" operator="greaterThan">
      <formula>0</formula>
    </cfRule>
    <cfRule type="cellIs" dxfId="7776" priority="1456" stopIfTrue="1" operator="lessThan">
      <formula>0</formula>
    </cfRule>
  </conditionalFormatting>
  <conditionalFormatting sqref="AX1717">
    <cfRule type="cellIs" dxfId="7775" priority="1453" stopIfTrue="1" operator="greaterThan">
      <formula>0</formula>
    </cfRule>
    <cfRule type="cellIs" dxfId="7774" priority="1454" stopIfTrue="1" operator="lessThan">
      <formula>0</formula>
    </cfRule>
  </conditionalFormatting>
  <conditionalFormatting sqref="AX1724">
    <cfRule type="cellIs" dxfId="7773" priority="1451" stopIfTrue="1" operator="greaterThan">
      <formula>0</formula>
    </cfRule>
    <cfRule type="cellIs" dxfId="7772" priority="1452" stopIfTrue="1" operator="lessThan">
      <formula>0</formula>
    </cfRule>
  </conditionalFormatting>
  <conditionalFormatting sqref="AX1730">
    <cfRule type="cellIs" dxfId="7771" priority="1449" stopIfTrue="1" operator="greaterThan">
      <formula>0</formula>
    </cfRule>
    <cfRule type="cellIs" dxfId="7770" priority="1450" stopIfTrue="1" operator="lessThan">
      <formula>0</formula>
    </cfRule>
  </conditionalFormatting>
  <conditionalFormatting sqref="AB1735">
    <cfRule type="cellIs" dxfId="7769" priority="1447" stopIfTrue="1" operator="greaterThan">
      <formula>0</formula>
    </cfRule>
    <cfRule type="cellIs" dxfId="7768" priority="1448" stopIfTrue="1" operator="lessThan">
      <formula>0</formula>
    </cfRule>
  </conditionalFormatting>
  <conditionalFormatting sqref="AE1735">
    <cfRule type="cellIs" dxfId="7767" priority="1445" stopIfTrue="1" operator="greaterThan">
      <formula>0</formula>
    </cfRule>
    <cfRule type="cellIs" dxfId="7766" priority="1446" stopIfTrue="1" operator="lessThan">
      <formula>0</formula>
    </cfRule>
  </conditionalFormatting>
  <conditionalFormatting sqref="AH1735">
    <cfRule type="cellIs" dxfId="7765" priority="1443" stopIfTrue="1" operator="greaterThan">
      <formula>0</formula>
    </cfRule>
    <cfRule type="cellIs" dxfId="7764" priority="1444" stopIfTrue="1" operator="lessThan">
      <formula>0</formula>
    </cfRule>
  </conditionalFormatting>
  <conditionalFormatting sqref="AB1645">
    <cfRule type="cellIs" dxfId="7763" priority="1441" stopIfTrue="1" operator="greaterThan">
      <formula>0</formula>
    </cfRule>
    <cfRule type="cellIs" dxfId="7762" priority="1442" stopIfTrue="1" operator="lessThan">
      <formula>0</formula>
    </cfRule>
  </conditionalFormatting>
  <conditionalFormatting sqref="AE1645">
    <cfRule type="cellIs" dxfId="7761" priority="1439" stopIfTrue="1" operator="greaterThan">
      <formula>0</formula>
    </cfRule>
    <cfRule type="cellIs" dxfId="7760" priority="1440" stopIfTrue="1" operator="lessThan">
      <formula>0</formula>
    </cfRule>
  </conditionalFormatting>
  <conditionalFormatting sqref="AH1645">
    <cfRule type="cellIs" dxfId="7759" priority="1437" stopIfTrue="1" operator="greaterThan">
      <formula>0</formula>
    </cfRule>
    <cfRule type="cellIs" dxfId="7758" priority="1438" stopIfTrue="1" operator="lessThan">
      <formula>0</formula>
    </cfRule>
  </conditionalFormatting>
  <conditionalFormatting sqref="AB1693">
    <cfRule type="cellIs" dxfId="7757" priority="1435" stopIfTrue="1" operator="greaterThan">
      <formula>0</formula>
    </cfRule>
    <cfRule type="cellIs" dxfId="7756" priority="1436" stopIfTrue="1" operator="lessThan">
      <formula>0</formula>
    </cfRule>
  </conditionalFormatting>
  <conditionalFormatting sqref="AE1693">
    <cfRule type="cellIs" dxfId="7755" priority="1433" stopIfTrue="1" operator="greaterThan">
      <formula>0</formula>
    </cfRule>
    <cfRule type="cellIs" dxfId="7754" priority="1434" stopIfTrue="1" operator="lessThan">
      <formula>0</formula>
    </cfRule>
  </conditionalFormatting>
  <conditionalFormatting sqref="AH1693">
    <cfRule type="cellIs" dxfId="7753" priority="1431" stopIfTrue="1" operator="greaterThan">
      <formula>0</formula>
    </cfRule>
    <cfRule type="cellIs" dxfId="7752" priority="1432" stopIfTrue="1" operator="lessThan">
      <formula>0</formula>
    </cfRule>
  </conditionalFormatting>
  <conditionalFormatting sqref="P914">
    <cfRule type="cellIs" dxfId="7751" priority="1429" stopIfTrue="1" operator="greaterThan">
      <formula>0</formula>
    </cfRule>
    <cfRule type="cellIs" dxfId="7750" priority="1430" stopIfTrue="1" operator="lessThan">
      <formula>0</formula>
    </cfRule>
  </conditionalFormatting>
  <conditionalFormatting sqref="AB1733">
    <cfRule type="cellIs" dxfId="7749" priority="1427" stopIfTrue="1" operator="greaterThan">
      <formula>0</formula>
    </cfRule>
    <cfRule type="cellIs" dxfId="7748" priority="1428" stopIfTrue="1" operator="lessThan">
      <formula>0</formula>
    </cfRule>
  </conditionalFormatting>
  <conditionalFormatting sqref="AE1733">
    <cfRule type="cellIs" dxfId="7747" priority="1425" stopIfTrue="1" operator="greaterThan">
      <formula>0</formula>
    </cfRule>
    <cfRule type="cellIs" dxfId="7746" priority="1426" stopIfTrue="1" operator="lessThan">
      <formula>0</formula>
    </cfRule>
  </conditionalFormatting>
  <conditionalFormatting sqref="AH1733">
    <cfRule type="cellIs" dxfId="7745" priority="1423" stopIfTrue="1" operator="greaterThan">
      <formula>0</formula>
    </cfRule>
    <cfRule type="cellIs" dxfId="7744" priority="1424" stopIfTrue="1" operator="lessThan">
      <formula>0</formula>
    </cfRule>
  </conditionalFormatting>
  <conditionalFormatting sqref="AX1743">
    <cfRule type="cellIs" dxfId="7743" priority="1421" stopIfTrue="1" operator="greaterThan">
      <formula>0</formula>
    </cfRule>
    <cfRule type="cellIs" dxfId="7742" priority="1422" stopIfTrue="1" operator="lessThan">
      <formula>0</formula>
    </cfRule>
  </conditionalFormatting>
  <conditionalFormatting sqref="AB1752:AB1753">
    <cfRule type="cellIs" dxfId="7741" priority="1419" stopIfTrue="1" operator="greaterThan">
      <formula>0</formula>
    </cfRule>
    <cfRule type="cellIs" dxfId="7740" priority="1420" stopIfTrue="1" operator="lessThan">
      <formula>0</formula>
    </cfRule>
  </conditionalFormatting>
  <conditionalFormatting sqref="AB1752:AB1753">
    <cfRule type="cellIs" dxfId="7739" priority="1417" stopIfTrue="1" operator="greaterThan">
      <formula>0</formula>
    </cfRule>
    <cfRule type="cellIs" dxfId="7738" priority="1418" stopIfTrue="1" operator="lessThan">
      <formula>0</formula>
    </cfRule>
  </conditionalFormatting>
  <conditionalFormatting sqref="AB1752:AB1753">
    <cfRule type="cellIs" dxfId="7737" priority="1415" stopIfTrue="1" operator="greaterThan">
      <formula>0</formula>
    </cfRule>
    <cfRule type="cellIs" dxfId="7736" priority="1416" stopIfTrue="1" operator="lessThan">
      <formula>0</formula>
    </cfRule>
  </conditionalFormatting>
  <conditionalFormatting sqref="AB1752:AB1753">
    <cfRule type="cellIs" dxfId="7735" priority="1413" stopIfTrue="1" operator="greaterThan">
      <formula>0</formula>
    </cfRule>
    <cfRule type="cellIs" dxfId="7734" priority="1414" stopIfTrue="1" operator="lessThan">
      <formula>0</formula>
    </cfRule>
  </conditionalFormatting>
  <conditionalFormatting sqref="AB1752:AB1753">
    <cfRule type="cellIs" dxfId="7733" priority="1411" stopIfTrue="1" operator="greaterThan">
      <formula>0</formula>
    </cfRule>
    <cfRule type="cellIs" dxfId="7732" priority="1412" stopIfTrue="1" operator="lessThan">
      <formula>0</formula>
    </cfRule>
  </conditionalFormatting>
  <conditionalFormatting sqref="AX1755">
    <cfRule type="cellIs" dxfId="7731" priority="1409" stopIfTrue="1" operator="greaterThan">
      <formula>0</formula>
    </cfRule>
    <cfRule type="cellIs" dxfId="7730" priority="1410" stopIfTrue="1" operator="lessThan">
      <formula>0</formula>
    </cfRule>
  </conditionalFormatting>
  <conditionalFormatting sqref="AX1736">
    <cfRule type="cellIs" dxfId="7729" priority="1407" stopIfTrue="1" operator="greaterThan">
      <formula>0</formula>
    </cfRule>
    <cfRule type="cellIs" dxfId="7728" priority="1408" stopIfTrue="1" operator="lessThan">
      <formula>0</formula>
    </cfRule>
  </conditionalFormatting>
  <conditionalFormatting sqref="AB1736">
    <cfRule type="cellIs" dxfId="7727" priority="1405" stopIfTrue="1" operator="greaterThan">
      <formula>0</formula>
    </cfRule>
    <cfRule type="cellIs" dxfId="7726" priority="1406" stopIfTrue="1" operator="lessThan">
      <formula>0</formula>
    </cfRule>
  </conditionalFormatting>
  <conditionalFormatting sqref="AE1736">
    <cfRule type="cellIs" dxfId="7725" priority="1403" stopIfTrue="1" operator="greaterThan">
      <formula>0</formula>
    </cfRule>
    <cfRule type="cellIs" dxfId="7724" priority="1404" stopIfTrue="1" operator="lessThan">
      <formula>0</formula>
    </cfRule>
  </conditionalFormatting>
  <conditionalFormatting sqref="AH1736">
    <cfRule type="cellIs" dxfId="7723" priority="1401" stopIfTrue="1" operator="greaterThan">
      <formula>0</formula>
    </cfRule>
    <cfRule type="cellIs" dxfId="7722" priority="1402" stopIfTrue="1" operator="lessThan">
      <formula>0</formula>
    </cfRule>
  </conditionalFormatting>
  <conditionalFormatting sqref="AB1760">
    <cfRule type="cellIs" dxfId="7721" priority="1397" stopIfTrue="1" operator="greaterThan">
      <formula>0</formula>
    </cfRule>
    <cfRule type="cellIs" dxfId="7720" priority="1398" stopIfTrue="1" operator="lessThan">
      <formula>0</formula>
    </cfRule>
  </conditionalFormatting>
  <conditionalFormatting sqref="AE1760">
    <cfRule type="cellIs" dxfId="7719" priority="1395" stopIfTrue="1" operator="greaterThan">
      <formula>0</formula>
    </cfRule>
    <cfRule type="cellIs" dxfId="7718" priority="1396" stopIfTrue="1" operator="lessThan">
      <formula>0</formula>
    </cfRule>
  </conditionalFormatting>
  <conditionalFormatting sqref="AH1760">
    <cfRule type="cellIs" dxfId="7717" priority="1393" stopIfTrue="1" operator="greaterThan">
      <formula>0</formula>
    </cfRule>
    <cfRule type="cellIs" dxfId="7716" priority="1394" stopIfTrue="1" operator="lessThan">
      <formula>0</formula>
    </cfRule>
  </conditionalFormatting>
  <conditionalFormatting sqref="AX1753">
    <cfRule type="cellIs" dxfId="7715" priority="1391" stopIfTrue="1" operator="greaterThan">
      <formula>0</formula>
    </cfRule>
    <cfRule type="cellIs" dxfId="7714" priority="1392" stopIfTrue="1" operator="lessThan">
      <formula>0</formula>
    </cfRule>
  </conditionalFormatting>
  <conditionalFormatting sqref="AB1762">
    <cfRule type="cellIs" dxfId="7713" priority="1389" stopIfTrue="1" operator="greaterThan">
      <formula>0</formula>
    </cfRule>
    <cfRule type="cellIs" dxfId="7712" priority="1390" stopIfTrue="1" operator="lessThan">
      <formula>0</formula>
    </cfRule>
  </conditionalFormatting>
  <conditionalFormatting sqref="AB1762">
    <cfRule type="cellIs" dxfId="7711" priority="1387" stopIfTrue="1" operator="greaterThan">
      <formula>0</formula>
    </cfRule>
    <cfRule type="cellIs" dxfId="7710" priority="1388" stopIfTrue="1" operator="lessThan">
      <formula>0</formula>
    </cfRule>
  </conditionalFormatting>
  <conditionalFormatting sqref="AB1762">
    <cfRule type="cellIs" dxfId="7709" priority="1385" stopIfTrue="1" operator="greaterThan">
      <formula>0</formula>
    </cfRule>
    <cfRule type="cellIs" dxfId="7708" priority="1386" stopIfTrue="1" operator="lessThan">
      <formula>0</formula>
    </cfRule>
  </conditionalFormatting>
  <conditionalFormatting sqref="AB1762">
    <cfRule type="cellIs" dxfId="7707" priority="1383" stopIfTrue="1" operator="greaterThan">
      <formula>0</formula>
    </cfRule>
    <cfRule type="cellIs" dxfId="7706" priority="1384" stopIfTrue="1" operator="lessThan">
      <formula>0</formula>
    </cfRule>
  </conditionalFormatting>
  <conditionalFormatting sqref="AB1762">
    <cfRule type="cellIs" dxfId="7705" priority="1381" stopIfTrue="1" operator="greaterThan">
      <formula>0</formula>
    </cfRule>
    <cfRule type="cellIs" dxfId="7704" priority="1382" stopIfTrue="1" operator="lessThan">
      <formula>0</formula>
    </cfRule>
  </conditionalFormatting>
  <conditionalFormatting sqref="AE1762">
    <cfRule type="cellIs" dxfId="7703" priority="1379" stopIfTrue="1" operator="greaterThan">
      <formula>0</formula>
    </cfRule>
    <cfRule type="cellIs" dxfId="7702" priority="1380" stopIfTrue="1" operator="lessThan">
      <formula>0</formula>
    </cfRule>
  </conditionalFormatting>
  <conditionalFormatting sqref="AE1762">
    <cfRule type="cellIs" dxfId="7701" priority="1377" stopIfTrue="1" operator="greaterThan">
      <formula>0</formula>
    </cfRule>
    <cfRule type="cellIs" dxfId="7700" priority="1378" stopIfTrue="1" operator="lessThan">
      <formula>0</formula>
    </cfRule>
  </conditionalFormatting>
  <conditionalFormatting sqref="AE1762">
    <cfRule type="cellIs" dxfId="7699" priority="1375" stopIfTrue="1" operator="greaterThan">
      <formula>0</formula>
    </cfRule>
    <cfRule type="cellIs" dxfId="7698" priority="1376" stopIfTrue="1" operator="lessThan">
      <formula>0</formula>
    </cfRule>
  </conditionalFormatting>
  <conditionalFormatting sqref="AE1762">
    <cfRule type="cellIs" dxfId="7697" priority="1373" stopIfTrue="1" operator="greaterThan">
      <formula>0</formula>
    </cfRule>
    <cfRule type="cellIs" dxfId="7696" priority="1374" stopIfTrue="1" operator="lessThan">
      <formula>0</formula>
    </cfRule>
  </conditionalFormatting>
  <conditionalFormatting sqref="AE1762">
    <cfRule type="cellIs" dxfId="7695" priority="1371" stopIfTrue="1" operator="greaterThan">
      <formula>0</formula>
    </cfRule>
    <cfRule type="cellIs" dxfId="7694" priority="1372" stopIfTrue="1" operator="lessThan">
      <formula>0</formula>
    </cfRule>
  </conditionalFormatting>
  <conditionalFormatting sqref="AH1762">
    <cfRule type="cellIs" dxfId="7693" priority="1369" stopIfTrue="1" operator="greaterThan">
      <formula>0</formula>
    </cfRule>
    <cfRule type="cellIs" dxfId="7692" priority="1370" stopIfTrue="1" operator="lessThan">
      <formula>0</formula>
    </cfRule>
  </conditionalFormatting>
  <conditionalFormatting sqref="AH1762">
    <cfRule type="cellIs" dxfId="7691" priority="1367" stopIfTrue="1" operator="greaterThan">
      <formula>0</formula>
    </cfRule>
    <cfRule type="cellIs" dxfId="7690" priority="1368" stopIfTrue="1" operator="lessThan">
      <formula>0</formula>
    </cfRule>
  </conditionalFormatting>
  <conditionalFormatting sqref="AH1762">
    <cfRule type="cellIs" dxfId="7689" priority="1365" stopIfTrue="1" operator="greaterThan">
      <formula>0</formula>
    </cfRule>
    <cfRule type="cellIs" dxfId="7688" priority="1366" stopIfTrue="1" operator="lessThan">
      <formula>0</formula>
    </cfRule>
  </conditionalFormatting>
  <conditionalFormatting sqref="AH1762">
    <cfRule type="cellIs" dxfId="7687" priority="1363" stopIfTrue="1" operator="greaterThan">
      <formula>0</formula>
    </cfRule>
    <cfRule type="cellIs" dxfId="7686" priority="1364" stopIfTrue="1" operator="lessThan">
      <formula>0</formula>
    </cfRule>
  </conditionalFormatting>
  <conditionalFormatting sqref="AH1762">
    <cfRule type="cellIs" dxfId="7685" priority="1361" stopIfTrue="1" operator="greaterThan">
      <formula>0</formula>
    </cfRule>
    <cfRule type="cellIs" dxfId="7684" priority="1362" stopIfTrue="1" operator="lessThan">
      <formula>0</formula>
    </cfRule>
  </conditionalFormatting>
  <conditionalFormatting sqref="AX1762:AX1763">
    <cfRule type="cellIs" dxfId="7683" priority="1359" stopIfTrue="1" operator="greaterThan">
      <formula>0</formula>
    </cfRule>
    <cfRule type="cellIs" dxfId="7682" priority="1360" stopIfTrue="1" operator="lessThan">
      <formula>0</formula>
    </cfRule>
  </conditionalFormatting>
  <conditionalFormatting sqref="AX1762:AX1763">
    <cfRule type="cellIs" dxfId="7681" priority="1357" stopIfTrue="1" operator="greaterThan">
      <formula>0</formula>
    </cfRule>
    <cfRule type="cellIs" dxfId="7680" priority="1358" stopIfTrue="1" operator="lessThan">
      <formula>0</formula>
    </cfRule>
  </conditionalFormatting>
  <conditionalFormatting sqref="AX1762:AX1763">
    <cfRule type="cellIs" dxfId="7679" priority="1355" stopIfTrue="1" operator="greaterThan">
      <formula>0</formula>
    </cfRule>
    <cfRule type="cellIs" dxfId="7678" priority="1356" stopIfTrue="1" operator="lessThan">
      <formula>0</formula>
    </cfRule>
  </conditionalFormatting>
  <conditionalFormatting sqref="AX1762:AX1763">
    <cfRule type="cellIs" dxfId="7677" priority="1353" stopIfTrue="1" operator="greaterThan">
      <formula>0</formula>
    </cfRule>
    <cfRule type="cellIs" dxfId="7676" priority="1354" stopIfTrue="1" operator="lessThan">
      <formula>0</formula>
    </cfRule>
  </conditionalFormatting>
  <conditionalFormatting sqref="AX1762:AX1763">
    <cfRule type="cellIs" dxfId="7675" priority="1351" stopIfTrue="1" operator="greaterThan">
      <formula>0</formula>
    </cfRule>
    <cfRule type="cellIs" dxfId="7674" priority="1352" stopIfTrue="1" operator="lessThan">
      <formula>0</formula>
    </cfRule>
  </conditionalFormatting>
  <conditionalFormatting sqref="AX1765:AX1766">
    <cfRule type="cellIs" dxfId="7673" priority="1349" stopIfTrue="1" operator="greaterThan">
      <formula>0</formula>
    </cfRule>
    <cfRule type="cellIs" dxfId="7672" priority="1350" stopIfTrue="1" operator="lessThan">
      <formula>0</formula>
    </cfRule>
  </conditionalFormatting>
  <conditionalFormatting sqref="AH1763">
    <cfRule type="cellIs" dxfId="7671" priority="1347" stopIfTrue="1" operator="greaterThan">
      <formula>0</formula>
    </cfRule>
    <cfRule type="cellIs" dxfId="7670" priority="1348" stopIfTrue="1" operator="lessThan">
      <formula>0</formula>
    </cfRule>
  </conditionalFormatting>
  <conditionalFormatting sqref="AB1763">
    <cfRule type="cellIs" dxfId="7669" priority="1345" stopIfTrue="1" operator="greaterThan">
      <formula>0</formula>
    </cfRule>
    <cfRule type="cellIs" dxfId="7668" priority="1346" stopIfTrue="1" operator="lessThan">
      <formula>0</formula>
    </cfRule>
  </conditionalFormatting>
  <conditionalFormatting sqref="AE1763">
    <cfRule type="cellIs" dxfId="7667" priority="1343" stopIfTrue="1" operator="greaterThan">
      <formula>0</formula>
    </cfRule>
    <cfRule type="cellIs" dxfId="7666" priority="1344" stopIfTrue="1" operator="lessThan">
      <formula>0</formula>
    </cfRule>
  </conditionalFormatting>
  <conditionalFormatting sqref="AB1712">
    <cfRule type="cellIs" dxfId="7665" priority="1341" stopIfTrue="1" operator="greaterThan">
      <formula>0</formula>
    </cfRule>
    <cfRule type="cellIs" dxfId="7664" priority="1342" stopIfTrue="1" operator="lessThan">
      <formula>0</formula>
    </cfRule>
  </conditionalFormatting>
  <conditionalFormatting sqref="AH1712">
    <cfRule type="cellIs" dxfId="7663" priority="1339" stopIfTrue="1" operator="greaterThan">
      <formula>0</formula>
    </cfRule>
    <cfRule type="cellIs" dxfId="7662" priority="1340" stopIfTrue="1" operator="lessThan">
      <formula>0</formula>
    </cfRule>
  </conditionalFormatting>
  <conditionalFormatting sqref="AE1712">
    <cfRule type="cellIs" dxfId="7661" priority="1337" stopIfTrue="1" operator="greaterThan">
      <formula>0</formula>
    </cfRule>
    <cfRule type="cellIs" dxfId="7660" priority="1338" stopIfTrue="1" operator="lessThan">
      <formula>0</formula>
    </cfRule>
  </conditionalFormatting>
  <conditionalFormatting sqref="AE1778:AE1780">
    <cfRule type="cellIs" dxfId="7659" priority="1335" stopIfTrue="1" operator="greaterThan">
      <formula>0</formula>
    </cfRule>
    <cfRule type="cellIs" dxfId="7658" priority="1336" stopIfTrue="1" operator="lessThan">
      <formula>0</formula>
    </cfRule>
  </conditionalFormatting>
  <conditionalFormatting sqref="AX1776">
    <cfRule type="cellIs" dxfId="7657" priority="1333" stopIfTrue="1" operator="greaterThan">
      <formula>0</formula>
    </cfRule>
    <cfRule type="cellIs" dxfId="7656" priority="1334" stopIfTrue="1" operator="lessThan">
      <formula>0</formula>
    </cfRule>
  </conditionalFormatting>
  <conditionalFormatting sqref="AE1781">
    <cfRule type="cellIs" dxfId="7655" priority="1331" stopIfTrue="1" operator="greaterThan">
      <formula>0</formula>
    </cfRule>
    <cfRule type="cellIs" dxfId="7654" priority="1332" stopIfTrue="1" operator="lessThan">
      <formula>0</formula>
    </cfRule>
  </conditionalFormatting>
  <conditionalFormatting sqref="AE1781">
    <cfRule type="cellIs" dxfId="7653" priority="1329" stopIfTrue="1" operator="greaterThan">
      <formula>0</formula>
    </cfRule>
    <cfRule type="cellIs" dxfId="7652" priority="1330" stopIfTrue="1" operator="lessThan">
      <formula>0</formula>
    </cfRule>
  </conditionalFormatting>
  <conditionalFormatting sqref="AE1781">
    <cfRule type="cellIs" dxfId="7651" priority="1327" stopIfTrue="1" operator="greaterThan">
      <formula>0</formula>
    </cfRule>
    <cfRule type="cellIs" dxfId="7650" priority="1328" stopIfTrue="1" operator="lessThan">
      <formula>0</formula>
    </cfRule>
  </conditionalFormatting>
  <conditionalFormatting sqref="AE1781">
    <cfRule type="cellIs" dxfId="7649" priority="1325" stopIfTrue="1" operator="greaterThan">
      <formula>0</formula>
    </cfRule>
    <cfRule type="cellIs" dxfId="7648" priority="1326" stopIfTrue="1" operator="lessThan">
      <formula>0</formula>
    </cfRule>
  </conditionalFormatting>
  <conditionalFormatting sqref="AE1781">
    <cfRule type="cellIs" dxfId="7647" priority="1323" stopIfTrue="1" operator="greaterThan">
      <formula>0</formula>
    </cfRule>
    <cfRule type="cellIs" dxfId="7646" priority="1324" stopIfTrue="1" operator="lessThan">
      <formula>0</formula>
    </cfRule>
  </conditionalFormatting>
  <conditionalFormatting sqref="AB1781">
    <cfRule type="cellIs" dxfId="7645" priority="1321" stopIfTrue="1" operator="greaterThan">
      <formula>0</formula>
    </cfRule>
    <cfRule type="cellIs" dxfId="7644" priority="1322" stopIfTrue="1" operator="lessThan">
      <formula>0</formula>
    </cfRule>
  </conditionalFormatting>
  <conditionalFormatting sqref="AH1781">
    <cfRule type="cellIs" dxfId="7643" priority="1307" stopIfTrue="1" operator="greaterThan">
      <formula>0</formula>
    </cfRule>
    <cfRule type="cellIs" dxfId="7642" priority="1308" stopIfTrue="1" operator="lessThan">
      <formula>0</formula>
    </cfRule>
  </conditionalFormatting>
  <conditionalFormatting sqref="AH1781">
    <cfRule type="cellIs" dxfId="7641" priority="1305" stopIfTrue="1" operator="greaterThan">
      <formula>0</formula>
    </cfRule>
    <cfRule type="cellIs" dxfId="7640" priority="1306" stopIfTrue="1" operator="lessThan">
      <formula>0</formula>
    </cfRule>
  </conditionalFormatting>
  <conditionalFormatting sqref="AH1781">
    <cfRule type="cellIs" dxfId="7639" priority="1303" stopIfTrue="1" operator="greaterThan">
      <formula>0</formula>
    </cfRule>
    <cfRule type="cellIs" dxfId="7638" priority="1304" stopIfTrue="1" operator="lessThan">
      <formula>0</formula>
    </cfRule>
  </conditionalFormatting>
  <conditionalFormatting sqref="AH1781">
    <cfRule type="cellIs" dxfId="7637" priority="1301" stopIfTrue="1" operator="greaterThan">
      <formula>0</formula>
    </cfRule>
    <cfRule type="cellIs" dxfId="7636" priority="1302" stopIfTrue="1" operator="lessThan">
      <formula>0</formula>
    </cfRule>
  </conditionalFormatting>
  <conditionalFormatting sqref="AH1781">
    <cfRule type="cellIs" dxfId="7635" priority="1299" stopIfTrue="1" operator="greaterThan">
      <formula>0</formula>
    </cfRule>
    <cfRule type="cellIs" dxfId="7634" priority="1300" stopIfTrue="1" operator="lessThan">
      <formula>0</formula>
    </cfRule>
  </conditionalFormatting>
  <conditionalFormatting sqref="AB1800:AB1801">
    <cfRule type="cellIs" dxfId="7633" priority="1297" stopIfTrue="1" operator="greaterThan">
      <formula>0</formula>
    </cfRule>
    <cfRule type="cellIs" dxfId="7632" priority="1298" stopIfTrue="1" operator="lessThan">
      <formula>0</formula>
    </cfRule>
  </conditionalFormatting>
  <conditionalFormatting sqref="AB1800:AB1801">
    <cfRule type="cellIs" dxfId="7631" priority="1295" stopIfTrue="1" operator="greaterThan">
      <formula>0</formula>
    </cfRule>
    <cfRule type="cellIs" dxfId="7630" priority="1296" stopIfTrue="1" operator="lessThan">
      <formula>0</formula>
    </cfRule>
  </conditionalFormatting>
  <conditionalFormatting sqref="AB1800:AB1801">
    <cfRule type="cellIs" dxfId="7629" priority="1293" stopIfTrue="1" operator="greaterThan">
      <formula>0</formula>
    </cfRule>
    <cfRule type="cellIs" dxfId="7628" priority="1294" stopIfTrue="1" operator="lessThan">
      <formula>0</formula>
    </cfRule>
  </conditionalFormatting>
  <conditionalFormatting sqref="AB1800:AB1801">
    <cfRule type="cellIs" dxfId="7627" priority="1291" stopIfTrue="1" operator="greaterThan">
      <formula>0</formula>
    </cfRule>
    <cfRule type="cellIs" dxfId="7626" priority="1292" stopIfTrue="1" operator="lessThan">
      <formula>0</formula>
    </cfRule>
  </conditionalFormatting>
  <conditionalFormatting sqref="AB1800:AB1801">
    <cfRule type="cellIs" dxfId="7625" priority="1289" stopIfTrue="1" operator="greaterThan">
      <formula>0</formula>
    </cfRule>
    <cfRule type="cellIs" dxfId="7624" priority="1290" stopIfTrue="1" operator="lessThan">
      <formula>0</formula>
    </cfRule>
  </conditionalFormatting>
  <conditionalFormatting sqref="AB1787">
    <cfRule type="cellIs" dxfId="7623" priority="1287" stopIfTrue="1" operator="greaterThan">
      <formula>0</formula>
    </cfRule>
    <cfRule type="cellIs" dxfId="7622" priority="1288" stopIfTrue="1" operator="lessThan">
      <formula>0</formula>
    </cfRule>
  </conditionalFormatting>
  <conditionalFormatting sqref="AB1027">
    <cfRule type="cellIs" dxfId="7621" priority="1285" stopIfTrue="1" operator="greaterThan">
      <formula>0</formula>
    </cfRule>
    <cfRule type="cellIs" dxfId="7620" priority="1286" stopIfTrue="1" operator="lessThan">
      <formula>0</formula>
    </cfRule>
  </conditionalFormatting>
  <conditionalFormatting sqref="AE1806">
    <cfRule type="cellIs" dxfId="7619" priority="1283" stopIfTrue="1" operator="greaterThan">
      <formula>0</formula>
    </cfRule>
    <cfRule type="cellIs" dxfId="7618" priority="1284" stopIfTrue="1" operator="lessThan">
      <formula>0</formula>
    </cfRule>
  </conditionalFormatting>
  <conditionalFormatting sqref="AE1806">
    <cfRule type="cellIs" dxfId="7617" priority="1281" stopIfTrue="1" operator="greaterThan">
      <formula>0</formula>
    </cfRule>
    <cfRule type="cellIs" dxfId="7616" priority="1282" stopIfTrue="1" operator="lessThan">
      <formula>0</formula>
    </cfRule>
  </conditionalFormatting>
  <conditionalFormatting sqref="AE1806">
    <cfRule type="cellIs" dxfId="7615" priority="1279" stopIfTrue="1" operator="greaterThan">
      <formula>0</formula>
    </cfRule>
    <cfRule type="cellIs" dxfId="7614" priority="1280" stopIfTrue="1" operator="lessThan">
      <formula>0</formula>
    </cfRule>
  </conditionalFormatting>
  <conditionalFormatting sqref="AE1806">
    <cfRule type="cellIs" dxfId="7613" priority="1277" stopIfTrue="1" operator="greaterThan">
      <formula>0</formula>
    </cfRule>
    <cfRule type="cellIs" dxfId="7612" priority="1278" stopIfTrue="1" operator="lessThan">
      <formula>0</formula>
    </cfRule>
  </conditionalFormatting>
  <conditionalFormatting sqref="AE1806">
    <cfRule type="cellIs" dxfId="7611" priority="1275" stopIfTrue="1" operator="greaterThan">
      <formula>0</formula>
    </cfRule>
    <cfRule type="cellIs" dxfId="7610" priority="1276" stopIfTrue="1" operator="lessThan">
      <formula>0</formula>
    </cfRule>
  </conditionalFormatting>
  <conditionalFormatting sqref="AB1806">
    <cfRule type="cellIs" dxfId="7609" priority="1273" stopIfTrue="1" operator="greaterThan">
      <formula>0</formula>
    </cfRule>
    <cfRule type="cellIs" dxfId="7608" priority="1274" stopIfTrue="1" operator="lessThan">
      <formula>0</formula>
    </cfRule>
  </conditionalFormatting>
  <conditionalFormatting sqref="AH1806">
    <cfRule type="cellIs" dxfId="7607" priority="1271" stopIfTrue="1" operator="greaterThan">
      <formula>0</formula>
    </cfRule>
    <cfRule type="cellIs" dxfId="7606" priority="1272" stopIfTrue="1" operator="lessThan">
      <formula>0</formula>
    </cfRule>
  </conditionalFormatting>
  <conditionalFormatting sqref="AH1806">
    <cfRule type="cellIs" dxfId="7605" priority="1269" stopIfTrue="1" operator="greaterThan">
      <formula>0</formula>
    </cfRule>
    <cfRule type="cellIs" dxfId="7604" priority="1270" stopIfTrue="1" operator="lessThan">
      <formula>0</formula>
    </cfRule>
  </conditionalFormatting>
  <conditionalFormatting sqref="AH1806">
    <cfRule type="cellIs" dxfId="7603" priority="1267" stopIfTrue="1" operator="greaterThan">
      <formula>0</formula>
    </cfRule>
    <cfRule type="cellIs" dxfId="7602" priority="1268" stopIfTrue="1" operator="lessThan">
      <formula>0</formula>
    </cfRule>
  </conditionalFormatting>
  <conditionalFormatting sqref="AH1806">
    <cfRule type="cellIs" dxfId="7601" priority="1265" stopIfTrue="1" operator="greaterThan">
      <formula>0</formula>
    </cfRule>
    <cfRule type="cellIs" dxfId="7600" priority="1266" stopIfTrue="1" operator="lessThan">
      <formula>0</formula>
    </cfRule>
  </conditionalFormatting>
  <conditionalFormatting sqref="AH1806">
    <cfRule type="cellIs" dxfId="7599" priority="1263" stopIfTrue="1" operator="greaterThan">
      <formula>0</formula>
    </cfRule>
    <cfRule type="cellIs" dxfId="7598" priority="1264" stopIfTrue="1" operator="lessThan">
      <formula>0</formula>
    </cfRule>
  </conditionalFormatting>
  <conditionalFormatting sqref="AX1790">
    <cfRule type="cellIs" dxfId="7597" priority="1261" stopIfTrue="1" operator="greaterThan">
      <formula>0</formula>
    </cfRule>
    <cfRule type="cellIs" dxfId="7596" priority="1262" stopIfTrue="1" operator="lessThan">
      <formula>0</formula>
    </cfRule>
  </conditionalFormatting>
  <conditionalFormatting sqref="AX1801">
    <cfRule type="cellIs" dxfId="7595" priority="1259" stopIfTrue="1" operator="greaterThan">
      <formula>0</formula>
    </cfRule>
    <cfRule type="cellIs" dxfId="7594" priority="1260" stopIfTrue="1" operator="lessThan">
      <formula>0</formula>
    </cfRule>
  </conditionalFormatting>
  <conditionalFormatting sqref="AB1794">
    <cfRule type="cellIs" dxfId="7593" priority="1257" stopIfTrue="1" operator="greaterThan">
      <formula>0</formula>
    </cfRule>
    <cfRule type="cellIs" dxfId="7592" priority="1258" stopIfTrue="1" operator="lessThan">
      <formula>0</formula>
    </cfRule>
  </conditionalFormatting>
  <conditionalFormatting sqref="AE1794">
    <cfRule type="cellIs" dxfId="7591" priority="1255" stopIfTrue="1" operator="greaterThan">
      <formula>0</formula>
    </cfRule>
    <cfRule type="cellIs" dxfId="7590" priority="1256" stopIfTrue="1" operator="lessThan">
      <formula>0</formula>
    </cfRule>
  </conditionalFormatting>
  <conditionalFormatting sqref="AH1794">
    <cfRule type="cellIs" dxfId="7589" priority="1253" stopIfTrue="1" operator="greaterThan">
      <formula>0</formula>
    </cfRule>
    <cfRule type="cellIs" dxfId="7588" priority="1254" stopIfTrue="1" operator="lessThan">
      <formula>0</formula>
    </cfRule>
  </conditionalFormatting>
  <conditionalFormatting sqref="AX1794">
    <cfRule type="cellIs" dxfId="7587" priority="1251" stopIfTrue="1" operator="greaterThan">
      <formula>0</formula>
    </cfRule>
    <cfRule type="cellIs" dxfId="7586" priority="1252" stopIfTrue="1" operator="lessThan">
      <formula>0</formula>
    </cfRule>
  </conditionalFormatting>
  <conditionalFormatting sqref="AE1811">
    <cfRule type="cellIs" dxfId="7585" priority="1249" stopIfTrue="1" operator="greaterThan">
      <formula>0</formula>
    </cfRule>
    <cfRule type="cellIs" dxfId="7584" priority="1250" stopIfTrue="1" operator="lessThan">
      <formula>0</formula>
    </cfRule>
  </conditionalFormatting>
  <conditionalFormatting sqref="AE1811">
    <cfRule type="cellIs" dxfId="7583" priority="1247" stopIfTrue="1" operator="greaterThan">
      <formula>0</formula>
    </cfRule>
    <cfRule type="cellIs" dxfId="7582" priority="1248" stopIfTrue="1" operator="lessThan">
      <formula>0</formula>
    </cfRule>
  </conditionalFormatting>
  <conditionalFormatting sqref="AE1811">
    <cfRule type="cellIs" dxfId="7581" priority="1245" stopIfTrue="1" operator="greaterThan">
      <formula>0</formula>
    </cfRule>
    <cfRule type="cellIs" dxfId="7580" priority="1246" stopIfTrue="1" operator="lessThan">
      <formula>0</formula>
    </cfRule>
  </conditionalFormatting>
  <conditionalFormatting sqref="AE1811">
    <cfRule type="cellIs" dxfId="7579" priority="1243" stopIfTrue="1" operator="greaterThan">
      <formula>0</formula>
    </cfRule>
    <cfRule type="cellIs" dxfId="7578" priority="1244" stopIfTrue="1" operator="lessThan">
      <formula>0</formula>
    </cfRule>
  </conditionalFormatting>
  <conditionalFormatting sqref="AE1811">
    <cfRule type="cellIs" dxfId="7577" priority="1241" stopIfTrue="1" operator="greaterThan">
      <formula>0</formula>
    </cfRule>
    <cfRule type="cellIs" dxfId="7576" priority="1242" stopIfTrue="1" operator="lessThan">
      <formula>0</formula>
    </cfRule>
  </conditionalFormatting>
  <conditionalFormatting sqref="AB1810">
    <cfRule type="cellIs" dxfId="7575" priority="1239" stopIfTrue="1" operator="greaterThan">
      <formula>0</formula>
    </cfRule>
    <cfRule type="cellIs" dxfId="7574" priority="1240" stopIfTrue="1" operator="lessThan">
      <formula>0</formula>
    </cfRule>
  </conditionalFormatting>
  <conditionalFormatting sqref="AB1810">
    <cfRule type="cellIs" dxfId="7573" priority="1237" stopIfTrue="1" operator="greaterThan">
      <formula>0</formula>
    </cfRule>
    <cfRule type="cellIs" dxfId="7572" priority="1238" stopIfTrue="1" operator="lessThan">
      <formula>0</formula>
    </cfRule>
  </conditionalFormatting>
  <conditionalFormatting sqref="AB1810">
    <cfRule type="cellIs" dxfId="7571" priority="1235" stopIfTrue="1" operator="greaterThan">
      <formula>0</formula>
    </cfRule>
    <cfRule type="cellIs" dxfId="7570" priority="1236" stopIfTrue="1" operator="lessThan">
      <formula>0</formula>
    </cfRule>
  </conditionalFormatting>
  <conditionalFormatting sqref="AB1810">
    <cfRule type="cellIs" dxfId="7569" priority="1233" stopIfTrue="1" operator="greaterThan">
      <formula>0</formula>
    </cfRule>
    <cfRule type="cellIs" dxfId="7568" priority="1234" stopIfTrue="1" operator="lessThan">
      <formula>0</formula>
    </cfRule>
  </conditionalFormatting>
  <conditionalFormatting sqref="AB1810">
    <cfRule type="cellIs" dxfId="7567" priority="1231" stopIfTrue="1" operator="greaterThan">
      <formula>0</formula>
    </cfRule>
    <cfRule type="cellIs" dxfId="7566" priority="1232" stopIfTrue="1" operator="lessThan">
      <formula>0</formula>
    </cfRule>
  </conditionalFormatting>
  <conditionalFormatting sqref="AE1810">
    <cfRule type="cellIs" dxfId="7565" priority="1229" stopIfTrue="1" operator="greaterThan">
      <formula>0</formula>
    </cfRule>
    <cfRule type="cellIs" dxfId="7564" priority="1230" stopIfTrue="1" operator="lessThan">
      <formula>0</formula>
    </cfRule>
  </conditionalFormatting>
  <conditionalFormatting sqref="AE1810">
    <cfRule type="cellIs" dxfId="7563" priority="1227" stopIfTrue="1" operator="greaterThan">
      <formula>0</formula>
    </cfRule>
    <cfRule type="cellIs" dxfId="7562" priority="1228" stopIfTrue="1" operator="lessThan">
      <formula>0</formula>
    </cfRule>
  </conditionalFormatting>
  <conditionalFormatting sqref="AE1810">
    <cfRule type="cellIs" dxfId="7561" priority="1225" stopIfTrue="1" operator="greaterThan">
      <formula>0</formula>
    </cfRule>
    <cfRule type="cellIs" dxfId="7560" priority="1226" stopIfTrue="1" operator="lessThan">
      <formula>0</formula>
    </cfRule>
  </conditionalFormatting>
  <conditionalFormatting sqref="AE1810">
    <cfRule type="cellIs" dxfId="7559" priority="1223" stopIfTrue="1" operator="greaterThan">
      <formula>0</formula>
    </cfRule>
    <cfRule type="cellIs" dxfId="7558" priority="1224" stopIfTrue="1" operator="lessThan">
      <formula>0</formula>
    </cfRule>
  </conditionalFormatting>
  <conditionalFormatting sqref="AE1810">
    <cfRule type="cellIs" dxfId="7557" priority="1221" stopIfTrue="1" operator="greaterThan">
      <formula>0</formula>
    </cfRule>
    <cfRule type="cellIs" dxfId="7556" priority="1222" stopIfTrue="1" operator="lessThan">
      <formula>0</formula>
    </cfRule>
  </conditionalFormatting>
  <conditionalFormatting sqref="AH1810">
    <cfRule type="cellIs" dxfId="7555" priority="1219" stopIfTrue="1" operator="greaterThan">
      <formula>0</formula>
    </cfRule>
    <cfRule type="cellIs" dxfId="7554" priority="1220" stopIfTrue="1" operator="lessThan">
      <formula>0</formula>
    </cfRule>
  </conditionalFormatting>
  <conditionalFormatting sqref="AH1810">
    <cfRule type="cellIs" dxfId="7553" priority="1217" stopIfTrue="1" operator="greaterThan">
      <formula>0</formula>
    </cfRule>
    <cfRule type="cellIs" dxfId="7552" priority="1218" stopIfTrue="1" operator="lessThan">
      <formula>0</formula>
    </cfRule>
  </conditionalFormatting>
  <conditionalFormatting sqref="AH1810">
    <cfRule type="cellIs" dxfId="7551" priority="1215" stopIfTrue="1" operator="greaterThan">
      <formula>0</formula>
    </cfRule>
    <cfRule type="cellIs" dxfId="7550" priority="1216" stopIfTrue="1" operator="lessThan">
      <formula>0</formula>
    </cfRule>
  </conditionalFormatting>
  <conditionalFormatting sqref="AH1810">
    <cfRule type="cellIs" dxfId="7549" priority="1213" stopIfTrue="1" operator="greaterThan">
      <formula>0</formula>
    </cfRule>
    <cfRule type="cellIs" dxfId="7548" priority="1214" stopIfTrue="1" operator="lessThan">
      <formula>0</formula>
    </cfRule>
  </conditionalFormatting>
  <conditionalFormatting sqref="AH1810">
    <cfRule type="cellIs" dxfId="7547" priority="1211" stopIfTrue="1" operator="greaterThan">
      <formula>0</formula>
    </cfRule>
    <cfRule type="cellIs" dxfId="7546" priority="1212" stopIfTrue="1" operator="lessThan">
      <formula>0</formula>
    </cfRule>
  </conditionalFormatting>
  <conditionalFormatting sqref="AX1810">
    <cfRule type="cellIs" dxfId="7545" priority="1209" stopIfTrue="1" operator="greaterThan">
      <formula>0</formula>
    </cfRule>
    <cfRule type="cellIs" dxfId="7544" priority="1210" stopIfTrue="1" operator="lessThan">
      <formula>0</formula>
    </cfRule>
  </conditionalFormatting>
  <conditionalFormatting sqref="AX1810">
    <cfRule type="cellIs" dxfId="7543" priority="1207" stopIfTrue="1" operator="greaterThan">
      <formula>0</formula>
    </cfRule>
    <cfRule type="cellIs" dxfId="7542" priority="1208" stopIfTrue="1" operator="lessThan">
      <formula>0</formula>
    </cfRule>
  </conditionalFormatting>
  <conditionalFormatting sqref="AX1810">
    <cfRule type="cellIs" dxfId="7541" priority="1205" stopIfTrue="1" operator="greaterThan">
      <formula>0</formula>
    </cfRule>
    <cfRule type="cellIs" dxfId="7540" priority="1206" stopIfTrue="1" operator="lessThan">
      <formula>0</formula>
    </cfRule>
  </conditionalFormatting>
  <conditionalFormatting sqref="AX1810">
    <cfRule type="cellIs" dxfId="7539" priority="1203" stopIfTrue="1" operator="greaterThan">
      <formula>0</formula>
    </cfRule>
    <cfRule type="cellIs" dxfId="7538" priority="1204" stopIfTrue="1" operator="lessThan">
      <formula>0</formula>
    </cfRule>
  </conditionalFormatting>
  <conditionalFormatting sqref="AX1810">
    <cfRule type="cellIs" dxfId="7537" priority="1201" stopIfTrue="1" operator="greaterThan">
      <formula>0</formula>
    </cfRule>
    <cfRule type="cellIs" dxfId="7536" priority="1202" stopIfTrue="1" operator="lessThan">
      <formula>0</formula>
    </cfRule>
  </conditionalFormatting>
  <conditionalFormatting sqref="AB1823:AB1825">
    <cfRule type="cellIs" dxfId="7535" priority="1199" stopIfTrue="1" operator="greaterThan">
      <formula>0</formula>
    </cfRule>
    <cfRule type="cellIs" dxfId="7534" priority="1200" stopIfTrue="1" operator="lessThan">
      <formula>0</formula>
    </cfRule>
  </conditionalFormatting>
  <conditionalFormatting sqref="AH1823:AH1825 AH1828:AH1834 AH1837:AH1839">
    <cfRule type="cellIs" dxfId="7533" priority="1195" stopIfTrue="1" operator="greaterThan">
      <formula>0</formula>
    </cfRule>
    <cfRule type="cellIs" dxfId="7532" priority="1196" stopIfTrue="1" operator="lessThan">
      <formula>0</formula>
    </cfRule>
  </conditionalFormatting>
  <conditionalFormatting sqref="AE1823">
    <cfRule type="cellIs" dxfId="7531" priority="1193" stopIfTrue="1" operator="greaterThan">
      <formula>0</formula>
    </cfRule>
    <cfRule type="cellIs" dxfId="7530" priority="1194" stopIfTrue="1" operator="lessThan">
      <formula>0</formula>
    </cfRule>
  </conditionalFormatting>
  <conditionalFormatting sqref="AE1823">
    <cfRule type="cellIs" dxfId="7529" priority="1191" stopIfTrue="1" operator="greaterThan">
      <formula>0</formula>
    </cfRule>
    <cfRule type="cellIs" dxfId="7528" priority="1192" stopIfTrue="1" operator="lessThan">
      <formula>0</formula>
    </cfRule>
  </conditionalFormatting>
  <conditionalFormatting sqref="AE1823">
    <cfRule type="cellIs" dxfId="7527" priority="1189" stopIfTrue="1" operator="greaterThan">
      <formula>0</formula>
    </cfRule>
    <cfRule type="cellIs" dxfId="7526" priority="1190" stopIfTrue="1" operator="lessThan">
      <formula>0</formula>
    </cfRule>
  </conditionalFormatting>
  <conditionalFormatting sqref="AE1823">
    <cfRule type="cellIs" dxfId="7525" priority="1187" stopIfTrue="1" operator="greaterThan">
      <formula>0</formula>
    </cfRule>
    <cfRule type="cellIs" dxfId="7524" priority="1188" stopIfTrue="1" operator="lessThan">
      <formula>0</formula>
    </cfRule>
  </conditionalFormatting>
  <conditionalFormatting sqref="AE1823">
    <cfRule type="cellIs" dxfId="7523" priority="1185" stopIfTrue="1" operator="greaterThan">
      <formula>0</formula>
    </cfRule>
    <cfRule type="cellIs" dxfId="7522" priority="1186" stopIfTrue="1" operator="lessThan">
      <formula>0</formula>
    </cfRule>
  </conditionalFormatting>
  <conditionalFormatting sqref="AE1824">
    <cfRule type="cellIs" dxfId="7521" priority="1183" stopIfTrue="1" operator="greaterThan">
      <formula>0</formula>
    </cfRule>
    <cfRule type="cellIs" dxfId="7520" priority="1184" stopIfTrue="1" operator="lessThan">
      <formula>0</formula>
    </cfRule>
  </conditionalFormatting>
  <conditionalFormatting sqref="AE1824">
    <cfRule type="cellIs" dxfId="7519" priority="1181" stopIfTrue="1" operator="greaterThan">
      <formula>0</formula>
    </cfRule>
    <cfRule type="cellIs" dxfId="7518" priority="1182" stopIfTrue="1" operator="lessThan">
      <formula>0</formula>
    </cfRule>
  </conditionalFormatting>
  <conditionalFormatting sqref="AE1824">
    <cfRule type="cellIs" dxfId="7517" priority="1179" stopIfTrue="1" operator="greaterThan">
      <formula>0</formula>
    </cfRule>
    <cfRule type="cellIs" dxfId="7516" priority="1180" stopIfTrue="1" operator="lessThan">
      <formula>0</formula>
    </cfRule>
  </conditionalFormatting>
  <conditionalFormatting sqref="AE1824">
    <cfRule type="cellIs" dxfId="7515" priority="1177" stopIfTrue="1" operator="greaterThan">
      <formula>0</formula>
    </cfRule>
    <cfRule type="cellIs" dxfId="7514" priority="1178" stopIfTrue="1" operator="lessThan">
      <formula>0</formula>
    </cfRule>
  </conditionalFormatting>
  <conditionalFormatting sqref="AE1824">
    <cfRule type="cellIs" dxfId="7513" priority="1175" stopIfTrue="1" operator="greaterThan">
      <formula>0</formula>
    </cfRule>
    <cfRule type="cellIs" dxfId="7512" priority="1176" stopIfTrue="1" operator="lessThan">
      <formula>0</formula>
    </cfRule>
  </conditionalFormatting>
  <conditionalFormatting sqref="AX1787">
    <cfRule type="cellIs" dxfId="7511" priority="1173" stopIfTrue="1" operator="greaterThan">
      <formula>0</formula>
    </cfRule>
    <cfRule type="cellIs" dxfId="7510" priority="1174" stopIfTrue="1" operator="lessThan">
      <formula>0</formula>
    </cfRule>
  </conditionalFormatting>
  <conditionalFormatting sqref="AB1812">
    <cfRule type="cellIs" dxfId="7509" priority="1171" stopIfTrue="1" operator="greaterThan">
      <formula>0</formula>
    </cfRule>
    <cfRule type="cellIs" dxfId="7508" priority="1172" stopIfTrue="1" operator="lessThan">
      <formula>0</formula>
    </cfRule>
  </conditionalFormatting>
  <conditionalFormatting sqref="AB1812">
    <cfRule type="cellIs" dxfId="7507" priority="1169" stopIfTrue="1" operator="greaterThan">
      <formula>0</formula>
    </cfRule>
    <cfRule type="cellIs" dxfId="7506" priority="1170" stopIfTrue="1" operator="lessThan">
      <formula>0</formula>
    </cfRule>
  </conditionalFormatting>
  <conditionalFormatting sqref="AB1812">
    <cfRule type="cellIs" dxfId="7505" priority="1167" stopIfTrue="1" operator="greaterThan">
      <formula>0</formula>
    </cfRule>
    <cfRule type="cellIs" dxfId="7504" priority="1168" stopIfTrue="1" operator="lessThan">
      <formula>0</formula>
    </cfRule>
  </conditionalFormatting>
  <conditionalFormatting sqref="AB1812">
    <cfRule type="cellIs" dxfId="7503" priority="1165" stopIfTrue="1" operator="greaterThan">
      <formula>0</formula>
    </cfRule>
    <cfRule type="cellIs" dxfId="7502" priority="1166" stopIfTrue="1" operator="lessThan">
      <formula>0</formula>
    </cfRule>
  </conditionalFormatting>
  <conditionalFormatting sqref="AB1812">
    <cfRule type="cellIs" dxfId="7501" priority="1163" stopIfTrue="1" operator="greaterThan">
      <formula>0</formula>
    </cfRule>
    <cfRule type="cellIs" dxfId="7500" priority="1164" stopIfTrue="1" operator="lessThan">
      <formula>0</formula>
    </cfRule>
  </conditionalFormatting>
  <conditionalFormatting sqref="AX1812">
    <cfRule type="cellIs" dxfId="7499" priority="1161" stopIfTrue="1" operator="greaterThan">
      <formula>0</formula>
    </cfRule>
    <cfRule type="cellIs" dxfId="7498" priority="1162" stopIfTrue="1" operator="lessThan">
      <formula>0</formula>
    </cfRule>
  </conditionalFormatting>
  <conditionalFormatting sqref="AB1829:AB1831">
    <cfRule type="cellIs" dxfId="7497" priority="1157" stopIfTrue="1" operator="greaterThan">
      <formula>0</formula>
    </cfRule>
    <cfRule type="cellIs" dxfId="7496" priority="1158" stopIfTrue="1" operator="lessThan">
      <formula>0</formula>
    </cfRule>
  </conditionalFormatting>
  <conditionalFormatting sqref="AE1829:AE1831">
    <cfRule type="cellIs" dxfId="7495" priority="1155" stopIfTrue="1" operator="greaterThan">
      <formula>0</formula>
    </cfRule>
    <cfRule type="cellIs" dxfId="7494" priority="1156" stopIfTrue="1" operator="lessThan">
      <formula>0</formula>
    </cfRule>
  </conditionalFormatting>
  <conditionalFormatting sqref="AB1768">
    <cfRule type="cellIs" dxfId="7493" priority="1153" stopIfTrue="1" operator="greaterThan">
      <formula>0</formula>
    </cfRule>
    <cfRule type="cellIs" dxfId="7492" priority="1154" stopIfTrue="1" operator="lessThan">
      <formula>0</formula>
    </cfRule>
  </conditionalFormatting>
  <conditionalFormatting sqref="AE1768">
    <cfRule type="cellIs" dxfId="7491" priority="1151" stopIfTrue="1" operator="greaterThan">
      <formula>0</formula>
    </cfRule>
    <cfRule type="cellIs" dxfId="7490" priority="1152" stopIfTrue="1" operator="lessThan">
      <formula>0</formula>
    </cfRule>
  </conditionalFormatting>
  <conditionalFormatting sqref="AH1768">
    <cfRule type="cellIs" dxfId="7489" priority="1149" stopIfTrue="1" operator="greaterThan">
      <formula>0</formula>
    </cfRule>
    <cfRule type="cellIs" dxfId="7488" priority="1150" stopIfTrue="1" operator="lessThan">
      <formula>0</formula>
    </cfRule>
  </conditionalFormatting>
  <conditionalFormatting sqref="AX1833">
    <cfRule type="cellIs" dxfId="7487" priority="1147" stopIfTrue="1" operator="greaterThan">
      <formula>0</formula>
    </cfRule>
    <cfRule type="cellIs" dxfId="7486" priority="1148" stopIfTrue="1" operator="lessThan">
      <formula>0</formula>
    </cfRule>
  </conditionalFormatting>
  <conditionalFormatting sqref="AB1842">
    <cfRule type="cellIs" dxfId="7485" priority="1145" stopIfTrue="1" operator="greaterThan">
      <formula>0</formula>
    </cfRule>
    <cfRule type="cellIs" dxfId="7484" priority="1146" stopIfTrue="1" operator="lessThan">
      <formula>0</formula>
    </cfRule>
  </conditionalFormatting>
  <conditionalFormatting sqref="AE1842">
    <cfRule type="cellIs" dxfId="7483" priority="1143" stopIfTrue="1" operator="greaterThan">
      <formula>0</formula>
    </cfRule>
    <cfRule type="cellIs" dxfId="7482" priority="1144" stopIfTrue="1" operator="lessThan">
      <formula>0</formula>
    </cfRule>
  </conditionalFormatting>
  <conditionalFormatting sqref="AH1842">
    <cfRule type="cellIs" dxfId="7481" priority="1141" stopIfTrue="1" operator="greaterThan">
      <formula>0</formula>
    </cfRule>
    <cfRule type="cellIs" dxfId="7480" priority="1142" stopIfTrue="1" operator="lessThan">
      <formula>0</formula>
    </cfRule>
  </conditionalFormatting>
  <conditionalFormatting sqref="AH1835">
    <cfRule type="cellIs" dxfId="7479" priority="1139" stopIfTrue="1" operator="greaterThan">
      <formula>0</formula>
    </cfRule>
    <cfRule type="cellIs" dxfId="7478" priority="1140" stopIfTrue="1" operator="lessThan">
      <formula>0</formula>
    </cfRule>
  </conditionalFormatting>
  <conditionalFormatting sqref="AH1817">
    <cfRule type="cellIs" dxfId="7477" priority="1137" stopIfTrue="1" operator="greaterThan">
      <formula>0</formula>
    </cfRule>
    <cfRule type="cellIs" dxfId="7476" priority="1138" stopIfTrue="1" operator="lessThan">
      <formula>0</formula>
    </cfRule>
  </conditionalFormatting>
  <conditionalFormatting sqref="AB1853 AB1858:AB1861">
    <cfRule type="cellIs" dxfId="7475" priority="1135" stopIfTrue="1" operator="greaterThan">
      <formula>0</formula>
    </cfRule>
    <cfRule type="cellIs" dxfId="7474" priority="1136" stopIfTrue="1" operator="lessThan">
      <formula>0</formula>
    </cfRule>
  </conditionalFormatting>
  <conditionalFormatting sqref="AE1853 AE1858:AE1859">
    <cfRule type="cellIs" dxfId="7473" priority="1133" stopIfTrue="1" operator="greaterThan">
      <formula>0</formula>
    </cfRule>
    <cfRule type="cellIs" dxfId="7472" priority="1134" stopIfTrue="1" operator="lessThan">
      <formula>0</formula>
    </cfRule>
  </conditionalFormatting>
  <conditionalFormatting sqref="AB1157">
    <cfRule type="cellIs" dxfId="7471" priority="1131" stopIfTrue="1" operator="greaterThan">
      <formula>0</formula>
    </cfRule>
    <cfRule type="cellIs" dxfId="7470" priority="1132" stopIfTrue="1" operator="lessThan">
      <formula>0</formula>
    </cfRule>
  </conditionalFormatting>
  <conditionalFormatting sqref="AB1157">
    <cfRule type="cellIs" dxfId="7469" priority="1129" stopIfTrue="1" operator="greaterThan">
      <formula>0</formula>
    </cfRule>
    <cfRule type="cellIs" dxfId="7468" priority="1130" stopIfTrue="1" operator="lessThan">
      <formula>0</formula>
    </cfRule>
  </conditionalFormatting>
  <conditionalFormatting sqref="AB1157">
    <cfRule type="cellIs" dxfId="7467" priority="1127" stopIfTrue="1" operator="greaterThan">
      <formula>0</formula>
    </cfRule>
    <cfRule type="cellIs" dxfId="7466" priority="1128" stopIfTrue="1" operator="lessThan">
      <formula>0</formula>
    </cfRule>
  </conditionalFormatting>
  <conditionalFormatting sqref="AB1157">
    <cfRule type="cellIs" dxfId="7465" priority="1125" stopIfTrue="1" operator="greaterThan">
      <formula>0</formula>
    </cfRule>
    <cfRule type="cellIs" dxfId="7464" priority="1126" stopIfTrue="1" operator="lessThan">
      <formula>0</formula>
    </cfRule>
  </conditionalFormatting>
  <conditionalFormatting sqref="AB1157">
    <cfRule type="cellIs" dxfId="7463" priority="1123" stopIfTrue="1" operator="greaterThan">
      <formula>0</formula>
    </cfRule>
    <cfRule type="cellIs" dxfId="7462" priority="1124" stopIfTrue="1" operator="lessThan">
      <formula>0</formula>
    </cfRule>
  </conditionalFormatting>
  <conditionalFormatting sqref="AE1157">
    <cfRule type="cellIs" dxfId="7461" priority="1121" stopIfTrue="1" operator="greaterThan">
      <formula>0</formula>
    </cfRule>
    <cfRule type="cellIs" dxfId="7460" priority="1122" stopIfTrue="1" operator="lessThan">
      <formula>0</formula>
    </cfRule>
  </conditionalFormatting>
  <conditionalFormatting sqref="AE1157">
    <cfRule type="cellIs" dxfId="7459" priority="1119" stopIfTrue="1" operator="greaterThan">
      <formula>0</formula>
    </cfRule>
    <cfRule type="cellIs" dxfId="7458" priority="1120" stopIfTrue="1" operator="lessThan">
      <formula>0</formula>
    </cfRule>
  </conditionalFormatting>
  <conditionalFormatting sqref="AE1157">
    <cfRule type="cellIs" dxfId="7457" priority="1117" stopIfTrue="1" operator="greaterThan">
      <formula>0</formula>
    </cfRule>
    <cfRule type="cellIs" dxfId="7456" priority="1118" stopIfTrue="1" operator="lessThan">
      <formula>0</formula>
    </cfRule>
  </conditionalFormatting>
  <conditionalFormatting sqref="AE1157">
    <cfRule type="cellIs" dxfId="7455" priority="1115" stopIfTrue="1" operator="greaterThan">
      <formula>0</formula>
    </cfRule>
    <cfRule type="cellIs" dxfId="7454" priority="1116" stopIfTrue="1" operator="lessThan">
      <formula>0</formula>
    </cfRule>
  </conditionalFormatting>
  <conditionalFormatting sqref="AE1157">
    <cfRule type="cellIs" dxfId="7453" priority="1113" stopIfTrue="1" operator="greaterThan">
      <formula>0</formula>
    </cfRule>
    <cfRule type="cellIs" dxfId="7452" priority="1114" stopIfTrue="1" operator="lessThan">
      <formula>0</formula>
    </cfRule>
  </conditionalFormatting>
  <conditionalFormatting sqref="AH1157">
    <cfRule type="cellIs" dxfId="7451" priority="1111" stopIfTrue="1" operator="greaterThan">
      <formula>0</formula>
    </cfRule>
    <cfRule type="cellIs" dxfId="7450" priority="1112" stopIfTrue="1" operator="lessThan">
      <formula>0</formula>
    </cfRule>
  </conditionalFormatting>
  <conditionalFormatting sqref="AH1157">
    <cfRule type="cellIs" dxfId="7449" priority="1109" stopIfTrue="1" operator="greaterThan">
      <formula>0</formula>
    </cfRule>
    <cfRule type="cellIs" dxfId="7448" priority="1110" stopIfTrue="1" operator="lessThan">
      <formula>0</formula>
    </cfRule>
  </conditionalFormatting>
  <conditionalFormatting sqref="AH1157">
    <cfRule type="cellIs" dxfId="7447" priority="1107" stopIfTrue="1" operator="greaterThan">
      <formula>0</formula>
    </cfRule>
    <cfRule type="cellIs" dxfId="7446" priority="1108" stopIfTrue="1" operator="lessThan">
      <formula>0</formula>
    </cfRule>
  </conditionalFormatting>
  <conditionalFormatting sqref="AH1157">
    <cfRule type="cellIs" dxfId="7445" priority="1105" stopIfTrue="1" operator="greaterThan">
      <formula>0</formula>
    </cfRule>
    <cfRule type="cellIs" dxfId="7444" priority="1106" stopIfTrue="1" operator="lessThan">
      <formula>0</formula>
    </cfRule>
  </conditionalFormatting>
  <conditionalFormatting sqref="AH1157">
    <cfRule type="cellIs" dxfId="7443" priority="1103" stopIfTrue="1" operator="greaterThan">
      <formula>0</formula>
    </cfRule>
    <cfRule type="cellIs" dxfId="7442" priority="1104" stopIfTrue="1" operator="lessThan">
      <formula>0</formula>
    </cfRule>
  </conditionalFormatting>
  <conditionalFormatting sqref="AH1854:AH1855">
    <cfRule type="cellIs" dxfId="7441" priority="1101" stopIfTrue="1" operator="greaterThan">
      <formula>0</formula>
    </cfRule>
    <cfRule type="cellIs" dxfId="7440" priority="1102" stopIfTrue="1" operator="lessThan">
      <formula>0</formula>
    </cfRule>
  </conditionalFormatting>
  <conditionalFormatting sqref="AB1854:AB1855">
    <cfRule type="cellIs" dxfId="7439" priority="1099" stopIfTrue="1" operator="greaterThan">
      <formula>0</formula>
    </cfRule>
    <cfRule type="cellIs" dxfId="7438" priority="1100" stopIfTrue="1" operator="lessThan">
      <formula>0</formula>
    </cfRule>
  </conditionalFormatting>
  <conditionalFormatting sqref="AE1854:AE1855">
    <cfRule type="cellIs" dxfId="7437" priority="1097" stopIfTrue="1" operator="greaterThan">
      <formula>0</formula>
    </cfRule>
    <cfRule type="cellIs" dxfId="7436" priority="1098" stopIfTrue="1" operator="lessThan">
      <formula>0</formula>
    </cfRule>
  </conditionalFormatting>
  <conditionalFormatting sqref="AX1854:AX1855">
    <cfRule type="cellIs" dxfId="7435" priority="1095" stopIfTrue="1" operator="greaterThan">
      <formula>0</formula>
    </cfRule>
    <cfRule type="cellIs" dxfId="7434" priority="1096" stopIfTrue="1" operator="lessThan">
      <formula>0</formula>
    </cfRule>
  </conditionalFormatting>
  <conditionalFormatting sqref="AB1836">
    <cfRule type="cellIs" dxfId="7433" priority="1093" stopIfTrue="1" operator="greaterThan">
      <formula>0</formula>
    </cfRule>
    <cfRule type="cellIs" dxfId="7432" priority="1094" stopIfTrue="1" operator="lessThan">
      <formula>0</formula>
    </cfRule>
  </conditionalFormatting>
  <conditionalFormatting sqref="AE1836">
    <cfRule type="cellIs" dxfId="7431" priority="1091" stopIfTrue="1" operator="greaterThan">
      <formula>0</formula>
    </cfRule>
    <cfRule type="cellIs" dxfId="7430" priority="1092" stopIfTrue="1" operator="lessThan">
      <formula>0</formula>
    </cfRule>
  </conditionalFormatting>
  <conditionalFormatting sqref="AH1836">
    <cfRule type="cellIs" dxfId="7429" priority="1089" stopIfTrue="1" operator="greaterThan">
      <formula>0</formula>
    </cfRule>
    <cfRule type="cellIs" dxfId="7428" priority="1090" stopIfTrue="1" operator="lessThan">
      <formula>0</formula>
    </cfRule>
  </conditionalFormatting>
  <conditionalFormatting sqref="AB1856:AB1857">
    <cfRule type="cellIs" dxfId="7427" priority="1083" stopIfTrue="1" operator="greaterThan">
      <formula>0</formula>
    </cfRule>
    <cfRule type="cellIs" dxfId="7426" priority="1084" stopIfTrue="1" operator="lessThan">
      <formula>0</formula>
    </cfRule>
  </conditionalFormatting>
  <conditionalFormatting sqref="AE1856:AE1857">
    <cfRule type="cellIs" dxfId="7425" priority="1081" stopIfTrue="1" operator="greaterThan">
      <formula>0</formula>
    </cfRule>
    <cfRule type="cellIs" dxfId="7424" priority="1082" stopIfTrue="1" operator="lessThan">
      <formula>0</formula>
    </cfRule>
  </conditionalFormatting>
  <conditionalFormatting sqref="AE1863">
    <cfRule type="cellIs" dxfId="7423" priority="1079" stopIfTrue="1" operator="greaterThan">
      <formula>0</formula>
    </cfRule>
    <cfRule type="cellIs" dxfId="7422" priority="1080" stopIfTrue="1" operator="lessThan">
      <formula>0</formula>
    </cfRule>
  </conditionalFormatting>
  <conditionalFormatting sqref="AE1863">
    <cfRule type="cellIs" dxfId="7421" priority="1077" stopIfTrue="1" operator="greaterThan">
      <formula>0</formula>
    </cfRule>
    <cfRule type="cellIs" dxfId="7420" priority="1078" stopIfTrue="1" operator="lessThan">
      <formula>0</formula>
    </cfRule>
  </conditionalFormatting>
  <conditionalFormatting sqref="AE1863">
    <cfRule type="cellIs" dxfId="7419" priority="1075" stopIfTrue="1" operator="greaterThan">
      <formula>0</formula>
    </cfRule>
    <cfRule type="cellIs" dxfId="7418" priority="1076" stopIfTrue="1" operator="lessThan">
      <formula>0</formula>
    </cfRule>
  </conditionalFormatting>
  <conditionalFormatting sqref="AE1863">
    <cfRule type="cellIs" dxfId="7417" priority="1073" stopIfTrue="1" operator="greaterThan">
      <formula>0</formula>
    </cfRule>
    <cfRule type="cellIs" dxfId="7416" priority="1074" stopIfTrue="1" operator="lessThan">
      <formula>0</formula>
    </cfRule>
  </conditionalFormatting>
  <conditionalFormatting sqref="AE1863">
    <cfRule type="cellIs" dxfId="7415" priority="1071" stopIfTrue="1" operator="greaterThan">
      <formula>0</formula>
    </cfRule>
    <cfRule type="cellIs" dxfId="7414" priority="1072" stopIfTrue="1" operator="lessThan">
      <formula>0</formula>
    </cfRule>
  </conditionalFormatting>
  <conditionalFormatting sqref="AB1863">
    <cfRule type="cellIs" dxfId="7413" priority="1069" stopIfTrue="1" operator="greaterThan">
      <formula>0</formula>
    </cfRule>
    <cfRule type="cellIs" dxfId="7412" priority="1070" stopIfTrue="1" operator="lessThan">
      <formula>0</formula>
    </cfRule>
  </conditionalFormatting>
  <conditionalFormatting sqref="AB1863">
    <cfRule type="cellIs" dxfId="7411" priority="1067" stopIfTrue="1" operator="greaterThan">
      <formula>0</formula>
    </cfRule>
    <cfRule type="cellIs" dxfId="7410" priority="1068" stopIfTrue="1" operator="lessThan">
      <formula>0</formula>
    </cfRule>
  </conditionalFormatting>
  <conditionalFormatting sqref="AB1863">
    <cfRule type="cellIs" dxfId="7409" priority="1065" stopIfTrue="1" operator="greaterThan">
      <formula>0</formula>
    </cfRule>
    <cfRule type="cellIs" dxfId="7408" priority="1066" stopIfTrue="1" operator="lessThan">
      <formula>0</formula>
    </cfRule>
  </conditionalFormatting>
  <conditionalFormatting sqref="AB1863">
    <cfRule type="cellIs" dxfId="7407" priority="1063" stopIfTrue="1" operator="greaterThan">
      <formula>0</formula>
    </cfRule>
    <cfRule type="cellIs" dxfId="7406" priority="1064" stopIfTrue="1" operator="lessThan">
      <formula>0</formula>
    </cfRule>
  </conditionalFormatting>
  <conditionalFormatting sqref="AB1863">
    <cfRule type="cellIs" dxfId="7405" priority="1061" stopIfTrue="1" operator="greaterThan">
      <formula>0</formula>
    </cfRule>
    <cfRule type="cellIs" dxfId="7404" priority="1062" stopIfTrue="1" operator="lessThan">
      <formula>0</formula>
    </cfRule>
  </conditionalFormatting>
  <conditionalFormatting sqref="AH1863">
    <cfRule type="cellIs" dxfId="7403" priority="1059" stopIfTrue="1" operator="greaterThan">
      <formula>0</formula>
    </cfRule>
    <cfRule type="cellIs" dxfId="7402" priority="1060" stopIfTrue="1" operator="lessThan">
      <formula>0</formula>
    </cfRule>
  </conditionalFormatting>
  <conditionalFormatting sqref="AH1863">
    <cfRule type="cellIs" dxfId="7401" priority="1057" stopIfTrue="1" operator="greaterThan">
      <formula>0</formula>
    </cfRule>
    <cfRule type="cellIs" dxfId="7400" priority="1058" stopIfTrue="1" operator="lessThan">
      <formula>0</formula>
    </cfRule>
  </conditionalFormatting>
  <conditionalFormatting sqref="AH1863">
    <cfRule type="cellIs" dxfId="7399" priority="1055" stopIfTrue="1" operator="greaterThan">
      <formula>0</formula>
    </cfRule>
    <cfRule type="cellIs" dxfId="7398" priority="1056" stopIfTrue="1" operator="lessThan">
      <formula>0</formula>
    </cfRule>
  </conditionalFormatting>
  <conditionalFormatting sqref="AH1863">
    <cfRule type="cellIs" dxfId="7397" priority="1053" stopIfTrue="1" operator="greaterThan">
      <formula>0</formula>
    </cfRule>
    <cfRule type="cellIs" dxfId="7396" priority="1054" stopIfTrue="1" operator="lessThan">
      <formula>0</formula>
    </cfRule>
  </conditionalFormatting>
  <conditionalFormatting sqref="AH1863">
    <cfRule type="cellIs" dxfId="7395" priority="1051" stopIfTrue="1" operator="greaterThan">
      <formula>0</formula>
    </cfRule>
    <cfRule type="cellIs" dxfId="7394" priority="1052" stopIfTrue="1" operator="lessThan">
      <formula>0</formula>
    </cfRule>
  </conditionalFormatting>
  <conditionalFormatting sqref="AK1863">
    <cfRule type="cellIs" dxfId="7393" priority="1049" stopIfTrue="1" operator="greaterThan">
      <formula>0</formula>
    </cfRule>
    <cfRule type="cellIs" dxfId="7392" priority="1050" stopIfTrue="1" operator="lessThan">
      <formula>0</formula>
    </cfRule>
  </conditionalFormatting>
  <conditionalFormatting sqref="AK1863">
    <cfRule type="cellIs" dxfId="7391" priority="1047" stopIfTrue="1" operator="greaterThan">
      <formula>0</formula>
    </cfRule>
    <cfRule type="cellIs" dxfId="7390" priority="1048" stopIfTrue="1" operator="lessThan">
      <formula>0</formula>
    </cfRule>
  </conditionalFormatting>
  <conditionalFormatting sqref="AK1863">
    <cfRule type="cellIs" dxfId="7389" priority="1045" stopIfTrue="1" operator="greaterThan">
      <formula>0</formula>
    </cfRule>
    <cfRule type="cellIs" dxfId="7388" priority="1046" stopIfTrue="1" operator="lessThan">
      <formula>0</formula>
    </cfRule>
  </conditionalFormatting>
  <conditionalFormatting sqref="AK1863">
    <cfRule type="cellIs" dxfId="7387" priority="1043" stopIfTrue="1" operator="greaterThan">
      <formula>0</formula>
    </cfRule>
    <cfRule type="cellIs" dxfId="7386" priority="1044" stopIfTrue="1" operator="lessThan">
      <formula>0</formula>
    </cfRule>
  </conditionalFormatting>
  <conditionalFormatting sqref="AK1863">
    <cfRule type="cellIs" dxfId="7385" priority="1041" stopIfTrue="1" operator="greaterThan">
      <formula>0</formula>
    </cfRule>
    <cfRule type="cellIs" dxfId="7384" priority="1042" stopIfTrue="1" operator="lessThan">
      <formula>0</formula>
    </cfRule>
  </conditionalFormatting>
  <conditionalFormatting sqref="AB1873">
    <cfRule type="cellIs" dxfId="7383" priority="1039" stopIfTrue="1" operator="greaterThan">
      <formula>0</formula>
    </cfRule>
    <cfRule type="cellIs" dxfId="7382" priority="1040" stopIfTrue="1" operator="lessThan">
      <formula>0</formula>
    </cfRule>
  </conditionalFormatting>
  <conditionalFormatting sqref="AE1873">
    <cfRule type="cellIs" dxfId="7381" priority="1037" stopIfTrue="1" operator="greaterThan">
      <formula>0</formula>
    </cfRule>
    <cfRule type="cellIs" dxfId="7380" priority="1038" stopIfTrue="1" operator="lessThan">
      <formula>0</formula>
    </cfRule>
  </conditionalFormatting>
  <conditionalFormatting sqref="AH1873">
    <cfRule type="cellIs" dxfId="7379" priority="1035" stopIfTrue="1" operator="greaterThan">
      <formula>0</formula>
    </cfRule>
    <cfRule type="cellIs" dxfId="7378" priority="1036" stopIfTrue="1" operator="lessThan">
      <formula>0</formula>
    </cfRule>
  </conditionalFormatting>
  <conditionalFormatting sqref="AK1873">
    <cfRule type="cellIs" dxfId="7377" priority="1033" stopIfTrue="1" operator="greaterThan">
      <formula>0</formula>
    </cfRule>
    <cfRule type="cellIs" dxfId="7376" priority="1034" stopIfTrue="1" operator="lessThan">
      <formula>0</formula>
    </cfRule>
  </conditionalFormatting>
  <conditionalFormatting sqref="AN1873">
    <cfRule type="cellIs" dxfId="7375" priority="1031" stopIfTrue="1" operator="greaterThan">
      <formula>0</formula>
    </cfRule>
    <cfRule type="cellIs" dxfId="7374" priority="1032" stopIfTrue="1" operator="lessThan">
      <formula>0</formula>
    </cfRule>
  </conditionalFormatting>
  <conditionalFormatting sqref="AE1875:AE1876">
    <cfRule type="cellIs" dxfId="7373" priority="1029" stopIfTrue="1" operator="greaterThan">
      <formula>0</formula>
    </cfRule>
    <cfRule type="cellIs" dxfId="7372" priority="1030" stopIfTrue="1" operator="lessThan">
      <formula>0</formula>
    </cfRule>
  </conditionalFormatting>
  <conditionalFormatting sqref="AE1875:AE1876">
    <cfRule type="cellIs" dxfId="7371" priority="1027" stopIfTrue="1" operator="greaterThan">
      <formula>0</formula>
    </cfRule>
    <cfRule type="cellIs" dxfId="7370" priority="1028" stopIfTrue="1" operator="lessThan">
      <formula>0</formula>
    </cfRule>
  </conditionalFormatting>
  <conditionalFormatting sqref="AE1875:AE1876">
    <cfRule type="cellIs" dxfId="7369" priority="1025" stopIfTrue="1" operator="greaterThan">
      <formula>0</formula>
    </cfRule>
    <cfRule type="cellIs" dxfId="7368" priority="1026" stopIfTrue="1" operator="lessThan">
      <formula>0</formula>
    </cfRule>
  </conditionalFormatting>
  <conditionalFormatting sqref="AE1875:AE1876">
    <cfRule type="cellIs" dxfId="7367" priority="1023" stopIfTrue="1" operator="greaterThan">
      <formula>0</formula>
    </cfRule>
    <cfRule type="cellIs" dxfId="7366" priority="1024" stopIfTrue="1" operator="lessThan">
      <formula>0</formula>
    </cfRule>
  </conditionalFormatting>
  <conditionalFormatting sqref="AE1875:AE1876">
    <cfRule type="cellIs" dxfId="7365" priority="1021" stopIfTrue="1" operator="greaterThan">
      <formula>0</formula>
    </cfRule>
    <cfRule type="cellIs" dxfId="7364" priority="1022" stopIfTrue="1" operator="lessThan">
      <formula>0</formula>
    </cfRule>
  </conditionalFormatting>
  <conditionalFormatting sqref="AE1877">
    <cfRule type="cellIs" dxfId="7363" priority="1019" stopIfTrue="1" operator="greaterThan">
      <formula>0</formula>
    </cfRule>
    <cfRule type="cellIs" dxfId="7362" priority="1020" stopIfTrue="1" operator="lessThan">
      <formula>0</formula>
    </cfRule>
  </conditionalFormatting>
  <conditionalFormatting sqref="AB1881:AB1882 AB1888">
    <cfRule type="cellIs" dxfId="7361" priority="1015" stopIfTrue="1" operator="greaterThan">
      <formula>0</formula>
    </cfRule>
    <cfRule type="cellIs" dxfId="7360" priority="1016" stopIfTrue="1" operator="lessThan">
      <formula>0</formula>
    </cfRule>
  </conditionalFormatting>
  <conditionalFormatting sqref="AE1881:AE1882 AE1888">
    <cfRule type="cellIs" dxfId="7359" priority="1011" stopIfTrue="1" operator="greaterThan">
      <formula>0</formula>
    </cfRule>
    <cfRule type="cellIs" dxfId="7358" priority="1012" stopIfTrue="1" operator="lessThan">
      <formula>0</formula>
    </cfRule>
  </conditionalFormatting>
  <conditionalFormatting sqref="AE1860:AE1861">
    <cfRule type="cellIs" dxfId="7357" priority="1009" stopIfTrue="1" operator="greaterThan">
      <formula>0</formula>
    </cfRule>
    <cfRule type="cellIs" dxfId="7356" priority="1010" stopIfTrue="1" operator="lessThan">
      <formula>0</formula>
    </cfRule>
  </conditionalFormatting>
  <conditionalFormatting sqref="AH1860:AH1861">
    <cfRule type="cellIs" dxfId="7355" priority="1007" stopIfTrue="1" operator="greaterThan">
      <formula>0</formula>
    </cfRule>
    <cfRule type="cellIs" dxfId="7354" priority="1008" stopIfTrue="1" operator="lessThan">
      <formula>0</formula>
    </cfRule>
  </conditionalFormatting>
  <conditionalFormatting sqref="AK1860:AK1861">
    <cfRule type="cellIs" dxfId="7353" priority="1005" stopIfTrue="1" operator="greaterThan">
      <formula>0</formula>
    </cfRule>
    <cfRule type="cellIs" dxfId="7352" priority="1006" stopIfTrue="1" operator="lessThan">
      <formula>0</formula>
    </cfRule>
  </conditionalFormatting>
  <conditionalFormatting sqref="AH1869">
    <cfRule type="cellIs" dxfId="7351" priority="1003" stopIfTrue="1" operator="greaterThan">
      <formula>0</formula>
    </cfRule>
    <cfRule type="cellIs" dxfId="7350" priority="1004" stopIfTrue="1" operator="lessThan">
      <formula>0</formula>
    </cfRule>
  </conditionalFormatting>
  <conditionalFormatting sqref="AH1869">
    <cfRule type="cellIs" dxfId="7349" priority="1001" stopIfTrue="1" operator="greaterThan">
      <formula>0</formula>
    </cfRule>
    <cfRule type="cellIs" dxfId="7348" priority="1002" stopIfTrue="1" operator="lessThan">
      <formula>0</formula>
    </cfRule>
  </conditionalFormatting>
  <conditionalFormatting sqref="AH1869">
    <cfRule type="cellIs" dxfId="7347" priority="999" stopIfTrue="1" operator="greaterThan">
      <formula>0</formula>
    </cfRule>
    <cfRule type="cellIs" dxfId="7346" priority="1000" stopIfTrue="1" operator="lessThan">
      <formula>0</formula>
    </cfRule>
  </conditionalFormatting>
  <conditionalFormatting sqref="AB1897">
    <cfRule type="cellIs" dxfId="7345" priority="997" stopIfTrue="1" operator="greaterThan">
      <formula>0</formula>
    </cfRule>
    <cfRule type="cellIs" dxfId="7344" priority="998" stopIfTrue="1" operator="lessThan">
      <formula>0</formula>
    </cfRule>
  </conditionalFormatting>
  <conditionalFormatting sqref="AE1897">
    <cfRule type="cellIs" dxfId="7343" priority="995" stopIfTrue="1" operator="greaterThan">
      <formula>0</formula>
    </cfRule>
    <cfRule type="cellIs" dxfId="7342" priority="996" stopIfTrue="1" operator="lessThan">
      <formula>0</formula>
    </cfRule>
  </conditionalFormatting>
  <conditionalFormatting sqref="AB1892">
    <cfRule type="cellIs" dxfId="7341" priority="993" stopIfTrue="1" operator="greaterThan">
      <formula>0</formula>
    </cfRule>
    <cfRule type="cellIs" dxfId="7340" priority="994" stopIfTrue="1" operator="lessThan">
      <formula>0</formula>
    </cfRule>
  </conditionalFormatting>
  <conditionalFormatting sqref="AE1892">
    <cfRule type="cellIs" dxfId="7339" priority="991" stopIfTrue="1" operator="greaterThan">
      <formula>0</formula>
    </cfRule>
    <cfRule type="cellIs" dxfId="7338" priority="992" stopIfTrue="1" operator="lessThan">
      <formula>0</formula>
    </cfRule>
  </conditionalFormatting>
  <conditionalFormatting sqref="T1896">
    <cfRule type="cellIs" dxfId="7337" priority="989" stopIfTrue="1" operator="lessThan">
      <formula>0</formula>
    </cfRule>
    <cfRule type="cellIs" dxfId="7336" priority="990" stopIfTrue="1" operator="greaterThan">
      <formula>0</formula>
    </cfRule>
  </conditionalFormatting>
  <conditionalFormatting sqref="AX1857">
    <cfRule type="cellIs" dxfId="7335" priority="987" stopIfTrue="1" operator="greaterThan">
      <formula>0</formula>
    </cfRule>
    <cfRule type="cellIs" dxfId="7334" priority="988" stopIfTrue="1" operator="lessThan">
      <formula>0</formula>
    </cfRule>
  </conditionalFormatting>
  <conditionalFormatting sqref="AB1887">
    <cfRule type="cellIs" dxfId="7333" priority="985" stopIfTrue="1" operator="greaterThan">
      <formula>0</formula>
    </cfRule>
    <cfRule type="cellIs" dxfId="7332" priority="986" stopIfTrue="1" operator="lessThan">
      <formula>0</formula>
    </cfRule>
  </conditionalFormatting>
  <conditionalFormatting sqref="AE1887">
    <cfRule type="cellIs" dxfId="7331" priority="983" stopIfTrue="1" operator="greaterThan">
      <formula>0</formula>
    </cfRule>
    <cfRule type="cellIs" dxfId="7330" priority="984" stopIfTrue="1" operator="lessThan">
      <formula>0</formula>
    </cfRule>
  </conditionalFormatting>
  <conditionalFormatting sqref="AX1887">
    <cfRule type="cellIs" dxfId="7329" priority="981" stopIfTrue="1" operator="greaterThan">
      <formula>0</formula>
    </cfRule>
    <cfRule type="cellIs" dxfId="7328" priority="982" stopIfTrue="1" operator="lessThan">
      <formula>0</formula>
    </cfRule>
  </conditionalFormatting>
  <conditionalFormatting sqref="AB1893:AB1894">
    <cfRule type="cellIs" dxfId="7327" priority="979" stopIfTrue="1" operator="greaterThan">
      <formula>0</formula>
    </cfRule>
    <cfRule type="cellIs" dxfId="7326" priority="980" stopIfTrue="1" operator="lessThan">
      <formula>0</formula>
    </cfRule>
  </conditionalFormatting>
  <conditionalFormatting sqref="AE1893:AE1894">
    <cfRule type="cellIs" dxfId="7325" priority="977" stopIfTrue="1" operator="greaterThan">
      <formula>0</formula>
    </cfRule>
    <cfRule type="cellIs" dxfId="7324" priority="978" stopIfTrue="1" operator="lessThan">
      <formula>0</formula>
    </cfRule>
  </conditionalFormatting>
  <conditionalFormatting sqref="AH1893:AH1894">
    <cfRule type="cellIs" dxfId="7323" priority="975" stopIfTrue="1" operator="greaterThan">
      <formula>0</formula>
    </cfRule>
    <cfRule type="cellIs" dxfId="7322" priority="976" stopIfTrue="1" operator="lessThan">
      <formula>0</formula>
    </cfRule>
  </conditionalFormatting>
  <conditionalFormatting sqref="AK1893:AK1894">
    <cfRule type="cellIs" dxfId="7321" priority="973" stopIfTrue="1" operator="greaterThan">
      <formula>0</formula>
    </cfRule>
    <cfRule type="cellIs" dxfId="7320" priority="974" stopIfTrue="1" operator="lessThan">
      <formula>0</formula>
    </cfRule>
  </conditionalFormatting>
  <conditionalFormatting sqref="AB1862">
    <cfRule type="cellIs" dxfId="7319" priority="971" stopIfTrue="1" operator="greaterThan">
      <formula>0</formula>
    </cfRule>
    <cfRule type="cellIs" dxfId="7318" priority="972" stopIfTrue="1" operator="lessThan">
      <formula>0</formula>
    </cfRule>
  </conditionalFormatting>
  <conditionalFormatting sqref="AE1862">
    <cfRule type="cellIs" dxfId="7317" priority="969" stopIfTrue="1" operator="greaterThan">
      <formula>0</formula>
    </cfRule>
    <cfRule type="cellIs" dxfId="7316" priority="970" stopIfTrue="1" operator="lessThan">
      <formula>0</formula>
    </cfRule>
  </conditionalFormatting>
  <conditionalFormatting sqref="AH1862">
    <cfRule type="cellIs" dxfId="7315" priority="967" stopIfTrue="1" operator="greaterThan">
      <formula>0</formula>
    </cfRule>
    <cfRule type="cellIs" dxfId="7314" priority="968" stopIfTrue="1" operator="lessThan">
      <formula>0</formula>
    </cfRule>
  </conditionalFormatting>
  <conditionalFormatting sqref="AK1862">
    <cfRule type="cellIs" dxfId="7313" priority="965" stopIfTrue="1" operator="greaterThan">
      <formula>0</formula>
    </cfRule>
    <cfRule type="cellIs" dxfId="7312" priority="966" stopIfTrue="1" operator="lessThan">
      <formula>0</formula>
    </cfRule>
  </conditionalFormatting>
  <conditionalFormatting sqref="AB1891">
    <cfRule type="cellIs" dxfId="7311" priority="963" stopIfTrue="1" operator="greaterThan">
      <formula>0</formula>
    </cfRule>
    <cfRule type="cellIs" dxfId="7310" priority="964" stopIfTrue="1" operator="lessThan">
      <formula>0</formula>
    </cfRule>
  </conditionalFormatting>
  <conditionalFormatting sqref="AB1883:AB1886">
    <cfRule type="cellIs" dxfId="7309" priority="961" stopIfTrue="1" operator="greaterThan">
      <formula>0</formula>
    </cfRule>
    <cfRule type="cellIs" dxfId="7308" priority="962" stopIfTrue="1" operator="lessThan">
      <formula>0</formula>
    </cfRule>
  </conditionalFormatting>
  <conditionalFormatting sqref="AE1883:AE1886">
    <cfRule type="cellIs" dxfId="7307" priority="959" stopIfTrue="1" operator="greaterThan">
      <formula>0</formula>
    </cfRule>
    <cfRule type="cellIs" dxfId="7306" priority="960" stopIfTrue="1" operator="lessThan">
      <formula>0</formula>
    </cfRule>
  </conditionalFormatting>
  <conditionalFormatting sqref="AH1883:AH1886">
    <cfRule type="cellIs" dxfId="7305" priority="957" stopIfTrue="1" operator="greaterThan">
      <formula>0</formula>
    </cfRule>
    <cfRule type="cellIs" dxfId="7304" priority="958" stopIfTrue="1" operator="lessThan">
      <formula>0</formula>
    </cfRule>
  </conditionalFormatting>
  <conditionalFormatting sqref="AK1883:AK1886">
    <cfRule type="cellIs" dxfId="7303" priority="955" stopIfTrue="1" operator="greaterThan">
      <formula>0</formula>
    </cfRule>
    <cfRule type="cellIs" dxfId="7302" priority="956" stopIfTrue="1" operator="lessThan">
      <formula>0</formula>
    </cfRule>
  </conditionalFormatting>
  <conditionalFormatting sqref="AB1901">
    <cfRule type="cellIs" dxfId="7301" priority="953" stopIfTrue="1" operator="greaterThan">
      <formula>0</formula>
    </cfRule>
    <cfRule type="cellIs" dxfId="7300" priority="954" stopIfTrue="1" operator="lessThan">
      <formula>0</formula>
    </cfRule>
  </conditionalFormatting>
  <conditionalFormatting sqref="AE1901">
    <cfRule type="cellIs" dxfId="7299" priority="951" stopIfTrue="1" operator="greaterThan">
      <formula>0</formula>
    </cfRule>
    <cfRule type="cellIs" dxfId="7298" priority="952" stopIfTrue="1" operator="lessThan">
      <formula>0</formula>
    </cfRule>
  </conditionalFormatting>
  <conditionalFormatting sqref="AH1901">
    <cfRule type="cellIs" dxfId="7297" priority="949" stopIfTrue="1" operator="greaterThan">
      <formula>0</formula>
    </cfRule>
    <cfRule type="cellIs" dxfId="7296" priority="950" stopIfTrue="1" operator="lessThan">
      <formula>0</formula>
    </cfRule>
  </conditionalFormatting>
  <conditionalFormatting sqref="AK1901">
    <cfRule type="cellIs" dxfId="7295" priority="947" stopIfTrue="1" operator="greaterThan">
      <formula>0</formula>
    </cfRule>
    <cfRule type="cellIs" dxfId="7294" priority="948" stopIfTrue="1" operator="lessThan">
      <formula>0</formula>
    </cfRule>
  </conditionalFormatting>
  <conditionalFormatting sqref="AN1901">
    <cfRule type="cellIs" dxfId="7293" priority="945" stopIfTrue="1" operator="greaterThan">
      <formula>0</formula>
    </cfRule>
    <cfRule type="cellIs" dxfId="7292" priority="946" stopIfTrue="1" operator="lessThan">
      <formula>0</formula>
    </cfRule>
  </conditionalFormatting>
  <conditionalFormatting sqref="AB1906:AB1908">
    <cfRule type="cellIs" dxfId="7291" priority="943" stopIfTrue="1" operator="greaterThan">
      <formula>0</formula>
    </cfRule>
    <cfRule type="cellIs" dxfId="7290" priority="944" stopIfTrue="1" operator="lessThan">
      <formula>0</formula>
    </cfRule>
  </conditionalFormatting>
  <conditionalFormatting sqref="AE1906:AE1908">
    <cfRule type="cellIs" dxfId="7289" priority="941" stopIfTrue="1" operator="greaterThan">
      <formula>0</formula>
    </cfRule>
    <cfRule type="cellIs" dxfId="7288" priority="942" stopIfTrue="1" operator="lessThan">
      <formula>0</formula>
    </cfRule>
  </conditionalFormatting>
  <conditionalFormatting sqref="AK1892">
    <cfRule type="cellIs" dxfId="7287" priority="939" stopIfTrue="1" operator="greaterThan">
      <formula>0</formula>
    </cfRule>
    <cfRule type="cellIs" dxfId="7286" priority="940" stopIfTrue="1" operator="lessThan">
      <formula>0</formula>
    </cfRule>
  </conditionalFormatting>
  <conditionalFormatting sqref="AN1892">
    <cfRule type="cellIs" dxfId="7285" priority="937" stopIfTrue="1" operator="greaterThan">
      <formula>0</formula>
    </cfRule>
    <cfRule type="cellIs" dxfId="7284" priority="938" stopIfTrue="1" operator="lessThan">
      <formula>0</formula>
    </cfRule>
  </conditionalFormatting>
  <conditionalFormatting sqref="AK1914:AK1920">
    <cfRule type="cellIs" dxfId="7283" priority="929" stopIfTrue="1" operator="greaterThan">
      <formula>0</formula>
    </cfRule>
    <cfRule type="cellIs" dxfId="7282" priority="930" stopIfTrue="1" operator="lessThan">
      <formula>0</formula>
    </cfRule>
  </conditionalFormatting>
  <conditionalFormatting sqref="AK1914:AK1920">
    <cfRule type="cellIs" dxfId="7281" priority="927" stopIfTrue="1" operator="greaterThan">
      <formula>0</formula>
    </cfRule>
    <cfRule type="cellIs" dxfId="7280" priority="928" stopIfTrue="1" operator="lessThan">
      <formula>0</formula>
    </cfRule>
  </conditionalFormatting>
  <conditionalFormatting sqref="AK1914:AK1920">
    <cfRule type="cellIs" dxfId="7279" priority="925" stopIfTrue="1" operator="greaterThan">
      <formula>0</formula>
    </cfRule>
    <cfRule type="cellIs" dxfId="7278" priority="926" stopIfTrue="1" operator="lessThan">
      <formula>0</formula>
    </cfRule>
  </conditionalFormatting>
  <conditionalFormatting sqref="T1923 T1925">
    <cfRule type="cellIs" dxfId="7277" priority="923" stopIfTrue="1" operator="lessThan">
      <formula>0</formula>
    </cfRule>
    <cfRule type="cellIs" dxfId="7276" priority="924" stopIfTrue="1" operator="greaterThan">
      <formula>0</formula>
    </cfRule>
  </conditionalFormatting>
  <conditionalFormatting sqref="AB1913">
    <cfRule type="cellIs" dxfId="7275" priority="921" stopIfTrue="1" operator="greaterThan">
      <formula>0</formula>
    </cfRule>
    <cfRule type="cellIs" dxfId="7274" priority="922" stopIfTrue="1" operator="lessThan">
      <formula>0</formula>
    </cfRule>
  </conditionalFormatting>
  <conditionalFormatting sqref="AE1913">
    <cfRule type="cellIs" dxfId="7273" priority="919" stopIfTrue="1" operator="greaterThan">
      <formula>0</formula>
    </cfRule>
    <cfRule type="cellIs" dxfId="7272" priority="920" stopIfTrue="1" operator="lessThan">
      <formula>0</formula>
    </cfRule>
  </conditionalFormatting>
  <conditionalFormatting sqref="AE1889:AE1890">
    <cfRule type="cellIs" dxfId="7271" priority="917" stopIfTrue="1" operator="greaterThan">
      <formula>0</formula>
    </cfRule>
    <cfRule type="cellIs" dxfId="7270" priority="918" stopIfTrue="1" operator="lessThan">
      <formula>0</formula>
    </cfRule>
  </conditionalFormatting>
  <conditionalFormatting sqref="AE1889:AE1890">
    <cfRule type="cellIs" dxfId="7269" priority="915" stopIfTrue="1" operator="greaterThan">
      <formula>0</formula>
    </cfRule>
    <cfRule type="cellIs" dxfId="7268" priority="916" stopIfTrue="1" operator="lessThan">
      <formula>0</formula>
    </cfRule>
  </conditionalFormatting>
  <conditionalFormatting sqref="AE1889:AE1890">
    <cfRule type="cellIs" dxfId="7267" priority="913" stopIfTrue="1" operator="greaterThan">
      <formula>0</formula>
    </cfRule>
    <cfRule type="cellIs" dxfId="7266" priority="914" stopIfTrue="1" operator="lessThan">
      <formula>0</formula>
    </cfRule>
  </conditionalFormatting>
  <conditionalFormatting sqref="AE1889:AE1890">
    <cfRule type="cellIs" dxfId="7265" priority="911" stopIfTrue="1" operator="greaterThan">
      <formula>0</formula>
    </cfRule>
    <cfRule type="cellIs" dxfId="7264" priority="912" stopIfTrue="1" operator="lessThan">
      <formula>0</formula>
    </cfRule>
  </conditionalFormatting>
  <conditionalFormatting sqref="AE1889:AE1890">
    <cfRule type="cellIs" dxfId="7263" priority="909" stopIfTrue="1" operator="greaterThan">
      <formula>0</formula>
    </cfRule>
    <cfRule type="cellIs" dxfId="7262" priority="910" stopIfTrue="1" operator="lessThan">
      <formula>0</formula>
    </cfRule>
  </conditionalFormatting>
  <conditionalFormatting sqref="AH1889:AH1890">
    <cfRule type="cellIs" dxfId="7261" priority="907" stopIfTrue="1" operator="greaterThan">
      <formula>0</formula>
    </cfRule>
    <cfRule type="cellIs" dxfId="7260" priority="908" stopIfTrue="1" operator="lessThan">
      <formula>0</formula>
    </cfRule>
  </conditionalFormatting>
  <conditionalFormatting sqref="AH1889:AH1890">
    <cfRule type="cellIs" dxfId="7259" priority="905" stopIfTrue="1" operator="greaterThan">
      <formula>0</formula>
    </cfRule>
    <cfRule type="cellIs" dxfId="7258" priority="906" stopIfTrue="1" operator="lessThan">
      <formula>0</formula>
    </cfRule>
  </conditionalFormatting>
  <conditionalFormatting sqref="AH1889:AH1890">
    <cfRule type="cellIs" dxfId="7257" priority="903" stopIfTrue="1" operator="greaterThan">
      <formula>0</formula>
    </cfRule>
    <cfRule type="cellIs" dxfId="7256" priority="904" stopIfTrue="1" operator="lessThan">
      <formula>0</formula>
    </cfRule>
  </conditionalFormatting>
  <conditionalFormatting sqref="AH1889:AH1890">
    <cfRule type="cellIs" dxfId="7255" priority="901" stopIfTrue="1" operator="greaterThan">
      <formula>0</formula>
    </cfRule>
    <cfRule type="cellIs" dxfId="7254" priority="902" stopIfTrue="1" operator="lessThan">
      <formula>0</formula>
    </cfRule>
  </conditionalFormatting>
  <conditionalFormatting sqref="AH1889:AH1890">
    <cfRule type="cellIs" dxfId="7253" priority="899" stopIfTrue="1" operator="greaterThan">
      <formula>0</formula>
    </cfRule>
    <cfRule type="cellIs" dxfId="7252" priority="900" stopIfTrue="1" operator="lessThan">
      <formula>0</formula>
    </cfRule>
  </conditionalFormatting>
  <conditionalFormatting sqref="AB1889:AB1890">
    <cfRule type="cellIs" dxfId="7251" priority="897" stopIfTrue="1" operator="greaterThan">
      <formula>0</formula>
    </cfRule>
    <cfRule type="cellIs" dxfId="7250" priority="898" stopIfTrue="1" operator="lessThan">
      <formula>0</formula>
    </cfRule>
  </conditionalFormatting>
  <conditionalFormatting sqref="AB1889:AB1890">
    <cfRule type="cellIs" dxfId="7249" priority="895" stopIfTrue="1" operator="greaterThan">
      <formula>0</formula>
    </cfRule>
    <cfRule type="cellIs" dxfId="7248" priority="896" stopIfTrue="1" operator="lessThan">
      <formula>0</formula>
    </cfRule>
  </conditionalFormatting>
  <conditionalFormatting sqref="AB1889:AB1890">
    <cfRule type="cellIs" dxfId="7247" priority="893" stopIfTrue="1" operator="greaterThan">
      <formula>0</formula>
    </cfRule>
    <cfRule type="cellIs" dxfId="7246" priority="894" stopIfTrue="1" operator="lessThan">
      <formula>0</formula>
    </cfRule>
  </conditionalFormatting>
  <conditionalFormatting sqref="AB1889:AB1890">
    <cfRule type="cellIs" dxfId="7245" priority="891" stopIfTrue="1" operator="greaterThan">
      <formula>0</formula>
    </cfRule>
    <cfRule type="cellIs" dxfId="7244" priority="892" stopIfTrue="1" operator="lessThan">
      <formula>0</formula>
    </cfRule>
  </conditionalFormatting>
  <conditionalFormatting sqref="AB1889:AB1890">
    <cfRule type="cellIs" dxfId="7243" priority="889" stopIfTrue="1" operator="greaterThan">
      <formula>0</formula>
    </cfRule>
    <cfRule type="cellIs" dxfId="7242" priority="890" stopIfTrue="1" operator="lessThan">
      <formula>0</formula>
    </cfRule>
  </conditionalFormatting>
  <conditionalFormatting sqref="AK1889:AK1890">
    <cfRule type="cellIs" dxfId="7241" priority="887" stopIfTrue="1" operator="greaterThan">
      <formula>0</formula>
    </cfRule>
    <cfRule type="cellIs" dxfId="7240" priority="888" stopIfTrue="1" operator="lessThan">
      <formula>0</formula>
    </cfRule>
  </conditionalFormatting>
  <conditionalFormatting sqref="AK1889:AK1890">
    <cfRule type="cellIs" dxfId="7239" priority="885" stopIfTrue="1" operator="greaterThan">
      <formula>0</formula>
    </cfRule>
    <cfRule type="cellIs" dxfId="7238" priority="886" stopIfTrue="1" operator="lessThan">
      <formula>0</formula>
    </cfRule>
  </conditionalFormatting>
  <conditionalFormatting sqref="AK1889:AK1890">
    <cfRule type="cellIs" dxfId="7237" priority="883" stopIfTrue="1" operator="greaterThan">
      <formula>0</formula>
    </cfRule>
    <cfRule type="cellIs" dxfId="7236" priority="884" stopIfTrue="1" operator="lessThan">
      <formula>0</formula>
    </cfRule>
  </conditionalFormatting>
  <conditionalFormatting sqref="AK1889:AK1890">
    <cfRule type="cellIs" dxfId="7235" priority="881" stopIfTrue="1" operator="greaterThan">
      <formula>0</formula>
    </cfRule>
    <cfRule type="cellIs" dxfId="7234" priority="882" stopIfTrue="1" operator="lessThan">
      <formula>0</formula>
    </cfRule>
  </conditionalFormatting>
  <conditionalFormatting sqref="AK1889:AK1890">
    <cfRule type="cellIs" dxfId="7233" priority="879" stopIfTrue="1" operator="greaterThan">
      <formula>0</formula>
    </cfRule>
    <cfRule type="cellIs" dxfId="7232" priority="880" stopIfTrue="1" operator="lessThan">
      <formula>0</formula>
    </cfRule>
  </conditionalFormatting>
  <conditionalFormatting sqref="AE1921">
    <cfRule type="cellIs" dxfId="7231" priority="877" stopIfTrue="1" operator="greaterThan">
      <formula>0</formula>
    </cfRule>
    <cfRule type="cellIs" dxfId="7230" priority="878" stopIfTrue="1" operator="lessThan">
      <formula>0</formula>
    </cfRule>
  </conditionalFormatting>
  <conditionalFormatting sqref="AE1921">
    <cfRule type="cellIs" dxfId="7229" priority="875" stopIfTrue="1" operator="greaterThan">
      <formula>0</formula>
    </cfRule>
    <cfRule type="cellIs" dxfId="7228" priority="876" stopIfTrue="1" operator="lessThan">
      <formula>0</formula>
    </cfRule>
  </conditionalFormatting>
  <conditionalFormatting sqref="AE1921">
    <cfRule type="cellIs" dxfId="7227" priority="873" stopIfTrue="1" operator="greaterThan">
      <formula>0</formula>
    </cfRule>
    <cfRule type="cellIs" dxfId="7226" priority="874" stopIfTrue="1" operator="lessThan">
      <formula>0</formula>
    </cfRule>
  </conditionalFormatting>
  <conditionalFormatting sqref="AE1921">
    <cfRule type="cellIs" dxfId="7225" priority="871" stopIfTrue="1" operator="greaterThan">
      <formula>0</formula>
    </cfRule>
    <cfRule type="cellIs" dxfId="7224" priority="872" stopIfTrue="1" operator="lessThan">
      <formula>0</formula>
    </cfRule>
  </conditionalFormatting>
  <conditionalFormatting sqref="AE1921">
    <cfRule type="cellIs" dxfId="7223" priority="869" stopIfTrue="1" operator="greaterThan">
      <formula>0</formula>
    </cfRule>
    <cfRule type="cellIs" dxfId="7222" priority="870" stopIfTrue="1" operator="lessThan">
      <formula>0</formula>
    </cfRule>
  </conditionalFormatting>
  <conditionalFormatting sqref="AB1921">
    <cfRule type="cellIs" dxfId="7221" priority="867" stopIfTrue="1" operator="greaterThan">
      <formula>0</formula>
    </cfRule>
    <cfRule type="cellIs" dxfId="7220" priority="868" stopIfTrue="1" operator="lessThan">
      <formula>0</formula>
    </cfRule>
  </conditionalFormatting>
  <conditionalFormatting sqref="AB1921">
    <cfRule type="cellIs" dxfId="7219" priority="865" stopIfTrue="1" operator="greaterThan">
      <formula>0</formula>
    </cfRule>
    <cfRule type="cellIs" dxfId="7218" priority="866" stopIfTrue="1" operator="lessThan">
      <formula>0</formula>
    </cfRule>
  </conditionalFormatting>
  <conditionalFormatting sqref="AB1921">
    <cfRule type="cellIs" dxfId="7217" priority="863" stopIfTrue="1" operator="greaterThan">
      <formula>0</formula>
    </cfRule>
    <cfRule type="cellIs" dxfId="7216" priority="864" stopIfTrue="1" operator="lessThan">
      <formula>0</formula>
    </cfRule>
  </conditionalFormatting>
  <conditionalFormatting sqref="AB1921">
    <cfRule type="cellIs" dxfId="7215" priority="861" stopIfTrue="1" operator="greaterThan">
      <formula>0</formula>
    </cfRule>
    <cfRule type="cellIs" dxfId="7214" priority="862" stopIfTrue="1" operator="lessThan">
      <formula>0</formula>
    </cfRule>
  </conditionalFormatting>
  <conditionalFormatting sqref="AB1921">
    <cfRule type="cellIs" dxfId="7213" priority="859" stopIfTrue="1" operator="greaterThan">
      <formula>0</formula>
    </cfRule>
    <cfRule type="cellIs" dxfId="7212" priority="860" stopIfTrue="1" operator="lessThan">
      <formula>0</formula>
    </cfRule>
  </conditionalFormatting>
  <conditionalFormatting sqref="AH1921">
    <cfRule type="cellIs" dxfId="7211" priority="857" stopIfTrue="1" operator="greaterThan">
      <formula>0</formula>
    </cfRule>
    <cfRule type="cellIs" dxfId="7210" priority="858" stopIfTrue="1" operator="lessThan">
      <formula>0</formula>
    </cfRule>
  </conditionalFormatting>
  <conditionalFormatting sqref="AH1921">
    <cfRule type="cellIs" dxfId="7209" priority="855" stopIfTrue="1" operator="greaterThan">
      <formula>0</formula>
    </cfRule>
    <cfRule type="cellIs" dxfId="7208" priority="856" stopIfTrue="1" operator="lessThan">
      <formula>0</formula>
    </cfRule>
  </conditionalFormatting>
  <conditionalFormatting sqref="AH1921">
    <cfRule type="cellIs" dxfId="7207" priority="853" stopIfTrue="1" operator="greaterThan">
      <formula>0</formula>
    </cfRule>
    <cfRule type="cellIs" dxfId="7206" priority="854" stopIfTrue="1" operator="lessThan">
      <formula>0</formula>
    </cfRule>
  </conditionalFormatting>
  <conditionalFormatting sqref="AH1921">
    <cfRule type="cellIs" dxfId="7205" priority="851" stopIfTrue="1" operator="greaterThan">
      <formula>0</formula>
    </cfRule>
    <cfRule type="cellIs" dxfId="7204" priority="852" stopIfTrue="1" operator="lessThan">
      <formula>0</formula>
    </cfRule>
  </conditionalFormatting>
  <conditionalFormatting sqref="AH1921">
    <cfRule type="cellIs" dxfId="7203" priority="849" stopIfTrue="1" operator="greaterThan">
      <formula>0</formula>
    </cfRule>
    <cfRule type="cellIs" dxfId="7202" priority="850" stopIfTrue="1" operator="lessThan">
      <formula>0</formula>
    </cfRule>
  </conditionalFormatting>
  <conditionalFormatting sqref="AK1921:AK1922">
    <cfRule type="cellIs" dxfId="7201" priority="847" stopIfTrue="1" operator="greaterThan">
      <formula>0</formula>
    </cfRule>
    <cfRule type="cellIs" dxfId="7200" priority="848" stopIfTrue="1" operator="lessThan">
      <formula>0</formula>
    </cfRule>
  </conditionalFormatting>
  <conditionalFormatting sqref="AK1921:AK1922">
    <cfRule type="cellIs" dxfId="7199" priority="845" stopIfTrue="1" operator="greaterThan">
      <formula>0</formula>
    </cfRule>
    <cfRule type="cellIs" dxfId="7198" priority="846" stopIfTrue="1" operator="lessThan">
      <formula>0</formula>
    </cfRule>
  </conditionalFormatting>
  <conditionalFormatting sqref="AK1921:AK1922">
    <cfRule type="cellIs" dxfId="7197" priority="843" stopIfTrue="1" operator="greaterThan">
      <formula>0</formula>
    </cfRule>
    <cfRule type="cellIs" dxfId="7196" priority="844" stopIfTrue="1" operator="lessThan">
      <formula>0</formula>
    </cfRule>
  </conditionalFormatting>
  <conditionalFormatting sqref="AK1921:AK1922">
    <cfRule type="cellIs" dxfId="7195" priority="841" stopIfTrue="1" operator="greaterThan">
      <formula>0</formula>
    </cfRule>
    <cfRule type="cellIs" dxfId="7194" priority="842" stopIfTrue="1" operator="lessThan">
      <formula>0</formula>
    </cfRule>
  </conditionalFormatting>
  <conditionalFormatting sqref="AK1921:AK1922">
    <cfRule type="cellIs" dxfId="7193" priority="839" stopIfTrue="1" operator="greaterThan">
      <formula>0</formula>
    </cfRule>
    <cfRule type="cellIs" dxfId="7192" priority="840" stopIfTrue="1" operator="lessThan">
      <formula>0</formula>
    </cfRule>
  </conditionalFormatting>
  <conditionalFormatting sqref="T1924">
    <cfRule type="cellIs" dxfId="7191" priority="837" stopIfTrue="1" operator="lessThan">
      <formula>0</formula>
    </cfRule>
    <cfRule type="cellIs" dxfId="7190" priority="838" stopIfTrue="1" operator="greaterThan">
      <formula>0</formula>
    </cfRule>
  </conditionalFormatting>
  <conditionalFormatting sqref="T1928">
    <cfRule type="cellIs" dxfId="7189" priority="835" stopIfTrue="1" operator="lessThan">
      <formula>0</formula>
    </cfRule>
    <cfRule type="cellIs" dxfId="7188" priority="836" stopIfTrue="1" operator="greaterThan">
      <formula>0</formula>
    </cfRule>
  </conditionalFormatting>
  <conditionalFormatting sqref="AB1924">
    <cfRule type="cellIs" dxfId="7187" priority="833" stopIfTrue="1" operator="greaterThan">
      <formula>0</formula>
    </cfRule>
    <cfRule type="cellIs" dxfId="7186" priority="834" stopIfTrue="1" operator="lessThan">
      <formula>0</formula>
    </cfRule>
  </conditionalFormatting>
  <conditionalFormatting sqref="AK1924">
    <cfRule type="cellIs" dxfId="7185" priority="831" stopIfTrue="1" operator="greaterThan">
      <formula>0</formula>
    </cfRule>
    <cfRule type="cellIs" dxfId="7184" priority="832" stopIfTrue="1" operator="lessThan">
      <formula>0</formula>
    </cfRule>
  </conditionalFormatting>
  <conditionalFormatting sqref="AB1922">
    <cfRule type="cellIs" dxfId="7183" priority="827" stopIfTrue="1" operator="greaterThan">
      <formula>0</formula>
    </cfRule>
    <cfRule type="cellIs" dxfId="7182" priority="828" stopIfTrue="1" operator="lessThan">
      <formula>0</formula>
    </cfRule>
  </conditionalFormatting>
  <conditionalFormatting sqref="AB1922">
    <cfRule type="cellIs" dxfId="7181" priority="825" stopIfTrue="1" operator="greaterThan">
      <formula>0</formula>
    </cfRule>
    <cfRule type="cellIs" dxfId="7180" priority="826" stopIfTrue="1" operator="lessThan">
      <formula>0</formula>
    </cfRule>
  </conditionalFormatting>
  <conditionalFormatting sqref="AB1922">
    <cfRule type="cellIs" dxfId="7179" priority="823" stopIfTrue="1" operator="greaterThan">
      <formula>0</formula>
    </cfRule>
    <cfRule type="cellIs" dxfId="7178" priority="824" stopIfTrue="1" operator="lessThan">
      <formula>0</formula>
    </cfRule>
  </conditionalFormatting>
  <conditionalFormatting sqref="AB1922">
    <cfRule type="cellIs" dxfId="7177" priority="821" stopIfTrue="1" operator="greaterThan">
      <formula>0</formula>
    </cfRule>
    <cfRule type="cellIs" dxfId="7176" priority="822" stopIfTrue="1" operator="lessThan">
      <formula>0</formula>
    </cfRule>
  </conditionalFormatting>
  <conditionalFormatting sqref="AB1922">
    <cfRule type="cellIs" dxfId="7175" priority="819" stopIfTrue="1" operator="greaterThan">
      <formula>0</formula>
    </cfRule>
    <cfRule type="cellIs" dxfId="7174" priority="820" stopIfTrue="1" operator="lessThan">
      <formula>0</formula>
    </cfRule>
  </conditionalFormatting>
  <conditionalFormatting sqref="AE1922">
    <cfRule type="cellIs" dxfId="7173" priority="817" stopIfTrue="1" operator="greaterThan">
      <formula>0</formula>
    </cfRule>
    <cfRule type="cellIs" dxfId="7172" priority="818" stopIfTrue="1" operator="lessThan">
      <formula>0</formula>
    </cfRule>
  </conditionalFormatting>
  <conditionalFormatting sqref="AH1922">
    <cfRule type="cellIs" dxfId="7171" priority="815" stopIfTrue="1" operator="greaterThan">
      <formula>0</formula>
    </cfRule>
    <cfRule type="cellIs" dxfId="7170" priority="816" stopIfTrue="1" operator="lessThan">
      <formula>0</formula>
    </cfRule>
  </conditionalFormatting>
  <conditionalFormatting sqref="AX1916:AX1919">
    <cfRule type="cellIs" dxfId="7169" priority="813" stopIfTrue="1" operator="greaterThan">
      <formula>0</formula>
    </cfRule>
    <cfRule type="cellIs" dxfId="7168" priority="814" stopIfTrue="1" operator="lessThan">
      <formula>0</formula>
    </cfRule>
  </conditionalFormatting>
  <conditionalFormatting sqref="AB1911">
    <cfRule type="cellIs" dxfId="7167" priority="811" stopIfTrue="1" operator="greaterThan">
      <formula>0</formula>
    </cfRule>
    <cfRule type="cellIs" dxfId="7166" priority="812" stopIfTrue="1" operator="lessThan">
      <formula>0</formula>
    </cfRule>
  </conditionalFormatting>
  <conditionalFormatting sqref="AH1911">
    <cfRule type="cellIs" dxfId="7165" priority="809" stopIfTrue="1" operator="greaterThan">
      <formula>0</formula>
    </cfRule>
    <cfRule type="cellIs" dxfId="7164" priority="810" stopIfTrue="1" operator="lessThan">
      <formula>0</formula>
    </cfRule>
  </conditionalFormatting>
  <conditionalFormatting sqref="AK1911">
    <cfRule type="cellIs" dxfId="7163" priority="807" stopIfTrue="1" operator="greaterThan">
      <formula>0</formula>
    </cfRule>
    <cfRule type="cellIs" dxfId="7162" priority="808" stopIfTrue="1" operator="lessThan">
      <formula>0</formula>
    </cfRule>
  </conditionalFormatting>
  <conditionalFormatting sqref="AE1911">
    <cfRule type="cellIs" dxfId="7161" priority="805" stopIfTrue="1" operator="greaterThan">
      <formula>0</formula>
    </cfRule>
    <cfRule type="cellIs" dxfId="7160" priority="806" stopIfTrue="1" operator="lessThan">
      <formula>0</formula>
    </cfRule>
  </conditionalFormatting>
  <conditionalFormatting sqref="AB1931:AB1932">
    <cfRule type="cellIs" dxfId="7159" priority="803" stopIfTrue="1" operator="greaterThan">
      <formula>0</formula>
    </cfRule>
    <cfRule type="cellIs" dxfId="7158" priority="804" stopIfTrue="1" operator="lessThan">
      <formula>0</formula>
    </cfRule>
  </conditionalFormatting>
  <conditionalFormatting sqref="AE1931:AE1932">
    <cfRule type="cellIs" dxfId="7157" priority="801" stopIfTrue="1" operator="greaterThan">
      <formula>0</formula>
    </cfRule>
    <cfRule type="cellIs" dxfId="7156" priority="802" stopIfTrue="1" operator="lessThan">
      <formula>0</formula>
    </cfRule>
  </conditionalFormatting>
  <conditionalFormatting sqref="AH1931:AH1932">
    <cfRule type="cellIs" dxfId="7155" priority="799" stopIfTrue="1" operator="greaterThan">
      <formula>0</formula>
    </cfRule>
    <cfRule type="cellIs" dxfId="7154" priority="800" stopIfTrue="1" operator="lessThan">
      <formula>0</formula>
    </cfRule>
  </conditionalFormatting>
  <conditionalFormatting sqref="AK1931:AK1932">
    <cfRule type="cellIs" dxfId="7153" priority="797" stopIfTrue="1" operator="greaterThan">
      <formula>0</formula>
    </cfRule>
    <cfRule type="cellIs" dxfId="7152" priority="798" stopIfTrue="1" operator="lessThan">
      <formula>0</formula>
    </cfRule>
  </conditionalFormatting>
  <conditionalFormatting sqref="AE1891">
    <cfRule type="cellIs" dxfId="7151" priority="795" stopIfTrue="1" operator="greaterThan">
      <formula>0</formula>
    </cfRule>
    <cfRule type="cellIs" dxfId="7150" priority="796" stopIfTrue="1" operator="lessThan">
      <formula>0</formula>
    </cfRule>
  </conditionalFormatting>
  <conditionalFormatting sqref="AH1891">
    <cfRule type="cellIs" dxfId="7149" priority="793" stopIfTrue="1" operator="greaterThan">
      <formula>0</formula>
    </cfRule>
    <cfRule type="cellIs" dxfId="7148" priority="794" stopIfTrue="1" operator="lessThan">
      <formula>0</formula>
    </cfRule>
  </conditionalFormatting>
  <conditionalFormatting sqref="AB1872">
    <cfRule type="cellIs" dxfId="7147" priority="789" stopIfTrue="1" operator="greaterThan">
      <formula>0</formula>
    </cfRule>
    <cfRule type="cellIs" dxfId="7146" priority="790" stopIfTrue="1" operator="lessThan">
      <formula>0</formula>
    </cfRule>
  </conditionalFormatting>
  <conditionalFormatting sqref="AB1872">
    <cfRule type="cellIs" dxfId="7145" priority="787" stopIfTrue="1" operator="greaterThan">
      <formula>0</formula>
    </cfRule>
    <cfRule type="cellIs" dxfId="7144" priority="788" stopIfTrue="1" operator="lessThan">
      <formula>0</formula>
    </cfRule>
  </conditionalFormatting>
  <conditionalFormatting sqref="AB1872">
    <cfRule type="cellIs" dxfId="7143" priority="785" stopIfTrue="1" operator="greaterThan">
      <formula>0</formula>
    </cfRule>
    <cfRule type="cellIs" dxfId="7142" priority="786" stopIfTrue="1" operator="lessThan">
      <formula>0</formula>
    </cfRule>
  </conditionalFormatting>
  <conditionalFormatting sqref="AB1872">
    <cfRule type="cellIs" dxfId="7141" priority="783" stopIfTrue="1" operator="greaterThan">
      <formula>0</formula>
    </cfRule>
    <cfRule type="cellIs" dxfId="7140" priority="784" stopIfTrue="1" operator="lessThan">
      <formula>0</formula>
    </cfRule>
  </conditionalFormatting>
  <conditionalFormatting sqref="AB1872">
    <cfRule type="cellIs" dxfId="7139" priority="781" stopIfTrue="1" operator="greaterThan">
      <formula>0</formula>
    </cfRule>
    <cfRule type="cellIs" dxfId="7138" priority="782" stopIfTrue="1" operator="lessThan">
      <formula>0</formula>
    </cfRule>
  </conditionalFormatting>
  <conditionalFormatting sqref="AE1872">
    <cfRule type="cellIs" dxfId="7137" priority="779" stopIfTrue="1" operator="greaterThan">
      <formula>0</formula>
    </cfRule>
    <cfRule type="cellIs" dxfId="7136" priority="780" stopIfTrue="1" operator="lessThan">
      <formula>0</formula>
    </cfRule>
  </conditionalFormatting>
  <conditionalFormatting sqref="AH1872">
    <cfRule type="cellIs" dxfId="7135" priority="777" stopIfTrue="1" operator="greaterThan">
      <formula>0</formula>
    </cfRule>
    <cfRule type="cellIs" dxfId="7134" priority="778" stopIfTrue="1" operator="lessThan">
      <formula>0</formula>
    </cfRule>
  </conditionalFormatting>
  <conditionalFormatting sqref="AH1872">
    <cfRule type="cellIs" dxfId="7133" priority="775" stopIfTrue="1" operator="greaterThan">
      <formula>0</formula>
    </cfRule>
    <cfRule type="cellIs" dxfId="7132" priority="776" stopIfTrue="1" operator="lessThan">
      <formula>0</formula>
    </cfRule>
  </conditionalFormatting>
  <conditionalFormatting sqref="AH1872">
    <cfRule type="cellIs" dxfId="7131" priority="773" stopIfTrue="1" operator="greaterThan">
      <formula>0</formula>
    </cfRule>
    <cfRule type="cellIs" dxfId="7130" priority="774" stopIfTrue="1" operator="lessThan">
      <formula>0</formula>
    </cfRule>
  </conditionalFormatting>
  <conditionalFormatting sqref="AH1872">
    <cfRule type="cellIs" dxfId="7129" priority="771" stopIfTrue="1" operator="greaterThan">
      <formula>0</formula>
    </cfRule>
    <cfRule type="cellIs" dxfId="7128" priority="772" stopIfTrue="1" operator="lessThan">
      <formula>0</formula>
    </cfRule>
  </conditionalFormatting>
  <conditionalFormatting sqref="AH1872">
    <cfRule type="cellIs" dxfId="7127" priority="769" stopIfTrue="1" operator="greaterThan">
      <formula>0</formula>
    </cfRule>
    <cfRule type="cellIs" dxfId="7126" priority="770" stopIfTrue="1" operator="lessThan">
      <formula>0</formula>
    </cfRule>
  </conditionalFormatting>
  <conditionalFormatting sqref="T1937">
    <cfRule type="cellIs" dxfId="7125" priority="767" stopIfTrue="1" operator="lessThan">
      <formula>0</formula>
    </cfRule>
    <cfRule type="cellIs" dxfId="7124" priority="768" stopIfTrue="1" operator="greaterThan">
      <formula>0</formula>
    </cfRule>
  </conditionalFormatting>
  <conditionalFormatting sqref="AB1936">
    <cfRule type="cellIs" dxfId="7123" priority="765" stopIfTrue="1" operator="greaterThan">
      <formula>0</formula>
    </cfRule>
    <cfRule type="cellIs" dxfId="7122" priority="766" stopIfTrue="1" operator="lessThan">
      <formula>0</formula>
    </cfRule>
  </conditionalFormatting>
  <conditionalFormatting sqref="AE1936">
    <cfRule type="cellIs" dxfId="7121" priority="763" stopIfTrue="1" operator="greaterThan">
      <formula>0</formula>
    </cfRule>
    <cfRule type="cellIs" dxfId="7120" priority="764" stopIfTrue="1" operator="lessThan">
      <formula>0</formula>
    </cfRule>
  </conditionalFormatting>
  <conditionalFormatting sqref="AE1936">
    <cfRule type="cellIs" dxfId="7119" priority="761" stopIfTrue="1" operator="greaterThan">
      <formula>0</formula>
    </cfRule>
    <cfRule type="cellIs" dxfId="7118" priority="762" stopIfTrue="1" operator="lessThan">
      <formula>0</formula>
    </cfRule>
  </conditionalFormatting>
  <conditionalFormatting sqref="AE1936">
    <cfRule type="cellIs" dxfId="7117" priority="759" stopIfTrue="1" operator="greaterThan">
      <formula>0</formula>
    </cfRule>
    <cfRule type="cellIs" dxfId="7116" priority="760" stopIfTrue="1" operator="lessThan">
      <formula>0</formula>
    </cfRule>
  </conditionalFormatting>
  <conditionalFormatting sqref="AE1936">
    <cfRule type="cellIs" dxfId="7115" priority="757" stopIfTrue="1" operator="greaterThan">
      <formula>0</formula>
    </cfRule>
    <cfRule type="cellIs" dxfId="7114" priority="758" stopIfTrue="1" operator="lessThan">
      <formula>0</formula>
    </cfRule>
  </conditionalFormatting>
  <conditionalFormatting sqref="AE1936">
    <cfRule type="cellIs" dxfId="7113" priority="755" stopIfTrue="1" operator="greaterThan">
      <formula>0</formula>
    </cfRule>
    <cfRule type="cellIs" dxfId="7112" priority="756" stopIfTrue="1" operator="lessThan">
      <formula>0</formula>
    </cfRule>
  </conditionalFormatting>
  <conditionalFormatting sqref="AH1936">
    <cfRule type="cellIs" dxfId="7111" priority="753" stopIfTrue="1" operator="greaterThan">
      <formula>0</formula>
    </cfRule>
    <cfRule type="cellIs" dxfId="7110" priority="754" stopIfTrue="1" operator="lessThan">
      <formula>0</formula>
    </cfRule>
  </conditionalFormatting>
  <conditionalFormatting sqref="AE1938 AE1941">
    <cfRule type="cellIs" dxfId="7109" priority="751" stopIfTrue="1" operator="greaterThan">
      <formula>0</formula>
    </cfRule>
    <cfRule type="cellIs" dxfId="7108" priority="752" stopIfTrue="1" operator="lessThan">
      <formula>0</formula>
    </cfRule>
  </conditionalFormatting>
  <conditionalFormatting sqref="AE1938 AE1941">
    <cfRule type="cellIs" dxfId="7107" priority="749" stopIfTrue="1" operator="greaterThan">
      <formula>0</formula>
    </cfRule>
    <cfRule type="cellIs" dxfId="7106" priority="750" stopIfTrue="1" operator="lessThan">
      <formula>0</formula>
    </cfRule>
  </conditionalFormatting>
  <conditionalFormatting sqref="AE1938 AE1941">
    <cfRule type="cellIs" dxfId="7105" priority="747" stopIfTrue="1" operator="greaterThan">
      <formula>0</formula>
    </cfRule>
    <cfRule type="cellIs" dxfId="7104" priority="748" stopIfTrue="1" operator="lessThan">
      <formula>0</formula>
    </cfRule>
  </conditionalFormatting>
  <conditionalFormatting sqref="AE1938 AE1941">
    <cfRule type="cellIs" dxfId="7103" priority="745" stopIfTrue="1" operator="greaterThan">
      <formula>0</formula>
    </cfRule>
    <cfRule type="cellIs" dxfId="7102" priority="746" stopIfTrue="1" operator="lessThan">
      <formula>0</formula>
    </cfRule>
  </conditionalFormatting>
  <conditionalFormatting sqref="AE1938 AE1941">
    <cfRule type="cellIs" dxfId="7101" priority="743" stopIfTrue="1" operator="greaterThan">
      <formula>0</formula>
    </cfRule>
    <cfRule type="cellIs" dxfId="7100" priority="744" stopIfTrue="1" operator="lessThan">
      <formula>0</formula>
    </cfRule>
  </conditionalFormatting>
  <conditionalFormatting sqref="AE1939">
    <cfRule type="cellIs" dxfId="7099" priority="739" stopIfTrue="1" operator="greaterThan">
      <formula>0</formula>
    </cfRule>
    <cfRule type="cellIs" dxfId="7098" priority="740" stopIfTrue="1" operator="lessThan">
      <formula>0</formula>
    </cfRule>
  </conditionalFormatting>
  <conditionalFormatting sqref="AE1942 AE1945 AE1947:AE1948">
    <cfRule type="cellIs" dxfId="7097" priority="737" stopIfTrue="1" operator="greaterThan">
      <formula>0</formula>
    </cfRule>
    <cfRule type="cellIs" dxfId="7096" priority="738" stopIfTrue="1" operator="lessThan">
      <formula>0</formula>
    </cfRule>
  </conditionalFormatting>
  <conditionalFormatting sqref="AB1942 AB1945 AB1947:AB1948">
    <cfRule type="cellIs" dxfId="7095" priority="735" stopIfTrue="1" operator="greaterThan">
      <formula>0</formula>
    </cfRule>
    <cfRule type="cellIs" dxfId="7094" priority="736" stopIfTrue="1" operator="lessThan">
      <formula>0</formula>
    </cfRule>
  </conditionalFormatting>
  <conditionalFormatting sqref="AB1943">
    <cfRule type="cellIs" dxfId="7093" priority="733" stopIfTrue="1" operator="greaterThan">
      <formula>0</formula>
    </cfRule>
    <cfRule type="cellIs" dxfId="7092" priority="734" stopIfTrue="1" operator="lessThan">
      <formula>0</formula>
    </cfRule>
  </conditionalFormatting>
  <conditionalFormatting sqref="AE1943">
    <cfRule type="cellIs" dxfId="7091" priority="731" stopIfTrue="1" operator="greaterThan">
      <formula>0</formula>
    </cfRule>
    <cfRule type="cellIs" dxfId="7090" priority="732" stopIfTrue="1" operator="lessThan">
      <formula>0</formula>
    </cfRule>
  </conditionalFormatting>
  <conditionalFormatting sqref="AH1943:AH1944">
    <cfRule type="cellIs" dxfId="7089" priority="729" stopIfTrue="1" operator="greaterThan">
      <formula>0</formula>
    </cfRule>
    <cfRule type="cellIs" dxfId="7088" priority="730" stopIfTrue="1" operator="lessThan">
      <formula>0</formula>
    </cfRule>
  </conditionalFormatting>
  <conditionalFormatting sqref="AH1943:AH1944">
    <cfRule type="cellIs" dxfId="7087" priority="727" stopIfTrue="1" operator="greaterThan">
      <formula>0</formula>
    </cfRule>
    <cfRule type="cellIs" dxfId="7086" priority="728" stopIfTrue="1" operator="lessThan">
      <formula>0</formula>
    </cfRule>
  </conditionalFormatting>
  <conditionalFormatting sqref="AH1943:AH1944">
    <cfRule type="cellIs" dxfId="7085" priority="725" stopIfTrue="1" operator="greaterThan">
      <formula>0</formula>
    </cfRule>
    <cfRule type="cellIs" dxfId="7084" priority="726" stopIfTrue="1" operator="lessThan">
      <formula>0</formula>
    </cfRule>
  </conditionalFormatting>
  <conditionalFormatting sqref="AB1944">
    <cfRule type="cellIs" dxfId="7083" priority="723" stopIfTrue="1" operator="greaterThan">
      <formula>0</formula>
    </cfRule>
    <cfRule type="cellIs" dxfId="7082" priority="724" stopIfTrue="1" operator="lessThan">
      <formula>0</formula>
    </cfRule>
  </conditionalFormatting>
  <conditionalFormatting sqref="AE1944">
    <cfRule type="cellIs" dxfId="7081" priority="721" stopIfTrue="1" operator="greaterThan">
      <formula>0</formula>
    </cfRule>
    <cfRule type="cellIs" dxfId="7080" priority="722" stopIfTrue="1" operator="lessThan">
      <formula>0</formula>
    </cfRule>
  </conditionalFormatting>
  <conditionalFormatting sqref="AE1949:AE1950">
    <cfRule type="cellIs" dxfId="7079" priority="719" stopIfTrue="1" operator="greaterThan">
      <formula>0</formula>
    </cfRule>
    <cfRule type="cellIs" dxfId="7078" priority="720" stopIfTrue="1" operator="lessThan">
      <formula>0</formula>
    </cfRule>
  </conditionalFormatting>
  <conditionalFormatting sqref="AH1949:AH1950">
    <cfRule type="cellIs" dxfId="7077" priority="717" stopIfTrue="1" operator="greaterThan">
      <formula>0</formula>
    </cfRule>
    <cfRule type="cellIs" dxfId="7076" priority="718" stopIfTrue="1" operator="lessThan">
      <formula>0</formula>
    </cfRule>
  </conditionalFormatting>
  <conditionalFormatting sqref="AB1949">
    <cfRule type="cellIs" dxfId="7075" priority="715" stopIfTrue="1" operator="greaterThan">
      <formula>0</formula>
    </cfRule>
    <cfRule type="cellIs" dxfId="7074" priority="716" stopIfTrue="1" operator="lessThan">
      <formula>0</formula>
    </cfRule>
  </conditionalFormatting>
  <conditionalFormatting sqref="AK1949">
    <cfRule type="cellIs" dxfId="7073" priority="713" stopIfTrue="1" operator="greaterThan">
      <formula>0</formula>
    </cfRule>
    <cfRule type="cellIs" dxfId="7072" priority="714" stopIfTrue="1" operator="lessThan">
      <formula>0</formula>
    </cfRule>
  </conditionalFormatting>
  <conditionalFormatting sqref="AK1949">
    <cfRule type="cellIs" dxfId="7071" priority="711" stopIfTrue="1" operator="greaterThan">
      <formula>0</formula>
    </cfRule>
    <cfRule type="cellIs" dxfId="7070" priority="712" stopIfTrue="1" operator="lessThan">
      <formula>0</formula>
    </cfRule>
  </conditionalFormatting>
  <conditionalFormatting sqref="AK1949">
    <cfRule type="cellIs" dxfId="7069" priority="709" stopIfTrue="1" operator="greaterThan">
      <formula>0</formula>
    </cfRule>
    <cfRule type="cellIs" dxfId="7068" priority="710" stopIfTrue="1" operator="lessThan">
      <formula>0</formula>
    </cfRule>
  </conditionalFormatting>
  <conditionalFormatting sqref="AK1949">
    <cfRule type="cellIs" dxfId="7067" priority="707" stopIfTrue="1" operator="greaterThan">
      <formula>0</formula>
    </cfRule>
    <cfRule type="cellIs" dxfId="7066" priority="708" stopIfTrue="1" operator="lessThan">
      <formula>0</formula>
    </cfRule>
  </conditionalFormatting>
  <conditionalFormatting sqref="AK1949">
    <cfRule type="cellIs" dxfId="7065" priority="705" stopIfTrue="1" operator="greaterThan">
      <formula>0</formula>
    </cfRule>
    <cfRule type="cellIs" dxfId="7064" priority="706" stopIfTrue="1" operator="lessThan">
      <formula>0</formula>
    </cfRule>
  </conditionalFormatting>
  <conditionalFormatting sqref="AB1950">
    <cfRule type="cellIs" dxfId="7063" priority="703" stopIfTrue="1" operator="greaterThan">
      <formula>0</formula>
    </cfRule>
    <cfRule type="cellIs" dxfId="7062" priority="704" stopIfTrue="1" operator="lessThan">
      <formula>0</formula>
    </cfRule>
  </conditionalFormatting>
  <conditionalFormatting sqref="AB1950">
    <cfRule type="cellIs" dxfId="7061" priority="701" stopIfTrue="1" operator="greaterThan">
      <formula>0</formula>
    </cfRule>
    <cfRule type="cellIs" dxfId="7060" priority="702" stopIfTrue="1" operator="lessThan">
      <formula>0</formula>
    </cfRule>
  </conditionalFormatting>
  <conditionalFormatting sqref="AB1950">
    <cfRule type="cellIs" dxfId="7059" priority="699" stopIfTrue="1" operator="greaterThan">
      <formula>0</formula>
    </cfRule>
    <cfRule type="cellIs" dxfId="7058" priority="700" stopIfTrue="1" operator="lessThan">
      <formula>0</formula>
    </cfRule>
  </conditionalFormatting>
  <conditionalFormatting sqref="AB1950">
    <cfRule type="cellIs" dxfId="7057" priority="697" stopIfTrue="1" operator="greaterThan">
      <formula>0</formula>
    </cfRule>
    <cfRule type="cellIs" dxfId="7056" priority="698" stopIfTrue="1" operator="lessThan">
      <formula>0</formula>
    </cfRule>
  </conditionalFormatting>
  <conditionalFormatting sqref="AB1950">
    <cfRule type="cellIs" dxfId="7055" priority="695" stopIfTrue="1" operator="greaterThan">
      <formula>0</formula>
    </cfRule>
    <cfRule type="cellIs" dxfId="7054" priority="696" stopIfTrue="1" operator="lessThan">
      <formula>0</formula>
    </cfRule>
  </conditionalFormatting>
  <conditionalFormatting sqref="T1955">
    <cfRule type="cellIs" dxfId="7053" priority="693" stopIfTrue="1" operator="lessThan">
      <formula>0</formula>
    </cfRule>
    <cfRule type="cellIs" dxfId="7052" priority="694" stopIfTrue="1" operator="greaterThan">
      <formula>0</formula>
    </cfRule>
  </conditionalFormatting>
  <conditionalFormatting sqref="T1959">
    <cfRule type="cellIs" dxfId="7051" priority="691" stopIfTrue="1" operator="lessThan">
      <formula>0</formula>
    </cfRule>
    <cfRule type="cellIs" dxfId="7050" priority="692" stopIfTrue="1" operator="greaterThan">
      <formula>0</formula>
    </cfRule>
  </conditionalFormatting>
  <conditionalFormatting sqref="AX1947">
    <cfRule type="cellIs" dxfId="7049" priority="689" stopIfTrue="1" operator="greaterThan">
      <formula>0</formula>
    </cfRule>
    <cfRule type="cellIs" dxfId="7048" priority="690" stopIfTrue="1" operator="lessThan">
      <formula>0</formula>
    </cfRule>
  </conditionalFormatting>
  <conditionalFormatting sqref="AX1944">
    <cfRule type="cellIs" dxfId="7047" priority="687" stopIfTrue="1" operator="greaterThan">
      <formula>0</formula>
    </cfRule>
    <cfRule type="cellIs" dxfId="7046" priority="688" stopIfTrue="1" operator="lessThan">
      <formula>0</formula>
    </cfRule>
  </conditionalFormatting>
  <conditionalFormatting sqref="AB1951">
    <cfRule type="cellIs" dxfId="7045" priority="685" stopIfTrue="1" operator="greaterThan">
      <formula>0</formula>
    </cfRule>
    <cfRule type="cellIs" dxfId="7044" priority="686" stopIfTrue="1" operator="lessThan">
      <formula>0</formula>
    </cfRule>
  </conditionalFormatting>
  <conditionalFormatting sqref="AE1924">
    <cfRule type="cellIs" dxfId="7043" priority="681" stopIfTrue="1" operator="greaterThan">
      <formula>0</formula>
    </cfRule>
    <cfRule type="cellIs" dxfId="7042" priority="682" stopIfTrue="1" operator="lessThan">
      <formula>0</formula>
    </cfRule>
  </conditionalFormatting>
  <conditionalFormatting sqref="AE1951">
    <cfRule type="cellIs" dxfId="7041" priority="679" stopIfTrue="1" operator="greaterThan">
      <formula>0</formula>
    </cfRule>
    <cfRule type="cellIs" dxfId="7040" priority="680" stopIfTrue="1" operator="lessThan">
      <formula>0</formula>
    </cfRule>
  </conditionalFormatting>
  <conditionalFormatting sqref="AH1924">
    <cfRule type="cellIs" dxfId="7039" priority="677" stopIfTrue="1" operator="greaterThan">
      <formula>0</formula>
    </cfRule>
    <cfRule type="cellIs" dxfId="7038" priority="678" stopIfTrue="1" operator="lessThan">
      <formula>0</formula>
    </cfRule>
  </conditionalFormatting>
  <conditionalFormatting sqref="AH1951">
    <cfRule type="cellIs" dxfId="7037" priority="675" stopIfTrue="1" operator="greaterThan">
      <formula>0</formula>
    </cfRule>
    <cfRule type="cellIs" dxfId="7036" priority="676" stopIfTrue="1" operator="lessThan">
      <formula>0</formula>
    </cfRule>
  </conditionalFormatting>
  <conditionalFormatting sqref="AK1951">
    <cfRule type="cellIs" dxfId="7035" priority="673" stopIfTrue="1" operator="greaterThan">
      <formula>0</formula>
    </cfRule>
    <cfRule type="cellIs" dxfId="7034" priority="674" stopIfTrue="1" operator="lessThan">
      <formula>0</formula>
    </cfRule>
  </conditionalFormatting>
  <conditionalFormatting sqref="AN1931:AN1932">
    <cfRule type="cellIs" dxfId="7033" priority="663" stopIfTrue="1" operator="greaterThan">
      <formula>0</formula>
    </cfRule>
    <cfRule type="cellIs" dxfId="7032" priority="664" stopIfTrue="1" operator="lessThan">
      <formula>0</formula>
    </cfRule>
  </conditionalFormatting>
  <conditionalFormatting sqref="AB1960">
    <cfRule type="cellIs" dxfId="7031" priority="659" stopIfTrue="1" operator="greaterThan">
      <formula>0</formula>
    </cfRule>
    <cfRule type="cellIs" dxfId="7030" priority="660" stopIfTrue="1" operator="lessThan">
      <formula>0</formula>
    </cfRule>
  </conditionalFormatting>
  <conditionalFormatting sqref="AE1960">
    <cfRule type="cellIs" dxfId="7029" priority="657" stopIfTrue="1" operator="greaterThan">
      <formula>0</formula>
    </cfRule>
    <cfRule type="cellIs" dxfId="7028" priority="658" stopIfTrue="1" operator="lessThan">
      <formula>0</formula>
    </cfRule>
  </conditionalFormatting>
  <conditionalFormatting sqref="AB1964">
    <cfRule type="cellIs" dxfId="7027" priority="653" stopIfTrue="1" operator="greaterThan">
      <formula>0</formula>
    </cfRule>
    <cfRule type="cellIs" dxfId="7026" priority="654" stopIfTrue="1" operator="lessThan">
      <formula>0</formula>
    </cfRule>
  </conditionalFormatting>
  <conditionalFormatting sqref="AB1964">
    <cfRule type="cellIs" dxfId="7025" priority="651" stopIfTrue="1" operator="greaterThan">
      <formula>0</formula>
    </cfRule>
    <cfRule type="cellIs" dxfId="7024" priority="652" stopIfTrue="1" operator="lessThan">
      <formula>0</formula>
    </cfRule>
  </conditionalFormatting>
  <conditionalFormatting sqref="AB1964">
    <cfRule type="cellIs" dxfId="7023" priority="649" stopIfTrue="1" operator="greaterThan">
      <formula>0</formula>
    </cfRule>
    <cfRule type="cellIs" dxfId="7022" priority="650" stopIfTrue="1" operator="lessThan">
      <formula>0</formula>
    </cfRule>
  </conditionalFormatting>
  <conditionalFormatting sqref="AE1964">
    <cfRule type="cellIs" dxfId="7021" priority="647" stopIfTrue="1" operator="greaterThan">
      <formula>0</formula>
    </cfRule>
    <cfRule type="cellIs" dxfId="7020" priority="648" stopIfTrue="1" operator="lessThan">
      <formula>0</formula>
    </cfRule>
  </conditionalFormatting>
  <conditionalFormatting sqref="AH1964">
    <cfRule type="cellIs" dxfId="7019" priority="645" stopIfTrue="1" operator="greaterThan">
      <formula>0</formula>
    </cfRule>
    <cfRule type="cellIs" dxfId="7018" priority="646" stopIfTrue="1" operator="lessThan">
      <formula>0</formula>
    </cfRule>
  </conditionalFormatting>
  <conditionalFormatting sqref="AH1964">
    <cfRule type="cellIs" dxfId="7017" priority="643" stopIfTrue="1" operator="greaterThan">
      <formula>0</formula>
    </cfRule>
    <cfRule type="cellIs" dxfId="7016" priority="644" stopIfTrue="1" operator="lessThan">
      <formula>0</formula>
    </cfRule>
  </conditionalFormatting>
  <conditionalFormatting sqref="AH1964">
    <cfRule type="cellIs" dxfId="7015" priority="641" stopIfTrue="1" operator="greaterThan">
      <formula>0</formula>
    </cfRule>
    <cfRule type="cellIs" dxfId="7014" priority="642" stopIfTrue="1" operator="lessThan">
      <formula>0</formula>
    </cfRule>
  </conditionalFormatting>
  <conditionalFormatting sqref="T1988">
    <cfRule type="cellIs" dxfId="7013" priority="639" stopIfTrue="1" operator="lessThan">
      <formula>0</formula>
    </cfRule>
    <cfRule type="cellIs" dxfId="7012" priority="640" stopIfTrue="1" operator="greaterThan">
      <formula>0</formula>
    </cfRule>
  </conditionalFormatting>
  <conditionalFormatting sqref="AB1984 AB1986:AB1987">
    <cfRule type="cellIs" dxfId="7011" priority="637" stopIfTrue="1" operator="greaterThan">
      <formula>0</formula>
    </cfRule>
    <cfRule type="cellIs" dxfId="7010" priority="638" stopIfTrue="1" operator="lessThan">
      <formula>0</formula>
    </cfRule>
  </conditionalFormatting>
  <conditionalFormatting sqref="AE1984 AE1986:AE1987">
    <cfRule type="cellIs" dxfId="7009" priority="635" stopIfTrue="1" operator="greaterThan">
      <formula>0</formula>
    </cfRule>
    <cfRule type="cellIs" dxfId="7008" priority="636" stopIfTrue="1" operator="lessThan">
      <formula>0</formula>
    </cfRule>
  </conditionalFormatting>
  <conditionalFormatting sqref="AX1979">
    <cfRule type="cellIs" dxfId="7007" priority="633" stopIfTrue="1" operator="greaterThan">
      <formula>0</formula>
    </cfRule>
    <cfRule type="cellIs" dxfId="7006" priority="634" stopIfTrue="1" operator="lessThan">
      <formula>0</formula>
    </cfRule>
  </conditionalFormatting>
  <conditionalFormatting sqref="AB1970">
    <cfRule type="cellIs" dxfId="7005" priority="631" stopIfTrue="1" operator="greaterThan">
      <formula>0</formula>
    </cfRule>
    <cfRule type="cellIs" dxfId="7004" priority="632" stopIfTrue="1" operator="lessThan">
      <formula>0</formula>
    </cfRule>
  </conditionalFormatting>
  <conditionalFormatting sqref="AE1970">
    <cfRule type="cellIs" dxfId="7003" priority="629" stopIfTrue="1" operator="greaterThan">
      <formula>0</formula>
    </cfRule>
    <cfRule type="cellIs" dxfId="7002" priority="630" stopIfTrue="1" operator="lessThan">
      <formula>0</formula>
    </cfRule>
  </conditionalFormatting>
  <conditionalFormatting sqref="AH1970">
    <cfRule type="cellIs" dxfId="7001" priority="627" stopIfTrue="1" operator="greaterThan">
      <formula>0</formula>
    </cfRule>
    <cfRule type="cellIs" dxfId="7000" priority="628" stopIfTrue="1" operator="lessThan">
      <formula>0</formula>
    </cfRule>
  </conditionalFormatting>
  <conditionalFormatting sqref="AB1981">
    <cfRule type="cellIs" dxfId="6999" priority="625" stopIfTrue="1" operator="greaterThan">
      <formula>0</formula>
    </cfRule>
    <cfRule type="cellIs" dxfId="6998" priority="626" stopIfTrue="1" operator="lessThan">
      <formula>0</formula>
    </cfRule>
  </conditionalFormatting>
  <conditionalFormatting sqref="AE1981">
    <cfRule type="cellIs" dxfId="6997" priority="623" stopIfTrue="1" operator="greaterThan">
      <formula>0</formula>
    </cfRule>
    <cfRule type="cellIs" dxfId="6996" priority="624" stopIfTrue="1" operator="lessThan">
      <formula>0</formula>
    </cfRule>
  </conditionalFormatting>
  <conditionalFormatting sqref="AH1981">
    <cfRule type="cellIs" dxfId="6995" priority="621" stopIfTrue="1" operator="greaterThan">
      <formula>0</formula>
    </cfRule>
    <cfRule type="cellIs" dxfId="6994" priority="622" stopIfTrue="1" operator="lessThan">
      <formula>0</formula>
    </cfRule>
  </conditionalFormatting>
  <conditionalFormatting sqref="AK1981">
    <cfRule type="cellIs" dxfId="6993" priority="619" stopIfTrue="1" operator="greaterThan">
      <formula>0</formula>
    </cfRule>
    <cfRule type="cellIs" dxfId="6992" priority="620" stopIfTrue="1" operator="lessThan">
      <formula>0</formula>
    </cfRule>
  </conditionalFormatting>
  <conditionalFormatting sqref="AH1984">
    <cfRule type="cellIs" dxfId="6991" priority="617" stopIfTrue="1" operator="greaterThan">
      <formula>0</formula>
    </cfRule>
    <cfRule type="cellIs" dxfId="6990" priority="618" stopIfTrue="1" operator="lessThan">
      <formula>0</formula>
    </cfRule>
  </conditionalFormatting>
  <conditionalFormatting sqref="AK1984">
    <cfRule type="cellIs" dxfId="6989" priority="615" stopIfTrue="1" operator="greaterThan">
      <formula>0</formula>
    </cfRule>
    <cfRule type="cellIs" dxfId="6988" priority="616" stopIfTrue="1" operator="lessThan">
      <formula>0</formula>
    </cfRule>
  </conditionalFormatting>
  <conditionalFormatting sqref="AN1984">
    <cfRule type="cellIs" dxfId="6987" priority="613" stopIfTrue="1" operator="greaterThan">
      <formula>0</formula>
    </cfRule>
    <cfRule type="cellIs" dxfId="6986" priority="614" stopIfTrue="1" operator="lessThan">
      <formula>0</formula>
    </cfRule>
  </conditionalFormatting>
  <conditionalFormatting sqref="AE1985">
    <cfRule type="cellIs" dxfId="6985" priority="611" stopIfTrue="1" operator="greaterThan">
      <formula>0</formula>
    </cfRule>
    <cfRule type="cellIs" dxfId="6984" priority="612" stopIfTrue="1" operator="lessThan">
      <formula>0</formula>
    </cfRule>
  </conditionalFormatting>
  <conditionalFormatting sqref="AH1985">
    <cfRule type="cellIs" dxfId="6983" priority="609" stopIfTrue="1" operator="greaterThan">
      <formula>0</formula>
    </cfRule>
    <cfRule type="cellIs" dxfId="6982" priority="610" stopIfTrue="1" operator="lessThan">
      <formula>0</formula>
    </cfRule>
  </conditionalFormatting>
  <conditionalFormatting sqref="AB1985">
    <cfRule type="cellIs" dxfId="6981" priority="607" stopIfTrue="1" operator="greaterThan">
      <formula>0</formula>
    </cfRule>
    <cfRule type="cellIs" dxfId="6980" priority="608" stopIfTrue="1" operator="lessThan">
      <formula>0</formula>
    </cfRule>
  </conditionalFormatting>
  <conditionalFormatting sqref="AK1985">
    <cfRule type="cellIs" dxfId="6979" priority="605" stopIfTrue="1" operator="greaterThan">
      <formula>0</formula>
    </cfRule>
    <cfRule type="cellIs" dxfId="6978" priority="606" stopIfTrue="1" operator="lessThan">
      <formula>0</formula>
    </cfRule>
  </conditionalFormatting>
  <conditionalFormatting sqref="AK1985">
    <cfRule type="cellIs" dxfId="6977" priority="603" stopIfTrue="1" operator="greaterThan">
      <formula>0</formula>
    </cfRule>
    <cfRule type="cellIs" dxfId="6976" priority="604" stopIfTrue="1" operator="lessThan">
      <formula>0</formula>
    </cfRule>
  </conditionalFormatting>
  <conditionalFormatting sqref="AK1985">
    <cfRule type="cellIs" dxfId="6975" priority="601" stopIfTrue="1" operator="greaterThan">
      <formula>0</formula>
    </cfRule>
    <cfRule type="cellIs" dxfId="6974" priority="602" stopIfTrue="1" operator="lessThan">
      <formula>0</formula>
    </cfRule>
  </conditionalFormatting>
  <conditionalFormatting sqref="AK1985">
    <cfRule type="cellIs" dxfId="6973" priority="599" stopIfTrue="1" operator="greaterThan">
      <formula>0</formula>
    </cfRule>
    <cfRule type="cellIs" dxfId="6972" priority="600" stopIfTrue="1" operator="lessThan">
      <formula>0</formula>
    </cfRule>
  </conditionalFormatting>
  <conditionalFormatting sqref="AK1985">
    <cfRule type="cellIs" dxfId="6971" priority="597" stopIfTrue="1" operator="greaterThan">
      <formula>0</formula>
    </cfRule>
    <cfRule type="cellIs" dxfId="6970" priority="598" stopIfTrue="1" operator="lessThan">
      <formula>0</formula>
    </cfRule>
  </conditionalFormatting>
  <conditionalFormatting sqref="AB1963">
    <cfRule type="cellIs" dxfId="6969" priority="583" stopIfTrue="1" operator="greaterThan">
      <formula>0</formula>
    </cfRule>
    <cfRule type="cellIs" dxfId="6968" priority="584" stopIfTrue="1" operator="lessThan">
      <formula>0</formula>
    </cfRule>
  </conditionalFormatting>
  <conditionalFormatting sqref="AE1963">
    <cfRule type="cellIs" dxfId="6967" priority="581" stopIfTrue="1" operator="greaterThan">
      <formula>0</formula>
    </cfRule>
    <cfRule type="cellIs" dxfId="6966" priority="582" stopIfTrue="1" operator="lessThan">
      <formula>0</formula>
    </cfRule>
  </conditionalFormatting>
  <conditionalFormatting sqref="AH1963">
    <cfRule type="cellIs" dxfId="6965" priority="579" stopIfTrue="1" operator="greaterThan">
      <formula>0</formula>
    </cfRule>
    <cfRule type="cellIs" dxfId="6964" priority="580" stopIfTrue="1" operator="lessThan">
      <formula>0</formula>
    </cfRule>
  </conditionalFormatting>
  <conditionalFormatting sqref="AK1963">
    <cfRule type="cellIs" dxfId="6963" priority="577" stopIfTrue="1" operator="greaterThan">
      <formula>0</formula>
    </cfRule>
    <cfRule type="cellIs" dxfId="6962" priority="578" stopIfTrue="1" operator="lessThan">
      <formula>0</formula>
    </cfRule>
  </conditionalFormatting>
  <conditionalFormatting sqref="AN1963">
    <cfRule type="cellIs" dxfId="6961" priority="575" stopIfTrue="1" operator="greaterThan">
      <formula>0</formula>
    </cfRule>
    <cfRule type="cellIs" dxfId="6960" priority="576" stopIfTrue="1" operator="lessThan">
      <formula>0</formula>
    </cfRule>
  </conditionalFormatting>
  <conditionalFormatting sqref="AB1972">
    <cfRule type="cellIs" dxfId="6959" priority="573" stopIfTrue="1" operator="greaterThan">
      <formula>0</formula>
    </cfRule>
    <cfRule type="cellIs" dxfId="6958" priority="574" stopIfTrue="1" operator="lessThan">
      <formula>0</formula>
    </cfRule>
  </conditionalFormatting>
  <conditionalFormatting sqref="AB1972">
    <cfRule type="cellIs" dxfId="6957" priority="571" stopIfTrue="1" operator="greaterThan">
      <formula>0</formula>
    </cfRule>
    <cfRule type="cellIs" dxfId="6956" priority="572" stopIfTrue="1" operator="lessThan">
      <formula>0</formula>
    </cfRule>
  </conditionalFormatting>
  <conditionalFormatting sqref="AB1972">
    <cfRule type="cellIs" dxfId="6955" priority="569" stopIfTrue="1" operator="greaterThan">
      <formula>0</formula>
    </cfRule>
    <cfRule type="cellIs" dxfId="6954" priority="570" stopIfTrue="1" operator="lessThan">
      <formula>0</formula>
    </cfRule>
  </conditionalFormatting>
  <conditionalFormatting sqref="AE1972">
    <cfRule type="cellIs" dxfId="6953" priority="567" stopIfTrue="1" operator="greaterThan">
      <formula>0</formula>
    </cfRule>
    <cfRule type="cellIs" dxfId="6952" priority="568" stopIfTrue="1" operator="lessThan">
      <formula>0</formula>
    </cfRule>
  </conditionalFormatting>
  <conditionalFormatting sqref="AH1972">
    <cfRule type="cellIs" dxfId="6951" priority="565" stopIfTrue="1" operator="greaterThan">
      <formula>0</formula>
    </cfRule>
    <cfRule type="cellIs" dxfId="6950" priority="566" stopIfTrue="1" operator="lessThan">
      <formula>0</formula>
    </cfRule>
  </conditionalFormatting>
  <conditionalFormatting sqref="AH1972">
    <cfRule type="cellIs" dxfId="6949" priority="563" stopIfTrue="1" operator="greaterThan">
      <formula>0</formula>
    </cfRule>
    <cfRule type="cellIs" dxfId="6948" priority="564" stopIfTrue="1" operator="lessThan">
      <formula>0</formula>
    </cfRule>
  </conditionalFormatting>
  <conditionalFormatting sqref="AH1972">
    <cfRule type="cellIs" dxfId="6947" priority="561" stopIfTrue="1" operator="greaterThan">
      <formula>0</formula>
    </cfRule>
    <cfRule type="cellIs" dxfId="6946" priority="562" stopIfTrue="1" operator="lessThan">
      <formula>0</formula>
    </cfRule>
  </conditionalFormatting>
  <conditionalFormatting sqref="AX1903">
    <cfRule type="cellIs" dxfId="6945" priority="559" stopIfTrue="1" operator="greaterThan">
      <formula>0</formula>
    </cfRule>
    <cfRule type="cellIs" dxfId="6944" priority="560" stopIfTrue="1" operator="lessThan">
      <formula>0</formula>
    </cfRule>
  </conditionalFormatting>
  <conditionalFormatting sqref="AB1279">
    <cfRule type="cellIs" dxfId="6943" priority="557" stopIfTrue="1" operator="greaterThan">
      <formula>0</formula>
    </cfRule>
    <cfRule type="cellIs" dxfId="6942" priority="558" stopIfTrue="1" operator="lessThan">
      <formula>0</formula>
    </cfRule>
  </conditionalFormatting>
  <conditionalFormatting sqref="AK36">
    <cfRule type="cellIs" dxfId="6941" priority="545" stopIfTrue="1" operator="greaterThan">
      <formula>0</formula>
    </cfRule>
    <cfRule type="cellIs" dxfId="6940" priority="546" stopIfTrue="1" operator="lessThan">
      <formula>0</formula>
    </cfRule>
  </conditionalFormatting>
  <conditionalFormatting sqref="AK36">
    <cfRule type="cellIs" dxfId="6939" priority="543" stopIfTrue="1" operator="greaterThan">
      <formula>0</formula>
    </cfRule>
    <cfRule type="cellIs" dxfId="6938" priority="544" stopIfTrue="1" operator="lessThan">
      <formula>0</formula>
    </cfRule>
  </conditionalFormatting>
  <conditionalFormatting sqref="AK36">
    <cfRule type="cellIs" dxfId="6937" priority="541" stopIfTrue="1" operator="greaterThan">
      <formula>0</formula>
    </cfRule>
    <cfRule type="cellIs" dxfId="6936" priority="542" stopIfTrue="1" operator="lessThan">
      <formula>0</formula>
    </cfRule>
  </conditionalFormatting>
  <conditionalFormatting sqref="AK36">
    <cfRule type="cellIs" dxfId="6935" priority="539" stopIfTrue="1" operator="greaterThan">
      <formula>0</formula>
    </cfRule>
    <cfRule type="cellIs" dxfId="6934" priority="540" stopIfTrue="1" operator="lessThan">
      <formula>0</formula>
    </cfRule>
  </conditionalFormatting>
  <conditionalFormatting sqref="AK36">
    <cfRule type="cellIs" dxfId="6933" priority="537" stopIfTrue="1" operator="greaterThan">
      <formula>0</formula>
    </cfRule>
    <cfRule type="cellIs" dxfId="6932" priority="538" stopIfTrue="1" operator="lessThan">
      <formula>0</formula>
    </cfRule>
  </conditionalFormatting>
  <conditionalFormatting sqref="AB41">
    <cfRule type="cellIs" dxfId="6931" priority="531" stopIfTrue="1" operator="greaterThan">
      <formula>0</formula>
    </cfRule>
    <cfRule type="cellIs" dxfId="6930" priority="532" stopIfTrue="1" operator="lessThan">
      <formula>0</formula>
    </cfRule>
  </conditionalFormatting>
  <conditionalFormatting sqref="AE41">
    <cfRule type="cellIs" dxfId="6929" priority="529" stopIfTrue="1" operator="greaterThan">
      <formula>0</formula>
    </cfRule>
    <cfRule type="cellIs" dxfId="6928" priority="530" stopIfTrue="1" operator="lessThan">
      <formula>0</formula>
    </cfRule>
  </conditionalFormatting>
  <conditionalFormatting sqref="AH41">
    <cfRule type="cellIs" dxfId="6927" priority="525" stopIfTrue="1" operator="greaterThan">
      <formula>0</formula>
    </cfRule>
    <cfRule type="cellIs" dxfId="6926" priority="526" stopIfTrue="1" operator="lessThan">
      <formula>0</formula>
    </cfRule>
  </conditionalFormatting>
  <conditionalFormatting sqref="AK41">
    <cfRule type="cellIs" dxfId="6925" priority="523" stopIfTrue="1" operator="greaterThan">
      <formula>0</formula>
    </cfRule>
    <cfRule type="cellIs" dxfId="6924" priority="524" stopIfTrue="1" operator="lessThan">
      <formula>0</formula>
    </cfRule>
  </conditionalFormatting>
  <conditionalFormatting sqref="BG2:BG551 BG997:BG1402 BG1862:BG1884 BG1891:BG1914 BG1821:BG1860 BG1947:BG1048576 BG1423:BG1524 BG1526:BG1634 BG1918:BG1945 BG1886:BG1889 BG553:BG602 BG1404:BG1421 BG1636:BG1818 BG1916">
    <cfRule type="cellIs" dxfId="6923" priority="521" stopIfTrue="1" operator="greaterThan">
      <formula>0</formula>
    </cfRule>
    <cfRule type="cellIs" dxfId="6922" priority="522" stopIfTrue="1" operator="lessThan">
      <formula>0</formula>
    </cfRule>
  </conditionalFormatting>
  <conditionalFormatting sqref="BI2:BI385 BI582:BI602 BI997:BI1071 BI1262:BI1402 BI1862:BI1884 BI1891:BI1893 BI1821:BI1830 BI1954:BI1971 BI1947:BI1952 BI1887:BI1889 BI1973:BI1995 BI1555:BI1634 BI1442:BI1453 BI1405:BI1421 BI724:BI733 BI690:BI722 BI518:BI551 BI580 BI1699:BI1701 BI1832:BI1854 BI1895:BI1914 BI1933:BI1945 BI1161:BI1260 BI1423:BI1440 BI1455:BI1524 BI1526:BI1553 BI1703:BI1813 BI1856:BI1860 BI1920:BI1931 BI1073:BI1137 BI387:BI491 BI493:BI516 BI553:BI575 BI577:BI578 BI604:BI688 BI1139:BI1159 BI1636:BI1697 BI1815:BI1818 BI1916">
    <cfRule type="cellIs" dxfId="6921" priority="519" stopIfTrue="1" operator="greaterThan">
      <formula>0</formula>
    </cfRule>
    <cfRule type="cellIs" dxfId="6920" priority="520" stopIfTrue="1" operator="lessThan">
      <formula>0</formula>
    </cfRule>
  </conditionalFormatting>
  <conditionalFormatting sqref="BK2:BK385 BK582:BK602 BK997:BK1071 BK1262:BK1402 BK1862:BK1884 BK1891:BK1893 BK1821:BK1830 BK1954:BK1971 BK1947:BK1952 BK1887:BK1889 BK1973:BK1995 BK1555:BK1634 BK1442:BK1453 BK1405:BK1421 BK724:BK733 BK690:BK722 BK518:BK551 BK580 BK1699:BK1701 BK1832:BK1854 BK1895:BK1914 BK1933:BK1945 BK1161:BK1260 BK1423:BK1440 BK1455:BK1524 BK1526:BK1553 BK1703:BK1813 BK1856:BK1860 BK1920:BK1931 BK1073:BK1137 BK387:BK491 BK493:BK516 BK553:BK575 BK577:BK578 BK604:BK688 BK1139:BK1159 BK1636:BK1697 BK1815:BK1818 BK1916">
    <cfRule type="cellIs" dxfId="6919" priority="517" stopIfTrue="1" operator="greaterThan">
      <formula>0</formula>
    </cfRule>
    <cfRule type="cellIs" dxfId="6918" priority="518" stopIfTrue="1" operator="lessThan">
      <formula>0</formula>
    </cfRule>
  </conditionalFormatting>
  <conditionalFormatting sqref="BM2:BM385 BM582:BM602 BM997:BM1071 BM1262:BM1402 BM1862:BM1884 BM1891:BM1893 BM1821:BM1830 BM1954:BM1971 BM1947:BM1952 BM1887:BM1889 BM1973:BM1995 BM1555:BM1634 BM1442:BM1453 BM1405:BM1421 BM724:BM733 BM690:BM722 BM518:BM551 BM580 BM1699:BM1701 BM1832:BM1854 BM1895:BM1914 BM1933:BM1945 BM1161:BM1260 BM1423:BM1440 BM1455:BM1524 BM1526:BM1553 BM1703:BM1813 BM1856:BM1860 BM1920:BM1931 BM1073:BM1137 BM387:BM491 BM493:BM516 BM553:BM575 BM577:BM578 BM604:BM688 BM1139:BM1159 BM1636:BM1697 BM1815:BM1818 BM1916">
    <cfRule type="cellIs" dxfId="6917" priority="515" stopIfTrue="1" operator="greaterThan">
      <formula>0</formula>
    </cfRule>
    <cfRule type="cellIs" dxfId="6916" priority="516" stopIfTrue="1" operator="lessThan">
      <formula>0</formula>
    </cfRule>
  </conditionalFormatting>
  <conditionalFormatting sqref="BO2:BO385 BO582:BO602 BO997:BO1071 BO1262:BO1402 BO1862:BO1884 BO1891:BO1893 BO1821:BO1830 BO1954:BO1971 BO1947:BO1952 BO1887:BO1889 BO1973:BO1995 BO1555:BO1634 BO1442:BO1453 BO1699:BO1701 BO1832:BO1854 BO1895:BO1914 BO1933:BO1945 BO1161:BO1260 BO1423:BO1440 BO1455:BO1524 BO1526:BO1553 BO1703:BO1813 BO1856:BO1860 BO1920:BO1931 BO1073:BO1137 BO387:BO491 BO493:BO551 BO553:BO575 BO577:BO580 BO604:BO733 BO1139:BO1159 BO1404:BO1421 BO1636:BO1697 BO1815:BO1818 BO1916">
    <cfRule type="cellIs" dxfId="6915" priority="513" stopIfTrue="1" operator="greaterThan">
      <formula>0</formula>
    </cfRule>
    <cfRule type="cellIs" dxfId="6914" priority="514" stopIfTrue="1" operator="lessThan">
      <formula>0</formula>
    </cfRule>
  </conditionalFormatting>
  <conditionalFormatting sqref="BQ2:BQ385 BQ582:BQ602 BQ997:BQ1071 BQ1262:BQ1402 BQ1862:BQ1884 BQ1891:BQ1893 BQ1821:BQ1830 BQ1954:BQ1971 BQ1947:BQ1952 BQ1887:BQ1889 BQ1973:BQ1995 BQ1555:BQ1634 BQ1442:BQ1453 BQ1405:BQ1421 BQ724:BQ733 BQ690:BQ722 BQ518:BQ551 BQ580 BQ1699:BQ1701 BQ1832:BQ1854 BQ1895:BQ1914 BQ1933:BQ1945 BQ1161:BQ1260 BQ1423:BQ1440 BQ1455:BQ1524 BQ1526:BQ1553 BQ1703:BQ1813 BQ1856:BQ1860 BQ1920:BQ1931 BQ1073:BQ1137 BQ387:BQ491 BQ493:BQ516 BQ553:BQ575 BQ577:BQ578 BQ604:BQ688 BQ1139:BQ1159 BQ1636:BQ1697 BQ1815:BQ1818 BQ1916">
    <cfRule type="cellIs" dxfId="6913" priority="511" stopIfTrue="1" operator="greaterThan">
      <formula>0</formula>
    </cfRule>
    <cfRule type="cellIs" dxfId="6912" priority="512" stopIfTrue="1" operator="lessThan">
      <formula>0</formula>
    </cfRule>
  </conditionalFormatting>
  <conditionalFormatting sqref="BS2:BS385 BS582:BS733 BS1262:BS1453 BS1954:BS1971 BS1887:BS1893 BS1973:BS1995 BS1555:BS1697 BS1699:BS1701 BS1832:BS1854 BS1895:BS1917 BS1933:BS1952 BS1161:BS1260 BS1455:BS1553 BS1703:BS1813 BS1856:BS1885 BS1920:BS1931 BS1073:BS1137 BS387:BS491 BS493:BS575 BS577:BS580 BS1139:BS1159 BS1815:BS1830">
    <cfRule type="cellIs" dxfId="6911" priority="509" stopIfTrue="1" operator="greaterThan">
      <formula>0</formula>
    </cfRule>
    <cfRule type="cellIs" dxfId="6910" priority="510" stopIfTrue="1" operator="lessThan">
      <formula>0</formula>
    </cfRule>
  </conditionalFormatting>
  <conditionalFormatting sqref="BI581">
    <cfRule type="cellIs" dxfId="6909" priority="507" stopIfTrue="1" operator="greaterThan">
      <formula>0</formula>
    </cfRule>
    <cfRule type="cellIs" dxfId="6908" priority="508" stopIfTrue="1" operator="lessThan">
      <formula>0</formula>
    </cfRule>
  </conditionalFormatting>
  <conditionalFormatting sqref="BK581">
    <cfRule type="cellIs" dxfId="6907" priority="505" stopIfTrue="1" operator="greaterThan">
      <formula>0</formula>
    </cfRule>
    <cfRule type="cellIs" dxfId="6906" priority="506" stopIfTrue="1" operator="lessThan">
      <formula>0</formula>
    </cfRule>
  </conditionalFormatting>
  <conditionalFormatting sqref="BM581">
    <cfRule type="cellIs" dxfId="6905" priority="503" stopIfTrue="1" operator="greaterThan">
      <formula>0</formula>
    </cfRule>
    <cfRule type="cellIs" dxfId="6904" priority="504" stopIfTrue="1" operator="lessThan">
      <formula>0</formula>
    </cfRule>
  </conditionalFormatting>
  <conditionalFormatting sqref="BO581">
    <cfRule type="cellIs" dxfId="6903" priority="501" stopIfTrue="1" operator="greaterThan">
      <formula>0</formula>
    </cfRule>
    <cfRule type="cellIs" dxfId="6902" priority="502" stopIfTrue="1" operator="lessThan">
      <formula>0</formula>
    </cfRule>
  </conditionalFormatting>
  <conditionalFormatting sqref="BQ581">
    <cfRule type="cellIs" dxfId="6901" priority="499" stopIfTrue="1" operator="greaterThan">
      <formula>0</formula>
    </cfRule>
    <cfRule type="cellIs" dxfId="6900" priority="500" stopIfTrue="1" operator="lessThan">
      <formula>0</formula>
    </cfRule>
  </conditionalFormatting>
  <conditionalFormatting sqref="BS581">
    <cfRule type="cellIs" dxfId="6899" priority="497" stopIfTrue="1" operator="greaterThan">
      <formula>0</formula>
    </cfRule>
    <cfRule type="cellIs" dxfId="6898" priority="498" stopIfTrue="1" operator="lessThan">
      <formula>0</formula>
    </cfRule>
  </conditionalFormatting>
  <conditionalFormatting sqref="BI734">
    <cfRule type="cellIs" dxfId="6897" priority="493" stopIfTrue="1" operator="greaterThan">
      <formula>0</formula>
    </cfRule>
    <cfRule type="cellIs" dxfId="6896" priority="494" stopIfTrue="1" operator="lessThan">
      <formula>0</formula>
    </cfRule>
  </conditionalFormatting>
  <conditionalFormatting sqref="BK734">
    <cfRule type="cellIs" dxfId="6895" priority="491" stopIfTrue="1" operator="greaterThan">
      <formula>0</formula>
    </cfRule>
    <cfRule type="cellIs" dxfId="6894" priority="492" stopIfTrue="1" operator="lessThan">
      <formula>0</formula>
    </cfRule>
  </conditionalFormatting>
  <conditionalFormatting sqref="BM734">
    <cfRule type="cellIs" dxfId="6893" priority="489" stopIfTrue="1" operator="greaterThan">
      <formula>0</formula>
    </cfRule>
    <cfRule type="cellIs" dxfId="6892" priority="490" stopIfTrue="1" operator="lessThan">
      <formula>0</formula>
    </cfRule>
  </conditionalFormatting>
  <conditionalFormatting sqref="BO734">
    <cfRule type="cellIs" dxfId="6891" priority="487" stopIfTrue="1" operator="greaterThan">
      <formula>0</formula>
    </cfRule>
    <cfRule type="cellIs" dxfId="6890" priority="488" stopIfTrue="1" operator="lessThan">
      <formula>0</formula>
    </cfRule>
  </conditionalFormatting>
  <conditionalFormatting sqref="BQ734">
    <cfRule type="cellIs" dxfId="6889" priority="485" stopIfTrue="1" operator="greaterThan">
      <formula>0</formula>
    </cfRule>
    <cfRule type="cellIs" dxfId="6888" priority="486" stopIfTrue="1" operator="lessThan">
      <formula>0</formula>
    </cfRule>
  </conditionalFormatting>
  <conditionalFormatting sqref="BS734">
    <cfRule type="cellIs" dxfId="6887" priority="483" stopIfTrue="1" operator="greaterThan">
      <formula>0</formula>
    </cfRule>
    <cfRule type="cellIs" dxfId="6886" priority="484" stopIfTrue="1" operator="lessThan">
      <formula>0</formula>
    </cfRule>
  </conditionalFormatting>
  <conditionalFormatting sqref="BQ996">
    <cfRule type="cellIs" dxfId="6885" priority="481" stopIfTrue="1" operator="greaterThan">
      <formula>0</formula>
    </cfRule>
    <cfRule type="cellIs" dxfId="6884" priority="482" stopIfTrue="1" operator="lessThan">
      <formula>0</formula>
    </cfRule>
  </conditionalFormatting>
  <conditionalFormatting sqref="BO996">
    <cfRule type="cellIs" dxfId="6883" priority="479" stopIfTrue="1" operator="greaterThan">
      <formula>0</formula>
    </cfRule>
    <cfRule type="cellIs" dxfId="6882" priority="480" stopIfTrue="1" operator="lessThan">
      <formula>0</formula>
    </cfRule>
  </conditionalFormatting>
  <conditionalFormatting sqref="BM996">
    <cfRule type="cellIs" dxfId="6881" priority="477" stopIfTrue="1" operator="greaterThan">
      <formula>0</formula>
    </cfRule>
    <cfRule type="cellIs" dxfId="6880" priority="478" stopIfTrue="1" operator="lessThan">
      <formula>0</formula>
    </cfRule>
  </conditionalFormatting>
  <conditionalFormatting sqref="BK996">
    <cfRule type="cellIs" dxfId="6879" priority="475" stopIfTrue="1" operator="greaterThan">
      <formula>0</formula>
    </cfRule>
    <cfRule type="cellIs" dxfId="6878" priority="476" stopIfTrue="1" operator="lessThan">
      <formula>0</formula>
    </cfRule>
  </conditionalFormatting>
  <conditionalFormatting sqref="BI996">
    <cfRule type="cellIs" dxfId="6877" priority="473" stopIfTrue="1" operator="greaterThan">
      <formula>0</formula>
    </cfRule>
    <cfRule type="cellIs" dxfId="6876" priority="474" stopIfTrue="1" operator="lessThan">
      <formula>0</formula>
    </cfRule>
  </conditionalFormatting>
  <conditionalFormatting sqref="BG996">
    <cfRule type="cellIs" dxfId="6875" priority="471" stopIfTrue="1" operator="greaterThan">
      <formula>0</formula>
    </cfRule>
    <cfRule type="cellIs" dxfId="6874" priority="472" stopIfTrue="1" operator="lessThan">
      <formula>0</formula>
    </cfRule>
  </conditionalFormatting>
  <conditionalFormatting sqref="BI1261">
    <cfRule type="cellIs" dxfId="6873" priority="469" stopIfTrue="1" operator="greaterThan">
      <formula>0</formula>
    </cfRule>
    <cfRule type="cellIs" dxfId="6872" priority="470" stopIfTrue="1" operator="lessThan">
      <formula>0</formula>
    </cfRule>
  </conditionalFormatting>
  <conditionalFormatting sqref="BK1261">
    <cfRule type="cellIs" dxfId="6871" priority="467" stopIfTrue="1" operator="greaterThan">
      <formula>0</formula>
    </cfRule>
    <cfRule type="cellIs" dxfId="6870" priority="468" stopIfTrue="1" operator="lessThan">
      <formula>0</formula>
    </cfRule>
  </conditionalFormatting>
  <conditionalFormatting sqref="BM1261">
    <cfRule type="cellIs" dxfId="6869" priority="465" stopIfTrue="1" operator="greaterThan">
      <formula>0</formula>
    </cfRule>
    <cfRule type="cellIs" dxfId="6868" priority="466" stopIfTrue="1" operator="lessThan">
      <formula>0</formula>
    </cfRule>
  </conditionalFormatting>
  <conditionalFormatting sqref="BO1261">
    <cfRule type="cellIs" dxfId="6867" priority="463" stopIfTrue="1" operator="greaterThan">
      <formula>0</formula>
    </cfRule>
    <cfRule type="cellIs" dxfId="6866" priority="464" stopIfTrue="1" operator="lessThan">
      <formula>0</formula>
    </cfRule>
  </conditionalFormatting>
  <conditionalFormatting sqref="BQ1261">
    <cfRule type="cellIs" dxfId="6865" priority="461" stopIfTrue="1" operator="greaterThan">
      <formula>0</formula>
    </cfRule>
    <cfRule type="cellIs" dxfId="6864" priority="462" stopIfTrue="1" operator="lessThan">
      <formula>0</formula>
    </cfRule>
  </conditionalFormatting>
  <conditionalFormatting sqref="BS1261">
    <cfRule type="cellIs" dxfId="6863" priority="459" stopIfTrue="1" operator="greaterThan">
      <formula>0</formula>
    </cfRule>
    <cfRule type="cellIs" dxfId="6862" priority="460" stopIfTrue="1" operator="lessThan">
      <formula>0</formula>
    </cfRule>
  </conditionalFormatting>
  <conditionalFormatting sqref="BQ1861">
    <cfRule type="cellIs" dxfId="6861" priority="457" stopIfTrue="1" operator="greaterThan">
      <formula>0</formula>
    </cfRule>
    <cfRule type="cellIs" dxfId="6860" priority="458" stopIfTrue="1" operator="lessThan">
      <formula>0</formula>
    </cfRule>
  </conditionalFormatting>
  <conditionalFormatting sqref="BO1861">
    <cfRule type="cellIs" dxfId="6859" priority="455" stopIfTrue="1" operator="greaterThan">
      <formula>0</formula>
    </cfRule>
    <cfRule type="cellIs" dxfId="6858" priority="456" stopIfTrue="1" operator="lessThan">
      <formula>0</formula>
    </cfRule>
  </conditionalFormatting>
  <conditionalFormatting sqref="BM1861">
    <cfRule type="cellIs" dxfId="6857" priority="453" stopIfTrue="1" operator="greaterThan">
      <formula>0</formula>
    </cfRule>
    <cfRule type="cellIs" dxfId="6856" priority="454" stopIfTrue="1" operator="lessThan">
      <formula>0</formula>
    </cfRule>
  </conditionalFormatting>
  <conditionalFormatting sqref="BK1861">
    <cfRule type="cellIs" dxfId="6855" priority="451" stopIfTrue="1" operator="greaterThan">
      <formula>0</formula>
    </cfRule>
    <cfRule type="cellIs" dxfId="6854" priority="452" stopIfTrue="1" operator="lessThan">
      <formula>0</formula>
    </cfRule>
  </conditionalFormatting>
  <conditionalFormatting sqref="BI1861">
    <cfRule type="cellIs" dxfId="6853" priority="449" stopIfTrue="1" operator="greaterThan">
      <formula>0</formula>
    </cfRule>
    <cfRule type="cellIs" dxfId="6852" priority="450" stopIfTrue="1" operator="lessThan">
      <formula>0</formula>
    </cfRule>
  </conditionalFormatting>
  <conditionalFormatting sqref="BG1861">
    <cfRule type="cellIs" dxfId="6851" priority="447" stopIfTrue="1" operator="greaterThan">
      <formula>0</formula>
    </cfRule>
    <cfRule type="cellIs" dxfId="6850" priority="448" stopIfTrue="1" operator="lessThan">
      <formula>0</formula>
    </cfRule>
  </conditionalFormatting>
  <conditionalFormatting sqref="BQ1890">
    <cfRule type="cellIs" dxfId="6849" priority="445" stopIfTrue="1" operator="greaterThan">
      <formula>0</formula>
    </cfRule>
    <cfRule type="cellIs" dxfId="6848" priority="446" stopIfTrue="1" operator="lessThan">
      <formula>0</formula>
    </cfRule>
  </conditionalFormatting>
  <conditionalFormatting sqref="BO1890">
    <cfRule type="cellIs" dxfId="6847" priority="443" stopIfTrue="1" operator="greaterThan">
      <formula>0</formula>
    </cfRule>
    <cfRule type="cellIs" dxfId="6846" priority="444" stopIfTrue="1" operator="lessThan">
      <formula>0</formula>
    </cfRule>
  </conditionalFormatting>
  <conditionalFormatting sqref="BM1890">
    <cfRule type="cellIs" dxfId="6845" priority="441" stopIfTrue="1" operator="greaterThan">
      <formula>0</formula>
    </cfRule>
    <cfRule type="cellIs" dxfId="6844" priority="442" stopIfTrue="1" operator="lessThan">
      <formula>0</formula>
    </cfRule>
  </conditionalFormatting>
  <conditionalFormatting sqref="BK1890">
    <cfRule type="cellIs" dxfId="6843" priority="439" stopIfTrue="1" operator="greaterThan">
      <formula>0</formula>
    </cfRule>
    <cfRule type="cellIs" dxfId="6842" priority="440" stopIfTrue="1" operator="lessThan">
      <formula>0</formula>
    </cfRule>
  </conditionalFormatting>
  <conditionalFormatting sqref="BI1890">
    <cfRule type="cellIs" dxfId="6841" priority="437" stopIfTrue="1" operator="greaterThan">
      <formula>0</formula>
    </cfRule>
    <cfRule type="cellIs" dxfId="6840" priority="438" stopIfTrue="1" operator="lessThan">
      <formula>0</formula>
    </cfRule>
  </conditionalFormatting>
  <conditionalFormatting sqref="BG1890">
    <cfRule type="cellIs" dxfId="6839" priority="435" stopIfTrue="1" operator="greaterThan">
      <formula>0</formula>
    </cfRule>
    <cfRule type="cellIs" dxfId="6838" priority="436" stopIfTrue="1" operator="lessThan">
      <formula>0</formula>
    </cfRule>
  </conditionalFormatting>
  <conditionalFormatting sqref="BQ1820">
    <cfRule type="cellIs" dxfId="6837" priority="433" stopIfTrue="1" operator="greaterThan">
      <formula>0</formula>
    </cfRule>
    <cfRule type="cellIs" dxfId="6836" priority="434" stopIfTrue="1" operator="lessThan">
      <formula>0</formula>
    </cfRule>
  </conditionalFormatting>
  <conditionalFormatting sqref="BO1820">
    <cfRule type="cellIs" dxfId="6835" priority="431" stopIfTrue="1" operator="greaterThan">
      <formula>0</formula>
    </cfRule>
    <cfRule type="cellIs" dxfId="6834" priority="432" stopIfTrue="1" operator="lessThan">
      <formula>0</formula>
    </cfRule>
  </conditionalFormatting>
  <conditionalFormatting sqref="BM1820">
    <cfRule type="cellIs" dxfId="6833" priority="429" stopIfTrue="1" operator="greaterThan">
      <formula>0</formula>
    </cfRule>
    <cfRule type="cellIs" dxfId="6832" priority="430" stopIfTrue="1" operator="lessThan">
      <formula>0</formula>
    </cfRule>
  </conditionalFormatting>
  <conditionalFormatting sqref="BK1820">
    <cfRule type="cellIs" dxfId="6831" priority="427" stopIfTrue="1" operator="greaterThan">
      <formula>0</formula>
    </cfRule>
    <cfRule type="cellIs" dxfId="6830" priority="428" stopIfTrue="1" operator="lessThan">
      <formula>0</formula>
    </cfRule>
  </conditionalFormatting>
  <conditionalFormatting sqref="BI1820">
    <cfRule type="cellIs" dxfId="6829" priority="425" stopIfTrue="1" operator="greaterThan">
      <formula>0</formula>
    </cfRule>
    <cfRule type="cellIs" dxfId="6828" priority="426" stopIfTrue="1" operator="lessThan">
      <formula>0</formula>
    </cfRule>
  </conditionalFormatting>
  <conditionalFormatting sqref="BG1820">
    <cfRule type="cellIs" dxfId="6827" priority="423" stopIfTrue="1" operator="greaterThan">
      <formula>0</formula>
    </cfRule>
    <cfRule type="cellIs" dxfId="6826" priority="424" stopIfTrue="1" operator="lessThan">
      <formula>0</formula>
    </cfRule>
  </conditionalFormatting>
  <conditionalFormatting sqref="BI1953">
    <cfRule type="cellIs" dxfId="6825" priority="421" stopIfTrue="1" operator="greaterThan">
      <formula>0</formula>
    </cfRule>
    <cfRule type="cellIs" dxfId="6824" priority="422" stopIfTrue="1" operator="lessThan">
      <formula>0</formula>
    </cfRule>
  </conditionalFormatting>
  <conditionalFormatting sqref="BK1953">
    <cfRule type="cellIs" dxfId="6823" priority="419" stopIfTrue="1" operator="greaterThan">
      <formula>0</formula>
    </cfRule>
    <cfRule type="cellIs" dxfId="6822" priority="420" stopIfTrue="1" operator="lessThan">
      <formula>0</formula>
    </cfRule>
  </conditionalFormatting>
  <conditionalFormatting sqref="BM1953">
    <cfRule type="cellIs" dxfId="6821" priority="417" stopIfTrue="1" operator="greaterThan">
      <formula>0</formula>
    </cfRule>
    <cfRule type="cellIs" dxfId="6820" priority="418" stopIfTrue="1" operator="lessThan">
      <formula>0</formula>
    </cfRule>
  </conditionalFormatting>
  <conditionalFormatting sqref="BO1953">
    <cfRule type="cellIs" dxfId="6819" priority="415" stopIfTrue="1" operator="greaterThan">
      <formula>0</formula>
    </cfRule>
    <cfRule type="cellIs" dxfId="6818" priority="416" stopIfTrue="1" operator="lessThan">
      <formula>0</formula>
    </cfRule>
  </conditionalFormatting>
  <conditionalFormatting sqref="BQ1953">
    <cfRule type="cellIs" dxfId="6817" priority="413" stopIfTrue="1" operator="greaterThan">
      <formula>0</formula>
    </cfRule>
    <cfRule type="cellIs" dxfId="6816" priority="414" stopIfTrue="1" operator="lessThan">
      <formula>0</formula>
    </cfRule>
  </conditionalFormatting>
  <conditionalFormatting sqref="BS1953">
    <cfRule type="cellIs" dxfId="6815" priority="411" stopIfTrue="1" operator="greaterThan">
      <formula>0</formula>
    </cfRule>
    <cfRule type="cellIs" dxfId="6814" priority="412" stopIfTrue="1" operator="lessThan">
      <formula>0</formula>
    </cfRule>
  </conditionalFormatting>
  <conditionalFormatting sqref="BQ1946">
    <cfRule type="cellIs" dxfId="6813" priority="409" stopIfTrue="1" operator="greaterThan">
      <formula>0</formula>
    </cfRule>
    <cfRule type="cellIs" dxfId="6812" priority="410" stopIfTrue="1" operator="lessThan">
      <formula>0</formula>
    </cfRule>
  </conditionalFormatting>
  <conditionalFormatting sqref="BO1946">
    <cfRule type="cellIs" dxfId="6811" priority="407" stopIfTrue="1" operator="greaterThan">
      <formula>0</formula>
    </cfRule>
    <cfRule type="cellIs" dxfId="6810" priority="408" stopIfTrue="1" operator="lessThan">
      <formula>0</formula>
    </cfRule>
  </conditionalFormatting>
  <conditionalFormatting sqref="BM1946">
    <cfRule type="cellIs" dxfId="6809" priority="405" stopIfTrue="1" operator="greaterThan">
      <formula>0</formula>
    </cfRule>
    <cfRule type="cellIs" dxfId="6808" priority="406" stopIfTrue="1" operator="lessThan">
      <formula>0</formula>
    </cfRule>
  </conditionalFormatting>
  <conditionalFormatting sqref="BK1946">
    <cfRule type="cellIs" dxfId="6807" priority="403" stopIfTrue="1" operator="greaterThan">
      <formula>0</formula>
    </cfRule>
    <cfRule type="cellIs" dxfId="6806" priority="404" stopIfTrue="1" operator="lessThan">
      <formula>0</formula>
    </cfRule>
  </conditionalFormatting>
  <conditionalFormatting sqref="BI1946">
    <cfRule type="cellIs" dxfId="6805" priority="401" stopIfTrue="1" operator="greaterThan">
      <formula>0</formula>
    </cfRule>
    <cfRule type="cellIs" dxfId="6804" priority="402" stopIfTrue="1" operator="lessThan">
      <formula>0</formula>
    </cfRule>
  </conditionalFormatting>
  <conditionalFormatting sqref="BG1946">
    <cfRule type="cellIs" dxfId="6803" priority="399" stopIfTrue="1" operator="greaterThan">
      <formula>0</formula>
    </cfRule>
    <cfRule type="cellIs" dxfId="6802" priority="400" stopIfTrue="1" operator="lessThan">
      <formula>0</formula>
    </cfRule>
  </conditionalFormatting>
  <conditionalFormatting sqref="BI1886">
    <cfRule type="cellIs" dxfId="6801" priority="397" stopIfTrue="1" operator="greaterThan">
      <formula>0</formula>
    </cfRule>
    <cfRule type="cellIs" dxfId="6800" priority="398" stopIfTrue="1" operator="lessThan">
      <formula>0</formula>
    </cfRule>
  </conditionalFormatting>
  <conditionalFormatting sqref="BK1886">
    <cfRule type="cellIs" dxfId="6799" priority="395" stopIfTrue="1" operator="greaterThan">
      <formula>0</formula>
    </cfRule>
    <cfRule type="cellIs" dxfId="6798" priority="396" stopIfTrue="1" operator="lessThan">
      <formula>0</formula>
    </cfRule>
  </conditionalFormatting>
  <conditionalFormatting sqref="BM1886">
    <cfRule type="cellIs" dxfId="6797" priority="393" stopIfTrue="1" operator="greaterThan">
      <formula>0</formula>
    </cfRule>
    <cfRule type="cellIs" dxfId="6796" priority="394" stopIfTrue="1" operator="lessThan">
      <formula>0</formula>
    </cfRule>
  </conditionalFormatting>
  <conditionalFormatting sqref="BO1886">
    <cfRule type="cellIs" dxfId="6795" priority="391" stopIfTrue="1" operator="greaterThan">
      <formula>0</formula>
    </cfRule>
    <cfRule type="cellIs" dxfId="6794" priority="392" stopIfTrue="1" operator="lessThan">
      <formula>0</formula>
    </cfRule>
  </conditionalFormatting>
  <conditionalFormatting sqref="BQ1886">
    <cfRule type="cellIs" dxfId="6793" priority="389" stopIfTrue="1" operator="greaterThan">
      <formula>0</formula>
    </cfRule>
    <cfRule type="cellIs" dxfId="6792" priority="390" stopIfTrue="1" operator="lessThan">
      <formula>0</formula>
    </cfRule>
  </conditionalFormatting>
  <conditionalFormatting sqref="BS1886">
    <cfRule type="cellIs" dxfId="6791" priority="387" stopIfTrue="1" operator="greaterThan">
      <formula>0</formula>
    </cfRule>
    <cfRule type="cellIs" dxfId="6790" priority="388" stopIfTrue="1" operator="lessThan">
      <formula>0</formula>
    </cfRule>
  </conditionalFormatting>
  <conditionalFormatting sqref="BI1972">
    <cfRule type="cellIs" dxfId="6789" priority="385" stopIfTrue="1" operator="greaterThan">
      <formula>0</formula>
    </cfRule>
    <cfRule type="cellIs" dxfId="6788" priority="386" stopIfTrue="1" operator="lessThan">
      <formula>0</formula>
    </cfRule>
  </conditionalFormatting>
  <conditionalFormatting sqref="BQ1972">
    <cfRule type="cellIs" dxfId="6787" priority="383" stopIfTrue="1" operator="greaterThan">
      <formula>0</formula>
    </cfRule>
    <cfRule type="cellIs" dxfId="6786" priority="384" stopIfTrue="1" operator="lessThan">
      <formula>0</formula>
    </cfRule>
  </conditionalFormatting>
  <conditionalFormatting sqref="BK1972">
    <cfRule type="cellIs" dxfId="6785" priority="381" stopIfTrue="1" operator="greaterThan">
      <formula>0</formula>
    </cfRule>
    <cfRule type="cellIs" dxfId="6784" priority="382" stopIfTrue="1" operator="lessThan">
      <formula>0</formula>
    </cfRule>
  </conditionalFormatting>
  <conditionalFormatting sqref="BM1972">
    <cfRule type="cellIs" dxfId="6783" priority="379" stopIfTrue="1" operator="greaterThan">
      <formula>0</formula>
    </cfRule>
    <cfRule type="cellIs" dxfId="6782" priority="380" stopIfTrue="1" operator="lessThan">
      <formula>0</formula>
    </cfRule>
  </conditionalFormatting>
  <conditionalFormatting sqref="BO1972">
    <cfRule type="cellIs" dxfId="6781" priority="377" stopIfTrue="1" operator="greaterThan">
      <formula>0</formula>
    </cfRule>
    <cfRule type="cellIs" dxfId="6780" priority="378" stopIfTrue="1" operator="lessThan">
      <formula>0</formula>
    </cfRule>
  </conditionalFormatting>
  <conditionalFormatting sqref="BI1554">
    <cfRule type="cellIs" dxfId="6779" priority="375" stopIfTrue="1" operator="greaterThan">
      <formula>0</formula>
    </cfRule>
    <cfRule type="cellIs" dxfId="6778" priority="376" stopIfTrue="1" operator="lessThan">
      <formula>0</formula>
    </cfRule>
  </conditionalFormatting>
  <conditionalFormatting sqref="BK1554">
    <cfRule type="cellIs" dxfId="6777" priority="373" stopIfTrue="1" operator="greaterThan">
      <formula>0</formula>
    </cfRule>
    <cfRule type="cellIs" dxfId="6776" priority="374" stopIfTrue="1" operator="lessThan">
      <formula>0</formula>
    </cfRule>
  </conditionalFormatting>
  <conditionalFormatting sqref="BS1972">
    <cfRule type="cellIs" dxfId="6775" priority="371" stopIfTrue="1" operator="greaterThan">
      <formula>0</formula>
    </cfRule>
    <cfRule type="cellIs" dxfId="6774" priority="372" stopIfTrue="1" operator="lessThan">
      <formula>0</formula>
    </cfRule>
  </conditionalFormatting>
  <conditionalFormatting sqref="BQ1554">
    <cfRule type="cellIs" dxfId="6773" priority="369" stopIfTrue="1" operator="greaterThan">
      <formula>0</formula>
    </cfRule>
    <cfRule type="cellIs" dxfId="6772" priority="370" stopIfTrue="1" operator="lessThan">
      <formula>0</formula>
    </cfRule>
  </conditionalFormatting>
  <conditionalFormatting sqref="BS1554">
    <cfRule type="cellIs" dxfId="6771" priority="367" stopIfTrue="1" operator="greaterThan">
      <formula>0</formula>
    </cfRule>
    <cfRule type="cellIs" dxfId="6770" priority="368" stopIfTrue="1" operator="lessThan">
      <formula>0</formula>
    </cfRule>
  </conditionalFormatting>
  <conditionalFormatting sqref="BM1554">
    <cfRule type="cellIs" dxfId="6769" priority="365" stopIfTrue="1" operator="greaterThan">
      <formula>0</formula>
    </cfRule>
    <cfRule type="cellIs" dxfId="6768" priority="366" stopIfTrue="1" operator="lessThan">
      <formula>0</formula>
    </cfRule>
  </conditionalFormatting>
  <conditionalFormatting sqref="BO1554">
    <cfRule type="cellIs" dxfId="6767" priority="363" stopIfTrue="1" operator="greaterThan">
      <formula>0</formula>
    </cfRule>
    <cfRule type="cellIs" dxfId="6766" priority="364" stopIfTrue="1" operator="lessThan">
      <formula>0</formula>
    </cfRule>
  </conditionalFormatting>
  <conditionalFormatting sqref="BI1441">
    <cfRule type="cellIs" dxfId="6765" priority="361" stopIfTrue="1" operator="greaterThan">
      <formula>0</formula>
    </cfRule>
    <cfRule type="cellIs" dxfId="6764" priority="362" stopIfTrue="1" operator="lessThan">
      <formula>0</formula>
    </cfRule>
  </conditionalFormatting>
  <conditionalFormatting sqref="BK1441">
    <cfRule type="cellIs" dxfId="6763" priority="359" stopIfTrue="1" operator="greaterThan">
      <formula>0</formula>
    </cfRule>
    <cfRule type="cellIs" dxfId="6762" priority="360" stopIfTrue="1" operator="lessThan">
      <formula>0</formula>
    </cfRule>
  </conditionalFormatting>
  <conditionalFormatting sqref="BM1441">
    <cfRule type="cellIs" dxfId="6761" priority="357" stopIfTrue="1" operator="greaterThan">
      <formula>0</formula>
    </cfRule>
    <cfRule type="cellIs" dxfId="6760" priority="358" stopIfTrue="1" operator="lessThan">
      <formula>0</formula>
    </cfRule>
  </conditionalFormatting>
  <conditionalFormatting sqref="BO1441">
    <cfRule type="cellIs" dxfId="6759" priority="355" stopIfTrue="1" operator="greaterThan">
      <formula>0</formula>
    </cfRule>
    <cfRule type="cellIs" dxfId="6758" priority="356" stopIfTrue="1" operator="lessThan">
      <formula>0</formula>
    </cfRule>
  </conditionalFormatting>
  <conditionalFormatting sqref="BQ1441">
    <cfRule type="cellIs" dxfId="6757" priority="353" stopIfTrue="1" operator="greaterThan">
      <formula>0</formula>
    </cfRule>
    <cfRule type="cellIs" dxfId="6756" priority="354" stopIfTrue="1" operator="lessThan">
      <formula>0</formula>
    </cfRule>
  </conditionalFormatting>
  <conditionalFormatting sqref="BI1404">
    <cfRule type="cellIs" dxfId="6755" priority="351" stopIfTrue="1" operator="greaterThan">
      <formula>0</formula>
    </cfRule>
    <cfRule type="cellIs" dxfId="6754" priority="352" stopIfTrue="1" operator="lessThan">
      <formula>0</formula>
    </cfRule>
  </conditionalFormatting>
  <conditionalFormatting sqref="BK1404">
    <cfRule type="cellIs" dxfId="6753" priority="349" stopIfTrue="1" operator="greaterThan">
      <formula>0</formula>
    </cfRule>
    <cfRule type="cellIs" dxfId="6752" priority="350" stopIfTrue="1" operator="lessThan">
      <formula>0</formula>
    </cfRule>
  </conditionalFormatting>
  <conditionalFormatting sqref="BM1404">
    <cfRule type="cellIs" dxfId="6751" priority="347" stopIfTrue="1" operator="greaterThan">
      <formula>0</formula>
    </cfRule>
    <cfRule type="cellIs" dxfId="6750" priority="348" stopIfTrue="1" operator="lessThan">
      <formula>0</formula>
    </cfRule>
  </conditionalFormatting>
  <conditionalFormatting sqref="BQ1404">
    <cfRule type="cellIs" dxfId="6749" priority="345" stopIfTrue="1" operator="greaterThan">
      <formula>0</formula>
    </cfRule>
    <cfRule type="cellIs" dxfId="6748" priority="346" stopIfTrue="1" operator="lessThan">
      <formula>0</formula>
    </cfRule>
  </conditionalFormatting>
  <conditionalFormatting sqref="BI723">
    <cfRule type="cellIs" dxfId="6747" priority="343" stopIfTrue="1" operator="greaterThan">
      <formula>0</formula>
    </cfRule>
    <cfRule type="cellIs" dxfId="6746" priority="344" stopIfTrue="1" operator="lessThan">
      <formula>0</formula>
    </cfRule>
  </conditionalFormatting>
  <conditionalFormatting sqref="BK723">
    <cfRule type="cellIs" dxfId="6745" priority="341" stopIfTrue="1" operator="greaterThan">
      <formula>0</formula>
    </cfRule>
    <cfRule type="cellIs" dxfId="6744" priority="342" stopIfTrue="1" operator="lessThan">
      <formula>0</formula>
    </cfRule>
  </conditionalFormatting>
  <conditionalFormatting sqref="BM723">
    <cfRule type="cellIs" dxfId="6743" priority="339" stopIfTrue="1" operator="greaterThan">
      <formula>0</formula>
    </cfRule>
    <cfRule type="cellIs" dxfId="6742" priority="340" stopIfTrue="1" operator="lessThan">
      <formula>0</formula>
    </cfRule>
  </conditionalFormatting>
  <conditionalFormatting sqref="BQ723">
    <cfRule type="cellIs" dxfId="6741" priority="337" stopIfTrue="1" operator="greaterThan">
      <formula>0</formula>
    </cfRule>
    <cfRule type="cellIs" dxfId="6740" priority="338" stopIfTrue="1" operator="lessThan">
      <formula>0</formula>
    </cfRule>
  </conditionalFormatting>
  <conditionalFormatting sqref="BI689">
    <cfRule type="cellIs" dxfId="6739" priority="335" stopIfTrue="1" operator="greaterThan">
      <formula>0</formula>
    </cfRule>
    <cfRule type="cellIs" dxfId="6738" priority="336" stopIfTrue="1" operator="lessThan">
      <formula>0</formula>
    </cfRule>
  </conditionalFormatting>
  <conditionalFormatting sqref="BK689">
    <cfRule type="cellIs" dxfId="6737" priority="333" stopIfTrue="1" operator="greaterThan">
      <formula>0</formula>
    </cfRule>
    <cfRule type="cellIs" dxfId="6736" priority="334" stopIfTrue="1" operator="lessThan">
      <formula>0</formula>
    </cfRule>
  </conditionalFormatting>
  <conditionalFormatting sqref="BM689">
    <cfRule type="cellIs" dxfId="6735" priority="331" stopIfTrue="1" operator="greaterThan">
      <formula>0</formula>
    </cfRule>
    <cfRule type="cellIs" dxfId="6734" priority="332" stopIfTrue="1" operator="lessThan">
      <formula>0</formula>
    </cfRule>
  </conditionalFormatting>
  <conditionalFormatting sqref="BQ689">
    <cfRule type="cellIs" dxfId="6733" priority="329" stopIfTrue="1" operator="greaterThan">
      <formula>0</formula>
    </cfRule>
    <cfRule type="cellIs" dxfId="6732" priority="330" stopIfTrue="1" operator="lessThan">
      <formula>0</formula>
    </cfRule>
  </conditionalFormatting>
  <conditionalFormatting sqref="BI517">
    <cfRule type="cellIs" dxfId="6731" priority="327" stopIfTrue="1" operator="greaterThan">
      <formula>0</formula>
    </cfRule>
    <cfRule type="cellIs" dxfId="6730" priority="328" stopIfTrue="1" operator="lessThan">
      <formula>0</formula>
    </cfRule>
  </conditionalFormatting>
  <conditionalFormatting sqref="BK517">
    <cfRule type="cellIs" dxfId="6729" priority="325" stopIfTrue="1" operator="greaterThan">
      <formula>0</formula>
    </cfRule>
    <cfRule type="cellIs" dxfId="6728" priority="326" stopIfTrue="1" operator="lessThan">
      <formula>0</formula>
    </cfRule>
  </conditionalFormatting>
  <conditionalFormatting sqref="BM517">
    <cfRule type="cellIs" dxfId="6727" priority="323" stopIfTrue="1" operator="greaterThan">
      <formula>0</formula>
    </cfRule>
    <cfRule type="cellIs" dxfId="6726" priority="324" stopIfTrue="1" operator="lessThan">
      <formula>0</formula>
    </cfRule>
  </conditionalFormatting>
  <conditionalFormatting sqref="BQ517">
    <cfRule type="cellIs" dxfId="6725" priority="321" stopIfTrue="1" operator="greaterThan">
      <formula>0</formula>
    </cfRule>
    <cfRule type="cellIs" dxfId="6724" priority="322" stopIfTrue="1" operator="lessThan">
      <formula>0</formula>
    </cfRule>
  </conditionalFormatting>
  <conditionalFormatting sqref="BI579">
    <cfRule type="cellIs" dxfId="6723" priority="319" stopIfTrue="1" operator="greaterThan">
      <formula>0</formula>
    </cfRule>
    <cfRule type="cellIs" dxfId="6722" priority="320" stopIfTrue="1" operator="lessThan">
      <formula>0</formula>
    </cfRule>
  </conditionalFormatting>
  <conditionalFormatting sqref="BK579">
    <cfRule type="cellIs" dxfId="6721" priority="317" stopIfTrue="1" operator="greaterThan">
      <formula>0</formula>
    </cfRule>
    <cfRule type="cellIs" dxfId="6720" priority="318" stopIfTrue="1" operator="lessThan">
      <formula>0</formula>
    </cfRule>
  </conditionalFormatting>
  <conditionalFormatting sqref="BM579">
    <cfRule type="cellIs" dxfId="6719" priority="315" stopIfTrue="1" operator="greaterThan">
      <formula>0</formula>
    </cfRule>
    <cfRule type="cellIs" dxfId="6718" priority="316" stopIfTrue="1" operator="lessThan">
      <formula>0</formula>
    </cfRule>
  </conditionalFormatting>
  <conditionalFormatting sqref="BQ579">
    <cfRule type="cellIs" dxfId="6717" priority="313" stopIfTrue="1" operator="greaterThan">
      <formula>0</formula>
    </cfRule>
    <cfRule type="cellIs" dxfId="6716" priority="314" stopIfTrue="1" operator="lessThan">
      <formula>0</formula>
    </cfRule>
  </conditionalFormatting>
  <conditionalFormatting sqref="BI1698">
    <cfRule type="cellIs" dxfId="6715" priority="311" stopIfTrue="1" operator="greaterThan">
      <formula>0</formula>
    </cfRule>
    <cfRule type="cellIs" dxfId="6714" priority="312" stopIfTrue="1" operator="lessThan">
      <formula>0</formula>
    </cfRule>
  </conditionalFormatting>
  <conditionalFormatting sqref="BK1698">
    <cfRule type="cellIs" dxfId="6713" priority="309" stopIfTrue="1" operator="greaterThan">
      <formula>0</formula>
    </cfRule>
    <cfRule type="cellIs" dxfId="6712" priority="310" stopIfTrue="1" operator="lessThan">
      <formula>0</formula>
    </cfRule>
  </conditionalFormatting>
  <conditionalFormatting sqref="BM1698">
    <cfRule type="cellIs" dxfId="6711" priority="307" stopIfTrue="1" operator="greaterThan">
      <formula>0</formula>
    </cfRule>
    <cfRule type="cellIs" dxfId="6710" priority="308" stopIfTrue="1" operator="lessThan">
      <formula>0</formula>
    </cfRule>
  </conditionalFormatting>
  <conditionalFormatting sqref="BO1698">
    <cfRule type="cellIs" dxfId="6709" priority="305" stopIfTrue="1" operator="greaterThan">
      <formula>0</formula>
    </cfRule>
    <cfRule type="cellIs" dxfId="6708" priority="306" stopIfTrue="1" operator="lessThan">
      <formula>0</formula>
    </cfRule>
  </conditionalFormatting>
  <conditionalFormatting sqref="BQ1698">
    <cfRule type="cellIs" dxfId="6707" priority="303" stopIfTrue="1" operator="greaterThan">
      <formula>0</formula>
    </cfRule>
    <cfRule type="cellIs" dxfId="6706" priority="304" stopIfTrue="1" operator="lessThan">
      <formula>0</formula>
    </cfRule>
  </conditionalFormatting>
  <conditionalFormatting sqref="BS1698">
    <cfRule type="cellIs" dxfId="6705" priority="301" stopIfTrue="1" operator="greaterThan">
      <formula>0</formula>
    </cfRule>
    <cfRule type="cellIs" dxfId="6704" priority="302" stopIfTrue="1" operator="lessThan">
      <formula>0</formula>
    </cfRule>
  </conditionalFormatting>
  <conditionalFormatting sqref="BI1831">
    <cfRule type="cellIs" dxfId="6703" priority="299" stopIfTrue="1" operator="greaterThan">
      <formula>0</formula>
    </cfRule>
    <cfRule type="cellIs" dxfId="6702" priority="300" stopIfTrue="1" operator="lessThan">
      <formula>0</formula>
    </cfRule>
  </conditionalFormatting>
  <conditionalFormatting sqref="BK1831">
    <cfRule type="cellIs" dxfId="6701" priority="297" stopIfTrue="1" operator="greaterThan">
      <formula>0</formula>
    </cfRule>
    <cfRule type="cellIs" dxfId="6700" priority="298" stopIfTrue="1" operator="lessThan">
      <formula>0</formula>
    </cfRule>
  </conditionalFormatting>
  <conditionalFormatting sqref="BM1831">
    <cfRule type="cellIs" dxfId="6699" priority="295" stopIfTrue="1" operator="greaterThan">
      <formula>0</formula>
    </cfRule>
    <cfRule type="cellIs" dxfId="6698" priority="296" stopIfTrue="1" operator="lessThan">
      <formula>0</formula>
    </cfRule>
  </conditionalFormatting>
  <conditionalFormatting sqref="BO1831">
    <cfRule type="cellIs" dxfId="6697" priority="293" stopIfTrue="1" operator="greaterThan">
      <formula>0</formula>
    </cfRule>
    <cfRule type="cellIs" dxfId="6696" priority="294" stopIfTrue="1" operator="lessThan">
      <formula>0</formula>
    </cfRule>
  </conditionalFormatting>
  <conditionalFormatting sqref="BQ1831">
    <cfRule type="cellIs" dxfId="6695" priority="291" stopIfTrue="1" operator="greaterThan">
      <formula>0</formula>
    </cfRule>
    <cfRule type="cellIs" dxfId="6694" priority="292" stopIfTrue="1" operator="lessThan">
      <formula>0</formula>
    </cfRule>
  </conditionalFormatting>
  <conditionalFormatting sqref="BS1831">
    <cfRule type="cellIs" dxfId="6693" priority="289" stopIfTrue="1" operator="greaterThan">
      <formula>0</formula>
    </cfRule>
    <cfRule type="cellIs" dxfId="6692" priority="290" stopIfTrue="1" operator="lessThan">
      <formula>0</formula>
    </cfRule>
  </conditionalFormatting>
  <conditionalFormatting sqref="BI1894">
    <cfRule type="cellIs" dxfId="6691" priority="287" stopIfTrue="1" operator="greaterThan">
      <formula>0</formula>
    </cfRule>
    <cfRule type="cellIs" dxfId="6690" priority="288" stopIfTrue="1" operator="lessThan">
      <formula>0</formula>
    </cfRule>
  </conditionalFormatting>
  <conditionalFormatting sqref="BK1894">
    <cfRule type="cellIs" dxfId="6689" priority="285" stopIfTrue="1" operator="greaterThan">
      <formula>0</formula>
    </cfRule>
    <cfRule type="cellIs" dxfId="6688" priority="286" stopIfTrue="1" operator="lessThan">
      <formula>0</formula>
    </cfRule>
  </conditionalFormatting>
  <conditionalFormatting sqref="BM1894">
    <cfRule type="cellIs" dxfId="6687" priority="283" stopIfTrue="1" operator="greaterThan">
      <formula>0</formula>
    </cfRule>
    <cfRule type="cellIs" dxfId="6686" priority="284" stopIfTrue="1" operator="lessThan">
      <formula>0</formula>
    </cfRule>
  </conditionalFormatting>
  <conditionalFormatting sqref="BO1894">
    <cfRule type="cellIs" dxfId="6685" priority="281" stopIfTrue="1" operator="greaterThan">
      <formula>0</formula>
    </cfRule>
    <cfRule type="cellIs" dxfId="6684" priority="282" stopIfTrue="1" operator="lessThan">
      <formula>0</formula>
    </cfRule>
  </conditionalFormatting>
  <conditionalFormatting sqref="BQ1894">
    <cfRule type="cellIs" dxfId="6683" priority="279" stopIfTrue="1" operator="greaterThan">
      <formula>0</formula>
    </cfRule>
    <cfRule type="cellIs" dxfId="6682" priority="280" stopIfTrue="1" operator="lessThan">
      <formula>0</formula>
    </cfRule>
  </conditionalFormatting>
  <conditionalFormatting sqref="BS1894">
    <cfRule type="cellIs" dxfId="6681" priority="277" stopIfTrue="1" operator="greaterThan">
      <formula>0</formula>
    </cfRule>
    <cfRule type="cellIs" dxfId="6680" priority="278" stopIfTrue="1" operator="lessThan">
      <formula>0</formula>
    </cfRule>
  </conditionalFormatting>
  <conditionalFormatting sqref="BI1932">
    <cfRule type="cellIs" dxfId="6679" priority="275" stopIfTrue="1" operator="greaterThan">
      <formula>0</formula>
    </cfRule>
    <cfRule type="cellIs" dxfId="6678" priority="276" stopIfTrue="1" operator="lessThan">
      <formula>0</formula>
    </cfRule>
  </conditionalFormatting>
  <conditionalFormatting sqref="BK1932">
    <cfRule type="cellIs" dxfId="6677" priority="273" stopIfTrue="1" operator="greaterThan">
      <formula>0</formula>
    </cfRule>
    <cfRule type="cellIs" dxfId="6676" priority="274" stopIfTrue="1" operator="lessThan">
      <formula>0</formula>
    </cfRule>
  </conditionalFormatting>
  <conditionalFormatting sqref="BM1932">
    <cfRule type="cellIs" dxfId="6675" priority="271" stopIfTrue="1" operator="greaterThan">
      <formula>0</formula>
    </cfRule>
    <cfRule type="cellIs" dxfId="6674" priority="272" stopIfTrue="1" operator="lessThan">
      <formula>0</formula>
    </cfRule>
  </conditionalFormatting>
  <conditionalFormatting sqref="BO1932">
    <cfRule type="cellIs" dxfId="6673" priority="269" stopIfTrue="1" operator="greaterThan">
      <formula>0</formula>
    </cfRule>
    <cfRule type="cellIs" dxfId="6672" priority="270" stopIfTrue="1" operator="lessThan">
      <formula>0</formula>
    </cfRule>
  </conditionalFormatting>
  <conditionalFormatting sqref="BQ1932">
    <cfRule type="cellIs" dxfId="6671" priority="267" stopIfTrue="1" operator="greaterThan">
      <formula>0</formula>
    </cfRule>
    <cfRule type="cellIs" dxfId="6670" priority="268" stopIfTrue="1" operator="lessThan">
      <formula>0</formula>
    </cfRule>
  </conditionalFormatting>
  <conditionalFormatting sqref="BS1932">
    <cfRule type="cellIs" dxfId="6669" priority="265" stopIfTrue="1" operator="greaterThan">
      <formula>0</formula>
    </cfRule>
    <cfRule type="cellIs" dxfId="6668" priority="266" stopIfTrue="1" operator="lessThan">
      <formula>0</formula>
    </cfRule>
  </conditionalFormatting>
  <conditionalFormatting sqref="BI1160">
    <cfRule type="cellIs" dxfId="6667" priority="263" stopIfTrue="1" operator="greaterThan">
      <formula>0</formula>
    </cfRule>
    <cfRule type="cellIs" dxfId="6666" priority="264" stopIfTrue="1" operator="lessThan">
      <formula>0</formula>
    </cfRule>
  </conditionalFormatting>
  <conditionalFormatting sqref="BK1160">
    <cfRule type="cellIs" dxfId="6665" priority="261" stopIfTrue="1" operator="greaterThan">
      <formula>0</formula>
    </cfRule>
    <cfRule type="cellIs" dxfId="6664" priority="262" stopIfTrue="1" operator="lessThan">
      <formula>0</formula>
    </cfRule>
  </conditionalFormatting>
  <conditionalFormatting sqref="BM1160">
    <cfRule type="cellIs" dxfId="6663" priority="259" stopIfTrue="1" operator="greaterThan">
      <formula>0</formula>
    </cfRule>
    <cfRule type="cellIs" dxfId="6662" priority="260" stopIfTrue="1" operator="lessThan">
      <formula>0</formula>
    </cfRule>
  </conditionalFormatting>
  <conditionalFormatting sqref="BO1160">
    <cfRule type="cellIs" dxfId="6661" priority="257" stopIfTrue="1" operator="greaterThan">
      <formula>0</formula>
    </cfRule>
    <cfRule type="cellIs" dxfId="6660" priority="258" stopIfTrue="1" operator="lessThan">
      <formula>0</formula>
    </cfRule>
  </conditionalFormatting>
  <conditionalFormatting sqref="BQ1160">
    <cfRule type="cellIs" dxfId="6659" priority="255" stopIfTrue="1" operator="greaterThan">
      <formula>0</formula>
    </cfRule>
    <cfRule type="cellIs" dxfId="6658" priority="256" stopIfTrue="1" operator="lessThan">
      <formula>0</formula>
    </cfRule>
  </conditionalFormatting>
  <conditionalFormatting sqref="BS1160">
    <cfRule type="cellIs" dxfId="6657" priority="253" stopIfTrue="1" operator="greaterThan">
      <formula>0</formula>
    </cfRule>
    <cfRule type="cellIs" dxfId="6656" priority="254" stopIfTrue="1" operator="lessThan">
      <formula>0</formula>
    </cfRule>
  </conditionalFormatting>
  <conditionalFormatting sqref="BQ1422">
    <cfRule type="cellIs" dxfId="6655" priority="251" stopIfTrue="1" operator="greaterThan">
      <formula>0</formula>
    </cfRule>
    <cfRule type="cellIs" dxfId="6654" priority="252" stopIfTrue="1" operator="lessThan">
      <formula>0</formula>
    </cfRule>
  </conditionalFormatting>
  <conditionalFormatting sqref="BO1422">
    <cfRule type="cellIs" dxfId="6653" priority="249" stopIfTrue="1" operator="greaterThan">
      <formula>0</formula>
    </cfRule>
    <cfRule type="cellIs" dxfId="6652" priority="250" stopIfTrue="1" operator="lessThan">
      <formula>0</formula>
    </cfRule>
  </conditionalFormatting>
  <conditionalFormatting sqref="BM1422">
    <cfRule type="cellIs" dxfId="6651" priority="247" stopIfTrue="1" operator="greaterThan">
      <formula>0</formula>
    </cfRule>
    <cfRule type="cellIs" dxfId="6650" priority="248" stopIfTrue="1" operator="lessThan">
      <formula>0</formula>
    </cfRule>
  </conditionalFormatting>
  <conditionalFormatting sqref="BK1422">
    <cfRule type="cellIs" dxfId="6649" priority="245" stopIfTrue="1" operator="greaterThan">
      <formula>0</formula>
    </cfRule>
    <cfRule type="cellIs" dxfId="6648" priority="246" stopIfTrue="1" operator="lessThan">
      <formula>0</formula>
    </cfRule>
  </conditionalFormatting>
  <conditionalFormatting sqref="BI1422">
    <cfRule type="cellIs" dxfId="6647" priority="243" stopIfTrue="1" operator="greaterThan">
      <formula>0</formula>
    </cfRule>
    <cfRule type="cellIs" dxfId="6646" priority="244" stopIfTrue="1" operator="lessThan">
      <formula>0</formula>
    </cfRule>
  </conditionalFormatting>
  <conditionalFormatting sqref="BG1422">
    <cfRule type="cellIs" dxfId="6645" priority="241" stopIfTrue="1" operator="greaterThan">
      <formula>0</formula>
    </cfRule>
    <cfRule type="cellIs" dxfId="6644" priority="242" stopIfTrue="1" operator="lessThan">
      <formula>0</formula>
    </cfRule>
  </conditionalFormatting>
  <conditionalFormatting sqref="BI1454">
    <cfRule type="cellIs" dxfId="6643" priority="239" stopIfTrue="1" operator="greaterThan">
      <formula>0</formula>
    </cfRule>
    <cfRule type="cellIs" dxfId="6642" priority="240" stopIfTrue="1" operator="lessThan">
      <formula>0</formula>
    </cfRule>
  </conditionalFormatting>
  <conditionalFormatting sqref="BK1454">
    <cfRule type="cellIs" dxfId="6641" priority="237" stopIfTrue="1" operator="greaterThan">
      <formula>0</formula>
    </cfRule>
    <cfRule type="cellIs" dxfId="6640" priority="238" stopIfTrue="1" operator="lessThan">
      <formula>0</formula>
    </cfRule>
  </conditionalFormatting>
  <conditionalFormatting sqref="BM1454">
    <cfRule type="cellIs" dxfId="6639" priority="235" stopIfTrue="1" operator="greaterThan">
      <formula>0</formula>
    </cfRule>
    <cfRule type="cellIs" dxfId="6638" priority="236" stopIfTrue="1" operator="lessThan">
      <formula>0</formula>
    </cfRule>
  </conditionalFormatting>
  <conditionalFormatting sqref="BO1454">
    <cfRule type="cellIs" dxfId="6637" priority="233" stopIfTrue="1" operator="greaterThan">
      <formula>0</formula>
    </cfRule>
    <cfRule type="cellIs" dxfId="6636" priority="234" stopIfTrue="1" operator="lessThan">
      <formula>0</formula>
    </cfRule>
  </conditionalFormatting>
  <conditionalFormatting sqref="BQ1454">
    <cfRule type="cellIs" dxfId="6635" priority="231" stopIfTrue="1" operator="greaterThan">
      <formula>0</formula>
    </cfRule>
    <cfRule type="cellIs" dxfId="6634" priority="232" stopIfTrue="1" operator="lessThan">
      <formula>0</formula>
    </cfRule>
  </conditionalFormatting>
  <conditionalFormatting sqref="BS1454">
    <cfRule type="cellIs" dxfId="6633" priority="229" stopIfTrue="1" operator="greaterThan">
      <formula>0</formula>
    </cfRule>
    <cfRule type="cellIs" dxfId="6632" priority="230" stopIfTrue="1" operator="lessThan">
      <formula>0</formula>
    </cfRule>
  </conditionalFormatting>
  <conditionalFormatting sqref="BQ1525">
    <cfRule type="cellIs" dxfId="6631" priority="227" stopIfTrue="1" operator="greaterThan">
      <formula>0</formula>
    </cfRule>
    <cfRule type="cellIs" dxfId="6630" priority="228" stopIfTrue="1" operator="lessThan">
      <formula>0</formula>
    </cfRule>
  </conditionalFormatting>
  <conditionalFormatting sqref="BO1525">
    <cfRule type="cellIs" dxfId="6629" priority="225" stopIfTrue="1" operator="greaterThan">
      <formula>0</formula>
    </cfRule>
    <cfRule type="cellIs" dxfId="6628" priority="226" stopIfTrue="1" operator="lessThan">
      <formula>0</formula>
    </cfRule>
  </conditionalFormatting>
  <conditionalFormatting sqref="BM1525">
    <cfRule type="cellIs" dxfId="6627" priority="223" stopIfTrue="1" operator="greaterThan">
      <formula>0</formula>
    </cfRule>
    <cfRule type="cellIs" dxfId="6626" priority="224" stopIfTrue="1" operator="lessThan">
      <formula>0</formula>
    </cfRule>
  </conditionalFormatting>
  <conditionalFormatting sqref="BK1525">
    <cfRule type="cellIs" dxfId="6625" priority="221" stopIfTrue="1" operator="greaterThan">
      <formula>0</formula>
    </cfRule>
    <cfRule type="cellIs" dxfId="6624" priority="222" stopIfTrue="1" operator="lessThan">
      <formula>0</formula>
    </cfRule>
  </conditionalFormatting>
  <conditionalFormatting sqref="BI1525">
    <cfRule type="cellIs" dxfId="6623" priority="219" stopIfTrue="1" operator="greaterThan">
      <formula>0</formula>
    </cfRule>
    <cfRule type="cellIs" dxfId="6622" priority="220" stopIfTrue="1" operator="lessThan">
      <formula>0</formula>
    </cfRule>
  </conditionalFormatting>
  <conditionalFormatting sqref="BG1525">
    <cfRule type="cellIs" dxfId="6621" priority="217" stopIfTrue="1" operator="greaterThan">
      <formula>0</formula>
    </cfRule>
    <cfRule type="cellIs" dxfId="6620" priority="218" stopIfTrue="1" operator="lessThan">
      <formula>0</formula>
    </cfRule>
  </conditionalFormatting>
  <conditionalFormatting sqref="BI1702">
    <cfRule type="cellIs" dxfId="6619" priority="215" stopIfTrue="1" operator="greaterThan">
      <formula>0</formula>
    </cfRule>
    <cfRule type="cellIs" dxfId="6618" priority="216" stopIfTrue="1" operator="lessThan">
      <formula>0</formula>
    </cfRule>
  </conditionalFormatting>
  <conditionalFormatting sqref="BK1702">
    <cfRule type="cellIs" dxfId="6617" priority="213" stopIfTrue="1" operator="greaterThan">
      <formula>0</formula>
    </cfRule>
    <cfRule type="cellIs" dxfId="6616" priority="214" stopIfTrue="1" operator="lessThan">
      <formula>0</formula>
    </cfRule>
  </conditionalFormatting>
  <conditionalFormatting sqref="BM1702">
    <cfRule type="cellIs" dxfId="6615" priority="211" stopIfTrue="1" operator="greaterThan">
      <formula>0</formula>
    </cfRule>
    <cfRule type="cellIs" dxfId="6614" priority="212" stopIfTrue="1" operator="lessThan">
      <formula>0</formula>
    </cfRule>
  </conditionalFormatting>
  <conditionalFormatting sqref="BO1702">
    <cfRule type="cellIs" dxfId="6613" priority="209" stopIfTrue="1" operator="greaterThan">
      <formula>0</formula>
    </cfRule>
    <cfRule type="cellIs" dxfId="6612" priority="210" stopIfTrue="1" operator="lessThan">
      <formula>0</formula>
    </cfRule>
  </conditionalFormatting>
  <conditionalFormatting sqref="BQ1702">
    <cfRule type="cellIs" dxfId="6611" priority="207" stopIfTrue="1" operator="greaterThan">
      <formula>0</formula>
    </cfRule>
    <cfRule type="cellIs" dxfId="6610" priority="208" stopIfTrue="1" operator="lessThan">
      <formula>0</formula>
    </cfRule>
  </conditionalFormatting>
  <conditionalFormatting sqref="BS1702">
    <cfRule type="cellIs" dxfId="6609" priority="205" stopIfTrue="1" operator="greaterThan">
      <formula>0</formula>
    </cfRule>
    <cfRule type="cellIs" dxfId="6608" priority="206" stopIfTrue="1" operator="lessThan">
      <formula>0</formula>
    </cfRule>
  </conditionalFormatting>
  <conditionalFormatting sqref="BQ1819">
    <cfRule type="cellIs" dxfId="6607" priority="203" stopIfTrue="1" operator="greaterThan">
      <formula>0</formula>
    </cfRule>
    <cfRule type="cellIs" dxfId="6606" priority="204" stopIfTrue="1" operator="lessThan">
      <formula>0</formula>
    </cfRule>
  </conditionalFormatting>
  <conditionalFormatting sqref="BO1819">
    <cfRule type="cellIs" dxfId="6605" priority="201" stopIfTrue="1" operator="greaterThan">
      <formula>0</formula>
    </cfRule>
    <cfRule type="cellIs" dxfId="6604" priority="202" stopIfTrue="1" operator="lessThan">
      <formula>0</formula>
    </cfRule>
  </conditionalFormatting>
  <conditionalFormatting sqref="BM1819">
    <cfRule type="cellIs" dxfId="6603" priority="199" stopIfTrue="1" operator="greaterThan">
      <formula>0</formula>
    </cfRule>
    <cfRule type="cellIs" dxfId="6602" priority="200" stopIfTrue="1" operator="lessThan">
      <formula>0</formula>
    </cfRule>
  </conditionalFormatting>
  <conditionalFormatting sqref="BK1819">
    <cfRule type="cellIs" dxfId="6601" priority="197" stopIfTrue="1" operator="greaterThan">
      <formula>0</formula>
    </cfRule>
    <cfRule type="cellIs" dxfId="6600" priority="198" stopIfTrue="1" operator="lessThan">
      <formula>0</formula>
    </cfRule>
  </conditionalFormatting>
  <conditionalFormatting sqref="BI1819">
    <cfRule type="cellIs" dxfId="6599" priority="195" stopIfTrue="1" operator="greaterThan">
      <formula>0</formula>
    </cfRule>
    <cfRule type="cellIs" dxfId="6598" priority="196" stopIfTrue="1" operator="lessThan">
      <formula>0</formula>
    </cfRule>
  </conditionalFormatting>
  <conditionalFormatting sqref="BG1819">
    <cfRule type="cellIs" dxfId="6597" priority="193" stopIfTrue="1" operator="greaterThan">
      <formula>0</formula>
    </cfRule>
    <cfRule type="cellIs" dxfId="6596" priority="194" stopIfTrue="1" operator="lessThan">
      <formula>0</formula>
    </cfRule>
  </conditionalFormatting>
  <conditionalFormatting sqref="BI1855">
    <cfRule type="cellIs" dxfId="6595" priority="191" stopIfTrue="1" operator="greaterThan">
      <formula>0</formula>
    </cfRule>
    <cfRule type="cellIs" dxfId="6594" priority="192" stopIfTrue="1" operator="lessThan">
      <formula>0</formula>
    </cfRule>
  </conditionalFormatting>
  <conditionalFormatting sqref="BK1855">
    <cfRule type="cellIs" dxfId="6593" priority="189" stopIfTrue="1" operator="greaterThan">
      <formula>0</formula>
    </cfRule>
    <cfRule type="cellIs" dxfId="6592" priority="190" stopIfTrue="1" operator="lessThan">
      <formula>0</formula>
    </cfRule>
  </conditionalFormatting>
  <conditionalFormatting sqref="BM1855">
    <cfRule type="cellIs" dxfId="6591" priority="187" stopIfTrue="1" operator="greaterThan">
      <formula>0</formula>
    </cfRule>
    <cfRule type="cellIs" dxfId="6590" priority="188" stopIfTrue="1" operator="lessThan">
      <formula>0</formula>
    </cfRule>
  </conditionalFormatting>
  <conditionalFormatting sqref="BO1855">
    <cfRule type="cellIs" dxfId="6589" priority="185" stopIfTrue="1" operator="greaterThan">
      <formula>0</formula>
    </cfRule>
    <cfRule type="cellIs" dxfId="6588" priority="186" stopIfTrue="1" operator="lessThan">
      <formula>0</formula>
    </cfRule>
  </conditionalFormatting>
  <conditionalFormatting sqref="BQ1855">
    <cfRule type="cellIs" dxfId="6587" priority="183" stopIfTrue="1" operator="greaterThan">
      <formula>0</formula>
    </cfRule>
    <cfRule type="cellIs" dxfId="6586" priority="184" stopIfTrue="1" operator="lessThan">
      <formula>0</formula>
    </cfRule>
  </conditionalFormatting>
  <conditionalFormatting sqref="BS1855">
    <cfRule type="cellIs" dxfId="6585" priority="181" stopIfTrue="1" operator="greaterThan">
      <formula>0</formula>
    </cfRule>
    <cfRule type="cellIs" dxfId="6584" priority="182" stopIfTrue="1" operator="lessThan">
      <formula>0</formula>
    </cfRule>
  </conditionalFormatting>
  <conditionalFormatting sqref="BQ1917">
    <cfRule type="cellIs" dxfId="6583" priority="179" stopIfTrue="1" operator="greaterThan">
      <formula>0</formula>
    </cfRule>
    <cfRule type="cellIs" dxfId="6582" priority="180" stopIfTrue="1" operator="lessThan">
      <formula>0</formula>
    </cfRule>
  </conditionalFormatting>
  <conditionalFormatting sqref="BO1917">
    <cfRule type="cellIs" dxfId="6581" priority="177" stopIfTrue="1" operator="greaterThan">
      <formula>0</formula>
    </cfRule>
    <cfRule type="cellIs" dxfId="6580" priority="178" stopIfTrue="1" operator="lessThan">
      <formula>0</formula>
    </cfRule>
  </conditionalFormatting>
  <conditionalFormatting sqref="BM1917">
    <cfRule type="cellIs" dxfId="6579" priority="175" stopIfTrue="1" operator="greaterThan">
      <formula>0</formula>
    </cfRule>
    <cfRule type="cellIs" dxfId="6578" priority="176" stopIfTrue="1" operator="lessThan">
      <formula>0</formula>
    </cfRule>
  </conditionalFormatting>
  <conditionalFormatting sqref="BK1917">
    <cfRule type="cellIs" dxfId="6577" priority="173" stopIfTrue="1" operator="greaterThan">
      <formula>0</formula>
    </cfRule>
    <cfRule type="cellIs" dxfId="6576" priority="174" stopIfTrue="1" operator="lessThan">
      <formula>0</formula>
    </cfRule>
  </conditionalFormatting>
  <conditionalFormatting sqref="BI1917">
    <cfRule type="cellIs" dxfId="6575" priority="171" stopIfTrue="1" operator="greaterThan">
      <formula>0</formula>
    </cfRule>
    <cfRule type="cellIs" dxfId="6574" priority="172" stopIfTrue="1" operator="lessThan">
      <formula>0</formula>
    </cfRule>
  </conditionalFormatting>
  <conditionalFormatting sqref="BG1917">
    <cfRule type="cellIs" dxfId="6573" priority="169" stopIfTrue="1" operator="greaterThan">
      <formula>0</formula>
    </cfRule>
    <cfRule type="cellIs" dxfId="6572" priority="170" stopIfTrue="1" operator="lessThan">
      <formula>0</formula>
    </cfRule>
  </conditionalFormatting>
  <conditionalFormatting sqref="BI1918">
    <cfRule type="cellIs" dxfId="6571" priority="167" stopIfTrue="1" operator="greaterThan">
      <formula>0</formula>
    </cfRule>
    <cfRule type="cellIs" dxfId="6570" priority="168" stopIfTrue="1" operator="lessThan">
      <formula>0</formula>
    </cfRule>
  </conditionalFormatting>
  <conditionalFormatting sqref="BK1918">
    <cfRule type="cellIs" dxfId="6569" priority="165" stopIfTrue="1" operator="greaterThan">
      <formula>0</formula>
    </cfRule>
    <cfRule type="cellIs" dxfId="6568" priority="166" stopIfTrue="1" operator="lessThan">
      <formula>0</formula>
    </cfRule>
  </conditionalFormatting>
  <conditionalFormatting sqref="BM1918">
    <cfRule type="cellIs" dxfId="6567" priority="163" stopIfTrue="1" operator="greaterThan">
      <formula>0</formula>
    </cfRule>
    <cfRule type="cellIs" dxfId="6566" priority="164" stopIfTrue="1" operator="lessThan">
      <formula>0</formula>
    </cfRule>
  </conditionalFormatting>
  <conditionalFormatting sqref="BO1918">
    <cfRule type="cellIs" dxfId="6565" priority="161" stopIfTrue="1" operator="greaterThan">
      <formula>0</formula>
    </cfRule>
    <cfRule type="cellIs" dxfId="6564" priority="162" stopIfTrue="1" operator="lessThan">
      <formula>0</formula>
    </cfRule>
  </conditionalFormatting>
  <conditionalFormatting sqref="BQ1918">
    <cfRule type="cellIs" dxfId="6563" priority="159" stopIfTrue="1" operator="greaterThan">
      <formula>0</formula>
    </cfRule>
    <cfRule type="cellIs" dxfId="6562" priority="160" stopIfTrue="1" operator="lessThan">
      <formula>0</formula>
    </cfRule>
  </conditionalFormatting>
  <conditionalFormatting sqref="BS1918">
    <cfRule type="cellIs" dxfId="6561" priority="157" stopIfTrue="1" operator="greaterThan">
      <formula>0</formula>
    </cfRule>
    <cfRule type="cellIs" dxfId="6560" priority="158" stopIfTrue="1" operator="lessThan">
      <formula>0</formula>
    </cfRule>
  </conditionalFormatting>
  <conditionalFormatting sqref="BI1919">
    <cfRule type="cellIs" dxfId="6559" priority="155" stopIfTrue="1" operator="greaterThan">
      <formula>0</formula>
    </cfRule>
    <cfRule type="cellIs" dxfId="6558" priority="156" stopIfTrue="1" operator="lessThan">
      <formula>0</formula>
    </cfRule>
  </conditionalFormatting>
  <conditionalFormatting sqref="BK1919">
    <cfRule type="cellIs" dxfId="6557" priority="153" stopIfTrue="1" operator="greaterThan">
      <formula>0</formula>
    </cfRule>
    <cfRule type="cellIs" dxfId="6556" priority="154" stopIfTrue="1" operator="lessThan">
      <formula>0</formula>
    </cfRule>
  </conditionalFormatting>
  <conditionalFormatting sqref="BM1919">
    <cfRule type="cellIs" dxfId="6555" priority="151" stopIfTrue="1" operator="greaterThan">
      <formula>0</formula>
    </cfRule>
    <cfRule type="cellIs" dxfId="6554" priority="152" stopIfTrue="1" operator="lessThan">
      <formula>0</formula>
    </cfRule>
  </conditionalFormatting>
  <conditionalFormatting sqref="BO1919">
    <cfRule type="cellIs" dxfId="6553" priority="149" stopIfTrue="1" operator="greaterThan">
      <formula>0</formula>
    </cfRule>
    <cfRule type="cellIs" dxfId="6552" priority="150" stopIfTrue="1" operator="lessThan">
      <formula>0</formula>
    </cfRule>
  </conditionalFormatting>
  <conditionalFormatting sqref="BQ1919">
    <cfRule type="cellIs" dxfId="6551" priority="147" stopIfTrue="1" operator="greaterThan">
      <formula>0</formula>
    </cfRule>
    <cfRule type="cellIs" dxfId="6550" priority="148" stopIfTrue="1" operator="lessThan">
      <formula>0</formula>
    </cfRule>
  </conditionalFormatting>
  <conditionalFormatting sqref="BS1919">
    <cfRule type="cellIs" dxfId="6549" priority="145" stopIfTrue="1" operator="greaterThan">
      <formula>0</formula>
    </cfRule>
    <cfRule type="cellIs" dxfId="6548" priority="146" stopIfTrue="1" operator="lessThan">
      <formula>0</formula>
    </cfRule>
  </conditionalFormatting>
  <conditionalFormatting sqref="BI1072">
    <cfRule type="cellIs" dxfId="6547" priority="143" stopIfTrue="1" operator="greaterThan">
      <formula>0</formula>
    </cfRule>
    <cfRule type="cellIs" dxfId="6546" priority="144" stopIfTrue="1" operator="lessThan">
      <formula>0</formula>
    </cfRule>
  </conditionalFormatting>
  <conditionalFormatting sqref="BK1072">
    <cfRule type="cellIs" dxfId="6545" priority="141" stopIfTrue="1" operator="greaterThan">
      <formula>0</formula>
    </cfRule>
    <cfRule type="cellIs" dxfId="6544" priority="142" stopIfTrue="1" operator="lessThan">
      <formula>0</formula>
    </cfRule>
  </conditionalFormatting>
  <conditionalFormatting sqref="BM1072">
    <cfRule type="cellIs" dxfId="6543" priority="139" stopIfTrue="1" operator="greaterThan">
      <formula>0</formula>
    </cfRule>
    <cfRule type="cellIs" dxfId="6542" priority="140" stopIfTrue="1" operator="lessThan">
      <formula>0</formula>
    </cfRule>
  </conditionalFormatting>
  <conditionalFormatting sqref="BO1072">
    <cfRule type="cellIs" dxfId="6541" priority="137" stopIfTrue="1" operator="greaterThan">
      <formula>0</formula>
    </cfRule>
    <cfRule type="cellIs" dxfId="6540" priority="138" stopIfTrue="1" operator="lessThan">
      <formula>0</formula>
    </cfRule>
  </conditionalFormatting>
  <conditionalFormatting sqref="BQ1072">
    <cfRule type="cellIs" dxfId="6539" priority="135" stopIfTrue="1" operator="greaterThan">
      <formula>0</formula>
    </cfRule>
    <cfRule type="cellIs" dxfId="6538" priority="136" stopIfTrue="1" operator="lessThan">
      <formula>0</formula>
    </cfRule>
  </conditionalFormatting>
  <conditionalFormatting sqref="BS1072">
    <cfRule type="cellIs" dxfId="6537" priority="133" stopIfTrue="1" operator="greaterThan">
      <formula>0</formula>
    </cfRule>
    <cfRule type="cellIs" dxfId="6536" priority="134" stopIfTrue="1" operator="lessThan">
      <formula>0</formula>
    </cfRule>
  </conditionalFormatting>
  <conditionalFormatting sqref="BQ1885">
    <cfRule type="cellIs" dxfId="6535" priority="131" stopIfTrue="1" operator="greaterThan">
      <formula>0</formula>
    </cfRule>
    <cfRule type="cellIs" dxfId="6534" priority="132" stopIfTrue="1" operator="lessThan">
      <formula>0</formula>
    </cfRule>
  </conditionalFormatting>
  <conditionalFormatting sqref="BO1885">
    <cfRule type="cellIs" dxfId="6533" priority="129" stopIfTrue="1" operator="greaterThan">
      <formula>0</formula>
    </cfRule>
    <cfRule type="cellIs" dxfId="6532" priority="130" stopIfTrue="1" operator="lessThan">
      <formula>0</formula>
    </cfRule>
  </conditionalFormatting>
  <conditionalFormatting sqref="BM1885">
    <cfRule type="cellIs" dxfId="6531" priority="127" stopIfTrue="1" operator="greaterThan">
      <formula>0</formula>
    </cfRule>
    <cfRule type="cellIs" dxfId="6530" priority="128" stopIfTrue="1" operator="lessThan">
      <formula>0</formula>
    </cfRule>
  </conditionalFormatting>
  <conditionalFormatting sqref="BK1885">
    <cfRule type="cellIs" dxfId="6529" priority="125" stopIfTrue="1" operator="greaterThan">
      <formula>0</formula>
    </cfRule>
    <cfRule type="cellIs" dxfId="6528" priority="126" stopIfTrue="1" operator="lessThan">
      <formula>0</formula>
    </cfRule>
  </conditionalFormatting>
  <conditionalFormatting sqref="BI1885">
    <cfRule type="cellIs" dxfId="6527" priority="123" stopIfTrue="1" operator="greaterThan">
      <formula>0</formula>
    </cfRule>
    <cfRule type="cellIs" dxfId="6526" priority="124" stopIfTrue="1" operator="lessThan">
      <formula>0</formula>
    </cfRule>
  </conditionalFormatting>
  <conditionalFormatting sqref="BG1885">
    <cfRule type="cellIs" dxfId="6525" priority="121" stopIfTrue="1" operator="greaterThan">
      <formula>0</formula>
    </cfRule>
    <cfRule type="cellIs" dxfId="6524" priority="122" stopIfTrue="1" operator="lessThan">
      <formula>0</formula>
    </cfRule>
  </conditionalFormatting>
  <conditionalFormatting sqref="BI386">
    <cfRule type="cellIs" dxfId="6523" priority="119" stopIfTrue="1" operator="greaterThan">
      <formula>0</formula>
    </cfRule>
    <cfRule type="cellIs" dxfId="6522" priority="120" stopIfTrue="1" operator="lessThan">
      <formula>0</formula>
    </cfRule>
  </conditionalFormatting>
  <conditionalFormatting sqref="BK386">
    <cfRule type="cellIs" dxfId="6521" priority="117" stopIfTrue="1" operator="greaterThan">
      <formula>0</formula>
    </cfRule>
    <cfRule type="cellIs" dxfId="6520" priority="118" stopIfTrue="1" operator="lessThan">
      <formula>0</formula>
    </cfRule>
  </conditionalFormatting>
  <conditionalFormatting sqref="BM386">
    <cfRule type="cellIs" dxfId="6519" priority="115" stopIfTrue="1" operator="greaterThan">
      <formula>0</formula>
    </cfRule>
    <cfRule type="cellIs" dxfId="6518" priority="116" stopIfTrue="1" operator="lessThan">
      <formula>0</formula>
    </cfRule>
  </conditionalFormatting>
  <conditionalFormatting sqref="BO386">
    <cfRule type="cellIs" dxfId="6517" priority="113" stopIfTrue="1" operator="greaterThan">
      <formula>0</formula>
    </cfRule>
    <cfRule type="cellIs" dxfId="6516" priority="114" stopIfTrue="1" operator="lessThan">
      <formula>0</formula>
    </cfRule>
  </conditionalFormatting>
  <conditionalFormatting sqref="BQ386">
    <cfRule type="cellIs" dxfId="6515" priority="111" stopIfTrue="1" operator="greaterThan">
      <formula>0</formula>
    </cfRule>
    <cfRule type="cellIs" dxfId="6514" priority="112" stopIfTrue="1" operator="lessThan">
      <formula>0</formula>
    </cfRule>
  </conditionalFormatting>
  <conditionalFormatting sqref="BS386">
    <cfRule type="cellIs" dxfId="6513" priority="109" stopIfTrue="1" operator="greaterThan">
      <formula>0</formula>
    </cfRule>
    <cfRule type="cellIs" dxfId="6512" priority="110" stopIfTrue="1" operator="lessThan">
      <formula>0</formula>
    </cfRule>
  </conditionalFormatting>
  <conditionalFormatting sqref="BI492">
    <cfRule type="cellIs" dxfId="6511" priority="107" stopIfTrue="1" operator="greaterThan">
      <formula>0</formula>
    </cfRule>
    <cfRule type="cellIs" dxfId="6510" priority="108" stopIfTrue="1" operator="lessThan">
      <formula>0</formula>
    </cfRule>
  </conditionalFormatting>
  <conditionalFormatting sqref="BK492">
    <cfRule type="cellIs" dxfId="6509" priority="105" stopIfTrue="1" operator="greaterThan">
      <formula>0</formula>
    </cfRule>
    <cfRule type="cellIs" dxfId="6508" priority="106" stopIfTrue="1" operator="lessThan">
      <formula>0</formula>
    </cfRule>
  </conditionalFormatting>
  <conditionalFormatting sqref="BM492">
    <cfRule type="cellIs" dxfId="6507" priority="103" stopIfTrue="1" operator="greaterThan">
      <formula>0</formula>
    </cfRule>
    <cfRule type="cellIs" dxfId="6506" priority="104" stopIfTrue="1" operator="lessThan">
      <formula>0</formula>
    </cfRule>
  </conditionalFormatting>
  <conditionalFormatting sqref="BO492">
    <cfRule type="cellIs" dxfId="6505" priority="101" stopIfTrue="1" operator="greaterThan">
      <formula>0</formula>
    </cfRule>
    <cfRule type="cellIs" dxfId="6504" priority="102" stopIfTrue="1" operator="lessThan">
      <formula>0</formula>
    </cfRule>
  </conditionalFormatting>
  <conditionalFormatting sqref="BQ492">
    <cfRule type="cellIs" dxfId="6503" priority="99" stopIfTrue="1" operator="greaterThan">
      <formula>0</formula>
    </cfRule>
    <cfRule type="cellIs" dxfId="6502" priority="100" stopIfTrue="1" operator="lessThan">
      <formula>0</formula>
    </cfRule>
  </conditionalFormatting>
  <conditionalFormatting sqref="BS492">
    <cfRule type="cellIs" dxfId="6501" priority="97" stopIfTrue="1" operator="greaterThan">
      <formula>0</formula>
    </cfRule>
    <cfRule type="cellIs" dxfId="6500" priority="98" stopIfTrue="1" operator="lessThan">
      <formula>0</formula>
    </cfRule>
  </conditionalFormatting>
  <conditionalFormatting sqref="BQ552">
    <cfRule type="cellIs" dxfId="6499" priority="95" stopIfTrue="1" operator="greaterThan">
      <formula>0</formula>
    </cfRule>
    <cfRule type="cellIs" dxfId="6498" priority="96" stopIfTrue="1" operator="lessThan">
      <formula>0</formula>
    </cfRule>
  </conditionalFormatting>
  <conditionalFormatting sqref="BO552">
    <cfRule type="cellIs" dxfId="6497" priority="93" stopIfTrue="1" operator="greaterThan">
      <formula>0</formula>
    </cfRule>
    <cfRule type="cellIs" dxfId="6496" priority="94" stopIfTrue="1" operator="lessThan">
      <formula>0</formula>
    </cfRule>
  </conditionalFormatting>
  <conditionalFormatting sqref="BM552">
    <cfRule type="cellIs" dxfId="6495" priority="91" stopIfTrue="1" operator="greaterThan">
      <formula>0</formula>
    </cfRule>
    <cfRule type="cellIs" dxfId="6494" priority="92" stopIfTrue="1" operator="lessThan">
      <formula>0</formula>
    </cfRule>
  </conditionalFormatting>
  <conditionalFormatting sqref="BK552">
    <cfRule type="cellIs" dxfId="6493" priority="89" stopIfTrue="1" operator="greaterThan">
      <formula>0</formula>
    </cfRule>
    <cfRule type="cellIs" dxfId="6492" priority="90" stopIfTrue="1" operator="lessThan">
      <formula>0</formula>
    </cfRule>
  </conditionalFormatting>
  <conditionalFormatting sqref="BI552">
    <cfRule type="cellIs" dxfId="6491" priority="87" stopIfTrue="1" operator="greaterThan">
      <formula>0</formula>
    </cfRule>
    <cfRule type="cellIs" dxfId="6490" priority="88" stopIfTrue="1" operator="lessThan">
      <formula>0</formula>
    </cfRule>
  </conditionalFormatting>
  <conditionalFormatting sqref="BG552">
    <cfRule type="cellIs" dxfId="6489" priority="85" stopIfTrue="1" operator="greaterThan">
      <formula>0</formula>
    </cfRule>
    <cfRule type="cellIs" dxfId="6488" priority="86" stopIfTrue="1" operator="lessThan">
      <formula>0</formula>
    </cfRule>
  </conditionalFormatting>
  <conditionalFormatting sqref="BI576">
    <cfRule type="cellIs" dxfId="6487" priority="83" stopIfTrue="1" operator="greaterThan">
      <formula>0</formula>
    </cfRule>
    <cfRule type="cellIs" dxfId="6486" priority="84" stopIfTrue="1" operator="lessThan">
      <formula>0</formula>
    </cfRule>
  </conditionalFormatting>
  <conditionalFormatting sqref="BK576">
    <cfRule type="cellIs" dxfId="6485" priority="81" stopIfTrue="1" operator="greaterThan">
      <formula>0</formula>
    </cfRule>
    <cfRule type="cellIs" dxfId="6484" priority="82" stopIfTrue="1" operator="lessThan">
      <formula>0</formula>
    </cfRule>
  </conditionalFormatting>
  <conditionalFormatting sqref="BM576">
    <cfRule type="cellIs" dxfId="6483" priority="79" stopIfTrue="1" operator="greaterThan">
      <formula>0</formula>
    </cfRule>
    <cfRule type="cellIs" dxfId="6482" priority="80" stopIfTrue="1" operator="lessThan">
      <formula>0</formula>
    </cfRule>
  </conditionalFormatting>
  <conditionalFormatting sqref="BO576">
    <cfRule type="cellIs" dxfId="6481" priority="77" stopIfTrue="1" operator="greaterThan">
      <formula>0</formula>
    </cfRule>
    <cfRule type="cellIs" dxfId="6480" priority="78" stopIfTrue="1" operator="lessThan">
      <formula>0</formula>
    </cfRule>
  </conditionalFormatting>
  <conditionalFormatting sqref="BQ576">
    <cfRule type="cellIs" dxfId="6479" priority="75" stopIfTrue="1" operator="greaterThan">
      <formula>0</formula>
    </cfRule>
    <cfRule type="cellIs" dxfId="6478" priority="76" stopIfTrue="1" operator="lessThan">
      <formula>0</formula>
    </cfRule>
  </conditionalFormatting>
  <conditionalFormatting sqref="BS576">
    <cfRule type="cellIs" dxfId="6477" priority="73" stopIfTrue="1" operator="greaterThan">
      <formula>0</formula>
    </cfRule>
    <cfRule type="cellIs" dxfId="6476" priority="74" stopIfTrue="1" operator="lessThan">
      <formula>0</formula>
    </cfRule>
  </conditionalFormatting>
  <conditionalFormatting sqref="BQ603">
    <cfRule type="cellIs" dxfId="6475" priority="71" stopIfTrue="1" operator="greaterThan">
      <formula>0</formula>
    </cfRule>
    <cfRule type="cellIs" dxfId="6474" priority="72" stopIfTrue="1" operator="lessThan">
      <formula>0</formula>
    </cfRule>
  </conditionalFormatting>
  <conditionalFormatting sqref="BO603">
    <cfRule type="cellIs" dxfId="6473" priority="69" stopIfTrue="1" operator="greaterThan">
      <formula>0</formula>
    </cfRule>
    <cfRule type="cellIs" dxfId="6472" priority="70" stopIfTrue="1" operator="lessThan">
      <formula>0</formula>
    </cfRule>
  </conditionalFormatting>
  <conditionalFormatting sqref="BM603">
    <cfRule type="cellIs" dxfId="6471" priority="67" stopIfTrue="1" operator="greaterThan">
      <formula>0</formula>
    </cfRule>
    <cfRule type="cellIs" dxfId="6470" priority="68" stopIfTrue="1" operator="lessThan">
      <formula>0</formula>
    </cfRule>
  </conditionalFormatting>
  <conditionalFormatting sqref="BK603">
    <cfRule type="cellIs" dxfId="6469" priority="65" stopIfTrue="1" operator="greaterThan">
      <formula>0</formula>
    </cfRule>
    <cfRule type="cellIs" dxfId="6468" priority="66" stopIfTrue="1" operator="lessThan">
      <formula>0</formula>
    </cfRule>
  </conditionalFormatting>
  <conditionalFormatting sqref="BI603">
    <cfRule type="cellIs" dxfId="6467" priority="63" stopIfTrue="1" operator="greaterThan">
      <formula>0</formula>
    </cfRule>
    <cfRule type="cellIs" dxfId="6466" priority="64" stopIfTrue="1" operator="lessThan">
      <formula>0</formula>
    </cfRule>
  </conditionalFormatting>
  <conditionalFormatting sqref="BG603">
    <cfRule type="cellIs" dxfId="6465" priority="61" stopIfTrue="1" operator="greaterThan">
      <formula>0</formula>
    </cfRule>
    <cfRule type="cellIs" dxfId="6464" priority="62" stopIfTrue="1" operator="lessThan">
      <formula>0</formula>
    </cfRule>
  </conditionalFormatting>
  <conditionalFormatting sqref="BI1138">
    <cfRule type="cellIs" dxfId="6463" priority="59" stopIfTrue="1" operator="greaterThan">
      <formula>0</formula>
    </cfRule>
    <cfRule type="cellIs" dxfId="6462" priority="60" stopIfTrue="1" operator="lessThan">
      <formula>0</formula>
    </cfRule>
  </conditionalFormatting>
  <conditionalFormatting sqref="BK1138">
    <cfRule type="cellIs" dxfId="6461" priority="57" stopIfTrue="1" operator="greaterThan">
      <formula>0</formula>
    </cfRule>
    <cfRule type="cellIs" dxfId="6460" priority="58" stopIfTrue="1" operator="lessThan">
      <formula>0</formula>
    </cfRule>
  </conditionalFormatting>
  <conditionalFormatting sqref="BM1138">
    <cfRule type="cellIs" dxfId="6459" priority="55" stopIfTrue="1" operator="greaterThan">
      <formula>0</formula>
    </cfRule>
    <cfRule type="cellIs" dxfId="6458" priority="56" stopIfTrue="1" operator="lessThan">
      <formula>0</formula>
    </cfRule>
  </conditionalFormatting>
  <conditionalFormatting sqref="BO1138">
    <cfRule type="cellIs" dxfId="6457" priority="53" stopIfTrue="1" operator="greaterThan">
      <formula>0</formula>
    </cfRule>
    <cfRule type="cellIs" dxfId="6456" priority="54" stopIfTrue="1" operator="lessThan">
      <formula>0</formula>
    </cfRule>
  </conditionalFormatting>
  <conditionalFormatting sqref="BQ1138">
    <cfRule type="cellIs" dxfId="6455" priority="51" stopIfTrue="1" operator="greaterThan">
      <formula>0</formula>
    </cfRule>
    <cfRule type="cellIs" dxfId="6454" priority="52" stopIfTrue="1" operator="lessThan">
      <formula>0</formula>
    </cfRule>
  </conditionalFormatting>
  <conditionalFormatting sqref="BS1138">
    <cfRule type="cellIs" dxfId="6453" priority="49" stopIfTrue="1" operator="greaterThan">
      <formula>0</formula>
    </cfRule>
    <cfRule type="cellIs" dxfId="6452" priority="50" stopIfTrue="1" operator="lessThan">
      <formula>0</formula>
    </cfRule>
  </conditionalFormatting>
  <conditionalFormatting sqref="BQ1403">
    <cfRule type="cellIs" dxfId="6451" priority="47" stopIfTrue="1" operator="greaterThan">
      <formula>0</formula>
    </cfRule>
    <cfRule type="cellIs" dxfId="6450" priority="48" stopIfTrue="1" operator="lessThan">
      <formula>0</formula>
    </cfRule>
  </conditionalFormatting>
  <conditionalFormatting sqref="BO1403">
    <cfRule type="cellIs" dxfId="6449" priority="45" stopIfTrue="1" operator="greaterThan">
      <formula>0</formula>
    </cfRule>
    <cfRule type="cellIs" dxfId="6448" priority="46" stopIfTrue="1" operator="lessThan">
      <formula>0</formula>
    </cfRule>
  </conditionalFormatting>
  <conditionalFormatting sqref="BM1403">
    <cfRule type="cellIs" dxfId="6447" priority="43" stopIfTrue="1" operator="greaterThan">
      <formula>0</formula>
    </cfRule>
    <cfRule type="cellIs" dxfId="6446" priority="44" stopIfTrue="1" operator="lessThan">
      <formula>0</formula>
    </cfRule>
  </conditionalFormatting>
  <conditionalFormatting sqref="BK1403">
    <cfRule type="cellIs" dxfId="6445" priority="41" stopIfTrue="1" operator="greaterThan">
      <formula>0</formula>
    </cfRule>
    <cfRule type="cellIs" dxfId="6444" priority="42" stopIfTrue="1" operator="lessThan">
      <formula>0</formula>
    </cfRule>
  </conditionalFormatting>
  <conditionalFormatting sqref="BI1403">
    <cfRule type="cellIs" dxfId="6443" priority="39" stopIfTrue="1" operator="greaterThan">
      <formula>0</formula>
    </cfRule>
    <cfRule type="cellIs" dxfId="6442" priority="40" stopIfTrue="1" operator="lessThan">
      <formula>0</formula>
    </cfRule>
  </conditionalFormatting>
  <conditionalFormatting sqref="BG1403">
    <cfRule type="cellIs" dxfId="6441" priority="37" stopIfTrue="1" operator="greaterThan">
      <formula>0</formula>
    </cfRule>
    <cfRule type="cellIs" dxfId="6440" priority="38" stopIfTrue="1" operator="lessThan">
      <formula>0</formula>
    </cfRule>
  </conditionalFormatting>
  <conditionalFormatting sqref="BQ1635">
    <cfRule type="cellIs" dxfId="6439" priority="35" stopIfTrue="1" operator="greaterThan">
      <formula>0</formula>
    </cfRule>
    <cfRule type="cellIs" dxfId="6438" priority="36" stopIfTrue="1" operator="lessThan">
      <formula>0</formula>
    </cfRule>
  </conditionalFormatting>
  <conditionalFormatting sqref="BO1635">
    <cfRule type="cellIs" dxfId="6437" priority="33" stopIfTrue="1" operator="greaterThan">
      <formula>0</formula>
    </cfRule>
    <cfRule type="cellIs" dxfId="6436" priority="34" stopIfTrue="1" operator="lessThan">
      <formula>0</formula>
    </cfRule>
  </conditionalFormatting>
  <conditionalFormatting sqref="BM1635">
    <cfRule type="cellIs" dxfId="6435" priority="31" stopIfTrue="1" operator="greaterThan">
      <formula>0</formula>
    </cfRule>
    <cfRule type="cellIs" dxfId="6434" priority="32" stopIfTrue="1" operator="lessThan">
      <formula>0</formula>
    </cfRule>
  </conditionalFormatting>
  <conditionalFormatting sqref="BK1635">
    <cfRule type="cellIs" dxfId="6433" priority="29" stopIfTrue="1" operator="greaterThan">
      <formula>0</formula>
    </cfRule>
    <cfRule type="cellIs" dxfId="6432" priority="30" stopIfTrue="1" operator="lessThan">
      <formula>0</formula>
    </cfRule>
  </conditionalFormatting>
  <conditionalFormatting sqref="BI1635">
    <cfRule type="cellIs" dxfId="6431" priority="27" stopIfTrue="1" operator="greaterThan">
      <formula>0</formula>
    </cfRule>
    <cfRule type="cellIs" dxfId="6430" priority="28" stopIfTrue="1" operator="lessThan">
      <formula>0</formula>
    </cfRule>
  </conditionalFormatting>
  <conditionalFormatting sqref="BG1635">
    <cfRule type="cellIs" dxfId="6429" priority="25" stopIfTrue="1" operator="greaterThan">
      <formula>0</formula>
    </cfRule>
    <cfRule type="cellIs" dxfId="6428" priority="26" stopIfTrue="1" operator="lessThan">
      <formula>0</formula>
    </cfRule>
  </conditionalFormatting>
  <conditionalFormatting sqref="BI1814">
    <cfRule type="cellIs" dxfId="6427" priority="23" stopIfTrue="1" operator="greaterThan">
      <formula>0</formula>
    </cfRule>
    <cfRule type="cellIs" dxfId="6426" priority="24" stopIfTrue="1" operator="lessThan">
      <formula>0</formula>
    </cfRule>
  </conditionalFormatting>
  <conditionalFormatting sqref="BK1814">
    <cfRule type="cellIs" dxfId="6425" priority="21" stopIfTrue="1" operator="greaterThan">
      <formula>0</formula>
    </cfRule>
    <cfRule type="cellIs" dxfId="6424" priority="22" stopIfTrue="1" operator="lessThan">
      <formula>0</formula>
    </cfRule>
  </conditionalFormatting>
  <conditionalFormatting sqref="BM1814">
    <cfRule type="cellIs" dxfId="6423" priority="19" stopIfTrue="1" operator="greaterThan">
      <formula>0</formula>
    </cfRule>
    <cfRule type="cellIs" dxfId="6422" priority="20" stopIfTrue="1" operator="lessThan">
      <formula>0</formula>
    </cfRule>
  </conditionalFormatting>
  <conditionalFormatting sqref="BO1814">
    <cfRule type="cellIs" dxfId="6421" priority="17" stopIfTrue="1" operator="greaterThan">
      <formula>0</formula>
    </cfRule>
    <cfRule type="cellIs" dxfId="6420" priority="18" stopIfTrue="1" operator="lessThan">
      <formula>0</formula>
    </cfRule>
  </conditionalFormatting>
  <conditionalFormatting sqref="BQ1814">
    <cfRule type="cellIs" dxfId="6419" priority="15" stopIfTrue="1" operator="greaterThan">
      <formula>0</formula>
    </cfRule>
    <cfRule type="cellIs" dxfId="6418" priority="16" stopIfTrue="1" operator="lessThan">
      <formula>0</formula>
    </cfRule>
  </conditionalFormatting>
  <conditionalFormatting sqref="BS1814">
    <cfRule type="cellIs" dxfId="6417" priority="13" stopIfTrue="1" operator="greaterThan">
      <formula>0</formula>
    </cfRule>
    <cfRule type="cellIs" dxfId="6416" priority="14" stopIfTrue="1" operator="lessThan">
      <formula>0</formula>
    </cfRule>
  </conditionalFormatting>
  <conditionalFormatting sqref="BQ1915">
    <cfRule type="cellIs" dxfId="6415" priority="11" stopIfTrue="1" operator="greaterThan">
      <formula>0</formula>
    </cfRule>
    <cfRule type="cellIs" dxfId="6414" priority="12" stopIfTrue="1" operator="lessThan">
      <formula>0</formula>
    </cfRule>
  </conditionalFormatting>
  <conditionalFormatting sqref="BO1915">
    <cfRule type="cellIs" dxfId="6413" priority="9" stopIfTrue="1" operator="greaterThan">
      <formula>0</formula>
    </cfRule>
    <cfRule type="cellIs" dxfId="6412" priority="10" stopIfTrue="1" operator="lessThan">
      <formula>0</formula>
    </cfRule>
  </conditionalFormatting>
  <conditionalFormatting sqref="BM1915">
    <cfRule type="cellIs" dxfId="6411" priority="7" stopIfTrue="1" operator="greaterThan">
      <formula>0</formula>
    </cfRule>
    <cfRule type="cellIs" dxfId="6410" priority="8" stopIfTrue="1" operator="lessThan">
      <formula>0</formula>
    </cfRule>
  </conditionalFormatting>
  <conditionalFormatting sqref="BK1915">
    <cfRule type="cellIs" dxfId="6409" priority="5" stopIfTrue="1" operator="greaterThan">
      <formula>0</formula>
    </cfRule>
    <cfRule type="cellIs" dxfId="6408" priority="6" stopIfTrue="1" operator="lessThan">
      <formula>0</formula>
    </cfRule>
  </conditionalFormatting>
  <conditionalFormatting sqref="BI1915">
    <cfRule type="cellIs" dxfId="6407" priority="3" stopIfTrue="1" operator="greaterThan">
      <formula>0</formula>
    </cfRule>
    <cfRule type="cellIs" dxfId="6406" priority="4" stopIfTrue="1" operator="lessThan">
      <formula>0</formula>
    </cfRule>
  </conditionalFormatting>
  <conditionalFormatting sqref="BG1915">
    <cfRule type="cellIs" dxfId="6405" priority="1" stopIfTrue="1" operator="greaterThan">
      <formula>0</formula>
    </cfRule>
    <cfRule type="cellIs" dxfId="6404" priority="2" stopIfTrue="1" operator="lessThan">
      <formula>0</formula>
    </cfRule>
  </conditionalFormatting>
  <pageMargins left="0.7" right="0.7" top="0.75" bottom="0.75" header="0.3" footer="0.3"/>
  <pageSetup paperSize="9" scale="16" orientation="portrait" r:id="rId1"/>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F878E-CD73-4FE7-8B38-7E84C7503818}">
  <dimension ref="A1:BX1118"/>
  <sheetViews>
    <sheetView zoomScale="70" zoomScaleNormal="70" workbookViewId="0">
      <pane xSplit="6" ySplit="1" topLeftCell="G2" activePane="bottomRight" state="frozen"/>
      <selection pane="topRight" activeCell="G1" sqref="G1"/>
      <selection pane="bottomLeft" activeCell="A2" sqref="A2"/>
      <selection pane="bottomRight" activeCell="A2" sqref="A2"/>
    </sheetView>
  </sheetViews>
  <sheetFormatPr defaultRowHeight="13.2" x14ac:dyDescent="0.25"/>
  <cols>
    <col min="3" max="3" width="8.88671875" style="9"/>
    <col min="4" max="4" width="8.88671875" style="39"/>
    <col min="6" max="6" width="16.6640625" bestFit="1" customWidth="1"/>
    <col min="7" max="7" width="8.88671875" style="2"/>
    <col min="9" max="9" width="8.88671875" style="7"/>
    <col min="11" max="11" width="8.88671875" style="7"/>
    <col min="13" max="13" width="8.88671875" style="7"/>
    <col min="15" max="15" width="8.88671875" style="7"/>
    <col min="17" max="17" width="8.88671875" style="7"/>
    <col min="19" max="19" width="8.88671875" style="7"/>
    <col min="21" max="21" width="8.88671875" style="7"/>
    <col min="23" max="24" width="8.88671875" style="7"/>
    <col min="26" max="26" width="9" style="3" customWidth="1"/>
    <col min="27" max="28" width="8.88671875" style="3"/>
    <col min="32" max="32" width="8.88671875" style="7"/>
    <col min="35" max="35" width="8.88671875" style="7"/>
    <col min="38" max="38" width="8.88671875" style="7"/>
    <col min="41" max="41" width="8.88671875" style="7"/>
    <col min="44" max="47" width="8.88671875" style="7"/>
    <col min="48" max="48" width="55.109375" customWidth="1"/>
    <col min="49" max="54" width="8.88671875" style="7"/>
  </cols>
  <sheetData>
    <row r="1" spans="1:76" ht="18" thickBot="1" x14ac:dyDescent="0.35">
      <c r="A1" s="24" t="s">
        <v>254</v>
      </c>
      <c r="B1" s="58" t="s">
        <v>255</v>
      </c>
      <c r="C1" s="102" t="s">
        <v>256</v>
      </c>
      <c r="D1" s="74"/>
      <c r="E1" s="58" t="s">
        <v>257</v>
      </c>
      <c r="F1" s="58" t="s">
        <v>258</v>
      </c>
      <c r="G1" s="106" t="s">
        <v>259</v>
      </c>
      <c r="H1" s="74" t="s">
        <v>32</v>
      </c>
      <c r="I1" s="74"/>
      <c r="J1" s="74" t="s">
        <v>260</v>
      </c>
      <c r="K1" s="74"/>
      <c r="L1" s="74" t="s">
        <v>261</v>
      </c>
      <c r="M1" s="74"/>
      <c r="N1" s="74" t="s">
        <v>653</v>
      </c>
      <c r="O1" s="74"/>
      <c r="P1" s="74" t="s">
        <v>1265</v>
      </c>
      <c r="Q1" s="74"/>
      <c r="R1" s="74" t="s">
        <v>1814</v>
      </c>
      <c r="S1" s="74"/>
      <c r="T1" s="74" t="s">
        <v>1759</v>
      </c>
      <c r="U1" s="74"/>
      <c r="V1" s="74" t="s">
        <v>1390</v>
      </c>
      <c r="W1" s="74"/>
      <c r="X1" s="74" t="s">
        <v>1573</v>
      </c>
      <c r="Y1" s="27" t="s">
        <v>1266</v>
      </c>
      <c r="Z1" s="27" t="s">
        <v>1267</v>
      </c>
      <c r="AA1" s="58" t="s">
        <v>1799</v>
      </c>
      <c r="AB1" s="27" t="s">
        <v>1268</v>
      </c>
      <c r="AC1" s="27" t="s">
        <v>275</v>
      </c>
      <c r="AD1" s="27" t="s">
        <v>276</v>
      </c>
      <c r="AE1" s="27" t="s">
        <v>277</v>
      </c>
      <c r="AF1" s="27" t="s">
        <v>278</v>
      </c>
      <c r="AG1" s="27" t="s">
        <v>279</v>
      </c>
      <c r="AH1" s="27" t="s">
        <v>280</v>
      </c>
      <c r="AI1" s="27" t="s">
        <v>281</v>
      </c>
      <c r="AJ1" s="27" t="s">
        <v>282</v>
      </c>
      <c r="AK1" s="27" t="s">
        <v>283</v>
      </c>
      <c r="AL1" s="27" t="s">
        <v>284</v>
      </c>
      <c r="AM1" s="58" t="s">
        <v>1269</v>
      </c>
      <c r="AN1" s="58" t="s">
        <v>1270</v>
      </c>
      <c r="AO1" s="58" t="s">
        <v>1271</v>
      </c>
      <c r="AP1" s="27" t="s">
        <v>1272</v>
      </c>
      <c r="AQ1" s="27" t="s">
        <v>1273</v>
      </c>
      <c r="AR1" s="27" t="s">
        <v>1274</v>
      </c>
      <c r="AS1" s="27" t="s">
        <v>1275</v>
      </c>
      <c r="AT1" s="27" t="s">
        <v>1276</v>
      </c>
      <c r="AU1" s="27" t="s">
        <v>1277</v>
      </c>
      <c r="AV1" s="73" t="s">
        <v>285</v>
      </c>
      <c r="AW1" s="96" t="s">
        <v>286</v>
      </c>
      <c r="AX1" s="96" t="s">
        <v>287</v>
      </c>
      <c r="AY1" s="96" t="s">
        <v>288</v>
      </c>
      <c r="AZ1" s="96" t="s">
        <v>1278</v>
      </c>
      <c r="BA1" s="96" t="s">
        <v>1279</v>
      </c>
      <c r="BB1" s="96" t="s">
        <v>1280</v>
      </c>
      <c r="BC1" s="73" t="s">
        <v>285</v>
      </c>
      <c r="BD1" s="72" t="s">
        <v>289</v>
      </c>
      <c r="BE1" s="72" t="s">
        <v>290</v>
      </c>
      <c r="BF1" s="72" t="s">
        <v>291</v>
      </c>
      <c r="BG1" s="72" t="s">
        <v>285</v>
      </c>
      <c r="BH1" s="27" t="s">
        <v>1281</v>
      </c>
      <c r="BI1" s="27" t="s">
        <v>32</v>
      </c>
      <c r="BJ1" s="27"/>
      <c r="BK1" s="27" t="s">
        <v>260</v>
      </c>
      <c r="BL1" s="27"/>
      <c r="BM1" s="27" t="s">
        <v>261</v>
      </c>
      <c r="BN1" s="27"/>
      <c r="BO1" s="27" t="s">
        <v>653</v>
      </c>
      <c r="BP1" s="27"/>
      <c r="BQ1" s="27" t="s">
        <v>1265</v>
      </c>
      <c r="BR1" s="27"/>
      <c r="BS1" s="27" t="s">
        <v>1282</v>
      </c>
      <c r="BT1" s="27"/>
      <c r="BU1" s="27" t="s">
        <v>1283</v>
      </c>
      <c r="BV1" s="27"/>
      <c r="BW1" s="27" t="s">
        <v>1759</v>
      </c>
      <c r="BX1" s="27"/>
    </row>
    <row r="2" spans="1:76" x14ac:dyDescent="0.25">
      <c r="A2" s="1">
        <v>2024</v>
      </c>
      <c r="B2" s="3" t="s">
        <v>265</v>
      </c>
      <c r="C2" s="85" t="s">
        <v>316</v>
      </c>
      <c r="D2" s="39">
        <v>45478</v>
      </c>
      <c r="E2" s="3">
        <v>5</v>
      </c>
      <c r="F2" s="3" t="s">
        <v>1198</v>
      </c>
      <c r="H2" s="6"/>
      <c r="I2" s="8"/>
      <c r="J2" s="6"/>
      <c r="K2" s="8"/>
      <c r="L2" s="6"/>
      <c r="M2" s="8"/>
      <c r="N2" s="6"/>
      <c r="O2" s="8"/>
      <c r="P2" s="6"/>
      <c r="Q2" s="8"/>
      <c r="R2" s="6"/>
      <c r="S2" s="8"/>
      <c r="T2" s="6"/>
      <c r="U2" s="8"/>
      <c r="V2" s="6"/>
      <c r="W2" s="8"/>
      <c r="X2" s="8"/>
      <c r="Y2" s="3" t="s">
        <v>842</v>
      </c>
      <c r="AD2" s="6">
        <v>20</v>
      </c>
      <c r="AE2" s="6">
        <v>61</v>
      </c>
      <c r="AF2" s="7">
        <f t="shared" ref="AF2" si="0">AD2-AE2</f>
        <v>-41</v>
      </c>
      <c r="AG2" s="6">
        <v>36</v>
      </c>
      <c r="AH2" s="6">
        <v>31</v>
      </c>
      <c r="AI2" s="7">
        <f t="shared" ref="AI2" si="1">AG2-AH2</f>
        <v>5</v>
      </c>
      <c r="AJ2" s="6">
        <v>22</v>
      </c>
      <c r="AK2" s="6">
        <v>23</v>
      </c>
      <c r="AL2" s="7">
        <v>0</v>
      </c>
      <c r="AM2" s="6"/>
      <c r="AN2" s="6"/>
      <c r="AR2"/>
      <c r="AS2"/>
      <c r="AT2"/>
      <c r="AU2"/>
      <c r="AV2" s="4" t="s">
        <v>1211</v>
      </c>
      <c r="AW2" s="6"/>
      <c r="AX2" s="6"/>
      <c r="AY2" s="6"/>
      <c r="AZ2" s="6"/>
      <c r="BA2" s="6"/>
      <c r="BB2" s="6"/>
      <c r="BC2" s="93"/>
      <c r="BD2" s="6"/>
      <c r="BE2" s="6"/>
      <c r="BF2" s="4"/>
      <c r="BG2" s="4"/>
    </row>
    <row r="3" spans="1:76" x14ac:dyDescent="0.25">
      <c r="B3" s="3" t="s">
        <v>265</v>
      </c>
      <c r="C3" s="85" t="s">
        <v>572</v>
      </c>
      <c r="D3" s="39">
        <v>45478</v>
      </c>
      <c r="E3" s="3">
        <v>12</v>
      </c>
      <c r="F3" s="3" t="s">
        <v>1132</v>
      </c>
      <c r="H3" s="6"/>
      <c r="I3" s="8"/>
      <c r="J3" s="6"/>
      <c r="K3" s="8"/>
      <c r="L3" s="6"/>
      <c r="M3" s="8"/>
      <c r="N3" s="6"/>
      <c r="O3" s="8"/>
      <c r="P3" s="6"/>
      <c r="Q3" s="8"/>
      <c r="R3" s="6"/>
      <c r="S3" s="8"/>
      <c r="T3" s="6"/>
      <c r="U3" s="8"/>
      <c r="V3" s="6"/>
      <c r="W3" s="8"/>
      <c r="X3" s="8"/>
      <c r="Y3" s="3" t="s">
        <v>842</v>
      </c>
      <c r="AD3" s="6">
        <v>21</v>
      </c>
      <c r="AE3" s="6">
        <v>57</v>
      </c>
      <c r="AF3" s="7">
        <f t="shared" ref="AF3" si="2">AD3-AE3</f>
        <v>-36</v>
      </c>
      <c r="AG3" s="6">
        <v>40</v>
      </c>
      <c r="AH3" s="6">
        <v>33</v>
      </c>
      <c r="AI3" s="7">
        <f t="shared" ref="AI3" si="3">AG3-AH3</f>
        <v>7</v>
      </c>
      <c r="AJ3" s="6">
        <v>29</v>
      </c>
      <c r="AK3" s="6">
        <v>26</v>
      </c>
      <c r="AL3" s="7">
        <f>AJ3-AK3</f>
        <v>3</v>
      </c>
      <c r="AM3" s="6">
        <v>26</v>
      </c>
      <c r="AN3" s="6">
        <v>52</v>
      </c>
      <c r="AO3" s="7">
        <f>AM3-AN3</f>
        <v>-26</v>
      </c>
      <c r="AR3"/>
      <c r="AS3"/>
      <c r="AT3"/>
      <c r="AU3"/>
      <c r="AV3" s="4" t="s">
        <v>1133</v>
      </c>
      <c r="AW3" s="6"/>
      <c r="AX3" s="6"/>
      <c r="AY3" s="6"/>
      <c r="AZ3" s="6"/>
      <c r="BA3" s="6"/>
      <c r="BB3" s="6"/>
      <c r="BC3" s="93"/>
      <c r="BD3" s="6"/>
      <c r="BE3" s="6"/>
      <c r="BF3" s="4"/>
      <c r="BG3" s="4"/>
    </row>
    <row r="4" spans="1:76" x14ac:dyDescent="0.25">
      <c r="A4" s="1"/>
      <c r="B4" s="3" t="s">
        <v>265</v>
      </c>
      <c r="C4" s="52" t="s">
        <v>657</v>
      </c>
      <c r="D4" s="39">
        <v>45478</v>
      </c>
      <c r="E4" s="3"/>
      <c r="F4" s="3" t="s">
        <v>1284</v>
      </c>
      <c r="H4" s="6"/>
      <c r="I4" s="8"/>
      <c r="J4" s="6"/>
      <c r="K4" s="8"/>
      <c r="L4" s="6"/>
      <c r="M4" s="8"/>
      <c r="N4" s="6"/>
      <c r="O4" s="8"/>
      <c r="P4" s="6"/>
      <c r="Q4" s="8"/>
      <c r="R4" s="6"/>
      <c r="S4" s="8"/>
      <c r="T4" s="6"/>
      <c r="U4" s="8"/>
      <c r="V4" s="6"/>
      <c r="W4" s="8"/>
      <c r="X4" s="8"/>
      <c r="Y4" s="3" t="s">
        <v>842</v>
      </c>
      <c r="Z4" s="3" t="s">
        <v>988</v>
      </c>
      <c r="AD4" s="6">
        <v>25</v>
      </c>
      <c r="AE4" s="6">
        <v>57</v>
      </c>
      <c r="AF4" s="7">
        <v>-33</v>
      </c>
      <c r="AG4" s="6">
        <v>44</v>
      </c>
      <c r="AH4" s="6">
        <v>34</v>
      </c>
      <c r="AI4" s="7">
        <f>AG4-AH4</f>
        <v>10</v>
      </c>
      <c r="AJ4" s="6">
        <v>28</v>
      </c>
      <c r="AK4" s="6">
        <v>27</v>
      </c>
      <c r="AL4" s="7">
        <v>2</v>
      </c>
      <c r="AM4" s="6">
        <v>32</v>
      </c>
      <c r="AN4" s="6">
        <v>47</v>
      </c>
      <c r="AO4" s="7">
        <v>-16</v>
      </c>
      <c r="AP4" s="6">
        <v>16</v>
      </c>
      <c r="AQ4" s="6">
        <v>17</v>
      </c>
      <c r="AR4" s="7">
        <f>AP4-AQ4</f>
        <v>-1</v>
      </c>
      <c r="AS4" s="6">
        <v>13</v>
      </c>
      <c r="AT4" s="6">
        <v>16</v>
      </c>
      <c r="AU4" s="7">
        <f>AS4-AT4</f>
        <v>-3</v>
      </c>
      <c r="AV4" s="4" t="s">
        <v>1099</v>
      </c>
      <c r="AW4" s="6">
        <v>23</v>
      </c>
      <c r="AX4" s="6">
        <v>53</v>
      </c>
      <c r="AY4" s="6"/>
      <c r="AZ4" s="6"/>
      <c r="BA4" s="6"/>
      <c r="BB4" s="6"/>
      <c r="BC4" s="4" t="s">
        <v>1146</v>
      </c>
      <c r="BD4" s="6"/>
      <c r="BE4" s="6"/>
      <c r="BF4" s="4"/>
      <c r="BG4" s="4"/>
    </row>
    <row r="5" spans="1:76" x14ac:dyDescent="0.25">
      <c r="A5" s="1"/>
      <c r="B5" s="3" t="s">
        <v>265</v>
      </c>
      <c r="C5" s="52" t="s">
        <v>474</v>
      </c>
      <c r="D5" s="39">
        <v>45478</v>
      </c>
      <c r="E5" s="3">
        <v>9</v>
      </c>
      <c r="F5" s="3" t="s">
        <v>821</v>
      </c>
      <c r="H5" s="6"/>
      <c r="J5" s="6"/>
      <c r="L5" s="6"/>
      <c r="N5" s="6"/>
      <c r="P5" s="6"/>
      <c r="R5" s="6"/>
      <c r="T5" s="6"/>
      <c r="V5" s="6"/>
      <c r="Y5" s="3" t="s">
        <v>842</v>
      </c>
      <c r="AD5" s="6">
        <v>23</v>
      </c>
      <c r="AE5" s="6">
        <v>70</v>
      </c>
      <c r="AF5" s="7">
        <f t="shared" ref="AF5:AF30" si="4">AD5-AE5</f>
        <v>-47</v>
      </c>
      <c r="AG5" s="6">
        <v>44</v>
      </c>
      <c r="AH5" s="6">
        <v>47</v>
      </c>
      <c r="AI5" s="7">
        <f t="shared" ref="AI5:AI12" si="5">AG5-AH5</f>
        <v>-3</v>
      </c>
      <c r="AJ5" s="6">
        <v>34</v>
      </c>
      <c r="AK5" s="6">
        <v>29</v>
      </c>
      <c r="AL5" s="7">
        <f>AJ5-AK5</f>
        <v>5</v>
      </c>
      <c r="AM5" s="6">
        <v>27</v>
      </c>
      <c r="AN5" s="6">
        <v>65</v>
      </c>
      <c r="AO5" s="7">
        <f>AM5-AN5</f>
        <v>-38</v>
      </c>
      <c r="AP5" s="6">
        <v>13</v>
      </c>
      <c r="AQ5" s="6">
        <v>16</v>
      </c>
      <c r="AR5" s="7">
        <f>AP5-AQ5</f>
        <v>-3</v>
      </c>
      <c r="AS5" s="6">
        <v>7</v>
      </c>
      <c r="AT5" s="6">
        <v>14</v>
      </c>
      <c r="AU5" s="7">
        <f>AS5-AT5</f>
        <v>-7</v>
      </c>
      <c r="AV5" s="4" t="s">
        <v>931</v>
      </c>
      <c r="AW5" s="6"/>
      <c r="AX5" s="6"/>
      <c r="AY5" s="6"/>
      <c r="AZ5" s="6"/>
      <c r="BA5" s="6"/>
      <c r="BB5" s="6"/>
      <c r="BC5" s="93"/>
      <c r="BD5" s="6"/>
      <c r="BE5" s="6"/>
      <c r="BF5" s="4"/>
      <c r="BG5" s="4"/>
    </row>
    <row r="6" spans="1:76" x14ac:dyDescent="0.25">
      <c r="A6" s="1"/>
      <c r="B6" s="3" t="s">
        <v>265</v>
      </c>
      <c r="C6" s="52" t="s">
        <v>337</v>
      </c>
      <c r="D6" s="39">
        <v>45483</v>
      </c>
      <c r="E6" s="3">
        <v>15</v>
      </c>
      <c r="F6" s="3" t="s">
        <v>821</v>
      </c>
      <c r="H6" s="6"/>
      <c r="J6" s="6"/>
      <c r="L6" s="6"/>
      <c r="N6" s="6"/>
      <c r="P6" s="6"/>
      <c r="R6" s="6"/>
      <c r="T6" s="6"/>
      <c r="V6" s="6"/>
      <c r="Y6" s="3" t="s">
        <v>842</v>
      </c>
      <c r="AD6" s="6"/>
      <c r="AE6" s="6"/>
      <c r="AG6" s="6">
        <v>43</v>
      </c>
      <c r="AH6" s="6">
        <v>45</v>
      </c>
      <c r="AI6" s="7">
        <f t="shared" si="5"/>
        <v>-2</v>
      </c>
      <c r="AJ6" s="6"/>
      <c r="AK6" s="6"/>
      <c r="AM6" s="6"/>
      <c r="AN6" s="6"/>
      <c r="AP6" s="6"/>
      <c r="AQ6" s="6"/>
      <c r="AS6" s="6"/>
      <c r="AT6" s="6"/>
      <c r="AV6" s="4" t="s">
        <v>931</v>
      </c>
      <c r="AW6" s="6"/>
      <c r="AX6" s="6"/>
      <c r="AY6" s="6"/>
      <c r="AZ6" s="6"/>
      <c r="BA6" s="6"/>
      <c r="BB6" s="6"/>
      <c r="BC6" s="93"/>
      <c r="BD6" s="6"/>
      <c r="BE6" s="6"/>
      <c r="BF6" s="4"/>
      <c r="BG6" s="4"/>
    </row>
    <row r="7" spans="1:76" x14ac:dyDescent="0.25">
      <c r="A7" s="1"/>
      <c r="B7" s="3" t="s">
        <v>265</v>
      </c>
      <c r="C7" s="52" t="s">
        <v>562</v>
      </c>
      <c r="D7" s="39">
        <v>45484</v>
      </c>
      <c r="E7" s="3">
        <v>16</v>
      </c>
      <c r="F7" s="3" t="s">
        <v>1164</v>
      </c>
      <c r="H7" s="6">
        <v>20</v>
      </c>
      <c r="J7" s="6">
        <v>39</v>
      </c>
      <c r="L7" s="6">
        <v>11</v>
      </c>
      <c r="N7" s="6">
        <v>9</v>
      </c>
      <c r="P7" s="6">
        <v>16</v>
      </c>
      <c r="R7" s="6"/>
      <c r="T7" s="6"/>
      <c r="V7" s="6">
        <f>H7-J7</f>
        <v>-19</v>
      </c>
      <c r="X7" s="8">
        <f t="shared" ref="X7" si="6">P7-J7</f>
        <v>-23</v>
      </c>
      <c r="Y7" s="3" t="s">
        <v>842</v>
      </c>
      <c r="AA7" s="119" t="str">
        <f t="shared" ref="AA7" si="7">IF((H7=MAX(H7,J7,L7,N7,P7))+(J7=MAX(H7,J7,L7,N7,P7))+(L7=MAX(H7,J7,L7,N7,P7))+(N7=MAX(H7,J7,L7,N7,P7))+(P7=MAX(H7,J7,L7,N7,P7))&gt;1,"",IF(H7=MAX(H7,J7,L7,N7,P7),H$1,IF(J7=MAX(H7,J7,L7,N7,P7),J$1,IF(L7=MAX(H7,J7,L7,N7,P7),L$1,IF(N7=MAX(H7,J7,L7,N7,P7),N$1,P$1)))))</f>
        <v>Lab</v>
      </c>
      <c r="AD7" s="6">
        <v>21</v>
      </c>
      <c r="AE7" s="6">
        <v>31</v>
      </c>
      <c r="AF7" s="7">
        <f t="shared" si="4"/>
        <v>-10</v>
      </c>
      <c r="AG7" s="6">
        <v>38</v>
      </c>
      <c r="AH7" s="6">
        <v>15</v>
      </c>
      <c r="AI7" s="7">
        <f t="shared" si="5"/>
        <v>23</v>
      </c>
      <c r="AJ7" s="6"/>
      <c r="AK7" s="6"/>
      <c r="AM7" s="6"/>
      <c r="AN7" s="6"/>
      <c r="AP7" s="6"/>
      <c r="AQ7" s="6"/>
      <c r="AS7" s="6"/>
      <c r="AT7" s="6"/>
      <c r="AV7" s="4" t="s">
        <v>1189</v>
      </c>
      <c r="AW7" s="6">
        <v>11</v>
      </c>
      <c r="AX7" s="6">
        <v>30</v>
      </c>
      <c r="AY7" s="6">
        <v>5</v>
      </c>
      <c r="AZ7" s="6">
        <v>4</v>
      </c>
      <c r="BA7" s="6">
        <v>1</v>
      </c>
      <c r="BB7" s="6">
        <v>14</v>
      </c>
      <c r="BC7" s="4" t="s">
        <v>1285</v>
      </c>
      <c r="BD7" s="6"/>
      <c r="BE7" s="6"/>
      <c r="BF7" s="4"/>
      <c r="BG7" s="4"/>
    </row>
    <row r="8" spans="1:76" x14ac:dyDescent="0.25">
      <c r="A8" s="1"/>
      <c r="B8" s="3" t="s">
        <v>265</v>
      </c>
      <c r="C8" s="52" t="s">
        <v>562</v>
      </c>
      <c r="D8" s="39">
        <v>45484</v>
      </c>
      <c r="E8" s="3">
        <v>16</v>
      </c>
      <c r="F8" s="3" t="s">
        <v>1164</v>
      </c>
      <c r="H8" s="6"/>
      <c r="J8" s="6"/>
      <c r="L8" s="6"/>
      <c r="N8" s="6"/>
      <c r="P8" s="6"/>
      <c r="R8" s="6"/>
      <c r="T8" s="6"/>
      <c r="V8" s="6"/>
      <c r="Y8" s="3" t="s">
        <v>842</v>
      </c>
      <c r="AD8" s="6">
        <v>23</v>
      </c>
      <c r="AE8" s="6">
        <v>58</v>
      </c>
      <c r="AF8" s="7">
        <f t="shared" si="4"/>
        <v>-35</v>
      </c>
      <c r="AG8" s="6">
        <v>44</v>
      </c>
      <c r="AH8" s="6">
        <v>34</v>
      </c>
      <c r="AI8" s="7">
        <f t="shared" si="5"/>
        <v>10</v>
      </c>
      <c r="AJ8" s="6">
        <v>21</v>
      </c>
      <c r="AK8" s="6">
        <v>35</v>
      </c>
      <c r="AL8" s="7">
        <f>AJ8-AK8</f>
        <v>-14</v>
      </c>
      <c r="AM8" s="6">
        <v>28</v>
      </c>
      <c r="AN8" s="6">
        <v>46</v>
      </c>
      <c r="AO8" s="7">
        <f>AM8-AN8</f>
        <v>-18</v>
      </c>
      <c r="AP8" s="6">
        <v>15</v>
      </c>
      <c r="AQ8" s="6">
        <v>33</v>
      </c>
      <c r="AR8" s="7">
        <f>AP8-AQ8</f>
        <v>-18</v>
      </c>
      <c r="AS8" s="6">
        <v>12</v>
      </c>
      <c r="AT8" s="6">
        <v>33</v>
      </c>
      <c r="AU8" s="7">
        <f>AS8-AT8</f>
        <v>-21</v>
      </c>
      <c r="AV8" s="4" t="s">
        <v>1286</v>
      </c>
      <c r="AW8" s="6"/>
      <c r="AX8" s="6"/>
      <c r="AY8" s="6"/>
      <c r="AZ8" s="6"/>
      <c r="BA8" s="6"/>
      <c r="BB8" s="6"/>
      <c r="BC8" s="4"/>
      <c r="BD8" s="6"/>
      <c r="BE8" s="6"/>
      <c r="BF8" s="4"/>
      <c r="BG8" s="4"/>
    </row>
    <row r="9" spans="1:76" x14ac:dyDescent="0.25">
      <c r="A9" s="1"/>
      <c r="B9" s="3" t="s">
        <v>265</v>
      </c>
      <c r="C9" s="52" t="s">
        <v>555</v>
      </c>
      <c r="D9" s="39">
        <v>45485</v>
      </c>
      <c r="E9" s="3"/>
      <c r="F9" s="3" t="s">
        <v>1284</v>
      </c>
      <c r="H9" s="6"/>
      <c r="I9" s="8"/>
      <c r="J9" s="6"/>
      <c r="K9" s="8"/>
      <c r="L9" s="6"/>
      <c r="M9" s="8"/>
      <c r="N9" s="6"/>
      <c r="O9" s="8"/>
      <c r="P9" s="6"/>
      <c r="Q9" s="8"/>
      <c r="R9" s="6"/>
      <c r="S9" s="8"/>
      <c r="T9" s="6"/>
      <c r="U9" s="8"/>
      <c r="V9" s="6"/>
      <c r="W9" s="8"/>
      <c r="X9" s="8"/>
      <c r="Y9" s="3" t="s">
        <v>842</v>
      </c>
      <c r="Z9" s="3" t="s">
        <v>988</v>
      </c>
      <c r="AD9" s="6">
        <v>23</v>
      </c>
      <c r="AE9" s="6">
        <v>56</v>
      </c>
      <c r="AF9" s="7">
        <f>AD9-AE9</f>
        <v>-33</v>
      </c>
      <c r="AG9" s="6">
        <v>45</v>
      </c>
      <c r="AH9" s="6">
        <v>33</v>
      </c>
      <c r="AI9" s="7">
        <f>AG9-AH9</f>
        <v>12</v>
      </c>
      <c r="AJ9" s="6">
        <v>26</v>
      </c>
      <c r="AK9" s="6">
        <v>24</v>
      </c>
      <c r="AL9" s="7">
        <f>AJ9-AK9</f>
        <v>2</v>
      </c>
      <c r="AM9" s="6">
        <v>29</v>
      </c>
      <c r="AN9" s="6">
        <v>48</v>
      </c>
      <c r="AO9" s="7">
        <f>AM9-AN9</f>
        <v>-19</v>
      </c>
      <c r="AP9" s="6">
        <v>14</v>
      </c>
      <c r="AQ9" s="6">
        <v>17</v>
      </c>
      <c r="AR9" s="7">
        <v>-4</v>
      </c>
      <c r="AS9" s="6">
        <v>10</v>
      </c>
      <c r="AT9" s="6">
        <v>15</v>
      </c>
      <c r="AU9" s="7">
        <f>AS9-AT9</f>
        <v>-5</v>
      </c>
      <c r="AV9" s="4" t="s">
        <v>1099</v>
      </c>
      <c r="AW9" s="6">
        <v>21</v>
      </c>
      <c r="AX9" s="6">
        <v>53</v>
      </c>
      <c r="AY9" s="6"/>
      <c r="AZ9" s="6"/>
      <c r="BA9" s="6"/>
      <c r="BB9" s="6"/>
      <c r="BC9" s="4" t="s">
        <v>1146</v>
      </c>
      <c r="BD9" s="6"/>
      <c r="BE9" s="6"/>
      <c r="BF9" s="4"/>
      <c r="BG9" s="4"/>
    </row>
    <row r="10" spans="1:76" ht="13.2" customHeight="1" x14ac:dyDescent="0.3">
      <c r="A10" s="29"/>
      <c r="B10" s="3" t="s">
        <v>265</v>
      </c>
      <c r="C10" s="52" t="s">
        <v>507</v>
      </c>
      <c r="D10" s="39">
        <v>45485</v>
      </c>
      <c r="E10" s="3">
        <v>19</v>
      </c>
      <c r="F10" s="3" t="s">
        <v>1132</v>
      </c>
      <c r="H10" s="6"/>
      <c r="I10" s="8"/>
      <c r="J10" s="6"/>
      <c r="K10" s="8"/>
      <c r="L10" s="6"/>
      <c r="M10" s="8"/>
      <c r="N10" s="6"/>
      <c r="O10" s="8"/>
      <c r="P10" s="6"/>
      <c r="Q10" s="8"/>
      <c r="R10" s="6"/>
      <c r="S10" s="8"/>
      <c r="T10" s="6"/>
      <c r="U10" s="8"/>
      <c r="V10" s="6"/>
      <c r="W10" s="8"/>
      <c r="X10" s="8"/>
      <c r="Y10" s="3" t="s">
        <v>842</v>
      </c>
      <c r="AE10" s="6"/>
      <c r="AG10" s="6">
        <v>36</v>
      </c>
      <c r="AH10" s="6">
        <v>14</v>
      </c>
      <c r="AI10" s="7">
        <f t="shared" si="5"/>
        <v>22</v>
      </c>
      <c r="AJ10" s="6"/>
      <c r="AK10" s="6"/>
      <c r="AL10"/>
      <c r="AM10" s="3"/>
      <c r="AN10" s="3"/>
      <c r="AO10" s="3"/>
      <c r="AR10"/>
      <c r="AS10" s="6"/>
      <c r="AT10" s="6"/>
      <c r="AU10"/>
      <c r="AV10" s="4" t="s">
        <v>1287</v>
      </c>
      <c r="AW10" s="6"/>
      <c r="AX10" s="6"/>
      <c r="AY10" s="6"/>
      <c r="AZ10" s="6"/>
      <c r="BA10" s="6"/>
      <c r="BB10" s="6"/>
      <c r="BC10" s="93"/>
      <c r="BD10" s="6">
        <v>34</v>
      </c>
      <c r="BE10" s="6">
        <v>16</v>
      </c>
      <c r="BF10" s="7">
        <f>BD10-BE10</f>
        <v>18</v>
      </c>
      <c r="BG10" s="4" t="s">
        <v>1288</v>
      </c>
    </row>
    <row r="11" spans="1:76" ht="13.2" customHeight="1" x14ac:dyDescent="0.25">
      <c r="A11" s="3"/>
      <c r="B11" s="3" t="s">
        <v>265</v>
      </c>
      <c r="C11" s="52" t="s">
        <v>342</v>
      </c>
      <c r="D11" s="39">
        <v>45485</v>
      </c>
      <c r="E11" s="3">
        <v>23</v>
      </c>
      <c r="F11" s="3" t="s">
        <v>982</v>
      </c>
      <c r="H11" s="6"/>
      <c r="I11" s="8"/>
      <c r="J11" s="6"/>
      <c r="K11" s="8"/>
      <c r="L11" s="6"/>
      <c r="M11" s="8"/>
      <c r="N11" s="6"/>
      <c r="O11" s="8"/>
      <c r="P11" s="6"/>
      <c r="Q11" s="8"/>
      <c r="R11" s="6"/>
      <c r="S11" s="8"/>
      <c r="T11" s="6"/>
      <c r="U11" s="8"/>
      <c r="V11" s="6"/>
      <c r="W11" s="8"/>
      <c r="X11" s="8"/>
      <c r="Y11" s="3" t="s">
        <v>842</v>
      </c>
      <c r="Z11" s="3" t="s">
        <v>988</v>
      </c>
      <c r="AD11" s="6">
        <v>29</v>
      </c>
      <c r="AE11" s="6">
        <v>47</v>
      </c>
      <c r="AF11" s="7">
        <f t="shared" si="4"/>
        <v>-18</v>
      </c>
      <c r="AG11" s="6">
        <v>44</v>
      </c>
      <c r="AH11" s="6">
        <v>31</v>
      </c>
      <c r="AI11" s="7">
        <f t="shared" si="5"/>
        <v>13</v>
      </c>
      <c r="AJ11" s="6">
        <v>24</v>
      </c>
      <c r="AK11" s="6">
        <v>26</v>
      </c>
      <c r="AL11" s="7">
        <f>AJ11-AK11</f>
        <v>-2</v>
      </c>
      <c r="AM11" s="6">
        <v>31</v>
      </c>
      <c r="AN11" s="6">
        <v>43</v>
      </c>
      <c r="AO11" s="7">
        <f>AM11-AN11</f>
        <v>-12</v>
      </c>
      <c r="AP11" s="6">
        <v>17</v>
      </c>
      <c r="AQ11" s="6">
        <v>19</v>
      </c>
      <c r="AR11" s="7">
        <f>AP11-AQ11</f>
        <v>-2</v>
      </c>
      <c r="AS11" s="6">
        <v>14</v>
      </c>
      <c r="AT11" s="6">
        <v>19</v>
      </c>
      <c r="AU11" s="7">
        <v>-5</v>
      </c>
      <c r="AV11" s="4" t="s">
        <v>1049</v>
      </c>
      <c r="AW11" s="6">
        <v>24</v>
      </c>
      <c r="AX11" s="6">
        <v>48</v>
      </c>
      <c r="AY11" s="6"/>
      <c r="AZ11" s="6"/>
      <c r="BA11" s="6"/>
      <c r="BB11" s="6"/>
      <c r="BC11" s="93" t="s">
        <v>1289</v>
      </c>
      <c r="BD11" s="6"/>
      <c r="BE11" s="6"/>
      <c r="BF11" s="7"/>
      <c r="BG11" s="4"/>
    </row>
    <row r="12" spans="1:76" ht="13.2" customHeight="1" x14ac:dyDescent="0.3">
      <c r="A12" s="29"/>
      <c r="B12" s="3" t="s">
        <v>265</v>
      </c>
      <c r="C12" s="52" t="s">
        <v>596</v>
      </c>
      <c r="D12" s="39">
        <v>45490</v>
      </c>
      <c r="E12" s="3"/>
      <c r="F12" s="3" t="s">
        <v>821</v>
      </c>
      <c r="H12" s="6"/>
      <c r="J12" s="6"/>
      <c r="L12" s="6"/>
      <c r="N12" s="6"/>
      <c r="P12" s="6"/>
      <c r="R12" s="6"/>
      <c r="T12" s="6"/>
      <c r="V12" s="6"/>
      <c r="Y12" s="3" t="s">
        <v>842</v>
      </c>
      <c r="AD12" s="6">
        <v>25</v>
      </c>
      <c r="AE12" s="6">
        <v>68</v>
      </c>
      <c r="AF12" s="7">
        <f t="shared" si="4"/>
        <v>-43</v>
      </c>
      <c r="AG12" s="6">
        <v>44</v>
      </c>
      <c r="AH12" s="6">
        <v>44</v>
      </c>
      <c r="AI12" s="7">
        <f t="shared" si="5"/>
        <v>0</v>
      </c>
      <c r="AJ12" s="6"/>
      <c r="AK12" s="6"/>
      <c r="AM12" s="6"/>
      <c r="AN12" s="6"/>
      <c r="AP12" s="6"/>
      <c r="AQ12" s="6"/>
      <c r="AS12" s="6"/>
      <c r="AT12" s="6"/>
      <c r="AV12" s="4"/>
      <c r="AW12" s="6"/>
      <c r="AX12" s="6"/>
      <c r="AY12" s="6"/>
      <c r="AZ12" s="6"/>
      <c r="BA12" s="6"/>
      <c r="BB12" s="6"/>
      <c r="BC12" s="93"/>
      <c r="BD12" s="6"/>
      <c r="BE12" s="6"/>
      <c r="BF12" s="7"/>
      <c r="BG12" s="4"/>
    </row>
    <row r="13" spans="1:76" ht="13.2" customHeight="1" x14ac:dyDescent="0.3">
      <c r="A13" s="29"/>
      <c r="B13" s="3" t="s">
        <v>265</v>
      </c>
      <c r="C13" s="52" t="s">
        <v>523</v>
      </c>
      <c r="D13" s="39">
        <v>45490</v>
      </c>
      <c r="E13" s="3">
        <v>21</v>
      </c>
      <c r="F13" s="3" t="s">
        <v>903</v>
      </c>
      <c r="G13" s="2" t="s">
        <v>138</v>
      </c>
      <c r="H13" s="6"/>
      <c r="I13" s="8"/>
      <c r="J13" s="6"/>
      <c r="K13" s="8"/>
      <c r="L13" s="6"/>
      <c r="M13" s="8"/>
      <c r="N13" s="6"/>
      <c r="O13" s="8"/>
      <c r="P13" s="6"/>
      <c r="Q13" s="8"/>
      <c r="R13" s="6"/>
      <c r="S13" s="8"/>
      <c r="T13" s="6"/>
      <c r="U13" s="8"/>
      <c r="V13" s="6"/>
      <c r="W13" s="8"/>
      <c r="X13" s="8"/>
      <c r="Y13" s="3" t="s">
        <v>842</v>
      </c>
      <c r="Z13" t="s">
        <v>1131</v>
      </c>
      <c r="AA13"/>
      <c r="AD13" s="6">
        <v>20</v>
      </c>
      <c r="AE13" s="6">
        <v>42</v>
      </c>
      <c r="AF13" s="7">
        <f t="shared" si="4"/>
        <v>-22</v>
      </c>
      <c r="AG13" s="6">
        <v>38</v>
      </c>
      <c r="AH13" s="6">
        <v>20</v>
      </c>
      <c r="AI13" s="7">
        <v>19</v>
      </c>
      <c r="AJ13" s="6">
        <v>25</v>
      </c>
      <c r="AK13" s="6">
        <v>18</v>
      </c>
      <c r="AL13" s="7">
        <v>8</v>
      </c>
      <c r="AM13" s="6"/>
      <c r="AN13" s="6"/>
      <c r="AP13" s="6">
        <v>21</v>
      </c>
      <c r="AQ13" s="6">
        <v>15</v>
      </c>
      <c r="AR13" s="7">
        <f>AP13-AQ13</f>
        <v>6</v>
      </c>
      <c r="AS13" s="6"/>
      <c r="AT13" s="6"/>
      <c r="AU13" s="6"/>
      <c r="AV13" s="4" t="s">
        <v>1127</v>
      </c>
      <c r="AW13" s="6">
        <v>14</v>
      </c>
      <c r="AX13" s="6">
        <v>37</v>
      </c>
      <c r="AY13" s="6"/>
      <c r="AZ13" s="6"/>
      <c r="BA13" s="6"/>
      <c r="BB13" s="6"/>
      <c r="BC13" s="4" t="s">
        <v>1035</v>
      </c>
      <c r="BD13" s="6"/>
      <c r="BE13" s="6"/>
      <c r="BF13" s="7"/>
      <c r="BG13" s="4"/>
    </row>
    <row r="14" spans="1:76" ht="13.2" customHeight="1" x14ac:dyDescent="0.3">
      <c r="A14" s="29"/>
      <c r="B14" s="3" t="s">
        <v>265</v>
      </c>
      <c r="C14" s="52" t="s">
        <v>564</v>
      </c>
      <c r="D14" s="39">
        <v>45491</v>
      </c>
      <c r="E14" s="3">
        <v>31</v>
      </c>
      <c r="F14" s="3" t="s">
        <v>821</v>
      </c>
      <c r="H14" s="6"/>
      <c r="J14" s="6"/>
      <c r="L14" s="6"/>
      <c r="N14" s="6"/>
      <c r="P14" s="6"/>
      <c r="R14" s="6"/>
      <c r="T14" s="6"/>
      <c r="V14" s="6"/>
      <c r="Y14" s="3" t="s">
        <v>842</v>
      </c>
      <c r="AD14" s="6"/>
      <c r="AE14" s="6"/>
      <c r="AG14" s="6"/>
      <c r="AH14" s="6"/>
      <c r="AJ14" s="6"/>
      <c r="AK14" s="6"/>
      <c r="AM14" s="6"/>
      <c r="AN14" s="6"/>
      <c r="AP14" s="6"/>
      <c r="AQ14" s="6"/>
      <c r="AS14" s="6"/>
      <c r="AT14" s="6"/>
      <c r="AU14" s="6"/>
      <c r="AV14" s="4"/>
      <c r="AW14" s="6"/>
      <c r="AX14" s="6"/>
      <c r="AY14" s="6"/>
      <c r="AZ14" s="6"/>
      <c r="BA14" s="6"/>
      <c r="BB14" s="6"/>
      <c r="BC14" s="4"/>
      <c r="BD14" s="6">
        <v>22</v>
      </c>
      <c r="BE14" s="6">
        <v>36</v>
      </c>
      <c r="BF14" s="7">
        <f>BD14-BE14</f>
        <v>-14</v>
      </c>
      <c r="BG14" s="4" t="s">
        <v>871</v>
      </c>
    </row>
    <row r="15" spans="1:76" ht="13.2" customHeight="1" x14ac:dyDescent="0.3">
      <c r="A15" s="29"/>
      <c r="B15" s="3" t="s">
        <v>265</v>
      </c>
      <c r="C15" s="52" t="s">
        <v>597</v>
      </c>
      <c r="D15" s="39">
        <v>45492</v>
      </c>
      <c r="E15" s="3">
        <v>24</v>
      </c>
      <c r="F15" s="3" t="s">
        <v>1284</v>
      </c>
      <c r="H15" s="6"/>
      <c r="I15" s="8"/>
      <c r="J15" s="6"/>
      <c r="K15" s="8"/>
      <c r="L15" s="6"/>
      <c r="M15" s="8"/>
      <c r="N15" s="6"/>
      <c r="O15" s="8"/>
      <c r="P15" s="6"/>
      <c r="Q15" s="8"/>
      <c r="R15" s="6"/>
      <c r="S15" s="8"/>
      <c r="T15" s="6"/>
      <c r="U15" s="8"/>
      <c r="V15" s="6"/>
      <c r="W15" s="8"/>
      <c r="X15" s="8"/>
      <c r="Y15" s="3" t="s">
        <v>842</v>
      </c>
      <c r="Z15" s="3" t="s">
        <v>988</v>
      </c>
      <c r="AD15" s="6">
        <v>26</v>
      </c>
      <c r="AE15" s="6">
        <v>54</v>
      </c>
      <c r="AF15" s="7">
        <f>AD15-AE15</f>
        <v>-28</v>
      </c>
      <c r="AG15" s="6">
        <v>43</v>
      </c>
      <c r="AH15" s="6">
        <v>34</v>
      </c>
      <c r="AI15" s="7">
        <f>AG15-AH15</f>
        <v>9</v>
      </c>
      <c r="AJ15" s="6">
        <v>27</v>
      </c>
      <c r="AK15" s="6">
        <v>24</v>
      </c>
      <c r="AL15" s="7">
        <f>AJ15-AK15</f>
        <v>3</v>
      </c>
      <c r="AM15" s="6">
        <v>32</v>
      </c>
      <c r="AN15" s="6">
        <v>48</v>
      </c>
      <c r="AO15" s="7">
        <f>AM15-AN15</f>
        <v>-16</v>
      </c>
      <c r="AP15" s="6">
        <v>17</v>
      </c>
      <c r="AQ15" s="6">
        <v>18</v>
      </c>
      <c r="AR15" s="7">
        <f>AP15-AQ15</f>
        <v>-1</v>
      </c>
      <c r="AS15" s="6">
        <v>13</v>
      </c>
      <c r="AT15" s="6">
        <v>17</v>
      </c>
      <c r="AU15" s="7">
        <f>AS15-AT15</f>
        <v>-4</v>
      </c>
      <c r="AV15" s="4" t="s">
        <v>1099</v>
      </c>
      <c r="AW15" s="6">
        <v>22</v>
      </c>
      <c r="AX15" s="6">
        <v>53</v>
      </c>
      <c r="AY15" s="6"/>
      <c r="AZ15" s="6"/>
      <c r="BA15" s="6"/>
      <c r="BB15" s="6"/>
      <c r="BC15" s="4" t="s">
        <v>1146</v>
      </c>
      <c r="BD15" s="6"/>
      <c r="BE15" s="6"/>
      <c r="BF15" s="4"/>
      <c r="BG15" s="4"/>
    </row>
    <row r="16" spans="1:76" ht="13.2" customHeight="1" x14ac:dyDescent="0.3">
      <c r="A16" s="29"/>
      <c r="B16" s="3" t="s">
        <v>265</v>
      </c>
      <c r="C16" s="52" t="s">
        <v>427</v>
      </c>
      <c r="D16" s="39">
        <v>45493</v>
      </c>
      <c r="E16" s="3"/>
      <c r="F16" s="3" t="s">
        <v>821</v>
      </c>
      <c r="H16" s="6"/>
      <c r="J16" s="6"/>
      <c r="L16" s="6"/>
      <c r="N16" s="6"/>
      <c r="P16" s="6"/>
      <c r="R16" s="6"/>
      <c r="T16" s="6"/>
      <c r="V16" s="6"/>
      <c r="Y16" s="3" t="s">
        <v>842</v>
      </c>
      <c r="AD16" s="6"/>
      <c r="AE16" s="6"/>
      <c r="AG16" s="6"/>
      <c r="AH16" s="6"/>
      <c r="AJ16" s="6"/>
      <c r="AK16" s="6"/>
      <c r="AM16" s="6"/>
      <c r="AN16" s="6"/>
      <c r="AP16" s="6"/>
      <c r="AQ16" s="6"/>
      <c r="AS16" s="6"/>
      <c r="AT16" s="6"/>
      <c r="AV16" s="4"/>
      <c r="AW16" s="6"/>
      <c r="AX16" s="6"/>
      <c r="AY16" s="6"/>
      <c r="AZ16" s="6"/>
      <c r="BA16" s="6"/>
      <c r="BB16" s="6"/>
      <c r="BC16" s="4"/>
      <c r="BD16" s="6">
        <v>28</v>
      </c>
      <c r="BE16" s="6">
        <v>32</v>
      </c>
      <c r="BF16" s="7">
        <f>BD16-BE16</f>
        <v>-4</v>
      </c>
      <c r="BG16" s="4" t="s">
        <v>871</v>
      </c>
    </row>
    <row r="17" spans="1:59" ht="13.2" customHeight="1" x14ac:dyDescent="0.3">
      <c r="A17" s="29"/>
      <c r="B17" s="3" t="s">
        <v>265</v>
      </c>
      <c r="C17" s="52" t="s">
        <v>427</v>
      </c>
      <c r="D17" s="39">
        <v>45493</v>
      </c>
      <c r="E17" s="3"/>
      <c r="F17" s="3" t="s">
        <v>1198</v>
      </c>
      <c r="H17" s="6"/>
      <c r="I17" s="8"/>
      <c r="J17" s="6"/>
      <c r="K17" s="8"/>
      <c r="L17" s="6"/>
      <c r="M17" s="8"/>
      <c r="N17" s="6"/>
      <c r="O17" s="8"/>
      <c r="P17" s="6"/>
      <c r="Q17" s="8"/>
      <c r="R17" s="6"/>
      <c r="S17" s="8"/>
      <c r="T17" s="6"/>
      <c r="U17" s="8"/>
      <c r="V17" s="6"/>
      <c r="W17" s="8"/>
      <c r="X17" s="8"/>
      <c r="Y17" s="3" t="s">
        <v>842</v>
      </c>
      <c r="AD17" s="6">
        <v>18</v>
      </c>
      <c r="AE17" s="6">
        <v>55</v>
      </c>
      <c r="AF17" s="7">
        <f t="shared" si="4"/>
        <v>-37</v>
      </c>
      <c r="AG17" s="6">
        <v>35</v>
      </c>
      <c r="AH17" s="6">
        <v>23</v>
      </c>
      <c r="AI17" s="7">
        <v>11</v>
      </c>
      <c r="AJ17" s="6">
        <v>18</v>
      </c>
      <c r="AK17" s="6">
        <v>23</v>
      </c>
      <c r="AL17" s="7">
        <f t="shared" ref="AL17" si="8">AJ17-AK17</f>
        <v>-5</v>
      </c>
      <c r="AM17" s="6">
        <v>27</v>
      </c>
      <c r="AN17" s="6">
        <v>38</v>
      </c>
      <c r="AO17" s="7">
        <f t="shared" ref="AO17" si="9">AM17-AN17</f>
        <v>-11</v>
      </c>
      <c r="AP17" s="6"/>
      <c r="AQ17" s="6"/>
      <c r="AS17" s="6"/>
      <c r="AT17" s="6"/>
      <c r="AV17" s="4" t="s">
        <v>1211</v>
      </c>
      <c r="AW17" s="6"/>
      <c r="AX17" s="6"/>
      <c r="AY17" s="6"/>
      <c r="AZ17" s="6"/>
      <c r="BA17" s="6"/>
      <c r="BB17" s="6"/>
      <c r="BC17" s="4"/>
      <c r="BD17" s="6"/>
      <c r="BE17" s="6"/>
      <c r="BF17" s="7"/>
      <c r="BG17" s="4"/>
    </row>
    <row r="18" spans="1:59" ht="13.2" customHeight="1" x14ac:dyDescent="0.3">
      <c r="A18" s="29"/>
      <c r="B18" s="3" t="s">
        <v>265</v>
      </c>
      <c r="C18" s="52" t="s">
        <v>543</v>
      </c>
      <c r="D18" s="39">
        <v>45497</v>
      </c>
      <c r="E18" s="3">
        <v>7</v>
      </c>
      <c r="F18" s="3" t="s">
        <v>1132</v>
      </c>
      <c r="H18" s="6"/>
      <c r="I18" s="8"/>
      <c r="J18" s="6"/>
      <c r="K18" s="8"/>
      <c r="L18" s="6"/>
      <c r="M18" s="8"/>
      <c r="N18" s="6"/>
      <c r="O18" s="8"/>
      <c r="P18" s="6"/>
      <c r="Q18" s="8"/>
      <c r="R18" s="6"/>
      <c r="S18" s="8"/>
      <c r="T18" s="6"/>
      <c r="U18" s="8"/>
      <c r="V18" s="6"/>
      <c r="W18" s="8"/>
      <c r="X18" s="8"/>
      <c r="Y18" s="3" t="s">
        <v>639</v>
      </c>
      <c r="Z18" s="48"/>
      <c r="AA18" s="48"/>
      <c r="AD18" s="6">
        <v>23</v>
      </c>
      <c r="AE18" s="6">
        <v>58</v>
      </c>
      <c r="AF18" s="7">
        <f t="shared" si="4"/>
        <v>-35</v>
      </c>
      <c r="AG18" s="6">
        <v>37</v>
      </c>
      <c r="AH18" s="6">
        <v>30</v>
      </c>
      <c r="AI18" s="7">
        <f t="shared" ref="AI18:AI30" si="10">AG18-AH18</f>
        <v>7</v>
      </c>
      <c r="AJ18" s="6">
        <v>34</v>
      </c>
      <c r="AK18" s="6">
        <v>24</v>
      </c>
      <c r="AL18" s="7">
        <f>AJ18-AK18</f>
        <v>10</v>
      </c>
      <c r="AM18" s="6"/>
      <c r="AN18" s="6"/>
      <c r="AO18" s="3"/>
      <c r="AR18"/>
      <c r="AS18" s="6"/>
      <c r="AT18" s="6"/>
      <c r="AU18"/>
      <c r="AV18" s="4" t="s">
        <v>1087</v>
      </c>
      <c r="AW18" s="4"/>
      <c r="AX18" s="6"/>
      <c r="AY18" s="6"/>
      <c r="AZ18" s="6"/>
      <c r="BA18" s="6"/>
      <c r="BB18" s="6"/>
      <c r="BC18" s="93"/>
      <c r="BD18" s="6">
        <v>27</v>
      </c>
      <c r="BE18" s="6">
        <v>48</v>
      </c>
      <c r="BF18" s="7">
        <f>BD18-BE18</f>
        <v>-21</v>
      </c>
      <c r="BG18" s="4" t="s">
        <v>937</v>
      </c>
    </row>
    <row r="19" spans="1:59" ht="13.2" customHeight="1" x14ac:dyDescent="0.3">
      <c r="A19" s="29"/>
      <c r="B19" s="3" t="s">
        <v>265</v>
      </c>
      <c r="C19" s="52" t="s">
        <v>579</v>
      </c>
      <c r="D19" s="39">
        <v>45498</v>
      </c>
      <c r="E19" s="3">
        <v>5</v>
      </c>
      <c r="F19" s="3" t="s">
        <v>1164</v>
      </c>
      <c r="H19" s="6">
        <v>22</v>
      </c>
      <c r="I19" s="8">
        <v>2</v>
      </c>
      <c r="J19" s="6">
        <v>36</v>
      </c>
      <c r="K19" s="8">
        <v>-3</v>
      </c>
      <c r="L19" s="6">
        <v>11</v>
      </c>
      <c r="M19" s="8">
        <v>0</v>
      </c>
      <c r="N19" s="6">
        <v>7</v>
      </c>
      <c r="O19" s="8">
        <v>-2</v>
      </c>
      <c r="P19" s="6">
        <v>17</v>
      </c>
      <c r="Q19" s="8">
        <v>1</v>
      </c>
      <c r="R19" s="6"/>
      <c r="S19" s="8"/>
      <c r="T19" s="6"/>
      <c r="U19" s="8"/>
      <c r="V19" s="6">
        <f>H19-J19</f>
        <v>-14</v>
      </c>
      <c r="W19" s="8">
        <v>5</v>
      </c>
      <c r="X19" s="8">
        <f t="shared" ref="X19" si="11">P19-J19</f>
        <v>-19</v>
      </c>
      <c r="Y19" s="3" t="s">
        <v>842</v>
      </c>
      <c r="Z19" s="48"/>
      <c r="AA19" s="119" t="str">
        <f t="shared" ref="AA19" si="12">IF((H19=MAX(H19,J19,L19,N19,P19))+(J19=MAX(H19,J19,L19,N19,P19))+(L19=MAX(H19,J19,L19,N19,P19))+(N19=MAX(H19,J19,L19,N19,P19))+(P19=MAX(H19,J19,L19,N19,P19))&gt;1,"",IF(H19=MAX(H19,J19,L19,N19,P19),H$1,IF(J19=MAX(H19,J19,L19,N19,P19),J$1,IF(L19=MAX(H19,J19,L19,N19,P19),L$1,IF(N19=MAX(H19,J19,L19,N19,P19),N$1,P$1)))))</f>
        <v>Lab</v>
      </c>
      <c r="AD19" s="6">
        <v>24</v>
      </c>
      <c r="AE19" s="6">
        <v>35</v>
      </c>
      <c r="AF19" s="7">
        <f t="shared" si="4"/>
        <v>-11</v>
      </c>
      <c r="AG19" s="6">
        <v>38</v>
      </c>
      <c r="AH19" s="6">
        <v>22</v>
      </c>
      <c r="AI19" s="7">
        <f t="shared" si="10"/>
        <v>16</v>
      </c>
      <c r="AJ19" s="6"/>
      <c r="AK19" s="6"/>
      <c r="AM19" s="6"/>
      <c r="AN19" s="6"/>
      <c r="AO19" s="3"/>
      <c r="AR19"/>
      <c r="AS19" s="6"/>
      <c r="AT19" s="6"/>
      <c r="AU19"/>
      <c r="AV19" s="4" t="s">
        <v>1189</v>
      </c>
      <c r="AW19" s="6">
        <v>11</v>
      </c>
      <c r="AX19" s="6">
        <v>30</v>
      </c>
      <c r="AY19" s="6">
        <v>4</v>
      </c>
      <c r="AZ19" s="6">
        <v>3</v>
      </c>
      <c r="BA19" s="6">
        <v>1</v>
      </c>
      <c r="BB19" s="6">
        <v>18</v>
      </c>
      <c r="BC19" s="4" t="s">
        <v>1285</v>
      </c>
      <c r="BD19" s="6"/>
      <c r="BE19" s="6"/>
      <c r="BF19" s="7"/>
      <c r="BG19" s="4"/>
    </row>
    <row r="20" spans="1:59" ht="13.2" customHeight="1" x14ac:dyDescent="0.3">
      <c r="A20" s="29"/>
      <c r="B20" s="3" t="s">
        <v>265</v>
      </c>
      <c r="C20" s="52" t="s">
        <v>579</v>
      </c>
      <c r="D20" s="39">
        <v>45498</v>
      </c>
      <c r="E20" s="3">
        <v>5</v>
      </c>
      <c r="F20" s="3" t="s">
        <v>1164</v>
      </c>
      <c r="H20" s="6"/>
      <c r="J20" s="6"/>
      <c r="L20" s="6"/>
      <c r="N20" s="6"/>
      <c r="P20" s="6"/>
      <c r="R20" s="6"/>
      <c r="T20" s="6"/>
      <c r="V20" s="6"/>
      <c r="Y20" s="3" t="s">
        <v>842</v>
      </c>
      <c r="Z20" s="48"/>
      <c r="AA20" s="48"/>
      <c r="AD20" s="6">
        <v>25</v>
      </c>
      <c r="AE20" s="6">
        <v>61</v>
      </c>
      <c r="AF20" s="7">
        <f t="shared" si="4"/>
        <v>-36</v>
      </c>
      <c r="AG20" s="6">
        <v>42</v>
      </c>
      <c r="AH20" s="6">
        <v>37</v>
      </c>
      <c r="AI20" s="7">
        <f t="shared" si="10"/>
        <v>5</v>
      </c>
      <c r="AJ20" s="6">
        <v>21</v>
      </c>
      <c r="AK20" s="6">
        <v>36</v>
      </c>
      <c r="AL20" s="7">
        <f>AJ20-AK20</f>
        <v>-15</v>
      </c>
      <c r="AM20" s="6">
        <v>30</v>
      </c>
      <c r="AN20" s="6">
        <v>50</v>
      </c>
      <c r="AO20" s="7">
        <f>AM20-AN20</f>
        <v>-20</v>
      </c>
      <c r="AP20" s="6">
        <v>16</v>
      </c>
      <c r="AQ20" s="6">
        <v>34</v>
      </c>
      <c r="AR20" s="7">
        <f>AP20-AQ20</f>
        <v>-18</v>
      </c>
      <c r="AS20" s="6">
        <v>12</v>
      </c>
      <c r="AT20" s="6">
        <v>32</v>
      </c>
      <c r="AU20" s="7">
        <f>AS20-AT20</f>
        <v>-20</v>
      </c>
      <c r="AV20" s="4" t="s">
        <v>1286</v>
      </c>
      <c r="AW20" s="6"/>
      <c r="AX20" s="6"/>
      <c r="AY20" s="6"/>
      <c r="AZ20" s="6"/>
      <c r="BA20" s="6"/>
      <c r="BB20" s="6"/>
      <c r="BC20" s="93"/>
      <c r="BD20" s="6"/>
      <c r="BE20" s="6"/>
      <c r="BF20" s="7"/>
      <c r="BG20" s="4"/>
    </row>
    <row r="21" spans="1:59" ht="13.2" customHeight="1" x14ac:dyDescent="0.3">
      <c r="A21" s="29"/>
      <c r="B21" s="3" t="s">
        <v>265</v>
      </c>
      <c r="C21" s="52" t="s">
        <v>389</v>
      </c>
      <c r="D21" s="39">
        <v>45498</v>
      </c>
      <c r="E21" s="3"/>
      <c r="F21" s="3" t="s">
        <v>1198</v>
      </c>
      <c r="H21" s="6"/>
      <c r="I21" s="8"/>
      <c r="J21" s="6"/>
      <c r="K21" s="8"/>
      <c r="L21" s="6"/>
      <c r="M21" s="8"/>
      <c r="N21" s="6"/>
      <c r="O21" s="8"/>
      <c r="P21" s="6"/>
      <c r="Q21" s="8"/>
      <c r="R21" s="6"/>
      <c r="S21" s="8"/>
      <c r="T21" s="6"/>
      <c r="U21" s="8"/>
      <c r="V21" s="6"/>
      <c r="W21" s="8"/>
      <c r="X21" s="8"/>
      <c r="Y21" s="3" t="s">
        <v>842</v>
      </c>
      <c r="Z21" s="48"/>
      <c r="AA21" s="48"/>
      <c r="AD21" s="6">
        <v>19</v>
      </c>
      <c r="AE21" s="6">
        <v>51</v>
      </c>
      <c r="AF21" s="7">
        <f t="shared" si="4"/>
        <v>-32</v>
      </c>
      <c r="AG21" s="6">
        <v>33</v>
      </c>
      <c r="AH21" s="6">
        <v>27</v>
      </c>
      <c r="AI21" s="7">
        <f t="shared" si="10"/>
        <v>6</v>
      </c>
      <c r="AJ21" s="6">
        <v>19</v>
      </c>
      <c r="AK21" s="6">
        <v>23</v>
      </c>
      <c r="AL21" s="7">
        <f t="shared" ref="AL21" si="13">AJ21-AK21</f>
        <v>-4</v>
      </c>
      <c r="AM21" s="6">
        <v>25</v>
      </c>
      <c r="AN21" s="6">
        <v>35</v>
      </c>
      <c r="AO21" s="7">
        <f t="shared" ref="AO21" si="14">AM21-AN21</f>
        <v>-10</v>
      </c>
      <c r="AP21" s="6"/>
      <c r="AQ21" s="6"/>
      <c r="AS21" s="6"/>
      <c r="AT21" s="6"/>
      <c r="AV21" s="4" t="s">
        <v>1211</v>
      </c>
      <c r="AW21" s="6"/>
      <c r="AX21" s="6"/>
      <c r="AY21" s="6"/>
      <c r="AZ21" s="6"/>
      <c r="BA21" s="6"/>
      <c r="BB21" s="6"/>
      <c r="BC21" s="93"/>
      <c r="BD21" s="6"/>
      <c r="BE21" s="6"/>
      <c r="BF21" s="7"/>
      <c r="BG21" s="4"/>
    </row>
    <row r="22" spans="1:59" ht="13.2" customHeight="1" x14ac:dyDescent="0.3">
      <c r="A22" s="29"/>
      <c r="B22" s="3" t="s">
        <v>265</v>
      </c>
      <c r="C22" s="52" t="s">
        <v>488</v>
      </c>
      <c r="D22" s="39">
        <v>45500</v>
      </c>
      <c r="E22" s="3"/>
      <c r="F22" s="3" t="s">
        <v>821</v>
      </c>
      <c r="H22" s="6"/>
      <c r="J22" s="6"/>
      <c r="L22" s="6"/>
      <c r="N22" s="6"/>
      <c r="P22" s="6"/>
      <c r="R22" s="6"/>
      <c r="T22" s="6"/>
      <c r="V22" s="6"/>
      <c r="Y22" s="3" t="s">
        <v>842</v>
      </c>
      <c r="Z22" s="48"/>
      <c r="AA22" s="48"/>
      <c r="AD22" s="6"/>
      <c r="AE22" s="6"/>
      <c r="AG22" s="6"/>
      <c r="AH22" s="6"/>
      <c r="AJ22" s="6"/>
      <c r="AK22" s="6"/>
      <c r="AM22" s="6"/>
      <c r="AN22" s="6"/>
      <c r="AP22" s="6"/>
      <c r="AQ22" s="6"/>
      <c r="AS22" s="6"/>
      <c r="AT22" s="6"/>
      <c r="AV22" s="4"/>
      <c r="AW22" s="6"/>
      <c r="AX22" s="6"/>
      <c r="AY22" s="6"/>
      <c r="AZ22" s="6"/>
      <c r="BA22" s="6"/>
      <c r="BB22" s="6"/>
      <c r="BC22" s="93"/>
      <c r="BD22" s="6">
        <v>29</v>
      </c>
      <c r="BE22" s="6">
        <v>31</v>
      </c>
      <c r="BF22" s="7">
        <f>BD22-BE22</f>
        <v>-2</v>
      </c>
      <c r="BG22" s="4" t="s">
        <v>871</v>
      </c>
    </row>
    <row r="23" spans="1:59" ht="13.2" customHeight="1" x14ac:dyDescent="0.3">
      <c r="A23" s="29"/>
      <c r="B23" s="3" t="s">
        <v>265</v>
      </c>
      <c r="C23" s="52" t="s">
        <v>681</v>
      </c>
      <c r="D23" s="39">
        <v>45499</v>
      </c>
      <c r="E23" s="3"/>
      <c r="F23" s="3" t="s">
        <v>1284</v>
      </c>
      <c r="H23" s="6"/>
      <c r="I23" s="8"/>
      <c r="J23" s="6"/>
      <c r="K23" s="8"/>
      <c r="L23" s="6"/>
      <c r="M23" s="8"/>
      <c r="N23" s="6"/>
      <c r="O23" s="8"/>
      <c r="P23" s="6"/>
      <c r="Q23" s="8"/>
      <c r="R23" s="6"/>
      <c r="S23" s="8"/>
      <c r="T23" s="6"/>
      <c r="U23" s="8"/>
      <c r="V23" s="6"/>
      <c r="W23" s="8"/>
      <c r="X23" s="8"/>
      <c r="Y23" s="3" t="s">
        <v>842</v>
      </c>
      <c r="Z23" s="3" t="s">
        <v>988</v>
      </c>
      <c r="AD23" s="6">
        <v>24</v>
      </c>
      <c r="AE23" s="6">
        <v>51</v>
      </c>
      <c r="AF23" s="7">
        <f>AD23-AE23</f>
        <v>-27</v>
      </c>
      <c r="AG23" s="6">
        <v>44</v>
      </c>
      <c r="AH23" s="6">
        <v>29</v>
      </c>
      <c r="AI23" s="7">
        <f>AG23-AH23</f>
        <v>15</v>
      </c>
      <c r="AJ23" s="6">
        <v>26</v>
      </c>
      <c r="AK23" s="6">
        <v>23</v>
      </c>
      <c r="AL23" s="7">
        <f>AJ23-AK23</f>
        <v>3</v>
      </c>
      <c r="AM23" s="6">
        <v>30</v>
      </c>
      <c r="AN23" s="6">
        <v>47</v>
      </c>
      <c r="AO23" s="7">
        <f>AM23-AN23</f>
        <v>-17</v>
      </c>
      <c r="AP23" s="6">
        <v>16</v>
      </c>
      <c r="AQ23" s="6">
        <v>16</v>
      </c>
      <c r="AR23" s="7">
        <f>AP23-AQ23</f>
        <v>0</v>
      </c>
      <c r="AS23" s="6">
        <v>13</v>
      </c>
      <c r="AT23" s="6">
        <v>14</v>
      </c>
      <c r="AU23" s="7">
        <f>AS23-AT23</f>
        <v>-1</v>
      </c>
      <c r="AV23" s="4" t="s">
        <v>1099</v>
      </c>
      <c r="AW23" s="6">
        <v>23</v>
      </c>
      <c r="AX23" s="6">
        <v>53</v>
      </c>
      <c r="AY23" s="6"/>
      <c r="AZ23" s="6"/>
      <c r="BA23" s="6"/>
      <c r="BB23" s="6"/>
      <c r="BC23" s="4" t="s">
        <v>1146</v>
      </c>
      <c r="BD23" s="6"/>
      <c r="BE23" s="6"/>
      <c r="BF23" s="7"/>
      <c r="BG23" s="4"/>
    </row>
    <row r="24" spans="1:59" ht="13.2" customHeight="1" x14ac:dyDescent="0.3">
      <c r="A24" s="29"/>
      <c r="B24" s="3" t="s">
        <v>265</v>
      </c>
      <c r="C24" s="52" t="s">
        <v>587</v>
      </c>
      <c r="D24" s="39">
        <v>45503</v>
      </c>
      <c r="E24" s="3">
        <v>2</v>
      </c>
      <c r="F24" s="3" t="s">
        <v>821</v>
      </c>
      <c r="H24" s="6"/>
      <c r="J24" s="6"/>
      <c r="L24" s="6"/>
      <c r="N24" s="6"/>
      <c r="P24" s="6"/>
      <c r="R24" s="6"/>
      <c r="T24" s="6"/>
      <c r="V24" s="6"/>
      <c r="Y24" s="3" t="s">
        <v>842</v>
      </c>
      <c r="Z24" s="48"/>
      <c r="AA24" s="48"/>
      <c r="AD24" s="6">
        <v>23</v>
      </c>
      <c r="AE24" s="6">
        <v>70</v>
      </c>
      <c r="AF24" s="7">
        <f t="shared" si="4"/>
        <v>-47</v>
      </c>
      <c r="AG24" s="6">
        <v>40</v>
      </c>
      <c r="AH24" s="6">
        <v>49</v>
      </c>
      <c r="AI24" s="7">
        <f t="shared" si="10"/>
        <v>-9</v>
      </c>
      <c r="AJ24" s="6">
        <v>27</v>
      </c>
      <c r="AK24" s="6">
        <v>33</v>
      </c>
      <c r="AL24" s="7">
        <f>AJ24-AK24</f>
        <v>-6</v>
      </c>
      <c r="AM24" s="6">
        <v>27</v>
      </c>
      <c r="AN24" s="6">
        <v>62</v>
      </c>
      <c r="AO24" s="7">
        <f>AM24-AN24</f>
        <v>-35</v>
      </c>
      <c r="AP24" s="6">
        <v>9</v>
      </c>
      <c r="AQ24" s="6">
        <v>12</v>
      </c>
      <c r="AR24" s="7">
        <f>AP24-AQ24</f>
        <v>-3</v>
      </c>
      <c r="AS24" s="6">
        <v>3</v>
      </c>
      <c r="AT24" s="6">
        <v>10</v>
      </c>
      <c r="AU24" s="7">
        <f>AS24-AT24</f>
        <v>-7</v>
      </c>
      <c r="AV24" s="4" t="s">
        <v>931</v>
      </c>
      <c r="AW24" s="6"/>
      <c r="AX24" s="6"/>
      <c r="AY24" s="6"/>
      <c r="AZ24" s="6"/>
      <c r="BA24" s="6"/>
      <c r="BB24" s="6"/>
      <c r="BC24" s="93"/>
      <c r="BD24" s="6"/>
      <c r="BE24" s="6"/>
      <c r="BF24" s="4"/>
      <c r="BG24" s="4"/>
    </row>
    <row r="25" spans="1:59" ht="13.2" customHeight="1" x14ac:dyDescent="0.3">
      <c r="A25" s="29"/>
      <c r="B25" s="3" t="s">
        <v>265</v>
      </c>
      <c r="C25" s="52" t="s">
        <v>517</v>
      </c>
      <c r="D25" s="39">
        <v>45503</v>
      </c>
      <c r="E25" s="3"/>
      <c r="F25" s="3" t="s">
        <v>1163</v>
      </c>
      <c r="G25" s="2" t="s">
        <v>30</v>
      </c>
      <c r="H25" s="6">
        <v>21</v>
      </c>
      <c r="J25" s="6">
        <v>32</v>
      </c>
      <c r="L25" s="6">
        <v>11</v>
      </c>
      <c r="N25" s="6">
        <v>9</v>
      </c>
      <c r="P25" s="6">
        <v>16</v>
      </c>
      <c r="R25" s="6"/>
      <c r="T25" s="6"/>
      <c r="V25" s="6">
        <f>H25-J25</f>
        <v>-11</v>
      </c>
      <c r="X25" s="8">
        <f t="shared" ref="X25" si="15">P25-J25</f>
        <v>-16</v>
      </c>
      <c r="Y25" s="3" t="s">
        <v>842</v>
      </c>
      <c r="Z25" s="3" t="s">
        <v>988</v>
      </c>
      <c r="AA25" s="119" t="str">
        <f t="shared" ref="AA25" si="16">IF((H25=MAX(H25,J25,L25,N25,P25))+(J25=MAX(H25,J25,L25,N25,P25))+(L25=MAX(H25,J25,L25,N25,P25))+(N25=MAX(H25,J25,L25,N25,P25))+(P25=MAX(H25,J25,L25,N25,P25))&gt;1,"",IF(H25=MAX(H25,J25,L25,N25,P25),H$1,IF(J25=MAX(H25,J25,L25,N25,P25),J$1,IF(L25=MAX(H25,J25,L25,N25,P25),L$1,IF(N25=MAX(H25,J25,L25,N25,P25),N$1,P$1)))))</f>
        <v>Lab</v>
      </c>
      <c r="AD25" s="6"/>
      <c r="AE25" s="6"/>
      <c r="AG25" s="6"/>
      <c r="AH25" s="6"/>
      <c r="AJ25" s="6"/>
      <c r="AK25" s="6"/>
      <c r="AM25" s="6"/>
      <c r="AN25" s="6"/>
      <c r="AP25" s="6"/>
      <c r="AQ25" s="6"/>
      <c r="AS25" s="6"/>
      <c r="AT25" s="6"/>
      <c r="AV25" s="4"/>
      <c r="AW25" s="6"/>
      <c r="AX25" s="6"/>
      <c r="AY25" s="6"/>
      <c r="AZ25" s="6"/>
      <c r="BA25" s="6"/>
      <c r="BB25" s="6"/>
      <c r="BC25" s="93"/>
      <c r="BD25" s="6"/>
      <c r="BE25" s="6"/>
      <c r="BF25" s="4"/>
      <c r="BG25" s="4"/>
    </row>
    <row r="26" spans="1:59" ht="13.2" customHeight="1" x14ac:dyDescent="0.3">
      <c r="A26" s="29"/>
      <c r="B26" s="3" t="s">
        <v>265</v>
      </c>
      <c r="C26" s="52" t="s">
        <v>644</v>
      </c>
      <c r="D26" s="39">
        <v>45504</v>
      </c>
      <c r="E26" s="3">
        <v>4</v>
      </c>
      <c r="F26" s="3" t="s">
        <v>903</v>
      </c>
      <c r="G26" s="2" t="s">
        <v>138</v>
      </c>
      <c r="H26" s="6"/>
      <c r="J26" s="6"/>
      <c r="L26" s="6"/>
      <c r="N26" s="6"/>
      <c r="P26" s="6"/>
      <c r="R26" s="6"/>
      <c r="T26" s="6"/>
      <c r="V26" s="6"/>
      <c r="Y26" s="3" t="s">
        <v>842</v>
      </c>
      <c r="AD26" s="6">
        <v>18</v>
      </c>
      <c r="AE26" s="6">
        <v>48</v>
      </c>
      <c r="AF26" s="7">
        <v>-30</v>
      </c>
      <c r="AG26" s="6">
        <v>35</v>
      </c>
      <c r="AH26" s="6">
        <v>32</v>
      </c>
      <c r="AI26" s="7">
        <f t="shared" si="10"/>
        <v>3</v>
      </c>
      <c r="AJ26" s="6">
        <v>24</v>
      </c>
      <c r="AK26" s="6">
        <v>19</v>
      </c>
      <c r="AL26" s="7">
        <f>AJ26-AK26</f>
        <v>5</v>
      </c>
      <c r="AM26" s="6">
        <v>25</v>
      </c>
      <c r="AN26" s="6">
        <v>40</v>
      </c>
      <c r="AO26" s="7">
        <f>AM26-AN26</f>
        <v>-15</v>
      </c>
      <c r="AP26" s="6">
        <v>19</v>
      </c>
      <c r="AQ26" s="6">
        <v>17</v>
      </c>
      <c r="AR26" s="7">
        <f>AP26-AQ26</f>
        <v>2</v>
      </c>
      <c r="AS26" s="6"/>
      <c r="AT26" s="6"/>
      <c r="AU26" s="6"/>
      <c r="AV26" s="4" t="s">
        <v>1127</v>
      </c>
      <c r="AW26" s="6">
        <v>14</v>
      </c>
      <c r="AX26" s="6">
        <v>38</v>
      </c>
      <c r="AY26" s="6"/>
      <c r="AZ26" s="6"/>
      <c r="BA26" s="6"/>
      <c r="BB26" s="6"/>
      <c r="BC26" s="4" t="s">
        <v>1035</v>
      </c>
      <c r="BD26" s="6"/>
      <c r="BE26" s="6"/>
      <c r="BF26" s="4"/>
      <c r="BG26" s="4"/>
    </row>
    <row r="27" spans="1:59" ht="13.2" customHeight="1" x14ac:dyDescent="0.3">
      <c r="A27" s="29"/>
      <c r="B27" s="3" t="s">
        <v>293</v>
      </c>
      <c r="C27" s="52" t="s">
        <v>697</v>
      </c>
      <c r="D27" s="39">
        <v>45506</v>
      </c>
      <c r="E27" s="3">
        <v>12</v>
      </c>
      <c r="F27" s="3" t="s">
        <v>1284</v>
      </c>
      <c r="G27" s="2" t="s">
        <v>54</v>
      </c>
      <c r="H27" s="6"/>
      <c r="I27" s="8"/>
      <c r="J27" s="6"/>
      <c r="K27" s="8"/>
      <c r="L27" s="6"/>
      <c r="M27" s="8"/>
      <c r="N27" s="6"/>
      <c r="O27" s="8"/>
      <c r="P27" s="6"/>
      <c r="Q27" s="8"/>
      <c r="R27" s="6"/>
      <c r="S27" s="8"/>
      <c r="T27" s="6"/>
      <c r="U27" s="8"/>
      <c r="V27" s="6"/>
      <c r="W27" s="8"/>
      <c r="X27" s="8"/>
      <c r="Y27" s="3" t="s">
        <v>842</v>
      </c>
      <c r="Z27" s="3" t="s">
        <v>988</v>
      </c>
      <c r="AD27" s="6">
        <v>24</v>
      </c>
      <c r="AE27" s="6">
        <v>55</v>
      </c>
      <c r="AF27" s="7">
        <f>AD27-AE27</f>
        <v>-31</v>
      </c>
      <c r="AG27" s="6">
        <v>41</v>
      </c>
      <c r="AH27" s="6">
        <v>36</v>
      </c>
      <c r="AI27" s="7">
        <v>4</v>
      </c>
      <c r="AJ27" s="6">
        <v>25</v>
      </c>
      <c r="AK27" s="6">
        <v>26</v>
      </c>
      <c r="AL27" s="7">
        <f>AJ27-AK27</f>
        <v>-1</v>
      </c>
      <c r="AM27" s="6">
        <v>30</v>
      </c>
      <c r="AN27" s="6">
        <v>49</v>
      </c>
      <c r="AO27" s="7">
        <f>AM27-AN27</f>
        <v>-19</v>
      </c>
      <c r="AP27" s="6">
        <v>16</v>
      </c>
      <c r="AQ27" s="6">
        <v>18</v>
      </c>
      <c r="AR27" s="7">
        <f>AP27-AQ27</f>
        <v>-2</v>
      </c>
      <c r="AS27" s="6">
        <v>13</v>
      </c>
      <c r="AT27" s="6">
        <v>20</v>
      </c>
      <c r="AU27" s="7">
        <v>-6</v>
      </c>
      <c r="AV27" s="4" t="s">
        <v>1099</v>
      </c>
      <c r="AW27" s="6">
        <v>24</v>
      </c>
      <c r="AX27" s="6">
        <v>50</v>
      </c>
      <c r="AY27" s="6"/>
      <c r="AZ27" s="6"/>
      <c r="BA27" s="6"/>
      <c r="BB27" s="6"/>
      <c r="BC27" s="4" t="s">
        <v>1146</v>
      </c>
      <c r="BD27" s="6"/>
      <c r="BE27" s="6"/>
      <c r="BF27" s="4"/>
      <c r="BG27" s="4"/>
    </row>
    <row r="28" spans="1:59" ht="13.2" customHeight="1" x14ac:dyDescent="0.3">
      <c r="A28" s="29"/>
      <c r="B28" s="3" t="s">
        <v>293</v>
      </c>
      <c r="C28" s="52" t="s">
        <v>378</v>
      </c>
      <c r="D28" s="39">
        <v>45506</v>
      </c>
      <c r="E28" s="3">
        <v>12</v>
      </c>
      <c r="F28" s="3" t="s">
        <v>1163</v>
      </c>
      <c r="H28" s="6">
        <v>21.5</v>
      </c>
      <c r="J28" s="6">
        <v>33.6</v>
      </c>
      <c r="L28" s="6">
        <v>11.9</v>
      </c>
      <c r="N28" s="6">
        <v>8.9</v>
      </c>
      <c r="P28" s="6">
        <v>16.5</v>
      </c>
      <c r="R28" s="6"/>
      <c r="T28" s="6"/>
      <c r="V28" s="6">
        <f>H28-J28</f>
        <v>-12.100000000000001</v>
      </c>
      <c r="X28" s="8">
        <f t="shared" ref="X28" si="17">P28-J28</f>
        <v>-17.100000000000001</v>
      </c>
      <c r="Y28" s="3" t="s">
        <v>842</v>
      </c>
      <c r="Z28" s="3" t="s">
        <v>988</v>
      </c>
      <c r="AA28" s="119" t="str">
        <f t="shared" ref="AA28" si="18">IF((H28=MAX(H28,J28,L28,N28,P28))+(J28=MAX(H28,J28,L28,N28,P28))+(L28=MAX(H28,J28,L28,N28,P28))+(N28=MAX(H28,J28,L28,N28,P28))+(P28=MAX(H28,J28,L28,N28,P28))&gt;1,"",IF(H28=MAX(H28,J28,L28,N28,P28),H$1,IF(J28=MAX(H28,J28,L28,N28,P28),J$1,IF(L28=MAX(H28,J28,L28,N28,P28),L$1,IF(N28=MAX(H28,J28,L28,N28,P28),N$1,P$1)))))</f>
        <v>Lab</v>
      </c>
      <c r="AD28" s="6"/>
      <c r="AE28" s="6"/>
      <c r="AG28" s="6"/>
      <c r="AH28" s="6"/>
      <c r="AJ28" s="6"/>
      <c r="AK28" s="6"/>
      <c r="AM28" s="6"/>
      <c r="AN28" s="6"/>
      <c r="AP28" s="6"/>
      <c r="AQ28" s="6"/>
      <c r="AS28" s="6"/>
      <c r="AT28" s="6"/>
      <c r="AU28" s="6"/>
      <c r="AV28" s="4"/>
      <c r="AW28" s="6"/>
      <c r="AX28" s="6"/>
      <c r="AY28" s="6"/>
      <c r="AZ28" s="6"/>
      <c r="BA28" s="6"/>
      <c r="BB28" s="6"/>
      <c r="BC28" s="4"/>
      <c r="BD28" s="6"/>
      <c r="BE28" s="6"/>
      <c r="BF28" s="4"/>
      <c r="BG28" s="4"/>
    </row>
    <row r="29" spans="1:59" ht="13.2" customHeight="1" x14ac:dyDescent="0.3">
      <c r="A29" s="29"/>
      <c r="B29" s="3" t="s">
        <v>293</v>
      </c>
      <c r="C29" s="52" t="s">
        <v>572</v>
      </c>
      <c r="D29" s="39">
        <v>45509</v>
      </c>
      <c r="E29" s="3">
        <v>8</v>
      </c>
      <c r="F29" s="3" t="s">
        <v>821</v>
      </c>
      <c r="H29" s="6"/>
      <c r="J29" s="6"/>
      <c r="L29" s="6"/>
      <c r="N29" s="6"/>
      <c r="P29" s="6"/>
      <c r="R29" s="6"/>
      <c r="T29" s="6"/>
      <c r="V29" s="6"/>
      <c r="Y29" s="3" t="s">
        <v>842</v>
      </c>
      <c r="AD29" s="6">
        <v>23</v>
      </c>
      <c r="AE29" s="6">
        <v>71</v>
      </c>
      <c r="AF29" s="7">
        <f t="shared" si="4"/>
        <v>-48</v>
      </c>
      <c r="AG29" s="6">
        <v>37</v>
      </c>
      <c r="AH29" s="6">
        <v>53</v>
      </c>
      <c r="AI29" s="7">
        <f t="shared" si="10"/>
        <v>-16</v>
      </c>
      <c r="AJ29" s="6"/>
      <c r="AK29" s="6"/>
      <c r="AM29" s="6">
        <v>25</v>
      </c>
      <c r="AN29" s="6">
        <v>67</v>
      </c>
      <c r="AO29" s="7">
        <f>AM29-AN29</f>
        <v>-42</v>
      </c>
      <c r="AP29" s="6"/>
      <c r="AQ29" s="6"/>
      <c r="AS29" s="6"/>
      <c r="AT29" s="6"/>
      <c r="AU29" s="6"/>
      <c r="AV29" s="4" t="s">
        <v>931</v>
      </c>
      <c r="AW29" s="6"/>
      <c r="AX29" s="6"/>
      <c r="AY29" s="6"/>
      <c r="AZ29" s="6"/>
      <c r="BA29" s="6"/>
      <c r="BB29" s="6"/>
      <c r="BC29" s="4"/>
      <c r="BD29" s="6"/>
      <c r="BE29" s="6"/>
      <c r="BF29" s="4"/>
      <c r="BG29" s="4"/>
    </row>
    <row r="30" spans="1:59" ht="13.2" customHeight="1" x14ac:dyDescent="0.3">
      <c r="A30" s="29"/>
      <c r="B30" s="3" t="s">
        <v>293</v>
      </c>
      <c r="C30" s="52" t="s">
        <v>657</v>
      </c>
      <c r="D30" s="39">
        <v>45509</v>
      </c>
      <c r="E30" s="3">
        <v>10</v>
      </c>
      <c r="F30" s="3" t="s">
        <v>1198</v>
      </c>
      <c r="H30" s="6"/>
      <c r="I30" s="8"/>
      <c r="J30" s="6"/>
      <c r="K30" s="8"/>
      <c r="L30" s="6"/>
      <c r="M30" s="8"/>
      <c r="N30" s="6"/>
      <c r="O30" s="8"/>
      <c r="P30" s="6"/>
      <c r="Q30" s="8"/>
      <c r="R30" s="6"/>
      <c r="S30" s="8"/>
      <c r="T30" s="6"/>
      <c r="U30" s="8"/>
      <c r="V30" s="6"/>
      <c r="W30" s="8"/>
      <c r="X30" s="8"/>
      <c r="Y30" s="3" t="s">
        <v>842</v>
      </c>
      <c r="AD30" s="6">
        <v>21</v>
      </c>
      <c r="AE30" s="6">
        <v>52</v>
      </c>
      <c r="AF30" s="7">
        <f t="shared" si="4"/>
        <v>-31</v>
      </c>
      <c r="AG30" s="6">
        <v>31</v>
      </c>
      <c r="AH30" s="6">
        <v>38</v>
      </c>
      <c r="AI30" s="7">
        <f t="shared" si="10"/>
        <v>-7</v>
      </c>
      <c r="AJ30" s="6"/>
      <c r="AK30" s="6"/>
      <c r="AM30" s="6">
        <v>24</v>
      </c>
      <c r="AN30" s="6">
        <v>49</v>
      </c>
      <c r="AO30" s="7">
        <f t="shared" ref="AO30" si="19">AM30-AN30</f>
        <v>-25</v>
      </c>
      <c r="AP30" s="6"/>
      <c r="AQ30" s="6"/>
      <c r="AS30" s="6"/>
      <c r="AT30" s="6"/>
      <c r="AU30" s="6"/>
      <c r="AV30" s="4" t="s">
        <v>1290</v>
      </c>
      <c r="AW30" s="6"/>
      <c r="AX30" s="6"/>
      <c r="AY30" s="6"/>
      <c r="AZ30" s="6"/>
      <c r="BA30" s="6"/>
      <c r="BB30" s="6"/>
      <c r="BC30" s="4"/>
      <c r="BD30" s="6"/>
      <c r="BE30" s="6"/>
      <c r="BF30" s="4"/>
      <c r="BG30" s="4"/>
    </row>
    <row r="31" spans="1:59" ht="13.2" customHeight="1" x14ac:dyDescent="0.3">
      <c r="A31" s="29"/>
      <c r="B31" s="3" t="s">
        <v>293</v>
      </c>
      <c r="C31" s="52" t="s">
        <v>657</v>
      </c>
      <c r="D31" s="39">
        <v>45509</v>
      </c>
      <c r="E31" s="3">
        <v>11</v>
      </c>
      <c r="F31" s="3" t="s">
        <v>1019</v>
      </c>
      <c r="G31" s="2" t="s">
        <v>202</v>
      </c>
      <c r="H31" s="6">
        <v>24</v>
      </c>
      <c r="I31" s="8"/>
      <c r="J31" s="6">
        <v>33</v>
      </c>
      <c r="K31" s="8"/>
      <c r="L31" s="6">
        <v>12</v>
      </c>
      <c r="M31" s="8"/>
      <c r="N31" s="6">
        <v>8</v>
      </c>
      <c r="O31" s="8"/>
      <c r="P31" s="6">
        <v>18</v>
      </c>
      <c r="Q31" s="8"/>
      <c r="R31" s="6"/>
      <c r="S31" s="8"/>
      <c r="T31" s="6"/>
      <c r="U31" s="8"/>
      <c r="V31" s="6">
        <f>H31-J31</f>
        <v>-9</v>
      </c>
      <c r="W31" s="8"/>
      <c r="X31" s="8">
        <f t="shared" ref="X31:X32" si="20">P31-J31</f>
        <v>-15</v>
      </c>
      <c r="Y31" s="3" t="s">
        <v>842</v>
      </c>
      <c r="AA31" s="119" t="str">
        <f t="shared" ref="AA31:AA32" si="21">IF((H31=MAX(H31,J31,L31,N31,P31))+(J31=MAX(H31,J31,L31,N31,P31))+(L31=MAX(H31,J31,L31,N31,P31))+(N31=MAX(H31,J31,L31,N31,P31))+(P31=MAX(H31,J31,L31,N31,P31))&gt;1,"",IF(H31=MAX(H31,J31,L31,N31,P31),H$1,IF(J31=MAX(H31,J31,L31,N31,P31),J$1,IF(L31=MAX(H31,J31,L31,N31,P31),L$1,IF(N31=MAX(H31,J31,L31,N31,P31),N$1,P$1)))))</f>
        <v>Lab</v>
      </c>
      <c r="AD31" s="6">
        <v>19</v>
      </c>
      <c r="AE31" s="6">
        <v>42</v>
      </c>
      <c r="AF31" s="7">
        <f>AD31-AE31</f>
        <v>-23</v>
      </c>
      <c r="AG31" s="6">
        <v>30</v>
      </c>
      <c r="AH31" s="6">
        <v>33</v>
      </c>
      <c r="AI31" s="7">
        <f>AG31-AH31</f>
        <v>-3</v>
      </c>
      <c r="AJ31" s="6">
        <v>21</v>
      </c>
      <c r="AK31" s="6">
        <v>16</v>
      </c>
      <c r="AL31" s="7">
        <f>AJ31-AK31</f>
        <v>5</v>
      </c>
      <c r="AM31" s="6">
        <v>23</v>
      </c>
      <c r="AN31" s="6">
        <v>37</v>
      </c>
      <c r="AO31" s="7">
        <f>AM31-AN31</f>
        <v>-14</v>
      </c>
      <c r="AP31" s="6"/>
      <c r="AQ31" s="6"/>
      <c r="AS31" s="6"/>
      <c r="AT31" s="6"/>
      <c r="AU31" s="6"/>
      <c r="AV31" s="4" t="s">
        <v>1087</v>
      </c>
      <c r="AW31" s="6"/>
      <c r="AX31" s="6"/>
      <c r="AY31" s="6"/>
      <c r="AZ31" s="6"/>
      <c r="BA31" s="6"/>
      <c r="BB31" s="6"/>
      <c r="BC31" s="4"/>
      <c r="BD31" s="6"/>
      <c r="BE31" s="6"/>
      <c r="BF31" s="4"/>
      <c r="BG31" s="4"/>
    </row>
    <row r="32" spans="1:59" ht="13.2" customHeight="1" x14ac:dyDescent="0.3">
      <c r="A32" s="29"/>
      <c r="B32" s="3" t="s">
        <v>293</v>
      </c>
      <c r="C32" s="52" t="s">
        <v>647</v>
      </c>
      <c r="D32" s="39">
        <v>45511</v>
      </c>
      <c r="E32" s="3">
        <v>12</v>
      </c>
      <c r="F32" s="3" t="s">
        <v>1164</v>
      </c>
      <c r="H32" s="6">
        <v>20</v>
      </c>
      <c r="I32" s="7">
        <v>-2</v>
      </c>
      <c r="J32" s="6">
        <v>33</v>
      </c>
      <c r="K32" s="7">
        <v>-3</v>
      </c>
      <c r="L32" s="6">
        <v>11</v>
      </c>
      <c r="M32" s="7">
        <v>0</v>
      </c>
      <c r="N32" s="6">
        <v>8</v>
      </c>
      <c r="O32" s="7">
        <v>1</v>
      </c>
      <c r="P32" s="6">
        <v>21</v>
      </c>
      <c r="Q32" s="7">
        <v>4</v>
      </c>
      <c r="R32" s="6"/>
      <c r="T32" s="6"/>
      <c r="V32" s="6">
        <f>H32-J32</f>
        <v>-13</v>
      </c>
      <c r="W32" s="7">
        <v>1</v>
      </c>
      <c r="X32" s="8">
        <f t="shared" si="20"/>
        <v>-12</v>
      </c>
      <c r="Y32" s="3" t="s">
        <v>842</v>
      </c>
      <c r="AA32" s="119" t="str">
        <f t="shared" si="21"/>
        <v>Lab</v>
      </c>
      <c r="AD32" s="6">
        <v>20</v>
      </c>
      <c r="AE32" s="6">
        <v>36</v>
      </c>
      <c r="AF32" s="7">
        <f>AD32-AE32</f>
        <v>-16</v>
      </c>
      <c r="AG32" s="6">
        <v>31</v>
      </c>
      <c r="AH32" s="6">
        <v>34</v>
      </c>
      <c r="AI32" s="7">
        <f>AG32-AH32</f>
        <v>-3</v>
      </c>
      <c r="AJ32" s="6"/>
      <c r="AK32" s="6"/>
      <c r="AM32" s="6"/>
      <c r="AN32" s="6"/>
      <c r="AP32" s="6"/>
      <c r="AQ32" s="6"/>
      <c r="AS32" s="6"/>
      <c r="AT32" s="6"/>
      <c r="AU32" s="6"/>
      <c r="AV32" s="4" t="s">
        <v>1189</v>
      </c>
      <c r="AW32" s="6">
        <v>10</v>
      </c>
      <c r="AX32" s="6">
        <v>26</v>
      </c>
      <c r="AY32" s="6">
        <v>5</v>
      </c>
      <c r="AZ32" s="6">
        <v>2</v>
      </c>
      <c r="BA32" s="6">
        <v>2</v>
      </c>
      <c r="BB32" s="6">
        <v>20</v>
      </c>
      <c r="BC32" s="4" t="s">
        <v>1285</v>
      </c>
      <c r="BD32" s="6"/>
      <c r="BE32" s="6"/>
      <c r="BF32" s="4"/>
      <c r="BG32" s="4"/>
    </row>
    <row r="33" spans="1:59" ht="13.2" customHeight="1" x14ac:dyDescent="0.3">
      <c r="A33" s="29"/>
      <c r="B33" s="3" t="s">
        <v>293</v>
      </c>
      <c r="C33" s="52" t="s">
        <v>647</v>
      </c>
      <c r="D33" s="39">
        <v>45511</v>
      </c>
      <c r="E33" s="3">
        <v>12</v>
      </c>
      <c r="F33" s="3" t="s">
        <v>1164</v>
      </c>
      <c r="H33" s="6"/>
      <c r="J33" s="6"/>
      <c r="L33" s="6"/>
      <c r="N33" s="6"/>
      <c r="P33" s="6"/>
      <c r="R33" s="6"/>
      <c r="T33" s="6"/>
      <c r="V33" s="6"/>
      <c r="Y33" s="3" t="s">
        <v>842</v>
      </c>
      <c r="AD33" s="6">
        <v>22</v>
      </c>
      <c r="AE33" s="6">
        <v>57</v>
      </c>
      <c r="AF33" s="7">
        <f>AD33-AE33</f>
        <v>-35</v>
      </c>
      <c r="AG33" s="6">
        <v>33</v>
      </c>
      <c r="AH33" s="6">
        <v>42</v>
      </c>
      <c r="AI33" s="7">
        <f>AG33-AH33</f>
        <v>-9</v>
      </c>
      <c r="AJ33" s="6">
        <v>18</v>
      </c>
      <c r="AK33" s="6">
        <v>36</v>
      </c>
      <c r="AL33" s="7">
        <f>AJ33-AK33</f>
        <v>-18</v>
      </c>
      <c r="AM33" s="6">
        <v>29</v>
      </c>
      <c r="AN33" s="6">
        <v>44</v>
      </c>
      <c r="AO33" s="7">
        <f>AM33-AN33</f>
        <v>-15</v>
      </c>
      <c r="AP33" s="6">
        <v>14</v>
      </c>
      <c r="AQ33" s="6">
        <v>28</v>
      </c>
      <c r="AR33" s="7">
        <f>AP33-AQ33</f>
        <v>-14</v>
      </c>
      <c r="AS33" s="6">
        <v>10</v>
      </c>
      <c r="AT33" s="6">
        <v>26</v>
      </c>
      <c r="AU33" s="7">
        <f>AS33-AT33</f>
        <v>-16</v>
      </c>
      <c r="AV33" s="4" t="s">
        <v>1286</v>
      </c>
      <c r="AW33" s="6"/>
      <c r="AX33" s="6"/>
      <c r="AY33" s="6"/>
      <c r="AZ33" s="6"/>
      <c r="BA33" s="6"/>
      <c r="BB33" s="6"/>
      <c r="BC33" s="4"/>
      <c r="BD33" s="6"/>
      <c r="BE33" s="6"/>
      <c r="BF33" s="4"/>
      <c r="BG33" s="4"/>
    </row>
    <row r="34" spans="1:59" ht="13.2" customHeight="1" x14ac:dyDescent="0.3">
      <c r="A34" s="29"/>
      <c r="B34" s="3" t="s">
        <v>293</v>
      </c>
      <c r="C34" s="52" t="s">
        <v>444</v>
      </c>
      <c r="D34" s="39">
        <v>45513</v>
      </c>
      <c r="E34" s="3">
        <v>19</v>
      </c>
      <c r="F34" s="3" t="s">
        <v>1132</v>
      </c>
      <c r="H34" s="6"/>
      <c r="I34" s="8"/>
      <c r="J34" s="6"/>
      <c r="K34" s="8"/>
      <c r="L34" s="6"/>
      <c r="M34" s="8"/>
      <c r="N34" s="6"/>
      <c r="O34" s="8"/>
      <c r="P34" s="6"/>
      <c r="Q34" s="8"/>
      <c r="R34" s="6"/>
      <c r="S34" s="8"/>
      <c r="T34" s="6"/>
      <c r="U34" s="8"/>
      <c r="V34" s="6"/>
      <c r="W34" s="8"/>
      <c r="X34" s="8"/>
      <c r="Y34" s="3" t="s">
        <v>842</v>
      </c>
      <c r="AD34" s="6">
        <v>20</v>
      </c>
      <c r="AE34" s="6">
        <v>58</v>
      </c>
      <c r="AF34" s="7">
        <f t="shared" ref="AF34:AF37" si="22">AD34-AE34</f>
        <v>-38</v>
      </c>
      <c r="AG34" s="6">
        <v>38</v>
      </c>
      <c r="AH34" s="6">
        <v>38</v>
      </c>
      <c r="AI34" s="7">
        <f t="shared" ref="AI34" si="23">AG34-AH34</f>
        <v>0</v>
      </c>
      <c r="AJ34" s="6">
        <v>22</v>
      </c>
      <c r="AK34" s="6">
        <v>31</v>
      </c>
      <c r="AL34" s="7">
        <f>AJ34-AK34</f>
        <v>-9</v>
      </c>
      <c r="AM34" s="6">
        <v>25</v>
      </c>
      <c r="AN34" s="6">
        <v>54</v>
      </c>
      <c r="AO34" s="7">
        <f>AM34-AN34</f>
        <v>-29</v>
      </c>
      <c r="AP34" s="6"/>
      <c r="AQ34" s="6"/>
      <c r="AS34" s="6"/>
      <c r="AT34" s="6"/>
      <c r="AV34" s="4" t="s">
        <v>1133</v>
      </c>
      <c r="AW34" s="6"/>
      <c r="AX34" s="6"/>
      <c r="AY34" s="6"/>
      <c r="AZ34" s="6"/>
      <c r="BA34" s="6"/>
      <c r="BB34" s="6"/>
      <c r="BC34" s="4"/>
      <c r="BD34" s="6"/>
      <c r="BE34" s="6"/>
      <c r="BF34" s="4"/>
      <c r="BG34" s="4"/>
    </row>
    <row r="35" spans="1:59" ht="13.2" customHeight="1" x14ac:dyDescent="0.3">
      <c r="A35" s="29"/>
      <c r="B35" s="3" t="s">
        <v>293</v>
      </c>
      <c r="C35" s="52" t="s">
        <v>340</v>
      </c>
      <c r="D35" s="39">
        <v>45516</v>
      </c>
      <c r="E35" s="100" t="s">
        <v>1291</v>
      </c>
      <c r="F35" s="3" t="s">
        <v>821</v>
      </c>
      <c r="H35" s="6"/>
      <c r="J35" s="6"/>
      <c r="L35" s="6"/>
      <c r="N35" s="6"/>
      <c r="P35" s="6"/>
      <c r="R35" s="6"/>
      <c r="T35" s="6"/>
      <c r="V35" s="6"/>
      <c r="Y35" s="3" t="s">
        <v>842</v>
      </c>
      <c r="AD35" s="6"/>
      <c r="AE35" s="6"/>
      <c r="AG35" s="6"/>
      <c r="AH35" s="6"/>
      <c r="AJ35" s="6"/>
      <c r="AK35" s="6"/>
      <c r="AM35" s="6"/>
      <c r="AN35" s="6"/>
      <c r="AP35" s="6"/>
      <c r="AQ35" s="6"/>
      <c r="AS35" s="6"/>
      <c r="AT35" s="6"/>
      <c r="AV35" s="4"/>
      <c r="AW35" s="6"/>
      <c r="AX35" s="6"/>
      <c r="AY35" s="6"/>
      <c r="AZ35" s="6"/>
      <c r="BA35" s="6"/>
      <c r="BB35" s="6"/>
      <c r="BC35" s="4"/>
      <c r="BD35" s="6">
        <v>24</v>
      </c>
      <c r="BE35" s="6">
        <v>50</v>
      </c>
      <c r="BF35" s="7">
        <f>BD35-BE35</f>
        <v>-26</v>
      </c>
      <c r="BG35" s="4" t="s">
        <v>871</v>
      </c>
    </row>
    <row r="36" spans="1:59" ht="13.2" customHeight="1" x14ac:dyDescent="0.3">
      <c r="A36" s="29"/>
      <c r="B36" s="3" t="s">
        <v>293</v>
      </c>
      <c r="C36" s="52" t="s">
        <v>594</v>
      </c>
      <c r="D36" s="39">
        <v>45517</v>
      </c>
      <c r="E36" s="3"/>
      <c r="F36" s="3" t="s">
        <v>821</v>
      </c>
      <c r="H36" s="6"/>
      <c r="J36" s="6"/>
      <c r="L36" s="6"/>
      <c r="N36" s="6"/>
      <c r="P36" s="6"/>
      <c r="R36" s="6"/>
      <c r="T36" s="6"/>
      <c r="V36" s="6"/>
      <c r="Y36" s="3" t="s">
        <v>842</v>
      </c>
      <c r="AD36" s="6">
        <v>23</v>
      </c>
      <c r="AE36" s="6">
        <v>70</v>
      </c>
      <c r="AF36" s="7">
        <f t="shared" si="22"/>
        <v>-47</v>
      </c>
      <c r="AG36" s="6">
        <v>38</v>
      </c>
      <c r="AH36" s="6">
        <v>52</v>
      </c>
      <c r="AI36" s="7">
        <f t="shared" ref="AI36" si="24">AG36-AH36</f>
        <v>-14</v>
      </c>
      <c r="AJ36" s="6">
        <v>24</v>
      </c>
      <c r="AK36" s="6">
        <v>32</v>
      </c>
      <c r="AL36" s="7">
        <f>AJ36-AK36</f>
        <v>-8</v>
      </c>
      <c r="AM36" s="6">
        <v>27</v>
      </c>
      <c r="AN36" s="6">
        <v>64</v>
      </c>
      <c r="AO36" s="7">
        <f>AM36-AN36</f>
        <v>-37</v>
      </c>
      <c r="AP36" s="6">
        <v>9</v>
      </c>
      <c r="AQ36" s="6">
        <v>14</v>
      </c>
      <c r="AR36" s="7">
        <f>AP36-AQ36</f>
        <v>-5</v>
      </c>
      <c r="AS36" s="6">
        <v>4</v>
      </c>
      <c r="AT36" s="6">
        <v>12</v>
      </c>
      <c r="AU36" s="7">
        <f>AS36-AT36</f>
        <v>-8</v>
      </c>
      <c r="AV36" s="4" t="s">
        <v>931</v>
      </c>
      <c r="AW36" s="6"/>
      <c r="AX36" s="6"/>
      <c r="AY36" s="6"/>
      <c r="AZ36" s="6"/>
      <c r="BA36" s="6"/>
      <c r="BB36" s="6"/>
      <c r="BC36" s="4"/>
      <c r="BD36" s="6"/>
      <c r="BE36" s="6"/>
      <c r="BF36" s="4"/>
      <c r="BG36" s="4"/>
    </row>
    <row r="37" spans="1:59" ht="13.2" customHeight="1" x14ac:dyDescent="0.3">
      <c r="A37" s="29"/>
      <c r="B37" s="3" t="s">
        <v>293</v>
      </c>
      <c r="C37" s="52" t="s">
        <v>514</v>
      </c>
      <c r="D37" s="39">
        <v>45518</v>
      </c>
      <c r="E37" s="3">
        <v>18</v>
      </c>
      <c r="F37" s="3" t="s">
        <v>903</v>
      </c>
      <c r="G37" s="2" t="s">
        <v>138</v>
      </c>
      <c r="H37" s="6"/>
      <c r="J37" s="6"/>
      <c r="L37" s="6"/>
      <c r="N37" s="6"/>
      <c r="P37" s="6"/>
      <c r="R37" s="6"/>
      <c r="T37" s="6"/>
      <c r="V37" s="6"/>
      <c r="Y37" s="3" t="s">
        <v>842</v>
      </c>
      <c r="AD37" s="6">
        <v>20</v>
      </c>
      <c r="AE37" s="6">
        <v>50</v>
      </c>
      <c r="AF37" s="7">
        <f t="shared" si="22"/>
        <v>-30</v>
      </c>
      <c r="AG37" s="6">
        <v>32</v>
      </c>
      <c r="AH37" s="6">
        <v>38</v>
      </c>
      <c r="AI37" s="7">
        <f t="shared" ref="AI37:AI42" si="25">AG37-AH37</f>
        <v>-6</v>
      </c>
      <c r="AJ37" s="6">
        <v>21</v>
      </c>
      <c r="AK37" s="6">
        <v>21</v>
      </c>
      <c r="AL37" s="7">
        <f>AJ37-AK37</f>
        <v>0</v>
      </c>
      <c r="AM37" s="6">
        <v>24</v>
      </c>
      <c r="AN37" s="6">
        <v>43</v>
      </c>
      <c r="AO37" s="7">
        <f>AM37-AN37</f>
        <v>-19</v>
      </c>
      <c r="AP37" s="6"/>
      <c r="AQ37" s="6"/>
      <c r="AS37" s="6"/>
      <c r="AT37" s="6"/>
      <c r="AV37" s="4" t="s">
        <v>1127</v>
      </c>
      <c r="AW37" s="6">
        <v>16</v>
      </c>
      <c r="AX37" s="6">
        <v>36</v>
      </c>
      <c r="AY37" s="6"/>
      <c r="AZ37" s="6"/>
      <c r="BA37" s="6"/>
      <c r="BB37" s="6"/>
      <c r="BC37" s="4" t="s">
        <v>1035</v>
      </c>
      <c r="BD37" s="6"/>
      <c r="BE37" s="6"/>
      <c r="BF37" s="4"/>
      <c r="BG37" s="4"/>
    </row>
    <row r="38" spans="1:59" ht="13.2" customHeight="1" x14ac:dyDescent="0.3">
      <c r="A38" s="29"/>
      <c r="B38" s="3" t="s">
        <v>293</v>
      </c>
      <c r="C38" s="52" t="s">
        <v>463</v>
      </c>
      <c r="D38" s="39">
        <v>45520</v>
      </c>
      <c r="E38" s="3"/>
      <c r="F38" s="3" t="s">
        <v>1198</v>
      </c>
      <c r="H38" s="6"/>
      <c r="J38" s="6"/>
      <c r="L38" s="6"/>
      <c r="N38" s="6"/>
      <c r="P38" s="6"/>
      <c r="R38" s="6"/>
      <c r="T38" s="6"/>
      <c r="V38" s="6"/>
      <c r="Y38" s="3" t="s">
        <v>842</v>
      </c>
      <c r="AD38" s="6">
        <v>17</v>
      </c>
      <c r="AE38" s="6">
        <v>56</v>
      </c>
      <c r="AF38" s="7">
        <v>-40</v>
      </c>
      <c r="AG38" s="6">
        <v>30</v>
      </c>
      <c r="AH38" s="6">
        <v>38</v>
      </c>
      <c r="AI38" s="7">
        <f t="shared" si="25"/>
        <v>-8</v>
      </c>
      <c r="AJ38" s="6">
        <v>15</v>
      </c>
      <c r="AK38" s="6">
        <v>24</v>
      </c>
      <c r="AL38" s="7">
        <v>-10</v>
      </c>
      <c r="AM38" s="6">
        <v>24</v>
      </c>
      <c r="AN38" s="6">
        <v>43</v>
      </c>
      <c r="AO38" s="7">
        <v>-18</v>
      </c>
      <c r="AP38" s="6"/>
      <c r="AQ38" s="6"/>
      <c r="AS38" s="6"/>
      <c r="AT38" s="6"/>
      <c r="AV38" s="4" t="s">
        <v>1211</v>
      </c>
      <c r="AW38" s="6"/>
      <c r="AX38" s="6"/>
      <c r="AY38" s="6"/>
      <c r="AZ38" s="6"/>
      <c r="BA38" s="6"/>
      <c r="BB38" s="6"/>
      <c r="BC38" s="4"/>
      <c r="BD38" s="6"/>
      <c r="BE38" s="6"/>
      <c r="BF38" s="4"/>
      <c r="BG38" s="4"/>
    </row>
    <row r="39" spans="1:59" ht="13.2" customHeight="1" x14ac:dyDescent="0.3">
      <c r="A39" s="29"/>
      <c r="B39" s="3" t="s">
        <v>293</v>
      </c>
      <c r="C39" s="52" t="s">
        <v>523</v>
      </c>
      <c r="D39" s="39">
        <v>45521</v>
      </c>
      <c r="E39" s="3"/>
      <c r="F39" s="3" t="s">
        <v>821</v>
      </c>
      <c r="H39" s="6"/>
      <c r="J39" s="6"/>
      <c r="L39" s="6"/>
      <c r="N39" s="6"/>
      <c r="P39" s="6"/>
      <c r="R39" s="6"/>
      <c r="T39" s="6"/>
      <c r="V39" s="6"/>
      <c r="Y39" s="3" t="s">
        <v>842</v>
      </c>
      <c r="AD39" s="6"/>
      <c r="AE39" s="6"/>
      <c r="AG39" s="6"/>
      <c r="AH39" s="6"/>
      <c r="AJ39" s="6"/>
      <c r="AK39" s="6"/>
      <c r="AM39" s="6"/>
      <c r="AN39" s="6"/>
      <c r="AP39" s="6"/>
      <c r="AQ39" s="6"/>
      <c r="AS39" s="6"/>
      <c r="AT39" s="6"/>
      <c r="AV39" s="4"/>
      <c r="AW39" s="6"/>
      <c r="AX39" s="6"/>
      <c r="AY39" s="6"/>
      <c r="AZ39" s="6"/>
      <c r="BA39" s="6"/>
      <c r="BB39" s="6"/>
      <c r="BC39" s="4"/>
      <c r="BD39" s="6">
        <v>26</v>
      </c>
      <c r="BE39" s="6">
        <v>47</v>
      </c>
      <c r="BF39" s="7">
        <f>BD39-BE39</f>
        <v>-21</v>
      </c>
      <c r="BG39" s="4" t="s">
        <v>871</v>
      </c>
    </row>
    <row r="40" spans="1:59" ht="13.2" customHeight="1" x14ac:dyDescent="0.3">
      <c r="A40" s="29"/>
      <c r="B40" s="3" t="s">
        <v>293</v>
      </c>
      <c r="C40" s="52" t="s">
        <v>601</v>
      </c>
      <c r="D40" s="39">
        <v>45528</v>
      </c>
      <c r="E40" s="3"/>
      <c r="F40" s="3" t="s">
        <v>821</v>
      </c>
      <c r="H40" s="6"/>
      <c r="J40" s="6"/>
      <c r="L40" s="6"/>
      <c r="N40" s="6"/>
      <c r="P40" s="6"/>
      <c r="R40" s="6"/>
      <c r="T40" s="6"/>
      <c r="V40" s="6"/>
      <c r="Y40" s="3" t="s">
        <v>842</v>
      </c>
      <c r="AD40" s="6"/>
      <c r="AE40" s="6"/>
      <c r="AG40" s="6">
        <v>36</v>
      </c>
      <c r="AH40" s="6">
        <v>43</v>
      </c>
      <c r="AI40" s="7">
        <f t="shared" si="25"/>
        <v>-7</v>
      </c>
      <c r="AJ40" s="6">
        <v>27</v>
      </c>
      <c r="AK40" s="6">
        <v>21</v>
      </c>
      <c r="AL40" s="7">
        <f>AJ40-AK40</f>
        <v>6</v>
      </c>
      <c r="AM40" s="6"/>
      <c r="AN40" s="6"/>
      <c r="AP40" s="6"/>
      <c r="AQ40" s="6"/>
      <c r="AS40" s="6"/>
      <c r="AT40" s="6"/>
      <c r="AV40" s="4" t="s">
        <v>1037</v>
      </c>
      <c r="AW40" s="6"/>
      <c r="AX40" s="6"/>
      <c r="AY40" s="6"/>
      <c r="AZ40" s="6"/>
      <c r="BA40" s="6"/>
      <c r="BB40" s="6"/>
      <c r="BC40" s="4"/>
      <c r="BD40" s="6">
        <v>23</v>
      </c>
      <c r="BE40" s="6">
        <v>51</v>
      </c>
      <c r="BF40" s="7">
        <f>BD40-BE40</f>
        <v>-28</v>
      </c>
      <c r="BG40" s="4" t="s">
        <v>871</v>
      </c>
    </row>
    <row r="41" spans="1:59" ht="13.2" customHeight="1" x14ac:dyDescent="0.3">
      <c r="A41" s="29"/>
      <c r="B41" s="3" t="s">
        <v>293</v>
      </c>
      <c r="C41" s="52" t="s">
        <v>273</v>
      </c>
      <c r="D41" s="39">
        <v>45528</v>
      </c>
      <c r="E41" s="3">
        <v>27</v>
      </c>
      <c r="F41" s="3" t="s">
        <v>1198</v>
      </c>
      <c r="H41" s="6"/>
      <c r="J41" s="6"/>
      <c r="L41" s="6"/>
      <c r="N41" s="6"/>
      <c r="P41" s="6"/>
      <c r="R41" s="6"/>
      <c r="T41" s="6"/>
      <c r="V41" s="6"/>
      <c r="Y41" s="3" t="s">
        <v>842</v>
      </c>
      <c r="AD41" s="6">
        <v>17</v>
      </c>
      <c r="AE41" s="6">
        <v>57</v>
      </c>
      <c r="AF41" s="7">
        <v>-41</v>
      </c>
      <c r="AG41" s="6">
        <v>27</v>
      </c>
      <c r="AH41" s="6">
        <v>43</v>
      </c>
      <c r="AI41" s="7">
        <f t="shared" si="25"/>
        <v>-16</v>
      </c>
      <c r="AJ41" s="6"/>
      <c r="AK41" s="6"/>
      <c r="AM41" s="6"/>
      <c r="AN41" s="6"/>
      <c r="AP41" s="6"/>
      <c r="AQ41" s="6"/>
      <c r="AS41" s="6"/>
      <c r="AT41" s="6"/>
      <c r="AV41" s="4" t="s">
        <v>1211</v>
      </c>
      <c r="AW41" s="6"/>
      <c r="AX41" s="6"/>
      <c r="AY41" s="6"/>
      <c r="AZ41" s="6"/>
      <c r="BA41" s="6"/>
      <c r="BB41" s="6"/>
      <c r="BC41" s="4"/>
      <c r="BD41" s="6"/>
      <c r="BE41" s="6"/>
      <c r="BF41" s="4"/>
      <c r="BG41" s="4"/>
    </row>
    <row r="42" spans="1:59" ht="13.2" customHeight="1" x14ac:dyDescent="0.3">
      <c r="A42" s="29"/>
      <c r="B42" s="3" t="s">
        <v>293</v>
      </c>
      <c r="C42" s="52" t="s">
        <v>602</v>
      </c>
      <c r="D42" s="39">
        <v>45531</v>
      </c>
      <c r="E42" s="3">
        <v>3</v>
      </c>
      <c r="F42" s="3" t="s">
        <v>821</v>
      </c>
      <c r="H42" s="6"/>
      <c r="J42" s="6"/>
      <c r="L42" s="6"/>
      <c r="N42" s="6"/>
      <c r="P42" s="6"/>
      <c r="R42" s="6"/>
      <c r="T42" s="6"/>
      <c r="V42" s="6"/>
      <c r="Y42" s="3" t="s">
        <v>842</v>
      </c>
      <c r="AD42" s="6">
        <v>24</v>
      </c>
      <c r="AE42" s="6">
        <v>70</v>
      </c>
      <c r="AF42" s="7">
        <f t="shared" ref="AF42" si="26">AD42-AE42</f>
        <v>-46</v>
      </c>
      <c r="AG42" s="6">
        <v>35</v>
      </c>
      <c r="AH42" s="6">
        <v>56</v>
      </c>
      <c r="AI42" s="7">
        <f t="shared" si="25"/>
        <v>-21</v>
      </c>
      <c r="AJ42" s="6">
        <v>25</v>
      </c>
      <c r="AK42" s="6">
        <v>29</v>
      </c>
      <c r="AL42" s="7">
        <f>AJ42-AK42</f>
        <v>-4</v>
      </c>
      <c r="AM42" s="6">
        <v>28</v>
      </c>
      <c r="AN42" s="6">
        <v>64</v>
      </c>
      <c r="AO42" s="7">
        <f>AM42-AN42</f>
        <v>-36</v>
      </c>
      <c r="AP42" s="6">
        <v>7</v>
      </c>
      <c r="AQ42" s="6">
        <v>11</v>
      </c>
      <c r="AR42" s="7">
        <f>AP42-AQ42</f>
        <v>-4</v>
      </c>
      <c r="AS42" s="6">
        <v>4</v>
      </c>
      <c r="AT42" s="6">
        <v>11</v>
      </c>
      <c r="AU42" s="7">
        <f>AS42-AT42</f>
        <v>-7</v>
      </c>
      <c r="AV42" s="4" t="s">
        <v>931</v>
      </c>
      <c r="AW42" s="6"/>
      <c r="AX42" s="6"/>
      <c r="AY42" s="6"/>
      <c r="AZ42" s="6"/>
      <c r="BA42" s="6"/>
      <c r="BB42" s="6"/>
      <c r="BC42" s="4"/>
      <c r="BD42" s="6"/>
      <c r="BE42" s="6"/>
      <c r="BF42" s="4"/>
      <c r="BG42" s="4"/>
    </row>
    <row r="43" spans="1:59" ht="13.2" customHeight="1" x14ac:dyDescent="0.3">
      <c r="A43" s="29"/>
      <c r="B43" s="3" t="s">
        <v>293</v>
      </c>
      <c r="C43" s="52" t="s">
        <v>677</v>
      </c>
      <c r="D43" s="39">
        <v>45532</v>
      </c>
      <c r="E43" s="3">
        <v>1</v>
      </c>
      <c r="F43" s="3" t="s">
        <v>903</v>
      </c>
      <c r="G43" s="2" t="s">
        <v>138</v>
      </c>
      <c r="H43" s="6"/>
      <c r="J43" s="6"/>
      <c r="L43" s="6"/>
      <c r="N43" s="6"/>
      <c r="P43" s="6"/>
      <c r="R43" s="6"/>
      <c r="T43" s="6"/>
      <c r="V43" s="6"/>
      <c r="Y43" s="3" t="s">
        <v>842</v>
      </c>
      <c r="AD43" s="6">
        <v>19</v>
      </c>
      <c r="AE43" s="6">
        <v>49</v>
      </c>
      <c r="AF43" s="7">
        <f t="shared" ref="AF43" si="27">AD43-AE43</f>
        <v>-30</v>
      </c>
      <c r="AG43" s="6">
        <v>31</v>
      </c>
      <c r="AH43" s="6">
        <v>43</v>
      </c>
      <c r="AI43" s="7">
        <v>-13</v>
      </c>
      <c r="AJ43" s="6">
        <v>22</v>
      </c>
      <c r="AK43" s="6">
        <v>21</v>
      </c>
      <c r="AL43" s="7">
        <f>AJ43-AK43</f>
        <v>1</v>
      </c>
      <c r="AM43" s="6">
        <v>25</v>
      </c>
      <c r="AN43" s="6">
        <v>43</v>
      </c>
      <c r="AO43" s="7">
        <f>AM43-AN43</f>
        <v>-18</v>
      </c>
      <c r="AP43" s="6"/>
      <c r="AQ43" s="6"/>
      <c r="AS43" s="6"/>
      <c r="AT43" s="6"/>
      <c r="AV43" s="4" t="s">
        <v>1127</v>
      </c>
      <c r="AW43" s="6">
        <v>15</v>
      </c>
      <c r="AX43" s="6">
        <v>34</v>
      </c>
      <c r="AY43" s="6"/>
      <c r="AZ43" s="6"/>
      <c r="BA43" s="6"/>
      <c r="BB43" s="6"/>
      <c r="BC43" s="4" t="s">
        <v>1035</v>
      </c>
      <c r="BD43" s="6"/>
      <c r="BE43" s="6"/>
      <c r="BF43" s="4"/>
      <c r="BG43" s="4"/>
    </row>
    <row r="44" spans="1:59" ht="13.2" customHeight="1" x14ac:dyDescent="0.3">
      <c r="A44" s="29"/>
      <c r="B44" s="3" t="s">
        <v>293</v>
      </c>
      <c r="C44" s="52" t="s">
        <v>586</v>
      </c>
      <c r="D44" s="39">
        <v>45533</v>
      </c>
      <c r="E44" s="3">
        <v>1</v>
      </c>
      <c r="F44" s="3" t="s">
        <v>1019</v>
      </c>
      <c r="G44" s="2" t="s">
        <v>202</v>
      </c>
      <c r="H44" s="6">
        <v>26</v>
      </c>
      <c r="I44" s="7">
        <v>2</v>
      </c>
      <c r="J44" s="6">
        <v>30</v>
      </c>
      <c r="K44" s="7">
        <v>-2</v>
      </c>
      <c r="L44" s="6">
        <v>11</v>
      </c>
      <c r="M44" s="7">
        <v>-1</v>
      </c>
      <c r="N44" s="6">
        <v>7</v>
      </c>
      <c r="O44" s="7">
        <v>-1</v>
      </c>
      <c r="P44" s="6">
        <v>19</v>
      </c>
      <c r="Q44" s="7">
        <v>1</v>
      </c>
      <c r="R44" s="6"/>
      <c r="T44" s="6"/>
      <c r="V44" s="6">
        <f>H44-J44</f>
        <v>-4</v>
      </c>
      <c r="W44" s="7">
        <v>5</v>
      </c>
      <c r="X44" s="8">
        <f t="shared" ref="X44:X45" si="28">P44-J44</f>
        <v>-11</v>
      </c>
      <c r="Y44" s="3" t="s">
        <v>842</v>
      </c>
      <c r="AA44" s="119" t="str">
        <f t="shared" ref="AA44:AA45" si="29">IF((H44=MAX(H44,J44,L44,N44,P44))+(J44=MAX(H44,J44,L44,N44,P44))+(L44=MAX(H44,J44,L44,N44,P44))+(N44=MAX(H44,J44,L44,N44,P44))+(P44=MAX(H44,J44,L44,N44,P44))&gt;1,"",IF(H44=MAX(H44,J44,L44,N44,P44),H$1,IF(J44=MAX(H44,J44,L44,N44,P44),J$1,IF(L44=MAX(H44,J44,L44,N44,P44),L$1,IF(N44=MAX(H44,J44,L44,N44,P44),N$1,P$1)))))</f>
        <v>Lab</v>
      </c>
      <c r="AD44" s="6">
        <v>22</v>
      </c>
      <c r="AE44" s="6">
        <v>46</v>
      </c>
      <c r="AF44" s="7">
        <f>AD44-AE44</f>
        <v>-24</v>
      </c>
      <c r="AG44" s="6">
        <v>28</v>
      </c>
      <c r="AH44" s="6">
        <v>44</v>
      </c>
      <c r="AI44" s="7">
        <f>AG44-AH44</f>
        <v>-16</v>
      </c>
      <c r="AJ44" s="6">
        <v>19</v>
      </c>
      <c r="AK44" s="6">
        <v>21</v>
      </c>
      <c r="AL44" s="7">
        <f>AJ44-AK44</f>
        <v>-2</v>
      </c>
      <c r="AM44" s="6">
        <v>28</v>
      </c>
      <c r="AN44" s="6">
        <v>37</v>
      </c>
      <c r="AO44" s="7">
        <f>AM44-AN44</f>
        <v>-9</v>
      </c>
      <c r="AP44" s="6"/>
      <c r="AQ44" s="6"/>
      <c r="AS44" s="6"/>
      <c r="AT44" s="6"/>
      <c r="AV44" s="4" t="s">
        <v>1087</v>
      </c>
      <c r="AW44" s="6"/>
      <c r="AX44" s="6"/>
      <c r="AY44" s="6"/>
      <c r="AZ44" s="6"/>
      <c r="BA44" s="6"/>
      <c r="BB44" s="6"/>
      <c r="BC44" s="4"/>
      <c r="BD44" s="6"/>
      <c r="BE44" s="6"/>
      <c r="BF44" s="4"/>
      <c r="BG44" s="4"/>
    </row>
    <row r="45" spans="1:59" ht="13.2" customHeight="1" x14ac:dyDescent="0.3">
      <c r="A45" s="29"/>
      <c r="B45" s="3" t="s">
        <v>293</v>
      </c>
      <c r="C45" s="52" t="s">
        <v>603</v>
      </c>
      <c r="D45" s="39">
        <v>45533</v>
      </c>
      <c r="E45" s="3">
        <v>30</v>
      </c>
      <c r="F45" s="3" t="s">
        <v>982</v>
      </c>
      <c r="H45" s="6">
        <v>25</v>
      </c>
      <c r="J45" s="6">
        <v>39</v>
      </c>
      <c r="L45" s="6">
        <v>12</v>
      </c>
      <c r="N45" s="6">
        <v>5</v>
      </c>
      <c r="P45" s="6">
        <v>13</v>
      </c>
      <c r="R45" s="6"/>
      <c r="T45" s="6"/>
      <c r="V45" s="6">
        <v>-14</v>
      </c>
      <c r="X45" s="8">
        <f t="shared" si="28"/>
        <v>-26</v>
      </c>
      <c r="Y45" s="3" t="s">
        <v>842</v>
      </c>
      <c r="Z45" s="3" t="s">
        <v>988</v>
      </c>
      <c r="AA45" s="119" t="str">
        <f t="shared" si="29"/>
        <v>Lab</v>
      </c>
      <c r="AD45" s="6"/>
      <c r="AE45" s="6"/>
      <c r="AG45" s="6"/>
      <c r="AH45" s="6"/>
      <c r="AJ45" s="6"/>
      <c r="AK45" s="6"/>
      <c r="AM45" s="6"/>
      <c r="AN45" s="6"/>
      <c r="AP45" s="6"/>
      <c r="AQ45" s="6"/>
      <c r="AS45" s="6"/>
      <c r="AT45" s="6"/>
      <c r="AV45" s="4"/>
      <c r="AW45" s="6"/>
      <c r="AX45" s="6"/>
      <c r="AY45" s="6"/>
      <c r="AZ45" s="6"/>
      <c r="BA45" s="6"/>
      <c r="BB45" s="6"/>
      <c r="BC45" s="4"/>
      <c r="BD45" s="6"/>
      <c r="BE45" s="6"/>
      <c r="BF45" s="4"/>
      <c r="BG45" s="4"/>
    </row>
    <row r="46" spans="1:59" ht="13.2" customHeight="1" x14ac:dyDescent="0.3">
      <c r="A46" s="29"/>
      <c r="B46" s="3" t="s">
        <v>293</v>
      </c>
      <c r="C46" s="52" t="s">
        <v>582</v>
      </c>
      <c r="D46" s="39">
        <v>45534</v>
      </c>
      <c r="E46" s="3">
        <v>9</v>
      </c>
      <c r="F46" s="3" t="s">
        <v>1284</v>
      </c>
      <c r="H46" s="6"/>
      <c r="I46" s="8"/>
      <c r="J46" s="6"/>
      <c r="K46" s="8"/>
      <c r="L46" s="6"/>
      <c r="M46" s="8"/>
      <c r="N46" s="6"/>
      <c r="O46" s="8"/>
      <c r="P46" s="6"/>
      <c r="Q46" s="8"/>
      <c r="R46" s="6"/>
      <c r="S46" s="8"/>
      <c r="T46" s="6"/>
      <c r="U46" s="8"/>
      <c r="V46" s="6"/>
      <c r="W46" s="8"/>
      <c r="X46" s="8"/>
      <c r="Y46" s="3" t="s">
        <v>842</v>
      </c>
      <c r="Z46" s="3" t="s">
        <v>988</v>
      </c>
      <c r="AD46" s="6">
        <v>25</v>
      </c>
      <c r="AE46" s="6">
        <v>55</v>
      </c>
      <c r="AF46" s="7">
        <v>-29</v>
      </c>
      <c r="AG46" s="6">
        <v>36</v>
      </c>
      <c r="AH46" s="6">
        <v>41</v>
      </c>
      <c r="AI46" s="7">
        <f>AG46-AH46</f>
        <v>-5</v>
      </c>
      <c r="AJ46" s="6">
        <v>24</v>
      </c>
      <c r="AK46" s="6">
        <v>25</v>
      </c>
      <c r="AL46" s="7">
        <f>AJ46-AK46</f>
        <v>-1</v>
      </c>
      <c r="AM46" s="6">
        <v>32</v>
      </c>
      <c r="AN46" s="6">
        <v>50</v>
      </c>
      <c r="AO46" s="7">
        <f>AM46-AN46</f>
        <v>-18</v>
      </c>
      <c r="AP46" s="6">
        <v>15</v>
      </c>
      <c r="AQ46" s="6">
        <v>18</v>
      </c>
      <c r="AR46" s="7">
        <f>AP46-AQ46</f>
        <v>-3</v>
      </c>
      <c r="AS46" s="6">
        <v>13</v>
      </c>
      <c r="AT46" s="6">
        <v>16</v>
      </c>
      <c r="AU46" s="7">
        <f>AS46-AT46</f>
        <v>-3</v>
      </c>
      <c r="AV46" s="4" t="s">
        <v>1099</v>
      </c>
      <c r="AW46" s="6">
        <v>27</v>
      </c>
      <c r="AX46" s="6">
        <v>47</v>
      </c>
      <c r="AY46" s="6"/>
      <c r="AZ46" s="6"/>
      <c r="BA46" s="6"/>
      <c r="BB46" s="6"/>
      <c r="BC46" s="4" t="s">
        <v>1146</v>
      </c>
      <c r="BD46" s="6"/>
      <c r="BE46" s="6"/>
      <c r="BF46" s="4"/>
      <c r="BG46" s="4"/>
    </row>
    <row r="47" spans="1:59" ht="13.2" customHeight="1" x14ac:dyDescent="0.3">
      <c r="A47" s="29"/>
      <c r="B47" s="3" t="s">
        <v>293</v>
      </c>
      <c r="C47" s="52" t="s">
        <v>1159</v>
      </c>
      <c r="D47" s="39">
        <v>45534</v>
      </c>
      <c r="E47" s="3">
        <v>9</v>
      </c>
      <c r="F47" s="3" t="s">
        <v>982</v>
      </c>
      <c r="G47" s="2" t="s">
        <v>1292</v>
      </c>
      <c r="H47" s="6">
        <v>26</v>
      </c>
      <c r="I47" s="8">
        <v>1</v>
      </c>
      <c r="J47" s="6">
        <v>37</v>
      </c>
      <c r="K47" s="8">
        <v>-2</v>
      </c>
      <c r="L47" s="6">
        <v>12</v>
      </c>
      <c r="M47" s="8">
        <v>0</v>
      </c>
      <c r="N47" s="6">
        <v>4</v>
      </c>
      <c r="O47" s="8">
        <v>-1</v>
      </c>
      <c r="P47" s="6">
        <v>14</v>
      </c>
      <c r="Q47" s="8">
        <v>1</v>
      </c>
      <c r="R47" s="6"/>
      <c r="S47" s="8"/>
      <c r="T47" s="6"/>
      <c r="U47" s="8"/>
      <c r="V47" s="6">
        <v>-11</v>
      </c>
      <c r="W47" s="8">
        <v>3</v>
      </c>
      <c r="X47" s="8">
        <f t="shared" ref="X47" si="30">P47-J47</f>
        <v>-23</v>
      </c>
      <c r="Y47" s="3" t="s">
        <v>842</v>
      </c>
      <c r="Z47" s="3" t="s">
        <v>988</v>
      </c>
      <c r="AA47" s="119" t="str">
        <f t="shared" ref="AA47" si="31">IF((H47=MAX(H47,J47,L47,N47,P47))+(J47=MAX(H47,J47,L47,N47,P47))+(L47=MAX(H47,J47,L47,N47,P47))+(N47=MAX(H47,J47,L47,N47,P47))+(P47=MAX(H47,J47,L47,N47,P47))&gt;1,"",IF(H47=MAX(H47,J47,L47,N47,P47),H$1,IF(J47=MAX(H47,J47,L47,N47,P47),J$1,IF(L47=MAX(H47,J47,L47,N47,P47),L$1,IF(N47=MAX(H47,J47,L47,N47,P47),N$1,P$1)))))</f>
        <v>Lab</v>
      </c>
      <c r="AD47" s="6"/>
      <c r="AE47" s="6"/>
      <c r="AG47" s="6"/>
      <c r="AH47" s="6"/>
      <c r="AJ47" s="6"/>
      <c r="AK47" s="6"/>
      <c r="AM47" s="6"/>
      <c r="AN47" s="6"/>
      <c r="AP47" s="6"/>
      <c r="AQ47" s="6"/>
      <c r="AS47" s="6"/>
      <c r="AT47" s="6"/>
      <c r="AV47" s="4"/>
      <c r="AW47" s="6"/>
      <c r="AX47" s="6"/>
      <c r="AY47" s="6"/>
      <c r="AZ47" s="6"/>
      <c r="BA47" s="6"/>
      <c r="BB47" s="6"/>
      <c r="BC47" s="4"/>
      <c r="BD47" s="6"/>
      <c r="BE47" s="6"/>
      <c r="BF47" s="4"/>
      <c r="BG47" s="4"/>
    </row>
    <row r="48" spans="1:59" ht="13.2" customHeight="1" x14ac:dyDescent="0.3">
      <c r="A48" s="29"/>
      <c r="B48" s="3" t="s">
        <v>293</v>
      </c>
      <c r="C48" s="52" t="s">
        <v>644</v>
      </c>
      <c r="D48" s="39">
        <v>45535</v>
      </c>
      <c r="E48" s="3">
        <v>24</v>
      </c>
      <c r="F48" s="3" t="s">
        <v>821</v>
      </c>
      <c r="H48" s="6"/>
      <c r="J48" s="6"/>
      <c r="L48" s="6"/>
      <c r="N48" s="6"/>
      <c r="P48" s="6"/>
      <c r="R48" s="6"/>
      <c r="T48" s="6"/>
      <c r="V48" s="6"/>
      <c r="Y48" s="3" t="s">
        <v>842</v>
      </c>
      <c r="AD48" s="6"/>
      <c r="AE48" s="6"/>
      <c r="AG48" s="6"/>
      <c r="AH48" s="6"/>
      <c r="AJ48" s="6"/>
      <c r="AK48" s="6"/>
      <c r="AM48" s="6"/>
      <c r="AN48" s="6"/>
      <c r="AP48" s="6"/>
      <c r="AQ48" s="6"/>
      <c r="AS48" s="6"/>
      <c r="AT48" s="6"/>
      <c r="AV48" s="4"/>
      <c r="AW48" s="6"/>
      <c r="AX48" s="6"/>
      <c r="AY48" s="6"/>
      <c r="AZ48" s="6"/>
      <c r="BA48" s="6"/>
      <c r="BB48" s="6"/>
      <c r="BC48" s="4"/>
      <c r="BD48" s="6">
        <v>23</v>
      </c>
      <c r="BE48" s="6">
        <v>50</v>
      </c>
      <c r="BF48" s="7">
        <f>BD48-BE48</f>
        <v>-27</v>
      </c>
      <c r="BG48" s="4" t="s">
        <v>871</v>
      </c>
    </row>
    <row r="49" spans="1:59" ht="13.2" customHeight="1" x14ac:dyDescent="0.25">
      <c r="A49" s="3"/>
      <c r="B49" s="3" t="s">
        <v>295</v>
      </c>
      <c r="C49" s="52" t="s">
        <v>450</v>
      </c>
      <c r="D49" s="39">
        <v>45541</v>
      </c>
      <c r="E49" s="3">
        <v>10</v>
      </c>
      <c r="F49" s="3" t="s">
        <v>1198</v>
      </c>
      <c r="G49" s="2" t="s">
        <v>150</v>
      </c>
      <c r="H49" s="6"/>
      <c r="J49" s="6"/>
      <c r="L49" s="6"/>
      <c r="N49" s="6"/>
      <c r="P49" s="6"/>
      <c r="R49" s="6"/>
      <c r="T49" s="6"/>
      <c r="V49" s="6"/>
      <c r="Y49" s="3" t="s">
        <v>842</v>
      </c>
      <c r="AD49" s="6"/>
      <c r="AE49" s="6"/>
      <c r="AG49" s="6">
        <v>25</v>
      </c>
      <c r="AH49" s="6">
        <v>45</v>
      </c>
      <c r="AI49" s="7">
        <f t="shared" ref="AF49:AI56" si="32">AG49-AH49</f>
        <v>-20</v>
      </c>
      <c r="AJ49" s="6"/>
      <c r="AK49" s="6"/>
      <c r="AM49" s="6"/>
      <c r="AN49" s="6"/>
      <c r="AP49" s="6"/>
      <c r="AQ49" s="6"/>
      <c r="AS49" s="6"/>
      <c r="AT49" s="6"/>
      <c r="AV49" s="4" t="s">
        <v>1211</v>
      </c>
      <c r="AW49" s="6"/>
      <c r="AX49" s="6"/>
      <c r="AY49" s="6"/>
      <c r="AZ49" s="6"/>
      <c r="BA49" s="6"/>
      <c r="BB49" s="6"/>
      <c r="BC49" s="4"/>
      <c r="BD49" s="6"/>
      <c r="BE49" s="6"/>
      <c r="BF49" s="4"/>
      <c r="BG49" s="4"/>
    </row>
    <row r="50" spans="1:59" ht="13.2" customHeight="1" x14ac:dyDescent="0.25">
      <c r="A50" s="3"/>
      <c r="B50" s="3" t="s">
        <v>295</v>
      </c>
      <c r="C50" s="52" t="s">
        <v>450</v>
      </c>
      <c r="D50" s="39">
        <v>45541</v>
      </c>
      <c r="E50" s="3">
        <v>13</v>
      </c>
      <c r="F50" s="3" t="s">
        <v>1132</v>
      </c>
      <c r="H50" s="6"/>
      <c r="I50" s="8"/>
      <c r="J50" s="6"/>
      <c r="K50" s="8"/>
      <c r="L50" s="6"/>
      <c r="M50" s="8"/>
      <c r="N50" s="6"/>
      <c r="O50" s="8"/>
      <c r="P50" s="6"/>
      <c r="Q50" s="8"/>
      <c r="R50" s="6"/>
      <c r="S50" s="8"/>
      <c r="T50" s="6"/>
      <c r="U50" s="8"/>
      <c r="V50" s="6"/>
      <c r="W50" s="8"/>
      <c r="X50" s="8"/>
      <c r="Y50" s="3" t="s">
        <v>842</v>
      </c>
      <c r="AD50" s="6"/>
      <c r="AE50" s="6"/>
      <c r="AG50" s="6">
        <v>32</v>
      </c>
      <c r="AH50" s="6">
        <v>46</v>
      </c>
      <c r="AI50" s="7">
        <f t="shared" si="32"/>
        <v>-14</v>
      </c>
      <c r="AJ50" s="6"/>
      <c r="AK50" s="6"/>
      <c r="AM50" s="6"/>
      <c r="AN50" s="6"/>
      <c r="AP50" s="6"/>
      <c r="AQ50" s="6"/>
      <c r="AS50" s="6"/>
      <c r="AT50" s="6"/>
      <c r="AV50" s="4" t="s">
        <v>1133</v>
      </c>
      <c r="AW50" s="6"/>
      <c r="AX50" s="6"/>
      <c r="AY50" s="6"/>
      <c r="AZ50" s="6"/>
      <c r="BA50" s="6"/>
      <c r="BB50" s="6"/>
      <c r="BC50" s="4"/>
      <c r="BD50" s="6"/>
      <c r="BE50" s="6"/>
      <c r="BF50" s="4"/>
      <c r="BG50" s="4"/>
    </row>
    <row r="51" spans="1:59" ht="13.2" customHeight="1" x14ac:dyDescent="0.25">
      <c r="A51" s="3"/>
      <c r="B51" s="3" t="s">
        <v>295</v>
      </c>
      <c r="C51" s="52" t="s">
        <v>506</v>
      </c>
      <c r="D51" s="39">
        <v>45542</v>
      </c>
      <c r="E51" s="3">
        <v>24</v>
      </c>
      <c r="F51" s="3" t="s">
        <v>821</v>
      </c>
      <c r="H51" s="6"/>
      <c r="J51" s="6"/>
      <c r="L51" s="6"/>
      <c r="N51" s="6"/>
      <c r="P51" s="6"/>
      <c r="R51" s="6"/>
      <c r="T51" s="6"/>
      <c r="V51" s="6"/>
      <c r="Y51" s="3" t="s">
        <v>842</v>
      </c>
      <c r="AD51" s="6"/>
      <c r="AE51" s="6"/>
      <c r="AG51" s="6"/>
      <c r="AH51" s="6"/>
      <c r="AJ51" s="6"/>
      <c r="AK51" s="6"/>
      <c r="AM51" s="6"/>
      <c r="AN51" s="6"/>
      <c r="AP51" s="6"/>
      <c r="AQ51" s="6"/>
      <c r="AS51" s="6"/>
      <c r="AT51" s="6"/>
      <c r="AV51" s="4"/>
      <c r="AW51" s="6"/>
      <c r="AX51" s="6"/>
      <c r="AY51" s="6"/>
      <c r="AZ51" s="6"/>
      <c r="BA51" s="6"/>
      <c r="BB51" s="6"/>
      <c r="BC51" s="4"/>
      <c r="BD51" s="6">
        <v>19</v>
      </c>
      <c r="BE51" s="6">
        <v>55</v>
      </c>
      <c r="BF51" s="7">
        <f>BD51-BE51</f>
        <v>-36</v>
      </c>
      <c r="BG51" s="4" t="s">
        <v>871</v>
      </c>
    </row>
    <row r="52" spans="1:59" ht="13.2" customHeight="1" x14ac:dyDescent="0.25">
      <c r="A52" s="3"/>
      <c r="B52" s="3" t="s">
        <v>295</v>
      </c>
      <c r="C52" s="52" t="s">
        <v>337</v>
      </c>
      <c r="D52" s="39">
        <v>45545</v>
      </c>
      <c r="E52" s="101" t="s">
        <v>1293</v>
      </c>
      <c r="F52" s="3" t="s">
        <v>821</v>
      </c>
      <c r="H52" s="6"/>
      <c r="J52" s="6"/>
      <c r="L52" s="6"/>
      <c r="N52" s="6"/>
      <c r="P52" s="6"/>
      <c r="R52" s="6"/>
      <c r="T52" s="6"/>
      <c r="V52" s="6"/>
      <c r="Y52" s="3" t="s">
        <v>842</v>
      </c>
      <c r="AD52" s="6"/>
      <c r="AE52" s="6"/>
      <c r="AG52" s="6"/>
      <c r="AH52" s="6"/>
      <c r="AJ52" s="6"/>
      <c r="AK52" s="6"/>
      <c r="AM52" s="6"/>
      <c r="AN52" s="6"/>
      <c r="AP52" s="6"/>
      <c r="AQ52" s="6"/>
      <c r="AS52" s="6"/>
      <c r="AT52" s="6"/>
      <c r="AV52" s="4"/>
      <c r="AW52" s="6"/>
      <c r="AX52" s="6"/>
      <c r="AY52" s="6"/>
      <c r="AZ52" s="6"/>
      <c r="BA52" s="6"/>
      <c r="BB52" s="6"/>
      <c r="BC52" s="4"/>
      <c r="BD52" s="6">
        <v>17</v>
      </c>
      <c r="BE52" s="6">
        <v>56</v>
      </c>
      <c r="BF52" s="7">
        <f>BD52-BE52</f>
        <v>-39</v>
      </c>
      <c r="BG52" s="4" t="s">
        <v>871</v>
      </c>
    </row>
    <row r="53" spans="1:59" ht="13.2" customHeight="1" x14ac:dyDescent="0.25">
      <c r="A53" s="3"/>
      <c r="B53" s="3" t="s">
        <v>295</v>
      </c>
      <c r="C53" s="52" t="s">
        <v>655</v>
      </c>
      <c r="D53" s="39">
        <v>45545</v>
      </c>
      <c r="E53" s="3">
        <v>13</v>
      </c>
      <c r="F53" s="3" t="s">
        <v>1198</v>
      </c>
      <c r="G53" s="2" t="s">
        <v>150</v>
      </c>
      <c r="H53" s="6">
        <v>25</v>
      </c>
      <c r="J53" s="6">
        <v>29</v>
      </c>
      <c r="L53" s="6">
        <v>14</v>
      </c>
      <c r="N53" s="6">
        <v>8</v>
      </c>
      <c r="P53" s="6">
        <v>18</v>
      </c>
      <c r="R53" s="6"/>
      <c r="T53" s="6"/>
      <c r="V53" s="6">
        <f>H53-J53</f>
        <v>-4</v>
      </c>
      <c r="X53" s="8">
        <f t="shared" ref="X53" si="33">P53-J53</f>
        <v>-11</v>
      </c>
      <c r="Y53" s="3" t="s">
        <v>842</v>
      </c>
      <c r="AA53" s="119" t="str">
        <f t="shared" ref="AA53" si="34">IF((H53=MAX(H53,J53,L53,N53,P53))+(J53=MAX(H53,J53,L53,N53,P53))+(L53=MAX(H53,J53,L53,N53,P53))+(N53=MAX(H53,J53,L53,N53,P53))+(P53=MAX(H53,J53,L53,N53,P53))&gt;1,"",IF(H53=MAX(H53,J53,L53,N53,P53),H$1,IF(J53=MAX(H53,J53,L53,N53,P53),J$1,IF(L53=MAX(H53,J53,L53,N53,P53),L$1,IF(N53=MAX(H53,J53,L53,N53,P53),N$1,P$1)))))</f>
        <v>Lab</v>
      </c>
      <c r="AD53" s="6"/>
      <c r="AE53" s="6"/>
      <c r="AG53" s="6"/>
      <c r="AH53" s="6"/>
      <c r="AJ53" s="6"/>
      <c r="AK53" s="6"/>
      <c r="AM53" s="6"/>
      <c r="AN53" s="6"/>
      <c r="AP53" s="6"/>
      <c r="AQ53" s="6"/>
      <c r="AS53" s="6"/>
      <c r="AT53" s="6"/>
      <c r="AV53" s="4"/>
      <c r="AW53" s="6"/>
      <c r="AX53" s="6"/>
      <c r="AY53" s="6"/>
      <c r="AZ53" s="6"/>
      <c r="BA53" s="6"/>
      <c r="BB53" s="6"/>
      <c r="BC53" s="4"/>
      <c r="BD53" s="6"/>
      <c r="BE53" s="6"/>
      <c r="BF53" s="4"/>
      <c r="BG53" s="4"/>
    </row>
    <row r="54" spans="1:59" ht="13.2" customHeight="1" x14ac:dyDescent="0.25">
      <c r="A54" s="3"/>
      <c r="B54" s="3" t="s">
        <v>295</v>
      </c>
      <c r="C54" s="52" t="s">
        <v>617</v>
      </c>
      <c r="D54" s="39">
        <v>45546</v>
      </c>
      <c r="E54" s="3">
        <v>23</v>
      </c>
      <c r="F54" s="3" t="s">
        <v>1132</v>
      </c>
      <c r="H54" s="6"/>
      <c r="I54" s="8"/>
      <c r="J54" s="6"/>
      <c r="K54" s="8"/>
      <c r="L54" s="6"/>
      <c r="M54" s="8"/>
      <c r="N54" s="6"/>
      <c r="O54" s="8"/>
      <c r="P54" s="6"/>
      <c r="Q54" s="8"/>
      <c r="R54" s="6"/>
      <c r="S54" s="8"/>
      <c r="T54" s="6"/>
      <c r="U54" s="8"/>
      <c r="V54" s="6"/>
      <c r="W54" s="8"/>
      <c r="X54" s="8"/>
      <c r="Y54" s="3" t="s">
        <v>639</v>
      </c>
      <c r="AD54" s="6">
        <v>24</v>
      </c>
      <c r="AE54" s="6">
        <v>60</v>
      </c>
      <c r="AF54" s="7">
        <f t="shared" si="32"/>
        <v>-36</v>
      </c>
      <c r="AG54" s="6">
        <v>33</v>
      </c>
      <c r="AH54" s="6">
        <v>54</v>
      </c>
      <c r="AI54" s="7">
        <f t="shared" si="32"/>
        <v>-21</v>
      </c>
      <c r="AJ54" s="6">
        <v>35</v>
      </c>
      <c r="AK54" s="6">
        <v>27</v>
      </c>
      <c r="AL54" s="7">
        <f>AJ54-AK54</f>
        <v>8</v>
      </c>
      <c r="AM54" s="6"/>
      <c r="AN54" s="6"/>
      <c r="AP54" s="6"/>
      <c r="AQ54" s="6"/>
      <c r="AS54" s="6"/>
      <c r="AT54" s="6"/>
      <c r="AV54" s="4" t="s">
        <v>1087</v>
      </c>
      <c r="AW54" s="6"/>
      <c r="AX54" s="6"/>
      <c r="AY54" s="6"/>
      <c r="AZ54" s="6"/>
      <c r="BA54" s="6"/>
      <c r="BB54" s="6"/>
      <c r="BC54" s="4"/>
      <c r="BD54" s="6">
        <v>25</v>
      </c>
      <c r="BE54" s="6">
        <v>62</v>
      </c>
      <c r="BF54" s="7">
        <f>BD54-BE54</f>
        <v>-37</v>
      </c>
      <c r="BG54" s="4" t="s">
        <v>937</v>
      </c>
    </row>
    <row r="55" spans="1:59" ht="13.2" customHeight="1" x14ac:dyDescent="0.25">
      <c r="A55" s="3"/>
      <c r="B55" s="3" t="s">
        <v>295</v>
      </c>
      <c r="C55" s="52" t="s">
        <v>340</v>
      </c>
      <c r="D55" s="39">
        <v>45547</v>
      </c>
      <c r="E55" s="3">
        <v>24</v>
      </c>
      <c r="F55" s="3" t="s">
        <v>821</v>
      </c>
      <c r="H55" s="6"/>
      <c r="J55" s="6"/>
      <c r="L55" s="6"/>
      <c r="N55" s="6"/>
      <c r="P55" s="6"/>
      <c r="R55" s="6"/>
      <c r="T55" s="6"/>
      <c r="V55" s="6"/>
      <c r="Y55" s="3" t="s">
        <v>842</v>
      </c>
      <c r="AD55" s="6"/>
      <c r="AE55" s="6"/>
      <c r="AG55" s="6"/>
      <c r="AH55" s="6"/>
      <c r="AJ55" s="6"/>
      <c r="AK55" s="6"/>
      <c r="AM55" s="6"/>
      <c r="AN55" s="6"/>
      <c r="AP55" s="6">
        <v>7</v>
      </c>
      <c r="AQ55" s="6">
        <v>13</v>
      </c>
      <c r="AR55" s="7">
        <f>AP55-AQ55</f>
        <v>-6</v>
      </c>
      <c r="AS55" s="6">
        <v>4</v>
      </c>
      <c r="AT55" s="6">
        <v>11</v>
      </c>
      <c r="AU55" s="7">
        <f>AS55-AT55</f>
        <v>-7</v>
      </c>
      <c r="AV55" s="4" t="s">
        <v>931</v>
      </c>
      <c r="AW55" s="6"/>
      <c r="AX55" s="6"/>
      <c r="AY55" s="6"/>
      <c r="AZ55" s="6"/>
      <c r="BA55" s="6"/>
      <c r="BB55" s="6"/>
      <c r="BC55" s="4"/>
      <c r="BD55" s="6"/>
      <c r="BE55" s="6"/>
      <c r="BF55" s="7"/>
      <c r="BG55" s="4"/>
    </row>
    <row r="56" spans="1:59" ht="13.2" customHeight="1" x14ac:dyDescent="0.25">
      <c r="A56" s="3"/>
      <c r="B56" s="3" t="s">
        <v>295</v>
      </c>
      <c r="C56" s="52" t="s">
        <v>513</v>
      </c>
      <c r="D56" s="39">
        <v>45548</v>
      </c>
      <c r="E56" s="3">
        <v>20</v>
      </c>
      <c r="F56" s="3" t="s">
        <v>1132</v>
      </c>
      <c r="H56" s="6"/>
      <c r="I56" s="8"/>
      <c r="J56" s="6"/>
      <c r="K56" s="8"/>
      <c r="L56" s="6"/>
      <c r="M56" s="8"/>
      <c r="N56" s="6"/>
      <c r="O56" s="8"/>
      <c r="P56" s="6"/>
      <c r="Q56" s="8"/>
      <c r="R56" s="6"/>
      <c r="S56" s="8"/>
      <c r="T56" s="6"/>
      <c r="U56" s="8"/>
      <c r="V56" s="6"/>
      <c r="W56" s="8"/>
      <c r="X56" s="8"/>
      <c r="Y56" s="3" t="s">
        <v>842</v>
      </c>
      <c r="AD56" s="6"/>
      <c r="AE56" s="6"/>
      <c r="AG56" s="6">
        <v>25</v>
      </c>
      <c r="AH56" s="6">
        <v>42</v>
      </c>
      <c r="AI56" s="7">
        <f t="shared" si="32"/>
        <v>-17</v>
      </c>
      <c r="AJ56" s="6"/>
      <c r="AK56" s="6"/>
      <c r="AM56" s="6"/>
      <c r="AN56" s="6"/>
      <c r="AP56" s="6"/>
      <c r="AQ56" s="6"/>
      <c r="AS56" s="6"/>
      <c r="AT56" s="6"/>
      <c r="AV56" s="4" t="s">
        <v>1287</v>
      </c>
      <c r="AW56" s="6"/>
      <c r="AX56" s="6"/>
      <c r="AY56" s="6"/>
      <c r="AZ56" s="6"/>
      <c r="BA56" s="6"/>
      <c r="BB56" s="6"/>
      <c r="BC56" s="4"/>
      <c r="BD56" s="6"/>
      <c r="BE56" s="6"/>
      <c r="BF56" s="4"/>
      <c r="BG56" s="4"/>
    </row>
    <row r="57" spans="1:59" ht="13.2" customHeight="1" x14ac:dyDescent="0.25">
      <c r="A57" s="3"/>
      <c r="B57" s="3" t="s">
        <v>295</v>
      </c>
      <c r="C57" s="52" t="s">
        <v>514</v>
      </c>
      <c r="D57" s="39">
        <v>45549</v>
      </c>
      <c r="E57" s="3">
        <v>24</v>
      </c>
      <c r="F57" s="3" t="s">
        <v>821</v>
      </c>
      <c r="H57" s="6"/>
      <c r="J57" s="6"/>
      <c r="L57" s="6"/>
      <c r="N57" s="6"/>
      <c r="P57" s="6"/>
      <c r="R57" s="6"/>
      <c r="T57" s="6"/>
      <c r="V57" s="6"/>
      <c r="Y57" s="3" t="s">
        <v>842</v>
      </c>
      <c r="AD57" s="6"/>
      <c r="AE57" s="6"/>
      <c r="AG57" s="6"/>
      <c r="AH57" s="6"/>
      <c r="AJ57" s="6"/>
      <c r="AK57" s="6"/>
      <c r="AM57" s="6"/>
      <c r="AN57" s="6"/>
      <c r="AP57" s="6"/>
      <c r="AQ57" s="6"/>
      <c r="AS57" s="6"/>
      <c r="AT57" s="6"/>
      <c r="AV57" s="4"/>
      <c r="AW57" s="6"/>
      <c r="AX57" s="6"/>
      <c r="AY57" s="6"/>
      <c r="AZ57" s="6"/>
      <c r="BA57" s="6"/>
      <c r="BB57" s="6"/>
      <c r="BC57" s="4"/>
      <c r="BD57" s="6">
        <v>23</v>
      </c>
      <c r="BE57" s="6">
        <v>53</v>
      </c>
      <c r="BF57" s="7">
        <f>BD57-BE57</f>
        <v>-30</v>
      </c>
      <c r="BG57" s="4" t="s">
        <v>871</v>
      </c>
    </row>
    <row r="58" spans="1:59" ht="13.2" customHeight="1" x14ac:dyDescent="0.25">
      <c r="A58" s="3"/>
      <c r="B58" s="3" t="s">
        <v>295</v>
      </c>
      <c r="C58" s="52" t="s">
        <v>538</v>
      </c>
      <c r="D58" s="39">
        <v>45551</v>
      </c>
      <c r="E58" s="3">
        <v>22</v>
      </c>
      <c r="F58" s="3" t="s">
        <v>1198</v>
      </c>
      <c r="G58" s="2" t="s">
        <v>192</v>
      </c>
      <c r="H58" s="6"/>
      <c r="J58" s="6"/>
      <c r="L58" s="6"/>
      <c r="N58" s="6"/>
      <c r="P58" s="6"/>
      <c r="R58" s="6"/>
      <c r="T58" s="6"/>
      <c r="V58" s="6"/>
      <c r="Y58" s="3" t="s">
        <v>842</v>
      </c>
      <c r="AD58" s="6">
        <v>20</v>
      </c>
      <c r="AE58" s="6">
        <v>51</v>
      </c>
      <c r="AF58" s="7">
        <v>-30</v>
      </c>
      <c r="AG58" s="6">
        <v>25</v>
      </c>
      <c r="AH58" s="6">
        <v>48</v>
      </c>
      <c r="AI58" s="7">
        <v>-22</v>
      </c>
      <c r="AJ58" s="6">
        <v>22</v>
      </c>
      <c r="AK58" s="6">
        <v>27</v>
      </c>
      <c r="AL58" s="7">
        <v>-6</v>
      </c>
      <c r="AM58" s="6">
        <v>25</v>
      </c>
      <c r="AN58" s="6">
        <v>44</v>
      </c>
      <c r="AO58" s="7">
        <f t="shared" ref="AO58" si="35">AM58-AN58</f>
        <v>-19</v>
      </c>
      <c r="AP58" s="6"/>
      <c r="AQ58" s="6"/>
      <c r="AS58" s="6"/>
      <c r="AT58" s="6"/>
      <c r="AV58" s="4" t="s">
        <v>1211</v>
      </c>
      <c r="AW58" s="6"/>
      <c r="AX58" s="6"/>
      <c r="AY58" s="6"/>
      <c r="AZ58" s="6"/>
      <c r="BA58" s="6"/>
      <c r="BB58" s="6"/>
      <c r="BC58" s="4"/>
      <c r="BD58" s="6">
        <v>21</v>
      </c>
      <c r="BE58" s="6">
        <v>55</v>
      </c>
      <c r="BF58" s="7">
        <v>-33</v>
      </c>
      <c r="BG58" s="4" t="s">
        <v>1211</v>
      </c>
    </row>
    <row r="59" spans="1:59" ht="13.2" customHeight="1" x14ac:dyDescent="0.25">
      <c r="A59" s="3"/>
      <c r="B59" s="3" t="s">
        <v>295</v>
      </c>
      <c r="C59" s="52" t="s">
        <v>564</v>
      </c>
      <c r="D59" s="39">
        <v>45553</v>
      </c>
      <c r="E59" s="3">
        <v>20</v>
      </c>
      <c r="F59" s="3" t="s">
        <v>1169</v>
      </c>
      <c r="G59" s="2" t="s">
        <v>96</v>
      </c>
      <c r="H59" s="6">
        <v>21</v>
      </c>
      <c r="J59" s="6">
        <v>33</v>
      </c>
      <c r="L59" s="6">
        <v>13</v>
      </c>
      <c r="N59" s="6">
        <v>7</v>
      </c>
      <c r="P59" s="6">
        <v>18</v>
      </c>
      <c r="R59" s="6"/>
      <c r="T59" s="6"/>
      <c r="V59" s="6">
        <f>H59-J59</f>
        <v>-12</v>
      </c>
      <c r="X59" s="8">
        <f t="shared" ref="X59" si="36">P59-J59</f>
        <v>-15</v>
      </c>
      <c r="Y59" s="3" t="s">
        <v>1170</v>
      </c>
      <c r="Z59" s="3" t="s">
        <v>988</v>
      </c>
      <c r="AA59" s="119" t="str">
        <f t="shared" ref="AA59" si="37">IF((H59=MAX(H59,J59,L59,N59,P59))+(J59=MAX(H59,J59,L59,N59,P59))+(L59=MAX(H59,J59,L59,N59,P59))+(N59=MAX(H59,J59,L59,N59,P59))+(P59=MAX(H59,J59,L59,N59,P59))&gt;1,"",IF(H59=MAX(H59,J59,L59,N59,P59),H$1,IF(J59=MAX(H59,J59,L59,N59,P59),J$1,IF(L59=MAX(H59,J59,L59,N59,P59),L$1,IF(N59=MAX(H59,J59,L59,N59,P59),N$1,P$1)))))</f>
        <v>Lab</v>
      </c>
      <c r="AD59" s="6"/>
      <c r="AE59" s="6"/>
      <c r="AG59" s="6"/>
      <c r="AH59" s="6"/>
      <c r="AJ59" s="6"/>
      <c r="AK59" s="6"/>
      <c r="AM59" s="6"/>
      <c r="AN59" s="6"/>
      <c r="AP59" s="6"/>
      <c r="AQ59" s="6"/>
      <c r="AS59" s="6"/>
      <c r="AT59" s="6"/>
      <c r="AV59" s="4"/>
      <c r="AW59" s="6"/>
      <c r="AX59" s="6"/>
      <c r="AY59" s="6"/>
      <c r="AZ59" s="6"/>
      <c r="BA59" s="6"/>
      <c r="BB59" s="6"/>
      <c r="BC59" s="4"/>
      <c r="BD59" s="6"/>
      <c r="BE59" s="6"/>
      <c r="BF59" s="4"/>
      <c r="BG59" s="4"/>
    </row>
    <row r="60" spans="1:59" ht="13.2" customHeight="1" x14ac:dyDescent="0.25">
      <c r="A60" s="3"/>
      <c r="B60" s="3" t="s">
        <v>295</v>
      </c>
      <c r="C60" s="52" t="s">
        <v>437</v>
      </c>
      <c r="D60" s="39">
        <v>45553</v>
      </c>
      <c r="E60" s="3">
        <v>22</v>
      </c>
      <c r="F60" s="3" t="s">
        <v>903</v>
      </c>
      <c r="G60" s="2" t="s">
        <v>138</v>
      </c>
      <c r="H60" s="6"/>
      <c r="J60" s="6"/>
      <c r="L60" s="6"/>
      <c r="N60" s="6"/>
      <c r="P60" s="6"/>
      <c r="R60" s="6"/>
      <c r="T60" s="6"/>
      <c r="V60" s="6"/>
      <c r="Y60" s="3" t="s">
        <v>842</v>
      </c>
      <c r="AD60" s="6">
        <v>21</v>
      </c>
      <c r="AE60" s="6">
        <v>46</v>
      </c>
      <c r="AF60" s="7">
        <f t="shared" ref="AF60" si="38">AD60-AE60</f>
        <v>-25</v>
      </c>
      <c r="AG60" s="6">
        <v>24</v>
      </c>
      <c r="AH60" s="6">
        <v>50</v>
      </c>
      <c r="AI60" s="7">
        <f t="shared" ref="AI60" si="39">AG60-AH60</f>
        <v>-26</v>
      </c>
      <c r="AJ60" s="6">
        <v>24</v>
      </c>
      <c r="AK60" s="6">
        <v>21</v>
      </c>
      <c r="AL60" s="7">
        <f>AJ60-AK60</f>
        <v>3</v>
      </c>
      <c r="AM60" s="6">
        <v>27</v>
      </c>
      <c r="AN60" s="6">
        <v>39</v>
      </c>
      <c r="AO60" s="7">
        <f>AM60-AN60</f>
        <v>-12</v>
      </c>
      <c r="AP60" s="6"/>
      <c r="AQ60" s="6"/>
      <c r="AS60" s="6"/>
      <c r="AT60" s="6"/>
      <c r="AV60" s="4" t="s">
        <v>1127</v>
      </c>
      <c r="AW60" s="6">
        <v>18</v>
      </c>
      <c r="AX60" s="6">
        <v>28</v>
      </c>
      <c r="AY60" s="6"/>
      <c r="AZ60" s="6"/>
      <c r="BA60" s="6"/>
      <c r="BB60" s="6"/>
      <c r="BC60" s="4" t="s">
        <v>1035</v>
      </c>
      <c r="BD60" s="6"/>
      <c r="BE60" s="6"/>
      <c r="BF60" s="4"/>
      <c r="BG60" s="4"/>
    </row>
    <row r="61" spans="1:59" ht="13.2" customHeight="1" x14ac:dyDescent="0.25">
      <c r="A61" s="3"/>
      <c r="B61" s="3" t="s">
        <v>295</v>
      </c>
      <c r="C61" s="52" t="s">
        <v>426</v>
      </c>
      <c r="D61" s="39">
        <v>45553</v>
      </c>
      <c r="E61" s="3">
        <v>27</v>
      </c>
      <c r="F61" s="3" t="s">
        <v>1239</v>
      </c>
      <c r="H61" s="6">
        <v>26</v>
      </c>
      <c r="J61" s="6">
        <v>31</v>
      </c>
      <c r="L61" s="6">
        <v>13</v>
      </c>
      <c r="N61" s="6">
        <v>7</v>
      </c>
      <c r="P61" s="6">
        <v>17</v>
      </c>
      <c r="R61" s="6"/>
      <c r="T61" s="6"/>
      <c r="V61" s="6">
        <v>-5</v>
      </c>
      <c r="X61" s="8">
        <f t="shared" ref="X61" si="40">P61-J61</f>
        <v>-14</v>
      </c>
      <c r="Y61" s="3" t="s">
        <v>842</v>
      </c>
      <c r="AA61" s="119" t="str">
        <f t="shared" ref="AA61" si="41">IF((H61=MAX(H61,J61,L61,N61,P61))+(J61=MAX(H61,J61,L61,N61,P61))+(L61=MAX(H61,J61,L61,N61,P61))+(N61=MAX(H61,J61,L61,N61,P61))+(P61=MAX(H61,J61,L61,N61,P61))&gt;1,"",IF(H61=MAX(H61,J61,L61,N61,P61),H$1,IF(J61=MAX(H61,J61,L61,N61,P61),J$1,IF(L61=MAX(H61,J61,L61,N61,P61),L$1,IF(N61=MAX(H61,J61,L61,N61,P61),N$1,P$1)))))</f>
        <v>Lab</v>
      </c>
      <c r="AD61" s="6"/>
      <c r="AE61" s="6"/>
      <c r="AG61" s="6"/>
      <c r="AH61" s="6"/>
      <c r="AJ61" s="6"/>
      <c r="AK61" s="6"/>
      <c r="AM61" s="6"/>
      <c r="AN61" s="6"/>
      <c r="AP61" s="6"/>
      <c r="AQ61" s="6"/>
      <c r="AS61" s="6"/>
      <c r="AT61" s="6"/>
      <c r="AV61" s="4"/>
      <c r="AW61" s="6"/>
      <c r="AX61" s="6"/>
      <c r="AY61" s="6"/>
      <c r="AZ61" s="6"/>
      <c r="BA61" s="6"/>
      <c r="BB61" s="6"/>
      <c r="BC61" s="4"/>
      <c r="BD61" s="6"/>
      <c r="BE61" s="6"/>
      <c r="BF61" s="4"/>
      <c r="BG61" s="4"/>
    </row>
    <row r="62" spans="1:59" ht="13.2" customHeight="1" x14ac:dyDescent="0.25">
      <c r="A62" s="3"/>
      <c r="B62" s="3" t="s">
        <v>295</v>
      </c>
      <c r="C62" s="52" t="s">
        <v>427</v>
      </c>
      <c r="D62" s="39">
        <v>45555</v>
      </c>
      <c r="E62" s="3">
        <v>24</v>
      </c>
      <c r="F62" s="3" t="s">
        <v>1284</v>
      </c>
      <c r="H62" s="6"/>
      <c r="I62" s="8"/>
      <c r="J62" s="6"/>
      <c r="K62" s="8"/>
      <c r="L62" s="6"/>
      <c r="M62" s="8"/>
      <c r="N62" s="6"/>
      <c r="O62" s="8"/>
      <c r="P62" s="6"/>
      <c r="Q62" s="8"/>
      <c r="R62" s="6"/>
      <c r="S62" s="8"/>
      <c r="T62" s="6"/>
      <c r="U62" s="8"/>
      <c r="V62" s="6"/>
      <c r="W62" s="8"/>
      <c r="X62" s="8"/>
      <c r="Y62" s="3" t="s">
        <v>842</v>
      </c>
      <c r="Z62" s="3" t="s">
        <v>988</v>
      </c>
      <c r="AD62" s="6">
        <v>26</v>
      </c>
      <c r="AE62" s="6">
        <v>52</v>
      </c>
      <c r="AF62" s="7">
        <v>-25</v>
      </c>
      <c r="AG62" s="6">
        <v>33</v>
      </c>
      <c r="AH62" s="6">
        <v>44</v>
      </c>
      <c r="AI62" s="7">
        <v>-11</v>
      </c>
      <c r="AJ62" s="6">
        <v>26</v>
      </c>
      <c r="AK62" s="6">
        <v>27</v>
      </c>
      <c r="AL62" s="7">
        <f>AJ62-AK62</f>
        <v>-1</v>
      </c>
      <c r="AM62" s="6">
        <v>31</v>
      </c>
      <c r="AN62" s="6">
        <v>49</v>
      </c>
      <c r="AO62" s="7">
        <f>AM62-AN62</f>
        <v>-18</v>
      </c>
      <c r="AP62" s="6">
        <v>14</v>
      </c>
      <c r="AQ62" s="6">
        <v>21</v>
      </c>
      <c r="AR62" s="7">
        <f>AP62-AQ62</f>
        <v>-7</v>
      </c>
      <c r="AS62" s="6">
        <v>12</v>
      </c>
      <c r="AT62" s="6">
        <v>19</v>
      </c>
      <c r="AU62" s="7">
        <f>AS62-AT62</f>
        <v>-7</v>
      </c>
      <c r="AV62" s="4" t="s">
        <v>1099</v>
      </c>
      <c r="AW62" s="6">
        <v>28</v>
      </c>
      <c r="AX62" s="6">
        <v>42</v>
      </c>
      <c r="AY62" s="6"/>
      <c r="AZ62" s="6"/>
      <c r="BA62" s="6"/>
      <c r="BB62" s="6"/>
      <c r="BC62" s="4" t="s">
        <v>1146</v>
      </c>
      <c r="BD62" s="6"/>
      <c r="BE62" s="6"/>
      <c r="BF62" s="4"/>
      <c r="BG62" s="4"/>
    </row>
    <row r="63" spans="1:59" ht="13.2" customHeight="1" x14ac:dyDescent="0.25">
      <c r="A63" s="3"/>
      <c r="B63" s="3" t="s">
        <v>295</v>
      </c>
      <c r="C63" s="52" t="s">
        <v>427</v>
      </c>
      <c r="D63" s="39">
        <v>45555</v>
      </c>
      <c r="E63" s="3"/>
      <c r="F63" s="3" t="s">
        <v>821</v>
      </c>
      <c r="H63" s="6"/>
      <c r="J63" s="6"/>
      <c r="L63" s="6"/>
      <c r="N63" s="6"/>
      <c r="P63" s="6"/>
      <c r="R63" s="6"/>
      <c r="T63" s="6"/>
      <c r="V63" s="6"/>
      <c r="Y63" s="3" t="s">
        <v>842</v>
      </c>
      <c r="AD63" s="6">
        <v>24</v>
      </c>
      <c r="AE63" s="6">
        <v>68</v>
      </c>
      <c r="AF63" s="7">
        <f t="shared" ref="AF63" si="42">AD63-AE63</f>
        <v>-44</v>
      </c>
      <c r="AG63" s="6">
        <v>30</v>
      </c>
      <c r="AH63" s="6">
        <v>60</v>
      </c>
      <c r="AI63" s="7">
        <f t="shared" ref="AI63:AI65" si="43">AG63-AH63</f>
        <v>-30</v>
      </c>
      <c r="AJ63" s="6">
        <v>27</v>
      </c>
      <c r="AK63" s="6">
        <v>36</v>
      </c>
      <c r="AL63" s="7">
        <f>AJ63-AK63</f>
        <v>-9</v>
      </c>
      <c r="AM63" s="6">
        <v>28</v>
      </c>
      <c r="AN63" s="6">
        <v>63</v>
      </c>
      <c r="AO63" s="7">
        <f>AM63-AN63</f>
        <v>-35</v>
      </c>
      <c r="AP63" s="6"/>
      <c r="AQ63" s="6"/>
      <c r="AS63" s="6"/>
      <c r="AT63" s="6"/>
      <c r="AV63" s="4" t="s">
        <v>931</v>
      </c>
      <c r="AW63" s="6"/>
      <c r="AX63" s="6"/>
      <c r="AY63" s="6"/>
      <c r="AZ63" s="6"/>
      <c r="BA63" s="6"/>
      <c r="BB63" s="6"/>
      <c r="BC63" s="4"/>
      <c r="BD63" s="6"/>
      <c r="BE63" s="6"/>
      <c r="BF63" s="4"/>
      <c r="BG63" s="4"/>
    </row>
    <row r="64" spans="1:59" ht="13.2" customHeight="1" x14ac:dyDescent="0.25">
      <c r="A64" s="3"/>
      <c r="B64" s="3" t="s">
        <v>295</v>
      </c>
      <c r="C64" s="52" t="s">
        <v>434</v>
      </c>
      <c r="D64" s="39">
        <v>45556</v>
      </c>
      <c r="E64" s="3">
        <v>24</v>
      </c>
      <c r="F64" s="3" t="s">
        <v>821</v>
      </c>
      <c r="H64" s="6"/>
      <c r="J64" s="6"/>
      <c r="L64" s="6"/>
      <c r="N64" s="6"/>
      <c r="P64" s="6"/>
      <c r="R64" s="6"/>
      <c r="T64" s="6"/>
      <c r="V64" s="6"/>
      <c r="Y64" s="3" t="s">
        <v>842</v>
      </c>
      <c r="AD64" s="6"/>
      <c r="AE64" s="6"/>
      <c r="AG64" s="6">
        <v>28</v>
      </c>
      <c r="AH64" s="6">
        <v>54</v>
      </c>
      <c r="AI64" s="7">
        <f t="shared" si="43"/>
        <v>-26</v>
      </c>
      <c r="AJ64" s="6">
        <v>35</v>
      </c>
      <c r="AK64" s="6">
        <v>21</v>
      </c>
      <c r="AL64" s="7">
        <f>AJ64-AK64</f>
        <v>14</v>
      </c>
      <c r="AM64" s="6"/>
      <c r="AN64" s="6"/>
      <c r="AP64" s="6"/>
      <c r="AQ64" s="6"/>
      <c r="AS64" s="6"/>
      <c r="AT64" s="6"/>
      <c r="AV64" s="4" t="s">
        <v>1037</v>
      </c>
      <c r="AW64" s="6"/>
      <c r="AX64" s="6"/>
      <c r="AY64" s="6"/>
      <c r="AZ64" s="6"/>
      <c r="BA64" s="6"/>
      <c r="BB64" s="6"/>
      <c r="BC64" s="4"/>
      <c r="BD64" s="6">
        <v>21</v>
      </c>
      <c r="BE64" s="6">
        <v>56</v>
      </c>
      <c r="BF64" s="7">
        <f>BD64-BE64</f>
        <v>-35</v>
      </c>
      <c r="BG64" s="4" t="s">
        <v>871</v>
      </c>
    </row>
    <row r="65" spans="1:59" ht="13.2" customHeight="1" x14ac:dyDescent="0.25">
      <c r="A65" s="3"/>
      <c r="B65" s="3" t="s">
        <v>295</v>
      </c>
      <c r="C65" s="52" t="s">
        <v>432</v>
      </c>
      <c r="D65" s="39">
        <v>45559</v>
      </c>
      <c r="E65" s="3">
        <v>26</v>
      </c>
      <c r="F65" s="3" t="s">
        <v>1198</v>
      </c>
      <c r="H65" s="6">
        <v>26</v>
      </c>
      <c r="I65" s="8">
        <v>1</v>
      </c>
      <c r="J65" s="6">
        <v>30</v>
      </c>
      <c r="K65" s="8">
        <v>1</v>
      </c>
      <c r="L65" s="6">
        <v>13</v>
      </c>
      <c r="M65" s="8">
        <v>-1</v>
      </c>
      <c r="N65" s="6">
        <v>8</v>
      </c>
      <c r="O65" s="8">
        <v>0</v>
      </c>
      <c r="P65" s="6">
        <v>18</v>
      </c>
      <c r="Q65" s="8">
        <v>0</v>
      </c>
      <c r="R65" s="6"/>
      <c r="S65" s="8"/>
      <c r="T65" s="6"/>
      <c r="U65" s="8"/>
      <c r="V65" s="6">
        <v>-4</v>
      </c>
      <c r="W65" s="8">
        <v>0</v>
      </c>
      <c r="X65" s="8">
        <f t="shared" ref="X65:X66" si="44">P65-J65</f>
        <v>-12</v>
      </c>
      <c r="Y65" s="3" t="s">
        <v>842</v>
      </c>
      <c r="AA65" s="119" t="str">
        <f t="shared" ref="AA65:AA66" si="45">IF((H65=MAX(H65,J65,L65,N65,P65))+(J65=MAX(H65,J65,L65,N65,P65))+(L65=MAX(H65,J65,L65,N65,P65))+(N65=MAX(H65,J65,L65,N65,P65))+(P65=MAX(H65,J65,L65,N65,P65))&gt;1,"",IF(H65=MAX(H65,J65,L65,N65,P65),H$1,IF(J65=MAX(H65,J65,L65,N65,P65),J$1,IF(L65=MAX(H65,J65,L65,N65,P65),L$1,IF(N65=MAX(H65,J65,L65,N65,P65),N$1,P$1)))))</f>
        <v>Lab</v>
      </c>
      <c r="AD65" s="6">
        <v>17</v>
      </c>
      <c r="AE65" s="6">
        <v>52</v>
      </c>
      <c r="AF65" s="7">
        <f t="shared" ref="AF65" si="46">AD65-AE65</f>
        <v>-35</v>
      </c>
      <c r="AG65" s="6">
        <v>21</v>
      </c>
      <c r="AH65" s="6">
        <v>48</v>
      </c>
      <c r="AI65" s="7">
        <f t="shared" si="43"/>
        <v>-27</v>
      </c>
      <c r="AJ65" s="6"/>
      <c r="AK65" s="6"/>
      <c r="AM65" s="6">
        <v>26</v>
      </c>
      <c r="AN65" s="6">
        <v>46</v>
      </c>
      <c r="AO65" s="7">
        <f t="shared" ref="AO65" si="47">AM65-AN65</f>
        <v>-20</v>
      </c>
      <c r="AP65" s="6"/>
      <c r="AQ65" s="6"/>
      <c r="AS65" s="6"/>
      <c r="AT65" s="6"/>
      <c r="AV65" s="4" t="s">
        <v>1211</v>
      </c>
      <c r="AW65" s="6"/>
      <c r="AX65" s="6"/>
      <c r="AY65" s="6"/>
      <c r="AZ65" s="6"/>
      <c r="BA65" s="6"/>
      <c r="BB65" s="6"/>
      <c r="BC65" s="4"/>
      <c r="BD65" s="6"/>
      <c r="BE65" s="6"/>
      <c r="BF65" s="7"/>
      <c r="BG65" s="4"/>
    </row>
    <row r="66" spans="1:59" ht="13.2" customHeight="1" x14ac:dyDescent="0.25">
      <c r="A66" s="3"/>
      <c r="B66" s="3" t="s">
        <v>295</v>
      </c>
      <c r="C66" s="52" t="s">
        <v>579</v>
      </c>
      <c r="D66" s="39">
        <v>45560</v>
      </c>
      <c r="E66" s="3">
        <v>27</v>
      </c>
      <c r="F66" s="3" t="s">
        <v>1169</v>
      </c>
      <c r="G66" s="2" t="s">
        <v>96</v>
      </c>
      <c r="H66" s="6">
        <v>22</v>
      </c>
      <c r="I66" s="8">
        <v>1</v>
      </c>
      <c r="J66" s="6">
        <v>32</v>
      </c>
      <c r="K66" s="8">
        <v>-1</v>
      </c>
      <c r="L66" s="6">
        <v>13</v>
      </c>
      <c r="M66" s="8">
        <v>0</v>
      </c>
      <c r="N66" s="6">
        <v>7</v>
      </c>
      <c r="O66" s="8">
        <v>0</v>
      </c>
      <c r="P66" s="6">
        <v>18</v>
      </c>
      <c r="Q66" s="8">
        <v>0</v>
      </c>
      <c r="R66" s="6"/>
      <c r="S66" s="8"/>
      <c r="T66" s="6"/>
      <c r="U66" s="8"/>
      <c r="V66" s="6">
        <f>H66-J66</f>
        <v>-10</v>
      </c>
      <c r="W66" s="8">
        <v>2</v>
      </c>
      <c r="X66" s="8">
        <f t="shared" si="44"/>
        <v>-14</v>
      </c>
      <c r="Y66" s="3" t="s">
        <v>1170</v>
      </c>
      <c r="Z66" s="3" t="s">
        <v>988</v>
      </c>
      <c r="AA66" s="119" t="str">
        <f t="shared" si="45"/>
        <v>Lab</v>
      </c>
      <c r="AD66" s="6"/>
      <c r="AE66" s="6"/>
      <c r="AG66" s="6"/>
      <c r="AH66" s="6"/>
      <c r="AJ66" s="6"/>
      <c r="AK66" s="6"/>
      <c r="AM66" s="6"/>
      <c r="AN66" s="6"/>
      <c r="AP66" s="6"/>
      <c r="AQ66" s="6"/>
      <c r="AS66" s="6"/>
      <c r="AT66" s="6"/>
      <c r="AV66" s="4"/>
      <c r="AW66" s="6"/>
      <c r="AX66" s="6"/>
      <c r="AY66" s="6"/>
      <c r="AZ66" s="6"/>
      <c r="BA66" s="6"/>
      <c r="BB66" s="6"/>
      <c r="BC66" s="4"/>
      <c r="BD66" s="6"/>
      <c r="BE66" s="6"/>
      <c r="BF66" s="4"/>
      <c r="BG66" s="4"/>
    </row>
    <row r="67" spans="1:59" ht="13.2" customHeight="1" x14ac:dyDescent="0.25">
      <c r="A67" s="3"/>
      <c r="B67" s="3" t="s">
        <v>295</v>
      </c>
      <c r="C67" s="52" t="s">
        <v>566</v>
      </c>
      <c r="D67" s="39">
        <v>45560</v>
      </c>
      <c r="E67" s="3">
        <v>29</v>
      </c>
      <c r="F67" s="3" t="s">
        <v>903</v>
      </c>
      <c r="G67" s="2" t="s">
        <v>138</v>
      </c>
      <c r="H67" s="6"/>
      <c r="J67" s="6"/>
      <c r="L67" s="6"/>
      <c r="N67" s="6"/>
      <c r="P67" s="6"/>
      <c r="R67" s="6"/>
      <c r="T67" s="6"/>
      <c r="V67" s="6"/>
      <c r="Y67" s="3" t="s">
        <v>842</v>
      </c>
      <c r="AD67" s="6">
        <v>20</v>
      </c>
      <c r="AE67" s="6">
        <v>46</v>
      </c>
      <c r="AF67" s="7">
        <f t="shared" ref="AF67" si="48">AD67-AE67</f>
        <v>-26</v>
      </c>
      <c r="AG67" s="6">
        <v>23</v>
      </c>
      <c r="AH67" s="6">
        <v>53</v>
      </c>
      <c r="AI67" s="7">
        <f t="shared" ref="AI67" si="49">AG67-AH67</f>
        <v>-30</v>
      </c>
      <c r="AJ67" s="6">
        <v>22</v>
      </c>
      <c r="AK67" s="6">
        <v>23</v>
      </c>
      <c r="AL67" s="7">
        <f>AJ67-AK67</f>
        <v>-1</v>
      </c>
      <c r="AM67" s="6">
        <v>29</v>
      </c>
      <c r="AN67" s="6">
        <v>40</v>
      </c>
      <c r="AO67" s="7">
        <f>AM67-AN67</f>
        <v>-11</v>
      </c>
      <c r="AP67" s="6"/>
      <c r="AQ67" s="6"/>
      <c r="AS67" s="6"/>
      <c r="AT67" s="6"/>
      <c r="AV67" s="4" t="s">
        <v>1127</v>
      </c>
      <c r="AW67" s="6">
        <v>18</v>
      </c>
      <c r="AX67" s="6">
        <v>27</v>
      </c>
      <c r="AY67" s="6"/>
      <c r="AZ67" s="6"/>
      <c r="BA67" s="6"/>
      <c r="BB67" s="6"/>
      <c r="BC67" s="4" t="s">
        <v>1035</v>
      </c>
      <c r="BD67" s="6"/>
      <c r="BE67" s="6"/>
      <c r="BF67" s="4"/>
      <c r="BG67" s="4"/>
    </row>
    <row r="68" spans="1:59" ht="13.2" customHeight="1" x14ac:dyDescent="0.25">
      <c r="A68" s="3"/>
      <c r="B68" s="3" t="s">
        <v>295</v>
      </c>
      <c r="C68" s="52" t="s">
        <v>677</v>
      </c>
      <c r="D68" s="39">
        <v>45563</v>
      </c>
      <c r="E68" s="3">
        <v>2</v>
      </c>
      <c r="F68" s="3" t="s">
        <v>821</v>
      </c>
      <c r="H68" s="6"/>
      <c r="J68" s="6"/>
      <c r="L68" s="6"/>
      <c r="N68" s="6"/>
      <c r="P68" s="6"/>
      <c r="R68" s="6"/>
      <c r="T68" s="6"/>
      <c r="V68" s="6"/>
      <c r="Y68" s="3" t="s">
        <v>842</v>
      </c>
      <c r="AD68" s="6"/>
      <c r="AE68" s="6"/>
      <c r="AG68" s="6"/>
      <c r="AH68" s="6"/>
      <c r="AJ68" s="6"/>
      <c r="AK68" s="6"/>
      <c r="AM68" s="6"/>
      <c r="AN68" s="6"/>
      <c r="AP68" s="6"/>
      <c r="AQ68" s="6"/>
      <c r="AS68" s="6"/>
      <c r="AT68" s="6"/>
      <c r="AV68" s="4"/>
      <c r="AW68" s="6"/>
      <c r="AX68" s="6"/>
      <c r="AY68" s="6"/>
      <c r="AZ68" s="6"/>
      <c r="BA68" s="6"/>
      <c r="BB68" s="6"/>
      <c r="BC68" s="4"/>
      <c r="BD68" s="6">
        <v>18</v>
      </c>
      <c r="BE68" s="6">
        <v>57</v>
      </c>
      <c r="BF68" s="7">
        <f>BD68-BE68</f>
        <v>-39</v>
      </c>
      <c r="BG68" s="4" t="s">
        <v>871</v>
      </c>
    </row>
    <row r="69" spans="1:59" ht="13.2" customHeight="1" x14ac:dyDescent="0.25">
      <c r="A69" s="3"/>
      <c r="B69" s="3" t="s">
        <v>297</v>
      </c>
      <c r="C69" s="52" t="s">
        <v>339</v>
      </c>
      <c r="D69" s="39">
        <v>45566</v>
      </c>
      <c r="E69" s="3">
        <v>2</v>
      </c>
      <c r="F69" s="3" t="s">
        <v>982</v>
      </c>
      <c r="H69" s="6">
        <v>26</v>
      </c>
      <c r="I69" s="7">
        <v>0</v>
      </c>
      <c r="J69" s="6">
        <v>35</v>
      </c>
      <c r="K69" s="7">
        <v>-2</v>
      </c>
      <c r="L69" s="6">
        <v>12</v>
      </c>
      <c r="M69" s="7">
        <v>0</v>
      </c>
      <c r="N69" s="6">
        <v>4</v>
      </c>
      <c r="O69" s="7">
        <v>0</v>
      </c>
      <c r="P69" s="6">
        <v>15</v>
      </c>
      <c r="Q69" s="7">
        <v>1</v>
      </c>
      <c r="R69" s="6"/>
      <c r="T69" s="6"/>
      <c r="V69" s="6">
        <v>-9</v>
      </c>
      <c r="W69" s="7">
        <v>2</v>
      </c>
      <c r="X69" s="8">
        <f t="shared" ref="X69:X72" si="50">P69-J69</f>
        <v>-20</v>
      </c>
      <c r="Y69" s="3" t="s">
        <v>842</v>
      </c>
      <c r="Z69" s="3" t="s">
        <v>988</v>
      </c>
      <c r="AA69" s="119" t="str">
        <f t="shared" ref="AA69:AA72" si="51">IF((H69=MAX(H69,J69,L69,N69,P69))+(J69=MAX(H69,J69,L69,N69,P69))+(L69=MAX(H69,J69,L69,N69,P69))+(N69=MAX(H69,J69,L69,N69,P69))+(P69=MAX(H69,J69,L69,N69,P69))&gt;1,"",IF(H69=MAX(H69,J69,L69,N69,P69),H$1,IF(J69=MAX(H69,J69,L69,N69,P69),J$1,IF(L69=MAX(H69,J69,L69,N69,P69),L$1,IF(N69=MAX(H69,J69,L69,N69,P69),N$1,P$1)))))</f>
        <v>Lab</v>
      </c>
      <c r="AD69" s="6"/>
      <c r="AE69" s="6"/>
      <c r="AG69" s="6"/>
      <c r="AH69" s="6"/>
      <c r="AJ69" s="6"/>
      <c r="AK69" s="6"/>
      <c r="AM69" s="6"/>
      <c r="AN69" s="6"/>
      <c r="AP69" s="6"/>
      <c r="AQ69" s="6"/>
      <c r="AS69" s="6"/>
      <c r="AT69" s="6"/>
      <c r="AV69" s="4"/>
      <c r="AW69" s="6"/>
      <c r="AX69" s="6"/>
      <c r="AY69" s="6"/>
      <c r="AZ69" s="6"/>
      <c r="BA69" s="6"/>
      <c r="BB69" s="6"/>
      <c r="BC69" s="4"/>
      <c r="BD69" s="6"/>
      <c r="BE69" s="6"/>
      <c r="BF69" s="7"/>
      <c r="BG69" s="4"/>
    </row>
    <row r="70" spans="1:59" ht="13.2" customHeight="1" x14ac:dyDescent="0.25">
      <c r="A70" s="3"/>
      <c r="B70" s="3" t="s">
        <v>297</v>
      </c>
      <c r="C70" s="52" t="s">
        <v>571</v>
      </c>
      <c r="D70" s="39">
        <v>45567</v>
      </c>
      <c r="E70" s="3">
        <v>4</v>
      </c>
      <c r="F70" s="3" t="s">
        <v>1169</v>
      </c>
      <c r="G70" s="2" t="s">
        <v>96</v>
      </c>
      <c r="H70" s="6">
        <v>23</v>
      </c>
      <c r="I70" s="7">
        <v>1</v>
      </c>
      <c r="J70" s="6">
        <v>31</v>
      </c>
      <c r="K70" s="7">
        <v>-1</v>
      </c>
      <c r="L70" s="6">
        <v>13</v>
      </c>
      <c r="M70" s="7">
        <v>0</v>
      </c>
      <c r="N70" s="6">
        <v>7</v>
      </c>
      <c r="O70" s="7">
        <v>0</v>
      </c>
      <c r="P70" s="6">
        <v>18</v>
      </c>
      <c r="Q70" s="7">
        <v>0</v>
      </c>
      <c r="R70" s="6"/>
      <c r="T70" s="6"/>
      <c r="V70" s="6">
        <f>H70-J70</f>
        <v>-8</v>
      </c>
      <c r="W70" s="7">
        <v>2</v>
      </c>
      <c r="X70" s="8">
        <f t="shared" si="50"/>
        <v>-13</v>
      </c>
      <c r="Y70" s="3" t="s">
        <v>1170</v>
      </c>
      <c r="Z70" s="3" t="s">
        <v>988</v>
      </c>
      <c r="AA70" s="119" t="str">
        <f t="shared" si="51"/>
        <v>Lab</v>
      </c>
      <c r="AD70" s="6"/>
      <c r="AE70" s="6"/>
      <c r="AG70" s="6"/>
      <c r="AH70" s="6"/>
      <c r="AJ70" s="6"/>
      <c r="AK70" s="6"/>
      <c r="AM70" s="6"/>
      <c r="AN70" s="6"/>
      <c r="AP70" s="6"/>
      <c r="AQ70" s="6"/>
      <c r="AS70" s="6"/>
      <c r="AT70" s="6"/>
      <c r="AV70" s="4"/>
      <c r="AW70" s="6"/>
      <c r="AX70" s="6"/>
      <c r="AY70" s="6"/>
      <c r="AZ70" s="6"/>
      <c r="BA70" s="6"/>
      <c r="BB70" s="6"/>
      <c r="BC70" s="4"/>
      <c r="BD70" s="6"/>
      <c r="BE70" s="6"/>
      <c r="BF70" s="7"/>
      <c r="BG70" s="4"/>
    </row>
    <row r="71" spans="1:59" ht="13.2" customHeight="1" x14ac:dyDescent="0.25">
      <c r="A71" s="3"/>
      <c r="B71" s="3" t="s">
        <v>297</v>
      </c>
      <c r="C71" s="52" t="s">
        <v>571</v>
      </c>
      <c r="D71" s="39">
        <v>45567</v>
      </c>
      <c r="E71" s="3">
        <v>5</v>
      </c>
      <c r="F71" s="3" t="s">
        <v>1019</v>
      </c>
      <c r="G71" s="2" t="s">
        <v>202</v>
      </c>
      <c r="H71" s="6">
        <v>25</v>
      </c>
      <c r="I71" s="7">
        <v>-1</v>
      </c>
      <c r="J71" s="6">
        <v>30</v>
      </c>
      <c r="K71" s="7">
        <v>0</v>
      </c>
      <c r="L71" s="6">
        <v>13</v>
      </c>
      <c r="M71" s="7">
        <v>2</v>
      </c>
      <c r="N71" s="6">
        <v>7</v>
      </c>
      <c r="O71" s="7">
        <v>0</v>
      </c>
      <c r="P71" s="6">
        <v>20</v>
      </c>
      <c r="Q71" s="7">
        <v>1</v>
      </c>
      <c r="R71" s="6"/>
      <c r="T71" s="6"/>
      <c r="V71" s="6">
        <f>H71-J71</f>
        <v>-5</v>
      </c>
      <c r="W71" s="7">
        <v>-1</v>
      </c>
      <c r="X71" s="8">
        <f t="shared" si="50"/>
        <v>-10</v>
      </c>
      <c r="Y71" s="3" t="s">
        <v>842</v>
      </c>
      <c r="AA71" s="119" t="str">
        <f t="shared" si="51"/>
        <v>Lab</v>
      </c>
      <c r="AD71" s="6">
        <v>23</v>
      </c>
      <c r="AE71" s="6">
        <v>41</v>
      </c>
      <c r="AF71" s="7">
        <f>AD71-AE71</f>
        <v>-18</v>
      </c>
      <c r="AG71" s="6">
        <v>25</v>
      </c>
      <c r="AH71" s="6">
        <v>50</v>
      </c>
      <c r="AI71" s="7">
        <f>AG71-AH71</f>
        <v>-25</v>
      </c>
      <c r="AJ71" s="6">
        <v>21</v>
      </c>
      <c r="AK71" s="6">
        <v>20</v>
      </c>
      <c r="AL71" s="7">
        <f>AJ71-AK71</f>
        <v>1</v>
      </c>
      <c r="AM71" s="6">
        <v>29</v>
      </c>
      <c r="AN71" s="6">
        <v>32</v>
      </c>
      <c r="AO71" s="7">
        <f>AM71-AN71</f>
        <v>-3</v>
      </c>
      <c r="AP71" s="6"/>
      <c r="AQ71" s="6"/>
      <c r="AS71" s="6"/>
      <c r="AT71" s="6"/>
      <c r="AV71" s="4" t="s">
        <v>1087</v>
      </c>
      <c r="AW71" s="6"/>
      <c r="AX71" s="6"/>
      <c r="AY71" s="6"/>
      <c r="AZ71" s="6"/>
      <c r="BA71" s="6"/>
      <c r="BB71" s="6"/>
      <c r="BC71" s="4"/>
      <c r="BD71" s="6"/>
      <c r="BE71" s="6"/>
      <c r="BF71" s="7"/>
      <c r="BG71" s="4"/>
    </row>
    <row r="72" spans="1:59" ht="13.2" customHeight="1" x14ac:dyDescent="0.25">
      <c r="A72" s="3"/>
      <c r="B72" s="3" t="s">
        <v>297</v>
      </c>
      <c r="C72" s="52" t="s">
        <v>697</v>
      </c>
      <c r="D72" s="39">
        <v>45567</v>
      </c>
      <c r="E72" s="3">
        <v>6</v>
      </c>
      <c r="F72" s="3" t="s">
        <v>903</v>
      </c>
      <c r="G72" s="2" t="s">
        <v>138</v>
      </c>
      <c r="H72" s="6">
        <v>24</v>
      </c>
      <c r="J72" s="6">
        <v>31</v>
      </c>
      <c r="L72" s="6">
        <v>11</v>
      </c>
      <c r="N72" s="6">
        <v>8</v>
      </c>
      <c r="P72" s="6">
        <v>20</v>
      </c>
      <c r="R72" s="6"/>
      <c r="T72" s="6"/>
      <c r="V72" s="6">
        <v>-7</v>
      </c>
      <c r="X72" s="8">
        <f t="shared" si="50"/>
        <v>-11</v>
      </c>
      <c r="Y72" s="3" t="s">
        <v>842</v>
      </c>
      <c r="AA72" s="119" t="str">
        <f t="shared" si="51"/>
        <v>Lab</v>
      </c>
      <c r="AD72" s="6">
        <v>18</v>
      </c>
      <c r="AE72" s="6">
        <v>47</v>
      </c>
      <c r="AF72" s="7">
        <f t="shared" ref="AF72:AF76" si="52">AD72-AE72</f>
        <v>-29</v>
      </c>
      <c r="AG72" s="6">
        <v>24</v>
      </c>
      <c r="AH72" s="6">
        <v>52</v>
      </c>
      <c r="AI72" s="7">
        <v>-29</v>
      </c>
      <c r="AJ72" s="6">
        <v>21</v>
      </c>
      <c r="AK72" s="6">
        <v>21</v>
      </c>
      <c r="AL72" s="7">
        <f>AJ72-AK72</f>
        <v>0</v>
      </c>
      <c r="AM72" s="6">
        <v>26</v>
      </c>
      <c r="AN72" s="6">
        <v>42</v>
      </c>
      <c r="AO72" s="7">
        <f>AM72-AN72</f>
        <v>-16</v>
      </c>
      <c r="AP72" s="6"/>
      <c r="AQ72" s="6"/>
      <c r="AS72" s="6"/>
      <c r="AT72" s="6"/>
      <c r="AV72" s="4" t="s">
        <v>1127</v>
      </c>
      <c r="AW72" s="6">
        <v>19</v>
      </c>
      <c r="AX72" s="6">
        <v>25</v>
      </c>
      <c r="AY72" s="6"/>
      <c r="AZ72" s="6"/>
      <c r="BA72" s="6"/>
      <c r="BB72" s="6"/>
      <c r="BC72" s="4" t="s">
        <v>1035</v>
      </c>
      <c r="BD72" s="6"/>
      <c r="BE72" s="6"/>
      <c r="BF72" s="4"/>
      <c r="BG72" s="4"/>
    </row>
    <row r="73" spans="1:59" ht="13.2" customHeight="1" x14ac:dyDescent="0.25">
      <c r="A73" s="3"/>
      <c r="B73" s="3" t="s">
        <v>297</v>
      </c>
      <c r="C73" s="52" t="s">
        <v>591</v>
      </c>
      <c r="D73" s="39">
        <v>45569</v>
      </c>
      <c r="E73" s="3">
        <v>8</v>
      </c>
      <c r="F73" s="3" t="s">
        <v>821</v>
      </c>
      <c r="H73" s="6"/>
      <c r="J73" s="6"/>
      <c r="L73" s="6"/>
      <c r="N73" s="6"/>
      <c r="P73" s="6"/>
      <c r="R73" s="6"/>
      <c r="T73" s="6"/>
      <c r="V73" s="6"/>
      <c r="Y73" s="3" t="s">
        <v>842</v>
      </c>
      <c r="AD73" s="6">
        <v>24</v>
      </c>
      <c r="AE73" s="6">
        <v>66</v>
      </c>
      <c r="AF73" s="7">
        <f t="shared" si="52"/>
        <v>-42</v>
      </c>
      <c r="AG73" s="6">
        <v>27</v>
      </c>
      <c r="AH73" s="6">
        <v>63</v>
      </c>
      <c r="AI73" s="7">
        <f t="shared" ref="AI73" si="53">AG73-AH73</f>
        <v>-36</v>
      </c>
      <c r="AJ73" s="6">
        <v>25</v>
      </c>
      <c r="AK73" s="6">
        <v>32</v>
      </c>
      <c r="AL73" s="7">
        <f>AJ73-AK73</f>
        <v>-7</v>
      </c>
      <c r="AM73" s="6">
        <v>28</v>
      </c>
      <c r="AN73" s="6">
        <v>63</v>
      </c>
      <c r="AO73" s="7">
        <f>AM73-AN73</f>
        <v>-35</v>
      </c>
      <c r="AP73" s="6"/>
      <c r="AQ73" s="6"/>
      <c r="AS73" s="6"/>
      <c r="AT73" s="6"/>
      <c r="AV73" s="4" t="s">
        <v>931</v>
      </c>
      <c r="AW73" s="6"/>
      <c r="AX73" s="6"/>
      <c r="AY73" s="6"/>
      <c r="AZ73" s="6"/>
      <c r="BA73" s="6"/>
      <c r="BB73" s="6"/>
      <c r="BC73" s="4"/>
      <c r="BD73" s="6"/>
      <c r="BE73" s="6"/>
      <c r="BF73" s="4"/>
      <c r="BG73" s="4"/>
    </row>
    <row r="74" spans="1:59" ht="13.2" customHeight="1" x14ac:dyDescent="0.25">
      <c r="A74" s="3"/>
      <c r="B74" s="3" t="s">
        <v>297</v>
      </c>
      <c r="C74" s="52" t="s">
        <v>362</v>
      </c>
      <c r="D74" s="39">
        <v>45569</v>
      </c>
      <c r="E74" s="3">
        <v>7</v>
      </c>
      <c r="F74" s="3" t="s">
        <v>1094</v>
      </c>
      <c r="H74" s="6">
        <v>25</v>
      </c>
      <c r="J74" s="6">
        <v>29</v>
      </c>
      <c r="L74" s="6">
        <v>14</v>
      </c>
      <c r="N74" s="6">
        <v>8</v>
      </c>
      <c r="P74" s="6">
        <v>18</v>
      </c>
      <c r="R74" s="6"/>
      <c r="T74" s="6"/>
      <c r="V74" s="6">
        <f>H74-J74</f>
        <v>-4</v>
      </c>
      <c r="X74" s="8">
        <f t="shared" ref="X74" si="54">P74-J74</f>
        <v>-11</v>
      </c>
      <c r="Y74" s="3" t="s">
        <v>842</v>
      </c>
      <c r="AA74" s="119" t="str">
        <f t="shared" ref="AA74" si="55">IF((H74=MAX(H74,J74,L74,N74,P74))+(J74=MAX(H74,J74,L74,N74,P74))+(L74=MAX(H74,J74,L74,N74,P74))+(N74=MAX(H74,J74,L74,N74,P74))+(P74=MAX(H74,J74,L74,N74,P74))&gt;1,"",IF(H74=MAX(H74,J74,L74,N74,P74),H$1,IF(J74=MAX(H74,J74,L74,N74,P74),J$1,IF(L74=MAX(H74,J74,L74,N74,P74),L$1,IF(N74=MAX(H74,J74,L74,N74,P74),N$1,P$1)))))</f>
        <v>Lab</v>
      </c>
      <c r="AD74" s="6">
        <v>27</v>
      </c>
      <c r="AE74" s="6">
        <v>65</v>
      </c>
      <c r="AF74" s="7">
        <f t="shared" si="52"/>
        <v>-38</v>
      </c>
      <c r="AG74" s="6">
        <v>30</v>
      </c>
      <c r="AH74" s="6">
        <v>61</v>
      </c>
      <c r="AI74" s="7">
        <v>-30</v>
      </c>
      <c r="AJ74" s="6"/>
      <c r="AK74" s="6"/>
      <c r="AM74" s="6"/>
      <c r="AN74" s="6"/>
      <c r="AP74" s="6"/>
      <c r="AQ74" s="6"/>
      <c r="AS74" s="6"/>
      <c r="AT74" s="6"/>
      <c r="AV74" s="4" t="s">
        <v>1095</v>
      </c>
      <c r="AW74" s="6"/>
      <c r="AX74" s="6"/>
      <c r="AY74" s="6"/>
      <c r="AZ74" s="6"/>
      <c r="BA74" s="6"/>
      <c r="BB74" s="6"/>
      <c r="BC74" s="4"/>
      <c r="BD74" s="6"/>
      <c r="BE74" s="6"/>
      <c r="BF74" s="4"/>
      <c r="BG74" s="4"/>
    </row>
    <row r="75" spans="1:59" ht="13.2" customHeight="1" x14ac:dyDescent="0.25">
      <c r="A75" s="3"/>
      <c r="B75" s="3" t="s">
        <v>297</v>
      </c>
      <c r="C75" s="52" t="s">
        <v>362</v>
      </c>
      <c r="D75" s="39">
        <v>45569</v>
      </c>
      <c r="E75" s="3">
        <v>11</v>
      </c>
      <c r="F75" s="3" t="s">
        <v>1132</v>
      </c>
      <c r="H75" s="6"/>
      <c r="I75" s="8"/>
      <c r="J75" s="6"/>
      <c r="K75" s="8"/>
      <c r="L75" s="6"/>
      <c r="M75" s="8"/>
      <c r="N75" s="6"/>
      <c r="O75" s="8"/>
      <c r="P75" s="6"/>
      <c r="Q75" s="8"/>
      <c r="R75" s="6"/>
      <c r="S75" s="8"/>
      <c r="T75" s="6"/>
      <c r="U75" s="8"/>
      <c r="V75" s="6"/>
      <c r="W75" s="8"/>
      <c r="X75" s="8"/>
      <c r="Y75" s="3" t="s">
        <v>842</v>
      </c>
      <c r="AD75" s="6"/>
      <c r="AE75" s="6"/>
      <c r="AG75" s="6">
        <v>26</v>
      </c>
      <c r="AH75" s="6">
        <v>52</v>
      </c>
      <c r="AI75" s="7">
        <f t="shared" ref="AI75" si="56">AG75-AH75</f>
        <v>-26</v>
      </c>
      <c r="AJ75" s="6"/>
      <c r="AK75" s="6"/>
      <c r="AM75" s="6"/>
      <c r="AN75" s="6"/>
      <c r="AP75" s="6"/>
      <c r="AQ75" s="6"/>
      <c r="AS75" s="6"/>
      <c r="AT75" s="6"/>
      <c r="AV75" s="4" t="s">
        <v>1133</v>
      </c>
      <c r="AW75" s="6"/>
      <c r="AX75" s="6"/>
      <c r="AY75" s="6"/>
      <c r="AZ75" s="6"/>
      <c r="BA75" s="6"/>
      <c r="BB75" s="6"/>
      <c r="BC75" s="4"/>
      <c r="BD75" s="6"/>
      <c r="BE75" s="6"/>
      <c r="BF75" s="4"/>
      <c r="BG75" s="4"/>
    </row>
    <row r="76" spans="1:59" ht="13.2" customHeight="1" x14ac:dyDescent="0.25">
      <c r="A76" s="3"/>
      <c r="B76" s="3" t="s">
        <v>297</v>
      </c>
      <c r="C76" s="52" t="s">
        <v>657</v>
      </c>
      <c r="D76" s="39">
        <v>45570</v>
      </c>
      <c r="E76" s="3">
        <v>8</v>
      </c>
      <c r="F76" s="3" t="s">
        <v>1198</v>
      </c>
      <c r="G76" s="2" t="s">
        <v>150</v>
      </c>
      <c r="H76" s="6">
        <v>28</v>
      </c>
      <c r="I76" s="7">
        <v>2</v>
      </c>
      <c r="J76" s="6">
        <v>29</v>
      </c>
      <c r="K76" s="7">
        <v>-1</v>
      </c>
      <c r="L76" s="6">
        <v>11</v>
      </c>
      <c r="M76" s="7">
        <v>-2</v>
      </c>
      <c r="N76" s="6">
        <v>7</v>
      </c>
      <c r="O76" s="7">
        <v>-1</v>
      </c>
      <c r="P76" s="6">
        <v>19</v>
      </c>
      <c r="Q76" s="7">
        <v>1</v>
      </c>
      <c r="R76" s="6"/>
      <c r="T76" s="6"/>
      <c r="V76" s="6">
        <v>-1</v>
      </c>
      <c r="W76" s="7">
        <v>3</v>
      </c>
      <c r="X76" s="8">
        <f t="shared" ref="X76" si="57">P76-J76</f>
        <v>-10</v>
      </c>
      <c r="Y76" s="3" t="s">
        <v>842</v>
      </c>
      <c r="AA76" s="119" t="str">
        <f t="shared" ref="AA76" si="58">IF((H76=MAX(H76,J76,L76,N76,P76))+(J76=MAX(H76,J76,L76,N76,P76))+(L76=MAX(H76,J76,L76,N76,P76))+(N76=MAX(H76,J76,L76,N76,P76))+(P76=MAX(H76,J76,L76,N76,P76))&gt;1,"",IF(H76=MAX(H76,J76,L76,N76,P76),H$1,IF(J76=MAX(H76,J76,L76,N76,P76),J$1,IF(L76=MAX(H76,J76,L76,N76,P76),L$1,IF(N76=MAX(H76,J76,L76,N76,P76),N$1,P$1)))))</f>
        <v>Lab</v>
      </c>
      <c r="AD76" s="6">
        <v>19</v>
      </c>
      <c r="AE76" s="6">
        <v>51</v>
      </c>
      <c r="AF76" s="7">
        <f t="shared" si="52"/>
        <v>-32</v>
      </c>
      <c r="AG76" s="6">
        <v>21</v>
      </c>
      <c r="AH76" s="6">
        <v>54</v>
      </c>
      <c r="AI76" s="7">
        <f t="shared" ref="AI76" si="59">AG76-AH76</f>
        <v>-33</v>
      </c>
      <c r="AJ76" s="6"/>
      <c r="AK76" s="6"/>
      <c r="AM76" s="6"/>
      <c r="AN76" s="6"/>
      <c r="AP76" s="6"/>
      <c r="AQ76" s="6"/>
      <c r="AS76" s="6"/>
      <c r="AT76" s="6"/>
      <c r="AV76" s="4" t="s">
        <v>1211</v>
      </c>
      <c r="AW76" s="6"/>
      <c r="AX76" s="6"/>
      <c r="AY76" s="6"/>
      <c r="AZ76" s="6"/>
      <c r="BA76" s="6"/>
      <c r="BB76" s="6"/>
      <c r="BC76" s="4"/>
      <c r="BD76" s="6">
        <v>15</v>
      </c>
      <c r="BE76" s="6">
        <v>58</v>
      </c>
      <c r="BF76" s="7">
        <f>BD76-BE76</f>
        <v>-43</v>
      </c>
      <c r="BG76" s="4" t="s">
        <v>1211</v>
      </c>
    </row>
    <row r="77" spans="1:59" ht="13.2" customHeight="1" x14ac:dyDescent="0.25">
      <c r="A77" s="3"/>
      <c r="B77" s="3" t="s">
        <v>297</v>
      </c>
      <c r="C77" s="52" t="s">
        <v>657</v>
      </c>
      <c r="D77" s="39">
        <v>45570</v>
      </c>
      <c r="E77" s="3">
        <v>12</v>
      </c>
      <c r="F77" s="3" t="s">
        <v>821</v>
      </c>
      <c r="H77" s="6"/>
      <c r="J77" s="6"/>
      <c r="L77" s="6"/>
      <c r="N77" s="6"/>
      <c r="P77" s="6"/>
      <c r="R77" s="6"/>
      <c r="T77" s="6"/>
      <c r="V77" s="6"/>
      <c r="Y77" s="3" t="s">
        <v>842</v>
      </c>
      <c r="AD77" s="6"/>
      <c r="AE77" s="6"/>
      <c r="AG77" s="6"/>
      <c r="AH77" s="6"/>
      <c r="AJ77" s="6"/>
      <c r="AK77" s="6"/>
      <c r="AM77" s="6"/>
      <c r="AN77" s="6"/>
      <c r="AP77" s="6"/>
      <c r="AQ77" s="6"/>
      <c r="AS77" s="6"/>
      <c r="AT77" s="6"/>
      <c r="AV77" s="4"/>
      <c r="AW77" s="6"/>
      <c r="AX77" s="6"/>
      <c r="AY77" s="6"/>
      <c r="AZ77" s="6"/>
      <c r="BA77" s="6"/>
      <c r="BB77" s="6"/>
      <c r="BC77" s="4"/>
      <c r="BD77" s="6">
        <v>18</v>
      </c>
      <c r="BE77" s="6">
        <v>59</v>
      </c>
      <c r="BF77" s="7">
        <f>BD77-BE77</f>
        <v>-41</v>
      </c>
      <c r="BG77" s="4" t="s">
        <v>871</v>
      </c>
    </row>
    <row r="78" spans="1:59" ht="13.2" customHeight="1" x14ac:dyDescent="0.25">
      <c r="A78" s="3"/>
      <c r="B78" s="3" t="s">
        <v>297</v>
      </c>
      <c r="C78" s="52" t="s">
        <v>506</v>
      </c>
      <c r="D78" s="39">
        <v>45572</v>
      </c>
      <c r="E78" s="3">
        <v>14</v>
      </c>
      <c r="F78" s="3" t="s">
        <v>1163</v>
      </c>
      <c r="H78" s="6">
        <v>24</v>
      </c>
      <c r="I78" s="7">
        <v>2.5</v>
      </c>
      <c r="J78" s="6">
        <v>29</v>
      </c>
      <c r="K78" s="7">
        <v>-4.5999999999999996</v>
      </c>
      <c r="L78" s="6">
        <v>12</v>
      </c>
      <c r="M78" s="7">
        <v>0.1</v>
      </c>
      <c r="N78" s="6">
        <v>9</v>
      </c>
      <c r="O78" s="7">
        <v>0.1</v>
      </c>
      <c r="P78" s="6">
        <v>19</v>
      </c>
      <c r="Q78" s="7">
        <v>2.5</v>
      </c>
      <c r="R78" s="6"/>
      <c r="T78" s="6"/>
      <c r="V78" s="6">
        <f>H78-J78</f>
        <v>-5</v>
      </c>
      <c r="W78" s="7">
        <v>7.1</v>
      </c>
      <c r="X78" s="8">
        <f t="shared" ref="X78:X82" si="60">P78-J78</f>
        <v>-10</v>
      </c>
      <c r="Y78" s="3" t="s">
        <v>842</v>
      </c>
      <c r="Z78" s="3" t="s">
        <v>988</v>
      </c>
      <c r="AA78" s="119" t="str">
        <f t="shared" ref="AA78:AA82" si="61">IF((H78=MAX(H78,J78,L78,N78,P78))+(J78=MAX(H78,J78,L78,N78,P78))+(L78=MAX(H78,J78,L78,N78,P78))+(N78=MAX(H78,J78,L78,N78,P78))+(P78=MAX(H78,J78,L78,N78,P78))&gt;1,"",IF(H78=MAX(H78,J78,L78,N78,P78),H$1,IF(J78=MAX(H78,J78,L78,N78,P78),J$1,IF(L78=MAX(H78,J78,L78,N78,P78),L$1,IF(N78=MAX(H78,J78,L78,N78,P78),N$1,P$1)))))</f>
        <v>Lab</v>
      </c>
      <c r="AD78" s="6"/>
      <c r="AE78" s="6"/>
      <c r="AG78" s="6"/>
      <c r="AH78" s="6"/>
      <c r="AJ78" s="6"/>
      <c r="AK78" s="6"/>
      <c r="AM78" s="6"/>
      <c r="AN78" s="6"/>
      <c r="AP78" s="6"/>
      <c r="AQ78" s="6"/>
      <c r="AS78" s="6"/>
      <c r="AT78" s="6"/>
      <c r="AV78" s="4"/>
      <c r="AW78" s="6"/>
      <c r="AX78" s="6"/>
      <c r="AY78" s="6"/>
      <c r="AZ78" s="6"/>
      <c r="BA78" s="6"/>
      <c r="BB78" s="6"/>
      <c r="BC78" s="4"/>
      <c r="BD78" s="6"/>
      <c r="BE78" s="6"/>
      <c r="BF78" s="7"/>
      <c r="BG78" s="4"/>
    </row>
    <row r="79" spans="1:59" ht="13.2" customHeight="1" x14ac:dyDescent="0.25">
      <c r="A79" s="3"/>
      <c r="B79" s="3" t="s">
        <v>297</v>
      </c>
      <c r="C79" s="52" t="s">
        <v>669</v>
      </c>
      <c r="D79" s="39">
        <v>45574</v>
      </c>
      <c r="E79" s="3">
        <v>11</v>
      </c>
      <c r="F79" s="3" t="s">
        <v>982</v>
      </c>
      <c r="G79" s="2" t="s">
        <v>76</v>
      </c>
      <c r="H79" s="6">
        <v>26</v>
      </c>
      <c r="I79" s="7">
        <v>0</v>
      </c>
      <c r="J79" s="6">
        <v>32</v>
      </c>
      <c r="K79" s="7">
        <v>-3</v>
      </c>
      <c r="L79" s="6">
        <v>13</v>
      </c>
      <c r="M79" s="7">
        <v>1</v>
      </c>
      <c r="N79" s="6">
        <v>5</v>
      </c>
      <c r="O79" s="7">
        <v>1</v>
      </c>
      <c r="P79" s="6">
        <v>18</v>
      </c>
      <c r="Q79" s="7">
        <v>3</v>
      </c>
      <c r="R79" s="6"/>
      <c r="T79" s="6"/>
      <c r="V79" s="6">
        <v>-6</v>
      </c>
      <c r="W79" s="7">
        <v>3</v>
      </c>
      <c r="X79" s="8">
        <f t="shared" si="60"/>
        <v>-14</v>
      </c>
      <c r="Y79" s="3" t="s">
        <v>842</v>
      </c>
      <c r="Z79" s="3" t="s">
        <v>988</v>
      </c>
      <c r="AA79" s="119" t="str">
        <f t="shared" si="61"/>
        <v>Lab</v>
      </c>
      <c r="AD79" s="6">
        <v>30</v>
      </c>
      <c r="AE79" s="6">
        <v>47</v>
      </c>
      <c r="AF79" s="7">
        <v>-16</v>
      </c>
      <c r="AG79" s="6">
        <v>30</v>
      </c>
      <c r="AH79" s="6">
        <v>50</v>
      </c>
      <c r="AI79" s="7">
        <f t="shared" ref="AI79:AI82" si="62">AG79-AH79</f>
        <v>-20</v>
      </c>
      <c r="AJ79" s="6">
        <v>24</v>
      </c>
      <c r="AK79" s="6">
        <v>28</v>
      </c>
      <c r="AL79" s="7">
        <f t="shared" ref="AL79" si="63">AJ79-AK79</f>
        <v>-4</v>
      </c>
      <c r="AM79" s="6">
        <v>34</v>
      </c>
      <c r="AN79" s="6">
        <v>42</v>
      </c>
      <c r="AO79" s="7">
        <f t="shared" ref="AO79" si="64">AM79-AN79</f>
        <v>-8</v>
      </c>
      <c r="AP79" s="6"/>
      <c r="AQ79" s="6"/>
      <c r="AS79" s="6"/>
      <c r="AT79" s="6"/>
      <c r="AV79" s="4" t="s">
        <v>1049</v>
      </c>
      <c r="AW79" s="6"/>
      <c r="AX79" s="6"/>
      <c r="AY79" s="6"/>
      <c r="AZ79" s="6"/>
      <c r="BA79" s="6"/>
      <c r="BB79" s="6"/>
      <c r="BC79" s="4"/>
      <c r="BD79" s="6">
        <v>21</v>
      </c>
      <c r="BE79" s="6">
        <v>50</v>
      </c>
      <c r="BF79" s="7">
        <f>BD79-BE79</f>
        <v>-29</v>
      </c>
      <c r="BG79" s="4" t="s">
        <v>1294</v>
      </c>
    </row>
    <row r="80" spans="1:59" ht="13.2" customHeight="1" x14ac:dyDescent="0.25">
      <c r="A80" s="3"/>
      <c r="B80" s="3" t="s">
        <v>297</v>
      </c>
      <c r="C80" s="52" t="s">
        <v>669</v>
      </c>
      <c r="D80" s="39">
        <v>45574</v>
      </c>
      <c r="E80" s="3">
        <v>11</v>
      </c>
      <c r="F80" s="3" t="s">
        <v>1169</v>
      </c>
      <c r="G80" s="2" t="s">
        <v>96</v>
      </c>
      <c r="H80" s="6">
        <v>24</v>
      </c>
      <c r="I80" s="7">
        <v>1</v>
      </c>
      <c r="J80" s="6">
        <v>29</v>
      </c>
      <c r="K80" s="7">
        <v>-2</v>
      </c>
      <c r="L80" s="6">
        <v>12</v>
      </c>
      <c r="M80" s="7">
        <v>-1</v>
      </c>
      <c r="N80" s="6">
        <v>7</v>
      </c>
      <c r="O80" s="7">
        <v>0</v>
      </c>
      <c r="P80" s="6">
        <v>19</v>
      </c>
      <c r="Q80" s="7">
        <v>1</v>
      </c>
      <c r="R80" s="6"/>
      <c r="T80" s="6"/>
      <c r="V80" s="6">
        <f>H80-J80</f>
        <v>-5</v>
      </c>
      <c r="W80" s="7">
        <v>3</v>
      </c>
      <c r="X80" s="8">
        <f t="shared" si="60"/>
        <v>-10</v>
      </c>
      <c r="Y80" s="3" t="s">
        <v>1170</v>
      </c>
      <c r="Z80" s="3" t="s">
        <v>988</v>
      </c>
      <c r="AA80" s="119" t="str">
        <f t="shared" si="61"/>
        <v>Lab</v>
      </c>
      <c r="AD80" s="6"/>
      <c r="AE80" s="6"/>
      <c r="AG80" s="6"/>
      <c r="AH80" s="6"/>
      <c r="AJ80" s="6"/>
      <c r="AK80" s="6"/>
      <c r="AM80" s="6"/>
      <c r="AN80" s="6"/>
      <c r="AP80" s="6"/>
      <c r="AQ80" s="6"/>
      <c r="AS80" s="6"/>
      <c r="AT80" s="6"/>
      <c r="AV80" s="4"/>
      <c r="AW80" s="6"/>
      <c r="AX80" s="6"/>
      <c r="AY80" s="6"/>
      <c r="AZ80" s="6"/>
      <c r="BA80" s="6"/>
      <c r="BB80" s="6"/>
      <c r="BC80" s="4"/>
      <c r="BD80" s="6"/>
      <c r="BE80" s="6"/>
      <c r="BF80" s="7"/>
      <c r="BG80" s="4"/>
    </row>
    <row r="81" spans="1:74" ht="13.2" customHeight="1" x14ac:dyDescent="0.25">
      <c r="A81" s="3"/>
      <c r="B81" s="3" t="s">
        <v>297</v>
      </c>
      <c r="C81" s="52" t="s">
        <v>669</v>
      </c>
      <c r="D81" s="39">
        <v>45574</v>
      </c>
      <c r="E81" s="3">
        <v>13</v>
      </c>
      <c r="F81" s="3" t="s">
        <v>1198</v>
      </c>
      <c r="G81" s="2" t="s">
        <v>192</v>
      </c>
      <c r="H81" s="6">
        <v>27</v>
      </c>
      <c r="I81" s="7">
        <v>-1</v>
      </c>
      <c r="J81" s="6">
        <v>27</v>
      </c>
      <c r="K81" s="7">
        <v>-2</v>
      </c>
      <c r="L81" s="6">
        <v>13</v>
      </c>
      <c r="M81" s="7">
        <v>2</v>
      </c>
      <c r="N81" s="6">
        <v>7</v>
      </c>
      <c r="O81" s="7">
        <v>0</v>
      </c>
      <c r="P81" s="6">
        <v>21</v>
      </c>
      <c r="Q81" s="7">
        <v>2</v>
      </c>
      <c r="R81" s="6"/>
      <c r="T81" s="6"/>
      <c r="V81" s="6">
        <v>0</v>
      </c>
      <c r="W81" s="7">
        <v>1</v>
      </c>
      <c r="X81" s="8">
        <f t="shared" si="60"/>
        <v>-6</v>
      </c>
      <c r="Y81" s="3" t="s">
        <v>842</v>
      </c>
      <c r="AA81" s="119" t="str">
        <f t="shared" si="61"/>
        <v/>
      </c>
      <c r="AD81" s="6">
        <v>18</v>
      </c>
      <c r="AE81" s="6">
        <v>49</v>
      </c>
      <c r="AF81" s="7">
        <f t="shared" ref="AF81:AF82" si="65">AD81-AE81</f>
        <v>-31</v>
      </c>
      <c r="AG81" s="6">
        <v>18</v>
      </c>
      <c r="AH81" s="6">
        <v>56</v>
      </c>
      <c r="AI81" s="7">
        <f t="shared" si="62"/>
        <v>-38</v>
      </c>
      <c r="AJ81" s="6"/>
      <c r="AK81" s="6"/>
      <c r="AM81" s="6"/>
      <c r="AN81" s="6"/>
      <c r="AP81" s="6"/>
      <c r="AQ81" s="6"/>
      <c r="AS81" s="6"/>
      <c r="AT81" s="6"/>
      <c r="AV81" s="4" t="s">
        <v>1211</v>
      </c>
      <c r="AW81" s="6"/>
      <c r="AX81" s="6"/>
      <c r="AY81" s="6"/>
      <c r="AZ81" s="6"/>
      <c r="BA81" s="6"/>
      <c r="BB81" s="6"/>
      <c r="BC81" s="4"/>
      <c r="BD81" s="6">
        <v>17</v>
      </c>
      <c r="BE81" s="6">
        <v>56</v>
      </c>
      <c r="BF81" s="7">
        <f>BD81-BE81</f>
        <v>-39</v>
      </c>
      <c r="BG81" s="4" t="s">
        <v>1211</v>
      </c>
    </row>
    <row r="82" spans="1:74" ht="13.2" customHeight="1" x14ac:dyDescent="0.25">
      <c r="A82" s="3"/>
      <c r="B82" s="3" t="s">
        <v>297</v>
      </c>
      <c r="C82" s="52" t="s">
        <v>673</v>
      </c>
      <c r="D82" s="39">
        <v>45576</v>
      </c>
      <c r="E82" s="3">
        <v>17</v>
      </c>
      <c r="F82" s="3" t="s">
        <v>1173</v>
      </c>
      <c r="G82" s="2" t="s">
        <v>1295</v>
      </c>
      <c r="H82" s="6">
        <v>25</v>
      </c>
      <c r="J82" s="6">
        <v>29</v>
      </c>
      <c r="L82" s="6">
        <v>14</v>
      </c>
      <c r="N82" s="6">
        <v>7</v>
      </c>
      <c r="P82" s="6">
        <v>19</v>
      </c>
      <c r="R82" s="6"/>
      <c r="T82" s="6"/>
      <c r="V82" s="6">
        <f>H82-J82</f>
        <v>-4</v>
      </c>
      <c r="X82" s="8">
        <f t="shared" si="60"/>
        <v>-10</v>
      </c>
      <c r="Y82" s="3" t="s">
        <v>842</v>
      </c>
      <c r="AA82" s="119" t="str">
        <f t="shared" si="61"/>
        <v>Lab</v>
      </c>
      <c r="AD82" s="6">
        <v>24</v>
      </c>
      <c r="AE82" s="6">
        <v>49</v>
      </c>
      <c r="AF82" s="7">
        <f t="shared" si="65"/>
        <v>-25</v>
      </c>
      <c r="AG82" s="6">
        <v>24</v>
      </c>
      <c r="AH82" s="6">
        <v>50</v>
      </c>
      <c r="AI82" s="7">
        <f t="shared" si="62"/>
        <v>-26</v>
      </c>
      <c r="AJ82" s="6">
        <v>18</v>
      </c>
      <c r="AK82" s="6">
        <v>25</v>
      </c>
      <c r="AL82" s="7">
        <f>AJ82-AK82</f>
        <v>-7</v>
      </c>
      <c r="AM82" s="6">
        <v>27</v>
      </c>
      <c r="AN82" s="6">
        <v>45</v>
      </c>
      <c r="AO82" s="7">
        <f>AM82-AN82</f>
        <v>-18</v>
      </c>
      <c r="AP82" s="6"/>
      <c r="AQ82" s="6"/>
      <c r="AS82" s="6"/>
      <c r="AT82" s="6"/>
      <c r="AV82" s="4" t="s">
        <v>1296</v>
      </c>
      <c r="AW82" s="6"/>
      <c r="AX82" s="6"/>
      <c r="AY82" s="6"/>
      <c r="AZ82" s="6"/>
      <c r="BA82" s="6"/>
      <c r="BB82" s="6"/>
      <c r="BC82" s="4"/>
      <c r="BD82" s="6"/>
      <c r="BE82" s="6"/>
      <c r="BF82" s="7"/>
      <c r="BG82" s="4"/>
    </row>
    <row r="83" spans="1:74" ht="13.2" customHeight="1" x14ac:dyDescent="0.25">
      <c r="A83" s="3"/>
      <c r="B83" s="3" t="s">
        <v>297</v>
      </c>
      <c r="C83" s="52" t="s">
        <v>555</v>
      </c>
      <c r="D83" s="39">
        <v>45577</v>
      </c>
      <c r="E83" s="3">
        <v>24</v>
      </c>
      <c r="F83" s="3" t="s">
        <v>821</v>
      </c>
      <c r="H83" s="6"/>
      <c r="J83" s="6"/>
      <c r="L83" s="6"/>
      <c r="N83" s="6"/>
      <c r="P83" s="6"/>
      <c r="R83" s="6"/>
      <c r="T83" s="6"/>
      <c r="V83" s="6"/>
      <c r="Y83" s="3" t="s">
        <v>842</v>
      </c>
      <c r="AD83" s="6"/>
      <c r="AE83" s="6"/>
      <c r="AG83" s="6"/>
      <c r="AH83" s="6"/>
      <c r="AJ83" s="6"/>
      <c r="AK83" s="6"/>
      <c r="AM83" s="6"/>
      <c r="AN83" s="6"/>
      <c r="AP83" s="6"/>
      <c r="AQ83" s="6"/>
      <c r="AS83" s="6"/>
      <c r="AT83" s="6"/>
      <c r="AV83" s="4"/>
      <c r="AW83" s="6"/>
      <c r="AX83" s="6"/>
      <c r="AY83" s="6"/>
      <c r="AZ83" s="6"/>
      <c r="BA83" s="6"/>
      <c r="BB83" s="6"/>
      <c r="BC83" s="4"/>
      <c r="BD83" s="6">
        <v>18</v>
      </c>
      <c r="BE83" s="6">
        <v>59</v>
      </c>
      <c r="BF83" s="7">
        <f>BD83-BE83</f>
        <v>-41</v>
      </c>
      <c r="BG83" s="4" t="s">
        <v>871</v>
      </c>
    </row>
    <row r="84" spans="1:74" ht="13.2" customHeight="1" x14ac:dyDescent="0.25">
      <c r="A84" s="3"/>
      <c r="B84" s="3" t="s">
        <v>297</v>
      </c>
      <c r="C84" s="52" t="s">
        <v>640</v>
      </c>
      <c r="D84" s="39">
        <v>45581</v>
      </c>
      <c r="E84" s="3">
        <v>18</v>
      </c>
      <c r="F84" s="3" t="s">
        <v>1169</v>
      </c>
      <c r="G84" s="2" t="s">
        <v>96</v>
      </c>
      <c r="H84" s="6">
        <v>25</v>
      </c>
      <c r="I84" s="7">
        <v>1</v>
      </c>
      <c r="J84" s="6">
        <v>28</v>
      </c>
      <c r="K84" s="7">
        <v>-1</v>
      </c>
      <c r="L84" s="6">
        <v>13</v>
      </c>
      <c r="M84" s="7">
        <v>1</v>
      </c>
      <c r="N84" s="6">
        <v>7</v>
      </c>
      <c r="O84" s="7">
        <v>0</v>
      </c>
      <c r="P84" s="6">
        <v>19</v>
      </c>
      <c r="Q84" s="7">
        <v>0</v>
      </c>
      <c r="R84" s="6"/>
      <c r="T84" s="6"/>
      <c r="V84" s="6">
        <f>H84-J84</f>
        <v>-3</v>
      </c>
      <c r="W84" s="7">
        <v>2</v>
      </c>
      <c r="X84" s="8">
        <f t="shared" ref="X84:X85" si="66">P84-J84</f>
        <v>-9</v>
      </c>
      <c r="Y84" s="3" t="s">
        <v>1170</v>
      </c>
      <c r="Z84" s="3" t="s">
        <v>988</v>
      </c>
      <c r="AA84" s="119" t="str">
        <f t="shared" ref="AA84:AA85" si="67">IF((H84=MAX(H84,J84,L84,N84,P84))+(J84=MAX(H84,J84,L84,N84,P84))+(L84=MAX(H84,J84,L84,N84,P84))+(N84=MAX(H84,J84,L84,N84,P84))+(P84=MAX(H84,J84,L84,N84,P84))&gt;1,"",IF(H84=MAX(H84,J84,L84,N84,P84),H$1,IF(J84=MAX(H84,J84,L84,N84,P84),J$1,IF(L84=MAX(H84,J84,L84,N84,P84),L$1,IF(N84=MAX(H84,J84,L84,N84,P84),N$1,P$1)))))</f>
        <v>Lab</v>
      </c>
      <c r="AD84" s="6"/>
      <c r="AE84" s="6"/>
      <c r="AG84" s="6"/>
      <c r="AH84" s="6"/>
      <c r="AJ84" s="6"/>
      <c r="AK84" s="6"/>
      <c r="AM84" s="6"/>
      <c r="AN84" s="6"/>
      <c r="AP84" s="6"/>
      <c r="AQ84" s="6"/>
      <c r="AS84" s="6"/>
      <c r="AT84" s="6"/>
      <c r="AV84" s="4"/>
      <c r="AW84" s="6"/>
      <c r="AX84" s="6"/>
      <c r="AY84" s="6"/>
      <c r="AZ84" s="6"/>
      <c r="BA84" s="6"/>
      <c r="BB84" s="6"/>
      <c r="BC84" s="4"/>
      <c r="BD84" s="6"/>
      <c r="BE84" s="6"/>
      <c r="BF84" s="7"/>
      <c r="BG84" s="4"/>
    </row>
    <row r="85" spans="1:74" ht="13.2" customHeight="1" x14ac:dyDescent="0.25">
      <c r="A85" s="3"/>
      <c r="B85" s="3" t="s">
        <v>297</v>
      </c>
      <c r="C85" s="52" t="s">
        <v>538</v>
      </c>
      <c r="D85" s="39">
        <v>45581</v>
      </c>
      <c r="E85" s="3">
        <v>20</v>
      </c>
      <c r="F85" s="3" t="s">
        <v>903</v>
      </c>
      <c r="G85" s="2" t="s">
        <v>138</v>
      </c>
      <c r="H85" s="6">
        <v>24</v>
      </c>
      <c r="I85" s="7">
        <v>0</v>
      </c>
      <c r="J85" s="6">
        <v>31</v>
      </c>
      <c r="K85" s="7">
        <v>0</v>
      </c>
      <c r="L85" s="6">
        <v>12</v>
      </c>
      <c r="M85" s="7">
        <v>1</v>
      </c>
      <c r="N85" s="6">
        <v>8</v>
      </c>
      <c r="O85" s="7">
        <v>0</v>
      </c>
      <c r="P85" s="6">
        <v>20</v>
      </c>
      <c r="Q85" s="7">
        <v>0</v>
      </c>
      <c r="R85" s="6"/>
      <c r="T85" s="6"/>
      <c r="V85" s="6">
        <v>-7</v>
      </c>
      <c r="W85" s="7">
        <v>0</v>
      </c>
      <c r="X85" s="8">
        <f t="shared" si="66"/>
        <v>-11</v>
      </c>
      <c r="Y85" s="3" t="s">
        <v>842</v>
      </c>
      <c r="AA85" s="119" t="str">
        <f t="shared" si="67"/>
        <v>Lab</v>
      </c>
      <c r="AD85" s="6">
        <v>20</v>
      </c>
      <c r="AE85" s="6">
        <v>45</v>
      </c>
      <c r="AF85" s="7">
        <f>AD85-AE85</f>
        <v>-25</v>
      </c>
      <c r="AG85" s="6">
        <v>21</v>
      </c>
      <c r="AH85" s="6">
        <v>53</v>
      </c>
      <c r="AI85" s="7">
        <v>-31</v>
      </c>
      <c r="AJ85" s="6">
        <v>22</v>
      </c>
      <c r="AK85" s="6">
        <v>20</v>
      </c>
      <c r="AL85" s="7">
        <v>1</v>
      </c>
      <c r="AM85" s="6">
        <v>25</v>
      </c>
      <c r="AN85" s="6">
        <v>39</v>
      </c>
      <c r="AO85" s="7">
        <f>AM85-AN85</f>
        <v>-14</v>
      </c>
      <c r="AP85" s="6"/>
      <c r="AQ85" s="6"/>
      <c r="AS85" s="6"/>
      <c r="AT85" s="6"/>
      <c r="AV85" s="4" t="s">
        <v>1127</v>
      </c>
      <c r="AW85" s="6">
        <v>19</v>
      </c>
      <c r="AX85" s="6">
        <v>25</v>
      </c>
      <c r="AY85" s="6"/>
      <c r="AZ85" s="6"/>
      <c r="BA85" s="6"/>
      <c r="BB85" s="6"/>
      <c r="BC85" s="4" t="s">
        <v>1035</v>
      </c>
      <c r="BD85" s="6"/>
      <c r="BE85" s="6"/>
      <c r="BF85" s="7"/>
      <c r="BG85" s="4"/>
    </row>
    <row r="86" spans="1:74" ht="13.2" customHeight="1" x14ac:dyDescent="0.25">
      <c r="A86" s="3"/>
      <c r="B86" s="3" t="s">
        <v>297</v>
      </c>
      <c r="C86" s="52" t="s">
        <v>437</v>
      </c>
      <c r="D86" s="39">
        <v>45583</v>
      </c>
      <c r="E86" s="3">
        <v>28</v>
      </c>
      <c r="F86" s="3" t="s">
        <v>1284</v>
      </c>
      <c r="H86" s="6"/>
      <c r="I86" s="8"/>
      <c r="J86" s="6"/>
      <c r="K86" s="8"/>
      <c r="L86" s="6"/>
      <c r="M86" s="8"/>
      <c r="N86" s="6"/>
      <c r="O86" s="8"/>
      <c r="P86" s="6"/>
      <c r="Q86" s="8"/>
      <c r="R86" s="6"/>
      <c r="S86" s="8"/>
      <c r="T86" s="6"/>
      <c r="U86" s="8"/>
      <c r="V86" s="6"/>
      <c r="W86" s="8"/>
      <c r="X86" s="8"/>
      <c r="Y86" s="3" t="s">
        <v>842</v>
      </c>
      <c r="Z86" s="3" t="s">
        <v>988</v>
      </c>
      <c r="AD86" s="6">
        <v>28</v>
      </c>
      <c r="AE86" s="6">
        <v>49</v>
      </c>
      <c r="AF86" s="7">
        <f>AD86-AE86</f>
        <v>-21</v>
      </c>
      <c r="AG86" s="6">
        <v>30</v>
      </c>
      <c r="AH86" s="6">
        <v>48</v>
      </c>
      <c r="AI86" s="7">
        <v>-17</v>
      </c>
      <c r="AJ86" s="6">
        <v>22</v>
      </c>
      <c r="AK86" s="6">
        <v>28</v>
      </c>
      <c r="AL86" s="7">
        <v>-5</v>
      </c>
      <c r="AM86" s="6">
        <v>31</v>
      </c>
      <c r="AN86" s="6">
        <v>46</v>
      </c>
      <c r="AO86" s="7">
        <v>-14</v>
      </c>
      <c r="AP86" s="6">
        <v>15</v>
      </c>
      <c r="AQ86" s="6">
        <v>20</v>
      </c>
      <c r="AR86" s="7">
        <f>AP86-AQ86</f>
        <v>-5</v>
      </c>
      <c r="AS86" s="6">
        <v>13</v>
      </c>
      <c r="AT86" s="6">
        <v>20</v>
      </c>
      <c r="AU86" s="7">
        <f>AS86-AT86</f>
        <v>-7</v>
      </c>
      <c r="AV86" s="4" t="s">
        <v>1099</v>
      </c>
      <c r="AW86" s="6">
        <v>32</v>
      </c>
      <c r="AX86" s="6">
        <v>39</v>
      </c>
      <c r="AY86" s="6"/>
      <c r="AZ86" s="6"/>
      <c r="BA86" s="6"/>
      <c r="BB86" s="6"/>
      <c r="BC86" s="4" t="s">
        <v>1146</v>
      </c>
      <c r="BD86" s="6"/>
      <c r="BE86" s="6"/>
      <c r="BF86" s="7"/>
      <c r="BG86" s="4"/>
    </row>
    <row r="87" spans="1:74" ht="13.2" customHeight="1" x14ac:dyDescent="0.25">
      <c r="A87" s="3"/>
      <c r="B87" s="3" t="s">
        <v>297</v>
      </c>
      <c r="C87" s="52" t="s">
        <v>437</v>
      </c>
      <c r="D87" s="39">
        <v>45583</v>
      </c>
      <c r="E87" s="101" t="s">
        <v>1297</v>
      </c>
      <c r="F87" s="3" t="s">
        <v>821</v>
      </c>
      <c r="H87" s="6"/>
      <c r="J87" s="6"/>
      <c r="L87" s="6"/>
      <c r="N87" s="6"/>
      <c r="P87" s="6"/>
      <c r="R87" s="6"/>
      <c r="T87" s="6"/>
      <c r="V87" s="6"/>
      <c r="Y87" s="3" t="s">
        <v>842</v>
      </c>
      <c r="AD87" s="6"/>
      <c r="AE87" s="6"/>
      <c r="AG87" s="6"/>
      <c r="AH87" s="6"/>
      <c r="AJ87" s="6"/>
      <c r="AK87" s="6"/>
      <c r="AM87" s="6"/>
      <c r="AN87" s="6"/>
      <c r="AP87" s="6"/>
      <c r="AQ87" s="6"/>
      <c r="AS87" s="6"/>
      <c r="AT87" s="6"/>
      <c r="AV87" s="4"/>
      <c r="AW87" s="6"/>
      <c r="AX87" s="6"/>
      <c r="AY87" s="6"/>
      <c r="AZ87" s="6"/>
      <c r="BA87" s="6"/>
      <c r="BB87" s="6"/>
      <c r="BC87" s="4"/>
      <c r="BD87" s="6">
        <v>14</v>
      </c>
      <c r="BE87" s="6">
        <v>63</v>
      </c>
      <c r="BF87" s="7">
        <f>BD87-BE87</f>
        <v>-49</v>
      </c>
      <c r="BG87" s="4" t="s">
        <v>871</v>
      </c>
    </row>
    <row r="88" spans="1:74" ht="13.2" customHeight="1" x14ac:dyDescent="0.25">
      <c r="A88" s="3"/>
      <c r="B88" s="3" t="s">
        <v>297</v>
      </c>
      <c r="C88" s="52" t="s">
        <v>597</v>
      </c>
      <c r="D88" s="39">
        <v>45584</v>
      </c>
      <c r="E88" s="3">
        <v>24</v>
      </c>
      <c r="F88" s="3" t="s">
        <v>821</v>
      </c>
      <c r="H88" s="6"/>
      <c r="J88" s="6"/>
      <c r="L88" s="6"/>
      <c r="N88" s="6"/>
      <c r="P88" s="6"/>
      <c r="R88" s="6"/>
      <c r="T88" s="6"/>
      <c r="V88" s="6"/>
      <c r="Y88" s="3" t="s">
        <v>842</v>
      </c>
      <c r="AD88" s="6"/>
      <c r="AE88" s="6"/>
      <c r="AG88" s="6">
        <v>26</v>
      </c>
      <c r="AH88" s="6">
        <v>58</v>
      </c>
      <c r="AI88" s="7">
        <f t="shared" ref="AI88" si="68">AG88-AH88</f>
        <v>-32</v>
      </c>
      <c r="AJ88" s="6">
        <v>26</v>
      </c>
      <c r="AK88" s="6">
        <v>23</v>
      </c>
      <c r="AL88" s="7">
        <f>AJ88-AK88</f>
        <v>3</v>
      </c>
      <c r="AM88" s="6"/>
      <c r="AN88" s="6"/>
      <c r="AP88" s="6"/>
      <c r="AQ88" s="6"/>
      <c r="AS88" s="6"/>
      <c r="AT88" s="6"/>
      <c r="AV88" s="4" t="s">
        <v>1037</v>
      </c>
      <c r="AW88" s="6"/>
      <c r="AX88" s="6"/>
      <c r="AY88" s="6"/>
      <c r="AZ88" s="6"/>
      <c r="BA88" s="6"/>
      <c r="BB88" s="6"/>
      <c r="BC88" s="4"/>
      <c r="BD88" s="6">
        <v>19</v>
      </c>
      <c r="BE88" s="6">
        <v>59</v>
      </c>
      <c r="BF88" s="7">
        <f>BD88-BE88</f>
        <v>-40</v>
      </c>
      <c r="BG88" s="4" t="s">
        <v>871</v>
      </c>
    </row>
    <row r="89" spans="1:74" ht="13.2" customHeight="1" x14ac:dyDescent="0.25">
      <c r="A89" s="3"/>
      <c r="B89" s="3" t="s">
        <v>297</v>
      </c>
      <c r="C89" s="52" t="s">
        <v>625</v>
      </c>
      <c r="D89" s="39">
        <v>45588</v>
      </c>
      <c r="E89" s="3">
        <v>25</v>
      </c>
      <c r="F89" s="3" t="s">
        <v>1169</v>
      </c>
      <c r="G89" s="2" t="s">
        <v>96</v>
      </c>
      <c r="H89" s="6">
        <v>24</v>
      </c>
      <c r="I89" s="7">
        <v>-1</v>
      </c>
      <c r="J89" s="6">
        <v>29</v>
      </c>
      <c r="K89" s="7">
        <v>1</v>
      </c>
      <c r="L89" s="6">
        <v>13</v>
      </c>
      <c r="M89" s="7">
        <v>0</v>
      </c>
      <c r="N89" s="6">
        <v>7</v>
      </c>
      <c r="O89" s="7">
        <v>0</v>
      </c>
      <c r="P89" s="6">
        <v>19</v>
      </c>
      <c r="Q89" s="7">
        <v>0</v>
      </c>
      <c r="R89" s="6"/>
      <c r="T89" s="6"/>
      <c r="V89" s="6">
        <f>H89-J89</f>
        <v>-5</v>
      </c>
      <c r="W89" s="7">
        <v>-2</v>
      </c>
      <c r="X89" s="8">
        <f t="shared" ref="X89" si="69">P89-J89</f>
        <v>-10</v>
      </c>
      <c r="Y89" s="3" t="s">
        <v>1170</v>
      </c>
      <c r="Z89" s="3" t="s">
        <v>988</v>
      </c>
      <c r="AA89" s="119" t="str">
        <f t="shared" ref="AA89" si="70">IF((H89=MAX(H89,J89,L89,N89,P89))+(J89=MAX(H89,J89,L89,N89,P89))+(L89=MAX(H89,J89,L89,N89,P89))+(N89=MAX(H89,J89,L89,N89,P89))+(P89=MAX(H89,J89,L89,N89,P89))&gt;1,"",IF(H89=MAX(H89,J89,L89,N89,P89),H$1,IF(J89=MAX(H89,J89,L89,N89,P89),J$1,IF(L89=MAX(H89,J89,L89,N89,P89),L$1,IF(N89=MAX(H89,J89,L89,N89,P89),N$1,P$1)))))</f>
        <v>Lab</v>
      </c>
      <c r="AD89" s="6"/>
      <c r="AE89" s="6"/>
      <c r="AG89" s="6"/>
      <c r="AH89" s="6"/>
      <c r="AJ89" s="6"/>
      <c r="AK89" s="6"/>
      <c r="AM89" s="6"/>
      <c r="AN89" s="6"/>
      <c r="AP89" s="6"/>
      <c r="AQ89" s="6"/>
      <c r="AS89" s="6"/>
      <c r="AT89" s="6"/>
      <c r="AV89" s="4"/>
      <c r="AW89" s="6"/>
      <c r="AX89" s="6"/>
      <c r="AY89" s="6"/>
      <c r="AZ89" s="6"/>
      <c r="BA89" s="6"/>
      <c r="BB89" s="6"/>
      <c r="BC89" s="4"/>
      <c r="BD89" s="6"/>
      <c r="BE89" s="6"/>
      <c r="BF89" s="7"/>
      <c r="BG89" s="4"/>
    </row>
    <row r="90" spans="1:74" ht="13.2" customHeight="1" x14ac:dyDescent="0.25">
      <c r="A90" s="3"/>
      <c r="B90" s="3" t="s">
        <v>297</v>
      </c>
      <c r="C90" s="52" t="s">
        <v>681</v>
      </c>
      <c r="D90" s="39">
        <v>45591</v>
      </c>
      <c r="E90" s="3"/>
      <c r="F90" s="3" t="s">
        <v>821</v>
      </c>
      <c r="H90" s="6"/>
      <c r="J90" s="6"/>
      <c r="L90" s="6"/>
      <c r="N90" s="6"/>
      <c r="P90" s="6"/>
      <c r="R90" s="6"/>
      <c r="T90" s="6"/>
      <c r="V90" s="6"/>
      <c r="Y90" s="3" t="s">
        <v>842</v>
      </c>
      <c r="AD90" s="6"/>
      <c r="AE90" s="6"/>
      <c r="AG90" s="6"/>
      <c r="AH90" s="6"/>
      <c r="AJ90" s="6"/>
      <c r="AK90" s="6"/>
      <c r="AM90" s="6"/>
      <c r="AN90" s="6"/>
      <c r="AP90" s="6"/>
      <c r="AQ90" s="6"/>
      <c r="AS90" s="6"/>
      <c r="AT90" s="6"/>
      <c r="AV90" s="4"/>
      <c r="AW90" s="6"/>
      <c r="AX90" s="6"/>
      <c r="AY90" s="6"/>
      <c r="AZ90" s="6"/>
      <c r="BA90" s="6"/>
      <c r="BB90" s="6"/>
      <c r="BC90" s="4"/>
      <c r="BD90" s="6">
        <v>20</v>
      </c>
      <c r="BE90" s="6">
        <v>59</v>
      </c>
      <c r="BF90" s="7">
        <f>BD90-BE90</f>
        <v>-39</v>
      </c>
      <c r="BG90" s="4" t="s">
        <v>871</v>
      </c>
    </row>
    <row r="91" spans="1:74" ht="13.2" customHeight="1" x14ac:dyDescent="0.25">
      <c r="A91" s="3"/>
      <c r="B91" s="3" t="s">
        <v>297</v>
      </c>
      <c r="C91" s="52" t="s">
        <v>587</v>
      </c>
      <c r="D91" s="39">
        <v>45595</v>
      </c>
      <c r="E91" s="3">
        <v>1</v>
      </c>
      <c r="F91" s="3" t="s">
        <v>1019</v>
      </c>
      <c r="G91" s="2" t="s">
        <v>202</v>
      </c>
      <c r="H91" s="6">
        <v>29</v>
      </c>
      <c r="I91" s="7">
        <v>4</v>
      </c>
      <c r="J91" s="6">
        <v>28</v>
      </c>
      <c r="K91" s="7">
        <v>-2</v>
      </c>
      <c r="L91" s="6">
        <v>13</v>
      </c>
      <c r="M91" s="7">
        <v>0</v>
      </c>
      <c r="N91" s="6">
        <v>8</v>
      </c>
      <c r="O91" s="7">
        <v>1</v>
      </c>
      <c r="P91" s="6">
        <v>17</v>
      </c>
      <c r="Q91" s="7">
        <v>-3</v>
      </c>
      <c r="R91" s="6"/>
      <c r="T91" s="6"/>
      <c r="V91" s="6">
        <f>H91-J91</f>
        <v>1</v>
      </c>
      <c r="W91" s="7">
        <v>6</v>
      </c>
      <c r="X91" s="8">
        <f t="shared" ref="X91:X93" si="71">P91-J91</f>
        <v>-11</v>
      </c>
      <c r="Y91" s="3" t="s">
        <v>842</v>
      </c>
      <c r="AA91" s="119" t="str">
        <f t="shared" ref="AA91:AA93" si="72">IF((H91=MAX(H91,J91,L91,N91,P91))+(J91=MAX(H91,J91,L91,N91,P91))+(L91=MAX(H91,J91,L91,N91,P91))+(N91=MAX(H91,J91,L91,N91,P91))+(P91=MAX(H91,J91,L91,N91,P91))&gt;1,"",IF(H91=MAX(H91,J91,L91,N91,P91),H$1,IF(J91=MAX(H91,J91,L91,N91,P91),J$1,IF(L91=MAX(H91,J91,L91,N91,P91),L$1,IF(N91=MAX(H91,J91,L91,N91,P91),N$1,P$1)))))</f>
        <v>Con</v>
      </c>
      <c r="AD91" s="6">
        <v>28</v>
      </c>
      <c r="AE91" s="6">
        <v>33</v>
      </c>
      <c r="AF91" s="7">
        <f>AD91-AE91</f>
        <v>-5</v>
      </c>
      <c r="AG91" s="6">
        <v>23</v>
      </c>
      <c r="AH91" s="6">
        <v>49</v>
      </c>
      <c r="AI91" s="7">
        <f>AG91-AH91</f>
        <v>-26</v>
      </c>
      <c r="AJ91" s="6">
        <v>19</v>
      </c>
      <c r="AK91" s="6">
        <v>19</v>
      </c>
      <c r="AL91" s="7">
        <f>AJ91-AK91</f>
        <v>0</v>
      </c>
      <c r="AM91" s="6">
        <v>28</v>
      </c>
      <c r="AN91" s="6">
        <v>35</v>
      </c>
      <c r="AO91" s="7">
        <f>AM91-AN91</f>
        <v>-7</v>
      </c>
      <c r="AP91" s="6"/>
      <c r="AQ91" s="6"/>
      <c r="AS91" s="6"/>
      <c r="AT91" s="6"/>
      <c r="AV91" s="4" t="s">
        <v>1087</v>
      </c>
      <c r="AW91" s="6"/>
      <c r="AX91" s="6"/>
      <c r="AY91" s="6"/>
      <c r="AZ91" s="6"/>
      <c r="BA91" s="6"/>
      <c r="BB91" s="6"/>
      <c r="BC91" s="4"/>
      <c r="BD91" s="6"/>
      <c r="BE91" s="6"/>
      <c r="BF91" s="7"/>
      <c r="BG91" s="4"/>
    </row>
    <row r="92" spans="1:74" ht="13.2" customHeight="1" x14ac:dyDescent="0.25">
      <c r="A92" s="3"/>
      <c r="B92" s="3" t="s">
        <v>297</v>
      </c>
      <c r="C92" s="52" t="s">
        <v>587</v>
      </c>
      <c r="D92" s="39">
        <v>45595</v>
      </c>
      <c r="E92" s="3">
        <v>1</v>
      </c>
      <c r="F92" s="3" t="s">
        <v>1169</v>
      </c>
      <c r="G92" s="2" t="s">
        <v>96</v>
      </c>
      <c r="H92" s="6">
        <v>24</v>
      </c>
      <c r="I92" s="7">
        <v>0</v>
      </c>
      <c r="J92" s="6">
        <v>30</v>
      </c>
      <c r="K92" s="7">
        <v>1</v>
      </c>
      <c r="L92" s="6">
        <v>14</v>
      </c>
      <c r="M92" s="7">
        <v>1</v>
      </c>
      <c r="N92" s="6">
        <v>7</v>
      </c>
      <c r="O92" s="7">
        <v>0</v>
      </c>
      <c r="P92" s="6">
        <v>18</v>
      </c>
      <c r="Q92" s="7">
        <v>-1</v>
      </c>
      <c r="R92" s="6"/>
      <c r="T92" s="6"/>
      <c r="V92" s="6">
        <f>H92-J92</f>
        <v>-6</v>
      </c>
      <c r="W92" s="7">
        <v>-1</v>
      </c>
      <c r="X92" s="8">
        <f t="shared" si="71"/>
        <v>-12</v>
      </c>
      <c r="Y92" s="3" t="s">
        <v>1170</v>
      </c>
      <c r="Z92" s="3" t="s">
        <v>988</v>
      </c>
      <c r="AA92" s="119" t="str">
        <f t="shared" si="72"/>
        <v>Lab</v>
      </c>
      <c r="AD92" s="6"/>
      <c r="AE92" s="6"/>
      <c r="AG92" s="6"/>
      <c r="AH92" s="6"/>
      <c r="AJ92" s="6"/>
      <c r="AK92" s="6"/>
      <c r="AM92" s="6"/>
      <c r="AN92" s="6"/>
      <c r="AP92" s="6"/>
      <c r="AQ92" s="6"/>
      <c r="AS92" s="6"/>
      <c r="AT92" s="6"/>
      <c r="AV92" s="4"/>
      <c r="AW92" s="6"/>
      <c r="AX92" s="6"/>
      <c r="AY92" s="6"/>
      <c r="AZ92" s="6"/>
      <c r="BA92" s="6"/>
      <c r="BB92" s="6"/>
      <c r="BC92" s="4"/>
      <c r="BD92" s="6"/>
      <c r="BE92" s="6"/>
      <c r="BF92" s="7"/>
      <c r="BG92" s="4"/>
    </row>
    <row r="93" spans="1:74" ht="13.2" customHeight="1" x14ac:dyDescent="0.25">
      <c r="A93" s="3"/>
      <c r="B93" s="3" t="s">
        <v>297</v>
      </c>
      <c r="C93" s="52" t="s">
        <v>587</v>
      </c>
      <c r="D93" s="39">
        <v>45595</v>
      </c>
      <c r="E93" s="3">
        <v>3</v>
      </c>
      <c r="F93" s="3" t="s">
        <v>903</v>
      </c>
      <c r="G93" s="2" t="s">
        <v>138</v>
      </c>
      <c r="H93" s="6">
        <v>24</v>
      </c>
      <c r="I93" s="7">
        <v>0</v>
      </c>
      <c r="J93" s="6">
        <v>31</v>
      </c>
      <c r="K93" s="7">
        <v>0</v>
      </c>
      <c r="L93" s="6">
        <v>10</v>
      </c>
      <c r="M93" s="7">
        <v>-2</v>
      </c>
      <c r="N93" s="6">
        <v>10</v>
      </c>
      <c r="O93" s="7">
        <v>2</v>
      </c>
      <c r="P93" s="6">
        <v>20</v>
      </c>
      <c r="Q93" s="7">
        <v>0</v>
      </c>
      <c r="R93" s="6"/>
      <c r="T93" s="6"/>
      <c r="V93" s="6">
        <f>H93-J93</f>
        <v>-7</v>
      </c>
      <c r="W93" s="7">
        <v>0</v>
      </c>
      <c r="X93" s="8">
        <f t="shared" si="71"/>
        <v>-11</v>
      </c>
      <c r="Y93" s="3" t="s">
        <v>842</v>
      </c>
      <c r="AA93" s="119" t="str">
        <f t="shared" si="72"/>
        <v>Lab</v>
      </c>
      <c r="AD93" s="6">
        <v>23</v>
      </c>
      <c r="AE93" s="6">
        <v>45</v>
      </c>
      <c r="AF93" s="7">
        <f>AD93-AE93</f>
        <v>-22</v>
      </c>
      <c r="AG93" s="6">
        <v>26</v>
      </c>
      <c r="AH93" s="6">
        <v>50</v>
      </c>
      <c r="AI93" s="7">
        <f t="shared" ref="AI93:AI94" si="73">AG93-AH93</f>
        <v>-24</v>
      </c>
      <c r="AJ93" s="6">
        <v>23</v>
      </c>
      <c r="AK93" s="6">
        <v>19</v>
      </c>
      <c r="AL93" s="7">
        <f>AJ93-AK93</f>
        <v>4</v>
      </c>
      <c r="AM93" s="6">
        <v>28</v>
      </c>
      <c r="AN93" s="6">
        <v>40</v>
      </c>
      <c r="AO93" s="7">
        <v>-11</v>
      </c>
      <c r="AP93" s="6">
        <v>17</v>
      </c>
      <c r="AQ93" s="6">
        <v>17</v>
      </c>
      <c r="AR93" s="7">
        <f>AP93-AQ93</f>
        <v>0</v>
      </c>
      <c r="AS93" s="6"/>
      <c r="AT93" s="6"/>
      <c r="AV93" s="4" t="s">
        <v>1127</v>
      </c>
      <c r="AW93" s="6">
        <v>20</v>
      </c>
      <c r="AX93" s="6">
        <v>28</v>
      </c>
      <c r="AY93" s="6"/>
      <c r="AZ93" s="6"/>
      <c r="BA93" s="6"/>
      <c r="BB93" s="6"/>
      <c r="BC93" s="4" t="s">
        <v>1035</v>
      </c>
      <c r="BD93" s="6"/>
      <c r="BE93" s="6"/>
      <c r="BF93" s="7"/>
      <c r="BG93" s="4"/>
    </row>
    <row r="94" spans="1:74" ht="13.2" customHeight="1" x14ac:dyDescent="0.25">
      <c r="A94" s="3"/>
      <c r="B94" s="3" t="s">
        <v>297</v>
      </c>
      <c r="C94" s="52" t="s">
        <v>587</v>
      </c>
      <c r="D94" s="39">
        <v>45595</v>
      </c>
      <c r="E94" s="3"/>
      <c r="F94" s="3" t="s">
        <v>821</v>
      </c>
      <c r="H94" s="6"/>
      <c r="J94" s="6"/>
      <c r="L94" s="6"/>
      <c r="N94" s="6"/>
      <c r="P94" s="6"/>
      <c r="R94" s="6"/>
      <c r="T94" s="6"/>
      <c r="V94" s="6"/>
      <c r="Y94" s="3" t="s">
        <v>842</v>
      </c>
      <c r="AD94" s="6"/>
      <c r="AE94" s="6"/>
      <c r="AG94" s="6">
        <v>29</v>
      </c>
      <c r="AH94" s="6">
        <v>63</v>
      </c>
      <c r="AI94" s="7">
        <f t="shared" si="73"/>
        <v>-34</v>
      </c>
      <c r="AJ94" s="6">
        <v>24</v>
      </c>
      <c r="AK94" s="6">
        <v>38</v>
      </c>
      <c r="AL94" s="7">
        <f>AJ94-AK94</f>
        <v>-14</v>
      </c>
      <c r="AM94" s="6">
        <v>26</v>
      </c>
      <c r="AN94" s="6">
        <v>66</v>
      </c>
      <c r="AO94" s="7">
        <f>AM94-AN94</f>
        <v>-40</v>
      </c>
      <c r="AP94" s="6"/>
      <c r="AQ94" s="6"/>
      <c r="AS94" s="6"/>
      <c r="AT94" s="6"/>
      <c r="AV94" s="4" t="s">
        <v>931</v>
      </c>
      <c r="AW94" s="6"/>
      <c r="AX94" s="6"/>
      <c r="AY94" s="6"/>
      <c r="AZ94" s="6"/>
      <c r="BA94" s="6"/>
      <c r="BB94" s="6"/>
      <c r="BC94" s="4"/>
      <c r="BD94" s="6"/>
      <c r="BE94" s="6"/>
      <c r="BF94" s="7"/>
      <c r="BG94" s="4"/>
    </row>
    <row r="95" spans="1:74" ht="13.2" customHeight="1" x14ac:dyDescent="0.25">
      <c r="A95" s="3"/>
      <c r="B95" s="3" t="s">
        <v>297</v>
      </c>
      <c r="C95" s="52" t="s">
        <v>582</v>
      </c>
      <c r="D95" s="39">
        <v>45595</v>
      </c>
      <c r="E95" s="3">
        <v>3</v>
      </c>
      <c r="F95" s="3" t="s">
        <v>1198</v>
      </c>
      <c r="G95" s="2" t="s">
        <v>192</v>
      </c>
      <c r="H95" s="6">
        <v>26</v>
      </c>
      <c r="I95" s="7">
        <v>-1</v>
      </c>
      <c r="J95" s="6">
        <v>28</v>
      </c>
      <c r="K95" s="7">
        <v>1</v>
      </c>
      <c r="L95" s="6">
        <v>14</v>
      </c>
      <c r="M95" s="7">
        <v>1</v>
      </c>
      <c r="N95" s="6">
        <v>8</v>
      </c>
      <c r="O95" s="7">
        <v>1</v>
      </c>
      <c r="P95" s="6">
        <v>18</v>
      </c>
      <c r="Q95" s="7">
        <v>-3</v>
      </c>
      <c r="R95" s="6"/>
      <c r="T95" s="6"/>
      <c r="V95" s="6">
        <f>H95-J95</f>
        <v>-2</v>
      </c>
      <c r="W95" s="7">
        <v>-2</v>
      </c>
      <c r="X95" s="8">
        <f t="shared" ref="X95:X96" si="74">P95-J95</f>
        <v>-10</v>
      </c>
      <c r="Y95" s="3" t="s">
        <v>842</v>
      </c>
      <c r="AA95" s="119" t="str">
        <f t="shared" ref="AA95:AA96" si="75">IF((H95=MAX(H95,J95,L95,N95,P95))+(J95=MAX(H95,J95,L95,N95,P95))+(L95=MAX(H95,J95,L95,N95,P95))+(N95=MAX(H95,J95,L95,N95,P95))+(P95=MAX(H95,J95,L95,N95,P95))&gt;1,"",IF(H95=MAX(H95,J95,L95,N95,P95),H$1,IF(J95=MAX(H95,J95,L95,N95,P95),J$1,IF(L95=MAX(H95,J95,L95,N95,P95),L$1,IF(N95=MAX(H95,J95,L95,N95,P95),N$1,P$1)))))</f>
        <v>Lab</v>
      </c>
      <c r="AD95" s="6"/>
      <c r="AE95" s="6"/>
      <c r="AG95" s="6">
        <v>21</v>
      </c>
      <c r="AH95" s="6">
        <v>51</v>
      </c>
      <c r="AI95" s="7">
        <f t="shared" ref="AI95" si="76">AG95-AH95</f>
        <v>-30</v>
      </c>
      <c r="AJ95" s="6">
        <v>17</v>
      </c>
      <c r="AK95" s="6">
        <v>24</v>
      </c>
      <c r="AL95" s="7">
        <f t="shared" ref="AL95" si="77">AJ95-AK95</f>
        <v>-7</v>
      </c>
      <c r="AM95" s="6"/>
      <c r="AN95" s="6"/>
      <c r="AP95" s="6"/>
      <c r="AQ95" s="6"/>
      <c r="AS95" s="6"/>
      <c r="AT95" s="6"/>
      <c r="AV95" s="4" t="s">
        <v>1211</v>
      </c>
      <c r="AW95" s="6"/>
      <c r="AX95" s="6"/>
      <c r="AY95" s="6"/>
      <c r="AZ95" s="6"/>
      <c r="BA95" s="6"/>
      <c r="BB95" s="6"/>
      <c r="BC95" s="4"/>
      <c r="BD95" s="6"/>
      <c r="BE95" s="6"/>
      <c r="BF95" s="7"/>
      <c r="BG95" s="4"/>
    </row>
    <row r="96" spans="1:74" ht="13.2" customHeight="1" x14ac:dyDescent="0.25">
      <c r="A96" s="3"/>
      <c r="B96" s="3" t="s">
        <v>297</v>
      </c>
      <c r="C96" s="52" t="s">
        <v>1298</v>
      </c>
      <c r="D96" s="39">
        <v>45596</v>
      </c>
      <c r="E96" s="54">
        <v>45654</v>
      </c>
      <c r="F96" s="3" t="s">
        <v>1198</v>
      </c>
      <c r="H96" s="6">
        <v>26</v>
      </c>
      <c r="J96" s="6">
        <v>25</v>
      </c>
      <c r="L96" s="6">
        <v>14</v>
      </c>
      <c r="N96" s="6">
        <v>8</v>
      </c>
      <c r="P96" s="6">
        <v>21</v>
      </c>
      <c r="R96" s="6"/>
      <c r="T96" s="6"/>
      <c r="V96" s="6">
        <f>H96-J96</f>
        <v>1</v>
      </c>
      <c r="X96" s="8">
        <f t="shared" si="74"/>
        <v>-4</v>
      </c>
      <c r="Y96" s="3" t="s">
        <v>842</v>
      </c>
      <c r="AA96" s="119" t="str">
        <f t="shared" si="75"/>
        <v>Con</v>
      </c>
      <c r="AB96" t="s">
        <v>1152</v>
      </c>
      <c r="AD96" s="6"/>
      <c r="AE96" s="6"/>
      <c r="AG96" s="6"/>
      <c r="AH96" s="6"/>
      <c r="AJ96" s="6"/>
      <c r="AK96" s="6"/>
      <c r="AM96" s="6"/>
      <c r="AN96" s="6"/>
      <c r="AP96" s="6"/>
      <c r="AQ96" s="6"/>
      <c r="AS96" s="6"/>
      <c r="AT96" s="6"/>
      <c r="AV96" s="4"/>
      <c r="AW96" s="6"/>
      <c r="AX96" s="6"/>
      <c r="AY96" s="6"/>
      <c r="AZ96" s="6"/>
      <c r="BA96" s="6"/>
      <c r="BB96" s="6"/>
      <c r="BC96" s="4"/>
      <c r="BD96" s="6"/>
      <c r="BE96" s="6"/>
      <c r="BF96" s="7"/>
      <c r="BG96" s="4"/>
      <c r="BI96">
        <v>222</v>
      </c>
      <c r="BJ96" s="50"/>
      <c r="BK96">
        <v>228</v>
      </c>
      <c r="BL96" s="50"/>
      <c r="BM96">
        <v>58</v>
      </c>
      <c r="BN96" s="50"/>
      <c r="BO96">
        <v>2</v>
      </c>
      <c r="BP96" s="50"/>
      <c r="BQ96">
        <v>72</v>
      </c>
      <c r="BS96">
        <v>37</v>
      </c>
      <c r="BT96" s="50"/>
      <c r="BU96">
        <v>4</v>
      </c>
      <c r="BV96" s="50"/>
    </row>
    <row r="97" spans="1:74" ht="13.2" customHeight="1" x14ac:dyDescent="0.25">
      <c r="A97" s="3"/>
      <c r="B97" s="3" t="s">
        <v>296</v>
      </c>
      <c r="C97" s="52" t="s">
        <v>697</v>
      </c>
      <c r="D97" s="39">
        <v>45598</v>
      </c>
      <c r="E97" s="3">
        <v>5</v>
      </c>
      <c r="F97" s="3" t="s">
        <v>821</v>
      </c>
      <c r="H97" s="6"/>
      <c r="J97" s="6"/>
      <c r="L97" s="6"/>
      <c r="N97" s="6"/>
      <c r="P97" s="6"/>
      <c r="R97" s="6"/>
      <c r="T97" s="6"/>
      <c r="V97" s="6"/>
      <c r="Y97" s="3" t="s">
        <v>842</v>
      </c>
      <c r="AD97" s="6"/>
      <c r="AE97" s="6"/>
      <c r="AG97" s="6"/>
      <c r="AH97" s="6"/>
      <c r="AJ97" s="6"/>
      <c r="AK97" s="6"/>
      <c r="AM97" s="6"/>
      <c r="AN97" s="6"/>
      <c r="AP97" s="6"/>
      <c r="AQ97" s="6"/>
      <c r="AS97" s="6"/>
      <c r="AT97" s="6"/>
      <c r="AV97" s="4"/>
      <c r="AW97" s="6"/>
      <c r="AX97" s="6"/>
      <c r="AY97" s="6"/>
      <c r="AZ97" s="6"/>
      <c r="BA97" s="6"/>
      <c r="BB97" s="6"/>
      <c r="BC97" s="4"/>
      <c r="BD97" s="6">
        <v>21</v>
      </c>
      <c r="BE97" s="6">
        <v>55</v>
      </c>
      <c r="BF97" s="7">
        <f>BD97-BE97</f>
        <v>-34</v>
      </c>
      <c r="BG97" s="4" t="s">
        <v>871</v>
      </c>
      <c r="BJ97" s="50"/>
      <c r="BL97" s="7"/>
      <c r="BN97" s="50"/>
      <c r="BP97" s="50"/>
      <c r="BT97" s="50"/>
      <c r="BV97" s="50"/>
    </row>
    <row r="98" spans="1:74" ht="13.2" customHeight="1" x14ac:dyDescent="0.25">
      <c r="A98" s="3"/>
      <c r="B98" s="3" t="s">
        <v>296</v>
      </c>
      <c r="C98" s="52" t="s">
        <v>593</v>
      </c>
      <c r="D98" s="39">
        <v>45602</v>
      </c>
      <c r="E98" s="3">
        <v>8</v>
      </c>
      <c r="F98" s="3" t="s">
        <v>1169</v>
      </c>
      <c r="G98" s="2" t="s">
        <v>96</v>
      </c>
      <c r="H98" s="6">
        <v>25</v>
      </c>
      <c r="I98" s="7">
        <v>1</v>
      </c>
      <c r="J98" s="6">
        <v>29</v>
      </c>
      <c r="K98" s="7">
        <v>-1</v>
      </c>
      <c r="L98" s="6">
        <v>13</v>
      </c>
      <c r="M98" s="7">
        <v>-1</v>
      </c>
      <c r="N98" s="6">
        <v>7</v>
      </c>
      <c r="O98" s="7">
        <v>0</v>
      </c>
      <c r="P98" s="6">
        <v>18</v>
      </c>
      <c r="Q98" s="7">
        <v>0</v>
      </c>
      <c r="R98" s="6"/>
      <c r="T98" s="6"/>
      <c r="V98" s="6">
        <f>H98-J98</f>
        <v>-4</v>
      </c>
      <c r="W98" s="7">
        <v>2</v>
      </c>
      <c r="X98" s="8">
        <f t="shared" ref="X98" si="78">P98-J98</f>
        <v>-11</v>
      </c>
      <c r="Y98" s="3" t="s">
        <v>1170</v>
      </c>
      <c r="Z98" s="3" t="s">
        <v>988</v>
      </c>
      <c r="AA98" s="119" t="str">
        <f t="shared" ref="AA98" si="79">IF((H98=MAX(H98,J98,L98,N98,P98))+(J98=MAX(H98,J98,L98,N98,P98))+(L98=MAX(H98,J98,L98,N98,P98))+(N98=MAX(H98,J98,L98,N98,P98))+(P98=MAX(H98,J98,L98,N98,P98))&gt;1,"",IF(H98=MAX(H98,J98,L98,N98,P98),H$1,IF(J98=MAX(H98,J98,L98,N98,P98),J$1,IF(L98=MAX(H98,J98,L98,N98,P98),L$1,IF(N98=MAX(H98,J98,L98,N98,P98),N$1,P$1)))))</f>
        <v>Lab</v>
      </c>
      <c r="AD98" s="6"/>
      <c r="AE98" s="6"/>
      <c r="AG98" s="6"/>
      <c r="AH98" s="6"/>
      <c r="AJ98" s="6"/>
      <c r="AK98" s="6"/>
      <c r="AM98" s="6"/>
      <c r="AN98" s="6"/>
      <c r="AP98" s="6"/>
      <c r="AQ98" s="6"/>
      <c r="AS98" s="6"/>
      <c r="AT98" s="6"/>
      <c r="AV98" s="4"/>
      <c r="AW98" s="6"/>
      <c r="AX98" s="6"/>
      <c r="AY98" s="6"/>
      <c r="AZ98" s="6"/>
      <c r="BA98" s="6"/>
      <c r="BB98" s="6"/>
      <c r="BC98" s="4"/>
      <c r="BD98" s="6"/>
      <c r="BE98" s="6"/>
      <c r="BF98" s="7"/>
      <c r="BG98" s="4"/>
      <c r="BJ98" s="50"/>
      <c r="BL98" s="7"/>
      <c r="BN98" s="50"/>
      <c r="BP98" s="50"/>
      <c r="BT98" s="50"/>
      <c r="BV98" s="50"/>
    </row>
    <row r="99" spans="1:74" ht="13.2" customHeight="1" x14ac:dyDescent="0.25">
      <c r="A99" s="3"/>
      <c r="B99" s="3" t="s">
        <v>296</v>
      </c>
      <c r="C99" s="52" t="s">
        <v>317</v>
      </c>
      <c r="D99" s="39">
        <v>45604</v>
      </c>
      <c r="E99" s="3">
        <v>14</v>
      </c>
      <c r="F99" s="3" t="s">
        <v>821</v>
      </c>
      <c r="H99" s="6"/>
      <c r="J99" s="6"/>
      <c r="L99" s="6"/>
      <c r="N99" s="6"/>
      <c r="P99" s="6"/>
      <c r="R99" s="6"/>
      <c r="T99" s="6"/>
      <c r="V99" s="6"/>
      <c r="Y99" s="3" t="s">
        <v>842</v>
      </c>
      <c r="AD99" s="6">
        <v>21</v>
      </c>
      <c r="AE99" s="6">
        <v>41</v>
      </c>
      <c r="AF99" s="7">
        <f t="shared" ref="AF99" si="80">AD99-AE99</f>
        <v>-20</v>
      </c>
      <c r="AG99" s="6">
        <v>28</v>
      </c>
      <c r="AH99" s="6">
        <v>61</v>
      </c>
      <c r="AI99" s="7">
        <f t="shared" ref="AI99" si="81">AG99-AH99</f>
        <v>-33</v>
      </c>
      <c r="AJ99" s="6">
        <v>24</v>
      </c>
      <c r="AK99" s="6">
        <v>31</v>
      </c>
      <c r="AL99" s="7">
        <f>AJ99-AK99</f>
        <v>-7</v>
      </c>
      <c r="AM99" s="6">
        <v>30</v>
      </c>
      <c r="AN99" s="6">
        <v>61</v>
      </c>
      <c r="AO99" s="7">
        <f>AM99-AN99</f>
        <v>-31</v>
      </c>
      <c r="AP99" s="6">
        <v>7</v>
      </c>
      <c r="AQ99" s="6">
        <v>14</v>
      </c>
      <c r="AR99" s="7">
        <f>AP99-AQ99</f>
        <v>-7</v>
      </c>
      <c r="AS99" s="6">
        <v>4</v>
      </c>
      <c r="AT99" s="6">
        <v>12</v>
      </c>
      <c r="AU99" s="7">
        <f>AS99-AT99</f>
        <v>-8</v>
      </c>
      <c r="AV99" s="4" t="s">
        <v>931</v>
      </c>
      <c r="AW99" s="6"/>
      <c r="AX99" s="6"/>
      <c r="AY99" s="6"/>
      <c r="AZ99" s="6"/>
      <c r="BA99" s="6"/>
      <c r="BB99" s="6"/>
      <c r="BC99" s="4"/>
      <c r="BD99" s="6"/>
      <c r="BE99" s="6"/>
      <c r="BF99" s="7"/>
      <c r="BG99" s="4"/>
      <c r="BJ99" s="50"/>
      <c r="BL99" s="7"/>
      <c r="BN99" s="50"/>
      <c r="BP99" s="50"/>
      <c r="BT99" s="50"/>
      <c r="BV99" s="50"/>
    </row>
    <row r="100" spans="1:74" ht="13.2" customHeight="1" x14ac:dyDescent="0.25">
      <c r="A100" s="3"/>
      <c r="B100" s="3" t="s">
        <v>296</v>
      </c>
      <c r="C100" s="52" t="s">
        <v>544</v>
      </c>
      <c r="D100" s="39">
        <v>45604</v>
      </c>
      <c r="E100" s="3">
        <v>12</v>
      </c>
      <c r="F100" s="3" t="s">
        <v>1198</v>
      </c>
      <c r="H100" s="6">
        <v>29</v>
      </c>
      <c r="I100" s="7">
        <v>3</v>
      </c>
      <c r="J100" s="6">
        <v>27</v>
      </c>
      <c r="K100" s="7">
        <v>-1</v>
      </c>
      <c r="L100" s="6">
        <v>11</v>
      </c>
      <c r="M100" s="7">
        <v>-3</v>
      </c>
      <c r="N100" s="6">
        <v>8</v>
      </c>
      <c r="O100" s="7">
        <v>0</v>
      </c>
      <c r="P100" s="6">
        <v>19</v>
      </c>
      <c r="Q100" s="7">
        <v>1</v>
      </c>
      <c r="R100" s="6"/>
      <c r="T100" s="6"/>
      <c r="V100" s="6">
        <v>2</v>
      </c>
      <c r="W100" s="7">
        <v>4</v>
      </c>
      <c r="X100" s="8">
        <f t="shared" ref="X100" si="82">P100-J100</f>
        <v>-8</v>
      </c>
      <c r="Y100" s="3" t="s">
        <v>842</v>
      </c>
      <c r="AA100" s="119" t="str">
        <f t="shared" ref="AA100" si="83">IF((H100=MAX(H100,J100,L100,N100,P100))+(J100=MAX(H100,J100,L100,N100,P100))+(L100=MAX(H100,J100,L100,N100,P100))+(N100=MAX(H100,J100,L100,N100,P100))+(P100=MAX(H100,J100,L100,N100,P100))&gt;1,"",IF(H100=MAX(H100,J100,L100,N100,P100),H$1,IF(J100=MAX(H100,J100,L100,N100,P100),J$1,IF(L100=MAX(H100,J100,L100,N100,P100),L$1,IF(N100=MAX(H100,J100,L100,N100,P100),N$1,P$1)))))</f>
        <v>Con</v>
      </c>
      <c r="AD100" s="6">
        <v>17</v>
      </c>
      <c r="AE100" s="6">
        <v>19</v>
      </c>
      <c r="AF100" s="7">
        <v>-3</v>
      </c>
      <c r="AG100" s="6">
        <v>24</v>
      </c>
      <c r="AH100" s="6">
        <v>48</v>
      </c>
      <c r="AI100" s="7">
        <v>-25</v>
      </c>
      <c r="AJ100" s="6">
        <v>16</v>
      </c>
      <c r="AK100" s="6">
        <v>21</v>
      </c>
      <c r="AL100" s="7">
        <f t="shared" ref="AL100" si="84">AJ100-AK100</f>
        <v>-5</v>
      </c>
      <c r="AM100" s="6"/>
      <c r="AN100" s="6"/>
      <c r="AP100" s="6"/>
      <c r="AQ100" s="6"/>
      <c r="AS100" s="6"/>
      <c r="AT100" s="6"/>
      <c r="AV100" s="4" t="s">
        <v>1211</v>
      </c>
      <c r="AW100" s="6"/>
      <c r="AX100" s="6"/>
      <c r="AY100" s="6"/>
      <c r="AZ100" s="6"/>
      <c r="BA100" s="6"/>
      <c r="BB100" s="6"/>
      <c r="BC100" s="4"/>
      <c r="BD100" s="6">
        <v>19</v>
      </c>
      <c r="BE100" s="6">
        <v>54</v>
      </c>
      <c r="BF100" s="7">
        <v>-34</v>
      </c>
      <c r="BG100" s="4" t="s">
        <v>1211</v>
      </c>
      <c r="BJ100" s="50"/>
      <c r="BL100" s="7"/>
      <c r="BN100" s="50"/>
      <c r="BP100" s="50"/>
      <c r="BT100" s="50"/>
      <c r="BV100" s="50"/>
    </row>
    <row r="101" spans="1:74" ht="13.2" customHeight="1" x14ac:dyDescent="0.25">
      <c r="A101" s="3"/>
      <c r="B101" s="3" t="s">
        <v>296</v>
      </c>
      <c r="C101" s="52" t="s">
        <v>544</v>
      </c>
      <c r="D101" s="39">
        <v>45604</v>
      </c>
      <c r="E101" s="3">
        <v>18</v>
      </c>
      <c r="F101" s="3" t="s">
        <v>1132</v>
      </c>
      <c r="H101" s="6"/>
      <c r="J101" s="6"/>
      <c r="L101" s="6"/>
      <c r="N101" s="6"/>
      <c r="P101" s="6"/>
      <c r="R101" s="6"/>
      <c r="T101" s="6"/>
      <c r="V101" s="6"/>
      <c r="Y101" s="3" t="s">
        <v>842</v>
      </c>
      <c r="AD101" s="6">
        <v>21</v>
      </c>
      <c r="AE101" s="6">
        <v>39</v>
      </c>
      <c r="AF101" s="7">
        <f t="shared" ref="AF101" si="85">AD101-AE101</f>
        <v>-18</v>
      </c>
      <c r="AG101" s="6">
        <v>23</v>
      </c>
      <c r="AH101" s="6">
        <v>52</v>
      </c>
      <c r="AI101" s="7">
        <f t="shared" ref="AI101" si="86">AG101-AH101</f>
        <v>-29</v>
      </c>
      <c r="AJ101" s="6">
        <v>21</v>
      </c>
      <c r="AK101" s="6">
        <v>31</v>
      </c>
      <c r="AL101" s="7">
        <f>AJ101-AK101</f>
        <v>-10</v>
      </c>
      <c r="AM101" s="6">
        <v>28</v>
      </c>
      <c r="AN101" s="6">
        <v>48</v>
      </c>
      <c r="AO101" s="7">
        <f>AM101-AN101</f>
        <v>-20</v>
      </c>
      <c r="AP101" s="6">
        <v>17</v>
      </c>
      <c r="AQ101" s="6">
        <v>26</v>
      </c>
      <c r="AR101" s="7">
        <f>AP101-AQ101</f>
        <v>-9</v>
      </c>
      <c r="AS101" s="6">
        <v>16</v>
      </c>
      <c r="AT101" s="6">
        <v>26</v>
      </c>
      <c r="AU101" s="7">
        <f>AS101-AT101</f>
        <v>-10</v>
      </c>
      <c r="AV101" s="4" t="s">
        <v>1133</v>
      </c>
      <c r="AW101" s="6">
        <v>19</v>
      </c>
      <c r="AX101" s="6">
        <v>30</v>
      </c>
      <c r="AY101" s="6"/>
      <c r="AZ101" s="6"/>
      <c r="BA101" s="6"/>
      <c r="BB101" s="6"/>
      <c r="BC101" s="4" t="s">
        <v>1186</v>
      </c>
      <c r="BD101" s="6"/>
      <c r="BE101" s="6"/>
      <c r="BF101" s="7"/>
      <c r="BG101" s="4"/>
      <c r="BJ101" s="50"/>
      <c r="BL101" s="7"/>
      <c r="BN101" s="50"/>
      <c r="BP101" s="50"/>
      <c r="BT101" s="50"/>
      <c r="BV101" s="50"/>
    </row>
    <row r="102" spans="1:74" ht="13.2" customHeight="1" x14ac:dyDescent="0.25">
      <c r="A102" s="3"/>
      <c r="B102" s="3" t="s">
        <v>296</v>
      </c>
      <c r="C102" s="52" t="s">
        <v>623</v>
      </c>
      <c r="D102" s="39">
        <v>45605</v>
      </c>
      <c r="E102" s="3">
        <v>13</v>
      </c>
      <c r="F102" s="3" t="s">
        <v>821</v>
      </c>
      <c r="H102" s="6"/>
      <c r="J102" s="6"/>
      <c r="L102" s="6"/>
      <c r="N102" s="6"/>
      <c r="P102" s="6"/>
      <c r="R102" s="6"/>
      <c r="T102" s="6"/>
      <c r="V102" s="6"/>
      <c r="Y102" s="3" t="s">
        <v>842</v>
      </c>
      <c r="AD102" s="6"/>
      <c r="AE102" s="6"/>
      <c r="AG102" s="6"/>
      <c r="AH102" s="6"/>
      <c r="AJ102" s="6"/>
      <c r="AK102" s="6"/>
      <c r="AM102" s="6"/>
      <c r="AN102" s="6"/>
      <c r="AP102" s="6"/>
      <c r="AQ102" s="6"/>
      <c r="AS102" s="6"/>
      <c r="AT102" s="6"/>
      <c r="AV102" s="4"/>
      <c r="AW102" s="6"/>
      <c r="AX102" s="6"/>
      <c r="AY102" s="6"/>
      <c r="AZ102" s="6"/>
      <c r="BA102" s="6"/>
      <c r="BB102" s="6"/>
      <c r="BC102" s="4"/>
      <c r="BD102" s="6">
        <v>20</v>
      </c>
      <c r="BE102" s="6">
        <v>58</v>
      </c>
      <c r="BF102" s="7">
        <f>BD102-BE102</f>
        <v>-38</v>
      </c>
      <c r="BG102" s="4" t="s">
        <v>871</v>
      </c>
      <c r="BJ102" s="50"/>
      <c r="BL102" s="7"/>
      <c r="BN102" s="50"/>
      <c r="BP102" s="50"/>
      <c r="BT102" s="50"/>
      <c r="BV102" s="50"/>
    </row>
    <row r="103" spans="1:74" ht="13.2" customHeight="1" x14ac:dyDescent="0.25">
      <c r="A103" s="3"/>
      <c r="B103" s="3" t="s">
        <v>296</v>
      </c>
      <c r="C103" s="52" t="s">
        <v>673</v>
      </c>
      <c r="D103" s="39">
        <v>45607</v>
      </c>
      <c r="E103" s="3">
        <v>17</v>
      </c>
      <c r="F103" s="3" t="s">
        <v>903</v>
      </c>
      <c r="G103" s="2" t="s">
        <v>138</v>
      </c>
      <c r="H103" s="6">
        <v>24</v>
      </c>
      <c r="I103" s="7">
        <v>0</v>
      </c>
      <c r="J103" s="6">
        <v>30</v>
      </c>
      <c r="K103" s="7">
        <v>-1</v>
      </c>
      <c r="L103" s="6">
        <v>12</v>
      </c>
      <c r="M103" s="7">
        <v>2</v>
      </c>
      <c r="N103" s="6">
        <v>8</v>
      </c>
      <c r="O103" s="7">
        <v>-2</v>
      </c>
      <c r="P103" s="6">
        <v>21</v>
      </c>
      <c r="Q103" s="7">
        <v>1</v>
      </c>
      <c r="R103" s="6"/>
      <c r="T103" s="6"/>
      <c r="V103" s="6">
        <v>-6</v>
      </c>
      <c r="W103" s="7">
        <v>1</v>
      </c>
      <c r="X103" s="8">
        <f t="shared" ref="X103:X105" si="87">P103-J103</f>
        <v>-9</v>
      </c>
      <c r="Y103" s="3" t="s">
        <v>842</v>
      </c>
      <c r="AA103" s="119" t="str">
        <f t="shared" ref="AA103:AA105" si="88">IF((H103=MAX(H103,J103,L103,N103,P103))+(J103=MAX(H103,J103,L103,N103,P103))+(L103=MAX(H103,J103,L103,N103,P103))+(N103=MAX(H103,J103,L103,N103,P103))+(P103=MAX(H103,J103,L103,N103,P103))&gt;1,"",IF(H103=MAX(H103,J103,L103,N103,P103),H$1,IF(J103=MAX(H103,J103,L103,N103,P103),J$1,IF(L103=MAX(H103,J103,L103,N103,P103),L$1,IF(N103=MAX(H103,J103,L103,N103,P103),N$1,P$1)))))</f>
        <v>Lab</v>
      </c>
      <c r="AD103" s="6">
        <v>20</v>
      </c>
      <c r="AE103" s="6">
        <v>25</v>
      </c>
      <c r="AF103" s="7">
        <f>AD103-AE103</f>
        <v>-5</v>
      </c>
      <c r="AG103" s="6">
        <v>25</v>
      </c>
      <c r="AH103" s="6">
        <v>50</v>
      </c>
      <c r="AI103" s="7">
        <v>-24</v>
      </c>
      <c r="AJ103" s="6">
        <v>23</v>
      </c>
      <c r="AK103" s="6">
        <v>19</v>
      </c>
      <c r="AL103" s="7">
        <v>3</v>
      </c>
      <c r="AM103" s="6">
        <v>29</v>
      </c>
      <c r="AN103" s="6">
        <v>37</v>
      </c>
      <c r="AO103" s="7">
        <f>AM103-AN103</f>
        <v>-8</v>
      </c>
      <c r="AP103" s="6"/>
      <c r="AQ103" s="6"/>
      <c r="AS103" s="6"/>
      <c r="AT103" s="6"/>
      <c r="AV103" s="4" t="s">
        <v>1127</v>
      </c>
      <c r="AW103" s="6">
        <v>16</v>
      </c>
      <c r="AX103" s="6">
        <v>28</v>
      </c>
      <c r="AY103" s="6"/>
      <c r="AZ103" s="6"/>
      <c r="BA103" s="6"/>
      <c r="BB103" s="6"/>
      <c r="BC103" s="4" t="s">
        <v>1035</v>
      </c>
      <c r="BD103" s="6"/>
      <c r="BE103" s="6"/>
      <c r="BF103" s="7"/>
      <c r="BG103" s="4"/>
      <c r="BJ103" s="50"/>
      <c r="BL103" s="7"/>
      <c r="BN103" s="50"/>
      <c r="BP103" s="50"/>
      <c r="BT103" s="50"/>
      <c r="BV103" s="50"/>
    </row>
    <row r="104" spans="1:74" ht="13.2" customHeight="1" x14ac:dyDescent="0.25">
      <c r="A104" s="3"/>
      <c r="B104" s="3" t="s">
        <v>296</v>
      </c>
      <c r="C104" s="52" t="s">
        <v>594</v>
      </c>
      <c r="D104" s="39">
        <v>45609</v>
      </c>
      <c r="E104" s="3">
        <v>15</v>
      </c>
      <c r="F104" s="3" t="s">
        <v>1169</v>
      </c>
      <c r="G104" s="2" t="s">
        <v>96</v>
      </c>
      <c r="H104" s="6">
        <v>27</v>
      </c>
      <c r="I104" s="7">
        <v>2</v>
      </c>
      <c r="J104" s="6">
        <v>28</v>
      </c>
      <c r="K104" s="7">
        <v>-1</v>
      </c>
      <c r="L104" s="6">
        <v>13</v>
      </c>
      <c r="M104" s="7">
        <v>0</v>
      </c>
      <c r="N104" s="6">
        <v>7</v>
      </c>
      <c r="O104" s="7">
        <v>0</v>
      </c>
      <c r="P104" s="6">
        <v>17</v>
      </c>
      <c r="Q104" s="7">
        <v>-1</v>
      </c>
      <c r="R104" s="6"/>
      <c r="T104" s="6"/>
      <c r="V104" s="6">
        <f>H104-J104</f>
        <v>-1</v>
      </c>
      <c r="W104" s="7">
        <v>3</v>
      </c>
      <c r="X104" s="8">
        <f t="shared" si="87"/>
        <v>-11</v>
      </c>
      <c r="Y104" s="3" t="s">
        <v>1170</v>
      </c>
      <c r="Z104" s="3" t="s">
        <v>988</v>
      </c>
      <c r="AA104" s="119" t="str">
        <f t="shared" si="88"/>
        <v>Lab</v>
      </c>
      <c r="AD104" s="6"/>
      <c r="AE104" s="6"/>
      <c r="AG104" s="6"/>
      <c r="AH104" s="6"/>
      <c r="AJ104" s="6"/>
      <c r="AK104" s="6"/>
      <c r="AM104" s="6"/>
      <c r="AN104" s="6"/>
      <c r="AP104" s="6"/>
      <c r="AQ104" s="6"/>
      <c r="AS104" s="6"/>
      <c r="AT104" s="6"/>
      <c r="AV104" s="4"/>
      <c r="AW104" s="6"/>
      <c r="AX104" s="6"/>
      <c r="AY104" s="6"/>
      <c r="AZ104" s="6"/>
      <c r="BA104" s="6"/>
      <c r="BB104" s="6"/>
      <c r="BC104" s="4"/>
      <c r="BD104" s="6"/>
      <c r="BE104" s="6"/>
      <c r="BF104" s="7"/>
      <c r="BG104" s="4"/>
      <c r="BJ104" s="50"/>
      <c r="BL104" s="7"/>
      <c r="BN104" s="50"/>
      <c r="BP104" s="50"/>
      <c r="BT104" s="50"/>
      <c r="BV104" s="50"/>
    </row>
    <row r="105" spans="1:74" ht="13.2" customHeight="1" x14ac:dyDescent="0.25">
      <c r="A105" s="3"/>
      <c r="B105" s="3" t="s">
        <v>296</v>
      </c>
      <c r="C105" s="52" t="s">
        <v>594</v>
      </c>
      <c r="D105" s="39">
        <v>45609</v>
      </c>
      <c r="E105" s="3">
        <v>19</v>
      </c>
      <c r="F105" s="3" t="s">
        <v>1173</v>
      </c>
      <c r="G105" s="2" t="s">
        <v>1299</v>
      </c>
      <c r="H105" s="6">
        <v>26</v>
      </c>
      <c r="I105" s="7">
        <v>1</v>
      </c>
      <c r="J105" s="6">
        <v>27</v>
      </c>
      <c r="K105" s="7">
        <v>-2</v>
      </c>
      <c r="L105" s="6">
        <v>12</v>
      </c>
      <c r="M105" s="7">
        <v>-2</v>
      </c>
      <c r="N105" s="6">
        <v>9</v>
      </c>
      <c r="O105" s="7">
        <v>2</v>
      </c>
      <c r="P105" s="6">
        <v>20</v>
      </c>
      <c r="Q105" s="7">
        <v>1</v>
      </c>
      <c r="R105" s="6"/>
      <c r="T105" s="6"/>
      <c r="V105" s="6">
        <f>H105-J105</f>
        <v>-1</v>
      </c>
      <c r="W105" s="7">
        <v>3</v>
      </c>
      <c r="X105" s="8">
        <f t="shared" si="87"/>
        <v>-7</v>
      </c>
      <c r="Y105" s="3" t="s">
        <v>842</v>
      </c>
      <c r="AA105" s="119" t="str">
        <f t="shared" si="88"/>
        <v>Lab</v>
      </c>
      <c r="AD105" s="6">
        <v>26</v>
      </c>
      <c r="AE105" s="6">
        <v>22</v>
      </c>
      <c r="AF105" s="7">
        <f t="shared" ref="AF105:AF108" si="89">AD105-AE105</f>
        <v>4</v>
      </c>
      <c r="AG105" s="6">
        <v>25</v>
      </c>
      <c r="AH105" s="6">
        <v>46</v>
      </c>
      <c r="AI105" s="7">
        <f t="shared" ref="AI105:AI107" si="90">AG105-AH105</f>
        <v>-21</v>
      </c>
      <c r="AJ105" s="6"/>
      <c r="AK105" s="6"/>
      <c r="AM105" s="6"/>
      <c r="AN105" s="6"/>
      <c r="AP105" s="6"/>
      <c r="AQ105" s="6"/>
      <c r="AS105" s="6"/>
      <c r="AT105" s="6"/>
      <c r="AV105" s="4" t="s">
        <v>1226</v>
      </c>
      <c r="AW105" s="6"/>
      <c r="AX105" s="6"/>
      <c r="AY105" s="6"/>
      <c r="AZ105" s="6"/>
      <c r="BA105" s="6"/>
      <c r="BB105" s="6"/>
      <c r="BC105" s="4"/>
      <c r="BD105" s="6"/>
      <c r="BE105" s="6"/>
      <c r="BF105" s="7"/>
      <c r="BG105" s="4"/>
      <c r="BJ105" s="50"/>
      <c r="BL105" s="7"/>
      <c r="BN105" s="50"/>
      <c r="BP105" s="50"/>
      <c r="BT105" s="50"/>
      <c r="BV105" s="50"/>
    </row>
    <row r="106" spans="1:74" ht="13.2" customHeight="1" x14ac:dyDescent="0.25">
      <c r="A106" s="3"/>
      <c r="B106" s="3" t="s">
        <v>296</v>
      </c>
      <c r="C106" s="52" t="s">
        <v>594</v>
      </c>
      <c r="D106" s="39">
        <v>45609</v>
      </c>
      <c r="E106" s="3">
        <v>19</v>
      </c>
      <c r="F106" s="3" t="s">
        <v>1173</v>
      </c>
      <c r="G106" s="2" t="s">
        <v>1299</v>
      </c>
      <c r="H106" s="6"/>
      <c r="J106" s="6"/>
      <c r="L106" s="6"/>
      <c r="N106" s="6"/>
      <c r="P106" s="6"/>
      <c r="R106" s="6"/>
      <c r="T106" s="6"/>
      <c r="V106" s="6"/>
      <c r="Y106" s="3" t="s">
        <v>842</v>
      </c>
      <c r="Z106" s="7"/>
      <c r="AA106" s="7"/>
      <c r="AD106" s="6">
        <v>22</v>
      </c>
      <c r="AE106" s="6">
        <v>23</v>
      </c>
      <c r="AF106" s="7">
        <f t="shared" si="89"/>
        <v>-1</v>
      </c>
      <c r="AG106" s="6">
        <v>25</v>
      </c>
      <c r="AH106" s="6">
        <v>48</v>
      </c>
      <c r="AI106" s="7">
        <f t="shared" si="90"/>
        <v>-23</v>
      </c>
      <c r="AJ106" s="6">
        <v>20</v>
      </c>
      <c r="AK106" s="6">
        <v>21</v>
      </c>
      <c r="AL106" s="7">
        <f>AJ106-AK106</f>
        <v>-1</v>
      </c>
      <c r="AM106" s="6">
        <v>31</v>
      </c>
      <c r="AN106" s="6">
        <v>41</v>
      </c>
      <c r="AO106" s="7">
        <f>AM106-AN106</f>
        <v>-10</v>
      </c>
      <c r="AP106" s="6">
        <v>12</v>
      </c>
      <c r="AQ106" s="6">
        <v>12</v>
      </c>
      <c r="AR106" s="7">
        <f>AP106-AQ106</f>
        <v>0</v>
      </c>
      <c r="AS106" s="6">
        <v>11</v>
      </c>
      <c r="AT106" s="6">
        <v>10</v>
      </c>
      <c r="AU106" s="7">
        <f>AS106-AT106</f>
        <v>1</v>
      </c>
      <c r="AV106" s="4" t="s">
        <v>1300</v>
      </c>
      <c r="AW106" s="6"/>
      <c r="AX106" s="6"/>
      <c r="AY106" s="6"/>
      <c r="AZ106" s="6"/>
      <c r="BA106" s="6"/>
      <c r="BB106" s="6"/>
      <c r="BC106" s="4"/>
      <c r="BD106" s="6"/>
      <c r="BE106" s="6"/>
      <c r="BF106" s="7"/>
      <c r="BG106" s="4"/>
      <c r="BJ106" s="50"/>
      <c r="BL106" s="7"/>
      <c r="BN106" s="50"/>
      <c r="BP106" s="50"/>
      <c r="BT106" s="50"/>
      <c r="BV106" s="50"/>
    </row>
    <row r="107" spans="1:74" ht="13.2" customHeight="1" x14ac:dyDescent="0.25">
      <c r="A107" s="3"/>
      <c r="B107" s="3" t="s">
        <v>296</v>
      </c>
      <c r="C107" s="52" t="s">
        <v>552</v>
      </c>
      <c r="D107" s="39">
        <v>45610</v>
      </c>
      <c r="E107" s="3">
        <v>22</v>
      </c>
      <c r="F107" s="3" t="s">
        <v>1094</v>
      </c>
      <c r="H107" s="6">
        <v>27</v>
      </c>
      <c r="I107" s="7">
        <v>2</v>
      </c>
      <c r="J107" s="6">
        <v>29</v>
      </c>
      <c r="K107" s="7">
        <v>0</v>
      </c>
      <c r="L107" s="6">
        <v>12</v>
      </c>
      <c r="M107" s="7">
        <v>-2</v>
      </c>
      <c r="N107" s="6">
        <v>8</v>
      </c>
      <c r="O107" s="7">
        <v>0</v>
      </c>
      <c r="P107" s="6">
        <v>18</v>
      </c>
      <c r="Q107" s="7">
        <v>0</v>
      </c>
      <c r="R107" s="6"/>
      <c r="T107" s="6"/>
      <c r="V107" s="6">
        <f>H107-J107</f>
        <v>-2</v>
      </c>
      <c r="W107" s="7">
        <v>2</v>
      </c>
      <c r="X107" s="8">
        <f t="shared" ref="X107" si="91">P107-J107</f>
        <v>-11</v>
      </c>
      <c r="Y107" s="3" t="s">
        <v>842</v>
      </c>
      <c r="Z107" s="7"/>
      <c r="AA107" s="119" t="str">
        <f t="shared" ref="AA107" si="92">IF((H107=MAX(H107,J107,L107,N107,P107))+(J107=MAX(H107,J107,L107,N107,P107))+(L107=MAX(H107,J107,L107,N107,P107))+(N107=MAX(H107,J107,L107,N107,P107))+(P107=MAX(H107,J107,L107,N107,P107))&gt;1,"",IF(H107=MAX(H107,J107,L107,N107,P107),H$1,IF(J107=MAX(H107,J107,L107,N107,P107),J$1,IF(L107=MAX(H107,J107,L107,N107,P107),L$1,IF(N107=MAX(H107,J107,L107,N107,P107),N$1,P$1)))))</f>
        <v>Lab</v>
      </c>
      <c r="AD107" s="6">
        <v>24</v>
      </c>
      <c r="AE107" s="6">
        <v>38</v>
      </c>
      <c r="AF107" s="7">
        <f t="shared" si="89"/>
        <v>-14</v>
      </c>
      <c r="AG107" s="6">
        <v>29</v>
      </c>
      <c r="AH107" s="6">
        <v>61</v>
      </c>
      <c r="AI107" s="7">
        <f t="shared" si="90"/>
        <v>-32</v>
      </c>
      <c r="AJ107" s="6"/>
      <c r="AK107" s="6"/>
      <c r="AM107" s="6"/>
      <c r="AN107" s="6"/>
      <c r="AP107" s="6"/>
      <c r="AQ107" s="6"/>
      <c r="AS107" s="6"/>
      <c r="AT107" s="6"/>
      <c r="AV107" s="4" t="s">
        <v>1095</v>
      </c>
      <c r="AW107" s="6"/>
      <c r="AX107" s="6"/>
      <c r="AY107" s="6"/>
      <c r="AZ107" s="6"/>
      <c r="BA107" s="6"/>
      <c r="BB107" s="6"/>
      <c r="BC107" s="4"/>
      <c r="BD107" s="6"/>
      <c r="BE107" s="6"/>
      <c r="BF107" s="7"/>
      <c r="BG107" s="4"/>
      <c r="BJ107" s="50"/>
      <c r="BL107" s="7"/>
      <c r="BN107" s="50"/>
      <c r="BP107" s="50"/>
      <c r="BT107" s="50"/>
      <c r="BV107" s="50"/>
    </row>
    <row r="108" spans="1:74" ht="13.2" customHeight="1" x14ac:dyDescent="0.25">
      <c r="A108" s="3"/>
      <c r="B108" s="3" t="s">
        <v>296</v>
      </c>
      <c r="C108" s="52" t="s">
        <v>538</v>
      </c>
      <c r="D108" s="39">
        <v>45612</v>
      </c>
      <c r="E108" s="3"/>
      <c r="F108" s="3" t="s">
        <v>821</v>
      </c>
      <c r="H108" s="6"/>
      <c r="J108" s="6"/>
      <c r="L108" s="6"/>
      <c r="N108" s="6"/>
      <c r="P108" s="6"/>
      <c r="R108" s="6"/>
      <c r="T108" s="6"/>
      <c r="V108" s="6"/>
      <c r="Y108" s="3" t="s">
        <v>842</v>
      </c>
      <c r="Z108" s="7"/>
      <c r="AA108" s="7"/>
      <c r="AD108" s="6">
        <v>20</v>
      </c>
      <c r="AE108" s="6">
        <v>29</v>
      </c>
      <c r="AF108" s="7">
        <f t="shared" si="89"/>
        <v>-9</v>
      </c>
      <c r="AG108" s="6">
        <v>28</v>
      </c>
      <c r="AH108" s="6">
        <v>55</v>
      </c>
      <c r="AI108" s="7">
        <f>AG108-AH108</f>
        <v>-27</v>
      </c>
      <c r="AJ108" s="6">
        <v>30</v>
      </c>
      <c r="AK108" s="6">
        <v>22</v>
      </c>
      <c r="AL108" s="7">
        <f>AJ108-AK108</f>
        <v>8</v>
      </c>
      <c r="AM108" s="6"/>
      <c r="AN108" s="6"/>
      <c r="AP108" s="6"/>
      <c r="AQ108" s="6"/>
      <c r="AS108" s="6"/>
      <c r="AT108" s="6"/>
      <c r="AV108" s="4" t="s">
        <v>1037</v>
      </c>
      <c r="AW108" s="6"/>
      <c r="AX108" s="6"/>
      <c r="AY108" s="6"/>
      <c r="AZ108" s="6"/>
      <c r="BA108" s="6"/>
      <c r="BB108" s="6"/>
      <c r="BC108" s="4"/>
      <c r="BD108" s="6">
        <v>20</v>
      </c>
      <c r="BE108" s="6">
        <v>56</v>
      </c>
      <c r="BF108" s="7">
        <f>BD108-BE108</f>
        <v>-36</v>
      </c>
      <c r="BG108" s="4" t="s">
        <v>871</v>
      </c>
      <c r="BJ108" s="50"/>
      <c r="BL108" s="7"/>
      <c r="BN108" s="50"/>
      <c r="BP108" s="50"/>
      <c r="BT108" s="50"/>
      <c r="BV108" s="50"/>
    </row>
    <row r="109" spans="1:74" ht="13.2" customHeight="1" x14ac:dyDescent="0.25">
      <c r="A109" s="3"/>
      <c r="B109" s="3" t="s">
        <v>296</v>
      </c>
      <c r="C109" s="52" t="s">
        <v>641</v>
      </c>
      <c r="D109" s="39">
        <v>45615</v>
      </c>
      <c r="E109" s="54">
        <v>45646</v>
      </c>
      <c r="F109" s="3" t="s">
        <v>821</v>
      </c>
      <c r="H109" s="6"/>
      <c r="J109" s="6"/>
      <c r="L109" s="6"/>
      <c r="N109" s="6"/>
      <c r="P109" s="6"/>
      <c r="R109" s="6"/>
      <c r="T109" s="6"/>
      <c r="V109" s="6"/>
      <c r="Y109" s="3" t="s">
        <v>842</v>
      </c>
      <c r="Z109" s="7"/>
      <c r="AA109" s="7"/>
      <c r="AD109" s="6"/>
      <c r="AE109" s="6"/>
      <c r="AG109" s="6"/>
      <c r="AH109" s="6"/>
      <c r="AJ109" s="6"/>
      <c r="AK109" s="6"/>
      <c r="AM109" s="6"/>
      <c r="AN109" s="6"/>
      <c r="AP109" s="6"/>
      <c r="AQ109" s="6"/>
      <c r="AS109" s="6"/>
      <c r="AT109" s="6"/>
      <c r="AV109" s="4"/>
      <c r="AW109" s="6"/>
      <c r="AX109" s="6"/>
      <c r="AY109" s="6"/>
      <c r="AZ109" s="6"/>
      <c r="BA109" s="6"/>
      <c r="BB109" s="6"/>
      <c r="BC109" s="4"/>
      <c r="BD109" s="6">
        <v>15</v>
      </c>
      <c r="BE109" s="6">
        <v>59</v>
      </c>
      <c r="BF109" s="7">
        <f>BD109-BE109</f>
        <v>-44</v>
      </c>
      <c r="BG109" s="4" t="s">
        <v>871</v>
      </c>
      <c r="BJ109" s="50"/>
      <c r="BL109" s="7"/>
      <c r="BN109" s="50"/>
      <c r="BP109" s="50"/>
      <c r="BT109" s="50"/>
      <c r="BV109" s="50"/>
    </row>
    <row r="110" spans="1:74" ht="13.2" customHeight="1" x14ac:dyDescent="0.25">
      <c r="A110" s="3"/>
      <c r="B110" s="3" t="s">
        <v>296</v>
      </c>
      <c r="C110" s="52" t="s">
        <v>597</v>
      </c>
      <c r="D110" s="39">
        <v>45615</v>
      </c>
      <c r="E110" s="3">
        <v>21</v>
      </c>
      <c r="F110" s="3" t="s">
        <v>1198</v>
      </c>
      <c r="H110" s="6">
        <v>28</v>
      </c>
      <c r="I110" s="7">
        <v>-1</v>
      </c>
      <c r="J110" s="6">
        <v>25</v>
      </c>
      <c r="K110" s="7">
        <v>-2</v>
      </c>
      <c r="L110" s="6">
        <v>13</v>
      </c>
      <c r="M110" s="7">
        <v>2</v>
      </c>
      <c r="N110" s="6">
        <v>8</v>
      </c>
      <c r="O110" s="7">
        <v>0</v>
      </c>
      <c r="P110" s="6">
        <v>19</v>
      </c>
      <c r="Q110" s="7">
        <v>0</v>
      </c>
      <c r="R110" s="6"/>
      <c r="T110" s="6"/>
      <c r="V110" s="6">
        <v>3</v>
      </c>
      <c r="W110" s="7">
        <v>1</v>
      </c>
      <c r="X110" s="8">
        <f t="shared" ref="X110:X111" si="93">P110-J110</f>
        <v>-6</v>
      </c>
      <c r="Y110" s="3" t="s">
        <v>842</v>
      </c>
      <c r="AA110" s="119" t="str">
        <f t="shared" ref="AA110:AA111" si="94">IF((H110=MAX(H110,J110,L110,N110,P110))+(J110=MAX(H110,J110,L110,N110,P110))+(L110=MAX(H110,J110,L110,N110,P110))+(N110=MAX(H110,J110,L110,N110,P110))+(P110=MAX(H110,J110,L110,N110,P110))&gt;1,"",IF(H110=MAX(H110,J110,L110,N110,P110),H$1,IF(J110=MAX(H110,J110,L110,N110,P110),J$1,IF(L110=MAX(H110,J110,L110,N110,P110),L$1,IF(N110=MAX(H110,J110,L110,N110,P110),N$1,P$1)))))</f>
        <v>Con</v>
      </c>
      <c r="AD110" s="6"/>
      <c r="AE110" s="6"/>
      <c r="AG110" s="6"/>
      <c r="AH110" s="6"/>
      <c r="AJ110" s="6"/>
      <c r="AK110" s="6"/>
      <c r="AM110" s="6">
        <v>23</v>
      </c>
      <c r="AN110" s="6">
        <v>38</v>
      </c>
      <c r="AO110" s="7">
        <f t="shared" ref="AO110" si="95">AM110-AN110</f>
        <v>-15</v>
      </c>
      <c r="AP110" s="6"/>
      <c r="AQ110" s="6"/>
      <c r="AS110" s="6"/>
      <c r="AT110" s="6"/>
      <c r="AV110" s="4" t="s">
        <v>1211</v>
      </c>
      <c r="AW110" s="6"/>
      <c r="AX110" s="6"/>
      <c r="AY110" s="6"/>
      <c r="AZ110" s="6"/>
      <c r="BA110" s="6"/>
      <c r="BB110" s="6"/>
      <c r="BC110" s="4"/>
      <c r="BD110" s="6"/>
      <c r="BE110" s="6"/>
      <c r="BF110" s="7"/>
      <c r="BG110" s="4"/>
      <c r="BJ110" s="50"/>
      <c r="BL110" s="7"/>
      <c r="BN110" s="50"/>
      <c r="BP110" s="50"/>
      <c r="BT110" s="50"/>
      <c r="BV110" s="50"/>
    </row>
    <row r="111" spans="1:74" ht="13.2" customHeight="1" x14ac:dyDescent="0.25">
      <c r="A111" s="3"/>
      <c r="B111" s="3" t="s">
        <v>296</v>
      </c>
      <c r="C111" s="52" t="s">
        <v>598</v>
      </c>
      <c r="D111" s="39">
        <v>45616</v>
      </c>
      <c r="E111" s="3">
        <v>22</v>
      </c>
      <c r="F111" s="3" t="s">
        <v>1169</v>
      </c>
      <c r="G111" s="2" t="s">
        <v>96</v>
      </c>
      <c r="H111" s="6">
        <v>27</v>
      </c>
      <c r="I111" s="7">
        <v>0</v>
      </c>
      <c r="J111" s="6">
        <v>29</v>
      </c>
      <c r="K111" s="7">
        <v>1</v>
      </c>
      <c r="L111" s="6">
        <v>12</v>
      </c>
      <c r="M111" s="7">
        <v>-1</v>
      </c>
      <c r="N111" s="6">
        <v>7</v>
      </c>
      <c r="O111" s="7">
        <v>0</v>
      </c>
      <c r="P111" s="6">
        <v>17</v>
      </c>
      <c r="Q111" s="7">
        <v>0</v>
      </c>
      <c r="R111" s="6"/>
      <c r="T111" s="6"/>
      <c r="V111" s="6">
        <f>H111-J111</f>
        <v>-2</v>
      </c>
      <c r="W111" s="7">
        <v>-1</v>
      </c>
      <c r="X111" s="8">
        <f t="shared" si="93"/>
        <v>-12</v>
      </c>
      <c r="Y111" s="3" t="s">
        <v>1170</v>
      </c>
      <c r="Z111" s="3" t="s">
        <v>988</v>
      </c>
      <c r="AA111" s="119" t="str">
        <f t="shared" si="94"/>
        <v>Lab</v>
      </c>
      <c r="AD111" s="6"/>
      <c r="AE111" s="6"/>
      <c r="AG111" s="6"/>
      <c r="AH111" s="6"/>
      <c r="AJ111" s="6"/>
      <c r="AK111" s="6"/>
      <c r="AM111" s="6"/>
      <c r="AN111" s="6"/>
      <c r="AP111" s="6"/>
      <c r="AQ111" s="6"/>
      <c r="AS111" s="6"/>
      <c r="AT111" s="6"/>
      <c r="AV111" s="4"/>
      <c r="AW111" s="6"/>
      <c r="AX111" s="6"/>
      <c r="AY111" s="6"/>
      <c r="AZ111" s="6"/>
      <c r="BA111" s="6"/>
      <c r="BB111" s="6"/>
      <c r="BC111" s="4"/>
      <c r="BD111" s="6"/>
      <c r="BE111" s="6"/>
      <c r="BF111" s="7"/>
      <c r="BG111" s="4"/>
      <c r="BJ111" s="50"/>
      <c r="BL111" s="7"/>
      <c r="BN111" s="50"/>
      <c r="BP111" s="50"/>
      <c r="BT111" s="50"/>
      <c r="BV111" s="50"/>
    </row>
    <row r="112" spans="1:74" ht="13.2" customHeight="1" x14ac:dyDescent="0.25">
      <c r="A112" s="3"/>
      <c r="B112" s="3" t="s">
        <v>296</v>
      </c>
      <c r="C112" s="52" t="s">
        <v>338</v>
      </c>
      <c r="D112" s="39">
        <v>45618</v>
      </c>
      <c r="E112" s="3">
        <v>5</v>
      </c>
      <c r="F112" s="3" t="s">
        <v>1132</v>
      </c>
      <c r="H112" s="6"/>
      <c r="J112" s="6"/>
      <c r="L112" s="6"/>
      <c r="N112" s="6"/>
      <c r="P112" s="6"/>
      <c r="R112" s="6"/>
      <c r="T112" s="6"/>
      <c r="V112" s="6"/>
      <c r="Y112" s="3" t="s">
        <v>842</v>
      </c>
      <c r="AD112" s="6"/>
      <c r="AE112" s="6"/>
      <c r="AG112" s="6">
        <v>26</v>
      </c>
      <c r="AH112" s="6">
        <v>45</v>
      </c>
      <c r="AI112" s="7">
        <f t="shared" ref="AI112" si="96">AG112-AH112</f>
        <v>-19</v>
      </c>
      <c r="AJ112" s="6"/>
      <c r="AK112" s="6"/>
      <c r="AM112" s="6"/>
      <c r="AN112" s="6"/>
      <c r="AP112" s="6"/>
      <c r="AQ112" s="6"/>
      <c r="AS112" s="6"/>
      <c r="AT112" s="6"/>
      <c r="AV112" s="4" t="s">
        <v>1287</v>
      </c>
      <c r="AW112" s="6"/>
      <c r="AX112" s="6"/>
      <c r="AY112" s="6"/>
      <c r="AZ112" s="6"/>
      <c r="BA112" s="6"/>
      <c r="BB112" s="6"/>
      <c r="BC112" s="4"/>
      <c r="BD112" s="6"/>
      <c r="BE112" s="6"/>
      <c r="BF112" s="7"/>
      <c r="BG112" s="4"/>
      <c r="BJ112" s="50"/>
      <c r="BL112" s="7"/>
      <c r="BN112" s="50"/>
      <c r="BP112" s="50"/>
      <c r="BT112" s="50"/>
      <c r="BV112" s="50"/>
    </row>
    <row r="113" spans="1:74" ht="13.2" customHeight="1" x14ac:dyDescent="0.25">
      <c r="A113" s="3"/>
      <c r="B113" s="3" t="s">
        <v>296</v>
      </c>
      <c r="C113" s="52" t="s">
        <v>600</v>
      </c>
      <c r="D113" s="39">
        <v>45619</v>
      </c>
      <c r="E113" s="3"/>
      <c r="F113" s="3" t="s">
        <v>821</v>
      </c>
      <c r="H113" s="6"/>
      <c r="J113" s="6"/>
      <c r="L113" s="6"/>
      <c r="N113" s="6"/>
      <c r="P113" s="6"/>
      <c r="R113" s="6"/>
      <c r="T113" s="6"/>
      <c r="V113" s="6"/>
      <c r="Y113" s="3" t="s">
        <v>842</v>
      </c>
      <c r="AD113" s="6"/>
      <c r="AE113" s="6"/>
      <c r="AG113" s="6"/>
      <c r="AH113" s="6"/>
      <c r="AJ113" s="6"/>
      <c r="AK113" s="6"/>
      <c r="AM113" s="6"/>
      <c r="AN113" s="6"/>
      <c r="AP113" s="6"/>
      <c r="AQ113" s="6"/>
      <c r="AS113" s="6"/>
      <c r="AT113" s="6"/>
      <c r="AV113" s="4"/>
      <c r="AW113" s="6"/>
      <c r="AX113" s="6"/>
      <c r="AY113" s="6"/>
      <c r="AZ113" s="6"/>
      <c r="BA113" s="6"/>
      <c r="BB113" s="6"/>
      <c r="BC113" s="4"/>
      <c r="BD113" s="6">
        <v>19</v>
      </c>
      <c r="BE113" s="6">
        <v>58</v>
      </c>
      <c r="BF113" s="7">
        <f>BD113-BE113</f>
        <v>-39</v>
      </c>
      <c r="BG113" s="4" t="s">
        <v>871</v>
      </c>
      <c r="BJ113" s="50"/>
      <c r="BL113" s="7"/>
      <c r="BN113" s="50"/>
      <c r="BP113" s="50"/>
      <c r="BT113" s="50"/>
      <c r="BV113" s="50"/>
    </row>
    <row r="114" spans="1:74" ht="13.2" customHeight="1" x14ac:dyDescent="0.25">
      <c r="A114" s="3"/>
      <c r="B114" s="3" t="s">
        <v>296</v>
      </c>
      <c r="C114" s="52" t="s">
        <v>558</v>
      </c>
      <c r="D114" s="39">
        <v>45622</v>
      </c>
      <c r="E114" s="3">
        <v>28</v>
      </c>
      <c r="F114" s="3" t="s">
        <v>1198</v>
      </c>
      <c r="H114" s="6">
        <v>30</v>
      </c>
      <c r="I114" s="7">
        <v>2</v>
      </c>
      <c r="J114" s="6">
        <v>27</v>
      </c>
      <c r="K114" s="7">
        <v>2</v>
      </c>
      <c r="L114" s="6">
        <v>12</v>
      </c>
      <c r="M114" s="7">
        <v>-1</v>
      </c>
      <c r="N114" s="6">
        <v>8</v>
      </c>
      <c r="O114" s="7">
        <v>0</v>
      </c>
      <c r="P114" s="6">
        <v>18</v>
      </c>
      <c r="Q114" s="7">
        <v>-1</v>
      </c>
      <c r="R114" s="6"/>
      <c r="T114" s="6"/>
      <c r="V114" s="6">
        <v>3</v>
      </c>
      <c r="W114" s="7">
        <v>0</v>
      </c>
      <c r="X114" s="8">
        <f t="shared" ref="X114:X118" si="97">P114-J114</f>
        <v>-9</v>
      </c>
      <c r="Y114" s="3" t="s">
        <v>842</v>
      </c>
      <c r="AA114" s="119" t="str">
        <f t="shared" ref="AA114:AA118" si="98">IF((H114=MAX(H114,J114,L114,N114,P114))+(J114=MAX(H114,J114,L114,N114,P114))+(L114=MAX(H114,J114,L114,N114,P114))+(N114=MAX(H114,J114,L114,N114,P114))+(P114=MAX(H114,J114,L114,N114,P114))&gt;1,"",IF(H114=MAX(H114,J114,L114,N114,P114),H$1,IF(J114=MAX(H114,J114,L114,N114,P114),J$1,IF(L114=MAX(H114,J114,L114,N114,P114),L$1,IF(N114=MAX(H114,J114,L114,N114,P114),N$1,P$1)))))</f>
        <v>Con</v>
      </c>
      <c r="AD114" s="6">
        <v>20</v>
      </c>
      <c r="AE114" s="6">
        <v>26</v>
      </c>
      <c r="AF114" s="7">
        <f t="shared" ref="AF114" si="99">AD114-AE114</f>
        <v>-6</v>
      </c>
      <c r="AG114" s="6">
        <v>23</v>
      </c>
      <c r="AH114" s="6">
        <v>53</v>
      </c>
      <c r="AI114" s="7">
        <f t="shared" ref="AI114" si="100">AG114-AH114</f>
        <v>-30</v>
      </c>
      <c r="AJ114" s="6"/>
      <c r="AK114" s="6"/>
      <c r="AM114" s="6">
        <v>25</v>
      </c>
      <c r="AN114" s="6">
        <v>41</v>
      </c>
      <c r="AO114" s="7">
        <f t="shared" ref="AO114" si="101">AM114-AN114</f>
        <v>-16</v>
      </c>
      <c r="AP114" s="6"/>
      <c r="AQ114" s="6"/>
      <c r="AS114" s="6"/>
      <c r="AT114" s="6"/>
      <c r="AV114" s="4" t="s">
        <v>1211</v>
      </c>
      <c r="AW114" s="6"/>
      <c r="AX114" s="6"/>
      <c r="AY114" s="6"/>
      <c r="AZ114" s="6"/>
      <c r="BA114" s="6"/>
      <c r="BB114" s="6"/>
      <c r="BC114" s="4"/>
      <c r="BD114" s="6"/>
      <c r="BE114" s="6"/>
      <c r="BF114" s="7"/>
      <c r="BG114" s="4"/>
      <c r="BJ114" s="50"/>
      <c r="BL114" s="7"/>
      <c r="BN114" s="50"/>
      <c r="BP114" s="50"/>
      <c r="BT114" s="50"/>
      <c r="BV114" s="50"/>
    </row>
    <row r="115" spans="1:74" ht="13.2" customHeight="1" x14ac:dyDescent="0.25">
      <c r="A115" s="3"/>
      <c r="B115" s="3" t="s">
        <v>296</v>
      </c>
      <c r="C115" s="52" t="s">
        <v>558</v>
      </c>
      <c r="D115" s="39">
        <v>45622</v>
      </c>
      <c r="E115" s="3">
        <v>28</v>
      </c>
      <c r="F115" s="3" t="s">
        <v>1019</v>
      </c>
      <c r="G115" s="2" t="s">
        <v>202</v>
      </c>
      <c r="H115" s="6">
        <v>27</v>
      </c>
      <c r="I115" s="7">
        <v>-2</v>
      </c>
      <c r="J115" s="6">
        <v>29</v>
      </c>
      <c r="K115" s="7">
        <v>1</v>
      </c>
      <c r="L115" s="6">
        <v>12</v>
      </c>
      <c r="M115" s="7">
        <v>-1</v>
      </c>
      <c r="N115" s="6">
        <v>7</v>
      </c>
      <c r="O115" s="7">
        <v>-1</v>
      </c>
      <c r="P115" s="6">
        <v>20</v>
      </c>
      <c r="Q115" s="7">
        <v>3</v>
      </c>
      <c r="R115" s="6"/>
      <c r="T115" s="6"/>
      <c r="V115" s="6">
        <f t="shared" ref="V115:V136" si="102">H115-J115</f>
        <v>-2</v>
      </c>
      <c r="W115" s="7">
        <v>-3</v>
      </c>
      <c r="X115" s="8">
        <f t="shared" si="97"/>
        <v>-9</v>
      </c>
      <c r="Y115" s="3" t="s">
        <v>842</v>
      </c>
      <c r="AA115" s="119" t="str">
        <f t="shared" si="98"/>
        <v>Lab</v>
      </c>
      <c r="AD115" s="6">
        <v>23</v>
      </c>
      <c r="AE115" s="6">
        <v>16</v>
      </c>
      <c r="AF115" s="7">
        <f>AD115-AE115</f>
        <v>7</v>
      </c>
      <c r="AG115" s="6">
        <v>25</v>
      </c>
      <c r="AH115" s="6">
        <v>53</v>
      </c>
      <c r="AI115" s="7">
        <f>AG115-AH115</f>
        <v>-28</v>
      </c>
      <c r="AJ115" s="6">
        <v>23</v>
      </c>
      <c r="AK115" s="6">
        <v>18</v>
      </c>
      <c r="AL115" s="7">
        <f>AJ115-AK115</f>
        <v>5</v>
      </c>
      <c r="AM115" s="6">
        <v>27</v>
      </c>
      <c r="AN115" s="6">
        <v>34</v>
      </c>
      <c r="AO115" s="7">
        <f>AM115-AN115</f>
        <v>-7</v>
      </c>
      <c r="AP115" s="6"/>
      <c r="AQ115" s="6"/>
      <c r="AS115" s="6"/>
      <c r="AT115" s="6"/>
      <c r="AV115" s="4" t="s">
        <v>1087</v>
      </c>
      <c r="AW115" s="6"/>
      <c r="AX115" s="6"/>
      <c r="AY115" s="6"/>
      <c r="AZ115" s="6"/>
      <c r="BA115" s="6"/>
      <c r="BB115" s="6"/>
      <c r="BC115" s="4"/>
      <c r="BD115" s="6"/>
      <c r="BE115" s="6"/>
      <c r="BF115" s="7"/>
      <c r="BG115" s="4"/>
      <c r="BJ115" s="50"/>
      <c r="BL115" s="7"/>
      <c r="BN115" s="50"/>
      <c r="BP115" s="50"/>
      <c r="BT115" s="50"/>
      <c r="BV115" s="50"/>
    </row>
    <row r="116" spans="1:74" ht="13.2" customHeight="1" x14ac:dyDescent="0.25">
      <c r="A116" s="3"/>
      <c r="B116" s="3" t="s">
        <v>296</v>
      </c>
      <c r="C116" s="52" t="s">
        <v>560</v>
      </c>
      <c r="D116" s="39">
        <v>45623</v>
      </c>
      <c r="E116" s="3">
        <v>28</v>
      </c>
      <c r="F116" s="3" t="s">
        <v>1263</v>
      </c>
      <c r="H116" s="6">
        <v>27</v>
      </c>
      <c r="J116" s="6">
        <v>25</v>
      </c>
      <c r="L116" s="6">
        <v>12</v>
      </c>
      <c r="N116" s="6">
        <v>9</v>
      </c>
      <c r="P116" s="6">
        <v>22</v>
      </c>
      <c r="R116" s="6"/>
      <c r="T116" s="6"/>
      <c r="V116" s="6">
        <f t="shared" si="102"/>
        <v>2</v>
      </c>
      <c r="X116" s="8">
        <f t="shared" si="97"/>
        <v>-3</v>
      </c>
      <c r="Y116" s="3" t="s">
        <v>842</v>
      </c>
      <c r="AA116" s="119" t="str">
        <f t="shared" si="98"/>
        <v>Con</v>
      </c>
      <c r="AD116" s="6"/>
      <c r="AE116" s="6"/>
      <c r="AG116" s="6"/>
      <c r="AH116" s="6"/>
      <c r="AJ116" s="6"/>
      <c r="AK116" s="6"/>
      <c r="AM116" s="6"/>
      <c r="AN116" s="6"/>
      <c r="AP116" s="6"/>
      <c r="AQ116" s="6"/>
      <c r="AS116" s="6"/>
      <c r="AT116" s="6"/>
      <c r="AV116" s="4"/>
      <c r="AW116" s="6"/>
      <c r="AX116" s="6"/>
      <c r="AY116" s="6"/>
      <c r="AZ116" s="6"/>
      <c r="BA116" s="6"/>
      <c r="BB116" s="6"/>
      <c r="BC116" s="4"/>
      <c r="BD116" s="6"/>
      <c r="BE116" s="6"/>
      <c r="BF116" s="7"/>
      <c r="BG116" s="4"/>
      <c r="BJ116" s="50"/>
      <c r="BL116" s="7"/>
      <c r="BN116" s="50"/>
      <c r="BP116" s="50"/>
      <c r="BT116" s="50"/>
      <c r="BV116" s="50"/>
    </row>
    <row r="117" spans="1:74" ht="13.2" customHeight="1" x14ac:dyDescent="0.25">
      <c r="A117" s="3"/>
      <c r="B117" s="3" t="s">
        <v>296</v>
      </c>
      <c r="C117" s="52" t="s">
        <v>602</v>
      </c>
      <c r="D117" s="39">
        <v>45623</v>
      </c>
      <c r="E117" s="3">
        <v>29</v>
      </c>
      <c r="F117" s="3" t="s">
        <v>1169</v>
      </c>
      <c r="G117" s="2" t="s">
        <v>96</v>
      </c>
      <c r="H117" s="6">
        <v>27</v>
      </c>
      <c r="I117" s="7">
        <v>0</v>
      </c>
      <c r="J117" s="6">
        <v>28</v>
      </c>
      <c r="K117" s="7">
        <v>-1</v>
      </c>
      <c r="L117" s="6">
        <v>13</v>
      </c>
      <c r="M117" s="7">
        <v>1</v>
      </c>
      <c r="N117" s="6">
        <v>6</v>
      </c>
      <c r="O117" s="7">
        <v>-1</v>
      </c>
      <c r="P117" s="6">
        <v>18</v>
      </c>
      <c r="Q117" s="7">
        <v>1</v>
      </c>
      <c r="R117" s="6"/>
      <c r="T117" s="6"/>
      <c r="V117" s="6">
        <f t="shared" si="102"/>
        <v>-1</v>
      </c>
      <c r="W117" s="7">
        <v>1</v>
      </c>
      <c r="X117" s="8">
        <f t="shared" si="97"/>
        <v>-10</v>
      </c>
      <c r="Y117" s="3" t="s">
        <v>1170</v>
      </c>
      <c r="Z117" s="3" t="s">
        <v>988</v>
      </c>
      <c r="AA117" s="119" t="str">
        <f t="shared" si="98"/>
        <v>Lab</v>
      </c>
      <c r="AD117" s="6"/>
      <c r="AE117" s="6"/>
      <c r="AG117" s="6"/>
      <c r="AH117" s="6"/>
      <c r="AJ117" s="6"/>
      <c r="AK117" s="6"/>
      <c r="AM117" s="6"/>
      <c r="AN117" s="6"/>
      <c r="AP117" s="6"/>
      <c r="AQ117" s="6"/>
      <c r="AS117" s="6"/>
      <c r="AT117" s="6"/>
      <c r="AV117" s="4"/>
      <c r="AW117" s="6"/>
      <c r="AX117" s="6"/>
      <c r="AY117" s="6"/>
      <c r="AZ117" s="6"/>
      <c r="BA117" s="6"/>
      <c r="BB117" s="6"/>
      <c r="BC117" s="4"/>
      <c r="BD117" s="6"/>
      <c r="BE117" s="6"/>
      <c r="BF117" s="7"/>
      <c r="BG117" s="4"/>
      <c r="BJ117" s="50"/>
      <c r="BL117" s="7"/>
      <c r="BN117" s="50"/>
      <c r="BP117" s="50"/>
      <c r="BT117" s="50"/>
      <c r="BV117" s="50"/>
    </row>
    <row r="118" spans="1:74" ht="13.2" customHeight="1" x14ac:dyDescent="0.25">
      <c r="A118" s="3"/>
      <c r="B118" s="3" t="s">
        <v>296</v>
      </c>
      <c r="C118" s="52" t="s">
        <v>488</v>
      </c>
      <c r="D118" s="39">
        <v>45623</v>
      </c>
      <c r="E118" s="3">
        <v>1</v>
      </c>
      <c r="F118" s="3" t="s">
        <v>903</v>
      </c>
      <c r="G118" s="2" t="s">
        <v>138</v>
      </c>
      <c r="H118" s="6">
        <v>25</v>
      </c>
      <c r="I118" s="7">
        <v>1</v>
      </c>
      <c r="J118" s="6">
        <v>29</v>
      </c>
      <c r="K118" s="7">
        <v>-1</v>
      </c>
      <c r="L118" s="6">
        <v>10</v>
      </c>
      <c r="M118" s="7">
        <v>-2</v>
      </c>
      <c r="N118" s="6">
        <v>9</v>
      </c>
      <c r="O118" s="7">
        <v>1</v>
      </c>
      <c r="P118" s="6">
        <v>21</v>
      </c>
      <c r="Q118" s="7">
        <v>0</v>
      </c>
      <c r="R118" s="6"/>
      <c r="T118" s="6"/>
      <c r="V118" s="6">
        <f t="shared" si="102"/>
        <v>-4</v>
      </c>
      <c r="W118" s="7">
        <v>2</v>
      </c>
      <c r="X118" s="8">
        <f t="shared" si="97"/>
        <v>-8</v>
      </c>
      <c r="Y118" s="3" t="s">
        <v>842</v>
      </c>
      <c r="AA118" s="119" t="str">
        <f t="shared" si="98"/>
        <v>Lab</v>
      </c>
      <c r="AD118" s="6">
        <v>22</v>
      </c>
      <c r="AE118" s="6">
        <v>28</v>
      </c>
      <c r="AF118" s="7">
        <f t="shared" ref="AF118:AF119" si="103">AD118-AE118</f>
        <v>-6</v>
      </c>
      <c r="AG118" s="6">
        <v>22</v>
      </c>
      <c r="AH118" s="6">
        <v>54</v>
      </c>
      <c r="AI118" s="7">
        <f t="shared" ref="AI118:AI119" si="104">AG118-AH118</f>
        <v>-32</v>
      </c>
      <c r="AJ118" s="6">
        <v>22</v>
      </c>
      <c r="AK118" s="6">
        <v>21</v>
      </c>
      <c r="AL118" s="7">
        <f t="shared" ref="AL118" si="105">AJ118-AK118</f>
        <v>1</v>
      </c>
      <c r="AM118" s="6">
        <v>29</v>
      </c>
      <c r="AN118" s="6">
        <v>38</v>
      </c>
      <c r="AO118" s="7">
        <f t="shared" ref="AO118" si="106">AM118-AN118</f>
        <v>-9</v>
      </c>
      <c r="AP118" s="6"/>
      <c r="AQ118" s="6"/>
      <c r="AS118" s="6"/>
      <c r="AT118" s="6"/>
      <c r="AV118" s="4" t="s">
        <v>1127</v>
      </c>
      <c r="AW118" s="6">
        <v>18</v>
      </c>
      <c r="AX118" s="6">
        <v>23</v>
      </c>
      <c r="AY118" s="6"/>
      <c r="AZ118" s="6"/>
      <c r="BA118" s="6"/>
      <c r="BB118" s="6"/>
      <c r="BC118" s="4" t="s">
        <v>1035</v>
      </c>
      <c r="BD118" s="6"/>
      <c r="BE118" s="6"/>
      <c r="BF118" s="7"/>
      <c r="BG118" s="4"/>
      <c r="BJ118" s="50"/>
      <c r="BL118" s="7"/>
      <c r="BN118" s="50"/>
      <c r="BP118" s="50"/>
      <c r="BT118" s="50"/>
      <c r="BV118" s="50"/>
    </row>
    <row r="119" spans="1:74" ht="13.2" customHeight="1" x14ac:dyDescent="0.25">
      <c r="A119" s="3"/>
      <c r="B119" s="3" t="s">
        <v>296</v>
      </c>
      <c r="C119" s="52" t="s">
        <v>1301</v>
      </c>
      <c r="D119" s="39">
        <v>45623</v>
      </c>
      <c r="E119" s="3">
        <v>16</v>
      </c>
      <c r="F119" s="3" t="s">
        <v>1132</v>
      </c>
      <c r="H119" s="6"/>
      <c r="J119" s="6"/>
      <c r="L119" s="6"/>
      <c r="N119" s="6"/>
      <c r="P119" s="6"/>
      <c r="R119" s="6"/>
      <c r="T119" s="6"/>
      <c r="V119" s="6"/>
      <c r="Y119" s="3" t="s">
        <v>639</v>
      </c>
      <c r="AD119" s="6">
        <v>19</v>
      </c>
      <c r="AE119" s="6">
        <v>34</v>
      </c>
      <c r="AF119" s="7">
        <f t="shared" si="103"/>
        <v>-15</v>
      </c>
      <c r="AG119" s="6">
        <v>27</v>
      </c>
      <c r="AH119" s="6">
        <v>61</v>
      </c>
      <c r="AI119" s="7">
        <f t="shared" si="104"/>
        <v>-34</v>
      </c>
      <c r="AJ119" s="6">
        <v>30</v>
      </c>
      <c r="AK119" s="6">
        <v>27</v>
      </c>
      <c r="AL119" s="7">
        <f>AJ119-AK119</f>
        <v>3</v>
      </c>
      <c r="AM119" s="6"/>
      <c r="AN119" s="6"/>
      <c r="AP119" s="6"/>
      <c r="AQ119" s="6"/>
      <c r="AS119" s="6"/>
      <c r="AT119" s="6"/>
      <c r="AV119" s="4" t="s">
        <v>1087</v>
      </c>
      <c r="AW119" s="6"/>
      <c r="AX119" s="6"/>
      <c r="AY119" s="6"/>
      <c r="AZ119" s="6"/>
      <c r="BA119" s="6"/>
      <c r="BB119" s="6"/>
      <c r="BC119" s="4"/>
      <c r="BD119" s="6">
        <v>21</v>
      </c>
      <c r="BE119" s="6">
        <v>70</v>
      </c>
      <c r="BF119" s="7">
        <f>BD119-BE119</f>
        <v>-49</v>
      </c>
      <c r="BG119" s="4" t="s">
        <v>937</v>
      </c>
      <c r="BJ119" s="50"/>
      <c r="BL119" s="7"/>
      <c r="BN119" s="50"/>
      <c r="BP119" s="50"/>
      <c r="BT119" s="50"/>
      <c r="BV119" s="50"/>
    </row>
    <row r="120" spans="1:74" ht="13.2" customHeight="1" x14ac:dyDescent="0.25">
      <c r="A120" s="3"/>
      <c r="B120" s="3" t="s">
        <v>296</v>
      </c>
      <c r="C120" s="52" t="s">
        <v>372</v>
      </c>
      <c r="D120" s="39">
        <v>45625</v>
      </c>
      <c r="E120" s="3">
        <v>6</v>
      </c>
      <c r="F120" s="3" t="s">
        <v>1198</v>
      </c>
      <c r="H120" s="6">
        <v>28</v>
      </c>
      <c r="I120" s="7">
        <v>-2</v>
      </c>
      <c r="J120" s="6">
        <v>26</v>
      </c>
      <c r="K120" s="7">
        <v>-1</v>
      </c>
      <c r="L120" s="6">
        <v>13</v>
      </c>
      <c r="M120" s="7">
        <v>1</v>
      </c>
      <c r="N120" s="6">
        <v>7</v>
      </c>
      <c r="O120" s="7">
        <v>-1</v>
      </c>
      <c r="P120" s="6">
        <v>21</v>
      </c>
      <c r="Q120" s="7">
        <v>3</v>
      </c>
      <c r="R120" s="6"/>
      <c r="T120" s="6"/>
      <c r="V120" s="6">
        <f t="shared" si="102"/>
        <v>2</v>
      </c>
      <c r="W120" s="7">
        <v>-1</v>
      </c>
      <c r="X120" s="8">
        <f t="shared" ref="X120" si="107">P120-J120</f>
        <v>-5</v>
      </c>
      <c r="Y120" s="3" t="s">
        <v>842</v>
      </c>
      <c r="AA120" s="119" t="str">
        <f t="shared" ref="AA120" si="108">IF((H120=MAX(H120,J120,L120,N120,P120))+(J120=MAX(H120,J120,L120,N120,P120))+(L120=MAX(H120,J120,L120,N120,P120))+(N120=MAX(H120,J120,L120,N120,P120))+(P120=MAX(H120,J120,L120,N120,P120))&gt;1,"",IF(H120=MAX(H120,J120,L120,N120,P120),H$1,IF(J120=MAX(H120,J120,L120,N120,P120),J$1,IF(L120=MAX(H120,J120,L120,N120,P120),L$1,IF(N120=MAX(H120,J120,L120,N120,P120),N$1,P$1)))))</f>
        <v>Con</v>
      </c>
      <c r="AD120" s="6"/>
      <c r="AE120" s="6"/>
      <c r="AG120" s="6"/>
      <c r="AH120" s="6"/>
      <c r="AJ120" s="6"/>
      <c r="AK120" s="6"/>
      <c r="AM120" s="6"/>
      <c r="AN120" s="6"/>
      <c r="AP120" s="6"/>
      <c r="AQ120" s="6"/>
      <c r="AS120" s="6"/>
      <c r="AT120" s="6"/>
      <c r="AV120" s="4"/>
      <c r="AW120" s="6"/>
      <c r="AX120" s="6"/>
      <c r="AY120" s="6"/>
      <c r="AZ120" s="6"/>
      <c r="BA120" s="6"/>
      <c r="BB120" s="6"/>
      <c r="BC120" s="4"/>
      <c r="BD120" s="6"/>
      <c r="BE120" s="6"/>
      <c r="BF120" s="7"/>
      <c r="BG120" s="4"/>
      <c r="BJ120" s="50"/>
      <c r="BL120" s="7"/>
      <c r="BN120" s="50"/>
      <c r="BP120" s="50"/>
      <c r="BT120" s="50"/>
      <c r="BV120" s="50"/>
    </row>
    <row r="121" spans="1:74" ht="13.2" customHeight="1" x14ac:dyDescent="0.25">
      <c r="A121" s="3"/>
      <c r="B121" s="3" t="s">
        <v>296</v>
      </c>
      <c r="C121" s="52" t="s">
        <v>668</v>
      </c>
      <c r="D121" s="39">
        <v>45626</v>
      </c>
      <c r="E121" s="3">
        <v>12</v>
      </c>
      <c r="F121" s="3" t="s">
        <v>821</v>
      </c>
      <c r="H121" s="6"/>
      <c r="J121" s="6"/>
      <c r="L121" s="6"/>
      <c r="N121" s="6"/>
      <c r="P121" s="6"/>
      <c r="R121" s="6"/>
      <c r="T121" s="6"/>
      <c r="V121" s="6"/>
      <c r="Y121" s="3" t="s">
        <v>842</v>
      </c>
      <c r="AD121" s="6"/>
      <c r="AE121" s="6"/>
      <c r="AG121" s="6"/>
      <c r="AH121" s="6"/>
      <c r="AJ121" s="6"/>
      <c r="AK121" s="6"/>
      <c r="AM121" s="6"/>
      <c r="AN121" s="6"/>
      <c r="AP121" s="6"/>
      <c r="AQ121" s="6"/>
      <c r="AS121" s="6"/>
      <c r="AT121" s="6"/>
      <c r="AV121" s="4"/>
      <c r="AW121" s="6"/>
      <c r="AX121" s="6"/>
      <c r="AY121" s="6"/>
      <c r="AZ121" s="6"/>
      <c r="BA121" s="6"/>
      <c r="BB121" s="6"/>
      <c r="BC121" s="4"/>
      <c r="BD121" s="6">
        <v>22</v>
      </c>
      <c r="BE121" s="6">
        <v>58</v>
      </c>
      <c r="BF121" s="7">
        <f>BD121-BE121</f>
        <v>-36</v>
      </c>
      <c r="BG121" s="4" t="s">
        <v>871</v>
      </c>
      <c r="BJ121" s="50"/>
      <c r="BL121" s="7"/>
      <c r="BN121" s="50"/>
      <c r="BP121" s="50"/>
      <c r="BT121" s="50"/>
      <c r="BV121" s="50"/>
    </row>
    <row r="122" spans="1:74" ht="13.2" customHeight="1" x14ac:dyDescent="0.25">
      <c r="A122" s="3"/>
      <c r="B122" s="3" t="s">
        <v>296</v>
      </c>
      <c r="C122" s="52" t="s">
        <v>1302</v>
      </c>
      <c r="D122" s="39">
        <v>45626</v>
      </c>
      <c r="E122" s="54">
        <v>45691</v>
      </c>
      <c r="F122" s="3" t="s">
        <v>1121</v>
      </c>
      <c r="G122" s="2" t="s">
        <v>90</v>
      </c>
      <c r="H122" s="6">
        <v>24</v>
      </c>
      <c r="J122" s="6">
        <v>28</v>
      </c>
      <c r="L122" s="6">
        <v>13</v>
      </c>
      <c r="N122" s="6">
        <v>8</v>
      </c>
      <c r="P122" s="6">
        <v>21</v>
      </c>
      <c r="R122" s="6"/>
      <c r="T122" s="6"/>
      <c r="V122" s="6">
        <f>H122-J122</f>
        <v>-4</v>
      </c>
      <c r="X122" s="8">
        <f t="shared" ref="X122:X124" si="109">P122-J122</f>
        <v>-7</v>
      </c>
      <c r="Y122" s="3" t="s">
        <v>842</v>
      </c>
      <c r="AA122" s="119" t="str">
        <f t="shared" ref="AA122:AA124" si="110">IF((H122=MAX(H122,J122,L122,N122,P122))+(J122=MAX(H122,J122,L122,N122,P122))+(L122=MAX(H122,J122,L122,N122,P122))+(N122=MAX(H122,J122,L122,N122,P122))+(P122=MAX(H122,J122,L122,N122,P122))&gt;1,"",IF(H122=MAX(H122,J122,L122,N122,P122),H$1,IF(J122=MAX(H122,J122,L122,N122,P122),J$1,IF(L122=MAX(H122,J122,L122,N122,P122),L$1,IF(N122=MAX(H122,J122,L122,N122,P122),N$1,P$1)))))</f>
        <v>Lab</v>
      </c>
      <c r="AB122" s="3" t="s">
        <v>1152</v>
      </c>
      <c r="AD122" s="6"/>
      <c r="AE122" s="6"/>
      <c r="AG122" s="6"/>
      <c r="AH122" s="6"/>
      <c r="AJ122" s="6"/>
      <c r="AK122" s="6"/>
      <c r="AM122" s="6"/>
      <c r="AN122" s="6"/>
      <c r="AP122" s="6"/>
      <c r="AQ122" s="6"/>
      <c r="AS122" s="6"/>
      <c r="AT122" s="6"/>
      <c r="AV122" s="4"/>
      <c r="AW122" s="6"/>
      <c r="AX122" s="6"/>
      <c r="AY122" s="6"/>
      <c r="AZ122" s="6"/>
      <c r="BA122" s="6"/>
      <c r="BB122" s="6"/>
      <c r="BC122" s="4"/>
      <c r="BD122" s="6"/>
      <c r="BE122" s="6"/>
      <c r="BF122" s="7"/>
      <c r="BG122" s="4"/>
      <c r="BI122">
        <v>163</v>
      </c>
      <c r="BJ122" s="50"/>
      <c r="BK122">
        <v>287</v>
      </c>
      <c r="BL122" s="50"/>
      <c r="BM122">
        <v>63</v>
      </c>
      <c r="BN122" s="50"/>
      <c r="BO122">
        <v>4</v>
      </c>
      <c r="BP122" s="50"/>
      <c r="BQ122">
        <v>76</v>
      </c>
      <c r="BR122" s="50"/>
      <c r="BS122">
        <v>22</v>
      </c>
      <c r="BT122" s="50"/>
      <c r="BU122">
        <v>4</v>
      </c>
      <c r="BV122" s="50"/>
    </row>
    <row r="123" spans="1:74" ht="13.2" customHeight="1" x14ac:dyDescent="0.25">
      <c r="A123" s="3"/>
      <c r="B123" s="3" t="s">
        <v>266</v>
      </c>
      <c r="C123" s="52" t="s">
        <v>366</v>
      </c>
      <c r="D123" s="39">
        <v>45630</v>
      </c>
      <c r="E123" s="3">
        <v>5</v>
      </c>
      <c r="F123" s="3" t="s">
        <v>1263</v>
      </c>
      <c r="H123" s="6">
        <v>26</v>
      </c>
      <c r="I123" s="7">
        <v>-1</v>
      </c>
      <c r="J123" s="6">
        <v>23</v>
      </c>
      <c r="K123" s="7">
        <v>-2</v>
      </c>
      <c r="L123" s="6">
        <v>11</v>
      </c>
      <c r="M123" s="7">
        <v>-1</v>
      </c>
      <c r="N123" s="6">
        <v>9</v>
      </c>
      <c r="O123" s="7">
        <v>0</v>
      </c>
      <c r="P123" s="6">
        <v>24</v>
      </c>
      <c r="Q123" s="7">
        <v>2</v>
      </c>
      <c r="R123" s="6"/>
      <c r="T123" s="6"/>
      <c r="V123" s="86">
        <f t="shared" si="102"/>
        <v>3</v>
      </c>
      <c r="W123" s="7">
        <v>1</v>
      </c>
      <c r="X123" s="8">
        <f t="shared" si="109"/>
        <v>1</v>
      </c>
      <c r="Y123" s="3" t="s">
        <v>842</v>
      </c>
      <c r="AA123" s="119" t="str">
        <f t="shared" si="110"/>
        <v>Con</v>
      </c>
      <c r="AD123" s="6"/>
      <c r="AE123" s="6"/>
      <c r="AG123" s="6"/>
      <c r="AH123" s="6"/>
      <c r="AJ123" s="6"/>
      <c r="AK123" s="6"/>
      <c r="AM123" s="6"/>
      <c r="AN123" s="6"/>
      <c r="AP123" s="6"/>
      <c r="AQ123" s="6"/>
      <c r="AS123" s="6"/>
      <c r="AT123" s="6"/>
      <c r="AV123" s="4"/>
      <c r="AW123" s="6"/>
      <c r="AX123" s="6"/>
      <c r="AY123" s="6"/>
      <c r="AZ123" s="6"/>
      <c r="BA123" s="6"/>
      <c r="BB123" s="6"/>
      <c r="BC123" s="4"/>
      <c r="BD123" s="6"/>
      <c r="BE123" s="6"/>
      <c r="BF123" s="7"/>
      <c r="BG123" s="4"/>
      <c r="BJ123" s="50"/>
      <c r="BL123" s="7"/>
      <c r="BN123" s="50"/>
      <c r="BP123" s="50"/>
      <c r="BR123" s="50"/>
      <c r="BT123" s="50"/>
      <c r="BV123" s="50"/>
    </row>
    <row r="124" spans="1:74" ht="13.2" customHeight="1" x14ac:dyDescent="0.25">
      <c r="A124" s="3"/>
      <c r="B124" s="3" t="s">
        <v>266</v>
      </c>
      <c r="C124" s="52" t="s">
        <v>572</v>
      </c>
      <c r="D124" s="39">
        <v>45631</v>
      </c>
      <c r="E124" s="3">
        <v>7</v>
      </c>
      <c r="F124" s="3" t="s">
        <v>1169</v>
      </c>
      <c r="G124" s="2" t="s">
        <v>96</v>
      </c>
      <c r="H124" s="6">
        <v>25</v>
      </c>
      <c r="I124" s="7">
        <v>-2</v>
      </c>
      <c r="J124" s="6">
        <v>27</v>
      </c>
      <c r="K124" s="7">
        <v>-1</v>
      </c>
      <c r="L124" s="6">
        <v>12</v>
      </c>
      <c r="M124" s="7">
        <v>-1</v>
      </c>
      <c r="N124" s="6">
        <v>7</v>
      </c>
      <c r="O124" s="7">
        <v>1</v>
      </c>
      <c r="P124" s="6">
        <v>21</v>
      </c>
      <c r="Q124" s="7">
        <v>3</v>
      </c>
      <c r="R124" s="6"/>
      <c r="T124" s="6"/>
      <c r="V124" s="6">
        <f t="shared" si="102"/>
        <v>-2</v>
      </c>
      <c r="W124" s="7">
        <v>-1</v>
      </c>
      <c r="X124" s="8">
        <f t="shared" si="109"/>
        <v>-6</v>
      </c>
      <c r="Y124" s="3" t="s">
        <v>1170</v>
      </c>
      <c r="Z124" s="3" t="s">
        <v>988</v>
      </c>
      <c r="AA124" s="119" t="str">
        <f t="shared" si="110"/>
        <v>Lab</v>
      </c>
      <c r="AD124" s="6"/>
      <c r="AE124" s="6"/>
      <c r="AG124" s="6"/>
      <c r="AH124" s="6"/>
      <c r="AJ124" s="6"/>
      <c r="AK124" s="6"/>
      <c r="AM124" s="6"/>
      <c r="AN124" s="6"/>
      <c r="AP124" s="6"/>
      <c r="AQ124" s="6"/>
      <c r="AS124" s="6"/>
      <c r="AT124" s="6"/>
      <c r="AV124" s="4"/>
      <c r="AW124" s="6"/>
      <c r="AX124" s="6"/>
      <c r="AY124" s="6"/>
      <c r="AZ124" s="6"/>
      <c r="BA124" s="6"/>
      <c r="BB124" s="6"/>
      <c r="BC124" s="4"/>
      <c r="BD124" s="6"/>
      <c r="BE124" s="6"/>
      <c r="BF124" s="7"/>
      <c r="BG124" s="4"/>
      <c r="BJ124" s="50"/>
      <c r="BL124" s="7"/>
      <c r="BN124" s="50"/>
      <c r="BP124" s="50"/>
      <c r="BR124" s="50"/>
      <c r="BT124" s="50"/>
      <c r="BV124" s="50"/>
    </row>
    <row r="125" spans="1:74" ht="13.2" customHeight="1" x14ac:dyDescent="0.25">
      <c r="A125" s="3"/>
      <c r="B125" s="3" t="s">
        <v>266</v>
      </c>
      <c r="C125" s="52" t="s">
        <v>645</v>
      </c>
      <c r="D125" s="39">
        <v>45632</v>
      </c>
      <c r="E125" s="3">
        <v>20</v>
      </c>
      <c r="F125" s="3" t="s">
        <v>821</v>
      </c>
      <c r="H125" s="6"/>
      <c r="J125" s="6"/>
      <c r="L125" s="6"/>
      <c r="N125" s="6"/>
      <c r="P125" s="6"/>
      <c r="R125" s="6"/>
      <c r="T125" s="6"/>
      <c r="V125" s="6"/>
      <c r="Y125" s="3" t="s">
        <v>842</v>
      </c>
      <c r="AD125" s="6"/>
      <c r="AE125" s="6"/>
      <c r="AG125" s="6"/>
      <c r="AH125" s="6"/>
      <c r="AJ125" s="6"/>
      <c r="AK125" s="6"/>
      <c r="AM125" s="6"/>
      <c r="AN125" s="6"/>
      <c r="AP125" s="6"/>
      <c r="AQ125" s="6"/>
      <c r="AS125" s="6"/>
      <c r="AT125" s="6"/>
      <c r="AV125" s="4"/>
      <c r="AW125" s="6"/>
      <c r="AX125" s="6"/>
      <c r="AY125" s="6"/>
      <c r="AZ125" s="6"/>
      <c r="BA125" s="6"/>
      <c r="BB125" s="6"/>
      <c r="BC125" s="4"/>
      <c r="BD125" s="6">
        <v>14</v>
      </c>
      <c r="BE125" s="6">
        <v>61</v>
      </c>
      <c r="BF125" s="7">
        <f>BD125-BE125</f>
        <v>-47</v>
      </c>
      <c r="BG125" s="4" t="s">
        <v>871</v>
      </c>
      <c r="BJ125" s="50"/>
      <c r="BL125" s="7"/>
      <c r="BN125" s="50"/>
      <c r="BP125" s="50"/>
      <c r="BR125" s="50"/>
      <c r="BT125" s="50"/>
      <c r="BV125" s="50"/>
    </row>
    <row r="126" spans="1:74" ht="13.2" customHeight="1" x14ac:dyDescent="0.25">
      <c r="A126" s="3"/>
      <c r="B126" s="3" t="s">
        <v>266</v>
      </c>
      <c r="C126" s="52" t="s">
        <v>450</v>
      </c>
      <c r="D126" s="39">
        <v>45632</v>
      </c>
      <c r="E126" s="3">
        <v>18</v>
      </c>
      <c r="F126" s="3" t="s">
        <v>1163</v>
      </c>
      <c r="H126" s="6">
        <v>24</v>
      </c>
      <c r="I126" s="7">
        <v>0</v>
      </c>
      <c r="J126" s="6">
        <v>28</v>
      </c>
      <c r="K126" s="7">
        <v>-1</v>
      </c>
      <c r="L126" s="6">
        <v>13</v>
      </c>
      <c r="M126" s="7">
        <v>1</v>
      </c>
      <c r="N126" s="6">
        <v>8</v>
      </c>
      <c r="O126" s="7">
        <v>-1</v>
      </c>
      <c r="P126" s="6">
        <v>21</v>
      </c>
      <c r="Q126" s="7">
        <v>2</v>
      </c>
      <c r="R126" s="6"/>
      <c r="T126" s="6"/>
      <c r="V126" s="6">
        <f>H126-J126</f>
        <v>-4</v>
      </c>
      <c r="W126" s="7">
        <v>1</v>
      </c>
      <c r="X126" s="8">
        <f t="shared" ref="X126:X127" si="111">P126-J126</f>
        <v>-7</v>
      </c>
      <c r="Y126" s="3" t="s">
        <v>842</v>
      </c>
      <c r="Z126" s="3" t="s">
        <v>988</v>
      </c>
      <c r="AA126" s="119" t="str">
        <f t="shared" ref="AA126:AA127" si="112">IF((H126=MAX(H126,J126,L126,N126,P126))+(J126=MAX(H126,J126,L126,N126,P126))+(L126=MAX(H126,J126,L126,N126,P126))+(N126=MAX(H126,J126,L126,N126,P126))+(P126=MAX(H126,J126,L126,N126,P126))&gt;1,"",IF(H126=MAX(H126,J126,L126,N126,P126),H$1,IF(J126=MAX(H126,J126,L126,N126,P126),J$1,IF(L126=MAX(H126,J126,L126,N126,P126),L$1,IF(N126=MAX(H126,J126,L126,N126,P126),N$1,P$1)))))</f>
        <v>Lab</v>
      </c>
      <c r="AD126" s="6"/>
      <c r="AE126" s="6"/>
      <c r="AG126" s="6"/>
      <c r="AH126" s="6"/>
      <c r="AJ126" s="6"/>
      <c r="AK126" s="6"/>
      <c r="AM126" s="6"/>
      <c r="AN126" s="6"/>
      <c r="AP126" s="6"/>
      <c r="AQ126" s="6"/>
      <c r="AS126" s="6"/>
      <c r="AT126" s="6"/>
      <c r="AV126" s="4"/>
      <c r="AW126" s="6"/>
      <c r="AX126" s="6"/>
      <c r="AY126" s="6"/>
      <c r="AZ126" s="6"/>
      <c r="BA126" s="6"/>
      <c r="BB126" s="6"/>
      <c r="BC126" s="4"/>
      <c r="BD126" s="6"/>
      <c r="BE126" s="6"/>
      <c r="BF126" s="7"/>
      <c r="BG126" s="4"/>
      <c r="BJ126" s="50"/>
      <c r="BL126" s="7"/>
      <c r="BN126" s="50"/>
      <c r="BP126" s="50"/>
      <c r="BR126" s="50"/>
      <c r="BT126" s="50"/>
      <c r="BV126" s="50"/>
    </row>
    <row r="127" spans="1:74" ht="13.2" customHeight="1" x14ac:dyDescent="0.25">
      <c r="A127" s="3"/>
      <c r="B127" s="3" t="s">
        <v>266</v>
      </c>
      <c r="C127" s="52" t="s">
        <v>356</v>
      </c>
      <c r="D127" s="39">
        <v>45632</v>
      </c>
      <c r="E127" s="3">
        <v>13</v>
      </c>
      <c r="F127" s="3" t="s">
        <v>1198</v>
      </c>
      <c r="H127" s="6">
        <v>26</v>
      </c>
      <c r="I127" s="7">
        <v>-2</v>
      </c>
      <c r="J127" s="6">
        <v>26</v>
      </c>
      <c r="K127" s="7">
        <v>0</v>
      </c>
      <c r="L127" s="6">
        <v>13</v>
      </c>
      <c r="M127" s="7">
        <v>0</v>
      </c>
      <c r="N127" s="6">
        <v>8</v>
      </c>
      <c r="O127" s="7">
        <v>1</v>
      </c>
      <c r="P127" s="6">
        <v>19</v>
      </c>
      <c r="Q127" s="7">
        <v>-2</v>
      </c>
      <c r="R127" s="6"/>
      <c r="T127" s="6"/>
      <c r="V127" s="6">
        <f t="shared" si="102"/>
        <v>0</v>
      </c>
      <c r="W127" s="7">
        <v>-2</v>
      </c>
      <c r="X127" s="8">
        <f t="shared" si="111"/>
        <v>-7</v>
      </c>
      <c r="Y127" s="3" t="s">
        <v>842</v>
      </c>
      <c r="AA127" s="119" t="str">
        <f t="shared" si="112"/>
        <v/>
      </c>
      <c r="AD127" s="6">
        <v>18</v>
      </c>
      <c r="AE127" s="6">
        <v>27</v>
      </c>
      <c r="AF127" s="7">
        <f t="shared" ref="AF127" si="113">AD127-AE127</f>
        <v>-9</v>
      </c>
      <c r="AG127" s="6">
        <v>19</v>
      </c>
      <c r="AH127" s="6">
        <v>55</v>
      </c>
      <c r="AI127" s="7">
        <v>-35</v>
      </c>
      <c r="AJ127" s="6">
        <v>17</v>
      </c>
      <c r="AK127" s="6">
        <v>25</v>
      </c>
      <c r="AL127" s="7">
        <f t="shared" ref="AL127" si="114">AJ127-AK127</f>
        <v>-8</v>
      </c>
      <c r="AM127" s="6">
        <v>27</v>
      </c>
      <c r="AN127" s="6">
        <v>38</v>
      </c>
      <c r="AO127" s="7">
        <v>-10</v>
      </c>
      <c r="AP127" s="6"/>
      <c r="AQ127" s="6"/>
      <c r="AS127" s="6"/>
      <c r="AT127" s="6"/>
      <c r="AV127" s="4" t="s">
        <v>1211</v>
      </c>
      <c r="AW127" s="6">
        <v>23</v>
      </c>
      <c r="AX127" s="6">
        <v>28</v>
      </c>
      <c r="AY127" s="6"/>
      <c r="AZ127" s="6"/>
      <c r="BA127" s="6"/>
      <c r="BB127" s="6"/>
      <c r="BC127" s="4" t="s">
        <v>1303</v>
      </c>
      <c r="BD127" s="6"/>
      <c r="BE127" s="6"/>
      <c r="BF127" s="7"/>
      <c r="BG127" s="4"/>
      <c r="BJ127" s="50"/>
      <c r="BL127" s="7"/>
      <c r="BN127" s="50"/>
      <c r="BP127" s="50"/>
      <c r="BR127" s="50"/>
      <c r="BT127" s="50"/>
      <c r="BV127" s="50"/>
    </row>
    <row r="128" spans="1:74" ht="13.2" customHeight="1" x14ac:dyDescent="0.25">
      <c r="A128" s="3"/>
      <c r="B128" s="3" t="s">
        <v>266</v>
      </c>
      <c r="C128" s="52" t="s">
        <v>506</v>
      </c>
      <c r="D128" s="39">
        <v>45633</v>
      </c>
      <c r="E128" s="3">
        <v>12</v>
      </c>
      <c r="F128" s="3" t="s">
        <v>821</v>
      </c>
      <c r="H128" s="6"/>
      <c r="J128" s="6"/>
      <c r="L128" s="6"/>
      <c r="N128" s="6"/>
      <c r="P128" s="6"/>
      <c r="R128" s="6"/>
      <c r="T128" s="6"/>
      <c r="V128" s="6"/>
      <c r="Y128" s="3" t="s">
        <v>842</v>
      </c>
      <c r="AD128" s="6"/>
      <c r="AE128" s="6"/>
      <c r="AG128" s="6"/>
      <c r="AH128" s="6"/>
      <c r="AJ128" s="6"/>
      <c r="AK128" s="6"/>
      <c r="AM128" s="6"/>
      <c r="AN128" s="6"/>
      <c r="AP128" s="6"/>
      <c r="AQ128" s="6"/>
      <c r="AS128" s="6"/>
      <c r="AT128" s="6"/>
      <c r="AV128" s="4"/>
      <c r="AW128" s="6"/>
      <c r="AX128" s="6"/>
      <c r="AY128" s="6"/>
      <c r="AZ128" s="6"/>
      <c r="BA128" s="6"/>
      <c r="BB128" s="6"/>
      <c r="BC128" s="4"/>
      <c r="BD128" s="6">
        <v>18</v>
      </c>
      <c r="BE128" s="6">
        <v>59</v>
      </c>
      <c r="BF128" s="7">
        <f>BD128-BE128</f>
        <v>-41</v>
      </c>
      <c r="BG128" s="4" t="s">
        <v>871</v>
      </c>
      <c r="BJ128" s="50"/>
      <c r="BL128" s="7"/>
      <c r="BN128" s="50"/>
      <c r="BP128" s="50"/>
      <c r="BR128" s="50"/>
      <c r="BT128" s="50"/>
      <c r="BV128" s="50"/>
    </row>
    <row r="129" spans="1:74" ht="13.2" customHeight="1" x14ac:dyDescent="0.25">
      <c r="A129" s="3"/>
      <c r="B129" s="3" t="s">
        <v>266</v>
      </c>
      <c r="C129" s="52" t="s">
        <v>580</v>
      </c>
      <c r="D129" s="39">
        <v>45637</v>
      </c>
      <c r="E129" s="3">
        <v>12</v>
      </c>
      <c r="F129" s="3" t="s">
        <v>1263</v>
      </c>
      <c r="H129" s="6">
        <v>23</v>
      </c>
      <c r="I129" s="7">
        <v>-3</v>
      </c>
      <c r="J129" s="6">
        <v>26</v>
      </c>
      <c r="K129" s="7">
        <v>3</v>
      </c>
      <c r="L129" s="6">
        <v>11</v>
      </c>
      <c r="M129" s="7">
        <v>0</v>
      </c>
      <c r="N129" s="6">
        <v>9</v>
      </c>
      <c r="O129" s="7">
        <v>0</v>
      </c>
      <c r="P129" s="6">
        <v>25</v>
      </c>
      <c r="Q129" s="7">
        <v>1</v>
      </c>
      <c r="R129" s="6"/>
      <c r="T129" s="6"/>
      <c r="V129" s="86">
        <f>H129-J129</f>
        <v>-3</v>
      </c>
      <c r="W129" s="7">
        <v>-6</v>
      </c>
      <c r="X129" s="8">
        <f t="shared" ref="X129:X130" si="115">P129-J129</f>
        <v>-1</v>
      </c>
      <c r="Y129" s="3" t="s">
        <v>842</v>
      </c>
      <c r="AA129" s="119" t="str">
        <f t="shared" ref="AA129:AA130" si="116">IF((H129=MAX(H129,J129,L129,N129,P129))+(J129=MAX(H129,J129,L129,N129,P129))+(L129=MAX(H129,J129,L129,N129,P129))+(N129=MAX(H129,J129,L129,N129,P129))+(P129=MAX(H129,J129,L129,N129,P129))&gt;1,"",IF(H129=MAX(H129,J129,L129,N129,P129),H$1,IF(J129=MAX(H129,J129,L129,N129,P129),J$1,IF(L129=MAX(H129,J129,L129,N129,P129),L$1,IF(N129=MAX(H129,J129,L129,N129,P129),N$1,P$1)))))</f>
        <v>Lab</v>
      </c>
      <c r="AD129" s="6"/>
      <c r="AE129" s="6"/>
      <c r="AG129" s="6"/>
      <c r="AH129" s="6"/>
      <c r="AJ129" s="6"/>
      <c r="AK129" s="6"/>
      <c r="AM129" s="6"/>
      <c r="AN129" s="6"/>
      <c r="AP129" s="6"/>
      <c r="AQ129" s="6"/>
      <c r="AS129" s="6"/>
      <c r="AT129" s="6"/>
      <c r="AV129" s="4"/>
      <c r="AW129" s="6"/>
      <c r="AX129" s="6"/>
      <c r="AY129" s="6"/>
      <c r="AZ129" s="6"/>
      <c r="BA129" s="6"/>
      <c r="BB129" s="6"/>
      <c r="BC129" s="4"/>
      <c r="BD129" s="6"/>
      <c r="BE129" s="6"/>
      <c r="BF129" s="7"/>
      <c r="BG129" s="4"/>
      <c r="BJ129" s="50"/>
      <c r="BL129" s="7"/>
      <c r="BN129" s="50"/>
      <c r="BP129" s="50"/>
      <c r="BR129" s="50"/>
      <c r="BT129" s="50"/>
      <c r="BV129" s="50"/>
    </row>
    <row r="130" spans="1:74" ht="13.2" customHeight="1" x14ac:dyDescent="0.25">
      <c r="A130" s="3"/>
      <c r="B130" s="3" t="s">
        <v>266</v>
      </c>
      <c r="C130" s="52" t="s">
        <v>562</v>
      </c>
      <c r="D130" s="39">
        <v>45637</v>
      </c>
      <c r="E130" s="3">
        <v>13</v>
      </c>
      <c r="F130" s="3" t="s">
        <v>1169</v>
      </c>
      <c r="G130" s="2" t="s">
        <v>96</v>
      </c>
      <c r="H130" s="6">
        <v>25</v>
      </c>
      <c r="I130" s="7">
        <v>0</v>
      </c>
      <c r="J130" s="6">
        <v>27</v>
      </c>
      <c r="K130" s="7">
        <v>0</v>
      </c>
      <c r="L130" s="6">
        <v>11</v>
      </c>
      <c r="M130" s="7">
        <v>-1</v>
      </c>
      <c r="N130" s="6">
        <v>7</v>
      </c>
      <c r="O130" s="7">
        <v>0</v>
      </c>
      <c r="P130" s="6">
        <v>22</v>
      </c>
      <c r="Q130" s="7">
        <v>1</v>
      </c>
      <c r="R130" s="6"/>
      <c r="T130" s="6"/>
      <c r="V130" s="6">
        <f t="shared" si="102"/>
        <v>-2</v>
      </c>
      <c r="W130" s="7">
        <v>0</v>
      </c>
      <c r="X130" s="8">
        <f t="shared" si="115"/>
        <v>-5</v>
      </c>
      <c r="Y130" s="3" t="s">
        <v>1170</v>
      </c>
      <c r="Z130" s="3" t="s">
        <v>988</v>
      </c>
      <c r="AA130" s="119" t="str">
        <f t="shared" si="116"/>
        <v>Lab</v>
      </c>
      <c r="AD130" s="6"/>
      <c r="AE130" s="6"/>
      <c r="AG130" s="6"/>
      <c r="AH130" s="6"/>
      <c r="AJ130" s="6"/>
      <c r="AK130" s="6"/>
      <c r="AM130" s="6"/>
      <c r="AN130" s="6"/>
      <c r="AP130" s="6"/>
      <c r="AQ130" s="6"/>
      <c r="AS130" s="6"/>
      <c r="AT130" s="6"/>
      <c r="AV130" s="4"/>
      <c r="AW130" s="6"/>
      <c r="AX130" s="6"/>
      <c r="AY130" s="6"/>
      <c r="AZ130" s="6"/>
      <c r="BA130" s="6"/>
      <c r="BB130" s="6"/>
      <c r="BC130" s="4"/>
      <c r="BD130" s="6"/>
      <c r="BE130" s="6"/>
      <c r="BF130" s="7"/>
      <c r="BG130" s="4"/>
      <c r="BJ130" s="50"/>
      <c r="BL130" s="7"/>
      <c r="BN130" s="50"/>
      <c r="BP130" s="50"/>
      <c r="BR130" s="50"/>
      <c r="BT130" s="50"/>
      <c r="BV130" s="50"/>
    </row>
    <row r="131" spans="1:74" ht="13.2" customHeight="1" x14ac:dyDescent="0.25">
      <c r="A131" s="3"/>
      <c r="B131" s="3" t="s">
        <v>266</v>
      </c>
      <c r="C131" s="52" t="s">
        <v>340</v>
      </c>
      <c r="D131" s="39">
        <v>45638</v>
      </c>
      <c r="E131" s="3"/>
      <c r="F131" s="3" t="s">
        <v>821</v>
      </c>
      <c r="H131" s="6"/>
      <c r="J131" s="6"/>
      <c r="L131" s="6"/>
      <c r="N131" s="6"/>
      <c r="P131" s="6"/>
      <c r="R131" s="6"/>
      <c r="T131" s="6"/>
      <c r="V131" s="6"/>
      <c r="Y131" s="3" t="s">
        <v>842</v>
      </c>
      <c r="AD131" s="6">
        <v>18</v>
      </c>
      <c r="AE131" s="6">
        <v>49</v>
      </c>
      <c r="AF131" s="7">
        <f t="shared" ref="AF131" si="117">AD131-AE131</f>
        <v>-31</v>
      </c>
      <c r="AG131" s="6">
        <v>25</v>
      </c>
      <c r="AH131" s="6">
        <v>66</v>
      </c>
      <c r="AI131" s="7">
        <f t="shared" ref="AI131" si="118">AG131-AH131</f>
        <v>-41</v>
      </c>
      <c r="AJ131" s="6"/>
      <c r="AK131" s="6"/>
      <c r="AM131" s="6">
        <v>28</v>
      </c>
      <c r="AN131" s="6">
        <v>62</v>
      </c>
      <c r="AO131" s="7">
        <f>AM131-AN131</f>
        <v>-34</v>
      </c>
      <c r="AP131" s="6"/>
      <c r="AQ131" s="6"/>
      <c r="AS131" s="6"/>
      <c r="AT131" s="6"/>
      <c r="AV131" s="4" t="s">
        <v>931</v>
      </c>
      <c r="AW131" s="6"/>
      <c r="AX131" s="6"/>
      <c r="AY131" s="6"/>
      <c r="AZ131" s="6"/>
      <c r="BA131" s="6"/>
      <c r="BB131" s="6"/>
      <c r="BC131" s="4"/>
      <c r="BD131" s="6"/>
      <c r="BE131" s="6"/>
      <c r="BF131" s="7"/>
      <c r="BG131" s="4"/>
      <c r="BJ131" s="50"/>
      <c r="BL131" s="7"/>
      <c r="BN131" s="50"/>
      <c r="BP131" s="50"/>
      <c r="BR131" s="50"/>
      <c r="BT131" s="50"/>
      <c r="BV131" s="50"/>
    </row>
    <row r="132" spans="1:74" ht="13.2" customHeight="1" x14ac:dyDescent="0.25">
      <c r="A132" s="3"/>
      <c r="B132" s="3" t="s">
        <v>266</v>
      </c>
      <c r="C132" s="52" t="s">
        <v>342</v>
      </c>
      <c r="D132" s="39">
        <v>45638</v>
      </c>
      <c r="E132" s="3">
        <v>31</v>
      </c>
      <c r="F132" s="3" t="s">
        <v>982</v>
      </c>
      <c r="H132" s="6">
        <v>25</v>
      </c>
      <c r="I132" s="7">
        <v>-1</v>
      </c>
      <c r="J132" s="6">
        <v>30</v>
      </c>
      <c r="K132" s="7">
        <v>-2</v>
      </c>
      <c r="L132" s="6">
        <v>11</v>
      </c>
      <c r="M132" s="7">
        <v>-2</v>
      </c>
      <c r="N132" s="6">
        <v>7</v>
      </c>
      <c r="O132" s="7">
        <v>2</v>
      </c>
      <c r="P132" s="6">
        <v>20</v>
      </c>
      <c r="Q132" s="7">
        <v>2</v>
      </c>
      <c r="R132" s="6"/>
      <c r="T132" s="6"/>
      <c r="V132" s="6">
        <v>-5</v>
      </c>
      <c r="W132" s="7">
        <v>1</v>
      </c>
      <c r="X132" s="8">
        <f t="shared" ref="X132" si="119">P132-J132</f>
        <v>-10</v>
      </c>
      <c r="Y132" s="3" t="s">
        <v>842</v>
      </c>
      <c r="Z132" s="3" t="s">
        <v>988</v>
      </c>
      <c r="AA132" s="119" t="str">
        <f t="shared" ref="AA132" si="120">IF((H132=MAX(H132,J132,L132,N132,P132))+(J132=MAX(H132,J132,L132,N132,P132))+(L132=MAX(H132,J132,L132,N132,P132))+(N132=MAX(H132,J132,L132,N132,P132))+(P132=MAX(H132,J132,L132,N132,P132))&gt;1,"",IF(H132=MAX(H132,J132,L132,N132,P132),H$1,IF(J132=MAX(H132,J132,L132,N132,P132),J$1,IF(L132=MAX(H132,J132,L132,N132,P132),L$1,IF(N132=MAX(H132,J132,L132,N132,P132),N$1,P$1)))))</f>
        <v>Lab</v>
      </c>
      <c r="AD132" s="6">
        <v>36</v>
      </c>
      <c r="AE132" s="6">
        <v>25</v>
      </c>
      <c r="AF132" s="7">
        <f t="shared" ref="AF132" si="121">AD132-AE132</f>
        <v>11</v>
      </c>
      <c r="AG132" s="6">
        <v>35</v>
      </c>
      <c r="AH132" s="6">
        <v>44</v>
      </c>
      <c r="AI132" s="7">
        <f t="shared" ref="AI132" si="122">AG132-AH132</f>
        <v>-9</v>
      </c>
      <c r="AJ132" s="6">
        <v>29</v>
      </c>
      <c r="AK132" s="6">
        <v>23</v>
      </c>
      <c r="AL132" s="7">
        <f t="shared" ref="AL132" si="123">AJ132-AK132</f>
        <v>6</v>
      </c>
      <c r="AM132" s="6">
        <v>37</v>
      </c>
      <c r="AN132" s="6">
        <v>37</v>
      </c>
      <c r="AO132" s="7">
        <f t="shared" ref="AO132" si="124">AM132-AN132</f>
        <v>0</v>
      </c>
      <c r="AP132" s="6"/>
      <c r="AQ132" s="6"/>
      <c r="AS132" s="6"/>
      <c r="AT132" s="6"/>
      <c r="AV132" s="4" t="s">
        <v>1304</v>
      </c>
      <c r="AW132" s="6">
        <v>30</v>
      </c>
      <c r="AX132" s="6">
        <v>35</v>
      </c>
      <c r="AY132" s="6"/>
      <c r="AZ132" s="6"/>
      <c r="BA132" s="6"/>
      <c r="BB132" s="6"/>
      <c r="BC132" s="93" t="s">
        <v>1289</v>
      </c>
      <c r="BD132" s="6"/>
      <c r="BE132" s="6"/>
      <c r="BF132" s="7"/>
      <c r="BG132" s="4"/>
      <c r="BJ132" s="50"/>
      <c r="BL132" s="7"/>
      <c r="BN132" s="50"/>
      <c r="BP132" s="50"/>
      <c r="BR132" s="50"/>
      <c r="BT132" s="50"/>
      <c r="BV132" s="50"/>
    </row>
    <row r="133" spans="1:74" ht="13.2" customHeight="1" x14ac:dyDescent="0.25">
      <c r="A133" s="3"/>
      <c r="B133" s="3" t="s">
        <v>266</v>
      </c>
      <c r="C133" s="52" t="s">
        <v>526</v>
      </c>
      <c r="D133" s="39">
        <v>45639</v>
      </c>
      <c r="E133" s="3">
        <v>23</v>
      </c>
      <c r="F133" s="3" t="s">
        <v>1132</v>
      </c>
      <c r="H133" s="6"/>
      <c r="J133" s="6"/>
      <c r="L133" s="6"/>
      <c r="N133" s="6"/>
      <c r="P133" s="6"/>
      <c r="R133" s="6"/>
      <c r="T133" s="6"/>
      <c r="V133" s="6"/>
      <c r="Y133" s="3" t="s">
        <v>842</v>
      </c>
      <c r="AD133" s="6">
        <v>20</v>
      </c>
      <c r="AE133" s="6">
        <v>45</v>
      </c>
      <c r="AF133" s="7">
        <f t="shared" ref="AF133" si="125">AD133-AE133</f>
        <v>-25</v>
      </c>
      <c r="AG133" s="6">
        <v>24</v>
      </c>
      <c r="AH133" s="6">
        <v>53</v>
      </c>
      <c r="AI133" s="7">
        <f t="shared" ref="AI133" si="126">AG133-AH133</f>
        <v>-29</v>
      </c>
      <c r="AJ133" s="6">
        <v>26</v>
      </c>
      <c r="AK133" s="6">
        <v>31</v>
      </c>
      <c r="AL133" s="7">
        <f>AJ133-AK133</f>
        <v>-5</v>
      </c>
      <c r="AM133" s="6">
        <v>29</v>
      </c>
      <c r="AN133" s="6">
        <v>49</v>
      </c>
      <c r="AO133" s="7">
        <f>AM133-AN133</f>
        <v>-20</v>
      </c>
      <c r="AP133" s="6">
        <v>18</v>
      </c>
      <c r="AQ133" s="6">
        <v>25</v>
      </c>
      <c r="AR133" s="7">
        <f>AP133-AQ133</f>
        <v>-7</v>
      </c>
      <c r="AS133" s="6">
        <v>18</v>
      </c>
      <c r="AT133" s="6">
        <v>24</v>
      </c>
      <c r="AU133" s="7">
        <f>AS133-AT133</f>
        <v>-6</v>
      </c>
      <c r="AV133" s="4" t="s">
        <v>1133</v>
      </c>
      <c r="AW133" s="6">
        <v>18</v>
      </c>
      <c r="AX133" s="6">
        <v>32</v>
      </c>
      <c r="AY133" s="6"/>
      <c r="AZ133" s="6"/>
      <c r="BA133" s="6"/>
      <c r="BB133" s="6"/>
      <c r="BC133" s="4" t="s">
        <v>1186</v>
      </c>
      <c r="BD133" s="6"/>
      <c r="BE133" s="6"/>
      <c r="BF133" s="7"/>
      <c r="BG133" s="4"/>
      <c r="BJ133" s="50"/>
      <c r="BL133" s="7"/>
      <c r="BN133" s="50"/>
      <c r="BP133" s="50"/>
      <c r="BR133" s="50"/>
      <c r="BT133" s="50"/>
      <c r="BV133" s="50"/>
    </row>
    <row r="134" spans="1:74" ht="13.2" customHeight="1" x14ac:dyDescent="0.25">
      <c r="A134" s="3"/>
      <c r="B134" s="3" t="s">
        <v>266</v>
      </c>
      <c r="C134" s="52" t="s">
        <v>514</v>
      </c>
      <c r="D134" s="39">
        <v>45640</v>
      </c>
      <c r="E134" s="3">
        <v>20</v>
      </c>
      <c r="F134" s="3" t="s">
        <v>821</v>
      </c>
      <c r="H134" s="6"/>
      <c r="J134" s="6"/>
      <c r="L134" s="6"/>
      <c r="N134" s="6"/>
      <c r="P134" s="6"/>
      <c r="R134" s="6"/>
      <c r="T134" s="6"/>
      <c r="V134" s="6"/>
      <c r="Y134" s="3" t="s">
        <v>842</v>
      </c>
      <c r="AD134" s="6">
        <v>20</v>
      </c>
      <c r="AE134" s="6">
        <v>37</v>
      </c>
      <c r="AF134" s="7">
        <f t="shared" ref="AF134" si="127">AD134-AE134</f>
        <v>-17</v>
      </c>
      <c r="AG134" s="6">
        <v>26</v>
      </c>
      <c r="AH134" s="6">
        <v>61</v>
      </c>
      <c r="AI134" s="7">
        <f t="shared" ref="AI134" si="128">AG134-AH134</f>
        <v>-35</v>
      </c>
      <c r="AJ134" s="6">
        <v>31</v>
      </c>
      <c r="AK134" s="6">
        <v>24</v>
      </c>
      <c r="AL134" s="7">
        <f>AJ134-AK134</f>
        <v>7</v>
      </c>
      <c r="AM134" s="6"/>
      <c r="AN134" s="6"/>
      <c r="AP134" s="6"/>
      <c r="AQ134" s="6"/>
      <c r="AS134" s="6"/>
      <c r="AT134" s="6"/>
      <c r="AV134" s="4" t="s">
        <v>1037</v>
      </c>
      <c r="AW134" s="6"/>
      <c r="AX134" s="6"/>
      <c r="AY134" s="6"/>
      <c r="AZ134" s="6"/>
      <c r="BA134" s="6"/>
      <c r="BB134" s="6"/>
      <c r="BC134" s="4"/>
      <c r="BD134" s="6">
        <v>20</v>
      </c>
      <c r="BE134" s="6">
        <v>60</v>
      </c>
      <c r="BF134" s="7">
        <f>BD134-BE134</f>
        <v>-40</v>
      </c>
      <c r="BG134" s="4" t="s">
        <v>871</v>
      </c>
      <c r="BJ134" s="50"/>
      <c r="BL134" s="7"/>
      <c r="BN134" s="50"/>
      <c r="BP134" s="50"/>
      <c r="BR134" s="50"/>
      <c r="BT134" s="50"/>
      <c r="BV134" s="50"/>
    </row>
    <row r="135" spans="1:74" ht="13.2" customHeight="1" x14ac:dyDescent="0.25">
      <c r="A135" s="3"/>
      <c r="B135" s="3" t="s">
        <v>266</v>
      </c>
      <c r="C135" s="52" t="s">
        <v>564</v>
      </c>
      <c r="D135" s="39">
        <v>45644</v>
      </c>
      <c r="E135" s="3">
        <v>20</v>
      </c>
      <c r="F135" s="3" t="s">
        <v>1169</v>
      </c>
      <c r="G135" s="2" t="s">
        <v>96</v>
      </c>
      <c r="H135" s="6">
        <v>26</v>
      </c>
      <c r="I135" s="7">
        <v>1</v>
      </c>
      <c r="J135" s="6">
        <v>27</v>
      </c>
      <c r="K135" s="7">
        <v>0</v>
      </c>
      <c r="L135" s="6">
        <v>12</v>
      </c>
      <c r="M135" s="7">
        <v>1</v>
      </c>
      <c r="N135" s="6">
        <v>7</v>
      </c>
      <c r="O135" s="7">
        <v>0</v>
      </c>
      <c r="P135" s="6">
        <v>21</v>
      </c>
      <c r="Q135" s="7">
        <v>-1</v>
      </c>
      <c r="R135" s="6"/>
      <c r="T135" s="6"/>
      <c r="V135" s="6">
        <f t="shared" si="102"/>
        <v>-1</v>
      </c>
      <c r="W135" s="7">
        <v>1</v>
      </c>
      <c r="X135" s="8">
        <f t="shared" ref="X135:X137" si="129">P135-J135</f>
        <v>-6</v>
      </c>
      <c r="Y135" s="3" t="s">
        <v>1170</v>
      </c>
      <c r="Z135" s="3" t="s">
        <v>988</v>
      </c>
      <c r="AA135" s="119" t="str">
        <f t="shared" ref="AA135:AA137" si="130">IF((H135=MAX(H135,J135,L135,N135,P135))+(J135=MAX(H135,J135,L135,N135,P135))+(L135=MAX(H135,J135,L135,N135,P135))+(N135=MAX(H135,J135,L135,N135,P135))+(P135=MAX(H135,J135,L135,N135,P135))&gt;1,"",IF(H135=MAX(H135,J135,L135,N135,P135),H$1,IF(J135=MAX(H135,J135,L135,N135,P135),J$1,IF(L135=MAX(H135,J135,L135,N135,P135),L$1,IF(N135=MAX(H135,J135,L135,N135,P135),N$1,P$1)))))</f>
        <v>Lab</v>
      </c>
      <c r="AD135" s="6"/>
      <c r="AE135" s="6"/>
      <c r="AG135" s="6"/>
      <c r="AH135" s="6"/>
      <c r="AJ135" s="6"/>
      <c r="AK135" s="6"/>
      <c r="AM135" s="6"/>
      <c r="AN135" s="6"/>
      <c r="AP135" s="6"/>
      <c r="AQ135" s="6"/>
      <c r="AS135" s="6"/>
      <c r="AT135" s="6"/>
      <c r="AV135" s="4"/>
      <c r="AW135" s="6"/>
      <c r="AX135" s="6"/>
      <c r="AY135" s="6"/>
      <c r="AZ135" s="6"/>
      <c r="BA135" s="6"/>
      <c r="BB135" s="6"/>
      <c r="BC135" s="4"/>
      <c r="BD135" s="6"/>
      <c r="BE135" s="6"/>
      <c r="BF135" s="7"/>
      <c r="BG135" s="4"/>
      <c r="BJ135" s="50"/>
      <c r="BL135" s="7"/>
      <c r="BN135" s="50"/>
      <c r="BP135" s="50"/>
      <c r="BR135" s="50"/>
      <c r="BT135" s="50"/>
      <c r="BV135" s="50"/>
    </row>
    <row r="136" spans="1:74" ht="13.2" customHeight="1" x14ac:dyDescent="0.25">
      <c r="A136" s="3"/>
      <c r="B136" s="3" t="s">
        <v>266</v>
      </c>
      <c r="C136" s="52" t="s">
        <v>437</v>
      </c>
      <c r="D136" s="39">
        <v>45644</v>
      </c>
      <c r="E136" s="3">
        <v>22</v>
      </c>
      <c r="F136" s="3" t="s">
        <v>903</v>
      </c>
      <c r="G136" s="2" t="s">
        <v>138</v>
      </c>
      <c r="H136" s="6">
        <v>23</v>
      </c>
      <c r="I136" s="7">
        <v>-2</v>
      </c>
      <c r="J136" s="6">
        <v>29</v>
      </c>
      <c r="K136" s="7">
        <v>0</v>
      </c>
      <c r="L136" s="6">
        <v>11</v>
      </c>
      <c r="M136" s="7">
        <v>1</v>
      </c>
      <c r="N136" s="6">
        <v>10</v>
      </c>
      <c r="O136" s="7">
        <v>1</v>
      </c>
      <c r="P136" s="6">
        <v>22</v>
      </c>
      <c r="Q136" s="7">
        <v>1</v>
      </c>
      <c r="R136" s="6"/>
      <c r="T136" s="6"/>
      <c r="V136" s="6">
        <f t="shared" si="102"/>
        <v>-6</v>
      </c>
      <c r="W136" s="7">
        <v>-2</v>
      </c>
      <c r="X136" s="8">
        <f t="shared" si="129"/>
        <v>-7</v>
      </c>
      <c r="Y136" s="3" t="s">
        <v>842</v>
      </c>
      <c r="AA136" s="119" t="str">
        <f t="shared" si="130"/>
        <v>Lab</v>
      </c>
      <c r="AD136" s="6">
        <v>21</v>
      </c>
      <c r="AE136" s="6">
        <v>32</v>
      </c>
      <c r="AF136" s="7">
        <v>-12</v>
      </c>
      <c r="AG136" s="6">
        <v>22</v>
      </c>
      <c r="AH136" s="6">
        <v>54</v>
      </c>
      <c r="AI136" s="7">
        <f t="shared" ref="AI136" si="131">AG136-AH136</f>
        <v>-32</v>
      </c>
      <c r="AJ136" s="6">
        <v>23</v>
      </c>
      <c r="AK136" s="6">
        <v>20</v>
      </c>
      <c r="AL136" s="7">
        <f t="shared" ref="AL136" si="132">AJ136-AK136</f>
        <v>3</v>
      </c>
      <c r="AM136" s="6">
        <v>29</v>
      </c>
      <c r="AN136" s="6">
        <v>38</v>
      </c>
      <c r="AO136" s="7">
        <f t="shared" ref="AO136" si="133">AM136-AN136</f>
        <v>-9</v>
      </c>
      <c r="AP136" s="6"/>
      <c r="AQ136" s="6"/>
      <c r="AS136" s="6"/>
      <c r="AT136" s="6"/>
      <c r="AV136" s="4" t="s">
        <v>1127</v>
      </c>
      <c r="AW136" s="6">
        <v>16</v>
      </c>
      <c r="AX136" s="6">
        <v>25</v>
      </c>
      <c r="AY136" s="6"/>
      <c r="AZ136" s="6"/>
      <c r="BA136" s="6"/>
      <c r="BB136" s="6"/>
      <c r="BC136" s="4" t="s">
        <v>1035</v>
      </c>
      <c r="BD136" s="6"/>
      <c r="BE136" s="6"/>
      <c r="BF136" s="7"/>
      <c r="BG136" s="4"/>
      <c r="BJ136" s="50"/>
      <c r="BL136" s="7"/>
      <c r="BN136" s="50"/>
      <c r="BP136" s="50"/>
      <c r="BR136" s="50"/>
      <c r="BT136" s="50"/>
      <c r="BV136" s="50"/>
    </row>
    <row r="137" spans="1:74" ht="13.2" customHeight="1" x14ac:dyDescent="0.25">
      <c r="A137" s="3"/>
      <c r="B137" s="3" t="s">
        <v>266</v>
      </c>
      <c r="C137" s="52" t="s">
        <v>307</v>
      </c>
      <c r="D137" s="39">
        <v>45645</v>
      </c>
      <c r="E137" s="3">
        <v>26</v>
      </c>
      <c r="F137" s="3" t="s">
        <v>1094</v>
      </c>
      <c r="G137" s="2" t="s">
        <v>122</v>
      </c>
      <c r="H137" s="6">
        <v>25</v>
      </c>
      <c r="I137" s="7">
        <v>-2</v>
      </c>
      <c r="J137" s="6">
        <v>29</v>
      </c>
      <c r="K137" s="7">
        <v>0</v>
      </c>
      <c r="L137" s="6">
        <v>12</v>
      </c>
      <c r="M137" s="7">
        <v>0</v>
      </c>
      <c r="N137" s="6">
        <v>8</v>
      </c>
      <c r="O137" s="7">
        <v>0</v>
      </c>
      <c r="P137" s="6">
        <v>21</v>
      </c>
      <c r="Q137" s="7">
        <v>3</v>
      </c>
      <c r="R137" s="6"/>
      <c r="T137" s="6"/>
      <c r="V137" s="6">
        <f>H137-J137</f>
        <v>-4</v>
      </c>
      <c r="W137" s="7">
        <v>-2</v>
      </c>
      <c r="X137" s="8">
        <f t="shared" si="129"/>
        <v>-8</v>
      </c>
      <c r="Y137" s="3" t="s">
        <v>842</v>
      </c>
      <c r="AA137" s="119" t="str">
        <f t="shared" si="130"/>
        <v>Lab</v>
      </c>
      <c r="AD137" s="6">
        <v>34</v>
      </c>
      <c r="AE137" s="6">
        <v>38</v>
      </c>
      <c r="AF137" s="7">
        <f t="shared" ref="AF137" si="134">AD137-AE137</f>
        <v>-4</v>
      </c>
      <c r="AG137" s="6">
        <v>28</v>
      </c>
      <c r="AH137" s="6">
        <v>64</v>
      </c>
      <c r="AI137" s="7">
        <v>-35</v>
      </c>
      <c r="AJ137" s="6"/>
      <c r="AK137" s="6"/>
      <c r="AM137" s="6"/>
      <c r="AN137" s="6"/>
      <c r="AP137" s="6"/>
      <c r="AQ137" s="6"/>
      <c r="AS137" s="6"/>
      <c r="AT137" s="6"/>
      <c r="AV137" s="4" t="s">
        <v>1095</v>
      </c>
      <c r="AW137" s="6"/>
      <c r="AX137" s="6"/>
      <c r="AY137" s="6"/>
      <c r="AZ137" s="6"/>
      <c r="BA137" s="6"/>
      <c r="BB137" s="6"/>
      <c r="BC137" s="4"/>
      <c r="BD137" s="6"/>
      <c r="BE137" s="6"/>
      <c r="BF137" s="7"/>
      <c r="BG137" s="4"/>
      <c r="BJ137" s="50"/>
      <c r="BL137" s="7"/>
      <c r="BN137" s="50"/>
      <c r="BP137" s="50"/>
      <c r="BR137" s="50"/>
      <c r="BT137" s="50"/>
      <c r="BV137" s="50"/>
    </row>
    <row r="138" spans="1:74" ht="13.2" customHeight="1" x14ac:dyDescent="0.25">
      <c r="A138" s="3"/>
      <c r="B138" s="3" t="s">
        <v>266</v>
      </c>
      <c r="C138" s="52" t="s">
        <v>599</v>
      </c>
      <c r="D138" s="39">
        <v>45647</v>
      </c>
      <c r="E138" s="3"/>
      <c r="F138" s="3" t="s">
        <v>821</v>
      </c>
      <c r="H138" s="6"/>
      <c r="J138" s="6"/>
      <c r="L138" s="6"/>
      <c r="N138" s="6"/>
      <c r="P138" s="6"/>
      <c r="R138" s="6"/>
      <c r="T138" s="6"/>
      <c r="V138" s="6"/>
      <c r="Y138" s="3" t="s">
        <v>842</v>
      </c>
      <c r="AD138" s="6"/>
      <c r="AE138" s="6"/>
      <c r="AG138" s="6"/>
      <c r="AH138" s="6"/>
      <c r="AJ138" s="6"/>
      <c r="AK138" s="6"/>
      <c r="AM138" s="6"/>
      <c r="AN138" s="6"/>
      <c r="AP138" s="6"/>
      <c r="AQ138" s="6"/>
      <c r="AS138" s="6"/>
      <c r="AT138" s="6"/>
      <c r="AV138" s="4"/>
      <c r="AW138" s="6"/>
      <c r="AX138" s="6"/>
      <c r="AY138" s="6"/>
      <c r="AZ138" s="6"/>
      <c r="BA138" s="6"/>
      <c r="BB138" s="6"/>
      <c r="BC138" s="4"/>
      <c r="BD138" s="6">
        <v>17</v>
      </c>
      <c r="BE138" s="6">
        <v>62</v>
      </c>
      <c r="BF138" s="7">
        <f>BD138-BE138</f>
        <v>-45</v>
      </c>
      <c r="BG138" s="4" t="s">
        <v>871</v>
      </c>
      <c r="BJ138" s="50"/>
      <c r="BL138" s="7"/>
      <c r="BN138" s="50"/>
      <c r="BP138" s="50"/>
      <c r="BR138" s="50"/>
      <c r="BT138" s="50"/>
      <c r="BV138" s="50"/>
    </row>
    <row r="139" spans="1:74" ht="13.2" customHeight="1" x14ac:dyDescent="0.25">
      <c r="A139" s="3"/>
      <c r="B139" s="3" t="s">
        <v>266</v>
      </c>
      <c r="C139" s="52" t="s">
        <v>677</v>
      </c>
      <c r="D139" s="39">
        <v>45654</v>
      </c>
      <c r="E139" s="3"/>
      <c r="F139" s="3" t="s">
        <v>821</v>
      </c>
      <c r="H139" s="6"/>
      <c r="J139" s="6"/>
      <c r="L139" s="6"/>
      <c r="N139" s="6"/>
      <c r="P139" s="6"/>
      <c r="R139" s="6"/>
      <c r="T139" s="6"/>
      <c r="V139" s="6"/>
      <c r="Y139" s="3" t="s">
        <v>842</v>
      </c>
      <c r="AD139" s="6"/>
      <c r="AE139" s="6"/>
      <c r="AG139" s="6"/>
      <c r="AH139" s="6"/>
      <c r="AJ139" s="6"/>
      <c r="AK139" s="6"/>
      <c r="AM139" s="6"/>
      <c r="AN139" s="6"/>
      <c r="AP139" s="6"/>
      <c r="AQ139" s="6"/>
      <c r="AS139" s="6"/>
      <c r="AT139" s="6"/>
      <c r="AV139" s="4"/>
      <c r="AW139" s="6"/>
      <c r="AX139" s="6"/>
      <c r="AY139" s="6"/>
      <c r="AZ139" s="6"/>
      <c r="BA139" s="6"/>
      <c r="BB139" s="6"/>
      <c r="BC139" s="4"/>
      <c r="BD139" s="6">
        <v>17</v>
      </c>
      <c r="BE139" s="6">
        <v>62</v>
      </c>
      <c r="BF139" s="7">
        <f>BD139-BE139</f>
        <v>-45</v>
      </c>
      <c r="BG139" s="4" t="s">
        <v>871</v>
      </c>
      <c r="BJ139" s="50"/>
      <c r="BL139" s="7"/>
      <c r="BN139" s="50"/>
      <c r="BP139" s="50"/>
      <c r="BR139" s="50"/>
      <c r="BT139" s="50"/>
      <c r="BV139" s="50"/>
    </row>
    <row r="140" spans="1:74" ht="13.2" customHeight="1" x14ac:dyDescent="0.25">
      <c r="A140" s="3"/>
      <c r="B140" s="3" t="s">
        <v>266</v>
      </c>
      <c r="C140" s="52" t="s">
        <v>1162</v>
      </c>
      <c r="E140" s="3">
        <v>28</v>
      </c>
      <c r="F140" s="3" t="s">
        <v>1173</v>
      </c>
      <c r="G140" s="2" t="s">
        <v>192</v>
      </c>
      <c r="H140" s="6"/>
      <c r="J140" s="6"/>
      <c r="L140" s="6"/>
      <c r="N140" s="6"/>
      <c r="P140" s="6"/>
      <c r="R140" s="6"/>
      <c r="T140" s="6"/>
      <c r="V140" s="6"/>
      <c r="Y140" s="3" t="s">
        <v>1162</v>
      </c>
      <c r="AB140" s="3" t="s">
        <v>1305</v>
      </c>
      <c r="AD140" s="6"/>
      <c r="AE140" s="6"/>
      <c r="AG140" s="6"/>
      <c r="AH140" s="6"/>
      <c r="AJ140" s="6"/>
      <c r="AK140" s="6"/>
      <c r="AM140" s="6"/>
      <c r="AN140" s="6"/>
      <c r="AP140" s="6"/>
      <c r="AQ140" s="6"/>
      <c r="AS140" s="6"/>
      <c r="AT140" s="6"/>
      <c r="AV140" s="4"/>
      <c r="AW140" s="6"/>
      <c r="AX140" s="6"/>
      <c r="AY140" s="6"/>
      <c r="AZ140" s="6"/>
      <c r="BA140" s="6"/>
      <c r="BB140" s="6"/>
      <c r="BC140" s="4"/>
      <c r="BD140" s="6"/>
      <c r="BE140" s="6"/>
      <c r="BF140" s="7"/>
      <c r="BG140" s="4"/>
      <c r="BI140">
        <v>208</v>
      </c>
      <c r="BJ140" s="50"/>
      <c r="BK140">
        <v>256</v>
      </c>
      <c r="BL140" s="50"/>
      <c r="BM140">
        <v>66</v>
      </c>
      <c r="BN140" s="50"/>
      <c r="BO140">
        <v>5</v>
      </c>
      <c r="BP140" s="50"/>
      <c r="BQ140">
        <v>71</v>
      </c>
      <c r="BR140" s="50"/>
      <c r="BS140">
        <v>6</v>
      </c>
      <c r="BT140" s="50"/>
      <c r="BU140">
        <v>4</v>
      </c>
      <c r="BV140" s="50"/>
    </row>
    <row r="141" spans="1:74" ht="13.2" customHeight="1" x14ac:dyDescent="0.25">
      <c r="A141" s="3"/>
      <c r="B141" s="3" t="s">
        <v>266</v>
      </c>
      <c r="C141" s="52" t="s">
        <v>1162</v>
      </c>
      <c r="E141" s="3">
        <v>3</v>
      </c>
      <c r="F141" s="3" t="s">
        <v>1163</v>
      </c>
      <c r="G141" s="2" t="s">
        <v>202</v>
      </c>
      <c r="H141" s="6"/>
      <c r="J141" s="6"/>
      <c r="L141" s="6"/>
      <c r="N141" s="6"/>
      <c r="P141" s="6"/>
      <c r="R141" s="6"/>
      <c r="T141" s="6"/>
      <c r="V141" s="6"/>
      <c r="Y141" s="3" t="s">
        <v>842</v>
      </c>
      <c r="AB141" t="s">
        <v>1152</v>
      </c>
      <c r="AD141" s="6"/>
      <c r="AE141" s="6"/>
      <c r="AG141" s="6"/>
      <c r="AH141" s="6"/>
      <c r="AJ141" s="6"/>
      <c r="AK141" s="6"/>
      <c r="AM141" s="6"/>
      <c r="AN141" s="6"/>
      <c r="AP141" s="6"/>
      <c r="AQ141" s="6"/>
      <c r="AS141" s="6"/>
      <c r="AT141" s="6"/>
      <c r="AV141" s="4"/>
      <c r="AW141" s="6"/>
      <c r="AX141" s="6"/>
      <c r="AY141" s="6"/>
      <c r="AZ141" s="6"/>
      <c r="BA141" s="6"/>
      <c r="BB141" s="6"/>
      <c r="BC141" s="4"/>
      <c r="BD141" s="6"/>
      <c r="BE141" s="6"/>
      <c r="BF141" s="7"/>
      <c r="BG141" s="4"/>
      <c r="BI141">
        <v>157</v>
      </c>
      <c r="BJ141" s="50"/>
      <c r="BK141">
        <v>278</v>
      </c>
      <c r="BL141" s="50"/>
      <c r="BM141">
        <v>47</v>
      </c>
      <c r="BN141" s="50"/>
      <c r="BO141">
        <v>3</v>
      </c>
      <c r="BP141" s="50"/>
      <c r="BQ141">
        <v>120</v>
      </c>
      <c r="BR141" s="50"/>
      <c r="BS141">
        <v>24</v>
      </c>
      <c r="BT141" s="50"/>
      <c r="BU141">
        <v>2</v>
      </c>
      <c r="BV141" s="50"/>
    </row>
    <row r="142" spans="1:74" ht="13.2" customHeight="1" x14ac:dyDescent="0.25">
      <c r="A142" s="3"/>
      <c r="B142" s="3" t="s">
        <v>266</v>
      </c>
      <c r="C142" s="52" t="s">
        <v>495</v>
      </c>
      <c r="D142" s="39">
        <v>45656</v>
      </c>
      <c r="E142" s="3">
        <v>5</v>
      </c>
      <c r="F142" s="3" t="s">
        <v>1094</v>
      </c>
      <c r="G142" s="2" t="s">
        <v>124</v>
      </c>
      <c r="H142" s="6">
        <v>23</v>
      </c>
      <c r="I142" s="7">
        <v>-2</v>
      </c>
      <c r="J142" s="6">
        <v>30</v>
      </c>
      <c r="K142" s="7">
        <v>1</v>
      </c>
      <c r="L142" s="6">
        <v>12</v>
      </c>
      <c r="M142" s="7">
        <v>0</v>
      </c>
      <c r="N142" s="6">
        <v>9</v>
      </c>
      <c r="O142" s="7">
        <v>1</v>
      </c>
      <c r="P142" s="6">
        <v>22</v>
      </c>
      <c r="Q142" s="7">
        <v>1</v>
      </c>
      <c r="R142" s="6"/>
      <c r="T142" s="6"/>
      <c r="V142" s="6">
        <f>H142-J142</f>
        <v>-7</v>
      </c>
      <c r="W142" s="7">
        <v>-3</v>
      </c>
      <c r="X142" s="8">
        <f t="shared" ref="X142:X146" si="135">P142-J142</f>
        <v>-8</v>
      </c>
      <c r="Y142" s="3" t="s">
        <v>842</v>
      </c>
      <c r="AA142" s="119" t="str">
        <f t="shared" ref="AA142" si="136">IF((H142=MAX(H142,J142,L142,N142,P142))+(J142=MAX(H142,J142,L142,N142,P142))+(L142=MAX(H142,J142,L142,N142,P142))+(N142=MAX(H142,J142,L142,N142,P142))+(P142=MAX(H142,J142,L142,N142,P142))&gt;1,"",IF(H142=MAX(H142,J142,L142,N142,P142),H$1,IF(J142=MAX(H142,J142,L142,N142,P142),J$1,IF(L142=MAX(H142,J142,L142,N142,P142),L$1,IF(N142=MAX(H142,J142,L142,N142,P142),N$1,P$1)))))</f>
        <v>Lab</v>
      </c>
      <c r="AB142"/>
      <c r="AD142" s="6">
        <v>25</v>
      </c>
      <c r="AE142" s="6">
        <v>46</v>
      </c>
      <c r="AF142" s="7">
        <f t="shared" ref="AF142" si="137">AD142-AE142</f>
        <v>-21</v>
      </c>
      <c r="AG142" s="6">
        <v>26</v>
      </c>
      <c r="AH142" s="6">
        <v>68</v>
      </c>
      <c r="AI142" s="7">
        <f t="shared" ref="AI142" si="138">AG142-AH142</f>
        <v>-42</v>
      </c>
      <c r="AJ142" s="6"/>
      <c r="AK142" s="6"/>
      <c r="AM142" s="6"/>
      <c r="AN142" s="6"/>
      <c r="AP142" s="6"/>
      <c r="AQ142" s="6"/>
      <c r="AS142" s="6"/>
      <c r="AT142" s="6"/>
      <c r="AV142" s="4" t="s">
        <v>1095</v>
      </c>
      <c r="AW142" s="6"/>
      <c r="AX142" s="6"/>
      <c r="AY142" s="6"/>
      <c r="AZ142" s="6"/>
      <c r="BA142" s="6"/>
      <c r="BB142" s="6"/>
      <c r="BC142" s="4"/>
      <c r="BD142" s="6"/>
      <c r="BE142" s="6"/>
      <c r="BF142" s="7"/>
      <c r="BG142" s="4"/>
      <c r="BJ142" s="50"/>
      <c r="BL142" s="7"/>
      <c r="BN142" s="50"/>
      <c r="BP142" s="50"/>
      <c r="BR142" s="50"/>
      <c r="BT142" s="50"/>
      <c r="BV142" s="50"/>
    </row>
    <row r="143" spans="1:74" ht="13.2" customHeight="1" x14ac:dyDescent="0.25">
      <c r="A143" s="1">
        <v>2025</v>
      </c>
      <c r="B143" s="3" t="s">
        <v>267</v>
      </c>
      <c r="C143" s="52" t="s">
        <v>591</v>
      </c>
      <c r="D143" s="39">
        <v>45661</v>
      </c>
      <c r="E143" s="3">
        <v>7</v>
      </c>
      <c r="F143" s="3" t="s">
        <v>821</v>
      </c>
      <c r="H143" s="6"/>
      <c r="J143" s="6"/>
      <c r="L143" s="6"/>
      <c r="N143" s="6"/>
      <c r="P143" s="6"/>
      <c r="R143" s="6"/>
      <c r="T143" s="6"/>
      <c r="V143" s="6"/>
      <c r="Y143" s="3" t="s">
        <v>842</v>
      </c>
      <c r="AB143"/>
      <c r="AD143" s="6"/>
      <c r="AE143" s="6"/>
      <c r="AG143" s="6"/>
      <c r="AH143" s="6"/>
      <c r="AJ143" s="6"/>
      <c r="AK143" s="6"/>
      <c r="AM143" s="6"/>
      <c r="AN143" s="6"/>
      <c r="AP143" s="6"/>
      <c r="AQ143" s="6"/>
      <c r="AS143" s="6"/>
      <c r="AT143" s="6"/>
      <c r="AV143" s="4"/>
      <c r="AW143" s="6"/>
      <c r="AX143" s="6"/>
      <c r="AY143" s="6"/>
      <c r="AZ143" s="6"/>
      <c r="BA143" s="6"/>
      <c r="BB143" s="6"/>
      <c r="BC143" s="4"/>
      <c r="BD143" s="6">
        <v>16</v>
      </c>
      <c r="BE143" s="6">
        <v>63</v>
      </c>
      <c r="BF143" s="7">
        <f>BD143-BE143</f>
        <v>-47</v>
      </c>
      <c r="BG143" s="4" t="s">
        <v>871</v>
      </c>
      <c r="BJ143" s="50"/>
      <c r="BL143" s="7"/>
      <c r="BN143" s="50"/>
      <c r="BP143" s="50"/>
      <c r="BR143" s="50"/>
      <c r="BT143" s="50"/>
      <c r="BV143" s="50"/>
    </row>
    <row r="144" spans="1:74" ht="13.2" customHeight="1" x14ac:dyDescent="0.25">
      <c r="A144" s="3"/>
      <c r="B144" s="3" t="s">
        <v>267</v>
      </c>
      <c r="C144" s="52" t="s">
        <v>591</v>
      </c>
      <c r="D144" s="39">
        <v>45661</v>
      </c>
      <c r="E144" s="3">
        <v>7</v>
      </c>
      <c r="F144" s="3" t="s">
        <v>1725</v>
      </c>
      <c r="G144" s="2" t="s">
        <v>1726</v>
      </c>
      <c r="H144" s="6">
        <v>29</v>
      </c>
      <c r="J144" s="6">
        <v>28</v>
      </c>
      <c r="L144" s="6">
        <v>12</v>
      </c>
      <c r="N144" s="6">
        <v>5</v>
      </c>
      <c r="P144" s="6">
        <v>23</v>
      </c>
      <c r="R144" s="6"/>
      <c r="T144" s="6"/>
      <c r="V144" s="6">
        <f>H144-J144</f>
        <v>1</v>
      </c>
      <c r="X144" s="8">
        <f t="shared" si="135"/>
        <v>-5</v>
      </c>
      <c r="Y144" s="3" t="s">
        <v>842</v>
      </c>
      <c r="AA144" s="119" t="str">
        <f t="shared" ref="AA144:AA146" si="139">IF((H144=MAX(H144,J144,L144,N144,P144))+(J144=MAX(H144,J144,L144,N144,P144))+(L144=MAX(H144,J144,L144,N144,P144))+(N144=MAX(H144,J144,L144,N144,P144))+(P144=MAX(H144,J144,L144,N144,P144))&gt;1,"",IF(H144=MAX(H144,J144,L144,N144,P144),H$1,IF(J144=MAX(H144,J144,L144,N144,P144),J$1,IF(L144=MAX(H144,J144,L144,N144,P144),L$1,IF(N144=MAX(H144,J144,L144,N144,P144),N$1,P$1)))))</f>
        <v>Con</v>
      </c>
      <c r="AB144"/>
      <c r="AD144" s="6">
        <v>21</v>
      </c>
      <c r="AE144" s="6">
        <v>28</v>
      </c>
      <c r="AF144" s="7">
        <f>AD144-AE144</f>
        <v>-7</v>
      </c>
      <c r="AG144" s="6">
        <v>22</v>
      </c>
      <c r="AH144" s="6">
        <v>58</v>
      </c>
      <c r="AI144" s="7">
        <f>AG144-AH144</f>
        <v>-36</v>
      </c>
      <c r="AJ144" s="6">
        <v>17</v>
      </c>
      <c r="AK144" s="6">
        <v>22</v>
      </c>
      <c r="AL144" s="7">
        <f>AJ144-AK144</f>
        <v>-5</v>
      </c>
      <c r="AM144" s="6">
        <v>33</v>
      </c>
      <c r="AN144" s="6">
        <v>45</v>
      </c>
      <c r="AO144" s="7">
        <f>AM144-AN144</f>
        <v>-12</v>
      </c>
      <c r="AP144" s="6"/>
      <c r="AQ144" s="6"/>
      <c r="AS144" s="6"/>
      <c r="AT144" s="6"/>
      <c r="AV144" s="4" t="s">
        <v>1727</v>
      </c>
      <c r="AW144" s="6">
        <v>38</v>
      </c>
      <c r="AX144" s="6">
        <v>34</v>
      </c>
      <c r="AY144" s="6"/>
      <c r="AZ144" s="6"/>
      <c r="BA144" s="6"/>
      <c r="BB144" s="6"/>
      <c r="BC144" s="4" t="s">
        <v>1728</v>
      </c>
      <c r="BD144" s="6"/>
      <c r="BE144" s="6"/>
      <c r="BF144" s="7"/>
      <c r="BG144" s="4"/>
      <c r="BJ144" s="50"/>
      <c r="BL144" s="7"/>
      <c r="BN144" s="50"/>
      <c r="BP144" s="50"/>
      <c r="BR144" s="50"/>
      <c r="BT144" s="50"/>
      <c r="BV144" s="50"/>
    </row>
    <row r="145" spans="1:74" ht="13.2" customHeight="1" x14ac:dyDescent="0.25">
      <c r="A145" s="3"/>
      <c r="B145" s="3" t="s">
        <v>267</v>
      </c>
      <c r="C145" s="52" t="s">
        <v>645</v>
      </c>
      <c r="D145" s="39">
        <v>45663</v>
      </c>
      <c r="E145" s="3">
        <v>9</v>
      </c>
      <c r="F145" s="3" t="s">
        <v>1198</v>
      </c>
      <c r="H145" s="6">
        <v>26</v>
      </c>
      <c r="I145" s="7">
        <v>0</v>
      </c>
      <c r="J145" s="6">
        <v>26</v>
      </c>
      <c r="K145" s="7">
        <v>0</v>
      </c>
      <c r="L145" s="6">
        <v>12</v>
      </c>
      <c r="M145" s="7">
        <v>-1</v>
      </c>
      <c r="N145" s="6">
        <v>7</v>
      </c>
      <c r="O145" s="7">
        <v>-1</v>
      </c>
      <c r="P145" s="6">
        <v>22</v>
      </c>
      <c r="Q145" s="7">
        <v>3</v>
      </c>
      <c r="R145" s="6"/>
      <c r="T145" s="6"/>
      <c r="V145" s="6">
        <f t="shared" ref="V145" si="140">H145-J145</f>
        <v>0</v>
      </c>
      <c r="W145" s="7">
        <v>0</v>
      </c>
      <c r="X145" s="8">
        <f t="shared" si="135"/>
        <v>-4</v>
      </c>
      <c r="Y145" s="3" t="s">
        <v>842</v>
      </c>
      <c r="AA145" s="119" t="str">
        <f t="shared" si="139"/>
        <v/>
      </c>
      <c r="AB145"/>
      <c r="AD145" s="6"/>
      <c r="AE145" s="6"/>
      <c r="AG145" s="6"/>
      <c r="AH145" s="6"/>
      <c r="AJ145" s="6"/>
      <c r="AK145" s="6"/>
      <c r="AM145" s="6"/>
      <c r="AN145" s="6"/>
      <c r="AP145" s="6"/>
      <c r="AQ145" s="6"/>
      <c r="AS145" s="6"/>
      <c r="AT145" s="6"/>
      <c r="AV145" s="4"/>
      <c r="AW145" s="6"/>
      <c r="AX145" s="6"/>
      <c r="AY145" s="6"/>
      <c r="AZ145" s="6"/>
      <c r="BA145" s="6"/>
      <c r="BB145" s="6"/>
      <c r="BC145" s="4"/>
      <c r="BD145" s="6"/>
      <c r="BE145" s="6"/>
      <c r="BF145" s="7"/>
      <c r="BG145" s="4"/>
      <c r="BJ145" s="50"/>
      <c r="BL145" s="7"/>
      <c r="BN145" s="50"/>
      <c r="BP145" s="50"/>
      <c r="BR145" s="50"/>
      <c r="BT145" s="50"/>
      <c r="BV145" s="50"/>
    </row>
    <row r="146" spans="1:74" ht="13.2" customHeight="1" x14ac:dyDescent="0.25">
      <c r="A146" s="3"/>
      <c r="B146" s="3" t="s">
        <v>267</v>
      </c>
      <c r="C146" s="52" t="s">
        <v>377</v>
      </c>
      <c r="D146" s="39">
        <v>45665</v>
      </c>
      <c r="E146" s="3">
        <v>9</v>
      </c>
      <c r="F146" s="3" t="s">
        <v>1263</v>
      </c>
      <c r="H146" s="6">
        <v>20</v>
      </c>
      <c r="I146" s="7">
        <v>-3</v>
      </c>
      <c r="J146" s="6">
        <v>25</v>
      </c>
      <c r="K146" s="7">
        <v>-1</v>
      </c>
      <c r="L146" s="6">
        <v>11</v>
      </c>
      <c r="M146" s="7">
        <v>0</v>
      </c>
      <c r="N146" s="6">
        <v>11</v>
      </c>
      <c r="O146" s="7">
        <v>2</v>
      </c>
      <c r="P146" s="6">
        <v>25</v>
      </c>
      <c r="Q146" s="7">
        <v>0</v>
      </c>
      <c r="R146" s="6"/>
      <c r="T146" s="6"/>
      <c r="V146" s="86">
        <f t="shared" ref="V146" si="141">H146-J146</f>
        <v>-5</v>
      </c>
      <c r="W146" s="7">
        <v>-2</v>
      </c>
      <c r="X146" s="8">
        <f t="shared" si="135"/>
        <v>0</v>
      </c>
      <c r="Y146" s="3" t="s">
        <v>842</v>
      </c>
      <c r="AA146" s="119" t="str">
        <f t="shared" si="139"/>
        <v/>
      </c>
      <c r="AB146"/>
      <c r="AD146" s="6"/>
      <c r="AE146" s="6"/>
      <c r="AG146" s="6"/>
      <c r="AH146" s="6"/>
      <c r="AJ146" s="6"/>
      <c r="AK146" s="6"/>
      <c r="AM146" s="6"/>
      <c r="AN146" s="6"/>
      <c r="AP146" s="6"/>
      <c r="AQ146" s="6"/>
      <c r="AS146" s="6"/>
      <c r="AT146" s="6"/>
      <c r="AV146" s="4"/>
      <c r="AW146" s="6"/>
      <c r="AX146" s="6"/>
      <c r="AY146" s="6"/>
      <c r="AZ146" s="6"/>
      <c r="BA146" s="6"/>
      <c r="BB146" s="6"/>
      <c r="BC146" s="4"/>
      <c r="BD146" s="6"/>
      <c r="BE146" s="6"/>
      <c r="BF146" s="7"/>
      <c r="BG146" s="4"/>
      <c r="BJ146" s="50"/>
      <c r="BL146" s="7"/>
      <c r="BN146" s="50"/>
      <c r="BP146" s="50"/>
      <c r="BR146" s="50"/>
      <c r="BT146" s="50"/>
      <c r="BV146" s="50"/>
    </row>
    <row r="147" spans="1:74" ht="13.2" customHeight="1" x14ac:dyDescent="0.25">
      <c r="A147" s="3"/>
      <c r="B147" s="3" t="s">
        <v>267</v>
      </c>
      <c r="C147" s="52" t="s">
        <v>419</v>
      </c>
      <c r="D147" s="39">
        <v>45665</v>
      </c>
      <c r="E147" s="3">
        <v>13</v>
      </c>
      <c r="F147" s="3" t="s">
        <v>821</v>
      </c>
      <c r="H147" s="6"/>
      <c r="J147" s="6"/>
      <c r="L147" s="6"/>
      <c r="N147" s="6"/>
      <c r="P147" s="6"/>
      <c r="R147" s="6"/>
      <c r="T147" s="6"/>
      <c r="V147" s="6"/>
      <c r="Y147" s="3" t="s">
        <v>842</v>
      </c>
      <c r="AB147"/>
      <c r="AD147" s="6">
        <v>20</v>
      </c>
      <c r="AE147" s="6">
        <v>45</v>
      </c>
      <c r="AF147" s="7">
        <f t="shared" ref="AF147" si="142">AD147-AE147</f>
        <v>-25</v>
      </c>
      <c r="AG147" s="6">
        <v>27</v>
      </c>
      <c r="AH147" s="6">
        <v>65</v>
      </c>
      <c r="AI147" s="7">
        <f t="shared" ref="AI147" si="143">AG147-AH147</f>
        <v>-38</v>
      </c>
      <c r="AJ147" s="6">
        <v>26</v>
      </c>
      <c r="AK147" s="6">
        <v>30</v>
      </c>
      <c r="AL147" s="7">
        <f>AJ147-AK147</f>
        <v>-4</v>
      </c>
      <c r="AM147" s="6">
        <v>30</v>
      </c>
      <c r="AN147" s="6">
        <v>62</v>
      </c>
      <c r="AO147" s="7">
        <f>AM147-AN147</f>
        <v>-32</v>
      </c>
      <c r="AP147" s="6">
        <v>7</v>
      </c>
      <c r="AQ147" s="6">
        <v>11</v>
      </c>
      <c r="AR147" s="7">
        <f>AP147-AQ147</f>
        <v>-4</v>
      </c>
      <c r="AS147" s="6">
        <v>5</v>
      </c>
      <c r="AT147" s="6">
        <v>9</v>
      </c>
      <c r="AU147" s="7">
        <f>AS147-AT147</f>
        <v>-4</v>
      </c>
      <c r="AV147" s="4" t="s">
        <v>931</v>
      </c>
      <c r="AW147" s="6"/>
      <c r="AX147" s="6"/>
      <c r="AY147" s="6"/>
      <c r="AZ147" s="6"/>
      <c r="BA147" s="6"/>
      <c r="BB147" s="6"/>
      <c r="BC147" s="4"/>
      <c r="BD147" s="6"/>
      <c r="BE147" s="6"/>
      <c r="BF147" s="7"/>
      <c r="BG147" s="4"/>
      <c r="BJ147" s="50"/>
      <c r="BL147" s="7"/>
      <c r="BN147" s="50"/>
      <c r="BP147" s="50"/>
      <c r="BR147" s="50"/>
      <c r="BT147" s="50"/>
      <c r="BV147" s="50"/>
    </row>
    <row r="148" spans="1:74" ht="13.2" customHeight="1" x14ac:dyDescent="0.25">
      <c r="A148" s="3"/>
      <c r="B148" s="3" t="s">
        <v>267</v>
      </c>
      <c r="C148" s="52" t="s">
        <v>317</v>
      </c>
      <c r="D148" s="39">
        <v>45665</v>
      </c>
      <c r="E148" s="3">
        <v>12</v>
      </c>
      <c r="F148" s="3" t="s">
        <v>903</v>
      </c>
      <c r="G148" s="2" t="s">
        <v>138</v>
      </c>
      <c r="H148" s="6">
        <v>23</v>
      </c>
      <c r="I148" s="7">
        <v>0</v>
      </c>
      <c r="J148" s="6">
        <v>29</v>
      </c>
      <c r="K148" s="7">
        <v>0</v>
      </c>
      <c r="L148" s="6">
        <v>10</v>
      </c>
      <c r="M148" s="7">
        <v>-1</v>
      </c>
      <c r="N148" s="6">
        <v>9</v>
      </c>
      <c r="O148" s="7">
        <v>-1</v>
      </c>
      <c r="P148" s="6">
        <v>24</v>
      </c>
      <c r="Q148" s="7">
        <v>2</v>
      </c>
      <c r="R148" s="6"/>
      <c r="T148" s="6"/>
      <c r="V148" s="86">
        <f>H148-J148</f>
        <v>-6</v>
      </c>
      <c r="W148" s="7">
        <v>0</v>
      </c>
      <c r="X148" s="8">
        <f t="shared" ref="X148:X149" si="144">P148-J148</f>
        <v>-5</v>
      </c>
      <c r="Y148" s="3" t="s">
        <v>842</v>
      </c>
      <c r="AA148" s="119" t="str">
        <f t="shared" ref="AA148:AA149" si="145">IF((H148=MAX(H148,J148,L148,N148,P148))+(J148=MAX(H148,J148,L148,N148,P148))+(L148=MAX(H148,J148,L148,N148,P148))+(N148=MAX(H148,J148,L148,N148,P148))+(P148=MAX(H148,J148,L148,N148,P148))&gt;1,"",IF(H148=MAX(H148,J148,L148,N148,P148),H$1,IF(J148=MAX(H148,J148,L148,N148,P148),J$1,IF(L148=MAX(H148,J148,L148,N148,P148),L$1,IF(N148=MAX(H148,J148,L148,N148,P148),N$1,P$1)))))</f>
        <v>Lab</v>
      </c>
      <c r="AB148"/>
      <c r="AD148" s="6">
        <v>21</v>
      </c>
      <c r="AE148" s="6">
        <v>34</v>
      </c>
      <c r="AF148" s="7">
        <v>-12</v>
      </c>
      <c r="AG148" s="6">
        <v>22</v>
      </c>
      <c r="AH148" s="6">
        <v>55</v>
      </c>
      <c r="AI148" s="7">
        <f t="shared" ref="AI148:AI153" si="146">AG148-AH148</f>
        <v>-33</v>
      </c>
      <c r="AJ148" s="6">
        <v>22</v>
      </c>
      <c r="AK148" s="6">
        <v>20</v>
      </c>
      <c r="AL148" s="7">
        <f t="shared" ref="AL148:AL149" si="147">AJ148-AK148</f>
        <v>2</v>
      </c>
      <c r="AM148" s="6">
        <v>30</v>
      </c>
      <c r="AN148" s="6">
        <v>39</v>
      </c>
      <c r="AO148" s="7">
        <f t="shared" ref="AO148:AO149" si="148">AM148-AN148</f>
        <v>-9</v>
      </c>
      <c r="AP148" s="6">
        <v>17</v>
      </c>
      <c r="AQ148" s="6">
        <v>16</v>
      </c>
      <c r="AR148" s="7">
        <v>2</v>
      </c>
      <c r="AS148" s="6"/>
      <c r="AT148" s="6"/>
      <c r="AV148" s="4" t="s">
        <v>1127</v>
      </c>
      <c r="AW148" s="6">
        <v>16</v>
      </c>
      <c r="AX148" s="6">
        <v>26</v>
      </c>
      <c r="AY148" s="6"/>
      <c r="AZ148" s="6"/>
      <c r="BA148" s="6"/>
      <c r="BB148" s="6"/>
      <c r="BC148" s="4" t="s">
        <v>1035</v>
      </c>
      <c r="BD148" s="6"/>
      <c r="BE148" s="6"/>
      <c r="BF148" s="7"/>
      <c r="BG148" s="4"/>
      <c r="BJ148" s="50"/>
      <c r="BL148" s="7"/>
      <c r="BN148" s="50"/>
      <c r="BP148" s="50"/>
      <c r="BR148" s="50"/>
      <c r="BT148" s="50"/>
      <c r="BV148" s="50"/>
    </row>
    <row r="149" spans="1:74" ht="13.2" customHeight="1" x14ac:dyDescent="0.25">
      <c r="A149" s="3"/>
      <c r="B149" s="3" t="s">
        <v>267</v>
      </c>
      <c r="C149" s="52" t="s">
        <v>468</v>
      </c>
      <c r="D149" s="39">
        <v>45667</v>
      </c>
      <c r="E149" s="3">
        <v>15</v>
      </c>
      <c r="F149" s="3" t="s">
        <v>1198</v>
      </c>
      <c r="H149" s="6">
        <v>25</v>
      </c>
      <c r="I149" s="7">
        <v>-1</v>
      </c>
      <c r="J149" s="6">
        <v>24</v>
      </c>
      <c r="K149" s="7">
        <v>-2</v>
      </c>
      <c r="L149" s="6">
        <v>12</v>
      </c>
      <c r="M149" s="7">
        <v>0</v>
      </c>
      <c r="N149" s="6">
        <v>8</v>
      </c>
      <c r="O149" s="7">
        <v>1</v>
      </c>
      <c r="P149" s="6">
        <v>24</v>
      </c>
      <c r="Q149" s="7">
        <v>2</v>
      </c>
      <c r="R149" s="6"/>
      <c r="T149" s="6"/>
      <c r="V149" s="86">
        <f>H149-J149</f>
        <v>1</v>
      </c>
      <c r="W149" s="7">
        <v>1</v>
      </c>
      <c r="X149" s="8">
        <f t="shared" si="144"/>
        <v>0</v>
      </c>
      <c r="Y149" s="3" t="s">
        <v>842</v>
      </c>
      <c r="AA149" s="119" t="str">
        <f t="shared" si="145"/>
        <v>Con</v>
      </c>
      <c r="AB149"/>
      <c r="AD149" s="6">
        <v>14</v>
      </c>
      <c r="AE149" s="6">
        <v>32</v>
      </c>
      <c r="AF149" s="7">
        <f t="shared" ref="AF149:AF153" si="149">AD149-AE149</f>
        <v>-18</v>
      </c>
      <c r="AG149" s="6">
        <v>19</v>
      </c>
      <c r="AH149" s="6">
        <v>58</v>
      </c>
      <c r="AI149" s="7">
        <f t="shared" si="146"/>
        <v>-39</v>
      </c>
      <c r="AJ149" s="6">
        <v>16</v>
      </c>
      <c r="AK149" s="6">
        <v>24</v>
      </c>
      <c r="AL149" s="7">
        <f t="shared" si="147"/>
        <v>-8</v>
      </c>
      <c r="AM149" s="6">
        <v>25</v>
      </c>
      <c r="AN149" s="6">
        <v>42</v>
      </c>
      <c r="AO149" s="7">
        <f t="shared" si="148"/>
        <v>-17</v>
      </c>
      <c r="AP149" s="6"/>
      <c r="AQ149" s="6"/>
      <c r="AS149" s="6"/>
      <c r="AT149" s="6"/>
      <c r="AV149" s="4" t="s">
        <v>1211</v>
      </c>
      <c r="AW149" s="6"/>
      <c r="AX149" s="6"/>
      <c r="AY149" s="6"/>
      <c r="AZ149" s="6"/>
      <c r="BA149" s="6"/>
      <c r="BB149" s="6"/>
      <c r="BC149" s="4"/>
      <c r="BD149" s="6"/>
      <c r="BE149" s="6"/>
      <c r="BF149" s="7"/>
      <c r="BG149" s="4"/>
      <c r="BJ149" s="50"/>
      <c r="BL149" s="7"/>
      <c r="BN149" s="50"/>
      <c r="BP149" s="50"/>
      <c r="BR149" s="50"/>
      <c r="BT149" s="50"/>
      <c r="BV149" s="50"/>
    </row>
    <row r="150" spans="1:74" ht="13.2" customHeight="1" x14ac:dyDescent="0.25">
      <c r="A150" s="3"/>
      <c r="B150" s="3" t="s">
        <v>267</v>
      </c>
      <c r="C150" s="52" t="s">
        <v>468</v>
      </c>
      <c r="D150" s="39">
        <v>45667</v>
      </c>
      <c r="E150" s="3">
        <v>15</v>
      </c>
      <c r="F150" s="3" t="s">
        <v>1173</v>
      </c>
      <c r="G150" s="2" t="s">
        <v>74</v>
      </c>
      <c r="H150" s="6"/>
      <c r="J150" s="6"/>
      <c r="L150" s="6"/>
      <c r="N150" s="6"/>
      <c r="P150" s="6"/>
      <c r="R150" s="6"/>
      <c r="T150" s="6"/>
      <c r="V150" s="6"/>
      <c r="Y150" s="3" t="s">
        <v>842</v>
      </c>
      <c r="AB150"/>
      <c r="AD150" s="6">
        <v>24</v>
      </c>
      <c r="AE150" s="6">
        <v>27</v>
      </c>
      <c r="AF150" s="7">
        <f t="shared" si="149"/>
        <v>-3</v>
      </c>
      <c r="AG150" s="6">
        <v>25</v>
      </c>
      <c r="AH150" s="6">
        <v>49</v>
      </c>
      <c r="AI150" s="7">
        <f t="shared" si="146"/>
        <v>-24</v>
      </c>
      <c r="AJ150" s="6"/>
      <c r="AK150" s="6"/>
      <c r="AM150" s="6">
        <v>32</v>
      </c>
      <c r="AN150" s="6">
        <v>41</v>
      </c>
      <c r="AO150" s="7">
        <f>AM150-AN150</f>
        <v>-9</v>
      </c>
      <c r="AP150" s="6"/>
      <c r="AQ150" s="6"/>
      <c r="AS150" s="6"/>
      <c r="AT150" s="6"/>
      <c r="AV150" s="4" t="s">
        <v>1306</v>
      </c>
      <c r="AW150" s="6"/>
      <c r="AX150" s="6"/>
      <c r="AY150" s="6"/>
      <c r="AZ150" s="6"/>
      <c r="BA150" s="6"/>
      <c r="BB150" s="6"/>
      <c r="BC150" s="4"/>
      <c r="BD150" s="6"/>
      <c r="BE150" s="6"/>
      <c r="BF150" s="7"/>
      <c r="BG150" s="4"/>
      <c r="BJ150" s="50"/>
      <c r="BL150" s="7"/>
      <c r="BN150" s="50"/>
      <c r="BP150" s="50"/>
      <c r="BR150" s="50"/>
      <c r="BT150" s="50"/>
      <c r="BV150" s="50"/>
    </row>
    <row r="151" spans="1:74" ht="13.2" customHeight="1" x14ac:dyDescent="0.25">
      <c r="A151" s="3"/>
      <c r="B151" s="3" t="s">
        <v>267</v>
      </c>
      <c r="C151" s="52" t="s">
        <v>468</v>
      </c>
      <c r="D151" s="39">
        <v>45667</v>
      </c>
      <c r="E151" s="3">
        <v>24</v>
      </c>
      <c r="F151" s="3" t="s">
        <v>1132</v>
      </c>
      <c r="H151" s="6"/>
      <c r="J151" s="6"/>
      <c r="L151" s="6"/>
      <c r="N151" s="6"/>
      <c r="P151" s="6"/>
      <c r="R151" s="6"/>
      <c r="T151" s="6"/>
      <c r="V151" s="6"/>
      <c r="Y151" s="3" t="s">
        <v>842</v>
      </c>
      <c r="AB151"/>
      <c r="AD151" s="6">
        <v>16</v>
      </c>
      <c r="AE151" s="6">
        <v>46</v>
      </c>
      <c r="AF151" s="7">
        <f t="shared" si="149"/>
        <v>-30</v>
      </c>
      <c r="AG151" s="6">
        <v>25</v>
      </c>
      <c r="AH151" s="6">
        <v>52</v>
      </c>
      <c r="AI151" s="7">
        <f t="shared" si="146"/>
        <v>-27</v>
      </c>
      <c r="AJ151" s="6">
        <v>25</v>
      </c>
      <c r="AK151" s="6">
        <v>27</v>
      </c>
      <c r="AL151" s="7">
        <f>AJ151-AK151</f>
        <v>-2</v>
      </c>
      <c r="AM151" s="6">
        <v>26</v>
      </c>
      <c r="AN151" s="6">
        <v>51</v>
      </c>
      <c r="AO151" s="7">
        <f>AM151-AN151</f>
        <v>-25</v>
      </c>
      <c r="AP151" s="6"/>
      <c r="AQ151" s="6"/>
      <c r="AS151" s="6"/>
      <c r="AT151" s="6"/>
      <c r="AV151" s="4" t="s">
        <v>1133</v>
      </c>
      <c r="AW151" s="6"/>
      <c r="AX151" s="6"/>
      <c r="AY151" s="6"/>
      <c r="AZ151" s="6"/>
      <c r="BA151" s="6"/>
      <c r="BB151" s="6"/>
      <c r="BC151" s="4"/>
      <c r="BD151" s="6"/>
      <c r="BE151" s="6"/>
      <c r="BF151" s="7"/>
      <c r="BG151" s="4"/>
      <c r="BJ151" s="50"/>
      <c r="BL151" s="7"/>
      <c r="BN151" s="50"/>
      <c r="BP151" s="50"/>
      <c r="BR151" s="50"/>
      <c r="BT151" s="50"/>
      <c r="BV151" s="50"/>
    </row>
    <row r="152" spans="1:74" ht="13.2" customHeight="1" x14ac:dyDescent="0.25">
      <c r="A152" s="3"/>
      <c r="B152" s="3" t="s">
        <v>267</v>
      </c>
      <c r="C152" s="52" t="s">
        <v>355</v>
      </c>
      <c r="D152" s="39">
        <v>45667</v>
      </c>
      <c r="E152" s="3">
        <v>19</v>
      </c>
      <c r="F152" s="3" t="s">
        <v>1173</v>
      </c>
      <c r="G152" s="2" t="s">
        <v>192</v>
      </c>
      <c r="H152" s="6">
        <v>25</v>
      </c>
      <c r="I152" s="7">
        <v>-1</v>
      </c>
      <c r="J152" s="6">
        <v>26</v>
      </c>
      <c r="K152" s="7">
        <v>-1</v>
      </c>
      <c r="L152" s="6">
        <v>13</v>
      </c>
      <c r="M152" s="7">
        <v>1</v>
      </c>
      <c r="N152" s="6">
        <v>9</v>
      </c>
      <c r="O152" s="7">
        <v>0</v>
      </c>
      <c r="P152" s="6">
        <v>22</v>
      </c>
      <c r="Q152" s="7">
        <v>2</v>
      </c>
      <c r="R152" s="6"/>
      <c r="T152" s="6"/>
      <c r="V152" s="6">
        <f>H152-J152</f>
        <v>-1</v>
      </c>
      <c r="X152" s="8">
        <f>P152-J152</f>
        <v>-4</v>
      </c>
      <c r="Y152" s="3" t="s">
        <v>842</v>
      </c>
      <c r="AA152" s="119" t="str">
        <f t="shared" ref="AA152" si="150">IF((H152=MAX(H152,J152,L152,N152,P152))+(J152=MAX(H152,J152,L152,N152,P152))+(L152=MAX(H152,J152,L152,N152,P152))+(N152=MAX(H152,J152,L152,N152,P152))+(P152=MAX(H152,J152,L152,N152,P152))&gt;1,"",IF(H152=MAX(H152,J152,L152,N152,P152),H$1,IF(J152=MAX(H152,J152,L152,N152,P152),J$1,IF(L152=MAX(H152,J152,L152,N152,P152),L$1,IF(N152=MAX(H152,J152,L152,N152,P152),N$1,P$1)))))</f>
        <v>Lab</v>
      </c>
      <c r="AB152"/>
      <c r="AD152" s="6"/>
      <c r="AE152" s="6"/>
      <c r="AG152" s="6"/>
      <c r="AH152" s="6"/>
      <c r="AJ152" s="6"/>
      <c r="AK152" s="6"/>
      <c r="AM152" s="6"/>
      <c r="AN152" s="6"/>
      <c r="AP152" s="6"/>
      <c r="AQ152" s="6"/>
      <c r="AS152" s="6"/>
      <c r="AT152" s="6"/>
      <c r="AV152" s="4"/>
      <c r="AW152" s="6">
        <v>26</v>
      </c>
      <c r="AX152" s="6">
        <v>29</v>
      </c>
      <c r="AY152" s="6"/>
      <c r="AZ152" s="6"/>
      <c r="BA152" s="6"/>
      <c r="BB152" s="6"/>
      <c r="BC152" s="4" t="s">
        <v>1255</v>
      </c>
      <c r="BD152" s="6"/>
      <c r="BE152" s="6"/>
      <c r="BF152" s="7"/>
      <c r="BG152" s="4"/>
      <c r="BJ152" s="50"/>
      <c r="BL152" s="7"/>
      <c r="BN152" s="50"/>
      <c r="BP152" s="50"/>
      <c r="BR152" s="50"/>
      <c r="BT152" s="50"/>
      <c r="BV152" s="50"/>
    </row>
    <row r="153" spans="1:74" ht="13.2" customHeight="1" x14ac:dyDescent="0.25">
      <c r="A153" s="3"/>
      <c r="B153" s="3" t="s">
        <v>267</v>
      </c>
      <c r="C153" s="52" t="s">
        <v>673</v>
      </c>
      <c r="D153" s="39">
        <v>45668</v>
      </c>
      <c r="E153" s="3">
        <v>16</v>
      </c>
      <c r="F153" s="3" t="s">
        <v>821</v>
      </c>
      <c r="H153" s="6"/>
      <c r="J153" s="6"/>
      <c r="L153" s="6"/>
      <c r="N153" s="6"/>
      <c r="P153" s="6"/>
      <c r="R153" s="6"/>
      <c r="T153" s="6"/>
      <c r="V153" s="6"/>
      <c r="Y153" s="3" t="s">
        <v>842</v>
      </c>
      <c r="AB153"/>
      <c r="AD153" s="6">
        <v>18</v>
      </c>
      <c r="AE153" s="6">
        <v>44</v>
      </c>
      <c r="AF153" s="7">
        <f t="shared" si="149"/>
        <v>-26</v>
      </c>
      <c r="AG153" s="6">
        <v>24</v>
      </c>
      <c r="AH153" s="6">
        <v>64</v>
      </c>
      <c r="AI153" s="7">
        <f t="shared" si="146"/>
        <v>-40</v>
      </c>
      <c r="AJ153" s="6">
        <v>31</v>
      </c>
      <c r="AK153" s="6">
        <v>24</v>
      </c>
      <c r="AL153" s="7">
        <f>AJ153-AK153</f>
        <v>7</v>
      </c>
      <c r="AM153" s="6"/>
      <c r="AN153" s="6"/>
      <c r="AP153" s="6"/>
      <c r="AQ153" s="6"/>
      <c r="AS153" s="6"/>
      <c r="AT153" s="6"/>
      <c r="AV153" s="4" t="s">
        <v>1037</v>
      </c>
      <c r="AW153" s="6"/>
      <c r="AX153" s="6"/>
      <c r="AY153" s="6"/>
      <c r="AZ153" s="6"/>
      <c r="BA153" s="6"/>
      <c r="BB153" s="6"/>
      <c r="BC153" s="4"/>
      <c r="BD153" s="6">
        <v>17</v>
      </c>
      <c r="BE153" s="6">
        <v>62</v>
      </c>
      <c r="BF153" s="7">
        <f>BD153-BE153</f>
        <v>-45</v>
      </c>
      <c r="BG153" s="4" t="s">
        <v>871</v>
      </c>
      <c r="BJ153" s="50"/>
      <c r="BL153" s="7"/>
      <c r="BN153" s="50"/>
      <c r="BP153" s="50"/>
      <c r="BR153" s="50"/>
      <c r="BT153" s="50"/>
      <c r="BV153" s="50"/>
    </row>
    <row r="154" spans="1:74" ht="13.2" customHeight="1" x14ac:dyDescent="0.25">
      <c r="A154" s="3"/>
      <c r="B154" s="3" t="s">
        <v>267</v>
      </c>
      <c r="C154" s="52" t="s">
        <v>340</v>
      </c>
      <c r="D154" s="39">
        <v>45669</v>
      </c>
      <c r="E154" s="3">
        <v>13</v>
      </c>
      <c r="F154" s="3" t="s">
        <v>821</v>
      </c>
      <c r="G154" s="2" t="s">
        <v>1119</v>
      </c>
      <c r="H154" s="6">
        <v>22</v>
      </c>
      <c r="J154" s="6">
        <v>26</v>
      </c>
      <c r="L154" s="6">
        <v>14</v>
      </c>
      <c r="N154" s="6">
        <v>8</v>
      </c>
      <c r="P154" s="6">
        <v>25</v>
      </c>
      <c r="R154" s="6"/>
      <c r="T154" s="6"/>
      <c r="V154" s="86">
        <f>H154-J154</f>
        <v>-4</v>
      </c>
      <c r="X154" s="8">
        <f t="shared" ref="X154:X156" si="151">P154-J154</f>
        <v>-1</v>
      </c>
      <c r="Y154" s="3" t="s">
        <v>842</v>
      </c>
      <c r="AA154" s="119" t="str">
        <f t="shared" ref="AA154:AA156" si="152">IF((H154=MAX(H154,J154,L154,N154,P154))+(J154=MAX(H154,J154,L154,N154,P154))+(L154=MAX(H154,J154,L154,N154,P154))+(N154=MAX(H154,J154,L154,N154,P154))+(P154=MAX(H154,J154,L154,N154,P154))&gt;1,"",IF(H154=MAX(H154,J154,L154,N154,P154),H$1,IF(J154=MAX(H154,J154,L154,N154,P154),J$1,IF(L154=MAX(H154,J154,L154,N154,P154),L$1,IF(N154=MAX(H154,J154,L154,N154,P154),N$1,P$1)))))</f>
        <v>Lab</v>
      </c>
      <c r="AB154"/>
      <c r="AD154" s="6"/>
      <c r="AE154" s="6"/>
      <c r="AG154" s="6"/>
      <c r="AH154" s="6"/>
      <c r="AJ154" s="6"/>
      <c r="AK154" s="6"/>
      <c r="AM154" s="6"/>
      <c r="AN154" s="6"/>
      <c r="AP154" s="6"/>
      <c r="AQ154" s="6"/>
      <c r="AS154" s="6"/>
      <c r="AT154" s="6"/>
      <c r="AV154" s="4"/>
      <c r="AW154" s="6"/>
      <c r="AX154" s="6"/>
      <c r="AY154" s="6"/>
      <c r="AZ154" s="6"/>
      <c r="BA154" s="6"/>
      <c r="BB154" s="6"/>
      <c r="BC154" s="4"/>
      <c r="BD154" s="6">
        <v>15</v>
      </c>
      <c r="BE154" s="6">
        <v>65</v>
      </c>
      <c r="BF154" s="7">
        <f>BD154-BE154</f>
        <v>-50</v>
      </c>
      <c r="BG154" s="4" t="s">
        <v>871</v>
      </c>
      <c r="BJ154" s="50"/>
      <c r="BL154" s="7"/>
      <c r="BN154" s="50"/>
      <c r="BP154" s="50"/>
      <c r="BR154" s="50"/>
      <c r="BT154" s="50"/>
      <c r="BV154" s="50"/>
    </row>
    <row r="155" spans="1:74" ht="13.2" customHeight="1" x14ac:dyDescent="0.25">
      <c r="A155" s="3"/>
      <c r="B155" s="3" t="s">
        <v>267</v>
      </c>
      <c r="C155" s="52" t="s">
        <v>690</v>
      </c>
      <c r="D155" s="39">
        <v>45672</v>
      </c>
      <c r="E155" s="3">
        <v>16</v>
      </c>
      <c r="F155" s="3" t="s">
        <v>1263</v>
      </c>
      <c r="H155" s="6">
        <v>25</v>
      </c>
      <c r="I155" s="7">
        <v>5</v>
      </c>
      <c r="J155" s="6">
        <v>24</v>
      </c>
      <c r="K155" s="7">
        <v>-1</v>
      </c>
      <c r="L155" s="6">
        <v>12</v>
      </c>
      <c r="M155" s="7">
        <v>1</v>
      </c>
      <c r="N155" s="6">
        <v>10</v>
      </c>
      <c r="O155" s="7">
        <v>-1</v>
      </c>
      <c r="P155" s="6">
        <v>25</v>
      </c>
      <c r="Q155" s="7">
        <v>0</v>
      </c>
      <c r="R155" s="6"/>
      <c r="T155" s="6"/>
      <c r="V155" s="86">
        <f t="shared" ref="V155:V156" si="153">H155-J155</f>
        <v>1</v>
      </c>
      <c r="W155" s="7">
        <v>6</v>
      </c>
      <c r="X155" s="8">
        <f t="shared" si="151"/>
        <v>1</v>
      </c>
      <c r="Y155" s="3" t="s">
        <v>842</v>
      </c>
      <c r="AA155" s="119" t="str">
        <f t="shared" si="152"/>
        <v/>
      </c>
      <c r="AB155"/>
      <c r="AD155" s="6"/>
      <c r="AE155" s="6"/>
      <c r="AG155" s="6"/>
      <c r="AH155" s="6"/>
      <c r="AJ155" s="6"/>
      <c r="AK155" s="6"/>
      <c r="AM155" s="6"/>
      <c r="AN155" s="6"/>
      <c r="AP155" s="6"/>
      <c r="AQ155" s="6"/>
      <c r="AS155" s="6"/>
      <c r="AT155" s="6"/>
      <c r="AV155" s="4"/>
      <c r="AW155" s="6"/>
      <c r="AX155" s="6"/>
      <c r="AY155" s="6"/>
      <c r="AZ155" s="6"/>
      <c r="BA155" s="6"/>
      <c r="BB155" s="6"/>
      <c r="BC155" s="4"/>
      <c r="BD155" s="6"/>
      <c r="BE155" s="6"/>
      <c r="BF155" s="7"/>
      <c r="BG155" s="4"/>
      <c r="BJ155" s="50"/>
      <c r="BL155" s="7"/>
      <c r="BN155" s="50"/>
      <c r="BP155" s="50"/>
      <c r="BR155" s="50"/>
      <c r="BT155" s="50"/>
      <c r="BV155" s="50"/>
    </row>
    <row r="156" spans="1:74" ht="13.2" customHeight="1" x14ac:dyDescent="0.25">
      <c r="A156" s="3"/>
      <c r="B156" s="3" t="s">
        <v>267</v>
      </c>
      <c r="C156" s="52" t="s">
        <v>624</v>
      </c>
      <c r="D156" s="39">
        <v>45672</v>
      </c>
      <c r="E156" s="3">
        <v>17</v>
      </c>
      <c r="F156" s="3" t="s">
        <v>1169</v>
      </c>
      <c r="G156" s="2" t="s">
        <v>96</v>
      </c>
      <c r="H156" s="6">
        <v>25</v>
      </c>
      <c r="I156" s="7">
        <v>-1</v>
      </c>
      <c r="J156" s="6">
        <v>26</v>
      </c>
      <c r="K156" s="7">
        <v>-1</v>
      </c>
      <c r="L156" s="6">
        <v>12</v>
      </c>
      <c r="M156" s="7">
        <v>0</v>
      </c>
      <c r="N156" s="6">
        <v>7</v>
      </c>
      <c r="O156" s="7">
        <v>0</v>
      </c>
      <c r="P156" s="6">
        <v>23</v>
      </c>
      <c r="Q156" s="7">
        <v>2</v>
      </c>
      <c r="R156" s="6"/>
      <c r="T156" s="6"/>
      <c r="V156" s="6">
        <f t="shared" si="153"/>
        <v>-1</v>
      </c>
      <c r="W156" s="7">
        <v>0</v>
      </c>
      <c r="X156" s="8">
        <f t="shared" si="151"/>
        <v>-3</v>
      </c>
      <c r="Y156" s="3" t="s">
        <v>1170</v>
      </c>
      <c r="Z156" s="3" t="s">
        <v>988</v>
      </c>
      <c r="AA156" s="119" t="str">
        <f t="shared" si="152"/>
        <v>Lab</v>
      </c>
      <c r="AB156"/>
      <c r="AD156" s="6"/>
      <c r="AE156" s="6"/>
      <c r="AG156" s="6"/>
      <c r="AH156" s="6"/>
      <c r="AJ156" s="6"/>
      <c r="AK156" s="6"/>
      <c r="AM156" s="6"/>
      <c r="AN156" s="6"/>
      <c r="AP156" s="6"/>
      <c r="AQ156" s="6"/>
      <c r="AS156" s="6"/>
      <c r="AT156" s="6"/>
      <c r="AV156" s="4"/>
      <c r="AW156" s="6"/>
      <c r="AX156" s="6"/>
      <c r="AY156" s="6"/>
      <c r="AZ156" s="6"/>
      <c r="BA156" s="6"/>
      <c r="BB156" s="6"/>
      <c r="BC156" s="4"/>
      <c r="BD156" s="6"/>
      <c r="BE156" s="6"/>
      <c r="BF156" s="7"/>
      <c r="BG156" s="4"/>
      <c r="BJ156" s="50"/>
      <c r="BL156" s="7"/>
      <c r="BN156" s="50"/>
      <c r="BP156" s="50"/>
      <c r="BR156" s="50"/>
      <c r="BT156" s="50"/>
      <c r="BV156" s="50"/>
    </row>
    <row r="157" spans="1:74" ht="13.2" customHeight="1" x14ac:dyDescent="0.25">
      <c r="A157" s="3"/>
      <c r="B157" s="3" t="s">
        <v>267</v>
      </c>
      <c r="C157" s="52" t="s">
        <v>624</v>
      </c>
      <c r="D157" s="39">
        <v>45672</v>
      </c>
      <c r="E157" s="3">
        <v>20</v>
      </c>
      <c r="F157" s="3" t="s">
        <v>821</v>
      </c>
      <c r="G157" s="2" t="s">
        <v>224</v>
      </c>
      <c r="H157" s="6"/>
      <c r="J157" s="6"/>
      <c r="L157" s="6"/>
      <c r="N157" s="6"/>
      <c r="P157" s="6"/>
      <c r="R157" s="6"/>
      <c r="T157" s="6"/>
      <c r="V157" s="6"/>
      <c r="Y157" s="3" t="s">
        <v>842</v>
      </c>
      <c r="AB157"/>
      <c r="AD157" s="6"/>
      <c r="AE157" s="6"/>
      <c r="AG157" s="6"/>
      <c r="AH157" s="6"/>
      <c r="AJ157" s="6"/>
      <c r="AK157" s="6"/>
      <c r="AM157" s="6"/>
      <c r="AN157" s="6"/>
      <c r="AP157" s="6"/>
      <c r="AQ157" s="6"/>
      <c r="AS157" s="6"/>
      <c r="AT157" s="6"/>
      <c r="AV157" s="4"/>
      <c r="AW157" s="6">
        <v>9</v>
      </c>
      <c r="AX157" s="6">
        <v>19</v>
      </c>
      <c r="AY157" s="6">
        <v>8</v>
      </c>
      <c r="AZ157" s="6"/>
      <c r="BA157" s="6"/>
      <c r="BB157" s="6">
        <v>20</v>
      </c>
      <c r="BC157" s="4" t="s">
        <v>876</v>
      </c>
      <c r="BD157" s="6"/>
      <c r="BE157" s="6"/>
      <c r="BF157" s="7"/>
      <c r="BG157" s="4"/>
      <c r="BJ157" s="50"/>
      <c r="BL157" s="7"/>
      <c r="BN157" s="50"/>
      <c r="BP157" s="50"/>
      <c r="BR157" s="50"/>
      <c r="BT157" s="50"/>
      <c r="BV157" s="50"/>
    </row>
    <row r="158" spans="1:74" ht="13.2" customHeight="1" x14ac:dyDescent="0.25">
      <c r="A158" s="3"/>
      <c r="B158" s="3" t="s">
        <v>267</v>
      </c>
      <c r="C158" s="52" t="s">
        <v>640</v>
      </c>
      <c r="D158" s="39">
        <v>45673</v>
      </c>
      <c r="E158" s="3"/>
      <c r="F158" s="3" t="s">
        <v>821</v>
      </c>
      <c r="H158" s="6"/>
      <c r="J158" s="6"/>
      <c r="L158" s="6"/>
      <c r="N158" s="6"/>
      <c r="P158" s="6"/>
      <c r="R158" s="6"/>
      <c r="T158" s="6"/>
      <c r="V158" s="6"/>
      <c r="Y158" s="3" t="s">
        <v>842</v>
      </c>
      <c r="AB158"/>
      <c r="AD158" s="6">
        <v>22</v>
      </c>
      <c r="AE158" s="6">
        <v>46</v>
      </c>
      <c r="AF158" s="7">
        <f t="shared" ref="AF158" si="154">AD158-AE158</f>
        <v>-24</v>
      </c>
      <c r="AG158" s="6">
        <v>28</v>
      </c>
      <c r="AH158" s="6">
        <v>63</v>
      </c>
      <c r="AI158" s="7">
        <f t="shared" ref="AI158" si="155">AG158-AH158</f>
        <v>-35</v>
      </c>
      <c r="AJ158" s="6">
        <v>28</v>
      </c>
      <c r="AK158" s="6">
        <v>32</v>
      </c>
      <c r="AL158" s="7">
        <f>AJ158-AK158</f>
        <v>-4</v>
      </c>
      <c r="AM158" s="6">
        <v>29</v>
      </c>
      <c r="AN158" s="6">
        <v>60</v>
      </c>
      <c r="AO158" s="7">
        <f>AM158-AN158</f>
        <v>-31</v>
      </c>
      <c r="AP158" s="6">
        <v>7</v>
      </c>
      <c r="AQ158" s="6">
        <v>13</v>
      </c>
      <c r="AR158" s="7">
        <f>AP158-AQ158</f>
        <v>-6</v>
      </c>
      <c r="AS158" s="6">
        <v>4</v>
      </c>
      <c r="AT158" s="6">
        <v>11</v>
      </c>
      <c r="AU158" s="7">
        <f>AS158-AT158</f>
        <v>-7</v>
      </c>
      <c r="AV158" s="4" t="s">
        <v>931</v>
      </c>
      <c r="AW158" s="6"/>
      <c r="AX158" s="6"/>
      <c r="AY158" s="6"/>
      <c r="AZ158" s="6"/>
      <c r="BA158" s="6"/>
      <c r="BB158" s="6"/>
      <c r="BC158" s="4"/>
      <c r="BD158" s="6"/>
      <c r="BE158" s="6"/>
      <c r="BF158" s="7"/>
      <c r="BG158" s="4"/>
      <c r="BJ158" s="50"/>
      <c r="BL158" s="7"/>
      <c r="BN158" s="50"/>
      <c r="BP158" s="50"/>
      <c r="BR158" s="50"/>
      <c r="BT158" s="50"/>
      <c r="BV158" s="50"/>
    </row>
    <row r="159" spans="1:74" ht="13.2" customHeight="1" x14ac:dyDescent="0.25">
      <c r="A159" s="3"/>
      <c r="B159" s="3" t="s">
        <v>267</v>
      </c>
      <c r="C159" s="52" t="s">
        <v>469</v>
      </c>
      <c r="D159" s="39">
        <v>45673</v>
      </c>
      <c r="E159" s="3">
        <v>26</v>
      </c>
      <c r="F159" s="3" t="s">
        <v>976</v>
      </c>
      <c r="G159" s="2" t="s">
        <v>124</v>
      </c>
      <c r="H159" s="6">
        <v>25</v>
      </c>
      <c r="J159" s="6">
        <v>28</v>
      </c>
      <c r="L159" s="6">
        <v>11</v>
      </c>
      <c r="N159" s="6">
        <v>9</v>
      </c>
      <c r="P159" s="6">
        <v>20</v>
      </c>
      <c r="R159" s="6"/>
      <c r="T159" s="6"/>
      <c r="V159" s="6">
        <f>H159-J159</f>
        <v>-3</v>
      </c>
      <c r="X159" s="8">
        <f t="shared" ref="X159:X161" si="156">P159-J159</f>
        <v>-8</v>
      </c>
      <c r="Y159" s="3" t="s">
        <v>842</v>
      </c>
      <c r="Z159" s="3" t="s">
        <v>1213</v>
      </c>
      <c r="AA159" s="119" t="str">
        <f t="shared" ref="AA159:AA161" si="157">IF((H159=MAX(H159,J159,L159,N159,P159))+(J159=MAX(H159,J159,L159,N159,P159))+(L159=MAX(H159,J159,L159,N159,P159))+(N159=MAX(H159,J159,L159,N159,P159))+(P159=MAX(H159,J159,L159,N159,P159))&gt;1,"",IF(H159=MAX(H159,J159,L159,N159,P159),H$1,IF(J159=MAX(H159,J159,L159,N159,P159),J$1,IF(L159=MAX(H159,J159,L159,N159,P159),L$1,IF(N159=MAX(H159,J159,L159,N159,P159),N$1,P$1)))))</f>
        <v>Lab</v>
      </c>
      <c r="AB159" s="3" t="s">
        <v>439</v>
      </c>
      <c r="AC159" s="3"/>
      <c r="AD159" s="6"/>
      <c r="AE159" s="6"/>
      <c r="AF159" s="6">
        <v>31</v>
      </c>
      <c r="AG159" s="6"/>
      <c r="AH159" s="6"/>
      <c r="AI159" s="6">
        <v>32</v>
      </c>
      <c r="AJ159" s="6"/>
      <c r="AK159" s="6"/>
      <c r="AL159" s="6">
        <v>37</v>
      </c>
      <c r="AM159" s="6"/>
      <c r="AN159" s="6"/>
      <c r="AO159" s="6">
        <v>31</v>
      </c>
      <c r="AP159" s="6"/>
      <c r="AQ159" s="6"/>
      <c r="AS159" s="6"/>
      <c r="AT159" s="6"/>
      <c r="AV159" s="4" t="s">
        <v>1307</v>
      </c>
      <c r="AW159" s="6">
        <v>11</v>
      </c>
      <c r="AX159" s="6">
        <v>31</v>
      </c>
      <c r="AY159" s="6"/>
      <c r="AZ159" s="6"/>
      <c r="BA159" s="6"/>
      <c r="BB159" s="6">
        <v>21</v>
      </c>
      <c r="BC159" s="4" t="s">
        <v>876</v>
      </c>
      <c r="BD159" s="6"/>
      <c r="BE159" s="6"/>
      <c r="BF159" s="7"/>
      <c r="BG159" s="4"/>
      <c r="BJ159" s="50"/>
      <c r="BL159" s="7"/>
      <c r="BN159" s="50"/>
      <c r="BP159" s="50"/>
      <c r="BR159" s="50"/>
      <c r="BT159" s="50"/>
      <c r="BV159" s="50"/>
    </row>
    <row r="160" spans="1:74" ht="13.2" customHeight="1" x14ac:dyDescent="0.25">
      <c r="A160" s="3"/>
      <c r="B160" s="3" t="s">
        <v>267</v>
      </c>
      <c r="C160" s="52" t="s">
        <v>300</v>
      </c>
      <c r="D160" s="39">
        <v>45674</v>
      </c>
      <c r="E160" s="3">
        <v>21</v>
      </c>
      <c r="F160" s="3" t="s">
        <v>1094</v>
      </c>
      <c r="G160" s="2" t="s">
        <v>94</v>
      </c>
      <c r="H160" s="6">
        <v>25</v>
      </c>
      <c r="I160" s="7">
        <v>2</v>
      </c>
      <c r="J160" s="6">
        <v>29</v>
      </c>
      <c r="K160" s="7">
        <v>-1</v>
      </c>
      <c r="L160" s="6">
        <v>11</v>
      </c>
      <c r="M160" s="7">
        <v>-1</v>
      </c>
      <c r="N160" s="6">
        <v>8</v>
      </c>
      <c r="O160" s="7">
        <v>-1</v>
      </c>
      <c r="P160" s="6">
        <v>22</v>
      </c>
      <c r="Q160" s="7">
        <v>0</v>
      </c>
      <c r="R160" s="6"/>
      <c r="T160" s="6"/>
      <c r="V160" s="6">
        <f>H160-J160</f>
        <v>-4</v>
      </c>
      <c r="W160" s="7">
        <v>3</v>
      </c>
      <c r="X160" s="8">
        <f t="shared" si="156"/>
        <v>-7</v>
      </c>
      <c r="Y160" s="3" t="s">
        <v>842</v>
      </c>
      <c r="AA160" s="119" t="str">
        <f t="shared" si="157"/>
        <v>Lab</v>
      </c>
      <c r="AB160"/>
      <c r="AD160" s="6">
        <v>29</v>
      </c>
      <c r="AE160" s="6">
        <v>45</v>
      </c>
      <c r="AF160" s="7">
        <f t="shared" ref="AF160:AF161" si="158">AD160-AE160</f>
        <v>-16</v>
      </c>
      <c r="AG160" s="6">
        <v>29</v>
      </c>
      <c r="AH160" s="6">
        <v>64</v>
      </c>
      <c r="AI160" s="7">
        <f t="shared" ref="AI160:AI161" si="159">AG160-AH160</f>
        <v>-35</v>
      </c>
      <c r="AJ160" s="6"/>
      <c r="AK160" s="6"/>
      <c r="AM160" s="6"/>
      <c r="AN160" s="6"/>
      <c r="AP160" s="6"/>
      <c r="AQ160" s="6"/>
      <c r="AS160" s="6"/>
      <c r="AT160" s="6"/>
      <c r="AV160" s="4" t="s">
        <v>1095</v>
      </c>
      <c r="AW160" s="6"/>
      <c r="AX160" s="6"/>
      <c r="AY160" s="6"/>
      <c r="AZ160" s="6"/>
      <c r="BA160" s="6"/>
      <c r="BB160" s="6"/>
      <c r="BC160" s="4"/>
      <c r="BD160" s="6"/>
      <c r="BE160" s="6"/>
      <c r="BF160" s="7"/>
      <c r="BG160" s="4"/>
      <c r="BJ160" s="50"/>
      <c r="BL160" s="7"/>
      <c r="BN160" s="50"/>
      <c r="BP160" s="50"/>
      <c r="BR160" s="50"/>
      <c r="BT160" s="50"/>
      <c r="BV160" s="50"/>
    </row>
    <row r="161" spans="1:74" ht="13.2" customHeight="1" x14ac:dyDescent="0.25">
      <c r="A161" s="3"/>
      <c r="B161" s="3" t="s">
        <v>267</v>
      </c>
      <c r="C161" s="52" t="s">
        <v>300</v>
      </c>
      <c r="D161" s="39">
        <v>45674</v>
      </c>
      <c r="E161" s="3">
        <v>22</v>
      </c>
      <c r="F161" s="3" t="s">
        <v>1198</v>
      </c>
      <c r="H161" s="6">
        <v>25</v>
      </c>
      <c r="I161" s="7">
        <v>0</v>
      </c>
      <c r="J161" s="6">
        <v>24</v>
      </c>
      <c r="K161" s="7">
        <v>0</v>
      </c>
      <c r="L161" s="6">
        <v>12</v>
      </c>
      <c r="M161" s="7">
        <v>0</v>
      </c>
      <c r="N161" s="6">
        <v>7</v>
      </c>
      <c r="O161" s="7">
        <v>-1</v>
      </c>
      <c r="P161" s="6">
        <v>25</v>
      </c>
      <c r="Q161" s="7">
        <v>1</v>
      </c>
      <c r="R161" s="6"/>
      <c r="T161" s="6"/>
      <c r="V161" s="86">
        <f>H161-J161</f>
        <v>1</v>
      </c>
      <c r="W161" s="7">
        <v>0</v>
      </c>
      <c r="X161" s="8">
        <f t="shared" si="156"/>
        <v>1</v>
      </c>
      <c r="Y161" s="3" t="s">
        <v>842</v>
      </c>
      <c r="AA161" s="119" t="str">
        <f t="shared" si="157"/>
        <v/>
      </c>
      <c r="AB161"/>
      <c r="AD161" s="6">
        <v>16</v>
      </c>
      <c r="AE161" s="6">
        <v>33</v>
      </c>
      <c r="AF161" s="7">
        <f t="shared" si="158"/>
        <v>-17</v>
      </c>
      <c r="AG161" s="6">
        <v>20</v>
      </c>
      <c r="AH161" s="6">
        <v>56</v>
      </c>
      <c r="AI161" s="7">
        <f t="shared" si="159"/>
        <v>-36</v>
      </c>
      <c r="AJ161" s="6">
        <v>15</v>
      </c>
      <c r="AK161" s="6">
        <v>24</v>
      </c>
      <c r="AL161" s="7">
        <f t="shared" ref="AL161" si="160">AJ161-AK161</f>
        <v>-9</v>
      </c>
      <c r="AM161" s="6">
        <v>27</v>
      </c>
      <c r="AN161" s="6">
        <v>39</v>
      </c>
      <c r="AO161" s="7">
        <v>-11</v>
      </c>
      <c r="AP161" s="6"/>
      <c r="AQ161" s="6"/>
      <c r="AS161" s="6"/>
      <c r="AT161" s="6"/>
      <c r="AV161" s="4" t="s">
        <v>1211</v>
      </c>
      <c r="AW161" s="6"/>
      <c r="AX161" s="6"/>
      <c r="AY161" s="6"/>
      <c r="AZ161" s="6"/>
      <c r="BA161" s="6"/>
      <c r="BB161" s="6"/>
      <c r="BC161" s="4"/>
      <c r="BD161" s="6"/>
      <c r="BE161" s="6"/>
      <c r="BF161" s="7"/>
      <c r="BG161" s="4"/>
      <c r="BJ161" s="50"/>
      <c r="BL161" s="7"/>
      <c r="BN161" s="50"/>
      <c r="BP161" s="50"/>
      <c r="BR161" s="50"/>
      <c r="BT161" s="50"/>
      <c r="BV161" s="50"/>
    </row>
    <row r="162" spans="1:74" ht="13.2" customHeight="1" x14ac:dyDescent="0.25">
      <c r="A162" s="3"/>
      <c r="B162" s="3" t="s">
        <v>267</v>
      </c>
      <c r="C162" s="52" t="s">
        <v>437</v>
      </c>
      <c r="D162" s="39">
        <v>45675</v>
      </c>
      <c r="E162" s="3">
        <v>24</v>
      </c>
      <c r="F162" s="3" t="s">
        <v>821</v>
      </c>
      <c r="H162" s="6"/>
      <c r="J162" s="6"/>
      <c r="L162" s="6"/>
      <c r="N162" s="6"/>
      <c r="P162" s="6"/>
      <c r="R162" s="6"/>
      <c r="T162" s="6"/>
      <c r="V162" s="6"/>
      <c r="Y162" s="3" t="s">
        <v>842</v>
      </c>
      <c r="AB162"/>
      <c r="AD162" s="6"/>
      <c r="AE162" s="6"/>
      <c r="AG162" s="6"/>
      <c r="AH162" s="6"/>
      <c r="AJ162" s="6"/>
      <c r="AK162" s="6"/>
      <c r="AM162" s="6"/>
      <c r="AN162" s="6"/>
      <c r="AP162" s="6"/>
      <c r="AQ162" s="6"/>
      <c r="AS162" s="6"/>
      <c r="AT162" s="6"/>
      <c r="AV162" s="4"/>
      <c r="AW162" s="6"/>
      <c r="AX162" s="6"/>
      <c r="AY162" s="6"/>
      <c r="AZ162" s="6"/>
      <c r="BA162" s="6"/>
      <c r="BB162" s="6"/>
      <c r="BC162" s="4"/>
      <c r="BD162" s="6">
        <v>20</v>
      </c>
      <c r="BE162" s="6">
        <v>60</v>
      </c>
      <c r="BF162" s="7">
        <f>BD162-BE162</f>
        <v>-40</v>
      </c>
      <c r="BG162" s="4" t="s">
        <v>871</v>
      </c>
      <c r="BJ162" s="50"/>
      <c r="BL162" s="7"/>
      <c r="BN162" s="50"/>
      <c r="BP162" s="50"/>
      <c r="BR162" s="50"/>
      <c r="BT162" s="50"/>
      <c r="BV162" s="50"/>
    </row>
    <row r="163" spans="1:74" ht="13.2" customHeight="1" x14ac:dyDescent="0.25">
      <c r="A163" s="3"/>
      <c r="B163" s="3" t="s">
        <v>267</v>
      </c>
      <c r="C163" s="52" t="s">
        <v>641</v>
      </c>
      <c r="D163" s="39">
        <v>45676</v>
      </c>
      <c r="E163" s="3">
        <v>21</v>
      </c>
      <c r="F163" s="3" t="s">
        <v>821</v>
      </c>
      <c r="G163" s="2" t="s">
        <v>1119</v>
      </c>
      <c r="H163" s="6">
        <v>22</v>
      </c>
      <c r="I163" s="7">
        <v>0</v>
      </c>
      <c r="J163" s="6">
        <v>26</v>
      </c>
      <c r="K163" s="7">
        <v>0</v>
      </c>
      <c r="L163" s="6">
        <v>14</v>
      </c>
      <c r="M163" s="7">
        <v>0</v>
      </c>
      <c r="N163" s="6">
        <v>9</v>
      </c>
      <c r="O163" s="7">
        <v>1</v>
      </c>
      <c r="P163" s="6">
        <v>24</v>
      </c>
      <c r="Q163" s="7">
        <v>-1</v>
      </c>
      <c r="R163" s="6"/>
      <c r="T163" s="6"/>
      <c r="V163" s="86">
        <f>H163-J163</f>
        <v>-4</v>
      </c>
      <c r="X163" s="8">
        <f t="shared" ref="X163:X169" si="161">P163-J163</f>
        <v>-2</v>
      </c>
      <c r="Y163" s="3" t="s">
        <v>842</v>
      </c>
      <c r="AA163" s="119" t="str">
        <f t="shared" ref="AA163:AA169" si="162">IF((H163=MAX(H163,J163,L163,N163,P163))+(J163=MAX(H163,J163,L163,N163,P163))+(L163=MAX(H163,J163,L163,N163,P163))+(N163=MAX(H163,J163,L163,N163,P163))+(P163=MAX(H163,J163,L163,N163,P163))&gt;1,"",IF(H163=MAX(H163,J163,L163,N163,P163),H$1,IF(J163=MAX(H163,J163,L163,N163,P163),J$1,IF(L163=MAX(H163,J163,L163,N163,P163),L$1,IF(N163=MAX(H163,J163,L163,N163,P163),N$1,P$1)))))</f>
        <v>Lab</v>
      </c>
      <c r="AB163"/>
      <c r="AD163" s="6"/>
      <c r="AE163" s="6"/>
      <c r="AG163" s="6"/>
      <c r="AH163" s="6"/>
      <c r="AJ163" s="6"/>
      <c r="AK163" s="6"/>
      <c r="AM163" s="6"/>
      <c r="AN163" s="6"/>
      <c r="AP163" s="6"/>
      <c r="AQ163" s="6"/>
      <c r="AS163" s="6"/>
      <c r="AT163" s="6"/>
      <c r="AV163" s="4"/>
      <c r="AW163" s="6"/>
      <c r="AX163" s="6"/>
      <c r="AY163" s="6"/>
      <c r="AZ163" s="6"/>
      <c r="BA163" s="6"/>
      <c r="BB163" s="6"/>
      <c r="BC163" s="4"/>
      <c r="BD163" s="6"/>
      <c r="BE163" s="6"/>
      <c r="BF163" s="7"/>
      <c r="BG163" s="4"/>
      <c r="BJ163" s="50"/>
      <c r="BL163" s="7"/>
      <c r="BN163" s="50"/>
      <c r="BP163" s="50"/>
      <c r="BR163" s="50"/>
      <c r="BT163" s="50"/>
      <c r="BV163" s="50"/>
    </row>
    <row r="164" spans="1:74" ht="13.2" customHeight="1" x14ac:dyDescent="0.25">
      <c r="A164" s="3"/>
      <c r="B164" s="3" t="s">
        <v>267</v>
      </c>
      <c r="C164" s="52" t="s">
        <v>698</v>
      </c>
      <c r="D164" s="39">
        <v>45679</v>
      </c>
      <c r="E164" s="3">
        <v>24</v>
      </c>
      <c r="F164" s="3" t="s">
        <v>1263</v>
      </c>
      <c r="H164" s="6">
        <v>23</v>
      </c>
      <c r="I164" s="7">
        <v>-2</v>
      </c>
      <c r="J164" s="6">
        <v>22</v>
      </c>
      <c r="K164" s="7">
        <v>-2</v>
      </c>
      <c r="L164" s="6">
        <v>12</v>
      </c>
      <c r="M164" s="7">
        <v>0</v>
      </c>
      <c r="N164" s="6">
        <v>10</v>
      </c>
      <c r="O164" s="7">
        <v>0</v>
      </c>
      <c r="P164" s="6">
        <v>26</v>
      </c>
      <c r="Q164" s="7">
        <v>1</v>
      </c>
      <c r="R164" s="6"/>
      <c r="T164" s="6"/>
      <c r="V164" s="86">
        <f t="shared" ref="V164" si="163">H164-J164</f>
        <v>1</v>
      </c>
      <c r="W164" s="7">
        <v>0</v>
      </c>
      <c r="X164" s="8">
        <f t="shared" si="161"/>
        <v>4</v>
      </c>
      <c r="Y164" s="3" t="s">
        <v>842</v>
      </c>
      <c r="AA164" s="119" t="str">
        <f t="shared" si="162"/>
        <v>Reform</v>
      </c>
      <c r="AB164"/>
      <c r="AD164" s="6"/>
      <c r="AE164" s="6"/>
      <c r="AG164" s="6"/>
      <c r="AH164" s="6"/>
      <c r="AJ164" s="6"/>
      <c r="AK164" s="6"/>
      <c r="AM164" s="6"/>
      <c r="AN164" s="6"/>
      <c r="AP164" s="6"/>
      <c r="AQ164" s="6"/>
      <c r="AS164" s="6"/>
      <c r="AT164" s="6"/>
      <c r="AV164" s="4"/>
      <c r="AW164" s="6"/>
      <c r="AX164" s="6"/>
      <c r="AY164" s="6"/>
      <c r="AZ164" s="6"/>
      <c r="BA164" s="6"/>
      <c r="BB164" s="6"/>
      <c r="BC164" s="4"/>
      <c r="BD164" s="6"/>
      <c r="BE164" s="6"/>
      <c r="BF164" s="7"/>
      <c r="BG164" s="4"/>
      <c r="BJ164" s="50"/>
      <c r="BL164" s="7"/>
      <c r="BN164" s="50"/>
      <c r="BP164" s="50"/>
      <c r="BR164" s="50"/>
      <c r="BT164" s="50"/>
      <c r="BV164" s="50"/>
    </row>
    <row r="165" spans="1:74" ht="13.2" customHeight="1" x14ac:dyDescent="0.25">
      <c r="A165" s="3"/>
      <c r="B165" s="3" t="s">
        <v>267</v>
      </c>
      <c r="C165" s="52" t="s">
        <v>675</v>
      </c>
      <c r="D165" s="39">
        <v>45679</v>
      </c>
      <c r="E165" s="3">
        <v>24</v>
      </c>
      <c r="F165" s="3" t="s">
        <v>1169</v>
      </c>
      <c r="G165" s="2" t="s">
        <v>96</v>
      </c>
      <c r="H165" s="6">
        <v>24</v>
      </c>
      <c r="I165" s="7">
        <v>-1</v>
      </c>
      <c r="J165" s="6">
        <v>25</v>
      </c>
      <c r="K165" s="7">
        <v>-1</v>
      </c>
      <c r="L165" s="6">
        <v>13</v>
      </c>
      <c r="M165" s="7">
        <v>1</v>
      </c>
      <c r="N165" s="6">
        <v>7</v>
      </c>
      <c r="O165" s="7">
        <v>0</v>
      </c>
      <c r="P165" s="6">
        <v>24</v>
      </c>
      <c r="Q165" s="7">
        <v>1</v>
      </c>
      <c r="R165" s="6"/>
      <c r="T165" s="6"/>
      <c r="V165" s="6">
        <f t="shared" ref="V165:V171" si="164">H165-J165</f>
        <v>-1</v>
      </c>
      <c r="W165" s="7">
        <v>0</v>
      </c>
      <c r="X165" s="8">
        <f t="shared" si="161"/>
        <v>-1</v>
      </c>
      <c r="Y165" s="3" t="s">
        <v>1170</v>
      </c>
      <c r="Z165" s="3" t="s">
        <v>988</v>
      </c>
      <c r="AA165" s="119" t="str">
        <f t="shared" si="162"/>
        <v>Lab</v>
      </c>
      <c r="AB165"/>
      <c r="AD165" s="6"/>
      <c r="AE165" s="6"/>
      <c r="AG165" s="6"/>
      <c r="AH165" s="6"/>
      <c r="AJ165" s="6"/>
      <c r="AK165" s="6"/>
      <c r="AM165" s="6"/>
      <c r="AN165" s="6"/>
      <c r="AP165" s="6"/>
      <c r="AQ165" s="6"/>
      <c r="AS165" s="6"/>
      <c r="AT165" s="6"/>
      <c r="AV165" s="4"/>
      <c r="AW165" s="6"/>
      <c r="AX165" s="6"/>
      <c r="AY165" s="6"/>
      <c r="AZ165" s="6"/>
      <c r="BA165" s="6"/>
      <c r="BB165" s="6"/>
      <c r="BC165" s="4"/>
      <c r="BD165" s="6"/>
      <c r="BE165" s="6"/>
      <c r="BF165" s="7"/>
      <c r="BG165" s="4"/>
      <c r="BJ165" s="50"/>
      <c r="BL165" s="7"/>
      <c r="BN165" s="50"/>
      <c r="BP165" s="50"/>
      <c r="BR165" s="50"/>
      <c r="BT165" s="50"/>
      <c r="BV165" s="50"/>
    </row>
    <row r="166" spans="1:74" ht="13.2" customHeight="1" x14ac:dyDescent="0.25">
      <c r="A166" s="3"/>
      <c r="B166" s="3" t="s">
        <v>267</v>
      </c>
      <c r="C166" s="52" t="s">
        <v>675</v>
      </c>
      <c r="D166" s="39">
        <v>45679</v>
      </c>
      <c r="E166" s="3">
        <v>29</v>
      </c>
      <c r="F166" s="3" t="s">
        <v>1215</v>
      </c>
      <c r="G166" s="2" t="s">
        <v>42</v>
      </c>
      <c r="H166" s="6">
        <v>20</v>
      </c>
      <c r="J166" s="6">
        <v>25</v>
      </c>
      <c r="L166" s="6">
        <v>12</v>
      </c>
      <c r="N166" s="6">
        <v>13</v>
      </c>
      <c r="P166" s="6">
        <v>24</v>
      </c>
      <c r="R166" s="6"/>
      <c r="T166" s="6"/>
      <c r="V166" s="86">
        <f t="shared" ref="V166" si="165">H166-J166</f>
        <v>-5</v>
      </c>
      <c r="X166" s="8">
        <f t="shared" si="161"/>
        <v>-1</v>
      </c>
      <c r="Y166" s="3" t="s">
        <v>842</v>
      </c>
      <c r="AA166" s="119" t="str">
        <f t="shared" si="162"/>
        <v>Lab</v>
      </c>
      <c r="AB166"/>
      <c r="AD166" s="6"/>
      <c r="AE166" s="6"/>
      <c r="AG166" s="6"/>
      <c r="AH166" s="6"/>
      <c r="AJ166" s="6"/>
      <c r="AK166" s="6"/>
      <c r="AM166" s="6"/>
      <c r="AN166" s="6"/>
      <c r="AP166" s="6"/>
      <c r="AQ166" s="6"/>
      <c r="AS166" s="6"/>
      <c r="AT166" s="6"/>
      <c r="AV166" s="4"/>
      <c r="AW166" s="6"/>
      <c r="AX166" s="6"/>
      <c r="AY166" s="6"/>
      <c r="AZ166" s="6"/>
      <c r="BA166" s="6"/>
      <c r="BB166" s="6"/>
      <c r="BC166" s="4"/>
      <c r="BD166" s="6"/>
      <c r="BE166" s="6"/>
      <c r="BF166" s="7"/>
      <c r="BG166" s="4"/>
      <c r="BJ166" s="50"/>
      <c r="BL166" s="7"/>
      <c r="BN166" s="50"/>
      <c r="BP166" s="50"/>
      <c r="BR166" s="50"/>
      <c r="BT166" s="50"/>
      <c r="BV166" s="50"/>
    </row>
    <row r="167" spans="1:74" ht="13.2" customHeight="1" x14ac:dyDescent="0.25">
      <c r="A167" s="3"/>
      <c r="B167" s="3" t="s">
        <v>267</v>
      </c>
      <c r="C167" s="52" t="s">
        <v>688</v>
      </c>
      <c r="D167" s="39">
        <v>45679</v>
      </c>
      <c r="E167" s="3">
        <v>26</v>
      </c>
      <c r="F167" s="3" t="s">
        <v>903</v>
      </c>
      <c r="G167" s="2" t="s">
        <v>138</v>
      </c>
      <c r="H167" s="6">
        <v>21</v>
      </c>
      <c r="I167" s="7">
        <v>-2</v>
      </c>
      <c r="J167" s="6">
        <v>28</v>
      </c>
      <c r="K167" s="7">
        <v>-1</v>
      </c>
      <c r="L167" s="6">
        <v>11</v>
      </c>
      <c r="M167" s="7">
        <v>1</v>
      </c>
      <c r="N167" s="6">
        <v>8</v>
      </c>
      <c r="O167" s="7">
        <v>-1</v>
      </c>
      <c r="P167" s="6">
        <v>27</v>
      </c>
      <c r="Q167" s="7">
        <v>3</v>
      </c>
      <c r="R167" s="6"/>
      <c r="T167" s="6"/>
      <c r="V167" s="86">
        <f t="shared" si="164"/>
        <v>-7</v>
      </c>
      <c r="W167" s="7">
        <v>-1</v>
      </c>
      <c r="X167" s="8">
        <f t="shared" si="161"/>
        <v>-1</v>
      </c>
      <c r="Y167" s="3" t="s">
        <v>842</v>
      </c>
      <c r="AA167" s="119" t="str">
        <f t="shared" si="162"/>
        <v>Lab</v>
      </c>
      <c r="AB167"/>
      <c r="AD167" s="6">
        <v>19</v>
      </c>
      <c r="AE167" s="6">
        <v>34</v>
      </c>
      <c r="AF167" s="7">
        <f t="shared" ref="AF167:AF169" si="166">AD167-AE167</f>
        <v>-15</v>
      </c>
      <c r="AG167" s="6">
        <v>21</v>
      </c>
      <c r="AH167" s="6">
        <v>55</v>
      </c>
      <c r="AI167" s="7">
        <v>-35</v>
      </c>
      <c r="AJ167" s="6">
        <v>21</v>
      </c>
      <c r="AK167" s="6">
        <v>21</v>
      </c>
      <c r="AL167" s="7">
        <f>AJ167-AK167</f>
        <v>0</v>
      </c>
      <c r="AM167" s="6">
        <v>32</v>
      </c>
      <c r="AN167" s="6">
        <v>39</v>
      </c>
      <c r="AO167" s="7">
        <f t="shared" ref="AO167" si="167">AM167-AN167</f>
        <v>-7</v>
      </c>
      <c r="AP167" s="6"/>
      <c r="AQ167" s="6"/>
      <c r="AS167" s="6"/>
      <c r="AT167" s="6"/>
      <c r="AV167" s="4" t="s">
        <v>1127</v>
      </c>
      <c r="AW167" s="6">
        <v>15</v>
      </c>
      <c r="AX167" s="6">
        <v>24</v>
      </c>
      <c r="AY167" s="6"/>
      <c r="AZ167" s="6"/>
      <c r="BA167" s="6"/>
      <c r="BB167" s="6"/>
      <c r="BC167" s="4" t="s">
        <v>1035</v>
      </c>
      <c r="BD167" s="6"/>
      <c r="BE167" s="6"/>
      <c r="BF167" s="7"/>
      <c r="BG167" s="4"/>
      <c r="BJ167" s="50"/>
      <c r="BL167" s="7"/>
      <c r="BN167" s="50"/>
      <c r="BP167" s="50"/>
      <c r="BR167" s="50"/>
      <c r="BT167" s="50"/>
      <c r="BV167" s="50"/>
    </row>
    <row r="168" spans="1:74" ht="13.2" customHeight="1" x14ac:dyDescent="0.25">
      <c r="A168" s="3"/>
      <c r="B168" s="3" t="s">
        <v>267</v>
      </c>
      <c r="C168" s="52" t="s">
        <v>1180</v>
      </c>
      <c r="D168" s="39">
        <v>45679</v>
      </c>
      <c r="E168" s="3">
        <v>8</v>
      </c>
      <c r="F168" s="3" t="s">
        <v>1153</v>
      </c>
      <c r="G168" s="2" t="s">
        <v>1597</v>
      </c>
      <c r="H168" s="6">
        <v>23</v>
      </c>
      <c r="J168" s="6">
        <v>23</v>
      </c>
      <c r="L168" s="6">
        <v>11</v>
      </c>
      <c r="N168" s="6">
        <v>8</v>
      </c>
      <c r="P168" s="6">
        <v>24</v>
      </c>
      <c r="R168" s="6"/>
      <c r="T168" s="6"/>
      <c r="V168" s="86">
        <f>H168-J168</f>
        <v>0</v>
      </c>
      <c r="X168" s="8">
        <f t="shared" si="161"/>
        <v>1</v>
      </c>
      <c r="Y168" s="3" t="s">
        <v>842</v>
      </c>
      <c r="AA168" s="119" t="str">
        <f t="shared" si="162"/>
        <v>Reform</v>
      </c>
      <c r="AB168" t="s">
        <v>1152</v>
      </c>
      <c r="AD168" s="6"/>
      <c r="AE168" s="6"/>
      <c r="AG168" s="6"/>
      <c r="AH168" s="6"/>
      <c r="AJ168" s="6"/>
      <c r="AK168" s="6"/>
      <c r="AM168" s="6"/>
      <c r="AN168" s="6"/>
      <c r="AP168" s="6"/>
      <c r="AQ168" s="6"/>
      <c r="AS168" s="6"/>
      <c r="AT168" s="6"/>
      <c r="AV168" s="4"/>
      <c r="AW168" s="6"/>
      <c r="AX168" s="6"/>
      <c r="AY168" s="6"/>
      <c r="AZ168" s="6"/>
      <c r="BA168" s="6"/>
      <c r="BB168" s="6"/>
      <c r="BC168" s="4"/>
      <c r="BD168" s="6"/>
      <c r="BE168" s="6"/>
      <c r="BF168" s="7"/>
      <c r="BG168" s="4"/>
      <c r="BI168">
        <v>178</v>
      </c>
      <c r="BJ168" s="50"/>
      <c r="BK168">
        <v>174</v>
      </c>
      <c r="BL168" s="50"/>
      <c r="BM168">
        <v>57</v>
      </c>
      <c r="BN168" s="50"/>
      <c r="BO168">
        <v>4</v>
      </c>
      <c r="BP168" s="50"/>
      <c r="BQ168">
        <v>175</v>
      </c>
      <c r="BR168" s="50"/>
      <c r="BS168">
        <v>37</v>
      </c>
      <c r="BT168" s="50"/>
      <c r="BU168">
        <v>2</v>
      </c>
      <c r="BV168" s="50"/>
    </row>
    <row r="169" spans="1:74" ht="13.2" customHeight="1" x14ac:dyDescent="0.25">
      <c r="A169" s="3"/>
      <c r="B169" s="3" t="s">
        <v>267</v>
      </c>
      <c r="C169" s="52" t="s">
        <v>273</v>
      </c>
      <c r="D169" s="39">
        <v>45681</v>
      </c>
      <c r="E169" s="3">
        <v>29</v>
      </c>
      <c r="F169" s="3" t="s">
        <v>1198</v>
      </c>
      <c r="H169" s="6">
        <v>24</v>
      </c>
      <c r="I169" s="7">
        <v>-1</v>
      </c>
      <c r="J169" s="6">
        <v>25</v>
      </c>
      <c r="K169" s="7">
        <v>1</v>
      </c>
      <c r="L169" s="6">
        <v>13</v>
      </c>
      <c r="M169" s="7">
        <v>1</v>
      </c>
      <c r="N169" s="6">
        <v>7</v>
      </c>
      <c r="O169" s="7">
        <v>0</v>
      </c>
      <c r="P169" s="6">
        <v>25</v>
      </c>
      <c r="Q169" s="7">
        <v>0</v>
      </c>
      <c r="R169" s="6"/>
      <c r="T169" s="6"/>
      <c r="V169" s="86">
        <f t="shared" si="164"/>
        <v>-1</v>
      </c>
      <c r="W169" s="7">
        <v>-2</v>
      </c>
      <c r="X169" s="8">
        <f t="shared" si="161"/>
        <v>0</v>
      </c>
      <c r="Y169" s="3" t="s">
        <v>842</v>
      </c>
      <c r="AA169" s="119" t="str">
        <f t="shared" si="162"/>
        <v/>
      </c>
      <c r="AB169"/>
      <c r="AD169" s="6">
        <v>16</v>
      </c>
      <c r="AE169" s="6">
        <v>32</v>
      </c>
      <c r="AF169" s="7">
        <f t="shared" si="166"/>
        <v>-16</v>
      </c>
      <c r="AG169" s="6">
        <v>16</v>
      </c>
      <c r="AH169" s="6">
        <v>58</v>
      </c>
      <c r="AI169" s="7">
        <f t="shared" ref="AI169" si="168">AG169-AH169</f>
        <v>-42</v>
      </c>
      <c r="AJ169" s="6">
        <v>15</v>
      </c>
      <c r="AK169" s="6">
        <v>24</v>
      </c>
      <c r="AL169" s="7">
        <v>-10</v>
      </c>
      <c r="AM169" s="6">
        <v>27</v>
      </c>
      <c r="AN169" s="6">
        <v>39</v>
      </c>
      <c r="AO169" s="7">
        <v>-13</v>
      </c>
      <c r="AP169" s="6"/>
      <c r="AQ169" s="6"/>
      <c r="AS169" s="6"/>
      <c r="AT169" s="6"/>
      <c r="AV169" s="4" t="s">
        <v>1211</v>
      </c>
      <c r="AW169" s="6"/>
      <c r="AX169" s="6"/>
      <c r="AY169" s="6"/>
      <c r="AZ169" s="6"/>
      <c r="BA169" s="6"/>
      <c r="BB169" s="6"/>
      <c r="BC169" s="4"/>
      <c r="BD169" s="6"/>
      <c r="BE169" s="6"/>
      <c r="BF169" s="7"/>
      <c r="BG169" s="4"/>
      <c r="BJ169" s="50"/>
      <c r="BL169" s="7"/>
      <c r="BN169" s="50"/>
      <c r="BP169" s="50"/>
      <c r="BR169" s="50"/>
      <c r="BT169" s="50"/>
      <c r="BV169" s="50"/>
    </row>
    <row r="170" spans="1:74" ht="13.2" customHeight="1" x14ac:dyDescent="0.25">
      <c r="A170" s="3"/>
      <c r="B170" s="3" t="s">
        <v>267</v>
      </c>
      <c r="C170" s="52" t="s">
        <v>566</v>
      </c>
      <c r="D170" s="39">
        <v>45682</v>
      </c>
      <c r="E170" s="3">
        <v>28</v>
      </c>
      <c r="F170" s="3" t="s">
        <v>821</v>
      </c>
      <c r="H170" s="6"/>
      <c r="J170" s="6"/>
      <c r="L170" s="6"/>
      <c r="N170" s="6"/>
      <c r="P170" s="6"/>
      <c r="R170" s="6"/>
      <c r="T170" s="6"/>
      <c r="V170" s="6"/>
      <c r="Y170" s="3" t="s">
        <v>842</v>
      </c>
      <c r="AB170"/>
      <c r="AD170" s="6"/>
      <c r="AE170" s="6"/>
      <c r="AG170" s="6"/>
      <c r="AH170" s="6"/>
      <c r="AJ170" s="6"/>
      <c r="AK170" s="6"/>
      <c r="AM170" s="6"/>
      <c r="AN170" s="6"/>
      <c r="AP170" s="6"/>
      <c r="AQ170" s="6"/>
      <c r="AS170" s="6"/>
      <c r="AT170" s="6"/>
      <c r="AV170" s="4"/>
      <c r="AW170" s="6"/>
      <c r="AX170" s="6"/>
      <c r="AY170" s="6"/>
      <c r="AZ170" s="6"/>
      <c r="BA170" s="6"/>
      <c r="BB170" s="6"/>
      <c r="BC170" s="4"/>
      <c r="BD170" s="6">
        <v>16</v>
      </c>
      <c r="BE170" s="6">
        <v>64</v>
      </c>
      <c r="BF170" s="7">
        <f>BD170-BE170</f>
        <v>-48</v>
      </c>
      <c r="BG170" s="4" t="s">
        <v>871</v>
      </c>
      <c r="BJ170" s="50"/>
      <c r="BL170" s="7"/>
      <c r="BN170" s="50"/>
      <c r="BP170" s="50"/>
      <c r="BR170" s="50"/>
      <c r="BT170" s="50"/>
      <c r="BV170" s="50"/>
    </row>
    <row r="171" spans="1:74" ht="13.2" customHeight="1" x14ac:dyDescent="0.25">
      <c r="A171" s="3"/>
      <c r="B171" s="3" t="s">
        <v>267</v>
      </c>
      <c r="C171" s="52" t="s">
        <v>558</v>
      </c>
      <c r="D171" s="39">
        <v>45683</v>
      </c>
      <c r="E171" s="3">
        <v>28</v>
      </c>
      <c r="F171" s="3" t="s">
        <v>821</v>
      </c>
      <c r="G171" s="2" t="s">
        <v>1119</v>
      </c>
      <c r="H171" s="6">
        <v>22</v>
      </c>
      <c r="I171" s="7">
        <v>0</v>
      </c>
      <c r="J171" s="6">
        <v>27</v>
      </c>
      <c r="K171" s="7">
        <v>1</v>
      </c>
      <c r="L171" s="6">
        <v>14</v>
      </c>
      <c r="M171" s="7">
        <v>0</v>
      </c>
      <c r="N171" s="6">
        <v>9</v>
      </c>
      <c r="O171" s="7">
        <v>0</v>
      </c>
      <c r="P171" s="6">
        <v>23</v>
      </c>
      <c r="Q171" s="7">
        <v>-1</v>
      </c>
      <c r="R171" s="6"/>
      <c r="T171" s="6"/>
      <c r="V171" s="86">
        <f t="shared" si="164"/>
        <v>-5</v>
      </c>
      <c r="W171" s="7">
        <v>-1</v>
      </c>
      <c r="X171" s="8">
        <f t="shared" ref="X171:X174" si="169">P171-J171</f>
        <v>-4</v>
      </c>
      <c r="Y171" s="3" t="s">
        <v>842</v>
      </c>
      <c r="AA171" s="119" t="str">
        <f t="shared" ref="AA171:AA174" si="170">IF((H171=MAX(H171,J171,L171,N171,P171))+(J171=MAX(H171,J171,L171,N171,P171))+(L171=MAX(H171,J171,L171,N171,P171))+(N171=MAX(H171,J171,L171,N171,P171))+(P171=MAX(H171,J171,L171,N171,P171))&gt;1,"",IF(H171=MAX(H171,J171,L171,N171,P171),H$1,IF(J171=MAX(H171,J171,L171,N171,P171),J$1,IF(L171=MAX(H171,J171,L171,N171,P171),L$1,IF(N171=MAX(H171,J171,L171,N171,P171),N$1,P$1)))))</f>
        <v>Lab</v>
      </c>
      <c r="AB171"/>
      <c r="AD171" s="6"/>
      <c r="AE171" s="6"/>
      <c r="AG171" s="6"/>
      <c r="AH171" s="6"/>
      <c r="AJ171" s="6"/>
      <c r="AK171" s="6"/>
      <c r="AM171" s="6"/>
      <c r="AN171" s="6"/>
      <c r="AP171" s="6"/>
      <c r="AQ171" s="6"/>
      <c r="AS171" s="6"/>
      <c r="AT171" s="6"/>
      <c r="AV171" s="4"/>
      <c r="AW171" s="6"/>
      <c r="AX171" s="6"/>
      <c r="AY171" s="6"/>
      <c r="AZ171" s="6"/>
      <c r="BA171" s="6"/>
      <c r="BB171" s="6"/>
      <c r="BC171" s="4"/>
      <c r="BD171" s="6"/>
      <c r="BE171" s="6"/>
      <c r="BF171" s="7"/>
      <c r="BG171" s="4"/>
      <c r="BJ171" s="50"/>
      <c r="BL171" s="7"/>
      <c r="BN171" s="50"/>
      <c r="BP171" s="50"/>
      <c r="BR171" s="50"/>
      <c r="BT171" s="50"/>
      <c r="BV171" s="50"/>
    </row>
    <row r="172" spans="1:74" ht="13.2" customHeight="1" x14ac:dyDescent="0.25">
      <c r="A172" s="3"/>
      <c r="B172" s="3" t="s">
        <v>267</v>
      </c>
      <c r="C172" s="52" t="s">
        <v>660</v>
      </c>
      <c r="D172" s="39">
        <v>45685</v>
      </c>
      <c r="E172" s="3">
        <v>30</v>
      </c>
      <c r="F172" s="3" t="s">
        <v>982</v>
      </c>
      <c r="H172" s="6">
        <v>22</v>
      </c>
      <c r="I172" s="7">
        <v>-3</v>
      </c>
      <c r="J172" s="6">
        <v>27</v>
      </c>
      <c r="K172" s="7">
        <v>-3</v>
      </c>
      <c r="L172" s="6">
        <v>13</v>
      </c>
      <c r="M172" s="7">
        <v>2</v>
      </c>
      <c r="N172" s="6">
        <v>8</v>
      </c>
      <c r="O172" s="7">
        <v>1</v>
      </c>
      <c r="P172" s="6">
        <v>24</v>
      </c>
      <c r="Q172" s="7">
        <v>4</v>
      </c>
      <c r="R172" s="6"/>
      <c r="T172" s="6"/>
      <c r="V172" s="86">
        <f>H172-J172</f>
        <v>-5</v>
      </c>
      <c r="W172" s="7">
        <v>0</v>
      </c>
      <c r="X172" s="8">
        <f t="shared" si="169"/>
        <v>-3</v>
      </c>
      <c r="Y172" s="3" t="s">
        <v>842</v>
      </c>
      <c r="Z172" s="3" t="s">
        <v>988</v>
      </c>
      <c r="AA172" s="119" t="str">
        <f t="shared" si="170"/>
        <v>Lab</v>
      </c>
      <c r="AB172"/>
      <c r="AD172" s="6">
        <v>33</v>
      </c>
      <c r="AE172" s="6">
        <v>31</v>
      </c>
      <c r="AF172" s="7">
        <f t="shared" ref="AF172" si="171">AD172-AE172</f>
        <v>2</v>
      </c>
      <c r="AG172" s="6">
        <v>30</v>
      </c>
      <c r="AH172" s="6">
        <v>49</v>
      </c>
      <c r="AI172" s="7">
        <f t="shared" ref="AI172" si="172">AG172-AH172</f>
        <v>-19</v>
      </c>
      <c r="AJ172" s="6">
        <v>28</v>
      </c>
      <c r="AK172" s="6">
        <v>25</v>
      </c>
      <c r="AL172" s="7">
        <v>2</v>
      </c>
      <c r="AM172" s="6">
        <v>35</v>
      </c>
      <c r="AN172" s="6">
        <v>42</v>
      </c>
      <c r="AO172" s="7">
        <f t="shared" ref="AO172" si="173">AM172-AN172</f>
        <v>-7</v>
      </c>
      <c r="AP172" s="6"/>
      <c r="AQ172" s="6"/>
      <c r="AS172" s="6"/>
      <c r="AT172" s="6"/>
      <c r="AV172" s="4" t="s">
        <v>1304</v>
      </c>
      <c r="AW172" s="6">
        <v>31</v>
      </c>
      <c r="AX172" s="6">
        <v>34</v>
      </c>
      <c r="AY172" s="6"/>
      <c r="AZ172" s="6"/>
      <c r="BA172" s="6"/>
      <c r="BB172" s="6"/>
      <c r="BC172" s="93" t="s">
        <v>1289</v>
      </c>
      <c r="BD172" s="6"/>
      <c r="BE172" s="6"/>
      <c r="BF172" s="7"/>
      <c r="BG172" s="4"/>
      <c r="BJ172" s="50"/>
      <c r="BL172" s="7"/>
      <c r="BN172" s="50"/>
      <c r="BP172" s="50"/>
      <c r="BR172" s="50"/>
      <c r="BT172" s="50"/>
      <c r="BV172" s="50"/>
    </row>
    <row r="173" spans="1:74" ht="13.2" customHeight="1" x14ac:dyDescent="0.25">
      <c r="A173" s="3"/>
      <c r="B173" s="3" t="s">
        <v>267</v>
      </c>
      <c r="C173" s="52" t="s">
        <v>586</v>
      </c>
      <c r="D173" s="39">
        <v>45686</v>
      </c>
      <c r="E173" s="3">
        <v>30</v>
      </c>
      <c r="F173" s="3" t="s">
        <v>1263</v>
      </c>
      <c r="H173" s="6">
        <v>21</v>
      </c>
      <c r="I173" s="7">
        <v>-2</v>
      </c>
      <c r="J173" s="6">
        <v>23</v>
      </c>
      <c r="K173" s="7">
        <v>1</v>
      </c>
      <c r="L173" s="6">
        <v>11</v>
      </c>
      <c r="M173" s="7">
        <v>-1</v>
      </c>
      <c r="N173" s="6">
        <v>10</v>
      </c>
      <c r="O173" s="7">
        <v>0</v>
      </c>
      <c r="P173" s="6">
        <v>27</v>
      </c>
      <c r="Q173" s="7">
        <v>1</v>
      </c>
      <c r="R173" s="6"/>
      <c r="T173" s="6"/>
      <c r="V173" s="86">
        <f>H173-J173</f>
        <v>-2</v>
      </c>
      <c r="W173" s="7">
        <v>-3</v>
      </c>
      <c r="X173" s="8">
        <f t="shared" si="169"/>
        <v>4</v>
      </c>
      <c r="Y173" s="3" t="s">
        <v>842</v>
      </c>
      <c r="AA173" s="119" t="str">
        <f t="shared" si="170"/>
        <v>Reform</v>
      </c>
      <c r="AB173"/>
      <c r="AD173" s="6"/>
      <c r="AE173" s="6"/>
      <c r="AG173" s="6"/>
      <c r="AH173" s="6"/>
      <c r="AJ173" s="6"/>
      <c r="AK173" s="6"/>
      <c r="AM173" s="6"/>
      <c r="AN173" s="6"/>
      <c r="AP173" s="6"/>
      <c r="AQ173" s="6"/>
      <c r="AS173" s="6"/>
      <c r="AT173" s="6"/>
      <c r="AV173" s="4"/>
      <c r="AW173" s="6"/>
      <c r="AX173" s="6"/>
      <c r="AY173" s="6"/>
      <c r="AZ173" s="6"/>
      <c r="BA173" s="6"/>
      <c r="BB173" s="6"/>
      <c r="BC173" s="4"/>
      <c r="BD173" s="6"/>
      <c r="BE173" s="6"/>
      <c r="BF173" s="7"/>
      <c r="BG173" s="4"/>
      <c r="BJ173" s="50"/>
      <c r="BL173" s="7"/>
      <c r="BN173" s="50"/>
      <c r="BP173" s="50"/>
      <c r="BR173" s="50"/>
      <c r="BT173" s="50"/>
      <c r="BV173" s="50"/>
    </row>
    <row r="174" spans="1:74" ht="13.2" customHeight="1" x14ac:dyDescent="0.25">
      <c r="A174" s="3"/>
      <c r="B174" s="3" t="s">
        <v>267</v>
      </c>
      <c r="C174" s="52" t="s">
        <v>660</v>
      </c>
      <c r="D174" s="39">
        <v>45685</v>
      </c>
      <c r="E174" s="3">
        <v>31</v>
      </c>
      <c r="F174" s="3" t="s">
        <v>1019</v>
      </c>
      <c r="G174" s="2" t="s">
        <v>202</v>
      </c>
      <c r="H174" s="6">
        <v>25</v>
      </c>
      <c r="I174" s="7">
        <v>-2</v>
      </c>
      <c r="J174" s="6">
        <v>25</v>
      </c>
      <c r="K174" s="7">
        <v>-4</v>
      </c>
      <c r="L174" s="6">
        <v>14</v>
      </c>
      <c r="M174" s="7">
        <v>2</v>
      </c>
      <c r="N174" s="6">
        <v>8</v>
      </c>
      <c r="O174" s="7">
        <v>1</v>
      </c>
      <c r="P174" s="6">
        <v>24</v>
      </c>
      <c r="Q174" s="7">
        <v>4</v>
      </c>
      <c r="R174" s="6"/>
      <c r="T174" s="6"/>
      <c r="V174" s="6">
        <f>H174-J174</f>
        <v>0</v>
      </c>
      <c r="W174" s="7">
        <v>2</v>
      </c>
      <c r="X174" s="8">
        <f t="shared" si="169"/>
        <v>-1</v>
      </c>
      <c r="Y174" s="3" t="s">
        <v>842</v>
      </c>
      <c r="AA174" s="119" t="str">
        <f t="shared" si="170"/>
        <v/>
      </c>
      <c r="AB174"/>
      <c r="AD174" s="6">
        <v>23</v>
      </c>
      <c r="AE174" s="6">
        <v>23</v>
      </c>
      <c r="AF174" s="7">
        <f>AD174-AE174</f>
        <v>0</v>
      </c>
      <c r="AG174" s="6">
        <v>22</v>
      </c>
      <c r="AH174" s="6">
        <v>55</v>
      </c>
      <c r="AI174" s="7">
        <f>AG174-AH174</f>
        <v>-33</v>
      </c>
      <c r="AJ174" s="6">
        <v>22</v>
      </c>
      <c r="AK174" s="6">
        <v>18</v>
      </c>
      <c r="AL174" s="7">
        <f>AJ174-AK174</f>
        <v>4</v>
      </c>
      <c r="AM174" s="6">
        <v>32</v>
      </c>
      <c r="AN174" s="6">
        <v>35</v>
      </c>
      <c r="AO174" s="7">
        <f>AM174-AN174</f>
        <v>-3</v>
      </c>
      <c r="AP174" s="6"/>
      <c r="AQ174" s="6"/>
      <c r="AS174" s="6"/>
      <c r="AT174" s="6"/>
      <c r="AV174" s="4" t="s">
        <v>1087</v>
      </c>
      <c r="AW174" s="6"/>
      <c r="AX174" s="6"/>
      <c r="AY174" s="6"/>
      <c r="AZ174" s="6"/>
      <c r="BA174" s="6"/>
      <c r="BB174" s="6"/>
      <c r="BC174" s="93"/>
      <c r="BD174" s="6"/>
      <c r="BE174" s="6"/>
      <c r="BF174" s="7"/>
      <c r="BG174" s="4"/>
      <c r="BJ174" s="50"/>
      <c r="BL174" s="7"/>
      <c r="BN174" s="50"/>
      <c r="BP174" s="50"/>
      <c r="BR174" s="50"/>
      <c r="BT174" s="50"/>
      <c r="BV174" s="50"/>
    </row>
    <row r="175" spans="1:74" ht="13.2" customHeight="1" x14ac:dyDescent="0.25">
      <c r="A175" s="3"/>
      <c r="B175" s="3" t="s">
        <v>267</v>
      </c>
      <c r="C175" s="52" t="s">
        <v>569</v>
      </c>
      <c r="D175" s="39">
        <v>45685</v>
      </c>
      <c r="E175" s="54">
        <v>45735</v>
      </c>
      <c r="F175" s="3" t="s">
        <v>1263</v>
      </c>
      <c r="H175" s="6"/>
      <c r="J175" s="6"/>
      <c r="L175" s="6"/>
      <c r="N175" s="6"/>
      <c r="P175" s="6"/>
      <c r="R175" s="6"/>
      <c r="T175" s="6"/>
      <c r="V175" s="6"/>
      <c r="Y175" s="3" t="s">
        <v>842</v>
      </c>
      <c r="AB175"/>
      <c r="AD175" s="6">
        <v>10.3</v>
      </c>
      <c r="AE175" s="6">
        <v>38.299999999999997</v>
      </c>
      <c r="AF175" s="7">
        <f>AD175-AE175</f>
        <v>-27.999999999999996</v>
      </c>
      <c r="AG175" s="6">
        <v>10.9</v>
      </c>
      <c r="AH175" s="6">
        <v>57.5</v>
      </c>
      <c r="AI175" s="7">
        <f>AG175-AH175</f>
        <v>-46.6</v>
      </c>
      <c r="AJ175" s="6">
        <v>16.100000000000001</v>
      </c>
      <c r="AK175" s="6">
        <v>24.3</v>
      </c>
      <c r="AL175" s="7">
        <f>AJ175-AK175</f>
        <v>-8.1999999999999993</v>
      </c>
      <c r="AM175" s="6">
        <v>30.3</v>
      </c>
      <c r="AN175" s="6">
        <v>33.5</v>
      </c>
      <c r="AO175" s="7">
        <f>AM175-AN175</f>
        <v>-3.1999999999999993</v>
      </c>
      <c r="AP175" s="6"/>
      <c r="AQ175" s="6"/>
      <c r="AS175" s="6"/>
      <c r="AT175" s="6"/>
      <c r="AV175" s="4" t="s">
        <v>1037</v>
      </c>
      <c r="AW175" s="6"/>
      <c r="AX175" s="6"/>
      <c r="AY175" s="6"/>
      <c r="AZ175" s="6"/>
      <c r="BA175" s="6"/>
      <c r="BB175" s="6"/>
      <c r="BC175" s="93"/>
      <c r="BD175" s="6"/>
      <c r="BE175" s="6"/>
      <c r="BF175" s="7"/>
      <c r="BG175" s="4"/>
      <c r="BJ175" s="50"/>
      <c r="BL175" s="7"/>
      <c r="BN175" s="50"/>
      <c r="BP175" s="50"/>
      <c r="BR175" s="50"/>
      <c r="BT175" s="50"/>
      <c r="BV175" s="50"/>
    </row>
    <row r="176" spans="1:74" ht="13.2" customHeight="1" x14ac:dyDescent="0.25">
      <c r="A176" s="3"/>
      <c r="B176" s="3" t="s">
        <v>267</v>
      </c>
      <c r="C176" s="52" t="s">
        <v>603</v>
      </c>
      <c r="D176" s="39">
        <v>45686</v>
      </c>
      <c r="E176" s="3">
        <v>31</v>
      </c>
      <c r="F176" s="3" t="s">
        <v>1169</v>
      </c>
      <c r="G176" s="2" t="s">
        <v>96</v>
      </c>
      <c r="H176" s="6">
        <v>23</v>
      </c>
      <c r="I176" s="7">
        <v>-1</v>
      </c>
      <c r="J176" s="6">
        <v>26</v>
      </c>
      <c r="K176" s="7">
        <v>1</v>
      </c>
      <c r="L176" s="6">
        <v>12</v>
      </c>
      <c r="M176" s="7">
        <v>-1</v>
      </c>
      <c r="N176" s="6">
        <v>7</v>
      </c>
      <c r="O176" s="7">
        <v>0</v>
      </c>
      <c r="P176" s="6">
        <v>24</v>
      </c>
      <c r="Q176" s="7">
        <v>0</v>
      </c>
      <c r="R176" s="6"/>
      <c r="T176" s="6"/>
      <c r="V176" s="86">
        <f>H176-J176</f>
        <v>-3</v>
      </c>
      <c r="W176" s="7">
        <v>-2</v>
      </c>
      <c r="X176" s="8">
        <f t="shared" ref="X176:X179" si="174">P176-J176</f>
        <v>-2</v>
      </c>
      <c r="Y176" s="3" t="s">
        <v>1170</v>
      </c>
      <c r="Z176" s="3" t="s">
        <v>988</v>
      </c>
      <c r="AA176" s="119" t="str">
        <f t="shared" ref="AA176:AA179" si="175">IF((H176=MAX(H176,J176,L176,N176,P176))+(J176=MAX(H176,J176,L176,N176,P176))+(L176=MAX(H176,J176,L176,N176,P176))+(N176=MAX(H176,J176,L176,N176,P176))+(P176=MAX(H176,J176,L176,N176,P176))&gt;1,"",IF(H176=MAX(H176,J176,L176,N176,P176),H$1,IF(J176=MAX(H176,J176,L176,N176,P176),J$1,IF(L176=MAX(H176,J176,L176,N176,P176),L$1,IF(N176=MAX(H176,J176,L176,N176,P176),N$1,P$1)))))</f>
        <v>Lab</v>
      </c>
      <c r="AB176"/>
      <c r="AD176" s="6"/>
      <c r="AE176" s="6"/>
      <c r="AG176" s="6"/>
      <c r="AH176" s="6"/>
      <c r="AJ176" s="6"/>
      <c r="AK176" s="6"/>
      <c r="AM176" s="6"/>
      <c r="AN176" s="6"/>
      <c r="AP176" s="6"/>
      <c r="AQ176" s="6"/>
      <c r="AS176" s="6"/>
      <c r="AT176" s="6"/>
      <c r="AV176" s="4"/>
      <c r="AW176" s="6"/>
      <c r="AX176" s="6"/>
      <c r="AY176" s="6"/>
      <c r="AZ176" s="6"/>
      <c r="BA176" s="6"/>
      <c r="BB176" s="6"/>
      <c r="BC176" s="4"/>
      <c r="BD176" s="6"/>
      <c r="BE176" s="6"/>
      <c r="BF176" s="7"/>
      <c r="BG176" s="4"/>
      <c r="BJ176" s="50"/>
      <c r="BL176" s="7"/>
      <c r="BN176" s="50"/>
      <c r="BP176" s="50"/>
      <c r="BR176" s="50"/>
      <c r="BT176" s="50"/>
      <c r="BV176" s="50"/>
    </row>
    <row r="177" spans="1:74" ht="13.2" customHeight="1" x14ac:dyDescent="0.25">
      <c r="A177" s="3"/>
      <c r="B177" s="3" t="s">
        <v>267</v>
      </c>
      <c r="C177" s="52" t="s">
        <v>644</v>
      </c>
      <c r="D177" s="39">
        <v>45688</v>
      </c>
      <c r="E177" s="3">
        <v>4</v>
      </c>
      <c r="F177" s="3" t="s">
        <v>1725</v>
      </c>
      <c r="G177" s="2" t="s">
        <v>1726</v>
      </c>
      <c r="H177" s="6">
        <v>28</v>
      </c>
      <c r="I177" s="7">
        <v>-1</v>
      </c>
      <c r="J177" s="6">
        <v>29</v>
      </c>
      <c r="K177" s="7">
        <v>1</v>
      </c>
      <c r="L177" s="6">
        <v>9</v>
      </c>
      <c r="M177" s="7">
        <v>-3</v>
      </c>
      <c r="N177" s="6">
        <v>7</v>
      </c>
      <c r="O177" s="7">
        <v>2</v>
      </c>
      <c r="P177" s="6">
        <v>22</v>
      </c>
      <c r="Q177" s="7">
        <v>-1</v>
      </c>
      <c r="R177" s="6"/>
      <c r="T177" s="6"/>
      <c r="V177" s="6">
        <f>H177-J177</f>
        <v>-1</v>
      </c>
      <c r="W177" s="7">
        <v>-2</v>
      </c>
      <c r="X177" s="8">
        <f t="shared" si="174"/>
        <v>-7</v>
      </c>
      <c r="Y177" s="3" t="s">
        <v>842</v>
      </c>
      <c r="AA177" s="119" t="str">
        <f t="shared" si="175"/>
        <v>Lab</v>
      </c>
      <c r="AB177"/>
      <c r="AD177" s="6">
        <v>22</v>
      </c>
      <c r="AE177" s="6">
        <v>33</v>
      </c>
      <c r="AF177" s="7">
        <v>-10</v>
      </c>
      <c r="AG177" s="6">
        <v>25</v>
      </c>
      <c r="AH177" s="6">
        <v>58</v>
      </c>
      <c r="AI177" s="7">
        <f>AG177-AH177</f>
        <v>-33</v>
      </c>
      <c r="AJ177" s="6">
        <v>19</v>
      </c>
      <c r="AK177" s="6">
        <v>26</v>
      </c>
      <c r="AL177" s="7">
        <f>AJ177-AK177</f>
        <v>-7</v>
      </c>
      <c r="AM177" s="6">
        <v>35</v>
      </c>
      <c r="AN177" s="6">
        <v>45</v>
      </c>
      <c r="AO177" s="7">
        <f>AM177-AN177</f>
        <v>-10</v>
      </c>
      <c r="AP177" s="6"/>
      <c r="AQ177" s="6"/>
      <c r="AS177" s="6"/>
      <c r="AT177" s="6"/>
      <c r="AV177" s="4" t="s">
        <v>1727</v>
      </c>
      <c r="AW177" s="6">
        <v>36</v>
      </c>
      <c r="AX177" s="6">
        <v>33</v>
      </c>
      <c r="AY177" s="6"/>
      <c r="AZ177" s="6"/>
      <c r="BA177" s="6"/>
      <c r="BB177" s="6"/>
      <c r="BC177" s="4" t="s">
        <v>1728</v>
      </c>
      <c r="BD177" s="6"/>
      <c r="BE177" s="6"/>
      <c r="BF177" s="7"/>
      <c r="BG177" s="4"/>
      <c r="BJ177" s="50"/>
      <c r="BL177" s="7"/>
      <c r="BN177" s="50"/>
      <c r="BP177" s="50"/>
      <c r="BR177" s="50"/>
      <c r="BT177" s="50"/>
      <c r="BV177" s="50"/>
    </row>
    <row r="178" spans="1:74" ht="13.2" customHeight="1" x14ac:dyDescent="0.25">
      <c r="A178" s="3"/>
      <c r="B178" s="3" t="s">
        <v>267</v>
      </c>
      <c r="C178" s="52" t="s">
        <v>713</v>
      </c>
      <c r="D178" s="39">
        <v>45688</v>
      </c>
      <c r="E178" s="3">
        <v>5</v>
      </c>
      <c r="F178" s="3" t="s">
        <v>1198</v>
      </c>
      <c r="H178" s="6">
        <v>26</v>
      </c>
      <c r="I178" s="7">
        <v>2</v>
      </c>
      <c r="J178" s="6">
        <v>24</v>
      </c>
      <c r="K178" s="7">
        <v>-1</v>
      </c>
      <c r="L178" s="6">
        <v>13</v>
      </c>
      <c r="M178" s="7">
        <v>0</v>
      </c>
      <c r="N178" s="6">
        <v>6</v>
      </c>
      <c r="O178" s="7">
        <v>-1</v>
      </c>
      <c r="P178" s="6">
        <v>24</v>
      </c>
      <c r="Q178" s="7">
        <v>-1</v>
      </c>
      <c r="R178" s="6"/>
      <c r="T178" s="6"/>
      <c r="V178" s="86">
        <f>H178-J178</f>
        <v>2</v>
      </c>
      <c r="W178" s="7">
        <v>3</v>
      </c>
      <c r="X178" s="8">
        <f t="shared" si="174"/>
        <v>0</v>
      </c>
      <c r="Y178" s="3" t="s">
        <v>842</v>
      </c>
      <c r="AA178" s="119" t="str">
        <f t="shared" si="175"/>
        <v>Con</v>
      </c>
      <c r="AB178"/>
      <c r="AD178" s="6">
        <v>15</v>
      </c>
      <c r="AE178" s="6">
        <v>33</v>
      </c>
      <c r="AF178" s="7">
        <f t="shared" ref="AF178" si="176">AD178-AE178</f>
        <v>-18</v>
      </c>
      <c r="AG178" s="6">
        <v>18</v>
      </c>
      <c r="AH178" s="6">
        <v>56</v>
      </c>
      <c r="AI178" s="7">
        <v>-37</v>
      </c>
      <c r="AJ178" s="6">
        <v>15</v>
      </c>
      <c r="AK178" s="6">
        <v>24</v>
      </c>
      <c r="AL178" s="7">
        <f t="shared" ref="AL178" si="177">AJ178-AK178</f>
        <v>-9</v>
      </c>
      <c r="AM178" s="6">
        <v>26</v>
      </c>
      <c r="AN178" s="6">
        <v>38</v>
      </c>
      <c r="AO178" s="7">
        <f t="shared" ref="AO178" si="178">AM178-AN178</f>
        <v>-12</v>
      </c>
      <c r="AP178" s="6"/>
      <c r="AQ178" s="6"/>
      <c r="AS178" s="6"/>
      <c r="AT178" s="6"/>
      <c r="AV178" s="4" t="s">
        <v>1211</v>
      </c>
      <c r="AW178" s="6">
        <v>12</v>
      </c>
      <c r="AX178" s="6">
        <v>22</v>
      </c>
      <c r="AY178" s="6"/>
      <c r="AZ178" s="6"/>
      <c r="BA178" s="6"/>
      <c r="BB178" s="6">
        <v>24</v>
      </c>
      <c r="BC178" s="4" t="s">
        <v>1303</v>
      </c>
      <c r="BD178" s="6"/>
      <c r="BE178" s="6"/>
      <c r="BF178" s="7"/>
      <c r="BG178" s="4"/>
      <c r="BJ178" s="50"/>
      <c r="BL178" s="7"/>
      <c r="BN178" s="50"/>
      <c r="BP178" s="50"/>
      <c r="BR178" s="50"/>
      <c r="BT178" s="50"/>
      <c r="BV178" s="50"/>
    </row>
    <row r="179" spans="1:74" ht="13.2" customHeight="1" x14ac:dyDescent="0.25">
      <c r="A179" s="3"/>
      <c r="B179" s="3" t="s">
        <v>268</v>
      </c>
      <c r="C179" s="52" t="s">
        <v>571</v>
      </c>
      <c r="D179" s="39">
        <v>45690</v>
      </c>
      <c r="E179" s="3">
        <v>3</v>
      </c>
      <c r="F179" s="3" t="s">
        <v>821</v>
      </c>
      <c r="G179" s="2" t="s">
        <v>1119</v>
      </c>
      <c r="H179" s="6">
        <v>21</v>
      </c>
      <c r="I179" s="7">
        <v>-1</v>
      </c>
      <c r="J179" s="6">
        <v>24</v>
      </c>
      <c r="K179" s="7">
        <v>-3</v>
      </c>
      <c r="L179" s="6">
        <v>14</v>
      </c>
      <c r="M179" s="7">
        <v>0</v>
      </c>
      <c r="N179" s="6">
        <v>9</v>
      </c>
      <c r="O179" s="7">
        <v>0</v>
      </c>
      <c r="P179" s="6">
        <v>25</v>
      </c>
      <c r="Q179" s="7">
        <v>2</v>
      </c>
      <c r="R179" s="6"/>
      <c r="T179" s="6"/>
      <c r="V179" s="86">
        <f t="shared" ref="V179:V181" si="179">H179-J179</f>
        <v>-3</v>
      </c>
      <c r="W179" s="7">
        <v>2</v>
      </c>
      <c r="X179" s="8">
        <f t="shared" si="174"/>
        <v>1</v>
      </c>
      <c r="Y179" s="3" t="s">
        <v>842</v>
      </c>
      <c r="AA179" s="119" t="str">
        <f t="shared" si="175"/>
        <v>Reform</v>
      </c>
      <c r="AB179"/>
      <c r="AD179" s="6"/>
      <c r="AE179" s="6"/>
      <c r="AG179" s="6"/>
      <c r="AH179" s="6"/>
      <c r="AJ179" s="6"/>
      <c r="AK179" s="6"/>
      <c r="AM179" s="6"/>
      <c r="AN179" s="6"/>
      <c r="AP179" s="6"/>
      <c r="AQ179" s="6"/>
      <c r="AS179" s="6"/>
      <c r="AT179" s="6"/>
      <c r="AV179" s="4"/>
      <c r="AW179" s="6"/>
      <c r="AX179" s="6"/>
      <c r="AY179" s="6"/>
      <c r="AZ179" s="6"/>
      <c r="BA179" s="6"/>
      <c r="BB179" s="6"/>
      <c r="BC179" s="4"/>
      <c r="BD179" s="6"/>
      <c r="BE179" s="6"/>
      <c r="BF179" s="7"/>
      <c r="BG179" s="4"/>
      <c r="BJ179" s="50"/>
      <c r="BL179" s="7"/>
      <c r="BN179" s="50"/>
      <c r="BP179" s="50"/>
      <c r="BR179" s="50"/>
      <c r="BT179" s="50"/>
      <c r="BV179" s="50"/>
    </row>
    <row r="180" spans="1:74" ht="13.2" customHeight="1" x14ac:dyDescent="0.25">
      <c r="A180" s="3"/>
      <c r="B180" s="3" t="s">
        <v>268</v>
      </c>
      <c r="C180" s="52" t="s">
        <v>584</v>
      </c>
      <c r="D180" s="39">
        <v>45691</v>
      </c>
      <c r="E180" s="3">
        <v>13</v>
      </c>
      <c r="F180" s="3" t="s">
        <v>1132</v>
      </c>
      <c r="H180" s="6"/>
      <c r="J180" s="6"/>
      <c r="L180" s="6"/>
      <c r="N180" s="6"/>
      <c r="P180" s="6"/>
      <c r="R180" s="6"/>
      <c r="T180" s="6"/>
      <c r="V180" s="6"/>
      <c r="Y180" s="3" t="s">
        <v>842</v>
      </c>
      <c r="AB180"/>
      <c r="AD180" s="6"/>
      <c r="AE180" s="6"/>
      <c r="AG180" s="6">
        <v>23</v>
      </c>
      <c r="AH180" s="6">
        <v>48</v>
      </c>
      <c r="AI180" s="7">
        <f>AG180-AH180</f>
        <v>-25</v>
      </c>
      <c r="AJ180" s="6"/>
      <c r="AK180" s="6"/>
      <c r="AM180" s="6"/>
      <c r="AN180" s="6"/>
      <c r="AP180" s="6"/>
      <c r="AQ180" s="6"/>
      <c r="AS180" s="6"/>
      <c r="AT180" s="6"/>
      <c r="AV180" s="4" t="s">
        <v>1287</v>
      </c>
      <c r="AW180" s="6"/>
      <c r="AX180" s="6"/>
      <c r="AY180" s="6"/>
      <c r="AZ180" s="6"/>
      <c r="BA180" s="6"/>
      <c r="BB180" s="6"/>
      <c r="BC180" s="4"/>
      <c r="BD180" s="6">
        <v>23</v>
      </c>
      <c r="BE180" s="6">
        <v>48</v>
      </c>
      <c r="BF180" s="7">
        <f>BD180-BE180</f>
        <v>-25</v>
      </c>
      <c r="BG180" s="4" t="s">
        <v>1288</v>
      </c>
      <c r="BJ180" s="50"/>
      <c r="BL180" s="7"/>
      <c r="BN180" s="50"/>
      <c r="BP180" s="50"/>
      <c r="BR180" s="50"/>
      <c r="BT180" s="50"/>
      <c r="BV180" s="50"/>
    </row>
    <row r="181" spans="1:74" ht="13.2" customHeight="1" x14ac:dyDescent="0.25">
      <c r="A181" s="3"/>
      <c r="B181" s="3" t="s">
        <v>268</v>
      </c>
      <c r="C181" s="52" t="s">
        <v>316</v>
      </c>
      <c r="D181" s="39">
        <v>45693</v>
      </c>
      <c r="E181" s="3">
        <v>6</v>
      </c>
      <c r="F181" s="3" t="s">
        <v>1263</v>
      </c>
      <c r="H181" s="6">
        <v>18</v>
      </c>
      <c r="I181" s="7">
        <v>-3</v>
      </c>
      <c r="J181" s="6">
        <v>25</v>
      </c>
      <c r="K181" s="7">
        <v>2</v>
      </c>
      <c r="L181" s="6">
        <v>13</v>
      </c>
      <c r="M181" s="7">
        <v>2</v>
      </c>
      <c r="N181" s="6">
        <v>10</v>
      </c>
      <c r="O181" s="7">
        <v>0</v>
      </c>
      <c r="P181" s="6">
        <v>29</v>
      </c>
      <c r="Q181" s="7">
        <v>2</v>
      </c>
      <c r="R181" s="6"/>
      <c r="T181" s="6"/>
      <c r="V181" s="86">
        <f t="shared" si="179"/>
        <v>-7</v>
      </c>
      <c r="W181" s="7">
        <v>-5</v>
      </c>
      <c r="X181" s="8">
        <f t="shared" ref="X181:X183" si="180">P181-J181</f>
        <v>4</v>
      </c>
      <c r="Y181" s="3" t="s">
        <v>842</v>
      </c>
      <c r="AA181" s="119" t="str">
        <f t="shared" ref="AA181:AA183" si="181">IF((H181=MAX(H181,J181,L181,N181,P181))+(J181=MAX(H181,J181,L181,N181,P181))+(L181=MAX(H181,J181,L181,N181,P181))+(N181=MAX(H181,J181,L181,N181,P181))+(P181=MAX(H181,J181,L181,N181,P181))&gt;1,"",IF(H181=MAX(H181,J181,L181,N181,P181),H$1,IF(J181=MAX(H181,J181,L181,N181,P181),J$1,IF(L181=MAX(H181,J181,L181,N181,P181),L$1,IF(N181=MAX(H181,J181,L181,N181,P181),N$1,P$1)))))</f>
        <v>Reform</v>
      </c>
      <c r="AB181"/>
      <c r="AD181" s="6"/>
      <c r="AE181" s="6"/>
      <c r="AG181" s="6"/>
      <c r="AH181" s="6"/>
      <c r="AJ181" s="6"/>
      <c r="AK181" s="6"/>
      <c r="AM181" s="6"/>
      <c r="AN181" s="6"/>
      <c r="AP181" s="6"/>
      <c r="AQ181" s="6"/>
      <c r="AS181" s="6"/>
      <c r="AT181" s="6"/>
      <c r="AV181" s="4"/>
      <c r="AW181" s="6"/>
      <c r="AX181" s="6"/>
      <c r="AY181" s="6"/>
      <c r="AZ181" s="6"/>
      <c r="BA181" s="6"/>
      <c r="BB181" s="6"/>
      <c r="BC181" s="4"/>
      <c r="BD181" s="6"/>
      <c r="BE181" s="6"/>
      <c r="BF181" s="7"/>
      <c r="BG181" s="4"/>
      <c r="BJ181" s="50"/>
      <c r="BL181" s="7"/>
      <c r="BN181" s="50"/>
      <c r="BP181" s="50"/>
      <c r="BR181" s="50"/>
      <c r="BT181" s="50"/>
      <c r="BV181" s="50"/>
    </row>
    <row r="182" spans="1:74" ht="13.2" customHeight="1" x14ac:dyDescent="0.25">
      <c r="A182" s="3"/>
      <c r="B182" s="3" t="s">
        <v>268</v>
      </c>
      <c r="C182" s="52" t="s">
        <v>572</v>
      </c>
      <c r="D182" s="39">
        <v>45693</v>
      </c>
      <c r="E182" s="3">
        <v>7</v>
      </c>
      <c r="F182" s="3" t="s">
        <v>1169</v>
      </c>
      <c r="G182" s="2" t="s">
        <v>96</v>
      </c>
      <c r="H182" s="6">
        <v>23</v>
      </c>
      <c r="I182" s="7">
        <v>0</v>
      </c>
      <c r="J182" s="6">
        <v>25</v>
      </c>
      <c r="K182" s="7">
        <v>-1</v>
      </c>
      <c r="L182" s="6">
        <v>13</v>
      </c>
      <c r="M182" s="7">
        <v>1</v>
      </c>
      <c r="N182" s="6">
        <v>7</v>
      </c>
      <c r="O182" s="7">
        <v>0</v>
      </c>
      <c r="P182" s="6">
        <v>25</v>
      </c>
      <c r="Q182" s="7">
        <v>1</v>
      </c>
      <c r="R182" s="6"/>
      <c r="T182" s="6"/>
      <c r="V182" s="86">
        <f>H182-J182</f>
        <v>-2</v>
      </c>
      <c r="W182" s="7">
        <v>1</v>
      </c>
      <c r="X182" s="8">
        <f t="shared" si="180"/>
        <v>0</v>
      </c>
      <c r="Y182" s="3" t="s">
        <v>1170</v>
      </c>
      <c r="Z182" s="3" t="s">
        <v>988</v>
      </c>
      <c r="AA182" s="119" t="str">
        <f t="shared" si="181"/>
        <v/>
      </c>
      <c r="AB182"/>
      <c r="AD182" s="6"/>
      <c r="AE182" s="6"/>
      <c r="AG182" s="6"/>
      <c r="AH182" s="6"/>
      <c r="AJ182" s="6"/>
      <c r="AK182" s="6"/>
      <c r="AM182" s="6"/>
      <c r="AN182" s="6"/>
      <c r="AP182" s="6"/>
      <c r="AQ182" s="6"/>
      <c r="AS182" s="6"/>
      <c r="AT182" s="6"/>
      <c r="AV182" s="4"/>
      <c r="AW182" s="6"/>
      <c r="AX182" s="6"/>
      <c r="AY182" s="6"/>
      <c r="AZ182" s="6"/>
      <c r="BA182" s="6"/>
      <c r="BB182" s="6"/>
      <c r="BC182" s="4"/>
      <c r="BD182" s="6"/>
      <c r="BE182" s="6"/>
      <c r="BF182" s="7"/>
      <c r="BG182" s="4"/>
      <c r="BJ182" s="50"/>
      <c r="BL182" s="7"/>
      <c r="BN182" s="50"/>
      <c r="BP182" s="50"/>
      <c r="BR182" s="50"/>
      <c r="BT182" s="50"/>
      <c r="BV182" s="50"/>
    </row>
    <row r="183" spans="1:74" ht="13.2" customHeight="1" x14ac:dyDescent="0.25">
      <c r="A183" s="3"/>
      <c r="B183" s="3" t="s">
        <v>268</v>
      </c>
      <c r="C183" s="52" t="s">
        <v>657</v>
      </c>
      <c r="D183" s="39">
        <v>45693</v>
      </c>
      <c r="E183" s="3">
        <v>9</v>
      </c>
      <c r="F183" s="3" t="s">
        <v>903</v>
      </c>
      <c r="G183" s="2" t="s">
        <v>138</v>
      </c>
      <c r="H183" s="6">
        <v>22</v>
      </c>
      <c r="I183" s="7">
        <v>1</v>
      </c>
      <c r="J183" s="6">
        <v>27</v>
      </c>
      <c r="K183" s="7">
        <v>-1</v>
      </c>
      <c r="L183" s="6">
        <v>11</v>
      </c>
      <c r="M183" s="7">
        <v>0</v>
      </c>
      <c r="N183" s="6">
        <v>8</v>
      </c>
      <c r="O183" s="7">
        <v>0</v>
      </c>
      <c r="P183" s="6">
        <v>26</v>
      </c>
      <c r="Q183" s="7">
        <v>-1</v>
      </c>
      <c r="R183" s="6"/>
      <c r="T183" s="6"/>
      <c r="V183" s="86">
        <f>H183-J183</f>
        <v>-5</v>
      </c>
      <c r="W183" s="7">
        <v>2</v>
      </c>
      <c r="X183" s="8">
        <f t="shared" si="180"/>
        <v>-1</v>
      </c>
      <c r="Y183" s="3" t="s">
        <v>842</v>
      </c>
      <c r="AA183" s="119" t="str">
        <f t="shared" si="181"/>
        <v>Lab</v>
      </c>
      <c r="AB183"/>
      <c r="AD183" s="6">
        <v>20</v>
      </c>
      <c r="AE183" s="6">
        <v>35</v>
      </c>
      <c r="AF183" s="7">
        <f t="shared" ref="AF183" si="182">AD183-AE183</f>
        <v>-15</v>
      </c>
      <c r="AG183" s="6">
        <v>22</v>
      </c>
      <c r="AH183" s="6">
        <v>56</v>
      </c>
      <c r="AI183" s="7">
        <f t="shared" ref="AI183" si="183">AG183-AH183</f>
        <v>-34</v>
      </c>
      <c r="AJ183" s="6">
        <v>22</v>
      </c>
      <c r="AK183" s="6">
        <v>21</v>
      </c>
      <c r="AL183" s="7">
        <v>0</v>
      </c>
      <c r="AM183" s="6">
        <v>31</v>
      </c>
      <c r="AN183" s="6">
        <v>38</v>
      </c>
      <c r="AO183" s="7">
        <f t="shared" ref="AO183" si="184">AM183-AN183</f>
        <v>-7</v>
      </c>
      <c r="AP183" s="6"/>
      <c r="AQ183" s="6"/>
      <c r="AS183" s="6"/>
      <c r="AT183" s="6"/>
      <c r="AV183" s="4" t="s">
        <v>1127</v>
      </c>
      <c r="AW183" s="6">
        <v>15</v>
      </c>
      <c r="AX183" s="6">
        <v>24</v>
      </c>
      <c r="AY183" s="6"/>
      <c r="AZ183" s="6"/>
      <c r="BA183" s="6"/>
      <c r="BB183" s="6"/>
      <c r="BC183" s="4" t="s">
        <v>1035</v>
      </c>
      <c r="BD183" s="6"/>
      <c r="BE183" s="6"/>
      <c r="BF183" s="7"/>
      <c r="BG183" s="4"/>
      <c r="BJ183" s="50"/>
      <c r="BL183" s="7"/>
      <c r="BN183" s="50"/>
      <c r="BP183" s="50"/>
      <c r="BR183" s="50"/>
      <c r="BT183" s="50"/>
      <c r="BV183" s="50"/>
    </row>
    <row r="184" spans="1:74" x14ac:dyDescent="0.25">
      <c r="B184" s="3" t="s">
        <v>268</v>
      </c>
      <c r="C184" s="52" t="s">
        <v>1162</v>
      </c>
      <c r="E184" s="3">
        <v>9</v>
      </c>
      <c r="F184" s="3" t="s">
        <v>1173</v>
      </c>
      <c r="G184" s="2" t="s">
        <v>192</v>
      </c>
      <c r="H184" s="6"/>
      <c r="J184" s="6"/>
      <c r="L184" s="6"/>
      <c r="N184" s="6"/>
      <c r="P184" s="6"/>
      <c r="R184" s="6"/>
      <c r="T184" s="6"/>
      <c r="V184" s="6"/>
      <c r="Y184" s="3" t="s">
        <v>1162</v>
      </c>
      <c r="AB184" s="3" t="s">
        <v>1305</v>
      </c>
      <c r="AC184" s="6"/>
      <c r="AD184" s="6"/>
      <c r="AE184" s="6"/>
      <c r="AG184" s="6"/>
      <c r="AH184" s="6"/>
      <c r="AJ184" s="6"/>
      <c r="AK184" s="6"/>
      <c r="AM184" s="6"/>
      <c r="AN184" s="6"/>
      <c r="AP184" s="6"/>
      <c r="AQ184" s="6"/>
      <c r="AS184" s="6"/>
      <c r="AT184" s="6"/>
      <c r="AW184" s="6"/>
      <c r="AX184" s="6"/>
      <c r="AY184" s="6"/>
      <c r="AZ184" s="6"/>
      <c r="BA184" s="6"/>
      <c r="BB184" s="6"/>
      <c r="BC184" s="4"/>
      <c r="BD184" s="6"/>
      <c r="BE184" s="6"/>
      <c r="BF184" s="7"/>
      <c r="BI184">
        <v>190</v>
      </c>
      <c r="BJ184" s="50">
        <f>BI184-BI140</f>
        <v>-18</v>
      </c>
      <c r="BK184">
        <v>200</v>
      </c>
      <c r="BL184" s="50">
        <f>BK184-BK140</f>
        <v>-56</v>
      </c>
      <c r="BM184">
        <v>70</v>
      </c>
      <c r="BN184" s="50">
        <f>BM184-BM140</f>
        <v>4</v>
      </c>
      <c r="BO184">
        <v>7</v>
      </c>
      <c r="BP184" s="50">
        <f>BO184-BO140</f>
        <v>2</v>
      </c>
      <c r="BQ184">
        <v>102</v>
      </c>
      <c r="BR184" s="50">
        <f>BQ184-BQ140</f>
        <v>31</v>
      </c>
      <c r="BS184">
        <v>42</v>
      </c>
      <c r="BT184" s="50">
        <f>BS184-BS140</f>
        <v>36</v>
      </c>
      <c r="BU184">
        <v>4</v>
      </c>
      <c r="BV184" s="50">
        <f>BU184-BU140</f>
        <v>0</v>
      </c>
    </row>
    <row r="185" spans="1:74" x14ac:dyDescent="0.25">
      <c r="B185" s="3" t="s">
        <v>268</v>
      </c>
      <c r="C185" s="52" t="s">
        <v>511</v>
      </c>
      <c r="D185" s="39">
        <v>45695</v>
      </c>
      <c r="E185" s="3">
        <v>12</v>
      </c>
      <c r="F185" s="3" t="s">
        <v>1198</v>
      </c>
      <c r="H185" s="6">
        <v>23</v>
      </c>
      <c r="I185" s="7">
        <v>-3</v>
      </c>
      <c r="J185" s="6">
        <v>25</v>
      </c>
      <c r="K185" s="7">
        <v>1</v>
      </c>
      <c r="L185" s="6">
        <v>12</v>
      </c>
      <c r="M185" s="7">
        <v>-1</v>
      </c>
      <c r="N185" s="6">
        <v>8</v>
      </c>
      <c r="O185" s="7">
        <v>2</v>
      </c>
      <c r="P185" s="6">
        <v>25</v>
      </c>
      <c r="Q185" s="7">
        <v>1</v>
      </c>
      <c r="R185" s="6"/>
      <c r="T185" s="6"/>
      <c r="V185" s="86">
        <f>H185-J185</f>
        <v>-2</v>
      </c>
      <c r="W185" s="7">
        <v>-4</v>
      </c>
      <c r="X185" s="8">
        <f t="shared" ref="X185:X186" si="185">P185-J185</f>
        <v>0</v>
      </c>
      <c r="Y185" s="3" t="s">
        <v>842</v>
      </c>
      <c r="AA185" s="119" t="str">
        <f t="shared" ref="AA185:AA186" si="186">IF((H185=MAX(H185,J185,L185,N185,P185))+(J185=MAX(H185,J185,L185,N185,P185))+(L185=MAX(H185,J185,L185,N185,P185))+(N185=MAX(H185,J185,L185,N185,P185))+(P185=MAX(H185,J185,L185,N185,P185))&gt;1,"",IF(H185=MAX(H185,J185,L185,N185,P185),H$1,IF(J185=MAX(H185,J185,L185,N185,P185),J$1,IF(L185=MAX(H185,J185,L185,N185,P185),L$1,IF(N185=MAX(H185,J185,L185,N185,P185),N$1,P$1)))))</f>
        <v/>
      </c>
      <c r="AC185" s="6"/>
      <c r="AD185" s="6">
        <v>17</v>
      </c>
      <c r="AE185" s="6">
        <v>36</v>
      </c>
      <c r="AF185" s="7">
        <f t="shared" ref="AF185" si="187">AD185-AE185</f>
        <v>-19</v>
      </c>
      <c r="AG185" s="6">
        <v>19</v>
      </c>
      <c r="AH185" s="6">
        <v>60</v>
      </c>
      <c r="AI185" s="7">
        <f t="shared" ref="AI185" si="188">AG185-AH185</f>
        <v>-41</v>
      </c>
      <c r="AJ185" s="6">
        <v>19</v>
      </c>
      <c r="AK185" s="6">
        <v>24</v>
      </c>
      <c r="AL185" s="7">
        <f t="shared" ref="AL185" si="189">AJ185-AK185</f>
        <v>-5</v>
      </c>
      <c r="AM185" s="6">
        <v>29</v>
      </c>
      <c r="AN185" s="6">
        <v>40</v>
      </c>
      <c r="AO185" s="7">
        <f t="shared" ref="AO185" si="190">AM185-AN185</f>
        <v>-11</v>
      </c>
      <c r="AP185" s="6"/>
      <c r="AQ185" s="6"/>
      <c r="AS185" s="6"/>
      <c r="AT185" s="6"/>
      <c r="AV185" s="4" t="s">
        <v>1211</v>
      </c>
      <c r="AW185" s="6">
        <v>13</v>
      </c>
      <c r="AX185" s="6">
        <v>22</v>
      </c>
      <c r="AY185" s="6"/>
      <c r="AZ185" s="6"/>
      <c r="BA185" s="6"/>
      <c r="BB185" s="6">
        <v>24</v>
      </c>
      <c r="BC185" s="4" t="s">
        <v>1303</v>
      </c>
      <c r="BD185" s="6">
        <v>15</v>
      </c>
      <c r="BE185" s="6">
        <v>65</v>
      </c>
      <c r="BF185" s="7">
        <f>BD185-BE185</f>
        <v>-50</v>
      </c>
      <c r="BG185" s="4" t="s">
        <v>1211</v>
      </c>
      <c r="BJ185" s="50"/>
      <c r="BL185" s="50"/>
      <c r="BN185" s="50"/>
      <c r="BP185" s="50"/>
      <c r="BR185" s="50"/>
      <c r="BT185" s="50"/>
      <c r="BV185" s="50"/>
    </row>
    <row r="186" spans="1:74" x14ac:dyDescent="0.25">
      <c r="B186" s="3" t="s">
        <v>268</v>
      </c>
      <c r="C186" s="52" t="s">
        <v>511</v>
      </c>
      <c r="D186" s="39">
        <v>45695</v>
      </c>
      <c r="E186" s="3"/>
      <c r="F186" s="3" t="s">
        <v>1747</v>
      </c>
      <c r="H186" s="6">
        <v>22</v>
      </c>
      <c r="J186" s="6">
        <v>26</v>
      </c>
      <c r="L186" s="6">
        <v>13</v>
      </c>
      <c r="N186" s="6">
        <v>8</v>
      </c>
      <c r="P186" s="6">
        <v>26</v>
      </c>
      <c r="R186" s="6"/>
      <c r="T186" s="6"/>
      <c r="V186" s="86">
        <f>H186-J186</f>
        <v>-4</v>
      </c>
      <c r="X186" s="8">
        <f t="shared" si="185"/>
        <v>0</v>
      </c>
      <c r="Y186" s="3" t="s">
        <v>842</v>
      </c>
      <c r="AA186" s="119" t="str">
        <f t="shared" si="186"/>
        <v/>
      </c>
      <c r="AC186" s="6"/>
      <c r="AD186" s="6"/>
      <c r="AE186" s="6"/>
      <c r="AG186" s="6"/>
      <c r="AH186" s="6"/>
      <c r="AJ186" s="6"/>
      <c r="AK186" s="6"/>
      <c r="AM186" s="6"/>
      <c r="AN186" s="6"/>
      <c r="AP186" s="6"/>
      <c r="AQ186" s="6"/>
      <c r="AS186" s="6"/>
      <c r="AT186" s="6"/>
      <c r="AV186" s="4"/>
      <c r="AW186" s="6"/>
      <c r="AX186" s="6"/>
      <c r="AY186" s="6"/>
      <c r="AZ186" s="6"/>
      <c r="BA186" s="6"/>
      <c r="BB186" s="6"/>
      <c r="BC186" s="4"/>
      <c r="BD186" s="6"/>
      <c r="BE186" s="6"/>
      <c r="BF186" s="7"/>
      <c r="BG186" s="4"/>
      <c r="BJ186" s="50"/>
      <c r="BL186" s="50"/>
      <c r="BN186" s="50"/>
      <c r="BP186" s="50"/>
      <c r="BR186" s="50"/>
      <c r="BT186" s="50"/>
      <c r="BV186" s="50"/>
    </row>
    <row r="187" spans="1:74" x14ac:dyDescent="0.25">
      <c r="B187" s="3" t="s">
        <v>268</v>
      </c>
      <c r="C187" s="52" t="s">
        <v>477</v>
      </c>
      <c r="D187" s="39">
        <v>45695</v>
      </c>
      <c r="E187" s="3">
        <v>24</v>
      </c>
      <c r="F187" s="3" t="s">
        <v>1132</v>
      </c>
      <c r="H187" s="6"/>
      <c r="J187" s="6"/>
      <c r="L187" s="6"/>
      <c r="N187" s="6"/>
      <c r="P187" s="6"/>
      <c r="R187" s="6"/>
      <c r="T187" s="6"/>
      <c r="V187" s="6"/>
      <c r="Y187" s="3" t="s">
        <v>842</v>
      </c>
      <c r="AC187" s="6"/>
      <c r="AD187" s="6">
        <v>16</v>
      </c>
      <c r="AE187" s="6">
        <v>45</v>
      </c>
      <c r="AF187" s="7">
        <f>AD187-AE187</f>
        <v>-29</v>
      </c>
      <c r="AG187" s="6">
        <v>21</v>
      </c>
      <c r="AH187" s="6">
        <v>55</v>
      </c>
      <c r="AI187" s="7">
        <f>AG187-AH187</f>
        <v>-34</v>
      </c>
      <c r="AJ187" s="6">
        <v>21</v>
      </c>
      <c r="AK187" s="6">
        <v>33</v>
      </c>
      <c r="AL187" s="7">
        <f>AJ187-AK187</f>
        <v>-12</v>
      </c>
      <c r="AM187" s="6">
        <v>31</v>
      </c>
      <c r="AN187" s="6">
        <v>46</v>
      </c>
      <c r="AO187" s="7">
        <f>AM187-AN187</f>
        <v>-15</v>
      </c>
      <c r="AP187" s="6"/>
      <c r="AQ187" s="6"/>
      <c r="AS187" s="6"/>
      <c r="AT187" s="6"/>
      <c r="AV187" s="4" t="s">
        <v>1133</v>
      </c>
      <c r="AW187" s="6"/>
      <c r="AX187" s="6"/>
      <c r="AY187" s="6"/>
      <c r="AZ187" s="6"/>
      <c r="BA187" s="6"/>
      <c r="BB187" s="6"/>
      <c r="BC187" s="4"/>
      <c r="BD187" s="6"/>
      <c r="BE187" s="6"/>
      <c r="BF187" s="7"/>
      <c r="BG187" s="4"/>
      <c r="BJ187" s="50"/>
      <c r="BL187" s="50"/>
      <c r="BN187" s="50"/>
      <c r="BP187" s="50"/>
      <c r="BR187" s="50"/>
      <c r="BT187" s="50"/>
      <c r="BV187" s="50"/>
    </row>
    <row r="188" spans="1:74" x14ac:dyDescent="0.25">
      <c r="B188" s="3" t="s">
        <v>268</v>
      </c>
      <c r="C188" s="52" t="s">
        <v>317</v>
      </c>
      <c r="D188" s="39">
        <v>45696</v>
      </c>
      <c r="E188" s="3">
        <v>13</v>
      </c>
      <c r="F188" s="3" t="s">
        <v>821</v>
      </c>
      <c r="H188" s="6"/>
      <c r="J188" s="6"/>
      <c r="L188" s="6"/>
      <c r="N188" s="6"/>
      <c r="P188" s="6"/>
      <c r="R188" s="6"/>
      <c r="T188" s="6"/>
      <c r="V188" s="6"/>
      <c r="Y188" s="3" t="s">
        <v>842</v>
      </c>
      <c r="AC188" s="6"/>
      <c r="AD188" s="6"/>
      <c r="AE188" s="6"/>
      <c r="AG188" s="6"/>
      <c r="AH188" s="6"/>
      <c r="AJ188" s="6"/>
      <c r="AK188" s="6"/>
      <c r="AM188" s="6"/>
      <c r="AN188" s="6"/>
      <c r="AP188" s="6"/>
      <c r="AQ188" s="6"/>
      <c r="AS188" s="6"/>
      <c r="AT188" s="6"/>
      <c r="AV188" s="4"/>
      <c r="AW188" s="6"/>
      <c r="AX188" s="6"/>
      <c r="AY188" s="6"/>
      <c r="AZ188" s="6"/>
      <c r="BA188" s="6"/>
      <c r="BB188" s="6"/>
      <c r="BC188" s="4"/>
      <c r="BD188" s="6">
        <v>16</v>
      </c>
      <c r="BE188" s="6">
        <v>64</v>
      </c>
      <c r="BF188" s="7">
        <f>BD188-BE188</f>
        <v>-48</v>
      </c>
      <c r="BG188" s="4" t="s">
        <v>871</v>
      </c>
      <c r="BJ188" s="50"/>
      <c r="BL188" s="50"/>
      <c r="BN188" s="50"/>
      <c r="BP188" s="50"/>
      <c r="BR188" s="50"/>
      <c r="BT188" s="50"/>
      <c r="BV188" s="50"/>
    </row>
    <row r="189" spans="1:74" x14ac:dyDescent="0.25">
      <c r="B189" s="3" t="s">
        <v>268</v>
      </c>
      <c r="C189" s="52" t="s">
        <v>669</v>
      </c>
      <c r="D189" s="39">
        <v>45697</v>
      </c>
      <c r="E189" s="3">
        <v>11</v>
      </c>
      <c r="F189" s="3" t="s">
        <v>821</v>
      </c>
      <c r="G189" s="2" t="s">
        <v>1119</v>
      </c>
      <c r="H189" s="6">
        <v>21</v>
      </c>
      <c r="I189" s="7">
        <v>0</v>
      </c>
      <c r="J189" s="6">
        <v>25</v>
      </c>
      <c r="K189" s="7">
        <v>1</v>
      </c>
      <c r="L189" s="6">
        <v>14</v>
      </c>
      <c r="M189" s="7">
        <v>0</v>
      </c>
      <c r="N189" s="6">
        <v>9</v>
      </c>
      <c r="O189" s="7">
        <v>0</v>
      </c>
      <c r="P189" s="6">
        <v>26</v>
      </c>
      <c r="Q189" s="7">
        <v>1</v>
      </c>
      <c r="R189" s="6"/>
      <c r="T189" s="6"/>
      <c r="V189" s="86">
        <f t="shared" ref="V189:V199" si="191">H189-J189</f>
        <v>-4</v>
      </c>
      <c r="W189" s="7">
        <v>-1</v>
      </c>
      <c r="X189" s="8">
        <f t="shared" ref="X189:X193" si="192">P189-J189</f>
        <v>1</v>
      </c>
      <c r="Y189" s="3" t="s">
        <v>842</v>
      </c>
      <c r="AA189" s="119" t="str">
        <f t="shared" ref="AA189:AA193" si="193">IF((H189=MAX(H189,J189,L189,N189,P189))+(J189=MAX(H189,J189,L189,N189,P189))+(L189=MAX(H189,J189,L189,N189,P189))+(N189=MAX(H189,J189,L189,N189,P189))+(P189=MAX(H189,J189,L189,N189,P189))&gt;1,"",IF(H189=MAX(H189,J189,L189,N189,P189),H$1,IF(J189=MAX(H189,J189,L189,N189,P189),J$1,IF(L189=MAX(H189,J189,L189,N189,P189),L$1,IF(N189=MAX(H189,J189,L189,N189,P189),N$1,P$1)))))</f>
        <v>Reform</v>
      </c>
      <c r="AC189" s="6"/>
      <c r="AD189" s="6"/>
      <c r="AE189" s="6"/>
      <c r="AG189" s="6"/>
      <c r="AH189" s="6"/>
      <c r="AJ189" s="6"/>
      <c r="AK189" s="6"/>
      <c r="AM189" s="6"/>
      <c r="AN189" s="6"/>
      <c r="AP189" s="6"/>
      <c r="AQ189" s="6"/>
      <c r="AS189" s="6"/>
      <c r="AT189" s="6"/>
      <c r="AW189" s="6"/>
      <c r="AX189" s="6"/>
      <c r="AY189" s="6"/>
      <c r="AZ189" s="6"/>
      <c r="BA189" s="6"/>
      <c r="BB189" s="6"/>
      <c r="BC189" s="4"/>
      <c r="BD189" s="6"/>
      <c r="BE189" s="6"/>
      <c r="BF189" s="7"/>
      <c r="BJ189" s="50"/>
      <c r="BL189" s="50"/>
      <c r="BN189" s="50"/>
      <c r="BP189" s="50"/>
      <c r="BR189" s="50"/>
      <c r="BT189" s="50"/>
      <c r="BV189" s="50"/>
    </row>
    <row r="190" spans="1:74" x14ac:dyDescent="0.25">
      <c r="B190" s="3" t="s">
        <v>268</v>
      </c>
      <c r="C190" s="52" t="s">
        <v>318</v>
      </c>
      <c r="D190" s="39">
        <v>45700</v>
      </c>
      <c r="E190" s="3">
        <v>13</v>
      </c>
      <c r="F190" s="3" t="s">
        <v>1263</v>
      </c>
      <c r="H190" s="6">
        <v>21</v>
      </c>
      <c r="I190" s="7">
        <v>3</v>
      </c>
      <c r="J190" s="6">
        <v>23</v>
      </c>
      <c r="K190" s="7">
        <v>-2</v>
      </c>
      <c r="L190" s="6">
        <v>12</v>
      </c>
      <c r="M190" s="7">
        <v>-1</v>
      </c>
      <c r="N190" s="6">
        <v>9</v>
      </c>
      <c r="O190" s="7">
        <v>-1</v>
      </c>
      <c r="P190" s="6">
        <v>29</v>
      </c>
      <c r="Q190" s="7">
        <v>0</v>
      </c>
      <c r="R190" s="6"/>
      <c r="T190" s="6"/>
      <c r="V190" s="86">
        <f t="shared" si="191"/>
        <v>-2</v>
      </c>
      <c r="W190" s="7">
        <v>5</v>
      </c>
      <c r="X190" s="8">
        <f t="shared" si="192"/>
        <v>6</v>
      </c>
      <c r="Y190" s="3" t="s">
        <v>842</v>
      </c>
      <c r="AA190" s="119" t="str">
        <f t="shared" si="193"/>
        <v>Reform</v>
      </c>
      <c r="AC190" s="6"/>
      <c r="AD190" s="6"/>
      <c r="AE190" s="6"/>
      <c r="AG190" s="6"/>
      <c r="AH190" s="6"/>
      <c r="AJ190" s="6"/>
      <c r="AK190" s="6"/>
      <c r="AM190" s="6"/>
      <c r="AN190" s="6"/>
      <c r="AP190" s="6"/>
      <c r="AQ190" s="6"/>
      <c r="AS190" s="6"/>
      <c r="AT190" s="6"/>
      <c r="AW190" s="6"/>
      <c r="AX190" s="6"/>
      <c r="AY190" s="6"/>
      <c r="AZ190" s="6"/>
      <c r="BA190" s="6"/>
      <c r="BB190" s="6"/>
      <c r="BC190" s="4"/>
      <c r="BD190" s="6"/>
      <c r="BE190" s="6"/>
      <c r="BF190" s="7"/>
      <c r="BJ190" s="50"/>
      <c r="BL190" s="50"/>
      <c r="BN190" s="50"/>
      <c r="BP190" s="50"/>
      <c r="BR190" s="50"/>
      <c r="BT190" s="50"/>
      <c r="BV190" s="50"/>
    </row>
    <row r="191" spans="1:74" x14ac:dyDescent="0.25">
      <c r="B191" s="3" t="s">
        <v>268</v>
      </c>
      <c r="C191" s="52" t="s">
        <v>340</v>
      </c>
      <c r="D191" s="39">
        <v>45700</v>
      </c>
      <c r="E191" s="3">
        <v>14</v>
      </c>
      <c r="F191" s="3" t="s">
        <v>1169</v>
      </c>
      <c r="G191" s="2" t="s">
        <v>96</v>
      </c>
      <c r="H191" s="6">
        <v>22</v>
      </c>
      <c r="I191" s="7">
        <v>-1</v>
      </c>
      <c r="J191" s="6">
        <v>26</v>
      </c>
      <c r="K191" s="7">
        <v>1</v>
      </c>
      <c r="L191" s="6">
        <v>12</v>
      </c>
      <c r="M191" s="7">
        <v>-1</v>
      </c>
      <c r="N191" s="6">
        <v>8</v>
      </c>
      <c r="O191" s="7">
        <v>1</v>
      </c>
      <c r="P191" s="6">
        <v>25</v>
      </c>
      <c r="Q191" s="7">
        <v>0</v>
      </c>
      <c r="R191" s="6"/>
      <c r="T191" s="6"/>
      <c r="V191" s="86">
        <f>H191-J191</f>
        <v>-4</v>
      </c>
      <c r="W191" s="7">
        <v>-2</v>
      </c>
      <c r="X191" s="8">
        <f t="shared" si="192"/>
        <v>-1</v>
      </c>
      <c r="Y191" s="3" t="s">
        <v>1170</v>
      </c>
      <c r="Z191" s="3" t="s">
        <v>988</v>
      </c>
      <c r="AA191" s="119" t="str">
        <f t="shared" si="193"/>
        <v>Lab</v>
      </c>
      <c r="AC191" s="6"/>
      <c r="AD191" s="6"/>
      <c r="AE191" s="6"/>
      <c r="AG191" s="6"/>
      <c r="AH191" s="6"/>
      <c r="AJ191" s="6"/>
      <c r="AK191" s="6"/>
      <c r="AM191" s="6"/>
      <c r="AN191" s="6"/>
      <c r="AP191" s="6"/>
      <c r="AQ191" s="6"/>
      <c r="AS191" s="6"/>
      <c r="AT191" s="6"/>
      <c r="AW191" s="6"/>
      <c r="AX191" s="6"/>
      <c r="AY191" s="6"/>
      <c r="AZ191" s="6"/>
      <c r="BA191" s="6"/>
      <c r="BB191" s="6"/>
      <c r="BC191" s="4"/>
      <c r="BD191" s="6"/>
      <c r="BE191" s="6"/>
      <c r="BF191" s="7"/>
      <c r="BJ191" s="50"/>
      <c r="BL191" s="50"/>
      <c r="BN191" s="50"/>
      <c r="BP191" s="50"/>
      <c r="BR191" s="50"/>
      <c r="BT191" s="50"/>
      <c r="BV191" s="50"/>
    </row>
    <row r="192" spans="1:74" x14ac:dyDescent="0.25">
      <c r="B192" s="3" t="s">
        <v>268</v>
      </c>
      <c r="C192" s="52" t="s">
        <v>526</v>
      </c>
      <c r="D192" s="39">
        <v>45701</v>
      </c>
      <c r="E192" s="3">
        <v>23</v>
      </c>
      <c r="F192" s="3" t="s">
        <v>976</v>
      </c>
      <c r="G192" s="2" t="s">
        <v>124</v>
      </c>
      <c r="H192" s="6">
        <v>23</v>
      </c>
      <c r="I192" s="7">
        <v>-2</v>
      </c>
      <c r="J192" s="6">
        <v>28</v>
      </c>
      <c r="K192" s="7">
        <v>0</v>
      </c>
      <c r="L192" s="6">
        <v>9</v>
      </c>
      <c r="M192" s="7">
        <v>-2</v>
      </c>
      <c r="N192" s="6">
        <v>11</v>
      </c>
      <c r="O192" s="7">
        <v>2</v>
      </c>
      <c r="P192" s="6">
        <v>23</v>
      </c>
      <c r="Q192" s="7">
        <v>3</v>
      </c>
      <c r="R192" s="6"/>
      <c r="T192" s="6"/>
      <c r="V192" s="86">
        <f>H192-J192</f>
        <v>-5</v>
      </c>
      <c r="W192" s="7">
        <v>-2</v>
      </c>
      <c r="X192" s="8">
        <f t="shared" si="192"/>
        <v>-5</v>
      </c>
      <c r="Y192" s="3" t="s">
        <v>842</v>
      </c>
      <c r="Z192" s="3" t="s">
        <v>1213</v>
      </c>
      <c r="AA192" s="119" t="str">
        <f t="shared" si="193"/>
        <v>Lab</v>
      </c>
      <c r="AB192" s="3" t="s">
        <v>439</v>
      </c>
      <c r="AC192" s="6"/>
      <c r="AD192" s="6"/>
      <c r="AE192" s="6"/>
      <c r="AG192" s="6"/>
      <c r="AH192" s="6"/>
      <c r="AJ192" s="6"/>
      <c r="AK192" s="6"/>
      <c r="AM192" s="6"/>
      <c r="AN192" s="6"/>
      <c r="AP192" s="6"/>
      <c r="AQ192" s="6"/>
      <c r="AS192" s="6"/>
      <c r="AT192" s="6"/>
      <c r="AV192" s="4"/>
      <c r="AW192" s="6">
        <v>9</v>
      </c>
      <c r="AX192" s="6">
        <v>30</v>
      </c>
      <c r="AY192" s="6"/>
      <c r="AZ192" s="6"/>
      <c r="BA192" s="6"/>
      <c r="BB192" s="6">
        <v>23</v>
      </c>
      <c r="BC192" s="4" t="s">
        <v>876</v>
      </c>
      <c r="BD192" s="6"/>
      <c r="BE192" s="6"/>
      <c r="BF192" s="7"/>
      <c r="BJ192" s="50"/>
      <c r="BL192" s="50"/>
      <c r="BN192" s="50"/>
      <c r="BP192" s="50"/>
      <c r="BR192" s="50"/>
      <c r="BT192" s="50"/>
      <c r="BV192" s="50"/>
    </row>
    <row r="193" spans="2:74" x14ac:dyDescent="0.25">
      <c r="B193" s="3" t="s">
        <v>268</v>
      </c>
      <c r="C193" s="52" t="s">
        <v>552</v>
      </c>
      <c r="D193" s="39">
        <v>45702</v>
      </c>
      <c r="E193" s="3">
        <v>19</v>
      </c>
      <c r="F193" s="3" t="s">
        <v>1198</v>
      </c>
      <c r="H193" s="6">
        <v>23</v>
      </c>
      <c r="I193" s="7">
        <v>0</v>
      </c>
      <c r="J193" s="6">
        <v>25</v>
      </c>
      <c r="K193" s="7">
        <v>0</v>
      </c>
      <c r="L193" s="6">
        <v>12</v>
      </c>
      <c r="M193" s="7">
        <v>0</v>
      </c>
      <c r="N193" s="6">
        <v>7</v>
      </c>
      <c r="O193" s="7">
        <v>-1</v>
      </c>
      <c r="P193" s="6">
        <v>26</v>
      </c>
      <c r="Q193" s="7">
        <v>1</v>
      </c>
      <c r="R193" s="6"/>
      <c r="T193" s="6"/>
      <c r="V193" s="86">
        <f>H193-J193</f>
        <v>-2</v>
      </c>
      <c r="W193" s="7">
        <v>0</v>
      </c>
      <c r="X193" s="8">
        <f t="shared" si="192"/>
        <v>1</v>
      </c>
      <c r="Y193" s="3" t="s">
        <v>842</v>
      </c>
      <c r="AA193" s="119" t="str">
        <f t="shared" si="193"/>
        <v>Reform</v>
      </c>
      <c r="AC193" s="6"/>
      <c r="AD193" s="6">
        <v>15</v>
      </c>
      <c r="AE193" s="6">
        <v>36</v>
      </c>
      <c r="AF193" s="7">
        <v>-20</v>
      </c>
      <c r="AG193" s="6">
        <v>20</v>
      </c>
      <c r="AH193" s="6">
        <v>57</v>
      </c>
      <c r="AI193" s="7">
        <f t="shared" ref="AI193" si="194">AG193-AH193</f>
        <v>-37</v>
      </c>
      <c r="AJ193" s="6">
        <v>16</v>
      </c>
      <c r="AK193" s="6">
        <v>26</v>
      </c>
      <c r="AL193" s="7">
        <f t="shared" ref="AL193" si="195">AJ193-AK193</f>
        <v>-10</v>
      </c>
      <c r="AM193" s="6">
        <v>30</v>
      </c>
      <c r="AN193" s="6">
        <v>38</v>
      </c>
      <c r="AO193" s="7">
        <f t="shared" ref="AO193" si="196">AM193-AN193</f>
        <v>-8</v>
      </c>
      <c r="AP193" s="6"/>
      <c r="AQ193" s="6"/>
      <c r="AS193" s="6"/>
      <c r="AT193" s="6"/>
      <c r="AV193" s="4" t="s">
        <v>1211</v>
      </c>
      <c r="AW193" s="6">
        <v>10</v>
      </c>
      <c r="AX193" s="6">
        <v>23</v>
      </c>
      <c r="AY193" s="6"/>
      <c r="AZ193" s="6"/>
      <c r="BA193" s="6"/>
      <c r="BB193" s="6">
        <v>25</v>
      </c>
      <c r="BC193" s="4" t="s">
        <v>1303</v>
      </c>
      <c r="BD193" s="6"/>
      <c r="BE193" s="6"/>
      <c r="BF193" s="7"/>
      <c r="BJ193" s="50"/>
      <c r="BL193" s="50"/>
      <c r="BN193" s="50"/>
      <c r="BP193" s="50"/>
      <c r="BR193" s="50"/>
      <c r="BT193" s="50"/>
      <c r="BV193" s="50"/>
    </row>
    <row r="194" spans="2:74" x14ac:dyDescent="0.25">
      <c r="B194" s="3" t="s">
        <v>268</v>
      </c>
      <c r="C194" s="52" t="s">
        <v>624</v>
      </c>
      <c r="D194" s="39">
        <v>45703</v>
      </c>
      <c r="E194" s="3">
        <v>24</v>
      </c>
      <c r="F194" s="3" t="s">
        <v>821</v>
      </c>
      <c r="H194" s="6"/>
      <c r="J194" s="6"/>
      <c r="L194" s="6"/>
      <c r="N194" s="6"/>
      <c r="P194" s="6"/>
      <c r="R194" s="6"/>
      <c r="T194" s="6"/>
      <c r="V194" s="6"/>
      <c r="Y194" s="3" t="s">
        <v>842</v>
      </c>
      <c r="AC194" s="6"/>
      <c r="AD194" s="6">
        <v>16</v>
      </c>
      <c r="AE194" s="6">
        <v>51</v>
      </c>
      <c r="AF194" s="7">
        <f t="shared" ref="AF194:AF195" si="197">AD194-AE194</f>
        <v>-35</v>
      </c>
      <c r="AG194" s="6">
        <v>23</v>
      </c>
      <c r="AH194" s="6">
        <v>66</v>
      </c>
      <c r="AI194" s="7">
        <f t="shared" ref="AI194:AI197" si="198">AG194-AH194</f>
        <v>-43</v>
      </c>
      <c r="AJ194" s="6">
        <v>28</v>
      </c>
      <c r="AK194" s="6">
        <v>29</v>
      </c>
      <c r="AL194" s="7">
        <f>AJ194-AK194</f>
        <v>-1</v>
      </c>
      <c r="AM194" s="6"/>
      <c r="AN194" s="6"/>
      <c r="AP194" s="6"/>
      <c r="AQ194" s="6"/>
      <c r="AS194" s="6"/>
      <c r="AT194" s="6"/>
      <c r="AV194" s="4" t="s">
        <v>1037</v>
      </c>
      <c r="AW194" s="6"/>
      <c r="AX194" s="6"/>
      <c r="AY194" s="6"/>
      <c r="AZ194" s="6"/>
      <c r="BA194" s="6"/>
      <c r="BB194" s="6"/>
      <c r="BC194" s="4"/>
      <c r="BD194" s="6">
        <v>14</v>
      </c>
      <c r="BE194" s="6">
        <v>68</v>
      </c>
      <c r="BF194" s="7">
        <f>BD194-BE194</f>
        <v>-54</v>
      </c>
      <c r="BG194" s="4" t="s">
        <v>871</v>
      </c>
      <c r="BJ194" s="50"/>
      <c r="BL194" s="50"/>
      <c r="BN194" s="50"/>
      <c r="BP194" s="50"/>
      <c r="BR194" s="50"/>
      <c r="BT194" s="50"/>
      <c r="BV194" s="50"/>
    </row>
    <row r="195" spans="2:74" x14ac:dyDescent="0.25">
      <c r="B195" s="3" t="s">
        <v>268</v>
      </c>
      <c r="C195" s="52" t="s">
        <v>640</v>
      </c>
      <c r="D195" s="39">
        <v>45704</v>
      </c>
      <c r="E195" s="3">
        <v>18</v>
      </c>
      <c r="F195" s="3" t="s">
        <v>821</v>
      </c>
      <c r="G195" s="2" t="s">
        <v>1119</v>
      </c>
      <c r="H195" s="6">
        <v>21</v>
      </c>
      <c r="I195" s="7">
        <v>0</v>
      </c>
      <c r="J195" s="6">
        <v>25</v>
      </c>
      <c r="K195" s="7">
        <v>0</v>
      </c>
      <c r="L195" s="6">
        <v>14</v>
      </c>
      <c r="M195" s="7">
        <v>0</v>
      </c>
      <c r="N195" s="6">
        <v>9</v>
      </c>
      <c r="O195" s="7">
        <v>0</v>
      </c>
      <c r="P195" s="6">
        <v>27</v>
      </c>
      <c r="Q195" s="7">
        <v>1</v>
      </c>
      <c r="R195" s="6"/>
      <c r="T195" s="6"/>
      <c r="V195" s="86">
        <f t="shared" si="191"/>
        <v>-4</v>
      </c>
      <c r="W195" s="7">
        <v>0</v>
      </c>
      <c r="X195" s="8">
        <f>P195-J195</f>
        <v>2</v>
      </c>
      <c r="Y195" s="3" t="s">
        <v>842</v>
      </c>
      <c r="AA195" s="119" t="str">
        <f t="shared" ref="AA195" si="199">IF((H195=MAX(H195,J195,L195,N195,P195))+(J195=MAX(H195,J195,L195,N195,P195))+(L195=MAX(H195,J195,L195,N195,P195))+(N195=MAX(H195,J195,L195,N195,P195))+(P195=MAX(H195,J195,L195,N195,P195))&gt;1,"",IF(H195=MAX(H195,J195,L195,N195,P195),H$1,IF(J195=MAX(H195,J195,L195,N195,P195),J$1,IF(L195=MAX(H195,J195,L195,N195,P195),L$1,IF(N195=MAX(H195,J195,L195,N195,P195),N$1,P$1)))))</f>
        <v>Reform</v>
      </c>
      <c r="AC195" s="6"/>
      <c r="AD195" s="6">
        <v>17</v>
      </c>
      <c r="AE195" s="6">
        <v>51</v>
      </c>
      <c r="AF195" s="7">
        <f t="shared" si="197"/>
        <v>-34</v>
      </c>
      <c r="AG195" s="6">
        <v>26</v>
      </c>
      <c r="AH195" s="6">
        <v>66</v>
      </c>
      <c r="AI195" s="7">
        <f t="shared" si="198"/>
        <v>-40</v>
      </c>
      <c r="AJ195" s="6">
        <v>27</v>
      </c>
      <c r="AK195" s="6">
        <v>32</v>
      </c>
      <c r="AL195" s="7">
        <f>AJ195-AK195</f>
        <v>-5</v>
      </c>
      <c r="AM195" s="6">
        <v>30</v>
      </c>
      <c r="AN195" s="6">
        <v>60</v>
      </c>
      <c r="AO195" s="7">
        <f>AM195-AN195</f>
        <v>-30</v>
      </c>
      <c r="AP195" s="6">
        <v>7</v>
      </c>
      <c r="AQ195" s="6">
        <v>13</v>
      </c>
      <c r="AR195" s="7">
        <f>AP195-AQ195</f>
        <v>-6</v>
      </c>
      <c r="AS195" s="6">
        <v>4</v>
      </c>
      <c r="AT195" s="6">
        <v>12</v>
      </c>
      <c r="AU195" s="7">
        <f>AS195-AT195</f>
        <v>-8</v>
      </c>
      <c r="AV195" s="4" t="s">
        <v>931</v>
      </c>
      <c r="AW195" s="6"/>
      <c r="AX195" s="6"/>
      <c r="AY195" s="6"/>
      <c r="AZ195" s="6"/>
      <c r="BA195" s="6"/>
      <c r="BB195" s="6"/>
      <c r="BC195" s="4"/>
      <c r="BD195" s="6"/>
      <c r="BE195" s="6"/>
      <c r="BF195" s="7"/>
      <c r="BJ195" s="50"/>
      <c r="BL195" s="50"/>
      <c r="BN195" s="50"/>
      <c r="BP195" s="50"/>
      <c r="BR195" s="50"/>
      <c r="BT195" s="50"/>
      <c r="BV195" s="50"/>
    </row>
    <row r="196" spans="2:74" x14ac:dyDescent="0.25">
      <c r="B196" s="3" t="s">
        <v>268</v>
      </c>
      <c r="C196" s="52" t="s">
        <v>523</v>
      </c>
      <c r="D196" s="39">
        <v>45705</v>
      </c>
      <c r="E196" s="54">
        <v>45735</v>
      </c>
      <c r="F196" s="3" t="s">
        <v>1263</v>
      </c>
      <c r="H196" s="6"/>
      <c r="J196" s="6"/>
      <c r="L196" s="6"/>
      <c r="N196" s="6"/>
      <c r="P196" s="6"/>
      <c r="R196" s="6"/>
      <c r="T196" s="6"/>
      <c r="V196" s="6"/>
      <c r="Y196" s="3" t="s">
        <v>842</v>
      </c>
      <c r="AB196"/>
      <c r="AD196" s="6">
        <v>7.7</v>
      </c>
      <c r="AE196" s="6">
        <v>44.5</v>
      </c>
      <c r="AF196" s="7">
        <f>AD196-AE196</f>
        <v>-36.799999999999997</v>
      </c>
      <c r="AG196" s="6">
        <v>14</v>
      </c>
      <c r="AH196" s="6">
        <v>58.6</v>
      </c>
      <c r="AI196" s="7">
        <f>AG196-AH196</f>
        <v>-44.6</v>
      </c>
      <c r="AJ196" s="6">
        <v>18.7</v>
      </c>
      <c r="AK196" s="6">
        <v>25.6</v>
      </c>
      <c r="AL196" s="7">
        <f>AJ196-AK196</f>
        <v>-6.9000000000000021</v>
      </c>
      <c r="AM196" s="6">
        <v>32</v>
      </c>
      <c r="AN196" s="6">
        <v>36.200000000000003</v>
      </c>
      <c r="AO196" s="7">
        <f>AM196-AN196</f>
        <v>-4.2000000000000028</v>
      </c>
      <c r="AP196" s="6"/>
      <c r="AQ196" s="6"/>
      <c r="AS196" s="6"/>
      <c r="AT196" s="6"/>
      <c r="AV196" s="4" t="s">
        <v>1037</v>
      </c>
      <c r="AW196" s="6"/>
      <c r="AX196" s="6"/>
      <c r="AY196" s="6"/>
      <c r="AZ196" s="6"/>
      <c r="BA196" s="6"/>
      <c r="BB196" s="6"/>
      <c r="BC196" s="4"/>
      <c r="BD196" s="6"/>
      <c r="BE196" s="6"/>
      <c r="BF196" s="7"/>
      <c r="BJ196" s="50"/>
      <c r="BL196" s="50"/>
      <c r="BN196" s="50"/>
      <c r="BP196" s="50"/>
      <c r="BR196" s="50"/>
      <c r="BT196" s="50"/>
      <c r="BV196" s="50"/>
    </row>
    <row r="197" spans="2:74" x14ac:dyDescent="0.25">
      <c r="B197" s="3" t="s">
        <v>268</v>
      </c>
      <c r="C197" s="52" t="s">
        <v>551</v>
      </c>
      <c r="D197" s="39">
        <v>45706</v>
      </c>
      <c r="E197" s="3">
        <v>21</v>
      </c>
      <c r="F197" s="3" t="s">
        <v>1135</v>
      </c>
      <c r="H197" s="6"/>
      <c r="J197" s="6"/>
      <c r="L197" s="6"/>
      <c r="N197" s="6"/>
      <c r="P197" s="6"/>
      <c r="R197" s="6"/>
      <c r="T197" s="6"/>
      <c r="V197" s="6"/>
      <c r="Y197" s="3" t="s">
        <v>842</v>
      </c>
      <c r="AC197" s="6"/>
      <c r="AD197" s="6"/>
      <c r="AE197" s="6"/>
      <c r="AG197" s="6">
        <v>30</v>
      </c>
      <c r="AH197" s="6">
        <v>48</v>
      </c>
      <c r="AI197" s="7">
        <f t="shared" si="198"/>
        <v>-18</v>
      </c>
      <c r="AJ197" s="6"/>
      <c r="AK197" s="6"/>
      <c r="AM197" s="6"/>
      <c r="AN197" s="6"/>
      <c r="AP197" s="6"/>
      <c r="AQ197" s="6"/>
      <c r="AS197" s="6"/>
      <c r="AT197" s="6"/>
      <c r="AV197" s="4" t="s">
        <v>1566</v>
      </c>
      <c r="AW197" s="6">
        <v>27</v>
      </c>
      <c r="AX197" s="6">
        <v>32</v>
      </c>
      <c r="AY197" s="6"/>
      <c r="AZ197" s="6"/>
      <c r="BA197" s="6"/>
      <c r="BB197" s="6"/>
      <c r="BC197" s="4" t="s">
        <v>1147</v>
      </c>
      <c r="BD197" s="6"/>
      <c r="BE197" s="6"/>
      <c r="BF197" s="7"/>
      <c r="BJ197" s="50"/>
      <c r="BL197" s="50"/>
      <c r="BN197" s="50"/>
      <c r="BP197" s="50"/>
      <c r="BR197" s="50"/>
      <c r="BT197" s="50"/>
      <c r="BV197" s="50"/>
    </row>
    <row r="198" spans="2:74" x14ac:dyDescent="0.25">
      <c r="B198" s="3" t="s">
        <v>268</v>
      </c>
      <c r="C198" s="52" t="s">
        <v>320</v>
      </c>
      <c r="D198" s="39">
        <v>45707</v>
      </c>
      <c r="E198" s="3">
        <v>20</v>
      </c>
      <c r="F198" s="3" t="s">
        <v>1263</v>
      </c>
      <c r="H198" s="6">
        <v>20</v>
      </c>
      <c r="I198" s="7">
        <v>-1</v>
      </c>
      <c r="J198" s="6">
        <v>24</v>
      </c>
      <c r="K198" s="7">
        <v>1</v>
      </c>
      <c r="L198" s="6">
        <v>12</v>
      </c>
      <c r="M198" s="7">
        <v>0</v>
      </c>
      <c r="N198" s="6">
        <v>10</v>
      </c>
      <c r="O198" s="7">
        <v>1</v>
      </c>
      <c r="P198" s="6">
        <v>28</v>
      </c>
      <c r="Q198" s="7">
        <v>-1</v>
      </c>
      <c r="R198" s="6"/>
      <c r="T198" s="6"/>
      <c r="V198" s="86">
        <f t="shared" si="191"/>
        <v>-4</v>
      </c>
      <c r="W198" s="7">
        <v>-2</v>
      </c>
      <c r="X198" s="8">
        <f t="shared" ref="X198:X200" si="200">P198-J198</f>
        <v>4</v>
      </c>
      <c r="Y198" s="3" t="s">
        <v>842</v>
      </c>
      <c r="AA198" s="119" t="str">
        <f t="shared" ref="AA198:AA200" si="201">IF((H198=MAX(H198,J198,L198,N198,P198))+(J198=MAX(H198,J198,L198,N198,P198))+(L198=MAX(H198,J198,L198,N198,P198))+(N198=MAX(H198,J198,L198,N198,P198))+(P198=MAX(H198,J198,L198,N198,P198))&gt;1,"",IF(H198=MAX(H198,J198,L198,N198,P198),H$1,IF(J198=MAX(H198,J198,L198,N198,P198),J$1,IF(L198=MAX(H198,J198,L198,N198,P198),L$1,IF(N198=MAX(H198,J198,L198,N198,P198),N$1,P$1)))))</f>
        <v>Reform</v>
      </c>
      <c r="AC198" s="6"/>
      <c r="AD198" s="6"/>
      <c r="AE198" s="6"/>
      <c r="AG198" s="6"/>
      <c r="AH198" s="6"/>
      <c r="AJ198" s="6"/>
      <c r="AK198" s="6"/>
      <c r="AM198" s="6"/>
      <c r="AN198" s="6"/>
      <c r="AP198" s="6"/>
      <c r="AQ198" s="6"/>
      <c r="AS198" s="6"/>
      <c r="AT198" s="6"/>
      <c r="AW198" s="6"/>
      <c r="AX198" s="6"/>
      <c r="AY198" s="6"/>
      <c r="AZ198" s="6"/>
      <c r="BA198" s="6"/>
      <c r="BB198" s="6"/>
      <c r="BC198" s="4"/>
      <c r="BD198" s="6"/>
      <c r="BE198" s="6"/>
      <c r="BF198" s="7"/>
      <c r="BJ198" s="50"/>
      <c r="BL198" s="50"/>
      <c r="BN198" s="50"/>
      <c r="BP198" s="50"/>
      <c r="BR198" s="50"/>
      <c r="BT198" s="50"/>
      <c r="BV198" s="50"/>
    </row>
    <row r="199" spans="2:74" x14ac:dyDescent="0.25">
      <c r="B199" s="3" t="s">
        <v>268</v>
      </c>
      <c r="C199" s="52" t="s">
        <v>641</v>
      </c>
      <c r="D199" s="39">
        <v>45707</v>
      </c>
      <c r="E199" s="3">
        <v>21</v>
      </c>
      <c r="F199" s="3" t="s">
        <v>1169</v>
      </c>
      <c r="G199" s="2" t="s">
        <v>96</v>
      </c>
      <c r="H199" s="6">
        <v>22</v>
      </c>
      <c r="I199" s="7">
        <v>0</v>
      </c>
      <c r="J199" s="6">
        <v>25</v>
      </c>
      <c r="K199" s="7">
        <v>-1</v>
      </c>
      <c r="L199" s="6">
        <v>12</v>
      </c>
      <c r="M199" s="7">
        <v>0</v>
      </c>
      <c r="N199" s="6">
        <v>7</v>
      </c>
      <c r="O199" s="7">
        <v>-1</v>
      </c>
      <c r="P199" s="6">
        <v>26</v>
      </c>
      <c r="Q199" s="7">
        <v>1</v>
      </c>
      <c r="R199" s="6"/>
      <c r="T199" s="6"/>
      <c r="V199" s="86">
        <f t="shared" si="191"/>
        <v>-3</v>
      </c>
      <c r="W199" s="7">
        <v>1</v>
      </c>
      <c r="X199" s="8">
        <f t="shared" si="200"/>
        <v>1</v>
      </c>
      <c r="Y199" s="3" t="s">
        <v>1170</v>
      </c>
      <c r="Z199" s="3" t="s">
        <v>988</v>
      </c>
      <c r="AA199" s="119" t="str">
        <f t="shared" si="201"/>
        <v>Reform</v>
      </c>
      <c r="AC199" s="6"/>
      <c r="AD199" s="6"/>
      <c r="AE199" s="6"/>
      <c r="AG199" s="6"/>
      <c r="AH199" s="6"/>
      <c r="AJ199" s="6"/>
      <c r="AK199" s="6"/>
      <c r="AM199" s="6"/>
      <c r="AN199" s="6"/>
      <c r="AP199" s="6"/>
      <c r="AQ199" s="6"/>
      <c r="AS199" s="6"/>
      <c r="AT199" s="6"/>
      <c r="AW199" s="6"/>
      <c r="AX199" s="6"/>
      <c r="AY199" s="6"/>
      <c r="AZ199" s="6"/>
      <c r="BA199" s="6"/>
      <c r="BB199" s="6"/>
      <c r="BC199" s="4"/>
      <c r="BD199" s="6"/>
      <c r="BE199" s="6"/>
      <c r="BF199" s="7"/>
      <c r="BJ199" s="50"/>
      <c r="BL199" s="50"/>
      <c r="BN199" s="50"/>
      <c r="BP199" s="50"/>
      <c r="BR199" s="50"/>
      <c r="BT199" s="50"/>
      <c r="BV199" s="50"/>
    </row>
    <row r="200" spans="2:74" x14ac:dyDescent="0.25">
      <c r="B200" s="3" t="s">
        <v>268</v>
      </c>
      <c r="C200" s="52" t="s">
        <v>597</v>
      </c>
      <c r="D200" s="39">
        <v>45707</v>
      </c>
      <c r="E200" s="3">
        <v>22</v>
      </c>
      <c r="F200" s="3" t="s">
        <v>903</v>
      </c>
      <c r="G200" s="2" t="s">
        <v>138</v>
      </c>
      <c r="H200" s="6">
        <v>21</v>
      </c>
      <c r="I200" s="7">
        <v>-1</v>
      </c>
      <c r="J200" s="6">
        <v>28</v>
      </c>
      <c r="K200" s="7">
        <v>1</v>
      </c>
      <c r="L200" s="6">
        <v>12</v>
      </c>
      <c r="M200" s="7">
        <v>1</v>
      </c>
      <c r="N200" s="6">
        <v>8</v>
      </c>
      <c r="O200" s="7">
        <v>0</v>
      </c>
      <c r="P200" s="6">
        <v>26</v>
      </c>
      <c r="Q200" s="7">
        <v>0</v>
      </c>
      <c r="R200" s="6"/>
      <c r="T200" s="6"/>
      <c r="V200" s="86">
        <f>H200-J200</f>
        <v>-7</v>
      </c>
      <c r="W200" s="7">
        <v>-2</v>
      </c>
      <c r="X200" s="8">
        <f t="shared" si="200"/>
        <v>-2</v>
      </c>
      <c r="Y200" s="3" t="s">
        <v>842</v>
      </c>
      <c r="AA200" s="119" t="str">
        <f t="shared" si="201"/>
        <v>Lab</v>
      </c>
      <c r="AC200" s="6"/>
      <c r="AD200" s="6">
        <v>18</v>
      </c>
      <c r="AE200" s="6">
        <v>38</v>
      </c>
      <c r="AF200" s="7">
        <f t="shared" ref="AF200" si="202">AD200-AE200</f>
        <v>-20</v>
      </c>
      <c r="AG200" s="6">
        <v>21</v>
      </c>
      <c r="AH200" s="6">
        <v>55</v>
      </c>
      <c r="AI200" s="7">
        <v>-33</v>
      </c>
      <c r="AJ200" s="6">
        <v>21</v>
      </c>
      <c r="AK200" s="6">
        <v>22</v>
      </c>
      <c r="AL200" s="7">
        <v>-2</v>
      </c>
      <c r="AM200" s="6">
        <v>30</v>
      </c>
      <c r="AN200" s="6">
        <v>38</v>
      </c>
      <c r="AO200" s="7">
        <v>-9</v>
      </c>
      <c r="AP200" s="6"/>
      <c r="AQ200" s="6"/>
      <c r="AS200" s="6"/>
      <c r="AT200" s="6"/>
      <c r="AV200" s="4" t="s">
        <v>1127</v>
      </c>
      <c r="AW200" s="6">
        <v>15</v>
      </c>
      <c r="AX200" s="6">
        <v>25</v>
      </c>
      <c r="AY200" s="6"/>
      <c r="AZ200" s="6"/>
      <c r="BA200" s="6"/>
      <c r="BB200" s="6"/>
      <c r="BC200" s="4" t="s">
        <v>1035</v>
      </c>
      <c r="BD200" s="6"/>
      <c r="BE200" s="6"/>
      <c r="BF200" s="7"/>
      <c r="BJ200" s="50"/>
      <c r="BL200" s="50"/>
      <c r="BN200" s="50"/>
      <c r="BP200" s="50"/>
      <c r="BR200" s="50"/>
      <c r="BT200" s="50"/>
      <c r="BV200" s="50"/>
    </row>
    <row r="201" spans="2:74" x14ac:dyDescent="0.25">
      <c r="B201" s="3" t="s">
        <v>268</v>
      </c>
      <c r="C201" s="52" t="s">
        <v>599</v>
      </c>
      <c r="D201" s="39">
        <v>45709</v>
      </c>
      <c r="E201" s="3"/>
      <c r="F201" s="3" t="s">
        <v>821</v>
      </c>
      <c r="H201" s="6"/>
      <c r="J201" s="6"/>
      <c r="L201" s="6"/>
      <c r="N201" s="6"/>
      <c r="P201" s="6"/>
      <c r="R201" s="6"/>
      <c r="T201" s="6"/>
      <c r="V201" s="6"/>
      <c r="Y201" s="3" t="s">
        <v>842</v>
      </c>
      <c r="AC201" s="6"/>
      <c r="AD201" s="6"/>
      <c r="AE201" s="6"/>
      <c r="AG201" s="6"/>
      <c r="AH201" s="6"/>
      <c r="AJ201" s="6"/>
      <c r="AK201" s="6"/>
      <c r="AM201" s="6"/>
      <c r="AN201" s="6"/>
      <c r="AP201" s="6"/>
      <c r="AQ201" s="6"/>
      <c r="AS201" s="6"/>
      <c r="AT201" s="6"/>
      <c r="AV201" s="4"/>
      <c r="AW201" s="6"/>
      <c r="AX201" s="6"/>
      <c r="AY201" s="6"/>
      <c r="AZ201" s="6"/>
      <c r="BA201" s="6"/>
      <c r="BB201" s="6"/>
      <c r="BC201" s="4"/>
      <c r="BD201" s="6">
        <v>16</v>
      </c>
      <c r="BE201" s="6">
        <v>62</v>
      </c>
      <c r="BF201" s="7">
        <f>BD201-BE201</f>
        <v>-46</v>
      </c>
      <c r="BG201" s="4" t="s">
        <v>871</v>
      </c>
      <c r="BJ201" s="50"/>
      <c r="BL201" s="50"/>
      <c r="BN201" s="50"/>
      <c r="BP201" s="50"/>
      <c r="BR201" s="50"/>
      <c r="BT201" s="50"/>
      <c r="BV201" s="50"/>
    </row>
    <row r="202" spans="2:74" x14ac:dyDescent="0.25">
      <c r="B202" s="3" t="s">
        <v>268</v>
      </c>
      <c r="C202" s="52" t="s">
        <v>322</v>
      </c>
      <c r="D202" s="39">
        <v>45709</v>
      </c>
      <c r="E202" s="3">
        <v>26</v>
      </c>
      <c r="F202" s="3" t="s">
        <v>1198</v>
      </c>
      <c r="H202" s="6">
        <v>25</v>
      </c>
      <c r="I202" s="7">
        <v>2</v>
      </c>
      <c r="J202" s="6">
        <v>23</v>
      </c>
      <c r="K202" s="7">
        <v>-2</v>
      </c>
      <c r="L202" s="6">
        <v>16</v>
      </c>
      <c r="M202" s="7">
        <v>4</v>
      </c>
      <c r="N202" s="6">
        <v>8</v>
      </c>
      <c r="O202" s="7">
        <v>1</v>
      </c>
      <c r="P202" s="6">
        <v>24</v>
      </c>
      <c r="Q202" s="7">
        <v>-2</v>
      </c>
      <c r="R202" s="6"/>
      <c r="T202" s="6"/>
      <c r="V202" s="86">
        <f t="shared" ref="V202:V268" si="203">H202-J202</f>
        <v>2</v>
      </c>
      <c r="W202" s="7">
        <v>4</v>
      </c>
      <c r="X202" s="8">
        <f t="shared" ref="X202:X209" si="204">P202-J202</f>
        <v>1</v>
      </c>
      <c r="Y202" s="3" t="s">
        <v>842</v>
      </c>
      <c r="AA202" s="119" t="str">
        <f t="shared" ref="AA202:AA209" si="205">IF((H202=MAX(H202,J202,L202,N202,P202))+(J202=MAX(H202,J202,L202,N202,P202))+(L202=MAX(H202,J202,L202,N202,P202))+(N202=MAX(H202,J202,L202,N202,P202))+(P202=MAX(H202,J202,L202,N202,P202))&gt;1,"",IF(H202=MAX(H202,J202,L202,N202,P202),H$1,IF(J202=MAX(H202,J202,L202,N202,P202),J$1,IF(L202=MAX(H202,J202,L202,N202,P202),L$1,IF(N202=MAX(H202,J202,L202,N202,P202),N$1,P$1)))))</f>
        <v>Con</v>
      </c>
      <c r="AC202" s="6"/>
      <c r="AD202" s="6">
        <v>13</v>
      </c>
      <c r="AE202" s="6">
        <v>37</v>
      </c>
      <c r="AF202" s="7">
        <f t="shared" ref="AF202" si="206">AD202-AE202</f>
        <v>-24</v>
      </c>
      <c r="AG202" s="6">
        <v>19</v>
      </c>
      <c r="AH202" s="6">
        <v>58</v>
      </c>
      <c r="AI202" s="7">
        <f t="shared" ref="AI202" si="207">AG202-AH202</f>
        <v>-39</v>
      </c>
      <c r="AJ202" s="6"/>
      <c r="AK202" s="6"/>
      <c r="AM202" s="6">
        <v>26</v>
      </c>
      <c r="AN202" s="6">
        <v>38</v>
      </c>
      <c r="AO202" s="7">
        <v>-11</v>
      </c>
      <c r="AP202" s="6"/>
      <c r="AQ202" s="6"/>
      <c r="AS202" s="6"/>
      <c r="AT202" s="6"/>
      <c r="AV202" s="4" t="s">
        <v>1211</v>
      </c>
      <c r="AW202" s="6">
        <v>11</v>
      </c>
      <c r="AX202" s="6">
        <v>22</v>
      </c>
      <c r="AY202" s="6"/>
      <c r="AZ202" s="6"/>
      <c r="BA202" s="6"/>
      <c r="BB202" s="6">
        <v>23</v>
      </c>
      <c r="BC202" s="4" t="s">
        <v>1303</v>
      </c>
      <c r="BD202" s="6"/>
      <c r="BE202" s="6"/>
      <c r="BF202" s="7"/>
      <c r="BJ202" s="50"/>
      <c r="BL202" s="50"/>
      <c r="BN202" s="50"/>
      <c r="BP202" s="50"/>
      <c r="BR202" s="50"/>
      <c r="BT202" s="50"/>
      <c r="BV202" s="50"/>
    </row>
    <row r="203" spans="2:74" x14ac:dyDescent="0.25">
      <c r="B203" s="3" t="s">
        <v>268</v>
      </c>
      <c r="C203" s="52" t="s">
        <v>625</v>
      </c>
      <c r="D203" s="39">
        <v>45711</v>
      </c>
      <c r="E203" s="3">
        <v>25</v>
      </c>
      <c r="F203" s="3" t="s">
        <v>821</v>
      </c>
      <c r="G203" s="2" t="s">
        <v>1119</v>
      </c>
      <c r="H203" s="6">
        <v>22</v>
      </c>
      <c r="I203" s="7">
        <v>1</v>
      </c>
      <c r="J203" s="6">
        <v>24</v>
      </c>
      <c r="K203" s="7">
        <v>-1</v>
      </c>
      <c r="L203" s="6">
        <v>16</v>
      </c>
      <c r="M203" s="7">
        <v>2</v>
      </c>
      <c r="N203" s="6">
        <v>8</v>
      </c>
      <c r="O203" s="7">
        <v>-1</v>
      </c>
      <c r="P203" s="6">
        <v>25</v>
      </c>
      <c r="Q203" s="7">
        <v>-2</v>
      </c>
      <c r="R203" s="6"/>
      <c r="T203" s="6"/>
      <c r="V203" s="86">
        <f t="shared" si="203"/>
        <v>-2</v>
      </c>
      <c r="W203" s="7">
        <v>2</v>
      </c>
      <c r="X203" s="8">
        <f t="shared" si="204"/>
        <v>1</v>
      </c>
      <c r="Y203" s="3" t="s">
        <v>842</v>
      </c>
      <c r="AA203" s="119" t="str">
        <f t="shared" si="205"/>
        <v>Reform</v>
      </c>
      <c r="AC203" s="6"/>
      <c r="AD203" s="6"/>
      <c r="AE203" s="6"/>
      <c r="AG203" s="6"/>
      <c r="AH203" s="6"/>
      <c r="AJ203" s="6"/>
      <c r="AK203" s="6"/>
      <c r="AM203" s="6"/>
      <c r="AN203" s="6"/>
      <c r="AP203" s="6"/>
      <c r="AQ203" s="6"/>
      <c r="AS203" s="6"/>
      <c r="AT203" s="6"/>
      <c r="AW203" s="6"/>
      <c r="AX203" s="6"/>
      <c r="AY203" s="6"/>
      <c r="AZ203" s="6"/>
      <c r="BA203" s="6"/>
      <c r="BB203" s="6"/>
      <c r="BC203" s="4"/>
      <c r="BD203" s="6"/>
      <c r="BE203" s="6"/>
      <c r="BF203" s="7"/>
      <c r="BJ203" s="50"/>
      <c r="BL203" s="50"/>
      <c r="BN203" s="50"/>
      <c r="BP203" s="50"/>
      <c r="BR203" s="50"/>
      <c r="BT203" s="50"/>
      <c r="BV203" s="50"/>
    </row>
    <row r="204" spans="2:74" x14ac:dyDescent="0.25">
      <c r="B204" s="3" t="s">
        <v>268</v>
      </c>
      <c r="C204" s="52" t="s">
        <v>579</v>
      </c>
      <c r="D204" s="39">
        <v>45713</v>
      </c>
      <c r="E204" s="3">
        <v>28</v>
      </c>
      <c r="F204" s="3" t="s">
        <v>1019</v>
      </c>
      <c r="G204" s="2" t="s">
        <v>202</v>
      </c>
      <c r="H204" s="6">
        <v>22</v>
      </c>
      <c r="I204" s="7">
        <v>-3</v>
      </c>
      <c r="J204" s="6">
        <v>26</v>
      </c>
      <c r="K204" s="7">
        <v>1</v>
      </c>
      <c r="L204" s="6">
        <v>12</v>
      </c>
      <c r="M204" s="7">
        <v>-2</v>
      </c>
      <c r="N204" s="6">
        <v>8</v>
      </c>
      <c r="O204" s="7">
        <v>0</v>
      </c>
      <c r="P204" s="6">
        <v>27</v>
      </c>
      <c r="Q204" s="7">
        <v>3</v>
      </c>
      <c r="R204" s="6"/>
      <c r="T204" s="6"/>
      <c r="V204" s="86">
        <f t="shared" si="203"/>
        <v>-4</v>
      </c>
      <c r="W204" s="7">
        <v>-4</v>
      </c>
      <c r="X204" s="8">
        <f t="shared" si="204"/>
        <v>1</v>
      </c>
      <c r="Y204" s="3" t="s">
        <v>842</v>
      </c>
      <c r="AA204" s="119" t="str">
        <f t="shared" si="205"/>
        <v>Reform</v>
      </c>
      <c r="AC204" s="6"/>
      <c r="AD204" s="6">
        <v>23</v>
      </c>
      <c r="AE204" s="6">
        <v>22</v>
      </c>
      <c r="AF204" s="7">
        <f>AD204-AE204</f>
        <v>1</v>
      </c>
      <c r="AG204" s="6">
        <v>24</v>
      </c>
      <c r="AH204" s="6">
        <v>54</v>
      </c>
      <c r="AI204" s="7">
        <f>AG204-AH204</f>
        <v>-30</v>
      </c>
      <c r="AJ204" s="6">
        <v>23</v>
      </c>
      <c r="AK204" s="6">
        <v>18</v>
      </c>
      <c r="AL204" s="7">
        <f>AJ204-AK204</f>
        <v>5</v>
      </c>
      <c r="AM204" s="6">
        <v>32</v>
      </c>
      <c r="AN204" s="6">
        <v>33</v>
      </c>
      <c r="AO204" s="7">
        <f>AM204-AN204</f>
        <v>-1</v>
      </c>
      <c r="AP204" s="6"/>
      <c r="AQ204" s="6"/>
      <c r="AS204" s="6"/>
      <c r="AT204" s="6"/>
      <c r="AV204" s="4" t="s">
        <v>1087</v>
      </c>
      <c r="AW204" s="6"/>
      <c r="AX204" s="6"/>
      <c r="AY204" s="6"/>
      <c r="AZ204" s="6"/>
      <c r="BA204" s="6"/>
      <c r="BB204" s="6"/>
      <c r="BC204" s="4"/>
      <c r="BD204" s="6"/>
      <c r="BE204" s="6"/>
      <c r="BF204" s="7"/>
      <c r="BJ204" s="50"/>
      <c r="BL204" s="50"/>
      <c r="BN204" s="50"/>
      <c r="BP204" s="50"/>
      <c r="BR204" s="50"/>
      <c r="BT204" s="50"/>
      <c r="BV204" s="50"/>
    </row>
    <row r="205" spans="2:74" x14ac:dyDescent="0.25">
      <c r="B205" s="3" t="s">
        <v>268</v>
      </c>
      <c r="C205" s="52" t="s">
        <v>323</v>
      </c>
      <c r="D205" s="39">
        <v>45714</v>
      </c>
      <c r="E205" s="3">
        <v>27</v>
      </c>
      <c r="F205" s="3" t="s">
        <v>1263</v>
      </c>
      <c r="H205" s="6">
        <v>21</v>
      </c>
      <c r="I205" s="7">
        <v>1</v>
      </c>
      <c r="J205" s="6">
        <v>23</v>
      </c>
      <c r="K205" s="7">
        <v>-1</v>
      </c>
      <c r="L205" s="6">
        <v>13</v>
      </c>
      <c r="M205" s="7">
        <v>1</v>
      </c>
      <c r="N205" s="6">
        <v>10</v>
      </c>
      <c r="O205" s="7">
        <v>0</v>
      </c>
      <c r="P205" s="6">
        <v>28</v>
      </c>
      <c r="Q205" s="7">
        <v>0</v>
      </c>
      <c r="R205" s="6"/>
      <c r="T205" s="6"/>
      <c r="V205" s="86">
        <f t="shared" si="203"/>
        <v>-2</v>
      </c>
      <c r="W205" s="7">
        <v>2</v>
      </c>
      <c r="X205" s="8">
        <f t="shared" si="204"/>
        <v>5</v>
      </c>
      <c r="Y205" s="3" t="s">
        <v>842</v>
      </c>
      <c r="AA205" s="119" t="str">
        <f t="shared" si="205"/>
        <v>Reform</v>
      </c>
      <c r="AC205" s="6"/>
      <c r="AD205" s="6"/>
      <c r="AE205" s="6"/>
      <c r="AG205" s="6"/>
      <c r="AH205" s="6"/>
      <c r="AJ205" s="6"/>
      <c r="AK205" s="6"/>
      <c r="AM205" s="6"/>
      <c r="AN205" s="6"/>
      <c r="AP205" s="6"/>
      <c r="AQ205" s="6"/>
      <c r="AS205" s="6"/>
      <c r="AT205" s="6"/>
      <c r="AW205" s="6"/>
      <c r="AX205" s="6"/>
      <c r="AY205" s="6"/>
      <c r="AZ205" s="6"/>
      <c r="BA205" s="6"/>
      <c r="BB205" s="6"/>
      <c r="BC205" s="4"/>
      <c r="BD205" s="6"/>
      <c r="BE205" s="6"/>
      <c r="BF205" s="7"/>
      <c r="BJ205" s="50"/>
      <c r="BL205" s="50"/>
      <c r="BN205" s="50"/>
      <c r="BP205" s="50"/>
      <c r="BR205" s="50"/>
      <c r="BT205" s="50"/>
      <c r="BV205" s="50"/>
    </row>
    <row r="206" spans="2:74" x14ac:dyDescent="0.25">
      <c r="B206" s="3" t="s">
        <v>268</v>
      </c>
      <c r="C206" s="52" t="s">
        <v>558</v>
      </c>
      <c r="D206" s="39">
        <v>45714</v>
      </c>
      <c r="E206" s="3">
        <v>28</v>
      </c>
      <c r="F206" s="3" t="s">
        <v>1169</v>
      </c>
      <c r="G206" s="2" t="s">
        <v>96</v>
      </c>
      <c r="H206" s="6">
        <v>22</v>
      </c>
      <c r="I206" s="7">
        <v>0</v>
      </c>
      <c r="J206" s="6">
        <v>26</v>
      </c>
      <c r="K206" s="7">
        <v>1</v>
      </c>
      <c r="L206" s="6">
        <v>13</v>
      </c>
      <c r="M206" s="7">
        <v>1</v>
      </c>
      <c r="N206" s="6">
        <v>8</v>
      </c>
      <c r="O206" s="7">
        <v>1</v>
      </c>
      <c r="P206" s="6">
        <v>25</v>
      </c>
      <c r="Q206" s="7">
        <v>-1</v>
      </c>
      <c r="R206" s="6"/>
      <c r="T206" s="6"/>
      <c r="V206" s="86">
        <f t="shared" si="203"/>
        <v>-4</v>
      </c>
      <c r="W206" s="7">
        <v>-1</v>
      </c>
      <c r="X206" s="8">
        <f t="shared" si="204"/>
        <v>-1</v>
      </c>
      <c r="Y206" s="3" t="s">
        <v>1170</v>
      </c>
      <c r="Z206" s="3" t="s">
        <v>988</v>
      </c>
      <c r="AA206" s="119" t="str">
        <f t="shared" si="205"/>
        <v>Lab</v>
      </c>
      <c r="AC206" s="6"/>
      <c r="AD206" s="6"/>
      <c r="AE206" s="6"/>
      <c r="AG206" s="6"/>
      <c r="AH206" s="6"/>
      <c r="AJ206" s="6"/>
      <c r="AK206" s="6"/>
      <c r="AM206" s="6"/>
      <c r="AN206" s="6"/>
      <c r="AP206" s="6"/>
      <c r="AQ206" s="6"/>
      <c r="AS206" s="6"/>
      <c r="AT206" s="6"/>
      <c r="AW206" s="6"/>
      <c r="AX206" s="6"/>
      <c r="AY206" s="6"/>
      <c r="AZ206" s="6"/>
      <c r="BA206" s="6"/>
      <c r="BB206" s="6"/>
      <c r="BC206" s="4"/>
      <c r="BD206" s="6"/>
      <c r="BE206" s="6"/>
      <c r="BF206" s="7"/>
      <c r="BJ206" s="50"/>
      <c r="BL206" s="50"/>
      <c r="BN206" s="50"/>
      <c r="BP206" s="50"/>
      <c r="BR206" s="50"/>
      <c r="BT206" s="50"/>
      <c r="BV206" s="50"/>
    </row>
    <row r="207" spans="2:74" x14ac:dyDescent="0.25">
      <c r="B207" s="3" t="s">
        <v>268</v>
      </c>
      <c r="C207" s="52" t="s">
        <v>681</v>
      </c>
      <c r="D207" s="39">
        <v>45714</v>
      </c>
      <c r="E207" s="3">
        <v>12</v>
      </c>
      <c r="F207" s="3" t="s">
        <v>1121</v>
      </c>
      <c r="H207" s="6">
        <v>22</v>
      </c>
      <c r="J207" s="6">
        <v>24</v>
      </c>
      <c r="L207" s="6">
        <v>14</v>
      </c>
      <c r="N207" s="6">
        <v>8</v>
      </c>
      <c r="P207" s="6">
        <v>21</v>
      </c>
      <c r="R207" s="6"/>
      <c r="T207" s="6"/>
      <c r="V207" s="6">
        <f>H207-J207</f>
        <v>-2</v>
      </c>
      <c r="X207" s="8">
        <f t="shared" si="204"/>
        <v>-3</v>
      </c>
      <c r="Y207" s="3" t="s">
        <v>842</v>
      </c>
      <c r="AA207" s="119" t="str">
        <f t="shared" si="205"/>
        <v>Lab</v>
      </c>
      <c r="AC207" s="6"/>
      <c r="AD207" s="6"/>
      <c r="AE207" s="6"/>
      <c r="AG207" s="6"/>
      <c r="AH207" s="6"/>
      <c r="AJ207" s="6"/>
      <c r="AK207" s="6"/>
      <c r="AM207" s="6"/>
      <c r="AN207" s="6"/>
      <c r="AP207" s="6"/>
      <c r="AQ207" s="6"/>
      <c r="AS207" s="6"/>
      <c r="AT207" s="6"/>
      <c r="AW207" s="6"/>
      <c r="AX207" s="6"/>
      <c r="AY207" s="6"/>
      <c r="AZ207" s="6"/>
      <c r="BA207" s="6"/>
      <c r="BB207" s="6"/>
      <c r="BC207" s="4"/>
      <c r="BD207" s="6"/>
      <c r="BE207" s="6"/>
      <c r="BF207" s="7"/>
      <c r="BJ207" s="50"/>
      <c r="BL207" s="50"/>
      <c r="BN207" s="50"/>
      <c r="BP207" s="50"/>
      <c r="BR207" s="50"/>
      <c r="BT207" s="50"/>
      <c r="BV207" s="50"/>
    </row>
    <row r="208" spans="2:74" x14ac:dyDescent="0.25">
      <c r="B208" s="3" t="s">
        <v>268</v>
      </c>
      <c r="C208" s="52" t="s">
        <v>424</v>
      </c>
      <c r="D208" s="39">
        <v>45716</v>
      </c>
      <c r="E208" s="3">
        <v>3</v>
      </c>
      <c r="F208" s="3" t="s">
        <v>1198</v>
      </c>
      <c r="H208" s="6">
        <v>24</v>
      </c>
      <c r="I208" s="7">
        <v>-1</v>
      </c>
      <c r="J208" s="6">
        <v>26</v>
      </c>
      <c r="K208" s="7">
        <v>3</v>
      </c>
      <c r="L208" s="6">
        <v>13</v>
      </c>
      <c r="M208" s="7">
        <v>-3</v>
      </c>
      <c r="N208" s="6">
        <v>7</v>
      </c>
      <c r="O208" s="7">
        <v>-1</v>
      </c>
      <c r="P208" s="6">
        <v>24</v>
      </c>
      <c r="Q208" s="7">
        <v>0</v>
      </c>
      <c r="R208" s="6"/>
      <c r="T208" s="6"/>
      <c r="V208" s="86">
        <f t="shared" si="203"/>
        <v>-2</v>
      </c>
      <c r="W208" s="7">
        <v>-4</v>
      </c>
      <c r="X208" s="8">
        <f t="shared" si="204"/>
        <v>-2</v>
      </c>
      <c r="Y208" s="3" t="s">
        <v>842</v>
      </c>
      <c r="AA208" s="119" t="str">
        <f t="shared" si="205"/>
        <v>Lab</v>
      </c>
      <c r="AC208" s="6"/>
      <c r="AD208" s="6">
        <v>15</v>
      </c>
      <c r="AE208" s="6">
        <v>35</v>
      </c>
      <c r="AF208" s="7">
        <f t="shared" ref="AF208" si="208">AD208-AE208</f>
        <v>-20</v>
      </c>
      <c r="AG208" s="6">
        <v>24</v>
      </c>
      <c r="AH208" s="6">
        <v>52</v>
      </c>
      <c r="AI208" s="7">
        <f t="shared" ref="AI208" si="209">AG208-AH208</f>
        <v>-28</v>
      </c>
      <c r="AJ208" s="6">
        <v>16</v>
      </c>
      <c r="AK208" s="6">
        <v>26</v>
      </c>
      <c r="AL208" s="7">
        <f t="shared" ref="AL208" si="210">AJ208-AK208</f>
        <v>-10</v>
      </c>
      <c r="AM208" s="6">
        <v>26</v>
      </c>
      <c r="AN208" s="6">
        <v>41</v>
      </c>
      <c r="AO208" s="7">
        <v>-14</v>
      </c>
      <c r="AP208" s="6"/>
      <c r="AQ208" s="6"/>
      <c r="AS208" s="6"/>
      <c r="AT208" s="6"/>
      <c r="AV208" s="4" t="s">
        <v>1211</v>
      </c>
      <c r="AW208" s="6">
        <v>12</v>
      </c>
      <c r="AX208" s="6">
        <v>28</v>
      </c>
      <c r="AY208" s="6"/>
      <c r="AZ208" s="6"/>
      <c r="BA208" s="6"/>
      <c r="BB208" s="6">
        <v>22</v>
      </c>
      <c r="BC208" s="4" t="s">
        <v>1303</v>
      </c>
      <c r="BD208" s="6"/>
      <c r="BE208" s="6"/>
      <c r="BF208" s="7"/>
      <c r="BJ208" s="50"/>
      <c r="BL208" s="50"/>
      <c r="BN208" s="50"/>
      <c r="BP208" s="50"/>
      <c r="BR208" s="50"/>
      <c r="BT208" s="50"/>
      <c r="BV208" s="50"/>
    </row>
    <row r="209" spans="1:74" x14ac:dyDescent="0.25">
      <c r="B209" s="3" t="s">
        <v>294</v>
      </c>
      <c r="C209" s="52" t="s">
        <v>339</v>
      </c>
      <c r="D209" s="39">
        <v>45717</v>
      </c>
      <c r="E209" s="3">
        <v>3</v>
      </c>
      <c r="F209" s="3" t="s">
        <v>1725</v>
      </c>
      <c r="G209" s="2" t="s">
        <v>1726</v>
      </c>
      <c r="H209" s="6">
        <v>23</v>
      </c>
      <c r="I209" s="7">
        <v>-5</v>
      </c>
      <c r="J209" s="6">
        <v>24</v>
      </c>
      <c r="K209" s="7">
        <v>-5</v>
      </c>
      <c r="L209" s="6">
        <v>15</v>
      </c>
      <c r="M209" s="7">
        <v>6</v>
      </c>
      <c r="N209" s="6">
        <v>7</v>
      </c>
      <c r="O209" s="7">
        <v>0</v>
      </c>
      <c r="P209" s="6">
        <v>27</v>
      </c>
      <c r="Q209" s="7">
        <v>5</v>
      </c>
      <c r="R209" s="6"/>
      <c r="T209" s="6"/>
      <c r="V209" s="86">
        <f>H209-J209</f>
        <v>-1</v>
      </c>
      <c r="W209" s="7">
        <v>0</v>
      </c>
      <c r="X209" s="8">
        <f t="shared" si="204"/>
        <v>3</v>
      </c>
      <c r="Y209" s="3" t="s">
        <v>842</v>
      </c>
      <c r="AA209" s="119" t="str">
        <f t="shared" si="205"/>
        <v>Reform</v>
      </c>
      <c r="AC209" s="6"/>
      <c r="AD209" s="6">
        <v>22</v>
      </c>
      <c r="AE209" s="6">
        <v>31</v>
      </c>
      <c r="AF209" s="7">
        <f>AD209-AE209</f>
        <v>-9</v>
      </c>
      <c r="AG209" s="6">
        <v>24</v>
      </c>
      <c r="AH209" s="6">
        <v>57</v>
      </c>
      <c r="AI209" s="7">
        <v>-34</v>
      </c>
      <c r="AJ209" s="6">
        <v>23</v>
      </c>
      <c r="AK209" s="6">
        <v>23</v>
      </c>
      <c r="AL209" s="7">
        <f>AJ209-AK209</f>
        <v>0</v>
      </c>
      <c r="AM209" s="6">
        <v>34</v>
      </c>
      <c r="AN209" s="6">
        <v>44</v>
      </c>
      <c r="AO209" s="7">
        <f>AM209-AN209</f>
        <v>-10</v>
      </c>
      <c r="AP209" s="6"/>
      <c r="AQ209" s="6"/>
      <c r="AS209" s="6"/>
      <c r="AT209" s="6"/>
      <c r="AV209" s="4" t="s">
        <v>1727</v>
      </c>
      <c r="AW209" s="6">
        <v>34</v>
      </c>
      <c r="AX209" s="6">
        <v>36</v>
      </c>
      <c r="AY209" s="6"/>
      <c r="AZ209" s="6"/>
      <c r="BA209" s="6"/>
      <c r="BB209" s="6"/>
      <c r="BC209" s="4" t="s">
        <v>1728</v>
      </c>
      <c r="BD209" s="6"/>
      <c r="BE209" s="6"/>
      <c r="BF209" s="7"/>
      <c r="BG209" s="4"/>
      <c r="BJ209" s="50"/>
      <c r="BL209" s="50"/>
      <c r="BN209" s="50"/>
      <c r="BP209" s="50"/>
      <c r="BR209" s="50"/>
      <c r="BT209" s="50"/>
      <c r="BV209" s="50"/>
    </row>
    <row r="210" spans="1:74" x14ac:dyDescent="0.25">
      <c r="B210" s="3" t="s">
        <v>294</v>
      </c>
      <c r="C210" s="52" t="s">
        <v>315</v>
      </c>
      <c r="D210" s="39">
        <v>45717</v>
      </c>
      <c r="E210" s="3">
        <v>7</v>
      </c>
      <c r="F210" s="3" t="s">
        <v>821</v>
      </c>
      <c r="H210" s="6"/>
      <c r="J210" s="6"/>
      <c r="L210" s="6"/>
      <c r="N210" s="6"/>
      <c r="P210" s="6"/>
      <c r="R210" s="6"/>
      <c r="T210" s="6"/>
      <c r="V210" s="6"/>
      <c r="Y210" s="3" t="s">
        <v>842</v>
      </c>
      <c r="AC210" s="6"/>
      <c r="AD210" s="6"/>
      <c r="AE210" s="6"/>
      <c r="AG210" s="6"/>
      <c r="AH210" s="6"/>
      <c r="AJ210" s="6"/>
      <c r="AK210" s="6"/>
      <c r="AM210" s="6"/>
      <c r="AN210" s="6"/>
      <c r="AP210" s="6"/>
      <c r="AQ210" s="6"/>
      <c r="AS210" s="6"/>
      <c r="AT210" s="6"/>
      <c r="AV210" s="4"/>
      <c r="AW210" s="6"/>
      <c r="AX210" s="6"/>
      <c r="AY210" s="6"/>
      <c r="AZ210" s="6"/>
      <c r="BA210" s="6"/>
      <c r="BB210" s="6"/>
      <c r="BC210" s="4"/>
      <c r="BD210" s="6">
        <v>19</v>
      </c>
      <c r="BE210" s="6">
        <v>60</v>
      </c>
      <c r="BF210" s="7">
        <f>BD210-BE210</f>
        <v>-41</v>
      </c>
      <c r="BG210" s="4" t="s">
        <v>871</v>
      </c>
      <c r="BJ210" s="50"/>
      <c r="BL210" s="50"/>
      <c r="BN210" s="50"/>
      <c r="BP210" s="50"/>
      <c r="BR210" s="50"/>
      <c r="BT210" s="50"/>
      <c r="BV210" s="50"/>
    </row>
    <row r="211" spans="1:74" x14ac:dyDescent="0.25">
      <c r="B211" s="3" t="s">
        <v>294</v>
      </c>
      <c r="C211" s="52" t="s">
        <v>571</v>
      </c>
      <c r="D211" s="39">
        <v>45718</v>
      </c>
      <c r="E211" s="3">
        <v>4</v>
      </c>
      <c r="F211" s="3" t="s">
        <v>821</v>
      </c>
      <c r="G211" s="2" t="s">
        <v>1119</v>
      </c>
      <c r="H211" s="6">
        <v>21</v>
      </c>
      <c r="I211" s="7">
        <v>-1</v>
      </c>
      <c r="J211" s="6">
        <v>26</v>
      </c>
      <c r="K211" s="7">
        <v>2</v>
      </c>
      <c r="L211" s="6">
        <v>14</v>
      </c>
      <c r="M211" s="7">
        <v>-2</v>
      </c>
      <c r="N211" s="6">
        <v>9</v>
      </c>
      <c r="O211" s="7">
        <v>1</v>
      </c>
      <c r="P211" s="6">
        <v>25</v>
      </c>
      <c r="Q211" s="7">
        <v>0</v>
      </c>
      <c r="R211" s="6"/>
      <c r="T211" s="6"/>
      <c r="V211" s="86">
        <f t="shared" si="203"/>
        <v>-5</v>
      </c>
      <c r="W211" s="7">
        <v>-3</v>
      </c>
      <c r="X211" s="8">
        <f>P211-J211</f>
        <v>-1</v>
      </c>
      <c r="Y211" s="3" t="s">
        <v>842</v>
      </c>
      <c r="AA211" s="119" t="str">
        <f t="shared" ref="AA211" si="211">IF((H211=MAX(H211,J211,L211,N211,P211))+(J211=MAX(H211,J211,L211,N211,P211))+(L211=MAX(H211,J211,L211,N211,P211))+(N211=MAX(H211,J211,L211,N211,P211))+(P211=MAX(H211,J211,L211,N211,P211))&gt;1,"",IF(H211=MAX(H211,J211,L211,N211,P211),H$1,IF(J211=MAX(H211,J211,L211,N211,P211),J$1,IF(L211=MAX(H211,J211,L211,N211,P211),L$1,IF(N211=MAX(H211,J211,L211,N211,P211),N$1,P$1)))))</f>
        <v>Lab</v>
      </c>
      <c r="AC211" s="6"/>
      <c r="AD211" s="6"/>
      <c r="AE211" s="6"/>
      <c r="AG211" s="6"/>
      <c r="AH211" s="6"/>
      <c r="AJ211" s="6"/>
      <c r="AK211" s="6"/>
      <c r="AM211" s="6"/>
      <c r="AN211" s="6"/>
      <c r="AP211" s="6"/>
      <c r="AQ211" s="6"/>
      <c r="AS211" s="6"/>
      <c r="AT211" s="6"/>
      <c r="AW211" s="6"/>
      <c r="AX211" s="6"/>
      <c r="AY211" s="6"/>
      <c r="AZ211" s="6"/>
      <c r="BA211" s="6"/>
      <c r="BB211" s="6"/>
      <c r="BC211" s="4"/>
      <c r="BD211" s="6"/>
      <c r="BE211" s="6"/>
      <c r="BF211" s="7"/>
      <c r="BJ211" s="50"/>
      <c r="BL211" s="50"/>
      <c r="BN211" s="50"/>
      <c r="BP211" s="50"/>
      <c r="BR211" s="50"/>
      <c r="BT211" s="50"/>
      <c r="BV211" s="50"/>
    </row>
    <row r="212" spans="1:74" x14ac:dyDescent="0.25">
      <c r="B212" s="3" t="s">
        <v>294</v>
      </c>
      <c r="C212" s="52" t="s">
        <v>583</v>
      </c>
      <c r="D212" s="39">
        <v>45719</v>
      </c>
      <c r="E212" s="3">
        <v>7</v>
      </c>
      <c r="F212" s="3" t="s">
        <v>1135</v>
      </c>
      <c r="H212" s="6"/>
      <c r="J212" s="6"/>
      <c r="L212" s="6"/>
      <c r="N212" s="6"/>
      <c r="P212" s="6"/>
      <c r="R212" s="6"/>
      <c r="T212" s="6"/>
      <c r="V212" s="6"/>
      <c r="Y212" s="3" t="s">
        <v>842</v>
      </c>
      <c r="AC212" s="6"/>
      <c r="AD212" s="6"/>
      <c r="AE212" s="6"/>
      <c r="AG212" s="6">
        <v>32</v>
      </c>
      <c r="AH212" s="6">
        <v>46</v>
      </c>
      <c r="AI212" s="7">
        <f t="shared" ref="AI212" si="212">AG212-AH212</f>
        <v>-14</v>
      </c>
      <c r="AJ212" s="6"/>
      <c r="AK212" s="6"/>
      <c r="AM212" s="6"/>
      <c r="AN212" s="6"/>
      <c r="AP212" s="6"/>
      <c r="AQ212" s="6"/>
      <c r="AS212" s="6"/>
      <c r="AT212" s="6"/>
      <c r="AV212" s="4" t="s">
        <v>1566</v>
      </c>
      <c r="AW212" s="6"/>
      <c r="AX212" s="6"/>
      <c r="AY212" s="6"/>
      <c r="AZ212" s="6"/>
      <c r="BA212" s="6"/>
      <c r="BB212" s="6"/>
      <c r="BC212" s="4"/>
      <c r="BD212" s="6"/>
      <c r="BE212" s="6"/>
      <c r="BF212" s="7"/>
      <c r="BJ212" s="50"/>
      <c r="BL212" s="50"/>
      <c r="BN212" s="50"/>
      <c r="BP212" s="50"/>
      <c r="BR212" s="50"/>
      <c r="BT212" s="50"/>
      <c r="BV212" s="50"/>
    </row>
    <row r="213" spans="1:74" x14ac:dyDescent="0.25">
      <c r="B213" s="3" t="s">
        <v>294</v>
      </c>
      <c r="C213" s="52" t="s">
        <v>694</v>
      </c>
      <c r="D213" s="39">
        <v>45720</v>
      </c>
      <c r="E213" s="3">
        <v>5</v>
      </c>
      <c r="F213" s="3" t="s">
        <v>821</v>
      </c>
      <c r="H213" s="6"/>
      <c r="J213" s="6"/>
      <c r="L213" s="6"/>
      <c r="N213" s="6"/>
      <c r="P213" s="6"/>
      <c r="R213" s="6"/>
      <c r="T213" s="6"/>
      <c r="V213" s="6"/>
      <c r="Y213" s="3" t="s">
        <v>842</v>
      </c>
      <c r="AC213" s="6"/>
      <c r="AD213" s="6">
        <v>19</v>
      </c>
      <c r="AE213" s="6">
        <v>49</v>
      </c>
      <c r="AF213" s="7">
        <f t="shared" ref="AF213" si="213">AD213-AE213</f>
        <v>-30</v>
      </c>
      <c r="AG213" s="6">
        <v>31</v>
      </c>
      <c r="AH213" s="6">
        <v>59</v>
      </c>
      <c r="AI213" s="7">
        <f t="shared" ref="AI213" si="214">AG213-AH213</f>
        <v>-28</v>
      </c>
      <c r="AJ213" s="6">
        <v>25</v>
      </c>
      <c r="AK213" s="6">
        <v>31</v>
      </c>
      <c r="AL213" s="7">
        <f>AJ213-AK213</f>
        <v>-6</v>
      </c>
      <c r="AM213" s="6">
        <v>26</v>
      </c>
      <c r="AN213" s="6">
        <v>65</v>
      </c>
      <c r="AO213" s="7">
        <f>AM213-AN213</f>
        <v>-39</v>
      </c>
      <c r="AP213" s="6">
        <v>7</v>
      </c>
      <c r="AQ213" s="6">
        <v>15</v>
      </c>
      <c r="AR213" s="7">
        <f>AP213-AQ213</f>
        <v>-8</v>
      </c>
      <c r="AS213" s="6">
        <v>5</v>
      </c>
      <c r="AT213" s="6">
        <v>14</v>
      </c>
      <c r="AU213" s="7">
        <f>AS213-AT213</f>
        <v>-9</v>
      </c>
      <c r="AV213" s="4" t="s">
        <v>931</v>
      </c>
      <c r="AW213" s="6"/>
      <c r="AX213" s="6"/>
      <c r="AY213" s="6"/>
      <c r="AZ213" s="6"/>
      <c r="BA213" s="6"/>
      <c r="BB213" s="6"/>
      <c r="BC213" s="4"/>
      <c r="BD213" s="6"/>
      <c r="BE213" s="6"/>
      <c r="BF213" s="7"/>
      <c r="BJ213" s="50"/>
      <c r="BL213" s="50"/>
      <c r="BN213" s="50"/>
      <c r="BP213" s="50"/>
      <c r="BR213" s="50"/>
      <c r="BT213" s="50"/>
      <c r="BV213" s="50"/>
    </row>
    <row r="214" spans="1:74" x14ac:dyDescent="0.25">
      <c r="B214" s="3" t="s">
        <v>294</v>
      </c>
      <c r="C214" s="52" t="s">
        <v>694</v>
      </c>
      <c r="D214" s="39">
        <v>45720</v>
      </c>
      <c r="E214" s="3">
        <v>8</v>
      </c>
      <c r="F214" s="3" t="s">
        <v>1132</v>
      </c>
      <c r="G214" s="2" t="s">
        <v>224</v>
      </c>
      <c r="H214" s="6"/>
      <c r="J214" s="6"/>
      <c r="L214" s="6"/>
      <c r="N214" s="6"/>
      <c r="P214" s="6"/>
      <c r="R214" s="6"/>
      <c r="T214" s="6"/>
      <c r="V214" s="6"/>
      <c r="Y214" s="3" t="s">
        <v>842</v>
      </c>
      <c r="AC214" s="6"/>
      <c r="AD214" s="6"/>
      <c r="AE214" s="6"/>
      <c r="AG214" s="6">
        <v>30</v>
      </c>
      <c r="AH214" s="6">
        <v>45</v>
      </c>
      <c r="AI214" s="7">
        <f>AG214-AH214</f>
        <v>-15</v>
      </c>
      <c r="AJ214" s="6"/>
      <c r="AK214" s="6"/>
      <c r="AM214" s="6"/>
      <c r="AN214" s="6"/>
      <c r="AP214" s="6"/>
      <c r="AQ214" s="6"/>
      <c r="AS214" s="6"/>
      <c r="AT214" s="6"/>
      <c r="AV214" s="4" t="s">
        <v>1287</v>
      </c>
      <c r="AW214" s="6"/>
      <c r="AX214" s="6"/>
      <c r="AY214" s="6"/>
      <c r="AZ214" s="6"/>
      <c r="BA214" s="6"/>
      <c r="BB214" s="6"/>
      <c r="BC214" s="4"/>
      <c r="BD214" s="6"/>
      <c r="BE214" s="6"/>
      <c r="BF214" s="7"/>
      <c r="BJ214" s="50"/>
      <c r="BL214" s="50"/>
      <c r="BN214" s="50"/>
      <c r="BP214" s="50"/>
      <c r="BR214" s="50"/>
      <c r="BT214" s="50"/>
      <c r="BV214" s="50"/>
    </row>
    <row r="215" spans="1:74" x14ac:dyDescent="0.25">
      <c r="B215" s="3" t="s">
        <v>294</v>
      </c>
      <c r="C215" s="52" t="s">
        <v>316</v>
      </c>
      <c r="D215" s="39">
        <v>45721</v>
      </c>
      <c r="E215" s="3">
        <v>6</v>
      </c>
      <c r="F215" s="3" t="s">
        <v>1263</v>
      </c>
      <c r="H215" s="6">
        <v>21</v>
      </c>
      <c r="I215" s="7">
        <v>0</v>
      </c>
      <c r="J215" s="6">
        <v>25</v>
      </c>
      <c r="K215" s="7">
        <v>2</v>
      </c>
      <c r="L215" s="6">
        <v>12</v>
      </c>
      <c r="M215" s="7">
        <v>-1</v>
      </c>
      <c r="N215" s="6">
        <v>10</v>
      </c>
      <c r="O215" s="7">
        <v>0</v>
      </c>
      <c r="P215" s="6">
        <v>26</v>
      </c>
      <c r="Q215" s="7">
        <v>-2</v>
      </c>
      <c r="R215" s="6"/>
      <c r="T215" s="6"/>
      <c r="V215" s="86">
        <f t="shared" si="203"/>
        <v>-4</v>
      </c>
      <c r="W215" s="7">
        <v>-2</v>
      </c>
      <c r="X215" s="8">
        <f t="shared" ref="X215:X217" si="215">P215-J215</f>
        <v>1</v>
      </c>
      <c r="Y215" s="3" t="s">
        <v>842</v>
      </c>
      <c r="AA215" s="119" t="str">
        <f t="shared" ref="AA215:AA217" si="216">IF((H215=MAX(H215,J215,L215,N215,P215))+(J215=MAX(H215,J215,L215,N215,P215))+(L215=MAX(H215,J215,L215,N215,P215))+(N215=MAX(H215,J215,L215,N215,P215))+(P215=MAX(H215,J215,L215,N215,P215))&gt;1,"",IF(H215=MAX(H215,J215,L215,N215,P215),H$1,IF(J215=MAX(H215,J215,L215,N215,P215),J$1,IF(L215=MAX(H215,J215,L215,N215,P215),L$1,IF(N215=MAX(H215,J215,L215,N215,P215),N$1,P$1)))))</f>
        <v>Reform</v>
      </c>
      <c r="AC215" s="6"/>
      <c r="AD215" s="6"/>
      <c r="AE215" s="6"/>
      <c r="AG215" s="6"/>
      <c r="AH215" s="6"/>
      <c r="AJ215" s="6"/>
      <c r="AK215" s="6"/>
      <c r="AM215" s="6"/>
      <c r="AN215" s="6"/>
      <c r="AP215" s="6"/>
      <c r="AQ215" s="6"/>
      <c r="AS215" s="6"/>
      <c r="AT215" s="6"/>
      <c r="AW215" s="6"/>
      <c r="AX215" s="6"/>
      <c r="AY215" s="6"/>
      <c r="AZ215" s="6"/>
      <c r="BA215" s="6"/>
      <c r="BB215" s="6"/>
      <c r="BC215" s="4"/>
      <c r="BD215" s="6"/>
      <c r="BE215" s="6"/>
      <c r="BF215" s="7"/>
      <c r="BJ215" s="50"/>
      <c r="BL215" s="50"/>
      <c r="BN215" s="50"/>
      <c r="BP215" s="50"/>
      <c r="BR215" s="50"/>
      <c r="BT215" s="50"/>
      <c r="BV215" s="50"/>
    </row>
    <row r="216" spans="1:74" x14ac:dyDescent="0.25">
      <c r="B216" s="3" t="s">
        <v>294</v>
      </c>
      <c r="C216" s="52" t="s">
        <v>572</v>
      </c>
      <c r="D216" s="39">
        <v>45721</v>
      </c>
      <c r="E216" s="3">
        <v>7</v>
      </c>
      <c r="F216" s="3" t="s">
        <v>1169</v>
      </c>
      <c r="G216" s="2" t="s">
        <v>96</v>
      </c>
      <c r="H216" s="6">
        <v>21</v>
      </c>
      <c r="I216" s="7">
        <v>-1</v>
      </c>
      <c r="J216" s="6">
        <v>28</v>
      </c>
      <c r="K216" s="7">
        <v>2</v>
      </c>
      <c r="L216" s="6">
        <v>13</v>
      </c>
      <c r="M216" s="7">
        <v>0</v>
      </c>
      <c r="N216" s="6">
        <v>7</v>
      </c>
      <c r="O216" s="7">
        <v>-1</v>
      </c>
      <c r="P216" s="6">
        <v>25</v>
      </c>
      <c r="Q216" s="7">
        <v>0</v>
      </c>
      <c r="R216" s="6"/>
      <c r="T216" s="6"/>
      <c r="V216" s="86">
        <f t="shared" si="203"/>
        <v>-7</v>
      </c>
      <c r="W216" s="7">
        <v>-3</v>
      </c>
      <c r="X216" s="8">
        <f t="shared" si="215"/>
        <v>-3</v>
      </c>
      <c r="Y216" s="3" t="s">
        <v>1170</v>
      </c>
      <c r="Z216" s="3" t="s">
        <v>988</v>
      </c>
      <c r="AA216" s="119" t="str">
        <f t="shared" si="216"/>
        <v>Lab</v>
      </c>
      <c r="AC216" s="6"/>
      <c r="AD216" s="6"/>
      <c r="AE216" s="6"/>
      <c r="AG216" s="6"/>
      <c r="AH216" s="6"/>
      <c r="AJ216" s="6"/>
      <c r="AK216" s="6"/>
      <c r="AM216" s="6"/>
      <c r="AN216" s="6"/>
      <c r="AP216" s="6"/>
      <c r="AQ216" s="6"/>
      <c r="AS216" s="6"/>
      <c r="AT216" s="6"/>
      <c r="AW216" s="6"/>
      <c r="AX216" s="6"/>
      <c r="AY216" s="6"/>
      <c r="AZ216" s="6"/>
      <c r="BA216" s="6"/>
      <c r="BB216" s="6"/>
      <c r="BC216" s="4"/>
      <c r="BD216" s="6"/>
      <c r="BE216" s="6"/>
      <c r="BF216" s="7"/>
      <c r="BJ216" s="50"/>
      <c r="BL216" s="50"/>
      <c r="BN216" s="50"/>
      <c r="BP216" s="50"/>
      <c r="BR216" s="50"/>
      <c r="BT216" s="50"/>
      <c r="BV216" s="50"/>
    </row>
    <row r="217" spans="1:74" x14ac:dyDescent="0.25">
      <c r="B217" s="3" t="s">
        <v>294</v>
      </c>
      <c r="C217" s="52" t="s">
        <v>657</v>
      </c>
      <c r="D217" s="39">
        <v>45721</v>
      </c>
      <c r="E217" s="3">
        <v>9</v>
      </c>
      <c r="F217" s="3" t="s">
        <v>903</v>
      </c>
      <c r="G217" s="2" t="s">
        <v>138</v>
      </c>
      <c r="H217" s="6">
        <v>20</v>
      </c>
      <c r="I217" s="7">
        <v>-1</v>
      </c>
      <c r="J217" s="6">
        <v>28</v>
      </c>
      <c r="K217" s="7">
        <v>0</v>
      </c>
      <c r="L217" s="6">
        <v>12</v>
      </c>
      <c r="M217" s="7">
        <v>0</v>
      </c>
      <c r="N217" s="6">
        <v>8</v>
      </c>
      <c r="O217" s="7">
        <v>0</v>
      </c>
      <c r="P217" s="6">
        <v>27</v>
      </c>
      <c r="Q217" s="7">
        <v>1</v>
      </c>
      <c r="R217" s="6"/>
      <c r="T217" s="6"/>
      <c r="V217" s="86">
        <f>H217-J217</f>
        <v>-8</v>
      </c>
      <c r="W217" s="7">
        <v>-1</v>
      </c>
      <c r="X217" s="8">
        <f t="shared" si="215"/>
        <v>-1</v>
      </c>
      <c r="Y217" s="3" t="s">
        <v>842</v>
      </c>
      <c r="AA217" s="119" t="str">
        <f t="shared" si="216"/>
        <v>Lab</v>
      </c>
      <c r="AC217" s="6"/>
      <c r="AD217" s="6">
        <v>19</v>
      </c>
      <c r="AE217" s="6">
        <v>36</v>
      </c>
      <c r="AF217" s="7">
        <f t="shared" ref="AF217:AF219" si="217">AD217-AE217</f>
        <v>-17</v>
      </c>
      <c r="AG217" s="6">
        <v>26</v>
      </c>
      <c r="AH217" s="6">
        <v>49</v>
      </c>
      <c r="AI217" s="7">
        <f t="shared" ref="AI217:AI219" si="218">AG217-AH217</f>
        <v>-23</v>
      </c>
      <c r="AJ217" s="6">
        <v>23</v>
      </c>
      <c r="AK217" s="6">
        <v>21</v>
      </c>
      <c r="AL217" s="7">
        <f>AJ217-AK217</f>
        <v>2</v>
      </c>
      <c r="AM217" s="6">
        <v>29</v>
      </c>
      <c r="AN217" s="6">
        <v>39</v>
      </c>
      <c r="AO217" s="7">
        <f t="shared" ref="AO217" si="219">AM217-AN217</f>
        <v>-10</v>
      </c>
      <c r="AP217" s="6"/>
      <c r="AQ217" s="6"/>
      <c r="AS217" s="6"/>
      <c r="AT217" s="6"/>
      <c r="AV217" s="4" t="s">
        <v>1127</v>
      </c>
      <c r="AW217" s="6">
        <v>13</v>
      </c>
      <c r="AX217" s="6">
        <v>28</v>
      </c>
      <c r="AY217" s="6"/>
      <c r="AZ217" s="6"/>
      <c r="BA217" s="6"/>
      <c r="BB217" s="6"/>
      <c r="BC217" s="4" t="s">
        <v>1035</v>
      </c>
      <c r="BD217" s="6"/>
      <c r="BE217" s="6"/>
      <c r="BF217" s="7"/>
      <c r="BJ217" s="50"/>
      <c r="BL217" s="50"/>
      <c r="BN217" s="50"/>
      <c r="BP217" s="50"/>
      <c r="BR217" s="50"/>
      <c r="BT217" s="50"/>
      <c r="BV217" s="50"/>
    </row>
    <row r="218" spans="1:74" x14ac:dyDescent="0.25">
      <c r="B218" s="3" t="s">
        <v>294</v>
      </c>
      <c r="C218" s="52" t="s">
        <v>425</v>
      </c>
      <c r="D218" s="39">
        <v>45721</v>
      </c>
      <c r="E218" s="3">
        <v>19</v>
      </c>
      <c r="F218" s="3" t="s">
        <v>1263</v>
      </c>
      <c r="H218" s="6"/>
      <c r="J218" s="6"/>
      <c r="L218" s="6"/>
      <c r="N218" s="6"/>
      <c r="P218" s="6"/>
      <c r="R218" s="6"/>
      <c r="T218" s="6"/>
      <c r="V218" s="6"/>
      <c r="Y218" s="3" t="s">
        <v>842</v>
      </c>
      <c r="AB218"/>
      <c r="AD218" s="6">
        <v>8.8000000000000007</v>
      </c>
      <c r="AE218" s="6">
        <v>43.3</v>
      </c>
      <c r="AF218" s="7">
        <f>AD218-AE218</f>
        <v>-34.5</v>
      </c>
      <c r="AG218" s="6">
        <v>19.600000000000001</v>
      </c>
      <c r="AH218" s="6">
        <v>50.1</v>
      </c>
      <c r="AI218" s="7">
        <f>AG218-AH218</f>
        <v>-30.5</v>
      </c>
      <c r="AJ218" s="6">
        <v>19.7</v>
      </c>
      <c r="AK218" s="6">
        <v>25.2</v>
      </c>
      <c r="AL218" s="7">
        <f>AJ218-AK218</f>
        <v>-5.5</v>
      </c>
      <c r="AM218" s="6">
        <v>25</v>
      </c>
      <c r="AN218" s="6">
        <v>40.799999999999997</v>
      </c>
      <c r="AO218" s="7">
        <f>AM218-AN218</f>
        <v>-15.799999999999997</v>
      </c>
      <c r="AP218" s="6"/>
      <c r="AQ218" s="6"/>
      <c r="AS218" s="6"/>
      <c r="AT218" s="6"/>
      <c r="AV218" s="4" t="s">
        <v>1037</v>
      </c>
      <c r="AW218" s="6"/>
      <c r="AX218" s="6"/>
      <c r="AY218" s="6"/>
      <c r="AZ218" s="6"/>
      <c r="BA218" s="6"/>
      <c r="BB218" s="6"/>
      <c r="BC218" s="4"/>
      <c r="BD218" s="6"/>
      <c r="BE218" s="6"/>
      <c r="BF218" s="7"/>
      <c r="BJ218" s="50"/>
      <c r="BL218" s="50"/>
      <c r="BN218" s="50"/>
      <c r="BP218" s="50"/>
      <c r="BR218" s="50"/>
      <c r="BT218" s="50"/>
      <c r="BV218" s="50"/>
    </row>
    <row r="219" spans="1:74" x14ac:dyDescent="0.25">
      <c r="B219" s="3" t="s">
        <v>294</v>
      </c>
      <c r="C219" s="52" t="s">
        <v>450</v>
      </c>
      <c r="D219" s="39">
        <v>45722</v>
      </c>
      <c r="E219" s="3">
        <v>11</v>
      </c>
      <c r="F219" s="3" t="s">
        <v>1173</v>
      </c>
      <c r="G219" s="2" t="s">
        <v>1569</v>
      </c>
      <c r="H219" s="6">
        <v>24</v>
      </c>
      <c r="I219" s="7">
        <v>-1</v>
      </c>
      <c r="J219" s="6">
        <v>26</v>
      </c>
      <c r="K219" s="7">
        <v>0</v>
      </c>
      <c r="L219" s="6">
        <v>14</v>
      </c>
      <c r="M219" s="7">
        <v>1</v>
      </c>
      <c r="N219" s="6">
        <v>7</v>
      </c>
      <c r="O219" s="7">
        <v>-2</v>
      </c>
      <c r="P219" s="6">
        <v>23</v>
      </c>
      <c r="Q219" s="7">
        <v>1</v>
      </c>
      <c r="R219" s="6"/>
      <c r="T219" s="6"/>
      <c r="V219" s="6">
        <f>H219-J219</f>
        <v>-2</v>
      </c>
      <c r="X219" s="8">
        <f t="shared" ref="X219:X220" si="220">P219-J219</f>
        <v>-3</v>
      </c>
      <c r="Y219" s="3" t="s">
        <v>842</v>
      </c>
      <c r="AA219" s="119" t="str">
        <f t="shared" ref="AA219:AA220" si="221">IF((H219=MAX(H219,J219,L219,N219,P219))+(J219=MAX(H219,J219,L219,N219,P219))+(L219=MAX(H219,J219,L219,N219,P219))+(N219=MAX(H219,J219,L219,N219,P219))+(P219=MAX(H219,J219,L219,N219,P219))&gt;1,"",IF(H219=MAX(H219,J219,L219,N219,P219),H$1,IF(J219=MAX(H219,J219,L219,N219,P219),J$1,IF(L219=MAX(H219,J219,L219,N219,P219),L$1,IF(N219=MAX(H219,J219,L219,N219,P219),N$1,P$1)))))</f>
        <v>Lab</v>
      </c>
      <c r="AC219" s="6"/>
      <c r="AD219" s="6">
        <v>26</v>
      </c>
      <c r="AE219" s="6">
        <v>31</v>
      </c>
      <c r="AF219" s="7">
        <f t="shared" si="217"/>
        <v>-5</v>
      </c>
      <c r="AG219" s="6">
        <v>28</v>
      </c>
      <c r="AH219" s="6">
        <v>47</v>
      </c>
      <c r="AI219" s="7">
        <f t="shared" si="218"/>
        <v>-19</v>
      </c>
      <c r="AJ219" s="6">
        <v>22</v>
      </c>
      <c r="AK219" s="6">
        <v>25</v>
      </c>
      <c r="AL219" s="7">
        <f>AJ219-AK219</f>
        <v>-3</v>
      </c>
      <c r="AM219" s="6">
        <v>33</v>
      </c>
      <c r="AN219" s="6">
        <v>42</v>
      </c>
      <c r="AO219" s="7">
        <f>AM219-AN219</f>
        <v>-9</v>
      </c>
      <c r="AP219" s="6">
        <v>10</v>
      </c>
      <c r="AQ219" s="6">
        <v>17</v>
      </c>
      <c r="AR219" s="7">
        <f>AP219-AQ219</f>
        <v>-7</v>
      </c>
      <c r="AS219" s="6">
        <v>10</v>
      </c>
      <c r="AT219" s="6">
        <v>18</v>
      </c>
      <c r="AU219" s="7">
        <f>AS219-AT219</f>
        <v>-8</v>
      </c>
      <c r="AV219" s="4" t="s">
        <v>1300</v>
      </c>
      <c r="AW219" s="6">
        <v>17</v>
      </c>
      <c r="AX219" s="6">
        <v>32</v>
      </c>
      <c r="AY219" s="6"/>
      <c r="AZ219" s="6"/>
      <c r="BA219" s="6"/>
      <c r="BB219" s="6">
        <v>28</v>
      </c>
      <c r="BC219" s="4" t="s">
        <v>1255</v>
      </c>
      <c r="BD219" s="6"/>
      <c r="BE219" s="6"/>
      <c r="BF219" s="7"/>
      <c r="BJ219" s="50"/>
      <c r="BL219" s="50"/>
      <c r="BN219" s="50"/>
      <c r="BP219" s="50"/>
      <c r="BR219" s="50"/>
      <c r="BT219" s="50"/>
      <c r="BV219" s="50"/>
    </row>
    <row r="220" spans="1:74" x14ac:dyDescent="0.25">
      <c r="B220" s="3" t="s">
        <v>294</v>
      </c>
      <c r="C220" s="52" t="s">
        <v>511</v>
      </c>
      <c r="D220" s="39">
        <v>45723</v>
      </c>
      <c r="E220" s="3">
        <v>12</v>
      </c>
      <c r="F220" s="3" t="s">
        <v>1198</v>
      </c>
      <c r="H220" s="6">
        <v>23</v>
      </c>
      <c r="I220" s="7">
        <v>-1</v>
      </c>
      <c r="J220" s="6">
        <v>25</v>
      </c>
      <c r="K220" s="7">
        <v>-1</v>
      </c>
      <c r="L220" s="6">
        <v>14</v>
      </c>
      <c r="M220" s="7">
        <v>1</v>
      </c>
      <c r="N220" s="6">
        <v>8</v>
      </c>
      <c r="O220" s="7">
        <v>1</v>
      </c>
      <c r="P220" s="6">
        <v>25</v>
      </c>
      <c r="Q220" s="7">
        <v>1</v>
      </c>
      <c r="R220" s="6"/>
      <c r="T220" s="6"/>
      <c r="V220" s="86">
        <f t="shared" si="203"/>
        <v>-2</v>
      </c>
      <c r="W220" s="7">
        <v>0</v>
      </c>
      <c r="X220" s="8">
        <f t="shared" si="220"/>
        <v>0</v>
      </c>
      <c r="Y220" s="3" t="s">
        <v>842</v>
      </c>
      <c r="AA220" s="119" t="str">
        <f t="shared" si="221"/>
        <v/>
      </c>
      <c r="AC220" s="6"/>
      <c r="AD220" s="6">
        <v>15</v>
      </c>
      <c r="AE220" s="6">
        <v>37</v>
      </c>
      <c r="AF220" s="7">
        <v>-23</v>
      </c>
      <c r="AG220" s="6">
        <v>25</v>
      </c>
      <c r="AH220" s="6">
        <v>51</v>
      </c>
      <c r="AI220" s="7">
        <v>-27</v>
      </c>
      <c r="AJ220" s="6">
        <v>17</v>
      </c>
      <c r="AK220" s="6">
        <v>25</v>
      </c>
      <c r="AL220" s="7">
        <f t="shared" ref="AL220" si="222">AJ220-AK220</f>
        <v>-8</v>
      </c>
      <c r="AM220" s="6">
        <v>25</v>
      </c>
      <c r="AN220" s="6">
        <v>43</v>
      </c>
      <c r="AO220" s="7">
        <f t="shared" ref="AO220" si="223">AM220-AN220</f>
        <v>-18</v>
      </c>
      <c r="AP220" s="6"/>
      <c r="AQ220" s="6"/>
      <c r="AS220" s="6"/>
      <c r="AT220" s="6"/>
      <c r="AV220" s="4" t="s">
        <v>1211</v>
      </c>
      <c r="AW220" s="6">
        <v>10</v>
      </c>
      <c r="AX220" s="6">
        <v>26</v>
      </c>
      <c r="AY220" s="6"/>
      <c r="AZ220" s="6"/>
      <c r="BA220" s="6"/>
      <c r="BB220" s="6">
        <v>21</v>
      </c>
      <c r="BC220" s="4" t="s">
        <v>1303</v>
      </c>
      <c r="BD220" s="6"/>
      <c r="BE220" s="6"/>
      <c r="BF220" s="7"/>
      <c r="BJ220" s="50"/>
      <c r="BL220" s="50"/>
      <c r="BN220" s="50"/>
      <c r="BP220" s="50"/>
      <c r="BR220" s="50"/>
      <c r="BT220" s="50"/>
      <c r="BV220" s="50"/>
    </row>
    <row r="221" spans="1:74" x14ac:dyDescent="0.25">
      <c r="B221" s="3" t="s">
        <v>294</v>
      </c>
      <c r="C221" s="52" t="s">
        <v>317</v>
      </c>
      <c r="D221" s="39">
        <v>45724</v>
      </c>
      <c r="E221" s="3">
        <v>11</v>
      </c>
      <c r="F221" s="3" t="s">
        <v>821</v>
      </c>
      <c r="H221" s="6"/>
      <c r="J221" s="6"/>
      <c r="L221" s="6"/>
      <c r="N221" s="6"/>
      <c r="P221" s="6"/>
      <c r="R221" s="6"/>
      <c r="T221" s="6"/>
      <c r="V221" s="6"/>
      <c r="Y221" s="3" t="s">
        <v>842</v>
      </c>
      <c r="AC221" s="6"/>
      <c r="AD221" s="6"/>
      <c r="AE221" s="6"/>
      <c r="AG221" s="6"/>
      <c r="AH221" s="6"/>
      <c r="AJ221" s="6"/>
      <c r="AK221" s="6"/>
      <c r="AM221" s="6"/>
      <c r="AN221" s="6"/>
      <c r="AP221" s="6"/>
      <c r="AQ221" s="6"/>
      <c r="AS221" s="6"/>
      <c r="AT221" s="6"/>
      <c r="AV221" s="4"/>
      <c r="AW221" s="6"/>
      <c r="AX221" s="6"/>
      <c r="AY221" s="6"/>
      <c r="AZ221" s="6"/>
      <c r="BA221" s="6"/>
      <c r="BB221" s="6"/>
      <c r="BC221" s="4"/>
      <c r="BD221" s="6">
        <v>19</v>
      </c>
      <c r="BE221" s="6">
        <v>59</v>
      </c>
      <c r="BF221" s="7">
        <f>BD221-BE221</f>
        <v>-40</v>
      </c>
      <c r="BG221" s="4" t="s">
        <v>871</v>
      </c>
      <c r="BJ221" s="50"/>
      <c r="BL221" s="50"/>
      <c r="BN221" s="50"/>
      <c r="BP221" s="50"/>
      <c r="BR221" s="50"/>
      <c r="BT221" s="50"/>
      <c r="BV221" s="50"/>
    </row>
    <row r="222" spans="1:74" x14ac:dyDescent="0.25">
      <c r="B222" s="3" t="s">
        <v>294</v>
      </c>
      <c r="C222" s="52" t="s">
        <v>669</v>
      </c>
      <c r="D222" s="39">
        <v>45725</v>
      </c>
      <c r="E222" s="3">
        <v>11</v>
      </c>
      <c r="F222" s="3" t="s">
        <v>821</v>
      </c>
      <c r="G222" s="2" t="s">
        <v>1119</v>
      </c>
      <c r="H222" s="6">
        <v>22</v>
      </c>
      <c r="I222" s="7">
        <v>1</v>
      </c>
      <c r="J222" s="6">
        <v>24</v>
      </c>
      <c r="K222" s="7">
        <v>-2</v>
      </c>
      <c r="L222" s="6">
        <v>15</v>
      </c>
      <c r="M222" s="7">
        <v>1</v>
      </c>
      <c r="N222" s="6">
        <v>9</v>
      </c>
      <c r="O222" s="7">
        <v>0</v>
      </c>
      <c r="P222" s="6">
        <v>23</v>
      </c>
      <c r="Q222" s="7">
        <v>-2</v>
      </c>
      <c r="R222" s="6"/>
      <c r="T222" s="6"/>
      <c r="V222" s="86">
        <f t="shared" si="203"/>
        <v>-2</v>
      </c>
      <c r="W222" s="7">
        <v>3</v>
      </c>
      <c r="X222" s="8">
        <f>P222-J222</f>
        <v>-1</v>
      </c>
      <c r="Y222" s="3" t="s">
        <v>842</v>
      </c>
      <c r="AA222" s="119" t="str">
        <f t="shared" ref="AA222" si="224">IF((H222=MAX(H222,J222,L222,N222,P222))+(J222=MAX(H222,J222,L222,N222,P222))+(L222=MAX(H222,J222,L222,N222,P222))+(N222=MAX(H222,J222,L222,N222,P222))+(P222=MAX(H222,J222,L222,N222,P222))&gt;1,"",IF(H222=MAX(H222,J222,L222,N222,P222),H$1,IF(J222=MAX(H222,J222,L222,N222,P222),J$1,IF(L222=MAX(H222,J222,L222,N222,P222),L$1,IF(N222=MAX(H222,J222,L222,N222,P222),N$1,P$1)))))</f>
        <v>Lab</v>
      </c>
      <c r="AC222" s="6"/>
      <c r="AD222" s="6"/>
      <c r="AE222" s="6"/>
      <c r="AG222" s="6"/>
      <c r="AH222" s="6"/>
      <c r="AJ222" s="6"/>
      <c r="AK222" s="6"/>
      <c r="AM222" s="6"/>
      <c r="AN222" s="6"/>
      <c r="AP222" s="6"/>
      <c r="AQ222" s="6"/>
      <c r="AS222" s="6"/>
      <c r="AT222" s="6"/>
      <c r="AV222" s="4"/>
      <c r="AW222" s="6"/>
      <c r="AX222" s="6"/>
      <c r="AY222" s="6"/>
      <c r="AZ222" s="6"/>
      <c r="BA222" s="6"/>
      <c r="BB222" s="6"/>
      <c r="BC222" s="4"/>
      <c r="BD222" s="6"/>
      <c r="BE222" s="6"/>
      <c r="BF222" s="7"/>
      <c r="BJ222" s="50"/>
      <c r="BL222" s="50"/>
      <c r="BN222" s="50"/>
      <c r="BP222" s="50"/>
      <c r="BR222" s="50"/>
      <c r="BT222" s="50"/>
      <c r="BV222" s="50"/>
    </row>
    <row r="223" spans="1:74" x14ac:dyDescent="0.25">
      <c r="B223" s="3" t="s">
        <v>294</v>
      </c>
      <c r="C223" s="52" t="s">
        <v>337</v>
      </c>
      <c r="D223" s="39">
        <v>45726</v>
      </c>
      <c r="E223" s="3">
        <v>12</v>
      </c>
      <c r="F223" s="3" t="s">
        <v>821</v>
      </c>
      <c r="H223" s="6"/>
      <c r="J223" s="6"/>
      <c r="L223" s="6"/>
      <c r="N223" s="6"/>
      <c r="P223" s="6"/>
      <c r="R223" s="6"/>
      <c r="T223" s="6"/>
      <c r="V223" s="6"/>
      <c r="Y223" s="3" t="s">
        <v>842</v>
      </c>
      <c r="AC223" s="6"/>
      <c r="AD223" s="6">
        <v>16</v>
      </c>
      <c r="AE223" s="6">
        <v>50</v>
      </c>
      <c r="AF223" s="7">
        <f t="shared" ref="AF223" si="225">AD223-AE223</f>
        <v>-34</v>
      </c>
      <c r="AG223" s="6">
        <v>30</v>
      </c>
      <c r="AH223" s="6">
        <v>62</v>
      </c>
      <c r="AI223" s="7">
        <f t="shared" ref="AI223" si="226">AG223-AH223</f>
        <v>-32</v>
      </c>
      <c r="AJ223" s="6">
        <v>26</v>
      </c>
      <c r="AK223" s="6">
        <v>31</v>
      </c>
      <c r="AL223" s="7">
        <f>AJ223-AK223</f>
        <v>-5</v>
      </c>
      <c r="AM223" s="6">
        <v>25</v>
      </c>
      <c r="AN223" s="6">
        <v>67</v>
      </c>
      <c r="AO223" s="7">
        <f>AM223-AN223</f>
        <v>-42</v>
      </c>
      <c r="AP223" s="6"/>
      <c r="AQ223" s="6"/>
      <c r="AS223" s="6"/>
      <c r="AT223" s="6"/>
      <c r="AV223" s="4" t="s">
        <v>931</v>
      </c>
      <c r="AW223" s="6"/>
      <c r="AX223" s="6"/>
      <c r="AY223" s="6"/>
      <c r="AZ223" s="6"/>
      <c r="BA223" s="6"/>
      <c r="BB223" s="6"/>
      <c r="BC223" s="4"/>
      <c r="BD223" s="6"/>
      <c r="BE223" s="6"/>
      <c r="BF223" s="7"/>
      <c r="BJ223" s="50"/>
      <c r="BL223" s="50"/>
      <c r="BN223" s="50"/>
      <c r="BP223" s="50"/>
      <c r="BR223" s="50"/>
      <c r="BT223" s="50"/>
      <c r="BV223" s="50"/>
    </row>
    <row r="224" spans="1:74" x14ac:dyDescent="0.25">
      <c r="A224" s="3"/>
      <c r="B224" s="3" t="s">
        <v>294</v>
      </c>
      <c r="C224" s="9" t="s">
        <v>318</v>
      </c>
      <c r="D224" s="39">
        <v>45728</v>
      </c>
      <c r="E224" s="3">
        <v>13</v>
      </c>
      <c r="F224" s="3" t="s">
        <v>1263</v>
      </c>
      <c r="H224" s="6">
        <v>21</v>
      </c>
      <c r="I224" s="7">
        <v>0</v>
      </c>
      <c r="J224" s="6">
        <v>24</v>
      </c>
      <c r="K224" s="7">
        <v>-1</v>
      </c>
      <c r="L224" s="6">
        <v>11</v>
      </c>
      <c r="M224" s="7">
        <v>-1</v>
      </c>
      <c r="N224" s="6">
        <v>10</v>
      </c>
      <c r="O224" s="7">
        <v>0</v>
      </c>
      <c r="P224" s="6">
        <v>27</v>
      </c>
      <c r="Q224" s="7">
        <v>1</v>
      </c>
      <c r="R224" s="6"/>
      <c r="T224" s="6"/>
      <c r="V224" s="86">
        <f t="shared" si="203"/>
        <v>-3</v>
      </c>
      <c r="W224" s="7">
        <v>1</v>
      </c>
      <c r="X224" s="8">
        <f t="shared" ref="X224:X225" si="227">P224-J224</f>
        <v>3</v>
      </c>
      <c r="Y224" s="3" t="s">
        <v>842</v>
      </c>
      <c r="AA224" s="119" t="str">
        <f t="shared" ref="AA224:AA225" si="228">IF((H224=MAX(H224,J224,L224,N224,P224))+(J224=MAX(H224,J224,L224,N224,P224))+(L224=MAX(H224,J224,L224,N224,P224))+(N224=MAX(H224,J224,L224,N224,P224))+(P224=MAX(H224,J224,L224,N224,P224))&gt;1,"",IF(H224=MAX(H224,J224,L224,N224,P224),H$1,IF(J224=MAX(H224,J224,L224,N224,P224),J$1,IF(L224=MAX(H224,J224,L224,N224,P224),L$1,IF(N224=MAX(H224,J224,L224,N224,P224),N$1,P$1)))))</f>
        <v>Reform</v>
      </c>
      <c r="AC224" s="6"/>
      <c r="AD224" s="6"/>
      <c r="AE224" s="6"/>
      <c r="AG224" s="6"/>
      <c r="AH224" s="6"/>
      <c r="AJ224" s="6"/>
      <c r="AK224" s="6"/>
      <c r="AM224" s="6"/>
      <c r="AN224" s="6"/>
      <c r="AP224" s="6"/>
      <c r="AQ224" s="6"/>
      <c r="AS224" s="6"/>
      <c r="AT224" s="6"/>
      <c r="AW224" s="6"/>
      <c r="AX224" s="6"/>
      <c r="AY224" s="6"/>
      <c r="AZ224" s="6"/>
      <c r="BA224" s="6"/>
      <c r="BB224" s="6"/>
      <c r="BC224" s="4"/>
      <c r="BD224" s="6"/>
      <c r="BE224" s="6"/>
      <c r="BF224" s="7"/>
      <c r="BJ224" s="50"/>
      <c r="BL224" s="7"/>
      <c r="BN224" s="50"/>
      <c r="BP224" s="50"/>
      <c r="BR224" s="50"/>
      <c r="BT224" s="50"/>
      <c r="BV224" s="50"/>
    </row>
    <row r="225" spans="1:74" x14ac:dyDescent="0.25">
      <c r="A225" s="3"/>
      <c r="B225" s="3" t="s">
        <v>294</v>
      </c>
      <c r="C225" s="9" t="s">
        <v>340</v>
      </c>
      <c r="D225" s="39">
        <v>45728</v>
      </c>
      <c r="E225" s="3">
        <v>14</v>
      </c>
      <c r="F225" s="3" t="s">
        <v>1169</v>
      </c>
      <c r="G225" s="2" t="s">
        <v>96</v>
      </c>
      <c r="H225" s="6">
        <v>22</v>
      </c>
      <c r="I225" s="7">
        <v>1</v>
      </c>
      <c r="J225" s="6">
        <v>27</v>
      </c>
      <c r="K225" s="7">
        <v>-1</v>
      </c>
      <c r="L225" s="6">
        <v>14</v>
      </c>
      <c r="M225" s="7">
        <v>1</v>
      </c>
      <c r="N225" s="6">
        <v>7</v>
      </c>
      <c r="O225" s="7">
        <v>0</v>
      </c>
      <c r="P225" s="6">
        <v>24</v>
      </c>
      <c r="Q225" s="7">
        <v>-1</v>
      </c>
      <c r="R225" s="6"/>
      <c r="T225" s="6"/>
      <c r="V225" s="86">
        <f t="shared" si="203"/>
        <v>-5</v>
      </c>
      <c r="W225" s="7">
        <v>2</v>
      </c>
      <c r="X225" s="8">
        <f t="shared" si="227"/>
        <v>-3</v>
      </c>
      <c r="Y225" s="3" t="s">
        <v>1170</v>
      </c>
      <c r="Z225" s="3" t="s">
        <v>988</v>
      </c>
      <c r="AA225" s="119" t="str">
        <f t="shared" si="228"/>
        <v>Lab</v>
      </c>
      <c r="AC225" s="6"/>
      <c r="AD225" s="6"/>
      <c r="AE225" s="6"/>
      <c r="AG225" s="6"/>
      <c r="AH225" s="6"/>
      <c r="AJ225" s="6"/>
      <c r="AK225" s="6"/>
      <c r="AM225" s="6"/>
      <c r="AN225" s="6"/>
      <c r="AP225" s="6"/>
      <c r="AQ225" s="6"/>
      <c r="AS225" s="6"/>
      <c r="AT225" s="6"/>
      <c r="AW225" s="6"/>
      <c r="AX225" s="6"/>
      <c r="AY225" s="6"/>
      <c r="AZ225" s="6"/>
      <c r="BA225" s="6"/>
      <c r="BB225" s="6"/>
      <c r="BC225" s="4"/>
      <c r="BD225" s="6"/>
      <c r="BE225" s="6"/>
      <c r="BF225" s="7"/>
      <c r="BJ225" s="50"/>
      <c r="BL225" s="7"/>
      <c r="BN225" s="50"/>
      <c r="BP225" s="50"/>
      <c r="BR225" s="50"/>
      <c r="BT225" s="50"/>
      <c r="BV225" s="50"/>
    </row>
    <row r="226" spans="1:74" x14ac:dyDescent="0.25">
      <c r="A226" s="3"/>
      <c r="B226" s="3" t="s">
        <v>294</v>
      </c>
      <c r="C226" s="9" t="s">
        <v>594</v>
      </c>
      <c r="D226" s="39">
        <v>45729</v>
      </c>
      <c r="E226" s="3"/>
      <c r="F226" s="3" t="s">
        <v>821</v>
      </c>
      <c r="H226" s="6"/>
      <c r="J226" s="6"/>
      <c r="L226" s="6"/>
      <c r="N226" s="6"/>
      <c r="P226" s="6"/>
      <c r="R226" s="6"/>
      <c r="T226" s="6"/>
      <c r="V226" s="6"/>
      <c r="Y226" s="3" t="s">
        <v>842</v>
      </c>
      <c r="AC226" s="6"/>
      <c r="AD226" s="6"/>
      <c r="AE226" s="6"/>
      <c r="AG226" s="6">
        <v>32</v>
      </c>
      <c r="AH226" s="6">
        <v>58</v>
      </c>
      <c r="AI226" s="7">
        <f t="shared" ref="AI226" si="229">AG226-AH226</f>
        <v>-26</v>
      </c>
      <c r="AJ226" s="6"/>
      <c r="AK226" s="6"/>
      <c r="AM226" s="6"/>
      <c r="AN226" s="6"/>
      <c r="AP226" s="6"/>
      <c r="AQ226" s="6"/>
      <c r="AS226" s="6"/>
      <c r="AT226" s="6"/>
      <c r="AV226" s="4" t="s">
        <v>931</v>
      </c>
      <c r="AW226" s="6"/>
      <c r="AX226" s="6"/>
      <c r="AY226" s="6"/>
      <c r="AZ226" s="6"/>
      <c r="BA226" s="6"/>
      <c r="BB226" s="6"/>
      <c r="BC226" s="4"/>
      <c r="BD226" s="6"/>
      <c r="BE226" s="6"/>
      <c r="BF226" s="7"/>
      <c r="BJ226" s="50"/>
      <c r="BL226" s="7"/>
      <c r="BN226" s="50"/>
      <c r="BP226" s="50"/>
      <c r="BR226" s="50"/>
      <c r="BT226" s="50"/>
      <c r="BV226" s="50"/>
    </row>
    <row r="227" spans="1:74" x14ac:dyDescent="0.25">
      <c r="A227" s="3"/>
      <c r="B227" s="3" t="s">
        <v>294</v>
      </c>
      <c r="C227" s="9" t="s">
        <v>526</v>
      </c>
      <c r="D227" s="39">
        <v>45729</v>
      </c>
      <c r="E227" s="3">
        <v>22</v>
      </c>
      <c r="F227" s="3" t="s">
        <v>976</v>
      </c>
      <c r="G227" s="2" t="s">
        <v>124</v>
      </c>
      <c r="H227" s="6">
        <v>24</v>
      </c>
      <c r="I227" s="7">
        <v>1</v>
      </c>
      <c r="J227" s="6">
        <v>30</v>
      </c>
      <c r="K227" s="7">
        <v>2</v>
      </c>
      <c r="L227" s="6">
        <v>10</v>
      </c>
      <c r="M227" s="7">
        <v>1</v>
      </c>
      <c r="N227" s="6">
        <v>11</v>
      </c>
      <c r="O227" s="7">
        <v>0</v>
      </c>
      <c r="P227" s="6">
        <v>19</v>
      </c>
      <c r="Q227" s="7">
        <v>-4</v>
      </c>
      <c r="R227" s="6"/>
      <c r="T227" s="6"/>
      <c r="V227" s="6">
        <f>H227-J227</f>
        <v>-6</v>
      </c>
      <c r="W227" s="7">
        <v>-1</v>
      </c>
      <c r="X227" s="8">
        <f t="shared" ref="X227:X229" si="230">P227-J227</f>
        <v>-11</v>
      </c>
      <c r="Y227" s="3" t="s">
        <v>842</v>
      </c>
      <c r="Z227" s="3" t="s">
        <v>1213</v>
      </c>
      <c r="AA227" s="119" t="str">
        <f t="shared" ref="AA227:AA229" si="231">IF((H227=MAX(H227,J227,L227,N227,P227))+(J227=MAX(H227,J227,L227,N227,P227))+(L227=MAX(H227,J227,L227,N227,P227))+(N227=MAX(H227,J227,L227,N227,P227))+(P227=MAX(H227,J227,L227,N227,P227))&gt;1,"",IF(H227=MAX(H227,J227,L227,N227,P227),H$1,IF(J227=MAX(H227,J227,L227,N227,P227),J$1,IF(L227=MAX(H227,J227,L227,N227,P227),L$1,IF(N227=MAX(H227,J227,L227,N227,P227),N$1,P$1)))))</f>
        <v>Lab</v>
      </c>
      <c r="AB227" s="3" t="s">
        <v>439</v>
      </c>
      <c r="AC227" s="6"/>
      <c r="AD227" s="6"/>
      <c r="AE227" s="6"/>
      <c r="AG227" s="6"/>
      <c r="AH227" s="6"/>
      <c r="AJ227" s="6"/>
      <c r="AK227" s="6"/>
      <c r="AM227" s="6"/>
      <c r="AN227" s="6"/>
      <c r="AP227" s="6"/>
      <c r="AQ227" s="6"/>
      <c r="AS227" s="6"/>
      <c r="AT227" s="6"/>
      <c r="AV227" s="4"/>
      <c r="AW227" s="6">
        <v>8</v>
      </c>
      <c r="AX227" s="6">
        <v>35</v>
      </c>
      <c r="AY227" s="6"/>
      <c r="AZ227" s="6"/>
      <c r="BA227" s="6"/>
      <c r="BB227" s="6">
        <v>19</v>
      </c>
      <c r="BC227" s="4" t="s">
        <v>876</v>
      </c>
      <c r="BD227" s="6"/>
      <c r="BE227" s="6"/>
      <c r="BF227" s="7"/>
      <c r="BJ227" s="50"/>
      <c r="BL227" s="7"/>
      <c r="BN227" s="50"/>
      <c r="BP227" s="50"/>
      <c r="BR227" s="50"/>
      <c r="BT227" s="50"/>
      <c r="BV227" s="50"/>
    </row>
    <row r="228" spans="1:74" x14ac:dyDescent="0.25">
      <c r="A228" s="3"/>
      <c r="B228" s="3" t="s">
        <v>294</v>
      </c>
      <c r="C228" s="9" t="s">
        <v>519</v>
      </c>
      <c r="D228" s="39">
        <v>45730</v>
      </c>
      <c r="E228" s="3">
        <v>18</v>
      </c>
      <c r="F228" s="3" t="s">
        <v>1094</v>
      </c>
      <c r="H228" s="6">
        <v>25</v>
      </c>
      <c r="I228" s="7">
        <v>0</v>
      </c>
      <c r="J228" s="6">
        <v>25</v>
      </c>
      <c r="K228" s="7">
        <v>-4</v>
      </c>
      <c r="L228" s="6">
        <v>11</v>
      </c>
      <c r="M228" s="7">
        <v>0</v>
      </c>
      <c r="N228" s="6">
        <v>9</v>
      </c>
      <c r="O228" s="7">
        <v>1</v>
      </c>
      <c r="P228" s="6">
        <v>23</v>
      </c>
      <c r="Q228" s="7">
        <v>1</v>
      </c>
      <c r="R228" s="6"/>
      <c r="T228" s="6"/>
      <c r="V228" s="6">
        <f>H228-J228</f>
        <v>0</v>
      </c>
      <c r="W228" s="7">
        <v>4</v>
      </c>
      <c r="X228" s="8">
        <f t="shared" si="230"/>
        <v>-2</v>
      </c>
      <c r="Y228" s="3" t="s">
        <v>842</v>
      </c>
      <c r="AA228" s="119" t="str">
        <f t="shared" si="231"/>
        <v/>
      </c>
      <c r="AC228" s="6"/>
      <c r="AD228" s="6">
        <v>28</v>
      </c>
      <c r="AE228" s="6">
        <v>45</v>
      </c>
      <c r="AF228" s="7">
        <f t="shared" ref="AF228:AF229" si="232">AD228-AE228</f>
        <v>-17</v>
      </c>
      <c r="AG228" s="6">
        <v>31</v>
      </c>
      <c r="AH228" s="6">
        <v>62</v>
      </c>
      <c r="AI228" s="7">
        <v>-32</v>
      </c>
      <c r="AJ228" s="6"/>
      <c r="AK228" s="6"/>
      <c r="AM228" s="6"/>
      <c r="AN228" s="6"/>
      <c r="AP228" s="6"/>
      <c r="AQ228" s="6"/>
      <c r="AS228" s="6"/>
      <c r="AT228" s="6"/>
      <c r="AV228" s="4" t="s">
        <v>1095</v>
      </c>
      <c r="AW228" s="6"/>
      <c r="AX228" s="6"/>
      <c r="AY228" s="6"/>
      <c r="AZ228" s="6"/>
      <c r="BA228" s="6"/>
      <c r="BB228" s="6"/>
      <c r="BC228" s="4"/>
      <c r="BD228" s="6"/>
      <c r="BE228" s="6"/>
      <c r="BF228" s="7"/>
      <c r="BJ228" s="50"/>
      <c r="BL228" s="7"/>
      <c r="BN228" s="50"/>
      <c r="BP228" s="50"/>
      <c r="BR228" s="50"/>
      <c r="BT228" s="50"/>
      <c r="BV228" s="50"/>
    </row>
    <row r="229" spans="1:74" x14ac:dyDescent="0.25">
      <c r="A229" s="3"/>
      <c r="B229" s="3" t="s">
        <v>294</v>
      </c>
      <c r="C229" s="9" t="s">
        <v>519</v>
      </c>
      <c r="D229" s="39">
        <v>45730</v>
      </c>
      <c r="E229" s="3">
        <v>19</v>
      </c>
      <c r="F229" s="3" t="s">
        <v>1198</v>
      </c>
      <c r="H229" s="6">
        <v>24</v>
      </c>
      <c r="I229" s="7">
        <v>1</v>
      </c>
      <c r="J229" s="6">
        <v>25</v>
      </c>
      <c r="K229" s="7">
        <v>0</v>
      </c>
      <c r="L229" s="6">
        <v>12</v>
      </c>
      <c r="M229" s="7">
        <v>-2</v>
      </c>
      <c r="N229" s="6">
        <v>7</v>
      </c>
      <c r="O229" s="7">
        <v>-1</v>
      </c>
      <c r="P229" s="6">
        <v>25</v>
      </c>
      <c r="Q229" s="7">
        <v>0</v>
      </c>
      <c r="R229" s="6"/>
      <c r="T229" s="6"/>
      <c r="V229" s="86">
        <f t="shared" si="203"/>
        <v>-1</v>
      </c>
      <c r="W229" s="7">
        <v>1</v>
      </c>
      <c r="X229" s="8">
        <f t="shared" si="230"/>
        <v>0</v>
      </c>
      <c r="Y229" s="3" t="s">
        <v>842</v>
      </c>
      <c r="AA229" s="119" t="str">
        <f t="shared" si="231"/>
        <v/>
      </c>
      <c r="AC229" s="6"/>
      <c r="AD229" s="6">
        <v>16</v>
      </c>
      <c r="AE229" s="6">
        <v>35</v>
      </c>
      <c r="AF229" s="7">
        <f t="shared" si="232"/>
        <v>-19</v>
      </c>
      <c r="AG229" s="6">
        <v>24</v>
      </c>
      <c r="AH229" s="6">
        <v>51</v>
      </c>
      <c r="AI229" s="7">
        <f t="shared" ref="AI229" si="233">AG229-AH229</f>
        <v>-27</v>
      </c>
      <c r="AJ229" s="6">
        <v>17</v>
      </c>
      <c r="AK229" s="6">
        <v>24</v>
      </c>
      <c r="AL229" s="7">
        <f t="shared" ref="AL229" si="234">AJ229-AK229</f>
        <v>-7</v>
      </c>
      <c r="AM229" s="6">
        <v>26</v>
      </c>
      <c r="AN229" s="6">
        <v>40</v>
      </c>
      <c r="AO229" s="7">
        <f t="shared" ref="AO229" si="235">AM229-AN229</f>
        <v>-14</v>
      </c>
      <c r="AP229" s="6"/>
      <c r="AQ229" s="6"/>
      <c r="AS229" s="6"/>
      <c r="AT229" s="6"/>
      <c r="AV229" s="4" t="s">
        <v>1211</v>
      </c>
      <c r="AW229" s="6">
        <v>11</v>
      </c>
      <c r="AX229" s="6">
        <v>26</v>
      </c>
      <c r="AY229" s="6"/>
      <c r="AZ229" s="6"/>
      <c r="BA229" s="6"/>
      <c r="BB229" s="6">
        <v>22</v>
      </c>
      <c r="BC229" s="4" t="s">
        <v>1303</v>
      </c>
      <c r="BD229" s="6"/>
      <c r="BE229" s="6"/>
      <c r="BF229" s="7"/>
      <c r="BJ229" s="50"/>
      <c r="BL229" s="7"/>
      <c r="BN229" s="50"/>
      <c r="BP229" s="50"/>
      <c r="BR229" s="50"/>
      <c r="BT229" s="50"/>
      <c r="BV229" s="50"/>
    </row>
    <row r="230" spans="1:74" x14ac:dyDescent="0.25">
      <c r="A230" s="3"/>
      <c r="B230" s="3" t="s">
        <v>294</v>
      </c>
      <c r="C230" s="9" t="s">
        <v>519</v>
      </c>
      <c r="D230" s="39">
        <v>45730</v>
      </c>
      <c r="E230" s="3">
        <v>26</v>
      </c>
      <c r="F230" s="3" t="s">
        <v>1132</v>
      </c>
      <c r="H230" s="6"/>
      <c r="J230" s="6"/>
      <c r="L230" s="6"/>
      <c r="N230" s="6"/>
      <c r="P230" s="6"/>
      <c r="R230" s="6"/>
      <c r="T230" s="6"/>
      <c r="V230" s="6"/>
      <c r="Y230" s="3" t="s">
        <v>842</v>
      </c>
      <c r="AC230" s="6"/>
      <c r="AD230" s="6">
        <v>18</v>
      </c>
      <c r="AE230" s="6">
        <v>44</v>
      </c>
      <c r="AF230" s="7">
        <f>AD230-AE230</f>
        <v>-26</v>
      </c>
      <c r="AG230" s="6">
        <v>29</v>
      </c>
      <c r="AH230" s="6">
        <v>46</v>
      </c>
      <c r="AI230" s="7">
        <f>AG230-AH230</f>
        <v>-17</v>
      </c>
      <c r="AJ230" s="6">
        <v>24</v>
      </c>
      <c r="AK230" s="6">
        <v>30</v>
      </c>
      <c r="AL230" s="7">
        <f>AJ230-AK230</f>
        <v>-6</v>
      </c>
      <c r="AM230" s="6">
        <v>29</v>
      </c>
      <c r="AN230" s="6">
        <v>49</v>
      </c>
      <c r="AO230" s="7">
        <f>AM230-AN230</f>
        <v>-20</v>
      </c>
      <c r="AP230" s="6"/>
      <c r="AQ230" s="6"/>
      <c r="AS230" s="6"/>
      <c r="AT230" s="6"/>
      <c r="AV230" s="4" t="s">
        <v>1133</v>
      </c>
      <c r="AW230" s="6">
        <v>16</v>
      </c>
      <c r="AX230" s="6">
        <v>33</v>
      </c>
      <c r="AY230" s="6"/>
      <c r="AZ230" s="6"/>
      <c r="BA230" s="6"/>
      <c r="BB230" s="6"/>
      <c r="BC230" s="4" t="s">
        <v>1186</v>
      </c>
      <c r="BD230" s="6"/>
      <c r="BE230" s="6"/>
      <c r="BF230" s="7"/>
      <c r="BJ230" s="50"/>
      <c r="BL230" s="7"/>
      <c r="BN230" s="50"/>
      <c r="BP230" s="50"/>
      <c r="BR230" s="50"/>
      <c r="BT230" s="50"/>
      <c r="BV230" s="50"/>
    </row>
    <row r="231" spans="1:74" x14ac:dyDescent="0.25">
      <c r="A231" s="3"/>
      <c r="B231" s="3" t="s">
        <v>294</v>
      </c>
      <c r="C231" s="9" t="s">
        <v>1631</v>
      </c>
      <c r="D231" s="39">
        <v>45730</v>
      </c>
      <c r="E231" s="54">
        <v>45767</v>
      </c>
      <c r="F231" s="3" t="s">
        <v>1198</v>
      </c>
      <c r="G231" s="2" t="s">
        <v>192</v>
      </c>
      <c r="H231" s="6">
        <v>24</v>
      </c>
      <c r="I231" s="7">
        <v>-2</v>
      </c>
      <c r="J231" s="6">
        <v>24</v>
      </c>
      <c r="K231" s="7">
        <v>-1</v>
      </c>
      <c r="L231" s="6">
        <v>13</v>
      </c>
      <c r="M231" s="7">
        <v>-1</v>
      </c>
      <c r="N231" s="6">
        <v>8</v>
      </c>
      <c r="O231" s="7">
        <v>0</v>
      </c>
      <c r="P231" s="6">
        <v>24</v>
      </c>
      <c r="Q231" s="7">
        <v>3</v>
      </c>
      <c r="R231" s="6"/>
      <c r="T231" s="6"/>
      <c r="V231" s="6">
        <f>H231-J231</f>
        <v>0</v>
      </c>
      <c r="W231" s="7">
        <v>-1</v>
      </c>
      <c r="X231" s="8">
        <f>P231-J231</f>
        <v>0</v>
      </c>
      <c r="Y231" s="3" t="s">
        <v>842</v>
      </c>
      <c r="AA231" s="119" t="str">
        <f t="shared" ref="AA231" si="236">IF((H231=MAX(H231,J231,L231,N231,P231))+(J231=MAX(H231,J231,L231,N231,P231))+(L231=MAX(H231,J231,L231,N231,P231))+(N231=MAX(H231,J231,L231,N231,P231))+(P231=MAX(H231,J231,L231,N231,P231))&gt;1,"",IF(H231=MAX(H231,J231,L231,N231,P231),H$1,IF(J231=MAX(H231,J231,L231,N231,P231),J$1,IF(L231=MAX(H231,J231,L231,N231,P231),L$1,IF(N231=MAX(H231,J231,L231,N231,P231),N$1,P$1)))))</f>
        <v/>
      </c>
      <c r="AB231" s="3" t="s">
        <v>1152</v>
      </c>
      <c r="AC231" s="6"/>
      <c r="AD231" s="6"/>
      <c r="AE231" s="6"/>
      <c r="AG231" s="6"/>
      <c r="AH231" s="6"/>
      <c r="AJ231" s="6"/>
      <c r="AK231" s="6"/>
      <c r="AM231" s="6"/>
      <c r="AN231" s="6"/>
      <c r="AP231" s="6"/>
      <c r="AQ231" s="6"/>
      <c r="AS231" s="6"/>
      <c r="AT231" s="6"/>
      <c r="AV231" s="4"/>
      <c r="AW231" s="6"/>
      <c r="AX231" s="6"/>
      <c r="AY231" s="6"/>
      <c r="AZ231" s="6"/>
      <c r="BA231" s="6"/>
      <c r="BB231" s="6"/>
      <c r="BC231" s="4"/>
      <c r="BD231" s="6"/>
      <c r="BE231" s="6"/>
      <c r="BF231" s="7"/>
      <c r="BI231">
        <v>165</v>
      </c>
      <c r="BJ231" s="50">
        <f>BI231-BI96</f>
        <v>-57</v>
      </c>
      <c r="BK231">
        <v>165</v>
      </c>
      <c r="BL231" s="50">
        <f>BK231-BK96</f>
        <v>-63</v>
      </c>
      <c r="BM231">
        <v>67</v>
      </c>
      <c r="BN231" s="50">
        <f>BM231-BM96</f>
        <v>9</v>
      </c>
      <c r="BO231">
        <v>4</v>
      </c>
      <c r="BP231" s="50">
        <f>BO231-BO96</f>
        <v>2</v>
      </c>
      <c r="BQ231">
        <v>180</v>
      </c>
      <c r="BR231" s="50">
        <f>BQ231-BQ96</f>
        <v>108</v>
      </c>
      <c r="BS231">
        <v>35</v>
      </c>
      <c r="BT231" s="50">
        <f>BS231-BS96</f>
        <v>-2</v>
      </c>
      <c r="BU231">
        <v>5</v>
      </c>
      <c r="BV231" s="50">
        <f>BU231-BU96</f>
        <v>1</v>
      </c>
    </row>
    <row r="232" spans="1:74" x14ac:dyDescent="0.25">
      <c r="A232" s="3"/>
      <c r="B232" s="3" t="s">
        <v>294</v>
      </c>
      <c r="C232" s="9" t="s">
        <v>319</v>
      </c>
      <c r="D232" s="39">
        <v>45731</v>
      </c>
      <c r="E232" s="3">
        <v>27</v>
      </c>
      <c r="F232" s="3" t="s">
        <v>821</v>
      </c>
      <c r="H232" s="6"/>
      <c r="J232" s="6"/>
      <c r="L232" s="6"/>
      <c r="N232" s="6"/>
      <c r="P232" s="6"/>
      <c r="R232" s="6"/>
      <c r="T232" s="6"/>
      <c r="V232" s="6"/>
      <c r="Y232" s="3" t="s">
        <v>842</v>
      </c>
      <c r="AC232" s="6"/>
      <c r="AD232" s="6">
        <v>17</v>
      </c>
      <c r="AE232" s="6">
        <v>47</v>
      </c>
      <c r="AF232" s="7">
        <f t="shared" ref="AF232:AF233" si="237">AD232-AE232</f>
        <v>-30</v>
      </c>
      <c r="AG232" s="6">
        <v>31</v>
      </c>
      <c r="AH232" s="6">
        <v>57</v>
      </c>
      <c r="AI232" s="7">
        <f t="shared" ref="AI232" si="238">AG232-AH232</f>
        <v>-26</v>
      </c>
      <c r="AJ232" s="6">
        <v>28</v>
      </c>
      <c r="AK232" s="6">
        <v>26</v>
      </c>
      <c r="AL232" s="7">
        <f t="shared" ref="AL232:AL233" si="239">AJ232-AK232</f>
        <v>2</v>
      </c>
      <c r="AM232" s="6"/>
      <c r="AN232" s="6"/>
      <c r="AP232" s="6"/>
      <c r="AQ232" s="6"/>
      <c r="AS232" s="6"/>
      <c r="AT232" s="6"/>
      <c r="AV232" s="4" t="s">
        <v>1037</v>
      </c>
      <c r="AW232" s="6"/>
      <c r="AX232" s="6"/>
      <c r="AY232" s="6"/>
      <c r="AZ232" s="6"/>
      <c r="BA232" s="6"/>
      <c r="BB232" s="6"/>
      <c r="BC232" s="4"/>
      <c r="BD232" s="6">
        <v>18</v>
      </c>
      <c r="BE232" s="6">
        <v>60</v>
      </c>
      <c r="BF232" s="7">
        <f>BD232-BE232</f>
        <v>-42</v>
      </c>
      <c r="BG232" s="4" t="s">
        <v>871</v>
      </c>
      <c r="BJ232" s="50"/>
      <c r="BL232" s="7"/>
      <c r="BN232" s="50"/>
      <c r="BP232" s="50"/>
      <c r="BR232" s="50"/>
      <c r="BT232" s="50"/>
      <c r="BV232" s="50"/>
    </row>
    <row r="233" spans="1:74" x14ac:dyDescent="0.25">
      <c r="A233" s="3"/>
      <c r="B233" s="3" t="s">
        <v>294</v>
      </c>
      <c r="C233" s="9" t="s">
        <v>640</v>
      </c>
      <c r="D233" s="39">
        <v>45732</v>
      </c>
      <c r="E233" s="3">
        <v>18</v>
      </c>
      <c r="F233" s="3" t="s">
        <v>821</v>
      </c>
      <c r="G233" s="2" t="s">
        <v>1119</v>
      </c>
      <c r="H233" s="6">
        <v>22</v>
      </c>
      <c r="I233" s="7">
        <v>0</v>
      </c>
      <c r="J233" s="6">
        <v>26</v>
      </c>
      <c r="K233" s="7">
        <v>2</v>
      </c>
      <c r="L233" s="6">
        <v>14</v>
      </c>
      <c r="M233" s="7">
        <v>-1</v>
      </c>
      <c r="N233" s="6">
        <v>9</v>
      </c>
      <c r="O233" s="7">
        <v>0</v>
      </c>
      <c r="P233" s="6">
        <v>24</v>
      </c>
      <c r="Q233" s="7">
        <v>1</v>
      </c>
      <c r="R233" s="6"/>
      <c r="T233" s="6"/>
      <c r="V233" s="86">
        <f t="shared" si="203"/>
        <v>-4</v>
      </c>
      <c r="W233" s="7">
        <v>-2</v>
      </c>
      <c r="X233" s="8">
        <f t="shared" ref="X233:X238" si="240">P233-J233</f>
        <v>-2</v>
      </c>
      <c r="Y233" s="3" t="s">
        <v>842</v>
      </c>
      <c r="AA233" s="119" t="str">
        <f t="shared" ref="AA233:AA238" si="241">IF((H233=MAX(H233,J233,L233,N233,P233))+(J233=MAX(H233,J233,L233,N233,P233))+(L233=MAX(H233,J233,L233,N233,P233))+(N233=MAX(H233,J233,L233,N233,P233))+(P233=MAX(H233,J233,L233,N233,P233))&gt;1,"",IF(H233=MAX(H233,J233,L233,N233,P233),H$1,IF(J233=MAX(H233,J233,L233,N233,P233),J$1,IF(L233=MAX(H233,J233,L233,N233,P233),L$1,IF(N233=MAX(H233,J233,L233,N233,P233),N$1,P$1)))))</f>
        <v>Lab</v>
      </c>
      <c r="AC233" s="6"/>
      <c r="AD233" s="6">
        <v>18</v>
      </c>
      <c r="AE233" s="6">
        <v>50</v>
      </c>
      <c r="AF233" s="7">
        <f t="shared" si="237"/>
        <v>-32</v>
      </c>
      <c r="AG233" s="6">
        <v>32</v>
      </c>
      <c r="AH233" s="6">
        <v>60</v>
      </c>
      <c r="AI233" s="7">
        <f t="shared" ref="AI233" si="242">AG233-AH233</f>
        <v>-28</v>
      </c>
      <c r="AJ233" s="6">
        <v>27</v>
      </c>
      <c r="AK233" s="6">
        <v>33</v>
      </c>
      <c r="AL233" s="7">
        <f t="shared" si="239"/>
        <v>-6</v>
      </c>
      <c r="AM233" s="6">
        <v>27</v>
      </c>
      <c r="AN233" s="6">
        <v>65</v>
      </c>
      <c r="AO233" s="7">
        <f t="shared" ref="AO233" si="243">AM233-AN233</f>
        <v>-38</v>
      </c>
      <c r="AP233" s="6">
        <v>8</v>
      </c>
      <c r="AQ233" s="6">
        <v>15</v>
      </c>
      <c r="AR233" s="7">
        <f t="shared" ref="AR233" si="244">AP233-AQ233</f>
        <v>-7</v>
      </c>
      <c r="AS233" s="6">
        <v>5</v>
      </c>
      <c r="AT233" s="6">
        <v>12</v>
      </c>
      <c r="AU233" s="7">
        <f t="shared" ref="AU233" si="245">AS233-AT233</f>
        <v>-7</v>
      </c>
      <c r="AV233" s="4" t="s">
        <v>931</v>
      </c>
      <c r="AW233" s="6"/>
      <c r="AX233" s="6"/>
      <c r="AY233" s="6"/>
      <c r="AZ233" s="6"/>
      <c r="BA233" s="6"/>
      <c r="BB233" s="6"/>
      <c r="BC233" s="4"/>
      <c r="BD233" s="6"/>
      <c r="BE233" s="6"/>
      <c r="BF233" s="7"/>
      <c r="BJ233" s="50"/>
      <c r="BL233" s="7"/>
      <c r="BN233" s="50"/>
      <c r="BP233" s="50"/>
      <c r="BR233" s="50"/>
      <c r="BT233" s="50"/>
      <c r="BV233" s="50"/>
    </row>
    <row r="234" spans="1:74" x14ac:dyDescent="0.25">
      <c r="B234" s="3" t="s">
        <v>294</v>
      </c>
      <c r="C234" s="52" t="s">
        <v>320</v>
      </c>
      <c r="D234" s="39">
        <v>45735</v>
      </c>
      <c r="E234" s="3">
        <v>20</v>
      </c>
      <c r="F234" s="3" t="s">
        <v>1263</v>
      </c>
      <c r="H234" s="6">
        <v>21</v>
      </c>
      <c r="I234" s="7">
        <v>0</v>
      </c>
      <c r="J234" s="6">
        <v>22</v>
      </c>
      <c r="K234" s="7">
        <v>-2</v>
      </c>
      <c r="L234" s="6">
        <v>14</v>
      </c>
      <c r="M234" s="7">
        <v>3</v>
      </c>
      <c r="N234" s="6">
        <v>11</v>
      </c>
      <c r="O234" s="7">
        <v>1</v>
      </c>
      <c r="P234" s="6">
        <v>27</v>
      </c>
      <c r="Q234" s="7">
        <v>0</v>
      </c>
      <c r="R234" s="6"/>
      <c r="T234" s="6"/>
      <c r="V234" s="86">
        <f t="shared" si="203"/>
        <v>-1</v>
      </c>
      <c r="W234" s="7">
        <v>2</v>
      </c>
      <c r="X234" s="8">
        <f t="shared" si="240"/>
        <v>5</v>
      </c>
      <c r="Y234" s="3" t="s">
        <v>842</v>
      </c>
      <c r="AA234" s="119" t="str">
        <f t="shared" si="241"/>
        <v>Reform</v>
      </c>
      <c r="AC234" s="6"/>
      <c r="AD234" s="6"/>
      <c r="AE234" s="6"/>
      <c r="AG234" s="6"/>
      <c r="AH234" s="6"/>
      <c r="AJ234" s="6"/>
      <c r="AK234" s="6"/>
      <c r="AM234" s="6"/>
      <c r="AN234" s="6"/>
      <c r="AP234" s="6"/>
      <c r="AQ234" s="6"/>
      <c r="AS234" s="6"/>
      <c r="AT234" s="6"/>
      <c r="AW234" s="6"/>
      <c r="AX234" s="6"/>
      <c r="AY234" s="6"/>
      <c r="AZ234" s="6"/>
      <c r="BA234" s="6"/>
      <c r="BB234" s="6"/>
      <c r="BC234" s="4"/>
      <c r="BD234" s="6"/>
      <c r="BE234" s="6"/>
      <c r="BF234" s="7"/>
      <c r="BJ234" s="50"/>
      <c r="BL234" s="7"/>
      <c r="BN234" s="50"/>
      <c r="BP234" s="50"/>
      <c r="BR234" s="50"/>
      <c r="BT234" s="50"/>
      <c r="BV234" s="50"/>
    </row>
    <row r="235" spans="1:74" x14ac:dyDescent="0.25">
      <c r="B235" s="3" t="s">
        <v>294</v>
      </c>
      <c r="C235" s="52" t="s">
        <v>641</v>
      </c>
      <c r="D235" s="39">
        <v>45735</v>
      </c>
      <c r="E235" s="3">
        <v>21</v>
      </c>
      <c r="F235" s="3" t="s">
        <v>1169</v>
      </c>
      <c r="G235" s="2" t="s">
        <v>96</v>
      </c>
      <c r="H235" s="6">
        <v>23</v>
      </c>
      <c r="I235" s="7">
        <v>1</v>
      </c>
      <c r="J235" s="6">
        <v>27</v>
      </c>
      <c r="K235" s="7">
        <v>0</v>
      </c>
      <c r="L235" s="6">
        <v>14</v>
      </c>
      <c r="M235" s="7">
        <v>0</v>
      </c>
      <c r="N235" s="6">
        <v>7</v>
      </c>
      <c r="O235" s="7">
        <v>0</v>
      </c>
      <c r="P235" s="6">
        <v>23</v>
      </c>
      <c r="Q235" s="7">
        <v>-1</v>
      </c>
      <c r="R235" s="6"/>
      <c r="T235" s="6"/>
      <c r="V235" s="86">
        <f t="shared" si="203"/>
        <v>-4</v>
      </c>
      <c r="W235" s="7">
        <v>1</v>
      </c>
      <c r="X235" s="8">
        <f t="shared" si="240"/>
        <v>-4</v>
      </c>
      <c r="Y235" s="3" t="s">
        <v>1170</v>
      </c>
      <c r="Z235" s="3" t="s">
        <v>988</v>
      </c>
      <c r="AA235" s="119" t="str">
        <f t="shared" si="241"/>
        <v>Lab</v>
      </c>
      <c r="AC235" s="6"/>
      <c r="AD235" s="6"/>
      <c r="AE235" s="6"/>
      <c r="AG235" s="6"/>
      <c r="AH235" s="6"/>
      <c r="AJ235" s="6"/>
      <c r="AK235" s="6"/>
      <c r="AM235" s="6"/>
      <c r="AN235" s="6"/>
      <c r="AP235" s="6"/>
      <c r="AQ235" s="6"/>
      <c r="AS235" s="6"/>
      <c r="AT235" s="6"/>
      <c r="AW235" s="6"/>
      <c r="AX235" s="6"/>
      <c r="AY235" s="6"/>
      <c r="AZ235" s="6"/>
      <c r="BA235" s="6"/>
      <c r="BB235" s="6"/>
      <c r="BC235" s="4"/>
      <c r="BD235" s="6"/>
      <c r="BE235" s="6"/>
      <c r="BF235" s="7"/>
      <c r="BJ235" s="50"/>
      <c r="BL235" s="7"/>
      <c r="BN235" s="50"/>
      <c r="BP235" s="50"/>
      <c r="BR235" s="50"/>
      <c r="BT235" s="50"/>
      <c r="BV235" s="50"/>
    </row>
    <row r="236" spans="1:74" x14ac:dyDescent="0.25">
      <c r="A236" s="3"/>
      <c r="B236" s="3" t="s">
        <v>294</v>
      </c>
      <c r="C236" s="9" t="s">
        <v>597</v>
      </c>
      <c r="D236" s="39">
        <v>45735</v>
      </c>
      <c r="E236" s="3">
        <v>23</v>
      </c>
      <c r="F236" s="3" t="s">
        <v>903</v>
      </c>
      <c r="G236" s="2" t="s">
        <v>138</v>
      </c>
      <c r="H236" s="6">
        <v>21</v>
      </c>
      <c r="I236" s="7">
        <v>1</v>
      </c>
      <c r="J236" s="6">
        <v>26</v>
      </c>
      <c r="K236" s="7">
        <v>-2</v>
      </c>
      <c r="L236" s="6">
        <v>13</v>
      </c>
      <c r="M236" s="7">
        <v>1</v>
      </c>
      <c r="N236" s="6">
        <v>8</v>
      </c>
      <c r="O236" s="7">
        <v>0</v>
      </c>
      <c r="P236" s="6">
        <v>26</v>
      </c>
      <c r="Q236" s="7">
        <v>-1</v>
      </c>
      <c r="R236" s="6"/>
      <c r="T236" s="6"/>
      <c r="V236" s="86">
        <f>H236-J236</f>
        <v>-5</v>
      </c>
      <c r="W236" s="7">
        <v>3</v>
      </c>
      <c r="X236" s="8">
        <f t="shared" si="240"/>
        <v>0</v>
      </c>
      <c r="Y236" s="3" t="s">
        <v>842</v>
      </c>
      <c r="AA236" s="119" t="str">
        <f t="shared" si="241"/>
        <v/>
      </c>
      <c r="AC236" s="6"/>
      <c r="AD236" s="6">
        <v>20</v>
      </c>
      <c r="AE236" s="6">
        <v>35</v>
      </c>
      <c r="AF236" s="7">
        <f t="shared" ref="AF236:AF238" si="246">AD236-AE236</f>
        <v>-15</v>
      </c>
      <c r="AG236" s="6">
        <v>24</v>
      </c>
      <c r="AH236" s="6">
        <v>53</v>
      </c>
      <c r="AI236" s="7">
        <f t="shared" ref="AI236:AI238" si="247">AG236-AH236</f>
        <v>-29</v>
      </c>
      <c r="AJ236" s="6">
        <v>22</v>
      </c>
      <c r="AK236" s="6">
        <v>21</v>
      </c>
      <c r="AL236" s="7">
        <f>AJ236-AK236</f>
        <v>1</v>
      </c>
      <c r="AM236" s="6">
        <v>28</v>
      </c>
      <c r="AN236" s="6">
        <v>40</v>
      </c>
      <c r="AO236" s="7">
        <f t="shared" ref="AO236:AO238" si="248">AM236-AN236</f>
        <v>-12</v>
      </c>
      <c r="AP236" s="6">
        <v>15</v>
      </c>
      <c r="AQ236" s="6">
        <v>18</v>
      </c>
      <c r="AR236" s="7">
        <f t="shared" ref="AR236" si="249">AP236-AQ236</f>
        <v>-3</v>
      </c>
      <c r="AS236" s="6"/>
      <c r="AT236" s="6"/>
      <c r="AV236" s="4" t="s">
        <v>1127</v>
      </c>
      <c r="AW236" s="6">
        <v>14</v>
      </c>
      <c r="AX236" s="6">
        <v>25</v>
      </c>
      <c r="AY236" s="6"/>
      <c r="AZ236" s="6"/>
      <c r="BA236" s="6"/>
      <c r="BB236" s="6"/>
      <c r="BC236" s="4" t="s">
        <v>1035</v>
      </c>
      <c r="BD236" s="6"/>
      <c r="BE236" s="6"/>
      <c r="BF236" s="7"/>
      <c r="BJ236" s="50"/>
      <c r="BL236" s="7"/>
      <c r="BN236" s="50"/>
      <c r="BP236" s="50"/>
      <c r="BR236" s="50"/>
      <c r="BT236" s="50"/>
      <c r="BV236" s="50"/>
    </row>
    <row r="237" spans="1:74" x14ac:dyDescent="0.25">
      <c r="A237" s="3"/>
      <c r="B237" s="3" t="s">
        <v>294</v>
      </c>
      <c r="C237" s="9" t="s">
        <v>585</v>
      </c>
      <c r="D237" s="39">
        <v>45737</v>
      </c>
      <c r="E237" s="3">
        <v>4</v>
      </c>
      <c r="F237" s="3" t="s">
        <v>1153</v>
      </c>
      <c r="G237" s="2" t="s">
        <v>1597</v>
      </c>
      <c r="H237" s="6">
        <v>23</v>
      </c>
      <c r="I237" s="7">
        <v>0</v>
      </c>
      <c r="J237" s="6">
        <v>23</v>
      </c>
      <c r="K237" s="7">
        <v>0</v>
      </c>
      <c r="L237" s="6">
        <v>12</v>
      </c>
      <c r="M237" s="7">
        <v>1</v>
      </c>
      <c r="N237" s="6">
        <v>9</v>
      </c>
      <c r="O237" s="7">
        <v>1</v>
      </c>
      <c r="P237" s="6">
        <v>25</v>
      </c>
      <c r="Q237" s="7">
        <v>1</v>
      </c>
      <c r="R237" s="6"/>
      <c r="T237" s="6"/>
      <c r="V237" s="86">
        <f>H237-J237</f>
        <v>0</v>
      </c>
      <c r="W237" s="7">
        <v>0</v>
      </c>
      <c r="X237" s="8">
        <f t="shared" si="240"/>
        <v>2</v>
      </c>
      <c r="Y237" s="3" t="s">
        <v>842</v>
      </c>
      <c r="AA237" s="119" t="str">
        <f t="shared" si="241"/>
        <v>Reform</v>
      </c>
      <c r="AB237" s="3" t="s">
        <v>1152</v>
      </c>
      <c r="AC237" s="6"/>
      <c r="AD237" s="6"/>
      <c r="AE237" s="6"/>
      <c r="AG237" s="6"/>
      <c r="AH237" s="6"/>
      <c r="AJ237" s="6"/>
      <c r="AK237" s="6"/>
      <c r="AM237" s="6"/>
      <c r="AN237" s="6"/>
      <c r="AP237" s="6"/>
      <c r="AQ237" s="6"/>
      <c r="AS237" s="6"/>
      <c r="AT237" s="6"/>
      <c r="AV237" s="4"/>
      <c r="AW237" s="6"/>
      <c r="AX237" s="6"/>
      <c r="AY237" s="6"/>
      <c r="AZ237" s="6"/>
      <c r="BA237" s="6"/>
      <c r="BB237" s="6"/>
      <c r="BC237" s="4"/>
      <c r="BD237" s="6"/>
      <c r="BE237" s="6"/>
      <c r="BF237" s="7"/>
      <c r="BI237">
        <v>133</v>
      </c>
      <c r="BJ237" s="50">
        <f>BI237-BI168</f>
        <v>-45</v>
      </c>
      <c r="BK237">
        <v>180</v>
      </c>
      <c r="BL237" s="50">
        <f>BK237-BK168</f>
        <v>6</v>
      </c>
      <c r="BM237">
        <v>49</v>
      </c>
      <c r="BN237" s="50">
        <f>BM237-BM168</f>
        <v>-8</v>
      </c>
      <c r="BO237">
        <v>4</v>
      </c>
      <c r="BP237" s="50">
        <f>BO237-BO168</f>
        <v>0</v>
      </c>
      <c r="BQ237">
        <v>227</v>
      </c>
      <c r="BR237" s="50">
        <f>BQ237-BQ168</f>
        <v>52</v>
      </c>
      <c r="BS237">
        <v>30</v>
      </c>
      <c r="BT237" s="50">
        <f>BS237-BS168</f>
        <v>-7</v>
      </c>
      <c r="BU237">
        <v>4</v>
      </c>
      <c r="BV237" s="50">
        <f>BU237-BU168</f>
        <v>2</v>
      </c>
    </row>
    <row r="238" spans="1:74" x14ac:dyDescent="0.25">
      <c r="A238" s="3"/>
      <c r="B238" s="3" t="s">
        <v>294</v>
      </c>
      <c r="C238" s="9" t="s">
        <v>688</v>
      </c>
      <c r="D238" s="39">
        <v>45738</v>
      </c>
      <c r="E238" s="3">
        <v>26</v>
      </c>
      <c r="F238" s="3" t="s">
        <v>1198</v>
      </c>
      <c r="H238" s="6">
        <v>25</v>
      </c>
      <c r="I238" s="7">
        <v>1</v>
      </c>
      <c r="J238" s="6">
        <v>24</v>
      </c>
      <c r="K238" s="7">
        <v>-1</v>
      </c>
      <c r="L238" s="6">
        <v>12</v>
      </c>
      <c r="M238" s="7">
        <v>0</v>
      </c>
      <c r="N238" s="6">
        <v>10</v>
      </c>
      <c r="O238" s="7">
        <v>3</v>
      </c>
      <c r="P238" s="6">
        <v>24</v>
      </c>
      <c r="Q238" s="7">
        <v>-1</v>
      </c>
      <c r="R238" s="6"/>
      <c r="T238" s="6"/>
      <c r="V238" s="86">
        <f>H238-J238</f>
        <v>1</v>
      </c>
      <c r="W238" s="7">
        <v>2</v>
      </c>
      <c r="X238" s="8">
        <f t="shared" si="240"/>
        <v>0</v>
      </c>
      <c r="Y238" s="3" t="s">
        <v>842</v>
      </c>
      <c r="AA238" s="119" t="str">
        <f t="shared" si="241"/>
        <v>Con</v>
      </c>
      <c r="AC238" s="6"/>
      <c r="AD238" s="6">
        <v>16</v>
      </c>
      <c r="AE238" s="6">
        <v>40</v>
      </c>
      <c r="AF238" s="7">
        <f t="shared" si="246"/>
        <v>-24</v>
      </c>
      <c r="AG238" s="6">
        <v>22</v>
      </c>
      <c r="AH238" s="6">
        <v>54</v>
      </c>
      <c r="AI238" s="7">
        <f t="shared" si="247"/>
        <v>-32</v>
      </c>
      <c r="AJ238" s="6">
        <v>16</v>
      </c>
      <c r="AK238" s="6">
        <v>27</v>
      </c>
      <c r="AL238" s="7">
        <f t="shared" ref="AL238" si="250">AJ238-AK238</f>
        <v>-11</v>
      </c>
      <c r="AM238" s="6">
        <v>25</v>
      </c>
      <c r="AN238" s="6">
        <v>42</v>
      </c>
      <c r="AO238" s="7">
        <f t="shared" si="248"/>
        <v>-17</v>
      </c>
      <c r="AP238" s="6"/>
      <c r="AQ238" s="6"/>
      <c r="AS238" s="6"/>
      <c r="AT238" s="6"/>
      <c r="AV238" s="4" t="s">
        <v>1211</v>
      </c>
      <c r="AW238" s="6">
        <v>12</v>
      </c>
      <c r="AX238" s="6">
        <v>25</v>
      </c>
      <c r="AY238" s="6"/>
      <c r="AZ238" s="6"/>
      <c r="BA238" s="6"/>
      <c r="BB238" s="6">
        <v>22</v>
      </c>
      <c r="BC238" s="4" t="s">
        <v>1303</v>
      </c>
      <c r="BD238" s="6"/>
      <c r="BE238" s="6"/>
      <c r="BF238" s="7"/>
      <c r="BJ238" s="50"/>
      <c r="BL238" s="7"/>
      <c r="BN238" s="50"/>
      <c r="BP238" s="50"/>
      <c r="BR238" s="50"/>
      <c r="BT238" s="50"/>
      <c r="BV238" s="50"/>
    </row>
    <row r="239" spans="1:74" x14ac:dyDescent="0.25">
      <c r="A239" s="3"/>
      <c r="B239" s="3" t="s">
        <v>294</v>
      </c>
      <c r="C239" s="9" t="s">
        <v>688</v>
      </c>
      <c r="D239" s="39">
        <v>45738</v>
      </c>
      <c r="E239" s="3">
        <v>26</v>
      </c>
      <c r="F239" s="3" t="s">
        <v>821</v>
      </c>
      <c r="H239" s="6"/>
      <c r="J239" s="6"/>
      <c r="L239" s="6"/>
      <c r="N239" s="6"/>
      <c r="P239" s="6"/>
      <c r="R239" s="6"/>
      <c r="T239" s="6"/>
      <c r="V239" s="6"/>
      <c r="Y239" s="3" t="s">
        <v>842</v>
      </c>
      <c r="AC239" s="6"/>
      <c r="AD239" s="6"/>
      <c r="AE239" s="6"/>
      <c r="AG239" s="6"/>
      <c r="AH239" s="6"/>
      <c r="AJ239" s="6"/>
      <c r="AK239" s="6"/>
      <c r="AM239" s="6"/>
      <c r="AN239" s="6"/>
      <c r="AP239" s="6"/>
      <c r="AQ239" s="6"/>
      <c r="AS239" s="6"/>
      <c r="AT239" s="6"/>
      <c r="AV239" s="4"/>
      <c r="AW239" s="6"/>
      <c r="AX239" s="6"/>
      <c r="AY239" s="6"/>
      <c r="AZ239" s="6"/>
      <c r="BA239" s="6"/>
      <c r="BB239" s="6"/>
      <c r="BC239" s="4"/>
      <c r="BD239" s="6">
        <v>19</v>
      </c>
      <c r="BE239" s="6">
        <v>60</v>
      </c>
      <c r="BF239" s="7">
        <f>BD239-BE239</f>
        <v>-41</v>
      </c>
      <c r="BG239" s="4" t="s">
        <v>871</v>
      </c>
      <c r="BJ239" s="50"/>
      <c r="BL239" s="7"/>
      <c r="BN239" s="50"/>
      <c r="BP239" s="50"/>
      <c r="BR239" s="50"/>
      <c r="BT239" s="50"/>
      <c r="BV239" s="50"/>
    </row>
    <row r="240" spans="1:74" x14ac:dyDescent="0.25">
      <c r="A240" s="3"/>
      <c r="B240" s="3" t="s">
        <v>294</v>
      </c>
      <c r="C240" s="9" t="s">
        <v>625</v>
      </c>
      <c r="D240" s="39">
        <v>45739</v>
      </c>
      <c r="E240" s="3">
        <v>25</v>
      </c>
      <c r="F240" s="3" t="s">
        <v>821</v>
      </c>
      <c r="G240" s="2" t="s">
        <v>1119</v>
      </c>
      <c r="H240" s="6">
        <v>22</v>
      </c>
      <c r="I240" s="7">
        <v>0</v>
      </c>
      <c r="J240" s="6">
        <v>23</v>
      </c>
      <c r="K240" s="7">
        <v>-3</v>
      </c>
      <c r="L240" s="6">
        <v>16</v>
      </c>
      <c r="M240" s="7">
        <v>2</v>
      </c>
      <c r="N240" s="6">
        <v>10</v>
      </c>
      <c r="O240" s="7">
        <v>1</v>
      </c>
      <c r="P240" s="6">
        <v>22</v>
      </c>
      <c r="Q240" s="7">
        <v>-2</v>
      </c>
      <c r="R240" s="6"/>
      <c r="T240" s="6"/>
      <c r="V240" s="6">
        <f t="shared" si="203"/>
        <v>-1</v>
      </c>
      <c r="W240" s="7">
        <v>3</v>
      </c>
      <c r="X240" s="8">
        <f t="shared" ref="X240:X245" si="251">P240-J240</f>
        <v>-1</v>
      </c>
      <c r="Y240" s="3" t="s">
        <v>842</v>
      </c>
      <c r="AA240" s="119" t="str">
        <f t="shared" ref="AA240:AA245" si="252">IF((H240=MAX(H240,J240,L240,N240,P240))+(J240=MAX(H240,J240,L240,N240,P240))+(L240=MAX(H240,J240,L240,N240,P240))+(N240=MAX(H240,J240,L240,N240,P240))+(P240=MAX(H240,J240,L240,N240,P240))&gt;1,"",IF(H240=MAX(H240,J240,L240,N240,P240),H$1,IF(J240=MAX(H240,J240,L240,N240,P240),J$1,IF(L240=MAX(H240,J240,L240,N240,P240),L$1,IF(N240=MAX(H240,J240,L240,N240,P240),N$1,P$1)))))</f>
        <v>Lab</v>
      </c>
      <c r="AC240" s="6"/>
      <c r="AD240" s="6"/>
      <c r="AE240" s="6"/>
      <c r="AG240" s="6"/>
      <c r="AH240" s="6"/>
      <c r="AJ240" s="6"/>
      <c r="AK240" s="6"/>
      <c r="AM240" s="6"/>
      <c r="AN240" s="6"/>
      <c r="AP240" s="6"/>
      <c r="AQ240" s="6"/>
      <c r="AS240" s="6"/>
      <c r="AT240" s="6"/>
      <c r="AV240" s="4"/>
      <c r="AW240" s="6"/>
      <c r="AX240" s="6"/>
      <c r="AY240" s="6"/>
      <c r="AZ240" s="6"/>
      <c r="BA240" s="6"/>
      <c r="BB240" s="6"/>
      <c r="BC240" s="4"/>
      <c r="BD240" s="6"/>
      <c r="BE240" s="6"/>
      <c r="BF240" s="7"/>
      <c r="BJ240" s="50"/>
      <c r="BL240" s="7"/>
      <c r="BN240" s="50"/>
      <c r="BP240" s="50"/>
      <c r="BR240" s="50"/>
      <c r="BT240" s="50"/>
      <c r="BV240" s="50"/>
    </row>
    <row r="241" spans="1:74" x14ac:dyDescent="0.25">
      <c r="A241" s="3"/>
      <c r="B241" s="3" t="s">
        <v>294</v>
      </c>
      <c r="C241" s="9" t="s">
        <v>323</v>
      </c>
      <c r="D241" s="39">
        <v>45742</v>
      </c>
      <c r="E241" s="3">
        <v>27</v>
      </c>
      <c r="F241" s="3" t="s">
        <v>1263</v>
      </c>
      <c r="H241" s="6">
        <v>22</v>
      </c>
      <c r="I241" s="7">
        <v>1</v>
      </c>
      <c r="J241" s="6">
        <v>23</v>
      </c>
      <c r="K241" s="7">
        <v>1</v>
      </c>
      <c r="L241" s="6">
        <v>12</v>
      </c>
      <c r="M241" s="7">
        <v>-2</v>
      </c>
      <c r="N241" s="6">
        <v>11</v>
      </c>
      <c r="O241" s="7">
        <v>0</v>
      </c>
      <c r="P241" s="6">
        <v>26</v>
      </c>
      <c r="Q241" s="7">
        <v>-1</v>
      </c>
      <c r="R241" s="6"/>
      <c r="T241" s="6"/>
      <c r="V241" s="86">
        <f t="shared" si="203"/>
        <v>-1</v>
      </c>
      <c r="W241" s="7">
        <v>0</v>
      </c>
      <c r="X241" s="8">
        <f t="shared" si="251"/>
        <v>3</v>
      </c>
      <c r="Y241" s="3" t="s">
        <v>842</v>
      </c>
      <c r="AA241" s="119" t="str">
        <f t="shared" si="252"/>
        <v>Reform</v>
      </c>
      <c r="AC241" s="6"/>
      <c r="AD241" s="6"/>
      <c r="AE241" s="6"/>
      <c r="AG241" s="6"/>
      <c r="AH241" s="6"/>
      <c r="AJ241" s="6"/>
      <c r="AK241" s="6"/>
      <c r="AM241" s="6"/>
      <c r="AN241" s="6"/>
      <c r="AP241" s="6"/>
      <c r="AQ241" s="6"/>
      <c r="AS241" s="6"/>
      <c r="AT241" s="6"/>
      <c r="AV241" s="4"/>
      <c r="AW241" s="6"/>
      <c r="AX241" s="6"/>
      <c r="AY241" s="6"/>
      <c r="AZ241" s="6"/>
      <c r="BA241" s="6"/>
      <c r="BB241" s="6"/>
      <c r="BC241" s="4"/>
      <c r="BD241" s="6"/>
      <c r="BE241" s="6"/>
      <c r="BF241" s="7"/>
      <c r="BJ241" s="50"/>
      <c r="BL241" s="7"/>
      <c r="BN241" s="50"/>
      <c r="BP241" s="50"/>
      <c r="BR241" s="50"/>
      <c r="BT241" s="50"/>
      <c r="BV241" s="50"/>
    </row>
    <row r="242" spans="1:74" x14ac:dyDescent="0.25">
      <c r="A242" s="3"/>
      <c r="B242" s="3" t="s">
        <v>294</v>
      </c>
      <c r="C242" s="9" t="s">
        <v>558</v>
      </c>
      <c r="D242" s="39">
        <v>45742</v>
      </c>
      <c r="E242" s="3">
        <v>28</v>
      </c>
      <c r="F242" s="3" t="s">
        <v>1169</v>
      </c>
      <c r="G242" s="2" t="s">
        <v>96</v>
      </c>
      <c r="H242" s="6">
        <v>23</v>
      </c>
      <c r="I242" s="7">
        <v>0</v>
      </c>
      <c r="J242" s="6">
        <v>25</v>
      </c>
      <c r="K242" s="7">
        <v>-2</v>
      </c>
      <c r="L242" s="6">
        <v>14</v>
      </c>
      <c r="M242" s="7">
        <v>0</v>
      </c>
      <c r="N242" s="6">
        <v>8</v>
      </c>
      <c r="O242" s="7">
        <v>1</v>
      </c>
      <c r="P242" s="6">
        <v>24</v>
      </c>
      <c r="Q242" s="7">
        <v>1</v>
      </c>
      <c r="R242" s="6"/>
      <c r="T242" s="6"/>
      <c r="V242" s="86">
        <f t="shared" si="203"/>
        <v>-2</v>
      </c>
      <c r="W242" s="7">
        <v>2</v>
      </c>
      <c r="X242" s="8">
        <f t="shared" si="251"/>
        <v>-1</v>
      </c>
      <c r="Y242" s="3" t="s">
        <v>1170</v>
      </c>
      <c r="Z242" s="3" t="s">
        <v>988</v>
      </c>
      <c r="AA242" s="119" t="str">
        <f t="shared" si="252"/>
        <v>Lab</v>
      </c>
      <c r="AC242" s="6"/>
      <c r="AD242" s="6"/>
      <c r="AE242" s="6"/>
      <c r="AG242" s="6"/>
      <c r="AH242" s="6"/>
      <c r="AJ242" s="6"/>
      <c r="AK242" s="6"/>
      <c r="AM242" s="6"/>
      <c r="AN242" s="6"/>
      <c r="AP242" s="6"/>
      <c r="AQ242" s="6"/>
      <c r="AS242" s="6"/>
      <c r="AT242" s="6"/>
      <c r="AV242" s="4"/>
      <c r="AW242" s="6"/>
      <c r="AX242" s="6"/>
      <c r="AY242" s="6"/>
      <c r="AZ242" s="6"/>
      <c r="BA242" s="6"/>
      <c r="BB242" s="6"/>
      <c r="BC242" s="4"/>
      <c r="BD242" s="6"/>
      <c r="BE242" s="6"/>
      <c r="BF242" s="7"/>
      <c r="BJ242" s="50"/>
      <c r="BL242" s="7"/>
      <c r="BN242" s="50"/>
      <c r="BP242" s="50"/>
      <c r="BR242" s="50"/>
      <c r="BT242" s="50"/>
      <c r="BV242" s="50"/>
    </row>
    <row r="243" spans="1:74" x14ac:dyDescent="0.25">
      <c r="A243" s="3"/>
      <c r="B243" s="3" t="s">
        <v>294</v>
      </c>
      <c r="C243" s="9" t="s">
        <v>558</v>
      </c>
      <c r="D243" s="39">
        <v>45742</v>
      </c>
      <c r="E243" s="3">
        <v>29</v>
      </c>
      <c r="F243" s="3" t="s">
        <v>1019</v>
      </c>
      <c r="G243" s="2" t="s">
        <v>202</v>
      </c>
      <c r="H243" s="6">
        <v>24</v>
      </c>
      <c r="I243" s="7">
        <v>2</v>
      </c>
      <c r="J243" s="6">
        <v>26</v>
      </c>
      <c r="K243" s="7">
        <v>0</v>
      </c>
      <c r="L243" s="6">
        <v>14</v>
      </c>
      <c r="M243" s="7">
        <v>2</v>
      </c>
      <c r="N243" s="6">
        <v>8</v>
      </c>
      <c r="O243" s="7">
        <v>0</v>
      </c>
      <c r="P243" s="6">
        <v>23</v>
      </c>
      <c r="Q243" s="7">
        <v>-4</v>
      </c>
      <c r="R243" s="6"/>
      <c r="T243" s="6"/>
      <c r="V243" s="6">
        <f t="shared" si="203"/>
        <v>-2</v>
      </c>
      <c r="W243" s="7">
        <v>2</v>
      </c>
      <c r="X243" s="8">
        <f t="shared" si="251"/>
        <v>-3</v>
      </c>
      <c r="Y243" s="3" t="s">
        <v>842</v>
      </c>
      <c r="AA243" s="119" t="str">
        <f t="shared" si="252"/>
        <v>Lab</v>
      </c>
      <c r="AC243" s="6"/>
      <c r="AD243" s="6">
        <v>22</v>
      </c>
      <c r="AE243" s="6">
        <v>24</v>
      </c>
      <c r="AF243" s="7">
        <f>AD243-AE243</f>
        <v>-2</v>
      </c>
      <c r="AG243" s="6">
        <v>24</v>
      </c>
      <c r="AH243" s="6">
        <v>54</v>
      </c>
      <c r="AI243" s="7">
        <f>AG243-AH243</f>
        <v>-30</v>
      </c>
      <c r="AJ243" s="6">
        <v>23</v>
      </c>
      <c r="AK243" s="6">
        <v>16</v>
      </c>
      <c r="AL243" s="7">
        <v>6</v>
      </c>
      <c r="AM243" s="6">
        <v>29</v>
      </c>
      <c r="AN243" s="6">
        <v>36</v>
      </c>
      <c r="AO243" s="7">
        <v>-6</v>
      </c>
      <c r="AP243" s="6"/>
      <c r="AQ243" s="6"/>
      <c r="AS243" s="6"/>
      <c r="AT243" s="6"/>
      <c r="AV243" s="4" t="s">
        <v>1087</v>
      </c>
      <c r="AW243" s="6"/>
      <c r="AX243" s="6"/>
      <c r="AY243" s="6"/>
      <c r="AZ243" s="6"/>
      <c r="BA243" s="6"/>
      <c r="BB243" s="6"/>
      <c r="BC243" s="4"/>
      <c r="BD243" s="6"/>
      <c r="BE243" s="6"/>
      <c r="BF243" s="7"/>
      <c r="BJ243" s="50"/>
      <c r="BL243" s="7"/>
      <c r="BN243" s="50"/>
      <c r="BP243" s="50"/>
      <c r="BR243" s="50"/>
      <c r="BT243" s="50"/>
      <c r="BV243" s="50"/>
    </row>
    <row r="244" spans="1:74" x14ac:dyDescent="0.25">
      <c r="A244" s="3"/>
      <c r="B244" s="3" t="s">
        <v>294</v>
      </c>
      <c r="C244" s="9" t="s">
        <v>681</v>
      </c>
      <c r="D244" s="39">
        <v>45742</v>
      </c>
      <c r="E244" s="3">
        <v>30</v>
      </c>
      <c r="F244" s="3" t="s">
        <v>903</v>
      </c>
      <c r="G244" s="2" t="s">
        <v>138</v>
      </c>
      <c r="H244" s="6">
        <v>22</v>
      </c>
      <c r="I244" s="7">
        <v>1</v>
      </c>
      <c r="J244" s="6">
        <v>26</v>
      </c>
      <c r="K244" s="7">
        <v>0</v>
      </c>
      <c r="L244" s="6">
        <v>12</v>
      </c>
      <c r="M244" s="7">
        <v>-1</v>
      </c>
      <c r="N244" s="6">
        <v>8</v>
      </c>
      <c r="O244" s="7">
        <v>0</v>
      </c>
      <c r="P244" s="6">
        <v>26</v>
      </c>
      <c r="Q244" s="7">
        <v>0</v>
      </c>
      <c r="R244" s="6"/>
      <c r="T244" s="6"/>
      <c r="V244" s="86">
        <f t="shared" si="203"/>
        <v>-4</v>
      </c>
      <c r="W244" s="7">
        <v>1</v>
      </c>
      <c r="X244" s="8">
        <f t="shared" si="251"/>
        <v>0</v>
      </c>
      <c r="Y244" s="3" t="s">
        <v>842</v>
      </c>
      <c r="AA244" s="119" t="str">
        <f t="shared" si="252"/>
        <v/>
      </c>
      <c r="AC244" s="6"/>
      <c r="AD244" s="6">
        <v>17</v>
      </c>
      <c r="AE244" s="6">
        <v>38</v>
      </c>
      <c r="AF244" s="7">
        <v>-20</v>
      </c>
      <c r="AG244" s="6">
        <v>22</v>
      </c>
      <c r="AH244" s="6">
        <v>54</v>
      </c>
      <c r="AI244" s="7">
        <f t="shared" ref="AI244:AI245" si="253">AG244-AH244</f>
        <v>-32</v>
      </c>
      <c r="AJ244" s="6">
        <v>20</v>
      </c>
      <c r="AK244" s="6">
        <v>22</v>
      </c>
      <c r="AL244" s="7">
        <f>AJ244-AK244</f>
        <v>-2</v>
      </c>
      <c r="AM244" s="6">
        <v>26</v>
      </c>
      <c r="AN244" s="6">
        <v>42</v>
      </c>
      <c r="AO244" s="7">
        <f t="shared" ref="AO244:AO245" si="254">AM244-AN244</f>
        <v>-16</v>
      </c>
      <c r="AP244" s="6"/>
      <c r="AQ244" s="6"/>
      <c r="AS244" s="6"/>
      <c r="AT244" s="6"/>
      <c r="AV244" s="4" t="s">
        <v>1127</v>
      </c>
      <c r="AW244" s="6">
        <v>13</v>
      </c>
      <c r="AX244" s="6">
        <v>26</v>
      </c>
      <c r="AY244" s="6"/>
      <c r="AZ244" s="6"/>
      <c r="BA244" s="6"/>
      <c r="BB244" s="6"/>
      <c r="BC244" s="4" t="s">
        <v>1035</v>
      </c>
      <c r="BD244" s="6"/>
      <c r="BE244" s="6"/>
      <c r="BF244" s="7"/>
      <c r="BJ244" s="50"/>
      <c r="BL244" s="7"/>
      <c r="BN244" s="50"/>
      <c r="BP244" s="50"/>
      <c r="BR244" s="50"/>
      <c r="BT244" s="50"/>
      <c r="BV244" s="50"/>
    </row>
    <row r="245" spans="1:74" x14ac:dyDescent="0.25">
      <c r="A245" s="3"/>
      <c r="B245" s="3" t="s">
        <v>294</v>
      </c>
      <c r="C245" s="9" t="s">
        <v>712</v>
      </c>
      <c r="D245" s="39">
        <v>45744</v>
      </c>
      <c r="E245" s="3">
        <v>2</v>
      </c>
      <c r="F245" s="3" t="s">
        <v>1198</v>
      </c>
      <c r="H245" s="6">
        <v>26</v>
      </c>
      <c r="I245" s="7">
        <v>1</v>
      </c>
      <c r="J245" s="6">
        <v>21</v>
      </c>
      <c r="K245" s="7">
        <v>-3</v>
      </c>
      <c r="L245" s="6">
        <v>13</v>
      </c>
      <c r="M245" s="7">
        <v>1</v>
      </c>
      <c r="N245" s="6">
        <v>7</v>
      </c>
      <c r="O245" s="7">
        <v>-3</v>
      </c>
      <c r="P245" s="6">
        <v>25</v>
      </c>
      <c r="Q245" s="7">
        <v>1</v>
      </c>
      <c r="R245" s="6"/>
      <c r="T245" s="6"/>
      <c r="V245" s="86">
        <f t="shared" si="203"/>
        <v>5</v>
      </c>
      <c r="W245" s="7">
        <v>4</v>
      </c>
      <c r="X245" s="8">
        <f t="shared" si="251"/>
        <v>4</v>
      </c>
      <c r="Y245" s="3" t="s">
        <v>842</v>
      </c>
      <c r="AA245" s="119" t="str">
        <f t="shared" si="252"/>
        <v>Con</v>
      </c>
      <c r="AC245" s="6"/>
      <c r="AD245" s="6">
        <v>15</v>
      </c>
      <c r="AE245" s="6">
        <v>36</v>
      </c>
      <c r="AF245" s="7">
        <v>-22</v>
      </c>
      <c r="AG245" s="6">
        <v>21</v>
      </c>
      <c r="AH245" s="6">
        <v>56</v>
      </c>
      <c r="AI245" s="7">
        <f t="shared" si="253"/>
        <v>-35</v>
      </c>
      <c r="AJ245" s="6">
        <v>17</v>
      </c>
      <c r="AK245" s="6">
        <v>27</v>
      </c>
      <c r="AL245" s="7">
        <v>-11</v>
      </c>
      <c r="AM245" s="6">
        <v>26</v>
      </c>
      <c r="AN245" s="6">
        <v>41</v>
      </c>
      <c r="AO245" s="7">
        <f t="shared" si="254"/>
        <v>-15</v>
      </c>
      <c r="AP245" s="6"/>
      <c r="AQ245" s="6"/>
      <c r="AS245" s="6"/>
      <c r="AT245" s="6"/>
      <c r="AV245" s="4" t="s">
        <v>1211</v>
      </c>
      <c r="AW245" s="6">
        <v>11</v>
      </c>
      <c r="AX245" s="6">
        <v>22</v>
      </c>
      <c r="AY245" s="6"/>
      <c r="AZ245" s="6"/>
      <c r="BA245" s="6"/>
      <c r="BB245" s="6">
        <v>22</v>
      </c>
      <c r="BC245" s="4" t="s">
        <v>1303</v>
      </c>
      <c r="BD245" s="6"/>
      <c r="BE245" s="6"/>
      <c r="BF245" s="7"/>
      <c r="BJ245" s="50"/>
      <c r="BL245" s="7"/>
      <c r="BN245" s="50"/>
      <c r="BP245" s="50"/>
      <c r="BR245" s="50"/>
      <c r="BT245" s="50"/>
      <c r="BV245" s="50"/>
    </row>
    <row r="246" spans="1:74" x14ac:dyDescent="0.25">
      <c r="A246" s="3"/>
      <c r="B246" s="3" t="s">
        <v>294</v>
      </c>
      <c r="C246" s="9" t="s">
        <v>702</v>
      </c>
      <c r="D246" s="39">
        <v>45745</v>
      </c>
      <c r="E246" s="3">
        <v>1</v>
      </c>
      <c r="F246" s="3" t="s">
        <v>821</v>
      </c>
      <c r="H246" s="6"/>
      <c r="J246" s="6"/>
      <c r="L246" s="6"/>
      <c r="N246" s="6"/>
      <c r="P246" s="6"/>
      <c r="R246" s="6"/>
      <c r="T246" s="6"/>
      <c r="V246" s="6"/>
      <c r="Y246" s="3" t="s">
        <v>842</v>
      </c>
      <c r="AC246" s="6"/>
      <c r="AD246" s="6"/>
      <c r="AE246" s="6"/>
      <c r="AG246" s="6"/>
      <c r="AH246" s="6"/>
      <c r="AJ246" s="6"/>
      <c r="AK246" s="6"/>
      <c r="AM246" s="6"/>
      <c r="AN246" s="6"/>
      <c r="AP246" s="6"/>
      <c r="AQ246" s="6"/>
      <c r="AS246" s="6"/>
      <c r="AT246" s="6"/>
      <c r="AV246" s="4"/>
      <c r="AW246" s="6"/>
      <c r="AX246" s="6"/>
      <c r="AY246" s="6"/>
      <c r="AZ246" s="6"/>
      <c r="BA246" s="6"/>
      <c r="BB246" s="6"/>
      <c r="BC246" s="4"/>
      <c r="BD246" s="6">
        <v>14</v>
      </c>
      <c r="BE246" s="6">
        <v>68</v>
      </c>
      <c r="BF246" s="7">
        <f>BD246-BE246</f>
        <v>-54</v>
      </c>
      <c r="BG246" s="4" t="s">
        <v>871</v>
      </c>
      <c r="BJ246" s="50"/>
      <c r="BL246" s="7"/>
      <c r="BN246" s="50"/>
      <c r="BP246" s="50"/>
      <c r="BR246" s="50"/>
      <c r="BT246" s="50"/>
      <c r="BV246" s="50"/>
    </row>
    <row r="247" spans="1:74" x14ac:dyDescent="0.25">
      <c r="A247" s="3"/>
      <c r="B247" s="3" t="s">
        <v>294</v>
      </c>
      <c r="C247" s="9" t="s">
        <v>587</v>
      </c>
      <c r="D247" s="39">
        <v>45746</v>
      </c>
      <c r="E247" s="3">
        <v>1</v>
      </c>
      <c r="F247" s="3" t="s">
        <v>821</v>
      </c>
      <c r="G247" s="2" t="s">
        <v>1119</v>
      </c>
      <c r="H247" s="6">
        <v>21</v>
      </c>
      <c r="I247" s="7">
        <v>-1</v>
      </c>
      <c r="J247" s="6">
        <v>24</v>
      </c>
      <c r="K247" s="7">
        <v>1</v>
      </c>
      <c r="L247" s="6">
        <v>14</v>
      </c>
      <c r="M247" s="7">
        <v>-2</v>
      </c>
      <c r="N247" s="6">
        <v>11</v>
      </c>
      <c r="O247" s="7">
        <v>1</v>
      </c>
      <c r="P247" s="6">
        <v>23</v>
      </c>
      <c r="Q247" s="7">
        <v>1</v>
      </c>
      <c r="R247" s="6"/>
      <c r="T247" s="6"/>
      <c r="V247" s="86">
        <f t="shared" si="203"/>
        <v>-3</v>
      </c>
      <c r="W247" s="7">
        <v>-2</v>
      </c>
      <c r="X247" s="8">
        <f>P247-J247</f>
        <v>-1</v>
      </c>
      <c r="Y247" s="3" t="s">
        <v>842</v>
      </c>
      <c r="AA247" s="119" t="str">
        <f t="shared" ref="AA247" si="255">IF((H247=MAX(H247,J247,L247,N247,P247))+(J247=MAX(H247,J247,L247,N247,P247))+(L247=MAX(H247,J247,L247,N247,P247))+(N247=MAX(H247,J247,L247,N247,P247))+(P247=MAX(H247,J247,L247,N247,P247))&gt;1,"",IF(H247=MAX(H247,J247,L247,N247,P247),H$1,IF(J247=MAX(H247,J247,L247,N247,P247),J$1,IF(L247=MAX(H247,J247,L247,N247,P247),L$1,IF(N247=MAX(H247,J247,L247,N247,P247),N$1,P$1)))))</f>
        <v>Lab</v>
      </c>
      <c r="AC247" s="6"/>
      <c r="AD247" s="6"/>
      <c r="AE247" s="6"/>
      <c r="AG247" s="6"/>
      <c r="AH247" s="6"/>
      <c r="AJ247" s="6"/>
      <c r="AK247" s="6"/>
      <c r="AM247" s="6"/>
      <c r="AN247" s="6"/>
      <c r="AP247" s="6"/>
      <c r="AQ247" s="6"/>
      <c r="AS247" s="6"/>
      <c r="AT247" s="6"/>
      <c r="AV247" s="4"/>
      <c r="AW247" s="6"/>
      <c r="AX247" s="6"/>
      <c r="AY247" s="6"/>
      <c r="AZ247" s="6"/>
      <c r="BA247" s="6"/>
      <c r="BB247" s="6"/>
      <c r="BC247" s="4"/>
      <c r="BD247" s="6"/>
      <c r="BE247" s="6"/>
      <c r="BF247" s="7"/>
      <c r="BJ247" s="50"/>
      <c r="BL247" s="7"/>
      <c r="BN247" s="50"/>
      <c r="BP247" s="50"/>
      <c r="BR247" s="50"/>
      <c r="BT247" s="50"/>
      <c r="BV247" s="50"/>
    </row>
    <row r="248" spans="1:74" x14ac:dyDescent="0.25">
      <c r="A248" s="3"/>
      <c r="B248" s="3" t="s">
        <v>269</v>
      </c>
      <c r="C248" s="9" t="s">
        <v>1162</v>
      </c>
      <c r="E248" s="3">
        <v>6</v>
      </c>
      <c r="F248" s="3" t="s">
        <v>1173</v>
      </c>
      <c r="G248" s="2" t="s">
        <v>192</v>
      </c>
      <c r="H248" s="6"/>
      <c r="J248" s="6"/>
      <c r="L248" s="6"/>
      <c r="N248" s="6"/>
      <c r="P248" s="6"/>
      <c r="R248" s="6"/>
      <c r="T248" s="6"/>
      <c r="V248" s="6"/>
      <c r="Y248" s="3" t="s">
        <v>1162</v>
      </c>
      <c r="AB248" s="3" t="s">
        <v>1305</v>
      </c>
      <c r="AC248" s="6"/>
      <c r="AD248" s="6"/>
      <c r="AE248" s="6"/>
      <c r="AG248" s="6"/>
      <c r="AH248" s="6"/>
      <c r="AJ248" s="6"/>
      <c r="AK248" s="6"/>
      <c r="AM248" s="6"/>
      <c r="AN248" s="6"/>
      <c r="AP248" s="6"/>
      <c r="AQ248" s="6"/>
      <c r="AS248" s="6"/>
      <c r="AT248" s="6"/>
      <c r="AV248" s="4"/>
      <c r="AW248" s="6"/>
      <c r="AX248" s="6"/>
      <c r="AY248" s="6"/>
      <c r="AZ248" s="6"/>
      <c r="BA248" s="6"/>
      <c r="BB248" s="6"/>
      <c r="BC248" s="4"/>
      <c r="BD248" s="6"/>
      <c r="BE248" s="6"/>
      <c r="BF248" s="7"/>
      <c r="BI248">
        <v>136</v>
      </c>
      <c r="BJ248" s="50">
        <f>BI248-BI184</f>
        <v>-54</v>
      </c>
      <c r="BK248">
        <v>218</v>
      </c>
      <c r="BL248" s="50">
        <f>BK248-BK184</f>
        <v>18</v>
      </c>
      <c r="BM248">
        <v>70</v>
      </c>
      <c r="BN248" s="50">
        <f>BM248-BM184</f>
        <v>0</v>
      </c>
      <c r="BO248">
        <v>5</v>
      </c>
      <c r="BP248" s="50">
        <f>BO248-BO184</f>
        <v>-2</v>
      </c>
      <c r="BQ248">
        <v>135</v>
      </c>
      <c r="BR248" s="50">
        <f>BQ248-BQ184</f>
        <v>33</v>
      </c>
      <c r="BS248">
        <v>41</v>
      </c>
      <c r="BT248" s="50">
        <f>BS248-BS184</f>
        <v>-1</v>
      </c>
      <c r="BU248">
        <v>3</v>
      </c>
      <c r="BV248" s="50">
        <f>BU248-BU184</f>
        <v>-1</v>
      </c>
    </row>
    <row r="249" spans="1:74" x14ac:dyDescent="0.25">
      <c r="A249" s="3"/>
      <c r="B249" s="3" t="s">
        <v>269</v>
      </c>
      <c r="C249" s="9" t="s">
        <v>570</v>
      </c>
      <c r="D249" s="39">
        <v>45749</v>
      </c>
      <c r="E249" s="3">
        <v>4</v>
      </c>
      <c r="F249" s="3" t="s">
        <v>1263</v>
      </c>
      <c r="H249" s="6">
        <v>20</v>
      </c>
      <c r="I249" s="7">
        <v>-2</v>
      </c>
      <c r="J249" s="6">
        <v>22</v>
      </c>
      <c r="K249" s="7">
        <v>-1</v>
      </c>
      <c r="L249" s="6">
        <v>13</v>
      </c>
      <c r="M249" s="7">
        <v>1</v>
      </c>
      <c r="N249" s="6">
        <v>11</v>
      </c>
      <c r="O249" s="7">
        <v>0</v>
      </c>
      <c r="P249" s="6">
        <v>28</v>
      </c>
      <c r="Q249" s="7">
        <v>2</v>
      </c>
      <c r="R249" s="6"/>
      <c r="T249" s="6"/>
      <c r="V249" s="86">
        <f t="shared" ref="V249" si="256">H249-J249</f>
        <v>-2</v>
      </c>
      <c r="W249" s="7">
        <v>-1</v>
      </c>
      <c r="X249" s="8">
        <f t="shared" ref="X249:X250" si="257">P249-J249</f>
        <v>6</v>
      </c>
      <c r="Y249" s="3" t="s">
        <v>842</v>
      </c>
      <c r="AA249" s="119" t="str">
        <f t="shared" ref="AA249:AA250" si="258">IF((H249=MAX(H249,J249,L249,N249,P249))+(J249=MAX(H249,J249,L249,N249,P249))+(L249=MAX(H249,J249,L249,N249,P249))+(N249=MAX(H249,J249,L249,N249,P249))+(P249=MAX(H249,J249,L249,N249,P249))&gt;1,"",IF(H249=MAX(H249,J249,L249,N249,P249),H$1,IF(J249=MAX(H249,J249,L249,N249,P249),J$1,IF(L249=MAX(H249,J249,L249,N249,P249),L$1,IF(N249=MAX(H249,J249,L249,N249,P249),N$1,P$1)))))</f>
        <v>Reform</v>
      </c>
      <c r="AC249" s="6"/>
      <c r="AD249" s="6"/>
      <c r="AE249" s="6"/>
      <c r="AG249" s="6"/>
      <c r="AH249" s="6"/>
      <c r="AJ249" s="6"/>
      <c r="AK249" s="6"/>
      <c r="AM249" s="6"/>
      <c r="AN249" s="6"/>
      <c r="AP249" s="6"/>
      <c r="AQ249" s="6"/>
      <c r="AS249" s="6"/>
      <c r="AT249" s="6"/>
      <c r="AV249" s="4"/>
      <c r="AW249" s="6"/>
      <c r="AX249" s="6"/>
      <c r="AY249" s="6"/>
      <c r="AZ249" s="6"/>
      <c r="BA249" s="6"/>
      <c r="BB249" s="6"/>
      <c r="BC249" s="4"/>
      <c r="BD249" s="6"/>
      <c r="BE249" s="6"/>
      <c r="BF249" s="7"/>
      <c r="BJ249" s="50"/>
      <c r="BL249" s="7"/>
      <c r="BN249" s="50"/>
      <c r="BP249" s="50"/>
      <c r="BR249" s="50"/>
      <c r="BT249" s="50"/>
      <c r="BV249" s="50"/>
    </row>
    <row r="250" spans="1:74" x14ac:dyDescent="0.25">
      <c r="A250" s="3"/>
      <c r="B250" s="3" t="s">
        <v>269</v>
      </c>
      <c r="C250" s="9" t="s">
        <v>571</v>
      </c>
      <c r="D250" s="39">
        <v>45749</v>
      </c>
      <c r="E250" s="3">
        <v>4</v>
      </c>
      <c r="F250" s="3" t="s">
        <v>1169</v>
      </c>
      <c r="G250" s="2" t="s">
        <v>96</v>
      </c>
      <c r="H250" s="6">
        <v>23</v>
      </c>
      <c r="I250" s="7">
        <v>0</v>
      </c>
      <c r="J250" s="6">
        <v>24</v>
      </c>
      <c r="K250" s="7">
        <v>-1</v>
      </c>
      <c r="L250" s="6">
        <v>13</v>
      </c>
      <c r="M250" s="7">
        <v>-1</v>
      </c>
      <c r="N250" s="6">
        <v>8</v>
      </c>
      <c r="O250" s="7">
        <v>0</v>
      </c>
      <c r="P250" s="6">
        <v>24</v>
      </c>
      <c r="Q250" s="7">
        <v>0</v>
      </c>
      <c r="R250" s="6"/>
      <c r="T250" s="6"/>
      <c r="V250" s="86">
        <f t="shared" si="203"/>
        <v>-1</v>
      </c>
      <c r="W250" s="7">
        <v>1</v>
      </c>
      <c r="X250" s="8">
        <f t="shared" si="257"/>
        <v>0</v>
      </c>
      <c r="Y250" s="3" t="s">
        <v>1170</v>
      </c>
      <c r="Z250" s="3" t="s">
        <v>988</v>
      </c>
      <c r="AA250" s="119" t="str">
        <f t="shared" si="258"/>
        <v/>
      </c>
      <c r="AC250" s="6"/>
      <c r="AD250" s="6"/>
      <c r="AE250" s="6"/>
      <c r="AG250" s="6"/>
      <c r="AH250" s="6"/>
      <c r="AJ250" s="6"/>
      <c r="AK250" s="6"/>
      <c r="AM250" s="6"/>
      <c r="AN250" s="6"/>
      <c r="AP250" s="6"/>
      <c r="AQ250" s="6"/>
      <c r="AS250" s="6"/>
      <c r="AT250" s="6"/>
      <c r="AV250" s="4"/>
      <c r="AW250" s="6"/>
      <c r="AX250" s="6"/>
      <c r="AY250" s="6"/>
      <c r="AZ250" s="6"/>
      <c r="BA250" s="6"/>
      <c r="BB250" s="6"/>
      <c r="BC250" s="4"/>
      <c r="BD250" s="6"/>
      <c r="BE250" s="6"/>
      <c r="BF250" s="7"/>
      <c r="BJ250" s="50"/>
      <c r="BL250" s="7"/>
      <c r="BN250" s="50"/>
      <c r="BP250" s="50"/>
      <c r="BR250" s="50"/>
      <c r="BT250" s="50"/>
      <c r="BV250" s="50"/>
    </row>
    <row r="251" spans="1:74" x14ac:dyDescent="0.25">
      <c r="A251" s="3"/>
      <c r="B251" s="3" t="s">
        <v>269</v>
      </c>
      <c r="C251" s="9" t="s">
        <v>584</v>
      </c>
      <c r="D251" s="39">
        <v>45750</v>
      </c>
      <c r="E251" s="54">
        <v>45840</v>
      </c>
      <c r="F251" s="3" t="s">
        <v>1263</v>
      </c>
      <c r="H251" s="6"/>
      <c r="J251" s="6"/>
      <c r="L251" s="6"/>
      <c r="N251" s="6"/>
      <c r="P251" s="6"/>
      <c r="R251" s="6"/>
      <c r="T251" s="6"/>
      <c r="V251" s="6"/>
      <c r="Y251" s="3" t="s">
        <v>842</v>
      </c>
      <c r="AC251" s="6"/>
      <c r="AD251" s="6">
        <v>7.3</v>
      </c>
      <c r="AE251" s="6">
        <v>43</v>
      </c>
      <c r="AF251" s="7">
        <f>AD251-AE251</f>
        <v>-35.700000000000003</v>
      </c>
      <c r="AG251" s="6">
        <v>14.8</v>
      </c>
      <c r="AH251" s="6">
        <v>58.6</v>
      </c>
      <c r="AI251" s="7">
        <f>AG251-AH251</f>
        <v>-43.8</v>
      </c>
      <c r="AJ251" s="6">
        <v>19.899999999999999</v>
      </c>
      <c r="AK251" s="6">
        <v>26.9</v>
      </c>
      <c r="AL251" s="7">
        <f>AJ251-AK251</f>
        <v>-7</v>
      </c>
      <c r="AM251" s="6">
        <v>25.8</v>
      </c>
      <c r="AN251" s="6">
        <v>40.5</v>
      </c>
      <c r="AO251" s="7">
        <f>AM251-AN251</f>
        <v>-14.7</v>
      </c>
      <c r="AP251" s="6"/>
      <c r="AQ251" s="6"/>
      <c r="AS251" s="6"/>
      <c r="AT251" s="6"/>
      <c r="AV251" s="4" t="s">
        <v>1037</v>
      </c>
      <c r="AW251" s="6"/>
      <c r="AX251" s="6"/>
      <c r="AY251" s="6"/>
      <c r="AZ251" s="6"/>
      <c r="BA251" s="6"/>
      <c r="BB251" s="6"/>
      <c r="BC251" s="4"/>
      <c r="BD251" s="6"/>
      <c r="BE251" s="6"/>
      <c r="BF251" s="7"/>
      <c r="BJ251" s="50"/>
      <c r="BL251" s="7"/>
      <c r="BN251" s="50"/>
      <c r="BP251" s="50"/>
      <c r="BR251" s="50"/>
      <c r="BT251" s="50"/>
      <c r="BV251" s="50"/>
    </row>
    <row r="252" spans="1:74" x14ac:dyDescent="0.25">
      <c r="A252" s="3"/>
      <c r="B252" s="3" t="s">
        <v>269</v>
      </c>
      <c r="C252" s="9" t="s">
        <v>591</v>
      </c>
      <c r="D252" s="39">
        <v>45751</v>
      </c>
      <c r="E252" s="3">
        <v>7</v>
      </c>
      <c r="F252" s="3" t="s">
        <v>1725</v>
      </c>
      <c r="G252" s="2" t="s">
        <v>1726</v>
      </c>
      <c r="H252" s="6">
        <v>27</v>
      </c>
      <c r="I252" s="7">
        <v>4</v>
      </c>
      <c r="J252" s="6">
        <v>22</v>
      </c>
      <c r="K252" s="7">
        <v>-2</v>
      </c>
      <c r="L252" s="6">
        <v>14</v>
      </c>
      <c r="M252" s="7">
        <v>-1</v>
      </c>
      <c r="N252" s="6">
        <v>5</v>
      </c>
      <c r="O252" s="7">
        <v>-2</v>
      </c>
      <c r="P252" s="6">
        <v>28</v>
      </c>
      <c r="Q252" s="7">
        <v>1</v>
      </c>
      <c r="R252" s="6"/>
      <c r="T252" s="6"/>
      <c r="V252" s="86">
        <f>H252-J252</f>
        <v>5</v>
      </c>
      <c r="W252" s="7">
        <v>6</v>
      </c>
      <c r="X252" s="8">
        <f t="shared" ref="X252:X253" si="259">P252-J252</f>
        <v>6</v>
      </c>
      <c r="Y252" s="3" t="s">
        <v>842</v>
      </c>
      <c r="AA252" s="119" t="str">
        <f t="shared" ref="AA252:AA263" si="260">IF((H252=MAX(H252,J252,L252,N252,P252))+(J252=MAX(H252,J252,L252,N252,P252))+(L252=MAX(H252,J252,L252,N252,P252))+(N252=MAX(H252,J252,L252,N252,P252))+(P252=MAX(H252,J252,L252,N252,P252))&gt;1,"",IF(H252=MAX(H252,J252,L252,N252,P252),H$1,IF(J252=MAX(H252,J252,L252,N252,P252),J$1,IF(L252=MAX(H252,J252,L252,N252,P252),L$1,IF(N252=MAX(H252,J252,L252,N252,P252),N$1,P$1)))))</f>
        <v>Reform</v>
      </c>
      <c r="AC252" s="6"/>
      <c r="AD252" s="6">
        <v>21</v>
      </c>
      <c r="AE252" s="6">
        <v>34</v>
      </c>
      <c r="AF252" s="7">
        <v>-12</v>
      </c>
      <c r="AG252" s="6">
        <v>22</v>
      </c>
      <c r="AH252" s="6">
        <v>61</v>
      </c>
      <c r="AI252" s="7">
        <f>AG252-AH252</f>
        <v>-39</v>
      </c>
      <c r="AJ252" s="6">
        <v>22</v>
      </c>
      <c r="AK252" s="6">
        <v>27</v>
      </c>
      <c r="AL252" s="7">
        <v>-6</v>
      </c>
      <c r="AM252" s="6">
        <v>33</v>
      </c>
      <c r="AN252" s="6">
        <v>45</v>
      </c>
      <c r="AO252" s="7">
        <f>AM252-AN252</f>
        <v>-12</v>
      </c>
      <c r="AP252" s="6"/>
      <c r="AQ252" s="6"/>
      <c r="AS252" s="6"/>
      <c r="AT252" s="6"/>
      <c r="AV252" s="4" t="s">
        <v>1727</v>
      </c>
      <c r="AW252" s="6">
        <v>40</v>
      </c>
      <c r="AX252" s="6">
        <v>32</v>
      </c>
      <c r="AY252" s="6"/>
      <c r="AZ252" s="6"/>
      <c r="BA252" s="6"/>
      <c r="BB252" s="6"/>
      <c r="BC252" s="4" t="s">
        <v>1728</v>
      </c>
      <c r="BD252" s="6"/>
      <c r="BE252" s="6"/>
      <c r="BF252" s="7"/>
      <c r="BJ252" s="50"/>
      <c r="BL252" s="7"/>
      <c r="BN252" s="50"/>
      <c r="BP252" s="50"/>
      <c r="BR252" s="50"/>
      <c r="BT252" s="50"/>
      <c r="BV252" s="50"/>
    </row>
    <row r="253" spans="1:74" x14ac:dyDescent="0.25">
      <c r="A253" s="3"/>
      <c r="B253" s="3" t="s">
        <v>269</v>
      </c>
      <c r="C253" s="52" t="s">
        <v>362</v>
      </c>
      <c r="D253" s="39">
        <v>45751</v>
      </c>
      <c r="E253" s="3">
        <v>9</v>
      </c>
      <c r="F253" s="3" t="s">
        <v>1198</v>
      </c>
      <c r="H253" s="6">
        <v>23</v>
      </c>
      <c r="I253" s="7">
        <v>-3</v>
      </c>
      <c r="J253" s="6">
        <v>24</v>
      </c>
      <c r="K253" s="7">
        <v>3</v>
      </c>
      <c r="L253" s="6">
        <v>17</v>
      </c>
      <c r="M253" s="7">
        <v>4</v>
      </c>
      <c r="N253" s="6">
        <v>7</v>
      </c>
      <c r="O253" s="7">
        <v>0</v>
      </c>
      <c r="P253" s="6">
        <v>24</v>
      </c>
      <c r="Q253" s="7">
        <v>-1</v>
      </c>
      <c r="R253" s="6"/>
      <c r="T253" s="6"/>
      <c r="V253" s="86">
        <f t="shared" si="203"/>
        <v>-1</v>
      </c>
      <c r="W253" s="7">
        <v>-6</v>
      </c>
      <c r="X253" s="8">
        <f t="shared" si="259"/>
        <v>0</v>
      </c>
      <c r="Y253" s="3" t="s">
        <v>842</v>
      </c>
      <c r="AA253" s="119" t="str">
        <f t="shared" si="260"/>
        <v/>
      </c>
      <c r="AC253" s="6"/>
      <c r="AD253" s="6">
        <v>17</v>
      </c>
      <c r="AE253" s="6">
        <v>36</v>
      </c>
      <c r="AF253" s="7">
        <v>-20</v>
      </c>
      <c r="AG253" s="6">
        <v>23</v>
      </c>
      <c r="AH253" s="6">
        <v>55</v>
      </c>
      <c r="AI253" s="7">
        <f t="shared" ref="AI253:AI255" si="261">AG253-AH253</f>
        <v>-32</v>
      </c>
      <c r="AJ253" s="6">
        <v>20</v>
      </c>
      <c r="AK253" s="6">
        <v>28</v>
      </c>
      <c r="AL253" s="7">
        <v>-9</v>
      </c>
      <c r="AM253" s="6">
        <v>27</v>
      </c>
      <c r="AN253" s="6">
        <v>41</v>
      </c>
      <c r="AO253" s="7">
        <f t="shared" ref="AO253:AO255" si="262">AM253-AN253</f>
        <v>-14</v>
      </c>
      <c r="AP253" s="6"/>
      <c r="AQ253" s="6"/>
      <c r="AS253" s="6"/>
      <c r="AT253" s="6"/>
      <c r="AV253" s="4" t="s">
        <v>1211</v>
      </c>
      <c r="AW253" s="6"/>
      <c r="AX253" s="6"/>
      <c r="AY253" s="6"/>
      <c r="AZ253" s="6"/>
      <c r="BA253" s="6"/>
      <c r="BB253" s="6"/>
      <c r="BC253" s="4"/>
      <c r="BD253" s="6"/>
      <c r="BE253" s="6"/>
      <c r="BF253" s="7"/>
      <c r="BJ253" s="50"/>
      <c r="BL253" s="7"/>
      <c r="BN253" s="50"/>
      <c r="BP253" s="50"/>
      <c r="BR253" s="50"/>
      <c r="BT253" s="50"/>
      <c r="BV253" s="50"/>
    </row>
    <row r="254" spans="1:74" x14ac:dyDescent="0.25">
      <c r="A254" s="3"/>
      <c r="B254" s="3" t="s">
        <v>269</v>
      </c>
      <c r="C254" s="9" t="s">
        <v>657</v>
      </c>
      <c r="D254" s="39">
        <v>45752</v>
      </c>
      <c r="E254" s="3">
        <v>8</v>
      </c>
      <c r="F254" s="3" t="s">
        <v>821</v>
      </c>
      <c r="H254" s="6"/>
      <c r="J254" s="6"/>
      <c r="L254" s="6"/>
      <c r="N254" s="6"/>
      <c r="P254" s="6"/>
      <c r="R254" s="6"/>
      <c r="T254" s="6"/>
      <c r="V254" s="6"/>
      <c r="Y254" s="3" t="s">
        <v>842</v>
      </c>
      <c r="AC254" s="6"/>
      <c r="AD254" s="6"/>
      <c r="AE254" s="6"/>
      <c r="AG254" s="6"/>
      <c r="AH254" s="6"/>
      <c r="AJ254" s="6"/>
      <c r="AK254" s="6"/>
      <c r="AM254" s="6"/>
      <c r="AN254" s="6"/>
      <c r="AP254" s="6"/>
      <c r="AQ254" s="6"/>
      <c r="AS254" s="6"/>
      <c r="AT254" s="6"/>
      <c r="AV254" s="4"/>
      <c r="AW254" s="6"/>
      <c r="AX254" s="6"/>
      <c r="AY254" s="6"/>
      <c r="AZ254" s="6"/>
      <c r="BA254" s="6"/>
      <c r="BB254" s="6"/>
      <c r="BC254" s="4"/>
      <c r="BD254" s="6">
        <v>14</v>
      </c>
      <c r="BE254" s="6">
        <v>67</v>
      </c>
      <c r="BF254" s="7">
        <f>BD254-BE254</f>
        <v>-53</v>
      </c>
      <c r="BG254" s="4" t="s">
        <v>871</v>
      </c>
      <c r="BJ254" s="50"/>
      <c r="BL254" s="7"/>
      <c r="BN254" s="50"/>
      <c r="BP254" s="50"/>
      <c r="BR254" s="50"/>
      <c r="BT254" s="50"/>
      <c r="BV254" s="50"/>
    </row>
    <row r="255" spans="1:74" x14ac:dyDescent="0.25">
      <c r="A255" s="3"/>
      <c r="B255" s="3" t="s">
        <v>269</v>
      </c>
      <c r="C255" s="9" t="s">
        <v>593</v>
      </c>
      <c r="D255" s="39">
        <v>45753</v>
      </c>
      <c r="E255" s="3">
        <v>8</v>
      </c>
      <c r="F255" s="3" t="s">
        <v>821</v>
      </c>
      <c r="G255" s="2" t="s">
        <v>1119</v>
      </c>
      <c r="H255" s="6">
        <v>22</v>
      </c>
      <c r="I255" s="7">
        <v>1</v>
      </c>
      <c r="J255" s="6">
        <v>24</v>
      </c>
      <c r="K255" s="7">
        <v>0</v>
      </c>
      <c r="L255" s="6">
        <v>17</v>
      </c>
      <c r="M255" s="7">
        <v>3</v>
      </c>
      <c r="N255" s="6">
        <v>9</v>
      </c>
      <c r="O255" s="7">
        <v>-2</v>
      </c>
      <c r="P255" s="6">
        <v>23</v>
      </c>
      <c r="Q255" s="7">
        <v>0</v>
      </c>
      <c r="R255" s="6"/>
      <c r="T255" s="6"/>
      <c r="V255" s="86">
        <f t="shared" si="203"/>
        <v>-2</v>
      </c>
      <c r="W255" s="7">
        <v>1</v>
      </c>
      <c r="X255" s="8">
        <f t="shared" ref="X255:X258" si="263">P255-J255</f>
        <v>-1</v>
      </c>
      <c r="Y255" s="3" t="s">
        <v>842</v>
      </c>
      <c r="AA255" s="119" t="str">
        <f t="shared" si="260"/>
        <v>Lab</v>
      </c>
      <c r="AC255" s="6"/>
      <c r="AD255" s="6">
        <v>14</v>
      </c>
      <c r="AE255" s="6">
        <v>52</v>
      </c>
      <c r="AF255" s="7">
        <f t="shared" ref="AF255" si="264">AD255-AE255</f>
        <v>-38</v>
      </c>
      <c r="AG255" s="6">
        <v>27</v>
      </c>
      <c r="AH255" s="6">
        <v>60</v>
      </c>
      <c r="AI255" s="7">
        <f t="shared" si="261"/>
        <v>-33</v>
      </c>
      <c r="AJ255" s="6">
        <v>27</v>
      </c>
      <c r="AK255" s="6">
        <v>30</v>
      </c>
      <c r="AL255" s="7">
        <f t="shared" ref="AL255" si="265">AJ255-AK255</f>
        <v>-3</v>
      </c>
      <c r="AM255" s="6">
        <v>29</v>
      </c>
      <c r="AN255" s="6">
        <v>47</v>
      </c>
      <c r="AO255" s="7">
        <f t="shared" si="262"/>
        <v>-18</v>
      </c>
      <c r="AP255" s="6"/>
      <c r="AQ255" s="6"/>
      <c r="AS255" s="6"/>
      <c r="AT255" s="6"/>
      <c r="AV255" s="4" t="s">
        <v>1037</v>
      </c>
      <c r="AW255" s="6">
        <v>5</v>
      </c>
      <c r="AX255" s="6">
        <v>21</v>
      </c>
      <c r="AY255" s="6">
        <v>7</v>
      </c>
      <c r="AZ255" s="6"/>
      <c r="BA255" s="6"/>
      <c r="BB255" s="6">
        <v>16</v>
      </c>
      <c r="BC255" s="4" t="s">
        <v>876</v>
      </c>
      <c r="BD255" s="6"/>
      <c r="BE255" s="6"/>
      <c r="BF255" s="7"/>
      <c r="BJ255" s="50"/>
      <c r="BL255" s="7"/>
      <c r="BN255" s="50"/>
      <c r="BP255" s="50"/>
      <c r="BR255" s="50"/>
      <c r="BT255" s="50"/>
      <c r="BV255" s="50"/>
    </row>
    <row r="256" spans="1:74" x14ac:dyDescent="0.25">
      <c r="A256" s="3"/>
      <c r="B256" s="3" t="s">
        <v>269</v>
      </c>
      <c r="C256" s="9" t="s">
        <v>496</v>
      </c>
      <c r="D256" s="39">
        <v>45755</v>
      </c>
      <c r="E256" s="3">
        <v>17</v>
      </c>
      <c r="F256" s="3" t="s">
        <v>1239</v>
      </c>
      <c r="H256" s="6">
        <v>19</v>
      </c>
      <c r="J256" s="6">
        <v>25</v>
      </c>
      <c r="L256" s="6">
        <v>16</v>
      </c>
      <c r="N256" s="6">
        <v>9</v>
      </c>
      <c r="P256" s="6">
        <v>24</v>
      </c>
      <c r="R256" s="6"/>
      <c r="T256" s="6"/>
      <c r="V256" s="86">
        <f>H256-J256</f>
        <v>-6</v>
      </c>
      <c r="X256" s="8">
        <f t="shared" si="263"/>
        <v>-1</v>
      </c>
      <c r="Y256" s="3" t="s">
        <v>842</v>
      </c>
      <c r="AA256" s="119" t="str">
        <f t="shared" si="260"/>
        <v>Lab</v>
      </c>
      <c r="AC256" s="6"/>
      <c r="AD256" s="6"/>
      <c r="AE256" s="6"/>
      <c r="AG256" s="6"/>
      <c r="AH256" s="6"/>
      <c r="AJ256" s="6"/>
      <c r="AK256" s="6"/>
      <c r="AM256" s="6"/>
      <c r="AN256" s="6"/>
      <c r="AP256" s="6"/>
      <c r="AQ256" s="6"/>
      <c r="AS256" s="6"/>
      <c r="AT256" s="6"/>
      <c r="AV256" s="4"/>
      <c r="AW256" s="6"/>
      <c r="AX256" s="6"/>
      <c r="AY256" s="6"/>
      <c r="AZ256" s="6"/>
      <c r="BA256" s="6"/>
      <c r="BB256" s="6"/>
      <c r="BC256" s="4"/>
      <c r="BD256" s="6"/>
      <c r="BE256" s="6"/>
      <c r="BF256" s="7"/>
      <c r="BJ256" s="50"/>
      <c r="BL256" s="7"/>
      <c r="BN256" s="50"/>
      <c r="BP256" s="50"/>
      <c r="BR256" s="50"/>
      <c r="BT256" s="50"/>
      <c r="BV256" s="50"/>
    </row>
    <row r="257" spans="1:74" x14ac:dyDescent="0.25">
      <c r="A257" s="3"/>
      <c r="B257" s="3" t="s">
        <v>269</v>
      </c>
      <c r="C257" s="9" t="s">
        <v>574</v>
      </c>
      <c r="D257" s="39">
        <v>45756</v>
      </c>
      <c r="E257" s="3">
        <v>10</v>
      </c>
      <c r="F257" s="3" t="s">
        <v>1263</v>
      </c>
      <c r="H257" s="6">
        <v>21</v>
      </c>
      <c r="I257" s="7">
        <v>1</v>
      </c>
      <c r="J257" s="6">
        <v>22</v>
      </c>
      <c r="K257" s="7">
        <v>0</v>
      </c>
      <c r="L257" s="6">
        <v>14</v>
      </c>
      <c r="M257" s="7">
        <v>1</v>
      </c>
      <c r="N257" s="6">
        <v>11</v>
      </c>
      <c r="O257" s="7">
        <v>0</v>
      </c>
      <c r="P257" s="6">
        <v>26</v>
      </c>
      <c r="Q257" s="7">
        <v>-2</v>
      </c>
      <c r="R257" s="6"/>
      <c r="T257" s="6"/>
      <c r="V257" s="86">
        <f t="shared" si="203"/>
        <v>-1</v>
      </c>
      <c r="W257" s="7">
        <v>1</v>
      </c>
      <c r="X257" s="8">
        <f t="shared" si="263"/>
        <v>4</v>
      </c>
      <c r="Y257" s="3" t="s">
        <v>842</v>
      </c>
      <c r="AA257" s="119" t="str">
        <f t="shared" si="260"/>
        <v>Reform</v>
      </c>
      <c r="AC257" s="6"/>
      <c r="AD257" s="6"/>
      <c r="AE257" s="6"/>
      <c r="AG257" s="6"/>
      <c r="AH257" s="6"/>
      <c r="AJ257" s="6"/>
      <c r="AK257" s="6"/>
      <c r="AM257" s="6"/>
      <c r="AN257" s="6"/>
      <c r="AP257" s="6"/>
      <c r="AQ257" s="6"/>
      <c r="AS257" s="6"/>
      <c r="AT257" s="6"/>
      <c r="AV257" s="4"/>
      <c r="AW257" s="6"/>
      <c r="AX257" s="6"/>
      <c r="AY257" s="6"/>
      <c r="AZ257" s="6"/>
      <c r="BA257" s="6"/>
      <c r="BB257" s="6"/>
      <c r="BC257" s="4"/>
      <c r="BD257" s="6"/>
      <c r="BE257" s="6"/>
      <c r="BF257" s="7"/>
      <c r="BJ257" s="50"/>
      <c r="BL257" s="7"/>
      <c r="BN257" s="50"/>
      <c r="BP257" s="50"/>
      <c r="BR257" s="50"/>
      <c r="BT257" s="50"/>
      <c r="BV257" s="50"/>
    </row>
    <row r="258" spans="1:74" x14ac:dyDescent="0.25">
      <c r="A258" s="3"/>
      <c r="B258" s="3" t="s">
        <v>269</v>
      </c>
      <c r="C258" s="9" t="s">
        <v>669</v>
      </c>
      <c r="D258" s="39">
        <v>45756</v>
      </c>
      <c r="E258" s="3">
        <v>11</v>
      </c>
      <c r="F258" s="3" t="s">
        <v>1169</v>
      </c>
      <c r="G258" s="2" t="s">
        <v>96</v>
      </c>
      <c r="H258" s="6">
        <v>22</v>
      </c>
      <c r="I258" s="7">
        <v>-1</v>
      </c>
      <c r="J258" s="6">
        <v>24</v>
      </c>
      <c r="K258" s="7">
        <v>0</v>
      </c>
      <c r="L258" s="6">
        <v>15</v>
      </c>
      <c r="M258" s="7">
        <v>2</v>
      </c>
      <c r="N258" s="6">
        <v>8</v>
      </c>
      <c r="O258" s="7">
        <v>0</v>
      </c>
      <c r="P258" s="6">
        <v>24</v>
      </c>
      <c r="Q258" s="7">
        <v>0</v>
      </c>
      <c r="R258" s="6"/>
      <c r="T258" s="6"/>
      <c r="V258" s="86">
        <f t="shared" si="203"/>
        <v>-2</v>
      </c>
      <c r="W258" s="7">
        <v>-1</v>
      </c>
      <c r="X258" s="8">
        <f t="shared" si="263"/>
        <v>0</v>
      </c>
      <c r="Y258" s="3" t="s">
        <v>1170</v>
      </c>
      <c r="Z258" s="3" t="s">
        <v>988</v>
      </c>
      <c r="AA258" s="119" t="str">
        <f t="shared" si="260"/>
        <v/>
      </c>
      <c r="AC258" s="6"/>
      <c r="AD258" s="6"/>
      <c r="AE258" s="6"/>
      <c r="AG258" s="6"/>
      <c r="AH258" s="6"/>
      <c r="AJ258" s="6"/>
      <c r="AK258" s="6"/>
      <c r="AM258" s="6"/>
      <c r="AN258" s="6"/>
      <c r="AP258" s="6"/>
      <c r="AQ258" s="6"/>
      <c r="AS258" s="6"/>
      <c r="AT258" s="6"/>
      <c r="AV258" s="4"/>
      <c r="AW258" s="6"/>
      <c r="AX258" s="6"/>
      <c r="AY258" s="6"/>
      <c r="AZ258" s="6"/>
      <c r="BA258" s="6"/>
      <c r="BB258" s="6"/>
      <c r="BC258" s="4"/>
      <c r="BD258" s="6"/>
      <c r="BE258" s="6"/>
      <c r="BF258" s="7"/>
      <c r="BJ258" s="50"/>
      <c r="BL258" s="7"/>
      <c r="BN258" s="50"/>
      <c r="BP258" s="50"/>
      <c r="BR258" s="50"/>
      <c r="BT258" s="50"/>
      <c r="BV258" s="50"/>
    </row>
    <row r="259" spans="1:74" x14ac:dyDescent="0.25">
      <c r="A259" s="3"/>
      <c r="B259" s="3" t="s">
        <v>269</v>
      </c>
      <c r="C259" s="9" t="s">
        <v>669</v>
      </c>
      <c r="D259" s="39">
        <v>45756</v>
      </c>
      <c r="E259" s="3">
        <v>25</v>
      </c>
      <c r="F259" s="3" t="s">
        <v>821</v>
      </c>
      <c r="H259" s="6"/>
      <c r="J259" s="6"/>
      <c r="L259" s="6"/>
      <c r="N259" s="6"/>
      <c r="P259" s="6"/>
      <c r="R259" s="6"/>
      <c r="T259" s="6"/>
      <c r="V259" s="6"/>
      <c r="Y259" s="3" t="s">
        <v>842</v>
      </c>
      <c r="AC259" s="6"/>
      <c r="AD259" s="6"/>
      <c r="AE259" s="6"/>
      <c r="AG259" s="6"/>
      <c r="AH259" s="6"/>
      <c r="AJ259" s="6"/>
      <c r="AK259" s="6"/>
      <c r="AM259" s="6"/>
      <c r="AN259" s="6"/>
      <c r="AP259" s="6"/>
      <c r="AQ259" s="6"/>
      <c r="AS259" s="6"/>
      <c r="AT259" s="6"/>
      <c r="AV259" s="4"/>
      <c r="AW259" s="6"/>
      <c r="AX259" s="6"/>
      <c r="AY259" s="6"/>
      <c r="AZ259" s="6"/>
      <c r="BA259" s="6"/>
      <c r="BB259" s="6"/>
      <c r="BC259" s="4"/>
      <c r="BD259" s="6">
        <v>16</v>
      </c>
      <c r="BE259" s="6">
        <v>64</v>
      </c>
      <c r="BF259" s="7">
        <f>BD259-BE259</f>
        <v>-48</v>
      </c>
      <c r="BG259" s="4" t="s">
        <v>871</v>
      </c>
      <c r="BJ259" s="50"/>
      <c r="BL259" s="7"/>
      <c r="BN259" s="50"/>
      <c r="BP259" s="50"/>
      <c r="BR259" s="50"/>
      <c r="BT259" s="50"/>
      <c r="BV259" s="50"/>
    </row>
    <row r="260" spans="1:74" x14ac:dyDescent="0.25">
      <c r="A260" s="3"/>
      <c r="B260" s="3" t="s">
        <v>269</v>
      </c>
      <c r="C260" s="9" t="s">
        <v>623</v>
      </c>
      <c r="D260" s="39">
        <v>45756</v>
      </c>
      <c r="E260" s="3">
        <v>15</v>
      </c>
      <c r="F260" s="3" t="s">
        <v>903</v>
      </c>
      <c r="G260" s="2" t="s">
        <v>138</v>
      </c>
      <c r="H260" s="6">
        <v>22</v>
      </c>
      <c r="I260" s="7">
        <v>0</v>
      </c>
      <c r="J260" s="6">
        <v>27</v>
      </c>
      <c r="K260" s="7">
        <v>1</v>
      </c>
      <c r="L260" s="6">
        <v>12</v>
      </c>
      <c r="M260" s="7">
        <v>0</v>
      </c>
      <c r="N260" s="6">
        <v>7</v>
      </c>
      <c r="O260" s="7">
        <v>-1</v>
      </c>
      <c r="P260" s="6">
        <v>26</v>
      </c>
      <c r="Q260" s="7">
        <v>0</v>
      </c>
      <c r="R260" s="6"/>
      <c r="T260" s="6"/>
      <c r="V260" s="86">
        <f t="shared" si="203"/>
        <v>-5</v>
      </c>
      <c r="W260" s="7">
        <v>-1</v>
      </c>
      <c r="X260" s="8">
        <f t="shared" ref="X260:X263" si="266">P260-J260</f>
        <v>-1</v>
      </c>
      <c r="Y260" s="3" t="s">
        <v>842</v>
      </c>
      <c r="AA260" s="119" t="str">
        <f t="shared" si="260"/>
        <v>Lab</v>
      </c>
      <c r="AC260" s="6"/>
      <c r="AD260" s="6">
        <v>19</v>
      </c>
      <c r="AE260" s="6">
        <v>39</v>
      </c>
      <c r="AF260" s="7">
        <v>-21</v>
      </c>
      <c r="AG260" s="6">
        <v>25</v>
      </c>
      <c r="AH260" s="6">
        <v>55</v>
      </c>
      <c r="AI260" s="7">
        <f t="shared" ref="AI260" si="267">AG260-AH260</f>
        <v>-30</v>
      </c>
      <c r="AJ260" s="6">
        <v>22</v>
      </c>
      <c r="AK260" s="6">
        <v>24</v>
      </c>
      <c r="AL260" s="7">
        <f>AJ260-AK260</f>
        <v>-2</v>
      </c>
      <c r="AM260" s="6">
        <v>28</v>
      </c>
      <c r="AN260" s="6">
        <v>43</v>
      </c>
      <c r="AO260" s="7">
        <v>-14</v>
      </c>
      <c r="AP260" s="6"/>
      <c r="AQ260" s="6"/>
      <c r="AS260" s="6"/>
      <c r="AT260" s="6"/>
      <c r="AV260" s="4" t="s">
        <v>1127</v>
      </c>
      <c r="AW260" s="6">
        <v>13</v>
      </c>
      <c r="AX260" s="6">
        <v>28</v>
      </c>
      <c r="AY260" s="6"/>
      <c r="AZ260" s="6"/>
      <c r="BA260" s="6"/>
      <c r="BB260" s="6"/>
      <c r="BC260" s="4" t="s">
        <v>1035</v>
      </c>
      <c r="BD260" s="6"/>
      <c r="BE260" s="6"/>
      <c r="BF260" s="7"/>
      <c r="BJ260" s="50"/>
      <c r="BL260" s="7"/>
      <c r="BN260" s="50"/>
      <c r="BP260" s="50"/>
      <c r="BR260" s="50"/>
      <c r="BT260" s="50"/>
      <c r="BV260" s="50"/>
    </row>
    <row r="261" spans="1:74" x14ac:dyDescent="0.25">
      <c r="A261" s="3"/>
      <c r="B261" s="3" t="s">
        <v>269</v>
      </c>
      <c r="C261" s="9" t="s">
        <v>355</v>
      </c>
      <c r="D261" s="39">
        <v>45757</v>
      </c>
      <c r="E261" s="3">
        <v>20</v>
      </c>
      <c r="F261" s="3" t="s">
        <v>976</v>
      </c>
      <c r="G261" s="2" t="s">
        <v>124</v>
      </c>
      <c r="H261" s="6">
        <v>24</v>
      </c>
      <c r="I261" s="7">
        <v>0</v>
      </c>
      <c r="J261" s="6">
        <v>27</v>
      </c>
      <c r="K261" s="7">
        <v>-3</v>
      </c>
      <c r="L261" s="6">
        <v>11</v>
      </c>
      <c r="M261" s="7">
        <v>1</v>
      </c>
      <c r="N261" s="6">
        <v>11</v>
      </c>
      <c r="O261" s="7">
        <v>0</v>
      </c>
      <c r="P261" s="6">
        <v>21</v>
      </c>
      <c r="Q261" s="7">
        <v>2</v>
      </c>
      <c r="R261" s="6"/>
      <c r="T261" s="6"/>
      <c r="V261" s="6">
        <f>H261-J261</f>
        <v>-3</v>
      </c>
      <c r="W261" s="7">
        <v>3</v>
      </c>
      <c r="X261" s="8">
        <f t="shared" si="266"/>
        <v>-6</v>
      </c>
      <c r="Y261" s="3" t="s">
        <v>842</v>
      </c>
      <c r="Z261" s="3" t="s">
        <v>1213</v>
      </c>
      <c r="AA261" s="119" t="str">
        <f t="shared" si="260"/>
        <v>Lab</v>
      </c>
      <c r="AB261" s="3" t="s">
        <v>439</v>
      </c>
      <c r="AC261" s="6"/>
      <c r="AD261" s="6"/>
      <c r="AE261" s="6"/>
      <c r="AG261" s="6"/>
      <c r="AH261" s="6"/>
      <c r="AJ261" s="6"/>
      <c r="AK261" s="6"/>
      <c r="AM261" s="6"/>
      <c r="AN261" s="6"/>
      <c r="AP261" s="6"/>
      <c r="AQ261" s="6"/>
      <c r="AS261" s="6"/>
      <c r="AT261" s="6"/>
      <c r="AV261" s="4"/>
      <c r="AW261" s="6">
        <v>9</v>
      </c>
      <c r="AX261" s="6">
        <v>33</v>
      </c>
      <c r="AY261" s="6"/>
      <c r="AZ261" s="6"/>
      <c r="BA261" s="6"/>
      <c r="BB261" s="6">
        <v>20</v>
      </c>
      <c r="BC261" s="4" t="s">
        <v>876</v>
      </c>
      <c r="BD261" s="6"/>
      <c r="BE261" s="6"/>
      <c r="BF261" s="7"/>
      <c r="BJ261" s="50"/>
      <c r="BL261" s="7"/>
      <c r="BN261" s="50"/>
      <c r="BP261" s="50"/>
      <c r="BR261" s="50"/>
      <c r="BT261" s="50"/>
      <c r="BV261" s="50"/>
    </row>
    <row r="262" spans="1:74" x14ac:dyDescent="0.25">
      <c r="A262" s="3"/>
      <c r="B262" s="3" t="s">
        <v>269</v>
      </c>
      <c r="C262" s="9" t="s">
        <v>520</v>
      </c>
      <c r="D262" s="39">
        <v>45758</v>
      </c>
      <c r="E262" s="3">
        <v>15</v>
      </c>
      <c r="F262" s="3" t="s">
        <v>1121</v>
      </c>
      <c r="H262" s="6">
        <v>24</v>
      </c>
      <c r="I262" s="7">
        <v>2</v>
      </c>
      <c r="J262" s="6">
        <v>24</v>
      </c>
      <c r="K262" s="7">
        <v>0</v>
      </c>
      <c r="L262" s="6">
        <v>13</v>
      </c>
      <c r="M262" s="7">
        <v>-1</v>
      </c>
      <c r="N262" s="6">
        <v>9</v>
      </c>
      <c r="O262" s="7">
        <v>1</v>
      </c>
      <c r="P262" s="6">
        <v>23</v>
      </c>
      <c r="Q262" s="7">
        <v>2</v>
      </c>
      <c r="R262" s="6"/>
      <c r="T262" s="6"/>
      <c r="V262" s="6">
        <f>H262-J262</f>
        <v>0</v>
      </c>
      <c r="X262" s="8">
        <f t="shared" si="266"/>
        <v>-1</v>
      </c>
      <c r="Y262" s="3" t="s">
        <v>842</v>
      </c>
      <c r="AA262" s="119" t="str">
        <f t="shared" si="260"/>
        <v/>
      </c>
      <c r="AC262" s="6"/>
      <c r="AD262" s="6">
        <v>19</v>
      </c>
      <c r="AE262" s="6">
        <v>32</v>
      </c>
      <c r="AF262" s="7">
        <f>AD262-AE262</f>
        <v>-13</v>
      </c>
      <c r="AG262" s="6">
        <v>20</v>
      </c>
      <c r="AH262" s="6">
        <v>55</v>
      </c>
      <c r="AI262" s="7">
        <f>AG262-AH262</f>
        <v>-35</v>
      </c>
      <c r="AJ262" s="6">
        <v>21</v>
      </c>
      <c r="AK262" s="6">
        <v>26</v>
      </c>
      <c r="AL262" s="7">
        <f>AJ262-AK262</f>
        <v>-5</v>
      </c>
      <c r="AM262" s="6">
        <v>29</v>
      </c>
      <c r="AN262" s="6">
        <v>44</v>
      </c>
      <c r="AO262" s="7">
        <f>AM262-AN262</f>
        <v>-15</v>
      </c>
      <c r="AP262" s="6">
        <v>12</v>
      </c>
      <c r="AQ262" s="6">
        <v>16</v>
      </c>
      <c r="AR262" s="7">
        <f>AP262-AQ262</f>
        <v>-4</v>
      </c>
      <c r="AS262" s="6"/>
      <c r="AT262" s="6"/>
      <c r="AV262" s="4" t="s">
        <v>1245</v>
      </c>
      <c r="AW262" s="4"/>
      <c r="AX262" s="6"/>
      <c r="AY262" s="6"/>
      <c r="AZ262" s="6"/>
      <c r="BA262" s="6"/>
      <c r="BB262" s="6"/>
      <c r="BC262" s="4"/>
      <c r="BD262" s="6">
        <v>19</v>
      </c>
      <c r="BE262" s="6">
        <v>59</v>
      </c>
      <c r="BF262" s="7">
        <f>BD262-BE262</f>
        <v>-40</v>
      </c>
      <c r="BG262" s="4" t="s">
        <v>1621</v>
      </c>
      <c r="BJ262" s="50"/>
      <c r="BL262" s="7"/>
      <c r="BN262" s="50"/>
      <c r="BP262" s="50"/>
      <c r="BR262" s="50"/>
      <c r="BT262" s="50"/>
      <c r="BV262" s="50"/>
    </row>
    <row r="263" spans="1:74" x14ac:dyDescent="0.25">
      <c r="A263" s="3"/>
      <c r="B263" s="3" t="s">
        <v>269</v>
      </c>
      <c r="C263" s="9" t="s">
        <v>520</v>
      </c>
      <c r="D263" s="39">
        <v>45758</v>
      </c>
      <c r="E263" s="3">
        <v>16</v>
      </c>
      <c r="F263" s="3" t="s">
        <v>1198</v>
      </c>
      <c r="H263" s="6">
        <v>23</v>
      </c>
      <c r="I263" s="7">
        <v>0</v>
      </c>
      <c r="J263" s="6">
        <v>24</v>
      </c>
      <c r="K263" s="7">
        <v>0</v>
      </c>
      <c r="L263" s="6">
        <v>14</v>
      </c>
      <c r="M263" s="7">
        <v>3</v>
      </c>
      <c r="N263" s="6">
        <v>8</v>
      </c>
      <c r="O263" s="7">
        <v>1</v>
      </c>
      <c r="P263" s="6">
        <v>24</v>
      </c>
      <c r="Q263" s="7">
        <v>0</v>
      </c>
      <c r="R263" s="6"/>
      <c r="T263" s="6"/>
      <c r="V263" s="86">
        <f t="shared" si="203"/>
        <v>-1</v>
      </c>
      <c r="W263" s="7">
        <v>0</v>
      </c>
      <c r="X263" s="8">
        <f t="shared" si="266"/>
        <v>0</v>
      </c>
      <c r="Y263" s="3" t="s">
        <v>842</v>
      </c>
      <c r="AA263" s="119" t="str">
        <f t="shared" si="260"/>
        <v/>
      </c>
      <c r="AC263" s="6"/>
      <c r="AD263" s="6">
        <v>14</v>
      </c>
      <c r="AE263" s="6">
        <v>37</v>
      </c>
      <c r="AF263" s="7">
        <f t="shared" ref="AF263:AF266" si="268">AD263-AE263</f>
        <v>-23</v>
      </c>
      <c r="AG263" s="6">
        <v>21</v>
      </c>
      <c r="AH263" s="6">
        <v>55</v>
      </c>
      <c r="AI263" s="7">
        <f t="shared" ref="AI263:AI266" si="269">AG263-AH263</f>
        <v>-34</v>
      </c>
      <c r="AJ263" s="6">
        <v>17</v>
      </c>
      <c r="AK263" s="6">
        <v>28</v>
      </c>
      <c r="AL263" s="7">
        <v>-10</v>
      </c>
      <c r="AM263" s="6">
        <v>25</v>
      </c>
      <c r="AN263" s="6">
        <v>41</v>
      </c>
      <c r="AO263" s="7">
        <f t="shared" ref="AO263" si="270">AM263-AN263</f>
        <v>-16</v>
      </c>
      <c r="AP263" s="6"/>
      <c r="AQ263" s="6"/>
      <c r="AS263" s="6"/>
      <c r="AT263" s="6"/>
      <c r="AV263" s="4" t="s">
        <v>1211</v>
      </c>
      <c r="AW263" s="6">
        <v>11</v>
      </c>
      <c r="AX263" s="6">
        <v>26</v>
      </c>
      <c r="AY263" s="6"/>
      <c r="AZ263" s="6"/>
      <c r="BA263" s="6"/>
      <c r="BB263" s="6">
        <v>22</v>
      </c>
      <c r="BC263" s="4" t="s">
        <v>1303</v>
      </c>
      <c r="BD263" s="6"/>
      <c r="BE263" s="6"/>
      <c r="BF263" s="7"/>
      <c r="BG263" s="4"/>
      <c r="BJ263" s="50"/>
      <c r="BL263" s="7"/>
      <c r="BN263" s="50"/>
      <c r="BP263" s="50"/>
      <c r="BR263" s="50"/>
      <c r="BT263" s="50"/>
      <c r="BV263" s="50"/>
    </row>
    <row r="264" spans="1:74" x14ac:dyDescent="0.25">
      <c r="A264" s="3"/>
      <c r="B264" s="3" t="s">
        <v>269</v>
      </c>
      <c r="C264" s="52" t="s">
        <v>520</v>
      </c>
      <c r="D264" s="39">
        <v>45758</v>
      </c>
      <c r="E264" s="3">
        <v>24</v>
      </c>
      <c r="F264" s="3" t="s">
        <v>1132</v>
      </c>
      <c r="H264" s="6"/>
      <c r="J264" s="6"/>
      <c r="L264" s="6"/>
      <c r="N264" s="6"/>
      <c r="P264" s="6"/>
      <c r="R264" s="6"/>
      <c r="T264" s="6"/>
      <c r="V264" s="6"/>
      <c r="Y264" s="3" t="s">
        <v>842</v>
      </c>
      <c r="AC264" s="6"/>
      <c r="AD264" s="6">
        <v>20</v>
      </c>
      <c r="AE264" s="6">
        <v>45</v>
      </c>
      <c r="AF264" s="7">
        <f>AD264-AE264</f>
        <v>-25</v>
      </c>
      <c r="AG264" s="6">
        <v>23</v>
      </c>
      <c r="AH264" s="6">
        <v>52</v>
      </c>
      <c r="AI264" s="7">
        <f>AG264-AH264</f>
        <v>-29</v>
      </c>
      <c r="AJ264" s="6">
        <v>24</v>
      </c>
      <c r="AK264" s="6">
        <v>30</v>
      </c>
      <c r="AL264" s="7">
        <f>AJ264-AK264</f>
        <v>-6</v>
      </c>
      <c r="AM264" s="6">
        <v>29</v>
      </c>
      <c r="AN264" s="6">
        <v>47</v>
      </c>
      <c r="AO264" s="7">
        <f>AM264-AN264</f>
        <v>-18</v>
      </c>
      <c r="AP264" s="6">
        <v>19</v>
      </c>
      <c r="AQ264" s="6">
        <v>27</v>
      </c>
      <c r="AR264" s="7">
        <f>AP264-AQ264</f>
        <v>-8</v>
      </c>
      <c r="AS264" s="6">
        <v>16</v>
      </c>
      <c r="AT264" s="6">
        <v>26</v>
      </c>
      <c r="AU264" s="7">
        <f>AS264-AT264</f>
        <v>-10</v>
      </c>
      <c r="AV264" s="4" t="s">
        <v>1133</v>
      </c>
      <c r="AW264" s="6"/>
      <c r="AX264" s="6"/>
      <c r="AY264" s="6"/>
      <c r="AZ264" s="6"/>
      <c r="BA264" s="6"/>
      <c r="BB264" s="6"/>
      <c r="BC264" s="4"/>
      <c r="BD264" s="6"/>
      <c r="BE264" s="6"/>
      <c r="BF264" s="7"/>
      <c r="BG264" s="4"/>
      <c r="BJ264" s="50"/>
      <c r="BL264" s="7"/>
      <c r="BN264" s="50"/>
      <c r="BP264" s="50"/>
      <c r="BR264" s="50"/>
      <c r="BT264" s="50"/>
      <c r="BV264" s="50"/>
    </row>
    <row r="265" spans="1:74" x14ac:dyDescent="0.25">
      <c r="A265" s="3"/>
      <c r="B265" s="3" t="s">
        <v>269</v>
      </c>
      <c r="C265" s="9" t="s">
        <v>555</v>
      </c>
      <c r="D265" s="39">
        <v>45759</v>
      </c>
      <c r="E265" s="3">
        <v>15</v>
      </c>
      <c r="F265" s="3" t="s">
        <v>821</v>
      </c>
      <c r="H265" s="6"/>
      <c r="J265" s="6"/>
      <c r="L265" s="6"/>
      <c r="N265" s="6"/>
      <c r="P265" s="6"/>
      <c r="R265" s="6"/>
      <c r="T265" s="6"/>
      <c r="V265" s="6"/>
      <c r="Y265" s="3" t="s">
        <v>842</v>
      </c>
      <c r="AC265" s="6"/>
      <c r="AD265" s="6">
        <v>15</v>
      </c>
      <c r="AE265" s="6">
        <v>50</v>
      </c>
      <c r="AF265" s="7">
        <f t="shared" si="268"/>
        <v>-35</v>
      </c>
      <c r="AG265" s="6">
        <v>27</v>
      </c>
      <c r="AH265" s="6">
        <v>61</v>
      </c>
      <c r="AI265" s="7">
        <f t="shared" si="269"/>
        <v>-34</v>
      </c>
      <c r="AJ265" s="6">
        <v>31</v>
      </c>
      <c r="AK265" s="6">
        <v>26</v>
      </c>
      <c r="AL265" s="7">
        <f t="shared" ref="AL265" si="271">AJ265-AK265</f>
        <v>5</v>
      </c>
      <c r="AM265" s="6"/>
      <c r="AN265" s="6"/>
      <c r="AP265" s="6"/>
      <c r="AQ265" s="6"/>
      <c r="AS265" s="6"/>
      <c r="AT265" s="6"/>
      <c r="AV265" s="4" t="s">
        <v>1037</v>
      </c>
      <c r="AW265" s="6"/>
      <c r="AX265" s="6"/>
      <c r="AY265" s="6"/>
      <c r="AZ265" s="6"/>
      <c r="BA265" s="6"/>
      <c r="BB265" s="6"/>
      <c r="BC265" s="4"/>
      <c r="BD265" s="6">
        <v>16</v>
      </c>
      <c r="BE265" s="6">
        <v>63</v>
      </c>
      <c r="BF265" s="7">
        <f>BD265-BE265</f>
        <v>-47</v>
      </c>
      <c r="BG265" s="4" t="s">
        <v>871</v>
      </c>
      <c r="BJ265" s="50"/>
      <c r="BL265" s="7"/>
      <c r="BN265" s="50"/>
      <c r="BP265" s="50"/>
      <c r="BR265" s="50"/>
      <c r="BT265" s="50"/>
      <c r="BV265" s="50"/>
    </row>
    <row r="266" spans="1:74" x14ac:dyDescent="0.25">
      <c r="A266" s="3"/>
      <c r="B266" s="3" t="s">
        <v>269</v>
      </c>
      <c r="C266" s="9" t="s">
        <v>594</v>
      </c>
      <c r="D266" s="39">
        <v>45760</v>
      </c>
      <c r="E266" s="3">
        <v>15</v>
      </c>
      <c r="F266" s="3" t="s">
        <v>821</v>
      </c>
      <c r="G266" s="2" t="s">
        <v>1119</v>
      </c>
      <c r="H266" s="6">
        <v>21</v>
      </c>
      <c r="I266" s="7">
        <v>-1</v>
      </c>
      <c r="J266" s="6">
        <v>24</v>
      </c>
      <c r="K266" s="7">
        <v>0</v>
      </c>
      <c r="L266" s="6">
        <v>14</v>
      </c>
      <c r="M266" s="7">
        <v>-3</v>
      </c>
      <c r="N266" s="6">
        <v>11</v>
      </c>
      <c r="O266" s="7">
        <v>2</v>
      </c>
      <c r="P266" s="6">
        <v>23</v>
      </c>
      <c r="Q266" s="7">
        <v>0</v>
      </c>
      <c r="R266" s="6"/>
      <c r="T266" s="6"/>
      <c r="V266" s="86">
        <f t="shared" si="203"/>
        <v>-3</v>
      </c>
      <c r="W266" s="7">
        <v>-1</v>
      </c>
      <c r="X266" s="8">
        <f t="shared" ref="X266:X268" si="272">P266-J266</f>
        <v>-1</v>
      </c>
      <c r="Y266" s="3" t="s">
        <v>842</v>
      </c>
      <c r="AA266" s="119" t="str">
        <f t="shared" ref="AA266:AA268" si="273">IF((H266=MAX(H266,J266,L266,N266,P266))+(J266=MAX(H266,J266,L266,N266,P266))+(L266=MAX(H266,J266,L266,N266,P266))+(N266=MAX(H266,J266,L266,N266,P266))+(P266=MAX(H266,J266,L266,N266,P266))&gt;1,"",IF(H266=MAX(H266,J266,L266,N266,P266),H$1,IF(J266=MAX(H266,J266,L266,N266,P266),J$1,IF(L266=MAX(H266,J266,L266,N266,P266),L$1,IF(N266=MAX(H266,J266,L266,N266,P266),N$1,P$1)))))</f>
        <v>Lab</v>
      </c>
      <c r="AC266" s="6"/>
      <c r="AD266" s="6">
        <v>16</v>
      </c>
      <c r="AE266" s="6">
        <v>54</v>
      </c>
      <c r="AF266" s="7">
        <f t="shared" si="268"/>
        <v>-38</v>
      </c>
      <c r="AG266" s="6">
        <v>28</v>
      </c>
      <c r="AH266" s="6">
        <v>62</v>
      </c>
      <c r="AI266" s="7">
        <f t="shared" si="269"/>
        <v>-34</v>
      </c>
      <c r="AJ266" s="6">
        <v>24</v>
      </c>
      <c r="AK266" s="6">
        <v>35</v>
      </c>
      <c r="AL266" s="7">
        <f t="shared" ref="AL266" si="274">AJ266-AK266</f>
        <v>-11</v>
      </c>
      <c r="AM266" s="6">
        <v>27</v>
      </c>
      <c r="AN266" s="6">
        <v>65</v>
      </c>
      <c r="AO266" s="7">
        <f t="shared" ref="AO266:AO268" si="275">AM266-AN266</f>
        <v>-38</v>
      </c>
      <c r="AP266" s="6">
        <v>8</v>
      </c>
      <c r="AQ266" s="6">
        <v>16</v>
      </c>
      <c r="AR266" s="7">
        <f t="shared" ref="AR266" si="276">AP266-AQ266</f>
        <v>-8</v>
      </c>
      <c r="AS266" s="6">
        <v>4</v>
      </c>
      <c r="AT266" s="6">
        <v>13</v>
      </c>
      <c r="AU266" s="7">
        <f t="shared" ref="AU266" si="277">AS266-AT266</f>
        <v>-9</v>
      </c>
      <c r="AV266" s="4" t="s">
        <v>931</v>
      </c>
      <c r="AW266" s="6"/>
      <c r="AX266" s="6"/>
      <c r="AY266" s="6"/>
      <c r="AZ266" s="6"/>
      <c r="BA266" s="6"/>
      <c r="BB266" s="6"/>
      <c r="BC266" s="4"/>
      <c r="BD266" s="6"/>
      <c r="BE266" s="6"/>
      <c r="BF266" s="7"/>
      <c r="BJ266" s="50"/>
      <c r="BL266" s="7"/>
      <c r="BN266" s="50"/>
      <c r="BP266" s="50"/>
      <c r="BR266" s="50"/>
      <c r="BT266" s="50"/>
      <c r="BV266" s="50"/>
    </row>
    <row r="267" spans="1:74" x14ac:dyDescent="0.25">
      <c r="A267" s="3"/>
      <c r="B267" s="3" t="s">
        <v>269</v>
      </c>
      <c r="C267" s="9" t="s">
        <v>627</v>
      </c>
      <c r="D267" s="39">
        <v>45763</v>
      </c>
      <c r="E267" s="3">
        <v>17</v>
      </c>
      <c r="F267" s="3" t="s">
        <v>1263</v>
      </c>
      <c r="H267" s="6">
        <v>20</v>
      </c>
      <c r="I267" s="7">
        <v>-1</v>
      </c>
      <c r="J267" s="6">
        <v>22</v>
      </c>
      <c r="K267" s="7">
        <v>0</v>
      </c>
      <c r="L267" s="6">
        <v>14</v>
      </c>
      <c r="M267" s="7">
        <v>0</v>
      </c>
      <c r="N267" s="6">
        <v>10</v>
      </c>
      <c r="O267" s="7">
        <v>-1</v>
      </c>
      <c r="P267" s="6">
        <v>28</v>
      </c>
      <c r="Q267" s="7">
        <v>2</v>
      </c>
      <c r="R267" s="6"/>
      <c r="T267" s="6"/>
      <c r="V267" s="86">
        <f t="shared" si="203"/>
        <v>-2</v>
      </c>
      <c r="W267" s="7">
        <v>-1</v>
      </c>
      <c r="X267" s="8">
        <f t="shared" si="272"/>
        <v>6</v>
      </c>
      <c r="Y267" s="3" t="s">
        <v>842</v>
      </c>
      <c r="AA267" s="119" t="str">
        <f t="shared" si="273"/>
        <v>Reform</v>
      </c>
      <c r="AC267" s="6"/>
      <c r="AD267" s="6"/>
      <c r="AE267" s="6"/>
      <c r="AG267" s="6"/>
      <c r="AH267" s="6"/>
      <c r="AJ267" s="6"/>
      <c r="AK267" s="6"/>
      <c r="AM267" s="6"/>
      <c r="AN267" s="6"/>
      <c r="AP267" s="6"/>
      <c r="AQ267" s="6"/>
      <c r="AS267" s="6"/>
      <c r="AT267" s="6"/>
      <c r="AV267" s="4"/>
      <c r="AW267" s="6"/>
      <c r="AX267" s="6"/>
      <c r="AY267" s="6"/>
      <c r="AZ267" s="6"/>
      <c r="BA267" s="6"/>
      <c r="BB267" s="6"/>
      <c r="BC267" s="4"/>
      <c r="BD267" s="6"/>
      <c r="BE267" s="6"/>
      <c r="BF267" s="7"/>
      <c r="BJ267" s="50"/>
      <c r="BL267" s="7"/>
      <c r="BN267" s="50"/>
      <c r="BP267" s="50"/>
      <c r="BR267" s="50"/>
      <c r="BT267" s="50"/>
      <c r="BV267" s="50"/>
    </row>
    <row r="268" spans="1:74" x14ac:dyDescent="0.25">
      <c r="A268" s="3"/>
      <c r="B268" s="3" t="s">
        <v>269</v>
      </c>
      <c r="C268" s="9" t="s">
        <v>301</v>
      </c>
      <c r="D268" s="39">
        <v>45764</v>
      </c>
      <c r="E268" s="3">
        <v>23</v>
      </c>
      <c r="F268" s="3" t="s">
        <v>1198</v>
      </c>
      <c r="H268" s="6">
        <v>23</v>
      </c>
      <c r="I268" s="7">
        <v>0</v>
      </c>
      <c r="J268" s="6">
        <v>23</v>
      </c>
      <c r="K268" s="7">
        <v>-1</v>
      </c>
      <c r="L268" s="6">
        <v>14</v>
      </c>
      <c r="M268" s="7">
        <v>0</v>
      </c>
      <c r="N268" s="6">
        <v>8</v>
      </c>
      <c r="O268" s="7">
        <v>0</v>
      </c>
      <c r="P268" s="6">
        <v>25</v>
      </c>
      <c r="Q268" s="7">
        <v>1</v>
      </c>
      <c r="R268" s="6"/>
      <c r="T268" s="6"/>
      <c r="V268" s="86">
        <f t="shared" si="203"/>
        <v>0</v>
      </c>
      <c r="W268" s="7">
        <v>1</v>
      </c>
      <c r="X268" s="8">
        <f t="shared" si="272"/>
        <v>2</v>
      </c>
      <c r="Y268" s="3" t="s">
        <v>842</v>
      </c>
      <c r="AA268" s="119" t="str">
        <f t="shared" si="273"/>
        <v>Reform</v>
      </c>
      <c r="AC268" s="6"/>
      <c r="AD268" s="6">
        <v>15</v>
      </c>
      <c r="AE268" s="6">
        <v>40</v>
      </c>
      <c r="AF268" s="7">
        <v>-24</v>
      </c>
      <c r="AG268" s="6">
        <v>22</v>
      </c>
      <c r="AH268" s="6">
        <v>56</v>
      </c>
      <c r="AI268" s="7">
        <v>-35</v>
      </c>
      <c r="AJ268" s="6">
        <v>16</v>
      </c>
      <c r="AK268" s="6">
        <v>30</v>
      </c>
      <c r="AL268" s="7">
        <v>-13</v>
      </c>
      <c r="AM268" s="6">
        <v>25</v>
      </c>
      <c r="AN268" s="6">
        <v>42</v>
      </c>
      <c r="AO268" s="7">
        <f t="shared" si="275"/>
        <v>-17</v>
      </c>
      <c r="AP268" s="6"/>
      <c r="AQ268" s="6"/>
      <c r="AS268" s="6"/>
      <c r="AT268" s="6"/>
      <c r="AV268" s="4" t="s">
        <v>1211</v>
      </c>
      <c r="AW268" s="6">
        <v>11</v>
      </c>
      <c r="AX268" s="6">
        <v>26</v>
      </c>
      <c r="AY268" s="6"/>
      <c r="AZ268" s="6"/>
      <c r="BA268" s="6"/>
      <c r="BB268" s="6">
        <v>23</v>
      </c>
      <c r="BC268" s="4" t="s">
        <v>1303</v>
      </c>
      <c r="BD268" s="6"/>
      <c r="BE268" s="6"/>
      <c r="BF268" s="7"/>
      <c r="BJ268" s="50"/>
      <c r="BL268" s="7"/>
      <c r="BN268" s="50"/>
      <c r="BP268" s="50"/>
      <c r="BR268" s="50"/>
      <c r="BT268" s="50"/>
      <c r="BV268" s="50"/>
    </row>
    <row r="269" spans="1:74" x14ac:dyDescent="0.25">
      <c r="A269" s="3"/>
      <c r="B269" s="3" t="s">
        <v>269</v>
      </c>
      <c r="C269" s="9" t="s">
        <v>597</v>
      </c>
      <c r="D269" s="39">
        <v>45766</v>
      </c>
      <c r="E269" s="3">
        <v>22</v>
      </c>
      <c r="F269" s="3" t="s">
        <v>821</v>
      </c>
      <c r="H269" s="6"/>
      <c r="J269" s="6"/>
      <c r="L269" s="6"/>
      <c r="N269" s="6"/>
      <c r="P269" s="6"/>
      <c r="R269" s="6"/>
      <c r="T269" s="6"/>
      <c r="V269" s="6"/>
      <c r="Y269" s="3" t="s">
        <v>842</v>
      </c>
      <c r="AC269" s="6"/>
      <c r="AD269" s="6"/>
      <c r="AE269" s="6"/>
      <c r="AG269" s="6"/>
      <c r="AH269" s="6"/>
      <c r="AJ269" s="6"/>
      <c r="AK269" s="6"/>
      <c r="AM269" s="6"/>
      <c r="AN269" s="6"/>
      <c r="AP269" s="6"/>
      <c r="AQ269" s="6"/>
      <c r="AS269" s="6"/>
      <c r="AT269" s="6"/>
      <c r="AV269" s="4"/>
      <c r="AW269" s="6"/>
      <c r="AX269" s="6"/>
      <c r="AY269" s="6"/>
      <c r="AZ269" s="6"/>
      <c r="BA269" s="6"/>
      <c r="BB269" s="6"/>
      <c r="BC269" s="4"/>
      <c r="BD269" s="6">
        <v>16</v>
      </c>
      <c r="BE269" s="6">
        <v>65</v>
      </c>
      <c r="BF269" s="7">
        <f>BD269-BE269</f>
        <v>-49</v>
      </c>
      <c r="BG269" s="4" t="s">
        <v>871</v>
      </c>
      <c r="BJ269" s="50"/>
      <c r="BL269" s="7"/>
      <c r="BN269" s="50"/>
      <c r="BP269" s="50"/>
      <c r="BR269" s="50"/>
      <c r="BT269" s="50"/>
      <c r="BV269" s="50"/>
    </row>
    <row r="270" spans="1:74" x14ac:dyDescent="0.25">
      <c r="A270" s="3"/>
      <c r="B270" s="3" t="s">
        <v>269</v>
      </c>
      <c r="C270" s="9" t="s">
        <v>434</v>
      </c>
      <c r="D270" s="39">
        <v>45768</v>
      </c>
      <c r="E270" s="3">
        <v>23</v>
      </c>
      <c r="F270" s="3" t="s">
        <v>821</v>
      </c>
      <c r="G270" s="2" t="s">
        <v>1119</v>
      </c>
      <c r="H270" s="6">
        <v>20</v>
      </c>
      <c r="I270" s="7">
        <v>-1</v>
      </c>
      <c r="J270" s="6">
        <v>23</v>
      </c>
      <c r="K270" s="7">
        <v>-1</v>
      </c>
      <c r="L270" s="6">
        <v>16</v>
      </c>
      <c r="M270" s="7">
        <v>2</v>
      </c>
      <c r="N270" s="6">
        <v>10</v>
      </c>
      <c r="O270" s="7">
        <v>-1</v>
      </c>
      <c r="P270" s="6">
        <v>25</v>
      </c>
      <c r="Q270" s="7">
        <v>2</v>
      </c>
      <c r="R270" s="6"/>
      <c r="T270" s="6"/>
      <c r="V270" s="86">
        <f t="shared" ref="V270:V276" si="278">H270-J270</f>
        <v>-3</v>
      </c>
      <c r="W270" s="7">
        <v>0</v>
      </c>
      <c r="X270" s="8">
        <f t="shared" ref="X270:X274" si="279">P270-J270</f>
        <v>2</v>
      </c>
      <c r="Y270" s="3" t="s">
        <v>842</v>
      </c>
      <c r="AA270" s="119" t="str">
        <f t="shared" ref="AA270:AA274" si="280">IF((H270=MAX(H270,J270,L270,N270,P270))+(J270=MAX(H270,J270,L270,N270,P270))+(L270=MAX(H270,J270,L270,N270,P270))+(N270=MAX(H270,J270,L270,N270,P270))+(P270=MAX(H270,J270,L270,N270,P270))&gt;1,"",IF(H270=MAX(H270,J270,L270,N270,P270),H$1,IF(J270=MAX(H270,J270,L270,N270,P270),J$1,IF(L270=MAX(H270,J270,L270,N270,P270),L$1,IF(N270=MAX(H270,J270,L270,N270,P270),N$1,P$1)))))</f>
        <v>Reform</v>
      </c>
      <c r="AC270" s="6"/>
      <c r="AD270" s="6"/>
      <c r="AE270" s="6"/>
      <c r="AG270" s="6"/>
      <c r="AH270" s="6"/>
      <c r="AJ270" s="6"/>
      <c r="AK270" s="6"/>
      <c r="AM270" s="6"/>
      <c r="AN270" s="6"/>
      <c r="AP270" s="6"/>
      <c r="AQ270" s="6"/>
      <c r="AS270" s="6"/>
      <c r="AT270" s="6"/>
      <c r="AV270" s="4"/>
      <c r="AW270" s="6"/>
      <c r="AX270" s="6"/>
      <c r="AY270" s="6"/>
      <c r="AZ270" s="6"/>
      <c r="BA270" s="6"/>
      <c r="BB270" s="6"/>
      <c r="BC270" s="4"/>
      <c r="BD270" s="6"/>
      <c r="BE270" s="6"/>
      <c r="BF270" s="7"/>
      <c r="BG270" s="4"/>
      <c r="BJ270" s="50"/>
      <c r="BL270" s="7"/>
      <c r="BN270" s="50"/>
      <c r="BP270" s="50"/>
      <c r="BR270" s="50"/>
      <c r="BT270" s="50"/>
      <c r="BV270" s="50"/>
    </row>
    <row r="271" spans="1:74" x14ac:dyDescent="0.25">
      <c r="A271" s="3"/>
      <c r="B271" s="3" t="s">
        <v>269</v>
      </c>
      <c r="C271" s="9" t="s">
        <v>628</v>
      </c>
      <c r="D271" s="39">
        <v>45770</v>
      </c>
      <c r="E271" s="3">
        <v>24</v>
      </c>
      <c r="F271" s="3" t="s">
        <v>1263</v>
      </c>
      <c r="H271" s="6">
        <v>20</v>
      </c>
      <c r="I271" s="7">
        <v>0</v>
      </c>
      <c r="J271" s="6">
        <v>20</v>
      </c>
      <c r="K271" s="7">
        <v>-2</v>
      </c>
      <c r="L271" s="6">
        <v>14</v>
      </c>
      <c r="M271" s="7">
        <v>0</v>
      </c>
      <c r="N271" s="6">
        <v>13</v>
      </c>
      <c r="O271" s="7">
        <v>3</v>
      </c>
      <c r="P271" s="6">
        <v>28</v>
      </c>
      <c r="Q271" s="7">
        <v>0</v>
      </c>
      <c r="R271" s="6"/>
      <c r="T271" s="6"/>
      <c r="V271" s="86">
        <f t="shared" si="278"/>
        <v>0</v>
      </c>
      <c r="W271" s="7">
        <v>2</v>
      </c>
      <c r="X271" s="8">
        <f t="shared" si="279"/>
        <v>8</v>
      </c>
      <c r="Y271" s="3" t="s">
        <v>842</v>
      </c>
      <c r="AA271" s="119" t="str">
        <f t="shared" si="280"/>
        <v>Reform</v>
      </c>
      <c r="AC271" s="6"/>
      <c r="AD271" s="6"/>
      <c r="AE271" s="6"/>
      <c r="AG271" s="6"/>
      <c r="AH271" s="6"/>
      <c r="AJ271" s="6"/>
      <c r="AK271" s="6"/>
      <c r="AM271" s="6"/>
      <c r="AN271" s="6"/>
      <c r="AP271" s="6"/>
      <c r="AQ271" s="6"/>
      <c r="AS271" s="6"/>
      <c r="AT271" s="6"/>
      <c r="AV271" s="4"/>
      <c r="AW271" s="6"/>
      <c r="AX271" s="6"/>
      <c r="AY271" s="6"/>
      <c r="AZ271" s="6"/>
      <c r="BA271" s="6"/>
      <c r="BB271" s="6"/>
      <c r="BC271" s="4"/>
      <c r="BD271" s="6"/>
      <c r="BE271" s="6"/>
      <c r="BF271" s="7"/>
      <c r="BG271" s="4"/>
      <c r="BJ271" s="50"/>
      <c r="BL271" s="7"/>
      <c r="BN271" s="50"/>
      <c r="BP271" s="50"/>
      <c r="BR271" s="50"/>
      <c r="BT271" s="50"/>
      <c r="BV271" s="50"/>
    </row>
    <row r="272" spans="1:74" x14ac:dyDescent="0.25">
      <c r="A272" s="3"/>
      <c r="B272" s="3" t="s">
        <v>269</v>
      </c>
      <c r="C272" s="9" t="s">
        <v>625</v>
      </c>
      <c r="D272" s="39">
        <v>45770</v>
      </c>
      <c r="E272" s="3">
        <v>25</v>
      </c>
      <c r="F272" s="3" t="s">
        <v>1169</v>
      </c>
      <c r="G272" s="2" t="s">
        <v>96</v>
      </c>
      <c r="H272" s="6">
        <v>21</v>
      </c>
      <c r="I272" s="7">
        <v>-1</v>
      </c>
      <c r="J272" s="6">
        <v>25</v>
      </c>
      <c r="K272" s="7">
        <v>1</v>
      </c>
      <c r="L272" s="6">
        <v>14</v>
      </c>
      <c r="M272" s="7">
        <v>-1</v>
      </c>
      <c r="N272" s="6">
        <v>8</v>
      </c>
      <c r="O272" s="7">
        <v>0</v>
      </c>
      <c r="P272" s="6">
        <v>25</v>
      </c>
      <c r="Q272" s="7">
        <v>1</v>
      </c>
      <c r="R272" s="6"/>
      <c r="T272" s="6"/>
      <c r="V272" s="86">
        <f t="shared" si="278"/>
        <v>-4</v>
      </c>
      <c r="W272" s="7">
        <v>-2</v>
      </c>
      <c r="X272" s="8">
        <f t="shared" si="279"/>
        <v>0</v>
      </c>
      <c r="Y272" s="3" t="s">
        <v>1170</v>
      </c>
      <c r="Z272" s="3" t="s">
        <v>988</v>
      </c>
      <c r="AA272" s="119" t="str">
        <f t="shared" si="280"/>
        <v/>
      </c>
      <c r="AC272" s="6"/>
      <c r="AD272" s="6"/>
      <c r="AE272" s="6"/>
      <c r="AG272" s="6"/>
      <c r="AH272" s="6"/>
      <c r="AJ272" s="6"/>
      <c r="AK272" s="6"/>
      <c r="AM272" s="6"/>
      <c r="AN272" s="6"/>
      <c r="AP272" s="6"/>
      <c r="AQ272" s="6"/>
      <c r="AS272" s="6"/>
      <c r="AT272" s="6"/>
      <c r="AV272" s="4"/>
      <c r="AW272" s="6"/>
      <c r="AX272" s="6"/>
      <c r="AY272" s="6"/>
      <c r="AZ272" s="6"/>
      <c r="BA272" s="6"/>
      <c r="BB272" s="6"/>
      <c r="BC272" s="4"/>
      <c r="BD272" s="6"/>
      <c r="BE272" s="6"/>
      <c r="BF272" s="7"/>
      <c r="BG272" s="4"/>
      <c r="BJ272" s="50"/>
      <c r="BL272" s="7"/>
      <c r="BN272" s="50"/>
      <c r="BP272" s="50"/>
      <c r="BR272" s="50"/>
      <c r="BT272" s="50"/>
      <c r="BV272" s="50"/>
    </row>
    <row r="273" spans="1:74" x14ac:dyDescent="0.25">
      <c r="A273" s="3"/>
      <c r="B273" s="3" t="s">
        <v>269</v>
      </c>
      <c r="C273" s="9" t="s">
        <v>600</v>
      </c>
      <c r="D273" s="39">
        <v>45770</v>
      </c>
      <c r="E273" s="3">
        <v>27</v>
      </c>
      <c r="F273" s="3" t="s">
        <v>903</v>
      </c>
      <c r="G273" s="2" t="s">
        <v>138</v>
      </c>
      <c r="H273" s="6">
        <v>21</v>
      </c>
      <c r="I273" s="7">
        <v>-1</v>
      </c>
      <c r="J273" s="6">
        <v>26</v>
      </c>
      <c r="K273" s="7">
        <v>-1</v>
      </c>
      <c r="L273" s="6">
        <v>11</v>
      </c>
      <c r="M273" s="7">
        <v>-1</v>
      </c>
      <c r="N273" s="6">
        <v>9</v>
      </c>
      <c r="O273" s="7">
        <v>2</v>
      </c>
      <c r="P273" s="6">
        <v>26</v>
      </c>
      <c r="Q273" s="7">
        <v>0</v>
      </c>
      <c r="R273" s="6"/>
      <c r="T273" s="6"/>
      <c r="V273" s="86">
        <f t="shared" si="278"/>
        <v>-5</v>
      </c>
      <c r="W273" s="7">
        <v>0</v>
      </c>
      <c r="X273" s="8">
        <f t="shared" si="279"/>
        <v>0</v>
      </c>
      <c r="Y273" s="3" t="s">
        <v>842</v>
      </c>
      <c r="AA273" s="119" t="str">
        <f t="shared" si="280"/>
        <v/>
      </c>
      <c r="AC273" s="6"/>
      <c r="AD273" s="6">
        <v>20</v>
      </c>
      <c r="AE273" s="6">
        <v>38</v>
      </c>
      <c r="AF273" s="7">
        <v>-19</v>
      </c>
      <c r="AG273" s="6">
        <v>22</v>
      </c>
      <c r="AH273" s="6">
        <v>56</v>
      </c>
      <c r="AI273" s="7">
        <v>-33</v>
      </c>
      <c r="AJ273" s="6">
        <v>20</v>
      </c>
      <c r="AK273" s="6">
        <v>25</v>
      </c>
      <c r="AL273" s="7">
        <f>AJ273-AK273</f>
        <v>-5</v>
      </c>
      <c r="AM273" s="6">
        <v>29</v>
      </c>
      <c r="AN273" s="6">
        <v>41</v>
      </c>
      <c r="AO273" s="7">
        <f>AM273-AN273</f>
        <v>-12</v>
      </c>
      <c r="AP273" s="6"/>
      <c r="AQ273" s="6"/>
      <c r="AS273" s="6"/>
      <c r="AT273" s="6"/>
      <c r="AV273" s="4" t="s">
        <v>1127</v>
      </c>
      <c r="AW273" s="6">
        <v>14</v>
      </c>
      <c r="AX273" s="6">
        <v>25</v>
      </c>
      <c r="AY273" s="6"/>
      <c r="AZ273" s="6"/>
      <c r="BA273" s="6"/>
      <c r="BB273" s="6"/>
      <c r="BC273" s="4" t="s">
        <v>1035</v>
      </c>
      <c r="BD273" s="6"/>
      <c r="BE273" s="6"/>
      <c r="BF273" s="7"/>
      <c r="BG273" s="4"/>
      <c r="BJ273" s="50"/>
      <c r="BL273" s="7"/>
      <c r="BN273" s="50"/>
      <c r="BP273" s="50"/>
      <c r="BR273" s="50"/>
      <c r="BT273" s="50"/>
      <c r="BV273" s="50"/>
    </row>
    <row r="274" spans="1:74" x14ac:dyDescent="0.25">
      <c r="A274" s="3"/>
      <c r="B274" s="3" t="s">
        <v>269</v>
      </c>
      <c r="C274" s="9" t="s">
        <v>566</v>
      </c>
      <c r="D274" s="39">
        <v>45772</v>
      </c>
      <c r="E274" s="3">
        <v>30</v>
      </c>
      <c r="F274" s="3" t="s">
        <v>1198</v>
      </c>
      <c r="H274" s="6">
        <v>23</v>
      </c>
      <c r="I274" s="7">
        <v>0</v>
      </c>
      <c r="J274" s="6">
        <v>24</v>
      </c>
      <c r="K274" s="7">
        <v>1</v>
      </c>
      <c r="L274" s="6">
        <v>15</v>
      </c>
      <c r="M274" s="7">
        <v>1</v>
      </c>
      <c r="N274" s="6">
        <v>8</v>
      </c>
      <c r="O274" s="7">
        <v>0</v>
      </c>
      <c r="P274" s="6">
        <v>24</v>
      </c>
      <c r="Q274" s="7">
        <v>-1</v>
      </c>
      <c r="R274" s="6"/>
      <c r="T274" s="6"/>
      <c r="V274" s="86">
        <f t="shared" si="278"/>
        <v>-1</v>
      </c>
      <c r="W274" s="7">
        <v>-1</v>
      </c>
      <c r="X274" s="8">
        <f t="shared" si="279"/>
        <v>0</v>
      </c>
      <c r="Y274" s="3" t="s">
        <v>842</v>
      </c>
      <c r="AA274" s="119" t="str">
        <f t="shared" si="280"/>
        <v/>
      </c>
      <c r="AC274" s="6"/>
      <c r="AD274" s="6">
        <v>20</v>
      </c>
      <c r="AE274" s="6">
        <v>33</v>
      </c>
      <c r="AF274" s="7">
        <v>-14</v>
      </c>
      <c r="AG274" s="6">
        <v>23</v>
      </c>
      <c r="AH274" s="6">
        <v>56</v>
      </c>
      <c r="AI274" s="7">
        <f t="shared" ref="AI274" si="281">AG274-AH274</f>
        <v>-33</v>
      </c>
      <c r="AJ274" s="6">
        <v>19</v>
      </c>
      <c r="AK274" s="6">
        <v>26</v>
      </c>
      <c r="AL274" s="7">
        <f t="shared" ref="AL274" si="282">AJ274-AK274</f>
        <v>-7</v>
      </c>
      <c r="AM274" s="6">
        <v>28</v>
      </c>
      <c r="AN274" s="6">
        <v>39</v>
      </c>
      <c r="AO274" s="7">
        <f t="shared" ref="AO274" si="283">AM274-AN274</f>
        <v>-11</v>
      </c>
      <c r="AP274" s="6"/>
      <c r="AQ274" s="6"/>
      <c r="AS274" s="6"/>
      <c r="AT274" s="6"/>
      <c r="AV274" s="4" t="s">
        <v>1211</v>
      </c>
      <c r="AW274" s="6"/>
      <c r="AX274" s="6"/>
      <c r="AY274" s="6"/>
      <c r="AZ274" s="6"/>
      <c r="BA274" s="6"/>
      <c r="BB274" s="6"/>
      <c r="BC274" s="4"/>
      <c r="BD274" s="6"/>
      <c r="BE274" s="6"/>
      <c r="BF274" s="7"/>
      <c r="BG274" s="4"/>
      <c r="BJ274" s="50"/>
      <c r="BL274" s="7"/>
      <c r="BN274" s="50"/>
      <c r="BP274" s="50"/>
      <c r="BR274" s="50"/>
      <c r="BT274" s="50"/>
      <c r="BV274" s="50"/>
    </row>
    <row r="275" spans="1:74" x14ac:dyDescent="0.25">
      <c r="A275" s="3"/>
      <c r="B275" s="3" t="s">
        <v>269</v>
      </c>
      <c r="C275" s="52" t="s">
        <v>681</v>
      </c>
      <c r="D275" s="39">
        <v>45773</v>
      </c>
      <c r="E275" s="3">
        <v>1</v>
      </c>
      <c r="F275" s="3" t="s">
        <v>821</v>
      </c>
      <c r="H275" s="6"/>
      <c r="J275" s="6"/>
      <c r="L275" s="6"/>
      <c r="N275" s="6"/>
      <c r="P275" s="6"/>
      <c r="R275" s="6"/>
      <c r="T275" s="6"/>
      <c r="V275" s="6"/>
      <c r="Y275" s="3" t="s">
        <v>842</v>
      </c>
      <c r="AC275" s="6"/>
      <c r="AD275" s="6"/>
      <c r="AE275" s="6"/>
      <c r="AG275" s="6"/>
      <c r="AH275" s="6"/>
      <c r="AJ275" s="6"/>
      <c r="AK275" s="6"/>
      <c r="AM275" s="6"/>
      <c r="AN275" s="6"/>
      <c r="AP275" s="6"/>
      <c r="AQ275" s="6"/>
      <c r="AS275" s="6"/>
      <c r="AT275" s="6"/>
      <c r="AV275" s="4"/>
      <c r="AW275" s="6"/>
      <c r="AX275" s="6"/>
      <c r="AY275" s="6"/>
      <c r="AZ275" s="6"/>
      <c r="BA275" s="6"/>
      <c r="BB275" s="6"/>
      <c r="BC275" s="4"/>
      <c r="BD275" s="6">
        <v>16</v>
      </c>
      <c r="BE275" s="6">
        <v>63</v>
      </c>
      <c r="BF275" s="7">
        <f>BD275-BE275</f>
        <v>-47</v>
      </c>
      <c r="BG275" s="4" t="s">
        <v>871</v>
      </c>
      <c r="BJ275" s="50"/>
      <c r="BL275" s="7"/>
      <c r="BN275" s="50"/>
      <c r="BP275" s="50"/>
      <c r="BR275" s="50"/>
      <c r="BT275" s="50"/>
      <c r="BV275" s="50"/>
    </row>
    <row r="276" spans="1:74" x14ac:dyDescent="0.25">
      <c r="A276" s="3"/>
      <c r="B276" s="3" t="s">
        <v>269</v>
      </c>
      <c r="C276" s="9" t="s">
        <v>602</v>
      </c>
      <c r="D276" s="39">
        <v>45774</v>
      </c>
      <c r="E276" s="3">
        <v>29</v>
      </c>
      <c r="F276" s="3" t="s">
        <v>821</v>
      </c>
      <c r="G276" s="2" t="s">
        <v>1119</v>
      </c>
      <c r="H276" s="6">
        <v>20</v>
      </c>
      <c r="I276" s="7">
        <v>0</v>
      </c>
      <c r="J276" s="6">
        <v>23</v>
      </c>
      <c r="K276" s="7">
        <v>0</v>
      </c>
      <c r="L276" s="6">
        <v>15</v>
      </c>
      <c r="M276" s="7">
        <v>-1</v>
      </c>
      <c r="N276" s="6">
        <v>9</v>
      </c>
      <c r="O276" s="7">
        <v>-1</v>
      </c>
      <c r="P276" s="6">
        <v>26</v>
      </c>
      <c r="Q276" s="7">
        <v>1</v>
      </c>
      <c r="R276" s="6"/>
      <c r="T276" s="6"/>
      <c r="V276" s="86">
        <f t="shared" si="278"/>
        <v>-3</v>
      </c>
      <c r="W276" s="7">
        <v>0</v>
      </c>
      <c r="X276" s="8">
        <f>P276-J276</f>
        <v>3</v>
      </c>
      <c r="Y276" s="3" t="s">
        <v>842</v>
      </c>
      <c r="AA276" s="119" t="str">
        <f t="shared" ref="AA276" si="284">IF((H276=MAX(H276,J276,L276,N276,P276))+(J276=MAX(H276,J276,L276,N276,P276))+(L276=MAX(H276,J276,L276,N276,P276))+(N276=MAX(H276,J276,L276,N276,P276))+(P276=MAX(H276,J276,L276,N276,P276))&gt;1,"",IF(H276=MAX(H276,J276,L276,N276,P276),H$1,IF(J276=MAX(H276,J276,L276,N276,P276),J$1,IF(L276=MAX(H276,J276,L276,N276,P276),L$1,IF(N276=MAX(H276,J276,L276,N276,P276),N$1,P$1)))))</f>
        <v>Reform</v>
      </c>
      <c r="AC276" s="6"/>
      <c r="AD276" s="6"/>
      <c r="AE276" s="6"/>
      <c r="AG276" s="6"/>
      <c r="AH276" s="6"/>
      <c r="AJ276" s="6"/>
      <c r="AK276" s="6"/>
      <c r="AM276" s="6"/>
      <c r="AN276" s="6"/>
      <c r="AP276" s="6"/>
      <c r="AQ276" s="6"/>
      <c r="AS276" s="6"/>
      <c r="AT276" s="6"/>
      <c r="AV276" s="4"/>
      <c r="AW276" s="6"/>
      <c r="AX276" s="6"/>
      <c r="AY276" s="6"/>
      <c r="AZ276" s="6"/>
      <c r="BA276" s="6"/>
      <c r="BB276" s="6"/>
      <c r="BC276" s="4"/>
      <c r="BD276" s="6"/>
      <c r="BE276" s="6"/>
      <c r="BF276" s="7"/>
      <c r="BG276" s="4"/>
      <c r="BJ276" s="50"/>
      <c r="BL276" s="7"/>
      <c r="BN276" s="50"/>
      <c r="BP276" s="50"/>
      <c r="BR276" s="50"/>
      <c r="BT276" s="50"/>
      <c r="BV276" s="50"/>
    </row>
    <row r="277" spans="1:74" x14ac:dyDescent="0.25">
      <c r="A277" s="3"/>
      <c r="B277" s="3" t="s">
        <v>269</v>
      </c>
      <c r="C277" s="9" t="s">
        <v>660</v>
      </c>
      <c r="D277" s="39">
        <v>45775</v>
      </c>
      <c r="E277" s="3"/>
      <c r="F277" s="3" t="s">
        <v>821</v>
      </c>
      <c r="H277" s="6"/>
      <c r="J277" s="6"/>
      <c r="L277" s="6"/>
      <c r="N277" s="6"/>
      <c r="P277" s="6"/>
      <c r="R277" s="6"/>
      <c r="T277" s="6"/>
      <c r="V277" s="6"/>
      <c r="Y277" s="3" t="s">
        <v>842</v>
      </c>
      <c r="AC277" s="6"/>
      <c r="AD277" s="6">
        <v>19</v>
      </c>
      <c r="AE277" s="6">
        <v>52</v>
      </c>
      <c r="AF277" s="7">
        <f t="shared" ref="AF277" si="285">AD277-AE277</f>
        <v>-33</v>
      </c>
      <c r="AG277" s="6">
        <v>27</v>
      </c>
      <c r="AH277" s="6">
        <v>64</v>
      </c>
      <c r="AI277" s="7">
        <f t="shared" ref="AI277" si="286">AG277-AH277</f>
        <v>-37</v>
      </c>
      <c r="AJ277" s="6">
        <v>25</v>
      </c>
      <c r="AK277" s="6">
        <v>35</v>
      </c>
      <c r="AL277" s="7">
        <f t="shared" ref="AL277" si="287">AJ277-AK277</f>
        <v>-10</v>
      </c>
      <c r="AM277" s="6">
        <v>28</v>
      </c>
      <c r="AN277" s="6">
        <v>62</v>
      </c>
      <c r="AO277" s="7">
        <f t="shared" ref="AO277:AR277" si="288">AM277-AN277</f>
        <v>-34</v>
      </c>
      <c r="AP277" s="6">
        <v>8</v>
      </c>
      <c r="AQ277" s="6">
        <v>16</v>
      </c>
      <c r="AR277" s="7">
        <f t="shared" si="288"/>
        <v>-8</v>
      </c>
      <c r="AS277" s="6">
        <v>4</v>
      </c>
      <c r="AT277" s="6">
        <v>13</v>
      </c>
      <c r="AU277" s="7">
        <f t="shared" ref="AU277" si="289">AS277-AT277</f>
        <v>-9</v>
      </c>
      <c r="AV277" s="4" t="s">
        <v>931</v>
      </c>
      <c r="AW277" s="6"/>
      <c r="AX277" s="6"/>
      <c r="AY277" s="6"/>
      <c r="AZ277" s="6"/>
      <c r="BA277" s="6"/>
      <c r="BB277" s="6"/>
      <c r="BC277" s="4"/>
      <c r="BD277" s="6"/>
      <c r="BE277" s="6"/>
      <c r="BF277" s="7"/>
      <c r="BG277" s="4"/>
      <c r="BJ277" s="50"/>
      <c r="BL277" s="7"/>
      <c r="BN277" s="50"/>
      <c r="BP277" s="50"/>
      <c r="BR277" s="50"/>
      <c r="BT277" s="50"/>
      <c r="BV277" s="50"/>
    </row>
    <row r="278" spans="1:74" x14ac:dyDescent="0.25">
      <c r="A278" s="3"/>
      <c r="B278" s="3" t="s">
        <v>269</v>
      </c>
      <c r="C278" s="9" t="s">
        <v>626</v>
      </c>
      <c r="D278" s="39">
        <v>45777</v>
      </c>
      <c r="E278" s="3">
        <v>30</v>
      </c>
      <c r="F278" s="3" t="s">
        <v>1263</v>
      </c>
      <c r="H278" s="6">
        <v>19</v>
      </c>
      <c r="I278" s="7">
        <v>-1</v>
      </c>
      <c r="J278" s="6">
        <v>21</v>
      </c>
      <c r="K278" s="7">
        <v>1</v>
      </c>
      <c r="L278" s="6">
        <v>13</v>
      </c>
      <c r="M278" s="7">
        <v>-1</v>
      </c>
      <c r="N278" s="6">
        <v>11</v>
      </c>
      <c r="O278" s="7">
        <v>-2</v>
      </c>
      <c r="P278" s="6">
        <v>29</v>
      </c>
      <c r="Q278" s="7">
        <v>1</v>
      </c>
      <c r="R278" s="6"/>
      <c r="T278" s="6"/>
      <c r="V278" s="86">
        <f t="shared" ref="V278" si="290">H278-J278</f>
        <v>-2</v>
      </c>
      <c r="W278" s="7">
        <v>-2</v>
      </c>
      <c r="X278" s="8">
        <f t="shared" ref="X278:X280" si="291">P278-J278</f>
        <v>8</v>
      </c>
      <c r="Y278" s="3" t="s">
        <v>842</v>
      </c>
      <c r="AA278" s="119" t="str">
        <f t="shared" ref="AA278:AA280" si="292">IF((H278=MAX(H278,J278,L278,N278,P278))+(J278=MAX(H278,J278,L278,N278,P278))+(L278=MAX(H278,J278,L278,N278,P278))+(N278=MAX(H278,J278,L278,N278,P278))+(P278=MAX(H278,J278,L278,N278,P278))&gt;1,"",IF(H278=MAX(H278,J278,L278,N278,P278),H$1,IF(J278=MAX(H278,J278,L278,N278,P278),J$1,IF(L278=MAX(H278,J278,L278,N278,P278),L$1,IF(N278=MAX(H278,J278,L278,N278,P278),N$1,P$1)))))</f>
        <v>Reform</v>
      </c>
      <c r="AC278" s="6"/>
      <c r="AD278" s="6"/>
      <c r="AE278" s="6"/>
      <c r="AG278" s="6"/>
      <c r="AH278" s="6"/>
      <c r="AJ278" s="6"/>
      <c r="AK278" s="6"/>
      <c r="AM278" s="6"/>
      <c r="AN278" s="6"/>
      <c r="AP278" s="6"/>
      <c r="AQ278" s="6"/>
      <c r="AS278" s="6"/>
      <c r="AT278" s="6"/>
      <c r="AV278" s="4"/>
      <c r="AW278" s="6"/>
      <c r="AX278" s="6"/>
      <c r="AY278" s="6"/>
      <c r="AZ278" s="6"/>
      <c r="BA278" s="6"/>
      <c r="BB278" s="6"/>
      <c r="BC278" s="4"/>
      <c r="BD278" s="6"/>
      <c r="BE278" s="6"/>
      <c r="BF278" s="7"/>
      <c r="BG278" s="4"/>
      <c r="BJ278" s="50"/>
      <c r="BL278" s="7"/>
      <c r="BN278" s="50"/>
      <c r="BP278" s="50"/>
      <c r="BR278" s="50"/>
      <c r="BT278" s="50"/>
      <c r="BV278" s="50"/>
    </row>
    <row r="279" spans="1:74" x14ac:dyDescent="0.25">
      <c r="A279" s="3"/>
      <c r="B279" s="3" t="s">
        <v>269</v>
      </c>
      <c r="C279" s="52" t="s">
        <v>668</v>
      </c>
      <c r="D279" s="39">
        <v>45777</v>
      </c>
      <c r="E279" s="3">
        <v>3</v>
      </c>
      <c r="F279" s="3" t="s">
        <v>982</v>
      </c>
      <c r="H279" s="6">
        <v>22</v>
      </c>
      <c r="I279" s="7">
        <v>0</v>
      </c>
      <c r="J279" s="6">
        <v>26</v>
      </c>
      <c r="K279" s="7">
        <v>-1</v>
      </c>
      <c r="L279" s="6">
        <v>12</v>
      </c>
      <c r="M279" s="7">
        <v>-1</v>
      </c>
      <c r="N279" s="6">
        <v>7</v>
      </c>
      <c r="O279" s="7">
        <v>-1</v>
      </c>
      <c r="P279" s="6">
        <v>26</v>
      </c>
      <c r="Q279" s="7">
        <v>2</v>
      </c>
      <c r="R279" s="6"/>
      <c r="T279" s="6"/>
      <c r="V279" s="86">
        <f>H279-J279</f>
        <v>-4</v>
      </c>
      <c r="W279" s="7">
        <v>1</v>
      </c>
      <c r="X279" s="8">
        <f t="shared" si="291"/>
        <v>0</v>
      </c>
      <c r="Y279" s="3" t="s">
        <v>842</v>
      </c>
      <c r="Z279" s="3" t="s">
        <v>988</v>
      </c>
      <c r="AA279" s="119" t="str">
        <f t="shared" si="292"/>
        <v/>
      </c>
      <c r="AC279" s="6"/>
      <c r="AD279" s="6"/>
      <c r="AE279" s="6"/>
      <c r="AG279" s="6"/>
      <c r="AH279" s="6"/>
      <c r="AJ279" s="6"/>
      <c r="AK279" s="6"/>
      <c r="AM279" s="6"/>
      <c r="AN279" s="6"/>
      <c r="AP279" s="6"/>
      <c r="AQ279" s="6"/>
      <c r="AS279" s="6"/>
      <c r="AT279" s="6"/>
      <c r="AV279" s="4"/>
      <c r="AW279" s="6"/>
      <c r="AX279" s="6"/>
      <c r="AY279" s="6"/>
      <c r="AZ279" s="6"/>
      <c r="BA279" s="6"/>
      <c r="BB279" s="6"/>
      <c r="BC279" s="4"/>
      <c r="BD279" s="6"/>
      <c r="BE279" s="6"/>
      <c r="BF279" s="7"/>
      <c r="BG279" s="4"/>
      <c r="BJ279" s="50"/>
      <c r="BL279" s="7"/>
      <c r="BN279" s="50"/>
      <c r="BP279" s="50"/>
      <c r="BR279" s="50"/>
      <c r="BT279" s="50"/>
      <c r="BV279" s="50"/>
    </row>
    <row r="280" spans="1:74" x14ac:dyDescent="0.25">
      <c r="A280" s="3"/>
      <c r="B280" s="3" t="s">
        <v>269</v>
      </c>
      <c r="C280" s="52" t="s">
        <v>668</v>
      </c>
      <c r="D280" s="39">
        <v>45777</v>
      </c>
      <c r="E280" s="3">
        <v>4</v>
      </c>
      <c r="F280" s="3" t="s">
        <v>903</v>
      </c>
      <c r="G280" s="2" t="s">
        <v>138</v>
      </c>
      <c r="H280" s="6">
        <v>19</v>
      </c>
      <c r="I280" s="7">
        <v>-2</v>
      </c>
      <c r="J280" s="6">
        <v>26</v>
      </c>
      <c r="K280" s="7">
        <v>0</v>
      </c>
      <c r="L280" s="6">
        <v>13</v>
      </c>
      <c r="M280" s="7">
        <v>2</v>
      </c>
      <c r="N280" s="6">
        <v>9</v>
      </c>
      <c r="O280" s="7">
        <v>0</v>
      </c>
      <c r="P280" s="6">
        <v>27</v>
      </c>
      <c r="Q280" s="7">
        <v>1</v>
      </c>
      <c r="R280" s="6"/>
      <c r="T280" s="6"/>
      <c r="V280" s="86">
        <f>H280-J280</f>
        <v>-7</v>
      </c>
      <c r="W280" s="7">
        <v>-2</v>
      </c>
      <c r="X280" s="8">
        <f t="shared" si="291"/>
        <v>1</v>
      </c>
      <c r="Y280" s="3" t="s">
        <v>842</v>
      </c>
      <c r="AA280" s="119" t="str">
        <f t="shared" si="292"/>
        <v>Reform</v>
      </c>
      <c r="AC280" s="6"/>
      <c r="AD280" s="6">
        <v>19</v>
      </c>
      <c r="AE280" s="6">
        <v>39</v>
      </c>
      <c r="AF280" s="7">
        <v>-21</v>
      </c>
      <c r="AG280" s="6">
        <v>22</v>
      </c>
      <c r="AH280" s="6">
        <v>56</v>
      </c>
      <c r="AI280" s="7">
        <f t="shared" ref="AI280:AI283" si="293">AG280-AH280</f>
        <v>-34</v>
      </c>
      <c r="AJ280" s="6">
        <v>21</v>
      </c>
      <c r="AK280" s="6">
        <v>24</v>
      </c>
      <c r="AL280" s="7">
        <v>-4</v>
      </c>
      <c r="AM280" s="6">
        <v>26</v>
      </c>
      <c r="AN280" s="6">
        <v>43</v>
      </c>
      <c r="AO280" s="7">
        <f>AM280-AN280</f>
        <v>-17</v>
      </c>
      <c r="AP280" s="6"/>
      <c r="AQ280" s="6"/>
      <c r="AS280" s="6"/>
      <c r="AT280" s="6"/>
      <c r="AV280" s="4" t="s">
        <v>1127</v>
      </c>
      <c r="AW280" s="6">
        <v>14</v>
      </c>
      <c r="AX280" s="6">
        <v>25</v>
      </c>
      <c r="AY280" s="6"/>
      <c r="AZ280" s="6"/>
      <c r="BA280" s="6"/>
      <c r="BB280" s="6"/>
      <c r="BC280" s="4" t="s">
        <v>1035</v>
      </c>
      <c r="BD280" s="6"/>
      <c r="BE280" s="6"/>
      <c r="BF280" s="7"/>
      <c r="BG280" s="4"/>
      <c r="BJ280" s="50"/>
      <c r="BL280" s="7"/>
      <c r="BN280" s="50"/>
      <c r="BP280" s="50"/>
      <c r="BR280" s="50"/>
      <c r="BT280" s="50"/>
      <c r="BV280" s="50"/>
    </row>
    <row r="281" spans="1:74" x14ac:dyDescent="0.25">
      <c r="A281" s="3"/>
      <c r="B281" s="3" t="s">
        <v>270</v>
      </c>
      <c r="C281" s="52" t="s">
        <v>378</v>
      </c>
      <c r="D281" s="39">
        <v>45779</v>
      </c>
      <c r="E281" s="3">
        <v>11</v>
      </c>
      <c r="F281" s="3" t="s">
        <v>1132</v>
      </c>
      <c r="H281" s="6"/>
      <c r="J281" s="6"/>
      <c r="L281" s="6"/>
      <c r="N281" s="6"/>
      <c r="P281" s="6"/>
      <c r="R281" s="6"/>
      <c r="T281" s="6"/>
      <c r="V281" s="6"/>
      <c r="Y281" s="3" t="s">
        <v>842</v>
      </c>
      <c r="AC281" s="6"/>
      <c r="AD281" s="6"/>
      <c r="AE281" s="6"/>
      <c r="AG281" s="6">
        <v>24</v>
      </c>
      <c r="AH281" s="6">
        <v>50</v>
      </c>
      <c r="AI281" s="7">
        <f>AG281-AH281</f>
        <v>-26</v>
      </c>
      <c r="AJ281" s="6"/>
      <c r="AK281" s="6"/>
      <c r="AM281" s="6"/>
      <c r="AN281" s="6"/>
      <c r="AP281" s="6"/>
      <c r="AQ281" s="6"/>
      <c r="AS281" s="6"/>
      <c r="AT281" s="6"/>
      <c r="AV281" s="4" t="s">
        <v>1287</v>
      </c>
      <c r="AW281" s="6"/>
      <c r="AX281" s="6"/>
      <c r="AY281" s="6"/>
      <c r="AZ281" s="6"/>
      <c r="BA281" s="6"/>
      <c r="BB281" s="6"/>
      <c r="BC281" s="4"/>
      <c r="BD281" s="6"/>
      <c r="BE281" s="6"/>
      <c r="BF281" s="7"/>
      <c r="BG281" s="4"/>
      <c r="BJ281" s="50"/>
      <c r="BL281" s="7"/>
      <c r="BN281" s="50"/>
      <c r="BP281" s="50"/>
      <c r="BR281" s="50"/>
      <c r="BT281" s="50"/>
      <c r="BV281" s="50"/>
    </row>
    <row r="282" spans="1:74" x14ac:dyDescent="0.25">
      <c r="A282" s="3"/>
      <c r="B282" s="3" t="s">
        <v>270</v>
      </c>
      <c r="C282" s="52" t="s">
        <v>378</v>
      </c>
      <c r="D282" s="39">
        <v>45779</v>
      </c>
      <c r="E282" s="3">
        <v>15</v>
      </c>
      <c r="F282" s="3" t="s">
        <v>982</v>
      </c>
      <c r="H282" s="6">
        <v>18</v>
      </c>
      <c r="I282" s="7">
        <v>-4</v>
      </c>
      <c r="J282" s="6">
        <v>25</v>
      </c>
      <c r="K282" s="7">
        <v>-1</v>
      </c>
      <c r="L282" s="6">
        <v>13</v>
      </c>
      <c r="M282" s="7">
        <v>1</v>
      </c>
      <c r="N282" s="6">
        <v>7</v>
      </c>
      <c r="O282" s="7">
        <v>0</v>
      </c>
      <c r="P282" s="6">
        <v>30</v>
      </c>
      <c r="Q282" s="7">
        <v>4</v>
      </c>
      <c r="R282" s="6"/>
      <c r="T282" s="6"/>
      <c r="V282" s="86">
        <f>H282-J282</f>
        <v>-7</v>
      </c>
      <c r="W282" s="7">
        <v>-3</v>
      </c>
      <c r="X282" s="8">
        <f t="shared" ref="X282:X283" si="294">P282-J282</f>
        <v>5</v>
      </c>
      <c r="Y282" s="3" t="s">
        <v>842</v>
      </c>
      <c r="Z282" s="3" t="s">
        <v>988</v>
      </c>
      <c r="AA282" s="119" t="str">
        <f t="shared" ref="AA282:AA283" si="295">IF((H282=MAX(H282,J282,L282,N282,P282))+(J282=MAX(H282,J282,L282,N282,P282))+(L282=MAX(H282,J282,L282,N282,P282))+(N282=MAX(H282,J282,L282,N282,P282))+(P282=MAX(H282,J282,L282,N282,P282))&gt;1,"",IF(H282=MAX(H282,J282,L282,N282,P282),H$1,IF(J282=MAX(H282,J282,L282,N282,P282),J$1,IF(L282=MAX(H282,J282,L282,N282,P282),L$1,IF(N282=MAX(H282,J282,L282,N282,P282),N$1,P$1)))))</f>
        <v>Reform</v>
      </c>
      <c r="AB282" s="8"/>
      <c r="AC282" s="6"/>
      <c r="AD282" s="6">
        <v>24</v>
      </c>
      <c r="AE282" s="6">
        <v>37</v>
      </c>
      <c r="AF282" s="7">
        <f t="shared" ref="AF282" si="296">AD282-AE282</f>
        <v>-13</v>
      </c>
      <c r="AG282" s="6">
        <v>28</v>
      </c>
      <c r="AH282" s="6">
        <v>52</v>
      </c>
      <c r="AI282" s="7">
        <f t="shared" ref="AI282" si="297">AG282-AH282</f>
        <v>-24</v>
      </c>
      <c r="AJ282" s="6">
        <v>25</v>
      </c>
      <c r="AK282" s="6">
        <v>26</v>
      </c>
      <c r="AL282" s="7">
        <f t="shared" ref="AL282" si="298">AJ282-AK282</f>
        <v>-1</v>
      </c>
      <c r="AM282" s="6">
        <v>36</v>
      </c>
      <c r="AN282" s="6">
        <v>39</v>
      </c>
      <c r="AO282" s="7">
        <f t="shared" ref="AO282" si="299">AM282-AN282</f>
        <v>-3</v>
      </c>
      <c r="AP282" s="6">
        <v>14</v>
      </c>
      <c r="AQ282" s="6">
        <v>23</v>
      </c>
      <c r="AR282" s="7">
        <f t="shared" ref="AR282" si="300">AP282-AQ282</f>
        <v>-9</v>
      </c>
      <c r="AS282" s="6"/>
      <c r="AT282" s="6"/>
      <c r="AV282" s="4" t="s">
        <v>1667</v>
      </c>
      <c r="AW282" s="6"/>
      <c r="AX282" s="6"/>
      <c r="AY282" s="6"/>
      <c r="AZ282" s="6"/>
      <c r="BA282" s="6"/>
      <c r="BB282" s="6"/>
      <c r="BC282" s="4"/>
      <c r="BD282" s="6"/>
      <c r="BE282" s="6"/>
      <c r="BF282" s="7"/>
      <c r="BG282" s="4"/>
      <c r="BJ282" s="50"/>
      <c r="BL282" s="7"/>
      <c r="BN282" s="50"/>
      <c r="BP282" s="50"/>
      <c r="BR282" s="50"/>
      <c r="BT282" s="50"/>
      <c r="BV282" s="50"/>
    </row>
    <row r="283" spans="1:74" x14ac:dyDescent="0.25">
      <c r="A283" s="3"/>
      <c r="B283" s="3" t="s">
        <v>270</v>
      </c>
      <c r="C283" s="9" t="s">
        <v>589</v>
      </c>
      <c r="D283" s="39">
        <v>45780</v>
      </c>
      <c r="E283" s="3">
        <v>6</v>
      </c>
      <c r="F283" s="3" t="s">
        <v>1198</v>
      </c>
      <c r="H283" s="6">
        <v>21</v>
      </c>
      <c r="I283" s="7">
        <v>-2</v>
      </c>
      <c r="J283" s="6">
        <v>23</v>
      </c>
      <c r="K283" s="7">
        <v>-1</v>
      </c>
      <c r="L283" s="6">
        <v>15</v>
      </c>
      <c r="M283" s="7">
        <v>0</v>
      </c>
      <c r="N283" s="6">
        <v>8</v>
      </c>
      <c r="O283" s="7">
        <v>0</v>
      </c>
      <c r="P283" s="6">
        <v>27</v>
      </c>
      <c r="Q283" s="7">
        <v>3</v>
      </c>
      <c r="R283" s="6"/>
      <c r="T283" s="6"/>
      <c r="V283" s="86">
        <f t="shared" ref="V283" si="301">H283-J283</f>
        <v>-2</v>
      </c>
      <c r="W283" s="7">
        <v>-1</v>
      </c>
      <c r="X283" s="8">
        <f t="shared" si="294"/>
        <v>4</v>
      </c>
      <c r="Y283" s="3" t="s">
        <v>842</v>
      </c>
      <c r="AA283" s="119" t="str">
        <f t="shared" si="295"/>
        <v>Reform</v>
      </c>
      <c r="AB283" s="8"/>
      <c r="AC283" s="6"/>
      <c r="AD283" s="6">
        <v>16</v>
      </c>
      <c r="AE283" s="6">
        <v>39</v>
      </c>
      <c r="AF283" s="7">
        <f t="shared" ref="AF283" si="302">AD283-AE283</f>
        <v>-23</v>
      </c>
      <c r="AG283" s="6">
        <v>19</v>
      </c>
      <c r="AH283" s="6">
        <v>57</v>
      </c>
      <c r="AI283" s="7">
        <f t="shared" si="293"/>
        <v>-38</v>
      </c>
      <c r="AJ283" s="6">
        <v>20</v>
      </c>
      <c r="AK283" s="6">
        <v>25</v>
      </c>
      <c r="AL283" s="7">
        <v>-4</v>
      </c>
      <c r="AM283" s="6">
        <v>32</v>
      </c>
      <c r="AN283" s="6">
        <v>35</v>
      </c>
      <c r="AO283" s="7">
        <f t="shared" ref="AO283" si="303">AM283-AN283</f>
        <v>-3</v>
      </c>
      <c r="AP283" s="6"/>
      <c r="AQ283" s="6"/>
      <c r="AS283" s="6"/>
      <c r="AT283" s="6"/>
      <c r="AV283" s="4" t="s">
        <v>1211</v>
      </c>
      <c r="AW283" s="6">
        <v>10</v>
      </c>
      <c r="AX283" s="6">
        <v>22</v>
      </c>
      <c r="AY283" s="6"/>
      <c r="AZ283" s="6"/>
      <c r="BA283" s="6"/>
      <c r="BB283" s="6">
        <v>24</v>
      </c>
      <c r="BC283" s="4" t="s">
        <v>1303</v>
      </c>
      <c r="BD283" s="6"/>
      <c r="BE283" s="6"/>
      <c r="BF283" s="7"/>
      <c r="BG283" s="4"/>
      <c r="BJ283" s="50"/>
      <c r="BL283" s="7"/>
      <c r="BN283" s="50"/>
      <c r="BP283" s="50"/>
      <c r="BR283" s="50"/>
      <c r="BT283" s="50"/>
      <c r="BV283" s="50"/>
    </row>
    <row r="284" spans="1:74" x14ac:dyDescent="0.25">
      <c r="A284" s="3"/>
      <c r="B284" s="3" t="s">
        <v>270</v>
      </c>
      <c r="C284" s="9" t="s">
        <v>584</v>
      </c>
      <c r="D284" s="39">
        <v>45780</v>
      </c>
      <c r="E284" s="3">
        <v>6</v>
      </c>
      <c r="F284" s="3" t="s">
        <v>821</v>
      </c>
      <c r="H284" s="6"/>
      <c r="J284" s="6"/>
      <c r="L284" s="6"/>
      <c r="N284" s="6"/>
      <c r="P284" s="6"/>
      <c r="R284" s="6"/>
      <c r="T284" s="6"/>
      <c r="V284" s="6"/>
      <c r="Y284" s="3" t="s">
        <v>842</v>
      </c>
      <c r="AB284" s="8"/>
      <c r="AC284" s="6"/>
      <c r="AD284" s="6"/>
      <c r="AE284" s="6"/>
      <c r="AG284" s="6"/>
      <c r="AH284" s="6"/>
      <c r="AJ284" s="6"/>
      <c r="AK284" s="6"/>
      <c r="AM284" s="6"/>
      <c r="AN284" s="6"/>
      <c r="AP284" s="6"/>
      <c r="AQ284" s="6"/>
      <c r="AS284" s="6"/>
      <c r="AT284" s="6"/>
      <c r="AV284" s="4"/>
      <c r="AW284" s="6"/>
      <c r="AX284" s="6"/>
      <c r="AY284" s="6"/>
      <c r="AZ284" s="6"/>
      <c r="BA284" s="6"/>
      <c r="BB284" s="6"/>
      <c r="BC284" s="4"/>
      <c r="BD284" s="6">
        <v>15</v>
      </c>
      <c r="BE284" s="6">
        <v>67</v>
      </c>
      <c r="BF284" s="7">
        <f>BD284-BE284</f>
        <v>-52</v>
      </c>
      <c r="BG284" s="4" t="s">
        <v>871</v>
      </c>
      <c r="BJ284" s="50"/>
      <c r="BL284" s="7"/>
      <c r="BN284" s="50"/>
      <c r="BP284" s="50"/>
      <c r="BR284" s="50"/>
      <c r="BT284" s="50"/>
      <c r="BV284" s="50"/>
    </row>
    <row r="285" spans="1:74" x14ac:dyDescent="0.25">
      <c r="A285" s="3"/>
      <c r="B285" s="3" t="s">
        <v>270</v>
      </c>
      <c r="C285" s="9" t="s">
        <v>572</v>
      </c>
      <c r="D285" s="39">
        <v>45782</v>
      </c>
      <c r="E285" s="3">
        <v>7</v>
      </c>
      <c r="F285" s="3" t="s">
        <v>821</v>
      </c>
      <c r="G285" s="2" t="s">
        <v>1119</v>
      </c>
      <c r="H285" s="6">
        <v>17</v>
      </c>
      <c r="I285" s="7">
        <v>-3</v>
      </c>
      <c r="J285" s="6">
        <v>22</v>
      </c>
      <c r="K285" s="7">
        <v>-1</v>
      </c>
      <c r="L285" s="6">
        <v>16</v>
      </c>
      <c r="M285" s="7">
        <v>1</v>
      </c>
      <c r="N285" s="6">
        <v>10</v>
      </c>
      <c r="O285" s="7">
        <v>1</v>
      </c>
      <c r="P285" s="6">
        <v>29</v>
      </c>
      <c r="Q285" s="7">
        <v>3</v>
      </c>
      <c r="R285" s="6"/>
      <c r="T285" s="6"/>
      <c r="V285" s="86">
        <f t="shared" ref="V285:V377" si="304">H285-J285</f>
        <v>-5</v>
      </c>
      <c r="W285" s="7">
        <v>-2</v>
      </c>
      <c r="X285" s="8">
        <f>P285-J285</f>
        <v>7</v>
      </c>
      <c r="Y285" s="3" t="s">
        <v>842</v>
      </c>
      <c r="AA285" s="119" t="str">
        <f t="shared" ref="AA285" si="305">IF((H285=MAX(H285,J285,L285,N285,P285))+(J285=MAX(H285,J285,L285,N285,P285))+(L285=MAX(H285,J285,L285,N285,P285))+(N285=MAX(H285,J285,L285,N285,P285))+(P285=MAX(H285,J285,L285,N285,P285))&gt;1,"",IF(H285=MAX(H285,J285,L285,N285,P285),H$1,IF(J285=MAX(H285,J285,L285,N285,P285),J$1,IF(L285=MAX(H285,J285,L285,N285,P285),L$1,IF(N285=MAX(H285,J285,L285,N285,P285),N$1,P$1)))))</f>
        <v>Reform</v>
      </c>
      <c r="AB285" s="8"/>
      <c r="AC285" s="6"/>
      <c r="AD285" s="6"/>
      <c r="AE285" s="6"/>
      <c r="AG285" s="6"/>
      <c r="AH285" s="6"/>
      <c r="AJ285" s="6"/>
      <c r="AK285" s="6"/>
      <c r="AM285" s="6"/>
      <c r="AN285" s="6"/>
      <c r="AP285" s="6"/>
      <c r="AQ285" s="6"/>
      <c r="AS285" s="6"/>
      <c r="AT285" s="6"/>
      <c r="AV285" s="4"/>
      <c r="AW285" s="6"/>
      <c r="AX285" s="6"/>
      <c r="AY285" s="6"/>
      <c r="AZ285" s="6"/>
      <c r="BA285" s="6"/>
      <c r="BB285" s="6"/>
      <c r="BC285" s="4"/>
      <c r="BD285" s="6"/>
      <c r="BE285" s="6"/>
      <c r="BF285" s="7"/>
      <c r="BG285" s="4"/>
      <c r="BJ285" s="50"/>
      <c r="BL285" s="7"/>
      <c r="BN285" s="50"/>
      <c r="BP285" s="50"/>
      <c r="BR285" s="50"/>
      <c r="BT285" s="50"/>
      <c r="BV285" s="50"/>
    </row>
    <row r="286" spans="1:74" x14ac:dyDescent="0.25">
      <c r="A286" s="3"/>
      <c r="B286" s="3" t="s">
        <v>270</v>
      </c>
      <c r="C286" s="9" t="s">
        <v>299</v>
      </c>
      <c r="D286" s="39">
        <v>45782</v>
      </c>
      <c r="E286" s="54">
        <v>45840</v>
      </c>
      <c r="F286" s="3" t="s">
        <v>1263</v>
      </c>
      <c r="H286" s="6"/>
      <c r="J286" s="6"/>
      <c r="L286" s="6"/>
      <c r="N286" s="6"/>
      <c r="P286" s="6"/>
      <c r="R286" s="6"/>
      <c r="T286" s="6"/>
      <c r="V286" s="6"/>
      <c r="Y286" s="3" t="s">
        <v>842</v>
      </c>
      <c r="AB286" s="8"/>
      <c r="AC286" s="6"/>
      <c r="AD286" s="6">
        <v>7.6</v>
      </c>
      <c r="AE286" s="6">
        <v>49.6</v>
      </c>
      <c r="AF286" s="7">
        <f>AD286-AE286</f>
        <v>-42</v>
      </c>
      <c r="AG286" s="6">
        <v>11.1</v>
      </c>
      <c r="AH286" s="6">
        <v>64.2</v>
      </c>
      <c r="AI286" s="7">
        <f>AG286-AH286</f>
        <v>-53.1</v>
      </c>
      <c r="AJ286" s="6">
        <v>21.8</v>
      </c>
      <c r="AK286" s="6">
        <v>26.6</v>
      </c>
      <c r="AL286" s="7">
        <f>AJ286-AK286</f>
        <v>-4.8000000000000007</v>
      </c>
      <c r="AM286" s="6">
        <v>42.2</v>
      </c>
      <c r="AN286" s="6">
        <v>26.8</v>
      </c>
      <c r="AO286" s="7">
        <f>AM286-AN286</f>
        <v>15.400000000000002</v>
      </c>
      <c r="AP286" s="6"/>
      <c r="AQ286" s="6"/>
      <c r="AS286" s="6"/>
      <c r="AT286" s="6"/>
      <c r="AV286" s="4" t="s">
        <v>1037</v>
      </c>
      <c r="AW286" s="6"/>
      <c r="AX286" s="6"/>
      <c r="AY286" s="6"/>
      <c r="AZ286" s="6"/>
      <c r="BA286" s="6"/>
      <c r="BB286" s="6"/>
      <c r="BC286" s="4"/>
      <c r="BD286" s="6"/>
      <c r="BE286" s="6"/>
      <c r="BF286" s="7"/>
      <c r="BG286" s="4"/>
      <c r="BJ286" s="50"/>
      <c r="BL286" s="7"/>
      <c r="BN286" s="50"/>
      <c r="BP286" s="50"/>
      <c r="BR286" s="50"/>
      <c r="BT286" s="50"/>
      <c r="BV286" s="50"/>
    </row>
    <row r="287" spans="1:74" x14ac:dyDescent="0.25">
      <c r="A287" s="3"/>
      <c r="B287" s="3" t="s">
        <v>270</v>
      </c>
      <c r="C287" s="9" t="s">
        <v>645</v>
      </c>
      <c r="D287" s="39">
        <v>45783</v>
      </c>
      <c r="E287" s="3">
        <v>9</v>
      </c>
      <c r="F287" s="3" t="s">
        <v>1019</v>
      </c>
      <c r="G287" s="2" t="s">
        <v>202</v>
      </c>
      <c r="H287" s="6">
        <v>19</v>
      </c>
      <c r="I287" s="7">
        <v>-5</v>
      </c>
      <c r="J287" s="6">
        <v>22</v>
      </c>
      <c r="K287" s="7">
        <v>-4</v>
      </c>
      <c r="L287" s="6">
        <v>13</v>
      </c>
      <c r="M287" s="7">
        <v>-1</v>
      </c>
      <c r="N287" s="6">
        <v>9</v>
      </c>
      <c r="O287" s="7">
        <v>1</v>
      </c>
      <c r="P287" s="6">
        <v>32</v>
      </c>
      <c r="Q287" s="7">
        <v>9</v>
      </c>
      <c r="R287" s="6"/>
      <c r="T287" s="6"/>
      <c r="V287" s="86">
        <f t="shared" si="304"/>
        <v>-3</v>
      </c>
      <c r="W287" s="7">
        <v>-1</v>
      </c>
      <c r="X287" s="8">
        <f t="shared" ref="X287:X290" si="306">P287-J287</f>
        <v>10</v>
      </c>
      <c r="Y287" s="3" t="s">
        <v>842</v>
      </c>
      <c r="AA287" s="119" t="str">
        <f t="shared" ref="AA287:AA290" si="307">IF((H287=MAX(H287,J287,L287,N287,P287))+(J287=MAX(H287,J287,L287,N287,P287))+(L287=MAX(H287,J287,L287,N287,P287))+(N287=MAX(H287,J287,L287,N287,P287))+(P287=MAX(H287,J287,L287,N287,P287))&gt;1,"",IF(H287=MAX(H287,J287,L287,N287,P287),H$1,IF(J287=MAX(H287,J287,L287,N287,P287),J$1,IF(L287=MAX(H287,J287,L287,N287,P287),L$1,IF(N287=MAX(H287,J287,L287,N287,P287),N$1,P$1)))))</f>
        <v>Reform</v>
      </c>
      <c r="AB287" s="8"/>
      <c r="AC287" s="6"/>
      <c r="AD287" s="6">
        <v>20</v>
      </c>
      <c r="AE287" s="6">
        <v>25</v>
      </c>
      <c r="AF287" s="7">
        <f>AD287-AE287</f>
        <v>-5</v>
      </c>
      <c r="AG287" s="6">
        <v>20</v>
      </c>
      <c r="AH287" s="6">
        <v>59</v>
      </c>
      <c r="AI287" s="7">
        <f>AG287-AH287</f>
        <v>-39</v>
      </c>
      <c r="AJ287" s="6">
        <v>22</v>
      </c>
      <c r="AK287" s="6">
        <v>19</v>
      </c>
      <c r="AL287" s="7">
        <f>AJ287-AK287</f>
        <v>3</v>
      </c>
      <c r="AM287" s="6">
        <v>35</v>
      </c>
      <c r="AN287" s="6">
        <v>32</v>
      </c>
      <c r="AO287" s="7">
        <f>AM287-AN287</f>
        <v>3</v>
      </c>
      <c r="AP287" s="6"/>
      <c r="AQ287" s="6"/>
      <c r="AS287" s="6"/>
      <c r="AT287" s="6"/>
      <c r="AV287" s="4" t="s">
        <v>1087</v>
      </c>
      <c r="AW287" s="6"/>
      <c r="AX287" s="6"/>
      <c r="AY287" s="6"/>
      <c r="AZ287" s="6"/>
      <c r="BA287" s="6"/>
      <c r="BB287" s="6"/>
      <c r="BC287" s="4"/>
      <c r="BD287" s="6"/>
      <c r="BE287" s="6"/>
      <c r="BF287" s="7"/>
      <c r="BG287" s="4"/>
      <c r="BJ287" s="50"/>
      <c r="BL287" s="7"/>
      <c r="BN287" s="50"/>
      <c r="BP287" s="50"/>
      <c r="BR287" s="50"/>
      <c r="BT287" s="50"/>
      <c r="BV287" s="50"/>
    </row>
    <row r="288" spans="1:74" x14ac:dyDescent="0.25">
      <c r="A288" s="3"/>
      <c r="B288" s="3" t="s">
        <v>270</v>
      </c>
      <c r="C288" s="9" t="s">
        <v>553</v>
      </c>
      <c r="D288" s="39">
        <v>45784</v>
      </c>
      <c r="E288" s="3">
        <v>8</v>
      </c>
      <c r="F288" s="3" t="s">
        <v>1263</v>
      </c>
      <c r="H288" s="6">
        <v>16</v>
      </c>
      <c r="I288" s="7">
        <v>-3</v>
      </c>
      <c r="J288" s="6">
        <v>20</v>
      </c>
      <c r="K288" s="7">
        <v>-1</v>
      </c>
      <c r="L288" s="6">
        <v>15</v>
      </c>
      <c r="M288" s="7">
        <v>2</v>
      </c>
      <c r="N288" s="6">
        <v>11</v>
      </c>
      <c r="O288" s="7">
        <v>0</v>
      </c>
      <c r="P288" s="6">
        <v>33</v>
      </c>
      <c r="Q288" s="7">
        <v>4</v>
      </c>
      <c r="R288" s="6"/>
      <c r="T288" s="6"/>
      <c r="V288" s="86">
        <f t="shared" si="304"/>
        <v>-4</v>
      </c>
      <c r="W288" s="7">
        <v>-2</v>
      </c>
      <c r="X288" s="8">
        <f t="shared" si="306"/>
        <v>13</v>
      </c>
      <c r="Y288" s="3" t="s">
        <v>842</v>
      </c>
      <c r="AA288" s="119" t="str">
        <f t="shared" si="307"/>
        <v>Reform</v>
      </c>
      <c r="AB288" s="8"/>
      <c r="AC288" s="6"/>
      <c r="AD288" s="6"/>
      <c r="AE288" s="6"/>
      <c r="AG288" s="6"/>
      <c r="AH288" s="6"/>
      <c r="AJ288" s="6"/>
      <c r="AK288" s="6"/>
      <c r="AM288" s="6"/>
      <c r="AN288" s="6"/>
      <c r="AP288" s="6"/>
      <c r="AQ288" s="6"/>
      <c r="AS288" s="6"/>
      <c r="AT288" s="6"/>
      <c r="AV288" s="4"/>
      <c r="AW288" s="6"/>
      <c r="AX288" s="6"/>
      <c r="AY288" s="6"/>
      <c r="AZ288" s="6"/>
      <c r="BA288" s="6"/>
      <c r="BB288" s="6"/>
      <c r="BC288" s="4"/>
      <c r="BD288" s="6"/>
      <c r="BE288" s="6"/>
      <c r="BF288" s="7"/>
      <c r="BG288" s="4"/>
      <c r="BJ288" s="50"/>
      <c r="BL288" s="7"/>
      <c r="BN288" s="50"/>
      <c r="BP288" s="50"/>
      <c r="BR288" s="50"/>
      <c r="BT288" s="50"/>
      <c r="BV288" s="50"/>
    </row>
    <row r="289" spans="1:74" x14ac:dyDescent="0.25">
      <c r="A289" s="3"/>
      <c r="B289" s="3" t="s">
        <v>270</v>
      </c>
      <c r="C289" s="9" t="s">
        <v>647</v>
      </c>
      <c r="D289" s="39">
        <v>45784</v>
      </c>
      <c r="E289" s="3">
        <v>9</v>
      </c>
      <c r="F289" s="3" t="s">
        <v>1169</v>
      </c>
      <c r="G289" s="2" t="s">
        <v>96</v>
      </c>
      <c r="H289" s="6">
        <v>19</v>
      </c>
      <c r="I289" s="7">
        <v>-2</v>
      </c>
      <c r="J289" s="6">
        <v>23</v>
      </c>
      <c r="K289" s="7">
        <v>-2</v>
      </c>
      <c r="L289" s="6">
        <v>14</v>
      </c>
      <c r="M289" s="7">
        <v>0</v>
      </c>
      <c r="N289" s="6">
        <v>8</v>
      </c>
      <c r="O289" s="7">
        <v>0</v>
      </c>
      <c r="P289" s="6">
        <v>28</v>
      </c>
      <c r="Q289" s="7">
        <v>3</v>
      </c>
      <c r="R289" s="6"/>
      <c r="T289" s="6"/>
      <c r="V289" s="86">
        <f t="shared" si="304"/>
        <v>-4</v>
      </c>
      <c r="W289" s="7">
        <v>0</v>
      </c>
      <c r="X289" s="8">
        <f t="shared" si="306"/>
        <v>5</v>
      </c>
      <c r="Y289" s="3" t="s">
        <v>1170</v>
      </c>
      <c r="Z289" s="3" t="s">
        <v>988</v>
      </c>
      <c r="AA289" s="119" t="str">
        <f t="shared" si="307"/>
        <v>Reform</v>
      </c>
      <c r="AB289" s="8"/>
      <c r="AC289" s="6"/>
      <c r="AD289" s="6"/>
      <c r="AE289" s="6"/>
      <c r="AG289" s="6"/>
      <c r="AH289" s="6"/>
      <c r="AJ289" s="6"/>
      <c r="AK289" s="6"/>
      <c r="AM289" s="6"/>
      <c r="AN289" s="6"/>
      <c r="AP289" s="6"/>
      <c r="AQ289" s="6"/>
      <c r="AS289" s="6"/>
      <c r="AT289" s="6"/>
      <c r="AV289" s="4"/>
      <c r="AW289" s="6"/>
      <c r="AX289" s="6"/>
      <c r="AY289" s="6"/>
      <c r="AZ289" s="6"/>
      <c r="BA289" s="6"/>
      <c r="BB289" s="6"/>
      <c r="BC289" s="4"/>
      <c r="BD289" s="6"/>
      <c r="BE289" s="6"/>
      <c r="BF289" s="7"/>
      <c r="BG289" s="4"/>
      <c r="BJ289" s="50"/>
      <c r="BL289" s="7"/>
      <c r="BN289" s="50"/>
      <c r="BP289" s="50"/>
      <c r="BR289" s="50"/>
      <c r="BT289" s="50"/>
      <c r="BV289" s="50"/>
    </row>
    <row r="290" spans="1:74" x14ac:dyDescent="0.25">
      <c r="A290" s="3"/>
      <c r="B290" s="3" t="s">
        <v>270</v>
      </c>
      <c r="C290" s="9" t="s">
        <v>623</v>
      </c>
      <c r="D290" s="39">
        <v>45786</v>
      </c>
      <c r="E290" s="3">
        <v>12</v>
      </c>
      <c r="F290" s="3" t="s">
        <v>1725</v>
      </c>
      <c r="G290" s="2" t="s">
        <v>1726</v>
      </c>
      <c r="H290" s="6">
        <v>19</v>
      </c>
      <c r="I290" s="7">
        <v>-8</v>
      </c>
      <c r="J290" s="6">
        <v>22</v>
      </c>
      <c r="K290" s="7">
        <v>0</v>
      </c>
      <c r="L290" s="6">
        <v>15</v>
      </c>
      <c r="M290" s="7">
        <v>1</v>
      </c>
      <c r="N290" s="6">
        <v>8</v>
      </c>
      <c r="O290" s="7">
        <v>3</v>
      </c>
      <c r="P290" s="6">
        <v>32</v>
      </c>
      <c r="Q290" s="7">
        <v>4</v>
      </c>
      <c r="R290" s="6"/>
      <c r="T290" s="6"/>
      <c r="V290" s="86">
        <f>H290-J290</f>
        <v>-3</v>
      </c>
      <c r="W290" s="7">
        <v>-8</v>
      </c>
      <c r="X290" s="8">
        <f t="shared" si="306"/>
        <v>10</v>
      </c>
      <c r="Y290" s="3" t="s">
        <v>842</v>
      </c>
      <c r="AA290" s="119" t="str">
        <f t="shared" si="307"/>
        <v>Reform</v>
      </c>
      <c r="AB290" s="8"/>
      <c r="AC290" s="6"/>
      <c r="AD290" s="6">
        <v>21</v>
      </c>
      <c r="AE290" s="6">
        <v>35</v>
      </c>
      <c r="AF290" s="7">
        <v>-15</v>
      </c>
      <c r="AG290" s="6">
        <v>22</v>
      </c>
      <c r="AH290" s="6">
        <v>58</v>
      </c>
      <c r="AI290" s="7">
        <f>AG290-AH290</f>
        <v>-36</v>
      </c>
      <c r="AJ290" s="6">
        <v>23</v>
      </c>
      <c r="AK290" s="6">
        <v>24</v>
      </c>
      <c r="AL290" s="7">
        <f>AJ290-AK290</f>
        <v>-1</v>
      </c>
      <c r="AM290" s="6">
        <v>35</v>
      </c>
      <c r="AN290" s="6">
        <v>43</v>
      </c>
      <c r="AO290" s="7">
        <f>AM290-AN290</f>
        <v>-8</v>
      </c>
      <c r="AP290" s="6"/>
      <c r="AQ290" s="6"/>
      <c r="AS290" s="6"/>
      <c r="AT290" s="6"/>
      <c r="AV290" s="4" t="s">
        <v>1727</v>
      </c>
      <c r="AW290" s="6">
        <v>33</v>
      </c>
      <c r="AX290" s="6">
        <v>36</v>
      </c>
      <c r="AY290" s="6"/>
      <c r="AZ290" s="6"/>
      <c r="BA290" s="6"/>
      <c r="BB290" s="6"/>
      <c r="BC290" s="4" t="s">
        <v>1728</v>
      </c>
      <c r="BD290" s="6"/>
      <c r="BE290" s="6"/>
      <c r="BF290" s="7"/>
      <c r="BG290" s="4"/>
      <c r="BJ290" s="50"/>
      <c r="BL290" s="7"/>
      <c r="BN290" s="50"/>
      <c r="BP290" s="50"/>
      <c r="BR290" s="50"/>
      <c r="BT290" s="50"/>
      <c r="BV290" s="50"/>
    </row>
    <row r="291" spans="1:74" x14ac:dyDescent="0.25">
      <c r="A291" s="3"/>
      <c r="B291" s="3" t="s">
        <v>270</v>
      </c>
      <c r="C291" s="9" t="s">
        <v>484</v>
      </c>
      <c r="D291" s="39">
        <v>45786</v>
      </c>
      <c r="E291" s="3">
        <v>22</v>
      </c>
      <c r="F291" s="3" t="s">
        <v>1132</v>
      </c>
      <c r="H291" s="6"/>
      <c r="J291" s="6"/>
      <c r="L291" s="6"/>
      <c r="N291" s="6"/>
      <c r="P291" s="6"/>
      <c r="R291" s="6"/>
      <c r="T291" s="6"/>
      <c r="V291" s="6"/>
      <c r="Y291" s="3" t="s">
        <v>842</v>
      </c>
      <c r="AB291" s="8"/>
      <c r="AC291" s="6"/>
      <c r="AD291" s="6">
        <v>17</v>
      </c>
      <c r="AE291" s="6">
        <v>49</v>
      </c>
      <c r="AF291" s="7">
        <f>AD291-AE291</f>
        <v>-32</v>
      </c>
      <c r="AG291" s="6">
        <v>23</v>
      </c>
      <c r="AH291" s="6">
        <v>54</v>
      </c>
      <c r="AI291" s="7">
        <f>AG291-AH291</f>
        <v>-31</v>
      </c>
      <c r="AJ291" s="6">
        <v>25</v>
      </c>
      <c r="AK291" s="6">
        <v>32</v>
      </c>
      <c r="AL291" s="7">
        <f>AJ291-AK291</f>
        <v>-7</v>
      </c>
      <c r="AM291" s="6">
        <v>31</v>
      </c>
      <c r="AN291" s="6">
        <v>50</v>
      </c>
      <c r="AO291" s="7">
        <f>AM291-AN291</f>
        <v>-19</v>
      </c>
      <c r="AP291" s="6"/>
      <c r="AQ291" s="6"/>
      <c r="AS291" s="6"/>
      <c r="AT291" s="6"/>
      <c r="AV291" s="4" t="s">
        <v>1133</v>
      </c>
      <c r="AW291" s="6"/>
      <c r="AX291" s="6"/>
      <c r="AY291" s="6"/>
      <c r="AZ291" s="6"/>
      <c r="BA291" s="6"/>
      <c r="BB291" s="6"/>
      <c r="BC291" s="4"/>
      <c r="BD291" s="6"/>
      <c r="BE291" s="6"/>
      <c r="BF291" s="7"/>
      <c r="BG291" s="4"/>
      <c r="BJ291" s="50"/>
      <c r="BL291" s="7"/>
      <c r="BN291" s="50"/>
      <c r="BP291" s="50"/>
      <c r="BR291" s="50"/>
      <c r="BT291" s="50"/>
      <c r="BV291" s="50"/>
    </row>
    <row r="292" spans="1:74" x14ac:dyDescent="0.25">
      <c r="A292" s="3"/>
      <c r="B292" s="3" t="s">
        <v>270</v>
      </c>
      <c r="C292" s="9" t="s">
        <v>655</v>
      </c>
      <c r="D292" s="39">
        <v>45787</v>
      </c>
      <c r="E292" s="3">
        <v>13</v>
      </c>
      <c r="F292" s="3" t="s">
        <v>821</v>
      </c>
      <c r="H292" s="6"/>
      <c r="J292" s="6"/>
      <c r="L292" s="6"/>
      <c r="N292" s="6"/>
      <c r="P292" s="6"/>
      <c r="R292" s="6"/>
      <c r="T292" s="6"/>
      <c r="V292" s="6"/>
      <c r="Y292" s="3" t="s">
        <v>842</v>
      </c>
      <c r="AB292" s="8"/>
      <c r="AC292" s="6"/>
      <c r="AD292" s="6">
        <v>17</v>
      </c>
      <c r="AE292" s="6">
        <v>55</v>
      </c>
      <c r="AF292" s="7">
        <f t="shared" ref="AF292" si="308">AD292-AE292</f>
        <v>-38</v>
      </c>
      <c r="AG292" s="6">
        <v>27</v>
      </c>
      <c r="AH292" s="6">
        <v>63</v>
      </c>
      <c r="AI292" s="7">
        <f t="shared" ref="AI292" si="309">AG292-AH292</f>
        <v>-36</v>
      </c>
      <c r="AJ292" s="6">
        <v>33</v>
      </c>
      <c r="AK292" s="6">
        <v>27</v>
      </c>
      <c r="AL292" s="7">
        <f t="shared" ref="AL292" si="310">AJ292-AK292</f>
        <v>6</v>
      </c>
      <c r="AM292" s="6"/>
      <c r="AN292" s="6"/>
      <c r="AP292" s="6"/>
      <c r="AQ292" s="6"/>
      <c r="AS292" s="6"/>
      <c r="AT292" s="6"/>
      <c r="AV292" s="4" t="s">
        <v>1037</v>
      </c>
      <c r="AW292" s="6"/>
      <c r="AX292" s="6"/>
      <c r="AY292" s="6"/>
      <c r="AZ292" s="6"/>
      <c r="BA292" s="6"/>
      <c r="BB292" s="6"/>
      <c r="BC292" s="4"/>
      <c r="BD292" s="6">
        <v>17</v>
      </c>
      <c r="BE292" s="6">
        <v>65</v>
      </c>
      <c r="BF292" s="7">
        <f>BD292-BE292</f>
        <v>-48</v>
      </c>
      <c r="BG292" s="4" t="s">
        <v>871</v>
      </c>
      <c r="BJ292" s="50"/>
      <c r="BL292" s="7"/>
      <c r="BN292" s="50"/>
      <c r="BP292" s="50"/>
      <c r="BR292" s="50"/>
      <c r="BT292" s="50"/>
      <c r="BV292" s="50"/>
    </row>
    <row r="293" spans="1:74" x14ac:dyDescent="0.25">
      <c r="A293" s="3"/>
      <c r="B293" s="3" t="s">
        <v>270</v>
      </c>
      <c r="C293" s="9" t="s">
        <v>655</v>
      </c>
      <c r="D293" s="39">
        <v>45787</v>
      </c>
      <c r="E293" s="3">
        <v>14</v>
      </c>
      <c r="F293" s="3" t="s">
        <v>1198</v>
      </c>
      <c r="H293" s="6">
        <v>20</v>
      </c>
      <c r="I293" s="7">
        <v>-1</v>
      </c>
      <c r="J293" s="6">
        <v>25</v>
      </c>
      <c r="K293" s="7">
        <v>2</v>
      </c>
      <c r="L293" s="6">
        <v>14</v>
      </c>
      <c r="M293" s="7">
        <v>-1</v>
      </c>
      <c r="N293" s="6">
        <v>8</v>
      </c>
      <c r="O293" s="7">
        <v>0</v>
      </c>
      <c r="P293" s="6">
        <v>28</v>
      </c>
      <c r="Q293" s="7">
        <v>1</v>
      </c>
      <c r="R293" s="6"/>
      <c r="T293" s="6"/>
      <c r="V293" s="86">
        <f t="shared" ref="V293" si="311">H293-J293</f>
        <v>-5</v>
      </c>
      <c r="W293" s="7">
        <v>-3</v>
      </c>
      <c r="X293" s="8">
        <f t="shared" ref="X293:X294" si="312">P293-J293</f>
        <v>3</v>
      </c>
      <c r="Y293" s="3" t="s">
        <v>842</v>
      </c>
      <c r="AA293" s="119" t="str">
        <f t="shared" ref="AA293:AA294" si="313">IF((H293=MAX(H293,J293,L293,N293,P293))+(J293=MAX(H293,J293,L293,N293,P293))+(L293=MAX(H293,J293,L293,N293,P293))+(N293=MAX(H293,J293,L293,N293,P293))+(P293=MAX(H293,J293,L293,N293,P293))&gt;1,"",IF(H293=MAX(H293,J293,L293,N293,P293),H$1,IF(J293=MAX(H293,J293,L293,N293,P293),J$1,IF(L293=MAX(H293,J293,L293,N293,P293),L$1,IF(N293=MAX(H293,J293,L293,N293,P293),N$1,P$1)))))</f>
        <v>Reform</v>
      </c>
      <c r="AB293" s="8"/>
      <c r="AC293" s="6"/>
      <c r="AD293" s="6">
        <v>15</v>
      </c>
      <c r="AE293" s="6">
        <v>40</v>
      </c>
      <c r="AF293" s="7">
        <f t="shared" ref="AF293" si="314">AD293-AE293</f>
        <v>-25</v>
      </c>
      <c r="AG293" s="6">
        <v>22</v>
      </c>
      <c r="AH293" s="6">
        <v>56</v>
      </c>
      <c r="AI293" s="7">
        <f t="shared" ref="AI293" si="315">AG293-AH293</f>
        <v>-34</v>
      </c>
      <c r="AJ293" s="6">
        <v>18</v>
      </c>
      <c r="AK293" s="6">
        <v>27</v>
      </c>
      <c r="AL293" s="7">
        <f t="shared" ref="AL293" si="316">AJ293-AK293</f>
        <v>-9</v>
      </c>
      <c r="AM293" s="6">
        <v>32</v>
      </c>
      <c r="AN293" s="6">
        <v>36</v>
      </c>
      <c r="AO293" s="7">
        <f t="shared" ref="AO293" si="317">AM293-AN293</f>
        <v>-4</v>
      </c>
      <c r="AP293" s="6"/>
      <c r="AQ293" s="6"/>
      <c r="AS293" s="6"/>
      <c r="AT293" s="6"/>
      <c r="AV293" s="4" t="s">
        <v>1211</v>
      </c>
      <c r="AW293" s="6"/>
      <c r="AX293" s="6"/>
      <c r="AY293" s="6"/>
      <c r="AZ293" s="6"/>
      <c r="BA293" s="6"/>
      <c r="BB293" s="6"/>
      <c r="BC293" s="4"/>
      <c r="BD293" s="6"/>
      <c r="BE293" s="6"/>
      <c r="BF293" s="7"/>
      <c r="BG293" s="4"/>
      <c r="BJ293" s="50"/>
      <c r="BL293" s="7"/>
      <c r="BN293" s="50"/>
      <c r="BP293" s="50"/>
      <c r="BR293" s="50"/>
      <c r="BT293" s="50"/>
      <c r="BV293" s="50"/>
    </row>
    <row r="294" spans="1:74" x14ac:dyDescent="0.25">
      <c r="A294" s="3"/>
      <c r="B294" s="3" t="s">
        <v>270</v>
      </c>
      <c r="C294" s="9" t="s">
        <v>562</v>
      </c>
      <c r="D294" s="39">
        <v>45788</v>
      </c>
      <c r="E294" s="3">
        <v>13</v>
      </c>
      <c r="F294" s="3" t="s">
        <v>821</v>
      </c>
      <c r="G294" s="2" t="s">
        <v>1119</v>
      </c>
      <c r="H294" s="6">
        <v>18</v>
      </c>
      <c r="I294" s="7">
        <v>1</v>
      </c>
      <c r="J294" s="6">
        <v>23</v>
      </c>
      <c r="K294" s="7">
        <v>1</v>
      </c>
      <c r="L294" s="6">
        <v>16</v>
      </c>
      <c r="M294" s="7">
        <v>0</v>
      </c>
      <c r="N294" s="6">
        <v>9</v>
      </c>
      <c r="O294" s="7">
        <v>-1</v>
      </c>
      <c r="P294" s="6">
        <v>28</v>
      </c>
      <c r="Q294" s="7">
        <v>-1</v>
      </c>
      <c r="R294" s="6"/>
      <c r="T294" s="6"/>
      <c r="V294" s="86">
        <f t="shared" si="304"/>
        <v>-5</v>
      </c>
      <c r="W294" s="7">
        <v>0</v>
      </c>
      <c r="X294" s="8">
        <f t="shared" si="312"/>
        <v>5</v>
      </c>
      <c r="Y294" s="3" t="s">
        <v>842</v>
      </c>
      <c r="AA294" s="119" t="str">
        <f t="shared" si="313"/>
        <v>Reform</v>
      </c>
      <c r="AB294" s="8"/>
      <c r="AC294" s="6"/>
      <c r="AD294" s="6"/>
      <c r="AE294" s="6"/>
      <c r="AG294" s="6"/>
      <c r="AH294" s="6"/>
      <c r="AJ294" s="6"/>
      <c r="AK294" s="6"/>
      <c r="AM294" s="6"/>
      <c r="AN294" s="6"/>
      <c r="AP294" s="6"/>
      <c r="AQ294" s="6"/>
      <c r="AS294" s="6"/>
      <c r="AT294" s="6"/>
      <c r="AV294" s="4"/>
      <c r="AW294" s="6"/>
      <c r="AX294" s="6"/>
      <c r="AY294" s="6"/>
      <c r="AZ294" s="6"/>
      <c r="BA294" s="6"/>
      <c r="BB294" s="6"/>
      <c r="BC294" s="4"/>
      <c r="BD294" s="6"/>
      <c r="BE294" s="6"/>
      <c r="BF294" s="7"/>
      <c r="BG294" s="4"/>
      <c r="BJ294" s="50"/>
      <c r="BL294" s="7"/>
      <c r="BN294" s="50"/>
      <c r="BP294" s="50"/>
      <c r="BR294" s="50"/>
      <c r="BT294" s="50"/>
      <c r="BV294" s="50"/>
    </row>
    <row r="295" spans="1:74" x14ac:dyDescent="0.25">
      <c r="A295" s="3"/>
      <c r="B295" s="3" t="s">
        <v>270</v>
      </c>
      <c r="C295" s="9" t="s">
        <v>340</v>
      </c>
      <c r="D295" s="39">
        <v>45789</v>
      </c>
      <c r="E295" s="3">
        <v>2</v>
      </c>
      <c r="F295" s="3" t="s">
        <v>821</v>
      </c>
      <c r="H295" s="6"/>
      <c r="J295" s="6"/>
      <c r="L295" s="6"/>
      <c r="N295" s="6"/>
      <c r="P295" s="6"/>
      <c r="R295" s="6"/>
      <c r="T295" s="6"/>
      <c r="V295" s="6"/>
      <c r="Y295" s="3" t="s">
        <v>842</v>
      </c>
      <c r="AB295" s="8"/>
      <c r="AC295" s="6"/>
      <c r="AD295" s="6"/>
      <c r="AE295" s="6"/>
      <c r="AG295" s="6"/>
      <c r="AH295" s="6"/>
      <c r="AJ295" s="6"/>
      <c r="AK295" s="6"/>
      <c r="AM295" s="6"/>
      <c r="AN295" s="6"/>
      <c r="AP295" s="6"/>
      <c r="AQ295" s="6"/>
      <c r="AS295" s="6"/>
      <c r="AT295" s="6"/>
      <c r="AV295" s="4"/>
      <c r="AW295" s="6"/>
      <c r="AX295" s="6"/>
      <c r="AY295" s="6"/>
      <c r="AZ295" s="6"/>
      <c r="BA295" s="6"/>
      <c r="BB295" s="6"/>
      <c r="BC295" s="4"/>
      <c r="BD295" s="6">
        <v>12</v>
      </c>
      <c r="BE295" s="6">
        <v>67</v>
      </c>
      <c r="BF295" s="7">
        <f>BD295-BE295</f>
        <v>-55</v>
      </c>
      <c r="BG295" s="4" t="s">
        <v>871</v>
      </c>
      <c r="BJ295" s="50"/>
      <c r="BL295" s="7"/>
      <c r="BN295" s="50"/>
      <c r="BP295" s="50"/>
      <c r="BR295" s="50"/>
      <c r="BT295" s="50"/>
      <c r="BV295" s="50"/>
    </row>
    <row r="296" spans="1:74" x14ac:dyDescent="0.25">
      <c r="A296" s="3"/>
      <c r="B296" s="3" t="s">
        <v>270</v>
      </c>
      <c r="C296" s="9" t="s">
        <v>594</v>
      </c>
      <c r="D296" s="39">
        <v>45790</v>
      </c>
      <c r="E296" s="3">
        <v>16</v>
      </c>
      <c r="F296" s="3" t="s">
        <v>821</v>
      </c>
      <c r="H296" s="6"/>
      <c r="J296" s="6"/>
      <c r="L296" s="6"/>
      <c r="N296" s="6"/>
      <c r="P296" s="6"/>
      <c r="R296" s="6"/>
      <c r="T296" s="6"/>
      <c r="V296" s="6"/>
      <c r="Y296" s="3" t="s">
        <v>842</v>
      </c>
      <c r="AB296" s="8"/>
      <c r="AC296" s="6"/>
      <c r="AD296" s="6">
        <v>16</v>
      </c>
      <c r="AE296" s="6">
        <v>55</v>
      </c>
      <c r="AF296" s="7">
        <f t="shared" ref="AF296" si="318">AD296-AE296</f>
        <v>-39</v>
      </c>
      <c r="AG296" s="6">
        <v>23</v>
      </c>
      <c r="AH296" s="6">
        <v>69</v>
      </c>
      <c r="AI296" s="7">
        <f t="shared" ref="AI296" si="319">AG296-AH296</f>
        <v>-46</v>
      </c>
      <c r="AJ296" s="6">
        <v>26</v>
      </c>
      <c r="AK296" s="6">
        <v>34</v>
      </c>
      <c r="AL296" s="7">
        <f t="shared" ref="AL296" si="320">AJ296-AK296</f>
        <v>-8</v>
      </c>
      <c r="AM296" s="6">
        <v>32</v>
      </c>
      <c r="AN296" s="6">
        <v>59</v>
      </c>
      <c r="AO296" s="7">
        <f t="shared" ref="AO296" si="321">AM296-AN296</f>
        <v>-27</v>
      </c>
      <c r="AP296" s="6">
        <v>10</v>
      </c>
      <c r="AQ296" s="6">
        <v>15</v>
      </c>
      <c r="AR296" s="7">
        <f t="shared" ref="AR296" si="322">AP296-AQ296</f>
        <v>-5</v>
      </c>
      <c r="AS296" s="6">
        <v>4</v>
      </c>
      <c r="AT296" s="6">
        <v>14</v>
      </c>
      <c r="AU296" s="7">
        <f t="shared" ref="AU296" si="323">AS296-AT296</f>
        <v>-10</v>
      </c>
      <c r="AV296" s="4" t="s">
        <v>931</v>
      </c>
      <c r="AW296" s="6"/>
      <c r="AX296" s="6"/>
      <c r="AY296" s="6"/>
      <c r="AZ296" s="6"/>
      <c r="BA296" s="6"/>
      <c r="BB296" s="6"/>
      <c r="BC296" s="4"/>
      <c r="BD296" s="6"/>
      <c r="BE296" s="6"/>
      <c r="BF296" s="7"/>
      <c r="BG296" s="4"/>
      <c r="BJ296" s="50"/>
      <c r="BL296" s="7"/>
      <c r="BN296" s="50"/>
      <c r="BP296" s="50"/>
      <c r="BR296" s="50"/>
      <c r="BT296" s="50"/>
      <c r="BV296" s="50"/>
    </row>
    <row r="297" spans="1:74" x14ac:dyDescent="0.25">
      <c r="A297" s="3"/>
      <c r="B297" s="3" t="s">
        <v>270</v>
      </c>
      <c r="C297" s="9" t="s">
        <v>581</v>
      </c>
      <c r="D297" s="39">
        <v>45791</v>
      </c>
      <c r="E297" s="3">
        <v>15</v>
      </c>
      <c r="F297" s="3" t="s">
        <v>1263</v>
      </c>
      <c r="H297" s="6">
        <v>16</v>
      </c>
      <c r="I297" s="7">
        <v>0</v>
      </c>
      <c r="J297" s="6">
        <v>21</v>
      </c>
      <c r="K297" s="7">
        <v>1</v>
      </c>
      <c r="L297" s="6">
        <v>14</v>
      </c>
      <c r="M297" s="7">
        <v>-1</v>
      </c>
      <c r="N297" s="6">
        <v>11</v>
      </c>
      <c r="O297" s="7">
        <v>0</v>
      </c>
      <c r="P297" s="6">
        <v>33</v>
      </c>
      <c r="Q297" s="7">
        <v>0</v>
      </c>
      <c r="R297" s="6"/>
      <c r="T297" s="6"/>
      <c r="V297" s="86">
        <f t="shared" si="304"/>
        <v>-5</v>
      </c>
      <c r="W297" s="7">
        <v>-1</v>
      </c>
      <c r="X297" s="8">
        <f t="shared" ref="X297:X300" si="324">P297-J297</f>
        <v>12</v>
      </c>
      <c r="Y297" s="3" t="s">
        <v>842</v>
      </c>
      <c r="AA297" s="119" t="str">
        <f t="shared" ref="AA297:AA300" si="325">IF((H297=MAX(H297,J297,L297,N297,P297))+(J297=MAX(H297,J297,L297,N297,P297))+(L297=MAX(H297,J297,L297,N297,P297))+(N297=MAX(H297,J297,L297,N297,P297))+(P297=MAX(H297,J297,L297,N297,P297))&gt;1,"",IF(H297=MAX(H297,J297,L297,N297,P297),H$1,IF(J297=MAX(H297,J297,L297,N297,P297),J$1,IF(L297=MAX(H297,J297,L297,N297,P297),L$1,IF(N297=MAX(H297,J297,L297,N297,P297),N$1,P$1)))))</f>
        <v>Reform</v>
      </c>
      <c r="AB297" s="8"/>
      <c r="AC297" s="6"/>
      <c r="AD297" s="6"/>
      <c r="AE297" s="6"/>
      <c r="AG297" s="6"/>
      <c r="AH297" s="6"/>
      <c r="AJ297" s="6"/>
      <c r="AK297" s="6"/>
      <c r="AM297" s="6"/>
      <c r="AN297" s="6"/>
      <c r="AP297" s="6"/>
      <c r="AQ297" s="6"/>
      <c r="AS297" s="6"/>
      <c r="AT297" s="6"/>
      <c r="AV297" s="4"/>
      <c r="AW297" s="6"/>
      <c r="AX297" s="6"/>
      <c r="AY297" s="6"/>
      <c r="AZ297" s="6"/>
      <c r="BA297" s="6"/>
      <c r="BB297" s="6"/>
      <c r="BC297" s="4"/>
      <c r="BD297" s="6"/>
      <c r="BE297" s="6"/>
      <c r="BF297" s="7"/>
      <c r="BG297" s="4"/>
      <c r="BJ297" s="50"/>
      <c r="BL297" s="7"/>
      <c r="BN297" s="50"/>
      <c r="BP297" s="50"/>
      <c r="BR297" s="50"/>
      <c r="BT297" s="50"/>
      <c r="BV297" s="50"/>
    </row>
    <row r="298" spans="1:74" x14ac:dyDescent="0.25">
      <c r="A298" s="3"/>
      <c r="B298" s="3" t="s">
        <v>270</v>
      </c>
      <c r="C298" s="9" t="s">
        <v>692</v>
      </c>
      <c r="D298" s="39">
        <v>45791</v>
      </c>
      <c r="E298" s="3">
        <v>16</v>
      </c>
      <c r="F298" s="3" t="s">
        <v>1169</v>
      </c>
      <c r="G298" s="2" t="s">
        <v>96</v>
      </c>
      <c r="H298" s="6">
        <v>18</v>
      </c>
      <c r="I298" s="7">
        <v>-1</v>
      </c>
      <c r="J298" s="6">
        <v>22</v>
      </c>
      <c r="K298" s="7">
        <v>-1</v>
      </c>
      <c r="L298" s="6">
        <v>15</v>
      </c>
      <c r="M298" s="7">
        <v>1</v>
      </c>
      <c r="N298" s="6">
        <v>9</v>
      </c>
      <c r="O298" s="7">
        <v>1</v>
      </c>
      <c r="P298" s="6">
        <v>29</v>
      </c>
      <c r="Q298" s="7">
        <v>1</v>
      </c>
      <c r="R298" s="6"/>
      <c r="T298" s="6"/>
      <c r="V298" s="86">
        <f t="shared" si="304"/>
        <v>-4</v>
      </c>
      <c r="W298" s="7">
        <v>0</v>
      </c>
      <c r="X298" s="8">
        <f t="shared" si="324"/>
        <v>7</v>
      </c>
      <c r="Y298" s="3" t="s">
        <v>1170</v>
      </c>
      <c r="Z298" s="3" t="s">
        <v>988</v>
      </c>
      <c r="AA298" s="119" t="str">
        <f t="shared" si="325"/>
        <v>Reform</v>
      </c>
      <c r="AB298" s="8"/>
      <c r="AC298" s="6"/>
      <c r="AD298" s="6"/>
      <c r="AE298" s="6"/>
      <c r="AG298" s="6"/>
      <c r="AH298" s="6"/>
      <c r="AJ298" s="6"/>
      <c r="AK298" s="6"/>
      <c r="AM298" s="6"/>
      <c r="AN298" s="6"/>
      <c r="AP298" s="6"/>
      <c r="AQ298" s="6"/>
      <c r="AS298" s="6"/>
      <c r="AT298" s="6"/>
      <c r="AV298" s="4"/>
      <c r="AW298" s="6"/>
      <c r="AX298" s="6"/>
      <c r="AY298" s="6"/>
      <c r="AZ298" s="6"/>
      <c r="BA298" s="6"/>
      <c r="BB298" s="6"/>
      <c r="BC298" s="4"/>
      <c r="BD298" s="6"/>
      <c r="BE298" s="6"/>
      <c r="BF298" s="7"/>
      <c r="BG298" s="4"/>
      <c r="BJ298" s="50"/>
      <c r="BL298" s="7"/>
      <c r="BN298" s="50"/>
      <c r="BP298" s="50"/>
      <c r="BR298" s="50"/>
      <c r="BT298" s="50"/>
      <c r="BV298" s="50"/>
    </row>
    <row r="299" spans="1:74" x14ac:dyDescent="0.25">
      <c r="A299" s="3"/>
      <c r="B299" s="3" t="s">
        <v>270</v>
      </c>
      <c r="C299" s="9" t="s">
        <v>514</v>
      </c>
      <c r="D299" s="39">
        <v>45791</v>
      </c>
      <c r="E299" s="3">
        <v>18</v>
      </c>
      <c r="F299" s="3" t="s">
        <v>903</v>
      </c>
      <c r="G299" s="2" t="s">
        <v>138</v>
      </c>
      <c r="H299" s="6">
        <v>18</v>
      </c>
      <c r="I299" s="7">
        <v>-1</v>
      </c>
      <c r="J299" s="6">
        <v>25</v>
      </c>
      <c r="K299" s="7">
        <v>-1</v>
      </c>
      <c r="L299" s="6">
        <v>13</v>
      </c>
      <c r="M299" s="7">
        <v>0</v>
      </c>
      <c r="N299" s="6">
        <v>10</v>
      </c>
      <c r="O299" s="7">
        <v>1</v>
      </c>
      <c r="P299" s="6">
        <v>29</v>
      </c>
      <c r="Q299" s="7">
        <v>2</v>
      </c>
      <c r="R299" s="6"/>
      <c r="T299" s="6"/>
      <c r="V299" s="86">
        <f t="shared" si="304"/>
        <v>-7</v>
      </c>
      <c r="W299" s="7">
        <v>0</v>
      </c>
      <c r="X299" s="8">
        <f t="shared" si="324"/>
        <v>4</v>
      </c>
      <c r="Y299" s="3" t="s">
        <v>842</v>
      </c>
      <c r="AA299" s="119" t="str">
        <f t="shared" si="325"/>
        <v>Reform</v>
      </c>
      <c r="AB299" s="8"/>
      <c r="AC299" s="6"/>
      <c r="AD299" s="6">
        <v>19</v>
      </c>
      <c r="AE299" s="6">
        <v>39</v>
      </c>
      <c r="AF299" s="7">
        <f t="shared" ref="AF299:AF300" si="326">AD299-AE299</f>
        <v>-20</v>
      </c>
      <c r="AG299" s="6">
        <v>21</v>
      </c>
      <c r="AH299" s="6">
        <v>55</v>
      </c>
      <c r="AI299" s="7">
        <f t="shared" ref="AI299" si="327">AG299-AH299</f>
        <v>-34</v>
      </c>
      <c r="AJ299" s="6">
        <v>24</v>
      </c>
      <c r="AK299" s="6">
        <v>23</v>
      </c>
      <c r="AL299" s="7">
        <f>AJ299-AK299</f>
        <v>1</v>
      </c>
      <c r="AM299" s="6">
        <v>33</v>
      </c>
      <c r="AN299" s="6">
        <v>38</v>
      </c>
      <c r="AO299" s="7">
        <v>-6</v>
      </c>
      <c r="AP299" s="6">
        <v>16</v>
      </c>
      <c r="AQ299" s="6">
        <v>20</v>
      </c>
      <c r="AR299" s="7">
        <v>-3</v>
      </c>
      <c r="AS299" s="6"/>
      <c r="AT299" s="6"/>
      <c r="AV299" s="4" t="s">
        <v>1127</v>
      </c>
      <c r="AW299" s="6">
        <v>13</v>
      </c>
      <c r="AX299" s="6">
        <v>24</v>
      </c>
      <c r="AY299" s="6"/>
      <c r="AZ299" s="6"/>
      <c r="BA299" s="6"/>
      <c r="BB299" s="6"/>
      <c r="BC299" s="4" t="s">
        <v>1035</v>
      </c>
      <c r="BD299" s="6"/>
      <c r="BE299" s="6"/>
      <c r="BF299" s="7"/>
      <c r="BG299" s="4"/>
      <c r="BJ299" s="50"/>
      <c r="BL299" s="7"/>
      <c r="BN299" s="50"/>
      <c r="BP299" s="50"/>
      <c r="BR299" s="50"/>
      <c r="BT299" s="50"/>
      <c r="BV299" s="50"/>
    </row>
    <row r="300" spans="1:74" x14ac:dyDescent="0.25">
      <c r="A300" s="3"/>
      <c r="B300" s="3" t="s">
        <v>270</v>
      </c>
      <c r="C300" s="9" t="s">
        <v>463</v>
      </c>
      <c r="D300" s="39">
        <v>45793</v>
      </c>
      <c r="E300" s="3">
        <v>21</v>
      </c>
      <c r="F300" s="3" t="s">
        <v>1198</v>
      </c>
      <c r="H300" s="6">
        <v>21</v>
      </c>
      <c r="I300" s="7">
        <v>1</v>
      </c>
      <c r="J300" s="6">
        <v>22</v>
      </c>
      <c r="K300" s="7">
        <v>-3</v>
      </c>
      <c r="L300" s="6">
        <v>14</v>
      </c>
      <c r="M300" s="7">
        <v>0</v>
      </c>
      <c r="N300" s="6">
        <v>8</v>
      </c>
      <c r="O300" s="7">
        <v>0</v>
      </c>
      <c r="P300" s="6">
        <v>30</v>
      </c>
      <c r="Q300" s="7">
        <v>2</v>
      </c>
      <c r="R300" s="6"/>
      <c r="T300" s="6"/>
      <c r="V300" s="86">
        <f t="shared" si="304"/>
        <v>-1</v>
      </c>
      <c r="W300" s="7">
        <v>4</v>
      </c>
      <c r="X300" s="8">
        <f t="shared" si="324"/>
        <v>8</v>
      </c>
      <c r="Y300" s="3" t="s">
        <v>842</v>
      </c>
      <c r="AA300" s="119" t="str">
        <f t="shared" si="325"/>
        <v>Reform</v>
      </c>
      <c r="AB300" s="8"/>
      <c r="AC300" s="6"/>
      <c r="AD300" s="6">
        <v>16</v>
      </c>
      <c r="AE300" s="6">
        <v>41</v>
      </c>
      <c r="AF300" s="7">
        <f t="shared" si="326"/>
        <v>-25</v>
      </c>
      <c r="AG300" s="6">
        <v>21</v>
      </c>
      <c r="AH300" s="6">
        <v>58</v>
      </c>
      <c r="AI300" s="7">
        <v>-38</v>
      </c>
      <c r="AJ300" s="6">
        <v>20</v>
      </c>
      <c r="AK300" s="6">
        <v>27</v>
      </c>
      <c r="AL300" s="7">
        <f t="shared" ref="AL300" si="328">AJ300-AK300</f>
        <v>-7</v>
      </c>
      <c r="AM300" s="6">
        <v>33</v>
      </c>
      <c r="AN300" s="6">
        <v>39</v>
      </c>
      <c r="AO300" s="7">
        <f t="shared" ref="AO300" si="329">AM300-AN300</f>
        <v>-6</v>
      </c>
      <c r="AP300" s="6"/>
      <c r="AQ300" s="6"/>
      <c r="AS300" s="6"/>
      <c r="AT300" s="6"/>
      <c r="AV300" s="4" t="s">
        <v>1211</v>
      </c>
      <c r="AW300" s="6">
        <v>11</v>
      </c>
      <c r="AX300" s="6">
        <v>22</v>
      </c>
      <c r="AY300" s="6"/>
      <c r="AZ300" s="6"/>
      <c r="BA300" s="6"/>
      <c r="BB300" s="6">
        <v>24</v>
      </c>
      <c r="BC300" s="4" t="s">
        <v>1303</v>
      </c>
      <c r="BD300" s="6"/>
      <c r="BE300" s="6"/>
      <c r="BF300" s="7"/>
      <c r="BG300" s="4"/>
      <c r="BJ300" s="50"/>
      <c r="BL300" s="7"/>
      <c r="BN300" s="50"/>
      <c r="BP300" s="50"/>
      <c r="BR300" s="50"/>
      <c r="BT300" s="50"/>
      <c r="BV300" s="50"/>
    </row>
    <row r="301" spans="1:74" x14ac:dyDescent="0.25">
      <c r="A301" s="3"/>
      <c r="B301" s="3" t="s">
        <v>270</v>
      </c>
      <c r="C301" s="9" t="s">
        <v>523</v>
      </c>
      <c r="D301" s="39">
        <v>45794</v>
      </c>
      <c r="E301" s="3">
        <v>21</v>
      </c>
      <c r="F301" s="3" t="s">
        <v>821</v>
      </c>
      <c r="H301" s="6"/>
      <c r="J301" s="6"/>
      <c r="L301" s="6"/>
      <c r="N301" s="6"/>
      <c r="P301" s="6"/>
      <c r="R301" s="6"/>
      <c r="T301" s="6"/>
      <c r="V301" s="6"/>
      <c r="Y301" s="3" t="s">
        <v>842</v>
      </c>
      <c r="AB301" s="8"/>
      <c r="AC301" s="6"/>
      <c r="AD301" s="6"/>
      <c r="AE301" s="6"/>
      <c r="AG301" s="6"/>
      <c r="AH301" s="6"/>
      <c r="AJ301" s="6"/>
      <c r="AK301" s="6"/>
      <c r="AM301" s="6"/>
      <c r="AN301" s="6"/>
      <c r="AP301" s="6"/>
      <c r="AQ301" s="6"/>
      <c r="AS301" s="6"/>
      <c r="AT301" s="6"/>
      <c r="AV301" s="4"/>
      <c r="AW301" s="6"/>
      <c r="AX301" s="6"/>
      <c r="AY301" s="6"/>
      <c r="AZ301" s="6"/>
      <c r="BA301" s="6"/>
      <c r="BB301" s="6"/>
      <c r="BC301" s="4"/>
      <c r="BD301" s="6">
        <v>14</v>
      </c>
      <c r="BE301" s="6">
        <v>64</v>
      </c>
      <c r="BF301" s="7">
        <f>BD301-BE301</f>
        <v>-50</v>
      </c>
      <c r="BG301" s="4" t="s">
        <v>871</v>
      </c>
      <c r="BJ301" s="50"/>
      <c r="BL301" s="7"/>
      <c r="BN301" s="50"/>
      <c r="BP301" s="50"/>
      <c r="BR301" s="50"/>
      <c r="BT301" s="50"/>
      <c r="BV301" s="50"/>
    </row>
    <row r="302" spans="1:74" x14ac:dyDescent="0.25">
      <c r="A302" s="3"/>
      <c r="B302" s="3" t="s">
        <v>270</v>
      </c>
      <c r="C302" s="9" t="s">
        <v>564</v>
      </c>
      <c r="D302" s="39">
        <v>45795</v>
      </c>
      <c r="E302" s="3">
        <v>20</v>
      </c>
      <c r="F302" s="3" t="s">
        <v>821</v>
      </c>
      <c r="G302" s="2" t="s">
        <v>1119</v>
      </c>
      <c r="H302" s="6">
        <v>16</v>
      </c>
      <c r="I302" s="7">
        <v>-2</v>
      </c>
      <c r="J302" s="6">
        <v>22</v>
      </c>
      <c r="K302" s="7">
        <v>-1</v>
      </c>
      <c r="L302" s="6">
        <v>17</v>
      </c>
      <c r="M302" s="7">
        <v>1</v>
      </c>
      <c r="N302" s="6">
        <v>10</v>
      </c>
      <c r="O302" s="7">
        <v>1</v>
      </c>
      <c r="P302" s="6">
        <v>29</v>
      </c>
      <c r="Q302" s="7">
        <v>1</v>
      </c>
      <c r="R302" s="6"/>
      <c r="T302" s="6"/>
      <c r="V302" s="86">
        <f t="shared" si="304"/>
        <v>-6</v>
      </c>
      <c r="W302" s="7">
        <v>-1</v>
      </c>
      <c r="X302" s="8">
        <f t="shared" ref="X302:X305" si="330">P302-J302</f>
        <v>7</v>
      </c>
      <c r="Y302" s="3" t="s">
        <v>842</v>
      </c>
      <c r="AA302" s="119" t="str">
        <f t="shared" ref="AA302:AA305" si="331">IF((H302=MAX(H302,J302,L302,N302,P302))+(J302=MAX(H302,J302,L302,N302,P302))+(L302=MAX(H302,J302,L302,N302,P302))+(N302=MAX(H302,J302,L302,N302,P302))+(P302=MAX(H302,J302,L302,N302,P302))&gt;1,"",IF(H302=MAX(H302,J302,L302,N302,P302),H$1,IF(J302=MAX(H302,J302,L302,N302,P302),J$1,IF(L302=MAX(H302,J302,L302,N302,P302),L$1,IF(N302=MAX(H302,J302,L302,N302,P302),N$1,P$1)))))</f>
        <v>Reform</v>
      </c>
      <c r="AB302" s="8"/>
      <c r="AC302" s="6"/>
      <c r="AD302" s="6"/>
      <c r="AE302" s="6"/>
      <c r="AG302" s="6"/>
      <c r="AH302" s="6"/>
      <c r="AJ302" s="6"/>
      <c r="AK302" s="6"/>
      <c r="AM302" s="6"/>
      <c r="AN302" s="6"/>
      <c r="AP302" s="6"/>
      <c r="AQ302" s="6"/>
      <c r="AS302" s="6"/>
      <c r="AT302" s="6"/>
      <c r="AV302" s="4"/>
      <c r="AW302" s="6"/>
      <c r="AX302" s="6"/>
      <c r="AY302" s="6"/>
      <c r="AZ302" s="6"/>
      <c r="BA302" s="6"/>
      <c r="BB302" s="6"/>
      <c r="BC302" s="4"/>
      <c r="BD302" s="6"/>
      <c r="BE302" s="6"/>
      <c r="BF302" s="7"/>
      <c r="BG302" s="4"/>
      <c r="BJ302" s="50"/>
      <c r="BL302" s="7"/>
      <c r="BN302" s="50"/>
      <c r="BP302" s="50"/>
      <c r="BR302" s="50"/>
      <c r="BT302" s="50"/>
      <c r="BV302" s="50"/>
    </row>
    <row r="303" spans="1:74" x14ac:dyDescent="0.25">
      <c r="A303" s="3"/>
      <c r="B303" s="3" t="s">
        <v>270</v>
      </c>
      <c r="C303" s="9" t="s">
        <v>369</v>
      </c>
      <c r="D303" s="39">
        <v>45798</v>
      </c>
      <c r="E303" s="3">
        <v>22</v>
      </c>
      <c r="F303" s="3" t="s">
        <v>1263</v>
      </c>
      <c r="H303" s="6">
        <v>16</v>
      </c>
      <c r="I303" s="7">
        <v>0</v>
      </c>
      <c r="J303" s="6">
        <v>21</v>
      </c>
      <c r="K303" s="7">
        <v>0</v>
      </c>
      <c r="L303" s="6">
        <v>14</v>
      </c>
      <c r="M303" s="7">
        <v>0</v>
      </c>
      <c r="N303" s="6">
        <v>11</v>
      </c>
      <c r="O303" s="7">
        <v>0</v>
      </c>
      <c r="P303" s="6">
        <v>32</v>
      </c>
      <c r="Q303" s="7">
        <v>-1</v>
      </c>
      <c r="R303" s="6"/>
      <c r="T303" s="6"/>
      <c r="V303" s="86">
        <f t="shared" si="304"/>
        <v>-5</v>
      </c>
      <c r="W303" s="7">
        <v>0</v>
      </c>
      <c r="X303" s="8">
        <f t="shared" si="330"/>
        <v>11</v>
      </c>
      <c r="Y303" s="3" t="s">
        <v>842</v>
      </c>
      <c r="AA303" s="119" t="str">
        <f t="shared" si="331"/>
        <v>Reform</v>
      </c>
      <c r="AB303" s="8"/>
      <c r="AC303" s="6"/>
      <c r="AD303" s="6"/>
      <c r="AE303" s="6"/>
      <c r="AG303" s="6"/>
      <c r="AH303" s="6"/>
      <c r="AJ303" s="6"/>
      <c r="AK303" s="6"/>
      <c r="AM303" s="6"/>
      <c r="AN303" s="6"/>
      <c r="AP303" s="6"/>
      <c r="AQ303" s="6"/>
      <c r="AS303" s="6"/>
      <c r="AT303" s="6"/>
      <c r="AV303" s="4"/>
      <c r="AW303" s="6"/>
      <c r="AX303" s="6"/>
      <c r="AY303" s="6"/>
      <c r="AZ303" s="6"/>
      <c r="BA303" s="6"/>
      <c r="BB303" s="6"/>
      <c r="BC303" s="4"/>
      <c r="BD303" s="6"/>
      <c r="BE303" s="6"/>
      <c r="BF303" s="7"/>
      <c r="BG303" s="4"/>
      <c r="BJ303" s="50"/>
      <c r="BL303" s="7"/>
      <c r="BN303" s="50"/>
      <c r="BP303" s="50"/>
      <c r="BR303" s="50"/>
      <c r="BT303" s="50"/>
      <c r="BV303" s="50"/>
    </row>
    <row r="304" spans="1:74" x14ac:dyDescent="0.25">
      <c r="A304" s="3"/>
      <c r="B304" s="3" t="s">
        <v>270</v>
      </c>
      <c r="C304" s="9" t="s">
        <v>434</v>
      </c>
      <c r="D304" s="39">
        <v>45798</v>
      </c>
      <c r="E304" s="3">
        <v>23</v>
      </c>
      <c r="F304" s="3" t="s">
        <v>1169</v>
      </c>
      <c r="G304" s="2" t="s">
        <v>96</v>
      </c>
      <c r="H304" s="6">
        <v>17</v>
      </c>
      <c r="I304" s="7">
        <v>-1</v>
      </c>
      <c r="J304" s="6">
        <v>22</v>
      </c>
      <c r="K304" s="7">
        <v>0</v>
      </c>
      <c r="L304" s="6">
        <v>16</v>
      </c>
      <c r="M304" s="7">
        <v>1</v>
      </c>
      <c r="N304" s="6">
        <v>9</v>
      </c>
      <c r="O304" s="7">
        <v>0</v>
      </c>
      <c r="P304" s="6">
        <v>30</v>
      </c>
      <c r="Q304" s="7">
        <v>1</v>
      </c>
      <c r="R304" s="6"/>
      <c r="T304" s="6"/>
      <c r="V304" s="86">
        <f t="shared" si="304"/>
        <v>-5</v>
      </c>
      <c r="W304" s="7">
        <v>-1</v>
      </c>
      <c r="X304" s="8">
        <f t="shared" si="330"/>
        <v>8</v>
      </c>
      <c r="Y304" s="3" t="s">
        <v>1170</v>
      </c>
      <c r="Z304" s="3" t="s">
        <v>988</v>
      </c>
      <c r="AA304" s="119" t="str">
        <f t="shared" si="331"/>
        <v>Reform</v>
      </c>
      <c r="AB304" s="8"/>
      <c r="AC304" s="6"/>
      <c r="AD304" s="6"/>
      <c r="AE304" s="6"/>
      <c r="AG304" s="6"/>
      <c r="AH304" s="6"/>
      <c r="AJ304" s="6"/>
      <c r="AK304" s="6"/>
      <c r="AM304" s="6"/>
      <c r="AN304" s="6"/>
      <c r="AP304" s="6"/>
      <c r="AQ304" s="6"/>
      <c r="AS304" s="6"/>
      <c r="AT304" s="6"/>
      <c r="AV304" s="4"/>
      <c r="AW304" s="6"/>
      <c r="AX304" s="6"/>
      <c r="AY304" s="6"/>
      <c r="AZ304" s="6"/>
      <c r="BA304" s="6"/>
      <c r="BB304" s="6"/>
      <c r="BC304" s="4"/>
      <c r="BD304" s="6"/>
      <c r="BE304" s="6"/>
      <c r="BF304" s="7"/>
      <c r="BG304" s="4"/>
      <c r="BJ304" s="50"/>
      <c r="BL304" s="7"/>
      <c r="BN304" s="50"/>
      <c r="BP304" s="50"/>
      <c r="BR304" s="50"/>
      <c r="BT304" s="50"/>
      <c r="BV304" s="50"/>
    </row>
    <row r="305" spans="1:74" x14ac:dyDescent="0.25">
      <c r="A305" s="3"/>
      <c r="B305" s="3" t="s">
        <v>270</v>
      </c>
      <c r="C305" s="9" t="s">
        <v>527</v>
      </c>
      <c r="D305" s="39">
        <v>45800</v>
      </c>
      <c r="E305" s="3">
        <v>28</v>
      </c>
      <c r="F305" s="3" t="s">
        <v>1198</v>
      </c>
      <c r="H305" s="6">
        <v>19</v>
      </c>
      <c r="I305" s="7">
        <v>-2</v>
      </c>
      <c r="J305" s="6">
        <v>22</v>
      </c>
      <c r="K305" s="7">
        <v>0</v>
      </c>
      <c r="L305" s="6">
        <v>14</v>
      </c>
      <c r="M305" s="7">
        <v>0</v>
      </c>
      <c r="N305" s="6">
        <v>8</v>
      </c>
      <c r="O305" s="7">
        <v>0</v>
      </c>
      <c r="P305" s="6">
        <v>31</v>
      </c>
      <c r="Q305" s="7">
        <v>1</v>
      </c>
      <c r="R305" s="6"/>
      <c r="T305" s="6"/>
      <c r="V305" s="86">
        <f t="shared" si="304"/>
        <v>-3</v>
      </c>
      <c r="W305" s="7">
        <v>-2</v>
      </c>
      <c r="X305" s="8">
        <f t="shared" si="330"/>
        <v>9</v>
      </c>
      <c r="Y305" s="3" t="s">
        <v>842</v>
      </c>
      <c r="AA305" s="119" t="str">
        <f t="shared" si="331"/>
        <v>Reform</v>
      </c>
      <c r="AB305" s="8"/>
      <c r="AC305" s="6"/>
      <c r="AD305" s="6">
        <v>14</v>
      </c>
      <c r="AE305" s="6">
        <v>39</v>
      </c>
      <c r="AF305" s="7">
        <f t="shared" ref="AF305" si="332">AD305-AE305</f>
        <v>-25</v>
      </c>
      <c r="AG305" s="6">
        <v>21</v>
      </c>
      <c r="AH305" s="6">
        <v>59</v>
      </c>
      <c r="AI305" s="7">
        <f t="shared" ref="AI305" si="333">AG305-AH305</f>
        <v>-38</v>
      </c>
      <c r="AJ305" s="6">
        <v>18</v>
      </c>
      <c r="AK305" s="6">
        <v>24</v>
      </c>
      <c r="AL305" s="7">
        <f t="shared" ref="AL305" si="334">AJ305-AK305</f>
        <v>-6</v>
      </c>
      <c r="AM305" s="6">
        <v>32</v>
      </c>
      <c r="AN305" s="6">
        <v>38</v>
      </c>
      <c r="AO305" s="7">
        <f t="shared" ref="AO305" si="335">AM305-AN305</f>
        <v>-6</v>
      </c>
      <c r="AP305" s="6"/>
      <c r="AQ305" s="6"/>
      <c r="AS305" s="6"/>
      <c r="AT305" s="6"/>
      <c r="AV305" s="4" t="s">
        <v>1211</v>
      </c>
      <c r="AW305" s="6">
        <v>10</v>
      </c>
      <c r="AX305" s="6">
        <v>24</v>
      </c>
      <c r="AY305" s="6"/>
      <c r="AZ305" s="6"/>
      <c r="BA305" s="6"/>
      <c r="BB305" s="6">
        <v>24</v>
      </c>
      <c r="BC305" s="4" t="s">
        <v>1303</v>
      </c>
      <c r="BD305" s="6"/>
      <c r="BE305" s="6"/>
      <c r="BF305" s="7"/>
      <c r="BG305" s="4"/>
      <c r="BJ305" s="50"/>
      <c r="BL305" s="7"/>
      <c r="BN305" s="50"/>
      <c r="BP305" s="50"/>
      <c r="BR305" s="50"/>
      <c r="BT305" s="50"/>
      <c r="BV305" s="50"/>
    </row>
    <row r="306" spans="1:74" x14ac:dyDescent="0.25">
      <c r="A306" s="3"/>
      <c r="B306" s="3" t="s">
        <v>270</v>
      </c>
      <c r="C306" s="52" t="s">
        <v>601</v>
      </c>
      <c r="D306" s="39">
        <v>45801</v>
      </c>
      <c r="E306" s="3">
        <v>2</v>
      </c>
      <c r="F306" s="3" t="s">
        <v>821</v>
      </c>
      <c r="H306" s="6"/>
      <c r="J306" s="6"/>
      <c r="L306" s="6"/>
      <c r="N306" s="6"/>
      <c r="P306" s="6"/>
      <c r="R306" s="6"/>
      <c r="T306" s="6"/>
      <c r="V306" s="6"/>
      <c r="Y306" s="3" t="s">
        <v>842</v>
      </c>
      <c r="AB306" s="8"/>
      <c r="AC306" s="6"/>
      <c r="AD306" s="6"/>
      <c r="AE306" s="6"/>
      <c r="AG306" s="6"/>
      <c r="AH306" s="6"/>
      <c r="AJ306" s="6"/>
      <c r="AK306" s="6"/>
      <c r="AM306" s="6"/>
      <c r="AN306" s="6"/>
      <c r="AP306" s="6"/>
      <c r="AQ306" s="6"/>
      <c r="AS306" s="6"/>
      <c r="AT306" s="6"/>
      <c r="AV306" s="4"/>
      <c r="AW306" s="6"/>
      <c r="AX306" s="6"/>
      <c r="AY306" s="6"/>
      <c r="AZ306" s="6"/>
      <c r="BA306" s="6"/>
      <c r="BB306" s="6"/>
      <c r="BC306" s="4"/>
      <c r="BD306" s="6">
        <v>15</v>
      </c>
      <c r="BE306" s="6">
        <v>65</v>
      </c>
      <c r="BF306" s="7">
        <f>BD306-BE306</f>
        <v>-50</v>
      </c>
      <c r="BG306" s="4" t="s">
        <v>871</v>
      </c>
      <c r="BJ306" s="50"/>
      <c r="BL306" s="7"/>
      <c r="BN306" s="50"/>
      <c r="BP306" s="50"/>
      <c r="BR306" s="50"/>
      <c r="BT306" s="50"/>
      <c r="BV306" s="50"/>
    </row>
    <row r="307" spans="1:74" x14ac:dyDescent="0.25">
      <c r="A307" s="3"/>
      <c r="B307" s="3" t="s">
        <v>270</v>
      </c>
      <c r="C307" s="9" t="s">
        <v>558</v>
      </c>
      <c r="D307" s="39">
        <v>45803</v>
      </c>
      <c r="E307" s="3">
        <v>28</v>
      </c>
      <c r="F307" s="3" t="s">
        <v>821</v>
      </c>
      <c r="G307" s="2" t="s">
        <v>1119</v>
      </c>
      <c r="H307" s="6">
        <v>19</v>
      </c>
      <c r="I307" s="7">
        <v>3</v>
      </c>
      <c r="J307" s="6">
        <v>21</v>
      </c>
      <c r="K307" s="7">
        <v>-1</v>
      </c>
      <c r="L307" s="6">
        <v>15</v>
      </c>
      <c r="M307" s="7">
        <v>-2</v>
      </c>
      <c r="N307" s="6">
        <v>11</v>
      </c>
      <c r="O307" s="7">
        <v>1</v>
      </c>
      <c r="P307" s="6">
        <v>29</v>
      </c>
      <c r="Q307" s="7">
        <v>0</v>
      </c>
      <c r="R307" s="6"/>
      <c r="T307" s="6"/>
      <c r="V307" s="86">
        <f t="shared" si="304"/>
        <v>-2</v>
      </c>
      <c r="W307" s="7">
        <v>4</v>
      </c>
      <c r="X307" s="8">
        <f t="shared" ref="X307:X313" si="336">P307-J307</f>
        <v>8</v>
      </c>
      <c r="Y307" s="3" t="s">
        <v>842</v>
      </c>
      <c r="AA307" s="119" t="str">
        <f t="shared" ref="AA307:AA313" si="337">IF((H307=MAX(H307,J307,L307,N307,P307))+(J307=MAX(H307,J307,L307,N307,P307))+(L307=MAX(H307,J307,L307,N307,P307))+(N307=MAX(H307,J307,L307,N307,P307))+(P307=MAX(H307,J307,L307,N307,P307))&gt;1,"",IF(H307=MAX(H307,J307,L307,N307,P307),H$1,IF(J307=MAX(H307,J307,L307,N307,P307),J$1,IF(L307=MAX(H307,J307,L307,N307,P307),L$1,IF(N307=MAX(H307,J307,L307,N307,P307),N$1,P$1)))))</f>
        <v>Reform</v>
      </c>
      <c r="AB307" s="8"/>
      <c r="AC307" s="6"/>
      <c r="AD307" s="6"/>
      <c r="AE307" s="6"/>
      <c r="AG307" s="6"/>
      <c r="AH307" s="6"/>
      <c r="AJ307" s="6"/>
      <c r="AK307" s="6"/>
      <c r="AM307" s="6"/>
      <c r="AN307" s="6"/>
      <c r="AP307" s="6"/>
      <c r="AQ307" s="6"/>
      <c r="AS307" s="6"/>
      <c r="AT307" s="6"/>
      <c r="AV307" s="4"/>
      <c r="AW307" s="6"/>
      <c r="AX307" s="6"/>
      <c r="AY307" s="6"/>
      <c r="AZ307" s="6"/>
      <c r="BA307" s="6"/>
      <c r="BB307" s="6"/>
      <c r="BC307" s="4"/>
      <c r="BD307" s="6"/>
      <c r="BE307" s="6"/>
      <c r="BF307" s="7"/>
      <c r="BG307" s="4"/>
      <c r="BJ307" s="50"/>
      <c r="BL307" s="7"/>
      <c r="BN307" s="50"/>
      <c r="BP307" s="50"/>
      <c r="BR307" s="50"/>
      <c r="BT307" s="50"/>
      <c r="BV307" s="50"/>
    </row>
    <row r="308" spans="1:74" x14ac:dyDescent="0.25">
      <c r="A308" s="3"/>
      <c r="B308" s="3" t="s">
        <v>270</v>
      </c>
      <c r="C308" s="52" t="s">
        <v>314</v>
      </c>
      <c r="D308" s="39">
        <v>45805</v>
      </c>
      <c r="E308" s="3">
        <v>29</v>
      </c>
      <c r="F308" s="3" t="s">
        <v>1263</v>
      </c>
      <c r="H308" s="6">
        <v>16</v>
      </c>
      <c r="I308" s="7">
        <v>0</v>
      </c>
      <c r="J308" s="6">
        <v>22</v>
      </c>
      <c r="K308" s="7">
        <v>1</v>
      </c>
      <c r="L308" s="6">
        <v>13</v>
      </c>
      <c r="M308" s="7">
        <v>-1</v>
      </c>
      <c r="N308" s="6">
        <v>11</v>
      </c>
      <c r="O308" s="7">
        <v>0</v>
      </c>
      <c r="P308" s="6">
        <v>32</v>
      </c>
      <c r="Q308" s="7">
        <v>0</v>
      </c>
      <c r="R308" s="6"/>
      <c r="T308" s="6"/>
      <c r="V308" s="86">
        <f t="shared" si="304"/>
        <v>-6</v>
      </c>
      <c r="W308" s="7">
        <v>-1</v>
      </c>
      <c r="X308" s="8">
        <f t="shared" si="336"/>
        <v>10</v>
      </c>
      <c r="Y308" s="3" t="s">
        <v>842</v>
      </c>
      <c r="AA308" s="119" t="str">
        <f t="shared" si="337"/>
        <v>Reform</v>
      </c>
      <c r="AB308" s="8"/>
      <c r="AC308" s="6"/>
      <c r="AD308" s="6"/>
      <c r="AE308" s="6"/>
      <c r="AG308" s="6"/>
      <c r="AH308" s="6"/>
      <c r="AJ308" s="6"/>
      <c r="AK308" s="6"/>
      <c r="AM308" s="6"/>
      <c r="AN308" s="6"/>
      <c r="AP308" s="6"/>
      <c r="AQ308" s="6"/>
      <c r="AS308" s="6"/>
      <c r="AT308" s="6"/>
      <c r="AV308" s="4"/>
      <c r="AW308" s="6"/>
      <c r="AX308" s="6"/>
      <c r="AY308" s="6"/>
      <c r="AZ308" s="6"/>
      <c r="BA308" s="6"/>
      <c r="BB308" s="6"/>
      <c r="BC308" s="4"/>
      <c r="BD308" s="6"/>
      <c r="BE308" s="6"/>
      <c r="BF308" s="7"/>
      <c r="BG308" s="4"/>
      <c r="BJ308" s="50"/>
      <c r="BL308" s="7"/>
      <c r="BN308" s="50"/>
      <c r="BP308" s="50"/>
      <c r="BR308" s="50"/>
      <c r="BT308" s="50"/>
      <c r="BV308" s="50"/>
    </row>
    <row r="309" spans="1:74" x14ac:dyDescent="0.25">
      <c r="A309" s="3"/>
      <c r="B309" s="3" t="s">
        <v>270</v>
      </c>
      <c r="C309" s="52" t="s">
        <v>660</v>
      </c>
      <c r="D309" s="39">
        <v>45805</v>
      </c>
      <c r="E309" s="3">
        <v>30</v>
      </c>
      <c r="F309" s="3" t="s">
        <v>1169</v>
      </c>
      <c r="G309" s="2" t="s">
        <v>96</v>
      </c>
      <c r="H309" s="6">
        <v>16</v>
      </c>
      <c r="I309" s="7">
        <v>-1</v>
      </c>
      <c r="J309" s="6">
        <v>22</v>
      </c>
      <c r="K309" s="7">
        <v>0</v>
      </c>
      <c r="L309" s="6">
        <v>16</v>
      </c>
      <c r="M309" s="7">
        <v>0</v>
      </c>
      <c r="N309" s="6">
        <v>9</v>
      </c>
      <c r="O309" s="7">
        <v>0</v>
      </c>
      <c r="P309" s="6">
        <v>31</v>
      </c>
      <c r="Q309" s="7">
        <v>1</v>
      </c>
      <c r="R309" s="6"/>
      <c r="T309" s="6"/>
      <c r="V309" s="86">
        <f t="shared" si="304"/>
        <v>-6</v>
      </c>
      <c r="W309" s="7">
        <v>-1</v>
      </c>
      <c r="X309" s="8">
        <f t="shared" si="336"/>
        <v>9</v>
      </c>
      <c r="Y309" s="3" t="s">
        <v>1170</v>
      </c>
      <c r="Z309" s="3" t="s">
        <v>988</v>
      </c>
      <c r="AA309" s="119" t="str">
        <f t="shared" si="337"/>
        <v>Reform</v>
      </c>
      <c r="AB309" s="8"/>
      <c r="AC309" s="6"/>
      <c r="AD309" s="6"/>
      <c r="AE309" s="6"/>
      <c r="AG309" s="6"/>
      <c r="AH309" s="6"/>
      <c r="AJ309" s="6"/>
      <c r="AK309" s="6"/>
      <c r="AM309" s="6"/>
      <c r="AN309" s="6"/>
      <c r="AP309" s="6"/>
      <c r="AQ309" s="6"/>
      <c r="AS309" s="6"/>
      <c r="AT309" s="6"/>
      <c r="AV309" s="4"/>
      <c r="AW309" s="6"/>
      <c r="AX309" s="6"/>
      <c r="AY309" s="6"/>
      <c r="AZ309" s="6"/>
      <c r="BA309" s="6"/>
      <c r="BB309" s="6"/>
      <c r="BC309" s="4"/>
      <c r="BD309" s="6"/>
      <c r="BE309" s="6"/>
      <c r="BF309" s="7"/>
      <c r="BG309" s="4"/>
      <c r="BJ309" s="50"/>
      <c r="BL309" s="7"/>
      <c r="BN309" s="50"/>
      <c r="BP309" s="50"/>
      <c r="BR309" s="50"/>
      <c r="BT309" s="50"/>
      <c r="BV309" s="50"/>
    </row>
    <row r="310" spans="1:74" x14ac:dyDescent="0.25">
      <c r="A310" s="3"/>
      <c r="B310" s="3" t="s">
        <v>270</v>
      </c>
      <c r="C310" s="52" t="s">
        <v>660</v>
      </c>
      <c r="D310" s="39">
        <v>45805</v>
      </c>
      <c r="E310" s="3">
        <v>30</v>
      </c>
      <c r="F310" s="3" t="s">
        <v>1019</v>
      </c>
      <c r="G310" s="2" t="s">
        <v>202</v>
      </c>
      <c r="H310" s="6">
        <v>18</v>
      </c>
      <c r="I310" s="7">
        <v>-1</v>
      </c>
      <c r="J310" s="6">
        <v>24</v>
      </c>
      <c r="K310" s="7">
        <v>2</v>
      </c>
      <c r="L310" s="6">
        <v>13</v>
      </c>
      <c r="M310" s="7">
        <v>0</v>
      </c>
      <c r="N310" s="6">
        <v>9</v>
      </c>
      <c r="O310" s="7">
        <v>0</v>
      </c>
      <c r="P310" s="6">
        <v>31</v>
      </c>
      <c r="Q310" s="7">
        <v>-1</v>
      </c>
      <c r="R310" s="6"/>
      <c r="T310" s="6"/>
      <c r="V310" s="86">
        <f t="shared" si="304"/>
        <v>-6</v>
      </c>
      <c r="W310" s="7">
        <v>-3</v>
      </c>
      <c r="X310" s="8">
        <f t="shared" si="336"/>
        <v>7</v>
      </c>
      <c r="Y310" s="3" t="s">
        <v>842</v>
      </c>
      <c r="AA310" s="119" t="str">
        <f t="shared" si="337"/>
        <v>Reform</v>
      </c>
      <c r="AB310" s="8"/>
      <c r="AC310" s="6"/>
      <c r="AD310" s="6">
        <v>17</v>
      </c>
      <c r="AE310" s="6">
        <v>25</v>
      </c>
      <c r="AF310" s="7">
        <v>-7</v>
      </c>
      <c r="AG310" s="6">
        <v>23</v>
      </c>
      <c r="AH310" s="6">
        <v>54</v>
      </c>
      <c r="AI310" s="7">
        <f>AG310-AH310</f>
        <v>-31</v>
      </c>
      <c r="AJ310" s="6">
        <v>21</v>
      </c>
      <c r="AK310" s="6">
        <v>17</v>
      </c>
      <c r="AL310" s="7">
        <f>AJ310-AK310</f>
        <v>4</v>
      </c>
      <c r="AM310" s="6">
        <v>34</v>
      </c>
      <c r="AN310" s="6">
        <v>32</v>
      </c>
      <c r="AO310" s="7">
        <f>AM310-AN310</f>
        <v>2</v>
      </c>
      <c r="AP310" s="6"/>
      <c r="AQ310" s="6"/>
      <c r="AS310" s="6"/>
      <c r="AT310" s="6"/>
      <c r="AV310" s="4" t="s">
        <v>1087</v>
      </c>
      <c r="AW310" s="6"/>
      <c r="AX310" s="6"/>
      <c r="AY310" s="6"/>
      <c r="AZ310" s="6"/>
      <c r="BA310" s="6"/>
      <c r="BB310" s="6"/>
      <c r="BC310" s="4"/>
      <c r="BD310" s="6"/>
      <c r="BE310" s="6"/>
      <c r="BF310" s="7"/>
      <c r="BG310" s="4"/>
      <c r="BJ310" s="50"/>
      <c r="BL310" s="7"/>
      <c r="BN310" s="50"/>
      <c r="BP310" s="50"/>
      <c r="BR310" s="50"/>
      <c r="BT310" s="50"/>
      <c r="BV310" s="50"/>
    </row>
    <row r="311" spans="1:74" x14ac:dyDescent="0.25">
      <c r="A311" s="3"/>
      <c r="B311" s="3" t="s">
        <v>270</v>
      </c>
      <c r="C311" s="52" t="s">
        <v>677</v>
      </c>
      <c r="D311" s="39">
        <v>45805</v>
      </c>
      <c r="E311" s="3">
        <v>1</v>
      </c>
      <c r="F311" s="3" t="s">
        <v>903</v>
      </c>
      <c r="G311" s="2" t="s">
        <v>138</v>
      </c>
      <c r="H311" s="6">
        <v>17</v>
      </c>
      <c r="I311" s="7">
        <v>-1</v>
      </c>
      <c r="J311" s="6">
        <v>25</v>
      </c>
      <c r="K311" s="7">
        <v>0</v>
      </c>
      <c r="L311" s="6">
        <v>11</v>
      </c>
      <c r="M311" s="7">
        <v>-2</v>
      </c>
      <c r="N311" s="6">
        <v>10</v>
      </c>
      <c r="O311" s="7">
        <v>0</v>
      </c>
      <c r="P311" s="6">
        <v>31</v>
      </c>
      <c r="Q311" s="7">
        <v>2</v>
      </c>
      <c r="R311" s="6"/>
      <c r="T311" s="6"/>
      <c r="V311" s="86">
        <f t="shared" si="304"/>
        <v>-8</v>
      </c>
      <c r="W311" s="7">
        <v>-1</v>
      </c>
      <c r="X311" s="8">
        <f t="shared" si="336"/>
        <v>6</v>
      </c>
      <c r="Y311" s="3" t="s">
        <v>842</v>
      </c>
      <c r="AA311" s="119" t="str">
        <f t="shared" si="337"/>
        <v>Reform</v>
      </c>
      <c r="AB311" s="8"/>
      <c r="AC311" s="6"/>
      <c r="AD311" s="6">
        <v>15</v>
      </c>
      <c r="AE311" s="6">
        <v>42</v>
      </c>
      <c r="AF311" s="7">
        <f t="shared" ref="AF311" si="338">AD311-AE311</f>
        <v>-27</v>
      </c>
      <c r="AG311" s="6">
        <v>20</v>
      </c>
      <c r="AH311" s="6">
        <v>56</v>
      </c>
      <c r="AI311" s="7">
        <v>-37</v>
      </c>
      <c r="AJ311" s="6">
        <v>19</v>
      </c>
      <c r="AK311" s="6">
        <v>24</v>
      </c>
      <c r="AL311" s="7">
        <v>-4</v>
      </c>
      <c r="AM311" s="6">
        <v>31</v>
      </c>
      <c r="AN311" s="6">
        <v>42</v>
      </c>
      <c r="AO311" s="7">
        <f>AM311-AN311</f>
        <v>-11</v>
      </c>
      <c r="AP311" s="6"/>
      <c r="AQ311" s="6"/>
      <c r="AS311" s="6"/>
      <c r="AT311" s="6"/>
      <c r="AV311" s="4" t="s">
        <v>1127</v>
      </c>
      <c r="AW311" s="6">
        <v>11</v>
      </c>
      <c r="AX311" s="6">
        <v>24</v>
      </c>
      <c r="AY311" s="6"/>
      <c r="AZ311" s="6"/>
      <c r="BA311" s="6"/>
      <c r="BB311" s="6"/>
      <c r="BC311" s="4" t="s">
        <v>1035</v>
      </c>
      <c r="BD311" s="6"/>
      <c r="BE311" s="6"/>
      <c r="BF311" s="7"/>
      <c r="BG311" s="4"/>
      <c r="BJ311" s="50"/>
      <c r="BL311" s="7"/>
      <c r="BN311" s="50"/>
      <c r="BP311" s="50"/>
      <c r="BR311" s="50"/>
      <c r="BT311" s="50"/>
      <c r="BV311" s="50"/>
    </row>
    <row r="312" spans="1:74" x14ac:dyDescent="0.25">
      <c r="A312" s="3"/>
      <c r="B312" s="3" t="s">
        <v>270</v>
      </c>
      <c r="C312" s="52" t="s">
        <v>372</v>
      </c>
      <c r="D312" s="39">
        <v>45806</v>
      </c>
      <c r="E312" s="3">
        <v>8</v>
      </c>
      <c r="F312" s="3" t="s">
        <v>976</v>
      </c>
      <c r="G312" s="2" t="s">
        <v>124</v>
      </c>
      <c r="H312" s="6">
        <v>19</v>
      </c>
      <c r="I312" s="7">
        <v>-5</v>
      </c>
      <c r="J312" s="6">
        <v>22</v>
      </c>
      <c r="K312" s="7">
        <v>-5</v>
      </c>
      <c r="L312" s="6">
        <v>13</v>
      </c>
      <c r="M312" s="7">
        <v>2</v>
      </c>
      <c r="N312" s="6">
        <v>13</v>
      </c>
      <c r="O312" s="7">
        <v>2</v>
      </c>
      <c r="P312" s="6">
        <v>27</v>
      </c>
      <c r="Q312" s="7">
        <v>6</v>
      </c>
      <c r="R312" s="6"/>
      <c r="T312" s="6"/>
      <c r="V312" s="86">
        <f>H312-J312</f>
        <v>-3</v>
      </c>
      <c r="W312" s="7">
        <v>0</v>
      </c>
      <c r="X312" s="8">
        <f t="shared" si="336"/>
        <v>5</v>
      </c>
      <c r="Y312" s="3" t="s">
        <v>842</v>
      </c>
      <c r="Z312" s="3" t="s">
        <v>1213</v>
      </c>
      <c r="AA312" s="119" t="str">
        <f t="shared" si="337"/>
        <v>Reform</v>
      </c>
      <c r="AB312" s="8" t="s">
        <v>439</v>
      </c>
      <c r="AC312" s="6"/>
      <c r="AD312" s="6"/>
      <c r="AE312" s="6"/>
      <c r="AG312" s="6"/>
      <c r="AH312" s="6"/>
      <c r="AJ312" s="6"/>
      <c r="AK312" s="6"/>
      <c r="AM312" s="6"/>
      <c r="AN312" s="6"/>
      <c r="AP312" s="6"/>
      <c r="AQ312" s="6"/>
      <c r="AS312" s="6"/>
      <c r="AT312" s="6"/>
      <c r="AV312" s="4"/>
      <c r="AW312" s="6">
        <v>7</v>
      </c>
      <c r="AX312" s="6">
        <v>30</v>
      </c>
      <c r="AY312" s="6"/>
      <c r="AZ312" s="6"/>
      <c r="BA312" s="6"/>
      <c r="BB312" s="6">
        <v>23</v>
      </c>
      <c r="BC312" s="4" t="s">
        <v>876</v>
      </c>
      <c r="BD312" s="6"/>
      <c r="BE312" s="6"/>
      <c r="BF312" s="7"/>
      <c r="BG312" s="4"/>
      <c r="BJ312" s="50"/>
      <c r="BL312" s="7"/>
      <c r="BN312" s="50"/>
      <c r="BP312" s="50"/>
      <c r="BR312" s="50"/>
      <c r="BT312" s="50"/>
      <c r="BV312" s="50"/>
    </row>
    <row r="313" spans="1:74" x14ac:dyDescent="0.25">
      <c r="A313" s="3"/>
      <c r="B313" s="3" t="s">
        <v>270</v>
      </c>
      <c r="C313" s="52" t="s">
        <v>1743</v>
      </c>
      <c r="D313" s="39">
        <v>45806</v>
      </c>
      <c r="E313" s="54">
        <v>45834</v>
      </c>
      <c r="F313" s="3" t="s">
        <v>821</v>
      </c>
      <c r="H313" s="6">
        <v>18</v>
      </c>
      <c r="J313" s="6">
        <v>23</v>
      </c>
      <c r="L313" s="6">
        <v>15</v>
      </c>
      <c r="N313" s="6">
        <v>11</v>
      </c>
      <c r="P313" s="6">
        <v>26</v>
      </c>
      <c r="R313" s="6"/>
      <c r="T313" s="6"/>
      <c r="V313" s="86">
        <f>H313-J313</f>
        <v>-5</v>
      </c>
      <c r="X313" s="8">
        <f t="shared" si="336"/>
        <v>3</v>
      </c>
      <c r="Y313" s="3" t="s">
        <v>842</v>
      </c>
      <c r="AA313" s="119" t="str">
        <f t="shared" si="337"/>
        <v>Reform</v>
      </c>
      <c r="AB313" s="8" t="s">
        <v>1152</v>
      </c>
      <c r="AC313" s="6"/>
      <c r="AD313" s="6"/>
      <c r="AE313" s="6"/>
      <c r="AG313" s="6"/>
      <c r="AH313" s="6"/>
      <c r="AJ313" s="6"/>
      <c r="AK313" s="6"/>
      <c r="AM313" s="6"/>
      <c r="AN313" s="6"/>
      <c r="AP313" s="6"/>
      <c r="AQ313" s="6"/>
      <c r="AS313" s="6"/>
      <c r="AT313" s="6"/>
      <c r="AV313" s="4"/>
      <c r="AW313" s="6"/>
      <c r="AX313" s="6"/>
      <c r="AY313" s="6"/>
      <c r="AZ313" s="6"/>
      <c r="BA313" s="6"/>
      <c r="BB313" s="6"/>
      <c r="BC313" s="4"/>
      <c r="BD313" s="6"/>
      <c r="BE313" s="6"/>
      <c r="BF313" s="7"/>
      <c r="BG313" s="4"/>
      <c r="BI313">
        <v>46</v>
      </c>
      <c r="BJ313" s="50"/>
      <c r="BK313">
        <v>176</v>
      </c>
      <c r="BL313" s="7"/>
      <c r="BM313">
        <v>81</v>
      </c>
      <c r="BN313" s="50"/>
      <c r="BO313">
        <v>7</v>
      </c>
      <c r="BP313" s="50"/>
      <c r="BQ313">
        <v>271</v>
      </c>
      <c r="BR313" s="50"/>
      <c r="BS313">
        <v>34</v>
      </c>
      <c r="BT313" s="50"/>
      <c r="BU313">
        <v>7</v>
      </c>
      <c r="BV313" s="50"/>
    </row>
    <row r="314" spans="1:74" x14ac:dyDescent="0.25">
      <c r="A314" s="3"/>
      <c r="B314" s="3" t="s">
        <v>270</v>
      </c>
      <c r="C314" s="52" t="s">
        <v>582</v>
      </c>
      <c r="D314" s="39">
        <v>45807</v>
      </c>
      <c r="E314" s="3"/>
      <c r="F314" s="3" t="s">
        <v>821</v>
      </c>
      <c r="H314" s="6"/>
      <c r="J314" s="6"/>
      <c r="L314" s="6"/>
      <c r="N314" s="6"/>
      <c r="P314" s="6"/>
      <c r="R314" s="6"/>
      <c r="T314" s="6"/>
      <c r="V314" s="6"/>
      <c r="Y314" s="3" t="s">
        <v>842</v>
      </c>
      <c r="AB314" s="8"/>
      <c r="AC314" s="6"/>
      <c r="AD314" s="6"/>
      <c r="AE314" s="6"/>
      <c r="AG314" s="6"/>
      <c r="AH314" s="6"/>
      <c r="AJ314" s="6"/>
      <c r="AK314" s="6"/>
      <c r="AM314" s="6"/>
      <c r="AN314" s="6"/>
      <c r="AP314" s="6"/>
      <c r="AQ314" s="6"/>
      <c r="AS314" s="6"/>
      <c r="AT314" s="6"/>
      <c r="AV314" s="4"/>
      <c r="AW314" s="6"/>
      <c r="AX314" s="6"/>
      <c r="AY314" s="6"/>
      <c r="AZ314" s="6"/>
      <c r="BA314" s="6"/>
      <c r="BB314" s="6"/>
      <c r="BC314" s="4"/>
      <c r="BD314" s="6">
        <v>16</v>
      </c>
      <c r="BE314" s="6">
        <v>63</v>
      </c>
      <c r="BF314" s="7">
        <f>BD314-BE314</f>
        <v>-47</v>
      </c>
      <c r="BG314" s="4" t="s">
        <v>871</v>
      </c>
      <c r="BJ314" s="50"/>
      <c r="BL314" s="7"/>
      <c r="BN314" s="50"/>
      <c r="BP314" s="50"/>
      <c r="BR314" s="50"/>
      <c r="BT314" s="50"/>
      <c r="BV314" s="50"/>
    </row>
    <row r="315" spans="1:74" x14ac:dyDescent="0.25">
      <c r="A315" s="3"/>
      <c r="B315" s="3" t="s">
        <v>270</v>
      </c>
      <c r="C315" s="52" t="s">
        <v>668</v>
      </c>
      <c r="D315" s="39">
        <v>45838</v>
      </c>
      <c r="E315" s="3">
        <v>4</v>
      </c>
      <c r="F315" s="3" t="s">
        <v>1198</v>
      </c>
      <c r="H315" s="6">
        <v>21</v>
      </c>
      <c r="I315" s="7">
        <v>2</v>
      </c>
      <c r="J315" s="6">
        <v>23</v>
      </c>
      <c r="K315" s="7">
        <v>1</v>
      </c>
      <c r="L315" s="6">
        <v>14</v>
      </c>
      <c r="M315" s="7">
        <v>0</v>
      </c>
      <c r="N315" s="6">
        <v>8</v>
      </c>
      <c r="O315" s="7">
        <v>0</v>
      </c>
      <c r="P315" s="6">
        <v>28</v>
      </c>
      <c r="Q315" s="7">
        <v>-3</v>
      </c>
      <c r="R315" s="6"/>
      <c r="T315" s="6"/>
      <c r="V315" s="86">
        <f t="shared" ref="V315" si="339">H315-J315</f>
        <v>-2</v>
      </c>
      <c r="W315" s="7">
        <v>1</v>
      </c>
      <c r="X315" s="8">
        <f t="shared" ref="X315:X318" si="340">P315-J315</f>
        <v>5</v>
      </c>
      <c r="Y315" s="3" t="s">
        <v>842</v>
      </c>
      <c r="AA315" s="119" t="str">
        <f t="shared" ref="AA315:AA318" si="341">IF((H315=MAX(H315,J315,L315,N315,P315))+(J315=MAX(H315,J315,L315,N315,P315))+(L315=MAX(H315,J315,L315,N315,P315))+(N315=MAX(H315,J315,L315,N315,P315))+(P315=MAX(H315,J315,L315,N315,P315))&gt;1,"",IF(H315=MAX(H315,J315,L315,N315,P315),H$1,IF(J315=MAX(H315,J315,L315,N315,P315),J$1,IF(L315=MAX(H315,J315,L315,N315,P315),L$1,IF(N315=MAX(H315,J315,L315,N315,P315),N$1,P$1)))))</f>
        <v>Reform</v>
      </c>
      <c r="AB315" s="8"/>
      <c r="AC315" s="6"/>
      <c r="AD315" s="6">
        <v>16</v>
      </c>
      <c r="AE315" s="6">
        <v>43</v>
      </c>
      <c r="AF315" s="7">
        <f t="shared" ref="AF315" si="342">AD315-AE315</f>
        <v>-27</v>
      </c>
      <c r="AG315" s="6">
        <v>21</v>
      </c>
      <c r="AH315" s="6">
        <v>57</v>
      </c>
      <c r="AI315" s="7">
        <v>-35</v>
      </c>
      <c r="AJ315" s="6">
        <v>19</v>
      </c>
      <c r="AK315" s="6">
        <v>28</v>
      </c>
      <c r="AL315" s="7">
        <f t="shared" ref="AL315" si="343">AJ315-AK315</f>
        <v>-9</v>
      </c>
      <c r="AM315" s="6">
        <v>31</v>
      </c>
      <c r="AN315" s="6">
        <v>39</v>
      </c>
      <c r="AO315" s="7">
        <v>-7</v>
      </c>
      <c r="AP315" s="6"/>
      <c r="AQ315" s="6"/>
      <c r="AS315" s="6"/>
      <c r="AT315" s="6"/>
      <c r="AV315" s="4" t="s">
        <v>1211</v>
      </c>
      <c r="AW315" s="6">
        <v>10</v>
      </c>
      <c r="AX315" s="6">
        <v>23</v>
      </c>
      <c r="AY315" s="6"/>
      <c r="AZ315" s="6"/>
      <c r="BA315" s="6"/>
      <c r="BB315" s="6">
        <v>24</v>
      </c>
      <c r="BC315" s="4" t="s">
        <v>1303</v>
      </c>
      <c r="BD315" s="6"/>
      <c r="BE315" s="6"/>
      <c r="BF315" s="7"/>
      <c r="BG315" s="4"/>
      <c r="BJ315" s="50"/>
      <c r="BL315" s="7"/>
      <c r="BN315" s="50"/>
      <c r="BP315" s="50"/>
      <c r="BR315" s="50"/>
      <c r="BT315" s="50"/>
      <c r="BV315" s="50"/>
    </row>
    <row r="316" spans="1:74" x14ac:dyDescent="0.25">
      <c r="A316" s="3"/>
      <c r="B316" s="3" t="s">
        <v>270</v>
      </c>
      <c r="C316" s="52" t="s">
        <v>668</v>
      </c>
      <c r="D316" s="39">
        <v>45838</v>
      </c>
      <c r="E316" s="3">
        <v>6</v>
      </c>
      <c r="F316" s="3" t="s">
        <v>982</v>
      </c>
      <c r="H316" s="6">
        <v>20</v>
      </c>
      <c r="I316" s="7">
        <v>2</v>
      </c>
      <c r="J316" s="6">
        <v>24</v>
      </c>
      <c r="K316" s="7">
        <v>-1</v>
      </c>
      <c r="L316" s="6">
        <v>13</v>
      </c>
      <c r="M316" s="7">
        <v>0</v>
      </c>
      <c r="N316" s="6">
        <v>8</v>
      </c>
      <c r="O316" s="7">
        <v>1</v>
      </c>
      <c r="P316" s="6">
        <v>27</v>
      </c>
      <c r="Q316" s="7">
        <v>-3</v>
      </c>
      <c r="R316" s="6"/>
      <c r="T316" s="6"/>
      <c r="V316" s="86">
        <f>H316-J316</f>
        <v>-4</v>
      </c>
      <c r="W316" s="7">
        <v>3</v>
      </c>
      <c r="X316" s="8">
        <f t="shared" si="340"/>
        <v>3</v>
      </c>
      <c r="Y316" s="3" t="s">
        <v>842</v>
      </c>
      <c r="Z316" s="3" t="s">
        <v>988</v>
      </c>
      <c r="AA316" s="119" t="str">
        <f t="shared" si="341"/>
        <v>Reform</v>
      </c>
      <c r="AB316" s="8"/>
      <c r="AC316" s="6"/>
      <c r="AD316" s="6">
        <v>31</v>
      </c>
      <c r="AE316" s="6">
        <v>30</v>
      </c>
      <c r="AF316" s="7">
        <v>2</v>
      </c>
      <c r="AG316" s="6">
        <v>32</v>
      </c>
      <c r="AH316" s="6">
        <v>46</v>
      </c>
      <c r="AI316" s="7">
        <f t="shared" ref="AI316" si="344">AG316-AH316</f>
        <v>-14</v>
      </c>
      <c r="AJ316" s="6">
        <v>29</v>
      </c>
      <c r="AK316" s="6">
        <v>23</v>
      </c>
      <c r="AL316" s="7">
        <f t="shared" ref="AL316" si="345">AJ316-AK316</f>
        <v>6</v>
      </c>
      <c r="AM316" s="6">
        <v>41</v>
      </c>
      <c r="AN316" s="6">
        <v>37</v>
      </c>
      <c r="AO316" s="7">
        <v>3</v>
      </c>
      <c r="AP316" s="6"/>
      <c r="AQ316" s="6"/>
      <c r="AS316" s="6"/>
      <c r="AT316" s="6"/>
      <c r="AV316" s="4" t="s">
        <v>1304</v>
      </c>
      <c r="AW316" s="6">
        <v>14</v>
      </c>
      <c r="AX316" s="6">
        <v>32</v>
      </c>
      <c r="AY316" s="6"/>
      <c r="AZ316" s="6"/>
      <c r="BA316" s="6"/>
      <c r="BB316" s="6">
        <v>28</v>
      </c>
      <c r="BC316" s="93" t="s">
        <v>1289</v>
      </c>
      <c r="BD316" s="6"/>
      <c r="BE316" s="6"/>
      <c r="BF316" s="7"/>
      <c r="BG316" s="4"/>
      <c r="BJ316" s="50"/>
      <c r="BL316" s="7"/>
      <c r="BN316" s="50"/>
      <c r="BP316" s="50"/>
      <c r="BR316" s="50"/>
      <c r="BT316" s="50"/>
      <c r="BV316" s="50"/>
    </row>
    <row r="317" spans="1:74" x14ac:dyDescent="0.25">
      <c r="A317" s="3"/>
      <c r="B317" s="3" t="s">
        <v>270</v>
      </c>
      <c r="C317" s="52" t="s">
        <v>397</v>
      </c>
      <c r="D317" s="39">
        <v>45807</v>
      </c>
      <c r="E317" s="3">
        <v>21</v>
      </c>
      <c r="F317" s="3" t="s">
        <v>1132</v>
      </c>
      <c r="G317" s="2" t="s">
        <v>54</v>
      </c>
      <c r="H317" s="6">
        <v>15</v>
      </c>
      <c r="J317" s="6">
        <v>25</v>
      </c>
      <c r="L317" s="6">
        <v>11</v>
      </c>
      <c r="N317" s="6">
        <v>9</v>
      </c>
      <c r="P317" s="6">
        <v>34</v>
      </c>
      <c r="R317" s="6"/>
      <c r="T317" s="6"/>
      <c r="V317" s="86">
        <f>H317-J317</f>
        <v>-10</v>
      </c>
      <c r="X317" s="8">
        <f t="shared" si="340"/>
        <v>9</v>
      </c>
      <c r="Y317" s="3" t="s">
        <v>842</v>
      </c>
      <c r="Z317" s="3" t="s">
        <v>1742</v>
      </c>
      <c r="AA317" s="119" t="str">
        <f t="shared" si="341"/>
        <v>Reform</v>
      </c>
      <c r="AB317" s="8" t="s">
        <v>439</v>
      </c>
      <c r="AC317" s="6"/>
      <c r="AD317" s="6">
        <v>11</v>
      </c>
      <c r="AE317" s="6">
        <v>60</v>
      </c>
      <c r="AF317" s="7">
        <f>AD317-AE317</f>
        <v>-49</v>
      </c>
      <c r="AG317" s="6">
        <v>19</v>
      </c>
      <c r="AH317" s="6">
        <v>73</v>
      </c>
      <c r="AI317" s="7">
        <f>AG317-AH317</f>
        <v>-54</v>
      </c>
      <c r="AJ317" s="6">
        <v>23</v>
      </c>
      <c r="AK317" s="6">
        <v>38</v>
      </c>
      <c r="AL317" s="7">
        <f>AJ317-AK317</f>
        <v>-15</v>
      </c>
      <c r="AM317" s="6">
        <v>34</v>
      </c>
      <c r="AN317" s="6">
        <v>49</v>
      </c>
      <c r="AO317" s="7">
        <f>AM317-AN317</f>
        <v>-15</v>
      </c>
      <c r="AP317" s="6"/>
      <c r="AQ317" s="6"/>
      <c r="AS317" s="6"/>
      <c r="AT317" s="6"/>
      <c r="AV317" s="4" t="s">
        <v>1087</v>
      </c>
      <c r="AW317" s="6"/>
      <c r="AX317" s="6"/>
      <c r="AY317" s="6"/>
      <c r="AZ317" s="6"/>
      <c r="BA317" s="6"/>
      <c r="BB317" s="6"/>
      <c r="BC317" s="93"/>
      <c r="BD317" s="6">
        <v>16</v>
      </c>
      <c r="BE317" s="6">
        <v>76</v>
      </c>
      <c r="BF317" s="7">
        <f>BD317-BE317</f>
        <v>-60</v>
      </c>
      <c r="BG317" s="4" t="s">
        <v>937</v>
      </c>
      <c r="BJ317" s="50"/>
      <c r="BL317" s="7"/>
      <c r="BN317" s="50"/>
      <c r="BP317" s="50"/>
      <c r="BR317" s="50"/>
      <c r="BT317" s="50"/>
      <c r="BV317" s="50"/>
    </row>
    <row r="318" spans="1:74" x14ac:dyDescent="0.25">
      <c r="A318" s="3"/>
      <c r="B318" s="3" t="s">
        <v>263</v>
      </c>
      <c r="C318" s="52" t="s">
        <v>339</v>
      </c>
      <c r="D318" s="39">
        <v>45809</v>
      </c>
      <c r="E318" s="3">
        <v>3</v>
      </c>
      <c r="F318" s="3" t="s">
        <v>821</v>
      </c>
      <c r="G318" s="2" t="s">
        <v>1119</v>
      </c>
      <c r="H318" s="6">
        <v>18</v>
      </c>
      <c r="I318" s="7">
        <v>-1</v>
      </c>
      <c r="J318" s="6">
        <v>22</v>
      </c>
      <c r="K318" s="7">
        <v>1</v>
      </c>
      <c r="L318" s="6">
        <v>17</v>
      </c>
      <c r="M318" s="7">
        <v>2</v>
      </c>
      <c r="N318" s="6">
        <v>9</v>
      </c>
      <c r="O318" s="7">
        <v>-2</v>
      </c>
      <c r="P318" s="6">
        <v>28</v>
      </c>
      <c r="Q318" s="7">
        <v>-1</v>
      </c>
      <c r="R318" s="6"/>
      <c r="T318" s="6"/>
      <c r="V318" s="86">
        <f t="shared" si="304"/>
        <v>-4</v>
      </c>
      <c r="W318" s="7">
        <v>-2</v>
      </c>
      <c r="X318" s="8">
        <f t="shared" si="340"/>
        <v>6</v>
      </c>
      <c r="Y318" s="3" t="s">
        <v>842</v>
      </c>
      <c r="AA318" s="119" t="str">
        <f t="shared" si="341"/>
        <v>Reform</v>
      </c>
      <c r="AB318" s="8"/>
      <c r="AC318" s="6"/>
      <c r="AD318" s="6"/>
      <c r="AE318" s="6"/>
      <c r="AG318" s="6">
        <v>25</v>
      </c>
      <c r="AH318" s="6">
        <v>65</v>
      </c>
      <c r="AI318" s="7">
        <f t="shared" ref="AI318" si="346">AG318-AH318</f>
        <v>-40</v>
      </c>
      <c r="AJ318" s="6"/>
      <c r="AK318" s="6"/>
      <c r="AM318" s="6"/>
      <c r="AN318" s="6"/>
      <c r="AP318" s="6"/>
      <c r="AQ318" s="6"/>
      <c r="AS318" s="6"/>
      <c r="AT318" s="6"/>
      <c r="AV318" s="4" t="s">
        <v>931</v>
      </c>
      <c r="AW318" s="6"/>
      <c r="AX318" s="6"/>
      <c r="AY318" s="6"/>
      <c r="AZ318" s="6"/>
      <c r="BA318" s="6"/>
      <c r="BB318" s="6"/>
      <c r="BC318" s="4"/>
      <c r="BD318" s="6"/>
      <c r="BE318" s="6"/>
      <c r="BF318" s="7"/>
      <c r="BG318" s="4"/>
      <c r="BJ318" s="50"/>
      <c r="BL318" s="7"/>
      <c r="BN318" s="50"/>
      <c r="BP318" s="50"/>
      <c r="BR318" s="50"/>
      <c r="BT318" s="50"/>
      <c r="BV318" s="50"/>
    </row>
    <row r="319" spans="1:74" x14ac:dyDescent="0.25">
      <c r="A319" s="3"/>
      <c r="B319" s="3" t="s">
        <v>263</v>
      </c>
      <c r="C319" s="52" t="s">
        <v>589</v>
      </c>
      <c r="D319" s="39">
        <v>45811</v>
      </c>
      <c r="E319" s="54">
        <v>45840</v>
      </c>
      <c r="F319" s="3" t="s">
        <v>1263</v>
      </c>
      <c r="H319" s="6"/>
      <c r="J319" s="6"/>
      <c r="L319" s="6"/>
      <c r="N319" s="6"/>
      <c r="P319" s="6"/>
      <c r="R319" s="6"/>
      <c r="T319" s="6"/>
      <c r="V319" s="6"/>
      <c r="Y319" s="3" t="s">
        <v>842</v>
      </c>
      <c r="AB319" s="8"/>
      <c r="AC319" s="6"/>
      <c r="AD319" s="6">
        <v>4.8</v>
      </c>
      <c r="AE319" s="6">
        <v>50.4</v>
      </c>
      <c r="AF319" s="7">
        <f>AD319-AE319</f>
        <v>-45.6</v>
      </c>
      <c r="AG319" s="6">
        <v>13.9</v>
      </c>
      <c r="AH319" s="6">
        <v>57.4</v>
      </c>
      <c r="AI319" s="7">
        <f>AG319-AH319</f>
        <v>-43.5</v>
      </c>
      <c r="AJ319" s="6">
        <v>18.8</v>
      </c>
      <c r="AK319" s="6">
        <v>25.1</v>
      </c>
      <c r="AL319" s="7">
        <f>AJ319-AK319</f>
        <v>-6.3000000000000007</v>
      </c>
      <c r="AM319" s="6">
        <v>38</v>
      </c>
      <c r="AN319" s="6">
        <v>31.1</v>
      </c>
      <c r="AO319" s="7">
        <f>AM319-AN319</f>
        <v>6.8999999999999986</v>
      </c>
      <c r="AP319" s="6"/>
      <c r="AQ319" s="6"/>
      <c r="AS319" s="6"/>
      <c r="AT319" s="6"/>
      <c r="AV319" s="4" t="s">
        <v>1037</v>
      </c>
      <c r="AW319" s="6"/>
      <c r="AX319" s="6"/>
      <c r="AY319" s="6"/>
      <c r="AZ319" s="6"/>
      <c r="BA319" s="6"/>
      <c r="BB319" s="6"/>
      <c r="BC319" s="4"/>
      <c r="BD319" s="6"/>
      <c r="BE319" s="6"/>
      <c r="BF319" s="7"/>
      <c r="BG319" s="4"/>
      <c r="BJ319" s="50"/>
      <c r="BL319" s="7"/>
      <c r="BN319" s="50"/>
      <c r="BP319" s="50"/>
      <c r="BR319" s="50"/>
      <c r="BT319" s="50"/>
      <c r="BV319" s="50"/>
    </row>
    <row r="320" spans="1:74" x14ac:dyDescent="0.25">
      <c r="A320" s="3"/>
      <c r="B320" s="3" t="s">
        <v>263</v>
      </c>
      <c r="C320" s="52" t="s">
        <v>366</v>
      </c>
      <c r="D320" s="39">
        <v>45812</v>
      </c>
      <c r="E320" s="3">
        <v>5</v>
      </c>
      <c r="F320" s="3" t="s">
        <v>1263</v>
      </c>
      <c r="H320" s="6">
        <v>16</v>
      </c>
      <c r="I320" s="7">
        <v>0</v>
      </c>
      <c r="J320" s="6">
        <v>22</v>
      </c>
      <c r="K320" s="7">
        <v>0</v>
      </c>
      <c r="L320" s="6">
        <v>15</v>
      </c>
      <c r="M320" s="7">
        <v>2</v>
      </c>
      <c r="N320" s="6">
        <v>11</v>
      </c>
      <c r="O320" s="7">
        <v>0</v>
      </c>
      <c r="P320" s="6">
        <v>31</v>
      </c>
      <c r="Q320" s="7">
        <v>-1</v>
      </c>
      <c r="R320" s="6"/>
      <c r="T320" s="6"/>
      <c r="V320" s="86">
        <f t="shared" si="304"/>
        <v>-6</v>
      </c>
      <c r="W320" s="7">
        <v>0</v>
      </c>
      <c r="X320" s="8">
        <f t="shared" ref="X320:X323" si="347">P320-J320</f>
        <v>9</v>
      </c>
      <c r="Y320" s="3" t="s">
        <v>842</v>
      </c>
      <c r="AA320" s="119" t="str">
        <f t="shared" ref="AA320:AA323" si="348">IF((H320=MAX(H320,J320,L320,N320,P320))+(J320=MAX(H320,J320,L320,N320,P320))+(L320=MAX(H320,J320,L320,N320,P320))+(N320=MAX(H320,J320,L320,N320,P320))+(P320=MAX(H320,J320,L320,N320,P320))&gt;1,"",IF(H320=MAX(H320,J320,L320,N320,P320),H$1,IF(J320=MAX(H320,J320,L320,N320,P320),J$1,IF(L320=MAX(H320,J320,L320,N320,P320),L$1,IF(N320=MAX(H320,J320,L320,N320,P320),N$1,P$1)))))</f>
        <v>Reform</v>
      </c>
      <c r="AB320" s="8"/>
      <c r="AC320" s="6"/>
      <c r="AD320" s="6"/>
      <c r="AE320" s="6"/>
      <c r="AG320" s="6"/>
      <c r="AH320" s="6"/>
      <c r="AJ320" s="6"/>
      <c r="AK320" s="6"/>
      <c r="AM320" s="6"/>
      <c r="AN320" s="6"/>
      <c r="AP320" s="6"/>
      <c r="AQ320" s="6"/>
      <c r="AS320" s="6"/>
      <c r="AT320" s="6"/>
      <c r="AV320" s="4"/>
      <c r="AW320" s="6"/>
      <c r="AX320" s="6"/>
      <c r="AY320" s="6"/>
      <c r="AZ320" s="6"/>
      <c r="BA320" s="6"/>
      <c r="BB320" s="6"/>
      <c r="BC320" s="4"/>
      <c r="BD320" s="6"/>
      <c r="BE320" s="6"/>
      <c r="BF320" s="7"/>
      <c r="BG320" s="4"/>
      <c r="BJ320" s="50"/>
      <c r="BL320" s="7"/>
      <c r="BN320" s="50"/>
      <c r="BP320" s="50"/>
      <c r="BR320" s="50"/>
      <c r="BT320" s="50"/>
      <c r="BV320" s="50"/>
    </row>
    <row r="321" spans="1:74" x14ac:dyDescent="0.25">
      <c r="A321" s="3"/>
      <c r="B321" s="3" t="s">
        <v>263</v>
      </c>
      <c r="C321" s="52" t="s">
        <v>694</v>
      </c>
      <c r="D321" s="39">
        <v>45812</v>
      </c>
      <c r="E321" s="3">
        <v>6</v>
      </c>
      <c r="F321" s="3" t="s">
        <v>1169</v>
      </c>
      <c r="G321" s="2" t="s">
        <v>96</v>
      </c>
      <c r="H321" s="6">
        <v>17</v>
      </c>
      <c r="I321" s="7">
        <v>1</v>
      </c>
      <c r="J321" s="6">
        <v>23</v>
      </c>
      <c r="K321" s="7">
        <v>1</v>
      </c>
      <c r="L321" s="6">
        <v>15</v>
      </c>
      <c r="M321" s="7">
        <v>-1</v>
      </c>
      <c r="N321" s="6">
        <v>8</v>
      </c>
      <c r="O321" s="7">
        <v>-1</v>
      </c>
      <c r="P321" s="6">
        <v>31</v>
      </c>
      <c r="Q321" s="7">
        <v>0</v>
      </c>
      <c r="R321" s="6"/>
      <c r="T321" s="6"/>
      <c r="V321" s="86">
        <f t="shared" si="304"/>
        <v>-6</v>
      </c>
      <c r="W321" s="7">
        <v>0</v>
      </c>
      <c r="X321" s="8">
        <f t="shared" si="347"/>
        <v>8</v>
      </c>
      <c r="Y321" s="3" t="s">
        <v>1170</v>
      </c>
      <c r="Z321" s="3" t="s">
        <v>988</v>
      </c>
      <c r="AA321" s="119" t="str">
        <f t="shared" si="348"/>
        <v>Reform</v>
      </c>
      <c r="AB321" s="8"/>
      <c r="AC321" s="6"/>
      <c r="AD321" s="6"/>
      <c r="AE321" s="6"/>
      <c r="AG321" s="6"/>
      <c r="AH321" s="6"/>
      <c r="AJ321" s="6"/>
      <c r="AK321" s="6"/>
      <c r="AM321" s="6"/>
      <c r="AN321" s="6"/>
      <c r="AP321" s="6"/>
      <c r="AQ321" s="6"/>
      <c r="AS321" s="6"/>
      <c r="AT321" s="6"/>
      <c r="AV321" s="4"/>
      <c r="AW321" s="6"/>
      <c r="AX321" s="6"/>
      <c r="AY321" s="6"/>
      <c r="AZ321" s="6"/>
      <c r="BA321" s="6"/>
      <c r="BB321" s="6"/>
      <c r="BC321" s="4"/>
      <c r="BD321" s="6"/>
      <c r="BE321" s="6"/>
      <c r="BF321" s="7"/>
      <c r="BG321" s="4"/>
      <c r="BJ321" s="50"/>
      <c r="BL321" s="7"/>
      <c r="BN321" s="50"/>
      <c r="BP321" s="50"/>
      <c r="BR321" s="50"/>
      <c r="BT321" s="50"/>
      <c r="BV321" s="50"/>
    </row>
    <row r="322" spans="1:74" x14ac:dyDescent="0.25">
      <c r="A322" s="3"/>
      <c r="B322" s="3" t="s">
        <v>263</v>
      </c>
      <c r="C322" s="52" t="s">
        <v>645</v>
      </c>
      <c r="D322" s="39">
        <v>45814</v>
      </c>
      <c r="E322" s="3">
        <v>11</v>
      </c>
      <c r="F322" s="3" t="s">
        <v>1725</v>
      </c>
      <c r="G322" s="2" t="s">
        <v>1726</v>
      </c>
      <c r="H322" s="6">
        <v>21</v>
      </c>
      <c r="I322" s="7">
        <v>2</v>
      </c>
      <c r="J322" s="6">
        <v>21</v>
      </c>
      <c r="K322" s="7">
        <v>-1</v>
      </c>
      <c r="L322" s="6">
        <v>14</v>
      </c>
      <c r="M322" s="7">
        <v>-1</v>
      </c>
      <c r="N322" s="6">
        <v>8</v>
      </c>
      <c r="O322" s="7">
        <v>0</v>
      </c>
      <c r="P322" s="6">
        <v>32</v>
      </c>
      <c r="Q322" s="7">
        <v>0</v>
      </c>
      <c r="R322" s="6"/>
      <c r="T322" s="6"/>
      <c r="V322" s="86">
        <f t="shared" si="304"/>
        <v>0</v>
      </c>
      <c r="W322" s="7">
        <v>3</v>
      </c>
      <c r="X322" s="8">
        <f t="shared" si="347"/>
        <v>11</v>
      </c>
      <c r="Y322" s="3" t="s">
        <v>842</v>
      </c>
      <c r="AA322" s="119" t="str">
        <f t="shared" si="348"/>
        <v>Reform</v>
      </c>
      <c r="AB322" s="8"/>
      <c r="AC322" s="6"/>
      <c r="AD322" s="6">
        <v>22</v>
      </c>
      <c r="AE322" s="6">
        <v>37</v>
      </c>
      <c r="AF322" s="7">
        <f>AD322-AE322</f>
        <v>-15</v>
      </c>
      <c r="AG322" s="6">
        <v>24</v>
      </c>
      <c r="AH322" s="6">
        <v>56</v>
      </c>
      <c r="AI322" s="7">
        <f>AG322-AH322</f>
        <v>-32</v>
      </c>
      <c r="AJ322" s="6">
        <v>26</v>
      </c>
      <c r="AK322" s="6">
        <v>23</v>
      </c>
      <c r="AL322" s="7">
        <f>AJ322-AK322</f>
        <v>3</v>
      </c>
      <c r="AM322" s="6">
        <v>38</v>
      </c>
      <c r="AN322" s="6">
        <v>40</v>
      </c>
      <c r="AO322" s="7">
        <f>AM322-AN322</f>
        <v>-2</v>
      </c>
      <c r="AP322" s="6"/>
      <c r="AQ322" s="6"/>
      <c r="AS322" s="6"/>
      <c r="AT322" s="6"/>
      <c r="AV322" s="4" t="s">
        <v>1727</v>
      </c>
      <c r="AW322" s="6">
        <v>38</v>
      </c>
      <c r="AX322" s="6">
        <v>34</v>
      </c>
      <c r="AY322" s="6"/>
      <c r="AZ322" s="6"/>
      <c r="BA322" s="6"/>
      <c r="BB322" s="6"/>
      <c r="BC322" s="4" t="s">
        <v>1728</v>
      </c>
      <c r="BD322" s="6"/>
      <c r="BE322" s="6"/>
      <c r="BF322" s="7"/>
      <c r="BG322" s="4"/>
      <c r="BJ322" s="50"/>
      <c r="BL322" s="7"/>
      <c r="BN322" s="50"/>
      <c r="BP322" s="50"/>
      <c r="BR322" s="50"/>
      <c r="BT322" s="50"/>
      <c r="BV322" s="50"/>
    </row>
    <row r="323" spans="1:74" x14ac:dyDescent="0.25">
      <c r="A323" s="3"/>
      <c r="B323" s="3" t="s">
        <v>263</v>
      </c>
      <c r="C323" s="52" t="s">
        <v>450</v>
      </c>
      <c r="D323" s="39">
        <v>45814</v>
      </c>
      <c r="E323" s="3">
        <v>11</v>
      </c>
      <c r="F323" s="3" t="s">
        <v>1198</v>
      </c>
      <c r="H323" s="6">
        <v>20</v>
      </c>
      <c r="I323" s="7">
        <v>-1</v>
      </c>
      <c r="J323" s="6">
        <v>24</v>
      </c>
      <c r="K323" s="7">
        <v>1</v>
      </c>
      <c r="L323" s="6">
        <v>14</v>
      </c>
      <c r="M323" s="7">
        <v>0</v>
      </c>
      <c r="N323" s="6">
        <v>7</v>
      </c>
      <c r="O323" s="7">
        <v>-1</v>
      </c>
      <c r="P323" s="6">
        <v>28</v>
      </c>
      <c r="Q323" s="7">
        <v>0</v>
      </c>
      <c r="R323" s="6"/>
      <c r="T323" s="6"/>
      <c r="V323" s="86">
        <f t="shared" si="304"/>
        <v>-4</v>
      </c>
      <c r="W323" s="7">
        <v>-2</v>
      </c>
      <c r="X323" s="8">
        <f t="shared" si="347"/>
        <v>4</v>
      </c>
      <c r="Y323" s="3" t="s">
        <v>842</v>
      </c>
      <c r="AA323" s="119" t="str">
        <f t="shared" si="348"/>
        <v>Reform</v>
      </c>
      <c r="AB323" s="8"/>
      <c r="AC323" s="6"/>
      <c r="AD323" s="6">
        <v>14</v>
      </c>
      <c r="AE323" s="6">
        <v>43</v>
      </c>
      <c r="AF323" s="7">
        <v>-30</v>
      </c>
      <c r="AG323" s="6">
        <v>19</v>
      </c>
      <c r="AH323" s="6">
        <v>58</v>
      </c>
      <c r="AI323" s="7">
        <f t="shared" ref="AI323:AI324" si="349">AG323-AH323</f>
        <v>-39</v>
      </c>
      <c r="AJ323" s="6">
        <v>17</v>
      </c>
      <c r="AK323" s="6">
        <v>26</v>
      </c>
      <c r="AL323" s="7">
        <f t="shared" ref="AL323:AL324" si="350">AJ323-AK323</f>
        <v>-9</v>
      </c>
      <c r="AM323" s="6">
        <v>29</v>
      </c>
      <c r="AN323" s="6">
        <v>42</v>
      </c>
      <c r="AO323" s="7">
        <f t="shared" ref="AO323" si="351">AM323-AN323</f>
        <v>-13</v>
      </c>
      <c r="AP323" s="6"/>
      <c r="AQ323" s="6"/>
      <c r="AS323" s="6"/>
      <c r="AT323" s="6"/>
      <c r="AV323" s="4" t="s">
        <v>1211</v>
      </c>
      <c r="AW323" s="6">
        <v>10</v>
      </c>
      <c r="AX323" s="6">
        <v>23</v>
      </c>
      <c r="AY323" s="6"/>
      <c r="AZ323" s="6"/>
      <c r="BA323" s="6"/>
      <c r="BB323" s="6">
        <v>24</v>
      </c>
      <c r="BC323" s="4" t="s">
        <v>1303</v>
      </c>
      <c r="BD323" s="6"/>
      <c r="BE323" s="6"/>
      <c r="BF323" s="7"/>
      <c r="BG323" s="4"/>
      <c r="BJ323" s="50"/>
      <c r="BL323" s="7"/>
      <c r="BN323" s="50"/>
      <c r="BP323" s="50"/>
      <c r="BR323" s="50"/>
      <c r="BT323" s="50"/>
      <c r="BV323" s="50"/>
    </row>
    <row r="324" spans="1:74" x14ac:dyDescent="0.25">
      <c r="A324" s="3"/>
      <c r="B324" s="3" t="s">
        <v>263</v>
      </c>
      <c r="C324" s="52" t="s">
        <v>506</v>
      </c>
      <c r="D324" s="39">
        <v>45815</v>
      </c>
      <c r="E324" s="3">
        <v>12</v>
      </c>
      <c r="F324" s="3" t="s">
        <v>821</v>
      </c>
      <c r="H324" s="6"/>
      <c r="J324" s="6"/>
      <c r="L324" s="6"/>
      <c r="N324" s="6"/>
      <c r="P324" s="6"/>
      <c r="R324" s="6"/>
      <c r="T324" s="6"/>
      <c r="V324" s="6"/>
      <c r="Y324" s="3" t="s">
        <v>842</v>
      </c>
      <c r="AB324" s="8"/>
      <c r="AC324" s="6"/>
      <c r="AD324" s="6">
        <v>15</v>
      </c>
      <c r="AE324" s="6">
        <v>57</v>
      </c>
      <c r="AF324" s="7">
        <f t="shared" ref="AF324" si="352">AD324-AE324</f>
        <v>-42</v>
      </c>
      <c r="AG324" s="6">
        <v>24</v>
      </c>
      <c r="AH324" s="6">
        <v>65</v>
      </c>
      <c r="AI324" s="7">
        <f t="shared" si="349"/>
        <v>-41</v>
      </c>
      <c r="AJ324" s="6">
        <v>29</v>
      </c>
      <c r="AK324" s="6">
        <v>28</v>
      </c>
      <c r="AL324" s="7">
        <f t="shared" si="350"/>
        <v>1</v>
      </c>
      <c r="AM324" s="6"/>
      <c r="AN324" s="6"/>
      <c r="AP324" s="6"/>
      <c r="AQ324" s="6"/>
      <c r="AS324" s="6"/>
      <c r="AT324" s="6"/>
      <c r="AV324" s="4" t="s">
        <v>1037</v>
      </c>
      <c r="AW324" s="6"/>
      <c r="AX324" s="6"/>
      <c r="AY324" s="6"/>
      <c r="AZ324" s="6"/>
      <c r="BA324" s="6"/>
      <c r="BB324" s="6"/>
      <c r="BC324" s="4"/>
      <c r="BD324" s="6">
        <v>14</v>
      </c>
      <c r="BE324" s="6">
        <v>66</v>
      </c>
      <c r="BF324" s="7">
        <f>BD324-BE324</f>
        <v>-52</v>
      </c>
      <c r="BG324" s="4" t="s">
        <v>871</v>
      </c>
      <c r="BJ324" s="50"/>
      <c r="BL324" s="7"/>
      <c r="BN324" s="50"/>
      <c r="BP324" s="50"/>
      <c r="BR324" s="50"/>
      <c r="BT324" s="50"/>
      <c r="BV324" s="50"/>
    </row>
    <row r="325" spans="1:74" x14ac:dyDescent="0.25">
      <c r="A325" s="3"/>
      <c r="B325" s="3" t="s">
        <v>263</v>
      </c>
      <c r="C325" s="52" t="s">
        <v>419</v>
      </c>
      <c r="D325" s="39">
        <v>45816</v>
      </c>
      <c r="E325" s="3">
        <v>10</v>
      </c>
      <c r="F325" s="3" t="s">
        <v>821</v>
      </c>
      <c r="G325" s="2" t="s">
        <v>1119</v>
      </c>
      <c r="H325" s="6">
        <v>17</v>
      </c>
      <c r="I325" s="7">
        <v>-1</v>
      </c>
      <c r="J325" s="6">
        <v>23</v>
      </c>
      <c r="K325" s="7">
        <v>1</v>
      </c>
      <c r="L325" s="6">
        <v>15</v>
      </c>
      <c r="M325" s="7">
        <v>-2</v>
      </c>
      <c r="N325" s="6">
        <v>10</v>
      </c>
      <c r="O325" s="7">
        <v>1</v>
      </c>
      <c r="P325" s="6">
        <v>29</v>
      </c>
      <c r="Q325" s="7">
        <v>1</v>
      </c>
      <c r="R325" s="6"/>
      <c r="T325" s="6"/>
      <c r="V325" s="86">
        <f t="shared" si="304"/>
        <v>-6</v>
      </c>
      <c r="W325" s="7">
        <v>-2</v>
      </c>
      <c r="X325" s="8">
        <f t="shared" ref="X325:X330" si="353">P325-J325</f>
        <v>6</v>
      </c>
      <c r="Y325" s="3" t="s">
        <v>842</v>
      </c>
      <c r="AA325" s="119" t="str">
        <f t="shared" ref="AA325:AA330" si="354">IF((H325=MAX(H325,J325,L325,N325,P325))+(J325=MAX(H325,J325,L325,N325,P325))+(L325=MAX(H325,J325,L325,N325,P325))+(N325=MAX(H325,J325,L325,N325,P325))+(P325=MAX(H325,J325,L325,N325,P325))&gt;1,"",IF(H325=MAX(H325,J325,L325,N325,P325),H$1,IF(J325=MAX(H325,J325,L325,N325,P325),J$1,IF(L325=MAX(H325,J325,L325,N325,P325),L$1,IF(N325=MAX(H325,J325,L325,N325,P325),N$1,P$1)))))</f>
        <v>Reform</v>
      </c>
      <c r="AB325" s="8"/>
      <c r="AC325" s="6"/>
      <c r="AD325" s="6"/>
      <c r="AE325" s="6"/>
      <c r="AG325" s="6"/>
      <c r="AH325" s="6"/>
      <c r="AJ325" s="6"/>
      <c r="AK325" s="6"/>
      <c r="AM325" s="6"/>
      <c r="AN325" s="6"/>
      <c r="AP325" s="6"/>
      <c r="AQ325" s="6"/>
      <c r="AS325" s="6"/>
      <c r="AT325" s="6"/>
      <c r="AV325" s="4"/>
      <c r="AW325" s="6"/>
      <c r="AX325" s="6"/>
      <c r="AY325" s="6"/>
      <c r="AZ325" s="6"/>
      <c r="BA325" s="6"/>
      <c r="BB325" s="6"/>
      <c r="BC325" s="4"/>
      <c r="BD325" s="6"/>
      <c r="BE325" s="6"/>
      <c r="BF325" s="7"/>
      <c r="BG325" s="4"/>
      <c r="BJ325" s="50"/>
      <c r="BL325" s="7"/>
      <c r="BN325" s="50"/>
      <c r="BP325" s="50"/>
      <c r="BR325" s="50"/>
      <c r="BT325" s="50"/>
      <c r="BV325" s="50"/>
    </row>
    <row r="326" spans="1:74" x14ac:dyDescent="0.25">
      <c r="A326" s="3"/>
      <c r="B326" s="3" t="s">
        <v>263</v>
      </c>
      <c r="C326" s="52" t="s">
        <v>337</v>
      </c>
      <c r="D326" s="39">
        <v>45818</v>
      </c>
      <c r="E326" s="3">
        <v>26</v>
      </c>
      <c r="F326" s="3" t="s">
        <v>982</v>
      </c>
      <c r="G326" s="2" t="s">
        <v>23</v>
      </c>
      <c r="H326" s="6">
        <v>21</v>
      </c>
      <c r="I326" s="7">
        <v>1</v>
      </c>
      <c r="J326" s="6">
        <v>25</v>
      </c>
      <c r="K326" s="7">
        <v>1</v>
      </c>
      <c r="L326" s="6">
        <v>12</v>
      </c>
      <c r="M326" s="7">
        <v>-1</v>
      </c>
      <c r="N326" s="6">
        <v>7</v>
      </c>
      <c r="O326" s="7">
        <v>-1</v>
      </c>
      <c r="P326" s="6">
        <v>27</v>
      </c>
      <c r="Q326" s="7">
        <v>0</v>
      </c>
      <c r="R326" s="6"/>
      <c r="T326" s="6"/>
      <c r="V326" s="86">
        <f t="shared" si="304"/>
        <v>-4</v>
      </c>
      <c r="W326" s="7">
        <v>0</v>
      </c>
      <c r="X326" s="8">
        <f t="shared" si="353"/>
        <v>2</v>
      </c>
      <c r="Y326" s="3" t="s">
        <v>842</v>
      </c>
      <c r="Z326" s="3" t="s">
        <v>988</v>
      </c>
      <c r="AA326" s="119" t="str">
        <f t="shared" si="354"/>
        <v>Reform</v>
      </c>
      <c r="AB326" s="8"/>
      <c r="AC326" s="6"/>
      <c r="AD326" s="6">
        <v>31</v>
      </c>
      <c r="AE326" s="6">
        <v>38</v>
      </c>
      <c r="AF326" s="7">
        <f t="shared" ref="AF326" si="355">AD326-AE326</f>
        <v>-7</v>
      </c>
      <c r="AG326" s="6">
        <v>29</v>
      </c>
      <c r="AH326" s="6">
        <v>50</v>
      </c>
      <c r="AI326" s="7">
        <f t="shared" ref="AI326" si="356">AG326-AH326</f>
        <v>-21</v>
      </c>
      <c r="AJ326" s="6">
        <v>31</v>
      </c>
      <c r="AK326" s="6">
        <v>29</v>
      </c>
      <c r="AL326" s="7">
        <f t="shared" ref="AL326" si="357">AJ326-AK326</f>
        <v>2</v>
      </c>
      <c r="AM326" s="6">
        <v>40</v>
      </c>
      <c r="AN326" s="6">
        <v>37</v>
      </c>
      <c r="AO326" s="7">
        <f t="shared" ref="AO326" si="358">AM326-AN326</f>
        <v>3</v>
      </c>
      <c r="AP326" s="6"/>
      <c r="AQ326" s="6"/>
      <c r="AS326" s="6"/>
      <c r="AT326" s="6"/>
      <c r="AV326" s="4" t="s">
        <v>1745</v>
      </c>
      <c r="AW326" s="6">
        <v>13</v>
      </c>
      <c r="AX326" s="6">
        <v>23</v>
      </c>
      <c r="AY326" s="6">
        <v>9</v>
      </c>
      <c r="AZ326" s="6"/>
      <c r="BA326" s="6"/>
      <c r="BB326" s="6">
        <v>25</v>
      </c>
      <c r="BC326" s="93" t="s">
        <v>1289</v>
      </c>
      <c r="BD326" s="6"/>
      <c r="BE326" s="6"/>
      <c r="BF326" s="7"/>
      <c r="BG326" s="4"/>
      <c r="BJ326" s="50"/>
      <c r="BL326" s="7"/>
      <c r="BN326" s="50"/>
      <c r="BP326" s="50"/>
      <c r="BR326" s="50"/>
      <c r="BT326" s="50"/>
      <c r="BV326" s="50"/>
    </row>
    <row r="327" spans="1:74" x14ac:dyDescent="0.25">
      <c r="A327" s="3"/>
      <c r="B327" s="3" t="s">
        <v>263</v>
      </c>
      <c r="C327" s="52" t="s">
        <v>420</v>
      </c>
      <c r="D327" s="39">
        <v>45818</v>
      </c>
      <c r="E327" s="3">
        <v>25</v>
      </c>
      <c r="F327" s="3" t="s">
        <v>1153</v>
      </c>
      <c r="G327" s="2" t="s">
        <v>1597</v>
      </c>
      <c r="H327" s="6">
        <v>19</v>
      </c>
      <c r="I327" s="7">
        <v>-4</v>
      </c>
      <c r="J327" s="6">
        <v>22</v>
      </c>
      <c r="K327" s="7">
        <v>-1</v>
      </c>
      <c r="L327" s="6">
        <v>13</v>
      </c>
      <c r="M327" s="7">
        <v>1</v>
      </c>
      <c r="N327" s="6">
        <v>9</v>
      </c>
      <c r="O327" s="7">
        <v>0</v>
      </c>
      <c r="P327" s="6">
        <v>31</v>
      </c>
      <c r="Q327" s="7">
        <v>6</v>
      </c>
      <c r="R327" s="6"/>
      <c r="T327" s="6"/>
      <c r="V327" s="86">
        <f>H327-J327</f>
        <v>-3</v>
      </c>
      <c r="W327" s="7">
        <v>-3</v>
      </c>
      <c r="X327" s="8">
        <f t="shared" si="353"/>
        <v>9</v>
      </c>
      <c r="Y327" s="3" t="s">
        <v>842</v>
      </c>
      <c r="AA327" s="119" t="str">
        <f t="shared" si="354"/>
        <v>Reform</v>
      </c>
      <c r="AB327" s="3" t="s">
        <v>1152</v>
      </c>
      <c r="AC327" s="6"/>
      <c r="AD327" s="6"/>
      <c r="AE327" s="6"/>
      <c r="AG327" s="6"/>
      <c r="AH327" s="6"/>
      <c r="AJ327" s="6"/>
      <c r="AK327" s="6"/>
      <c r="AM327" s="6"/>
      <c r="AN327" s="6"/>
      <c r="AP327" s="6"/>
      <c r="AQ327" s="6"/>
      <c r="AS327" s="6"/>
      <c r="AT327" s="6"/>
      <c r="AV327" s="4"/>
      <c r="AW327" s="6"/>
      <c r="AX327" s="6"/>
      <c r="AY327" s="6"/>
      <c r="AZ327" s="6"/>
      <c r="BA327" s="6"/>
      <c r="BB327" s="6"/>
      <c r="BC327" s="4"/>
      <c r="BD327" s="6"/>
      <c r="BE327" s="6"/>
      <c r="BF327" s="7"/>
      <c r="BG327" s="4"/>
      <c r="BI327">
        <v>29</v>
      </c>
      <c r="BJ327" s="50">
        <f>BI327-BI237</f>
        <v>-104</v>
      </c>
      <c r="BK327">
        <v>118</v>
      </c>
      <c r="BL327" s="50">
        <f>BK327-BK237</f>
        <v>-62</v>
      </c>
      <c r="BM327">
        <v>69</v>
      </c>
      <c r="BN327" s="50">
        <f>BM327-BM237</f>
        <v>20</v>
      </c>
      <c r="BO327">
        <v>4</v>
      </c>
      <c r="BP327" s="50">
        <f>BO327-BO237</f>
        <v>0</v>
      </c>
      <c r="BQ327">
        <v>377</v>
      </c>
      <c r="BR327" s="50">
        <f>BQ327-BQ237</f>
        <v>150</v>
      </c>
      <c r="BS327">
        <v>26</v>
      </c>
      <c r="BT327" s="50">
        <f>BS327-BS237</f>
        <v>-4</v>
      </c>
      <c r="BU327">
        <v>4</v>
      </c>
      <c r="BV327" s="50">
        <f>BU327-BU237</f>
        <v>0</v>
      </c>
    </row>
    <row r="328" spans="1:74" x14ac:dyDescent="0.25">
      <c r="A328" s="3"/>
      <c r="B328" s="3" t="s">
        <v>263</v>
      </c>
      <c r="C328" s="52" t="s">
        <v>580</v>
      </c>
      <c r="D328" s="39">
        <v>45819</v>
      </c>
      <c r="E328" s="3">
        <v>12</v>
      </c>
      <c r="F328" s="3" t="s">
        <v>1263</v>
      </c>
      <c r="H328" s="6">
        <v>16</v>
      </c>
      <c r="I328" s="7">
        <v>0</v>
      </c>
      <c r="J328" s="6">
        <v>24</v>
      </c>
      <c r="K328" s="7">
        <v>2</v>
      </c>
      <c r="L328" s="6">
        <v>13</v>
      </c>
      <c r="M328" s="7">
        <v>-2</v>
      </c>
      <c r="N328" s="6">
        <v>11</v>
      </c>
      <c r="O328" s="7">
        <v>0</v>
      </c>
      <c r="P328" s="6">
        <v>30</v>
      </c>
      <c r="Q328" s="7">
        <v>-1</v>
      </c>
      <c r="R328" s="6"/>
      <c r="T328" s="6"/>
      <c r="V328" s="86">
        <f t="shared" si="304"/>
        <v>-8</v>
      </c>
      <c r="W328" s="7">
        <v>-2</v>
      </c>
      <c r="X328" s="8">
        <f t="shared" si="353"/>
        <v>6</v>
      </c>
      <c r="Y328" s="3" t="s">
        <v>842</v>
      </c>
      <c r="AA328" s="119" t="str">
        <f t="shared" si="354"/>
        <v>Reform</v>
      </c>
      <c r="AB328" s="8"/>
      <c r="AC328" s="6"/>
      <c r="AD328" s="6"/>
      <c r="AE328" s="6"/>
      <c r="AG328" s="6"/>
      <c r="AH328" s="6"/>
      <c r="AJ328" s="6"/>
      <c r="AK328" s="6"/>
      <c r="AM328" s="6"/>
      <c r="AN328" s="6"/>
      <c r="AP328" s="6"/>
      <c r="AQ328" s="6"/>
      <c r="AS328" s="6"/>
      <c r="AT328" s="6"/>
      <c r="AV328" s="4"/>
      <c r="AW328" s="6"/>
      <c r="AX328" s="6"/>
      <c r="AY328" s="6"/>
      <c r="AZ328" s="6"/>
      <c r="BA328" s="6"/>
      <c r="BB328" s="6"/>
      <c r="BC328" s="4"/>
      <c r="BD328" s="6"/>
      <c r="BE328" s="6"/>
      <c r="BF328" s="7"/>
      <c r="BG328" s="4"/>
      <c r="BJ328" s="50"/>
      <c r="BL328" s="7"/>
      <c r="BN328" s="50"/>
      <c r="BP328" s="50"/>
      <c r="BR328" s="50"/>
      <c r="BT328" s="50"/>
      <c r="BV328" s="50"/>
    </row>
    <row r="329" spans="1:74" x14ac:dyDescent="0.25">
      <c r="A329" s="3"/>
      <c r="B329" s="3" t="s">
        <v>263</v>
      </c>
      <c r="C329" s="52" t="s">
        <v>673</v>
      </c>
      <c r="D329" s="39">
        <v>45819</v>
      </c>
      <c r="E329" s="3">
        <v>15</v>
      </c>
      <c r="F329" s="3" t="s">
        <v>903</v>
      </c>
      <c r="G329" s="2" t="s">
        <v>138</v>
      </c>
      <c r="H329" s="6">
        <v>18</v>
      </c>
      <c r="I329" s="7">
        <v>1</v>
      </c>
      <c r="J329" s="6">
        <v>24</v>
      </c>
      <c r="K329" s="7">
        <v>-1</v>
      </c>
      <c r="L329" s="6">
        <v>12</v>
      </c>
      <c r="M329" s="7">
        <v>1</v>
      </c>
      <c r="N329" s="6">
        <v>9</v>
      </c>
      <c r="O329" s="7">
        <v>-1</v>
      </c>
      <c r="P329" s="6">
        <v>30</v>
      </c>
      <c r="Q329" s="7">
        <v>-1</v>
      </c>
      <c r="R329" s="6"/>
      <c r="T329" s="6"/>
      <c r="V329" s="86">
        <f t="shared" si="304"/>
        <v>-6</v>
      </c>
      <c r="W329" s="7">
        <v>2</v>
      </c>
      <c r="X329" s="8">
        <f t="shared" si="353"/>
        <v>6</v>
      </c>
      <c r="Y329" s="3" t="s">
        <v>842</v>
      </c>
      <c r="AA329" s="119" t="str">
        <f t="shared" si="354"/>
        <v>Reform</v>
      </c>
      <c r="AB329" s="8"/>
      <c r="AC329" s="6"/>
      <c r="AD329" s="6">
        <v>18</v>
      </c>
      <c r="AE329" s="6">
        <v>37</v>
      </c>
      <c r="AF329" s="7">
        <f t="shared" ref="AF329:AF330" si="359">AD329-AE329</f>
        <v>-19</v>
      </c>
      <c r="AG329" s="6">
        <v>21</v>
      </c>
      <c r="AH329" s="6">
        <v>55</v>
      </c>
      <c r="AI329" s="7">
        <f t="shared" ref="AI329" si="360">AG329-AH329</f>
        <v>-34</v>
      </c>
      <c r="AJ329" s="6">
        <v>22</v>
      </c>
      <c r="AK329" s="6">
        <v>21</v>
      </c>
      <c r="AL329" s="7">
        <f>AJ329-AK329</f>
        <v>1</v>
      </c>
      <c r="AM329" s="6">
        <v>30</v>
      </c>
      <c r="AN329" s="6">
        <v>41</v>
      </c>
      <c r="AO329" s="7">
        <f>AM329-AN329</f>
        <v>-11</v>
      </c>
      <c r="AP329" s="6">
        <v>15</v>
      </c>
      <c r="AQ329" s="6">
        <v>17</v>
      </c>
      <c r="AR329" s="7">
        <f>AP329-AQ329</f>
        <v>-2</v>
      </c>
      <c r="AS329" s="6"/>
      <c r="AT329" s="6"/>
      <c r="AV329" s="4" t="s">
        <v>1127</v>
      </c>
      <c r="AW329" s="6">
        <v>12</v>
      </c>
      <c r="AX329" s="6">
        <v>25</v>
      </c>
      <c r="AY329" s="6"/>
      <c r="AZ329" s="6"/>
      <c r="BA329" s="6"/>
      <c r="BB329" s="6"/>
      <c r="BC329" s="4" t="s">
        <v>1035</v>
      </c>
      <c r="BD329" s="6"/>
      <c r="BE329" s="6"/>
      <c r="BF329" s="7"/>
      <c r="BG329" s="4"/>
      <c r="BJ329" s="50"/>
      <c r="BL329" s="7"/>
      <c r="BN329" s="50"/>
      <c r="BP329" s="50"/>
      <c r="BR329" s="50"/>
      <c r="BT329" s="50"/>
      <c r="BV329" s="50"/>
    </row>
    <row r="330" spans="1:74" x14ac:dyDescent="0.25">
      <c r="A330" s="3"/>
      <c r="B330" s="3" t="s">
        <v>263</v>
      </c>
      <c r="C330" s="52" t="s">
        <v>513</v>
      </c>
      <c r="D330" s="39">
        <v>45821</v>
      </c>
      <c r="E330" s="3">
        <v>18</v>
      </c>
      <c r="F330" s="3" t="s">
        <v>1198</v>
      </c>
      <c r="H330" s="6">
        <v>22</v>
      </c>
      <c r="I330" s="7">
        <v>2</v>
      </c>
      <c r="J330" s="6">
        <v>21</v>
      </c>
      <c r="K330" s="7">
        <v>-3</v>
      </c>
      <c r="L330" s="6">
        <v>13</v>
      </c>
      <c r="M330" s="7">
        <v>-1</v>
      </c>
      <c r="N330" s="6">
        <v>9</v>
      </c>
      <c r="O330" s="7">
        <v>2</v>
      </c>
      <c r="P330" s="6">
        <v>29</v>
      </c>
      <c r="Q330" s="7">
        <v>1</v>
      </c>
      <c r="R330" s="6"/>
      <c r="T330" s="6"/>
      <c r="V330" s="86">
        <f t="shared" si="304"/>
        <v>1</v>
      </c>
      <c r="W330" s="7">
        <v>5</v>
      </c>
      <c r="X330" s="8">
        <f t="shared" si="353"/>
        <v>8</v>
      </c>
      <c r="Y330" s="3" t="s">
        <v>842</v>
      </c>
      <c r="AA330" s="119" t="str">
        <f t="shared" si="354"/>
        <v>Reform</v>
      </c>
      <c r="AB330" s="8"/>
      <c r="AC330" s="6"/>
      <c r="AD330" s="6">
        <v>14</v>
      </c>
      <c r="AE330" s="6">
        <v>45</v>
      </c>
      <c r="AF330" s="7">
        <f t="shared" si="359"/>
        <v>-31</v>
      </c>
      <c r="AG330" s="6">
        <v>20</v>
      </c>
      <c r="AH330" s="6">
        <v>58</v>
      </c>
      <c r="AI330" s="7">
        <v>-37</v>
      </c>
      <c r="AJ330" s="6">
        <v>17</v>
      </c>
      <c r="AK330" s="6">
        <v>26</v>
      </c>
      <c r="AL330" s="7">
        <v>-8</v>
      </c>
      <c r="AM330" s="6">
        <v>28</v>
      </c>
      <c r="AN330" s="6">
        <v>39</v>
      </c>
      <c r="AO330" s="7">
        <f t="shared" ref="AO330" si="361">AM330-AN330</f>
        <v>-11</v>
      </c>
      <c r="AP330" s="6"/>
      <c r="AQ330" s="6"/>
      <c r="AS330" s="6"/>
      <c r="AT330" s="6"/>
      <c r="AV330" s="4" t="s">
        <v>1211</v>
      </c>
      <c r="AW330" s="6">
        <v>10</v>
      </c>
      <c r="AX330" s="6">
        <v>24</v>
      </c>
      <c r="AY330" s="6"/>
      <c r="AZ330" s="6"/>
      <c r="BA330" s="6"/>
      <c r="BB330" s="6">
        <v>24</v>
      </c>
      <c r="BC330" s="4" t="s">
        <v>1303</v>
      </c>
      <c r="BD330" s="6"/>
      <c r="BE330" s="6"/>
      <c r="BF330" s="7"/>
      <c r="BG330" s="4"/>
      <c r="BJ330" s="50"/>
      <c r="BL330" s="7"/>
      <c r="BN330" s="50"/>
      <c r="BP330" s="50"/>
      <c r="BR330" s="50"/>
      <c r="BT330" s="50"/>
      <c r="BV330" s="50"/>
    </row>
    <row r="331" spans="1:74" x14ac:dyDescent="0.25">
      <c r="A331" s="3"/>
      <c r="B331" s="3" t="s">
        <v>263</v>
      </c>
      <c r="C331" s="52" t="s">
        <v>359</v>
      </c>
      <c r="D331" s="39">
        <v>45821</v>
      </c>
      <c r="E331" s="3">
        <v>30</v>
      </c>
      <c r="F331" s="3" t="s">
        <v>1132</v>
      </c>
      <c r="H331" s="6"/>
      <c r="J331" s="6"/>
      <c r="L331" s="6"/>
      <c r="N331" s="6"/>
      <c r="P331" s="6"/>
      <c r="R331" s="6"/>
      <c r="T331" s="6"/>
      <c r="V331" s="6"/>
      <c r="Y331" s="3" t="s">
        <v>842</v>
      </c>
      <c r="AB331" s="8"/>
      <c r="AC331" s="6"/>
      <c r="AD331" s="6">
        <v>18</v>
      </c>
      <c r="AE331" s="6">
        <v>49</v>
      </c>
      <c r="AF331" s="7">
        <f>AD331-AE331</f>
        <v>-31</v>
      </c>
      <c r="AG331" s="6">
        <v>24</v>
      </c>
      <c r="AH331" s="6">
        <v>52</v>
      </c>
      <c r="AI331" s="7">
        <f>AG331-AH331</f>
        <v>-28</v>
      </c>
      <c r="AJ331" s="6">
        <v>26</v>
      </c>
      <c r="AK331" s="6">
        <v>33</v>
      </c>
      <c r="AL331" s="7">
        <f>AJ331-AK331</f>
        <v>-7</v>
      </c>
      <c r="AM331" s="6">
        <v>31</v>
      </c>
      <c r="AN331" s="6">
        <v>48</v>
      </c>
      <c r="AO331" s="7">
        <f>AM331-AN331</f>
        <v>-17</v>
      </c>
      <c r="AP331" s="6"/>
      <c r="AQ331" s="6"/>
      <c r="AS331" s="6"/>
      <c r="AT331" s="6"/>
      <c r="AV331" s="4" t="s">
        <v>1133</v>
      </c>
      <c r="AW331" s="6">
        <v>16</v>
      </c>
      <c r="AX331" s="6">
        <v>28</v>
      </c>
      <c r="AY331" s="6"/>
      <c r="AZ331" s="6"/>
      <c r="BA331" s="6"/>
      <c r="BB331" s="6"/>
      <c r="BC331" s="4" t="s">
        <v>1186</v>
      </c>
      <c r="BD331" s="6"/>
      <c r="BE331" s="6"/>
      <c r="BF331" s="7"/>
      <c r="BG331" s="4"/>
      <c r="BJ331" s="50"/>
      <c r="BL331" s="7"/>
      <c r="BN331" s="50"/>
      <c r="BP331" s="50"/>
      <c r="BR331" s="50"/>
      <c r="BT331" s="50"/>
      <c r="BV331" s="50"/>
    </row>
    <row r="332" spans="1:74" x14ac:dyDescent="0.25">
      <c r="A332" s="3"/>
      <c r="B332" s="3" t="s">
        <v>263</v>
      </c>
      <c r="C332" s="52" t="s">
        <v>1746</v>
      </c>
      <c r="D332" s="39">
        <v>45821</v>
      </c>
      <c r="E332" s="3">
        <v>5</v>
      </c>
      <c r="F332" s="3" t="s">
        <v>1198</v>
      </c>
      <c r="G332" s="2" t="s">
        <v>192</v>
      </c>
      <c r="H332" s="6">
        <v>21</v>
      </c>
      <c r="I332" s="7">
        <v>-3</v>
      </c>
      <c r="J332" s="6">
        <v>22</v>
      </c>
      <c r="K332" s="7">
        <v>-2</v>
      </c>
      <c r="L332" s="6">
        <v>15</v>
      </c>
      <c r="M332" s="7">
        <v>2</v>
      </c>
      <c r="N332" s="6">
        <v>8</v>
      </c>
      <c r="O332" s="7">
        <v>0</v>
      </c>
      <c r="P332" s="6">
        <v>28</v>
      </c>
      <c r="Q332" s="7">
        <v>4</v>
      </c>
      <c r="R332" s="6"/>
      <c r="T332" s="6"/>
      <c r="V332" s="86">
        <f>H332-J332</f>
        <v>-1</v>
      </c>
      <c r="W332" s="7">
        <v>-1</v>
      </c>
      <c r="X332" s="8">
        <f>P332-J332</f>
        <v>6</v>
      </c>
      <c r="Y332" s="3" t="s">
        <v>842</v>
      </c>
      <c r="AA332" s="119" t="str">
        <f t="shared" ref="AA332" si="362">IF((H332=MAX(H332,J332,L332,N332,P332))+(J332=MAX(H332,J332,L332,N332,P332))+(L332=MAX(H332,J332,L332,N332,P332))+(N332=MAX(H332,J332,L332,N332,P332))+(P332=MAX(H332,J332,L332,N332,P332))&gt;1,"",IF(H332=MAX(H332,J332,L332,N332,P332),H$1,IF(J332=MAX(H332,J332,L332,N332,P332),J$1,IF(L332=MAX(H332,J332,L332,N332,P332),L$1,IF(N332=MAX(H332,J332,L332,N332,P332),N$1,P$1)))))</f>
        <v>Reform</v>
      </c>
      <c r="AB332" s="8" t="s">
        <v>1152</v>
      </c>
      <c r="AC332" s="6"/>
      <c r="AD332" s="6"/>
      <c r="AE332" s="6"/>
      <c r="AG332" s="6"/>
      <c r="AH332" s="6"/>
      <c r="AJ332" s="6"/>
      <c r="AK332" s="6"/>
      <c r="AM332" s="6"/>
      <c r="AN332" s="6"/>
      <c r="AP332" s="6"/>
      <c r="AQ332" s="6"/>
      <c r="AS332" s="6"/>
      <c r="AT332" s="6"/>
      <c r="AV332" s="4"/>
      <c r="AW332" s="6"/>
      <c r="AX332" s="6"/>
      <c r="AY332" s="6"/>
      <c r="AZ332" s="6"/>
      <c r="BA332" s="6"/>
      <c r="BB332" s="6"/>
      <c r="BC332" s="4"/>
      <c r="BD332" s="6"/>
      <c r="BE332" s="6"/>
      <c r="BF332" s="7"/>
      <c r="BG332" s="4"/>
      <c r="BI332">
        <v>81</v>
      </c>
      <c r="BJ332" s="50">
        <f>BI332-BI231</f>
        <v>-84</v>
      </c>
      <c r="BK332">
        <v>126</v>
      </c>
      <c r="BL332" s="50">
        <f>BK332-BK231</f>
        <v>-39</v>
      </c>
      <c r="BM332">
        <v>73</v>
      </c>
      <c r="BN332" s="50">
        <f>BM332-BM231</f>
        <v>6</v>
      </c>
      <c r="BO332">
        <v>7</v>
      </c>
      <c r="BP332" s="50">
        <f>BO332-BO231</f>
        <v>3</v>
      </c>
      <c r="BQ332">
        <v>290</v>
      </c>
      <c r="BR332" s="50">
        <f>BQ332-BQ231</f>
        <v>110</v>
      </c>
      <c r="BS332">
        <v>42</v>
      </c>
      <c r="BT332" s="50">
        <f>BS332-BS231</f>
        <v>7</v>
      </c>
      <c r="BU332">
        <v>4</v>
      </c>
      <c r="BV332" s="50">
        <f>BU332-BU231</f>
        <v>-1</v>
      </c>
    </row>
    <row r="333" spans="1:74" x14ac:dyDescent="0.25">
      <c r="A333" s="3"/>
      <c r="B333" s="3" t="s">
        <v>263</v>
      </c>
      <c r="C333" s="52" t="s">
        <v>514</v>
      </c>
      <c r="D333" s="39">
        <v>45822</v>
      </c>
      <c r="E333" s="3">
        <v>17</v>
      </c>
      <c r="F333" s="3" t="s">
        <v>821</v>
      </c>
      <c r="H333" s="6"/>
      <c r="J333" s="6"/>
      <c r="L333" s="6"/>
      <c r="N333" s="6"/>
      <c r="P333" s="6"/>
      <c r="R333" s="6"/>
      <c r="T333" s="6"/>
      <c r="V333" s="6"/>
      <c r="Y333" s="3" t="s">
        <v>842</v>
      </c>
      <c r="AB333" s="8"/>
      <c r="AC333" s="6"/>
      <c r="AD333" s="6"/>
      <c r="AE333" s="6"/>
      <c r="AG333" s="6"/>
      <c r="AH333" s="6"/>
      <c r="AJ333" s="6"/>
      <c r="AK333" s="6"/>
      <c r="AM333" s="6"/>
      <c r="AN333" s="6"/>
      <c r="AP333" s="6"/>
      <c r="AQ333" s="6"/>
      <c r="AS333" s="6"/>
      <c r="AT333" s="6"/>
      <c r="AV333" s="4"/>
      <c r="AW333" s="6"/>
      <c r="AX333" s="6"/>
      <c r="AY333" s="6"/>
      <c r="AZ333" s="6"/>
      <c r="BA333" s="6"/>
      <c r="BB333" s="6"/>
      <c r="BC333" s="4"/>
      <c r="BD333" s="6">
        <v>17</v>
      </c>
      <c r="BE333" s="6">
        <v>62</v>
      </c>
      <c r="BF333" s="7">
        <f>BD333-BE333</f>
        <v>-45</v>
      </c>
      <c r="BG333" s="4" t="s">
        <v>871</v>
      </c>
      <c r="BJ333" s="50"/>
      <c r="BL333" s="7"/>
      <c r="BN333" s="50"/>
      <c r="BP333" s="50"/>
      <c r="BR333" s="50"/>
      <c r="BT333" s="50"/>
      <c r="BV333" s="50"/>
    </row>
    <row r="334" spans="1:74" x14ac:dyDescent="0.25">
      <c r="A334" s="3"/>
      <c r="B334" s="3" t="s">
        <v>263</v>
      </c>
      <c r="C334" s="52" t="s">
        <v>624</v>
      </c>
      <c r="D334" s="39">
        <v>45823</v>
      </c>
      <c r="E334" s="3">
        <v>17</v>
      </c>
      <c r="F334" s="3" t="s">
        <v>821</v>
      </c>
      <c r="G334" s="2" t="s">
        <v>1119</v>
      </c>
      <c r="H334" s="6">
        <v>17</v>
      </c>
      <c r="I334" s="7">
        <v>0</v>
      </c>
      <c r="J334" s="6">
        <v>24</v>
      </c>
      <c r="K334" s="7">
        <v>1</v>
      </c>
      <c r="L334" s="6">
        <v>15</v>
      </c>
      <c r="M334" s="7">
        <v>0</v>
      </c>
      <c r="N334" s="6">
        <v>10</v>
      </c>
      <c r="O334" s="7">
        <v>0</v>
      </c>
      <c r="P334" s="6">
        <v>27</v>
      </c>
      <c r="Q334" s="7">
        <v>-2</v>
      </c>
      <c r="R334" s="6"/>
      <c r="T334" s="6"/>
      <c r="V334" s="86">
        <f t="shared" si="304"/>
        <v>-7</v>
      </c>
      <c r="W334" s="7">
        <v>-1</v>
      </c>
      <c r="X334" s="8">
        <f t="shared" ref="X334:X335" si="363">P334-J334</f>
        <v>3</v>
      </c>
      <c r="Y334" s="3" t="s">
        <v>842</v>
      </c>
      <c r="AA334" s="119" t="str">
        <f t="shared" ref="AA334:AA335" si="364">IF((H334=MAX(H334,J334,L334,N334,P334))+(J334=MAX(H334,J334,L334,N334,P334))+(L334=MAX(H334,J334,L334,N334,P334))+(N334=MAX(H334,J334,L334,N334,P334))+(P334=MAX(H334,J334,L334,N334,P334))&gt;1,"",IF(H334=MAX(H334,J334,L334,N334,P334),H$1,IF(J334=MAX(H334,J334,L334,N334,P334),J$1,IF(L334=MAX(H334,J334,L334,N334,P334),L$1,IF(N334=MAX(H334,J334,L334,N334,P334),N$1,P$1)))))</f>
        <v>Reform</v>
      </c>
      <c r="AC334" s="6"/>
      <c r="AD334" s="6">
        <v>19</v>
      </c>
      <c r="AE334" s="6">
        <v>53</v>
      </c>
      <c r="AF334" s="7">
        <f t="shared" ref="AF334" si="365">AD334-AE334</f>
        <v>-34</v>
      </c>
      <c r="AG334" s="6">
        <v>28</v>
      </c>
      <c r="AH334" s="6">
        <v>62</v>
      </c>
      <c r="AI334" s="7">
        <f t="shared" ref="AI334" si="366">AG334-AH334</f>
        <v>-34</v>
      </c>
      <c r="AJ334" s="6">
        <v>27</v>
      </c>
      <c r="AK334" s="6">
        <v>32</v>
      </c>
      <c r="AL334" s="7">
        <f t="shared" ref="AL334" si="367">AJ334-AK334</f>
        <v>-5</v>
      </c>
      <c r="AM334" s="6">
        <v>30</v>
      </c>
      <c r="AN334" s="6">
        <v>61</v>
      </c>
      <c r="AO334" s="7">
        <f t="shared" ref="AO334" si="368">AM334-AN334</f>
        <v>-31</v>
      </c>
      <c r="AP334" s="6">
        <v>9</v>
      </c>
      <c r="AQ334" s="6">
        <v>15</v>
      </c>
      <c r="AR334" s="7">
        <f t="shared" ref="AR334" si="369">AP334-AQ334</f>
        <v>-6</v>
      </c>
      <c r="AS334" s="6">
        <v>5</v>
      </c>
      <c r="AT334" s="6">
        <v>13</v>
      </c>
      <c r="AU334" s="7">
        <f t="shared" ref="AU334" si="370">AS334-AT334</f>
        <v>-8</v>
      </c>
      <c r="AV334" s="4" t="s">
        <v>931</v>
      </c>
      <c r="AW334" s="6"/>
      <c r="AX334" s="6"/>
      <c r="AY334" s="6"/>
      <c r="AZ334" s="6"/>
      <c r="BA334" s="6"/>
      <c r="BB334" s="6"/>
      <c r="BC334" s="4"/>
      <c r="BD334" s="6"/>
      <c r="BE334" s="6"/>
      <c r="BF334" s="7"/>
      <c r="BG334" s="4"/>
      <c r="BJ334" s="50"/>
      <c r="BL334" s="7"/>
      <c r="BN334" s="50"/>
      <c r="BP334" s="50"/>
      <c r="BR334" s="50"/>
      <c r="BT334" s="50"/>
      <c r="BV334" s="50"/>
    </row>
    <row r="335" spans="1:74" x14ac:dyDescent="0.25">
      <c r="A335" s="3"/>
      <c r="B335" s="3" t="s">
        <v>263</v>
      </c>
      <c r="C335" s="52" t="s">
        <v>551</v>
      </c>
      <c r="D335" s="39">
        <v>45826</v>
      </c>
      <c r="E335" s="3">
        <v>19</v>
      </c>
      <c r="F335" s="3" t="s">
        <v>1263</v>
      </c>
      <c r="H335" s="6">
        <v>16</v>
      </c>
      <c r="I335" s="7">
        <v>0</v>
      </c>
      <c r="J335" s="6">
        <v>23</v>
      </c>
      <c r="K335" s="7">
        <v>-1</v>
      </c>
      <c r="L335" s="6">
        <v>12</v>
      </c>
      <c r="M335" s="7">
        <v>-1</v>
      </c>
      <c r="N335" s="6">
        <v>11</v>
      </c>
      <c r="O335" s="7">
        <v>0</v>
      </c>
      <c r="P335" s="6">
        <v>31</v>
      </c>
      <c r="Q335" s="7">
        <v>1</v>
      </c>
      <c r="R335" s="6"/>
      <c r="T335" s="6"/>
      <c r="V335" s="86">
        <f t="shared" si="304"/>
        <v>-7</v>
      </c>
      <c r="W335" s="7">
        <v>1</v>
      </c>
      <c r="X335" s="8">
        <f t="shared" si="363"/>
        <v>8</v>
      </c>
      <c r="Y335" s="3" t="s">
        <v>842</v>
      </c>
      <c r="AA335" s="119" t="str">
        <f t="shared" si="364"/>
        <v>Reform</v>
      </c>
      <c r="AC335" s="6"/>
      <c r="AD335" s="6"/>
      <c r="AE335" s="6"/>
      <c r="AG335" s="6"/>
      <c r="AH335" s="6"/>
      <c r="AJ335" s="6"/>
      <c r="AK335" s="6"/>
      <c r="AM335" s="6"/>
      <c r="AN335" s="6"/>
      <c r="AP335" s="6"/>
      <c r="AQ335" s="6"/>
      <c r="AS335" s="6"/>
      <c r="AT335" s="6"/>
      <c r="AV335" s="4"/>
      <c r="AW335" s="6"/>
      <c r="AX335" s="6"/>
      <c r="AY335" s="6"/>
      <c r="AZ335" s="6"/>
      <c r="BA335" s="6"/>
      <c r="BB335" s="6"/>
      <c r="BC335" s="4"/>
      <c r="BD335" s="6"/>
      <c r="BE335" s="6"/>
      <c r="BF335" s="7"/>
      <c r="BG335" s="4"/>
      <c r="BJ335" s="50"/>
      <c r="BL335" s="7"/>
      <c r="BN335" s="50"/>
      <c r="BP335" s="50"/>
      <c r="BR335" s="50"/>
      <c r="BT335" s="50"/>
      <c r="BV335" s="50"/>
    </row>
    <row r="336" spans="1:74" x14ac:dyDescent="0.25">
      <c r="A336" s="3"/>
      <c r="B336" s="3" t="s">
        <v>263</v>
      </c>
      <c r="C336" s="52" t="s">
        <v>564</v>
      </c>
      <c r="D336" s="39">
        <v>45826</v>
      </c>
      <c r="E336" s="3">
        <v>1</v>
      </c>
      <c r="F336" s="3" t="s">
        <v>821</v>
      </c>
      <c r="H336" s="6"/>
      <c r="J336" s="6"/>
      <c r="L336" s="6"/>
      <c r="N336" s="6"/>
      <c r="P336" s="6"/>
      <c r="R336" s="6"/>
      <c r="T336" s="6"/>
      <c r="V336" s="6"/>
      <c r="Y336" s="3" t="s">
        <v>842</v>
      </c>
      <c r="AC336" s="6"/>
      <c r="AD336" s="6"/>
      <c r="AE336" s="6"/>
      <c r="AG336" s="6"/>
      <c r="AH336" s="6"/>
      <c r="AJ336" s="6"/>
      <c r="AK336" s="6"/>
      <c r="AM336" s="6"/>
      <c r="AN336" s="6"/>
      <c r="AP336" s="6"/>
      <c r="AQ336" s="6"/>
      <c r="AS336" s="6"/>
      <c r="AT336" s="6"/>
      <c r="AV336" s="4"/>
      <c r="AW336" s="6"/>
      <c r="AX336" s="6"/>
      <c r="AY336" s="6"/>
      <c r="AZ336" s="6"/>
      <c r="BA336" s="6"/>
      <c r="BB336" s="6"/>
      <c r="BC336" s="4"/>
      <c r="BD336" s="6">
        <v>17</v>
      </c>
      <c r="BE336" s="6">
        <v>65</v>
      </c>
      <c r="BF336" s="7">
        <f>BD336-BE336</f>
        <v>-48</v>
      </c>
      <c r="BG336" s="4" t="s">
        <v>871</v>
      </c>
      <c r="BJ336" s="50"/>
      <c r="BL336" s="7"/>
      <c r="BN336" s="50"/>
      <c r="BP336" s="50"/>
      <c r="BR336" s="50"/>
      <c r="BT336" s="50"/>
      <c r="BV336" s="50"/>
    </row>
    <row r="337" spans="1:74" x14ac:dyDescent="0.25">
      <c r="A337" s="3"/>
      <c r="B337" s="3" t="s">
        <v>263</v>
      </c>
      <c r="C337" s="52" t="s">
        <v>465</v>
      </c>
      <c r="D337" s="39">
        <v>45828</v>
      </c>
      <c r="E337" s="3">
        <v>25</v>
      </c>
      <c r="F337" s="3" t="s">
        <v>1198</v>
      </c>
      <c r="H337" s="6">
        <v>20</v>
      </c>
      <c r="I337" s="7">
        <v>-2</v>
      </c>
      <c r="J337" s="6">
        <v>23</v>
      </c>
      <c r="K337" s="7">
        <v>2</v>
      </c>
      <c r="L337" s="6">
        <v>14</v>
      </c>
      <c r="M337" s="7">
        <v>1</v>
      </c>
      <c r="N337" s="6">
        <v>9</v>
      </c>
      <c r="O337" s="7">
        <v>0</v>
      </c>
      <c r="P337" s="6">
        <v>27</v>
      </c>
      <c r="Q337" s="7">
        <v>-2</v>
      </c>
      <c r="R337" s="6"/>
      <c r="T337" s="6"/>
      <c r="V337" s="86">
        <f t="shared" si="304"/>
        <v>-3</v>
      </c>
      <c r="W337" s="7">
        <v>-4</v>
      </c>
      <c r="X337" s="8">
        <f>P337-J337</f>
        <v>4</v>
      </c>
      <c r="Y337" s="3" t="s">
        <v>842</v>
      </c>
      <c r="AA337" s="119" t="str">
        <f t="shared" ref="AA337" si="371">IF((H337=MAX(H337,J337,L337,N337,P337))+(J337=MAX(H337,J337,L337,N337,P337))+(L337=MAX(H337,J337,L337,N337,P337))+(N337=MAX(H337,J337,L337,N337,P337))+(P337=MAX(H337,J337,L337,N337,P337))&gt;1,"",IF(H337=MAX(H337,J337,L337,N337,P337),H$1,IF(J337=MAX(H337,J337,L337,N337,P337),J$1,IF(L337=MAX(H337,J337,L337,N337,P337),L$1,IF(N337=MAX(H337,J337,L337,N337,P337),N$1,P$1)))))</f>
        <v>Reform</v>
      </c>
      <c r="AC337" s="6"/>
      <c r="AD337" s="6">
        <v>14</v>
      </c>
      <c r="AE337" s="6">
        <v>41</v>
      </c>
      <c r="AF337" s="7">
        <f t="shared" ref="AF337" si="372">AD337-AE337</f>
        <v>-27</v>
      </c>
      <c r="AG337" s="6">
        <v>23</v>
      </c>
      <c r="AH337" s="6">
        <v>54</v>
      </c>
      <c r="AI337" s="7">
        <f t="shared" ref="AI337" si="373">AG337-AH337</f>
        <v>-31</v>
      </c>
      <c r="AJ337" s="6">
        <v>18</v>
      </c>
      <c r="AK337" s="6">
        <v>27</v>
      </c>
      <c r="AL337" s="7">
        <f t="shared" ref="AL337" si="374">AJ337-AK337</f>
        <v>-9</v>
      </c>
      <c r="AM337" s="6">
        <v>29</v>
      </c>
      <c r="AN337" s="6">
        <v>42</v>
      </c>
      <c r="AO337" s="7">
        <v>-12</v>
      </c>
      <c r="AP337" s="6"/>
      <c r="AQ337" s="6"/>
      <c r="AS337" s="6"/>
      <c r="AT337" s="6"/>
      <c r="AV337" s="4" t="s">
        <v>1211</v>
      </c>
      <c r="AW337" s="6">
        <v>10</v>
      </c>
      <c r="AX337" s="6">
        <v>26</v>
      </c>
      <c r="AY337" s="6"/>
      <c r="AZ337" s="6"/>
      <c r="BA337" s="6"/>
      <c r="BB337" s="6">
        <v>24</v>
      </c>
      <c r="BC337" s="4" t="s">
        <v>1303</v>
      </c>
      <c r="BD337" s="6"/>
      <c r="BE337" s="6"/>
      <c r="BF337" s="7"/>
      <c r="BG337" s="4"/>
      <c r="BJ337" s="50"/>
      <c r="BL337" s="7"/>
      <c r="BN337" s="50"/>
      <c r="BP337" s="50"/>
      <c r="BR337" s="50"/>
      <c r="BT337" s="50"/>
      <c r="BV337" s="50"/>
    </row>
    <row r="338" spans="1:74" x14ac:dyDescent="0.25">
      <c r="A338" s="3"/>
      <c r="B338" s="3" t="s">
        <v>263</v>
      </c>
      <c r="C338" s="52" t="s">
        <v>599</v>
      </c>
      <c r="D338" s="39">
        <v>45829</v>
      </c>
      <c r="E338" s="3">
        <v>25</v>
      </c>
      <c r="F338" s="3" t="s">
        <v>821</v>
      </c>
      <c r="H338" s="6"/>
      <c r="J338" s="6"/>
      <c r="L338" s="6"/>
      <c r="N338" s="6"/>
      <c r="P338" s="6"/>
      <c r="R338" s="6"/>
      <c r="T338" s="6"/>
      <c r="V338" s="6"/>
      <c r="Y338" s="3" t="s">
        <v>842</v>
      </c>
      <c r="AC338" s="6"/>
      <c r="AD338" s="6"/>
      <c r="AE338" s="6"/>
      <c r="AG338" s="6"/>
      <c r="AH338" s="6"/>
      <c r="AJ338" s="6"/>
      <c r="AK338" s="6"/>
      <c r="AM338" s="6"/>
      <c r="AN338" s="6"/>
      <c r="AP338" s="6"/>
      <c r="AQ338" s="6"/>
      <c r="AS338" s="6"/>
      <c r="AT338" s="6"/>
      <c r="AV338" s="4"/>
      <c r="AW338" s="6"/>
      <c r="AX338" s="6"/>
      <c r="AY338" s="6"/>
      <c r="AZ338" s="6"/>
      <c r="BA338" s="6"/>
      <c r="BB338" s="6"/>
      <c r="BC338" s="4"/>
      <c r="BD338" s="6">
        <v>16</v>
      </c>
      <c r="BE338" s="6">
        <v>61</v>
      </c>
      <c r="BF338" s="7">
        <f>BD338-BE338</f>
        <v>-45</v>
      </c>
      <c r="BG338" s="4" t="s">
        <v>871</v>
      </c>
      <c r="BJ338" s="50"/>
      <c r="BL338" s="7"/>
      <c r="BN338" s="50"/>
      <c r="BP338" s="50"/>
      <c r="BR338" s="50"/>
      <c r="BT338" s="50"/>
      <c r="BV338" s="50"/>
    </row>
    <row r="339" spans="1:74" x14ac:dyDescent="0.25">
      <c r="A339" s="3"/>
      <c r="B339" s="3" t="s">
        <v>263</v>
      </c>
      <c r="C339" s="52" t="s">
        <v>675</v>
      </c>
      <c r="D339" s="39">
        <v>45830</v>
      </c>
      <c r="E339" s="3">
        <v>24</v>
      </c>
      <c r="F339" s="3" t="s">
        <v>821</v>
      </c>
      <c r="G339" s="2" t="s">
        <v>1119</v>
      </c>
      <c r="H339" s="6">
        <v>17</v>
      </c>
      <c r="I339" s="7">
        <v>0</v>
      </c>
      <c r="J339" s="6">
        <v>23</v>
      </c>
      <c r="K339" s="7">
        <v>-1</v>
      </c>
      <c r="L339" s="6">
        <v>16</v>
      </c>
      <c r="M339" s="7">
        <v>1</v>
      </c>
      <c r="N339" s="6">
        <v>10</v>
      </c>
      <c r="O339" s="7">
        <v>0</v>
      </c>
      <c r="P339" s="6">
        <v>27</v>
      </c>
      <c r="Q339" s="7">
        <v>0</v>
      </c>
      <c r="R339" s="6"/>
      <c r="T339" s="6"/>
      <c r="V339" s="86">
        <f t="shared" si="304"/>
        <v>-6</v>
      </c>
      <c r="W339" s="7">
        <v>1</v>
      </c>
      <c r="X339" s="8">
        <f t="shared" ref="X339:X346" si="375">P339-J339</f>
        <v>4</v>
      </c>
      <c r="Y339" s="3" t="s">
        <v>842</v>
      </c>
      <c r="AA339" s="119" t="str">
        <f t="shared" ref="AA339:AA346" si="376">IF((H339=MAX(H339,J339,L339,N339,P339))+(J339=MAX(H339,J339,L339,N339,P339))+(L339=MAX(H339,J339,L339,N339,P339))+(N339=MAX(H339,J339,L339,N339,P339))+(P339=MAX(H339,J339,L339,N339,P339))&gt;1,"",IF(H339=MAX(H339,J339,L339,N339,P339),H$1,IF(J339=MAX(H339,J339,L339,N339,P339),J$1,IF(L339=MAX(H339,J339,L339,N339,P339),L$1,IF(N339=MAX(H339,J339,L339,N339,P339),N$1,P$1)))))</f>
        <v>Reform</v>
      </c>
      <c r="AC339" s="6"/>
      <c r="AD339" s="6"/>
      <c r="AE339" s="6"/>
      <c r="AG339" s="6"/>
      <c r="AH339" s="6"/>
      <c r="AJ339" s="6"/>
      <c r="AK339" s="6"/>
      <c r="AM339" s="6"/>
      <c r="AN339" s="6"/>
      <c r="AP339" s="6"/>
      <c r="AQ339" s="6"/>
      <c r="AS339" s="6"/>
      <c r="AT339" s="6"/>
      <c r="AV339" s="4"/>
      <c r="AW339" s="6"/>
      <c r="AX339" s="6"/>
      <c r="AY339" s="6"/>
      <c r="AZ339" s="6"/>
      <c r="BA339" s="6"/>
      <c r="BB339" s="6"/>
      <c r="BC339" s="4"/>
      <c r="BD339" s="6"/>
      <c r="BE339" s="6"/>
      <c r="BF339" s="7"/>
      <c r="BG339" s="4"/>
      <c r="BJ339" s="50"/>
      <c r="BL339" s="7"/>
      <c r="BN339" s="50"/>
      <c r="BP339" s="50"/>
      <c r="BR339" s="50"/>
      <c r="BT339" s="50"/>
      <c r="BV339" s="50"/>
    </row>
    <row r="340" spans="1:74" x14ac:dyDescent="0.25">
      <c r="A340" s="3"/>
      <c r="B340" s="3" t="s">
        <v>263</v>
      </c>
      <c r="C340" s="52" t="s">
        <v>432</v>
      </c>
      <c r="D340" s="39">
        <v>45832</v>
      </c>
      <c r="E340" s="3">
        <v>27</v>
      </c>
      <c r="F340" s="3" t="s">
        <v>1019</v>
      </c>
      <c r="G340" s="2" t="s">
        <v>202</v>
      </c>
      <c r="H340" s="6">
        <v>19</v>
      </c>
      <c r="I340" s="7">
        <v>1</v>
      </c>
      <c r="J340" s="6">
        <v>27</v>
      </c>
      <c r="K340" s="7">
        <v>3</v>
      </c>
      <c r="L340" s="6">
        <v>12</v>
      </c>
      <c r="M340" s="7">
        <v>-1</v>
      </c>
      <c r="N340" s="6">
        <v>7</v>
      </c>
      <c r="O340" s="7">
        <v>-2</v>
      </c>
      <c r="P340" s="6">
        <v>30</v>
      </c>
      <c r="Q340" s="7">
        <v>-1</v>
      </c>
      <c r="R340" s="6"/>
      <c r="T340" s="6"/>
      <c r="V340" s="86">
        <f t="shared" si="304"/>
        <v>-8</v>
      </c>
      <c r="W340" s="7">
        <v>-2</v>
      </c>
      <c r="X340" s="8">
        <f t="shared" si="375"/>
        <v>3</v>
      </c>
      <c r="Y340" s="3" t="s">
        <v>842</v>
      </c>
      <c r="AA340" s="119" t="str">
        <f t="shared" si="376"/>
        <v>Reform</v>
      </c>
      <c r="AC340" s="6"/>
      <c r="AD340" s="6">
        <v>22</v>
      </c>
      <c r="AE340" s="6">
        <v>27</v>
      </c>
      <c r="AF340" s="7">
        <v>-6</v>
      </c>
      <c r="AG340" s="6">
        <v>24</v>
      </c>
      <c r="AH340" s="6">
        <v>53</v>
      </c>
      <c r="AI340" s="7">
        <f>AG340-AH340</f>
        <v>-29</v>
      </c>
      <c r="AJ340" s="6">
        <v>23</v>
      </c>
      <c r="AK340" s="6">
        <v>16</v>
      </c>
      <c r="AL340" s="7">
        <f>AJ340-AK340</f>
        <v>7</v>
      </c>
      <c r="AM340" s="6">
        <v>35</v>
      </c>
      <c r="AN340" s="6">
        <v>29</v>
      </c>
      <c r="AO340" s="7">
        <v>5</v>
      </c>
      <c r="AP340" s="6"/>
      <c r="AQ340" s="6"/>
      <c r="AS340" s="6"/>
      <c r="AT340" s="6"/>
      <c r="AV340" s="4" t="s">
        <v>1087</v>
      </c>
      <c r="AW340" s="6"/>
      <c r="AX340" s="6"/>
      <c r="AY340" s="6"/>
      <c r="AZ340" s="6"/>
      <c r="BA340" s="6"/>
      <c r="BB340" s="6"/>
      <c r="BC340" s="4"/>
      <c r="BD340" s="6"/>
      <c r="BE340" s="6"/>
      <c r="BF340" s="7"/>
      <c r="BG340" s="4"/>
      <c r="BJ340" s="50"/>
      <c r="BL340" s="7"/>
      <c r="BN340" s="50"/>
      <c r="BP340" s="50"/>
      <c r="BR340" s="50"/>
      <c r="BT340" s="50"/>
      <c r="BV340" s="50"/>
    </row>
    <row r="341" spans="1:74" x14ac:dyDescent="0.25">
      <c r="A341" s="3"/>
      <c r="B341" s="3" t="s">
        <v>263</v>
      </c>
      <c r="C341" s="52" t="s">
        <v>565</v>
      </c>
      <c r="D341" s="39">
        <v>45833</v>
      </c>
      <c r="E341" s="3">
        <v>26</v>
      </c>
      <c r="F341" s="3" t="s">
        <v>1263</v>
      </c>
      <c r="H341" s="6">
        <v>18</v>
      </c>
      <c r="I341" s="7">
        <v>2</v>
      </c>
      <c r="J341" s="6">
        <v>22</v>
      </c>
      <c r="K341" s="7">
        <v>-1</v>
      </c>
      <c r="L341" s="6">
        <v>13</v>
      </c>
      <c r="M341" s="7">
        <v>1</v>
      </c>
      <c r="N341" s="6">
        <v>11</v>
      </c>
      <c r="O341" s="7">
        <v>0</v>
      </c>
      <c r="P341" s="6">
        <v>30</v>
      </c>
      <c r="Q341" s="7">
        <v>-1</v>
      </c>
      <c r="R341" s="6"/>
      <c r="T341" s="6"/>
      <c r="V341" s="86">
        <f t="shared" si="304"/>
        <v>-4</v>
      </c>
      <c r="W341" s="7">
        <v>3</v>
      </c>
      <c r="X341" s="8">
        <f t="shared" si="375"/>
        <v>8</v>
      </c>
      <c r="Y341" s="3" t="s">
        <v>842</v>
      </c>
      <c r="AA341" s="119" t="str">
        <f t="shared" si="376"/>
        <v>Reform</v>
      </c>
      <c r="AC341" s="6"/>
      <c r="AD341" s="6"/>
      <c r="AE341" s="6"/>
      <c r="AG341" s="6"/>
      <c r="AH341" s="6"/>
      <c r="AJ341" s="6"/>
      <c r="AK341" s="6"/>
      <c r="AM341" s="6"/>
      <c r="AN341" s="6"/>
      <c r="AP341" s="6"/>
      <c r="AQ341" s="6"/>
      <c r="AS341" s="6"/>
      <c r="AT341" s="6"/>
      <c r="AV341" s="4"/>
      <c r="AW341" s="6"/>
      <c r="AX341" s="6"/>
      <c r="AY341" s="6"/>
      <c r="AZ341" s="6"/>
      <c r="BA341" s="6"/>
      <c r="BB341" s="6"/>
      <c r="BC341" s="4"/>
      <c r="BD341" s="6"/>
      <c r="BE341" s="6"/>
      <c r="BF341" s="7"/>
      <c r="BG341" s="4"/>
      <c r="BJ341" s="50"/>
      <c r="BL341" s="7"/>
      <c r="BN341" s="50"/>
      <c r="BP341" s="50"/>
      <c r="BR341" s="50"/>
      <c r="BT341" s="50"/>
      <c r="BV341" s="50"/>
    </row>
    <row r="342" spans="1:74" x14ac:dyDescent="0.25">
      <c r="A342" s="3"/>
      <c r="B342" s="3" t="s">
        <v>263</v>
      </c>
      <c r="C342" s="52" t="s">
        <v>579</v>
      </c>
      <c r="D342" s="39">
        <v>45833</v>
      </c>
      <c r="E342" s="3">
        <v>27</v>
      </c>
      <c r="F342" s="3" t="s">
        <v>1169</v>
      </c>
      <c r="G342" s="2" t="s">
        <v>96</v>
      </c>
      <c r="H342" s="6">
        <v>18</v>
      </c>
      <c r="I342" s="7">
        <v>1</v>
      </c>
      <c r="J342" s="6">
        <v>23</v>
      </c>
      <c r="K342" s="7">
        <v>0</v>
      </c>
      <c r="L342" s="6">
        <v>16</v>
      </c>
      <c r="M342" s="7">
        <v>1</v>
      </c>
      <c r="N342" s="6">
        <v>8</v>
      </c>
      <c r="O342" s="7">
        <v>0</v>
      </c>
      <c r="P342" s="6">
        <v>28</v>
      </c>
      <c r="Q342" s="7">
        <v>-3</v>
      </c>
      <c r="R342" s="6"/>
      <c r="T342" s="6"/>
      <c r="V342" s="86">
        <f t="shared" si="304"/>
        <v>-5</v>
      </c>
      <c r="W342" s="7">
        <v>1</v>
      </c>
      <c r="X342" s="8">
        <f t="shared" si="375"/>
        <v>5</v>
      </c>
      <c r="Y342" s="3" t="s">
        <v>1170</v>
      </c>
      <c r="Z342" s="3" t="s">
        <v>988</v>
      </c>
      <c r="AA342" s="119" t="str">
        <f t="shared" si="376"/>
        <v>Reform</v>
      </c>
      <c r="AC342" s="6"/>
      <c r="AD342" s="6"/>
      <c r="AE342" s="6"/>
      <c r="AG342" s="6"/>
      <c r="AH342" s="6"/>
      <c r="AJ342" s="6"/>
      <c r="AK342" s="6"/>
      <c r="AM342" s="6"/>
      <c r="AN342" s="6"/>
      <c r="AP342" s="6"/>
      <c r="AQ342" s="6"/>
      <c r="AS342" s="6"/>
      <c r="AT342" s="6"/>
      <c r="AV342" s="4"/>
      <c r="AW342" s="6"/>
      <c r="AX342" s="6"/>
      <c r="AY342" s="6"/>
      <c r="AZ342" s="6"/>
      <c r="BA342" s="6"/>
      <c r="BB342" s="6"/>
      <c r="BC342" s="4"/>
      <c r="BD342" s="6"/>
      <c r="BE342" s="6"/>
      <c r="BF342" s="7"/>
      <c r="BG342" s="4"/>
      <c r="BJ342" s="50"/>
      <c r="BL342" s="7"/>
      <c r="BN342" s="50"/>
      <c r="BP342" s="50"/>
      <c r="BR342" s="50"/>
      <c r="BT342" s="50"/>
      <c r="BV342" s="50"/>
    </row>
    <row r="343" spans="1:74" x14ac:dyDescent="0.25">
      <c r="A343" s="3"/>
      <c r="B343" s="3" t="s">
        <v>263</v>
      </c>
      <c r="C343" s="52" t="s">
        <v>566</v>
      </c>
      <c r="D343" s="39">
        <v>45833</v>
      </c>
      <c r="E343" s="3">
        <v>29</v>
      </c>
      <c r="F343" s="3" t="s">
        <v>903</v>
      </c>
      <c r="G343" s="2" t="s">
        <v>138</v>
      </c>
      <c r="H343" s="6">
        <v>17</v>
      </c>
      <c r="I343" s="7">
        <v>-1</v>
      </c>
      <c r="J343" s="6">
        <v>25</v>
      </c>
      <c r="K343" s="7">
        <v>1</v>
      </c>
      <c r="L343" s="6">
        <v>12</v>
      </c>
      <c r="M343" s="7">
        <v>0</v>
      </c>
      <c r="N343" s="6">
        <v>9</v>
      </c>
      <c r="O343" s="7">
        <v>0</v>
      </c>
      <c r="P343" s="6">
        <v>30</v>
      </c>
      <c r="Q343" s="7">
        <v>0</v>
      </c>
      <c r="R343" s="6"/>
      <c r="T343" s="6"/>
      <c r="V343" s="86">
        <f t="shared" si="304"/>
        <v>-8</v>
      </c>
      <c r="W343" s="7">
        <v>-2</v>
      </c>
      <c r="X343" s="8">
        <f t="shared" si="375"/>
        <v>5</v>
      </c>
      <c r="Y343" s="3" t="s">
        <v>842</v>
      </c>
      <c r="AA343" s="119" t="str">
        <f t="shared" si="376"/>
        <v>Reform</v>
      </c>
      <c r="AC343" s="6"/>
      <c r="AD343" s="6">
        <v>16</v>
      </c>
      <c r="AE343" s="6">
        <v>40</v>
      </c>
      <c r="AF343" s="7">
        <f t="shared" ref="AF343:AF346" si="377">AD343-AE343</f>
        <v>-24</v>
      </c>
      <c r="AG343" s="6">
        <v>21</v>
      </c>
      <c r="AH343" s="6">
        <v>56</v>
      </c>
      <c r="AI343" s="7">
        <f t="shared" ref="AI343:AI346" si="378">AG343-AH343</f>
        <v>-35</v>
      </c>
      <c r="AJ343" s="6">
        <v>22</v>
      </c>
      <c r="AK343" s="6">
        <v>21</v>
      </c>
      <c r="AL343" s="7">
        <v>0</v>
      </c>
      <c r="AM343" s="6">
        <v>30</v>
      </c>
      <c r="AN343" s="6">
        <v>40</v>
      </c>
      <c r="AO343" s="7">
        <v>-9</v>
      </c>
      <c r="AP343" s="6"/>
      <c r="AQ343" s="6"/>
      <c r="AS343" s="6"/>
      <c r="AT343" s="6"/>
      <c r="AV343" s="4" t="s">
        <v>1127</v>
      </c>
      <c r="AW343" s="6">
        <v>12</v>
      </c>
      <c r="AX343" s="6">
        <v>24</v>
      </c>
      <c r="AY343" s="6"/>
      <c r="AZ343" s="6"/>
      <c r="BA343" s="6"/>
      <c r="BB343" s="6"/>
      <c r="BC343" s="4" t="s">
        <v>1035</v>
      </c>
      <c r="BD343" s="6"/>
      <c r="BE343" s="6"/>
      <c r="BF343" s="7"/>
      <c r="BG343" s="4"/>
      <c r="BJ343" s="50"/>
      <c r="BL343" s="7"/>
      <c r="BN343" s="50"/>
      <c r="BP343" s="50"/>
      <c r="BR343" s="50"/>
      <c r="BT343" s="50"/>
      <c r="BV343" s="50"/>
    </row>
    <row r="344" spans="1:74" x14ac:dyDescent="0.25">
      <c r="A344" s="3"/>
      <c r="B344" s="3" t="s">
        <v>263</v>
      </c>
      <c r="C344" s="52" t="s">
        <v>566</v>
      </c>
      <c r="D344" s="39">
        <v>45833</v>
      </c>
      <c r="E344" s="3">
        <v>4</v>
      </c>
      <c r="F344" s="3" t="s">
        <v>982</v>
      </c>
      <c r="H344" s="6">
        <v>19</v>
      </c>
      <c r="I344" s="7">
        <v>-2</v>
      </c>
      <c r="J344" s="6">
        <v>26</v>
      </c>
      <c r="K344" s="7">
        <v>1</v>
      </c>
      <c r="L344" s="6">
        <v>12</v>
      </c>
      <c r="M344" s="7">
        <v>0</v>
      </c>
      <c r="N344" s="6">
        <v>8</v>
      </c>
      <c r="O344" s="7">
        <v>1</v>
      </c>
      <c r="P344" s="6">
        <v>27</v>
      </c>
      <c r="Q344" s="7">
        <v>0</v>
      </c>
      <c r="R344" s="6"/>
      <c r="T344" s="6"/>
      <c r="V344" s="86">
        <f t="shared" si="304"/>
        <v>-7</v>
      </c>
      <c r="W344" s="7">
        <v>-3</v>
      </c>
      <c r="X344" s="8">
        <f t="shared" si="375"/>
        <v>1</v>
      </c>
      <c r="Y344" s="3" t="s">
        <v>842</v>
      </c>
      <c r="Z344" s="3" t="s">
        <v>988</v>
      </c>
      <c r="AA344" s="119" t="str">
        <f t="shared" si="376"/>
        <v>Reform</v>
      </c>
      <c r="AC344" s="6"/>
      <c r="AD344" s="6">
        <v>31</v>
      </c>
      <c r="AE344" s="6">
        <v>31</v>
      </c>
      <c r="AF344" s="7">
        <v>1</v>
      </c>
      <c r="AG344" s="6">
        <v>33</v>
      </c>
      <c r="AH344" s="6">
        <v>48</v>
      </c>
      <c r="AI344" s="7">
        <f t="shared" si="378"/>
        <v>-15</v>
      </c>
      <c r="AJ344" s="6">
        <v>29</v>
      </c>
      <c r="AK344" s="6">
        <v>22</v>
      </c>
      <c r="AL344" s="7">
        <v>8</v>
      </c>
      <c r="AM344" s="6">
        <v>39</v>
      </c>
      <c r="AN344" s="6">
        <v>41</v>
      </c>
      <c r="AO344" s="7">
        <f t="shared" ref="AO344" si="379">AM344-AN344</f>
        <v>-2</v>
      </c>
      <c r="AP344" s="6"/>
      <c r="AQ344" s="6"/>
      <c r="AS344" s="6"/>
      <c r="AT344" s="6"/>
      <c r="AV344" s="4" t="s">
        <v>1304</v>
      </c>
      <c r="AW344" s="6">
        <v>14</v>
      </c>
      <c r="AX344" s="6">
        <v>31</v>
      </c>
      <c r="AY344" s="6"/>
      <c r="AZ344" s="6"/>
      <c r="BA344" s="6"/>
      <c r="BB344" s="6">
        <v>26</v>
      </c>
      <c r="BC344" s="93" t="s">
        <v>1289</v>
      </c>
      <c r="BD344" s="6"/>
      <c r="BE344" s="6"/>
      <c r="BF344" s="7"/>
      <c r="BG344" s="4"/>
      <c r="BJ344" s="50"/>
      <c r="BL344" s="7"/>
      <c r="BN344" s="50"/>
      <c r="BP344" s="50"/>
      <c r="BR344" s="50"/>
      <c r="BT344" s="50"/>
      <c r="BV344" s="50"/>
    </row>
    <row r="345" spans="1:74" x14ac:dyDescent="0.25">
      <c r="A345" s="3"/>
      <c r="B345" s="3" t="s">
        <v>263</v>
      </c>
      <c r="C345" s="52" t="s">
        <v>679</v>
      </c>
      <c r="D345" s="39">
        <v>45834</v>
      </c>
      <c r="E345" s="3">
        <v>6</v>
      </c>
      <c r="F345" s="3" t="s">
        <v>976</v>
      </c>
      <c r="G345" s="2" t="s">
        <v>124</v>
      </c>
      <c r="H345" s="6">
        <v>21</v>
      </c>
      <c r="I345" s="7">
        <v>2</v>
      </c>
      <c r="J345" s="6">
        <v>22</v>
      </c>
      <c r="K345" s="7">
        <v>0</v>
      </c>
      <c r="L345" s="6">
        <v>11</v>
      </c>
      <c r="M345" s="7">
        <v>-2</v>
      </c>
      <c r="N345" s="6">
        <v>13</v>
      </c>
      <c r="O345" s="7">
        <v>0</v>
      </c>
      <c r="P345" s="6">
        <v>27</v>
      </c>
      <c r="Q345" s="7">
        <v>0</v>
      </c>
      <c r="R345" s="6"/>
      <c r="T345" s="6"/>
      <c r="V345" s="86">
        <f>H345-J345</f>
        <v>-1</v>
      </c>
      <c r="W345" s="7">
        <v>2</v>
      </c>
      <c r="X345" s="8">
        <f t="shared" si="375"/>
        <v>5</v>
      </c>
      <c r="Y345" s="3" t="s">
        <v>842</v>
      </c>
      <c r="Z345" s="3" t="s">
        <v>1213</v>
      </c>
      <c r="AA345" s="119" t="str">
        <f t="shared" si="376"/>
        <v>Reform</v>
      </c>
      <c r="AB345" s="3" t="s">
        <v>439</v>
      </c>
      <c r="AC345" s="6"/>
      <c r="AD345" s="6"/>
      <c r="AE345" s="6"/>
      <c r="AG345" s="6"/>
      <c r="AH345" s="6"/>
      <c r="AJ345" s="6"/>
      <c r="AK345" s="6"/>
      <c r="AM345" s="6"/>
      <c r="AN345" s="6"/>
      <c r="AP345" s="6"/>
      <c r="AQ345" s="6"/>
      <c r="AS345" s="6"/>
      <c r="AT345" s="6"/>
      <c r="AV345" s="4"/>
      <c r="AW345" s="6">
        <v>8</v>
      </c>
      <c r="AX345" s="6">
        <v>30</v>
      </c>
      <c r="AY345" s="6"/>
      <c r="AZ345" s="6"/>
      <c r="BA345" s="6"/>
      <c r="BB345" s="6">
        <v>23</v>
      </c>
      <c r="BC345" s="4" t="s">
        <v>876</v>
      </c>
      <c r="BD345" s="6"/>
      <c r="BE345" s="6"/>
      <c r="BF345" s="7"/>
      <c r="BG345" s="4"/>
      <c r="BJ345" s="50"/>
      <c r="BL345" s="7"/>
      <c r="BN345" s="50"/>
      <c r="BP345" s="50"/>
      <c r="BR345" s="50"/>
      <c r="BT345" s="50"/>
      <c r="BV345" s="50"/>
    </row>
    <row r="346" spans="1:74" x14ac:dyDescent="0.25">
      <c r="A346" s="3"/>
      <c r="B346" s="3" t="s">
        <v>263</v>
      </c>
      <c r="C346" s="52" t="s">
        <v>568</v>
      </c>
      <c r="D346" s="39">
        <v>45835</v>
      </c>
      <c r="E346" s="3">
        <v>2</v>
      </c>
      <c r="F346" s="3" t="s">
        <v>1198</v>
      </c>
      <c r="H346" s="6">
        <v>19</v>
      </c>
      <c r="I346" s="7">
        <v>-1</v>
      </c>
      <c r="J346" s="6">
        <v>24</v>
      </c>
      <c r="K346" s="7">
        <v>1</v>
      </c>
      <c r="L346" s="6">
        <v>12</v>
      </c>
      <c r="M346" s="7">
        <v>-2</v>
      </c>
      <c r="N346" s="6">
        <v>9</v>
      </c>
      <c r="O346" s="7">
        <v>0</v>
      </c>
      <c r="P346" s="6">
        <v>29</v>
      </c>
      <c r="Q346" s="7">
        <v>2</v>
      </c>
      <c r="R346" s="6"/>
      <c r="T346" s="6"/>
      <c r="V346" s="86">
        <f t="shared" si="304"/>
        <v>-5</v>
      </c>
      <c r="W346" s="7">
        <v>-2</v>
      </c>
      <c r="X346" s="8">
        <f t="shared" si="375"/>
        <v>5</v>
      </c>
      <c r="Y346" s="3" t="s">
        <v>842</v>
      </c>
      <c r="AA346" s="119" t="str">
        <f t="shared" si="376"/>
        <v>Reform</v>
      </c>
      <c r="AC346" s="6"/>
      <c r="AD346" s="6">
        <v>17</v>
      </c>
      <c r="AE346" s="6">
        <v>41</v>
      </c>
      <c r="AF346" s="7">
        <f t="shared" si="377"/>
        <v>-24</v>
      </c>
      <c r="AG346" s="6">
        <v>20</v>
      </c>
      <c r="AH346" s="6">
        <v>60</v>
      </c>
      <c r="AI346" s="7">
        <f t="shared" si="378"/>
        <v>-40</v>
      </c>
      <c r="AJ346" s="6">
        <v>21</v>
      </c>
      <c r="AK346" s="6">
        <v>27</v>
      </c>
      <c r="AL346" s="7">
        <f t="shared" ref="AL346" si="380">AJ346-AK346</f>
        <v>-6</v>
      </c>
      <c r="AM346" s="6">
        <v>31</v>
      </c>
      <c r="AN346" s="6">
        <v>39</v>
      </c>
      <c r="AO346" s="7">
        <v>-7</v>
      </c>
      <c r="AP346" s="6"/>
      <c r="AQ346" s="6"/>
      <c r="AS346" s="6"/>
      <c r="AT346" s="6"/>
      <c r="AV346" s="4" t="s">
        <v>1211</v>
      </c>
      <c r="AW346" s="6">
        <v>10</v>
      </c>
      <c r="AX346" s="6">
        <v>24</v>
      </c>
      <c r="AY346" s="6"/>
      <c r="AZ346" s="6"/>
      <c r="BA346" s="6"/>
      <c r="BB346" s="6">
        <v>25</v>
      </c>
      <c r="BC346" s="4" t="s">
        <v>1303</v>
      </c>
      <c r="BD346" s="6"/>
      <c r="BE346" s="6"/>
      <c r="BF346" s="7"/>
      <c r="BG346" s="4"/>
      <c r="BJ346" s="50"/>
      <c r="BL346" s="7"/>
      <c r="BN346" s="50"/>
      <c r="BP346" s="50"/>
      <c r="BR346" s="50"/>
      <c r="BT346" s="50"/>
      <c r="BV346" s="50"/>
    </row>
    <row r="347" spans="1:74" x14ac:dyDescent="0.25">
      <c r="A347" s="3"/>
      <c r="B347" s="3" t="s">
        <v>263</v>
      </c>
      <c r="C347" s="52" t="s">
        <v>677</v>
      </c>
      <c r="D347" s="39">
        <v>45836</v>
      </c>
      <c r="E347" s="3">
        <v>2</v>
      </c>
      <c r="F347" s="3" t="s">
        <v>821</v>
      </c>
      <c r="H347" s="6"/>
      <c r="J347" s="6"/>
      <c r="L347" s="6"/>
      <c r="N347" s="6"/>
      <c r="P347" s="6"/>
      <c r="R347" s="6"/>
      <c r="T347" s="6"/>
      <c r="V347" s="6"/>
      <c r="Y347" s="3" t="s">
        <v>842</v>
      </c>
      <c r="AC347" s="6"/>
      <c r="AD347" s="6"/>
      <c r="AE347" s="6"/>
      <c r="AG347" s="6"/>
      <c r="AH347" s="6"/>
      <c r="AJ347" s="6"/>
      <c r="AK347" s="6"/>
      <c r="AM347" s="6"/>
      <c r="AN347" s="6"/>
      <c r="AP347" s="6"/>
      <c r="AQ347" s="6"/>
      <c r="AS347" s="6"/>
      <c r="AT347" s="6"/>
      <c r="AV347" s="4"/>
      <c r="AW347" s="6"/>
      <c r="AX347" s="6"/>
      <c r="AY347" s="6"/>
      <c r="AZ347" s="6"/>
      <c r="BA347" s="6"/>
      <c r="BB347" s="6"/>
      <c r="BC347" s="4"/>
      <c r="BD347" s="6">
        <v>14</v>
      </c>
      <c r="BE347" s="6">
        <v>66</v>
      </c>
      <c r="BF347" s="7">
        <f>BD347-BE347</f>
        <v>-52</v>
      </c>
      <c r="BG347" s="4" t="s">
        <v>871</v>
      </c>
      <c r="BJ347" s="50"/>
      <c r="BL347" s="7"/>
      <c r="BN347" s="50"/>
      <c r="BP347" s="50"/>
      <c r="BR347" s="50"/>
      <c r="BT347" s="50"/>
      <c r="BV347" s="50"/>
    </row>
    <row r="348" spans="1:74" x14ac:dyDescent="0.25">
      <c r="A348" s="3"/>
      <c r="B348" s="3" t="s">
        <v>263</v>
      </c>
      <c r="C348" s="52" t="s">
        <v>603</v>
      </c>
      <c r="D348" s="39">
        <v>45837</v>
      </c>
      <c r="E348" s="3">
        <v>1</v>
      </c>
      <c r="F348" s="3" t="s">
        <v>821</v>
      </c>
      <c r="G348" s="2" t="s">
        <v>1119</v>
      </c>
      <c r="H348" s="6">
        <v>17</v>
      </c>
      <c r="I348" s="7">
        <v>0</v>
      </c>
      <c r="J348" s="6">
        <v>24</v>
      </c>
      <c r="K348" s="7">
        <v>1</v>
      </c>
      <c r="L348" s="6">
        <v>16</v>
      </c>
      <c r="M348" s="7">
        <v>0</v>
      </c>
      <c r="N348" s="6">
        <v>10</v>
      </c>
      <c r="O348" s="7">
        <v>0</v>
      </c>
      <c r="P348" s="6">
        <v>26</v>
      </c>
      <c r="Q348" s="7">
        <v>-1</v>
      </c>
      <c r="R348" s="6"/>
      <c r="T348" s="6"/>
      <c r="V348" s="86">
        <f t="shared" si="304"/>
        <v>-7</v>
      </c>
      <c r="W348" s="7">
        <v>-1</v>
      </c>
      <c r="X348" s="8">
        <f>P348-J348</f>
        <v>2</v>
      </c>
      <c r="Y348" s="3" t="s">
        <v>842</v>
      </c>
      <c r="AA348" s="119" t="str">
        <f t="shared" ref="AA348" si="381">IF((H348=MAX(H348,J348,L348,N348,P348))+(J348=MAX(H348,J348,L348,N348,P348))+(L348=MAX(H348,J348,L348,N348,P348))+(N348=MAX(H348,J348,L348,N348,P348))+(P348=MAX(H348,J348,L348,N348,P348))&gt;1,"",IF(H348=MAX(H348,J348,L348,N348,P348),H$1,IF(J348=MAX(H348,J348,L348,N348,P348),J$1,IF(L348=MAX(H348,J348,L348,N348,P348),L$1,IF(N348=MAX(H348,J348,L348,N348,P348),N$1,P$1)))))</f>
        <v>Reform</v>
      </c>
      <c r="AC348" s="6"/>
      <c r="AD348" s="6"/>
      <c r="AE348" s="6"/>
      <c r="AG348" s="6"/>
      <c r="AH348" s="6"/>
      <c r="AJ348" s="6"/>
      <c r="AK348" s="6"/>
      <c r="AM348" s="6"/>
      <c r="AN348" s="6"/>
      <c r="AP348" s="6"/>
      <c r="AQ348" s="6"/>
      <c r="AS348" s="6"/>
      <c r="AT348" s="6"/>
      <c r="AV348" s="4"/>
      <c r="AW348" s="6"/>
      <c r="AX348" s="6"/>
      <c r="AY348" s="6"/>
      <c r="AZ348" s="6"/>
      <c r="BA348" s="6"/>
      <c r="BB348" s="6"/>
      <c r="BC348" s="4"/>
      <c r="BD348" s="6"/>
      <c r="BE348" s="6"/>
      <c r="BF348" s="7"/>
      <c r="BG348" s="4"/>
      <c r="BJ348" s="50"/>
      <c r="BL348" s="7"/>
      <c r="BN348" s="50"/>
      <c r="BP348" s="50"/>
      <c r="BR348" s="50"/>
      <c r="BT348" s="50"/>
      <c r="BV348" s="50"/>
    </row>
    <row r="349" spans="1:74" x14ac:dyDescent="0.25">
      <c r="A349" s="3"/>
      <c r="B349" s="3" t="s">
        <v>265</v>
      </c>
      <c r="C349" s="9" t="s">
        <v>339</v>
      </c>
      <c r="D349" s="39">
        <v>45839</v>
      </c>
      <c r="E349" s="54">
        <v>45910</v>
      </c>
      <c r="F349" t="s">
        <v>1263</v>
      </c>
      <c r="H349" s="6"/>
      <c r="J349" s="6"/>
      <c r="L349" s="6"/>
      <c r="N349" s="6"/>
      <c r="P349" s="6"/>
      <c r="R349" s="6"/>
      <c r="T349" s="6"/>
      <c r="V349" s="6"/>
      <c r="Y349" s="3" t="s">
        <v>842</v>
      </c>
      <c r="AC349" s="6"/>
      <c r="AD349" s="6">
        <v>9.4</v>
      </c>
      <c r="AE349" s="6">
        <v>46.4</v>
      </c>
      <c r="AF349" s="7">
        <f>AD349-AE349</f>
        <v>-37</v>
      </c>
      <c r="AG349" s="6">
        <v>9.3000000000000007</v>
      </c>
      <c r="AH349" s="6">
        <v>64.599999999999994</v>
      </c>
      <c r="AI349" s="7">
        <f>AG349-AH349</f>
        <v>-55.3</v>
      </c>
      <c r="AJ349" s="6">
        <v>19.3</v>
      </c>
      <c r="AK349" s="6">
        <v>26.7</v>
      </c>
      <c r="AL349" s="7">
        <f>AJ349-AK349</f>
        <v>-7.3999999999999986</v>
      </c>
      <c r="AM349" s="6">
        <v>33.9</v>
      </c>
      <c r="AN349" s="6">
        <v>35.9</v>
      </c>
      <c r="AO349" s="7">
        <f>AM349-AN349</f>
        <v>-2</v>
      </c>
      <c r="AP349" s="6"/>
      <c r="AQ349" s="6"/>
      <c r="AS349" s="6"/>
      <c r="AT349" s="6"/>
      <c r="AV349" s="4" t="s">
        <v>1037</v>
      </c>
      <c r="AW349" s="6"/>
      <c r="AX349" s="6"/>
      <c r="AY349" s="6"/>
      <c r="AZ349" s="6"/>
      <c r="BA349" s="6"/>
      <c r="BB349" s="6"/>
      <c r="BC349" s="4"/>
      <c r="BD349" s="6"/>
      <c r="BE349" s="6"/>
      <c r="BF349" s="7"/>
      <c r="BJ349" s="50"/>
      <c r="BL349" s="7"/>
      <c r="BN349" s="50"/>
      <c r="BP349" s="50"/>
      <c r="BR349" s="50"/>
      <c r="BT349" s="50"/>
      <c r="BV349" s="50"/>
    </row>
    <row r="350" spans="1:74" x14ac:dyDescent="0.25">
      <c r="A350" s="3"/>
      <c r="B350" s="3" t="s">
        <v>265</v>
      </c>
      <c r="C350" s="9" t="s">
        <v>570</v>
      </c>
      <c r="D350" s="39">
        <v>45840</v>
      </c>
      <c r="E350" s="3">
        <v>3</v>
      </c>
      <c r="F350" t="s">
        <v>1263</v>
      </c>
      <c r="H350" s="6">
        <v>16</v>
      </c>
      <c r="I350" s="7">
        <v>-2</v>
      </c>
      <c r="J350" s="6">
        <v>22</v>
      </c>
      <c r="K350" s="7">
        <v>0</v>
      </c>
      <c r="L350" s="6">
        <v>15</v>
      </c>
      <c r="M350" s="7">
        <v>2</v>
      </c>
      <c r="N350" s="6">
        <v>11</v>
      </c>
      <c r="O350" s="7">
        <v>0</v>
      </c>
      <c r="P350" s="6">
        <v>30</v>
      </c>
      <c r="Q350" s="7">
        <v>0</v>
      </c>
      <c r="R350" s="6"/>
      <c r="T350" s="6"/>
      <c r="V350" s="86">
        <f t="shared" ref="V350" si="382">H350-J350</f>
        <v>-6</v>
      </c>
      <c r="W350" s="7">
        <v>-2</v>
      </c>
      <c r="X350" s="8">
        <f t="shared" ref="X350:X352" si="383">P350-J350</f>
        <v>8</v>
      </c>
      <c r="Y350" t="s">
        <v>842</v>
      </c>
      <c r="AA350" s="119" t="str">
        <f t="shared" ref="AA350:AA352" si="384">IF((H350=MAX(H350,J350,L350,N350,P350))+(J350=MAX(H350,J350,L350,N350,P350))+(L350=MAX(H350,J350,L350,N350,P350))+(N350=MAX(H350,J350,L350,N350,P350))+(P350=MAX(H350,J350,L350,N350,P350))&gt;1,"",IF(H350=MAX(H350,J350,L350,N350,P350),H$1,IF(J350=MAX(H350,J350,L350,N350,P350),J$1,IF(L350=MAX(H350,J350,L350,N350,P350),L$1,IF(N350=MAX(H350,J350,L350,N350,P350),N$1,P$1)))))</f>
        <v>Reform</v>
      </c>
      <c r="AC350" s="6"/>
      <c r="AD350" s="6"/>
      <c r="AE350" s="6"/>
      <c r="AG350" s="6"/>
      <c r="AH350" s="6"/>
      <c r="AJ350" s="6"/>
      <c r="AK350" s="6"/>
      <c r="AM350" s="6"/>
      <c r="AN350" s="6"/>
      <c r="AP350" s="6"/>
      <c r="AQ350" s="6"/>
      <c r="AS350" s="6"/>
      <c r="AT350" s="6"/>
      <c r="AW350" s="6"/>
      <c r="AX350" s="6"/>
      <c r="AY350" s="6"/>
      <c r="AZ350" s="6"/>
      <c r="BA350" s="6"/>
      <c r="BB350" s="6"/>
      <c r="BC350" s="4"/>
      <c r="BD350" s="6"/>
      <c r="BE350" s="6"/>
      <c r="BF350" s="7"/>
      <c r="BJ350" s="50"/>
      <c r="BL350" s="7"/>
      <c r="BN350" s="50"/>
      <c r="BP350" s="50"/>
      <c r="BR350" s="50"/>
      <c r="BT350" s="50"/>
      <c r="BV350" s="50"/>
    </row>
    <row r="351" spans="1:74" x14ac:dyDescent="0.25">
      <c r="A351" s="3"/>
      <c r="B351" s="3" t="s">
        <v>265</v>
      </c>
      <c r="C351" s="9" t="s">
        <v>591</v>
      </c>
      <c r="D351" s="39">
        <v>45842</v>
      </c>
      <c r="E351" s="3">
        <v>7</v>
      </c>
      <c r="F351" t="s">
        <v>1725</v>
      </c>
      <c r="G351" s="2" t="s">
        <v>1726</v>
      </c>
      <c r="H351" s="6">
        <v>19</v>
      </c>
      <c r="I351" s="7">
        <v>-2</v>
      </c>
      <c r="J351" s="6">
        <v>23</v>
      </c>
      <c r="K351" s="7">
        <v>2</v>
      </c>
      <c r="L351" s="6">
        <v>16</v>
      </c>
      <c r="M351" s="7">
        <v>2</v>
      </c>
      <c r="N351" s="6">
        <v>6</v>
      </c>
      <c r="O351" s="7">
        <v>-2</v>
      </c>
      <c r="P351" s="6">
        <v>31</v>
      </c>
      <c r="Q351" s="7">
        <v>-1</v>
      </c>
      <c r="R351" s="6"/>
      <c r="T351" s="6"/>
      <c r="V351" s="86">
        <f t="shared" si="304"/>
        <v>-4</v>
      </c>
      <c r="W351" s="7">
        <v>-4</v>
      </c>
      <c r="X351" s="8">
        <f t="shared" si="383"/>
        <v>8</v>
      </c>
      <c r="Y351" s="3" t="s">
        <v>842</v>
      </c>
      <c r="AA351" s="119" t="str">
        <f t="shared" si="384"/>
        <v>Reform</v>
      </c>
      <c r="AC351" s="6"/>
      <c r="AD351" s="6">
        <v>22</v>
      </c>
      <c r="AE351" s="6">
        <v>38</v>
      </c>
      <c r="AF351" s="7">
        <f>AD351-AE351</f>
        <v>-16</v>
      </c>
      <c r="AG351" s="6">
        <v>23</v>
      </c>
      <c r="AH351" s="6">
        <v>61</v>
      </c>
      <c r="AI351" s="7">
        <f>AG351-AH351</f>
        <v>-38</v>
      </c>
      <c r="AJ351" s="6">
        <v>27</v>
      </c>
      <c r="AK351" s="6">
        <v>25</v>
      </c>
      <c r="AL351" s="7">
        <f>AJ351-AK351</f>
        <v>2</v>
      </c>
      <c r="AM351" s="6">
        <v>33</v>
      </c>
      <c r="AN351" s="6">
        <v>46</v>
      </c>
      <c r="AO351" s="7">
        <f>AM351-AN351</f>
        <v>-13</v>
      </c>
      <c r="AP351" s="6"/>
      <c r="AQ351" s="6"/>
      <c r="AS351" s="6"/>
      <c r="AT351" s="6"/>
      <c r="AV351" s="4" t="s">
        <v>1727</v>
      </c>
      <c r="AW351" s="6">
        <v>36</v>
      </c>
      <c r="AX351" s="6">
        <v>36</v>
      </c>
      <c r="AY351" s="6"/>
      <c r="AZ351" s="6"/>
      <c r="BA351" s="6"/>
      <c r="BB351" s="6"/>
      <c r="BC351" s="4" t="s">
        <v>1728</v>
      </c>
      <c r="BD351" s="6"/>
      <c r="BE351" s="6"/>
      <c r="BF351" s="7"/>
      <c r="BJ351" s="50"/>
      <c r="BL351" s="7"/>
      <c r="BN351" s="50"/>
      <c r="BP351" s="50"/>
      <c r="BR351" s="50"/>
      <c r="BT351" s="50"/>
      <c r="BV351" s="50"/>
    </row>
    <row r="352" spans="1:74" x14ac:dyDescent="0.25">
      <c r="A352" s="3"/>
      <c r="B352" s="3" t="s">
        <v>265</v>
      </c>
      <c r="C352" s="9" t="s">
        <v>362</v>
      </c>
      <c r="D352" s="39">
        <v>45842</v>
      </c>
      <c r="E352" s="3">
        <v>9</v>
      </c>
      <c r="F352" t="s">
        <v>1198</v>
      </c>
      <c r="H352" s="6">
        <v>19</v>
      </c>
      <c r="I352" s="7">
        <v>0</v>
      </c>
      <c r="J352" s="6">
        <v>24</v>
      </c>
      <c r="K352" s="7">
        <v>0</v>
      </c>
      <c r="L352" s="6">
        <v>14</v>
      </c>
      <c r="M352" s="7">
        <v>2</v>
      </c>
      <c r="N352" s="6">
        <v>7</v>
      </c>
      <c r="O352" s="7">
        <v>-2</v>
      </c>
      <c r="P352" s="6">
        <v>29</v>
      </c>
      <c r="Q352" s="7">
        <v>0</v>
      </c>
      <c r="R352" s="6"/>
      <c r="T352" s="6"/>
      <c r="V352" s="86">
        <f t="shared" si="304"/>
        <v>-5</v>
      </c>
      <c r="W352" s="7">
        <v>0</v>
      </c>
      <c r="X352" s="8">
        <f t="shared" si="383"/>
        <v>5</v>
      </c>
      <c r="Y352" s="3" t="s">
        <v>842</v>
      </c>
      <c r="AA352" s="119" t="str">
        <f t="shared" si="384"/>
        <v>Reform</v>
      </c>
      <c r="AC352" s="6"/>
      <c r="AD352" s="6">
        <v>15</v>
      </c>
      <c r="AE352" s="6">
        <v>37</v>
      </c>
      <c r="AF352" s="7">
        <v>-23</v>
      </c>
      <c r="AG352" s="6">
        <v>20</v>
      </c>
      <c r="AH352" s="6">
        <v>56</v>
      </c>
      <c r="AI352" s="7">
        <f t="shared" ref="AI352:AI353" si="385">AG352-AH352</f>
        <v>-36</v>
      </c>
      <c r="AJ352" s="6">
        <v>18</v>
      </c>
      <c r="AK352" s="6">
        <v>23</v>
      </c>
      <c r="AL352" s="7">
        <v>-6</v>
      </c>
      <c r="AM352" s="6">
        <v>30</v>
      </c>
      <c r="AN352" s="6">
        <v>39</v>
      </c>
      <c r="AO352" s="7">
        <f t="shared" ref="AO352" si="386">AM352-AN352</f>
        <v>-9</v>
      </c>
      <c r="AP352" s="6"/>
      <c r="AQ352" s="6"/>
      <c r="AS352" s="6"/>
      <c r="AT352" s="6"/>
      <c r="AV352" s="4" t="s">
        <v>1211</v>
      </c>
      <c r="AW352" s="6"/>
      <c r="AX352" s="6"/>
      <c r="AY352" s="6"/>
      <c r="AZ352" s="6"/>
      <c r="BA352" s="6"/>
      <c r="BB352" s="6"/>
      <c r="BC352" s="4"/>
      <c r="BD352" s="6"/>
      <c r="BE352" s="6"/>
      <c r="BF352" s="7"/>
      <c r="BJ352" s="50"/>
      <c r="BL352" s="7"/>
      <c r="BN352" s="50"/>
      <c r="BP352" s="50"/>
      <c r="BR352" s="50"/>
      <c r="BT352" s="50"/>
      <c r="BV352" s="50"/>
    </row>
    <row r="353" spans="1:74" x14ac:dyDescent="0.25">
      <c r="A353" s="3"/>
      <c r="B353" s="3" t="s">
        <v>265</v>
      </c>
      <c r="C353" s="9" t="s">
        <v>657</v>
      </c>
      <c r="D353" s="39">
        <v>45843</v>
      </c>
      <c r="E353" s="3">
        <v>8</v>
      </c>
      <c r="F353" t="s">
        <v>821</v>
      </c>
      <c r="H353" s="6"/>
      <c r="J353" s="6"/>
      <c r="L353" s="6"/>
      <c r="N353" s="6"/>
      <c r="P353" s="6"/>
      <c r="R353" s="6"/>
      <c r="T353" s="6"/>
      <c r="V353" s="6"/>
      <c r="Y353" s="3" t="s">
        <v>842</v>
      </c>
      <c r="AC353" s="6"/>
      <c r="AD353" s="6">
        <v>16</v>
      </c>
      <c r="AE353" s="6">
        <v>53</v>
      </c>
      <c r="AF353" s="7">
        <f t="shared" ref="AF353" si="387">AD353-AE353</f>
        <v>-37</v>
      </c>
      <c r="AG353" s="6">
        <v>19</v>
      </c>
      <c r="AH353" s="6">
        <v>69</v>
      </c>
      <c r="AI353" s="7">
        <f t="shared" si="385"/>
        <v>-50</v>
      </c>
      <c r="AJ353" s="6">
        <v>29</v>
      </c>
      <c r="AK353" s="6">
        <v>25</v>
      </c>
      <c r="AL353" s="7">
        <f t="shared" ref="AL353" si="388">AJ353-AK353</f>
        <v>4</v>
      </c>
      <c r="AM353" s="6"/>
      <c r="AN353" s="6"/>
      <c r="AP353" s="6"/>
      <c r="AQ353" s="6"/>
      <c r="AS353" s="6"/>
      <c r="AT353" s="6"/>
      <c r="AV353" s="4" t="s">
        <v>1037</v>
      </c>
      <c r="AW353" s="6"/>
      <c r="AX353" s="6"/>
      <c r="AY353" s="6"/>
      <c r="AZ353" s="6"/>
      <c r="BA353" s="6"/>
      <c r="BB353" s="6"/>
      <c r="BC353" s="4"/>
      <c r="BD353" s="6">
        <v>13</v>
      </c>
      <c r="BE353" s="6">
        <v>67</v>
      </c>
      <c r="BF353" s="7">
        <f>BD353-BE353</f>
        <v>-54</v>
      </c>
      <c r="BG353" s="4" t="s">
        <v>871</v>
      </c>
      <c r="BJ353" s="50"/>
      <c r="BL353" s="7"/>
      <c r="BN353" s="50"/>
      <c r="BP353" s="50"/>
      <c r="BR353" s="50"/>
      <c r="BT353" s="50"/>
      <c r="BV353" s="50"/>
    </row>
    <row r="354" spans="1:74" x14ac:dyDescent="0.25">
      <c r="A354" s="3"/>
      <c r="B354" s="3" t="s">
        <v>265</v>
      </c>
      <c r="C354" s="9" t="s">
        <v>593</v>
      </c>
      <c r="D354" s="39">
        <v>45844</v>
      </c>
      <c r="E354" s="3">
        <v>8</v>
      </c>
      <c r="F354" t="s">
        <v>821</v>
      </c>
      <c r="G354" s="2" t="s">
        <v>1119</v>
      </c>
      <c r="H354" s="6">
        <v>16</v>
      </c>
      <c r="I354" s="7">
        <v>-1</v>
      </c>
      <c r="J354" s="6">
        <v>24</v>
      </c>
      <c r="K354" s="7">
        <v>0</v>
      </c>
      <c r="L354" s="6">
        <v>15</v>
      </c>
      <c r="M354" s="7">
        <v>-1</v>
      </c>
      <c r="N354" s="6">
        <v>11</v>
      </c>
      <c r="O354" s="7">
        <v>1</v>
      </c>
      <c r="P354" s="6">
        <v>26</v>
      </c>
      <c r="Q354" s="7">
        <v>0</v>
      </c>
      <c r="R354" s="6"/>
      <c r="T354" s="6"/>
      <c r="V354" s="86">
        <f t="shared" si="304"/>
        <v>-8</v>
      </c>
      <c r="W354" s="7">
        <v>-1</v>
      </c>
      <c r="X354" s="8">
        <f t="shared" ref="X354:X358" si="389">P354-J354</f>
        <v>2</v>
      </c>
      <c r="Y354" s="3" t="s">
        <v>842</v>
      </c>
      <c r="AA354" s="119" t="str">
        <f t="shared" ref="AA354:AA358" si="390">IF((H354=MAX(H354,J354,L354,N354,P354))+(J354=MAX(H354,J354,L354,N354,P354))+(L354=MAX(H354,J354,L354,N354,P354))+(N354=MAX(H354,J354,L354,N354,P354))+(P354=MAX(H354,J354,L354,N354,P354))&gt;1,"",IF(H354=MAX(H354,J354,L354,N354,P354),H$1,IF(J354=MAX(H354,J354,L354,N354,P354),J$1,IF(L354=MAX(H354,J354,L354,N354,P354),L$1,IF(N354=MAX(H354,J354,L354,N354,P354),N$1,P$1)))))</f>
        <v>Reform</v>
      </c>
      <c r="AC354" s="6"/>
      <c r="AD354" s="6"/>
      <c r="AE354" s="6"/>
      <c r="AG354" s="6"/>
      <c r="AH354" s="6"/>
      <c r="AJ354" s="6"/>
      <c r="AK354" s="6"/>
      <c r="AM354" s="6"/>
      <c r="AN354" s="6"/>
      <c r="AP354" s="6"/>
      <c r="AQ354" s="6"/>
      <c r="AS354" s="6"/>
      <c r="AT354" s="6"/>
      <c r="AV354" s="4"/>
      <c r="AW354" s="6"/>
      <c r="AX354" s="6"/>
      <c r="AY354" s="6"/>
      <c r="AZ354" s="6"/>
      <c r="BA354" s="6"/>
      <c r="BB354" s="6"/>
      <c r="BC354" s="4"/>
      <c r="BD354" s="6"/>
      <c r="BE354" s="6"/>
      <c r="BF354" s="7"/>
      <c r="BJ354" s="50"/>
      <c r="BL354" s="7"/>
      <c r="BN354" s="50"/>
      <c r="BP354" s="50"/>
      <c r="BR354" s="50"/>
      <c r="BT354" s="50"/>
      <c r="BV354" s="50"/>
    </row>
    <row r="355" spans="1:74" x14ac:dyDescent="0.25">
      <c r="A355" s="3"/>
      <c r="B355" s="3" t="s">
        <v>265</v>
      </c>
      <c r="C355" s="9" t="s">
        <v>574</v>
      </c>
      <c r="D355" s="39">
        <v>45847</v>
      </c>
      <c r="E355" s="3">
        <v>10</v>
      </c>
      <c r="F355" t="s">
        <v>1263</v>
      </c>
      <c r="H355" s="6">
        <v>19</v>
      </c>
      <c r="I355" s="7">
        <v>3</v>
      </c>
      <c r="J355" s="6">
        <v>22</v>
      </c>
      <c r="K355" s="7">
        <v>0</v>
      </c>
      <c r="L355" s="6">
        <v>13</v>
      </c>
      <c r="M355" s="7">
        <v>-2</v>
      </c>
      <c r="N355" s="6">
        <v>9</v>
      </c>
      <c r="O355" s="7">
        <v>-2</v>
      </c>
      <c r="P355" s="6">
        <v>31</v>
      </c>
      <c r="Q355" s="7">
        <v>1</v>
      </c>
      <c r="R355" s="6"/>
      <c r="T355" s="6"/>
      <c r="V355" s="86">
        <f t="shared" si="304"/>
        <v>-3</v>
      </c>
      <c r="W355" s="7">
        <v>3</v>
      </c>
      <c r="X355" s="8">
        <f t="shared" si="389"/>
        <v>9</v>
      </c>
      <c r="Y355" t="s">
        <v>842</v>
      </c>
      <c r="AA355" s="119" t="str">
        <f t="shared" si="390"/>
        <v>Reform</v>
      </c>
      <c r="AC355" s="6"/>
      <c r="AD355" s="6"/>
      <c r="AE355" s="6"/>
      <c r="AG355" s="6"/>
      <c r="AH355" s="6"/>
      <c r="AJ355" s="6"/>
      <c r="AK355" s="6"/>
      <c r="AM355" s="6"/>
      <c r="AN355" s="6"/>
      <c r="AP355" s="6"/>
      <c r="AQ355" s="6"/>
      <c r="AS355" s="6"/>
      <c r="AT355" s="6"/>
      <c r="AW355" s="6"/>
      <c r="AX355" s="6"/>
      <c r="AY355" s="6"/>
      <c r="AZ355" s="6"/>
      <c r="BA355" s="6"/>
      <c r="BB355" s="6"/>
      <c r="BC355" s="4"/>
      <c r="BD355" s="6"/>
      <c r="BE355" s="6"/>
      <c r="BF355" s="7"/>
      <c r="BJ355" s="50"/>
      <c r="BL355" s="7"/>
      <c r="BN355" s="50"/>
      <c r="BP355" s="50"/>
      <c r="BR355" s="50"/>
      <c r="BT355" s="50"/>
      <c r="BV355" s="50"/>
    </row>
    <row r="356" spans="1:74" x14ac:dyDescent="0.25">
      <c r="A356" s="3"/>
      <c r="B356" s="3" t="s">
        <v>265</v>
      </c>
      <c r="C356" s="9" t="s">
        <v>669</v>
      </c>
      <c r="D356" s="39">
        <v>45847</v>
      </c>
      <c r="E356" s="3">
        <v>11</v>
      </c>
      <c r="F356" t="s">
        <v>1169</v>
      </c>
      <c r="G356" s="2" t="s">
        <v>96</v>
      </c>
      <c r="H356" s="6">
        <v>18</v>
      </c>
      <c r="I356" s="7">
        <v>0</v>
      </c>
      <c r="J356" s="6">
        <v>22</v>
      </c>
      <c r="K356" s="7">
        <v>-1</v>
      </c>
      <c r="L356" s="6">
        <v>16</v>
      </c>
      <c r="M356" s="7">
        <v>0</v>
      </c>
      <c r="N356" s="6">
        <v>9</v>
      </c>
      <c r="O356" s="7">
        <v>1</v>
      </c>
      <c r="P356" s="6">
        <v>29</v>
      </c>
      <c r="Q356" s="7">
        <v>1</v>
      </c>
      <c r="R356" s="6"/>
      <c r="T356" s="6"/>
      <c r="V356" s="86">
        <f t="shared" si="304"/>
        <v>-4</v>
      </c>
      <c r="W356" s="7">
        <v>1</v>
      </c>
      <c r="X356" s="8">
        <f t="shared" si="389"/>
        <v>7</v>
      </c>
      <c r="Y356" s="3" t="s">
        <v>1170</v>
      </c>
      <c r="Z356" s="3" t="s">
        <v>988</v>
      </c>
      <c r="AA356" s="119" t="str">
        <f t="shared" si="390"/>
        <v>Reform</v>
      </c>
      <c r="AC356" s="6"/>
      <c r="AD356" s="6"/>
      <c r="AE356" s="6"/>
      <c r="AG356" s="6"/>
      <c r="AH356" s="6"/>
      <c r="AJ356" s="6"/>
      <c r="AK356" s="6"/>
      <c r="AM356" s="6"/>
      <c r="AN356" s="6"/>
      <c r="AP356" s="6"/>
      <c r="AQ356" s="6"/>
      <c r="AS356" s="6"/>
      <c r="AT356" s="6"/>
      <c r="AW356" s="6"/>
      <c r="AX356" s="6"/>
      <c r="AY356" s="6"/>
      <c r="AZ356" s="6"/>
      <c r="BA356" s="6"/>
      <c r="BB356" s="6"/>
      <c r="BC356" s="4"/>
      <c r="BD356" s="6"/>
      <c r="BE356" s="6"/>
      <c r="BF356" s="7"/>
      <c r="BJ356" s="50"/>
      <c r="BL356" s="7"/>
      <c r="BN356" s="50"/>
      <c r="BP356" s="50"/>
      <c r="BR356" s="50"/>
      <c r="BT356" s="50"/>
      <c r="BV356" s="50"/>
    </row>
    <row r="357" spans="1:74" x14ac:dyDescent="0.25">
      <c r="A357" s="3"/>
      <c r="B357" s="3" t="s">
        <v>265</v>
      </c>
      <c r="C357" s="9" t="s">
        <v>623</v>
      </c>
      <c r="D357" s="39">
        <v>45847</v>
      </c>
      <c r="E357" s="3">
        <v>13</v>
      </c>
      <c r="F357" t="s">
        <v>903</v>
      </c>
      <c r="G357" s="2" t="s">
        <v>138</v>
      </c>
      <c r="H357" s="6">
        <v>18</v>
      </c>
      <c r="I357" s="7">
        <v>1</v>
      </c>
      <c r="J357" s="6">
        <v>24</v>
      </c>
      <c r="K357" s="7">
        <v>-1</v>
      </c>
      <c r="L357" s="6">
        <v>13</v>
      </c>
      <c r="M357" s="7">
        <v>1</v>
      </c>
      <c r="N357" s="6">
        <v>9</v>
      </c>
      <c r="O357" s="7">
        <v>0</v>
      </c>
      <c r="P357" s="6">
        <v>29</v>
      </c>
      <c r="Q357" s="7">
        <v>-1</v>
      </c>
      <c r="R357" s="6"/>
      <c r="T357" s="6"/>
      <c r="V357" s="86">
        <f t="shared" si="304"/>
        <v>-6</v>
      </c>
      <c r="W357" s="7">
        <v>2</v>
      </c>
      <c r="X357" s="8">
        <f t="shared" si="389"/>
        <v>5</v>
      </c>
      <c r="Y357" s="3" t="s">
        <v>842</v>
      </c>
      <c r="AA357" s="119" t="str">
        <f t="shared" si="390"/>
        <v>Reform</v>
      </c>
      <c r="AC357" s="6"/>
      <c r="AD357" s="6">
        <v>18</v>
      </c>
      <c r="AE357" s="6">
        <v>37</v>
      </c>
      <c r="AF357" s="7">
        <f t="shared" ref="AF357:AF361" si="391">AD357-AE357</f>
        <v>-19</v>
      </c>
      <c r="AG357" s="6">
        <v>18</v>
      </c>
      <c r="AH357" s="6">
        <v>60</v>
      </c>
      <c r="AI357" s="7">
        <v>-41</v>
      </c>
      <c r="AJ357" s="6">
        <v>21</v>
      </c>
      <c r="AK357" s="6">
        <v>22</v>
      </c>
      <c r="AL357" s="7">
        <f>AJ357-AK357</f>
        <v>-1</v>
      </c>
      <c r="AM357" s="6">
        <v>30</v>
      </c>
      <c r="AN357" s="6">
        <v>41</v>
      </c>
      <c r="AO357" s="7">
        <v>-12</v>
      </c>
      <c r="AP357" s="6"/>
      <c r="AQ357" s="6"/>
      <c r="AS357" s="6"/>
      <c r="AT357" s="6"/>
      <c r="AV357" s="4" t="s">
        <v>1127</v>
      </c>
      <c r="AW357" s="6">
        <v>14</v>
      </c>
      <c r="AX357" s="6">
        <v>23</v>
      </c>
      <c r="AY357" s="6"/>
      <c r="AZ357" s="6"/>
      <c r="BA357" s="6"/>
      <c r="BB357" s="6"/>
      <c r="BC357" s="4" t="s">
        <v>1035</v>
      </c>
      <c r="BD357" s="6"/>
      <c r="BE357" s="6"/>
      <c r="BF357" s="7"/>
      <c r="BJ357" s="50"/>
      <c r="BL357" s="7"/>
      <c r="BN357" s="50"/>
      <c r="BP357" s="50"/>
      <c r="BR357" s="50"/>
      <c r="BT357" s="50"/>
      <c r="BV357" s="50"/>
    </row>
    <row r="358" spans="1:74" x14ac:dyDescent="0.25">
      <c r="A358" s="3"/>
      <c r="B358" s="3" t="s">
        <v>265</v>
      </c>
      <c r="C358" s="9" t="s">
        <v>520</v>
      </c>
      <c r="D358" s="39">
        <v>45849</v>
      </c>
      <c r="E358" s="3">
        <v>16</v>
      </c>
      <c r="F358" t="s">
        <v>1198</v>
      </c>
      <c r="H358" s="6">
        <v>20</v>
      </c>
      <c r="I358" s="7">
        <v>1</v>
      </c>
      <c r="J358" s="6">
        <v>24</v>
      </c>
      <c r="K358" s="7">
        <v>0</v>
      </c>
      <c r="L358" s="6">
        <v>13</v>
      </c>
      <c r="M358" s="7">
        <v>-1</v>
      </c>
      <c r="N358" s="6">
        <v>9</v>
      </c>
      <c r="O358" s="7">
        <v>2</v>
      </c>
      <c r="P358" s="6">
        <v>27</v>
      </c>
      <c r="Q358" s="7">
        <v>-2</v>
      </c>
      <c r="R358" s="6"/>
      <c r="T358" s="6"/>
      <c r="V358" s="86">
        <f t="shared" si="304"/>
        <v>-4</v>
      </c>
      <c r="W358" s="7">
        <v>1</v>
      </c>
      <c r="X358" s="8">
        <f t="shared" si="389"/>
        <v>3</v>
      </c>
      <c r="Y358" s="3" t="s">
        <v>842</v>
      </c>
      <c r="AA358" s="119" t="str">
        <f t="shared" si="390"/>
        <v>Reform</v>
      </c>
      <c r="AC358" s="6"/>
      <c r="AD358" s="6">
        <v>17</v>
      </c>
      <c r="AE358" s="6">
        <v>41</v>
      </c>
      <c r="AF358" s="7">
        <f t="shared" si="391"/>
        <v>-24</v>
      </c>
      <c r="AG358" s="6">
        <v>20</v>
      </c>
      <c r="AH358" s="6">
        <v>59</v>
      </c>
      <c r="AI358" s="7">
        <v>-38</v>
      </c>
      <c r="AJ358" s="6">
        <v>18</v>
      </c>
      <c r="AK358" s="6">
        <v>28</v>
      </c>
      <c r="AL358" s="7">
        <f t="shared" ref="AL358" si="392">AJ358-AK358</f>
        <v>-10</v>
      </c>
      <c r="AM358" s="6">
        <v>30</v>
      </c>
      <c r="AN358" s="6">
        <v>39</v>
      </c>
      <c r="AO358" s="7">
        <f t="shared" ref="AO358" si="393">AM358-AN358</f>
        <v>-9</v>
      </c>
      <c r="AP358" s="6"/>
      <c r="AQ358" s="6"/>
      <c r="AS358" s="6"/>
      <c r="AT358" s="6"/>
      <c r="AV358" s="4" t="s">
        <v>1211</v>
      </c>
      <c r="AW358" s="6">
        <v>10</v>
      </c>
      <c r="AX358" s="6">
        <v>23</v>
      </c>
      <c r="AY358" s="6"/>
      <c r="AZ358" s="6"/>
      <c r="BA358" s="6"/>
      <c r="BB358" s="6">
        <v>24</v>
      </c>
      <c r="BC358" s="4" t="s">
        <v>1303</v>
      </c>
      <c r="BD358" s="6"/>
      <c r="BE358" s="6"/>
      <c r="BF358" s="7"/>
      <c r="BJ358" s="50"/>
      <c r="BL358" s="7"/>
      <c r="BN358" s="50"/>
      <c r="BP358" s="50"/>
      <c r="BR358" s="50"/>
      <c r="BT358" s="50"/>
      <c r="BV358" s="50"/>
    </row>
    <row r="359" spans="1:74" x14ac:dyDescent="0.25">
      <c r="A359" s="3"/>
      <c r="B359" s="3" t="s">
        <v>265</v>
      </c>
      <c r="C359" s="9" t="s">
        <v>520</v>
      </c>
      <c r="D359" s="39">
        <v>45849</v>
      </c>
      <c r="E359" s="3">
        <v>29</v>
      </c>
      <c r="F359" t="s">
        <v>1132</v>
      </c>
      <c r="H359" s="6"/>
      <c r="J359" s="6"/>
      <c r="L359" s="6"/>
      <c r="N359" s="6"/>
      <c r="P359" s="6"/>
      <c r="R359" s="6"/>
      <c r="T359" s="6"/>
      <c r="V359" s="6"/>
      <c r="Y359" s="3" t="s">
        <v>842</v>
      </c>
      <c r="AC359" s="6"/>
      <c r="AD359" s="6">
        <v>17</v>
      </c>
      <c r="AE359" s="6">
        <v>47</v>
      </c>
      <c r="AF359" s="7">
        <f>AD359-AE359</f>
        <v>-30</v>
      </c>
      <c r="AG359" s="6">
        <v>21</v>
      </c>
      <c r="AH359" s="6">
        <v>55</v>
      </c>
      <c r="AI359" s="7">
        <f>AG359-AH359</f>
        <v>-34</v>
      </c>
      <c r="AJ359" s="6">
        <v>22</v>
      </c>
      <c r="AK359" s="6">
        <v>34</v>
      </c>
      <c r="AL359" s="7">
        <f>AJ359-AK359</f>
        <v>-12</v>
      </c>
      <c r="AM359" s="6">
        <v>32</v>
      </c>
      <c r="AN359" s="6">
        <v>46</v>
      </c>
      <c r="AO359" s="7">
        <f>AM359-AN359</f>
        <v>-14</v>
      </c>
      <c r="AP359" s="6"/>
      <c r="AQ359" s="6"/>
      <c r="AS359" s="6"/>
      <c r="AT359" s="6"/>
      <c r="AV359" s="4" t="s">
        <v>1749</v>
      </c>
      <c r="AW359" s="6">
        <v>19</v>
      </c>
      <c r="AX359" s="6">
        <v>29</v>
      </c>
      <c r="AY359" s="6"/>
      <c r="AZ359" s="6"/>
      <c r="BA359" s="6"/>
      <c r="BB359" s="6"/>
      <c r="BC359" s="4" t="s">
        <v>1186</v>
      </c>
      <c r="BD359" s="6"/>
      <c r="BE359" s="6"/>
      <c r="BF359" s="7"/>
      <c r="BJ359" s="50"/>
      <c r="BL359" s="7"/>
      <c r="BN359" s="50"/>
      <c r="BP359" s="50"/>
      <c r="BR359" s="50"/>
      <c r="BT359" s="50"/>
      <c r="BV359" s="50"/>
    </row>
    <row r="360" spans="1:74" x14ac:dyDescent="0.25">
      <c r="A360" s="3"/>
      <c r="B360" s="3" t="s">
        <v>265</v>
      </c>
      <c r="C360" s="9" t="s">
        <v>555</v>
      </c>
      <c r="D360" s="39">
        <v>45850</v>
      </c>
      <c r="E360" s="3">
        <v>22</v>
      </c>
      <c r="F360" t="s">
        <v>821</v>
      </c>
      <c r="H360" s="6"/>
      <c r="J360" s="6"/>
      <c r="L360" s="6"/>
      <c r="N360" s="6"/>
      <c r="P360" s="6"/>
      <c r="R360" s="6"/>
      <c r="T360" s="6"/>
      <c r="V360" s="6"/>
      <c r="Y360" s="3" t="s">
        <v>842</v>
      </c>
      <c r="AC360" s="6"/>
      <c r="AD360" s="6"/>
      <c r="AE360" s="6"/>
      <c r="AG360" s="6"/>
      <c r="AH360" s="6"/>
      <c r="AJ360" s="6"/>
      <c r="AK360" s="6"/>
      <c r="AM360" s="6"/>
      <c r="AN360" s="6"/>
      <c r="AP360" s="6"/>
      <c r="AQ360" s="6"/>
      <c r="AS360" s="6"/>
      <c r="AT360" s="6"/>
      <c r="AV360" s="4"/>
      <c r="AW360" s="6"/>
      <c r="AX360" s="6"/>
      <c r="AY360" s="6"/>
      <c r="AZ360" s="6"/>
      <c r="BA360" s="6"/>
      <c r="BB360" s="6"/>
      <c r="BC360" s="4"/>
      <c r="BD360" s="6">
        <v>12</v>
      </c>
      <c r="BE360" s="6">
        <v>66</v>
      </c>
      <c r="BF360" s="7">
        <f>BD360-BE360</f>
        <v>-54</v>
      </c>
      <c r="BG360" s="4" t="s">
        <v>871</v>
      </c>
      <c r="BJ360" s="50"/>
      <c r="BL360" s="7"/>
      <c r="BN360" s="50"/>
      <c r="BP360" s="50"/>
      <c r="BR360" s="50"/>
      <c r="BT360" s="50"/>
      <c r="BV360" s="50"/>
    </row>
    <row r="361" spans="1:74" x14ac:dyDescent="0.25">
      <c r="A361" s="3"/>
      <c r="B361" s="3" t="s">
        <v>265</v>
      </c>
      <c r="C361" s="9" t="s">
        <v>594</v>
      </c>
      <c r="D361" s="39">
        <v>45851</v>
      </c>
      <c r="E361" s="3">
        <v>15</v>
      </c>
      <c r="F361" t="s">
        <v>821</v>
      </c>
      <c r="G361" s="2" t="s">
        <v>1119</v>
      </c>
      <c r="H361" s="6">
        <v>17</v>
      </c>
      <c r="I361" s="7">
        <v>1</v>
      </c>
      <c r="J361" s="6">
        <v>22</v>
      </c>
      <c r="K361" s="7">
        <v>-2</v>
      </c>
      <c r="L361" s="6">
        <v>16</v>
      </c>
      <c r="M361" s="7">
        <v>1</v>
      </c>
      <c r="N361" s="6">
        <v>12</v>
      </c>
      <c r="O361" s="7">
        <v>1</v>
      </c>
      <c r="P361" s="6">
        <v>28</v>
      </c>
      <c r="Q361" s="7">
        <v>2</v>
      </c>
      <c r="R361" s="6"/>
      <c r="T361" s="6"/>
      <c r="V361" s="86">
        <f t="shared" si="304"/>
        <v>-5</v>
      </c>
      <c r="W361" s="7">
        <v>3</v>
      </c>
      <c r="X361" s="8">
        <f t="shared" ref="X361:X362" si="394">P361-J361</f>
        <v>6</v>
      </c>
      <c r="Y361" s="3" t="s">
        <v>842</v>
      </c>
      <c r="AA361" s="119" t="str">
        <f t="shared" ref="AA361:AA362" si="395">IF((H361=MAX(H361,J361,L361,N361,P361))+(J361=MAX(H361,J361,L361,N361,P361))+(L361=MAX(H361,J361,L361,N361,P361))+(N361=MAX(H361,J361,L361,N361,P361))+(P361=MAX(H361,J361,L361,N361,P361))&gt;1,"",IF(H361=MAX(H361,J361,L361,N361,P361),H$1,IF(J361=MAX(H361,J361,L361,N361,P361),J$1,IF(L361=MAX(H361,J361,L361,N361,P361),L$1,IF(N361=MAX(H361,J361,L361,N361,P361),N$1,P$1)))))</f>
        <v>Reform</v>
      </c>
      <c r="AC361" s="6"/>
      <c r="AD361" s="6">
        <v>19</v>
      </c>
      <c r="AE361" s="6">
        <v>54</v>
      </c>
      <c r="AF361" s="7">
        <f t="shared" si="391"/>
        <v>-35</v>
      </c>
      <c r="AG361" s="6">
        <v>23</v>
      </c>
      <c r="AH361" s="6">
        <v>67</v>
      </c>
      <c r="AI361" s="7">
        <f t="shared" ref="AI361" si="396">AG361-AH361</f>
        <v>-44</v>
      </c>
      <c r="AJ361" s="6">
        <v>27</v>
      </c>
      <c r="AK361" s="6">
        <v>33</v>
      </c>
      <c r="AL361" s="7">
        <f t="shared" ref="AL361" si="397">AJ361-AK361</f>
        <v>-6</v>
      </c>
      <c r="AM361" s="6">
        <v>30</v>
      </c>
      <c r="AN361" s="6">
        <v>61</v>
      </c>
      <c r="AO361" s="7">
        <f t="shared" ref="AO361" si="398">AM361-AN361</f>
        <v>-31</v>
      </c>
      <c r="AP361" s="6">
        <v>8</v>
      </c>
      <c r="AQ361" s="6">
        <v>15</v>
      </c>
      <c r="AR361" s="7">
        <f t="shared" ref="AR361" si="399">AP361-AQ361</f>
        <v>-7</v>
      </c>
      <c r="AS361" s="6">
        <v>4</v>
      </c>
      <c r="AT361" s="6">
        <v>14</v>
      </c>
      <c r="AU361" s="7">
        <f t="shared" ref="AU361" si="400">AS361-AT361</f>
        <v>-10</v>
      </c>
      <c r="AV361" s="4" t="s">
        <v>931</v>
      </c>
      <c r="AW361" s="6"/>
      <c r="AX361" s="6"/>
      <c r="AY361" s="6"/>
      <c r="AZ361" s="6"/>
      <c r="BA361" s="6"/>
      <c r="BB361" s="6"/>
      <c r="BC361" s="4"/>
      <c r="BD361" s="6"/>
      <c r="BE361" s="6"/>
      <c r="BF361" s="7"/>
      <c r="BJ361" s="50"/>
      <c r="BL361" s="7"/>
      <c r="BN361" s="50"/>
      <c r="BP361" s="50"/>
      <c r="BR361" s="50"/>
      <c r="BT361" s="50"/>
      <c r="BV361" s="50"/>
    </row>
    <row r="362" spans="1:74" x14ac:dyDescent="0.25">
      <c r="A362" s="3"/>
      <c r="B362" s="3" t="s">
        <v>265</v>
      </c>
      <c r="C362" s="9" t="s">
        <v>552</v>
      </c>
      <c r="D362" s="39">
        <v>45852</v>
      </c>
      <c r="E362" s="3">
        <v>18</v>
      </c>
      <c r="F362" t="s">
        <v>1121</v>
      </c>
      <c r="H362" s="6">
        <v>19.399999999999999</v>
      </c>
      <c r="I362" s="7">
        <f>H362-H262</f>
        <v>-4.6000000000000014</v>
      </c>
      <c r="J362" s="6">
        <v>23</v>
      </c>
      <c r="K362" s="7">
        <f>J362-J262</f>
        <v>-1</v>
      </c>
      <c r="L362" s="6">
        <v>14</v>
      </c>
      <c r="M362" s="7">
        <f>L362-L262</f>
        <v>1</v>
      </c>
      <c r="N362" s="6">
        <v>8.9</v>
      </c>
      <c r="O362" s="7">
        <f>N362-N262</f>
        <v>-9.9999999999999645E-2</v>
      </c>
      <c r="P362" s="6">
        <v>26.7</v>
      </c>
      <c r="Q362" s="7">
        <f>P362-P262</f>
        <v>3.6999999999999993</v>
      </c>
      <c r="R362" s="6"/>
      <c r="T362" s="6"/>
      <c r="V362" s="86">
        <f>H362-J362</f>
        <v>-3.6000000000000014</v>
      </c>
      <c r="W362" s="7">
        <f>V362-V262</f>
        <v>-3.6000000000000014</v>
      </c>
      <c r="X362" s="8">
        <f t="shared" si="394"/>
        <v>3.6999999999999993</v>
      </c>
      <c r="Y362" s="3" t="s">
        <v>842</v>
      </c>
      <c r="AA362" s="119" t="str">
        <f t="shared" si="395"/>
        <v>Reform</v>
      </c>
      <c r="AC362" s="6"/>
      <c r="AD362" s="6"/>
      <c r="AE362" s="6"/>
      <c r="AG362" s="6"/>
      <c r="AH362" s="6"/>
      <c r="AJ362" s="6"/>
      <c r="AK362" s="6"/>
      <c r="AM362" s="6"/>
      <c r="AN362" s="6"/>
      <c r="AP362" s="6"/>
      <c r="AQ362" s="6"/>
      <c r="AS362" s="6"/>
      <c r="AT362" s="6"/>
      <c r="AV362" s="4"/>
      <c r="AW362" s="6"/>
      <c r="AX362" s="6"/>
      <c r="AY362" s="6"/>
      <c r="AZ362" s="6"/>
      <c r="BA362" s="6"/>
      <c r="BB362" s="6"/>
      <c r="BC362" s="4"/>
      <c r="BD362" s="6"/>
      <c r="BE362" s="6"/>
      <c r="BF362" s="7"/>
      <c r="BJ362" s="50"/>
      <c r="BL362" s="7"/>
      <c r="BN362" s="50"/>
      <c r="BP362" s="50"/>
      <c r="BR362" s="50"/>
      <c r="BT362" s="50"/>
      <c r="BV362" s="50"/>
    </row>
    <row r="363" spans="1:74" x14ac:dyDescent="0.25">
      <c r="A363" s="3"/>
      <c r="B363" s="3" t="s">
        <v>265</v>
      </c>
      <c r="C363" s="9" t="s">
        <v>624</v>
      </c>
      <c r="D363" s="39">
        <v>45853</v>
      </c>
      <c r="E363" s="3"/>
      <c r="F363" t="s">
        <v>821</v>
      </c>
      <c r="H363" s="6"/>
      <c r="J363" s="6"/>
      <c r="L363" s="6"/>
      <c r="N363" s="6"/>
      <c r="P363" s="6"/>
      <c r="R363" s="6"/>
      <c r="T363" s="6"/>
      <c r="V363" s="6"/>
      <c r="Y363" s="3" t="s">
        <v>842</v>
      </c>
      <c r="AC363" s="6"/>
      <c r="AD363" s="6"/>
      <c r="AE363" s="6"/>
      <c r="AG363" s="6"/>
      <c r="AH363" s="6"/>
      <c r="AJ363" s="6"/>
      <c r="AK363" s="6"/>
      <c r="AM363" s="6"/>
      <c r="AN363" s="6"/>
      <c r="AP363" s="6"/>
      <c r="AQ363" s="6"/>
      <c r="AS363" s="6"/>
      <c r="AT363" s="6"/>
      <c r="AV363" s="4"/>
      <c r="AW363" s="6"/>
      <c r="AX363" s="6"/>
      <c r="AY363" s="6"/>
      <c r="AZ363" s="6"/>
      <c r="BA363" s="6"/>
      <c r="BB363" s="6"/>
      <c r="BC363" s="4"/>
      <c r="BD363" s="6">
        <v>12</v>
      </c>
      <c r="BE363" s="6">
        <v>64</v>
      </c>
      <c r="BF363" s="7">
        <f>BD363-BE363</f>
        <v>-52</v>
      </c>
      <c r="BG363" s="4" t="s">
        <v>871</v>
      </c>
      <c r="BJ363" s="50"/>
      <c r="BL363" s="7"/>
      <c r="BN363" s="50"/>
      <c r="BP363" s="50"/>
      <c r="BR363" s="50"/>
      <c r="BT363" s="50"/>
      <c r="BV363" s="50"/>
    </row>
    <row r="364" spans="1:74" x14ac:dyDescent="0.25">
      <c r="A364" s="3"/>
      <c r="B364" s="3" t="s">
        <v>265</v>
      </c>
      <c r="C364" s="9" t="s">
        <v>627</v>
      </c>
      <c r="D364" s="39">
        <v>45854</v>
      </c>
      <c r="E364" s="3">
        <v>17</v>
      </c>
      <c r="F364" t="s">
        <v>1263</v>
      </c>
      <c r="H364" s="6">
        <v>17</v>
      </c>
      <c r="I364" s="7">
        <v>-2</v>
      </c>
      <c r="J364" s="6">
        <v>20</v>
      </c>
      <c r="K364" s="7">
        <v>-2</v>
      </c>
      <c r="L364" s="6">
        <v>13</v>
      </c>
      <c r="M364" s="7">
        <v>0</v>
      </c>
      <c r="N364" s="6">
        <v>12</v>
      </c>
      <c r="O364" s="7">
        <v>3</v>
      </c>
      <c r="P364" s="6">
        <v>30</v>
      </c>
      <c r="Q364" s="7">
        <v>-1</v>
      </c>
      <c r="R364" s="6"/>
      <c r="T364" s="6"/>
      <c r="V364" s="86">
        <f t="shared" si="304"/>
        <v>-3</v>
      </c>
      <c r="W364" s="7">
        <v>0</v>
      </c>
      <c r="X364" s="8">
        <f t="shared" ref="X364:X367" si="401">P364-J364</f>
        <v>10</v>
      </c>
      <c r="Y364" s="3" t="s">
        <v>842</v>
      </c>
      <c r="AA364" s="119" t="str">
        <f t="shared" ref="AA364:AA367" si="402">IF((H364=MAX(H364,J364,L364,N364,P364))+(J364=MAX(H364,J364,L364,N364,P364))+(L364=MAX(H364,J364,L364,N364,P364))+(N364=MAX(H364,J364,L364,N364,P364))+(P364=MAX(H364,J364,L364,N364,P364))&gt;1,"",IF(H364=MAX(H364,J364,L364,N364,P364),H$1,IF(J364=MAX(H364,J364,L364,N364,P364),J$1,IF(L364=MAX(H364,J364,L364,N364,P364),L$1,IF(N364=MAX(H364,J364,L364,N364,P364),N$1,P$1)))))</f>
        <v>Reform</v>
      </c>
      <c r="AC364" s="6"/>
      <c r="AD364" s="6"/>
      <c r="AE364" s="6"/>
      <c r="AG364" s="6"/>
      <c r="AH364" s="6"/>
      <c r="AJ364" s="6"/>
      <c r="AK364" s="6"/>
      <c r="AM364" s="6"/>
      <c r="AN364" s="6"/>
      <c r="AP364" s="6"/>
      <c r="AQ364" s="6"/>
      <c r="AS364" s="6"/>
      <c r="AT364" s="6"/>
      <c r="AV364" s="4"/>
      <c r="AW364" s="6"/>
      <c r="AX364" s="6"/>
      <c r="AY364" s="6"/>
      <c r="AZ364" s="6"/>
      <c r="BA364" s="6"/>
      <c r="BB364" s="6"/>
      <c r="BC364" s="4"/>
      <c r="BD364" s="6"/>
      <c r="BE364" s="6"/>
      <c r="BF364" s="7"/>
      <c r="BJ364" s="50"/>
      <c r="BL364" s="7"/>
      <c r="BN364" s="50"/>
      <c r="BP364" s="50"/>
      <c r="BR364" s="50"/>
      <c r="BT364" s="50"/>
      <c r="BV364" s="50"/>
    </row>
    <row r="365" spans="1:74" x14ac:dyDescent="0.25">
      <c r="A365" s="3"/>
      <c r="B365" s="3" t="s">
        <v>265</v>
      </c>
      <c r="C365" s="52" t="s">
        <v>1764</v>
      </c>
      <c r="D365" s="39">
        <v>45854</v>
      </c>
      <c r="E365" s="54">
        <v>45983</v>
      </c>
      <c r="F365" s="3" t="s">
        <v>1747</v>
      </c>
      <c r="G365" s="2" t="s">
        <v>54</v>
      </c>
      <c r="H365" s="6">
        <v>16</v>
      </c>
      <c r="J365" s="6">
        <v>25</v>
      </c>
      <c r="L365" s="6">
        <v>12</v>
      </c>
      <c r="N365" s="6">
        <v>9</v>
      </c>
      <c r="P365" s="6">
        <v>31</v>
      </c>
      <c r="R365" s="6"/>
      <c r="T365" s="6"/>
      <c r="V365" s="117">
        <f t="shared" si="304"/>
        <v>-9</v>
      </c>
      <c r="X365" s="8">
        <f t="shared" si="401"/>
        <v>6</v>
      </c>
      <c r="Y365" s="3" t="s">
        <v>842</v>
      </c>
      <c r="AA365" s="119" t="str">
        <f t="shared" si="402"/>
        <v>Reform</v>
      </c>
      <c r="AB365" t="s">
        <v>1152</v>
      </c>
      <c r="AC365" s="6"/>
      <c r="AD365" s="6"/>
      <c r="AE365" s="6"/>
      <c r="AG365" s="6"/>
      <c r="AH365" s="6"/>
      <c r="AJ365" s="6"/>
      <c r="AK365" s="6"/>
      <c r="AM365" s="6"/>
      <c r="AN365" s="6"/>
      <c r="AP365" s="6"/>
      <c r="AQ365" s="6"/>
      <c r="AS365" s="6"/>
      <c r="AT365" s="6"/>
      <c r="AV365" s="4"/>
      <c r="AW365" s="6"/>
      <c r="AX365" s="6"/>
      <c r="AY365" s="6"/>
      <c r="AZ365" s="6"/>
      <c r="BA365" s="6"/>
      <c r="BB365" s="6"/>
      <c r="BC365" s="4"/>
      <c r="BD365" s="6"/>
      <c r="BE365" s="6"/>
      <c r="BF365" s="7"/>
      <c r="BI365">
        <v>14</v>
      </c>
      <c r="BJ365" s="50"/>
      <c r="BK365">
        <v>161</v>
      </c>
      <c r="BL365" s="7"/>
      <c r="BM365">
        <v>63</v>
      </c>
      <c r="BN365" s="50"/>
      <c r="BO365">
        <v>3</v>
      </c>
      <c r="BP365" s="50"/>
      <c r="BQ365">
        <v>348</v>
      </c>
      <c r="BR365" s="50"/>
      <c r="BS365">
        <v>37</v>
      </c>
      <c r="BT365" s="50"/>
      <c r="BU365">
        <v>4</v>
      </c>
      <c r="BV365" s="50"/>
    </row>
    <row r="366" spans="1:74" x14ac:dyDescent="0.25">
      <c r="A366" s="3"/>
      <c r="B366" s="3" t="s">
        <v>265</v>
      </c>
      <c r="C366" s="9" t="s">
        <v>596</v>
      </c>
      <c r="D366" s="39">
        <v>45855</v>
      </c>
      <c r="E366" s="3"/>
      <c r="F366" t="s">
        <v>1173</v>
      </c>
      <c r="H366" s="6">
        <v>17</v>
      </c>
      <c r="I366" s="7">
        <v>-7</v>
      </c>
      <c r="J366" s="6">
        <v>23</v>
      </c>
      <c r="K366" s="7">
        <v>-3</v>
      </c>
      <c r="L366" s="6">
        <v>14</v>
      </c>
      <c r="M366" s="7">
        <v>0</v>
      </c>
      <c r="N366" s="6">
        <v>9</v>
      </c>
      <c r="O366" s="7">
        <v>2</v>
      </c>
      <c r="P366" s="6">
        <v>29</v>
      </c>
      <c r="Q366" s="7">
        <v>6</v>
      </c>
      <c r="R366" s="6"/>
      <c r="T366" s="6"/>
      <c r="V366" s="86">
        <f>H366-J366</f>
        <v>-6</v>
      </c>
      <c r="X366" s="8">
        <f t="shared" si="401"/>
        <v>6</v>
      </c>
      <c r="Y366" s="3" t="s">
        <v>842</v>
      </c>
      <c r="AA366" s="119" t="str">
        <f t="shared" si="402"/>
        <v>Reform</v>
      </c>
      <c r="AC366" s="6"/>
      <c r="AD366" s="6"/>
      <c r="AE366" s="6"/>
      <c r="AG366" s="6"/>
      <c r="AH366" s="6"/>
      <c r="AJ366" s="6"/>
      <c r="AK366" s="6"/>
      <c r="AM366" s="6"/>
      <c r="AN366" s="6"/>
      <c r="AP366" s="6"/>
      <c r="AQ366" s="6"/>
      <c r="AS366" s="6"/>
      <c r="AT366" s="6"/>
      <c r="AV366" s="4"/>
      <c r="AW366" s="6"/>
      <c r="AX366" s="6"/>
      <c r="AY366" s="6"/>
      <c r="AZ366" s="6"/>
      <c r="BA366" s="6"/>
      <c r="BB366" s="6"/>
      <c r="BC366" s="4"/>
      <c r="BD366" s="6"/>
      <c r="BE366" s="6"/>
      <c r="BF366" s="7"/>
      <c r="BJ366" s="50"/>
      <c r="BL366" s="7"/>
      <c r="BN366" s="50"/>
      <c r="BP366" s="50"/>
      <c r="BR366" s="50"/>
      <c r="BT366" s="50"/>
      <c r="BV366" s="50"/>
    </row>
    <row r="367" spans="1:74" x14ac:dyDescent="0.25">
      <c r="A367" s="3"/>
      <c r="B367" s="3" t="s">
        <v>265</v>
      </c>
      <c r="C367" s="9" t="s">
        <v>437</v>
      </c>
      <c r="D367" s="39">
        <v>45856</v>
      </c>
      <c r="E367" s="3">
        <v>23</v>
      </c>
      <c r="F367" t="s">
        <v>1198</v>
      </c>
      <c r="H367" s="6">
        <v>21</v>
      </c>
      <c r="I367" s="7">
        <v>1</v>
      </c>
      <c r="J367" s="6">
        <v>22</v>
      </c>
      <c r="K367" s="7">
        <v>-2</v>
      </c>
      <c r="L367" s="6">
        <v>15</v>
      </c>
      <c r="M367" s="7">
        <v>2</v>
      </c>
      <c r="N367" s="6">
        <v>8</v>
      </c>
      <c r="O367" s="7">
        <v>-1</v>
      </c>
      <c r="P367" s="6">
        <v>29</v>
      </c>
      <c r="Q367" s="7">
        <v>2</v>
      </c>
      <c r="R367" s="6"/>
      <c r="T367" s="6"/>
      <c r="V367" s="86">
        <f>H367-J367</f>
        <v>-1</v>
      </c>
      <c r="W367" s="7">
        <v>3</v>
      </c>
      <c r="X367" s="8">
        <f t="shared" si="401"/>
        <v>7</v>
      </c>
      <c r="Y367" s="3" t="s">
        <v>842</v>
      </c>
      <c r="AA367" s="119" t="str">
        <f t="shared" si="402"/>
        <v>Reform</v>
      </c>
      <c r="AC367" s="6"/>
      <c r="AD367" s="6">
        <v>17</v>
      </c>
      <c r="AE367" s="6">
        <v>38</v>
      </c>
      <c r="AF367" s="7">
        <f t="shared" ref="AF367" si="403">AD367-AE367</f>
        <v>-21</v>
      </c>
      <c r="AG367" s="6">
        <v>19</v>
      </c>
      <c r="AH367" s="6">
        <v>62</v>
      </c>
      <c r="AI367" s="7">
        <f t="shared" ref="AI367" si="404">AG367-AH367</f>
        <v>-43</v>
      </c>
      <c r="AJ367" s="6">
        <v>17</v>
      </c>
      <c r="AK367" s="6">
        <v>26</v>
      </c>
      <c r="AL367" s="7">
        <f t="shared" ref="AL367" si="405">AJ367-AK367</f>
        <v>-9</v>
      </c>
      <c r="AM367" s="6">
        <v>33</v>
      </c>
      <c r="AN367" s="6">
        <v>39</v>
      </c>
      <c r="AO367" s="7">
        <f t="shared" ref="AO367" si="406">AM367-AN367</f>
        <v>-6</v>
      </c>
      <c r="AP367" s="6"/>
      <c r="AQ367" s="6"/>
      <c r="AS367" s="6"/>
      <c r="AT367" s="6"/>
      <c r="AV367" s="4" t="s">
        <v>1211</v>
      </c>
      <c r="AW367" s="6">
        <v>10</v>
      </c>
      <c r="AX367" s="6">
        <v>22</v>
      </c>
      <c r="AY367" s="6"/>
      <c r="AZ367" s="6"/>
      <c r="BA367" s="6"/>
      <c r="BB367" s="6">
        <v>27</v>
      </c>
      <c r="BC367" s="4" t="s">
        <v>1303</v>
      </c>
      <c r="BD367" s="6"/>
      <c r="BE367" s="6"/>
      <c r="BF367" s="7"/>
      <c r="BJ367" s="50"/>
      <c r="BL367" s="7"/>
      <c r="BN367" s="50"/>
      <c r="BP367" s="50"/>
      <c r="BR367" s="50"/>
      <c r="BT367" s="50"/>
      <c r="BV367" s="50"/>
    </row>
    <row r="368" spans="1:74" x14ac:dyDescent="0.25">
      <c r="A368" s="3"/>
      <c r="B368" s="3" t="s">
        <v>265</v>
      </c>
      <c r="C368" s="9" t="s">
        <v>597</v>
      </c>
      <c r="D368" s="39">
        <v>45857</v>
      </c>
      <c r="E368" s="3">
        <v>22</v>
      </c>
      <c r="F368" t="s">
        <v>821</v>
      </c>
      <c r="H368" s="6"/>
      <c r="J368" s="6"/>
      <c r="L368" s="6"/>
      <c r="N368" s="6"/>
      <c r="P368" s="6"/>
      <c r="R368" s="6"/>
      <c r="T368" s="6"/>
      <c r="V368" s="6"/>
      <c r="Y368" s="3" t="s">
        <v>842</v>
      </c>
      <c r="AC368" s="6"/>
      <c r="AD368" s="6"/>
      <c r="AE368" s="6"/>
      <c r="AG368" s="6"/>
      <c r="AH368" s="6"/>
      <c r="AJ368" s="6"/>
      <c r="AK368" s="6"/>
      <c r="AM368" s="6"/>
      <c r="AN368" s="6"/>
      <c r="AP368" s="6"/>
      <c r="AQ368" s="6"/>
      <c r="AS368" s="6"/>
      <c r="AT368" s="6"/>
      <c r="AV368" s="4"/>
      <c r="AW368" s="6"/>
      <c r="AX368" s="6"/>
      <c r="AY368" s="6"/>
      <c r="AZ368" s="6"/>
      <c r="BA368" s="6"/>
      <c r="BB368" s="6"/>
      <c r="BC368" s="4"/>
      <c r="BD368" s="6">
        <v>14</v>
      </c>
      <c r="BE368" s="6">
        <v>66</v>
      </c>
      <c r="BF368" s="7">
        <f>BD368-BE368</f>
        <v>-52</v>
      </c>
      <c r="BG368" s="4" t="s">
        <v>871</v>
      </c>
      <c r="BJ368" s="50"/>
      <c r="BL368" s="7"/>
      <c r="BN368" s="50"/>
      <c r="BP368" s="50"/>
      <c r="BR368" s="50"/>
      <c r="BT368" s="50"/>
      <c r="BV368" s="50"/>
    </row>
    <row r="369" spans="1:74" x14ac:dyDescent="0.25">
      <c r="A369" s="3"/>
      <c r="B369" s="3" t="s">
        <v>265</v>
      </c>
      <c r="C369" s="9" t="s">
        <v>598</v>
      </c>
      <c r="D369" s="39">
        <v>45858</v>
      </c>
      <c r="E369" s="3">
        <v>22</v>
      </c>
      <c r="F369" t="s">
        <v>821</v>
      </c>
      <c r="G369" s="2" t="s">
        <v>1119</v>
      </c>
      <c r="H369" s="6">
        <v>17</v>
      </c>
      <c r="I369" s="7">
        <v>0</v>
      </c>
      <c r="J369" s="6">
        <v>23</v>
      </c>
      <c r="K369" s="7">
        <v>1</v>
      </c>
      <c r="L369" s="6">
        <v>15</v>
      </c>
      <c r="M369" s="7">
        <v>-1</v>
      </c>
      <c r="N369" s="6">
        <v>11</v>
      </c>
      <c r="O369" s="7">
        <v>-1</v>
      </c>
      <c r="P369" s="6">
        <v>27</v>
      </c>
      <c r="Q369" s="7">
        <v>-1</v>
      </c>
      <c r="R369" s="6"/>
      <c r="T369" s="6"/>
      <c r="V369" s="86">
        <f t="shared" si="304"/>
        <v>-6</v>
      </c>
      <c r="W369" s="7">
        <v>-1</v>
      </c>
      <c r="X369" s="8">
        <f t="shared" ref="X369:X377" si="407">P369-J369</f>
        <v>4</v>
      </c>
      <c r="Y369" s="3" t="s">
        <v>842</v>
      </c>
      <c r="AA369" s="119" t="str">
        <f t="shared" ref="AA369:AA377" si="408">IF((H369=MAX(H369,J369,L369,N369,P369))+(J369=MAX(H369,J369,L369,N369,P369))+(L369=MAX(H369,J369,L369,N369,P369))+(N369=MAX(H369,J369,L369,N369,P369))+(P369=MAX(H369,J369,L369,N369,P369))&gt;1,"",IF(H369=MAX(H369,J369,L369,N369,P369),H$1,IF(J369=MAX(H369,J369,L369,N369,P369),J$1,IF(L369=MAX(H369,J369,L369,N369,P369),L$1,IF(N369=MAX(H369,J369,L369,N369,P369),N$1,P$1)))))</f>
        <v>Reform</v>
      </c>
      <c r="AC369" s="6"/>
      <c r="AD369" s="6"/>
      <c r="AE369" s="6"/>
      <c r="AG369" s="6"/>
      <c r="AH369" s="6"/>
      <c r="AJ369" s="6"/>
      <c r="AK369" s="6"/>
      <c r="AM369" s="6"/>
      <c r="AN369" s="6"/>
      <c r="AP369" s="6"/>
      <c r="AQ369" s="6"/>
      <c r="AS369" s="6"/>
      <c r="AT369" s="6"/>
      <c r="AV369" s="4"/>
      <c r="AW369" s="6"/>
      <c r="AX369" s="6"/>
      <c r="AY369" s="6"/>
      <c r="AZ369" s="6"/>
      <c r="BA369" s="6"/>
      <c r="BB369" s="6"/>
      <c r="BC369" s="4"/>
      <c r="BD369" s="6"/>
      <c r="BE369" s="6"/>
      <c r="BF369" s="7"/>
      <c r="BJ369" s="50"/>
      <c r="BL369" s="7"/>
      <c r="BN369" s="50"/>
      <c r="BP369" s="50"/>
      <c r="BR369" s="50"/>
      <c r="BT369" s="50"/>
      <c r="BV369" s="50"/>
    </row>
    <row r="370" spans="1:74" x14ac:dyDescent="0.25">
      <c r="A370" s="3"/>
      <c r="B370" s="3" t="s">
        <v>265</v>
      </c>
      <c r="C370" s="9" t="s">
        <v>628</v>
      </c>
      <c r="D370" s="39">
        <v>45861</v>
      </c>
      <c r="E370" s="3">
        <v>24</v>
      </c>
      <c r="F370" t="s">
        <v>1263</v>
      </c>
      <c r="H370" s="6">
        <v>16</v>
      </c>
      <c r="I370" s="7">
        <v>-1</v>
      </c>
      <c r="J370" s="6">
        <v>20</v>
      </c>
      <c r="K370" s="7">
        <v>0</v>
      </c>
      <c r="L370" s="6">
        <v>14</v>
      </c>
      <c r="M370" s="7">
        <v>1</v>
      </c>
      <c r="N370" s="6">
        <v>10</v>
      </c>
      <c r="O370" s="7">
        <v>-2</v>
      </c>
      <c r="P370" s="6">
        <v>34</v>
      </c>
      <c r="Q370" s="7">
        <v>4</v>
      </c>
      <c r="R370" s="6"/>
      <c r="T370" s="6"/>
      <c r="V370" s="86">
        <f t="shared" si="304"/>
        <v>-4</v>
      </c>
      <c r="W370" s="7">
        <v>-1</v>
      </c>
      <c r="X370" s="8">
        <f t="shared" si="407"/>
        <v>14</v>
      </c>
      <c r="Y370" s="3" t="s">
        <v>842</v>
      </c>
      <c r="AA370" s="119" t="str">
        <f t="shared" si="408"/>
        <v>Reform</v>
      </c>
      <c r="AC370" s="6"/>
      <c r="AD370" s="6"/>
      <c r="AE370" s="6"/>
      <c r="AG370" s="6"/>
      <c r="AH370" s="6"/>
      <c r="AJ370" s="6"/>
      <c r="AK370" s="6"/>
      <c r="AM370" s="6"/>
      <c r="AN370" s="6"/>
      <c r="AP370" s="6"/>
      <c r="AQ370" s="6"/>
      <c r="AS370" s="6"/>
      <c r="AT370" s="6"/>
      <c r="AV370" s="4"/>
      <c r="AW370" s="6"/>
      <c r="AX370" s="6"/>
      <c r="AY370" s="6"/>
      <c r="AZ370" s="6"/>
      <c r="BA370" s="6"/>
      <c r="BB370" s="6"/>
      <c r="BC370" s="4"/>
      <c r="BD370" s="6"/>
      <c r="BE370" s="6"/>
      <c r="BF370" s="7"/>
      <c r="BJ370" s="50"/>
      <c r="BL370" s="7"/>
      <c r="BN370" s="50"/>
      <c r="BP370" s="50"/>
      <c r="BR370" s="50"/>
      <c r="BT370" s="50"/>
      <c r="BV370" s="50"/>
    </row>
    <row r="371" spans="1:74" x14ac:dyDescent="0.25">
      <c r="A371" s="3"/>
      <c r="B371" s="3" t="s">
        <v>265</v>
      </c>
      <c r="C371" s="9" t="s">
        <v>600</v>
      </c>
      <c r="D371" s="39">
        <v>45861</v>
      </c>
      <c r="E371" s="3">
        <v>27</v>
      </c>
      <c r="F371" t="s">
        <v>903</v>
      </c>
      <c r="G371" s="2" t="s">
        <v>138</v>
      </c>
      <c r="H371" s="6">
        <v>17</v>
      </c>
      <c r="I371" s="7">
        <v>-1</v>
      </c>
      <c r="J371" s="6">
        <v>25</v>
      </c>
      <c r="K371" s="7">
        <v>1</v>
      </c>
      <c r="L371" s="6">
        <v>13</v>
      </c>
      <c r="M371" s="7">
        <v>0</v>
      </c>
      <c r="N371" s="6">
        <v>8</v>
      </c>
      <c r="O371" s="7">
        <v>-1</v>
      </c>
      <c r="P371" s="6">
        <v>32</v>
      </c>
      <c r="Q371" s="7">
        <v>3</v>
      </c>
      <c r="R371" s="6"/>
      <c r="T371" s="6"/>
      <c r="V371" s="86">
        <f t="shared" si="304"/>
        <v>-8</v>
      </c>
      <c r="W371" s="7">
        <v>-2</v>
      </c>
      <c r="X371" s="8">
        <f t="shared" si="407"/>
        <v>7</v>
      </c>
      <c r="Y371" s="3" t="s">
        <v>842</v>
      </c>
      <c r="AA371" s="119" t="str">
        <f t="shared" si="408"/>
        <v>Reform</v>
      </c>
      <c r="AC371" s="6"/>
      <c r="AD371" s="6">
        <v>16</v>
      </c>
      <c r="AE371" s="6">
        <v>39</v>
      </c>
      <c r="AF371" s="7">
        <f t="shared" ref="AF371:AF372" si="409">AD371-AE371</f>
        <v>-23</v>
      </c>
      <c r="AG371" s="6">
        <v>22</v>
      </c>
      <c r="AH371" s="6">
        <v>57</v>
      </c>
      <c r="AI371" s="7">
        <f t="shared" ref="AI371" si="410">AG371-AH371</f>
        <v>-35</v>
      </c>
      <c r="AJ371" s="6">
        <v>21</v>
      </c>
      <c r="AK371" s="6">
        <v>23</v>
      </c>
      <c r="AL371" s="7">
        <f t="shared" ref="AL371:AL372" si="411">AJ371-AK371</f>
        <v>-2</v>
      </c>
      <c r="AM371" s="6">
        <v>33</v>
      </c>
      <c r="AN371" s="6">
        <v>40</v>
      </c>
      <c r="AO371" s="7">
        <f t="shared" ref="AO371" si="412">AM371-AN371</f>
        <v>-7</v>
      </c>
      <c r="AP371" s="6"/>
      <c r="AQ371" s="6"/>
      <c r="AS371" s="6"/>
      <c r="AT371" s="6"/>
      <c r="AV371" s="4" t="s">
        <v>1127</v>
      </c>
      <c r="AW371" s="6">
        <v>12</v>
      </c>
      <c r="AX371" s="6">
        <v>25</v>
      </c>
      <c r="AY371" s="6"/>
      <c r="AZ371" s="6"/>
      <c r="BA371" s="6"/>
      <c r="BB371" s="6"/>
      <c r="BC371" s="4" t="s">
        <v>1035</v>
      </c>
      <c r="BD371" s="6"/>
      <c r="BE371" s="6"/>
      <c r="BF371" s="7"/>
      <c r="BJ371" s="50"/>
      <c r="BL371" s="7"/>
      <c r="BN371" s="50"/>
      <c r="BP371" s="50"/>
      <c r="BR371" s="50"/>
      <c r="BT371" s="50"/>
      <c r="BV371" s="50"/>
    </row>
    <row r="372" spans="1:74" x14ac:dyDescent="0.25">
      <c r="A372" s="3"/>
      <c r="B372" s="3" t="s">
        <v>265</v>
      </c>
      <c r="C372" s="9" t="s">
        <v>681</v>
      </c>
      <c r="D372" s="39">
        <v>45864</v>
      </c>
      <c r="E372" s="3">
        <v>30</v>
      </c>
      <c r="F372" t="s">
        <v>1198</v>
      </c>
      <c r="H372" s="6">
        <v>20</v>
      </c>
      <c r="I372" s="7">
        <v>-1</v>
      </c>
      <c r="J372" s="6">
        <v>23</v>
      </c>
      <c r="K372" s="7">
        <v>1</v>
      </c>
      <c r="L372" s="6">
        <v>13</v>
      </c>
      <c r="M372" s="7">
        <v>-2</v>
      </c>
      <c r="N372" s="6">
        <v>7</v>
      </c>
      <c r="O372" s="7">
        <v>-1</v>
      </c>
      <c r="P372" s="6">
        <v>29</v>
      </c>
      <c r="Q372" s="7">
        <v>0</v>
      </c>
      <c r="R372" s="6"/>
      <c r="T372" s="6"/>
      <c r="V372" s="86">
        <f t="shared" si="304"/>
        <v>-3</v>
      </c>
      <c r="W372" s="7">
        <v>-2</v>
      </c>
      <c r="X372" s="8">
        <f t="shared" si="407"/>
        <v>6</v>
      </c>
      <c r="Y372" s="3" t="s">
        <v>842</v>
      </c>
      <c r="AA372" s="119" t="str">
        <f t="shared" si="408"/>
        <v>Reform</v>
      </c>
      <c r="AC372" s="6"/>
      <c r="AD372" s="6">
        <v>15</v>
      </c>
      <c r="AE372" s="6">
        <v>43</v>
      </c>
      <c r="AF372" s="7">
        <f t="shared" si="409"/>
        <v>-28</v>
      </c>
      <c r="AG372" s="6">
        <v>20</v>
      </c>
      <c r="AH372" s="6">
        <v>61</v>
      </c>
      <c r="AI372" s="7">
        <v>-40</v>
      </c>
      <c r="AJ372" s="6">
        <v>19</v>
      </c>
      <c r="AK372" s="6">
        <v>27</v>
      </c>
      <c r="AL372" s="7">
        <f t="shared" si="411"/>
        <v>-8</v>
      </c>
      <c r="AM372" s="6">
        <v>30</v>
      </c>
      <c r="AN372" s="6">
        <v>41</v>
      </c>
      <c r="AO372" s="7">
        <v>-10</v>
      </c>
      <c r="AP372" s="6"/>
      <c r="AQ372" s="6"/>
      <c r="AS372" s="6"/>
      <c r="AT372" s="6"/>
      <c r="AV372" s="4" t="s">
        <v>1211</v>
      </c>
      <c r="AW372" s="6"/>
      <c r="AX372" s="6"/>
      <c r="AY372" s="6"/>
      <c r="AZ372" s="6"/>
      <c r="BA372" s="6"/>
      <c r="BB372" s="6"/>
      <c r="BC372" s="4"/>
      <c r="BD372" s="6"/>
      <c r="BE372" s="6"/>
      <c r="BF372" s="7"/>
      <c r="BJ372" s="50"/>
      <c r="BL372" s="7"/>
      <c r="BN372" s="50"/>
      <c r="BP372" s="50"/>
      <c r="BR372" s="50"/>
      <c r="BT372" s="50"/>
      <c r="BV372" s="50"/>
    </row>
    <row r="373" spans="1:74" x14ac:dyDescent="0.25">
      <c r="A373" s="3"/>
      <c r="B373" s="3" t="s">
        <v>265</v>
      </c>
      <c r="C373" s="9" t="s">
        <v>602</v>
      </c>
      <c r="D373" s="39">
        <v>45865</v>
      </c>
      <c r="E373" s="3">
        <v>29</v>
      </c>
      <c r="F373" t="s">
        <v>821</v>
      </c>
      <c r="G373" s="2" t="s">
        <v>1119</v>
      </c>
      <c r="H373" s="6">
        <v>17</v>
      </c>
      <c r="I373" s="7">
        <v>0</v>
      </c>
      <c r="J373" s="6">
        <v>22</v>
      </c>
      <c r="K373" s="7">
        <v>-1</v>
      </c>
      <c r="L373" s="6">
        <v>14</v>
      </c>
      <c r="M373" s="7">
        <v>-1</v>
      </c>
      <c r="N373" s="6">
        <v>11</v>
      </c>
      <c r="O373" s="7">
        <v>0</v>
      </c>
      <c r="P373" s="6">
        <v>29</v>
      </c>
      <c r="Q373" s="7">
        <v>2</v>
      </c>
      <c r="R373" s="6"/>
      <c r="T373" s="6"/>
      <c r="V373" s="86">
        <f t="shared" si="304"/>
        <v>-5</v>
      </c>
      <c r="W373" s="7">
        <v>1</v>
      </c>
      <c r="X373" s="8">
        <f t="shared" si="407"/>
        <v>7</v>
      </c>
      <c r="Y373" s="3" t="s">
        <v>842</v>
      </c>
      <c r="AA373" s="119" t="str">
        <f t="shared" si="408"/>
        <v>Reform</v>
      </c>
      <c r="AC373" s="6"/>
      <c r="AD373" s="6"/>
      <c r="AE373" s="6"/>
      <c r="AG373" s="6"/>
      <c r="AH373" s="6"/>
      <c r="AJ373" s="6"/>
      <c r="AK373" s="6"/>
      <c r="AM373" s="6"/>
      <c r="AN373" s="6"/>
      <c r="AP373" s="6"/>
      <c r="AQ373" s="6"/>
      <c r="AS373" s="6"/>
      <c r="AT373" s="6"/>
      <c r="AV373" s="4"/>
      <c r="AW373" s="6"/>
      <c r="AX373" s="6"/>
      <c r="AY373" s="6"/>
      <c r="AZ373" s="6"/>
      <c r="BA373" s="6"/>
      <c r="BB373" s="6"/>
      <c r="BC373" s="4"/>
      <c r="BD373" s="6"/>
      <c r="BE373" s="6"/>
      <c r="BF373" s="7"/>
      <c r="BJ373" s="50"/>
      <c r="BL373" s="7"/>
      <c r="BN373" s="50"/>
      <c r="BP373" s="50"/>
      <c r="BR373" s="50"/>
      <c r="BT373" s="50"/>
      <c r="BV373" s="50"/>
    </row>
    <row r="374" spans="1:74" x14ac:dyDescent="0.25">
      <c r="A374" s="3"/>
      <c r="B374" s="3" t="s">
        <v>265</v>
      </c>
      <c r="C374" s="9" t="s">
        <v>702</v>
      </c>
      <c r="D374" s="39">
        <v>45867</v>
      </c>
      <c r="E374" s="3">
        <v>1</v>
      </c>
      <c r="F374" t="s">
        <v>1019</v>
      </c>
      <c r="G374" s="2" t="s">
        <v>202</v>
      </c>
      <c r="H374" s="6">
        <v>18</v>
      </c>
      <c r="I374" s="7">
        <v>-1</v>
      </c>
      <c r="J374" s="6">
        <v>23</v>
      </c>
      <c r="K374" s="7">
        <v>-4</v>
      </c>
      <c r="L374" s="6">
        <v>13</v>
      </c>
      <c r="M374" s="7">
        <v>1</v>
      </c>
      <c r="N374" s="6">
        <v>8</v>
      </c>
      <c r="O374" s="7">
        <v>1</v>
      </c>
      <c r="P374" s="6">
        <v>32</v>
      </c>
      <c r="Q374" s="7">
        <v>2</v>
      </c>
      <c r="R374" s="6"/>
      <c r="T374" s="6"/>
      <c r="V374" s="86">
        <f t="shared" si="304"/>
        <v>-5</v>
      </c>
      <c r="W374" s="7">
        <v>3</v>
      </c>
      <c r="X374" s="8">
        <f t="shared" si="407"/>
        <v>9</v>
      </c>
      <c r="Y374" s="3" t="s">
        <v>842</v>
      </c>
      <c r="AA374" s="119" t="str">
        <f t="shared" si="408"/>
        <v>Reform</v>
      </c>
      <c r="AC374" s="6"/>
      <c r="AD374" s="6">
        <v>21</v>
      </c>
      <c r="AE374" s="6">
        <v>29</v>
      </c>
      <c r="AF374" s="7">
        <v>-9</v>
      </c>
      <c r="AG374" s="6">
        <v>20</v>
      </c>
      <c r="AH374" s="6">
        <v>56</v>
      </c>
      <c r="AI374" s="7">
        <f>AG374-AH374</f>
        <v>-36</v>
      </c>
      <c r="AJ374" s="6">
        <v>22</v>
      </c>
      <c r="AK374" s="6">
        <v>16</v>
      </c>
      <c r="AL374" s="7">
        <f>AJ374-AK374</f>
        <v>6</v>
      </c>
      <c r="AM374" s="6">
        <v>36</v>
      </c>
      <c r="AN374" s="6">
        <v>30</v>
      </c>
      <c r="AO374" s="7">
        <v>5</v>
      </c>
      <c r="AP374" s="6"/>
      <c r="AQ374" s="6"/>
      <c r="AS374" s="6"/>
      <c r="AT374" s="6"/>
      <c r="AV374" s="4" t="s">
        <v>1087</v>
      </c>
      <c r="AW374" s="6"/>
      <c r="AX374" s="6"/>
      <c r="AY374" s="6"/>
      <c r="AZ374" s="6"/>
      <c r="BA374" s="6"/>
      <c r="BB374" s="6"/>
      <c r="BC374" s="4"/>
      <c r="BD374" s="6"/>
      <c r="BE374" s="6"/>
      <c r="BF374" s="7"/>
      <c r="BJ374" s="50"/>
      <c r="BL374" s="7"/>
      <c r="BN374" s="50"/>
      <c r="BP374" s="50"/>
      <c r="BR374" s="50"/>
      <c r="BT374" s="50"/>
      <c r="BV374" s="50"/>
    </row>
    <row r="375" spans="1:74" x14ac:dyDescent="0.25">
      <c r="A375" s="3"/>
      <c r="B375" s="3" t="s">
        <v>265</v>
      </c>
      <c r="C375" s="9" t="s">
        <v>626</v>
      </c>
      <c r="D375" s="39">
        <v>45868</v>
      </c>
      <c r="E375" s="3">
        <v>31</v>
      </c>
      <c r="F375" t="s">
        <v>1263</v>
      </c>
      <c r="H375" s="6">
        <v>17</v>
      </c>
      <c r="I375" s="7">
        <v>1</v>
      </c>
      <c r="J375" s="6">
        <v>20</v>
      </c>
      <c r="K375" s="7">
        <v>0</v>
      </c>
      <c r="L375" s="6">
        <v>13</v>
      </c>
      <c r="M375" s="7">
        <v>-1</v>
      </c>
      <c r="N375" s="6">
        <v>10</v>
      </c>
      <c r="O375" s="7">
        <v>1</v>
      </c>
      <c r="P375" s="6">
        <v>30</v>
      </c>
      <c r="Q375" s="7">
        <v>-4</v>
      </c>
      <c r="R375" s="6"/>
      <c r="T375" s="6"/>
      <c r="V375" s="86">
        <f t="shared" si="304"/>
        <v>-3</v>
      </c>
      <c r="W375" s="7">
        <v>1</v>
      </c>
      <c r="X375" s="8">
        <f t="shared" si="407"/>
        <v>10</v>
      </c>
      <c r="Y375" s="3" t="s">
        <v>842</v>
      </c>
      <c r="AA375" s="119" t="str">
        <f t="shared" si="408"/>
        <v>Reform</v>
      </c>
      <c r="AC375" s="6"/>
      <c r="AD375" s="6"/>
      <c r="AE375" s="6"/>
      <c r="AG375" s="6"/>
      <c r="AH375" s="6"/>
      <c r="AJ375" s="6"/>
      <c r="AK375" s="6"/>
      <c r="AM375" s="6"/>
      <c r="AN375" s="6"/>
      <c r="AP375" s="6"/>
      <c r="AQ375" s="6"/>
      <c r="AS375" s="6"/>
      <c r="AT375" s="6"/>
      <c r="AV375" s="4"/>
      <c r="AW375" s="6"/>
      <c r="AX375" s="6"/>
      <c r="AY375" s="6"/>
      <c r="AZ375" s="6"/>
      <c r="BA375" s="6"/>
      <c r="BB375" s="6"/>
      <c r="BC375" s="4"/>
      <c r="BD375" s="6"/>
      <c r="BE375" s="6"/>
      <c r="BF375" s="7"/>
      <c r="BJ375" s="50"/>
      <c r="BL375" s="7"/>
      <c r="BN375" s="50"/>
      <c r="BP375" s="50"/>
      <c r="BR375" s="50"/>
      <c r="BT375" s="50"/>
      <c r="BV375" s="50"/>
    </row>
    <row r="376" spans="1:74" x14ac:dyDescent="0.25">
      <c r="A376" s="3"/>
      <c r="B376" s="3" t="s">
        <v>293</v>
      </c>
      <c r="C376" s="9" t="s">
        <v>315</v>
      </c>
      <c r="D376" s="39">
        <v>45870</v>
      </c>
      <c r="E376" s="3">
        <v>5</v>
      </c>
      <c r="F376" t="s">
        <v>1725</v>
      </c>
      <c r="G376" s="2" t="s">
        <v>1726</v>
      </c>
      <c r="H376" s="6">
        <v>18</v>
      </c>
      <c r="I376" s="7">
        <v>-1</v>
      </c>
      <c r="J376" s="6">
        <v>22</v>
      </c>
      <c r="K376" s="7">
        <v>-1</v>
      </c>
      <c r="L376" s="6">
        <v>14</v>
      </c>
      <c r="M376" s="7">
        <v>-2</v>
      </c>
      <c r="N376" s="6">
        <v>6</v>
      </c>
      <c r="O376" s="7">
        <v>0</v>
      </c>
      <c r="P376" s="6">
        <v>33</v>
      </c>
      <c r="Q376" s="7">
        <v>2</v>
      </c>
      <c r="R376" s="6"/>
      <c r="T376" s="6"/>
      <c r="V376" s="86">
        <f t="shared" si="304"/>
        <v>-4</v>
      </c>
      <c r="W376" s="7">
        <v>0</v>
      </c>
      <c r="X376" s="8">
        <f t="shared" si="407"/>
        <v>11</v>
      </c>
      <c r="Y376" s="3" t="s">
        <v>842</v>
      </c>
      <c r="AA376" s="119" t="str">
        <f t="shared" si="408"/>
        <v>Reform</v>
      </c>
      <c r="AC376" s="6"/>
      <c r="AD376" s="6">
        <v>24</v>
      </c>
      <c r="AE376" s="6">
        <v>35</v>
      </c>
      <c r="AF376" s="7">
        <f>AD376-AE376</f>
        <v>-11</v>
      </c>
      <c r="AG376" s="6">
        <v>23</v>
      </c>
      <c r="AH376" s="6">
        <v>60</v>
      </c>
      <c r="AI376" s="7">
        <f>AG376-AH376</f>
        <v>-37</v>
      </c>
      <c r="AJ376" s="6">
        <v>23</v>
      </c>
      <c r="AK376" s="6">
        <v>27</v>
      </c>
      <c r="AL376" s="7">
        <v>-5</v>
      </c>
      <c r="AM376" s="6">
        <v>37</v>
      </c>
      <c r="AN376" s="6">
        <v>41</v>
      </c>
      <c r="AO376" s="7">
        <f>AM376-AN376</f>
        <v>-4</v>
      </c>
      <c r="AP376" s="6"/>
      <c r="AQ376" s="6"/>
      <c r="AS376" s="6"/>
      <c r="AT376" s="6"/>
      <c r="AV376" s="4" t="s">
        <v>1727</v>
      </c>
      <c r="AW376" s="6">
        <v>37</v>
      </c>
      <c r="AX376" s="6">
        <v>34</v>
      </c>
      <c r="AY376" s="6"/>
      <c r="AZ376" s="6"/>
      <c r="BA376" s="6"/>
      <c r="BB376" s="6"/>
      <c r="BC376" s="4" t="s">
        <v>1728</v>
      </c>
      <c r="BD376" s="6"/>
      <c r="BE376" s="6"/>
      <c r="BF376" s="7"/>
      <c r="BJ376" s="50"/>
      <c r="BL376" s="7"/>
      <c r="BN376" s="50"/>
      <c r="BP376" s="50"/>
      <c r="BR376" s="50"/>
      <c r="BT376" s="50"/>
      <c r="BV376" s="50"/>
    </row>
    <row r="377" spans="1:74" x14ac:dyDescent="0.25">
      <c r="A377" s="3"/>
      <c r="B377" s="3" t="s">
        <v>293</v>
      </c>
      <c r="C377" s="9" t="s">
        <v>315</v>
      </c>
      <c r="D377" s="39">
        <v>45870</v>
      </c>
      <c r="E377" s="3">
        <v>6</v>
      </c>
      <c r="F377" t="s">
        <v>1198</v>
      </c>
      <c r="H377" s="6">
        <v>18</v>
      </c>
      <c r="I377" s="7">
        <v>-2</v>
      </c>
      <c r="J377" s="6">
        <v>22</v>
      </c>
      <c r="K377" s="7">
        <v>1</v>
      </c>
      <c r="L377" s="6">
        <v>14</v>
      </c>
      <c r="M377" s="7">
        <v>1</v>
      </c>
      <c r="N377" s="6">
        <v>7</v>
      </c>
      <c r="O377" s="7">
        <v>0</v>
      </c>
      <c r="P377" s="6">
        <v>31</v>
      </c>
      <c r="Q377" s="7">
        <v>2</v>
      </c>
      <c r="R377" s="6"/>
      <c r="T377" s="6"/>
      <c r="V377" s="86">
        <f t="shared" si="304"/>
        <v>-4</v>
      </c>
      <c r="W377" s="7">
        <v>-1</v>
      </c>
      <c r="X377" s="8">
        <f t="shared" si="407"/>
        <v>9</v>
      </c>
      <c r="Y377" s="3" t="s">
        <v>842</v>
      </c>
      <c r="AA377" s="119" t="str">
        <f t="shared" si="408"/>
        <v>Reform</v>
      </c>
      <c r="AC377" s="6"/>
      <c r="AD377" s="6">
        <v>17</v>
      </c>
      <c r="AE377" s="6">
        <v>41</v>
      </c>
      <c r="AF377" s="7">
        <v>-25</v>
      </c>
      <c r="AG377" s="6">
        <v>19</v>
      </c>
      <c r="AH377" s="6">
        <v>62</v>
      </c>
      <c r="AI377" s="7">
        <v>-42</v>
      </c>
      <c r="AJ377" s="6">
        <v>18</v>
      </c>
      <c r="AK377" s="6">
        <v>26</v>
      </c>
      <c r="AL377" s="7">
        <f t="shared" ref="AL377" si="413">AJ377-AK377</f>
        <v>-8</v>
      </c>
      <c r="AM377" s="6">
        <v>32</v>
      </c>
      <c r="AN377" s="6">
        <v>39</v>
      </c>
      <c r="AO377" s="7">
        <f t="shared" ref="AO377" si="414">AM377-AN377</f>
        <v>-7</v>
      </c>
      <c r="AP377" s="6"/>
      <c r="AQ377" s="6"/>
      <c r="AS377" s="6"/>
      <c r="AT377" s="6"/>
      <c r="AV377" s="4" t="s">
        <v>1211</v>
      </c>
      <c r="AW377" s="6">
        <v>10</v>
      </c>
      <c r="AX377" s="6">
        <v>20</v>
      </c>
      <c r="AY377" s="6"/>
      <c r="AZ377" s="6"/>
      <c r="BA377" s="6"/>
      <c r="BB377" s="6">
        <v>26</v>
      </c>
      <c r="BC377" s="4" t="s">
        <v>1303</v>
      </c>
      <c r="BD377" s="6"/>
      <c r="BE377" s="6"/>
      <c r="BF377" s="7"/>
      <c r="BJ377" s="50"/>
      <c r="BL377" s="7"/>
      <c r="BN377" s="50"/>
      <c r="BP377" s="50"/>
      <c r="BR377" s="50"/>
      <c r="BT377" s="50"/>
      <c r="BV377" s="50"/>
    </row>
    <row r="378" spans="1:74" x14ac:dyDescent="0.25">
      <c r="A378" s="3"/>
      <c r="B378" s="3" t="s">
        <v>293</v>
      </c>
      <c r="C378" s="9" t="s">
        <v>697</v>
      </c>
      <c r="D378" s="39">
        <v>45871</v>
      </c>
      <c r="E378" s="3">
        <v>5</v>
      </c>
      <c r="F378" t="s">
        <v>821</v>
      </c>
      <c r="H378" s="6"/>
      <c r="J378" s="6"/>
      <c r="L378" s="6"/>
      <c r="N378" s="6"/>
      <c r="P378" s="6"/>
      <c r="R378" s="6"/>
      <c r="T378" s="6"/>
      <c r="V378" s="6"/>
      <c r="Y378" s="3" t="s">
        <v>842</v>
      </c>
      <c r="AC378" s="6"/>
      <c r="AD378" s="6"/>
      <c r="AE378" s="6"/>
      <c r="AG378" s="6"/>
      <c r="AH378" s="6"/>
      <c r="AJ378" s="6"/>
      <c r="AK378" s="6"/>
      <c r="AM378" s="6"/>
      <c r="AN378" s="6"/>
      <c r="AP378" s="6"/>
      <c r="AQ378" s="6"/>
      <c r="AS378" s="6"/>
      <c r="AT378" s="6"/>
      <c r="AV378" s="4"/>
      <c r="AW378" s="6"/>
      <c r="AX378" s="6"/>
      <c r="AY378" s="6"/>
      <c r="AZ378" s="6"/>
      <c r="BA378" s="6"/>
      <c r="BB378" s="6"/>
      <c r="BC378" s="4"/>
      <c r="BD378" s="6">
        <v>13</v>
      </c>
      <c r="BE378" s="6">
        <v>67</v>
      </c>
      <c r="BF378" s="7">
        <f>BD378-BE378</f>
        <v>-54</v>
      </c>
      <c r="BG378" s="4" t="s">
        <v>871</v>
      </c>
      <c r="BJ378" s="50"/>
      <c r="BL378" s="7"/>
      <c r="BN378" s="50"/>
      <c r="BP378" s="50"/>
      <c r="BR378" s="50"/>
      <c r="BT378" s="50"/>
      <c r="BV378" s="50"/>
    </row>
    <row r="379" spans="1:74" x14ac:dyDescent="0.25">
      <c r="A379" s="3"/>
      <c r="B379" s="3" t="s">
        <v>293</v>
      </c>
      <c r="C379" s="9" t="s">
        <v>583</v>
      </c>
      <c r="D379" s="39">
        <v>45872</v>
      </c>
      <c r="E379" s="54">
        <v>45910</v>
      </c>
      <c r="F379" t="s">
        <v>1263</v>
      </c>
      <c r="H379" s="6"/>
      <c r="J379" s="6"/>
      <c r="L379" s="6"/>
      <c r="N379" s="6"/>
      <c r="P379" s="6"/>
      <c r="R379" s="6"/>
      <c r="T379" s="6"/>
      <c r="V379" s="6"/>
      <c r="Y379" s="3" t="s">
        <v>842</v>
      </c>
      <c r="AC379" s="6"/>
      <c r="AD379" s="6">
        <v>7.7</v>
      </c>
      <c r="AE379" s="6">
        <v>47.5</v>
      </c>
      <c r="AF379" s="7">
        <f>AD379-AE379</f>
        <v>-39.799999999999997</v>
      </c>
      <c r="AG379" s="6">
        <v>9.8000000000000007</v>
      </c>
      <c r="AH379" s="6">
        <v>64.900000000000006</v>
      </c>
      <c r="AI379" s="7">
        <f>AG379-AH379</f>
        <v>-55.100000000000009</v>
      </c>
      <c r="AJ379" s="6">
        <v>16.600000000000001</v>
      </c>
      <c r="AK379" s="6">
        <v>26.2</v>
      </c>
      <c r="AL379" s="7">
        <f>AJ379-AK379</f>
        <v>-9.5999999999999979</v>
      </c>
      <c r="AM379" s="6">
        <v>34.799999999999997</v>
      </c>
      <c r="AN379" s="6">
        <v>35.1</v>
      </c>
      <c r="AO379" s="7">
        <f>AM379-AN379</f>
        <v>-0.30000000000000426</v>
      </c>
      <c r="AP379" s="6"/>
      <c r="AQ379" s="6"/>
      <c r="AS379" s="6"/>
      <c r="AT379" s="6"/>
      <c r="AV379" s="4" t="s">
        <v>1037</v>
      </c>
      <c r="AW379" s="6"/>
      <c r="AX379" s="6"/>
      <c r="AY379" s="6"/>
      <c r="AZ379" s="6"/>
      <c r="BA379" s="6"/>
      <c r="BB379" s="6"/>
      <c r="BC379" s="4"/>
      <c r="BD379" s="6"/>
      <c r="BE379" s="6"/>
      <c r="BF379" s="7"/>
      <c r="BG379" s="4"/>
      <c r="BJ379" s="50"/>
      <c r="BL379" s="7"/>
      <c r="BN379" s="50"/>
      <c r="BP379" s="50"/>
      <c r="BR379" s="50"/>
      <c r="BT379" s="50"/>
      <c r="BV379" s="50"/>
    </row>
    <row r="380" spans="1:74" x14ac:dyDescent="0.25">
      <c r="A380" s="3"/>
      <c r="B380" s="3" t="s">
        <v>293</v>
      </c>
      <c r="C380" s="9" t="s">
        <v>589</v>
      </c>
      <c r="D380" s="39">
        <v>45780</v>
      </c>
      <c r="E380" s="3">
        <v>5</v>
      </c>
      <c r="F380" t="s">
        <v>821</v>
      </c>
      <c r="G380" s="2" t="s">
        <v>1119</v>
      </c>
      <c r="H380" s="6">
        <v>17</v>
      </c>
      <c r="I380" s="7">
        <v>0</v>
      </c>
      <c r="J380" s="6">
        <v>21</v>
      </c>
      <c r="K380" s="7">
        <v>-1</v>
      </c>
      <c r="L380" s="6">
        <v>15</v>
      </c>
      <c r="M380" s="7">
        <v>1</v>
      </c>
      <c r="N380" s="6">
        <v>11</v>
      </c>
      <c r="O380" s="7">
        <v>0</v>
      </c>
      <c r="P380" s="6">
        <v>27</v>
      </c>
      <c r="Q380" s="7">
        <v>-2</v>
      </c>
      <c r="R380" s="6"/>
      <c r="T380" s="6"/>
      <c r="V380" s="86">
        <f t="shared" ref="V380:V387" si="415">H380-J380</f>
        <v>-4</v>
      </c>
      <c r="W380" s="7">
        <v>1</v>
      </c>
      <c r="X380" s="8">
        <f t="shared" ref="X380:X384" si="416">P380-J380</f>
        <v>6</v>
      </c>
      <c r="Y380" s="3" t="s">
        <v>842</v>
      </c>
      <c r="AA380" s="119" t="str">
        <f t="shared" ref="AA380:AA384" si="417">IF((H380=MAX(H380,J380,L380,N380,P380))+(J380=MAX(H380,J380,L380,N380,P380))+(L380=MAX(H380,J380,L380,N380,P380))+(N380=MAX(H380,J380,L380,N380,P380))+(P380=MAX(H380,J380,L380,N380,P380))&gt;1,"",IF(H380=MAX(H380,J380,L380,N380,P380),H$1,IF(J380=MAX(H380,J380,L380,N380,P380),J$1,IF(L380=MAX(H380,J380,L380,N380,P380),L$1,IF(N380=MAX(H380,J380,L380,N380,P380),N$1,P$1)))))</f>
        <v>Reform</v>
      </c>
      <c r="AC380" s="6"/>
      <c r="AD380" s="6"/>
      <c r="AE380" s="6"/>
      <c r="AG380" s="6"/>
      <c r="AH380" s="6"/>
      <c r="AJ380" s="6"/>
      <c r="AK380" s="6"/>
      <c r="AM380" s="6"/>
      <c r="AN380" s="6"/>
      <c r="AP380" s="6"/>
      <c r="AQ380" s="6"/>
      <c r="AS380" s="6"/>
      <c r="AT380" s="6"/>
      <c r="AV380" s="4"/>
      <c r="AW380" s="6"/>
      <c r="AX380" s="6"/>
      <c r="AY380" s="6"/>
      <c r="AZ380" s="6"/>
      <c r="BA380" s="6"/>
      <c r="BB380" s="6"/>
      <c r="BC380" s="4"/>
      <c r="BD380" s="6"/>
      <c r="BE380" s="6"/>
      <c r="BF380" s="7"/>
      <c r="BG380" s="4"/>
      <c r="BJ380" s="50"/>
      <c r="BL380" s="7"/>
      <c r="BN380" s="50"/>
      <c r="BP380" s="50"/>
      <c r="BR380" s="50"/>
      <c r="BT380" s="50"/>
      <c r="BV380" s="50"/>
    </row>
    <row r="381" spans="1:74" x14ac:dyDescent="0.25">
      <c r="A381" s="3"/>
      <c r="B381" s="3" t="s">
        <v>293</v>
      </c>
      <c r="C381" s="9" t="s">
        <v>636</v>
      </c>
      <c r="D381" s="39">
        <v>45875</v>
      </c>
      <c r="E381" s="3">
        <v>7</v>
      </c>
      <c r="F381" t="s">
        <v>1263</v>
      </c>
      <c r="H381" s="6">
        <v>16</v>
      </c>
      <c r="I381" s="7">
        <v>-1</v>
      </c>
      <c r="J381" s="6">
        <v>20</v>
      </c>
      <c r="K381" s="7">
        <v>0</v>
      </c>
      <c r="L381" s="6">
        <v>12</v>
      </c>
      <c r="M381" s="7">
        <v>-1</v>
      </c>
      <c r="N381" s="6">
        <v>9</v>
      </c>
      <c r="O381" s="7">
        <v>-1</v>
      </c>
      <c r="P381" s="6">
        <v>32</v>
      </c>
      <c r="Q381" s="7">
        <v>2</v>
      </c>
      <c r="R381" s="6"/>
      <c r="T381" s="6"/>
      <c r="V381" s="86">
        <f t="shared" si="415"/>
        <v>-4</v>
      </c>
      <c r="W381" s="7">
        <v>-1</v>
      </c>
      <c r="X381" s="8">
        <f t="shared" si="416"/>
        <v>12</v>
      </c>
      <c r="Y381" s="3" t="s">
        <v>842</v>
      </c>
      <c r="AA381" s="119" t="str">
        <f t="shared" si="417"/>
        <v>Reform</v>
      </c>
      <c r="AC381" s="6"/>
      <c r="AD381" s="6"/>
      <c r="AE381" s="6"/>
      <c r="AG381" s="6"/>
      <c r="AH381" s="6"/>
      <c r="AJ381" s="6"/>
      <c r="AK381" s="6"/>
      <c r="AM381" s="6"/>
      <c r="AN381" s="6"/>
      <c r="AP381" s="6"/>
      <c r="AQ381" s="6"/>
      <c r="AS381" s="6"/>
      <c r="AT381" s="6"/>
      <c r="AV381" s="4"/>
      <c r="AW381" s="6"/>
      <c r="AX381" s="6"/>
      <c r="AY381" s="6"/>
      <c r="AZ381" s="6"/>
      <c r="BA381" s="6"/>
      <c r="BB381" s="6"/>
      <c r="BC381" s="4"/>
      <c r="BD381" s="6"/>
      <c r="BE381" s="6"/>
      <c r="BF381" s="7"/>
      <c r="BG381" s="4"/>
      <c r="BJ381" s="50"/>
      <c r="BL381" s="7"/>
      <c r="BN381" s="50"/>
      <c r="BP381" s="50"/>
      <c r="BR381" s="50"/>
      <c r="BT381" s="50"/>
      <c r="BV381" s="50"/>
    </row>
    <row r="382" spans="1:74" x14ac:dyDescent="0.25">
      <c r="A382" s="3"/>
      <c r="B382" s="3" t="s">
        <v>293</v>
      </c>
      <c r="C382" s="9" t="s">
        <v>645</v>
      </c>
      <c r="D382" s="39">
        <v>45875</v>
      </c>
      <c r="E382" s="3">
        <v>10</v>
      </c>
      <c r="F382" t="s">
        <v>903</v>
      </c>
      <c r="G382" s="2" t="s">
        <v>138</v>
      </c>
      <c r="H382" s="6">
        <v>17</v>
      </c>
      <c r="I382" s="7">
        <v>0</v>
      </c>
      <c r="J382" s="6">
        <v>22</v>
      </c>
      <c r="K382" s="7">
        <v>-3</v>
      </c>
      <c r="L382" s="6">
        <v>13</v>
      </c>
      <c r="M382" s="7">
        <v>0</v>
      </c>
      <c r="N382" s="6">
        <v>9</v>
      </c>
      <c r="O382" s="7">
        <v>1</v>
      </c>
      <c r="P382" s="6">
        <v>31</v>
      </c>
      <c r="Q382" s="7">
        <v>-1</v>
      </c>
      <c r="R382" s="6"/>
      <c r="T382" s="6"/>
      <c r="V382" s="86">
        <f t="shared" si="415"/>
        <v>-5</v>
      </c>
      <c r="W382" s="7">
        <v>3</v>
      </c>
      <c r="X382" s="8">
        <f t="shared" si="416"/>
        <v>9</v>
      </c>
      <c r="Y382" s="3" t="s">
        <v>842</v>
      </c>
      <c r="AA382" s="119" t="str">
        <f t="shared" si="417"/>
        <v>Reform</v>
      </c>
      <c r="AC382" s="6"/>
      <c r="AD382" s="6">
        <v>19</v>
      </c>
      <c r="AE382" s="6">
        <v>39</v>
      </c>
      <c r="AF382" s="7">
        <v>-19</v>
      </c>
      <c r="AG382" s="6">
        <v>19</v>
      </c>
      <c r="AH382" s="6">
        <v>60</v>
      </c>
      <c r="AI382" s="7">
        <f t="shared" ref="AI382:AI383" si="418">AG382-AH382</f>
        <v>-41</v>
      </c>
      <c r="AJ382" s="6">
        <v>22</v>
      </c>
      <c r="AK382" s="6">
        <v>22</v>
      </c>
      <c r="AL382" s="7">
        <v>-1</v>
      </c>
      <c r="AM382" s="6">
        <v>32</v>
      </c>
      <c r="AN382" s="6">
        <v>41</v>
      </c>
      <c r="AO382" s="7">
        <f t="shared" ref="AO382" si="419">AM382-AN382</f>
        <v>-9</v>
      </c>
      <c r="AP382" s="6"/>
      <c r="AQ382" s="6"/>
      <c r="AS382" s="6"/>
      <c r="AT382" s="6"/>
      <c r="AV382" s="4" t="s">
        <v>1127</v>
      </c>
      <c r="AW382" s="6">
        <v>14</v>
      </c>
      <c r="AX382" s="6">
        <v>24</v>
      </c>
      <c r="AY382" s="6"/>
      <c r="AZ382" s="6"/>
      <c r="BA382" s="6"/>
      <c r="BB382" s="6"/>
      <c r="BC382" s="4" t="s">
        <v>1035</v>
      </c>
      <c r="BD382" s="6"/>
      <c r="BE382" s="6"/>
      <c r="BF382" s="7"/>
      <c r="BG382" s="4"/>
      <c r="BJ382" s="50"/>
      <c r="BL382" s="7"/>
      <c r="BN382" s="50"/>
      <c r="BP382" s="50"/>
      <c r="BR382" s="50"/>
      <c r="BT382" s="50"/>
      <c r="BV382" s="50"/>
    </row>
    <row r="383" spans="1:74" x14ac:dyDescent="0.25">
      <c r="A383" s="3"/>
      <c r="B383" s="3" t="s">
        <v>293</v>
      </c>
      <c r="C383" s="9" t="s">
        <v>544</v>
      </c>
      <c r="D383" s="39">
        <v>45877</v>
      </c>
      <c r="E383" s="3">
        <v>13</v>
      </c>
      <c r="F383" t="s">
        <v>1198</v>
      </c>
      <c r="H383" s="6">
        <v>22</v>
      </c>
      <c r="I383" s="7">
        <v>4</v>
      </c>
      <c r="J383" s="6">
        <v>22</v>
      </c>
      <c r="K383" s="7">
        <v>0</v>
      </c>
      <c r="L383" s="6">
        <v>13</v>
      </c>
      <c r="M383" s="7">
        <v>-1</v>
      </c>
      <c r="N383" s="6">
        <v>6</v>
      </c>
      <c r="O383" s="7">
        <v>-1</v>
      </c>
      <c r="P383" s="6">
        <v>30</v>
      </c>
      <c r="Q383" s="7">
        <v>-1</v>
      </c>
      <c r="R383" s="6"/>
      <c r="T383" s="6"/>
      <c r="V383" s="86">
        <f t="shared" si="415"/>
        <v>0</v>
      </c>
      <c r="W383" s="7">
        <v>4</v>
      </c>
      <c r="X383" s="8">
        <f t="shared" si="416"/>
        <v>8</v>
      </c>
      <c r="Y383" s="3" t="s">
        <v>842</v>
      </c>
      <c r="AA383" s="119" t="str">
        <f t="shared" si="417"/>
        <v>Reform</v>
      </c>
      <c r="AC383" s="6"/>
      <c r="AD383" s="6">
        <v>18</v>
      </c>
      <c r="AE383" s="6">
        <v>39</v>
      </c>
      <c r="AF383" s="7">
        <v>-22</v>
      </c>
      <c r="AG383" s="6">
        <v>20</v>
      </c>
      <c r="AH383" s="6">
        <v>59</v>
      </c>
      <c r="AI383" s="7">
        <f t="shared" si="418"/>
        <v>-39</v>
      </c>
      <c r="AJ383" s="6">
        <v>19</v>
      </c>
      <c r="AK383" s="6">
        <v>28</v>
      </c>
      <c r="AL383" s="7">
        <v>-8</v>
      </c>
      <c r="AM383" s="6">
        <v>32</v>
      </c>
      <c r="AN383" s="6">
        <v>37</v>
      </c>
      <c r="AO383" s="7">
        <v>-4</v>
      </c>
      <c r="AP383" s="6"/>
      <c r="AQ383" s="6"/>
      <c r="AS383" s="6"/>
      <c r="AT383" s="6"/>
      <c r="AV383" s="4" t="s">
        <v>1211</v>
      </c>
      <c r="AW383" s="6">
        <v>11</v>
      </c>
      <c r="AX383" s="6">
        <v>22</v>
      </c>
      <c r="AY383" s="6"/>
      <c r="AZ383" s="6"/>
      <c r="BA383" s="6"/>
      <c r="BB383" s="6">
        <v>25</v>
      </c>
      <c r="BC383" s="4" t="s">
        <v>1303</v>
      </c>
      <c r="BD383" s="6"/>
      <c r="BE383" s="6"/>
      <c r="BF383" s="7"/>
      <c r="BG383" s="4"/>
      <c r="BJ383" s="50"/>
      <c r="BL383" s="7"/>
      <c r="BN383" s="50"/>
      <c r="BP383" s="50"/>
      <c r="BR383" s="50"/>
      <c r="BT383" s="50"/>
      <c r="BV383" s="50"/>
    </row>
    <row r="384" spans="1:74" x14ac:dyDescent="0.25">
      <c r="A384" s="3"/>
      <c r="B384" s="3" t="s">
        <v>293</v>
      </c>
      <c r="C384" s="52" t="s">
        <v>1756</v>
      </c>
      <c r="D384" s="39">
        <v>45877</v>
      </c>
      <c r="E384" s="54">
        <v>45927</v>
      </c>
      <c r="F384" s="3" t="s">
        <v>1198</v>
      </c>
      <c r="G384" s="2" t="s">
        <v>192</v>
      </c>
      <c r="H384" s="6">
        <v>19</v>
      </c>
      <c r="I384" s="7">
        <v>-2</v>
      </c>
      <c r="J384" s="6">
        <v>21</v>
      </c>
      <c r="K384" s="7">
        <v>-1</v>
      </c>
      <c r="L384" s="6">
        <v>15</v>
      </c>
      <c r="M384" s="8">
        <v>0</v>
      </c>
      <c r="N384" s="6">
        <v>8</v>
      </c>
      <c r="O384" s="7">
        <v>0</v>
      </c>
      <c r="P384" s="6">
        <v>31</v>
      </c>
      <c r="Q384" s="7">
        <v>3</v>
      </c>
      <c r="R384" s="6"/>
      <c r="T384" s="6"/>
      <c r="V384" s="86">
        <f>H384-J384</f>
        <v>-2</v>
      </c>
      <c r="W384" s="7">
        <v>-1</v>
      </c>
      <c r="X384" s="8">
        <f t="shared" si="416"/>
        <v>10</v>
      </c>
      <c r="Y384" s="3" t="s">
        <v>842</v>
      </c>
      <c r="AA384" s="119" t="str">
        <f t="shared" si="417"/>
        <v>Reform</v>
      </c>
      <c r="AB384" s="3" t="s">
        <v>1152</v>
      </c>
      <c r="AC384" s="6"/>
      <c r="AD384" s="6"/>
      <c r="AE384" s="6"/>
      <c r="AG384" s="6"/>
      <c r="AH384" s="6"/>
      <c r="AJ384" s="6"/>
      <c r="AK384" s="6"/>
      <c r="AM384" s="6"/>
      <c r="AN384" s="6"/>
      <c r="AP384" s="6"/>
      <c r="AQ384" s="6"/>
      <c r="AS384" s="6"/>
      <c r="AT384" s="6"/>
      <c r="AV384" s="4"/>
      <c r="AW384" s="6"/>
      <c r="AX384" s="6"/>
      <c r="AY384" s="6"/>
      <c r="AZ384" s="6"/>
      <c r="BA384" s="6"/>
      <c r="BB384" s="6"/>
      <c r="BC384" s="4"/>
      <c r="BD384" s="6"/>
      <c r="BE384" s="6"/>
      <c r="BF384" s="7"/>
      <c r="BG384" s="4"/>
      <c r="BI384">
        <v>41</v>
      </c>
      <c r="BJ384" s="50">
        <f>BI384-BI332</f>
        <v>-40</v>
      </c>
      <c r="BK384">
        <v>90</v>
      </c>
      <c r="BL384" s="50">
        <f>BK384-BK332</f>
        <v>-36</v>
      </c>
      <c r="BM384">
        <v>69</v>
      </c>
      <c r="BN384" s="50">
        <f>BM384-BM332</f>
        <v>-4</v>
      </c>
      <c r="BO384">
        <v>6</v>
      </c>
      <c r="BP384" s="50">
        <f>BO384-BO332</f>
        <v>-1</v>
      </c>
      <c r="BQ384">
        <v>373</v>
      </c>
      <c r="BR384" s="50">
        <f>BQ384-BQ332</f>
        <v>83</v>
      </c>
      <c r="BS384">
        <v>34</v>
      </c>
      <c r="BT384" s="50">
        <f>BS384-BS332</f>
        <v>-8</v>
      </c>
      <c r="BU384">
        <v>4</v>
      </c>
      <c r="BV384" s="50">
        <f>BU384-BU332</f>
        <v>0</v>
      </c>
    </row>
    <row r="385" spans="1:74" x14ac:dyDescent="0.25">
      <c r="A385" s="3"/>
      <c r="B385" s="3" t="s">
        <v>293</v>
      </c>
      <c r="C385" s="9" t="s">
        <v>623</v>
      </c>
      <c r="D385" s="39">
        <v>45878</v>
      </c>
      <c r="E385" s="3">
        <v>15</v>
      </c>
      <c r="F385" t="s">
        <v>821</v>
      </c>
      <c r="H385" s="6"/>
      <c r="J385" s="6"/>
      <c r="L385" s="6"/>
      <c r="N385" s="6"/>
      <c r="P385" s="6"/>
      <c r="R385" s="6"/>
      <c r="T385" s="6"/>
      <c r="V385" s="6"/>
      <c r="Y385" s="3" t="s">
        <v>842</v>
      </c>
      <c r="AC385" s="6"/>
      <c r="AD385" s="6">
        <v>16</v>
      </c>
      <c r="AE385" s="6">
        <v>56</v>
      </c>
      <c r="AF385" s="7">
        <f t="shared" ref="AF385" si="420">AD385-AE385</f>
        <v>-40</v>
      </c>
      <c r="AG385" s="6">
        <v>20</v>
      </c>
      <c r="AH385" s="6">
        <v>69</v>
      </c>
      <c r="AI385" s="7">
        <f t="shared" ref="AI385" si="421">AG385-AH385</f>
        <v>-49</v>
      </c>
      <c r="AJ385" s="6">
        <v>28</v>
      </c>
      <c r="AK385" s="6">
        <v>30</v>
      </c>
      <c r="AL385" s="7">
        <f t="shared" ref="AL385" si="422">AJ385-AK385</f>
        <v>-2</v>
      </c>
      <c r="AM385" s="6"/>
      <c r="AN385" s="6"/>
      <c r="AP385" s="6"/>
      <c r="AQ385" s="6"/>
      <c r="AS385" s="6"/>
      <c r="AT385" s="6"/>
      <c r="AV385" s="4" t="s">
        <v>1037</v>
      </c>
      <c r="AW385" s="6"/>
      <c r="AX385" s="6"/>
      <c r="AY385" s="6"/>
      <c r="AZ385" s="6"/>
      <c r="BA385" s="6"/>
      <c r="BB385" s="6"/>
      <c r="BC385" s="4"/>
      <c r="BD385" s="6">
        <v>13</v>
      </c>
      <c r="BE385" s="6">
        <v>68</v>
      </c>
      <c r="BF385" s="7">
        <f>BD385-BE385</f>
        <v>-55</v>
      </c>
      <c r="BG385" s="4" t="s">
        <v>871</v>
      </c>
      <c r="BJ385" s="50"/>
      <c r="BL385" s="7"/>
      <c r="BN385" s="50"/>
      <c r="BP385" s="50"/>
      <c r="BR385" s="50"/>
      <c r="BT385" s="50"/>
      <c r="BV385" s="50"/>
    </row>
    <row r="386" spans="1:74" x14ac:dyDescent="0.25">
      <c r="A386" s="3"/>
      <c r="B386" s="3" t="s">
        <v>293</v>
      </c>
      <c r="C386" s="9" t="s">
        <v>337</v>
      </c>
      <c r="D386" s="39">
        <v>45879</v>
      </c>
      <c r="E386" s="3">
        <v>12</v>
      </c>
      <c r="F386" t="s">
        <v>821</v>
      </c>
      <c r="G386" s="2" t="s">
        <v>1119</v>
      </c>
      <c r="H386" s="6">
        <v>17</v>
      </c>
      <c r="I386" s="7">
        <v>0</v>
      </c>
      <c r="J386" s="6">
        <v>21</v>
      </c>
      <c r="K386" s="7">
        <v>0</v>
      </c>
      <c r="L386" s="6">
        <v>16</v>
      </c>
      <c r="M386" s="7">
        <v>1</v>
      </c>
      <c r="N386" s="6">
        <v>10</v>
      </c>
      <c r="O386" s="7">
        <v>-1</v>
      </c>
      <c r="P386" s="6">
        <v>28</v>
      </c>
      <c r="Q386" s="7">
        <v>1</v>
      </c>
      <c r="R386" s="6"/>
      <c r="T386" s="6"/>
      <c r="V386" s="86">
        <f t="shared" si="415"/>
        <v>-4</v>
      </c>
      <c r="W386" s="7">
        <v>0</v>
      </c>
      <c r="X386" s="8">
        <f t="shared" ref="X386:X387" si="423">P386-J386</f>
        <v>7</v>
      </c>
      <c r="Y386" s="3" t="s">
        <v>842</v>
      </c>
      <c r="AA386" s="119" t="str">
        <f t="shared" ref="AA386:AA387" si="424">IF((H386=MAX(H386,J386,L386,N386,P386))+(J386=MAX(H386,J386,L386,N386,P386))+(L386=MAX(H386,J386,L386,N386,P386))+(N386=MAX(H386,J386,L386,N386,P386))+(P386=MAX(H386,J386,L386,N386,P386))&gt;1,"",IF(H386=MAX(H386,J386,L386,N386,P386),H$1,IF(J386=MAX(H386,J386,L386,N386,P386),J$1,IF(L386=MAX(H386,J386,L386,N386,P386),L$1,IF(N386=MAX(H386,J386,L386,N386,P386),N$1,P$1)))))</f>
        <v>Reform</v>
      </c>
      <c r="AC386" s="6"/>
      <c r="AD386" s="6"/>
      <c r="AE386" s="6"/>
      <c r="AG386" s="6"/>
      <c r="AH386" s="6"/>
      <c r="AJ386" s="6"/>
      <c r="AK386" s="6"/>
      <c r="AM386" s="6"/>
      <c r="AN386" s="6"/>
      <c r="AP386" s="6"/>
      <c r="AQ386" s="6"/>
      <c r="AS386" s="6"/>
      <c r="AT386" s="6"/>
      <c r="AV386" s="4"/>
      <c r="AW386" s="6"/>
      <c r="AX386" s="6"/>
      <c r="AY386" s="6"/>
      <c r="AZ386" s="6"/>
      <c r="BA386" s="6"/>
      <c r="BB386" s="6"/>
      <c r="BC386" s="4"/>
      <c r="BD386" s="6"/>
      <c r="BE386" s="6"/>
      <c r="BF386" s="7"/>
      <c r="BG386" s="4"/>
      <c r="BJ386" s="50"/>
      <c r="BL386" s="7"/>
      <c r="BN386" s="50"/>
      <c r="BP386" s="50"/>
      <c r="BR386" s="50"/>
      <c r="BT386" s="50"/>
      <c r="BV386" s="50"/>
    </row>
    <row r="387" spans="1:74" x14ac:dyDescent="0.25">
      <c r="A387" s="3"/>
      <c r="B387" s="3" t="s">
        <v>293</v>
      </c>
      <c r="C387" s="9" t="s">
        <v>550</v>
      </c>
      <c r="D387" s="39">
        <v>45882</v>
      </c>
      <c r="E387" s="3">
        <v>14</v>
      </c>
      <c r="F387" t="s">
        <v>1263</v>
      </c>
      <c r="H387" s="6">
        <v>19</v>
      </c>
      <c r="I387" s="7">
        <v>3</v>
      </c>
      <c r="J387" s="6">
        <v>19</v>
      </c>
      <c r="K387" s="7">
        <v>-1</v>
      </c>
      <c r="L387" s="6">
        <v>12</v>
      </c>
      <c r="M387" s="7">
        <v>0</v>
      </c>
      <c r="N387" s="6">
        <v>10</v>
      </c>
      <c r="O387" s="7">
        <v>1</v>
      </c>
      <c r="P387" s="6">
        <v>31</v>
      </c>
      <c r="Q387" s="7">
        <v>-1</v>
      </c>
      <c r="R387" s="6"/>
      <c r="T387" s="6"/>
      <c r="V387" s="86">
        <f t="shared" si="415"/>
        <v>0</v>
      </c>
      <c r="W387" s="7">
        <v>4</v>
      </c>
      <c r="X387" s="8">
        <f t="shared" si="423"/>
        <v>12</v>
      </c>
      <c r="Y387" s="3" t="s">
        <v>842</v>
      </c>
      <c r="AA387" s="119" t="str">
        <f t="shared" si="424"/>
        <v>Reform</v>
      </c>
      <c r="AC387" s="6"/>
      <c r="AD387" s="6"/>
      <c r="AE387" s="6"/>
      <c r="AG387" s="6"/>
      <c r="AH387" s="6"/>
      <c r="AJ387" s="6"/>
      <c r="AK387" s="6"/>
      <c r="AM387" s="6"/>
      <c r="AN387" s="6"/>
      <c r="AP387" s="6"/>
      <c r="AQ387" s="6"/>
      <c r="AS387" s="6"/>
      <c r="AT387" s="6"/>
      <c r="AV387" s="4"/>
      <c r="AW387" s="6"/>
      <c r="AX387" s="6"/>
      <c r="AY387" s="6"/>
      <c r="AZ387" s="6"/>
      <c r="BA387" s="6"/>
      <c r="BB387" s="6"/>
      <c r="BC387" s="4"/>
      <c r="BD387" s="6"/>
      <c r="BE387" s="6"/>
      <c r="BF387" s="7"/>
      <c r="BG387" s="4"/>
      <c r="BJ387" s="50"/>
      <c r="BL387" s="7"/>
      <c r="BN387" s="50"/>
      <c r="BP387" s="50"/>
      <c r="BR387" s="50"/>
      <c r="BT387" s="50"/>
      <c r="BV387" s="50"/>
    </row>
    <row r="388" spans="1:74" x14ac:dyDescent="0.25">
      <c r="A388" s="3"/>
      <c r="B388" s="3" t="s">
        <v>293</v>
      </c>
      <c r="C388" s="9" t="s">
        <v>692</v>
      </c>
      <c r="D388" s="39">
        <v>45883</v>
      </c>
      <c r="E388" s="3">
        <v>19</v>
      </c>
      <c r="F388" t="s">
        <v>821</v>
      </c>
      <c r="H388" s="6"/>
      <c r="J388" s="6"/>
      <c r="L388" s="6"/>
      <c r="N388" s="6"/>
      <c r="P388" s="6"/>
      <c r="R388" s="6"/>
      <c r="T388" s="6"/>
      <c r="V388" s="6"/>
      <c r="Y388" s="3" t="s">
        <v>842</v>
      </c>
      <c r="AC388" s="6"/>
      <c r="AD388" s="6">
        <v>21</v>
      </c>
      <c r="AE388" s="6">
        <v>52</v>
      </c>
      <c r="AF388" s="7">
        <f t="shared" ref="AF388:AF390" si="425">AD388-AE388</f>
        <v>-31</v>
      </c>
      <c r="AG388" s="6">
        <v>24</v>
      </c>
      <c r="AH388" s="6">
        <v>68</v>
      </c>
      <c r="AI388" s="7">
        <f t="shared" ref="AI388:AI390" si="426">AG388-AH388</f>
        <v>-44</v>
      </c>
      <c r="AJ388" s="6">
        <v>30</v>
      </c>
      <c r="AK388" s="6">
        <v>33</v>
      </c>
      <c r="AL388" s="7">
        <f t="shared" ref="AL388" si="427">AJ388-AK388</f>
        <v>-3</v>
      </c>
      <c r="AM388" s="6">
        <v>32</v>
      </c>
      <c r="AN388" s="6">
        <v>61</v>
      </c>
      <c r="AO388" s="7">
        <f t="shared" ref="AO388:AO390" si="428">AM388-AN388</f>
        <v>-29</v>
      </c>
      <c r="AP388" s="6">
        <v>9</v>
      </c>
      <c r="AQ388" s="6">
        <v>14</v>
      </c>
      <c r="AR388" s="7">
        <f t="shared" ref="AR388" si="429">AP388-AQ388</f>
        <v>-5</v>
      </c>
      <c r="AS388" s="6">
        <v>5</v>
      </c>
      <c r="AT388" s="6">
        <v>13</v>
      </c>
      <c r="AU388" s="7">
        <f t="shared" ref="AU388" si="430">AS388-AT388</f>
        <v>-8</v>
      </c>
      <c r="AV388" s="4" t="s">
        <v>931</v>
      </c>
      <c r="AW388" s="6"/>
      <c r="AX388" s="6"/>
      <c r="AY388" s="6"/>
      <c r="AZ388" s="6"/>
      <c r="BA388" s="6"/>
      <c r="BB388" s="6"/>
      <c r="BC388" s="4"/>
      <c r="BD388" s="6"/>
      <c r="BE388" s="6"/>
      <c r="BF388" s="7"/>
      <c r="BG388" s="4"/>
      <c r="BJ388" s="50"/>
      <c r="BL388" s="7"/>
      <c r="BN388" s="50"/>
      <c r="BP388" s="50"/>
      <c r="BR388" s="50"/>
      <c r="BT388" s="50"/>
      <c r="BV388" s="50"/>
    </row>
    <row r="389" spans="1:74" x14ac:dyDescent="0.25">
      <c r="A389" s="3"/>
      <c r="B389" s="3" t="s">
        <v>293</v>
      </c>
      <c r="C389" s="9" t="s">
        <v>552</v>
      </c>
      <c r="D389" s="39">
        <v>45883</v>
      </c>
      <c r="E389" s="3">
        <v>24</v>
      </c>
      <c r="F389" t="s">
        <v>976</v>
      </c>
      <c r="G389" s="2" t="s">
        <v>124</v>
      </c>
      <c r="H389" s="6">
        <v>20</v>
      </c>
      <c r="I389" s="7">
        <v>-1</v>
      </c>
      <c r="J389" s="6">
        <v>23</v>
      </c>
      <c r="K389" s="7">
        <v>1</v>
      </c>
      <c r="L389" s="6">
        <v>11</v>
      </c>
      <c r="M389" s="7">
        <v>0</v>
      </c>
      <c r="N389" s="6">
        <v>11</v>
      </c>
      <c r="O389" s="7">
        <v>-2</v>
      </c>
      <c r="P389" s="6">
        <v>27</v>
      </c>
      <c r="Q389" s="7">
        <v>0</v>
      </c>
      <c r="R389" s="6"/>
      <c r="T389" s="6"/>
      <c r="V389" s="86">
        <f>H389-J389</f>
        <v>-3</v>
      </c>
      <c r="W389" s="7">
        <v>-2</v>
      </c>
      <c r="X389" s="8">
        <f t="shared" ref="X389:X390" si="431">P389-J389</f>
        <v>4</v>
      </c>
      <c r="Y389" s="3" t="s">
        <v>842</v>
      </c>
      <c r="Z389" s="3" t="s">
        <v>1213</v>
      </c>
      <c r="AA389" s="119" t="str">
        <f t="shared" ref="AA389:AA390" si="432">IF((H389=MAX(H389,J389,L389,N389,P389))+(J389=MAX(H389,J389,L389,N389,P389))+(L389=MAX(H389,J389,L389,N389,P389))+(N389=MAX(H389,J389,L389,N389,P389))+(P389=MAX(H389,J389,L389,N389,P389))&gt;1,"",IF(H389=MAX(H389,J389,L389,N389,P389),H$1,IF(J389=MAX(H389,J389,L389,N389,P389),J$1,IF(L389=MAX(H389,J389,L389,N389,P389),L$1,IF(N389=MAX(H389,J389,L389,N389,P389),N$1,P$1)))))</f>
        <v>Reform</v>
      </c>
      <c r="AB389" s="3" t="s">
        <v>439</v>
      </c>
      <c r="AC389" s="6"/>
      <c r="AD389" s="6"/>
      <c r="AE389" s="6"/>
      <c r="AG389" s="6"/>
      <c r="AH389" s="6"/>
      <c r="AJ389" s="6"/>
      <c r="AK389" s="6"/>
      <c r="AM389" s="6"/>
      <c r="AN389" s="6"/>
      <c r="AP389" s="6"/>
      <c r="AQ389" s="6"/>
      <c r="AS389" s="6"/>
      <c r="AT389" s="6"/>
      <c r="AV389" s="4"/>
      <c r="AW389" s="6">
        <v>10</v>
      </c>
      <c r="AX389" s="6">
        <v>31</v>
      </c>
      <c r="AY389" s="6"/>
      <c r="AZ389" s="6"/>
      <c r="BA389" s="6"/>
      <c r="BB389" s="6">
        <v>25</v>
      </c>
      <c r="BC389" s="4" t="s">
        <v>876</v>
      </c>
      <c r="BD389" s="6"/>
      <c r="BE389" s="6"/>
      <c r="BF389" s="7"/>
      <c r="BG389" s="4"/>
      <c r="BJ389" s="50"/>
      <c r="BL389" s="7"/>
      <c r="BN389" s="50"/>
      <c r="BP389" s="50"/>
      <c r="BR389" s="50"/>
      <c r="BT389" s="50"/>
      <c r="BV389" s="50"/>
    </row>
    <row r="390" spans="1:74" x14ac:dyDescent="0.25">
      <c r="A390" s="3"/>
      <c r="B390" s="3" t="s">
        <v>293</v>
      </c>
      <c r="C390" s="9" t="s">
        <v>518</v>
      </c>
      <c r="D390" s="39">
        <v>45884</v>
      </c>
      <c r="E390" s="3">
        <v>20</v>
      </c>
      <c r="F390" t="s">
        <v>1198</v>
      </c>
      <c r="H390" s="6">
        <v>20</v>
      </c>
      <c r="I390" s="7">
        <v>-2</v>
      </c>
      <c r="J390" s="6">
        <v>21</v>
      </c>
      <c r="K390" s="7">
        <v>-1</v>
      </c>
      <c r="L390" s="6">
        <v>13</v>
      </c>
      <c r="M390" s="7">
        <v>0</v>
      </c>
      <c r="N390" s="6">
        <v>8</v>
      </c>
      <c r="O390" s="7">
        <v>2</v>
      </c>
      <c r="P390" s="6">
        <v>30</v>
      </c>
      <c r="Q390" s="7">
        <v>0</v>
      </c>
      <c r="R390" s="6"/>
      <c r="T390" s="6"/>
      <c r="V390" s="86">
        <f t="shared" ref="V390:V392" si="433">H390-J390</f>
        <v>-1</v>
      </c>
      <c r="W390" s="7">
        <v>-1</v>
      </c>
      <c r="X390" s="8">
        <f t="shared" si="431"/>
        <v>9</v>
      </c>
      <c r="Y390" s="3" t="s">
        <v>842</v>
      </c>
      <c r="AA390" s="119" t="str">
        <f t="shared" si="432"/>
        <v>Reform</v>
      </c>
      <c r="AC390" s="6"/>
      <c r="AD390" s="6">
        <v>18</v>
      </c>
      <c r="AE390" s="6">
        <v>41</v>
      </c>
      <c r="AF390" s="7">
        <f t="shared" si="425"/>
        <v>-23</v>
      </c>
      <c r="AG390" s="6">
        <v>20</v>
      </c>
      <c r="AH390" s="6">
        <v>61</v>
      </c>
      <c r="AI390" s="7">
        <f t="shared" si="426"/>
        <v>-41</v>
      </c>
      <c r="AJ390" s="6">
        <v>20</v>
      </c>
      <c r="AK390" s="6">
        <v>27</v>
      </c>
      <c r="AL390" s="7">
        <v>-8</v>
      </c>
      <c r="AM390" s="6">
        <v>33</v>
      </c>
      <c r="AN390" s="6">
        <v>39</v>
      </c>
      <c r="AO390" s="7">
        <f t="shared" si="428"/>
        <v>-6</v>
      </c>
      <c r="AP390" s="6"/>
      <c r="AQ390" s="6"/>
      <c r="AS390" s="6"/>
      <c r="AT390" s="6"/>
      <c r="AV390" s="4" t="s">
        <v>1211</v>
      </c>
      <c r="AW390" s="6">
        <v>10</v>
      </c>
      <c r="AX390" s="6">
        <v>22</v>
      </c>
      <c r="AY390" s="6"/>
      <c r="AZ390" s="6"/>
      <c r="BA390" s="6"/>
      <c r="BB390" s="6">
        <v>24</v>
      </c>
      <c r="BC390" s="4" t="s">
        <v>1303</v>
      </c>
      <c r="BD390" s="6"/>
      <c r="BE390" s="6"/>
      <c r="BF390" s="7"/>
      <c r="BG390" s="4"/>
      <c r="BJ390" s="50"/>
      <c r="BL390" s="7"/>
      <c r="BN390" s="50"/>
      <c r="BP390" s="50"/>
      <c r="BR390" s="50"/>
      <c r="BT390" s="50"/>
      <c r="BV390" s="50"/>
    </row>
    <row r="391" spans="1:74" x14ac:dyDescent="0.25">
      <c r="A391" s="3"/>
      <c r="B391" s="3" t="s">
        <v>293</v>
      </c>
      <c r="C391" s="9" t="s">
        <v>518</v>
      </c>
      <c r="D391" s="39">
        <v>45884</v>
      </c>
      <c r="E391" s="3">
        <v>28</v>
      </c>
      <c r="F391" t="s">
        <v>1132</v>
      </c>
      <c r="H391" s="6"/>
      <c r="J391" s="6"/>
      <c r="L391" s="6"/>
      <c r="N391" s="6"/>
      <c r="P391" s="6"/>
      <c r="R391" s="6"/>
      <c r="T391" s="6"/>
      <c r="V391" s="6"/>
      <c r="Y391" s="3" t="s">
        <v>842</v>
      </c>
      <c r="AC391" s="6"/>
      <c r="AD391" s="6">
        <v>20</v>
      </c>
      <c r="AE391" s="6">
        <v>47</v>
      </c>
      <c r="AF391" s="7">
        <f>AD391-AE391</f>
        <v>-27</v>
      </c>
      <c r="AG391" s="6">
        <v>22</v>
      </c>
      <c r="AH391" s="6">
        <v>54</v>
      </c>
      <c r="AI391" s="7">
        <f>AG391-AH391</f>
        <v>-32</v>
      </c>
      <c r="AJ391" s="6">
        <v>25</v>
      </c>
      <c r="AK391" s="6">
        <v>32</v>
      </c>
      <c r="AL391" s="7">
        <f>AJ391-AK391</f>
        <v>-7</v>
      </c>
      <c r="AM391" s="6">
        <v>31</v>
      </c>
      <c r="AN391" s="6">
        <v>47</v>
      </c>
      <c r="AO391" s="7">
        <f>AM391-AN391</f>
        <v>-16</v>
      </c>
      <c r="AP391" s="6"/>
      <c r="AQ391" s="6"/>
      <c r="AS391" s="6"/>
      <c r="AT391" s="6"/>
      <c r="AV391" s="4" t="s">
        <v>1749</v>
      </c>
      <c r="AW391" s="6"/>
      <c r="AX391" s="6"/>
      <c r="AY391" s="6"/>
      <c r="AZ391" s="6"/>
      <c r="BA391" s="6"/>
      <c r="BB391" s="6"/>
      <c r="BC391" s="4"/>
      <c r="BD391" s="6"/>
      <c r="BE391" s="6"/>
      <c r="BF391" s="7"/>
      <c r="BG391" s="4"/>
      <c r="BJ391" s="50"/>
      <c r="BL391" s="7"/>
      <c r="BN391" s="50"/>
      <c r="BP391" s="50"/>
      <c r="BR391" s="50"/>
      <c r="BT391" s="50"/>
      <c r="BV391" s="50"/>
    </row>
    <row r="392" spans="1:74" x14ac:dyDescent="0.25">
      <c r="A392" s="3"/>
      <c r="B392" s="3" t="s">
        <v>293</v>
      </c>
      <c r="C392" s="9" t="s">
        <v>455</v>
      </c>
      <c r="D392" s="39">
        <v>45884</v>
      </c>
      <c r="E392" s="3">
        <v>20</v>
      </c>
      <c r="F392" t="s">
        <v>1121</v>
      </c>
      <c r="H392" s="6">
        <v>18</v>
      </c>
      <c r="I392" s="7">
        <v>-1</v>
      </c>
      <c r="J392" s="6">
        <v>24</v>
      </c>
      <c r="K392" s="7">
        <v>1</v>
      </c>
      <c r="L392" s="6">
        <v>14</v>
      </c>
      <c r="M392" s="7">
        <v>0</v>
      </c>
      <c r="N392" s="6">
        <v>8</v>
      </c>
      <c r="O392" s="7">
        <v>-1</v>
      </c>
      <c r="P392" s="6">
        <v>29</v>
      </c>
      <c r="Q392" s="7">
        <v>2</v>
      </c>
      <c r="R392" s="6"/>
      <c r="T392" s="6"/>
      <c r="V392" s="86">
        <f t="shared" si="433"/>
        <v>-6</v>
      </c>
      <c r="W392" s="7">
        <v>-2</v>
      </c>
      <c r="X392" s="8">
        <f>P392-J392</f>
        <v>5</v>
      </c>
      <c r="Y392" s="3" t="s">
        <v>842</v>
      </c>
      <c r="AA392" s="119" t="str">
        <f t="shared" ref="AA392" si="434">IF((H392=MAX(H392,J392,L392,N392,P392))+(J392=MAX(H392,J392,L392,N392,P392))+(L392=MAX(H392,J392,L392,N392,P392))+(N392=MAX(H392,J392,L392,N392,P392))+(P392=MAX(H392,J392,L392,N392,P392))&gt;1,"",IF(H392=MAX(H392,J392,L392,N392,P392),H$1,IF(J392=MAX(H392,J392,L392,N392,P392),J$1,IF(L392=MAX(H392,J392,L392,N392,P392),L$1,IF(N392=MAX(H392,J392,L392,N392,P392),N$1,P$1)))))</f>
        <v>Reform</v>
      </c>
      <c r="AC392" s="6"/>
      <c r="AD392" s="6">
        <v>23</v>
      </c>
      <c r="AE392" s="6">
        <v>36</v>
      </c>
      <c r="AF392" s="7">
        <f>AD392-AE392</f>
        <v>-13</v>
      </c>
      <c r="AG392" s="6">
        <v>23</v>
      </c>
      <c r="AH392" s="6">
        <v>57</v>
      </c>
      <c r="AI392" s="7">
        <v>-33</v>
      </c>
      <c r="AJ392" s="6">
        <v>23</v>
      </c>
      <c r="AK392" s="6">
        <v>27</v>
      </c>
      <c r="AL392" s="7">
        <f>AJ392-AK392</f>
        <v>-4</v>
      </c>
      <c r="AM392" s="6">
        <v>34</v>
      </c>
      <c r="AN392" s="6">
        <v>41</v>
      </c>
      <c r="AO392" s="7">
        <f>AM392-AN392</f>
        <v>-7</v>
      </c>
      <c r="AP392" s="6"/>
      <c r="AQ392" s="6"/>
      <c r="AS392" s="6"/>
      <c r="AT392" s="6"/>
      <c r="AV392" s="4" t="s">
        <v>1245</v>
      </c>
      <c r="AW392" s="6"/>
      <c r="AX392" s="6"/>
      <c r="AY392" s="6"/>
      <c r="AZ392" s="6"/>
      <c r="BA392" s="6"/>
      <c r="BB392" s="6"/>
      <c r="BC392" s="4"/>
      <c r="BD392" s="6"/>
      <c r="BE392" s="6"/>
      <c r="BF392" s="7"/>
      <c r="BG392" s="4"/>
      <c r="BJ392" s="50"/>
      <c r="BL392" s="7"/>
      <c r="BN392" s="50"/>
      <c r="BP392" s="50"/>
      <c r="BR392" s="50"/>
      <c r="BT392" s="50"/>
      <c r="BV392" s="50"/>
    </row>
    <row r="393" spans="1:74" x14ac:dyDescent="0.25">
      <c r="A393" s="3"/>
      <c r="B393" s="3" t="s">
        <v>293</v>
      </c>
      <c r="C393" s="9" t="s">
        <v>538</v>
      </c>
      <c r="D393" s="39">
        <v>45885</v>
      </c>
      <c r="E393" s="3">
        <v>19</v>
      </c>
      <c r="F393" t="s">
        <v>821</v>
      </c>
      <c r="H393" s="6"/>
      <c r="J393" s="6"/>
      <c r="L393" s="6"/>
      <c r="N393" s="6"/>
      <c r="P393" s="6"/>
      <c r="R393" s="6"/>
      <c r="T393" s="6"/>
      <c r="V393" s="6"/>
      <c r="Y393" s="3" t="s">
        <v>842</v>
      </c>
      <c r="AC393" s="6"/>
      <c r="AD393" s="6"/>
      <c r="AE393" s="6"/>
      <c r="AG393" s="6"/>
      <c r="AH393" s="6"/>
      <c r="AJ393" s="6"/>
      <c r="AK393" s="6"/>
      <c r="AM393" s="6"/>
      <c r="AN393" s="6"/>
      <c r="AP393" s="6"/>
      <c r="AQ393" s="6"/>
      <c r="AS393" s="6"/>
      <c r="AT393" s="6"/>
      <c r="AV393" s="4"/>
      <c r="AW393" s="6"/>
      <c r="AX393" s="6"/>
      <c r="AY393" s="6"/>
      <c r="AZ393" s="6"/>
      <c r="BA393" s="6"/>
      <c r="BB393" s="6"/>
      <c r="BC393" s="4"/>
      <c r="BD393" s="6">
        <v>13</v>
      </c>
      <c r="BE393" s="6">
        <v>69</v>
      </c>
      <c r="BF393" s="7">
        <f>BD393-BE393</f>
        <v>-56</v>
      </c>
      <c r="BG393" s="4" t="s">
        <v>871</v>
      </c>
      <c r="BJ393" s="50"/>
      <c r="BL393" s="7"/>
      <c r="BN393" s="50"/>
      <c r="BP393" s="50"/>
      <c r="BR393" s="50"/>
      <c r="BT393" s="50"/>
      <c r="BV393" s="50"/>
    </row>
    <row r="394" spans="1:74" x14ac:dyDescent="0.25">
      <c r="A394" s="3"/>
      <c r="B394" s="3" t="s">
        <v>293</v>
      </c>
      <c r="C394" s="9" t="s">
        <v>596</v>
      </c>
      <c r="D394" s="39">
        <v>45886</v>
      </c>
      <c r="E394" s="3">
        <v>19</v>
      </c>
      <c r="F394" t="s">
        <v>821</v>
      </c>
      <c r="G394" s="2" t="s">
        <v>1119</v>
      </c>
      <c r="H394" s="6">
        <v>18</v>
      </c>
      <c r="I394" s="7">
        <v>1</v>
      </c>
      <c r="J394" s="6">
        <v>21</v>
      </c>
      <c r="K394" s="7">
        <v>0</v>
      </c>
      <c r="L394" s="6">
        <v>15</v>
      </c>
      <c r="M394" s="7">
        <v>-1</v>
      </c>
      <c r="N394" s="6">
        <v>10</v>
      </c>
      <c r="O394" s="7">
        <v>0</v>
      </c>
      <c r="P394" s="6">
        <v>28</v>
      </c>
      <c r="Q394" s="7">
        <v>0</v>
      </c>
      <c r="R394" s="6"/>
      <c r="T394" s="6"/>
      <c r="V394" s="86">
        <f t="shared" ref="V394:V447" si="435">H394-J394</f>
        <v>-3</v>
      </c>
      <c r="W394" s="7">
        <v>1</v>
      </c>
      <c r="X394" s="8">
        <f t="shared" ref="X394:X399" si="436">P394-J394</f>
        <v>7</v>
      </c>
      <c r="Y394" s="3" t="s">
        <v>842</v>
      </c>
      <c r="AA394" s="119" t="str">
        <f t="shared" ref="AA394:AA399" si="437">IF((H394=MAX(H394,J394,L394,N394,P394))+(J394=MAX(H394,J394,L394,N394,P394))+(L394=MAX(H394,J394,L394,N394,P394))+(N394=MAX(H394,J394,L394,N394,P394))+(P394=MAX(H394,J394,L394,N394,P394))&gt;1,"",IF(H394=MAX(H394,J394,L394,N394,P394),H$1,IF(J394=MAX(H394,J394,L394,N394,P394),J$1,IF(L394=MAX(H394,J394,L394,N394,P394),L$1,IF(N394=MAX(H394,J394,L394,N394,P394),N$1,P$1)))))</f>
        <v>Reform</v>
      </c>
      <c r="AC394" s="6"/>
      <c r="AD394" s="6"/>
      <c r="AE394" s="6"/>
      <c r="AG394" s="6"/>
      <c r="AH394" s="6"/>
      <c r="AJ394" s="6"/>
      <c r="AK394" s="6"/>
      <c r="AM394" s="6"/>
      <c r="AN394" s="6"/>
      <c r="AP394" s="6"/>
      <c r="AQ394" s="6"/>
      <c r="AS394" s="6"/>
      <c r="AT394" s="6"/>
      <c r="AV394" s="4"/>
      <c r="AW394" s="6"/>
      <c r="AX394" s="6"/>
      <c r="AY394" s="6"/>
      <c r="AZ394" s="6"/>
      <c r="BA394" s="6"/>
      <c r="BB394" s="6"/>
      <c r="BC394" s="4"/>
      <c r="BD394" s="6"/>
      <c r="BE394" s="6"/>
      <c r="BF394" s="7"/>
      <c r="BG394" s="4"/>
      <c r="BJ394" s="50"/>
      <c r="BL394" s="7"/>
      <c r="BN394" s="50"/>
      <c r="BP394" s="50"/>
      <c r="BR394" s="50"/>
      <c r="BT394" s="50"/>
      <c r="BV394" s="50"/>
    </row>
    <row r="395" spans="1:74" x14ac:dyDescent="0.25">
      <c r="A395" s="3"/>
      <c r="B395" s="3" t="s">
        <v>293</v>
      </c>
      <c r="C395" s="9" t="s">
        <v>1753</v>
      </c>
      <c r="D395" s="39">
        <v>45888</v>
      </c>
      <c r="E395" s="54">
        <v>45904</v>
      </c>
      <c r="F395" t="s">
        <v>1173</v>
      </c>
      <c r="G395" s="2" t="s">
        <v>196</v>
      </c>
      <c r="H395" s="6">
        <v>18</v>
      </c>
      <c r="I395" s="7">
        <v>1</v>
      </c>
      <c r="J395" s="6">
        <v>22</v>
      </c>
      <c r="K395" s="7">
        <v>-1</v>
      </c>
      <c r="L395" s="6">
        <v>12</v>
      </c>
      <c r="M395" s="7">
        <v>-2</v>
      </c>
      <c r="N395" s="6">
        <v>7</v>
      </c>
      <c r="O395" s="7">
        <v>-2</v>
      </c>
      <c r="P395" s="6">
        <v>32</v>
      </c>
      <c r="Q395" s="7">
        <v>3</v>
      </c>
      <c r="R395" s="6"/>
      <c r="T395" s="6"/>
      <c r="V395" s="86">
        <f>H395-J395</f>
        <v>-4</v>
      </c>
      <c r="W395" s="7">
        <v>2</v>
      </c>
      <c r="X395" s="8">
        <f t="shared" si="436"/>
        <v>10</v>
      </c>
      <c r="Y395" s="3" t="s">
        <v>842</v>
      </c>
      <c r="AA395" s="119" t="str">
        <f t="shared" si="437"/>
        <v>Reform</v>
      </c>
      <c r="AC395" s="6"/>
      <c r="AD395" s="6"/>
      <c r="AE395" s="6"/>
      <c r="AG395" s="6"/>
      <c r="AH395" s="6"/>
      <c r="AJ395" s="6"/>
      <c r="AK395" s="6"/>
      <c r="AM395" s="6"/>
      <c r="AN395" s="6"/>
      <c r="AP395" s="6"/>
      <c r="AQ395" s="6"/>
      <c r="AS395" s="6"/>
      <c r="AT395" s="6"/>
      <c r="AV395" s="4"/>
      <c r="AW395" s="6"/>
      <c r="AX395" s="6"/>
      <c r="AY395" s="6"/>
      <c r="AZ395" s="6"/>
      <c r="BA395" s="6"/>
      <c r="BB395" s="6"/>
      <c r="BC395" s="4"/>
      <c r="BD395" s="6"/>
      <c r="BE395" s="6"/>
      <c r="BF395" s="7"/>
      <c r="BG395" s="4"/>
      <c r="BJ395" s="50"/>
      <c r="BL395" s="7"/>
      <c r="BN395" s="50"/>
      <c r="BP395" s="50"/>
      <c r="BR395" s="50"/>
      <c r="BT395" s="50"/>
      <c r="BV395" s="50"/>
    </row>
    <row r="396" spans="1:74" x14ac:dyDescent="0.25">
      <c r="A396" s="3"/>
      <c r="B396" s="3" t="s">
        <v>293</v>
      </c>
      <c r="C396" s="9" t="s">
        <v>642</v>
      </c>
      <c r="D396" s="39">
        <v>45889</v>
      </c>
      <c r="E396" s="3">
        <v>21</v>
      </c>
      <c r="F396" t="s">
        <v>1263</v>
      </c>
      <c r="H396" s="6">
        <v>17</v>
      </c>
      <c r="I396" s="7">
        <v>-2</v>
      </c>
      <c r="J396" s="6">
        <v>18</v>
      </c>
      <c r="K396" s="7">
        <v>-1</v>
      </c>
      <c r="L396" s="6">
        <v>12</v>
      </c>
      <c r="M396" s="7">
        <v>0</v>
      </c>
      <c r="N396" s="6">
        <v>10</v>
      </c>
      <c r="O396" s="7">
        <v>0</v>
      </c>
      <c r="P396" s="6">
        <v>33</v>
      </c>
      <c r="Q396" s="7">
        <v>2</v>
      </c>
      <c r="R396" s="6"/>
      <c r="T396" s="6"/>
      <c r="V396" s="86">
        <f t="shared" si="435"/>
        <v>-1</v>
      </c>
      <c r="W396" s="7">
        <v>-1</v>
      </c>
      <c r="X396" s="8">
        <f t="shared" si="436"/>
        <v>15</v>
      </c>
      <c r="Y396" s="3" t="s">
        <v>842</v>
      </c>
      <c r="AA396" s="119" t="str">
        <f t="shared" si="437"/>
        <v>Reform</v>
      </c>
      <c r="AC396" s="6"/>
      <c r="AD396" s="6"/>
      <c r="AE396" s="6"/>
      <c r="AG396" s="6"/>
      <c r="AH396" s="6"/>
      <c r="AJ396" s="6"/>
      <c r="AK396" s="6"/>
      <c r="AM396" s="6"/>
      <c r="AN396" s="6"/>
      <c r="AP396" s="6"/>
      <c r="AQ396" s="6"/>
      <c r="AS396" s="6"/>
      <c r="AT396" s="6"/>
      <c r="AV396" s="4"/>
      <c r="AW396" s="6"/>
      <c r="AX396" s="6"/>
      <c r="AY396" s="6"/>
      <c r="AZ396" s="6"/>
      <c r="BA396" s="6"/>
      <c r="BB396" s="6"/>
      <c r="BC396" s="4"/>
      <c r="BD396" s="6"/>
      <c r="BE396" s="6"/>
      <c r="BF396" s="7"/>
      <c r="BG396" s="4"/>
      <c r="BJ396" s="50"/>
      <c r="BL396" s="7"/>
      <c r="BN396" s="50"/>
      <c r="BP396" s="50"/>
      <c r="BR396" s="50"/>
      <c r="BT396" s="50"/>
      <c r="BV396" s="50"/>
    </row>
    <row r="397" spans="1:74" x14ac:dyDescent="0.25">
      <c r="A397" s="3"/>
      <c r="B397" s="3" t="s">
        <v>293</v>
      </c>
      <c r="C397" s="9" t="s">
        <v>427</v>
      </c>
      <c r="D397" s="39">
        <v>45889</v>
      </c>
      <c r="E397" s="3">
        <v>24</v>
      </c>
      <c r="F397" t="s">
        <v>903</v>
      </c>
      <c r="G397" s="2" t="s">
        <v>138</v>
      </c>
      <c r="H397" s="6">
        <v>17</v>
      </c>
      <c r="I397" s="7">
        <v>0</v>
      </c>
      <c r="J397" s="6">
        <v>23</v>
      </c>
      <c r="K397" s="7">
        <v>1</v>
      </c>
      <c r="L397" s="6">
        <v>14</v>
      </c>
      <c r="M397" s="7">
        <v>1</v>
      </c>
      <c r="N397" s="6">
        <v>9</v>
      </c>
      <c r="O397" s="7">
        <v>0</v>
      </c>
      <c r="P397" s="6">
        <v>29</v>
      </c>
      <c r="Q397" s="7">
        <v>-2</v>
      </c>
      <c r="R397" s="6"/>
      <c r="T397" s="6"/>
      <c r="V397" s="86">
        <f t="shared" si="435"/>
        <v>-6</v>
      </c>
      <c r="W397" s="7">
        <v>-1</v>
      </c>
      <c r="X397" s="8">
        <f t="shared" si="436"/>
        <v>6</v>
      </c>
      <c r="Y397" s="3" t="s">
        <v>842</v>
      </c>
      <c r="AA397" s="119" t="str">
        <f t="shared" si="437"/>
        <v>Reform</v>
      </c>
      <c r="AC397" s="6"/>
      <c r="AD397" s="6">
        <v>17</v>
      </c>
      <c r="AE397" s="6">
        <v>40</v>
      </c>
      <c r="AF397" s="7">
        <f t="shared" ref="AF397:AF399" si="438">AD397-AE397</f>
        <v>-23</v>
      </c>
      <c r="AG397" s="6">
        <v>19</v>
      </c>
      <c r="AH397" s="6">
        <v>60</v>
      </c>
      <c r="AI397" s="7">
        <f t="shared" ref="AI397:AI399" si="439">AG397-AH397</f>
        <v>-41</v>
      </c>
      <c r="AJ397" s="6">
        <v>21</v>
      </c>
      <c r="AK397" s="6">
        <v>24</v>
      </c>
      <c r="AL397" s="7">
        <f t="shared" ref="AL397" si="440">AJ397-AK397</f>
        <v>-3</v>
      </c>
      <c r="AM397" s="6">
        <v>31</v>
      </c>
      <c r="AN397" s="6">
        <v>42</v>
      </c>
      <c r="AO397" s="7">
        <f t="shared" ref="AO397:AO399" si="441">AM397-AN397</f>
        <v>-11</v>
      </c>
      <c r="AP397" s="6"/>
      <c r="AQ397" s="6"/>
      <c r="AS397" s="6"/>
      <c r="AT397" s="6"/>
      <c r="AV397" s="4" t="s">
        <v>1127</v>
      </c>
      <c r="AW397" s="6">
        <v>15</v>
      </c>
      <c r="AX397" s="6">
        <v>23</v>
      </c>
      <c r="AY397" s="6"/>
      <c r="AZ397" s="6"/>
      <c r="BA397" s="6"/>
      <c r="BB397" s="6"/>
      <c r="BC397" s="4" t="s">
        <v>1035</v>
      </c>
      <c r="BD397" s="6"/>
      <c r="BE397" s="6"/>
      <c r="BF397" s="7"/>
      <c r="BG397" s="4"/>
      <c r="BJ397" s="50"/>
      <c r="BL397" s="7"/>
      <c r="BN397" s="50"/>
      <c r="BP397" s="50"/>
      <c r="BR397" s="50"/>
      <c r="BT397" s="50"/>
      <c r="BV397" s="50"/>
    </row>
    <row r="398" spans="1:74" x14ac:dyDescent="0.25">
      <c r="A398" s="3"/>
      <c r="B398" s="3" t="s">
        <v>293</v>
      </c>
      <c r="C398" s="9" t="s">
        <v>1757</v>
      </c>
      <c r="D398" s="39">
        <v>45890</v>
      </c>
      <c r="E398" s="54">
        <v>45928</v>
      </c>
      <c r="F398" t="s">
        <v>982</v>
      </c>
      <c r="G398" s="2" t="s">
        <v>252</v>
      </c>
      <c r="H398" s="6">
        <v>19.3</v>
      </c>
      <c r="J398" s="6">
        <v>25.3</v>
      </c>
      <c r="L398" s="6">
        <v>12.4</v>
      </c>
      <c r="N398" s="6">
        <v>7.4</v>
      </c>
      <c r="P398" s="6">
        <v>29.2</v>
      </c>
      <c r="R398" s="6"/>
      <c r="T398" s="6"/>
      <c r="V398" s="86">
        <f>H398-J398</f>
        <v>-6</v>
      </c>
      <c r="X398" s="8">
        <f t="shared" si="436"/>
        <v>3.8999999999999986</v>
      </c>
      <c r="Y398" s="3" t="s">
        <v>842</v>
      </c>
      <c r="AA398" s="119" t="str">
        <f t="shared" si="437"/>
        <v>Reform</v>
      </c>
      <c r="AB398" s="3" t="s">
        <v>1152</v>
      </c>
      <c r="AC398" s="6"/>
      <c r="AD398" s="6"/>
      <c r="AE398" s="6"/>
      <c r="AG398" s="6"/>
      <c r="AH398" s="6"/>
      <c r="AJ398" s="6"/>
      <c r="AK398" s="6"/>
      <c r="AM398" s="6"/>
      <c r="AN398" s="6"/>
      <c r="AP398" s="6"/>
      <c r="AQ398" s="6"/>
      <c r="AS398" s="6"/>
      <c r="AT398" s="6"/>
      <c r="AV398" s="4"/>
      <c r="AW398" s="6"/>
      <c r="AX398" s="6"/>
      <c r="AY398" s="6"/>
      <c r="AZ398" s="6"/>
      <c r="BA398" s="6"/>
      <c r="BB398" s="6"/>
      <c r="BC398" s="4"/>
      <c r="BD398" s="6"/>
      <c r="BE398" s="6"/>
      <c r="BF398" s="7"/>
      <c r="BG398" s="4"/>
      <c r="BI398">
        <v>42</v>
      </c>
      <c r="BJ398" s="50"/>
      <c r="BK398">
        <v>191</v>
      </c>
      <c r="BL398" s="7"/>
      <c r="BM398">
        <v>63</v>
      </c>
      <c r="BN398" s="50"/>
      <c r="BO398">
        <v>6</v>
      </c>
      <c r="BP398" s="50"/>
      <c r="BQ398">
        <v>293</v>
      </c>
      <c r="BR398" s="50"/>
      <c r="BS398">
        <v>30</v>
      </c>
      <c r="BT398" s="50"/>
      <c r="BU398">
        <v>2</v>
      </c>
      <c r="BV398" s="50"/>
    </row>
    <row r="399" spans="1:74" x14ac:dyDescent="0.25">
      <c r="A399" s="3"/>
      <c r="B399" s="3" t="s">
        <v>293</v>
      </c>
      <c r="C399" s="9" t="s">
        <v>348</v>
      </c>
      <c r="D399" s="39">
        <v>45891</v>
      </c>
      <c r="E399" s="3">
        <v>27</v>
      </c>
      <c r="F399" t="s">
        <v>1198</v>
      </c>
      <c r="H399" s="6">
        <v>18</v>
      </c>
      <c r="I399" s="7">
        <v>-2</v>
      </c>
      <c r="J399" s="6">
        <v>22</v>
      </c>
      <c r="K399" s="7">
        <v>1</v>
      </c>
      <c r="L399" s="6">
        <v>14</v>
      </c>
      <c r="M399" s="7">
        <v>1</v>
      </c>
      <c r="N399" s="6">
        <v>7</v>
      </c>
      <c r="O399" s="7">
        <v>-1</v>
      </c>
      <c r="P399" s="6">
        <v>30</v>
      </c>
      <c r="Q399" s="7">
        <v>0</v>
      </c>
      <c r="R399" s="6"/>
      <c r="T399" s="6"/>
      <c r="V399" s="86">
        <f t="shared" si="435"/>
        <v>-4</v>
      </c>
      <c r="W399" s="7">
        <v>-3</v>
      </c>
      <c r="X399" s="8">
        <f t="shared" si="436"/>
        <v>8</v>
      </c>
      <c r="Y399" s="3" t="s">
        <v>842</v>
      </c>
      <c r="AA399" s="119" t="str">
        <f t="shared" si="437"/>
        <v>Reform</v>
      </c>
      <c r="AC399" s="6"/>
      <c r="AD399" s="6">
        <v>18</v>
      </c>
      <c r="AE399" s="6">
        <v>39</v>
      </c>
      <c r="AF399" s="7">
        <f t="shared" si="438"/>
        <v>-21</v>
      </c>
      <c r="AG399" s="6">
        <v>19</v>
      </c>
      <c r="AH399" s="6">
        <v>61</v>
      </c>
      <c r="AI399" s="7">
        <f t="shared" si="439"/>
        <v>-42</v>
      </c>
      <c r="AJ399" s="6">
        <v>21</v>
      </c>
      <c r="AK399" s="6">
        <v>25</v>
      </c>
      <c r="AL399" s="7">
        <v>-5</v>
      </c>
      <c r="AM399" s="6">
        <v>35</v>
      </c>
      <c r="AN399" s="6">
        <v>36</v>
      </c>
      <c r="AO399" s="7">
        <f t="shared" si="441"/>
        <v>-1</v>
      </c>
      <c r="AP399" s="6"/>
      <c r="AQ399" s="6"/>
      <c r="AS399" s="6"/>
      <c r="AT399" s="6"/>
      <c r="AV399" s="4" t="s">
        <v>1211</v>
      </c>
      <c r="AW399" s="6">
        <v>12</v>
      </c>
      <c r="AX399" s="6">
        <v>22</v>
      </c>
      <c r="AY399" s="6"/>
      <c r="AZ399" s="6"/>
      <c r="BA399" s="6"/>
      <c r="BB399" s="6">
        <v>25</v>
      </c>
      <c r="BC399" s="4" t="s">
        <v>1303</v>
      </c>
      <c r="BD399" s="6"/>
      <c r="BE399" s="6"/>
      <c r="BF399" s="7"/>
      <c r="BG399" s="4"/>
      <c r="BJ399" s="50"/>
      <c r="BL399" s="7"/>
      <c r="BN399" s="50"/>
      <c r="BP399" s="50"/>
      <c r="BR399" s="50"/>
      <c r="BT399" s="50"/>
      <c r="BV399" s="50"/>
    </row>
    <row r="400" spans="1:74" x14ac:dyDescent="0.25">
      <c r="A400" s="3"/>
      <c r="B400" s="3" t="s">
        <v>293</v>
      </c>
      <c r="C400" s="9" t="s">
        <v>625</v>
      </c>
      <c r="D400" s="39">
        <v>45892</v>
      </c>
      <c r="E400" s="3">
        <v>26</v>
      </c>
      <c r="F400" t="s">
        <v>821</v>
      </c>
      <c r="H400" s="6"/>
      <c r="J400" s="6"/>
      <c r="L400" s="6"/>
      <c r="N400" s="6"/>
      <c r="P400" s="6"/>
      <c r="R400" s="6"/>
      <c r="T400" s="6"/>
      <c r="V400" s="6"/>
      <c r="Y400" s="3" t="s">
        <v>842</v>
      </c>
      <c r="AC400" s="6"/>
      <c r="AD400" s="6"/>
      <c r="AE400" s="6"/>
      <c r="AG400" s="6"/>
      <c r="AH400" s="6"/>
      <c r="AJ400" s="6"/>
      <c r="AK400" s="6"/>
      <c r="AM400" s="6"/>
      <c r="AN400" s="6"/>
      <c r="AP400" s="6"/>
      <c r="AQ400" s="6"/>
      <c r="AS400" s="6"/>
      <c r="AT400" s="6"/>
      <c r="AV400" s="4"/>
      <c r="AW400" s="6"/>
      <c r="AX400" s="6"/>
      <c r="AY400" s="6"/>
      <c r="AZ400" s="6"/>
      <c r="BA400" s="6"/>
      <c r="BB400" s="6"/>
      <c r="BC400" s="4"/>
      <c r="BD400" s="6">
        <v>13</v>
      </c>
      <c r="BE400" s="6">
        <v>67</v>
      </c>
      <c r="BF400" s="7">
        <f>BD400-BE400</f>
        <v>-54</v>
      </c>
      <c r="BG400" s="4" t="s">
        <v>871</v>
      </c>
      <c r="BJ400" s="50"/>
      <c r="BL400" s="7"/>
      <c r="BN400" s="50"/>
      <c r="BP400" s="50"/>
      <c r="BR400" s="50"/>
      <c r="BT400" s="50"/>
      <c r="BV400" s="50"/>
    </row>
    <row r="401" spans="1:74" x14ac:dyDescent="0.25">
      <c r="A401" s="3"/>
      <c r="B401" s="3" t="s">
        <v>293</v>
      </c>
      <c r="C401" s="9" t="s">
        <v>579</v>
      </c>
      <c r="D401" s="39">
        <v>45894</v>
      </c>
      <c r="E401" s="3">
        <v>27</v>
      </c>
      <c r="F401" t="s">
        <v>821</v>
      </c>
      <c r="G401" s="2" t="s">
        <v>1119</v>
      </c>
      <c r="H401" s="6">
        <v>17</v>
      </c>
      <c r="I401" s="7">
        <v>-1</v>
      </c>
      <c r="J401" s="6">
        <v>20</v>
      </c>
      <c r="K401" s="7">
        <v>-1</v>
      </c>
      <c r="L401" s="6">
        <v>16</v>
      </c>
      <c r="M401" s="7">
        <v>1</v>
      </c>
      <c r="N401" s="6">
        <v>11</v>
      </c>
      <c r="O401" s="7">
        <v>1</v>
      </c>
      <c r="P401" s="6">
        <v>28</v>
      </c>
      <c r="Q401" s="7">
        <v>0</v>
      </c>
      <c r="R401" s="6"/>
      <c r="T401" s="6"/>
      <c r="V401" s="86">
        <f t="shared" si="435"/>
        <v>-3</v>
      </c>
      <c r="W401" s="7">
        <v>0</v>
      </c>
      <c r="X401" s="8">
        <f t="shared" ref="X401:X406" si="442">P401-J401</f>
        <v>8</v>
      </c>
      <c r="Y401" s="3" t="s">
        <v>842</v>
      </c>
      <c r="AA401" s="119" t="str">
        <f t="shared" ref="AA401:AA406" si="443">IF((H401=MAX(H401,J401,L401,N401,P401))+(J401=MAX(H401,J401,L401,N401,P401))+(L401=MAX(H401,J401,L401,N401,P401))+(N401=MAX(H401,J401,L401,N401,P401))+(P401=MAX(H401,J401,L401,N401,P401))&gt;1,"",IF(H401=MAX(H401,J401,L401,N401,P401),H$1,IF(J401=MAX(H401,J401,L401,N401,P401),J$1,IF(L401=MAX(H401,J401,L401,N401,P401),L$1,IF(N401=MAX(H401,J401,L401,N401,P401),N$1,P$1)))))</f>
        <v>Reform</v>
      </c>
      <c r="AC401" s="6"/>
      <c r="AD401" s="6"/>
      <c r="AE401" s="6"/>
      <c r="AG401" s="6"/>
      <c r="AH401" s="6"/>
      <c r="AJ401" s="6"/>
      <c r="AK401" s="6"/>
      <c r="AM401" s="6"/>
      <c r="AN401" s="6"/>
      <c r="AP401" s="6"/>
      <c r="AQ401" s="6"/>
      <c r="AS401" s="6"/>
      <c r="AT401" s="6"/>
      <c r="AV401" s="4"/>
      <c r="AW401" s="6"/>
      <c r="AX401" s="6"/>
      <c r="AY401" s="6"/>
      <c r="AZ401" s="6"/>
      <c r="BA401" s="6"/>
      <c r="BB401" s="6"/>
      <c r="BC401" s="4"/>
      <c r="BD401" s="6">
        <v>12</v>
      </c>
      <c r="BE401" s="6">
        <v>66</v>
      </c>
      <c r="BF401" s="7">
        <f>BD401-BE401</f>
        <v>-54</v>
      </c>
      <c r="BG401" s="4" t="s">
        <v>871</v>
      </c>
      <c r="BJ401" s="50"/>
      <c r="BL401" s="7"/>
      <c r="BN401" s="50"/>
      <c r="BP401" s="50"/>
      <c r="BR401" s="50"/>
      <c r="BT401" s="50"/>
      <c r="BV401" s="50"/>
    </row>
    <row r="402" spans="1:74" x14ac:dyDescent="0.25">
      <c r="A402" s="3"/>
      <c r="B402" s="3" t="s">
        <v>293</v>
      </c>
      <c r="C402" s="52" t="s">
        <v>681</v>
      </c>
      <c r="D402" s="39">
        <v>45895</v>
      </c>
      <c r="E402" s="3">
        <v>29</v>
      </c>
      <c r="F402" s="3" t="s">
        <v>1019</v>
      </c>
      <c r="G402" s="2" t="s">
        <v>202</v>
      </c>
      <c r="H402" s="6">
        <v>17</v>
      </c>
      <c r="I402" s="7">
        <v>-1</v>
      </c>
      <c r="J402" s="6">
        <v>20</v>
      </c>
      <c r="K402" s="7">
        <v>-3</v>
      </c>
      <c r="L402" s="6">
        <v>13</v>
      </c>
      <c r="M402" s="7">
        <v>0</v>
      </c>
      <c r="N402" s="6">
        <v>7</v>
      </c>
      <c r="O402" s="7">
        <v>-1</v>
      </c>
      <c r="P402" s="6">
        <v>35</v>
      </c>
      <c r="Q402" s="7">
        <v>3</v>
      </c>
      <c r="R402" s="6"/>
      <c r="T402" s="6"/>
      <c r="V402" s="86">
        <f t="shared" ref="V402" si="444">H402-J402</f>
        <v>-3</v>
      </c>
      <c r="W402" s="7">
        <v>2</v>
      </c>
      <c r="X402" s="8">
        <f t="shared" si="442"/>
        <v>15</v>
      </c>
      <c r="Y402" s="3" t="s">
        <v>842</v>
      </c>
      <c r="AA402" s="119" t="str">
        <f t="shared" si="443"/>
        <v>Reform</v>
      </c>
      <c r="AC402" s="6"/>
      <c r="AD402" s="6">
        <v>19</v>
      </c>
      <c r="AE402" s="6">
        <v>28</v>
      </c>
      <c r="AF402" s="7">
        <f>AD402-AE402</f>
        <v>-9</v>
      </c>
      <c r="AG402" s="6">
        <v>19</v>
      </c>
      <c r="AH402" s="6">
        <v>60</v>
      </c>
      <c r="AI402" s="7">
        <v>-42</v>
      </c>
      <c r="AJ402" s="6">
        <v>22</v>
      </c>
      <c r="AK402" s="6">
        <v>17</v>
      </c>
      <c r="AL402" s="7">
        <v>6</v>
      </c>
      <c r="AM402" s="6">
        <v>37</v>
      </c>
      <c r="AN402" s="6">
        <v>32</v>
      </c>
      <c r="AO402" s="7">
        <f>AM402-AN402</f>
        <v>5</v>
      </c>
      <c r="AP402" s="6"/>
      <c r="AQ402" s="6"/>
      <c r="AS402" s="6"/>
      <c r="AT402" s="6"/>
      <c r="AV402" s="4" t="s">
        <v>1087</v>
      </c>
      <c r="AW402" s="6"/>
      <c r="AX402" s="6"/>
      <c r="AY402" s="6"/>
      <c r="AZ402" s="6"/>
      <c r="BA402" s="6"/>
      <c r="BB402" s="6"/>
      <c r="BC402" s="4"/>
      <c r="BD402" s="6"/>
      <c r="BE402" s="6"/>
      <c r="BF402" s="7"/>
      <c r="BG402" s="4"/>
      <c r="BJ402" s="50"/>
      <c r="BL402" s="7"/>
      <c r="BN402" s="50"/>
      <c r="BP402" s="50"/>
      <c r="BR402" s="50"/>
      <c r="BT402" s="50"/>
      <c r="BV402" s="50"/>
    </row>
    <row r="403" spans="1:74" x14ac:dyDescent="0.25">
      <c r="A403" s="3"/>
      <c r="B403" s="3" t="s">
        <v>293</v>
      </c>
      <c r="C403" s="9" t="s">
        <v>560</v>
      </c>
      <c r="D403" s="39">
        <v>45896</v>
      </c>
      <c r="E403" s="3">
        <v>28</v>
      </c>
      <c r="F403" t="s">
        <v>1263</v>
      </c>
      <c r="H403" s="6">
        <v>15</v>
      </c>
      <c r="I403" s="7">
        <v>-2</v>
      </c>
      <c r="J403" s="6">
        <v>18</v>
      </c>
      <c r="K403" s="7">
        <v>0</v>
      </c>
      <c r="L403" s="6">
        <v>13</v>
      </c>
      <c r="M403" s="7">
        <v>1</v>
      </c>
      <c r="N403" s="6">
        <v>10</v>
      </c>
      <c r="O403" s="7">
        <v>0</v>
      </c>
      <c r="P403" s="6">
        <v>34</v>
      </c>
      <c r="Q403" s="7">
        <v>1</v>
      </c>
      <c r="R403" s="6"/>
      <c r="T403" s="6"/>
      <c r="V403" s="86">
        <f t="shared" si="435"/>
        <v>-3</v>
      </c>
      <c r="W403" s="7">
        <v>-2</v>
      </c>
      <c r="X403" s="8">
        <f t="shared" si="442"/>
        <v>16</v>
      </c>
      <c r="Y403" s="3" t="s">
        <v>842</v>
      </c>
      <c r="AA403" s="119" t="str">
        <f t="shared" si="443"/>
        <v>Reform</v>
      </c>
      <c r="AC403" s="6"/>
      <c r="AD403" s="6"/>
      <c r="AE403" s="6"/>
      <c r="AG403" s="6"/>
      <c r="AH403" s="6"/>
      <c r="AJ403" s="6"/>
      <c r="AK403" s="6"/>
      <c r="AM403" s="6"/>
      <c r="AN403" s="6"/>
      <c r="AP403" s="6"/>
      <c r="AQ403" s="6"/>
      <c r="AS403" s="6"/>
      <c r="AT403" s="6"/>
      <c r="AV403" s="4"/>
      <c r="AW403" s="6"/>
      <c r="AX403" s="6"/>
      <c r="AY403" s="6"/>
      <c r="AZ403" s="6"/>
      <c r="BA403" s="6"/>
      <c r="BB403" s="6"/>
      <c r="BC403" s="4"/>
      <c r="BD403" s="6"/>
      <c r="BE403" s="6"/>
      <c r="BF403" s="7"/>
      <c r="BG403" s="4"/>
      <c r="BJ403" s="50"/>
      <c r="BL403" s="7"/>
      <c r="BN403" s="50"/>
      <c r="BP403" s="50"/>
      <c r="BR403" s="50"/>
      <c r="BT403" s="50"/>
      <c r="BV403" s="50"/>
    </row>
    <row r="404" spans="1:74" x14ac:dyDescent="0.25">
      <c r="A404" s="3"/>
      <c r="B404" s="3" t="s">
        <v>293</v>
      </c>
      <c r="C404" s="9" t="s">
        <v>424</v>
      </c>
      <c r="D404" s="39">
        <v>45897</v>
      </c>
      <c r="E404" s="3">
        <v>5</v>
      </c>
      <c r="F404" t="s">
        <v>982</v>
      </c>
      <c r="H404" s="6">
        <v>19</v>
      </c>
      <c r="I404" s="7">
        <v>0</v>
      </c>
      <c r="J404" s="6">
        <v>24</v>
      </c>
      <c r="K404" s="7">
        <v>-2</v>
      </c>
      <c r="L404" s="6">
        <v>11</v>
      </c>
      <c r="M404" s="7">
        <v>-1</v>
      </c>
      <c r="N404" s="6">
        <v>8</v>
      </c>
      <c r="O404" s="7">
        <v>0</v>
      </c>
      <c r="P404" s="6">
        <v>30</v>
      </c>
      <c r="Q404" s="7">
        <v>3</v>
      </c>
      <c r="R404" s="6"/>
      <c r="T404" s="6"/>
      <c r="V404" s="86">
        <f t="shared" si="435"/>
        <v>-5</v>
      </c>
      <c r="W404" s="7">
        <v>2</v>
      </c>
      <c r="X404" s="8">
        <f t="shared" si="442"/>
        <v>6</v>
      </c>
      <c r="Y404" s="3" t="s">
        <v>842</v>
      </c>
      <c r="Z404" s="3" t="s">
        <v>988</v>
      </c>
      <c r="AA404" s="119" t="str">
        <f t="shared" si="443"/>
        <v>Reform</v>
      </c>
      <c r="AC404" s="6"/>
      <c r="AD404" s="6"/>
      <c r="AE404" s="6"/>
      <c r="AG404" s="6"/>
      <c r="AH404" s="6"/>
      <c r="AJ404" s="6"/>
      <c r="AK404" s="6"/>
      <c r="AM404" s="6"/>
      <c r="AN404" s="6"/>
      <c r="AP404" s="6"/>
      <c r="AQ404" s="6"/>
      <c r="AS404" s="6"/>
      <c r="AT404" s="6"/>
      <c r="AV404" s="4"/>
      <c r="AW404" s="6"/>
      <c r="AX404" s="6"/>
      <c r="AY404" s="6"/>
      <c r="AZ404" s="6"/>
      <c r="BA404" s="6"/>
      <c r="BB404" s="6"/>
      <c r="BC404" s="4"/>
      <c r="BD404" s="6"/>
      <c r="BE404" s="6"/>
      <c r="BF404" s="7"/>
      <c r="BG404" s="4"/>
      <c r="BJ404" s="50"/>
      <c r="BL404" s="7"/>
      <c r="BN404" s="50"/>
      <c r="BP404" s="50"/>
      <c r="BR404" s="50"/>
      <c r="BT404" s="50"/>
      <c r="BV404" s="50"/>
    </row>
    <row r="405" spans="1:74" x14ac:dyDescent="0.25">
      <c r="A405" s="3"/>
      <c r="B405" s="3" t="s">
        <v>293</v>
      </c>
      <c r="C405" s="9" t="s">
        <v>702</v>
      </c>
      <c r="D405" s="39">
        <v>45898</v>
      </c>
      <c r="E405" s="3">
        <v>2</v>
      </c>
      <c r="F405" t="s">
        <v>1725</v>
      </c>
      <c r="G405" s="2" t="s">
        <v>1726</v>
      </c>
      <c r="H405" s="6">
        <v>17</v>
      </c>
      <c r="I405" s="7">
        <v>-1</v>
      </c>
      <c r="J405" s="6">
        <v>20</v>
      </c>
      <c r="K405" s="7">
        <v>-2</v>
      </c>
      <c r="L405" s="6">
        <v>15</v>
      </c>
      <c r="M405" s="7">
        <v>1</v>
      </c>
      <c r="N405" s="6">
        <v>7</v>
      </c>
      <c r="O405" s="7">
        <v>1</v>
      </c>
      <c r="P405" s="6">
        <v>33</v>
      </c>
      <c r="Q405" s="7">
        <v>0</v>
      </c>
      <c r="R405" s="6"/>
      <c r="T405" s="6"/>
      <c r="V405" s="86">
        <f t="shared" si="435"/>
        <v>-3</v>
      </c>
      <c r="W405" s="7">
        <v>1</v>
      </c>
      <c r="X405" s="8">
        <f t="shared" si="442"/>
        <v>13</v>
      </c>
      <c r="Y405" s="3" t="s">
        <v>842</v>
      </c>
      <c r="AA405" s="119" t="str">
        <f t="shared" si="443"/>
        <v>Reform</v>
      </c>
      <c r="AC405" s="6"/>
      <c r="AD405" s="6">
        <v>22</v>
      </c>
      <c r="AE405" s="6">
        <v>39</v>
      </c>
      <c r="AF405" s="7">
        <f>AD405-AE405</f>
        <v>-17</v>
      </c>
      <c r="AG405" s="6">
        <v>21</v>
      </c>
      <c r="AH405" s="6">
        <v>62</v>
      </c>
      <c r="AI405" s="7">
        <f>AG405-AH405</f>
        <v>-41</v>
      </c>
      <c r="AJ405" s="6">
        <v>24</v>
      </c>
      <c r="AK405" s="6">
        <v>27</v>
      </c>
      <c r="AL405" s="7">
        <f>AJ405-AK405</f>
        <v>-3</v>
      </c>
      <c r="AM405" s="6">
        <v>38</v>
      </c>
      <c r="AN405" s="6">
        <v>44</v>
      </c>
      <c r="AO405" s="7">
        <f>AM405-AN405</f>
        <v>-6</v>
      </c>
      <c r="AP405" s="6"/>
      <c r="AQ405" s="6"/>
      <c r="AS405" s="6"/>
      <c r="AT405" s="6"/>
      <c r="AV405" s="4" t="s">
        <v>1727</v>
      </c>
      <c r="AW405" s="6">
        <v>37</v>
      </c>
      <c r="AX405" s="6">
        <v>34</v>
      </c>
      <c r="AY405" s="6"/>
      <c r="AZ405" s="6"/>
      <c r="BA405" s="6"/>
      <c r="BB405" s="6"/>
      <c r="BC405" s="4" t="s">
        <v>1728</v>
      </c>
      <c r="BD405" s="6"/>
      <c r="BE405" s="6"/>
      <c r="BF405" s="7"/>
      <c r="BG405" s="4"/>
      <c r="BJ405" s="50"/>
      <c r="BL405" s="7"/>
      <c r="BN405" s="50"/>
      <c r="BP405" s="50"/>
      <c r="BR405" s="50"/>
      <c r="BT405" s="50"/>
      <c r="BV405" s="50"/>
    </row>
    <row r="406" spans="1:74" x14ac:dyDescent="0.25">
      <c r="A406" s="3"/>
      <c r="B406" s="3" t="s">
        <v>293</v>
      </c>
      <c r="C406" s="9" t="s">
        <v>604</v>
      </c>
      <c r="D406" s="39">
        <v>45898</v>
      </c>
      <c r="E406" s="3">
        <v>3</v>
      </c>
      <c r="F406" t="s">
        <v>1198</v>
      </c>
      <c r="H406" s="6">
        <v>18</v>
      </c>
      <c r="I406" s="7">
        <v>0</v>
      </c>
      <c r="J406" s="6">
        <v>21</v>
      </c>
      <c r="K406" s="7">
        <v>-1</v>
      </c>
      <c r="L406" s="6">
        <v>13</v>
      </c>
      <c r="M406" s="7">
        <v>-1</v>
      </c>
      <c r="N406" s="6">
        <v>8</v>
      </c>
      <c r="O406" s="7">
        <v>1</v>
      </c>
      <c r="P406" s="6">
        <v>31</v>
      </c>
      <c r="Q406" s="7">
        <v>1</v>
      </c>
      <c r="R406" s="6"/>
      <c r="T406" s="6"/>
      <c r="V406" s="86">
        <f t="shared" si="435"/>
        <v>-3</v>
      </c>
      <c r="W406" s="7">
        <v>1</v>
      </c>
      <c r="X406" s="8">
        <f t="shared" si="442"/>
        <v>10</v>
      </c>
      <c r="Y406" s="3" t="s">
        <v>842</v>
      </c>
      <c r="AA406" s="119" t="str">
        <f t="shared" si="443"/>
        <v>Reform</v>
      </c>
      <c r="AC406" s="6"/>
      <c r="AD406" s="6">
        <v>16</v>
      </c>
      <c r="AE406" s="6">
        <v>43</v>
      </c>
      <c r="AF406" s="7">
        <f t="shared" ref="AF406" si="445">AD406-AE406</f>
        <v>-27</v>
      </c>
      <c r="AG406" s="6">
        <v>20</v>
      </c>
      <c r="AH406" s="6">
        <v>63</v>
      </c>
      <c r="AI406" s="7">
        <f t="shared" ref="AI406" si="446">AG406-AH406</f>
        <v>-43</v>
      </c>
      <c r="AJ406" s="6">
        <v>18</v>
      </c>
      <c r="AK406" s="6">
        <v>28</v>
      </c>
      <c r="AL406" s="7">
        <f t="shared" ref="AL406" si="447">AJ406-AK406</f>
        <v>-10</v>
      </c>
      <c r="AM406" s="6">
        <v>32</v>
      </c>
      <c r="AN406" s="6">
        <v>42</v>
      </c>
      <c r="AO406" s="7">
        <v>-11</v>
      </c>
      <c r="AP406" s="6"/>
      <c r="AQ406" s="6"/>
      <c r="AS406" s="6"/>
      <c r="AT406" s="6"/>
      <c r="AV406" s="4" t="s">
        <v>1211</v>
      </c>
      <c r="AW406" s="6">
        <v>9</v>
      </c>
      <c r="AX406" s="6">
        <v>22</v>
      </c>
      <c r="AY406" s="6"/>
      <c r="AZ406" s="6"/>
      <c r="BA406" s="6"/>
      <c r="BB406" s="6">
        <v>25</v>
      </c>
      <c r="BC406" s="4" t="s">
        <v>1303</v>
      </c>
      <c r="BD406" s="6"/>
      <c r="BE406" s="6"/>
      <c r="BF406" s="7"/>
      <c r="BG406" s="4"/>
      <c r="BJ406" s="50"/>
      <c r="BL406" s="7"/>
      <c r="BN406" s="50"/>
      <c r="BP406" s="50"/>
      <c r="BR406" s="50"/>
      <c r="BT406" s="50"/>
      <c r="BV406" s="50"/>
    </row>
    <row r="407" spans="1:74" x14ac:dyDescent="0.25">
      <c r="A407" s="3"/>
      <c r="B407" s="3" t="s">
        <v>293</v>
      </c>
      <c r="C407" s="9" t="s">
        <v>582</v>
      </c>
      <c r="D407" s="39">
        <v>45899</v>
      </c>
      <c r="E407" s="3">
        <v>2</v>
      </c>
      <c r="F407" t="s">
        <v>821</v>
      </c>
      <c r="H407" s="6"/>
      <c r="J407" s="6"/>
      <c r="L407" s="6"/>
      <c r="N407" s="6"/>
      <c r="P407" s="6"/>
      <c r="R407" s="6"/>
      <c r="T407" s="6"/>
      <c r="V407" s="6"/>
      <c r="Y407" s="3" t="s">
        <v>842</v>
      </c>
      <c r="AC407" s="6"/>
      <c r="AD407" s="6"/>
      <c r="AE407" s="6"/>
      <c r="AG407" s="6"/>
      <c r="AH407" s="6"/>
      <c r="AJ407" s="6"/>
      <c r="AK407" s="6"/>
      <c r="AM407" s="6"/>
      <c r="AN407" s="6"/>
      <c r="AP407" s="6"/>
      <c r="AQ407" s="6"/>
      <c r="AS407" s="6"/>
      <c r="AT407" s="6"/>
      <c r="AV407" s="4"/>
      <c r="AW407" s="6"/>
      <c r="AX407" s="6"/>
      <c r="AY407" s="6"/>
      <c r="AZ407" s="6"/>
      <c r="BA407" s="6"/>
      <c r="BB407" s="6"/>
      <c r="BC407" s="4"/>
      <c r="BD407" s="6">
        <v>11</v>
      </c>
      <c r="BE407" s="6">
        <v>70</v>
      </c>
      <c r="BF407" s="7">
        <f>BD407-BE407</f>
        <v>-59</v>
      </c>
      <c r="BG407" s="4" t="s">
        <v>871</v>
      </c>
      <c r="BJ407" s="50"/>
      <c r="BL407" s="7"/>
      <c r="BN407" s="50"/>
      <c r="BP407" s="50"/>
      <c r="BR407" s="50"/>
      <c r="BT407" s="50"/>
      <c r="BV407" s="50"/>
    </row>
    <row r="408" spans="1:74" x14ac:dyDescent="0.25">
      <c r="A408" s="3"/>
      <c r="B408" s="3" t="s">
        <v>293</v>
      </c>
      <c r="C408" s="9" t="s">
        <v>643</v>
      </c>
      <c r="D408" s="39">
        <v>45900</v>
      </c>
      <c r="E408" s="3">
        <v>2</v>
      </c>
      <c r="F408" t="s">
        <v>821</v>
      </c>
      <c r="G408" s="2" t="s">
        <v>1119</v>
      </c>
      <c r="H408" s="6">
        <v>17</v>
      </c>
      <c r="I408" s="7">
        <v>0</v>
      </c>
      <c r="J408" s="6">
        <v>20</v>
      </c>
      <c r="K408" s="7">
        <v>0</v>
      </c>
      <c r="L408" s="6">
        <v>15</v>
      </c>
      <c r="M408" s="7">
        <v>-1</v>
      </c>
      <c r="N408" s="6">
        <v>10</v>
      </c>
      <c r="O408" s="7">
        <v>-1</v>
      </c>
      <c r="P408" s="6">
        <v>29</v>
      </c>
      <c r="Q408" s="7">
        <v>1</v>
      </c>
      <c r="R408" s="6"/>
      <c r="T408" s="6"/>
      <c r="V408" s="86">
        <f t="shared" ref="V408" si="448">H408-J408</f>
        <v>-3</v>
      </c>
      <c r="W408" s="7">
        <v>0</v>
      </c>
      <c r="X408" s="8">
        <f t="shared" ref="X408:X411" si="449">P408-J408</f>
        <v>9</v>
      </c>
      <c r="Y408" s="3" t="s">
        <v>842</v>
      </c>
      <c r="AA408" s="119" t="str">
        <f t="shared" ref="AA408:AA411" si="450">IF((H408=MAX(H408,J408,L408,N408,P408))+(J408=MAX(H408,J408,L408,N408,P408))+(L408=MAX(H408,J408,L408,N408,P408))+(N408=MAX(H408,J408,L408,N408,P408))+(P408=MAX(H408,J408,L408,N408,P408))&gt;1,"",IF(H408=MAX(H408,J408,L408,N408,P408),H$1,IF(J408=MAX(H408,J408,L408,N408,P408),J$1,IF(L408=MAX(H408,J408,L408,N408,P408),L$1,IF(N408=MAX(H408,J408,L408,N408,P408),N$1,P$1)))))</f>
        <v>Reform</v>
      </c>
      <c r="AC408" s="6"/>
      <c r="AD408" s="6"/>
      <c r="AE408" s="6"/>
      <c r="AG408" s="6"/>
      <c r="AH408" s="6"/>
      <c r="AJ408" s="6"/>
      <c r="AK408" s="6"/>
      <c r="AM408" s="6">
        <v>48</v>
      </c>
      <c r="AN408" s="6">
        <v>30</v>
      </c>
      <c r="AO408" s="7">
        <f t="shared" ref="AO408" si="451">AM408-AN408</f>
        <v>18</v>
      </c>
      <c r="AP408" s="6"/>
      <c r="AQ408" s="6"/>
      <c r="AS408" s="6"/>
      <c r="AT408" s="6"/>
      <c r="AV408" s="4" t="s">
        <v>1037</v>
      </c>
      <c r="AW408" s="6"/>
      <c r="AX408" s="6"/>
      <c r="AY408" s="6"/>
      <c r="AZ408" s="6"/>
      <c r="BA408" s="6"/>
      <c r="BB408" s="6"/>
      <c r="BC408" s="4"/>
      <c r="BD408" s="6"/>
      <c r="BE408" s="6"/>
      <c r="BF408" s="7"/>
      <c r="BG408" s="4"/>
      <c r="BJ408" s="50"/>
      <c r="BL408" s="7"/>
      <c r="BN408" s="50"/>
      <c r="BP408" s="50"/>
      <c r="BR408" s="50"/>
      <c r="BT408" s="50"/>
      <c r="BV408" s="50"/>
    </row>
    <row r="409" spans="1:74" x14ac:dyDescent="0.25">
      <c r="A409" s="3"/>
      <c r="B409" s="3" t="s">
        <v>293</v>
      </c>
      <c r="C409" s="9" t="s">
        <v>1754</v>
      </c>
      <c r="D409" s="39">
        <v>45900</v>
      </c>
      <c r="E409" s="54">
        <v>45926</v>
      </c>
      <c r="F409" t="s">
        <v>821</v>
      </c>
      <c r="H409" s="6">
        <v>17</v>
      </c>
      <c r="I409" s="7">
        <v>-1</v>
      </c>
      <c r="J409" s="6">
        <v>21</v>
      </c>
      <c r="K409" s="7">
        <v>-2</v>
      </c>
      <c r="L409" s="6">
        <v>15</v>
      </c>
      <c r="M409" s="7">
        <v>0</v>
      </c>
      <c r="N409" s="6">
        <v>11</v>
      </c>
      <c r="O409" s="7">
        <v>0</v>
      </c>
      <c r="P409" s="6">
        <v>27</v>
      </c>
      <c r="Q409" s="7">
        <v>1</v>
      </c>
      <c r="R409" s="6"/>
      <c r="T409" s="6"/>
      <c r="V409" s="86">
        <f>H409-J409</f>
        <v>-4</v>
      </c>
      <c r="W409" s="7">
        <v>1</v>
      </c>
      <c r="X409" s="8">
        <f t="shared" si="449"/>
        <v>6</v>
      </c>
      <c r="Y409" s="3" t="s">
        <v>842</v>
      </c>
      <c r="AA409" s="119" t="str">
        <f t="shared" si="450"/>
        <v>Reform</v>
      </c>
      <c r="AB409" s="3" t="s">
        <v>1152</v>
      </c>
      <c r="AC409" s="6"/>
      <c r="AD409" s="6"/>
      <c r="AE409" s="6"/>
      <c r="AG409" s="6"/>
      <c r="AH409" s="6"/>
      <c r="AJ409" s="6"/>
      <c r="AK409" s="6"/>
      <c r="AM409" s="6"/>
      <c r="AN409" s="6"/>
      <c r="AP409" s="6"/>
      <c r="AQ409" s="6"/>
      <c r="AS409" s="6"/>
      <c r="AT409" s="6"/>
      <c r="AV409" s="4"/>
      <c r="AW409" s="6"/>
      <c r="AX409" s="6"/>
      <c r="AY409" s="6"/>
      <c r="AZ409" s="6"/>
      <c r="BA409" s="6"/>
      <c r="BB409" s="6"/>
      <c r="BC409" s="4"/>
      <c r="BD409" s="6"/>
      <c r="BE409" s="6"/>
      <c r="BF409" s="7"/>
      <c r="BG409" s="4"/>
      <c r="BI409">
        <v>45</v>
      </c>
      <c r="BJ409" s="50">
        <f>BI409-BI313</f>
        <v>-1</v>
      </c>
      <c r="BK409">
        <v>144</v>
      </c>
      <c r="BL409" s="50">
        <f>BK409-BK313</f>
        <v>-32</v>
      </c>
      <c r="BM409">
        <v>78</v>
      </c>
      <c r="BN409" s="50">
        <f>BM409-BM313</f>
        <v>-3</v>
      </c>
      <c r="BO409">
        <v>7</v>
      </c>
      <c r="BP409" s="50">
        <f>BO409-BO313</f>
        <v>0</v>
      </c>
      <c r="BQ409">
        <v>311</v>
      </c>
      <c r="BR409" s="50">
        <f>BQ409-BQ313</f>
        <v>40</v>
      </c>
      <c r="BS409">
        <v>37</v>
      </c>
      <c r="BT409" s="50">
        <f>BS409-BS313</f>
        <v>3</v>
      </c>
      <c r="BU409">
        <v>6</v>
      </c>
      <c r="BV409" s="50">
        <f>BU409-BU313</f>
        <v>-1</v>
      </c>
    </row>
    <row r="410" spans="1:74" x14ac:dyDescent="0.25">
      <c r="A410" s="3"/>
      <c r="B410" s="3" t="s">
        <v>295</v>
      </c>
      <c r="C410" s="9" t="s">
        <v>374</v>
      </c>
      <c r="D410" s="39">
        <v>45901</v>
      </c>
      <c r="E410" s="3">
        <v>5</v>
      </c>
      <c r="F410" t="s">
        <v>1169</v>
      </c>
      <c r="G410" s="2" t="s">
        <v>96</v>
      </c>
      <c r="H410" s="6">
        <v>18</v>
      </c>
      <c r="I410" s="7">
        <v>0</v>
      </c>
      <c r="J410" s="6">
        <v>21</v>
      </c>
      <c r="K410" s="7">
        <v>-1</v>
      </c>
      <c r="L410" s="6">
        <v>14</v>
      </c>
      <c r="M410" s="7">
        <v>-2</v>
      </c>
      <c r="N410" s="6">
        <v>10</v>
      </c>
      <c r="O410" s="7">
        <v>1</v>
      </c>
      <c r="P410" s="6">
        <v>31</v>
      </c>
      <c r="Q410" s="7">
        <v>2</v>
      </c>
      <c r="R410" s="6"/>
      <c r="T410" s="6"/>
      <c r="V410" s="86">
        <f t="shared" si="435"/>
        <v>-3</v>
      </c>
      <c r="W410" s="7">
        <v>1</v>
      </c>
      <c r="X410" s="8">
        <f t="shared" si="449"/>
        <v>10</v>
      </c>
      <c r="Y410" s="3" t="s">
        <v>1170</v>
      </c>
      <c r="Z410" s="3" t="s">
        <v>988</v>
      </c>
      <c r="AA410" s="119" t="str">
        <f t="shared" si="450"/>
        <v>Reform</v>
      </c>
      <c r="AC410" s="6"/>
      <c r="AD410" s="6"/>
      <c r="AE410" s="6"/>
      <c r="AG410" s="6"/>
      <c r="AH410" s="6"/>
      <c r="AJ410" s="6"/>
      <c r="AK410" s="6"/>
      <c r="AM410" s="6"/>
      <c r="AN410" s="6"/>
      <c r="AP410" s="6"/>
      <c r="AQ410" s="6"/>
      <c r="AS410" s="6"/>
      <c r="AT410" s="6"/>
      <c r="AV410" s="4"/>
      <c r="AW410" s="6"/>
      <c r="AX410" s="6"/>
      <c r="AY410" s="6"/>
      <c r="AZ410" s="6"/>
      <c r="BA410" s="6"/>
      <c r="BB410" s="6"/>
      <c r="BC410" s="4"/>
      <c r="BD410" s="6"/>
      <c r="BE410" s="6"/>
      <c r="BF410" s="7"/>
      <c r="BG410" s="4"/>
      <c r="BJ410" s="50"/>
      <c r="BL410" s="7"/>
      <c r="BN410" s="50"/>
      <c r="BP410" s="50"/>
      <c r="BR410" s="50"/>
      <c r="BT410" s="50"/>
      <c r="BV410" s="50"/>
    </row>
    <row r="411" spans="1:74" x14ac:dyDescent="0.25">
      <c r="A411" s="3"/>
      <c r="B411" s="3" t="s">
        <v>295</v>
      </c>
      <c r="C411" s="9" t="s">
        <v>1208</v>
      </c>
      <c r="D411" s="39">
        <v>45901</v>
      </c>
      <c r="E411" s="3">
        <v>25</v>
      </c>
      <c r="F411" t="s">
        <v>1153</v>
      </c>
      <c r="H411" s="6">
        <v>16</v>
      </c>
      <c r="I411" s="7">
        <v>1</v>
      </c>
      <c r="J411" s="6">
        <v>20</v>
      </c>
      <c r="K411" s="7">
        <v>2</v>
      </c>
      <c r="L411" s="6">
        <v>12</v>
      </c>
      <c r="M411" s="7">
        <v>-1</v>
      </c>
      <c r="N411" s="6">
        <v>7</v>
      </c>
      <c r="O411" s="7">
        <v>-3</v>
      </c>
      <c r="P411" s="6">
        <v>34</v>
      </c>
      <c r="Q411" s="7">
        <v>0</v>
      </c>
      <c r="R411" s="6"/>
      <c r="T411" s="6"/>
      <c r="V411" s="86">
        <f t="shared" si="435"/>
        <v>-4</v>
      </c>
      <c r="W411" s="7">
        <v>-1</v>
      </c>
      <c r="X411" s="8">
        <f t="shared" si="449"/>
        <v>14</v>
      </c>
      <c r="Y411" s="3" t="s">
        <v>842</v>
      </c>
      <c r="AA411" s="119" t="str">
        <f t="shared" si="450"/>
        <v>Reform</v>
      </c>
      <c r="AC411" s="6"/>
      <c r="AD411" s="6"/>
      <c r="AE411" s="6"/>
      <c r="AG411" s="6"/>
      <c r="AH411" s="6"/>
      <c r="AJ411" s="6"/>
      <c r="AK411" s="6"/>
      <c r="AM411" s="6"/>
      <c r="AN411" s="6"/>
      <c r="AP411" s="6"/>
      <c r="AQ411" s="6"/>
      <c r="AS411" s="6"/>
      <c r="AT411" s="6"/>
      <c r="AV411" s="4"/>
      <c r="AW411" s="6"/>
      <c r="AX411" s="6"/>
      <c r="AY411" s="6"/>
      <c r="AZ411" s="6"/>
      <c r="BA411" s="6"/>
      <c r="BB411" s="6"/>
      <c r="BC411" s="4"/>
      <c r="BD411" s="6"/>
      <c r="BE411" s="6"/>
      <c r="BF411" s="7"/>
      <c r="BG411" s="4"/>
      <c r="BJ411" s="50"/>
      <c r="BL411" s="7"/>
      <c r="BN411" s="50"/>
      <c r="BP411" s="50"/>
      <c r="BR411" s="50"/>
      <c r="BT411" s="50"/>
      <c r="BV411" s="50"/>
    </row>
    <row r="412" spans="1:74" x14ac:dyDescent="0.25">
      <c r="A412" s="3"/>
      <c r="B412" s="3" t="s">
        <v>295</v>
      </c>
      <c r="C412" s="9" t="s">
        <v>347</v>
      </c>
      <c r="D412" s="39">
        <v>45902</v>
      </c>
      <c r="E412" s="3">
        <v>10</v>
      </c>
      <c r="F412" t="s">
        <v>1263</v>
      </c>
      <c r="H412" s="6"/>
      <c r="J412" s="6"/>
      <c r="L412" s="6"/>
      <c r="N412" s="6"/>
      <c r="P412" s="6"/>
      <c r="R412" s="6"/>
      <c r="T412" s="6"/>
      <c r="V412" s="6"/>
      <c r="Y412" s="3" t="s">
        <v>842</v>
      </c>
      <c r="AC412" s="6"/>
      <c r="AD412" s="6">
        <v>7.7</v>
      </c>
      <c r="AE412" s="6">
        <v>49.5</v>
      </c>
      <c r="AF412" s="7">
        <f>AD412-AE412</f>
        <v>-41.8</v>
      </c>
      <c r="AG412" s="6">
        <v>9.8000000000000007</v>
      </c>
      <c r="AH412" s="6">
        <v>66.599999999999994</v>
      </c>
      <c r="AI412" s="7">
        <f>AG412-AH412</f>
        <v>-56.8</v>
      </c>
      <c r="AJ412" s="6">
        <v>17.8</v>
      </c>
      <c r="AK412" s="6">
        <v>28.3</v>
      </c>
      <c r="AL412" s="7">
        <f>AJ412-AK412</f>
        <v>-10.5</v>
      </c>
      <c r="AM412" s="6">
        <v>38.299999999999997</v>
      </c>
      <c r="AN412" s="6">
        <v>33.200000000000003</v>
      </c>
      <c r="AO412" s="7">
        <f>AM412-AN412</f>
        <v>5.0999999999999943</v>
      </c>
      <c r="AP412" s="6"/>
      <c r="AQ412" s="6"/>
      <c r="AS412" s="6"/>
      <c r="AT412" s="6"/>
      <c r="AV412" s="4" t="s">
        <v>1037</v>
      </c>
      <c r="AW412" s="6"/>
      <c r="AX412" s="6"/>
      <c r="AY412" s="6"/>
      <c r="AZ412" s="6"/>
      <c r="BA412" s="6"/>
      <c r="BB412" s="6"/>
      <c r="BC412" s="4"/>
      <c r="BD412" s="6"/>
      <c r="BE412" s="6"/>
      <c r="BF412" s="7"/>
      <c r="BG412" s="4"/>
      <c r="BJ412" s="50"/>
      <c r="BL412" s="7"/>
      <c r="BN412" s="50"/>
      <c r="BP412" s="50"/>
      <c r="BR412" s="50"/>
      <c r="BT412" s="50"/>
      <c r="BV412" s="50"/>
    </row>
    <row r="413" spans="1:74" x14ac:dyDescent="0.25">
      <c r="A413" s="3"/>
      <c r="B413" s="3" t="s">
        <v>295</v>
      </c>
      <c r="C413" s="9" t="s">
        <v>583</v>
      </c>
      <c r="D413" s="39">
        <v>45903</v>
      </c>
      <c r="E413" s="3">
        <v>4</v>
      </c>
      <c r="F413" t="s">
        <v>1263</v>
      </c>
      <c r="H413" s="6">
        <v>17</v>
      </c>
      <c r="I413" s="7">
        <v>1</v>
      </c>
      <c r="J413" s="6">
        <v>19</v>
      </c>
      <c r="K413" s="7">
        <v>-1</v>
      </c>
      <c r="L413" s="6">
        <v>13</v>
      </c>
      <c r="M413" s="7">
        <v>1</v>
      </c>
      <c r="N413" s="6">
        <v>11</v>
      </c>
      <c r="O413" s="7">
        <v>4</v>
      </c>
      <c r="P413" s="6">
        <v>32</v>
      </c>
      <c r="Q413" s="7">
        <v>-2</v>
      </c>
      <c r="R413" s="6"/>
      <c r="T413" s="6"/>
      <c r="V413" s="86">
        <f t="shared" si="435"/>
        <v>-2</v>
      </c>
      <c r="W413" s="7">
        <v>2</v>
      </c>
      <c r="X413" s="8">
        <f t="shared" ref="X413:X415" si="452">P413-J413</f>
        <v>13</v>
      </c>
      <c r="Y413" s="3" t="s">
        <v>842</v>
      </c>
      <c r="AA413" s="119" t="str">
        <f t="shared" ref="AA413:AA415" si="453">IF((H413=MAX(H413,J413,L413,N413,P413))+(J413=MAX(H413,J413,L413,N413,P413))+(L413=MAX(H413,J413,L413,N413,P413))+(N413=MAX(H413,J413,L413,N413,P413))+(P413=MAX(H413,J413,L413,N413,P413))&gt;1,"",IF(H413=MAX(H413,J413,L413,N413,P413),H$1,IF(J413=MAX(H413,J413,L413,N413,P413),J$1,IF(L413=MAX(H413,J413,L413,N413,P413),L$1,IF(N413=MAX(H413,J413,L413,N413,P413),N$1,P$1)))))</f>
        <v>Reform</v>
      </c>
      <c r="AC413" s="6"/>
      <c r="AD413" s="6"/>
      <c r="AE413" s="6"/>
      <c r="AG413" s="6"/>
      <c r="AH413" s="6"/>
      <c r="AJ413" s="6"/>
      <c r="AK413" s="6"/>
      <c r="AM413" s="6"/>
      <c r="AN413" s="6"/>
      <c r="AP413" s="6"/>
      <c r="AQ413" s="6"/>
      <c r="AS413" s="6"/>
      <c r="AT413" s="6"/>
      <c r="AV413" s="4"/>
      <c r="AW413" s="6"/>
      <c r="AX413" s="6"/>
      <c r="AY413" s="6"/>
      <c r="AZ413" s="6"/>
      <c r="BA413" s="6"/>
      <c r="BB413" s="6"/>
      <c r="BC413" s="4"/>
      <c r="BD413" s="6"/>
      <c r="BE413" s="6"/>
      <c r="BF413" s="7"/>
      <c r="BG413" s="4"/>
      <c r="BJ413" s="50"/>
      <c r="BL413" s="7"/>
      <c r="BN413" s="50"/>
      <c r="BP413" s="50"/>
      <c r="BR413" s="50"/>
      <c r="BT413" s="50"/>
      <c r="BV413" s="50"/>
    </row>
    <row r="414" spans="1:74" x14ac:dyDescent="0.25">
      <c r="A414" s="3"/>
      <c r="B414" s="3" t="s">
        <v>295</v>
      </c>
      <c r="C414" s="9" t="s">
        <v>584</v>
      </c>
      <c r="D414" s="39">
        <v>45903</v>
      </c>
      <c r="E414" s="3">
        <v>7</v>
      </c>
      <c r="F414" t="s">
        <v>903</v>
      </c>
      <c r="G414" s="2" t="s">
        <v>138</v>
      </c>
      <c r="H414" s="6">
        <v>18</v>
      </c>
      <c r="I414" s="7">
        <v>1</v>
      </c>
      <c r="J414" s="6">
        <v>23</v>
      </c>
      <c r="K414" s="7">
        <v>0</v>
      </c>
      <c r="L414" s="6">
        <v>12</v>
      </c>
      <c r="M414" s="7">
        <v>-2</v>
      </c>
      <c r="N414" s="6">
        <v>10</v>
      </c>
      <c r="O414" s="7">
        <v>1</v>
      </c>
      <c r="P414" s="6">
        <v>30</v>
      </c>
      <c r="Q414" s="7">
        <v>1</v>
      </c>
      <c r="R414" s="6"/>
      <c r="T414" s="6"/>
      <c r="V414" s="86">
        <f t="shared" si="435"/>
        <v>-5</v>
      </c>
      <c r="W414" s="7">
        <v>1</v>
      </c>
      <c r="X414" s="8">
        <f t="shared" si="452"/>
        <v>7</v>
      </c>
      <c r="Y414" s="3" t="s">
        <v>842</v>
      </c>
      <c r="AA414" s="119" t="str">
        <f t="shared" si="453"/>
        <v>Reform</v>
      </c>
      <c r="AC414" s="6"/>
      <c r="AD414" s="6">
        <v>19</v>
      </c>
      <c r="AE414" s="6">
        <v>38</v>
      </c>
      <c r="AF414" s="7">
        <f t="shared" ref="AF414:AF417" si="454">AD414-AE414</f>
        <v>-19</v>
      </c>
      <c r="AG414" s="6">
        <v>19</v>
      </c>
      <c r="AH414" s="6">
        <v>59</v>
      </c>
      <c r="AI414" s="7">
        <f t="shared" ref="AI414:AI417" si="455">AG414-AH414</f>
        <v>-40</v>
      </c>
      <c r="AJ414" s="6">
        <v>21</v>
      </c>
      <c r="AK414" s="6">
        <v>23</v>
      </c>
      <c r="AL414" s="7">
        <f t="shared" ref="AL414:AL418" si="456">AJ414-AK414</f>
        <v>-2</v>
      </c>
      <c r="AM414" s="6">
        <v>33</v>
      </c>
      <c r="AN414" s="6">
        <v>40</v>
      </c>
      <c r="AO414" s="7">
        <f t="shared" ref="AO414:AO415" si="457">AM414-AN414</f>
        <v>-7</v>
      </c>
      <c r="AP414" s="6"/>
      <c r="AQ414" s="6"/>
      <c r="AS414" s="6"/>
      <c r="AT414" s="6"/>
      <c r="AV414" s="4" t="s">
        <v>1127</v>
      </c>
      <c r="AW414" s="6">
        <v>15</v>
      </c>
      <c r="AX414" s="6">
        <v>24</v>
      </c>
      <c r="AY414" s="6"/>
      <c r="AZ414" s="6"/>
      <c r="BA414" s="6"/>
      <c r="BB414" s="6"/>
      <c r="BC414" s="4" t="s">
        <v>1035</v>
      </c>
      <c r="BD414" s="6"/>
      <c r="BE414" s="6"/>
      <c r="BF414" s="7"/>
      <c r="BG414" s="4"/>
      <c r="BJ414" s="50"/>
      <c r="BL414" s="7"/>
      <c r="BN414" s="50"/>
      <c r="BP414" s="50"/>
      <c r="BR414" s="50"/>
      <c r="BT414" s="50"/>
      <c r="BV414" s="50"/>
    </row>
    <row r="415" spans="1:74" x14ac:dyDescent="0.25">
      <c r="A415" s="3"/>
      <c r="B415" s="3" t="s">
        <v>295</v>
      </c>
      <c r="C415" s="9" t="s">
        <v>474</v>
      </c>
      <c r="D415" s="39">
        <v>45905</v>
      </c>
      <c r="E415" s="3">
        <v>10</v>
      </c>
      <c r="F415" t="s">
        <v>1198</v>
      </c>
      <c r="H415" s="6">
        <v>18</v>
      </c>
      <c r="I415" s="7">
        <v>0</v>
      </c>
      <c r="J415" s="6">
        <v>21</v>
      </c>
      <c r="K415" s="7">
        <v>0</v>
      </c>
      <c r="L415" s="6">
        <v>13</v>
      </c>
      <c r="M415" s="7">
        <v>0</v>
      </c>
      <c r="N415" s="6">
        <v>8</v>
      </c>
      <c r="O415" s="7">
        <v>0</v>
      </c>
      <c r="P415" s="6">
        <v>32</v>
      </c>
      <c r="Q415" s="7">
        <v>1</v>
      </c>
      <c r="R415" s="6"/>
      <c r="T415" s="6"/>
      <c r="V415" s="86">
        <f t="shared" si="435"/>
        <v>-3</v>
      </c>
      <c r="W415" s="7">
        <v>0</v>
      </c>
      <c r="X415" s="8">
        <f t="shared" si="452"/>
        <v>11</v>
      </c>
      <c r="Y415" s="3" t="s">
        <v>842</v>
      </c>
      <c r="AA415" s="119" t="str">
        <f t="shared" si="453"/>
        <v>Reform</v>
      </c>
      <c r="AC415" s="6"/>
      <c r="AD415" s="6">
        <v>16</v>
      </c>
      <c r="AE415" s="6">
        <v>42</v>
      </c>
      <c r="AF415" s="7">
        <f t="shared" si="454"/>
        <v>-26</v>
      </c>
      <c r="AG415" s="6">
        <v>18</v>
      </c>
      <c r="AH415" s="6">
        <v>62</v>
      </c>
      <c r="AI415" s="7">
        <f t="shared" si="455"/>
        <v>-44</v>
      </c>
      <c r="AJ415" s="6">
        <v>19</v>
      </c>
      <c r="AK415" s="6">
        <v>27</v>
      </c>
      <c r="AL415" s="7">
        <f t="shared" si="456"/>
        <v>-8</v>
      </c>
      <c r="AM415" s="6">
        <v>33</v>
      </c>
      <c r="AN415" s="6">
        <v>37</v>
      </c>
      <c r="AO415" s="7">
        <f t="shared" si="457"/>
        <v>-4</v>
      </c>
      <c r="AP415" s="6"/>
      <c r="AQ415" s="6"/>
      <c r="AS415" s="6"/>
      <c r="AT415" s="6"/>
      <c r="AV415" s="4" t="s">
        <v>1211</v>
      </c>
      <c r="AW415" s="6"/>
      <c r="AX415" s="6"/>
      <c r="AY415" s="6"/>
      <c r="AZ415" s="6"/>
      <c r="BA415" s="6"/>
      <c r="BB415" s="6"/>
      <c r="BC415" s="4"/>
      <c r="BD415" s="6"/>
      <c r="BE415" s="6"/>
      <c r="BF415" s="7"/>
      <c r="BG415" s="4"/>
      <c r="BJ415" s="50"/>
      <c r="BL415" s="7"/>
      <c r="BN415" s="50"/>
      <c r="BP415" s="50"/>
      <c r="BR415" s="50"/>
      <c r="BT415" s="50"/>
      <c r="BV415" s="50"/>
    </row>
    <row r="416" spans="1:74" x14ac:dyDescent="0.25">
      <c r="A416" s="3"/>
      <c r="B416" s="3" t="s">
        <v>295</v>
      </c>
      <c r="C416" s="9" t="s">
        <v>483</v>
      </c>
      <c r="D416" s="39">
        <v>45905</v>
      </c>
      <c r="E416" s="3">
        <v>25</v>
      </c>
      <c r="F416" t="s">
        <v>1132</v>
      </c>
      <c r="H416" s="6"/>
      <c r="J416" s="6"/>
      <c r="L416" s="6"/>
      <c r="N416" s="6"/>
      <c r="P416" s="6"/>
      <c r="R416" s="6"/>
      <c r="T416" s="6"/>
      <c r="V416" s="6"/>
      <c r="Y416" s="3" t="s">
        <v>842</v>
      </c>
      <c r="AC416" s="6"/>
      <c r="AD416" s="6">
        <v>18</v>
      </c>
      <c r="AE416" s="6">
        <v>43</v>
      </c>
      <c r="AF416" s="7">
        <f>AD416-AE416</f>
        <v>-25</v>
      </c>
      <c r="AG416" s="6">
        <v>21</v>
      </c>
      <c r="AH416" s="6">
        <v>54</v>
      </c>
      <c r="AI416" s="7">
        <f>AG416-AH416</f>
        <v>-33</v>
      </c>
      <c r="AJ416" s="6">
        <v>23</v>
      </c>
      <c r="AK416" s="6">
        <v>27</v>
      </c>
      <c r="AL416" s="7">
        <f>AJ416-AK416</f>
        <v>-4</v>
      </c>
      <c r="AM416" s="6">
        <v>33</v>
      </c>
      <c r="AN416" s="6">
        <v>45</v>
      </c>
      <c r="AO416" s="7">
        <f>AM416-AN416</f>
        <v>-12</v>
      </c>
      <c r="AP416" s="6"/>
      <c r="AQ416" s="6"/>
      <c r="AS416" s="6">
        <v>18</v>
      </c>
      <c r="AT416" s="6">
        <v>26</v>
      </c>
      <c r="AU416" s="7">
        <f>AS416-AT416</f>
        <v>-8</v>
      </c>
      <c r="AV416" s="4" t="s">
        <v>1749</v>
      </c>
      <c r="AW416" s="6">
        <v>15</v>
      </c>
      <c r="AX416" s="6">
        <v>27</v>
      </c>
      <c r="AY416" s="6"/>
      <c r="AZ416" s="6"/>
      <c r="BA416" s="6"/>
      <c r="BB416" s="6"/>
      <c r="BC416" s="4" t="s">
        <v>1186</v>
      </c>
      <c r="BD416" s="6"/>
      <c r="BE416" s="6"/>
      <c r="BF416" s="7"/>
      <c r="BG416" s="4"/>
      <c r="BJ416" s="50"/>
      <c r="BL416" s="7"/>
      <c r="BN416" s="50"/>
      <c r="BP416" s="50"/>
      <c r="BR416" s="50"/>
      <c r="BT416" s="50"/>
      <c r="BV416" s="50"/>
    </row>
    <row r="417" spans="1:75" x14ac:dyDescent="0.25">
      <c r="A417" s="3"/>
      <c r="B417" s="3" t="s">
        <v>295</v>
      </c>
      <c r="C417" s="9" t="s">
        <v>645</v>
      </c>
      <c r="D417" s="39">
        <v>45906</v>
      </c>
      <c r="E417" s="3">
        <v>11</v>
      </c>
      <c r="F417" t="s">
        <v>821</v>
      </c>
      <c r="H417" s="6"/>
      <c r="J417" s="6"/>
      <c r="L417" s="6"/>
      <c r="N417" s="6"/>
      <c r="P417" s="6"/>
      <c r="R417" s="6"/>
      <c r="T417" s="6"/>
      <c r="V417" s="6"/>
      <c r="Y417" s="3" t="s">
        <v>842</v>
      </c>
      <c r="AC417" s="6"/>
      <c r="AD417" s="6">
        <v>16</v>
      </c>
      <c r="AE417" s="6">
        <v>54</v>
      </c>
      <c r="AF417" s="7">
        <f t="shared" si="454"/>
        <v>-38</v>
      </c>
      <c r="AG417" s="6">
        <v>18</v>
      </c>
      <c r="AH417" s="6">
        <v>72</v>
      </c>
      <c r="AI417" s="7">
        <f t="shared" si="455"/>
        <v>-54</v>
      </c>
      <c r="AJ417" s="6">
        <v>29</v>
      </c>
      <c r="AK417" s="6">
        <v>29</v>
      </c>
      <c r="AL417" s="7">
        <f t="shared" si="456"/>
        <v>0</v>
      </c>
      <c r="AM417" s="6"/>
      <c r="AN417" s="6"/>
      <c r="AP417" s="6"/>
      <c r="AQ417" s="6"/>
      <c r="AS417" s="6"/>
      <c r="AT417" s="6"/>
      <c r="AV417" s="4" t="s">
        <v>1037</v>
      </c>
      <c r="AW417" s="6"/>
      <c r="AX417" s="6"/>
      <c r="AY417" s="6"/>
      <c r="AZ417" s="6"/>
      <c r="BA417" s="6"/>
      <c r="BB417" s="6"/>
      <c r="BC417" s="4"/>
      <c r="BD417" s="6">
        <v>12</v>
      </c>
      <c r="BE417" s="6">
        <v>69</v>
      </c>
      <c r="BF417" s="7">
        <f>BD417-BE417</f>
        <v>-57</v>
      </c>
      <c r="BG417" s="4" t="s">
        <v>871</v>
      </c>
      <c r="BJ417" s="50"/>
      <c r="BL417" s="7"/>
      <c r="BN417" s="50"/>
      <c r="BP417" s="50"/>
      <c r="BR417" s="50"/>
      <c r="BT417" s="50"/>
      <c r="BV417" s="50"/>
    </row>
    <row r="418" spans="1:75" x14ac:dyDescent="0.25">
      <c r="A418" s="3"/>
      <c r="B418" s="3" t="s">
        <v>295</v>
      </c>
      <c r="C418" s="9" t="s">
        <v>647</v>
      </c>
      <c r="D418" s="39">
        <v>45907</v>
      </c>
      <c r="E418" s="3">
        <v>9</v>
      </c>
      <c r="F418" t="s">
        <v>821</v>
      </c>
      <c r="G418" s="2" t="s">
        <v>1119</v>
      </c>
      <c r="H418" s="6">
        <v>17</v>
      </c>
      <c r="I418" s="7">
        <v>0</v>
      </c>
      <c r="J418" s="6">
        <v>22</v>
      </c>
      <c r="K418" s="7">
        <v>2</v>
      </c>
      <c r="L418" s="6">
        <v>15</v>
      </c>
      <c r="M418" s="7">
        <v>0</v>
      </c>
      <c r="N418" s="6">
        <v>12</v>
      </c>
      <c r="O418" s="7">
        <v>2</v>
      </c>
      <c r="P418" s="6">
        <v>27</v>
      </c>
      <c r="Q418" s="7">
        <v>-2</v>
      </c>
      <c r="R418" s="6"/>
      <c r="T418" s="6"/>
      <c r="V418" s="86">
        <f t="shared" si="435"/>
        <v>-5</v>
      </c>
      <c r="W418" s="7">
        <v>-2</v>
      </c>
      <c r="X418" s="8">
        <f t="shared" ref="X418:X419" si="458">P418-J418</f>
        <v>5</v>
      </c>
      <c r="Y418" s="3" t="s">
        <v>842</v>
      </c>
      <c r="AA418" s="119" t="str">
        <f t="shared" ref="AA418:AA419" si="459">IF((H418=MAX(H418,J418,L418,N418,P418))+(J418=MAX(H418,J418,L418,N418,P418))+(L418=MAX(H418,J418,L418,N418,P418))+(N418=MAX(H418,J418,L418,N418,P418))+(P418=MAX(H418,J418,L418,N418,P418))&gt;1,"",IF(H418=MAX(H418,J418,L418,N418,P418),H$1,IF(J418=MAX(H418,J418,L418,N418,P418),J$1,IF(L418=MAX(H418,J418,L418,N418,P418),L$1,IF(N418=MAX(H418,J418,L418,N418,P418),N$1,P$1)))))</f>
        <v>Reform</v>
      </c>
      <c r="AC418" s="6"/>
      <c r="AD418" s="6">
        <v>18</v>
      </c>
      <c r="AE418" s="6">
        <v>57</v>
      </c>
      <c r="AF418" s="7">
        <f t="shared" ref="AF418:AF424" si="460">AD418-AE418</f>
        <v>-39</v>
      </c>
      <c r="AG418" s="6">
        <v>23</v>
      </c>
      <c r="AH418" s="6">
        <v>69</v>
      </c>
      <c r="AI418" s="7">
        <f t="shared" ref="AI418:AI424" si="461">AG418-AH418</f>
        <v>-46</v>
      </c>
      <c r="AJ418" s="6">
        <v>26</v>
      </c>
      <c r="AK418" s="6">
        <v>34</v>
      </c>
      <c r="AL418" s="7">
        <f t="shared" si="456"/>
        <v>-8</v>
      </c>
      <c r="AM418" s="6">
        <v>28</v>
      </c>
      <c r="AN418" s="6">
        <v>63</v>
      </c>
      <c r="AO418" s="7">
        <f t="shared" ref="AO418:AO420" si="462">AM418-AN418</f>
        <v>-35</v>
      </c>
      <c r="AP418" s="6"/>
      <c r="AQ418" s="6"/>
      <c r="AS418" s="6">
        <v>12</v>
      </c>
      <c r="AT418" s="6">
        <v>22</v>
      </c>
      <c r="AU418" s="7">
        <f t="shared" ref="AU418:AU420" si="463">AS418-AT418</f>
        <v>-10</v>
      </c>
      <c r="AV418" s="4" t="s">
        <v>931</v>
      </c>
      <c r="AW418" s="6"/>
      <c r="AX418" s="6"/>
      <c r="AY418" s="6"/>
      <c r="AZ418" s="6"/>
      <c r="BA418" s="6"/>
      <c r="BB418" s="6"/>
      <c r="BC418" s="4"/>
      <c r="BD418" s="6"/>
      <c r="BE418" s="6"/>
      <c r="BF418" s="7"/>
      <c r="BG418" s="4"/>
      <c r="BJ418" s="50"/>
      <c r="BL418" s="7"/>
      <c r="BN418" s="50"/>
      <c r="BP418" s="50"/>
      <c r="BR418" s="50"/>
      <c r="BT418" s="50"/>
      <c r="BV418" s="50"/>
    </row>
    <row r="419" spans="1:75" x14ac:dyDescent="0.25">
      <c r="A419" s="3"/>
      <c r="B419" s="3" t="s">
        <v>295</v>
      </c>
      <c r="C419" s="9" t="s">
        <v>637</v>
      </c>
      <c r="D419" s="39">
        <v>45910</v>
      </c>
      <c r="E419" s="3">
        <v>11</v>
      </c>
      <c r="F419" t="s">
        <v>1263</v>
      </c>
      <c r="H419" s="6">
        <v>15</v>
      </c>
      <c r="I419" s="7">
        <v>-2</v>
      </c>
      <c r="J419" s="6">
        <v>19</v>
      </c>
      <c r="K419" s="7">
        <v>0</v>
      </c>
      <c r="L419" s="6">
        <v>12</v>
      </c>
      <c r="M419" s="7">
        <v>-1</v>
      </c>
      <c r="N419" s="6">
        <v>12</v>
      </c>
      <c r="O419" s="7">
        <v>1</v>
      </c>
      <c r="P419" s="6">
        <v>34</v>
      </c>
      <c r="Q419" s="7">
        <v>2</v>
      </c>
      <c r="R419" s="6"/>
      <c r="T419" s="6"/>
      <c r="V419" s="86">
        <f t="shared" si="435"/>
        <v>-4</v>
      </c>
      <c r="W419" s="7">
        <v>-2</v>
      </c>
      <c r="X419" s="8">
        <f t="shared" si="458"/>
        <v>15</v>
      </c>
      <c r="Y419" s="3" t="s">
        <v>842</v>
      </c>
      <c r="AA419" s="119" t="str">
        <f t="shared" si="459"/>
        <v>Reform</v>
      </c>
      <c r="AC419" s="6"/>
      <c r="AD419" s="6"/>
      <c r="AE419" s="6"/>
      <c r="AG419" s="6"/>
      <c r="AH419" s="6"/>
      <c r="AJ419" s="6"/>
      <c r="AK419" s="6"/>
      <c r="AM419" s="6"/>
      <c r="AN419" s="6"/>
      <c r="AP419" s="6"/>
      <c r="AQ419" s="6"/>
      <c r="AS419" s="6"/>
      <c r="AT419" s="6"/>
      <c r="AW419" s="6"/>
      <c r="AX419" s="6"/>
      <c r="AY419" s="6"/>
      <c r="AZ419" s="6"/>
      <c r="BA419" s="6"/>
      <c r="BB419" s="6"/>
      <c r="BC419" s="4"/>
      <c r="BD419" s="6"/>
      <c r="BE419" s="6"/>
      <c r="BF419" s="7"/>
      <c r="BJ419" s="50"/>
      <c r="BL419" s="7"/>
      <c r="BN419" s="50"/>
      <c r="BP419" s="50"/>
      <c r="BR419" s="50"/>
      <c r="BT419" s="50"/>
      <c r="BV419" s="50"/>
    </row>
    <row r="420" spans="1:75" x14ac:dyDescent="0.25">
      <c r="A420" s="3"/>
      <c r="B420" s="3" t="s">
        <v>295</v>
      </c>
      <c r="C420" s="9" t="s">
        <v>337</v>
      </c>
      <c r="D420" s="39">
        <v>45910</v>
      </c>
      <c r="E420" s="3">
        <v>17</v>
      </c>
      <c r="F420" t="s">
        <v>821</v>
      </c>
      <c r="H420" s="6"/>
      <c r="J420" s="6"/>
      <c r="L420" s="6"/>
      <c r="N420" s="6"/>
      <c r="P420" s="6"/>
      <c r="R420" s="6"/>
      <c r="T420" s="6"/>
      <c r="V420" s="6"/>
      <c r="Y420" s="3" t="s">
        <v>842</v>
      </c>
      <c r="AC420" s="6"/>
      <c r="AD420" s="6">
        <v>19</v>
      </c>
      <c r="AE420" s="6">
        <v>54</v>
      </c>
      <c r="AF420" s="7">
        <f t="shared" si="460"/>
        <v>-35</v>
      </c>
      <c r="AG420" s="6">
        <v>21</v>
      </c>
      <c r="AH420" s="6">
        <v>71</v>
      </c>
      <c r="AI420" s="7">
        <f t="shared" si="461"/>
        <v>-50</v>
      </c>
      <c r="AJ420" s="6">
        <v>27</v>
      </c>
      <c r="AK420" s="6">
        <v>33</v>
      </c>
      <c r="AL420" s="7">
        <f t="shared" ref="AL420:AL424" si="464">AJ420-AK420</f>
        <v>-6</v>
      </c>
      <c r="AM420" s="6">
        <v>30</v>
      </c>
      <c r="AN420" s="6">
        <v>61</v>
      </c>
      <c r="AO420" s="7">
        <f t="shared" si="462"/>
        <v>-31</v>
      </c>
      <c r="AP420" s="6"/>
      <c r="AQ420" s="6"/>
      <c r="AS420" s="6">
        <v>10</v>
      </c>
      <c r="AT420" s="6">
        <v>20</v>
      </c>
      <c r="AU420" s="7">
        <f t="shared" si="463"/>
        <v>-10</v>
      </c>
      <c r="AV420" s="4" t="s">
        <v>931</v>
      </c>
      <c r="AW420" s="6"/>
      <c r="AX420" s="6"/>
      <c r="AY420" s="6"/>
      <c r="AZ420" s="6"/>
      <c r="BA420" s="6"/>
      <c r="BB420" s="6"/>
      <c r="BC420" s="4"/>
      <c r="BD420" s="6"/>
      <c r="BE420" s="6"/>
      <c r="BF420" s="7"/>
      <c r="BJ420" s="50"/>
      <c r="BL420" s="7"/>
      <c r="BN420" s="50"/>
      <c r="BP420" s="50"/>
      <c r="BR420" s="50"/>
      <c r="BT420" s="50"/>
      <c r="BV420" s="50"/>
    </row>
    <row r="421" spans="1:75" x14ac:dyDescent="0.25">
      <c r="A421" s="3"/>
      <c r="B421" s="3" t="s">
        <v>295</v>
      </c>
      <c r="C421" s="9" t="s">
        <v>1758</v>
      </c>
      <c r="D421" s="39">
        <v>45910</v>
      </c>
      <c r="E421" s="54">
        <v>45945</v>
      </c>
      <c r="F421" t="s">
        <v>1153</v>
      </c>
      <c r="G421" s="2" t="s">
        <v>1597</v>
      </c>
      <c r="H421" s="6">
        <v>15</v>
      </c>
      <c r="I421" s="7">
        <v>-4</v>
      </c>
      <c r="J421" s="6">
        <v>21</v>
      </c>
      <c r="K421" s="7">
        <v>-1</v>
      </c>
      <c r="L421" s="6">
        <v>10</v>
      </c>
      <c r="M421" s="7">
        <v>-3</v>
      </c>
      <c r="N421" s="6">
        <v>7</v>
      </c>
      <c r="O421" s="7">
        <v>-2</v>
      </c>
      <c r="P421" s="6">
        <v>36</v>
      </c>
      <c r="Q421" s="7">
        <v>5</v>
      </c>
      <c r="R421" s="6"/>
      <c r="T421" s="6"/>
      <c r="V421" s="86">
        <f t="shared" si="435"/>
        <v>-6</v>
      </c>
      <c r="W421" s="7">
        <v>-3</v>
      </c>
      <c r="X421" s="8">
        <f t="shared" ref="X421:X424" si="465">P421-J421</f>
        <v>15</v>
      </c>
      <c r="Y421" s="3" t="s">
        <v>842</v>
      </c>
      <c r="AA421" s="119" t="str">
        <f t="shared" ref="AA421:AA424" si="466">IF((H421=MAX(H421,J421,L421,N421,P421))+(J421=MAX(H421,J421,L421,N421,P421))+(L421=MAX(H421,J421,L421,N421,P421))+(N421=MAX(H421,J421,L421,N421,P421))+(P421=MAX(H421,J421,L421,N421,P421))&gt;1,"",IF(H421=MAX(H421,J421,L421,N421,P421),H$1,IF(J421=MAX(H421,J421,L421,N421,P421),J$1,IF(L421=MAX(H421,J421,L421,N421,P421),L$1,IF(N421=MAX(H421,J421,L421,N421,P421),N$1,P$1)))))</f>
        <v>Reform</v>
      </c>
      <c r="AB421" s="3" t="s">
        <v>1152</v>
      </c>
      <c r="AC421" s="6"/>
      <c r="AD421" s="6"/>
      <c r="AE421" s="6"/>
      <c r="AG421" s="6"/>
      <c r="AH421" s="6"/>
      <c r="AJ421" s="6"/>
      <c r="AK421" s="6"/>
      <c r="AM421" s="6"/>
      <c r="AN421" s="6"/>
      <c r="AP421" s="6"/>
      <c r="AQ421" s="6"/>
      <c r="AS421" s="6"/>
      <c r="AT421" s="6"/>
      <c r="AV421" s="4"/>
      <c r="AW421" s="6"/>
      <c r="AX421" s="6"/>
      <c r="AY421" s="6"/>
      <c r="AZ421" s="6"/>
      <c r="BA421" s="6"/>
      <c r="BB421" s="6"/>
      <c r="BC421" s="4"/>
      <c r="BD421" s="6"/>
      <c r="BE421" s="6"/>
      <c r="BF421" s="7"/>
      <c r="BI421">
        <v>24</v>
      </c>
      <c r="BJ421" s="50">
        <f>BI421-BI327</f>
        <v>-5</v>
      </c>
      <c r="BK421">
        <v>117</v>
      </c>
      <c r="BL421" s="50">
        <f>BK421-BK327</f>
        <v>-1</v>
      </c>
      <c r="BM421">
        <v>58</v>
      </c>
      <c r="BN421" s="50">
        <f>BM421-BM327</f>
        <v>-11</v>
      </c>
      <c r="BO421">
        <v>6</v>
      </c>
      <c r="BP421" s="50">
        <f>BO421-BO327</f>
        <v>2</v>
      </c>
      <c r="BQ421">
        <v>367</v>
      </c>
      <c r="BR421" s="50">
        <f>BQ421-BQ327</f>
        <v>-10</v>
      </c>
      <c r="BS421">
        <v>42</v>
      </c>
      <c r="BT421" s="50">
        <f>BS421-BS327</f>
        <v>16</v>
      </c>
      <c r="BU421">
        <v>5</v>
      </c>
      <c r="BV421" s="50">
        <f>BU421-BU327</f>
        <v>1</v>
      </c>
      <c r="BW421">
        <v>13</v>
      </c>
    </row>
    <row r="422" spans="1:75" x14ac:dyDescent="0.25">
      <c r="A422" s="3"/>
      <c r="B422" s="3" t="s">
        <v>295</v>
      </c>
      <c r="C422" s="9" t="s">
        <v>368</v>
      </c>
      <c r="D422" s="39">
        <v>45911</v>
      </c>
      <c r="E422" s="3">
        <v>21</v>
      </c>
      <c r="F422" t="s">
        <v>976</v>
      </c>
      <c r="G422" s="2" t="s">
        <v>124</v>
      </c>
      <c r="H422" s="6">
        <v>20</v>
      </c>
      <c r="I422" s="7">
        <v>0</v>
      </c>
      <c r="J422" s="6">
        <v>22</v>
      </c>
      <c r="K422" s="7">
        <v>-1</v>
      </c>
      <c r="L422" s="6">
        <v>10</v>
      </c>
      <c r="M422" s="7">
        <v>-1</v>
      </c>
      <c r="N422" s="6">
        <v>13</v>
      </c>
      <c r="O422" s="7">
        <v>2</v>
      </c>
      <c r="P422" s="6">
        <v>27</v>
      </c>
      <c r="Q422" s="7">
        <v>0</v>
      </c>
      <c r="R422" s="6"/>
      <c r="T422" s="6"/>
      <c r="V422" s="86">
        <f>H422-J422</f>
        <v>-2</v>
      </c>
      <c r="W422" s="7">
        <v>1</v>
      </c>
      <c r="X422" s="8">
        <f t="shared" si="465"/>
        <v>5</v>
      </c>
      <c r="Y422" s="3" t="s">
        <v>842</v>
      </c>
      <c r="Z422" s="3" t="s">
        <v>1213</v>
      </c>
      <c r="AA422" s="119" t="str">
        <f t="shared" si="466"/>
        <v>Reform</v>
      </c>
      <c r="AB422" s="3" t="s">
        <v>439</v>
      </c>
      <c r="AC422" s="6"/>
      <c r="AD422" s="6"/>
      <c r="AE422" s="6"/>
      <c r="AG422" s="6"/>
      <c r="AH422" s="6"/>
      <c r="AJ422" s="6"/>
      <c r="AK422" s="6"/>
      <c r="AM422" s="6"/>
      <c r="AN422" s="6"/>
      <c r="AP422" s="6"/>
      <c r="AQ422" s="6"/>
      <c r="AS422" s="6"/>
      <c r="AT422" s="6"/>
      <c r="AV422" s="4"/>
      <c r="AW422" s="6">
        <v>11</v>
      </c>
      <c r="AX422" s="6">
        <v>31</v>
      </c>
      <c r="AY422" s="6"/>
      <c r="AZ422" s="6"/>
      <c r="BA422" s="6"/>
      <c r="BB422" s="6">
        <v>24</v>
      </c>
      <c r="BC422" s="4" t="s">
        <v>876</v>
      </c>
      <c r="BD422" s="6"/>
      <c r="BE422" s="6"/>
      <c r="BF422" s="7"/>
      <c r="BJ422" s="50"/>
      <c r="BL422" s="7"/>
      <c r="BN422" s="50"/>
      <c r="BP422" s="50"/>
      <c r="BR422" s="50"/>
      <c r="BT422" s="50"/>
      <c r="BV422" s="50"/>
    </row>
    <row r="423" spans="1:75" x14ac:dyDescent="0.25">
      <c r="A423" s="3"/>
      <c r="B423" s="3" t="s">
        <v>295</v>
      </c>
      <c r="C423" s="52" t="s">
        <v>617</v>
      </c>
      <c r="D423" s="39">
        <v>45911</v>
      </c>
      <c r="E423" s="3">
        <v>27</v>
      </c>
      <c r="F423" s="3" t="s">
        <v>1132</v>
      </c>
      <c r="H423" s="6">
        <v>14</v>
      </c>
      <c r="I423" s="7">
        <v>-1</v>
      </c>
      <c r="J423" s="6">
        <v>22</v>
      </c>
      <c r="K423" s="7">
        <v>-3</v>
      </c>
      <c r="L423" s="6">
        <v>12</v>
      </c>
      <c r="M423" s="7">
        <v>1</v>
      </c>
      <c r="N423" s="6">
        <v>12</v>
      </c>
      <c r="O423" s="7">
        <v>3</v>
      </c>
      <c r="P423" s="6">
        <v>34</v>
      </c>
      <c r="Q423" s="7">
        <v>0</v>
      </c>
      <c r="R423" s="6"/>
      <c r="T423" s="6"/>
      <c r="V423" s="86">
        <f>H423-J423</f>
        <v>-8</v>
      </c>
      <c r="W423" s="7">
        <v>2</v>
      </c>
      <c r="X423" s="8">
        <f t="shared" si="465"/>
        <v>12</v>
      </c>
      <c r="Y423" s="3" t="s">
        <v>842</v>
      </c>
      <c r="AA423" s="119" t="str">
        <f t="shared" si="466"/>
        <v>Reform</v>
      </c>
      <c r="AC423" s="6"/>
      <c r="AD423" s="6">
        <v>14</v>
      </c>
      <c r="AE423" s="6">
        <v>61</v>
      </c>
      <c r="AF423" s="7">
        <f>AD423-AE423</f>
        <v>-47</v>
      </c>
      <c r="AG423" s="6">
        <v>13</v>
      </c>
      <c r="AH423" s="6">
        <v>79</v>
      </c>
      <c r="AI423" s="7">
        <f>AG423-AH423</f>
        <v>-66</v>
      </c>
      <c r="AJ423" s="6">
        <v>23</v>
      </c>
      <c r="AK423" s="6">
        <v>38</v>
      </c>
      <c r="AL423" s="7">
        <f>AJ423-AK423</f>
        <v>-15</v>
      </c>
      <c r="AM423" s="6">
        <v>34</v>
      </c>
      <c r="AN423" s="6">
        <v>53</v>
      </c>
      <c r="AO423" s="7">
        <f>AM423-AN423</f>
        <v>-19</v>
      </c>
      <c r="AP423" s="6"/>
      <c r="AQ423" s="6"/>
      <c r="AS423" s="6"/>
      <c r="AT423" s="6"/>
      <c r="AV423" s="4" t="s">
        <v>1087</v>
      </c>
      <c r="AW423" s="6">
        <v>9</v>
      </c>
      <c r="AX423" s="6">
        <v>19</v>
      </c>
      <c r="AY423" s="6"/>
      <c r="AZ423" s="6"/>
      <c r="BA423" s="6"/>
      <c r="BB423" s="6">
        <v>25</v>
      </c>
      <c r="BC423" s="4" t="s">
        <v>1088</v>
      </c>
      <c r="BD423" s="6">
        <v>12</v>
      </c>
      <c r="BE423" s="6">
        <v>82</v>
      </c>
      <c r="BF423" s="7">
        <f>BD423-BE423</f>
        <v>-70</v>
      </c>
      <c r="BG423" s="4" t="s">
        <v>937</v>
      </c>
      <c r="BJ423" s="50"/>
      <c r="BL423" s="7"/>
      <c r="BN423" s="50"/>
      <c r="BP423" s="50"/>
      <c r="BR423" s="50"/>
      <c r="BT423" s="50"/>
      <c r="BV423" s="50"/>
    </row>
    <row r="424" spans="1:75" x14ac:dyDescent="0.25">
      <c r="A424" s="3"/>
      <c r="B424" s="3" t="s">
        <v>295</v>
      </c>
      <c r="C424" s="9" t="s">
        <v>507</v>
      </c>
      <c r="D424" s="39">
        <v>45912</v>
      </c>
      <c r="E424" s="3">
        <v>17</v>
      </c>
      <c r="F424" t="s">
        <v>1198</v>
      </c>
      <c r="H424" s="6">
        <v>18</v>
      </c>
      <c r="I424" s="7">
        <v>0</v>
      </c>
      <c r="J424" s="6">
        <v>22</v>
      </c>
      <c r="K424" s="7">
        <v>1</v>
      </c>
      <c r="L424" s="6">
        <v>14</v>
      </c>
      <c r="M424" s="7">
        <v>1</v>
      </c>
      <c r="N424" s="6">
        <v>8</v>
      </c>
      <c r="O424" s="7">
        <v>0</v>
      </c>
      <c r="P424" s="6">
        <v>31</v>
      </c>
      <c r="Q424" s="7">
        <v>-1</v>
      </c>
      <c r="R424" s="6"/>
      <c r="T424" s="6"/>
      <c r="V424" s="86">
        <f t="shared" ref="V424" si="467">H424-J424</f>
        <v>-4</v>
      </c>
      <c r="W424" s="7">
        <v>-1</v>
      </c>
      <c r="X424" s="8">
        <f t="shared" si="465"/>
        <v>9</v>
      </c>
      <c r="Y424" s="3" t="s">
        <v>842</v>
      </c>
      <c r="AA424" s="119" t="str">
        <f t="shared" si="466"/>
        <v>Reform</v>
      </c>
      <c r="AC424" s="6"/>
      <c r="AD424" s="6">
        <v>18</v>
      </c>
      <c r="AE424" s="6">
        <v>41</v>
      </c>
      <c r="AF424" s="7">
        <f t="shared" si="460"/>
        <v>-23</v>
      </c>
      <c r="AG424" s="6">
        <v>17</v>
      </c>
      <c r="AH424" s="6">
        <v>63</v>
      </c>
      <c r="AI424" s="7">
        <f t="shared" si="461"/>
        <v>-46</v>
      </c>
      <c r="AJ424" s="6">
        <v>19</v>
      </c>
      <c r="AK424" s="6">
        <v>29</v>
      </c>
      <c r="AL424" s="7">
        <f t="shared" si="464"/>
        <v>-10</v>
      </c>
      <c r="AM424" s="6">
        <v>31</v>
      </c>
      <c r="AN424" s="6">
        <v>39</v>
      </c>
      <c r="AO424" s="7">
        <v>-7</v>
      </c>
      <c r="AP424" s="6"/>
      <c r="AQ424" s="6"/>
      <c r="AS424" s="6"/>
      <c r="AT424" s="6"/>
      <c r="AV424" s="4" t="s">
        <v>1211</v>
      </c>
      <c r="AW424" s="6">
        <v>11</v>
      </c>
      <c r="AX424" s="6">
        <v>20</v>
      </c>
      <c r="AY424" s="6"/>
      <c r="AZ424" s="6"/>
      <c r="BA424" s="6"/>
      <c r="BB424" s="6">
        <v>24</v>
      </c>
      <c r="BC424" s="4" t="s">
        <v>1303</v>
      </c>
      <c r="BD424" s="6"/>
      <c r="BE424" s="6"/>
      <c r="BF424" s="7"/>
      <c r="BJ424" s="50"/>
      <c r="BL424" s="7"/>
      <c r="BN424" s="50"/>
      <c r="BP424" s="50"/>
      <c r="BR424" s="50"/>
      <c r="BT424" s="50"/>
      <c r="BV424" s="50"/>
    </row>
    <row r="425" spans="1:75" x14ac:dyDescent="0.25">
      <c r="A425" s="3"/>
      <c r="B425" s="3" t="s">
        <v>295</v>
      </c>
      <c r="C425" s="9" t="s">
        <v>441</v>
      </c>
      <c r="D425" s="39">
        <v>45913</v>
      </c>
      <c r="E425" s="3">
        <v>17</v>
      </c>
      <c r="F425" t="s">
        <v>821</v>
      </c>
      <c r="H425" s="6"/>
      <c r="J425" s="6"/>
      <c r="L425" s="6"/>
      <c r="N425" s="6"/>
      <c r="P425" s="6"/>
      <c r="R425" s="6"/>
      <c r="T425" s="6"/>
      <c r="V425" s="6"/>
      <c r="Y425" s="3" t="s">
        <v>842</v>
      </c>
      <c r="AC425" s="6"/>
      <c r="AD425" s="6"/>
      <c r="AE425" s="6"/>
      <c r="AG425" s="6"/>
      <c r="AH425" s="6"/>
      <c r="AJ425" s="6"/>
      <c r="AK425" s="6"/>
      <c r="AM425" s="6"/>
      <c r="AN425" s="6"/>
      <c r="AP425" s="6"/>
      <c r="AQ425" s="6"/>
      <c r="AS425" s="6"/>
      <c r="AT425" s="6"/>
      <c r="AW425" s="6"/>
      <c r="AX425" s="6"/>
      <c r="AY425" s="6"/>
      <c r="AZ425" s="6"/>
      <c r="BA425" s="6"/>
      <c r="BB425" s="6"/>
      <c r="BC425" s="4"/>
      <c r="BD425" s="6">
        <v>11</v>
      </c>
      <c r="BE425" s="6">
        <v>72</v>
      </c>
      <c r="BF425" s="7">
        <f>BD425-BE425</f>
        <v>-61</v>
      </c>
      <c r="BG425" s="4" t="s">
        <v>871</v>
      </c>
      <c r="BJ425" s="50"/>
      <c r="BL425" s="7"/>
      <c r="BN425" s="50"/>
      <c r="BP425" s="50"/>
      <c r="BR425" s="50"/>
      <c r="BT425" s="50"/>
      <c r="BV425" s="50"/>
    </row>
    <row r="426" spans="1:75" x14ac:dyDescent="0.25">
      <c r="A426" s="3"/>
      <c r="B426" s="3" t="s">
        <v>295</v>
      </c>
      <c r="C426" s="9" t="s">
        <v>692</v>
      </c>
      <c r="D426" s="39">
        <v>45914</v>
      </c>
      <c r="E426" s="3">
        <v>16</v>
      </c>
      <c r="F426" t="s">
        <v>821</v>
      </c>
      <c r="G426" s="2" t="s">
        <v>1119</v>
      </c>
      <c r="H426" s="6">
        <v>17</v>
      </c>
      <c r="I426" s="7">
        <v>0</v>
      </c>
      <c r="J426" s="6">
        <v>20</v>
      </c>
      <c r="K426" s="7">
        <v>-2</v>
      </c>
      <c r="L426" s="6">
        <v>15</v>
      </c>
      <c r="M426" s="7">
        <v>0</v>
      </c>
      <c r="N426" s="6">
        <v>10</v>
      </c>
      <c r="O426" s="7">
        <v>-2</v>
      </c>
      <c r="P426" s="6">
        <v>29</v>
      </c>
      <c r="Q426" s="7">
        <v>2</v>
      </c>
      <c r="R426" s="6"/>
      <c r="T426" s="6"/>
      <c r="V426" s="86">
        <f t="shared" si="435"/>
        <v>-3</v>
      </c>
      <c r="W426" s="7">
        <v>2</v>
      </c>
      <c r="X426" s="8">
        <f>P426-J426</f>
        <v>9</v>
      </c>
      <c r="Y426" s="3" t="s">
        <v>842</v>
      </c>
      <c r="AA426" s="119" t="str">
        <f t="shared" ref="AA426" si="468">IF((H426=MAX(H426,J426,L426,N426,P426))+(J426=MAX(H426,J426,L426,N426,P426))+(L426=MAX(H426,J426,L426,N426,P426))+(N426=MAX(H426,J426,L426,N426,P426))+(P426=MAX(H426,J426,L426,N426,P426))&gt;1,"",IF(H426=MAX(H426,J426,L426,N426,P426),H$1,IF(J426=MAX(H426,J426,L426,N426,P426),J$1,IF(L426=MAX(H426,J426,L426,N426,P426),L$1,IF(N426=MAX(H426,J426,L426,N426,P426),N$1,P$1)))))</f>
        <v>Reform</v>
      </c>
      <c r="AC426" s="6"/>
      <c r="AD426" s="6"/>
      <c r="AE426" s="6"/>
      <c r="AG426" s="6"/>
      <c r="AH426" s="6"/>
      <c r="AJ426" s="6"/>
      <c r="AK426" s="6"/>
      <c r="AM426" s="6"/>
      <c r="AN426" s="6"/>
      <c r="AP426" s="6"/>
      <c r="AQ426" s="6"/>
      <c r="AS426" s="6"/>
      <c r="AT426" s="6"/>
      <c r="AW426" s="6"/>
      <c r="AX426" s="6"/>
      <c r="AY426" s="6"/>
      <c r="AZ426" s="6"/>
      <c r="BA426" s="6"/>
      <c r="BB426" s="6"/>
      <c r="BC426" s="4"/>
      <c r="BD426" s="6"/>
      <c r="BE426" s="6"/>
      <c r="BF426" s="7"/>
      <c r="BJ426" s="50"/>
      <c r="BL426" s="7"/>
      <c r="BN426" s="50"/>
      <c r="BP426" s="50"/>
      <c r="BR426" s="50"/>
      <c r="BT426" s="50"/>
      <c r="BV426" s="50"/>
    </row>
    <row r="427" spans="1:75" x14ac:dyDescent="0.25">
      <c r="A427" s="3"/>
      <c r="B427" s="3" t="s">
        <v>295</v>
      </c>
      <c r="C427" s="52" t="s">
        <v>640</v>
      </c>
      <c r="D427" s="39">
        <v>45916</v>
      </c>
      <c r="E427" s="3">
        <v>30</v>
      </c>
      <c r="F427" s="3" t="s">
        <v>821</v>
      </c>
      <c r="H427" s="6"/>
      <c r="J427" s="6"/>
      <c r="L427" s="6"/>
      <c r="N427" s="6"/>
      <c r="P427" s="6"/>
      <c r="R427" s="6"/>
      <c r="T427" s="6"/>
      <c r="V427" s="6"/>
      <c r="Y427" s="3" t="s">
        <v>842</v>
      </c>
      <c r="AC427" s="6"/>
      <c r="AD427" s="6"/>
      <c r="AE427" s="6"/>
      <c r="AG427" s="6"/>
      <c r="AH427" s="6"/>
      <c r="AJ427" s="6"/>
      <c r="AK427" s="6"/>
      <c r="AM427" s="6"/>
      <c r="AN427" s="6"/>
      <c r="AP427" s="6"/>
      <c r="AQ427" s="6"/>
      <c r="AS427" s="6"/>
      <c r="AT427" s="6"/>
      <c r="AW427" s="6"/>
      <c r="AX427" s="6"/>
      <c r="AY427" s="6"/>
      <c r="AZ427" s="6"/>
      <c r="BA427" s="6"/>
      <c r="BB427" s="6"/>
      <c r="BC427" s="4"/>
      <c r="BD427" s="6">
        <v>10</v>
      </c>
      <c r="BE427" s="6">
        <v>72</v>
      </c>
      <c r="BF427" s="7">
        <f>BD427-BE427</f>
        <v>-62</v>
      </c>
      <c r="BG427" s="4" t="s">
        <v>871</v>
      </c>
      <c r="BJ427" s="50"/>
      <c r="BL427" s="7"/>
      <c r="BN427" s="50"/>
      <c r="BP427" s="50"/>
      <c r="BR427" s="50"/>
      <c r="BT427" s="50"/>
      <c r="BV427" s="50"/>
    </row>
    <row r="428" spans="1:75" x14ac:dyDescent="0.25">
      <c r="A428" s="3"/>
      <c r="B428" s="3" t="s">
        <v>295</v>
      </c>
      <c r="C428" s="9" t="s">
        <v>596</v>
      </c>
      <c r="D428" s="39">
        <v>45917</v>
      </c>
      <c r="E428" s="3">
        <v>18</v>
      </c>
      <c r="F428" t="s">
        <v>1263</v>
      </c>
      <c r="H428" s="6">
        <v>16</v>
      </c>
      <c r="I428" s="7">
        <v>1</v>
      </c>
      <c r="J428" s="6">
        <v>16</v>
      </c>
      <c r="K428" s="7">
        <v>-3</v>
      </c>
      <c r="L428" s="6">
        <v>13</v>
      </c>
      <c r="M428" s="7">
        <v>1</v>
      </c>
      <c r="N428" s="6">
        <v>12</v>
      </c>
      <c r="O428" s="7">
        <v>0</v>
      </c>
      <c r="P428" s="6">
        <v>34</v>
      </c>
      <c r="Q428" s="7">
        <v>0</v>
      </c>
      <c r="R428" s="6"/>
      <c r="T428" s="6"/>
      <c r="V428" s="86">
        <f t="shared" si="435"/>
        <v>0</v>
      </c>
      <c r="W428" s="7">
        <v>4</v>
      </c>
      <c r="X428" s="8">
        <f t="shared" ref="X428:X431" si="469">P428-J428</f>
        <v>18</v>
      </c>
      <c r="Y428" s="3" t="s">
        <v>842</v>
      </c>
      <c r="AA428" s="119" t="str">
        <f t="shared" ref="AA428:AA431" si="470">IF((H428=MAX(H428,J428,L428,N428,P428))+(J428=MAX(H428,J428,L428,N428,P428))+(L428=MAX(H428,J428,L428,N428,P428))+(N428=MAX(H428,J428,L428,N428,P428))+(P428=MAX(H428,J428,L428,N428,P428))&gt;1,"",IF(H428=MAX(H428,J428,L428,N428,P428),H$1,IF(J428=MAX(H428,J428,L428,N428,P428),J$1,IF(L428=MAX(H428,J428,L428,N428,P428),L$1,IF(N428=MAX(H428,J428,L428,N428,P428),N$1,P$1)))))</f>
        <v>Reform</v>
      </c>
      <c r="AC428" s="6"/>
      <c r="AD428" s="6"/>
      <c r="AE428" s="6"/>
      <c r="AG428" s="6"/>
      <c r="AH428" s="6"/>
      <c r="AJ428" s="6"/>
      <c r="AK428" s="6"/>
      <c r="AM428" s="6"/>
      <c r="AN428" s="6"/>
      <c r="AP428" s="6"/>
      <c r="AQ428" s="6"/>
      <c r="AS428" s="6"/>
      <c r="AT428" s="6"/>
      <c r="AW428" s="6"/>
      <c r="AX428" s="6"/>
      <c r="AY428" s="6"/>
      <c r="AZ428" s="6"/>
      <c r="BA428" s="6"/>
      <c r="BB428" s="6"/>
      <c r="BC428" s="4"/>
      <c r="BD428" s="6"/>
      <c r="BE428" s="6"/>
      <c r="BF428" s="7"/>
      <c r="BJ428" s="50"/>
      <c r="BL428" s="7"/>
      <c r="BN428" s="50"/>
      <c r="BP428" s="50"/>
      <c r="BR428" s="50"/>
      <c r="BT428" s="50"/>
      <c r="BV428" s="50"/>
    </row>
    <row r="429" spans="1:75" x14ac:dyDescent="0.25">
      <c r="A429" s="3"/>
      <c r="B429" s="3" t="s">
        <v>295</v>
      </c>
      <c r="C429" s="9" t="s">
        <v>596</v>
      </c>
      <c r="D429" s="39">
        <v>45917</v>
      </c>
      <c r="E429" s="3">
        <v>19</v>
      </c>
      <c r="F429" t="s">
        <v>1169</v>
      </c>
      <c r="G429" s="2" t="s">
        <v>96</v>
      </c>
      <c r="H429" s="6">
        <v>19</v>
      </c>
      <c r="I429" s="7">
        <v>1</v>
      </c>
      <c r="J429" s="6">
        <v>20</v>
      </c>
      <c r="K429" s="7">
        <v>-1</v>
      </c>
      <c r="L429" s="6">
        <v>15</v>
      </c>
      <c r="M429" s="7">
        <v>1</v>
      </c>
      <c r="N429" s="6">
        <v>9</v>
      </c>
      <c r="O429" s="7">
        <v>-1</v>
      </c>
      <c r="P429" s="6">
        <v>30</v>
      </c>
      <c r="Q429" s="7">
        <v>-1</v>
      </c>
      <c r="R429" s="6"/>
      <c r="T429" s="6"/>
      <c r="V429" s="86">
        <f t="shared" si="435"/>
        <v>-1</v>
      </c>
      <c r="W429" s="7">
        <v>2</v>
      </c>
      <c r="X429" s="8">
        <f t="shared" si="469"/>
        <v>10</v>
      </c>
      <c r="Y429" s="3" t="s">
        <v>1170</v>
      </c>
      <c r="Z429" s="3" t="s">
        <v>988</v>
      </c>
      <c r="AA429" s="119" t="str">
        <f t="shared" si="470"/>
        <v>Reform</v>
      </c>
      <c r="AC429" s="6"/>
      <c r="AD429" s="6"/>
      <c r="AE429" s="6"/>
      <c r="AG429" s="6"/>
      <c r="AH429" s="6"/>
      <c r="AJ429" s="6"/>
      <c r="AK429" s="6"/>
      <c r="AM429" s="6"/>
      <c r="AN429" s="6"/>
      <c r="AP429" s="6"/>
      <c r="AQ429" s="6"/>
      <c r="AS429" s="6"/>
      <c r="AT429" s="6"/>
      <c r="AW429" s="6"/>
      <c r="AX429" s="6"/>
      <c r="AY429" s="6"/>
      <c r="AZ429" s="6"/>
      <c r="BA429" s="6"/>
      <c r="BB429" s="6"/>
      <c r="BC429" s="4"/>
      <c r="BD429" s="6"/>
      <c r="BE429" s="6"/>
      <c r="BF429" s="7"/>
      <c r="BJ429" s="50"/>
      <c r="BL429" s="7"/>
      <c r="BN429" s="50"/>
      <c r="BP429" s="50"/>
      <c r="BR429" s="50"/>
      <c r="BT429" s="50"/>
      <c r="BV429" s="50"/>
    </row>
    <row r="430" spans="1:75" x14ac:dyDescent="0.25">
      <c r="A430" s="3"/>
      <c r="B430" s="3" t="s">
        <v>295</v>
      </c>
      <c r="C430" s="9" t="s">
        <v>523</v>
      </c>
      <c r="D430" s="39">
        <v>45917</v>
      </c>
      <c r="E430" s="3">
        <v>21</v>
      </c>
      <c r="F430" t="s">
        <v>903</v>
      </c>
      <c r="G430" s="2" t="s">
        <v>138</v>
      </c>
      <c r="H430" s="6">
        <v>17</v>
      </c>
      <c r="I430" s="7">
        <v>-1</v>
      </c>
      <c r="J430" s="6">
        <v>22</v>
      </c>
      <c r="K430" s="7">
        <v>-1</v>
      </c>
      <c r="L430" s="6">
        <v>12</v>
      </c>
      <c r="M430" s="7">
        <v>0</v>
      </c>
      <c r="N430" s="6">
        <v>10</v>
      </c>
      <c r="O430" s="7">
        <v>0</v>
      </c>
      <c r="P430" s="6">
        <v>31</v>
      </c>
      <c r="Q430" s="7">
        <v>1</v>
      </c>
      <c r="R430" s="6"/>
      <c r="T430" s="6"/>
      <c r="V430" s="86">
        <f t="shared" si="435"/>
        <v>-5</v>
      </c>
      <c r="W430" s="7">
        <v>0</v>
      </c>
      <c r="X430" s="8">
        <f t="shared" si="469"/>
        <v>9</v>
      </c>
      <c r="Y430" s="3" t="s">
        <v>842</v>
      </c>
      <c r="AA430" s="119" t="str">
        <f t="shared" si="470"/>
        <v>Reform</v>
      </c>
      <c r="AC430" s="6"/>
      <c r="AD430" s="6">
        <v>18</v>
      </c>
      <c r="AE430" s="6">
        <v>40</v>
      </c>
      <c r="AF430" s="7">
        <f t="shared" ref="AF430:AF431" si="471">AD430-AE430</f>
        <v>-22</v>
      </c>
      <c r="AG430" s="6">
        <v>18</v>
      </c>
      <c r="AH430" s="6">
        <v>60</v>
      </c>
      <c r="AI430" s="7">
        <f t="shared" ref="AI430:AI431" si="472">AG430-AH430</f>
        <v>-42</v>
      </c>
      <c r="AJ430" s="6">
        <v>23</v>
      </c>
      <c r="AK430" s="6">
        <v>23</v>
      </c>
      <c r="AL430" s="7">
        <f t="shared" ref="AL430:AL431" si="473">AJ430-AK430</f>
        <v>0</v>
      </c>
      <c r="AM430" s="6">
        <v>33</v>
      </c>
      <c r="AN430" s="6">
        <v>41</v>
      </c>
      <c r="AO430" s="7">
        <f t="shared" ref="AO430" si="474">AM430-AN430</f>
        <v>-8</v>
      </c>
      <c r="AP430" s="6"/>
      <c r="AQ430" s="6"/>
      <c r="AS430" s="6">
        <v>18</v>
      </c>
      <c r="AT430" s="6">
        <v>19</v>
      </c>
      <c r="AU430" s="7">
        <f>AS430-AT430</f>
        <v>-1</v>
      </c>
      <c r="AV430" s="4" t="s">
        <v>1127</v>
      </c>
      <c r="AW430" s="6">
        <v>13</v>
      </c>
      <c r="AX430" s="6">
        <v>23</v>
      </c>
      <c r="AY430" s="6"/>
      <c r="AZ430" s="6"/>
      <c r="BA430" s="6"/>
      <c r="BB430" s="6"/>
      <c r="BC430" s="4" t="s">
        <v>1035</v>
      </c>
      <c r="BD430" s="6"/>
      <c r="BE430" s="6"/>
      <c r="BF430" s="7"/>
      <c r="BJ430" s="50"/>
      <c r="BL430" s="7"/>
      <c r="BN430" s="50"/>
      <c r="BP430" s="50"/>
      <c r="BR430" s="50"/>
      <c r="BT430" s="50"/>
      <c r="BV430" s="50"/>
    </row>
    <row r="431" spans="1:75" x14ac:dyDescent="0.25">
      <c r="A431" s="3"/>
      <c r="B431" s="3" t="s">
        <v>295</v>
      </c>
      <c r="C431" s="9" t="s">
        <v>452</v>
      </c>
      <c r="D431" s="39">
        <v>45919</v>
      </c>
      <c r="E431" s="3">
        <v>24</v>
      </c>
      <c r="F431" t="s">
        <v>1198</v>
      </c>
      <c r="H431" s="6">
        <v>20</v>
      </c>
      <c r="I431" s="7">
        <v>2</v>
      </c>
      <c r="J431" s="6">
        <v>25</v>
      </c>
      <c r="K431" s="7">
        <v>3</v>
      </c>
      <c r="L431" s="6">
        <v>13</v>
      </c>
      <c r="M431" s="7">
        <v>-1</v>
      </c>
      <c r="N431" s="6">
        <v>8</v>
      </c>
      <c r="O431" s="7">
        <v>0</v>
      </c>
      <c r="P431" s="6">
        <v>28</v>
      </c>
      <c r="Q431" s="7">
        <v>-3</v>
      </c>
      <c r="R431" s="6"/>
      <c r="T431" s="6"/>
      <c r="V431" s="86">
        <f t="shared" si="435"/>
        <v>-5</v>
      </c>
      <c r="W431" s="7">
        <v>-1</v>
      </c>
      <c r="X431" s="8">
        <f t="shared" si="469"/>
        <v>3</v>
      </c>
      <c r="Y431" s="3" t="s">
        <v>842</v>
      </c>
      <c r="AA431" s="119" t="str">
        <f t="shared" si="470"/>
        <v>Reform</v>
      </c>
      <c r="AC431" s="6"/>
      <c r="AD431" s="6">
        <v>18</v>
      </c>
      <c r="AE431" s="6">
        <v>42</v>
      </c>
      <c r="AF431" s="7">
        <f t="shared" si="471"/>
        <v>-24</v>
      </c>
      <c r="AG431" s="6">
        <v>20</v>
      </c>
      <c r="AH431" s="6">
        <v>59</v>
      </c>
      <c r="AI431" s="7">
        <f t="shared" si="472"/>
        <v>-39</v>
      </c>
      <c r="AJ431" s="6">
        <v>22</v>
      </c>
      <c r="AK431" s="6">
        <v>29</v>
      </c>
      <c r="AL431" s="7">
        <f t="shared" si="473"/>
        <v>-7</v>
      </c>
      <c r="AM431" s="6">
        <v>33</v>
      </c>
      <c r="AN431" s="6">
        <v>41</v>
      </c>
      <c r="AO431" s="7">
        <v>-9</v>
      </c>
      <c r="AP431" s="6"/>
      <c r="AQ431" s="6"/>
      <c r="AS431" s="6"/>
      <c r="AT431" s="6"/>
      <c r="AV431" s="4" t="s">
        <v>1211</v>
      </c>
      <c r="AW431" s="6">
        <v>11</v>
      </c>
      <c r="AX431" s="6">
        <v>22</v>
      </c>
      <c r="AY431" s="6"/>
      <c r="AZ431" s="6"/>
      <c r="BA431" s="6"/>
      <c r="BB431" s="6">
        <v>25</v>
      </c>
      <c r="BC431" s="4" t="s">
        <v>1303</v>
      </c>
      <c r="BD431" s="6"/>
      <c r="BE431" s="6"/>
      <c r="BF431" s="7"/>
      <c r="BJ431" s="50"/>
      <c r="BL431" s="7"/>
      <c r="BN431" s="50"/>
      <c r="BP431" s="50"/>
      <c r="BR431" s="50"/>
      <c r="BT431" s="50"/>
      <c r="BV431" s="50"/>
    </row>
    <row r="432" spans="1:75" x14ac:dyDescent="0.25">
      <c r="A432" s="3"/>
      <c r="B432" s="3" t="s">
        <v>295</v>
      </c>
      <c r="C432" s="9" t="s">
        <v>452</v>
      </c>
      <c r="D432" s="39">
        <v>45919</v>
      </c>
      <c r="E432" s="3">
        <v>25</v>
      </c>
      <c r="F432" s="3" t="s">
        <v>1284</v>
      </c>
      <c r="H432" s="6"/>
      <c r="I432" s="8"/>
      <c r="J432" s="6"/>
      <c r="K432" s="8"/>
      <c r="L432" s="6"/>
      <c r="M432" s="8"/>
      <c r="N432" s="6"/>
      <c r="O432" s="8"/>
      <c r="P432" s="6"/>
      <c r="Q432" s="8"/>
      <c r="R432" s="6"/>
      <c r="S432" s="8"/>
      <c r="T432" s="6"/>
      <c r="U432" s="8"/>
      <c r="V432" s="6"/>
      <c r="W432" s="8"/>
      <c r="X432" s="8"/>
      <c r="Y432" s="3" t="s">
        <v>842</v>
      </c>
      <c r="Z432" s="3" t="s">
        <v>988</v>
      </c>
      <c r="AC432" s="6"/>
      <c r="AD432" s="6"/>
      <c r="AE432" s="6"/>
      <c r="AG432" s="6">
        <v>16</v>
      </c>
      <c r="AH432" s="6">
        <v>61</v>
      </c>
      <c r="AI432" s="7">
        <f>AG432-AH432</f>
        <v>-45</v>
      </c>
      <c r="AJ432" s="6"/>
      <c r="AK432" s="6"/>
      <c r="AM432" s="6"/>
      <c r="AN432" s="6"/>
      <c r="AP432" s="6"/>
      <c r="AQ432" s="6"/>
      <c r="AS432" s="6"/>
      <c r="AT432" s="6"/>
      <c r="AV432" s="4" t="s">
        <v>1755</v>
      </c>
      <c r="AW432" s="6"/>
      <c r="AX432" s="6"/>
      <c r="AY432" s="6"/>
      <c r="AZ432" s="6"/>
      <c r="BA432" s="6"/>
      <c r="BB432" s="6"/>
      <c r="BC432" s="4"/>
      <c r="BD432" s="6"/>
      <c r="BE432" s="6"/>
      <c r="BF432" s="7"/>
      <c r="BJ432" s="50"/>
      <c r="BL432" s="7"/>
      <c r="BN432" s="50"/>
      <c r="BP432" s="50"/>
      <c r="BR432" s="50"/>
      <c r="BT432" s="50"/>
      <c r="BV432" s="50"/>
    </row>
    <row r="433" spans="1:74" x14ac:dyDescent="0.25">
      <c r="A433" s="3"/>
      <c r="B433" s="3" t="s">
        <v>295</v>
      </c>
      <c r="C433" s="9" t="s">
        <v>1753</v>
      </c>
      <c r="D433" s="39">
        <v>45919</v>
      </c>
      <c r="E433" s="54">
        <v>45932</v>
      </c>
      <c r="F433" s="3" t="s">
        <v>1121</v>
      </c>
      <c r="H433" s="6">
        <v>20</v>
      </c>
      <c r="I433" s="8">
        <v>2</v>
      </c>
      <c r="J433" s="6">
        <v>21</v>
      </c>
      <c r="K433" s="8">
        <v>-3</v>
      </c>
      <c r="L433" s="6">
        <v>14</v>
      </c>
      <c r="M433" s="8">
        <v>0</v>
      </c>
      <c r="N433" s="6">
        <v>10</v>
      </c>
      <c r="O433" s="8">
        <v>2</v>
      </c>
      <c r="P433" s="6">
        <v>29</v>
      </c>
      <c r="Q433" s="8">
        <v>0</v>
      </c>
      <c r="R433" s="6"/>
      <c r="S433" s="8"/>
      <c r="T433" s="6"/>
      <c r="U433" s="8"/>
      <c r="V433" s="86">
        <f t="shared" ref="V433" si="475">H433-J433</f>
        <v>-1</v>
      </c>
      <c r="W433" s="8">
        <v>5</v>
      </c>
      <c r="X433" s="8">
        <f>P433-J433</f>
        <v>8</v>
      </c>
      <c r="Y433" s="3" t="s">
        <v>842</v>
      </c>
      <c r="AA433" s="119" t="str">
        <f t="shared" ref="AA433" si="476">IF((H433=MAX(H433,J433,L433,N433,P433))+(J433=MAX(H433,J433,L433,N433,P433))+(L433=MAX(H433,J433,L433,N433,P433))+(N433=MAX(H433,J433,L433,N433,P433))+(P433=MAX(H433,J433,L433,N433,P433))&gt;1,"",IF(H433=MAX(H433,J433,L433,N433,P433),H$1,IF(J433=MAX(H433,J433,L433,N433,P433),J$1,IF(L433=MAX(H433,J433,L433,N433,P433),L$1,IF(N433=MAX(H433,J433,L433,N433,P433),N$1,P$1)))))</f>
        <v>Reform</v>
      </c>
      <c r="AC433" s="6"/>
      <c r="AD433" s="6">
        <v>19</v>
      </c>
      <c r="AE433" s="6">
        <v>36</v>
      </c>
      <c r="AF433" s="7">
        <f>AD433-AE433</f>
        <v>-17</v>
      </c>
      <c r="AG433" s="6">
        <v>19</v>
      </c>
      <c r="AH433" s="6">
        <v>59</v>
      </c>
      <c r="AI433" s="7">
        <f>AG433-AH433</f>
        <v>-40</v>
      </c>
      <c r="AJ433" s="6">
        <v>21</v>
      </c>
      <c r="AK433" s="6">
        <v>28</v>
      </c>
      <c r="AL433" s="7">
        <f>AJ433-AK433</f>
        <v>-7</v>
      </c>
      <c r="AM433" s="6">
        <v>32</v>
      </c>
      <c r="AN433" s="6">
        <v>45</v>
      </c>
      <c r="AO433" s="7">
        <v>-12</v>
      </c>
      <c r="AP433" s="6"/>
      <c r="AQ433" s="6"/>
      <c r="AS433" s="6">
        <v>10</v>
      </c>
      <c r="AT433" s="6">
        <v>20</v>
      </c>
      <c r="AU433" s="7">
        <f>AS433-AT433</f>
        <v>-10</v>
      </c>
      <c r="AV433" s="4" t="s">
        <v>1245</v>
      </c>
      <c r="AW433" s="6"/>
      <c r="AX433" s="6"/>
      <c r="AY433" s="6"/>
      <c r="AZ433" s="6"/>
      <c r="BA433" s="6"/>
      <c r="BB433" s="6"/>
      <c r="BC433" s="4"/>
      <c r="BD433" s="6"/>
      <c r="BE433" s="6"/>
      <c r="BF433" s="7"/>
      <c r="BJ433" s="50"/>
      <c r="BL433" s="7"/>
      <c r="BN433" s="50"/>
      <c r="BP433" s="50"/>
      <c r="BR433" s="50"/>
      <c r="BT433" s="50"/>
      <c r="BV433" s="50"/>
    </row>
    <row r="434" spans="1:74" x14ac:dyDescent="0.25">
      <c r="A434" s="3"/>
      <c r="B434" s="3" t="s">
        <v>295</v>
      </c>
      <c r="C434" s="52" t="s">
        <v>427</v>
      </c>
      <c r="D434" s="39">
        <v>45920</v>
      </c>
      <c r="E434" s="3">
        <v>23</v>
      </c>
      <c r="F434" s="3" t="s">
        <v>821</v>
      </c>
      <c r="H434" s="6"/>
      <c r="J434" s="6"/>
      <c r="L434" s="6"/>
      <c r="N434" s="6"/>
      <c r="P434" s="6"/>
      <c r="R434" s="6"/>
      <c r="T434" s="6"/>
      <c r="V434" s="6"/>
      <c r="Y434" s="3" t="s">
        <v>842</v>
      </c>
      <c r="AC434" s="6"/>
      <c r="AD434" s="6"/>
      <c r="AE434" s="6"/>
      <c r="AG434" s="6"/>
      <c r="AH434" s="6"/>
      <c r="AJ434" s="6"/>
      <c r="AK434" s="6"/>
      <c r="AM434" s="6"/>
      <c r="AN434" s="6"/>
      <c r="AP434" s="6"/>
      <c r="AQ434" s="6"/>
      <c r="AS434" s="6"/>
      <c r="AT434" s="6"/>
      <c r="AV434" s="4"/>
      <c r="AW434" s="6"/>
      <c r="AX434" s="6"/>
      <c r="AY434" s="6"/>
      <c r="AZ434" s="6"/>
      <c r="BA434" s="6"/>
      <c r="BB434" s="6"/>
      <c r="BC434" s="4"/>
      <c r="BD434" s="6">
        <v>14</v>
      </c>
      <c r="BE434" s="6">
        <v>69</v>
      </c>
      <c r="BF434" s="7">
        <f>BD434-BE434</f>
        <v>-55</v>
      </c>
      <c r="BG434" s="4" t="s">
        <v>871</v>
      </c>
      <c r="BJ434" s="50"/>
      <c r="BL434" s="7"/>
      <c r="BN434" s="50"/>
      <c r="BP434" s="50"/>
      <c r="BR434" s="50"/>
      <c r="BT434" s="50"/>
      <c r="BV434" s="50"/>
    </row>
    <row r="435" spans="1:74" x14ac:dyDescent="0.25">
      <c r="A435" s="3"/>
      <c r="B435" s="3" t="s">
        <v>295</v>
      </c>
      <c r="C435" s="9" t="s">
        <v>434</v>
      </c>
      <c r="D435" s="39">
        <v>45914</v>
      </c>
      <c r="E435" s="3">
        <v>23</v>
      </c>
      <c r="F435" t="s">
        <v>821</v>
      </c>
      <c r="G435" s="2" t="s">
        <v>1119</v>
      </c>
      <c r="H435" s="6">
        <v>16</v>
      </c>
      <c r="I435" s="7">
        <v>-1</v>
      </c>
      <c r="J435" s="6">
        <v>21</v>
      </c>
      <c r="K435" s="7">
        <v>1</v>
      </c>
      <c r="L435" s="6">
        <v>14</v>
      </c>
      <c r="M435" s="7">
        <v>-1</v>
      </c>
      <c r="N435" s="6">
        <v>12</v>
      </c>
      <c r="O435" s="7">
        <v>2</v>
      </c>
      <c r="P435" s="6">
        <v>29</v>
      </c>
      <c r="Q435" s="7">
        <v>0</v>
      </c>
      <c r="R435" s="6"/>
      <c r="T435" s="6"/>
      <c r="V435" s="86">
        <f t="shared" si="435"/>
        <v>-5</v>
      </c>
      <c r="W435" s="7">
        <v>-2</v>
      </c>
      <c r="X435" s="8">
        <f t="shared" ref="X435:X440" si="477">P435-J435</f>
        <v>8</v>
      </c>
      <c r="Y435" s="3" t="s">
        <v>842</v>
      </c>
      <c r="AA435" s="119" t="str">
        <f t="shared" ref="AA435:AA440" si="478">IF((H435=MAX(H435,J435,L435,N435,P435))+(J435=MAX(H435,J435,L435,N435,P435))+(L435=MAX(H435,J435,L435,N435,P435))+(N435=MAX(H435,J435,L435,N435,P435))+(P435=MAX(H435,J435,L435,N435,P435))&gt;1,"",IF(H435=MAX(H435,J435,L435,N435,P435),H$1,IF(J435=MAX(H435,J435,L435,N435,P435),J$1,IF(L435=MAX(H435,J435,L435,N435,P435),L$1,IF(N435=MAX(H435,J435,L435,N435,P435),N$1,P$1)))))</f>
        <v>Reform</v>
      </c>
      <c r="AC435" s="6"/>
      <c r="AD435" s="6"/>
      <c r="AE435" s="6"/>
      <c r="AG435" s="6"/>
      <c r="AH435" s="6"/>
      <c r="AJ435" s="6"/>
      <c r="AK435" s="6"/>
      <c r="AM435" s="6"/>
      <c r="AN435" s="6"/>
      <c r="AP435" s="6"/>
      <c r="AQ435" s="6"/>
      <c r="AS435" s="6"/>
      <c r="AT435" s="6"/>
      <c r="AV435" s="4"/>
      <c r="AW435" s="6"/>
      <c r="AX435" s="6"/>
      <c r="AY435" s="6"/>
      <c r="AZ435" s="6"/>
      <c r="BA435" s="6"/>
      <c r="BB435" s="6"/>
      <c r="BC435" s="4"/>
      <c r="BD435" s="6"/>
      <c r="BE435" s="6"/>
      <c r="BF435" s="7"/>
      <c r="BJ435" s="50"/>
      <c r="BL435" s="7"/>
      <c r="BN435" s="50"/>
      <c r="BP435" s="50"/>
      <c r="BR435" s="50"/>
      <c r="BT435" s="50"/>
      <c r="BV435" s="50"/>
    </row>
    <row r="436" spans="1:74" x14ac:dyDescent="0.25">
      <c r="A436" s="3"/>
      <c r="B436" s="3" t="s">
        <v>295</v>
      </c>
      <c r="C436" s="9" t="s">
        <v>321</v>
      </c>
      <c r="D436" s="39">
        <v>45924</v>
      </c>
      <c r="E436" s="3">
        <v>25</v>
      </c>
      <c r="F436" t="s">
        <v>1263</v>
      </c>
      <c r="H436" s="6">
        <v>14</v>
      </c>
      <c r="I436" s="7">
        <v>-2</v>
      </c>
      <c r="J436" s="6">
        <v>17</v>
      </c>
      <c r="K436" s="7">
        <v>1</v>
      </c>
      <c r="L436" s="6">
        <v>16</v>
      </c>
      <c r="M436" s="7">
        <v>3</v>
      </c>
      <c r="N436" s="6">
        <v>12</v>
      </c>
      <c r="O436" s="7">
        <v>0</v>
      </c>
      <c r="P436" s="6">
        <v>33</v>
      </c>
      <c r="Q436" s="7">
        <v>-1</v>
      </c>
      <c r="R436" s="6"/>
      <c r="T436" s="6"/>
      <c r="V436" s="86">
        <f t="shared" si="435"/>
        <v>-3</v>
      </c>
      <c r="W436" s="7">
        <v>-3</v>
      </c>
      <c r="X436" s="8">
        <f t="shared" si="477"/>
        <v>16</v>
      </c>
      <c r="Y436" s="3" t="s">
        <v>842</v>
      </c>
      <c r="AA436" s="119" t="str">
        <f t="shared" si="478"/>
        <v>Reform</v>
      </c>
      <c r="AC436" s="6"/>
      <c r="AD436" s="6"/>
      <c r="AE436" s="6"/>
      <c r="AG436" s="6"/>
      <c r="AH436" s="6"/>
      <c r="AJ436" s="6"/>
      <c r="AK436" s="6"/>
      <c r="AM436" s="6"/>
      <c r="AN436" s="6"/>
      <c r="AP436" s="6"/>
      <c r="AQ436" s="6"/>
      <c r="AS436" s="6"/>
      <c r="AT436" s="6"/>
      <c r="AV436" s="4"/>
      <c r="AW436" s="6"/>
      <c r="AX436" s="6"/>
      <c r="AY436" s="6"/>
      <c r="AZ436" s="6"/>
      <c r="BA436" s="6"/>
      <c r="BB436" s="6"/>
      <c r="BC436" s="4"/>
      <c r="BD436" s="6"/>
      <c r="BE436" s="6"/>
      <c r="BF436" s="7"/>
      <c r="BJ436" s="50"/>
      <c r="BL436" s="7"/>
      <c r="BN436" s="50"/>
      <c r="BP436" s="50"/>
      <c r="BR436" s="50"/>
      <c r="BT436" s="50"/>
      <c r="BV436" s="50"/>
    </row>
    <row r="437" spans="1:74" x14ac:dyDescent="0.25">
      <c r="A437" s="3"/>
      <c r="B437" s="3" t="s">
        <v>295</v>
      </c>
      <c r="C437" s="9" t="s">
        <v>432</v>
      </c>
      <c r="D437" s="39">
        <v>45924</v>
      </c>
      <c r="E437" s="3">
        <v>27</v>
      </c>
      <c r="F437" t="s">
        <v>982</v>
      </c>
      <c r="G437" s="2" t="s">
        <v>46</v>
      </c>
      <c r="H437" s="6">
        <v>17</v>
      </c>
      <c r="I437" s="7">
        <v>-2</v>
      </c>
      <c r="J437" s="6">
        <v>22</v>
      </c>
      <c r="K437" s="7">
        <v>-2</v>
      </c>
      <c r="L437" s="6">
        <v>11</v>
      </c>
      <c r="M437" s="7">
        <v>0</v>
      </c>
      <c r="N437" s="6">
        <v>8</v>
      </c>
      <c r="O437" s="7">
        <v>0</v>
      </c>
      <c r="P437" s="6">
        <v>34</v>
      </c>
      <c r="Q437" s="7">
        <v>4</v>
      </c>
      <c r="R437" s="6"/>
      <c r="T437" s="6"/>
      <c r="V437" s="86">
        <f t="shared" si="435"/>
        <v>-5</v>
      </c>
      <c r="W437" s="7">
        <v>0</v>
      </c>
      <c r="X437" s="8">
        <f t="shared" si="477"/>
        <v>12</v>
      </c>
      <c r="Y437" s="3" t="s">
        <v>842</v>
      </c>
      <c r="Z437" s="3" t="s">
        <v>988</v>
      </c>
      <c r="AA437" s="119" t="str">
        <f t="shared" si="478"/>
        <v>Reform</v>
      </c>
      <c r="AC437" s="6"/>
      <c r="AD437" s="6">
        <v>28</v>
      </c>
      <c r="AE437" s="6">
        <v>36</v>
      </c>
      <c r="AF437" s="7">
        <f t="shared" ref="AF437" si="479">AD437-AE437</f>
        <v>-8</v>
      </c>
      <c r="AG437" s="6">
        <v>27</v>
      </c>
      <c r="AH437" s="6">
        <v>51</v>
      </c>
      <c r="AI437" s="7">
        <f t="shared" ref="AI437" si="480">AG437-AH437</f>
        <v>-24</v>
      </c>
      <c r="AJ437" s="6">
        <v>27</v>
      </c>
      <c r="AK437" s="6">
        <v>28</v>
      </c>
      <c r="AL437" s="7">
        <f t="shared" ref="AL437" si="481">AJ437-AK437</f>
        <v>-1</v>
      </c>
      <c r="AM437" s="6">
        <v>42</v>
      </c>
      <c r="AN437" s="6">
        <v>37</v>
      </c>
      <c r="AO437" s="7">
        <f t="shared" ref="AO437" si="482">AM437-AN437</f>
        <v>5</v>
      </c>
      <c r="AP437" s="6"/>
      <c r="AQ437" s="6"/>
      <c r="AS437" s="6"/>
      <c r="AT437" s="6"/>
      <c r="AV437" s="4" t="s">
        <v>1049</v>
      </c>
      <c r="AW437" s="6"/>
      <c r="AX437" s="6"/>
      <c r="AY437" s="6"/>
      <c r="AZ437" s="6"/>
      <c r="BA437" s="6"/>
      <c r="BB437" s="6"/>
      <c r="BC437" s="4"/>
      <c r="BD437" s="6"/>
      <c r="BE437" s="6"/>
      <c r="BF437" s="7"/>
      <c r="BJ437" s="50"/>
      <c r="BL437" s="7"/>
      <c r="BN437" s="50"/>
      <c r="BP437" s="50"/>
      <c r="BR437" s="50"/>
      <c r="BT437" s="50"/>
      <c r="BV437" s="50"/>
    </row>
    <row r="438" spans="1:74" x14ac:dyDescent="0.25">
      <c r="A438" s="3"/>
      <c r="B438" s="3" t="s">
        <v>295</v>
      </c>
      <c r="C438" s="52" t="s">
        <v>601</v>
      </c>
      <c r="D438" s="39">
        <v>45924</v>
      </c>
      <c r="E438" s="3">
        <v>28</v>
      </c>
      <c r="F438" s="3" t="s">
        <v>903</v>
      </c>
      <c r="G438" s="2" t="s">
        <v>138</v>
      </c>
      <c r="H438" s="6">
        <v>17</v>
      </c>
      <c r="I438" s="7">
        <v>0</v>
      </c>
      <c r="J438" s="6">
        <v>22</v>
      </c>
      <c r="K438" s="7">
        <v>0</v>
      </c>
      <c r="L438" s="6">
        <v>14</v>
      </c>
      <c r="M438" s="7">
        <v>2</v>
      </c>
      <c r="N438" s="6">
        <v>7</v>
      </c>
      <c r="O438" s="7">
        <v>-3</v>
      </c>
      <c r="P438" s="6">
        <v>32</v>
      </c>
      <c r="Q438" s="7">
        <v>1</v>
      </c>
      <c r="R438" s="6"/>
      <c r="T438" s="6"/>
      <c r="V438" s="86">
        <f t="shared" si="435"/>
        <v>-5</v>
      </c>
      <c r="W438" s="7">
        <v>0</v>
      </c>
      <c r="X438" s="8">
        <f t="shared" si="477"/>
        <v>10</v>
      </c>
      <c r="Y438" s="3" t="s">
        <v>842</v>
      </c>
      <c r="AA438" s="119" t="str">
        <f t="shared" si="478"/>
        <v>Reform</v>
      </c>
      <c r="AC438" s="6"/>
      <c r="AD438" s="6">
        <v>19</v>
      </c>
      <c r="AE438" s="6">
        <v>41</v>
      </c>
      <c r="AF438" s="7">
        <f t="shared" ref="AF438:AF442" si="483">AD438-AE438</f>
        <v>-22</v>
      </c>
      <c r="AG438" s="6">
        <v>20</v>
      </c>
      <c r="AH438" s="6">
        <v>61</v>
      </c>
      <c r="AI438" s="7">
        <v>-40</v>
      </c>
      <c r="AJ438" s="6">
        <v>27</v>
      </c>
      <c r="AK438" s="6">
        <v>24</v>
      </c>
      <c r="AL438" s="7">
        <f t="shared" ref="AL438:AL442" si="484">AJ438-AK438</f>
        <v>3</v>
      </c>
      <c r="AM438" s="6">
        <v>35</v>
      </c>
      <c r="AN438" s="6">
        <v>40</v>
      </c>
      <c r="AO438" s="7">
        <f t="shared" ref="AO438:AO442" si="485">AM438-AN438</f>
        <v>-5</v>
      </c>
      <c r="AP438" s="6"/>
      <c r="AQ438" s="6"/>
      <c r="AS438" s="6">
        <v>17</v>
      </c>
      <c r="AT438" s="6">
        <v>20</v>
      </c>
      <c r="AU438" s="7">
        <f t="shared" ref="AU438:AU442" si="486">AS438-AT438</f>
        <v>-3</v>
      </c>
      <c r="AV438" s="4" t="s">
        <v>1127</v>
      </c>
      <c r="AW438" s="6">
        <v>14</v>
      </c>
      <c r="AX438" s="6">
        <v>24</v>
      </c>
      <c r="AY438" s="6"/>
      <c r="AZ438" s="6"/>
      <c r="BA438" s="6"/>
      <c r="BB438" s="6"/>
      <c r="BC438" s="4" t="s">
        <v>1035</v>
      </c>
      <c r="BD438" s="6"/>
      <c r="BE438" s="6"/>
      <c r="BF438" s="7"/>
      <c r="BJ438" s="50"/>
      <c r="BL438" s="7"/>
      <c r="BN438" s="50"/>
      <c r="BP438" s="50"/>
      <c r="BR438" s="50"/>
      <c r="BT438" s="50"/>
      <c r="BV438" s="50"/>
    </row>
    <row r="439" spans="1:74" x14ac:dyDescent="0.25">
      <c r="A439" s="3"/>
      <c r="B439" s="3" t="s">
        <v>295</v>
      </c>
      <c r="C439" s="52" t="s">
        <v>567</v>
      </c>
      <c r="D439" s="39">
        <v>45926</v>
      </c>
      <c r="E439" s="3">
        <v>1</v>
      </c>
      <c r="F439" s="3" t="s">
        <v>1198</v>
      </c>
      <c r="H439" s="6">
        <v>20</v>
      </c>
      <c r="I439" s="7">
        <v>0</v>
      </c>
      <c r="J439" s="6">
        <v>20</v>
      </c>
      <c r="K439" s="7">
        <v>-5</v>
      </c>
      <c r="L439" s="6">
        <v>14</v>
      </c>
      <c r="M439" s="7">
        <v>1</v>
      </c>
      <c r="N439" s="6">
        <v>8</v>
      </c>
      <c r="O439" s="7">
        <v>0</v>
      </c>
      <c r="P439" s="6">
        <v>30</v>
      </c>
      <c r="Q439" s="7">
        <v>2</v>
      </c>
      <c r="R439" s="6"/>
      <c r="T439" s="6"/>
      <c r="V439" s="86">
        <f t="shared" si="435"/>
        <v>0</v>
      </c>
      <c r="W439" s="7">
        <v>5</v>
      </c>
      <c r="X439" s="8">
        <f t="shared" si="477"/>
        <v>10</v>
      </c>
      <c r="Y439" s="3" t="s">
        <v>842</v>
      </c>
      <c r="AA439" s="119" t="str">
        <f t="shared" si="478"/>
        <v>Reform</v>
      </c>
      <c r="AC439" s="6"/>
      <c r="AD439" s="6">
        <v>19</v>
      </c>
      <c r="AE439" s="6">
        <v>40</v>
      </c>
      <c r="AF439" s="7">
        <f t="shared" si="483"/>
        <v>-21</v>
      </c>
      <c r="AG439" s="6">
        <v>17</v>
      </c>
      <c r="AH439" s="6">
        <v>64</v>
      </c>
      <c r="AI439" s="7">
        <v>-48</v>
      </c>
      <c r="AJ439" s="6">
        <v>22</v>
      </c>
      <c r="AK439" s="6">
        <v>26</v>
      </c>
      <c r="AL439" s="7">
        <f t="shared" si="484"/>
        <v>-4</v>
      </c>
      <c r="AM439" s="6">
        <v>33</v>
      </c>
      <c r="AN439" s="6">
        <v>41</v>
      </c>
      <c r="AO439" s="7">
        <v>-9</v>
      </c>
      <c r="AP439" s="6"/>
      <c r="AQ439" s="6"/>
      <c r="AS439" s="6"/>
      <c r="AT439" s="6"/>
      <c r="AV439" s="4" t="s">
        <v>1211</v>
      </c>
      <c r="AW439" s="6">
        <v>12</v>
      </c>
      <c r="AX439" s="6">
        <v>22</v>
      </c>
      <c r="AY439" s="6"/>
      <c r="AZ439" s="6"/>
      <c r="BA439" s="6"/>
      <c r="BB439" s="6">
        <v>25</v>
      </c>
      <c r="BC439" s="4" t="s">
        <v>1303</v>
      </c>
      <c r="BD439" s="6"/>
      <c r="BE439" s="6"/>
      <c r="BF439" s="7"/>
      <c r="BJ439" s="50"/>
      <c r="BL439" s="7"/>
      <c r="BN439" s="50"/>
      <c r="BP439" s="50"/>
      <c r="BR439" s="50"/>
      <c r="BT439" s="50"/>
      <c r="BV439" s="50"/>
    </row>
    <row r="440" spans="1:74" x14ac:dyDescent="0.25">
      <c r="A440" s="3"/>
      <c r="B440" s="3" t="s">
        <v>295</v>
      </c>
      <c r="C440" s="52" t="s">
        <v>788</v>
      </c>
      <c r="D440" s="39">
        <v>45926</v>
      </c>
      <c r="E440" s="3">
        <v>5</v>
      </c>
      <c r="F440" s="3" t="s">
        <v>1173</v>
      </c>
      <c r="H440" s="6">
        <v>19</v>
      </c>
      <c r="I440" s="7">
        <v>1</v>
      </c>
      <c r="J440" s="6">
        <v>21</v>
      </c>
      <c r="K440" s="7">
        <v>-1</v>
      </c>
      <c r="L440" s="6">
        <v>13</v>
      </c>
      <c r="M440" s="7">
        <v>1</v>
      </c>
      <c r="N440" s="6">
        <v>9</v>
      </c>
      <c r="O440" s="7">
        <v>2</v>
      </c>
      <c r="P440" s="6">
        <v>31</v>
      </c>
      <c r="Q440" s="7">
        <v>-1</v>
      </c>
      <c r="R440" s="6"/>
      <c r="T440" s="6"/>
      <c r="V440" s="86">
        <f>H440-J440</f>
        <v>-2</v>
      </c>
      <c r="W440" s="7">
        <v>2</v>
      </c>
      <c r="X440" s="8">
        <f t="shared" si="477"/>
        <v>10</v>
      </c>
      <c r="Y440" s="3" t="s">
        <v>842</v>
      </c>
      <c r="AA440" s="119" t="str">
        <f t="shared" si="478"/>
        <v>Reform</v>
      </c>
      <c r="AC440" s="6"/>
      <c r="AD440" s="6"/>
      <c r="AE440" s="6"/>
      <c r="AG440" s="6"/>
      <c r="AH440" s="6"/>
      <c r="AJ440" s="6"/>
      <c r="AK440" s="6"/>
      <c r="AM440" s="6"/>
      <c r="AN440" s="6"/>
      <c r="AP440" s="6"/>
      <c r="AQ440" s="6"/>
      <c r="AS440" s="6"/>
      <c r="AT440" s="6"/>
      <c r="AV440" s="4"/>
      <c r="AW440" s="6"/>
      <c r="AX440" s="6">
        <v>34</v>
      </c>
      <c r="AY440" s="6"/>
      <c r="AZ440" s="6"/>
      <c r="BA440" s="6"/>
      <c r="BB440" s="6">
        <v>35</v>
      </c>
      <c r="BC440" s="4" t="s">
        <v>1255</v>
      </c>
      <c r="BD440" s="6"/>
      <c r="BE440" s="6"/>
      <c r="BF440" s="7"/>
      <c r="BJ440" s="50"/>
      <c r="BL440" s="7"/>
      <c r="BN440" s="50"/>
      <c r="BP440" s="50"/>
      <c r="BR440" s="50"/>
      <c r="BT440" s="50"/>
      <c r="BV440" s="50"/>
    </row>
    <row r="441" spans="1:74" x14ac:dyDescent="0.25">
      <c r="A441" s="3"/>
      <c r="B441" s="3" t="s">
        <v>295</v>
      </c>
      <c r="C441" s="52" t="s">
        <v>488</v>
      </c>
      <c r="D441" s="39">
        <v>45927</v>
      </c>
      <c r="E441" s="3"/>
      <c r="F441" s="3" t="s">
        <v>821</v>
      </c>
      <c r="H441" s="6"/>
      <c r="J441" s="6"/>
      <c r="L441" s="6"/>
      <c r="N441" s="6"/>
      <c r="P441" s="6"/>
      <c r="R441" s="6"/>
      <c r="T441" s="6"/>
      <c r="V441" s="6"/>
      <c r="Y441" s="3" t="s">
        <v>842</v>
      </c>
      <c r="AC441" s="6"/>
      <c r="AD441" s="6"/>
      <c r="AE441" s="6"/>
      <c r="AG441" s="6"/>
      <c r="AH441" s="6"/>
      <c r="AJ441" s="6"/>
      <c r="AK441" s="6"/>
      <c r="AM441" s="6"/>
      <c r="AN441" s="6"/>
      <c r="AP441" s="6"/>
      <c r="AQ441" s="6"/>
      <c r="AS441" s="6"/>
      <c r="AT441" s="6"/>
      <c r="AV441" s="4"/>
      <c r="AW441" s="6"/>
      <c r="AX441" s="6"/>
      <c r="AY441" s="6"/>
      <c r="AZ441" s="6"/>
      <c r="BA441" s="6"/>
      <c r="BB441" s="6"/>
      <c r="BC441" s="4"/>
      <c r="BD441" s="6">
        <v>12</v>
      </c>
      <c r="BE441" s="6">
        <v>70</v>
      </c>
      <c r="BF441" s="7">
        <f>BD441-BE441</f>
        <v>-58</v>
      </c>
      <c r="BG441" s="4" t="s">
        <v>871</v>
      </c>
      <c r="BJ441" s="50"/>
      <c r="BL441" s="7"/>
      <c r="BN441" s="50"/>
      <c r="BP441" s="50"/>
      <c r="BR441" s="50"/>
      <c r="BT441" s="50"/>
      <c r="BV441" s="50"/>
    </row>
    <row r="442" spans="1:74" x14ac:dyDescent="0.25">
      <c r="A442" s="3"/>
      <c r="B442" s="3" t="s">
        <v>295</v>
      </c>
      <c r="C442" s="52" t="s">
        <v>660</v>
      </c>
      <c r="D442" s="39">
        <v>45928</v>
      </c>
      <c r="E442" s="3">
        <v>30</v>
      </c>
      <c r="F442" s="3" t="s">
        <v>821</v>
      </c>
      <c r="G442" s="2" t="s">
        <v>1119</v>
      </c>
      <c r="H442" s="6">
        <v>16</v>
      </c>
      <c r="I442" s="7">
        <v>0</v>
      </c>
      <c r="J442" s="6">
        <v>22</v>
      </c>
      <c r="K442" s="7">
        <v>1</v>
      </c>
      <c r="L442" s="6">
        <v>15</v>
      </c>
      <c r="M442" s="7">
        <v>1</v>
      </c>
      <c r="N442" s="6">
        <v>11</v>
      </c>
      <c r="O442" s="7">
        <v>-1</v>
      </c>
      <c r="P442" s="6">
        <v>29</v>
      </c>
      <c r="Q442" s="7">
        <v>0</v>
      </c>
      <c r="R442" s="6"/>
      <c r="T442" s="6"/>
      <c r="V442" s="86">
        <f t="shared" si="435"/>
        <v>-6</v>
      </c>
      <c r="W442" s="7">
        <v>-1</v>
      </c>
      <c r="X442" s="8">
        <f>P442-J442</f>
        <v>7</v>
      </c>
      <c r="Y442" s="3" t="s">
        <v>842</v>
      </c>
      <c r="AA442" s="119" t="str">
        <f t="shared" ref="AA442" si="487">IF((H442=MAX(H442,J442,L442,N442,P442))+(J442=MAX(H442,J442,L442,N442,P442))+(L442=MAX(H442,J442,L442,N442,P442))+(N442=MAX(H442,J442,L442,N442,P442))+(P442=MAX(H442,J442,L442,N442,P442))&gt;1,"",IF(H442=MAX(H442,J442,L442,N442,P442),H$1,IF(J442=MAX(H442,J442,L442,N442,P442),J$1,IF(L442=MAX(H442,J442,L442,N442,P442),L$1,IF(N442=MAX(H442,J442,L442,N442,P442),N$1,P$1)))))</f>
        <v>Reform</v>
      </c>
      <c r="AC442" s="6"/>
      <c r="AD442" s="6">
        <v>18</v>
      </c>
      <c r="AE442" s="6">
        <v>54</v>
      </c>
      <c r="AF442" s="7">
        <f t="shared" si="483"/>
        <v>-36</v>
      </c>
      <c r="AG442" s="6">
        <v>23</v>
      </c>
      <c r="AH442" s="6">
        <v>70</v>
      </c>
      <c r="AI442" s="7">
        <f t="shared" ref="AI442" si="488">AG442-AH442</f>
        <v>-47</v>
      </c>
      <c r="AJ442" s="6">
        <v>29</v>
      </c>
      <c r="AK442" s="6">
        <v>33</v>
      </c>
      <c r="AL442" s="7">
        <f t="shared" si="484"/>
        <v>-4</v>
      </c>
      <c r="AM442" s="6">
        <v>31</v>
      </c>
      <c r="AN442" s="6">
        <v>62</v>
      </c>
      <c r="AO442" s="7">
        <f t="shared" si="485"/>
        <v>-31</v>
      </c>
      <c r="AP442" s="6"/>
      <c r="AQ442" s="6"/>
      <c r="AS442" s="6">
        <v>10</v>
      </c>
      <c r="AT442" s="6">
        <v>20</v>
      </c>
      <c r="AU442" s="7">
        <f t="shared" si="486"/>
        <v>-10</v>
      </c>
      <c r="AV442" s="4" t="s">
        <v>931</v>
      </c>
      <c r="AW442" s="6"/>
      <c r="AX442" s="6"/>
      <c r="AY442" s="6"/>
      <c r="AZ442" s="6"/>
      <c r="BA442" s="6"/>
      <c r="BB442" s="6"/>
      <c r="BC442" s="4"/>
      <c r="BD442" s="6"/>
      <c r="BE442" s="6"/>
      <c r="BF442" s="7"/>
      <c r="BJ442" s="50"/>
      <c r="BL442" s="7"/>
      <c r="BN442" s="50"/>
      <c r="BP442" s="50"/>
      <c r="BR442" s="50"/>
      <c r="BT442" s="50"/>
      <c r="BV442" s="50"/>
    </row>
    <row r="443" spans="1:74" x14ac:dyDescent="0.25">
      <c r="A443" s="3"/>
      <c r="B443" s="3" t="s">
        <v>295</v>
      </c>
      <c r="C443" s="52" t="s">
        <v>1162</v>
      </c>
      <c r="E443" s="3"/>
      <c r="F443" s="3" t="s">
        <v>1163</v>
      </c>
      <c r="H443" s="6"/>
      <c r="J443" s="6"/>
      <c r="L443" s="6"/>
      <c r="N443" s="6"/>
      <c r="P443" s="6"/>
      <c r="R443" s="6"/>
      <c r="T443" s="6"/>
      <c r="V443" s="6"/>
      <c r="Y443" s="3" t="s">
        <v>842</v>
      </c>
      <c r="AB443" t="s">
        <v>1152</v>
      </c>
      <c r="AC443" s="6"/>
      <c r="AD443" s="6"/>
      <c r="AE443" s="6"/>
      <c r="AG443" s="6"/>
      <c r="AH443" s="6"/>
      <c r="AJ443" s="6"/>
      <c r="AK443" s="6"/>
      <c r="AM443" s="6"/>
      <c r="AN443" s="6"/>
      <c r="AP443" s="6"/>
      <c r="AQ443" s="6"/>
      <c r="AS443" s="6"/>
      <c r="AT443" s="6"/>
      <c r="AV443" s="4"/>
      <c r="AW443" s="6"/>
      <c r="AX443" s="6"/>
      <c r="AY443" s="6"/>
      <c r="AZ443" s="6"/>
      <c r="BA443" s="6"/>
      <c r="BB443" s="6"/>
      <c r="BC443" s="4"/>
      <c r="BD443" s="6"/>
      <c r="BE443" s="6"/>
      <c r="BF443" s="7"/>
      <c r="BI443">
        <v>39</v>
      </c>
      <c r="BJ443" s="50"/>
      <c r="BK443">
        <v>144</v>
      </c>
      <c r="BL443" s="7"/>
      <c r="BM443">
        <v>65</v>
      </c>
      <c r="BN443" s="50"/>
      <c r="BO443">
        <v>3</v>
      </c>
      <c r="BP443" s="50"/>
      <c r="BQ443">
        <v>349</v>
      </c>
      <c r="BR443" s="50"/>
      <c r="BS443">
        <v>28</v>
      </c>
      <c r="BT443" s="50"/>
      <c r="BU443">
        <v>3</v>
      </c>
      <c r="BV443" s="50"/>
    </row>
    <row r="444" spans="1:74" x14ac:dyDescent="0.25">
      <c r="A444" s="3"/>
      <c r="B444" s="3" t="s">
        <v>297</v>
      </c>
      <c r="C444" s="52" t="s">
        <v>605</v>
      </c>
      <c r="D444" s="39">
        <v>45931</v>
      </c>
      <c r="E444" s="3">
        <v>2</v>
      </c>
      <c r="F444" s="3" t="s">
        <v>1263</v>
      </c>
      <c r="H444" s="6">
        <v>14</v>
      </c>
      <c r="I444" s="7">
        <v>0</v>
      </c>
      <c r="J444" s="6">
        <v>19</v>
      </c>
      <c r="K444" s="7">
        <v>2</v>
      </c>
      <c r="L444" s="6">
        <v>12</v>
      </c>
      <c r="M444" s="7">
        <v>-4</v>
      </c>
      <c r="N444" s="6">
        <v>11</v>
      </c>
      <c r="O444" s="7">
        <v>-1</v>
      </c>
      <c r="P444" s="6">
        <v>35</v>
      </c>
      <c r="Q444" s="7">
        <v>2</v>
      </c>
      <c r="R444" s="6"/>
      <c r="T444" s="6"/>
      <c r="V444" s="86">
        <f t="shared" si="435"/>
        <v>-5</v>
      </c>
      <c r="W444" s="7">
        <v>-2</v>
      </c>
      <c r="X444" s="8">
        <f t="shared" ref="X444:X447" si="489">P444-J444</f>
        <v>16</v>
      </c>
      <c r="Y444" s="3" t="s">
        <v>842</v>
      </c>
      <c r="AA444" s="119" t="str">
        <f t="shared" ref="AA444:AA447" si="490">IF((H444=MAX(H444,J444,L444,N444,P444))+(J444=MAX(H444,J444,L444,N444,P444))+(L444=MAX(H444,J444,L444,N444,P444))+(N444=MAX(H444,J444,L444,N444,P444))+(P444=MAX(H444,J444,L444,N444,P444))&gt;1,"",IF(H444=MAX(H444,J444,L444,N444,P444),H$1,IF(J444=MAX(H444,J444,L444,N444,P444),J$1,IF(L444=MAX(H444,J444,L444,N444,P444),L$1,IF(N444=MAX(H444,J444,L444,N444,P444),N$1,P$1)))))</f>
        <v>Reform</v>
      </c>
      <c r="AC444" s="6"/>
      <c r="AD444" s="6"/>
      <c r="AE444" s="6"/>
      <c r="AG444" s="6"/>
      <c r="AH444" s="6"/>
      <c r="AJ444" s="6"/>
      <c r="AK444" s="6"/>
      <c r="AM444" s="6"/>
      <c r="AN444" s="6"/>
      <c r="AP444" s="6"/>
      <c r="AQ444" s="6"/>
      <c r="AS444" s="6"/>
      <c r="AT444" s="6"/>
      <c r="AV444" s="4"/>
      <c r="AW444" s="6"/>
      <c r="AX444" s="6"/>
      <c r="AY444" s="6"/>
      <c r="AZ444" s="6"/>
      <c r="BA444" s="6"/>
      <c r="BB444" s="6"/>
      <c r="BC444" s="4"/>
      <c r="BD444" s="6"/>
      <c r="BE444" s="6"/>
      <c r="BF444" s="7"/>
      <c r="BJ444" s="50"/>
      <c r="BL444" s="7"/>
      <c r="BN444" s="50"/>
      <c r="BP444" s="50"/>
      <c r="BR444" s="50"/>
      <c r="BT444" s="50"/>
      <c r="BV444" s="50"/>
    </row>
    <row r="445" spans="1:74" x14ac:dyDescent="0.25">
      <c r="A445" s="3"/>
      <c r="B445" s="3" t="s">
        <v>297</v>
      </c>
      <c r="C445" s="52" t="s">
        <v>315</v>
      </c>
      <c r="D445" s="39">
        <v>45931</v>
      </c>
      <c r="E445" s="3">
        <v>5</v>
      </c>
      <c r="F445" s="3" t="s">
        <v>903</v>
      </c>
      <c r="G445" s="2" t="s">
        <v>138</v>
      </c>
      <c r="H445" s="6">
        <v>16</v>
      </c>
      <c r="I445" s="7">
        <v>-1</v>
      </c>
      <c r="J445" s="6">
        <v>21</v>
      </c>
      <c r="K445" s="7">
        <v>-1</v>
      </c>
      <c r="L445" s="6">
        <v>12</v>
      </c>
      <c r="M445" s="7">
        <v>-2</v>
      </c>
      <c r="N445" s="6">
        <v>10</v>
      </c>
      <c r="O445" s="7">
        <v>3</v>
      </c>
      <c r="P445" s="6">
        <v>34</v>
      </c>
      <c r="Q445" s="7">
        <v>2</v>
      </c>
      <c r="R445" s="6"/>
      <c r="T445" s="6"/>
      <c r="V445" s="86">
        <f t="shared" si="435"/>
        <v>-5</v>
      </c>
      <c r="W445" s="7">
        <v>0</v>
      </c>
      <c r="X445" s="8">
        <f t="shared" si="489"/>
        <v>13</v>
      </c>
      <c r="Y445" s="3" t="s">
        <v>842</v>
      </c>
      <c r="AA445" s="119" t="str">
        <f t="shared" si="490"/>
        <v>Reform</v>
      </c>
      <c r="AC445" s="6"/>
      <c r="AD445" s="6">
        <v>18</v>
      </c>
      <c r="AE445" s="6">
        <v>40</v>
      </c>
      <c r="AF445" s="7">
        <f t="shared" ref="AF445" si="491">AD445-AE445</f>
        <v>-22</v>
      </c>
      <c r="AG445" s="6">
        <v>19</v>
      </c>
      <c r="AH445" s="6">
        <v>63</v>
      </c>
      <c r="AI445" s="7">
        <f t="shared" ref="AI445" si="492">AG445-AH445</f>
        <v>-44</v>
      </c>
      <c r="AJ445" s="6">
        <v>21</v>
      </c>
      <c r="AK445" s="6">
        <v>25</v>
      </c>
      <c r="AL445" s="7">
        <v>-3</v>
      </c>
      <c r="AM445" s="6">
        <v>35</v>
      </c>
      <c r="AN445" s="6">
        <v>43</v>
      </c>
      <c r="AO445" s="7">
        <f t="shared" ref="AO445" si="493">AM445-AN445</f>
        <v>-8</v>
      </c>
      <c r="AP445" s="6"/>
      <c r="AQ445" s="6"/>
      <c r="AS445" s="6">
        <v>18</v>
      </c>
      <c r="AT445" s="6">
        <v>19</v>
      </c>
      <c r="AU445" s="7">
        <f>AS445-AT445</f>
        <v>-1</v>
      </c>
      <c r="AV445" s="4" t="s">
        <v>1127</v>
      </c>
      <c r="AW445" s="6">
        <v>14</v>
      </c>
      <c r="AX445" s="6">
        <v>23</v>
      </c>
      <c r="AY445" s="6"/>
      <c r="AZ445" s="6"/>
      <c r="BA445" s="6"/>
      <c r="BB445" s="6"/>
      <c r="BC445" s="4" t="s">
        <v>1035</v>
      </c>
      <c r="BD445" s="6"/>
      <c r="BE445" s="6"/>
      <c r="BF445" s="7"/>
      <c r="BJ445" s="50"/>
      <c r="BL445" s="7"/>
      <c r="BN445" s="50"/>
      <c r="BP445" s="50"/>
      <c r="BR445" s="50"/>
      <c r="BT445" s="50"/>
      <c r="BV445" s="50"/>
    </row>
    <row r="446" spans="1:74" x14ac:dyDescent="0.25">
      <c r="A446" s="3"/>
      <c r="B446" s="3" t="s">
        <v>297</v>
      </c>
      <c r="C446" s="52" t="s">
        <v>584</v>
      </c>
      <c r="D446" s="39">
        <v>45933</v>
      </c>
      <c r="E446" s="3">
        <v>6</v>
      </c>
      <c r="F446" s="3" t="s">
        <v>1725</v>
      </c>
      <c r="G446" s="2" t="s">
        <v>1726</v>
      </c>
      <c r="H446" s="6">
        <v>18</v>
      </c>
      <c r="I446" s="7">
        <v>1</v>
      </c>
      <c r="J446" s="6">
        <v>20</v>
      </c>
      <c r="K446" s="7">
        <v>0</v>
      </c>
      <c r="L446" s="6">
        <v>14</v>
      </c>
      <c r="M446" s="7">
        <v>-1</v>
      </c>
      <c r="N446" s="6">
        <v>8</v>
      </c>
      <c r="O446" s="7">
        <v>1</v>
      </c>
      <c r="P446" s="6">
        <v>35</v>
      </c>
      <c r="Q446" s="7">
        <v>2</v>
      </c>
      <c r="R446" s="6"/>
      <c r="T446" s="6"/>
      <c r="V446" s="86">
        <f t="shared" si="435"/>
        <v>-2</v>
      </c>
      <c r="W446" s="7">
        <v>1</v>
      </c>
      <c r="X446" s="8">
        <f t="shared" si="489"/>
        <v>15</v>
      </c>
      <c r="Y446" s="3" t="s">
        <v>842</v>
      </c>
      <c r="AA446" s="119" t="str">
        <f t="shared" si="490"/>
        <v>Reform</v>
      </c>
      <c r="AC446" s="6"/>
      <c r="AD446" s="6">
        <v>24</v>
      </c>
      <c r="AE446" s="6">
        <v>40</v>
      </c>
      <c r="AF446" s="7">
        <f>AD446-AE446</f>
        <v>-16</v>
      </c>
      <c r="AG446" s="6">
        <v>22</v>
      </c>
      <c r="AH446" s="6">
        <v>63</v>
      </c>
      <c r="AI446" s="7">
        <v>-40</v>
      </c>
      <c r="AJ446" s="6">
        <v>23</v>
      </c>
      <c r="AK446" s="6">
        <v>24</v>
      </c>
      <c r="AL446" s="7">
        <f>AJ446-AK446</f>
        <v>-1</v>
      </c>
      <c r="AM446" s="6">
        <v>39</v>
      </c>
      <c r="AN446" s="6">
        <v>42</v>
      </c>
      <c r="AO446" s="7">
        <f>AM446-AN446</f>
        <v>-3</v>
      </c>
      <c r="AP446" s="6"/>
      <c r="AQ446" s="6"/>
      <c r="AS446" s="6"/>
      <c r="AT446" s="6"/>
      <c r="AV446" s="4" t="s">
        <v>1727</v>
      </c>
      <c r="AW446" s="6">
        <v>36</v>
      </c>
      <c r="AX446" s="6">
        <v>34</v>
      </c>
      <c r="AY446" s="6"/>
      <c r="AZ446" s="6"/>
      <c r="BA446" s="6"/>
      <c r="BB446" s="6"/>
      <c r="BC446" s="4" t="s">
        <v>1728</v>
      </c>
      <c r="BD446" s="6"/>
      <c r="BE446" s="6"/>
      <c r="BF446" s="7"/>
      <c r="BJ446" s="50"/>
      <c r="BL446" s="7"/>
      <c r="BN446" s="50"/>
      <c r="BP446" s="50"/>
      <c r="BR446" s="50"/>
      <c r="BT446" s="50"/>
      <c r="BV446" s="50"/>
    </row>
    <row r="447" spans="1:74" x14ac:dyDescent="0.25">
      <c r="A447" s="3"/>
      <c r="B447" s="3" t="s">
        <v>297</v>
      </c>
      <c r="C447" s="52" t="s">
        <v>376</v>
      </c>
      <c r="D447" s="39">
        <v>45933</v>
      </c>
      <c r="E447" s="3">
        <v>8</v>
      </c>
      <c r="F447" s="3" t="s">
        <v>1198</v>
      </c>
      <c r="H447" s="6">
        <v>19</v>
      </c>
      <c r="I447" s="7">
        <v>-1</v>
      </c>
      <c r="J447" s="6">
        <v>20</v>
      </c>
      <c r="K447" s="7">
        <v>0</v>
      </c>
      <c r="L447" s="6">
        <v>14</v>
      </c>
      <c r="M447" s="7">
        <v>0</v>
      </c>
      <c r="N447" s="6">
        <v>8</v>
      </c>
      <c r="O447" s="7">
        <v>0</v>
      </c>
      <c r="P447" s="6">
        <v>33</v>
      </c>
      <c r="Q447" s="7">
        <v>3</v>
      </c>
      <c r="R447" s="6"/>
      <c r="T447" s="6"/>
      <c r="V447" s="86">
        <f t="shared" si="435"/>
        <v>-1</v>
      </c>
      <c r="W447" s="7">
        <v>-1</v>
      </c>
      <c r="X447" s="8">
        <f t="shared" si="489"/>
        <v>13</v>
      </c>
      <c r="Y447" s="3" t="s">
        <v>842</v>
      </c>
      <c r="AA447" s="119" t="str">
        <f t="shared" si="490"/>
        <v>Reform</v>
      </c>
      <c r="AC447" s="6"/>
      <c r="AD447" s="6">
        <v>13</v>
      </c>
      <c r="AE447" s="6">
        <v>46</v>
      </c>
      <c r="AF447" s="7">
        <v>-32</v>
      </c>
      <c r="AG447" s="6">
        <v>16</v>
      </c>
      <c r="AH447" s="6">
        <v>65</v>
      </c>
      <c r="AI447" s="7">
        <f t="shared" ref="AI447:AI449" si="494">AG447-AH447</f>
        <v>-49</v>
      </c>
      <c r="AJ447" s="6">
        <v>18</v>
      </c>
      <c r="AK447" s="6">
        <v>32</v>
      </c>
      <c r="AL447" s="7">
        <v>-13</v>
      </c>
      <c r="AM447" s="6">
        <v>32</v>
      </c>
      <c r="AN447" s="6">
        <v>42</v>
      </c>
      <c r="AO447" s="7">
        <v>-11</v>
      </c>
      <c r="AP447" s="6"/>
      <c r="AQ447" s="6"/>
      <c r="AS447" s="6"/>
      <c r="AT447" s="6"/>
      <c r="AV447" s="4" t="s">
        <v>1211</v>
      </c>
      <c r="AW447" s="6">
        <v>10</v>
      </c>
      <c r="AX447" s="6">
        <v>20</v>
      </c>
      <c r="AY447" s="6"/>
      <c r="AZ447" s="6"/>
      <c r="BA447" s="6"/>
      <c r="BB447" s="6">
        <v>25</v>
      </c>
      <c r="BC447" s="4" t="s">
        <v>1303</v>
      </c>
      <c r="BD447" s="6"/>
      <c r="BE447" s="6"/>
      <c r="BF447" s="7"/>
      <c r="BJ447" s="50"/>
      <c r="BL447" s="7"/>
      <c r="BN447" s="50"/>
      <c r="BP447" s="50"/>
      <c r="BR447" s="50"/>
      <c r="BT447" s="50"/>
      <c r="BV447" s="50"/>
    </row>
    <row r="448" spans="1:74" x14ac:dyDescent="0.25">
      <c r="A448" s="3"/>
      <c r="B448" s="3" t="s">
        <v>297</v>
      </c>
      <c r="C448" s="52" t="s">
        <v>694</v>
      </c>
      <c r="D448" s="39">
        <v>45934</v>
      </c>
      <c r="E448" s="54">
        <v>45982</v>
      </c>
      <c r="F448" s="3" t="s">
        <v>1263</v>
      </c>
      <c r="H448" s="6"/>
      <c r="J448" s="6"/>
      <c r="L448" s="6"/>
      <c r="N448" s="6"/>
      <c r="P448" s="6"/>
      <c r="R448" s="6"/>
      <c r="T448" s="6"/>
      <c r="V448" s="6"/>
      <c r="Y448" s="3" t="s">
        <v>842</v>
      </c>
      <c r="AC448" s="6"/>
      <c r="AD448" s="6">
        <v>8.1999999999999993</v>
      </c>
      <c r="AE448" s="6">
        <v>50</v>
      </c>
      <c r="AF448" s="7">
        <f>AD448-AE448</f>
        <v>-41.8</v>
      </c>
      <c r="AG448" s="6">
        <v>9.9</v>
      </c>
      <c r="AH448" s="6">
        <v>67.5</v>
      </c>
      <c r="AI448" s="7">
        <f>AG448-AH448</f>
        <v>-57.6</v>
      </c>
      <c r="AJ448" s="6">
        <v>18.3</v>
      </c>
      <c r="AK448" s="6">
        <v>32.700000000000003</v>
      </c>
      <c r="AL448" s="7">
        <f>AJ448-AK448</f>
        <v>-14.400000000000002</v>
      </c>
      <c r="AM448" s="6">
        <v>36.200000000000003</v>
      </c>
      <c r="AN448" s="6">
        <v>38.200000000000003</v>
      </c>
      <c r="AO448" s="7">
        <f>AM448-AN448</f>
        <v>-2</v>
      </c>
      <c r="AP448" s="6"/>
      <c r="AQ448" s="6"/>
      <c r="AS448" s="6"/>
      <c r="AT448" s="6"/>
      <c r="AV448" s="4" t="s">
        <v>1037</v>
      </c>
      <c r="AW448" s="6"/>
      <c r="AX448" s="6"/>
      <c r="AY448" s="6"/>
      <c r="AZ448" s="6"/>
      <c r="BA448" s="6"/>
      <c r="BB448" s="6"/>
      <c r="BC448" s="4"/>
      <c r="BD448" s="6"/>
      <c r="BE448" s="6"/>
      <c r="BF448" s="7"/>
      <c r="BJ448" s="50"/>
      <c r="BL448" s="7"/>
      <c r="BN448" s="50"/>
      <c r="BP448" s="50"/>
      <c r="BR448" s="50"/>
      <c r="BT448" s="50"/>
      <c r="BV448" s="50"/>
    </row>
    <row r="449" spans="1:74" x14ac:dyDescent="0.25">
      <c r="A449" s="3"/>
      <c r="B449" s="3" t="s">
        <v>297</v>
      </c>
      <c r="C449" s="52" t="s">
        <v>591</v>
      </c>
      <c r="D449" s="39">
        <v>45934</v>
      </c>
      <c r="E449" s="3">
        <v>7</v>
      </c>
      <c r="F449" s="3" t="s">
        <v>821</v>
      </c>
      <c r="H449" s="6"/>
      <c r="J449" s="6"/>
      <c r="L449" s="6"/>
      <c r="N449" s="6"/>
      <c r="P449" s="6"/>
      <c r="R449" s="6"/>
      <c r="T449" s="6"/>
      <c r="V449" s="6"/>
      <c r="Y449" s="3" t="s">
        <v>842</v>
      </c>
      <c r="AC449" s="6"/>
      <c r="AD449" s="6">
        <v>15</v>
      </c>
      <c r="AE449" s="6">
        <v>56</v>
      </c>
      <c r="AF449" s="7">
        <f t="shared" ref="AF449" si="495">AD449-AE449</f>
        <v>-41</v>
      </c>
      <c r="AG449" s="6">
        <v>18</v>
      </c>
      <c r="AH449" s="6">
        <v>72</v>
      </c>
      <c r="AI449" s="7">
        <f t="shared" si="494"/>
        <v>-54</v>
      </c>
      <c r="AJ449" s="6">
        <v>31</v>
      </c>
      <c r="AK449" s="6">
        <v>32</v>
      </c>
      <c r="AL449" s="7">
        <f t="shared" ref="AL449" si="496">AJ449-AK449</f>
        <v>-1</v>
      </c>
      <c r="AM449" s="6"/>
      <c r="AN449" s="6"/>
      <c r="AP449" s="6"/>
      <c r="AQ449" s="6"/>
      <c r="AS449" s="6"/>
      <c r="AT449" s="6"/>
      <c r="AV449" s="4" t="s">
        <v>1037</v>
      </c>
      <c r="AW449" s="6"/>
      <c r="AX449" s="6"/>
      <c r="AY449" s="6"/>
      <c r="AZ449" s="6"/>
      <c r="BA449" s="6"/>
      <c r="BB449" s="6"/>
      <c r="BC449" s="4"/>
      <c r="BD449" s="6">
        <v>13</v>
      </c>
      <c r="BE449" s="6">
        <v>69</v>
      </c>
      <c r="BF449" s="7">
        <f>BD449-BE449</f>
        <v>-56</v>
      </c>
      <c r="BG449" s="4" t="s">
        <v>871</v>
      </c>
      <c r="BJ449" s="50"/>
      <c r="BL449" s="7"/>
      <c r="BN449" s="50"/>
      <c r="BP449" s="50"/>
      <c r="BR449" s="50"/>
      <c r="BT449" s="50"/>
      <c r="BV449" s="50"/>
    </row>
    <row r="450" spans="1:74" x14ac:dyDescent="0.25">
      <c r="A450" s="3"/>
      <c r="B450" s="3" t="s">
        <v>297</v>
      </c>
      <c r="C450" s="52" t="s">
        <v>572</v>
      </c>
      <c r="D450" s="39">
        <v>45935</v>
      </c>
      <c r="E450" s="3">
        <v>7</v>
      </c>
      <c r="F450" s="3" t="s">
        <v>821</v>
      </c>
      <c r="G450" s="2" t="s">
        <v>1119</v>
      </c>
      <c r="H450" s="6">
        <v>17</v>
      </c>
      <c r="I450" s="8">
        <v>1</v>
      </c>
      <c r="J450" s="6">
        <v>20</v>
      </c>
      <c r="K450" s="8">
        <v>-2</v>
      </c>
      <c r="L450" s="6">
        <v>17</v>
      </c>
      <c r="M450" s="8">
        <v>2</v>
      </c>
      <c r="N450" s="6">
        <v>12</v>
      </c>
      <c r="O450" s="8">
        <v>1</v>
      </c>
      <c r="P450" s="6">
        <v>27</v>
      </c>
      <c r="Q450" s="8">
        <v>-2</v>
      </c>
      <c r="R450" s="6"/>
      <c r="S450" s="8"/>
      <c r="T450" s="6"/>
      <c r="U450" s="8"/>
      <c r="V450" s="117">
        <f t="shared" ref="V450:V456" si="497">H450-J450</f>
        <v>-3</v>
      </c>
      <c r="W450" s="8">
        <v>3</v>
      </c>
      <c r="X450" s="8">
        <f t="shared" ref="X450:X454" si="498">P450-J450</f>
        <v>7</v>
      </c>
      <c r="Y450" s="3" t="s">
        <v>842</v>
      </c>
      <c r="AA450" s="119" t="str">
        <f t="shared" ref="AA450:AA454" si="499">IF((H450=MAX(H450,J450,L450,N450,P450))+(J450=MAX(H450,J450,L450,N450,P450))+(L450=MAX(H450,J450,L450,N450,P450))+(N450=MAX(H450,J450,L450,N450,P450))+(P450=MAX(H450,J450,L450,N450,P450))&gt;1,"",IF(H450=MAX(H450,J450,L450,N450,P450),H$1,IF(J450=MAX(H450,J450,L450,N450,P450),J$1,IF(L450=MAX(H450,J450,L450,N450,P450),L$1,IF(N450=MAX(H450,J450,L450,N450,P450),N$1,P$1)))))</f>
        <v>Reform</v>
      </c>
      <c r="AC450" s="6"/>
      <c r="AD450" s="6"/>
      <c r="AE450" s="6"/>
      <c r="AG450" s="6"/>
      <c r="AH450" s="6"/>
      <c r="AJ450" s="6"/>
      <c r="AK450" s="6"/>
      <c r="AM450" s="6"/>
      <c r="AN450" s="6"/>
      <c r="AP450" s="6"/>
      <c r="AQ450" s="6"/>
      <c r="AS450" s="6"/>
      <c r="AT450" s="6"/>
      <c r="AV450" s="4"/>
      <c r="AW450" s="6"/>
      <c r="AX450" s="6"/>
      <c r="AY450" s="6"/>
      <c r="AZ450" s="6"/>
      <c r="BA450" s="6"/>
      <c r="BB450" s="6"/>
      <c r="BC450" s="4"/>
      <c r="BD450" s="6"/>
      <c r="BE450" s="6"/>
      <c r="BF450" s="7"/>
      <c r="BJ450" s="50"/>
      <c r="BL450" s="7"/>
      <c r="BN450" s="50"/>
      <c r="BP450" s="50"/>
      <c r="BR450" s="50"/>
      <c r="BT450" s="50"/>
      <c r="BV450" s="50"/>
    </row>
    <row r="451" spans="1:74" x14ac:dyDescent="0.25">
      <c r="A451" s="3"/>
      <c r="B451" s="3" t="s">
        <v>297</v>
      </c>
      <c r="C451" s="52" t="s">
        <v>377</v>
      </c>
      <c r="D451" s="39">
        <v>45938</v>
      </c>
      <c r="E451" s="3">
        <v>9</v>
      </c>
      <c r="F451" s="3" t="s">
        <v>1263</v>
      </c>
      <c r="H451" s="6">
        <v>17</v>
      </c>
      <c r="I451" s="8">
        <v>3</v>
      </c>
      <c r="J451" s="6">
        <v>17</v>
      </c>
      <c r="K451" s="8">
        <v>-2</v>
      </c>
      <c r="L451" s="6">
        <v>12</v>
      </c>
      <c r="M451" s="8">
        <v>0</v>
      </c>
      <c r="N451" s="6">
        <v>15</v>
      </c>
      <c r="O451" s="8">
        <v>4</v>
      </c>
      <c r="P451" s="6">
        <v>32</v>
      </c>
      <c r="Q451" s="8">
        <v>-3</v>
      </c>
      <c r="R451" s="6"/>
      <c r="S451" s="8"/>
      <c r="T451" s="6"/>
      <c r="U451" s="8"/>
      <c r="V451" s="117">
        <f t="shared" si="497"/>
        <v>0</v>
      </c>
      <c r="W451" s="8">
        <v>5</v>
      </c>
      <c r="X451" s="8">
        <f t="shared" si="498"/>
        <v>15</v>
      </c>
      <c r="Y451" s="3" t="s">
        <v>842</v>
      </c>
      <c r="AA451" s="119" t="str">
        <f t="shared" si="499"/>
        <v>Reform</v>
      </c>
      <c r="AC451" s="6"/>
      <c r="AD451" s="6"/>
      <c r="AE451" s="6"/>
      <c r="AG451" s="6"/>
      <c r="AH451" s="6"/>
      <c r="AJ451" s="6"/>
      <c r="AK451" s="6"/>
      <c r="AM451" s="6"/>
      <c r="AN451" s="6"/>
      <c r="AP451" s="6"/>
      <c r="AQ451" s="6"/>
      <c r="AS451" s="6"/>
      <c r="AT451" s="6"/>
      <c r="AV451" s="4"/>
      <c r="AW451" s="6"/>
      <c r="AX451" s="6"/>
      <c r="AY451" s="6"/>
      <c r="AZ451" s="6"/>
      <c r="BA451" s="6"/>
      <c r="BB451" s="6"/>
      <c r="BC451" s="4"/>
      <c r="BD451" s="6"/>
      <c r="BE451" s="6"/>
      <c r="BF451" s="7"/>
      <c r="BJ451" s="50"/>
      <c r="BL451" s="7"/>
      <c r="BN451" s="50"/>
      <c r="BP451" s="50"/>
      <c r="BR451" s="50"/>
      <c r="BT451" s="50"/>
      <c r="BV451" s="50"/>
    </row>
    <row r="452" spans="1:74" x14ac:dyDescent="0.25">
      <c r="A452" s="3"/>
      <c r="B452" s="3" t="s">
        <v>297</v>
      </c>
      <c r="C452" s="52" t="s">
        <v>317</v>
      </c>
      <c r="D452" s="39">
        <v>45938</v>
      </c>
      <c r="E452" s="3">
        <v>12</v>
      </c>
      <c r="F452" s="3" t="s">
        <v>903</v>
      </c>
      <c r="G452" s="2" t="s">
        <v>138</v>
      </c>
      <c r="H452" s="6">
        <v>18</v>
      </c>
      <c r="I452" s="8">
        <v>2</v>
      </c>
      <c r="J452" s="6">
        <v>22</v>
      </c>
      <c r="K452" s="8">
        <v>1</v>
      </c>
      <c r="L452" s="6">
        <v>11</v>
      </c>
      <c r="M452" s="8">
        <v>-1</v>
      </c>
      <c r="N452" s="6">
        <v>10</v>
      </c>
      <c r="O452" s="8">
        <v>0</v>
      </c>
      <c r="P452" s="6">
        <v>32</v>
      </c>
      <c r="Q452" s="8">
        <v>-2</v>
      </c>
      <c r="R452" s="6"/>
      <c r="S452" s="8"/>
      <c r="T452" s="6"/>
      <c r="U452" s="8"/>
      <c r="V452" s="117">
        <f t="shared" si="497"/>
        <v>-4</v>
      </c>
      <c r="W452" s="8">
        <v>1</v>
      </c>
      <c r="X452" s="8">
        <f t="shared" si="498"/>
        <v>10</v>
      </c>
      <c r="Y452" s="3" t="s">
        <v>842</v>
      </c>
      <c r="AA452" s="119" t="str">
        <f t="shared" si="499"/>
        <v>Reform</v>
      </c>
      <c r="AC452" s="6"/>
      <c r="AD452" s="6">
        <v>23</v>
      </c>
      <c r="AE452" s="6">
        <v>37</v>
      </c>
      <c r="AF452" s="7">
        <f t="shared" ref="AF452:AF454" si="500">AD452-AE452</f>
        <v>-14</v>
      </c>
      <c r="AG452" s="6">
        <v>19</v>
      </c>
      <c r="AH452" s="6">
        <v>61</v>
      </c>
      <c r="AI452" s="7">
        <v>-41</v>
      </c>
      <c r="AJ452" s="6">
        <v>21</v>
      </c>
      <c r="AK452" s="6">
        <v>24</v>
      </c>
      <c r="AL452" s="7">
        <f t="shared" ref="AL452:AL454" si="501">AJ452-AK452</f>
        <v>-3</v>
      </c>
      <c r="AM452" s="6">
        <v>33</v>
      </c>
      <c r="AN452" s="6">
        <v>40</v>
      </c>
      <c r="AO452" s="7">
        <f t="shared" ref="AO452:AO454" si="502">AM452-AN452</f>
        <v>-7</v>
      </c>
      <c r="AP452" s="6"/>
      <c r="AQ452" s="6"/>
      <c r="AS452" s="6">
        <v>19</v>
      </c>
      <c r="AT452" s="6">
        <v>21</v>
      </c>
      <c r="AU452" s="7">
        <f>AS452-AT452</f>
        <v>-2</v>
      </c>
      <c r="AV452" s="4" t="s">
        <v>1127</v>
      </c>
      <c r="AW452" s="6">
        <v>18</v>
      </c>
      <c r="AX452" s="6">
        <v>23</v>
      </c>
      <c r="AY452" s="6"/>
      <c r="AZ452" s="6"/>
      <c r="BA452" s="6"/>
      <c r="BB452" s="6"/>
      <c r="BC452" s="4" t="s">
        <v>1035</v>
      </c>
      <c r="BD452" s="6"/>
      <c r="BE452" s="6"/>
      <c r="BF452" s="7"/>
      <c r="BJ452" s="50"/>
      <c r="BL452" s="7"/>
      <c r="BN452" s="50"/>
      <c r="BP452" s="50"/>
      <c r="BR452" s="50"/>
      <c r="BT452" s="50"/>
      <c r="BV452" s="50"/>
    </row>
    <row r="453" spans="1:74" x14ac:dyDescent="0.25">
      <c r="A453" s="3"/>
      <c r="B453" s="3" t="s">
        <v>297</v>
      </c>
      <c r="C453" s="52" t="s">
        <v>1106</v>
      </c>
      <c r="D453" s="39">
        <v>45938</v>
      </c>
      <c r="E453" s="3">
        <v>20</v>
      </c>
      <c r="F453" s="3" t="s">
        <v>1121</v>
      </c>
      <c r="H453" s="6">
        <v>19</v>
      </c>
      <c r="I453" s="8">
        <v>-1</v>
      </c>
      <c r="J453" s="6">
        <v>21</v>
      </c>
      <c r="K453" s="8">
        <v>0</v>
      </c>
      <c r="L453" s="6">
        <v>13</v>
      </c>
      <c r="M453" s="8">
        <v>-1</v>
      </c>
      <c r="N453" s="6">
        <v>9</v>
      </c>
      <c r="O453" s="8">
        <v>-1</v>
      </c>
      <c r="P453" s="6">
        <v>30</v>
      </c>
      <c r="Q453" s="8">
        <v>1</v>
      </c>
      <c r="R453" s="6"/>
      <c r="S453" s="8"/>
      <c r="T453" s="6"/>
      <c r="U453" s="8"/>
      <c r="V453" s="86">
        <f t="shared" si="497"/>
        <v>-2</v>
      </c>
      <c r="W453" s="8">
        <v>-1</v>
      </c>
      <c r="X453" s="8">
        <f t="shared" si="498"/>
        <v>9</v>
      </c>
      <c r="Y453" s="3" t="s">
        <v>842</v>
      </c>
      <c r="AA453" s="119" t="str">
        <f t="shared" si="499"/>
        <v>Reform</v>
      </c>
      <c r="AC453" s="6"/>
      <c r="AD453" s="6">
        <v>24</v>
      </c>
      <c r="AE453" s="6">
        <v>34</v>
      </c>
      <c r="AF453" s="7">
        <f>AD453-AE453</f>
        <v>-10</v>
      </c>
      <c r="AG453" s="6">
        <v>22</v>
      </c>
      <c r="AH453" s="6">
        <v>58</v>
      </c>
      <c r="AI453" s="7">
        <f>AG453-AH453</f>
        <v>-36</v>
      </c>
      <c r="AJ453" s="6">
        <v>21</v>
      </c>
      <c r="AK453" s="6">
        <v>25</v>
      </c>
      <c r="AL453" s="7">
        <f>AJ453-AK453</f>
        <v>-4</v>
      </c>
      <c r="AM453" s="6">
        <v>36</v>
      </c>
      <c r="AN453" s="6">
        <v>42</v>
      </c>
      <c r="AO453" s="7">
        <f>AM453-AN453</f>
        <v>-6</v>
      </c>
      <c r="AP453" s="6"/>
      <c r="AQ453" s="6"/>
      <c r="AS453" s="6">
        <v>14</v>
      </c>
      <c r="AT453" s="6">
        <v>21</v>
      </c>
      <c r="AU453" s="7">
        <f>AS453-AT453</f>
        <v>-7</v>
      </c>
      <c r="AV453" s="4" t="s">
        <v>1245</v>
      </c>
      <c r="AW453" s="6"/>
      <c r="AX453" s="6"/>
      <c r="AY453" s="6"/>
      <c r="AZ453" s="6"/>
      <c r="BA453" s="6"/>
      <c r="BB453" s="6"/>
      <c r="BC453" s="4"/>
      <c r="BD453" s="6"/>
      <c r="BE453" s="6"/>
      <c r="BF453" s="7"/>
      <c r="BJ453" s="50"/>
      <c r="BL453" s="7"/>
      <c r="BN453" s="50"/>
      <c r="BP453" s="50"/>
      <c r="BR453" s="50"/>
      <c r="BT453" s="50"/>
      <c r="BV453" s="50"/>
    </row>
    <row r="454" spans="1:74" x14ac:dyDescent="0.25">
      <c r="A454" s="3"/>
      <c r="B454" s="3" t="s">
        <v>297</v>
      </c>
      <c r="C454" s="52" t="s">
        <v>468</v>
      </c>
      <c r="D454" s="39">
        <v>45940</v>
      </c>
      <c r="E454" s="3">
        <v>15</v>
      </c>
      <c r="F454" s="3" t="s">
        <v>1198</v>
      </c>
      <c r="H454" s="6">
        <v>20</v>
      </c>
      <c r="I454" s="8">
        <v>1</v>
      </c>
      <c r="J454" s="6">
        <v>22</v>
      </c>
      <c r="K454" s="8">
        <v>2</v>
      </c>
      <c r="L454" s="6">
        <v>15</v>
      </c>
      <c r="M454" s="8">
        <v>1</v>
      </c>
      <c r="N454" s="6">
        <v>9</v>
      </c>
      <c r="O454" s="8">
        <v>1</v>
      </c>
      <c r="P454" s="6">
        <v>30</v>
      </c>
      <c r="Q454" s="8">
        <v>-3</v>
      </c>
      <c r="R454" s="6"/>
      <c r="S454" s="8"/>
      <c r="T454" s="6"/>
      <c r="U454" s="8"/>
      <c r="V454" s="117">
        <f t="shared" si="497"/>
        <v>-2</v>
      </c>
      <c r="W454" s="8">
        <v>-1</v>
      </c>
      <c r="X454" s="8">
        <f t="shared" si="498"/>
        <v>8</v>
      </c>
      <c r="Y454" s="3" t="s">
        <v>842</v>
      </c>
      <c r="AA454" s="119" t="str">
        <f t="shared" si="499"/>
        <v>Reform</v>
      </c>
      <c r="AC454" s="6"/>
      <c r="AD454" s="6">
        <v>18</v>
      </c>
      <c r="AE454" s="6">
        <v>40</v>
      </c>
      <c r="AF454" s="7">
        <f t="shared" si="500"/>
        <v>-22</v>
      </c>
      <c r="AG454" s="6">
        <v>19</v>
      </c>
      <c r="AH454" s="6">
        <v>63</v>
      </c>
      <c r="AI454" s="7">
        <f t="shared" ref="AI454" si="503">AG454-AH454</f>
        <v>-44</v>
      </c>
      <c r="AJ454" s="6">
        <v>20</v>
      </c>
      <c r="AK454" s="6">
        <v>27</v>
      </c>
      <c r="AL454" s="7">
        <f t="shared" si="501"/>
        <v>-7</v>
      </c>
      <c r="AM454" s="6">
        <v>32</v>
      </c>
      <c r="AN454" s="6">
        <v>44</v>
      </c>
      <c r="AO454" s="7">
        <f t="shared" si="502"/>
        <v>-12</v>
      </c>
      <c r="AP454" s="6"/>
      <c r="AQ454" s="6"/>
      <c r="AS454" s="6"/>
      <c r="AT454" s="6"/>
      <c r="AV454" s="4" t="s">
        <v>1211</v>
      </c>
      <c r="AW454" s="6">
        <v>14</v>
      </c>
      <c r="AX454" s="6">
        <v>22</v>
      </c>
      <c r="AY454" s="6"/>
      <c r="AZ454" s="6"/>
      <c r="BA454" s="6"/>
      <c r="BB454" s="6">
        <v>23</v>
      </c>
      <c r="BC454" s="4" t="s">
        <v>1303</v>
      </c>
      <c r="BD454" s="6"/>
      <c r="BE454" s="6"/>
      <c r="BF454" s="7"/>
      <c r="BJ454" s="50"/>
      <c r="BL454" s="7"/>
      <c r="BN454" s="50"/>
      <c r="BP454" s="50"/>
      <c r="BR454" s="50"/>
      <c r="BT454" s="50"/>
      <c r="BV454" s="50"/>
    </row>
    <row r="455" spans="1:74" x14ac:dyDescent="0.25">
      <c r="A455" s="3"/>
      <c r="B455" s="3" t="s">
        <v>297</v>
      </c>
      <c r="C455" s="52" t="s">
        <v>673</v>
      </c>
      <c r="D455" s="39">
        <v>45941</v>
      </c>
      <c r="E455" s="3">
        <v>14</v>
      </c>
      <c r="F455" s="3" t="s">
        <v>821</v>
      </c>
      <c r="H455" s="6"/>
      <c r="J455" s="6"/>
      <c r="L455" s="6"/>
      <c r="N455" s="6"/>
      <c r="P455" s="6"/>
      <c r="R455" s="6"/>
      <c r="T455" s="6"/>
      <c r="V455" s="6"/>
      <c r="Y455" s="3" t="s">
        <v>842</v>
      </c>
      <c r="AC455" s="6"/>
      <c r="AD455" s="6"/>
      <c r="AE455" s="6"/>
      <c r="AG455" s="6"/>
      <c r="AH455" s="6"/>
      <c r="AJ455" s="6"/>
      <c r="AK455" s="6"/>
      <c r="AM455" s="6"/>
      <c r="AN455" s="6"/>
      <c r="AP455" s="6"/>
      <c r="AQ455" s="6"/>
      <c r="AS455" s="6"/>
      <c r="AT455" s="6"/>
      <c r="AV455" s="4"/>
      <c r="AW455" s="6"/>
      <c r="AX455" s="6"/>
      <c r="AY455" s="6"/>
      <c r="AZ455" s="6"/>
      <c r="BA455" s="6"/>
      <c r="BB455" s="6"/>
      <c r="BC455" s="4"/>
      <c r="BD455" s="6">
        <v>14</v>
      </c>
      <c r="BE455" s="6">
        <v>69</v>
      </c>
      <c r="BF455" s="7">
        <f>BD455-BE455</f>
        <v>-55</v>
      </c>
      <c r="BG455" s="4" t="s">
        <v>871</v>
      </c>
      <c r="BJ455" s="50"/>
      <c r="BL455" s="7"/>
      <c r="BN455" s="50"/>
      <c r="BP455" s="50"/>
      <c r="BR455" s="50"/>
      <c r="BT455" s="50"/>
      <c r="BV455" s="50"/>
    </row>
    <row r="456" spans="1:74" x14ac:dyDescent="0.25">
      <c r="B456" s="3" t="s">
        <v>297</v>
      </c>
      <c r="C456" s="9" t="s">
        <v>340</v>
      </c>
      <c r="D456" s="39">
        <v>45942</v>
      </c>
      <c r="E456" s="3">
        <v>14</v>
      </c>
      <c r="F456" s="3" t="s">
        <v>821</v>
      </c>
      <c r="G456" s="2" t="s">
        <v>1119</v>
      </c>
      <c r="H456" s="6">
        <v>17</v>
      </c>
      <c r="I456" s="7">
        <v>0</v>
      </c>
      <c r="J456" s="6">
        <v>20</v>
      </c>
      <c r="K456" s="7">
        <v>0</v>
      </c>
      <c r="L456" s="6">
        <v>16</v>
      </c>
      <c r="M456" s="7">
        <v>-1</v>
      </c>
      <c r="N456" s="6">
        <v>13</v>
      </c>
      <c r="O456" s="7">
        <v>1</v>
      </c>
      <c r="P456" s="6">
        <v>27</v>
      </c>
      <c r="Q456" s="7">
        <v>0</v>
      </c>
      <c r="R456" s="6"/>
      <c r="T456" s="6"/>
      <c r="V456" s="117">
        <f t="shared" si="497"/>
        <v>-3</v>
      </c>
      <c r="W456" s="7">
        <v>0</v>
      </c>
      <c r="X456" s="8">
        <f>P456-J456</f>
        <v>7</v>
      </c>
      <c r="Y456" s="3" t="s">
        <v>842</v>
      </c>
      <c r="AA456" s="119" t="str">
        <f t="shared" ref="AA456" si="504">IF((H456=MAX(H456,J456,L456,N456,P456))+(J456=MAX(H456,J456,L456,N456,P456))+(L456=MAX(H456,J456,L456,N456,P456))+(N456=MAX(H456,J456,L456,N456,P456))+(P456=MAX(H456,J456,L456,N456,P456))&gt;1,"",IF(H456=MAX(H456,J456,L456,N456,P456),H$1,IF(J456=MAX(H456,J456,L456,N456,P456),J$1,IF(L456=MAX(H456,J456,L456,N456,P456),L$1,IF(N456=MAX(H456,J456,L456,N456,P456),N$1,P$1)))))</f>
        <v>Reform</v>
      </c>
      <c r="AC456" s="6"/>
      <c r="AD456" s="6">
        <v>21</v>
      </c>
      <c r="AE456" s="6">
        <v>54</v>
      </c>
      <c r="AF456" s="7">
        <f t="shared" ref="AF456:AF457" si="505">AD456-AE456</f>
        <v>-33</v>
      </c>
      <c r="AG456" s="6">
        <v>21</v>
      </c>
      <c r="AH456" s="6">
        <v>71</v>
      </c>
      <c r="AI456" s="7">
        <f t="shared" ref="AI456:AI457" si="506">AG456-AH456</f>
        <v>-50</v>
      </c>
      <c r="AJ456" s="6">
        <v>28</v>
      </c>
      <c r="AK456" s="6">
        <v>35</v>
      </c>
      <c r="AL456" s="7">
        <f t="shared" ref="AL456" si="507">AJ456-AK456</f>
        <v>-7</v>
      </c>
      <c r="AM456" s="6">
        <v>28</v>
      </c>
      <c r="AN456" s="6">
        <v>64</v>
      </c>
      <c r="AO456" s="7">
        <f t="shared" ref="AO456" si="508">AM456-AN456</f>
        <v>-36</v>
      </c>
      <c r="AP456" s="6"/>
      <c r="AQ456" s="6"/>
      <c r="AS456" s="6">
        <v>17</v>
      </c>
      <c r="AT456" s="6">
        <v>26</v>
      </c>
      <c r="AU456" s="7">
        <f t="shared" ref="AU456:AU457" si="509">AS456-AT456</f>
        <v>-9</v>
      </c>
      <c r="AV456" s="4" t="s">
        <v>931</v>
      </c>
      <c r="AW456" s="6"/>
      <c r="AX456" s="6"/>
      <c r="AY456" s="6"/>
      <c r="AZ456" s="6"/>
      <c r="BA456" s="6"/>
      <c r="BB456" s="6"/>
      <c r="BC456" s="4"/>
      <c r="BD456" s="6"/>
      <c r="BE456" s="6"/>
      <c r="BF456" s="7"/>
      <c r="BJ456" s="50"/>
      <c r="BL456" s="7"/>
      <c r="BN456" s="50"/>
      <c r="BP456" s="50"/>
      <c r="BR456" s="50"/>
      <c r="BT456" s="50"/>
      <c r="BV456" s="50"/>
    </row>
    <row r="457" spans="1:74" x14ac:dyDescent="0.25">
      <c r="B457" s="3" t="s">
        <v>297</v>
      </c>
      <c r="C457" s="9" t="s">
        <v>594</v>
      </c>
      <c r="D457" s="39">
        <v>45943</v>
      </c>
      <c r="E457" s="3">
        <v>16</v>
      </c>
      <c r="F457" s="3" t="s">
        <v>821</v>
      </c>
      <c r="H457" s="6"/>
      <c r="J457" s="6"/>
      <c r="L457" s="6"/>
      <c r="N457" s="6"/>
      <c r="P457" s="6"/>
      <c r="R457" s="6"/>
      <c r="T457" s="6"/>
      <c r="V457" s="6"/>
      <c r="Y457" s="3" t="s">
        <v>842</v>
      </c>
      <c r="AC457" s="6"/>
      <c r="AD457" s="6">
        <v>21</v>
      </c>
      <c r="AE457" s="6">
        <v>54</v>
      </c>
      <c r="AF457" s="7">
        <f t="shared" si="505"/>
        <v>-33</v>
      </c>
      <c r="AG457" s="6">
        <v>21</v>
      </c>
      <c r="AH457" s="6">
        <v>72</v>
      </c>
      <c r="AI457" s="7">
        <f t="shared" si="506"/>
        <v>-51</v>
      </c>
      <c r="AJ457" s="6">
        <v>29</v>
      </c>
      <c r="AK457" s="6">
        <v>33</v>
      </c>
      <c r="AL457" s="7">
        <f t="shared" ref="AL457" si="510">AJ457-AK457</f>
        <v>-4</v>
      </c>
      <c r="AM457" s="6">
        <v>30</v>
      </c>
      <c r="AN457" s="6">
        <v>63</v>
      </c>
      <c r="AO457" s="7">
        <f t="shared" ref="AO457" si="511">AM457-AN457</f>
        <v>-33</v>
      </c>
      <c r="AP457" s="6"/>
      <c r="AQ457" s="6"/>
      <c r="AS457" s="6">
        <v>17</v>
      </c>
      <c r="AT457" s="6">
        <v>21</v>
      </c>
      <c r="AU457" s="7">
        <f t="shared" si="509"/>
        <v>-4</v>
      </c>
      <c r="AV457" s="4" t="s">
        <v>931</v>
      </c>
      <c r="AW457" s="6"/>
      <c r="AX457" s="6"/>
      <c r="AY457" s="6"/>
      <c r="AZ457" s="6"/>
      <c r="BA457" s="6"/>
      <c r="BB457" s="6"/>
      <c r="BC457" s="4"/>
      <c r="BD457" s="6"/>
      <c r="BE457" s="6"/>
      <c r="BF457" s="7"/>
      <c r="BJ457" s="50"/>
      <c r="BL457" s="7"/>
      <c r="BN457" s="50"/>
      <c r="BP457" s="50"/>
      <c r="BR457" s="50"/>
      <c r="BT457" s="50"/>
      <c r="BV457" s="50"/>
    </row>
    <row r="458" spans="1:74" x14ac:dyDescent="0.25">
      <c r="B458" s="3" t="s">
        <v>297</v>
      </c>
      <c r="C458" s="9" t="s">
        <v>690</v>
      </c>
      <c r="D458" s="39">
        <v>45945</v>
      </c>
      <c r="E458" s="3">
        <v>16</v>
      </c>
      <c r="F458" s="3" t="s">
        <v>1263</v>
      </c>
      <c r="H458" s="6">
        <v>17</v>
      </c>
      <c r="I458" s="7">
        <v>0</v>
      </c>
      <c r="J458" s="6">
        <v>15</v>
      </c>
      <c r="K458" s="7">
        <v>-2</v>
      </c>
      <c r="L458" s="6">
        <v>12</v>
      </c>
      <c r="M458" s="7">
        <v>0</v>
      </c>
      <c r="N458" s="6">
        <v>15</v>
      </c>
      <c r="O458" s="7">
        <v>0</v>
      </c>
      <c r="P458" s="6">
        <v>32</v>
      </c>
      <c r="Q458" s="7">
        <v>0</v>
      </c>
      <c r="R458" s="6"/>
      <c r="T458" s="6"/>
      <c r="V458" s="117">
        <f t="shared" ref="V458:V524" si="512">H458-J458</f>
        <v>2</v>
      </c>
      <c r="W458" s="7">
        <v>2</v>
      </c>
      <c r="X458" s="8">
        <f>P458-J458</f>
        <v>17</v>
      </c>
      <c r="Y458" s="3" t="s">
        <v>842</v>
      </c>
      <c r="AA458" s="119" t="str">
        <f t="shared" ref="AA458" si="513">IF((H458=MAX(H458,J458,L458,N458,P458))+(J458=MAX(H458,J458,L458,N458,P458))+(L458=MAX(H458,J458,L458,N458,P458))+(N458=MAX(H458,J458,L458,N458,P458))+(P458=MAX(H458,J458,L458,N458,P458))&gt;1,"",IF(H458=MAX(H458,J458,L458,N458,P458),H$1,IF(J458=MAX(H458,J458,L458,N458,P458),J$1,IF(L458=MAX(H458,J458,L458,N458,P458),L$1,IF(N458=MAX(H458,J458,L458,N458,P458),N$1,P$1)))))</f>
        <v>Reform</v>
      </c>
      <c r="AC458" s="6"/>
      <c r="AD458" s="6"/>
      <c r="AE458" s="6"/>
      <c r="AG458" s="6"/>
      <c r="AH458" s="6"/>
      <c r="AJ458" s="6"/>
      <c r="AK458" s="6"/>
      <c r="AM458" s="6"/>
      <c r="AN458" s="6"/>
      <c r="AP458" s="6"/>
      <c r="AQ458" s="6"/>
      <c r="AS458" s="6"/>
      <c r="AT458" s="6"/>
      <c r="AV458" s="4"/>
      <c r="AW458" s="6"/>
      <c r="AX458" s="6"/>
      <c r="AY458" s="6"/>
      <c r="AZ458" s="6"/>
      <c r="BA458" s="6"/>
      <c r="BB458" s="6"/>
      <c r="BC458" s="4"/>
      <c r="BD458" s="6"/>
      <c r="BE458" s="6"/>
      <c r="BF458" s="7"/>
      <c r="BJ458" s="50"/>
      <c r="BL458" s="7"/>
      <c r="BN458" s="50"/>
      <c r="BP458" s="50"/>
      <c r="BR458" s="50"/>
      <c r="BT458" s="50"/>
      <c r="BV458" s="50"/>
    </row>
    <row r="459" spans="1:74" x14ac:dyDescent="0.25">
      <c r="B459" s="3" t="s">
        <v>297</v>
      </c>
      <c r="C459" s="9" t="s">
        <v>624</v>
      </c>
      <c r="D459" s="39">
        <v>45945</v>
      </c>
      <c r="E459" s="3">
        <v>6</v>
      </c>
      <c r="F459" s="3" t="s">
        <v>821</v>
      </c>
      <c r="H459" s="6"/>
      <c r="J459" s="6"/>
      <c r="L459" s="6"/>
      <c r="N459" s="6"/>
      <c r="P459" s="6"/>
      <c r="R459" s="6"/>
      <c r="T459" s="6"/>
      <c r="V459" s="6"/>
      <c r="Y459" s="3" t="s">
        <v>842</v>
      </c>
      <c r="AC459" s="6"/>
      <c r="AD459" s="6"/>
      <c r="AE459" s="6"/>
      <c r="AG459" s="6"/>
      <c r="AH459" s="6"/>
      <c r="AJ459" s="6"/>
      <c r="AK459" s="6"/>
      <c r="AM459" s="6"/>
      <c r="AN459" s="6"/>
      <c r="AP459" s="6"/>
      <c r="AQ459" s="6"/>
      <c r="AS459" s="6"/>
      <c r="AT459" s="6"/>
      <c r="AV459" s="4"/>
      <c r="AW459" s="6"/>
      <c r="AX459" s="6"/>
      <c r="AY459" s="6"/>
      <c r="AZ459" s="6"/>
      <c r="BA459" s="6"/>
      <c r="BB459" s="6"/>
      <c r="BC459" s="4"/>
      <c r="BD459" s="6">
        <v>11</v>
      </c>
      <c r="BE459" s="6">
        <v>70</v>
      </c>
      <c r="BF459" s="7">
        <f>BD459-BE459</f>
        <v>-59</v>
      </c>
      <c r="BG459" s="4" t="s">
        <v>871</v>
      </c>
      <c r="BJ459" s="50"/>
      <c r="BL459" s="7"/>
      <c r="BN459" s="50"/>
      <c r="BP459" s="50"/>
      <c r="BR459" s="50"/>
      <c r="BT459" s="50"/>
      <c r="BV459" s="50"/>
    </row>
    <row r="460" spans="1:74" x14ac:dyDescent="0.25">
      <c r="B460" s="3" t="s">
        <v>297</v>
      </c>
      <c r="C460" s="9" t="s">
        <v>469</v>
      </c>
      <c r="D460" s="39">
        <v>45946</v>
      </c>
      <c r="E460" s="3">
        <v>26</v>
      </c>
      <c r="F460" s="3" t="s">
        <v>976</v>
      </c>
      <c r="G460" s="2" t="s">
        <v>124</v>
      </c>
      <c r="H460" s="6">
        <v>19</v>
      </c>
      <c r="I460" s="7">
        <v>-1</v>
      </c>
      <c r="J460" s="6">
        <v>19</v>
      </c>
      <c r="K460" s="7">
        <v>-3</v>
      </c>
      <c r="L460" s="6">
        <v>11</v>
      </c>
      <c r="M460" s="7">
        <v>1</v>
      </c>
      <c r="N460" s="6">
        <v>17</v>
      </c>
      <c r="O460" s="7">
        <v>4</v>
      </c>
      <c r="P460" s="6">
        <v>29</v>
      </c>
      <c r="Q460" s="7">
        <v>2</v>
      </c>
      <c r="R460" s="6"/>
      <c r="T460" s="6"/>
      <c r="V460" s="86">
        <f>H460-J460</f>
        <v>0</v>
      </c>
      <c r="W460" s="7">
        <v>2</v>
      </c>
      <c r="X460" s="8">
        <f t="shared" ref="X460:X461" si="514">P460-J460</f>
        <v>10</v>
      </c>
      <c r="Y460" s="3" t="s">
        <v>842</v>
      </c>
      <c r="Z460" s="3" t="s">
        <v>1213</v>
      </c>
      <c r="AA460" s="119" t="str">
        <f t="shared" ref="AA460:AA461" si="515">IF((H460=MAX(H460,J460,L460,N460,P460))+(J460=MAX(H460,J460,L460,N460,P460))+(L460=MAX(H460,J460,L460,N460,P460))+(N460=MAX(H460,J460,L460,N460,P460))+(P460=MAX(H460,J460,L460,N460,P460))&gt;1,"",IF(H460=MAX(H460,J460,L460,N460,P460),H$1,IF(J460=MAX(H460,J460,L460,N460,P460),J$1,IF(L460=MAX(H460,J460,L460,N460,P460),L$1,IF(N460=MAX(H460,J460,L460,N460,P460),N$1,P$1)))))</f>
        <v>Reform</v>
      </c>
      <c r="AB460" s="3" t="s">
        <v>439</v>
      </c>
      <c r="AC460" s="6"/>
      <c r="AD460" s="6"/>
      <c r="AE460" s="6"/>
      <c r="AG460" s="6"/>
      <c r="AH460" s="6"/>
      <c r="AJ460" s="6"/>
      <c r="AK460" s="6"/>
      <c r="AM460" s="6"/>
      <c r="AN460" s="6"/>
      <c r="AP460" s="6"/>
      <c r="AQ460" s="6"/>
      <c r="AS460" s="6"/>
      <c r="AT460" s="6"/>
      <c r="AV460" s="4"/>
      <c r="AW460" s="6">
        <v>13</v>
      </c>
      <c r="AX460" s="6">
        <v>31</v>
      </c>
      <c r="AY460" s="6"/>
      <c r="AZ460" s="6"/>
      <c r="BA460" s="6"/>
      <c r="BB460" s="6">
        <v>25</v>
      </c>
      <c r="BC460" s="4" t="s">
        <v>876</v>
      </c>
      <c r="BD460" s="6"/>
      <c r="BE460" s="6"/>
      <c r="BF460" s="7"/>
      <c r="BJ460" s="50"/>
      <c r="BL460" s="7"/>
      <c r="BN460" s="50"/>
      <c r="BP460" s="50"/>
      <c r="BR460" s="50"/>
      <c r="BT460" s="50"/>
      <c r="BV460" s="50"/>
    </row>
    <row r="461" spans="1:74" x14ac:dyDescent="0.25">
      <c r="B461" s="3" t="s">
        <v>297</v>
      </c>
      <c r="C461" s="9" t="s">
        <v>300</v>
      </c>
      <c r="D461" s="39">
        <v>45733</v>
      </c>
      <c r="E461" s="3">
        <v>22</v>
      </c>
      <c r="F461" s="3" t="s">
        <v>1198</v>
      </c>
      <c r="H461" s="6">
        <v>19</v>
      </c>
      <c r="I461" s="7">
        <v>-1</v>
      </c>
      <c r="J461" s="6">
        <v>22</v>
      </c>
      <c r="K461" s="7">
        <v>0</v>
      </c>
      <c r="L461" s="6">
        <v>13</v>
      </c>
      <c r="M461" s="7">
        <v>-2</v>
      </c>
      <c r="N461" s="6">
        <v>10</v>
      </c>
      <c r="O461" s="7">
        <v>1</v>
      </c>
      <c r="P461" s="6">
        <v>31</v>
      </c>
      <c r="Q461" s="7">
        <v>1</v>
      </c>
      <c r="R461" s="6"/>
      <c r="T461" s="6"/>
      <c r="V461" s="117">
        <f t="shared" si="512"/>
        <v>-3</v>
      </c>
      <c r="W461" s="7">
        <v>-1</v>
      </c>
      <c r="X461" s="8">
        <f t="shared" si="514"/>
        <v>9</v>
      </c>
      <c r="Y461" s="3" t="s">
        <v>842</v>
      </c>
      <c r="AA461" s="119" t="str">
        <f t="shared" si="515"/>
        <v>Reform</v>
      </c>
      <c r="AC461" s="6"/>
      <c r="AD461" s="6">
        <v>16</v>
      </c>
      <c r="AE461" s="6">
        <v>41</v>
      </c>
      <c r="AF461" s="7">
        <f t="shared" ref="AF461" si="516">AD461-AE461</f>
        <v>-25</v>
      </c>
      <c r="AG461" s="6">
        <v>17</v>
      </c>
      <c r="AH461" s="6">
        <v>64</v>
      </c>
      <c r="AI461" s="7">
        <v>-46</v>
      </c>
      <c r="AJ461" s="6">
        <v>18</v>
      </c>
      <c r="AK461" s="6">
        <v>26</v>
      </c>
      <c r="AL461" s="7">
        <f t="shared" ref="AL461" si="517">AJ461-AK461</f>
        <v>-8</v>
      </c>
      <c r="AM461" s="6">
        <v>31</v>
      </c>
      <c r="AN461" s="6">
        <v>45</v>
      </c>
      <c r="AO461" s="7">
        <f t="shared" ref="AO461" si="518">AM461-AN461</f>
        <v>-14</v>
      </c>
      <c r="AP461" s="6"/>
      <c r="AQ461" s="6"/>
      <c r="AS461" s="6"/>
      <c r="AT461" s="6"/>
      <c r="AV461" s="4" t="s">
        <v>1211</v>
      </c>
      <c r="AW461" s="6"/>
      <c r="AX461" s="6"/>
      <c r="AY461" s="6"/>
      <c r="AZ461" s="6"/>
      <c r="BA461" s="6"/>
      <c r="BB461" s="6"/>
      <c r="BC461" s="4"/>
      <c r="BD461" s="6"/>
      <c r="BE461" s="6"/>
      <c r="BF461" s="7"/>
      <c r="BJ461" s="50"/>
      <c r="BL461" s="7"/>
      <c r="BN461" s="50"/>
      <c r="BP461" s="50"/>
      <c r="BR461" s="50"/>
      <c r="BT461" s="50"/>
      <c r="BV461" s="50"/>
    </row>
    <row r="462" spans="1:74" x14ac:dyDescent="0.25">
      <c r="B462" s="3" t="s">
        <v>297</v>
      </c>
      <c r="C462" s="9" t="s">
        <v>437</v>
      </c>
      <c r="D462" s="39">
        <v>45948</v>
      </c>
      <c r="E462" s="3">
        <v>21</v>
      </c>
      <c r="F462" s="3" t="s">
        <v>821</v>
      </c>
      <c r="H462" s="6"/>
      <c r="J462" s="6"/>
      <c r="L462" s="6"/>
      <c r="N462" s="6"/>
      <c r="P462" s="6"/>
      <c r="R462" s="6"/>
      <c r="T462" s="6"/>
      <c r="V462" s="6"/>
      <c r="Y462" s="3" t="s">
        <v>842</v>
      </c>
      <c r="AC462" s="6"/>
      <c r="AD462" s="6"/>
      <c r="AE462" s="6"/>
      <c r="AG462" s="6"/>
      <c r="AH462" s="6"/>
      <c r="AJ462" s="6"/>
      <c r="AK462" s="6"/>
      <c r="AM462" s="6"/>
      <c r="AN462" s="6"/>
      <c r="AP462" s="6"/>
      <c r="AQ462" s="6"/>
      <c r="AS462" s="6"/>
      <c r="AT462" s="6"/>
      <c r="AV462" s="4"/>
      <c r="AW462" s="6"/>
      <c r="AX462" s="6"/>
      <c r="AY462" s="6"/>
      <c r="AZ462" s="6"/>
      <c r="BA462" s="6"/>
      <c r="BB462" s="6"/>
      <c r="BC462" s="4"/>
      <c r="BD462" s="6">
        <v>12</v>
      </c>
      <c r="BE462" s="6">
        <v>68</v>
      </c>
      <c r="BF462" s="7">
        <f>BD462-BE462</f>
        <v>-56</v>
      </c>
      <c r="BG462" s="4" t="s">
        <v>871</v>
      </c>
      <c r="BJ462" s="50"/>
      <c r="BL462" s="7"/>
      <c r="BN462" s="50"/>
      <c r="BP462" s="50"/>
      <c r="BR462" s="50"/>
      <c r="BT462" s="50"/>
      <c r="BV462" s="50"/>
    </row>
    <row r="463" spans="1:74" x14ac:dyDescent="0.25">
      <c r="B463" s="3" t="s">
        <v>297</v>
      </c>
      <c r="C463" s="9" t="s">
        <v>641</v>
      </c>
      <c r="D463" s="39">
        <v>45949</v>
      </c>
      <c r="E463" s="3"/>
      <c r="F463" s="3" t="s">
        <v>821</v>
      </c>
      <c r="G463" s="2" t="s">
        <v>1119</v>
      </c>
      <c r="H463" s="6">
        <v>17</v>
      </c>
      <c r="I463" s="7">
        <v>0</v>
      </c>
      <c r="J463" s="6">
        <v>20</v>
      </c>
      <c r="K463" s="7">
        <v>0</v>
      </c>
      <c r="L463" s="6">
        <v>15</v>
      </c>
      <c r="M463" s="7">
        <v>-1</v>
      </c>
      <c r="N463" s="6">
        <v>15</v>
      </c>
      <c r="O463" s="7">
        <v>2</v>
      </c>
      <c r="P463" s="6">
        <v>26</v>
      </c>
      <c r="Q463" s="7">
        <v>-1</v>
      </c>
      <c r="R463" s="6"/>
      <c r="T463" s="6"/>
      <c r="V463" s="117">
        <f t="shared" si="512"/>
        <v>-3</v>
      </c>
      <c r="W463" s="7">
        <v>0</v>
      </c>
      <c r="X463" s="8">
        <f t="shared" ref="X463:X467" si="519">P463-J463</f>
        <v>6</v>
      </c>
      <c r="Y463" s="3" t="s">
        <v>842</v>
      </c>
      <c r="AA463" s="119" t="str">
        <f t="shared" ref="AA463:AA467" si="520">IF((H463=MAX(H463,J463,L463,N463,P463))+(J463=MAX(H463,J463,L463,N463,P463))+(L463=MAX(H463,J463,L463,N463,P463))+(N463=MAX(H463,J463,L463,N463,P463))+(P463=MAX(H463,J463,L463,N463,P463))&gt;1,"",IF(H463=MAX(H463,J463,L463,N463,P463),H$1,IF(J463=MAX(H463,J463,L463,N463,P463),J$1,IF(L463=MAX(H463,J463,L463,N463,P463),L$1,IF(N463=MAX(H463,J463,L463,N463,P463),N$1,P$1)))))</f>
        <v>Reform</v>
      </c>
      <c r="AC463" s="6"/>
      <c r="AD463" s="6"/>
      <c r="AE463" s="6"/>
      <c r="AG463" s="6"/>
      <c r="AH463" s="6"/>
      <c r="AJ463" s="6"/>
      <c r="AK463" s="6"/>
      <c r="AM463" s="6"/>
      <c r="AN463" s="6"/>
      <c r="AP463" s="6"/>
      <c r="AQ463" s="6"/>
      <c r="AS463" s="6"/>
      <c r="AT463" s="6"/>
      <c r="AV463" s="4"/>
      <c r="AW463" s="6"/>
      <c r="AX463" s="6"/>
      <c r="AY463" s="6"/>
      <c r="AZ463" s="6"/>
      <c r="BA463" s="6"/>
      <c r="BB463" s="6"/>
      <c r="BC463" s="4"/>
      <c r="BD463" s="6"/>
      <c r="BE463" s="6"/>
      <c r="BF463" s="7"/>
      <c r="BJ463" s="50"/>
      <c r="BL463" s="7"/>
      <c r="BN463" s="50"/>
      <c r="BP463" s="50"/>
      <c r="BR463" s="50"/>
      <c r="BT463" s="50"/>
      <c r="BV463" s="50"/>
    </row>
    <row r="464" spans="1:74" x14ac:dyDescent="0.25">
      <c r="B464" s="3" t="s">
        <v>297</v>
      </c>
      <c r="C464" s="9" t="s">
        <v>675</v>
      </c>
      <c r="D464" s="39">
        <v>45952</v>
      </c>
      <c r="E464" s="3">
        <v>24</v>
      </c>
      <c r="F464" s="3" t="s">
        <v>1169</v>
      </c>
      <c r="G464" s="2" t="s">
        <v>96</v>
      </c>
      <c r="H464" s="6">
        <v>18</v>
      </c>
      <c r="I464" s="7">
        <v>-1</v>
      </c>
      <c r="J464" s="6">
        <v>19</v>
      </c>
      <c r="K464" s="7">
        <v>-1</v>
      </c>
      <c r="L464" s="6">
        <v>16</v>
      </c>
      <c r="M464" s="7">
        <v>1</v>
      </c>
      <c r="N464" s="6">
        <v>12</v>
      </c>
      <c r="O464" s="7">
        <v>3</v>
      </c>
      <c r="P464" s="6">
        <v>29</v>
      </c>
      <c r="Q464" s="7">
        <v>-1</v>
      </c>
      <c r="R464" s="6"/>
      <c r="T464" s="6"/>
      <c r="V464" s="117">
        <f t="shared" si="512"/>
        <v>-1</v>
      </c>
      <c r="W464" s="7">
        <v>0</v>
      </c>
      <c r="X464" s="8">
        <f t="shared" si="519"/>
        <v>10</v>
      </c>
      <c r="Y464" s="3" t="s">
        <v>1170</v>
      </c>
      <c r="Z464" s="3" t="s">
        <v>988</v>
      </c>
      <c r="AA464" s="119" t="str">
        <f t="shared" si="520"/>
        <v>Reform</v>
      </c>
      <c r="AC464" s="6"/>
      <c r="AD464" s="6"/>
      <c r="AE464" s="6"/>
      <c r="AG464" s="6"/>
      <c r="AH464" s="6"/>
      <c r="AJ464" s="6"/>
      <c r="AK464" s="6"/>
      <c r="AM464" s="6"/>
      <c r="AN464" s="6"/>
      <c r="AP464" s="6"/>
      <c r="AQ464" s="6"/>
      <c r="AS464" s="6"/>
      <c r="AT464" s="6"/>
      <c r="AV464" s="4"/>
      <c r="AW464" s="6"/>
      <c r="AX464" s="6"/>
      <c r="AY464" s="6"/>
      <c r="AZ464" s="6"/>
      <c r="BA464" s="6"/>
      <c r="BB464" s="6"/>
      <c r="BC464" s="4"/>
      <c r="BD464" s="6"/>
      <c r="BE464" s="6"/>
      <c r="BF464" s="7"/>
      <c r="BJ464" s="50"/>
      <c r="BL464" s="7"/>
      <c r="BN464" s="50"/>
      <c r="BP464" s="50"/>
      <c r="BR464" s="50"/>
      <c r="BT464" s="50"/>
      <c r="BV464" s="50"/>
    </row>
    <row r="465" spans="2:74" x14ac:dyDescent="0.25">
      <c r="B465" s="3" t="s">
        <v>297</v>
      </c>
      <c r="C465" s="9" t="s">
        <v>698</v>
      </c>
      <c r="D465" s="39">
        <v>45952</v>
      </c>
      <c r="E465" s="3">
        <v>24</v>
      </c>
      <c r="F465" s="3" t="s">
        <v>1263</v>
      </c>
      <c r="H465" s="6">
        <v>17</v>
      </c>
      <c r="I465" s="7">
        <v>0</v>
      </c>
      <c r="J465" s="6">
        <v>16</v>
      </c>
      <c r="K465" s="7">
        <v>1</v>
      </c>
      <c r="L465" s="6">
        <v>12</v>
      </c>
      <c r="M465" s="7">
        <v>0</v>
      </c>
      <c r="N465" s="6">
        <v>15</v>
      </c>
      <c r="O465" s="7">
        <v>0</v>
      </c>
      <c r="P465" s="6">
        <v>32</v>
      </c>
      <c r="Q465" s="7">
        <v>0</v>
      </c>
      <c r="R465" s="6"/>
      <c r="T465" s="6"/>
      <c r="V465" s="117">
        <f t="shared" si="512"/>
        <v>1</v>
      </c>
      <c r="W465" s="7">
        <v>-1</v>
      </c>
      <c r="X465" s="8">
        <f t="shared" si="519"/>
        <v>16</v>
      </c>
      <c r="Y465" s="3" t="s">
        <v>842</v>
      </c>
      <c r="AA465" s="119" t="str">
        <f t="shared" si="520"/>
        <v>Reform</v>
      </c>
      <c r="AC465" s="6"/>
      <c r="AD465" s="6"/>
      <c r="AE465" s="6"/>
      <c r="AG465" s="6"/>
      <c r="AH465" s="6"/>
      <c r="AJ465" s="6"/>
      <c r="AK465" s="6"/>
      <c r="AM465" s="6"/>
      <c r="AN465" s="6"/>
      <c r="AP465" s="6"/>
      <c r="AQ465" s="6"/>
      <c r="AS465" s="6"/>
      <c r="AT465" s="6"/>
      <c r="AV465" s="4"/>
      <c r="AW465" s="6"/>
      <c r="AX465" s="6"/>
      <c r="AY465" s="6"/>
      <c r="AZ465" s="6"/>
      <c r="BA465" s="6"/>
      <c r="BB465" s="6"/>
      <c r="BC465" s="4"/>
      <c r="BD465" s="6"/>
      <c r="BE465" s="6"/>
      <c r="BF465" s="7"/>
      <c r="BJ465" s="50"/>
      <c r="BL465" s="7"/>
      <c r="BN465" s="50"/>
      <c r="BP465" s="50"/>
      <c r="BR465" s="50"/>
      <c r="BT465" s="50"/>
      <c r="BV465" s="50"/>
    </row>
    <row r="466" spans="2:74" x14ac:dyDescent="0.25">
      <c r="B466" s="3" t="s">
        <v>297</v>
      </c>
      <c r="C466" s="9" t="s">
        <v>688</v>
      </c>
      <c r="D466" s="39">
        <v>45952</v>
      </c>
      <c r="E466" s="3">
        <v>26</v>
      </c>
      <c r="F466" s="3" t="s">
        <v>903</v>
      </c>
      <c r="G466" s="2" t="s">
        <v>138</v>
      </c>
      <c r="H466" s="6">
        <v>18</v>
      </c>
      <c r="I466" s="7">
        <v>0</v>
      </c>
      <c r="J466" s="6">
        <v>20</v>
      </c>
      <c r="K466" s="7">
        <v>-2</v>
      </c>
      <c r="L466" s="6">
        <v>12</v>
      </c>
      <c r="M466" s="7">
        <v>1</v>
      </c>
      <c r="N466" s="6">
        <v>12</v>
      </c>
      <c r="O466" s="7">
        <v>2</v>
      </c>
      <c r="P466" s="6">
        <v>30</v>
      </c>
      <c r="Q466" s="7">
        <v>-2</v>
      </c>
      <c r="R466" s="6"/>
      <c r="T466" s="6"/>
      <c r="V466" s="117">
        <f t="shared" si="512"/>
        <v>-2</v>
      </c>
      <c r="W466" s="7">
        <v>2</v>
      </c>
      <c r="X466" s="8">
        <f t="shared" si="519"/>
        <v>10</v>
      </c>
      <c r="Y466" s="3" t="s">
        <v>842</v>
      </c>
      <c r="AA466" s="119" t="str">
        <f t="shared" si="520"/>
        <v>Reform</v>
      </c>
      <c r="AC466" s="6"/>
      <c r="AD466" s="6">
        <v>21</v>
      </c>
      <c r="AE466" s="6">
        <v>38</v>
      </c>
      <c r="AF466" s="7">
        <f t="shared" ref="AF466:AF467" si="521">AD466-AE466</f>
        <v>-17</v>
      </c>
      <c r="AG466" s="6">
        <v>18</v>
      </c>
      <c r="AH466" s="6">
        <v>62</v>
      </c>
      <c r="AI466" s="7">
        <v>-45</v>
      </c>
      <c r="AJ466" s="6">
        <v>21</v>
      </c>
      <c r="AK466" s="6">
        <v>24</v>
      </c>
      <c r="AL466" s="7">
        <f t="shared" ref="AL466:AL467" si="522">AJ466-AK466</f>
        <v>-3</v>
      </c>
      <c r="AM466" s="6">
        <v>30</v>
      </c>
      <c r="AN466" s="6">
        <v>44</v>
      </c>
      <c r="AO466" s="7">
        <f t="shared" ref="AO466:AO467" si="523">AM466-AN466</f>
        <v>-14</v>
      </c>
      <c r="AP466" s="6"/>
      <c r="AQ466" s="6"/>
      <c r="AS466" s="6">
        <v>20</v>
      </c>
      <c r="AT466" s="6">
        <v>22</v>
      </c>
      <c r="AU466" s="7">
        <f t="shared" ref="AU466:AU467" si="524">AS466-AT466</f>
        <v>-2</v>
      </c>
      <c r="AV466" s="4" t="s">
        <v>1127</v>
      </c>
      <c r="AW466" s="6">
        <v>15</v>
      </c>
      <c r="AX466" s="6">
        <v>22</v>
      </c>
      <c r="AY466" s="6"/>
      <c r="AZ466" s="6"/>
      <c r="BA466" s="6"/>
      <c r="BB466" s="6"/>
      <c r="BC466" s="4" t="s">
        <v>1035</v>
      </c>
      <c r="BD466" s="6"/>
      <c r="BE466" s="6"/>
      <c r="BF466" s="7"/>
      <c r="BJ466" s="50"/>
      <c r="BL466" s="7"/>
      <c r="BN466" s="50"/>
      <c r="BP466" s="50"/>
      <c r="BR466" s="50"/>
      <c r="BT466" s="50"/>
      <c r="BV466" s="50"/>
    </row>
    <row r="467" spans="2:74" x14ac:dyDescent="0.25">
      <c r="B467" s="3" t="s">
        <v>297</v>
      </c>
      <c r="C467" s="9" t="s">
        <v>273</v>
      </c>
      <c r="D467" s="39">
        <v>45954</v>
      </c>
      <c r="E467" s="3">
        <v>29</v>
      </c>
      <c r="F467" s="3" t="s">
        <v>1198</v>
      </c>
      <c r="H467" s="6">
        <v>18</v>
      </c>
      <c r="I467" s="7">
        <v>-1</v>
      </c>
      <c r="J467" s="6">
        <v>21</v>
      </c>
      <c r="K467" s="7">
        <v>-1</v>
      </c>
      <c r="L467" s="6">
        <v>12</v>
      </c>
      <c r="M467" s="7">
        <v>-1</v>
      </c>
      <c r="N467" s="6">
        <v>11</v>
      </c>
      <c r="O467" s="7">
        <v>1</v>
      </c>
      <c r="P467" s="6">
        <v>33</v>
      </c>
      <c r="Q467" s="7">
        <v>2</v>
      </c>
      <c r="R467" s="6"/>
      <c r="T467" s="6"/>
      <c r="V467" s="117">
        <f t="shared" si="512"/>
        <v>-3</v>
      </c>
      <c r="W467" s="7">
        <v>0</v>
      </c>
      <c r="X467" s="8">
        <f t="shared" si="519"/>
        <v>12</v>
      </c>
      <c r="Y467" s="3" t="s">
        <v>842</v>
      </c>
      <c r="AA467" s="119" t="str">
        <f t="shared" si="520"/>
        <v>Reform</v>
      </c>
      <c r="AC467" s="6"/>
      <c r="AD467" s="6">
        <v>16</v>
      </c>
      <c r="AE467" s="6">
        <v>40</v>
      </c>
      <c r="AF467" s="7">
        <f t="shared" si="521"/>
        <v>-24</v>
      </c>
      <c r="AG467" s="6">
        <v>17</v>
      </c>
      <c r="AH467" s="6">
        <v>64</v>
      </c>
      <c r="AI467" s="7">
        <f t="shared" ref="AI467" si="525">AG467-AH467</f>
        <v>-47</v>
      </c>
      <c r="AJ467" s="6">
        <v>18</v>
      </c>
      <c r="AK467" s="6">
        <v>28</v>
      </c>
      <c r="AL467" s="7">
        <f t="shared" si="522"/>
        <v>-10</v>
      </c>
      <c r="AM467" s="6">
        <v>31</v>
      </c>
      <c r="AN467" s="6">
        <v>41</v>
      </c>
      <c r="AO467" s="7">
        <f t="shared" si="523"/>
        <v>-10</v>
      </c>
      <c r="AP467" s="6"/>
      <c r="AQ467" s="6"/>
      <c r="AS467" s="6">
        <v>14</v>
      </c>
      <c r="AT467" s="6">
        <v>21</v>
      </c>
      <c r="AU467" s="7">
        <f t="shared" si="524"/>
        <v>-7</v>
      </c>
      <c r="AV467" s="4" t="s">
        <v>1211</v>
      </c>
      <c r="AW467" s="6">
        <v>11</v>
      </c>
      <c r="AX467" s="6">
        <v>19</v>
      </c>
      <c r="AY467" s="6"/>
      <c r="AZ467" s="6"/>
      <c r="BA467" s="6"/>
      <c r="BB467" s="6">
        <v>24</v>
      </c>
      <c r="BC467" s="4" t="s">
        <v>1303</v>
      </c>
      <c r="BD467" s="6"/>
      <c r="BE467" s="6"/>
      <c r="BF467" s="7"/>
      <c r="BJ467" s="50"/>
      <c r="BL467" s="7"/>
      <c r="BN467" s="50"/>
      <c r="BP467" s="50"/>
      <c r="BR467" s="50"/>
      <c r="BT467" s="50"/>
      <c r="BV467" s="50"/>
    </row>
    <row r="468" spans="2:74" x14ac:dyDescent="0.25">
      <c r="B468" s="3" t="s">
        <v>297</v>
      </c>
      <c r="C468" s="9" t="s">
        <v>566</v>
      </c>
      <c r="D468" s="39">
        <v>45955</v>
      </c>
      <c r="E468" s="3">
        <v>30</v>
      </c>
      <c r="F468" s="3" t="s">
        <v>821</v>
      </c>
      <c r="H468" s="6"/>
      <c r="J468" s="6"/>
      <c r="L468" s="6"/>
      <c r="N468" s="6"/>
      <c r="P468" s="6"/>
      <c r="R468" s="6"/>
      <c r="T468" s="6"/>
      <c r="V468" s="6"/>
      <c r="Y468" s="3" t="s">
        <v>842</v>
      </c>
      <c r="AC468" s="6"/>
      <c r="AD468" s="6"/>
      <c r="AE468" s="6"/>
      <c r="AG468" s="6"/>
      <c r="AH468" s="6"/>
      <c r="AJ468" s="6"/>
      <c r="AK468" s="6"/>
      <c r="AM468" s="6"/>
      <c r="AN468" s="6"/>
      <c r="AP468" s="6"/>
      <c r="AQ468" s="6"/>
      <c r="AS468" s="6"/>
      <c r="AT468" s="6"/>
      <c r="AV468" s="4"/>
      <c r="AW468" s="6"/>
      <c r="AX468" s="6"/>
      <c r="AY468" s="6"/>
      <c r="AZ468" s="6"/>
      <c r="BA468" s="6"/>
      <c r="BB468" s="6"/>
      <c r="BC468" s="4"/>
      <c r="BD468" s="6">
        <v>12</v>
      </c>
      <c r="BE468" s="6">
        <v>70</v>
      </c>
      <c r="BF468" s="7">
        <f>BD468-BE468</f>
        <v>-58</v>
      </c>
      <c r="BG468" s="4" t="s">
        <v>871</v>
      </c>
      <c r="BJ468" s="50"/>
      <c r="BL468" s="7"/>
      <c r="BN468" s="50"/>
      <c r="BP468" s="50"/>
      <c r="BR468" s="50"/>
      <c r="BT468" s="50"/>
      <c r="BV468" s="50"/>
    </row>
    <row r="469" spans="2:74" x14ac:dyDescent="0.25">
      <c r="B469" s="3" t="s">
        <v>297</v>
      </c>
      <c r="C469" s="9" t="s">
        <v>558</v>
      </c>
      <c r="D469" s="39">
        <v>45956</v>
      </c>
      <c r="E469" s="3">
        <v>28</v>
      </c>
      <c r="F469" s="3" t="s">
        <v>821</v>
      </c>
      <c r="G469" s="2" t="s">
        <v>1119</v>
      </c>
      <c r="H469" s="6">
        <v>17</v>
      </c>
      <c r="I469" s="7">
        <v>0</v>
      </c>
      <c r="J469" s="6">
        <v>17</v>
      </c>
      <c r="K469" s="7">
        <v>-3</v>
      </c>
      <c r="L469" s="6">
        <v>15</v>
      </c>
      <c r="M469" s="7">
        <v>0</v>
      </c>
      <c r="N469" s="6">
        <v>16</v>
      </c>
      <c r="O469" s="7">
        <v>1</v>
      </c>
      <c r="P469" s="6">
        <v>27</v>
      </c>
      <c r="Q469" s="7">
        <v>1</v>
      </c>
      <c r="R469" s="6"/>
      <c r="T469" s="6"/>
      <c r="V469" s="117">
        <f t="shared" si="512"/>
        <v>0</v>
      </c>
      <c r="W469" s="7">
        <v>3</v>
      </c>
      <c r="X469" s="8">
        <f t="shared" ref="X469:X473" si="526">P469-J469</f>
        <v>10</v>
      </c>
      <c r="Y469" s="3" t="s">
        <v>842</v>
      </c>
      <c r="AA469" s="119" t="str">
        <f t="shared" ref="AA469:AA473" si="527">IF((H469=MAX(H469,J469,L469,N469,P469))+(J469=MAX(H469,J469,L469,N469,P469))+(L469=MAX(H469,J469,L469,N469,P469))+(N469=MAX(H469,J469,L469,N469,P469))+(P469=MAX(H469,J469,L469,N469,P469))&gt;1,"",IF(H469=MAX(H469,J469,L469,N469,P469),H$1,IF(J469=MAX(H469,J469,L469,N469,P469),J$1,IF(L469=MAX(H469,J469,L469,N469,P469),L$1,IF(N469=MAX(H469,J469,L469,N469,P469),N$1,P$1)))))</f>
        <v>Reform</v>
      </c>
      <c r="AC469" s="6"/>
      <c r="AD469" s="6"/>
      <c r="AE469" s="6"/>
      <c r="AG469" s="6"/>
      <c r="AH469" s="6"/>
      <c r="AJ469" s="6"/>
      <c r="AK469" s="6"/>
      <c r="AM469" s="6"/>
      <c r="AN469" s="6"/>
      <c r="AP469" s="6"/>
      <c r="AQ469" s="6"/>
      <c r="AS469" s="6"/>
      <c r="AT469" s="6"/>
      <c r="AV469" s="4"/>
      <c r="AW469" s="6"/>
      <c r="AX469" s="6"/>
      <c r="AY469" s="6"/>
      <c r="AZ469" s="6"/>
      <c r="BA469" s="6"/>
      <c r="BB469" s="6"/>
      <c r="BC469" s="4"/>
      <c r="BD469" s="6"/>
      <c r="BE469" s="6"/>
      <c r="BF469" s="7"/>
      <c r="BJ469" s="50"/>
      <c r="BL469" s="7"/>
      <c r="BN469" s="50"/>
      <c r="BP469" s="50"/>
      <c r="BR469" s="50"/>
      <c r="BT469" s="50"/>
      <c r="BV469" s="50"/>
    </row>
    <row r="470" spans="2:74" x14ac:dyDescent="0.25">
      <c r="B470" s="3" t="s">
        <v>297</v>
      </c>
      <c r="C470" s="9" t="s">
        <v>586</v>
      </c>
      <c r="D470" s="39">
        <v>45959</v>
      </c>
      <c r="E470" s="3">
        <v>30</v>
      </c>
      <c r="F470" s="3" t="s">
        <v>1263</v>
      </c>
      <c r="H470" s="6">
        <v>16</v>
      </c>
      <c r="I470" s="7">
        <v>-1</v>
      </c>
      <c r="J470" s="6">
        <v>16</v>
      </c>
      <c r="K470" s="7">
        <v>0</v>
      </c>
      <c r="L470" s="6">
        <v>12</v>
      </c>
      <c r="M470" s="7">
        <v>0</v>
      </c>
      <c r="N470" s="6">
        <v>17</v>
      </c>
      <c r="O470" s="7">
        <v>2</v>
      </c>
      <c r="P470" s="6">
        <v>32</v>
      </c>
      <c r="Q470" s="7">
        <v>0</v>
      </c>
      <c r="R470" s="6"/>
      <c r="T470" s="6"/>
      <c r="V470" s="117">
        <f t="shared" ref="V470:V473" si="528">H470-J470</f>
        <v>0</v>
      </c>
      <c r="W470" s="7">
        <v>-1</v>
      </c>
      <c r="X470" s="8">
        <f t="shared" si="526"/>
        <v>16</v>
      </c>
      <c r="Y470" s="3" t="s">
        <v>842</v>
      </c>
      <c r="AA470" s="119" t="str">
        <f t="shared" si="527"/>
        <v>Reform</v>
      </c>
      <c r="AC470" s="6"/>
      <c r="AD470" s="6"/>
      <c r="AE470" s="6"/>
      <c r="AG470" s="6"/>
      <c r="AH470" s="6"/>
      <c r="AJ470" s="6"/>
      <c r="AK470" s="6"/>
      <c r="AM470" s="6"/>
      <c r="AN470" s="6"/>
      <c r="AP470" s="6"/>
      <c r="AQ470" s="6"/>
      <c r="AS470" s="6"/>
      <c r="AT470" s="6"/>
      <c r="AV470" s="4"/>
      <c r="AW470" s="6"/>
      <c r="AX470" s="6"/>
      <c r="AY470" s="6"/>
      <c r="AZ470" s="6"/>
      <c r="BA470" s="6"/>
      <c r="BB470" s="6"/>
      <c r="BC470" s="4"/>
      <c r="BD470" s="6"/>
      <c r="BE470" s="6"/>
      <c r="BF470" s="7"/>
      <c r="BJ470" s="50"/>
      <c r="BL470" s="7"/>
      <c r="BN470" s="50"/>
      <c r="BP470" s="50"/>
      <c r="BR470" s="50"/>
      <c r="BT470" s="50"/>
      <c r="BV470" s="50"/>
    </row>
    <row r="471" spans="2:74" x14ac:dyDescent="0.25">
      <c r="B471" s="3" t="s">
        <v>297</v>
      </c>
      <c r="C471" s="9" t="s">
        <v>517</v>
      </c>
      <c r="D471" s="39">
        <v>45960</v>
      </c>
      <c r="E471" s="3">
        <v>16</v>
      </c>
      <c r="F471" s="3" t="s">
        <v>1132</v>
      </c>
      <c r="H471" s="6">
        <v>16</v>
      </c>
      <c r="I471" s="7">
        <v>2</v>
      </c>
      <c r="J471" s="6">
        <v>18</v>
      </c>
      <c r="K471" s="7">
        <v>-4</v>
      </c>
      <c r="L471" s="6">
        <v>12</v>
      </c>
      <c r="M471" s="7">
        <v>0</v>
      </c>
      <c r="N471" s="6">
        <v>15</v>
      </c>
      <c r="O471" s="7">
        <v>3</v>
      </c>
      <c r="P471" s="6">
        <v>33</v>
      </c>
      <c r="Q471" s="7">
        <v>-1</v>
      </c>
      <c r="R471" s="6"/>
      <c r="T471" s="6"/>
      <c r="V471" s="86">
        <f>H471-J471</f>
        <v>-2</v>
      </c>
      <c r="W471" s="7">
        <v>6</v>
      </c>
      <c r="X471" s="8">
        <f t="shared" si="526"/>
        <v>15</v>
      </c>
      <c r="Y471" s="3" t="s">
        <v>842</v>
      </c>
      <c r="AA471" s="119" t="str">
        <f t="shared" si="527"/>
        <v>Reform</v>
      </c>
      <c r="AC471" s="6"/>
      <c r="AD471" s="6">
        <v>17</v>
      </c>
      <c r="AE471" s="6">
        <v>58</v>
      </c>
      <c r="AF471" s="7">
        <f>AD471-AE471</f>
        <v>-41</v>
      </c>
      <c r="AG471" s="6">
        <v>13</v>
      </c>
      <c r="AH471" s="6">
        <v>79</v>
      </c>
      <c r="AI471" s="7">
        <f>AG471-AH471</f>
        <v>-66</v>
      </c>
      <c r="AJ471" s="6">
        <v>20</v>
      </c>
      <c r="AK471" s="6">
        <v>42</v>
      </c>
      <c r="AL471" s="7">
        <f>AJ471-AK471</f>
        <v>-22</v>
      </c>
      <c r="AM471" s="6">
        <v>31</v>
      </c>
      <c r="AN471" s="6">
        <v>52</v>
      </c>
      <c r="AO471" s="7">
        <f>AM471-AN471</f>
        <v>-21</v>
      </c>
      <c r="AP471" s="6"/>
      <c r="AQ471" s="6"/>
      <c r="AS471" s="6">
        <v>24</v>
      </c>
      <c r="AT471" s="6">
        <v>32</v>
      </c>
      <c r="AU471" s="7">
        <f>AS471-AT471</f>
        <v>-8</v>
      </c>
      <c r="AV471" s="4" t="s">
        <v>1087</v>
      </c>
      <c r="AW471" s="6">
        <v>22</v>
      </c>
      <c r="AX471" s="6">
        <v>27</v>
      </c>
      <c r="AY471" s="6"/>
      <c r="AZ471" s="6"/>
      <c r="BA471" s="6"/>
      <c r="BB471" s="6"/>
      <c r="BC471" s="4" t="s">
        <v>1186</v>
      </c>
      <c r="BD471" s="6">
        <v>11</v>
      </c>
      <c r="BE471" s="6">
        <v>82</v>
      </c>
      <c r="BF471" s="7">
        <f>BD471-BE471</f>
        <v>-71</v>
      </c>
      <c r="BG471" s="4" t="s">
        <v>937</v>
      </c>
      <c r="BJ471" s="50"/>
      <c r="BL471" s="7"/>
      <c r="BN471" s="50"/>
      <c r="BP471" s="50"/>
      <c r="BR471" s="50"/>
      <c r="BT471" s="50"/>
      <c r="BV471" s="50"/>
    </row>
    <row r="472" spans="2:74" x14ac:dyDescent="0.25">
      <c r="B472" s="3" t="s">
        <v>297</v>
      </c>
      <c r="C472" s="52" t="s">
        <v>644</v>
      </c>
      <c r="D472" s="39">
        <v>45961</v>
      </c>
      <c r="E472" s="3">
        <v>7</v>
      </c>
      <c r="F472" s="3" t="s">
        <v>1173</v>
      </c>
      <c r="G472" s="2" t="s">
        <v>197</v>
      </c>
      <c r="H472" s="6">
        <v>17</v>
      </c>
      <c r="I472" s="7">
        <v>-2</v>
      </c>
      <c r="J472" s="6">
        <v>23</v>
      </c>
      <c r="K472" s="7">
        <v>2</v>
      </c>
      <c r="L472" s="6">
        <v>12</v>
      </c>
      <c r="M472" s="7">
        <v>-1</v>
      </c>
      <c r="N472" s="6">
        <v>10</v>
      </c>
      <c r="O472" s="7">
        <v>1</v>
      </c>
      <c r="P472" s="6">
        <v>30</v>
      </c>
      <c r="Q472" s="7">
        <v>-1</v>
      </c>
      <c r="R472" s="6"/>
      <c r="T472" s="6"/>
      <c r="V472" s="117">
        <f t="shared" si="528"/>
        <v>-6</v>
      </c>
      <c r="W472" s="7">
        <v>-4</v>
      </c>
      <c r="X472" s="8">
        <f t="shared" si="526"/>
        <v>7</v>
      </c>
      <c r="Y472" s="3" t="s">
        <v>842</v>
      </c>
      <c r="AA472" s="119" t="str">
        <f t="shared" si="527"/>
        <v>Reform</v>
      </c>
      <c r="AC472" s="6"/>
      <c r="AD472" s="6"/>
      <c r="AE472" s="6"/>
      <c r="AG472" s="6"/>
      <c r="AH472" s="6"/>
      <c r="AJ472" s="6"/>
      <c r="AK472" s="6"/>
      <c r="AM472" s="6"/>
      <c r="AN472" s="6"/>
      <c r="AP472" s="6"/>
      <c r="AQ472" s="6"/>
      <c r="AS472" s="6"/>
      <c r="AT472" s="6"/>
      <c r="AV472" s="4"/>
      <c r="AW472" s="6"/>
      <c r="AX472" s="6"/>
      <c r="AY472" s="6"/>
      <c r="AZ472" s="6"/>
      <c r="BA472" s="6"/>
      <c r="BB472" s="6"/>
      <c r="BC472" s="4"/>
      <c r="BD472" s="6"/>
      <c r="BE472" s="6"/>
      <c r="BF472" s="7"/>
      <c r="BJ472" s="50"/>
      <c r="BL472" s="7"/>
      <c r="BN472" s="50"/>
      <c r="BP472" s="50"/>
      <c r="BR472" s="50"/>
      <c r="BT472" s="50"/>
      <c r="BV472" s="50"/>
    </row>
    <row r="473" spans="2:74" x14ac:dyDescent="0.25">
      <c r="B473" s="3" t="s">
        <v>297</v>
      </c>
      <c r="C473" s="9" t="s">
        <v>713</v>
      </c>
      <c r="D473" s="39">
        <v>45961</v>
      </c>
      <c r="E473" s="3">
        <v>5</v>
      </c>
      <c r="F473" s="3" t="s">
        <v>1198</v>
      </c>
      <c r="H473" s="6">
        <v>19</v>
      </c>
      <c r="I473" s="7">
        <v>1</v>
      </c>
      <c r="J473" s="6">
        <v>18</v>
      </c>
      <c r="K473" s="7">
        <v>-3</v>
      </c>
      <c r="L473" s="6">
        <v>13</v>
      </c>
      <c r="M473" s="7">
        <v>1</v>
      </c>
      <c r="N473" s="6">
        <v>12</v>
      </c>
      <c r="O473" s="7">
        <v>1</v>
      </c>
      <c r="P473" s="6">
        <v>31</v>
      </c>
      <c r="Q473" s="7">
        <v>-2</v>
      </c>
      <c r="R473" s="6"/>
      <c r="T473" s="6"/>
      <c r="V473" s="117">
        <f t="shared" si="528"/>
        <v>1</v>
      </c>
      <c r="W473" s="7">
        <v>4</v>
      </c>
      <c r="X473" s="8">
        <f t="shared" si="526"/>
        <v>13</v>
      </c>
      <c r="Y473" s="3" t="s">
        <v>842</v>
      </c>
      <c r="AA473" s="119" t="str">
        <f t="shared" si="527"/>
        <v>Reform</v>
      </c>
      <c r="AC473" s="6"/>
      <c r="AD473" s="6">
        <v>16</v>
      </c>
      <c r="AE473" s="6">
        <v>42</v>
      </c>
      <c r="AF473" s="7">
        <f t="shared" ref="AF473:AF474" si="529">AD473-AE473</f>
        <v>-26</v>
      </c>
      <c r="AG473" s="6">
        <v>17</v>
      </c>
      <c r="AH473" s="6">
        <v>65</v>
      </c>
      <c r="AI473" s="7">
        <f t="shared" ref="AI473:AI474" si="530">AG473-AH473</f>
        <v>-48</v>
      </c>
      <c r="AJ473" s="6">
        <v>17</v>
      </c>
      <c r="AK473" s="6">
        <v>31</v>
      </c>
      <c r="AL473" s="7">
        <v>-13</v>
      </c>
      <c r="AM473" s="6">
        <v>31</v>
      </c>
      <c r="AN473" s="6">
        <v>43</v>
      </c>
      <c r="AO473" s="7">
        <f t="shared" ref="AO473" si="531">AM473-AN473</f>
        <v>-12</v>
      </c>
      <c r="AP473" s="6"/>
      <c r="AQ473" s="6"/>
      <c r="AS473" s="6"/>
      <c r="AT473" s="6"/>
      <c r="AV473" s="4" t="s">
        <v>1211</v>
      </c>
      <c r="AW473" s="6">
        <v>11</v>
      </c>
      <c r="AX473" s="6">
        <v>21</v>
      </c>
      <c r="AY473" s="6"/>
      <c r="AZ473" s="6"/>
      <c r="BA473" s="6"/>
      <c r="BB473" s="6">
        <v>24</v>
      </c>
      <c r="BC473" s="4" t="s">
        <v>1303</v>
      </c>
      <c r="BD473" s="6"/>
      <c r="BE473" s="6"/>
      <c r="BF473" s="7"/>
      <c r="BJ473" s="50"/>
      <c r="BL473" s="7"/>
      <c r="BN473" s="50"/>
      <c r="BP473" s="50"/>
      <c r="BR473" s="50"/>
      <c r="BT473" s="50"/>
      <c r="BV473" s="50"/>
    </row>
    <row r="474" spans="2:74" x14ac:dyDescent="0.25">
      <c r="B474" s="3" t="s">
        <v>296</v>
      </c>
      <c r="C474" s="9" t="s">
        <v>315</v>
      </c>
      <c r="D474" s="39">
        <v>45962</v>
      </c>
      <c r="E474" s="3">
        <v>6</v>
      </c>
      <c r="F474" s="3" t="s">
        <v>821</v>
      </c>
      <c r="H474" s="6"/>
      <c r="J474" s="6"/>
      <c r="L474" s="6"/>
      <c r="N474" s="6"/>
      <c r="P474" s="6"/>
      <c r="R474" s="6"/>
      <c r="T474" s="6"/>
      <c r="V474" s="6"/>
      <c r="Y474" s="3" t="s">
        <v>842</v>
      </c>
      <c r="AC474" s="6"/>
      <c r="AD474" s="6">
        <v>20</v>
      </c>
      <c r="AE474" s="6">
        <v>53</v>
      </c>
      <c r="AF474" s="7">
        <f t="shared" si="529"/>
        <v>-33</v>
      </c>
      <c r="AG474" s="6">
        <v>17</v>
      </c>
      <c r="AH474" s="6">
        <v>73</v>
      </c>
      <c r="AI474" s="7">
        <f t="shared" si="530"/>
        <v>-56</v>
      </c>
      <c r="AJ474" s="6">
        <v>29</v>
      </c>
      <c r="AK474" s="6">
        <v>33</v>
      </c>
      <c r="AL474" s="7">
        <f t="shared" ref="AL474" si="532">AJ474-AK474</f>
        <v>-4</v>
      </c>
      <c r="AM474" s="6"/>
      <c r="AN474" s="6"/>
      <c r="AP474" s="6"/>
      <c r="AQ474" s="6"/>
      <c r="AS474" s="6"/>
      <c r="AT474" s="6"/>
      <c r="AV474" s="4" t="s">
        <v>1037</v>
      </c>
      <c r="AW474" s="6"/>
      <c r="AX474" s="6"/>
      <c r="AY474" s="6"/>
      <c r="AZ474" s="6"/>
      <c r="BA474" s="6"/>
      <c r="BB474" s="6"/>
      <c r="BC474" s="4"/>
      <c r="BD474" s="6">
        <v>12</v>
      </c>
      <c r="BE474" s="6">
        <v>69</v>
      </c>
      <c r="BF474" s="7">
        <f>BD474-BE474</f>
        <v>-57</v>
      </c>
      <c r="BG474" s="4" t="s">
        <v>871</v>
      </c>
      <c r="BJ474" s="50"/>
      <c r="BL474" s="7"/>
      <c r="BN474" s="50"/>
      <c r="BP474" s="50"/>
      <c r="BR474" s="50"/>
      <c r="BT474" s="50"/>
      <c r="BV474" s="50"/>
    </row>
    <row r="475" spans="2:74" x14ac:dyDescent="0.25">
      <c r="B475" s="3" t="s">
        <v>296</v>
      </c>
      <c r="C475" s="9" t="s">
        <v>571</v>
      </c>
      <c r="D475" s="39">
        <v>45963</v>
      </c>
      <c r="E475" s="3">
        <v>4</v>
      </c>
      <c r="F475" s="3" t="s">
        <v>821</v>
      </c>
      <c r="G475" s="2" t="s">
        <v>1119</v>
      </c>
      <c r="H475" s="6">
        <v>16</v>
      </c>
      <c r="I475" s="7">
        <v>-1</v>
      </c>
      <c r="J475" s="6">
        <v>20</v>
      </c>
      <c r="K475" s="7">
        <v>3</v>
      </c>
      <c r="L475" s="6">
        <v>15</v>
      </c>
      <c r="M475" s="7">
        <v>0</v>
      </c>
      <c r="N475" s="6">
        <v>16</v>
      </c>
      <c r="O475" s="7">
        <v>0</v>
      </c>
      <c r="P475" s="6">
        <v>27</v>
      </c>
      <c r="Q475" s="7">
        <v>0</v>
      </c>
      <c r="R475" s="6"/>
      <c r="T475" s="6"/>
      <c r="V475" s="117">
        <f t="shared" ref="V475" si="533">H475-J475</f>
        <v>-4</v>
      </c>
      <c r="W475" s="7">
        <v>-4</v>
      </c>
      <c r="X475" s="8">
        <f>P475-J475</f>
        <v>7</v>
      </c>
      <c r="Y475" s="3" t="s">
        <v>842</v>
      </c>
      <c r="AA475" s="119" t="str">
        <f t="shared" ref="AA475" si="534">IF((H475=MAX(H475,J475,L475,N475,P475))+(J475=MAX(H475,J475,L475,N475,P475))+(L475=MAX(H475,J475,L475,N475,P475))+(N475=MAX(H475,J475,L475,N475,P475))+(P475=MAX(H475,J475,L475,N475,P475))&gt;1,"",IF(H475=MAX(H475,J475,L475,N475,P475),H$1,IF(J475=MAX(H475,J475,L475,N475,P475),J$1,IF(L475=MAX(H475,J475,L475,N475,P475),L$1,IF(N475=MAX(H475,J475,L475,N475,P475),N$1,P$1)))))</f>
        <v>Reform</v>
      </c>
      <c r="AC475" s="6"/>
      <c r="AD475" s="6"/>
      <c r="AE475" s="6"/>
      <c r="AG475" s="6"/>
      <c r="AH475" s="6"/>
      <c r="AJ475" s="6"/>
      <c r="AK475" s="6"/>
      <c r="AM475" s="6"/>
      <c r="AN475" s="6"/>
      <c r="AP475" s="6"/>
      <c r="AQ475" s="6"/>
      <c r="AS475" s="6"/>
      <c r="AT475" s="6"/>
      <c r="AV475" s="4"/>
      <c r="AW475" s="6"/>
      <c r="AX475" s="6"/>
      <c r="AY475" s="6"/>
      <c r="AZ475" s="6"/>
      <c r="BA475" s="6"/>
      <c r="BB475" s="6"/>
      <c r="BC475" s="4"/>
      <c r="BD475" s="6"/>
      <c r="BE475" s="6"/>
      <c r="BF475" s="7"/>
      <c r="BG475" s="4"/>
      <c r="BJ475" s="50"/>
      <c r="BL475" s="7"/>
      <c r="BN475" s="50"/>
      <c r="BP475" s="50"/>
      <c r="BR475" s="50"/>
      <c r="BT475" s="50"/>
      <c r="BV475" s="50"/>
    </row>
    <row r="476" spans="2:74" x14ac:dyDescent="0.25">
      <c r="B476" s="3" t="s">
        <v>296</v>
      </c>
      <c r="C476" s="9" t="s">
        <v>351</v>
      </c>
      <c r="D476" s="39">
        <v>45964</v>
      </c>
      <c r="E476" s="3">
        <v>21</v>
      </c>
      <c r="F476" s="3" t="s">
        <v>1263</v>
      </c>
      <c r="H476" s="6"/>
      <c r="J476" s="6"/>
      <c r="L476" s="6"/>
      <c r="N476" s="6"/>
      <c r="P476" s="6"/>
      <c r="R476" s="6"/>
      <c r="T476" s="6"/>
      <c r="V476" s="6"/>
      <c r="Y476" s="3" t="s">
        <v>842</v>
      </c>
      <c r="AC476" s="6"/>
      <c r="AD476" s="6">
        <v>11.9</v>
      </c>
      <c r="AE476" s="6">
        <v>48</v>
      </c>
      <c r="AF476" s="7">
        <f>AD476-AE476</f>
        <v>-36.1</v>
      </c>
      <c r="AG476" s="6">
        <v>7.9</v>
      </c>
      <c r="AH476" s="6">
        <v>69.599999999999994</v>
      </c>
      <c r="AI476" s="7">
        <f>AG476-AH476</f>
        <v>-61.699999999999996</v>
      </c>
      <c r="AJ476" s="6">
        <v>18.8</v>
      </c>
      <c r="AK476" s="6">
        <v>30.4</v>
      </c>
      <c r="AL476" s="7">
        <f>AJ476-AK476</f>
        <v>-11.599999999999998</v>
      </c>
      <c r="AM476" s="6">
        <v>33.6</v>
      </c>
      <c r="AN476" s="6">
        <v>37.700000000000003</v>
      </c>
      <c r="AO476" s="7">
        <f>AM476-AN476</f>
        <v>-4.1000000000000014</v>
      </c>
      <c r="AP476" s="6"/>
      <c r="AQ476" s="6"/>
      <c r="AS476" s="6">
        <v>19.399999999999999</v>
      </c>
      <c r="AT476" s="6">
        <v>24.2</v>
      </c>
      <c r="AU476" s="7">
        <f>AS476-AT476</f>
        <v>-4.8000000000000007</v>
      </c>
      <c r="AV476" s="4" t="s">
        <v>1037</v>
      </c>
      <c r="AW476" s="6"/>
      <c r="AX476" s="6"/>
      <c r="AY476" s="6"/>
      <c r="AZ476" s="6"/>
      <c r="BA476" s="6"/>
      <c r="BB476" s="6"/>
      <c r="BC476" s="4"/>
      <c r="BD476" s="6"/>
      <c r="BE476" s="6"/>
      <c r="BF476" s="7"/>
      <c r="BG476" s="4"/>
      <c r="BJ476" s="50"/>
      <c r="BL476" s="7"/>
      <c r="BN476" s="50"/>
      <c r="BP476" s="50"/>
      <c r="BR476" s="50"/>
      <c r="BT476" s="50"/>
      <c r="BV476" s="50"/>
    </row>
    <row r="477" spans="2:74" x14ac:dyDescent="0.25">
      <c r="B477" s="3" t="s">
        <v>296</v>
      </c>
      <c r="C477" s="9" t="s">
        <v>316</v>
      </c>
      <c r="D477" s="39">
        <v>45966</v>
      </c>
      <c r="E477" s="3">
        <v>6</v>
      </c>
      <c r="F477" s="3" t="s">
        <v>1263</v>
      </c>
      <c r="H477" s="6">
        <v>16</v>
      </c>
      <c r="I477" s="7">
        <v>0</v>
      </c>
      <c r="J477" s="6">
        <v>15</v>
      </c>
      <c r="K477" s="7">
        <v>1</v>
      </c>
      <c r="L477" s="6">
        <v>11</v>
      </c>
      <c r="M477" s="7">
        <v>-1</v>
      </c>
      <c r="N477" s="6">
        <v>18</v>
      </c>
      <c r="O477" s="7">
        <v>1</v>
      </c>
      <c r="P477" s="6">
        <v>33</v>
      </c>
      <c r="Q477" s="7">
        <v>1</v>
      </c>
      <c r="R477" s="6"/>
      <c r="T477" s="6"/>
      <c r="V477" s="117">
        <f t="shared" si="512"/>
        <v>1</v>
      </c>
      <c r="W477" s="7">
        <v>0</v>
      </c>
      <c r="X477" s="8">
        <f t="shared" ref="X477:X480" si="535">P477-J477</f>
        <v>18</v>
      </c>
      <c r="Y477" s="3" t="s">
        <v>842</v>
      </c>
      <c r="AA477" s="119" t="str">
        <f t="shared" ref="AA477:AA480" si="536">IF((H477=MAX(H477,J477,L477,N477,P477))+(J477=MAX(H477,J477,L477,N477,P477))+(L477=MAX(H477,J477,L477,N477,P477))+(N477=MAX(H477,J477,L477,N477,P477))+(P477=MAX(H477,J477,L477,N477,P477))&gt;1,"",IF(H477=MAX(H477,J477,L477,N477,P477),H$1,IF(J477=MAX(H477,J477,L477,N477,P477),J$1,IF(L477=MAX(H477,J477,L477,N477,P477),L$1,IF(N477=MAX(H477,J477,L477,N477,P477),N$1,P$1)))))</f>
        <v>Reform</v>
      </c>
      <c r="AC477" s="6"/>
      <c r="AD477" s="6"/>
      <c r="AE477" s="6"/>
      <c r="AG477" s="6"/>
      <c r="AH477" s="6"/>
      <c r="AJ477" s="6"/>
      <c r="AK477" s="6"/>
      <c r="AM477" s="6"/>
      <c r="AN477" s="6"/>
      <c r="AP477" s="6"/>
      <c r="AQ477" s="6"/>
      <c r="AS477" s="6"/>
      <c r="AT477" s="6"/>
      <c r="AV477" s="4"/>
      <c r="AW477" s="6"/>
      <c r="AX477" s="6"/>
      <c r="AY477" s="6"/>
      <c r="AZ477" s="6"/>
      <c r="BA477" s="6"/>
      <c r="BB477" s="6"/>
      <c r="BC477" s="4"/>
      <c r="BD477" s="6"/>
      <c r="BE477" s="6"/>
      <c r="BF477" s="7"/>
      <c r="BJ477" s="50"/>
      <c r="BL477" s="7"/>
      <c r="BN477" s="50"/>
      <c r="BP477" s="50"/>
      <c r="BR477" s="50"/>
      <c r="BT477" s="50"/>
      <c r="BV477" s="50"/>
    </row>
    <row r="478" spans="2:74" x14ac:dyDescent="0.25">
      <c r="B478" s="3" t="s">
        <v>296</v>
      </c>
      <c r="C478" s="9" t="s">
        <v>657</v>
      </c>
      <c r="D478" s="39">
        <v>45966</v>
      </c>
      <c r="E478" s="3">
        <v>9</v>
      </c>
      <c r="F478" s="3" t="s">
        <v>903</v>
      </c>
      <c r="G478" s="2" t="s">
        <v>138</v>
      </c>
      <c r="H478" s="6">
        <v>17</v>
      </c>
      <c r="I478" s="7">
        <v>-1</v>
      </c>
      <c r="J478" s="6">
        <v>20</v>
      </c>
      <c r="K478" s="7">
        <v>0</v>
      </c>
      <c r="L478" s="6">
        <v>12</v>
      </c>
      <c r="M478" s="7">
        <v>0</v>
      </c>
      <c r="N478" s="6">
        <v>11</v>
      </c>
      <c r="O478" s="7">
        <v>-1</v>
      </c>
      <c r="P478" s="6">
        <v>33</v>
      </c>
      <c r="Q478" s="7">
        <v>3</v>
      </c>
      <c r="R478" s="6"/>
      <c r="T478" s="6"/>
      <c r="V478" s="117">
        <f t="shared" si="512"/>
        <v>-3</v>
      </c>
      <c r="W478" s="7">
        <v>-1</v>
      </c>
      <c r="X478" s="8">
        <f t="shared" si="535"/>
        <v>13</v>
      </c>
      <c r="Y478" s="3" t="s">
        <v>842</v>
      </c>
      <c r="AA478" s="119" t="str">
        <f t="shared" si="536"/>
        <v>Reform</v>
      </c>
      <c r="AC478" s="6"/>
      <c r="AD478" s="6">
        <v>21</v>
      </c>
      <c r="AE478" s="6">
        <v>38</v>
      </c>
      <c r="AF478" s="7">
        <f t="shared" ref="AF478" si="537">AD478-AE478</f>
        <v>-17</v>
      </c>
      <c r="AG478" s="6">
        <v>17</v>
      </c>
      <c r="AH478" s="6">
        <v>62</v>
      </c>
      <c r="AI478" s="7">
        <f t="shared" ref="AI478" si="538">AG478-AH478</f>
        <v>-45</v>
      </c>
      <c r="AJ478" s="6">
        <v>23</v>
      </c>
      <c r="AK478" s="6">
        <v>25</v>
      </c>
      <c r="AL478" s="7">
        <f t="shared" ref="AL478" si="539">AJ478-AK478</f>
        <v>-2</v>
      </c>
      <c r="AM478" s="6">
        <v>32</v>
      </c>
      <c r="AN478" s="6">
        <v>42</v>
      </c>
      <c r="AO478" s="7">
        <f t="shared" ref="AO478" si="540">AM478-AN478</f>
        <v>-10</v>
      </c>
      <c r="AP478" s="6"/>
      <c r="AQ478" s="6"/>
      <c r="AS478" s="6">
        <v>21</v>
      </c>
      <c r="AT478" s="6">
        <v>22</v>
      </c>
      <c r="AU478" s="7">
        <f t="shared" ref="AU478" si="541">AS478-AT478</f>
        <v>-1</v>
      </c>
      <c r="AV478" s="4" t="s">
        <v>1127</v>
      </c>
      <c r="AW478" s="6">
        <v>16</v>
      </c>
      <c r="AX478" s="6">
        <v>22</v>
      </c>
      <c r="AY478" s="6"/>
      <c r="AZ478" s="6"/>
      <c r="BA478" s="6"/>
      <c r="BB478" s="6"/>
      <c r="BC478" s="4" t="s">
        <v>1035</v>
      </c>
      <c r="BD478" s="6"/>
      <c r="BE478" s="6"/>
      <c r="BF478" s="7"/>
      <c r="BJ478" s="50"/>
      <c r="BL478" s="7"/>
      <c r="BN478" s="50"/>
      <c r="BP478" s="50"/>
      <c r="BR478" s="50"/>
      <c r="BT478" s="50"/>
      <c r="BV478" s="50"/>
    </row>
    <row r="479" spans="2:74" x14ac:dyDescent="0.25">
      <c r="B479" s="3" t="s">
        <v>296</v>
      </c>
      <c r="C479" s="9" t="s">
        <v>506</v>
      </c>
      <c r="D479" s="39">
        <v>45968</v>
      </c>
      <c r="E479" s="3">
        <v>11</v>
      </c>
      <c r="F479" s="3" t="s">
        <v>1725</v>
      </c>
      <c r="G479" s="2" t="s">
        <v>1726</v>
      </c>
      <c r="H479" s="6">
        <v>19</v>
      </c>
      <c r="I479" s="7">
        <v>1</v>
      </c>
      <c r="J479" s="6">
        <v>17</v>
      </c>
      <c r="K479" s="7">
        <v>-3</v>
      </c>
      <c r="L479" s="6">
        <v>13</v>
      </c>
      <c r="M479" s="7">
        <v>-1</v>
      </c>
      <c r="N479" s="6">
        <v>13</v>
      </c>
      <c r="O479" s="7">
        <v>5</v>
      </c>
      <c r="P479" s="6">
        <v>32</v>
      </c>
      <c r="Q479" s="7">
        <v>-3</v>
      </c>
      <c r="R479" s="6"/>
      <c r="T479" s="6"/>
      <c r="V479" s="117">
        <f t="shared" si="512"/>
        <v>2</v>
      </c>
      <c r="W479" s="7">
        <v>4</v>
      </c>
      <c r="X479" s="8">
        <f t="shared" si="535"/>
        <v>15</v>
      </c>
      <c r="Y479" s="3" t="s">
        <v>842</v>
      </c>
      <c r="AA479" s="119" t="str">
        <f t="shared" si="536"/>
        <v>Reform</v>
      </c>
      <c r="AC479" s="6"/>
      <c r="AD479" s="6">
        <v>22</v>
      </c>
      <c r="AE479" s="6">
        <v>38</v>
      </c>
      <c r="AF479" s="7">
        <v>-15</v>
      </c>
      <c r="AG479" s="6">
        <v>20</v>
      </c>
      <c r="AH479" s="6">
        <v>65</v>
      </c>
      <c r="AI479" s="7">
        <f>AG479-AH479</f>
        <v>-45</v>
      </c>
      <c r="AJ479" s="6">
        <v>23</v>
      </c>
      <c r="AK479" s="6">
        <v>26</v>
      </c>
      <c r="AL479" s="7">
        <v>-2</v>
      </c>
      <c r="AM479" s="6">
        <v>34</v>
      </c>
      <c r="AN479" s="6">
        <v>47</v>
      </c>
      <c r="AO479" s="7">
        <f>AM479-AN479</f>
        <v>-13</v>
      </c>
      <c r="AP479" s="6"/>
      <c r="AQ479" s="6"/>
      <c r="AS479" s="6">
        <v>19</v>
      </c>
      <c r="AT479" s="6">
        <v>20</v>
      </c>
      <c r="AU479" s="7">
        <v>0</v>
      </c>
      <c r="AV479" s="4" t="s">
        <v>1727</v>
      </c>
      <c r="AW479" s="6">
        <v>40</v>
      </c>
      <c r="AX479" s="6">
        <v>33</v>
      </c>
      <c r="AY479" s="6"/>
      <c r="AZ479" s="6"/>
      <c r="BA479" s="6"/>
      <c r="BB479" s="6"/>
      <c r="BC479" s="4" t="s">
        <v>1728</v>
      </c>
      <c r="BD479" s="6"/>
      <c r="BE479" s="6"/>
      <c r="BF479" s="7"/>
      <c r="BJ479" s="50"/>
      <c r="BL479" s="7"/>
      <c r="BN479" s="50"/>
      <c r="BP479" s="50"/>
      <c r="BR479" s="50"/>
      <c r="BT479" s="50"/>
      <c r="BV479" s="50"/>
    </row>
    <row r="480" spans="2:74" x14ac:dyDescent="0.25">
      <c r="B480" s="3" t="s">
        <v>296</v>
      </c>
      <c r="C480" s="9" t="s">
        <v>511</v>
      </c>
      <c r="D480" s="39">
        <v>45968</v>
      </c>
      <c r="E480" s="3">
        <v>12</v>
      </c>
      <c r="F480" s="3" t="s">
        <v>1198</v>
      </c>
      <c r="H480" s="6">
        <v>19</v>
      </c>
      <c r="I480" s="7">
        <v>0</v>
      </c>
      <c r="J480" s="6">
        <v>20</v>
      </c>
      <c r="K480" s="7">
        <v>2</v>
      </c>
      <c r="L480" s="6">
        <v>14</v>
      </c>
      <c r="M480" s="7">
        <v>1</v>
      </c>
      <c r="N480" s="6">
        <v>12</v>
      </c>
      <c r="O480" s="7">
        <v>0</v>
      </c>
      <c r="P480" s="6">
        <v>31</v>
      </c>
      <c r="Q480" s="7">
        <v>0</v>
      </c>
      <c r="R480" s="6"/>
      <c r="T480" s="6"/>
      <c r="V480" s="117">
        <f t="shared" si="512"/>
        <v>-1</v>
      </c>
      <c r="W480" s="7">
        <v>-2</v>
      </c>
      <c r="X480" s="8">
        <f t="shared" si="535"/>
        <v>11</v>
      </c>
      <c r="Y480" s="3" t="s">
        <v>842</v>
      </c>
      <c r="AA480" s="119" t="str">
        <f t="shared" si="536"/>
        <v>Reform</v>
      </c>
      <c r="AC480" s="6"/>
      <c r="AD480" s="6">
        <v>18</v>
      </c>
      <c r="AE480" s="6">
        <v>43</v>
      </c>
      <c r="AF480" s="7">
        <f t="shared" ref="AF480" si="542">AD480-AE480</f>
        <v>-25</v>
      </c>
      <c r="AG480" s="6">
        <v>17</v>
      </c>
      <c r="AH480" s="6">
        <v>66</v>
      </c>
      <c r="AI480" s="7">
        <v>-48</v>
      </c>
      <c r="AJ480" s="6">
        <v>19</v>
      </c>
      <c r="AK480" s="6">
        <v>29</v>
      </c>
      <c r="AL480" s="7">
        <v>-11</v>
      </c>
      <c r="AM480" s="6">
        <v>30</v>
      </c>
      <c r="AN480" s="6">
        <v>43</v>
      </c>
      <c r="AO480" s="7">
        <f t="shared" ref="AO480" si="543">AM480-AN480</f>
        <v>-13</v>
      </c>
      <c r="AP480" s="6"/>
      <c r="AQ480" s="6"/>
      <c r="AS480" s="6"/>
      <c r="AT480" s="6"/>
      <c r="AV480" s="4" t="s">
        <v>1211</v>
      </c>
      <c r="AW480" s="6">
        <v>11</v>
      </c>
      <c r="AX480" s="6">
        <v>20</v>
      </c>
      <c r="AY480" s="6"/>
      <c r="AZ480" s="6"/>
      <c r="BA480" s="6"/>
      <c r="BB480" s="6">
        <v>23</v>
      </c>
      <c r="BC480" s="4" t="s">
        <v>1303</v>
      </c>
      <c r="BD480" s="6"/>
      <c r="BE480" s="6"/>
      <c r="BF480" s="7"/>
      <c r="BJ480" s="50"/>
      <c r="BL480" s="7"/>
      <c r="BN480" s="50"/>
      <c r="BP480" s="50"/>
      <c r="BR480" s="50"/>
      <c r="BT480" s="50"/>
      <c r="BV480" s="50"/>
    </row>
    <row r="481" spans="1:74" x14ac:dyDescent="0.25">
      <c r="B481" s="3" t="s">
        <v>296</v>
      </c>
      <c r="C481" s="9" t="s">
        <v>511</v>
      </c>
      <c r="D481" s="39">
        <v>45968</v>
      </c>
      <c r="E481" s="3">
        <v>19</v>
      </c>
      <c r="F481" s="3" t="s">
        <v>1132</v>
      </c>
      <c r="H481" s="6"/>
      <c r="J481" s="6"/>
      <c r="L481" s="6"/>
      <c r="N481" s="6"/>
      <c r="P481" s="6"/>
      <c r="R481" s="6"/>
      <c r="T481" s="6"/>
      <c r="V481" s="6"/>
      <c r="Y481" s="3" t="s">
        <v>842</v>
      </c>
      <c r="AC481" s="6"/>
      <c r="AD481" s="6">
        <v>18</v>
      </c>
      <c r="AE481" s="6">
        <v>52</v>
      </c>
      <c r="AF481" s="7">
        <f>AD481-AE481</f>
        <v>-34</v>
      </c>
      <c r="AG481" s="6">
        <v>19</v>
      </c>
      <c r="AH481" s="6">
        <v>61</v>
      </c>
      <c r="AI481" s="7">
        <f>AG481-AH481</f>
        <v>-42</v>
      </c>
      <c r="AJ481" s="6">
        <v>21</v>
      </c>
      <c r="AK481" s="6">
        <v>34</v>
      </c>
      <c r="AL481" s="7">
        <f>AJ481-AK481</f>
        <v>-13</v>
      </c>
      <c r="AM481" s="6">
        <v>30</v>
      </c>
      <c r="AN481" s="6">
        <v>51</v>
      </c>
      <c r="AO481" s="7">
        <f>AM481-AN481</f>
        <v>-21</v>
      </c>
      <c r="AP481" s="6"/>
      <c r="AQ481" s="6"/>
      <c r="AS481" s="6">
        <v>25</v>
      </c>
      <c r="AT481" s="6">
        <v>30</v>
      </c>
      <c r="AU481" s="7">
        <f>AS481-AT481</f>
        <v>-5</v>
      </c>
      <c r="AV481" s="4" t="s">
        <v>1749</v>
      </c>
      <c r="AW481" s="6"/>
      <c r="AX481" s="6"/>
      <c r="AY481" s="6"/>
      <c r="AZ481" s="6"/>
      <c r="BA481" s="6"/>
      <c r="BB481" s="6"/>
      <c r="BC481" s="4"/>
      <c r="BD481" s="6"/>
      <c r="BE481" s="6"/>
      <c r="BF481" s="7"/>
      <c r="BJ481" s="50"/>
      <c r="BL481" s="7"/>
      <c r="BN481" s="50"/>
      <c r="BP481" s="50"/>
      <c r="BR481" s="50"/>
      <c r="BT481" s="50"/>
      <c r="BV481" s="50"/>
    </row>
    <row r="482" spans="1:74" x14ac:dyDescent="0.25">
      <c r="B482" s="3" t="s">
        <v>296</v>
      </c>
      <c r="C482" s="52" t="s">
        <v>317</v>
      </c>
      <c r="D482" s="39">
        <v>45969</v>
      </c>
      <c r="E482" s="3">
        <v>12</v>
      </c>
      <c r="F482" s="3" t="s">
        <v>821</v>
      </c>
      <c r="H482" s="6"/>
      <c r="J482" s="6"/>
      <c r="L482" s="6"/>
      <c r="N482" s="6"/>
      <c r="P482" s="6"/>
      <c r="R482" s="6"/>
      <c r="T482" s="6"/>
      <c r="V482" s="6"/>
      <c r="Y482" s="3" t="s">
        <v>842</v>
      </c>
      <c r="AC482" s="6"/>
      <c r="AD482" s="6"/>
      <c r="AE482" s="6"/>
      <c r="AG482" s="6"/>
      <c r="AH482" s="6"/>
      <c r="AJ482" s="6"/>
      <c r="AK482" s="6"/>
      <c r="AM482" s="6"/>
      <c r="AN482" s="6"/>
      <c r="AP482" s="6"/>
      <c r="AQ482" s="6"/>
      <c r="AS482" s="6"/>
      <c r="AT482" s="6"/>
      <c r="AV482" s="4"/>
      <c r="AW482" s="6"/>
      <c r="AX482" s="6"/>
      <c r="AY482" s="6"/>
      <c r="AZ482" s="6"/>
      <c r="BA482" s="6"/>
      <c r="BB482" s="6"/>
      <c r="BC482" s="4"/>
      <c r="BD482" s="6">
        <v>13</v>
      </c>
      <c r="BE482" s="6">
        <v>70</v>
      </c>
      <c r="BF482" s="7">
        <f>BD482-BE482</f>
        <v>-57</v>
      </c>
      <c r="BG482" s="4" t="s">
        <v>871</v>
      </c>
      <c r="BJ482" s="50"/>
      <c r="BL482" s="7"/>
      <c r="BN482" s="50"/>
      <c r="BP482" s="50"/>
      <c r="BR482" s="50"/>
      <c r="BT482" s="50"/>
      <c r="BV482" s="50"/>
    </row>
    <row r="483" spans="1:74" x14ac:dyDescent="0.25">
      <c r="B483" s="3" t="s">
        <v>296</v>
      </c>
      <c r="C483" s="9" t="s">
        <v>669</v>
      </c>
      <c r="D483" s="39">
        <v>45970</v>
      </c>
      <c r="E483" s="3">
        <v>11</v>
      </c>
      <c r="F483" s="3" t="s">
        <v>821</v>
      </c>
      <c r="G483" s="2" t="s">
        <v>1119</v>
      </c>
      <c r="H483" s="6">
        <v>18</v>
      </c>
      <c r="I483" s="7">
        <v>2</v>
      </c>
      <c r="J483" s="6">
        <v>19</v>
      </c>
      <c r="K483" s="7">
        <v>-1</v>
      </c>
      <c r="L483" s="6">
        <v>14</v>
      </c>
      <c r="M483" s="7">
        <v>-1</v>
      </c>
      <c r="N483" s="6">
        <v>15</v>
      </c>
      <c r="O483" s="7">
        <v>-1</v>
      </c>
      <c r="P483" s="6">
        <v>26</v>
      </c>
      <c r="Q483" s="7">
        <v>-1</v>
      </c>
      <c r="R483" s="6"/>
      <c r="T483" s="6"/>
      <c r="V483" s="117">
        <f t="shared" si="512"/>
        <v>-1</v>
      </c>
      <c r="W483" s="7">
        <v>3</v>
      </c>
      <c r="X483" s="8">
        <f t="shared" ref="X483:X486" si="544">P483-J483</f>
        <v>7</v>
      </c>
      <c r="Y483" s="3" t="s">
        <v>842</v>
      </c>
      <c r="AA483" s="119" t="str">
        <f t="shared" ref="AA483:AA486" si="545">IF((H483=MAX(H483,J483,L483,N483,P483))+(J483=MAX(H483,J483,L483,N483,P483))+(L483=MAX(H483,J483,L483,N483,P483))+(N483=MAX(H483,J483,L483,N483,P483))+(P483=MAX(H483,J483,L483,N483,P483))&gt;1,"",IF(H483=MAX(H483,J483,L483,N483,P483),H$1,IF(J483=MAX(H483,J483,L483,N483,P483),J$1,IF(L483=MAX(H483,J483,L483,N483,P483),L$1,IF(N483=MAX(H483,J483,L483,N483,P483),N$1,P$1)))))</f>
        <v>Reform</v>
      </c>
      <c r="AC483" s="6"/>
      <c r="AD483" s="6"/>
      <c r="AE483" s="6"/>
      <c r="AG483" s="6"/>
      <c r="AH483" s="6"/>
      <c r="AJ483" s="6"/>
      <c r="AK483" s="6"/>
      <c r="AM483" s="6"/>
      <c r="AN483" s="6"/>
      <c r="AP483" s="6"/>
      <c r="AQ483" s="6"/>
      <c r="AS483" s="6"/>
      <c r="AT483" s="6"/>
      <c r="AV483" s="4"/>
      <c r="AW483" s="6"/>
      <c r="AX483" s="6"/>
      <c r="AY483" s="6"/>
      <c r="AZ483" s="6"/>
      <c r="BA483" s="6"/>
      <c r="BB483" s="6"/>
      <c r="BC483" s="4"/>
      <c r="BD483" s="6"/>
      <c r="BE483" s="6"/>
      <c r="BF483" s="7"/>
      <c r="BJ483" s="50"/>
      <c r="BL483" s="7"/>
      <c r="BN483" s="50"/>
      <c r="BP483" s="50"/>
      <c r="BR483" s="50"/>
      <c r="BT483" s="50"/>
      <c r="BV483" s="50"/>
    </row>
    <row r="484" spans="1:74" x14ac:dyDescent="0.25">
      <c r="B484" s="3" t="s">
        <v>296</v>
      </c>
      <c r="C484" s="9" t="s">
        <v>318</v>
      </c>
      <c r="D484" s="39">
        <v>45973</v>
      </c>
      <c r="E484" s="3">
        <v>13</v>
      </c>
      <c r="F484" s="3" t="s">
        <v>1263</v>
      </c>
      <c r="H484" s="6">
        <v>16</v>
      </c>
      <c r="I484" s="7">
        <v>0</v>
      </c>
      <c r="J484" s="6">
        <v>15</v>
      </c>
      <c r="K484" s="7">
        <v>0</v>
      </c>
      <c r="L484" s="6">
        <v>11</v>
      </c>
      <c r="M484" s="7">
        <v>0</v>
      </c>
      <c r="N484" s="6">
        <v>17</v>
      </c>
      <c r="O484" s="7">
        <v>-1</v>
      </c>
      <c r="P484" s="6">
        <v>33</v>
      </c>
      <c r="Q484" s="7">
        <v>0</v>
      </c>
      <c r="R484" s="6"/>
      <c r="T484" s="6"/>
      <c r="V484" s="117">
        <f t="shared" si="512"/>
        <v>1</v>
      </c>
      <c r="W484" s="7">
        <v>0</v>
      </c>
      <c r="X484" s="8">
        <f t="shared" si="544"/>
        <v>18</v>
      </c>
      <c r="Y484" s="3" t="s">
        <v>842</v>
      </c>
      <c r="AA484" s="119" t="str">
        <f t="shared" si="545"/>
        <v>Reform</v>
      </c>
      <c r="AC484" s="6"/>
      <c r="AD484" s="6"/>
      <c r="AE484" s="6"/>
      <c r="AG484" s="6"/>
      <c r="AH484" s="6"/>
      <c r="AJ484" s="6"/>
      <c r="AK484" s="6"/>
      <c r="AM484" s="6"/>
      <c r="AN484" s="6"/>
      <c r="AP484" s="6"/>
      <c r="AQ484" s="6"/>
      <c r="AS484" s="6"/>
      <c r="AT484" s="6"/>
      <c r="AV484" s="4"/>
      <c r="AW484" s="6"/>
      <c r="AX484" s="6"/>
      <c r="AY484" s="6"/>
      <c r="AZ484" s="6"/>
      <c r="BA484" s="6"/>
      <c r="BB484" s="6"/>
      <c r="BC484" s="4"/>
      <c r="BD484" s="6"/>
      <c r="BE484" s="6"/>
      <c r="BF484" s="7"/>
      <c r="BJ484" s="50"/>
      <c r="BL484" s="7"/>
      <c r="BN484" s="50"/>
      <c r="BP484" s="50"/>
      <c r="BR484" s="50"/>
      <c r="BT484" s="50"/>
      <c r="BV484" s="50"/>
    </row>
    <row r="485" spans="1:74" x14ac:dyDescent="0.25">
      <c r="B485" s="3" t="s">
        <v>296</v>
      </c>
      <c r="C485" s="9" t="s">
        <v>526</v>
      </c>
      <c r="D485" s="39">
        <v>45974</v>
      </c>
      <c r="E485" s="3">
        <v>23</v>
      </c>
      <c r="F485" s="3" t="s">
        <v>976</v>
      </c>
      <c r="G485" s="2" t="s">
        <v>124</v>
      </c>
      <c r="H485" s="6">
        <v>20</v>
      </c>
      <c r="I485" s="7">
        <v>1</v>
      </c>
      <c r="J485" s="6">
        <v>18</v>
      </c>
      <c r="K485" s="7">
        <v>-1</v>
      </c>
      <c r="L485" s="6">
        <v>11</v>
      </c>
      <c r="M485" s="7">
        <v>0</v>
      </c>
      <c r="N485" s="6">
        <v>18</v>
      </c>
      <c r="O485" s="7">
        <v>1</v>
      </c>
      <c r="P485" s="6">
        <v>26</v>
      </c>
      <c r="Q485" s="7">
        <v>-3</v>
      </c>
      <c r="R485" s="6"/>
      <c r="T485" s="6"/>
      <c r="V485" s="86">
        <f>H485-J485</f>
        <v>2</v>
      </c>
      <c r="W485" s="7">
        <v>2</v>
      </c>
      <c r="X485" s="8">
        <f t="shared" si="544"/>
        <v>8</v>
      </c>
      <c r="Y485" s="3" t="s">
        <v>842</v>
      </c>
      <c r="Z485" s="3" t="s">
        <v>1213</v>
      </c>
      <c r="AA485" s="119" t="str">
        <f t="shared" si="545"/>
        <v>Reform</v>
      </c>
      <c r="AB485" s="3" t="s">
        <v>439</v>
      </c>
      <c r="AC485" s="6"/>
      <c r="AD485" s="6"/>
      <c r="AE485" s="6"/>
      <c r="AG485" s="6"/>
      <c r="AH485" s="6"/>
      <c r="AJ485" s="6"/>
      <c r="AK485" s="6"/>
      <c r="AM485" s="6"/>
      <c r="AN485" s="6"/>
      <c r="AP485" s="6"/>
      <c r="AQ485" s="6"/>
      <c r="AS485" s="6"/>
      <c r="AT485" s="6"/>
      <c r="AV485" s="4"/>
      <c r="AW485" s="6">
        <v>12</v>
      </c>
      <c r="AX485" s="6">
        <v>32</v>
      </c>
      <c r="AY485" s="6"/>
      <c r="AZ485" s="6"/>
      <c r="BA485" s="6"/>
      <c r="BB485" s="6">
        <v>24</v>
      </c>
      <c r="BC485" s="4" t="s">
        <v>876</v>
      </c>
      <c r="BD485" s="6"/>
      <c r="BE485" s="6"/>
      <c r="BF485" s="7"/>
      <c r="BJ485" s="50"/>
      <c r="BL485" s="7"/>
      <c r="BN485" s="50"/>
      <c r="BP485" s="50"/>
      <c r="BR485" s="50"/>
      <c r="BT485" s="50"/>
      <c r="BV485" s="50"/>
    </row>
    <row r="486" spans="1:74" x14ac:dyDescent="0.25">
      <c r="B486" s="3" t="s">
        <v>296</v>
      </c>
      <c r="C486" s="9" t="s">
        <v>519</v>
      </c>
      <c r="D486" s="39">
        <v>45975</v>
      </c>
      <c r="E486" s="3">
        <v>19</v>
      </c>
      <c r="F486" s="3" t="s">
        <v>1198</v>
      </c>
      <c r="H486" s="6">
        <v>20</v>
      </c>
      <c r="I486" s="7">
        <v>1</v>
      </c>
      <c r="J486" s="6">
        <v>20</v>
      </c>
      <c r="K486" s="7">
        <v>0</v>
      </c>
      <c r="L486" s="6">
        <v>14</v>
      </c>
      <c r="M486" s="7">
        <v>0</v>
      </c>
      <c r="N486" s="6">
        <v>11</v>
      </c>
      <c r="O486" s="7">
        <v>-1</v>
      </c>
      <c r="P486" s="6">
        <v>30</v>
      </c>
      <c r="Q486" s="7">
        <v>-1</v>
      </c>
      <c r="R486" s="6"/>
      <c r="T486" s="6"/>
      <c r="V486" s="117">
        <f t="shared" si="512"/>
        <v>0</v>
      </c>
      <c r="W486" s="7">
        <v>1</v>
      </c>
      <c r="X486" s="8">
        <f t="shared" si="544"/>
        <v>10</v>
      </c>
      <c r="Y486" s="3" t="s">
        <v>842</v>
      </c>
      <c r="AA486" s="119" t="str">
        <f t="shared" si="545"/>
        <v>Reform</v>
      </c>
      <c r="AC486" s="6"/>
      <c r="AD486" s="6">
        <v>18</v>
      </c>
      <c r="AE486" s="6">
        <v>41</v>
      </c>
      <c r="AF486" s="7">
        <v>-24</v>
      </c>
      <c r="AG486" s="6">
        <v>17</v>
      </c>
      <c r="AH486" s="6">
        <v>66</v>
      </c>
      <c r="AI486" s="7">
        <f t="shared" ref="AI486" si="546">AG486-AH486</f>
        <v>-49</v>
      </c>
      <c r="AJ486" s="6">
        <v>18</v>
      </c>
      <c r="AK486" s="6">
        <v>29</v>
      </c>
      <c r="AL486" s="7">
        <v>-10</v>
      </c>
      <c r="AM486" s="6">
        <v>31</v>
      </c>
      <c r="AN486" s="6">
        <v>43</v>
      </c>
      <c r="AO486" s="7">
        <f t="shared" ref="AO486" si="547">AM486-AN486</f>
        <v>-12</v>
      </c>
      <c r="AP486" s="6"/>
      <c r="AQ486" s="6"/>
      <c r="AS486" s="6"/>
      <c r="AT486" s="6"/>
      <c r="AV486" s="4" t="s">
        <v>1211</v>
      </c>
      <c r="AW486" s="6">
        <v>11</v>
      </c>
      <c r="AX486" s="6">
        <v>21</v>
      </c>
      <c r="AY486" s="6"/>
      <c r="AZ486" s="6"/>
      <c r="BA486" s="6"/>
      <c r="BB486" s="6">
        <v>25</v>
      </c>
      <c r="BC486" s="4" t="s">
        <v>1303</v>
      </c>
      <c r="BD486" s="6"/>
      <c r="BE486" s="6"/>
      <c r="BF486" s="7"/>
      <c r="BJ486" s="50"/>
      <c r="BL486" s="7"/>
      <c r="BN486" s="50"/>
      <c r="BP486" s="50"/>
      <c r="BR486" s="50"/>
      <c r="BT486" s="50"/>
      <c r="BV486" s="50"/>
    </row>
    <row r="487" spans="1:74" x14ac:dyDescent="0.25">
      <c r="B487" s="3" t="s">
        <v>296</v>
      </c>
      <c r="C487" s="9" t="s">
        <v>319</v>
      </c>
      <c r="D487" s="39">
        <v>45976</v>
      </c>
      <c r="E487" s="3">
        <v>20</v>
      </c>
      <c r="F487" s="3" t="s">
        <v>821</v>
      </c>
      <c r="H487" s="6"/>
      <c r="J487" s="6"/>
      <c r="L487" s="6"/>
      <c r="N487" s="6"/>
      <c r="P487" s="6"/>
      <c r="R487" s="6"/>
      <c r="T487" s="6"/>
      <c r="V487" s="6"/>
      <c r="Y487" s="3" t="s">
        <v>842</v>
      </c>
      <c r="AC487" s="6"/>
      <c r="AD487" s="6"/>
      <c r="AE487" s="6"/>
      <c r="AG487" s="6"/>
      <c r="AH487" s="6"/>
      <c r="AJ487" s="6"/>
      <c r="AK487" s="6"/>
      <c r="AM487" s="6"/>
      <c r="AN487" s="6"/>
      <c r="AP487" s="6"/>
      <c r="AQ487" s="6"/>
      <c r="AS487" s="6"/>
      <c r="AT487" s="6"/>
      <c r="AV487" s="4"/>
      <c r="AW487" s="6"/>
      <c r="AX487" s="6"/>
      <c r="AY487" s="6"/>
      <c r="AZ487" s="6"/>
      <c r="BA487" s="6"/>
      <c r="BB487" s="6"/>
      <c r="BC487" s="4"/>
      <c r="BD487" s="6">
        <v>11</v>
      </c>
      <c r="BE487" s="6">
        <v>69</v>
      </c>
      <c r="BF487" s="7">
        <f>BD487-BE487</f>
        <v>-58</v>
      </c>
      <c r="BG487" s="4" t="s">
        <v>871</v>
      </c>
      <c r="BJ487" s="50"/>
      <c r="BL487" s="7"/>
      <c r="BN487" s="50"/>
      <c r="BP487" s="50"/>
      <c r="BR487" s="50"/>
      <c r="BT487" s="50"/>
      <c r="BV487" s="50"/>
    </row>
    <row r="488" spans="1:74" x14ac:dyDescent="0.25">
      <c r="A488" s="3"/>
      <c r="B488" s="3" t="s">
        <v>296</v>
      </c>
      <c r="C488" s="9" t="s">
        <v>640</v>
      </c>
      <c r="D488" s="39">
        <v>45977</v>
      </c>
      <c r="E488" s="3">
        <v>18</v>
      </c>
      <c r="F488" s="3" t="s">
        <v>821</v>
      </c>
      <c r="G488" s="2" t="s">
        <v>1119</v>
      </c>
      <c r="H488" s="6">
        <v>17</v>
      </c>
      <c r="I488" s="7">
        <v>-1</v>
      </c>
      <c r="J488" s="6">
        <v>19</v>
      </c>
      <c r="K488" s="7">
        <v>0</v>
      </c>
      <c r="L488" s="6">
        <v>13</v>
      </c>
      <c r="M488" s="7">
        <v>-2</v>
      </c>
      <c r="N488" s="6">
        <v>17</v>
      </c>
      <c r="O488" s="7">
        <v>2</v>
      </c>
      <c r="P488" s="6">
        <v>27</v>
      </c>
      <c r="Q488" s="7">
        <v>1</v>
      </c>
      <c r="R488" s="6"/>
      <c r="T488" s="6"/>
      <c r="V488" s="117">
        <f t="shared" si="512"/>
        <v>-2</v>
      </c>
      <c r="W488" s="7">
        <v>-1</v>
      </c>
      <c r="X488" s="8">
        <f>P488-J488</f>
        <v>8</v>
      </c>
      <c r="Y488" s="3" t="s">
        <v>842</v>
      </c>
      <c r="AA488" s="119" t="str">
        <f t="shared" ref="AA488" si="548">IF((H488=MAX(H488,J488,L488,N488,P488))+(J488=MAX(H488,J488,L488,N488,P488))+(L488=MAX(H488,J488,L488,N488,P488))+(N488=MAX(H488,J488,L488,N488,P488))+(P488=MAX(H488,J488,L488,N488,P488))&gt;1,"",IF(H488=MAX(H488,J488,L488,N488,P488),H$1,IF(J488=MAX(H488,J488,L488,N488,P488),J$1,IF(L488=MAX(H488,J488,L488,N488,P488),L$1,IF(N488=MAX(H488,J488,L488,N488,P488),N$1,P$1)))))</f>
        <v>Reform</v>
      </c>
      <c r="AC488" s="6"/>
      <c r="AD488" s="6"/>
      <c r="AE488" s="6"/>
      <c r="AG488" s="6"/>
      <c r="AH488" s="6"/>
      <c r="AJ488" s="6"/>
      <c r="AK488" s="6"/>
      <c r="AM488" s="6"/>
      <c r="AN488" s="6"/>
      <c r="AP488" s="6"/>
      <c r="AQ488" s="6"/>
      <c r="AS488" s="6"/>
      <c r="AT488" s="6"/>
      <c r="AW488" s="6"/>
      <c r="AX488" s="6"/>
      <c r="AY488" s="6"/>
      <c r="AZ488" s="6"/>
      <c r="BA488" s="6"/>
      <c r="BB488" s="6"/>
      <c r="BC488" s="4"/>
      <c r="BD488" s="6"/>
      <c r="BE488" s="6"/>
      <c r="BF488" s="7"/>
      <c r="BJ488" s="50"/>
      <c r="BL488" s="7"/>
      <c r="BN488" s="50"/>
      <c r="BP488" s="50"/>
      <c r="BR488" s="50"/>
      <c r="BT488" s="50"/>
      <c r="BV488" s="50"/>
    </row>
    <row r="489" spans="1:74" x14ac:dyDescent="0.25">
      <c r="A489" s="3"/>
      <c r="B489" s="3" t="s">
        <v>296</v>
      </c>
      <c r="C489" s="9" t="s">
        <v>640</v>
      </c>
      <c r="D489" s="39">
        <v>45977</v>
      </c>
      <c r="E489" s="3">
        <v>20</v>
      </c>
      <c r="F489" s="3" t="s">
        <v>821</v>
      </c>
      <c r="H489" s="6"/>
      <c r="J489" s="6"/>
      <c r="L489" s="6"/>
      <c r="N489" s="6"/>
      <c r="P489" s="6"/>
      <c r="R489" s="6"/>
      <c r="T489" s="6"/>
      <c r="V489" s="6"/>
      <c r="Y489" s="3" t="s">
        <v>842</v>
      </c>
      <c r="AC489" s="6"/>
      <c r="AD489" s="6">
        <v>21</v>
      </c>
      <c r="AE489" s="6">
        <v>53</v>
      </c>
      <c r="AF489" s="7">
        <f t="shared" ref="AF489:AF490" si="549">AD489-AE489</f>
        <v>-32</v>
      </c>
      <c r="AG489" s="6">
        <v>19</v>
      </c>
      <c r="AH489" s="6">
        <v>73</v>
      </c>
      <c r="AI489" s="7">
        <f t="shared" ref="AI489" si="550">AG489-AH489</f>
        <v>-54</v>
      </c>
      <c r="AJ489" s="6">
        <v>25</v>
      </c>
      <c r="AK489" s="6">
        <v>34</v>
      </c>
      <c r="AL489" s="7">
        <f t="shared" ref="AL489" si="551">AJ489-AK489</f>
        <v>-9</v>
      </c>
      <c r="AM489" s="6">
        <v>30</v>
      </c>
      <c r="AN489" s="6">
        <v>62</v>
      </c>
      <c r="AO489" s="7">
        <f t="shared" ref="AO489:AO490" si="552">AM489-AN489</f>
        <v>-32</v>
      </c>
      <c r="AP489" s="6"/>
      <c r="AQ489" s="6"/>
      <c r="AS489" s="6">
        <v>20</v>
      </c>
      <c r="AT489" s="6">
        <v>22</v>
      </c>
      <c r="AU489" s="7">
        <f t="shared" ref="AU489" si="553">AS489-AT489</f>
        <v>-2</v>
      </c>
      <c r="AV489" s="4" t="s">
        <v>931</v>
      </c>
      <c r="AW489" s="6"/>
      <c r="AX489" s="6"/>
      <c r="AY489" s="6"/>
      <c r="AZ489" s="6"/>
      <c r="BA489" s="6"/>
      <c r="BB489" s="6"/>
      <c r="BC489" s="4"/>
      <c r="BD489" s="6"/>
      <c r="BE489" s="6"/>
      <c r="BF489" s="7"/>
      <c r="BJ489" s="50"/>
      <c r="BL489" s="7"/>
      <c r="BN489" s="50"/>
      <c r="BP489" s="50"/>
      <c r="BR489" s="50"/>
      <c r="BT489" s="50"/>
      <c r="BV489" s="50"/>
    </row>
    <row r="490" spans="1:74" x14ac:dyDescent="0.25">
      <c r="A490" s="3"/>
      <c r="B490" s="3" t="s">
        <v>296</v>
      </c>
      <c r="C490" s="9" t="s">
        <v>469</v>
      </c>
      <c r="D490" s="39">
        <v>45977</v>
      </c>
      <c r="E490" s="3">
        <v>29</v>
      </c>
      <c r="F490" s="3" t="s">
        <v>982</v>
      </c>
      <c r="H490" s="6">
        <v>18</v>
      </c>
      <c r="I490" s="7">
        <v>1</v>
      </c>
      <c r="J490" s="6">
        <v>22</v>
      </c>
      <c r="K490" s="7">
        <v>0</v>
      </c>
      <c r="L490" s="6">
        <v>12</v>
      </c>
      <c r="M490" s="7">
        <v>1</v>
      </c>
      <c r="N490" s="6">
        <v>11</v>
      </c>
      <c r="O490" s="7">
        <v>3</v>
      </c>
      <c r="P490" s="6">
        <v>29</v>
      </c>
      <c r="Q490" s="7">
        <v>-5</v>
      </c>
      <c r="R490" s="6"/>
      <c r="T490" s="6"/>
      <c r="V490" s="86">
        <f t="shared" ref="V490" si="554">H490-J490</f>
        <v>-4</v>
      </c>
      <c r="W490" s="7">
        <v>1</v>
      </c>
      <c r="X490" s="8">
        <f>P490-J490</f>
        <v>7</v>
      </c>
      <c r="Y490" s="3" t="s">
        <v>842</v>
      </c>
      <c r="Z490" s="3" t="s">
        <v>988</v>
      </c>
      <c r="AA490" s="119" t="str">
        <f t="shared" ref="AA490" si="555">IF((H490=MAX(H490,J490,L490,N490,P490))+(J490=MAX(H490,J490,L490,N490,P490))+(L490=MAX(H490,J490,L490,N490,P490))+(N490=MAX(H490,J490,L490,N490,P490))+(P490=MAX(H490,J490,L490,N490,P490))&gt;1,"",IF(H490=MAX(H490,J490,L490,N490,P490),H$1,IF(J490=MAX(H490,J490,L490,N490,P490),J$1,IF(L490=MAX(H490,J490,L490,N490,P490),L$1,IF(N490=MAX(H490,J490,L490,N490,P490),N$1,P$1)))))</f>
        <v>Reform</v>
      </c>
      <c r="AC490" s="6"/>
      <c r="AD490" s="6">
        <v>34</v>
      </c>
      <c r="AE490" s="6">
        <v>35</v>
      </c>
      <c r="AF490" s="7">
        <f t="shared" si="549"/>
        <v>-1</v>
      </c>
      <c r="AG490" s="6">
        <v>25</v>
      </c>
      <c r="AH490" s="6">
        <v>57</v>
      </c>
      <c r="AI490" s="7">
        <v>-33</v>
      </c>
      <c r="AJ490" s="6"/>
      <c r="AK490" s="6"/>
      <c r="AM490" s="6">
        <v>47</v>
      </c>
      <c r="AN490" s="6">
        <v>31</v>
      </c>
      <c r="AO490" s="7">
        <f t="shared" si="552"/>
        <v>16</v>
      </c>
      <c r="AP490" s="6"/>
      <c r="AQ490" s="6"/>
      <c r="AS490" s="6"/>
      <c r="AT490" s="6"/>
      <c r="AV490" s="4" t="s">
        <v>1762</v>
      </c>
      <c r="AW490" s="6">
        <v>15</v>
      </c>
      <c r="AX490" s="6">
        <v>26</v>
      </c>
      <c r="AY490" s="6"/>
      <c r="AZ490" s="6"/>
      <c r="BA490" s="6"/>
      <c r="BB490" s="6">
        <v>26</v>
      </c>
      <c r="BC490" s="93" t="s">
        <v>1289</v>
      </c>
      <c r="BD490" s="6"/>
      <c r="BE490" s="6"/>
      <c r="BF490" s="7"/>
      <c r="BJ490" s="50"/>
      <c r="BL490" s="7"/>
      <c r="BN490" s="50"/>
      <c r="BP490" s="50"/>
      <c r="BR490" s="50"/>
      <c r="BT490" s="50"/>
      <c r="BV490" s="50"/>
    </row>
    <row r="491" spans="1:74" x14ac:dyDescent="0.25">
      <c r="A491" s="3"/>
      <c r="B491" s="3" t="s">
        <v>296</v>
      </c>
      <c r="C491" s="52" t="s">
        <v>596</v>
      </c>
      <c r="D491" s="39">
        <v>45978</v>
      </c>
      <c r="E491" s="3">
        <v>1</v>
      </c>
      <c r="F491" s="3" t="s">
        <v>821</v>
      </c>
      <c r="H491" s="6"/>
      <c r="J491" s="6"/>
      <c r="L491" s="6"/>
      <c r="N491" s="6"/>
      <c r="P491" s="6"/>
      <c r="R491" s="6"/>
      <c r="T491" s="6"/>
      <c r="V491" s="6"/>
      <c r="Y491" s="3" t="s">
        <v>842</v>
      </c>
      <c r="AC491" s="6"/>
      <c r="AD491" s="6"/>
      <c r="AE491" s="6"/>
      <c r="AG491" s="6"/>
      <c r="AH491" s="6"/>
      <c r="AJ491" s="6"/>
      <c r="AK491" s="6"/>
      <c r="AM491" s="6"/>
      <c r="AN491" s="6"/>
      <c r="AP491" s="6"/>
      <c r="AQ491" s="6"/>
      <c r="AS491" s="6"/>
      <c r="AT491" s="6"/>
      <c r="AV491" s="4"/>
      <c r="AW491" s="6"/>
      <c r="AX491" s="6"/>
      <c r="AY491" s="6"/>
      <c r="AZ491" s="6"/>
      <c r="BA491" s="6"/>
      <c r="BB491" s="6"/>
      <c r="BC491" s="93"/>
      <c r="BD491" s="6">
        <v>11</v>
      </c>
      <c r="BE491" s="6">
        <v>72</v>
      </c>
      <c r="BF491" s="7">
        <f>BD491-BE491</f>
        <v>-61</v>
      </c>
      <c r="BG491" s="4" t="s">
        <v>871</v>
      </c>
      <c r="BJ491" s="50"/>
      <c r="BL491" s="7"/>
      <c r="BN491" s="50"/>
      <c r="BP491" s="50"/>
      <c r="BR491" s="50"/>
      <c r="BT491" s="50"/>
      <c r="BV491" s="50"/>
    </row>
    <row r="492" spans="1:74" x14ac:dyDescent="0.25">
      <c r="A492" s="3"/>
      <c r="B492" s="3" t="s">
        <v>296</v>
      </c>
      <c r="C492" s="9" t="s">
        <v>461</v>
      </c>
      <c r="D492" s="39">
        <v>45979</v>
      </c>
      <c r="E492" s="3">
        <v>25</v>
      </c>
      <c r="F492" s="3" t="s">
        <v>1121</v>
      </c>
      <c r="H492" s="6">
        <v>20</v>
      </c>
      <c r="I492" s="7">
        <v>1</v>
      </c>
      <c r="J492" s="6">
        <v>20</v>
      </c>
      <c r="K492" s="7">
        <v>-1</v>
      </c>
      <c r="L492" s="6">
        <v>13</v>
      </c>
      <c r="M492" s="7">
        <v>0</v>
      </c>
      <c r="N492" s="6">
        <v>10</v>
      </c>
      <c r="O492" s="7">
        <v>1</v>
      </c>
      <c r="P492" s="6">
        <v>28</v>
      </c>
      <c r="Q492" s="7">
        <v>-2</v>
      </c>
      <c r="R492" s="6"/>
      <c r="T492" s="6"/>
      <c r="V492" s="86">
        <f t="shared" ref="V492" si="556">H492-J492</f>
        <v>0</v>
      </c>
      <c r="W492" s="7">
        <v>2</v>
      </c>
      <c r="X492" s="8">
        <f t="shared" ref="X492:X495" si="557">P492-J492</f>
        <v>8</v>
      </c>
      <c r="Y492" s="3" t="s">
        <v>842</v>
      </c>
      <c r="AA492" s="119" t="str">
        <f t="shared" ref="AA492:AA495" si="558">IF((H492=MAX(H492,J492,L492,N492,P492))+(J492=MAX(H492,J492,L492,N492,P492))+(L492=MAX(H492,J492,L492,N492,P492))+(N492=MAX(H492,J492,L492,N492,P492))+(P492=MAX(H492,J492,L492,N492,P492))&gt;1,"",IF(H492=MAX(H492,J492,L492,N492,P492),H$1,IF(J492=MAX(H492,J492,L492,N492,P492),J$1,IF(L492=MAX(H492,J492,L492,N492,P492),L$1,IF(N492=MAX(H492,J492,L492,N492,P492),N$1,P$1)))))</f>
        <v>Reform</v>
      </c>
      <c r="AC492" s="6"/>
      <c r="AD492" s="6">
        <v>21</v>
      </c>
      <c r="AE492" s="6">
        <v>35</v>
      </c>
      <c r="AF492" s="7">
        <v>-15</v>
      </c>
      <c r="AG492" s="6">
        <v>17</v>
      </c>
      <c r="AH492" s="6">
        <v>64</v>
      </c>
      <c r="AI492" s="7">
        <v>-46</v>
      </c>
      <c r="AJ492" s="6">
        <v>18</v>
      </c>
      <c r="AK492" s="6">
        <v>28</v>
      </c>
      <c r="AL492" s="7">
        <v>-9</v>
      </c>
      <c r="AM492" s="6">
        <v>31</v>
      </c>
      <c r="AN492" s="6">
        <v>45</v>
      </c>
      <c r="AO492" s="7">
        <f>AM492-AN492</f>
        <v>-14</v>
      </c>
      <c r="AP492" s="6"/>
      <c r="AQ492" s="6"/>
      <c r="AS492" s="6">
        <v>13</v>
      </c>
      <c r="AT492" s="6">
        <v>23</v>
      </c>
      <c r="AU492" s="7">
        <f>AS492-AT492</f>
        <v>-10</v>
      </c>
      <c r="AV492" s="4" t="s">
        <v>1245</v>
      </c>
      <c r="AW492" s="6"/>
      <c r="AX492" s="6"/>
      <c r="AY492" s="6"/>
      <c r="AZ492" s="6"/>
      <c r="BA492" s="6"/>
      <c r="BB492" s="6"/>
      <c r="BC492" s="4"/>
      <c r="BD492" s="6"/>
      <c r="BE492" s="6"/>
      <c r="BF492" s="7"/>
      <c r="BJ492" s="50"/>
      <c r="BL492" s="7"/>
      <c r="BN492" s="50"/>
      <c r="BP492" s="50"/>
      <c r="BR492" s="50"/>
      <c r="BT492" s="50"/>
      <c r="BV492" s="50"/>
    </row>
    <row r="493" spans="1:74" x14ac:dyDescent="0.25">
      <c r="A493" s="3"/>
      <c r="B493" s="3" t="s">
        <v>296</v>
      </c>
      <c r="C493" s="9" t="s">
        <v>320</v>
      </c>
      <c r="D493" s="39">
        <v>45980</v>
      </c>
      <c r="E493" s="3">
        <v>20</v>
      </c>
      <c r="F493" s="3" t="s">
        <v>1263</v>
      </c>
      <c r="H493" s="6">
        <v>17</v>
      </c>
      <c r="I493" s="7">
        <v>1</v>
      </c>
      <c r="J493" s="6">
        <v>16</v>
      </c>
      <c r="K493" s="7">
        <v>1</v>
      </c>
      <c r="L493" s="6">
        <v>11</v>
      </c>
      <c r="M493" s="7">
        <v>0</v>
      </c>
      <c r="N493" s="6">
        <v>18</v>
      </c>
      <c r="O493" s="7">
        <v>1</v>
      </c>
      <c r="P493" s="6">
        <v>32</v>
      </c>
      <c r="Q493" s="7">
        <v>-1</v>
      </c>
      <c r="R493" s="6"/>
      <c r="T493" s="6"/>
      <c r="V493" s="117">
        <f t="shared" si="512"/>
        <v>1</v>
      </c>
      <c r="W493" s="7">
        <v>0</v>
      </c>
      <c r="X493" s="8">
        <f t="shared" si="557"/>
        <v>16</v>
      </c>
      <c r="Y493" s="3" t="s">
        <v>842</v>
      </c>
      <c r="AA493" s="119" t="str">
        <f t="shared" si="558"/>
        <v>Reform</v>
      </c>
      <c r="AC493" s="6"/>
      <c r="AD493" s="6"/>
      <c r="AE493" s="6"/>
      <c r="AG493" s="6"/>
      <c r="AH493" s="6"/>
      <c r="AJ493" s="6"/>
      <c r="AK493" s="6"/>
      <c r="AM493" s="6"/>
      <c r="AN493" s="6"/>
      <c r="AP493" s="6"/>
      <c r="AQ493" s="6"/>
      <c r="AS493" s="6"/>
      <c r="AT493" s="6"/>
      <c r="AV493" s="4"/>
      <c r="AW493" s="6"/>
      <c r="AX493" s="6"/>
      <c r="AY493" s="6"/>
      <c r="AZ493" s="6"/>
      <c r="BA493" s="6"/>
      <c r="BB493" s="6"/>
      <c r="BC493" s="4"/>
      <c r="BD493" s="6"/>
      <c r="BE493" s="6"/>
      <c r="BF493" s="7"/>
      <c r="BJ493" s="50"/>
      <c r="BL493" s="7"/>
      <c r="BN493" s="50"/>
      <c r="BP493" s="50"/>
      <c r="BR493" s="50"/>
      <c r="BT493" s="50"/>
      <c r="BV493" s="50"/>
    </row>
    <row r="494" spans="1:74" x14ac:dyDescent="0.25">
      <c r="A494" s="3"/>
      <c r="B494" s="3" t="s">
        <v>296</v>
      </c>
      <c r="C494" s="9" t="s">
        <v>597</v>
      </c>
      <c r="D494" s="39">
        <v>45980</v>
      </c>
      <c r="E494" s="3">
        <v>23</v>
      </c>
      <c r="F494" s="3" t="s">
        <v>903</v>
      </c>
      <c r="G494" s="2" t="s">
        <v>138</v>
      </c>
      <c r="H494" s="6">
        <v>17</v>
      </c>
      <c r="I494" s="7">
        <v>0</v>
      </c>
      <c r="J494" s="6">
        <v>19</v>
      </c>
      <c r="K494" s="7">
        <v>-1</v>
      </c>
      <c r="L494" s="6">
        <v>13</v>
      </c>
      <c r="M494" s="7">
        <v>1</v>
      </c>
      <c r="N494" s="6">
        <v>12</v>
      </c>
      <c r="O494" s="7">
        <v>1</v>
      </c>
      <c r="P494" s="6">
        <v>32</v>
      </c>
      <c r="Q494" s="7">
        <v>-1</v>
      </c>
      <c r="R494" s="6"/>
      <c r="T494" s="6"/>
      <c r="V494" s="117">
        <f t="shared" si="512"/>
        <v>-2</v>
      </c>
      <c r="W494" s="7">
        <v>1</v>
      </c>
      <c r="X494" s="8">
        <f t="shared" si="557"/>
        <v>13</v>
      </c>
      <c r="Y494" s="3" t="s">
        <v>842</v>
      </c>
      <c r="AA494" s="119" t="str">
        <f t="shared" si="558"/>
        <v>Reform</v>
      </c>
      <c r="AC494" s="6"/>
      <c r="AD494" s="6">
        <v>22</v>
      </c>
      <c r="AE494" s="6">
        <v>38</v>
      </c>
      <c r="AF494" s="7">
        <f t="shared" ref="AF494:AF495" si="559">AD494-AE494</f>
        <v>-16</v>
      </c>
      <c r="AG494" s="6">
        <v>17</v>
      </c>
      <c r="AH494" s="6">
        <v>62</v>
      </c>
      <c r="AI494" s="7">
        <f t="shared" ref="AI494:AI495" si="560">AG494-AH494</f>
        <v>-45</v>
      </c>
      <c r="AJ494" s="6">
        <v>23</v>
      </c>
      <c r="AK494" s="6">
        <v>26</v>
      </c>
      <c r="AL494" s="7">
        <f t="shared" ref="AL494:AL495" si="561">AJ494-AK494</f>
        <v>-3</v>
      </c>
      <c r="AM494" s="6">
        <v>33</v>
      </c>
      <c r="AN494" s="6">
        <v>43</v>
      </c>
      <c r="AO494" s="7">
        <f t="shared" ref="AO494:AO495" si="562">AM494-AN494</f>
        <v>-10</v>
      </c>
      <c r="AP494" s="6"/>
      <c r="AQ494" s="6"/>
      <c r="AS494" s="6">
        <v>22</v>
      </c>
      <c r="AT494" s="6">
        <v>24</v>
      </c>
      <c r="AU494" s="7">
        <f t="shared" ref="AU494" si="563">AS494-AT494</f>
        <v>-2</v>
      </c>
      <c r="AV494" s="4" t="s">
        <v>1127</v>
      </c>
      <c r="AW494" s="6">
        <v>18</v>
      </c>
      <c r="AX494" s="6">
        <v>22</v>
      </c>
      <c r="AY494" s="6"/>
      <c r="AZ494" s="6"/>
      <c r="BA494" s="6"/>
      <c r="BB494" s="6"/>
      <c r="BC494" s="4" t="s">
        <v>1035</v>
      </c>
      <c r="BD494" s="6"/>
      <c r="BE494" s="6"/>
      <c r="BF494" s="7"/>
      <c r="BJ494" s="50"/>
      <c r="BL494" s="7"/>
      <c r="BN494" s="50"/>
      <c r="BP494" s="50"/>
      <c r="BR494" s="50"/>
      <c r="BT494" s="50"/>
      <c r="BV494" s="50"/>
    </row>
    <row r="495" spans="1:74" x14ac:dyDescent="0.25">
      <c r="A495" s="3"/>
      <c r="B495" s="3" t="s">
        <v>296</v>
      </c>
      <c r="C495" s="9" t="s">
        <v>688</v>
      </c>
      <c r="D495" s="39">
        <v>45983</v>
      </c>
      <c r="E495" s="3">
        <v>26</v>
      </c>
      <c r="F495" s="3" t="s">
        <v>1198</v>
      </c>
      <c r="H495" s="6">
        <v>19</v>
      </c>
      <c r="I495" s="7">
        <v>1</v>
      </c>
      <c r="J495" s="6">
        <v>21</v>
      </c>
      <c r="K495" s="7">
        <v>1</v>
      </c>
      <c r="L495" s="6">
        <v>14</v>
      </c>
      <c r="M495" s="7">
        <v>0</v>
      </c>
      <c r="N495" s="6">
        <v>10</v>
      </c>
      <c r="O495" s="7">
        <v>-1</v>
      </c>
      <c r="P495" s="6">
        <v>30</v>
      </c>
      <c r="Q495" s="7">
        <v>0</v>
      </c>
      <c r="R495" s="6"/>
      <c r="T495" s="6"/>
      <c r="V495" s="117">
        <f t="shared" si="512"/>
        <v>-2</v>
      </c>
      <c r="W495" s="7">
        <v>-2</v>
      </c>
      <c r="X495" s="8">
        <f t="shared" si="557"/>
        <v>9</v>
      </c>
      <c r="Y495" s="3" t="s">
        <v>842</v>
      </c>
      <c r="AA495" s="119" t="str">
        <f t="shared" si="558"/>
        <v>Reform</v>
      </c>
      <c r="AC495" s="6"/>
      <c r="AD495" s="6">
        <v>19</v>
      </c>
      <c r="AE495" s="6">
        <v>41</v>
      </c>
      <c r="AF495" s="7">
        <f t="shared" si="559"/>
        <v>-22</v>
      </c>
      <c r="AG495" s="6">
        <v>17</v>
      </c>
      <c r="AH495" s="6">
        <v>68</v>
      </c>
      <c r="AI495" s="7">
        <f t="shared" si="560"/>
        <v>-51</v>
      </c>
      <c r="AJ495" s="6">
        <v>17</v>
      </c>
      <c r="AK495" s="6">
        <v>31</v>
      </c>
      <c r="AL495" s="7">
        <f t="shared" si="561"/>
        <v>-14</v>
      </c>
      <c r="AM495" s="6">
        <v>33</v>
      </c>
      <c r="AN495" s="6">
        <v>42</v>
      </c>
      <c r="AO495" s="7">
        <f t="shared" si="562"/>
        <v>-9</v>
      </c>
      <c r="AP495" s="6"/>
      <c r="AQ495" s="6"/>
      <c r="AS495" s="6"/>
      <c r="AT495" s="6"/>
      <c r="AV495" s="4" t="s">
        <v>1211</v>
      </c>
      <c r="AW495" s="6">
        <v>13</v>
      </c>
      <c r="AX495" s="6">
        <v>19</v>
      </c>
      <c r="AY495" s="6"/>
      <c r="AZ495" s="6"/>
      <c r="BA495" s="6"/>
      <c r="BB495" s="6">
        <v>25</v>
      </c>
      <c r="BC495" s="4" t="s">
        <v>1303</v>
      </c>
      <c r="BD495" s="6"/>
      <c r="BE495" s="6"/>
      <c r="BF495" s="7"/>
      <c r="BJ495" s="50"/>
      <c r="BL495" s="7"/>
      <c r="BN495" s="50"/>
      <c r="BP495" s="50"/>
      <c r="BR495" s="50"/>
      <c r="BT495" s="50"/>
      <c r="BV495" s="50"/>
    </row>
    <row r="496" spans="1:74" x14ac:dyDescent="0.25">
      <c r="A496" s="3"/>
      <c r="B496" s="3" t="s">
        <v>296</v>
      </c>
      <c r="C496" s="9" t="s">
        <v>688</v>
      </c>
      <c r="D496" s="39">
        <v>45983</v>
      </c>
      <c r="E496" s="3">
        <v>27</v>
      </c>
      <c r="F496" s="3" t="s">
        <v>821</v>
      </c>
      <c r="H496" s="6"/>
      <c r="J496" s="6"/>
      <c r="L496" s="6"/>
      <c r="N496" s="6"/>
      <c r="P496" s="6"/>
      <c r="R496" s="6"/>
      <c r="T496" s="6"/>
      <c r="V496" s="6"/>
      <c r="Y496" s="3" t="s">
        <v>842</v>
      </c>
      <c r="AC496" s="6"/>
      <c r="AD496" s="6"/>
      <c r="AE496" s="6"/>
      <c r="AG496" s="6"/>
      <c r="AH496" s="6"/>
      <c r="AJ496" s="6"/>
      <c r="AK496" s="6"/>
      <c r="AM496" s="6"/>
      <c r="AN496" s="6"/>
      <c r="AP496" s="6"/>
      <c r="AQ496" s="6"/>
      <c r="AS496" s="6"/>
      <c r="AT496" s="6"/>
      <c r="AV496" s="4"/>
      <c r="AW496" s="6"/>
      <c r="AX496" s="6"/>
      <c r="AY496" s="6"/>
      <c r="AZ496" s="6"/>
      <c r="BA496" s="6"/>
      <c r="BB496" s="6"/>
      <c r="BC496" s="4"/>
      <c r="BD496" s="6">
        <v>13</v>
      </c>
      <c r="BE496" s="6">
        <v>69</v>
      </c>
      <c r="BF496" s="7">
        <f>BD496-BE496</f>
        <v>-56</v>
      </c>
      <c r="BG496" s="4" t="s">
        <v>871</v>
      </c>
      <c r="BJ496" s="50"/>
      <c r="BL496" s="7"/>
      <c r="BN496" s="50"/>
      <c r="BP496" s="50"/>
      <c r="BR496" s="50"/>
      <c r="BT496" s="50"/>
      <c r="BV496" s="50"/>
    </row>
    <row r="497" spans="1:76" x14ac:dyDescent="0.25">
      <c r="A497" s="3"/>
      <c r="B497" s="3" t="s">
        <v>296</v>
      </c>
      <c r="C497" s="9" t="s">
        <v>625</v>
      </c>
      <c r="D497" s="39">
        <v>45984</v>
      </c>
      <c r="E497" s="3">
        <v>25</v>
      </c>
      <c r="F497" s="3" t="s">
        <v>821</v>
      </c>
      <c r="G497" s="2" t="s">
        <v>1119</v>
      </c>
      <c r="H497" s="6">
        <v>18</v>
      </c>
      <c r="I497" s="7">
        <v>1</v>
      </c>
      <c r="J497" s="6">
        <v>19</v>
      </c>
      <c r="K497" s="7">
        <v>0</v>
      </c>
      <c r="L497" s="6">
        <v>15</v>
      </c>
      <c r="M497" s="7">
        <v>2</v>
      </c>
      <c r="N497" s="6">
        <v>16</v>
      </c>
      <c r="O497" s="7">
        <v>-1</v>
      </c>
      <c r="P497" s="6">
        <v>25</v>
      </c>
      <c r="Q497" s="7">
        <v>-2</v>
      </c>
      <c r="R497" s="6"/>
      <c r="T497" s="6"/>
      <c r="V497" s="117">
        <f t="shared" si="512"/>
        <v>-1</v>
      </c>
      <c r="W497" s="7">
        <v>1</v>
      </c>
      <c r="X497" s="8">
        <f t="shared" ref="X497:X504" si="564">P497-J497</f>
        <v>6</v>
      </c>
      <c r="Y497" s="3" t="s">
        <v>842</v>
      </c>
      <c r="AA497" s="119" t="str">
        <f t="shared" ref="AA497:AA504" si="565">IF((H497=MAX(H497,J497,L497,N497,P497))+(J497=MAX(H497,J497,L497,N497,P497))+(L497=MAX(H497,J497,L497,N497,P497))+(N497=MAX(H497,J497,L497,N497,P497))+(P497=MAX(H497,J497,L497,N497,P497))&gt;1,"",IF(H497=MAX(H497,J497,L497,N497,P497),H$1,IF(J497=MAX(H497,J497,L497,N497,P497),J$1,IF(L497=MAX(H497,J497,L497,N497,P497),L$1,IF(N497=MAX(H497,J497,L497,N497,P497),N$1,P$1)))))</f>
        <v>Reform</v>
      </c>
      <c r="AC497" s="6"/>
      <c r="AD497" s="6"/>
      <c r="AE497" s="6"/>
      <c r="AG497" s="6"/>
      <c r="AH497" s="6"/>
      <c r="AJ497" s="6"/>
      <c r="AK497" s="6"/>
      <c r="AM497" s="6"/>
      <c r="AN497" s="6"/>
      <c r="AP497" s="6"/>
      <c r="AQ497" s="6"/>
      <c r="AS497" s="6"/>
      <c r="AT497" s="6"/>
      <c r="AV497" s="4"/>
      <c r="AW497" s="6"/>
      <c r="AX497" s="6"/>
      <c r="AY497" s="6"/>
      <c r="AZ497" s="6"/>
      <c r="BA497" s="6"/>
      <c r="BB497" s="6"/>
      <c r="BC497" s="4"/>
      <c r="BD497" s="6"/>
      <c r="BE497" s="6"/>
      <c r="BF497" s="7"/>
      <c r="BJ497" s="50"/>
      <c r="BL497" s="7"/>
      <c r="BN497" s="50"/>
      <c r="BP497" s="50"/>
      <c r="BR497" s="50"/>
      <c r="BT497" s="50"/>
      <c r="BV497" s="50"/>
    </row>
    <row r="498" spans="1:76" x14ac:dyDescent="0.25">
      <c r="A498" s="3"/>
      <c r="B498" s="3" t="s">
        <v>296</v>
      </c>
      <c r="C498" s="9" t="s">
        <v>323</v>
      </c>
      <c r="D498" s="39">
        <v>45987</v>
      </c>
      <c r="E498" s="3">
        <v>27</v>
      </c>
      <c r="F498" s="3" t="s">
        <v>1263</v>
      </c>
      <c r="H498" s="6">
        <v>18</v>
      </c>
      <c r="I498" s="7">
        <v>1</v>
      </c>
      <c r="J498" s="6">
        <v>15</v>
      </c>
      <c r="K498" s="7">
        <v>-1</v>
      </c>
      <c r="L498" s="6">
        <v>12</v>
      </c>
      <c r="M498" s="7">
        <v>1</v>
      </c>
      <c r="N498" s="6">
        <v>17</v>
      </c>
      <c r="O498" s="7">
        <v>-1</v>
      </c>
      <c r="P498" s="6">
        <v>31</v>
      </c>
      <c r="Q498" s="7">
        <v>-1</v>
      </c>
      <c r="R498" s="6"/>
      <c r="T498" s="6"/>
      <c r="V498" s="117">
        <f t="shared" si="512"/>
        <v>3</v>
      </c>
      <c r="W498" s="7">
        <v>2</v>
      </c>
      <c r="X498" s="8">
        <f t="shared" si="564"/>
        <v>16</v>
      </c>
      <c r="Y498" s="3" t="s">
        <v>842</v>
      </c>
      <c r="AA498" s="119" t="str">
        <f t="shared" si="565"/>
        <v>Reform</v>
      </c>
      <c r="AC498" s="6"/>
      <c r="AD498" s="6"/>
      <c r="AE498" s="6"/>
      <c r="AG498" s="6"/>
      <c r="AH498" s="6"/>
      <c r="AJ498" s="6"/>
      <c r="AK498" s="6"/>
      <c r="AM498" s="6"/>
      <c r="AN498" s="6"/>
      <c r="AP498" s="6"/>
      <c r="AQ498" s="6"/>
      <c r="AS498" s="6"/>
      <c r="AT498" s="6"/>
      <c r="AV498" s="4"/>
      <c r="AW498" s="6"/>
      <c r="AX498" s="6"/>
      <c r="AY498" s="6"/>
      <c r="AZ498" s="6"/>
      <c r="BA498" s="6"/>
      <c r="BB498" s="6"/>
      <c r="BC498" s="4"/>
      <c r="BD498" s="6"/>
      <c r="BE498" s="6"/>
      <c r="BF498" s="7"/>
      <c r="BJ498" s="50"/>
      <c r="BL498" s="7"/>
      <c r="BN498" s="50"/>
      <c r="BP498" s="50"/>
      <c r="BR498" s="50"/>
      <c r="BT498" s="50"/>
      <c r="BV498" s="50"/>
    </row>
    <row r="499" spans="1:76" x14ac:dyDescent="0.25">
      <c r="A499" s="3"/>
      <c r="B499" s="3" t="s">
        <v>296</v>
      </c>
      <c r="C499" s="9" t="s">
        <v>558</v>
      </c>
      <c r="D499" s="39">
        <v>45987</v>
      </c>
      <c r="E499" s="3">
        <v>28</v>
      </c>
      <c r="F499" s="3" t="s">
        <v>1019</v>
      </c>
      <c r="G499" s="2" t="s">
        <v>202</v>
      </c>
      <c r="H499" s="6">
        <v>20</v>
      </c>
      <c r="I499" s="7">
        <v>3</v>
      </c>
      <c r="J499" s="6">
        <v>22</v>
      </c>
      <c r="K499" s="7">
        <v>2</v>
      </c>
      <c r="L499" s="6">
        <v>12</v>
      </c>
      <c r="M499" s="7">
        <v>-1</v>
      </c>
      <c r="N499" s="6">
        <v>12</v>
      </c>
      <c r="O499" s="7">
        <v>5</v>
      </c>
      <c r="P499" s="6">
        <v>30</v>
      </c>
      <c r="Q499" s="7">
        <v>-5</v>
      </c>
      <c r="R499" s="6"/>
      <c r="T499" s="6"/>
      <c r="V499" s="117">
        <f t="shared" ref="V499" si="566">H499-J499</f>
        <v>-2</v>
      </c>
      <c r="W499" s="7">
        <v>1</v>
      </c>
      <c r="X499" s="8">
        <f t="shared" si="564"/>
        <v>8</v>
      </c>
      <c r="Y499" s="3" t="s">
        <v>842</v>
      </c>
      <c r="AA499" s="119" t="str">
        <f t="shared" si="565"/>
        <v>Reform</v>
      </c>
      <c r="AC499" s="6"/>
      <c r="AD499" s="6">
        <v>27</v>
      </c>
      <c r="AE499" s="6">
        <v>30</v>
      </c>
      <c r="AF499" s="7">
        <f>AD499-AE499</f>
        <v>-3</v>
      </c>
      <c r="AG499" s="6">
        <v>18</v>
      </c>
      <c r="AH499" s="6">
        <v>63</v>
      </c>
      <c r="AI499" s="7">
        <f>AG499-AH499</f>
        <v>-45</v>
      </c>
      <c r="AJ499" s="6">
        <v>21</v>
      </c>
      <c r="AK499" s="6">
        <v>26</v>
      </c>
      <c r="AL499" s="7">
        <f>AJ499-AK499</f>
        <v>-5</v>
      </c>
      <c r="AM499" s="6">
        <v>33</v>
      </c>
      <c r="AN499" s="6">
        <v>39</v>
      </c>
      <c r="AO499" s="7">
        <v>-5</v>
      </c>
      <c r="AP499" s="6"/>
      <c r="AQ499" s="6"/>
      <c r="AS499" s="6">
        <v>22</v>
      </c>
      <c r="AT499" s="6">
        <v>23</v>
      </c>
      <c r="AU499" s="7">
        <f>AS499-AT499</f>
        <v>-1</v>
      </c>
      <c r="AV499" s="4" t="s">
        <v>1087</v>
      </c>
      <c r="AW499" s="6"/>
      <c r="AX499" s="6"/>
      <c r="AY499" s="6"/>
      <c r="AZ499" s="6"/>
      <c r="BA499" s="6"/>
      <c r="BB499" s="6"/>
      <c r="BC499" s="4"/>
      <c r="BD499" s="6"/>
      <c r="BE499" s="6"/>
      <c r="BF499" s="7"/>
      <c r="BJ499" s="50"/>
      <c r="BL499" s="7"/>
      <c r="BN499" s="50"/>
      <c r="BP499" s="50"/>
      <c r="BR499" s="50"/>
      <c r="BT499" s="50"/>
      <c r="BV499" s="50"/>
    </row>
    <row r="500" spans="1:76" x14ac:dyDescent="0.25">
      <c r="A500" s="3"/>
      <c r="B500" s="3" t="s">
        <v>296</v>
      </c>
      <c r="C500" s="9" t="s">
        <v>681</v>
      </c>
      <c r="D500" s="39">
        <v>45987</v>
      </c>
      <c r="E500" s="3">
        <v>30</v>
      </c>
      <c r="F500" s="3" t="s">
        <v>903</v>
      </c>
      <c r="G500" s="2" t="s">
        <v>138</v>
      </c>
      <c r="H500" s="6">
        <v>17</v>
      </c>
      <c r="I500" s="7">
        <v>0</v>
      </c>
      <c r="J500" s="6">
        <v>21</v>
      </c>
      <c r="K500" s="7">
        <v>2</v>
      </c>
      <c r="L500" s="6">
        <v>11</v>
      </c>
      <c r="M500" s="7">
        <v>-2</v>
      </c>
      <c r="N500" s="6">
        <v>13</v>
      </c>
      <c r="O500" s="7">
        <v>1</v>
      </c>
      <c r="P500" s="6">
        <v>31</v>
      </c>
      <c r="Q500" s="7">
        <v>-1</v>
      </c>
      <c r="R500" s="6"/>
      <c r="T500" s="6"/>
      <c r="V500" s="117">
        <f t="shared" si="512"/>
        <v>-4</v>
      </c>
      <c r="W500" s="7">
        <v>-2</v>
      </c>
      <c r="X500" s="8">
        <f t="shared" si="564"/>
        <v>10</v>
      </c>
      <c r="Y500" s="3" t="s">
        <v>842</v>
      </c>
      <c r="AA500" s="119" t="str">
        <f t="shared" si="565"/>
        <v>Reform</v>
      </c>
      <c r="AC500" s="6"/>
      <c r="AD500" s="6">
        <v>24</v>
      </c>
      <c r="AE500" s="6">
        <v>37</v>
      </c>
      <c r="AF500" s="7">
        <v>-14</v>
      </c>
      <c r="AG500" s="6">
        <v>18</v>
      </c>
      <c r="AH500" s="6">
        <v>62</v>
      </c>
      <c r="AI500" s="7">
        <v>-45</v>
      </c>
      <c r="AJ500" s="6">
        <v>22</v>
      </c>
      <c r="AK500" s="6">
        <v>25</v>
      </c>
      <c r="AL500" s="7">
        <f t="shared" ref="AL500" si="567">AJ500-AK500</f>
        <v>-3</v>
      </c>
      <c r="AM500" s="6">
        <v>31</v>
      </c>
      <c r="AN500" s="6">
        <v>45</v>
      </c>
      <c r="AO500" s="7">
        <f t="shared" ref="AO500" si="568">AM500-AN500</f>
        <v>-14</v>
      </c>
      <c r="AP500" s="6"/>
      <c r="AQ500" s="6"/>
      <c r="AS500" s="6">
        <v>22</v>
      </c>
      <c r="AT500" s="6">
        <v>22</v>
      </c>
      <c r="AU500" s="7">
        <v>-1</v>
      </c>
      <c r="AV500" s="4" t="s">
        <v>1127</v>
      </c>
      <c r="AW500" s="6">
        <v>19</v>
      </c>
      <c r="AX500" s="6">
        <v>21</v>
      </c>
      <c r="AY500" s="6"/>
      <c r="AZ500" s="6"/>
      <c r="BA500" s="6"/>
      <c r="BB500" s="6"/>
      <c r="BC500" s="4" t="s">
        <v>1035</v>
      </c>
      <c r="BD500" s="6"/>
      <c r="BE500" s="6"/>
      <c r="BF500" s="7"/>
      <c r="BJ500" s="50"/>
      <c r="BL500" s="7"/>
      <c r="BN500" s="50"/>
      <c r="BP500" s="50"/>
      <c r="BR500" s="50"/>
      <c r="BT500" s="50"/>
      <c r="BV500" s="50"/>
    </row>
    <row r="501" spans="1:76" x14ac:dyDescent="0.25">
      <c r="A501" s="3"/>
      <c r="B501" s="3" t="s">
        <v>296</v>
      </c>
      <c r="C501" s="9" t="s">
        <v>681</v>
      </c>
      <c r="D501" s="39">
        <v>45987</v>
      </c>
      <c r="E501" s="3">
        <v>1</v>
      </c>
      <c r="F501" s="3" t="s">
        <v>1121</v>
      </c>
      <c r="H501" s="6">
        <v>18</v>
      </c>
      <c r="I501" s="7">
        <v>-2</v>
      </c>
      <c r="J501" s="6">
        <v>20</v>
      </c>
      <c r="K501" s="7">
        <v>0</v>
      </c>
      <c r="L501" s="6">
        <v>13</v>
      </c>
      <c r="M501" s="7">
        <v>0</v>
      </c>
      <c r="N501" s="6">
        <v>12</v>
      </c>
      <c r="O501" s="7">
        <v>2</v>
      </c>
      <c r="P501" s="6">
        <v>29</v>
      </c>
      <c r="Q501" s="7">
        <v>1</v>
      </c>
      <c r="R501" s="6"/>
      <c r="T501" s="6"/>
      <c r="V501" s="86">
        <f t="shared" si="512"/>
        <v>-2</v>
      </c>
      <c r="W501" s="7">
        <v>-2</v>
      </c>
      <c r="X501" s="8">
        <f t="shared" si="564"/>
        <v>9</v>
      </c>
      <c r="Y501" s="3" t="s">
        <v>842</v>
      </c>
      <c r="AA501" s="119" t="str">
        <f t="shared" si="565"/>
        <v>Reform</v>
      </c>
      <c r="AC501" s="6"/>
      <c r="AD501" s="6">
        <v>22</v>
      </c>
      <c r="AE501" s="6">
        <v>37</v>
      </c>
      <c r="AF501" s="7">
        <v>-16</v>
      </c>
      <c r="AG501" s="6">
        <v>18</v>
      </c>
      <c r="AH501" s="6">
        <v>63</v>
      </c>
      <c r="AI501" s="7">
        <f>AG501-AH501</f>
        <v>-45</v>
      </c>
      <c r="AJ501" s="6">
        <v>18</v>
      </c>
      <c r="AK501" s="6">
        <v>31</v>
      </c>
      <c r="AL501" s="7">
        <f>AJ501-AK501</f>
        <v>-13</v>
      </c>
      <c r="AM501" s="6">
        <v>31</v>
      </c>
      <c r="AN501" s="6">
        <v>47</v>
      </c>
      <c r="AO501" s="6">
        <f>AM501-AN501</f>
        <v>-16</v>
      </c>
      <c r="AP501" s="6"/>
      <c r="AQ501" s="6"/>
      <c r="AS501" s="6">
        <v>14</v>
      </c>
      <c r="AT501" s="6">
        <v>26</v>
      </c>
      <c r="AU501" s="7">
        <f>AS501-AT501</f>
        <v>-12</v>
      </c>
      <c r="AV501" s="4" t="s">
        <v>1245</v>
      </c>
      <c r="AW501" s="6"/>
      <c r="AX501" s="6"/>
      <c r="AY501" s="6"/>
      <c r="AZ501" s="6"/>
      <c r="BA501" s="6"/>
      <c r="BB501" s="6"/>
      <c r="BC501" s="4"/>
      <c r="BD501" s="6"/>
      <c r="BE501" s="6"/>
      <c r="BF501" s="7"/>
      <c r="BJ501" s="50"/>
      <c r="BL501" s="7"/>
      <c r="BN501" s="50"/>
      <c r="BP501" s="50"/>
      <c r="BR501" s="50"/>
      <c r="BT501" s="50"/>
      <c r="BV501" s="50"/>
    </row>
    <row r="502" spans="1:76" x14ac:dyDescent="0.25">
      <c r="A502" s="3"/>
      <c r="B502" s="3" t="s">
        <v>296</v>
      </c>
      <c r="C502" s="9" t="s">
        <v>1776</v>
      </c>
      <c r="D502" s="39">
        <v>45988</v>
      </c>
      <c r="E502" s="54">
        <v>46026</v>
      </c>
      <c r="F502" s="3" t="s">
        <v>1198</v>
      </c>
      <c r="H502" s="6">
        <v>21</v>
      </c>
      <c r="I502" s="7">
        <v>2</v>
      </c>
      <c r="J502" s="6">
        <v>20</v>
      </c>
      <c r="K502" s="7">
        <v>-1</v>
      </c>
      <c r="L502" s="6">
        <v>11</v>
      </c>
      <c r="M502" s="7">
        <v>-4</v>
      </c>
      <c r="N502" s="6">
        <v>12</v>
      </c>
      <c r="O502" s="7">
        <v>4</v>
      </c>
      <c r="P502" s="6">
        <v>31</v>
      </c>
      <c r="Q502" s="7">
        <v>0</v>
      </c>
      <c r="R502" s="6"/>
      <c r="T502" s="6"/>
      <c r="V502" s="86">
        <f>H502-J502</f>
        <v>1</v>
      </c>
      <c r="W502" s="7">
        <v>3</v>
      </c>
      <c r="X502" s="8">
        <f t="shared" si="564"/>
        <v>11</v>
      </c>
      <c r="Y502" s="3" t="s">
        <v>842</v>
      </c>
      <c r="AA502" s="119" t="str">
        <f t="shared" si="565"/>
        <v>Reform</v>
      </c>
      <c r="AB502" s="3" t="s">
        <v>1152</v>
      </c>
      <c r="AC502" s="6"/>
      <c r="AD502" s="6"/>
      <c r="AE502" s="6"/>
      <c r="AG502" s="6"/>
      <c r="AH502" s="6"/>
      <c r="AJ502" s="6"/>
      <c r="AK502" s="6"/>
      <c r="AM502" s="6"/>
      <c r="AN502" s="6"/>
      <c r="AO502" s="6"/>
      <c r="AP502" s="6"/>
      <c r="AQ502" s="6"/>
      <c r="AS502" s="6"/>
      <c r="AT502" s="6"/>
      <c r="AV502" s="4"/>
      <c r="AW502" s="6"/>
      <c r="AX502" s="6"/>
      <c r="AY502" s="6"/>
      <c r="AZ502" s="6"/>
      <c r="BA502" s="6"/>
      <c r="BB502" s="6"/>
      <c r="BC502" s="4"/>
      <c r="BD502" s="6"/>
      <c r="BE502" s="6"/>
      <c r="BF502" s="7"/>
      <c r="BI502">
        <v>70</v>
      </c>
      <c r="BJ502" s="50">
        <f>BI502-BI384</f>
        <v>29</v>
      </c>
      <c r="BK502">
        <v>85</v>
      </c>
      <c r="BL502" s="50">
        <f>BK502-BK384</f>
        <v>-5</v>
      </c>
      <c r="BM502">
        <v>35</v>
      </c>
      <c r="BN502" s="50">
        <f>BM502-BM384</f>
        <v>-34</v>
      </c>
      <c r="BO502">
        <v>9</v>
      </c>
      <c r="BP502" s="50">
        <f>BO502-BO384</f>
        <v>3</v>
      </c>
      <c r="BQ502">
        <v>381</v>
      </c>
      <c r="BR502" s="50">
        <f>BQ502-BQ384</f>
        <v>8</v>
      </c>
      <c r="BS502">
        <v>40</v>
      </c>
      <c r="BT502" s="50">
        <f>BS502-BS384</f>
        <v>6</v>
      </c>
      <c r="BU502">
        <v>5</v>
      </c>
      <c r="BV502" s="50">
        <f>BU502-BU384</f>
        <v>1</v>
      </c>
    </row>
    <row r="503" spans="1:76" x14ac:dyDescent="0.25">
      <c r="A503" s="3"/>
      <c r="B503" s="3" t="s">
        <v>296</v>
      </c>
      <c r="C503" s="9" t="s">
        <v>677</v>
      </c>
      <c r="D503" s="39">
        <v>45989</v>
      </c>
      <c r="E503" s="3">
        <v>2</v>
      </c>
      <c r="F503" s="3" t="s">
        <v>1725</v>
      </c>
      <c r="G503" s="2" t="s">
        <v>1726</v>
      </c>
      <c r="H503" s="6">
        <v>20</v>
      </c>
      <c r="I503" s="7">
        <v>1</v>
      </c>
      <c r="J503" s="6">
        <v>19</v>
      </c>
      <c r="K503" s="7">
        <v>2</v>
      </c>
      <c r="L503" s="6">
        <v>15</v>
      </c>
      <c r="M503" s="7">
        <v>2</v>
      </c>
      <c r="N503" s="6">
        <v>12</v>
      </c>
      <c r="O503" s="7">
        <v>-1</v>
      </c>
      <c r="P503" s="6">
        <v>31</v>
      </c>
      <c r="Q503" s="7">
        <v>-1</v>
      </c>
      <c r="R503" s="6"/>
      <c r="T503" s="6"/>
      <c r="V503" s="86">
        <f>H503-J503</f>
        <v>1</v>
      </c>
      <c r="W503" s="7">
        <v>-1</v>
      </c>
      <c r="X503" s="8">
        <f t="shared" si="564"/>
        <v>12</v>
      </c>
      <c r="Y503" s="3" t="s">
        <v>842</v>
      </c>
      <c r="AA503" s="119" t="str">
        <f t="shared" si="565"/>
        <v>Reform</v>
      </c>
      <c r="AC503" s="6"/>
      <c r="AD503" s="6">
        <v>28</v>
      </c>
      <c r="AE503" s="6">
        <v>36</v>
      </c>
      <c r="AF503" s="7">
        <f>AD503-AE503</f>
        <v>-8</v>
      </c>
      <c r="AG503" s="6">
        <v>18</v>
      </c>
      <c r="AH503" s="6">
        <v>66</v>
      </c>
      <c r="AI503" s="7">
        <v>-47</v>
      </c>
      <c r="AJ503" s="6">
        <v>23</v>
      </c>
      <c r="AK503" s="6">
        <v>28</v>
      </c>
      <c r="AL503" s="7">
        <f>AJ503-AK503</f>
        <v>-5</v>
      </c>
      <c r="AM503" s="6">
        <v>35</v>
      </c>
      <c r="AN503" s="6">
        <v>47</v>
      </c>
      <c r="AO503" s="7">
        <f>AM503-AN503</f>
        <v>-12</v>
      </c>
      <c r="AP503" s="6"/>
      <c r="AQ503" s="6"/>
      <c r="AS503" s="6">
        <v>19</v>
      </c>
      <c r="AT503" s="6">
        <v>24</v>
      </c>
      <c r="AU503" s="7">
        <f>AS503-AT503</f>
        <v>-5</v>
      </c>
      <c r="AV503" s="4" t="s">
        <v>1727</v>
      </c>
      <c r="AW503" s="6">
        <v>41</v>
      </c>
      <c r="AX503" s="6">
        <v>32</v>
      </c>
      <c r="AY503" s="6"/>
      <c r="AZ503" s="6"/>
      <c r="BA503" s="6"/>
      <c r="BB503" s="6"/>
      <c r="BC503" s="4" t="s">
        <v>1728</v>
      </c>
      <c r="BD503" s="6"/>
      <c r="BE503" s="6"/>
      <c r="BF503" s="7"/>
      <c r="BJ503" s="50"/>
      <c r="BL503" s="7"/>
      <c r="BN503" s="50"/>
      <c r="BP503" s="50"/>
      <c r="BR503" s="50"/>
      <c r="BT503" s="50"/>
      <c r="BV503" s="50"/>
    </row>
    <row r="504" spans="1:76" x14ac:dyDescent="0.25">
      <c r="A504" s="3"/>
      <c r="B504" s="3" t="s">
        <v>296</v>
      </c>
      <c r="C504" s="9" t="s">
        <v>721</v>
      </c>
      <c r="D504" s="39">
        <v>45989</v>
      </c>
      <c r="E504" s="3">
        <v>3</v>
      </c>
      <c r="F504" s="3" t="s">
        <v>1198</v>
      </c>
      <c r="H504" s="6">
        <v>21</v>
      </c>
      <c r="I504" s="7">
        <v>2</v>
      </c>
      <c r="J504" s="6">
        <v>21</v>
      </c>
      <c r="K504" s="7">
        <v>0</v>
      </c>
      <c r="L504" s="6">
        <v>13</v>
      </c>
      <c r="M504" s="7">
        <v>-1</v>
      </c>
      <c r="N504" s="6">
        <v>11</v>
      </c>
      <c r="O504" s="7">
        <v>1</v>
      </c>
      <c r="P504" s="6">
        <v>30</v>
      </c>
      <c r="Q504" s="7">
        <v>0</v>
      </c>
      <c r="R504" s="6"/>
      <c r="T504" s="6"/>
      <c r="V504" s="86">
        <f>H504-J504</f>
        <v>0</v>
      </c>
      <c r="W504" s="7">
        <v>2</v>
      </c>
      <c r="X504" s="8">
        <f t="shared" si="564"/>
        <v>9</v>
      </c>
      <c r="Y504" s="3" t="s">
        <v>842</v>
      </c>
      <c r="AA504" s="119" t="str">
        <f t="shared" si="565"/>
        <v>Reform</v>
      </c>
      <c r="AC504" s="6"/>
      <c r="AD504" s="6">
        <v>26</v>
      </c>
      <c r="AE504" s="6">
        <v>41</v>
      </c>
      <c r="AF504" s="7">
        <f t="shared" ref="AF504:AF506" si="569">AD504-AE504</f>
        <v>-15</v>
      </c>
      <c r="AG504" s="6">
        <v>18</v>
      </c>
      <c r="AH504" s="6">
        <v>66</v>
      </c>
      <c r="AI504" s="7">
        <v>-47</v>
      </c>
      <c r="AJ504" s="6">
        <v>22</v>
      </c>
      <c r="AK504" s="6">
        <v>30</v>
      </c>
      <c r="AL504" s="7">
        <f t="shared" ref="AL504:AL506" si="570">AJ504-AK504</f>
        <v>-8</v>
      </c>
      <c r="AM504" s="6">
        <v>32</v>
      </c>
      <c r="AN504" s="6">
        <v>43</v>
      </c>
      <c r="AO504" s="7">
        <f t="shared" ref="AO504" si="571">AM504-AN504</f>
        <v>-11</v>
      </c>
      <c r="AP504" s="6"/>
      <c r="AQ504" s="6"/>
      <c r="AS504" s="6"/>
      <c r="AT504" s="6"/>
      <c r="AV504" s="4" t="s">
        <v>1211</v>
      </c>
      <c r="AW504" s="6">
        <v>16</v>
      </c>
      <c r="AX504" s="6">
        <v>23</v>
      </c>
      <c r="AY504" s="6"/>
      <c r="AZ504" s="6"/>
      <c r="BA504" s="6"/>
      <c r="BB504" s="6">
        <v>24</v>
      </c>
      <c r="BC504" s="4" t="s">
        <v>1303</v>
      </c>
      <c r="BD504" s="6"/>
      <c r="BE504" s="6"/>
      <c r="BF504" s="7"/>
      <c r="BJ504" s="50"/>
      <c r="BL504" s="7"/>
      <c r="BN504" s="50"/>
      <c r="BP504" s="50"/>
      <c r="BR504" s="50"/>
      <c r="BT504" s="50"/>
      <c r="BV504" s="50"/>
    </row>
    <row r="505" spans="1:76" x14ac:dyDescent="0.25">
      <c r="A505" s="3"/>
      <c r="B505" s="3" t="s">
        <v>296</v>
      </c>
      <c r="C505" s="9" t="s">
        <v>424</v>
      </c>
      <c r="D505" s="39">
        <v>45989</v>
      </c>
      <c r="E505" s="3">
        <v>12</v>
      </c>
      <c r="F505" s="3" t="s">
        <v>1132</v>
      </c>
      <c r="H505" s="6"/>
      <c r="J505" s="6"/>
      <c r="L505" s="6"/>
      <c r="N505" s="6"/>
      <c r="P505" s="6"/>
      <c r="R505" s="6"/>
      <c r="T505" s="6"/>
      <c r="V505" s="6"/>
      <c r="Y505" s="3" t="s">
        <v>842</v>
      </c>
      <c r="AC505" s="6"/>
      <c r="AD505" s="6">
        <v>23</v>
      </c>
      <c r="AE505" s="6">
        <v>42</v>
      </c>
      <c r="AF505" s="7">
        <f>AD505-AE505</f>
        <v>-19</v>
      </c>
      <c r="AG505" s="6">
        <v>17</v>
      </c>
      <c r="AH505" s="6">
        <v>61</v>
      </c>
      <c r="AI505" s="7">
        <f>AG505-AH505</f>
        <v>-44</v>
      </c>
      <c r="AJ505" s="6">
        <v>24</v>
      </c>
      <c r="AK505" s="6">
        <v>32</v>
      </c>
      <c r="AL505" s="7">
        <f>AJ505-AK505</f>
        <v>-8</v>
      </c>
      <c r="AM505" s="6">
        <v>29</v>
      </c>
      <c r="AN505" s="6">
        <v>50</v>
      </c>
      <c r="AO505" s="7">
        <f>AM505-AN505</f>
        <v>-21</v>
      </c>
      <c r="AP505" s="6"/>
      <c r="AQ505" s="6"/>
      <c r="AS505" s="6">
        <v>20</v>
      </c>
      <c r="AT505" s="6">
        <v>33</v>
      </c>
      <c r="AU505" s="7">
        <f>AS505-AT505</f>
        <v>-13</v>
      </c>
      <c r="AV505" s="4" t="s">
        <v>1749</v>
      </c>
      <c r="AW505" s="6">
        <v>26</v>
      </c>
      <c r="AX505" s="6">
        <v>25</v>
      </c>
      <c r="AY505" s="6"/>
      <c r="AZ505" s="6"/>
      <c r="BA505" s="6"/>
      <c r="BB505" s="6"/>
      <c r="BC505" s="4" t="s">
        <v>1186</v>
      </c>
      <c r="BD505" s="6"/>
      <c r="BE505" s="6"/>
      <c r="BF505" s="7"/>
      <c r="BJ505" s="50"/>
      <c r="BL505" s="7"/>
      <c r="BN505" s="50"/>
      <c r="BP505" s="50"/>
      <c r="BR505" s="50"/>
      <c r="BT505" s="50"/>
      <c r="BV505" s="50"/>
    </row>
    <row r="506" spans="1:76" x14ac:dyDescent="0.25">
      <c r="A506" s="3"/>
      <c r="B506" s="3" t="s">
        <v>296</v>
      </c>
      <c r="C506" s="9" t="s">
        <v>604</v>
      </c>
      <c r="D506" s="39">
        <v>45990</v>
      </c>
      <c r="E506" s="3">
        <v>2</v>
      </c>
      <c r="F506" s="3" t="s">
        <v>821</v>
      </c>
      <c r="H506" s="6"/>
      <c r="J506" s="6"/>
      <c r="L506" s="6"/>
      <c r="N506" s="6"/>
      <c r="P506" s="6"/>
      <c r="R506" s="6"/>
      <c r="T506" s="6"/>
      <c r="V506" s="6"/>
      <c r="Y506" s="3" t="s">
        <v>842</v>
      </c>
      <c r="AC506" s="6"/>
      <c r="AD506" s="6">
        <v>30</v>
      </c>
      <c r="AE506" s="6">
        <v>45</v>
      </c>
      <c r="AF506" s="7">
        <f t="shared" si="569"/>
        <v>-15</v>
      </c>
      <c r="AG506" s="6">
        <v>15</v>
      </c>
      <c r="AH506" s="6">
        <v>76</v>
      </c>
      <c r="AI506" s="7">
        <f t="shared" ref="AI506" si="572">AG506-AH506</f>
        <v>-61</v>
      </c>
      <c r="AJ506" s="6">
        <v>30</v>
      </c>
      <c r="AK506" s="6">
        <v>32</v>
      </c>
      <c r="AL506" s="7">
        <f t="shared" si="570"/>
        <v>-2</v>
      </c>
      <c r="AM506" s="6"/>
      <c r="AN506" s="6"/>
      <c r="AP506" s="6"/>
      <c r="AQ506" s="6"/>
      <c r="AS506" s="6"/>
      <c r="AT506" s="6"/>
      <c r="AV506" s="4" t="s">
        <v>1037</v>
      </c>
      <c r="AW506" s="6"/>
      <c r="AX506" s="6"/>
      <c r="AY506" s="6"/>
      <c r="AZ506" s="6"/>
      <c r="BA506" s="6"/>
      <c r="BB506" s="6"/>
      <c r="BC506" s="4"/>
      <c r="BD506" s="6">
        <v>12</v>
      </c>
      <c r="BE506" s="6">
        <v>72</v>
      </c>
      <c r="BF506" s="7">
        <f>BD506-BE506</f>
        <v>-60</v>
      </c>
      <c r="BG506" s="4" t="s">
        <v>871</v>
      </c>
      <c r="BJ506" s="50"/>
      <c r="BL506" s="7"/>
      <c r="BN506" s="50"/>
      <c r="BP506" s="50"/>
      <c r="BR506" s="50"/>
      <c r="BT506" s="50"/>
      <c r="BV506" s="50"/>
    </row>
    <row r="507" spans="1:76" x14ac:dyDescent="0.25">
      <c r="A507" s="3"/>
      <c r="B507" s="3" t="s">
        <v>296</v>
      </c>
      <c r="C507" s="9" t="s">
        <v>604</v>
      </c>
      <c r="D507" s="39">
        <v>45990</v>
      </c>
      <c r="E507" s="3">
        <v>4</v>
      </c>
      <c r="F507" s="3" t="s">
        <v>1173</v>
      </c>
      <c r="G507" s="2" t="s">
        <v>197</v>
      </c>
      <c r="H507" s="6">
        <v>20</v>
      </c>
      <c r="I507" s="7">
        <v>3</v>
      </c>
      <c r="J507" s="6">
        <v>22</v>
      </c>
      <c r="K507" s="7">
        <v>-1</v>
      </c>
      <c r="L507" s="6">
        <v>11</v>
      </c>
      <c r="M507" s="7">
        <v>-1</v>
      </c>
      <c r="N507" s="6">
        <v>9</v>
      </c>
      <c r="O507" s="7">
        <v>-1</v>
      </c>
      <c r="P507" s="6">
        <v>29</v>
      </c>
      <c r="Q507" s="7">
        <v>-1</v>
      </c>
      <c r="R507" s="6"/>
      <c r="T507" s="6"/>
      <c r="V507" s="117">
        <f t="shared" ref="V507" si="573">H507-J507</f>
        <v>-2</v>
      </c>
      <c r="W507" s="7">
        <v>4</v>
      </c>
      <c r="X507" s="8">
        <f t="shared" ref="X507:X519" si="574">P507-J507</f>
        <v>7</v>
      </c>
      <c r="Y507" s="3" t="s">
        <v>842</v>
      </c>
      <c r="AA507" s="119" t="str">
        <f t="shared" ref="AA507:AA514" si="575">IF((H507=MAX(H507,J507,L507,N507,P507))+(J507=MAX(H507,J507,L507,N507,P507))+(L507=MAX(H507,J507,L507,N507,P507))+(N507=MAX(H507,J507,L507,N507,P507))+(P507=MAX(H507,J507,L507,N507,P507))&gt;1,"",IF(H507=MAX(H507,J507,L507,N507,P507),H$1,IF(J507=MAX(H507,J507,L507,N507,P507),J$1,IF(L507=MAX(H507,J507,L507,N507,P507),L$1,IF(N507=MAX(H507,J507,L507,N507,P507),N$1,P$1)))))</f>
        <v>Reform</v>
      </c>
      <c r="AC507" s="6"/>
      <c r="AD507" s="6"/>
      <c r="AE507" s="6"/>
      <c r="AG507" s="6"/>
      <c r="AH507" s="6"/>
      <c r="AJ507" s="6"/>
      <c r="AK507" s="6"/>
      <c r="AM507" s="6"/>
      <c r="AN507" s="6"/>
      <c r="AP507" s="6"/>
      <c r="AQ507" s="6"/>
      <c r="AS507" s="6"/>
      <c r="AT507" s="6"/>
      <c r="AV507" s="4"/>
      <c r="AW507" s="6"/>
      <c r="AX507" s="6"/>
      <c r="AY507" s="6"/>
      <c r="AZ507" s="6"/>
      <c r="BA507" s="6"/>
      <c r="BB507" s="6"/>
      <c r="BC507" s="4"/>
      <c r="BD507" s="6"/>
      <c r="BE507" s="6"/>
      <c r="BF507" s="7"/>
      <c r="BG507" s="4"/>
      <c r="BJ507" s="50"/>
      <c r="BL507" s="7"/>
      <c r="BN507" s="50"/>
      <c r="BP507" s="50"/>
      <c r="BR507" s="50"/>
      <c r="BT507" s="50"/>
      <c r="BV507" s="50"/>
    </row>
    <row r="508" spans="1:76" x14ac:dyDescent="0.25">
      <c r="A508" s="3"/>
      <c r="B508" s="3" t="s">
        <v>296</v>
      </c>
      <c r="C508" s="9" t="s">
        <v>582</v>
      </c>
      <c r="D508" s="39">
        <v>45991</v>
      </c>
      <c r="E508" s="3">
        <v>2</v>
      </c>
      <c r="F508" s="3" t="s">
        <v>821</v>
      </c>
      <c r="G508" s="2" t="s">
        <v>1119</v>
      </c>
      <c r="H508" s="6">
        <v>19</v>
      </c>
      <c r="I508" s="7">
        <v>1</v>
      </c>
      <c r="J508" s="6">
        <v>19</v>
      </c>
      <c r="K508" s="7">
        <v>0</v>
      </c>
      <c r="L508" s="6">
        <v>14</v>
      </c>
      <c r="M508" s="7">
        <v>-1</v>
      </c>
      <c r="N508" s="6">
        <v>16</v>
      </c>
      <c r="O508" s="7">
        <v>0</v>
      </c>
      <c r="P508" s="6">
        <v>26</v>
      </c>
      <c r="Q508" s="7">
        <v>1</v>
      </c>
      <c r="R508" s="6"/>
      <c r="T508" s="6"/>
      <c r="V508" s="86">
        <f t="shared" si="512"/>
        <v>0</v>
      </c>
      <c r="W508" s="7">
        <v>1</v>
      </c>
      <c r="X508" s="8">
        <f t="shared" si="574"/>
        <v>7</v>
      </c>
      <c r="Y508" s="3" t="s">
        <v>842</v>
      </c>
      <c r="AA508" s="119" t="str">
        <f t="shared" si="575"/>
        <v>Reform</v>
      </c>
      <c r="AC508" s="6"/>
      <c r="AD508" s="6"/>
      <c r="AE508" s="6"/>
      <c r="AG508" s="6"/>
      <c r="AH508" s="6"/>
      <c r="AJ508" s="6"/>
      <c r="AK508" s="6"/>
      <c r="AM508" s="6"/>
      <c r="AN508" s="6"/>
      <c r="AP508" s="6"/>
      <c r="AQ508" s="6"/>
      <c r="AS508" s="6"/>
      <c r="AT508" s="6"/>
      <c r="AV508" s="4"/>
      <c r="AW508" s="6"/>
      <c r="AX508" s="6"/>
      <c r="AY508" s="6"/>
      <c r="AZ508" s="6"/>
      <c r="BA508" s="6"/>
      <c r="BB508" s="6"/>
      <c r="BC508" s="4"/>
      <c r="BD508" s="6"/>
      <c r="BE508" s="6"/>
      <c r="BF508" s="7"/>
      <c r="BJ508" s="50"/>
      <c r="BL508" s="7"/>
      <c r="BN508" s="50"/>
      <c r="BP508" s="50"/>
      <c r="BR508" s="50"/>
      <c r="BT508" s="50"/>
      <c r="BV508" s="50"/>
    </row>
    <row r="509" spans="1:76" x14ac:dyDescent="0.25">
      <c r="A509" s="3"/>
      <c r="B509" s="3" t="s">
        <v>266</v>
      </c>
      <c r="C509" s="9" t="s">
        <v>1208</v>
      </c>
      <c r="D509" s="39">
        <v>45992</v>
      </c>
      <c r="E509" s="54">
        <v>46035</v>
      </c>
      <c r="F509" t="s">
        <v>1153</v>
      </c>
      <c r="G509" s="2" t="s">
        <v>1597</v>
      </c>
      <c r="H509" s="6">
        <v>17</v>
      </c>
      <c r="I509" s="7">
        <v>2</v>
      </c>
      <c r="J509" s="6">
        <v>16</v>
      </c>
      <c r="K509" s="7">
        <v>-5</v>
      </c>
      <c r="L509" s="6">
        <v>11</v>
      </c>
      <c r="M509" s="7">
        <v>1</v>
      </c>
      <c r="N509" s="6">
        <v>17</v>
      </c>
      <c r="O509" s="7">
        <v>10</v>
      </c>
      <c r="P509" s="6">
        <v>32</v>
      </c>
      <c r="Q509" s="7">
        <v>-4</v>
      </c>
      <c r="R509" s="6"/>
      <c r="T509" s="6"/>
      <c r="V509" s="86">
        <f>H509-J509</f>
        <v>1</v>
      </c>
      <c r="W509" s="7">
        <v>7</v>
      </c>
      <c r="X509" s="8">
        <f t="shared" si="574"/>
        <v>16</v>
      </c>
      <c r="Y509" s="3" t="s">
        <v>842</v>
      </c>
      <c r="AA509" s="119" t="str">
        <f t="shared" si="575"/>
        <v>Reform</v>
      </c>
      <c r="AB509" s="3" t="s">
        <v>1152</v>
      </c>
      <c r="AC509" s="6"/>
      <c r="AD509" s="6"/>
      <c r="AE509" s="6"/>
      <c r="AG509" s="6"/>
      <c r="AH509" s="6"/>
      <c r="AJ509" s="6"/>
      <c r="AK509" s="6"/>
      <c r="AM509" s="6"/>
      <c r="AN509" s="6"/>
      <c r="AP509" s="6"/>
      <c r="AQ509" s="6"/>
      <c r="AS509" s="6"/>
      <c r="AT509" s="6"/>
      <c r="AV509" s="4"/>
      <c r="AW509" s="6"/>
      <c r="AX509" s="6"/>
      <c r="AY509" s="6"/>
      <c r="AZ509" s="6"/>
      <c r="BA509" s="6"/>
      <c r="BB509" s="6"/>
      <c r="BC509" s="4"/>
      <c r="BD509" s="6"/>
      <c r="BE509" s="6"/>
      <c r="BF509" s="7"/>
      <c r="BI509">
        <v>92</v>
      </c>
      <c r="BJ509" s="50">
        <f>BI509-BI421</f>
        <v>68</v>
      </c>
      <c r="BK509">
        <v>41</v>
      </c>
      <c r="BL509" s="50">
        <f>BK509-BK421</f>
        <v>-76</v>
      </c>
      <c r="BM509">
        <v>60</v>
      </c>
      <c r="BN509" s="50">
        <f>BM509-BM421</f>
        <v>2</v>
      </c>
      <c r="BO509">
        <v>52</v>
      </c>
      <c r="BP509" s="50">
        <f>BO509-BO421</f>
        <v>46</v>
      </c>
      <c r="BQ509">
        <v>335</v>
      </c>
      <c r="BR509" s="50">
        <f>BQ509-BQ421</f>
        <v>-32</v>
      </c>
      <c r="BS509">
        <v>44</v>
      </c>
      <c r="BT509" s="50">
        <f>BS509-BS421</f>
        <v>2</v>
      </c>
      <c r="BU509">
        <v>4</v>
      </c>
      <c r="BV509" s="50">
        <f>BU509-BU421</f>
        <v>-1</v>
      </c>
      <c r="BW509">
        <v>4</v>
      </c>
      <c r="BX509" s="50">
        <f>BW509-BW421</f>
        <v>-9</v>
      </c>
    </row>
    <row r="510" spans="1:76" x14ac:dyDescent="0.25">
      <c r="A510" s="3"/>
      <c r="B510" s="3" t="s">
        <v>266</v>
      </c>
      <c r="C510" s="9" t="s">
        <v>583</v>
      </c>
      <c r="D510" s="39">
        <v>45994</v>
      </c>
      <c r="E510" s="3">
        <v>4</v>
      </c>
      <c r="F510" s="3" t="s">
        <v>1263</v>
      </c>
      <c r="H510" s="6">
        <v>20</v>
      </c>
      <c r="I510" s="7">
        <v>2</v>
      </c>
      <c r="J510" s="6">
        <v>14</v>
      </c>
      <c r="K510" s="7">
        <v>-1</v>
      </c>
      <c r="L510" s="6">
        <v>11</v>
      </c>
      <c r="M510" s="7">
        <v>-1</v>
      </c>
      <c r="N510" s="6">
        <v>18</v>
      </c>
      <c r="O510" s="7">
        <v>1</v>
      </c>
      <c r="P510" s="6">
        <v>31</v>
      </c>
      <c r="Q510" s="7">
        <v>0</v>
      </c>
      <c r="R510" s="6"/>
      <c r="T510" s="6"/>
      <c r="V510" s="86">
        <f t="shared" ref="V510" si="576">H510-J510</f>
        <v>6</v>
      </c>
      <c r="W510" s="7">
        <v>3</v>
      </c>
      <c r="X510" s="8">
        <f t="shared" ref="X510" si="577">P510-J510</f>
        <v>17</v>
      </c>
      <c r="Y510" s="3" t="s">
        <v>842</v>
      </c>
      <c r="AA510" s="119" t="str">
        <f t="shared" si="575"/>
        <v>Reform</v>
      </c>
      <c r="AC510" s="6"/>
      <c r="AD510" s="6"/>
      <c r="AE510" s="6"/>
      <c r="AG510" s="6"/>
      <c r="AH510" s="6"/>
      <c r="AJ510" s="6"/>
      <c r="AK510" s="6"/>
      <c r="AM510" s="6"/>
      <c r="AN510" s="6"/>
      <c r="AP510" s="6"/>
      <c r="AQ510" s="6"/>
      <c r="AS510" s="6"/>
      <c r="AT510" s="6"/>
      <c r="AV510" s="4"/>
      <c r="AW510" s="6"/>
      <c r="AX510" s="6"/>
      <c r="AY510" s="6"/>
      <c r="AZ510" s="6"/>
      <c r="BA510" s="6"/>
      <c r="BB510" s="6"/>
      <c r="BC510" s="4"/>
      <c r="BD510" s="6"/>
      <c r="BE510" s="6"/>
      <c r="BF510" s="7"/>
      <c r="BJ510" s="50"/>
      <c r="BL510" s="7"/>
      <c r="BN510" s="50"/>
      <c r="BP510" s="50"/>
      <c r="BR510" s="50"/>
      <c r="BT510" s="50"/>
      <c r="BV510" s="50"/>
    </row>
    <row r="511" spans="1:76" x14ac:dyDescent="0.25">
      <c r="A511" s="3"/>
      <c r="B511" s="3" t="s">
        <v>266</v>
      </c>
      <c r="C511" s="9" t="s">
        <v>346</v>
      </c>
      <c r="D511" s="39">
        <v>45995</v>
      </c>
      <c r="E511" s="3">
        <v>10</v>
      </c>
      <c r="F511" s="3" t="s">
        <v>1198</v>
      </c>
      <c r="H511" s="6">
        <v>21</v>
      </c>
      <c r="I511" s="7">
        <v>0</v>
      </c>
      <c r="J511" s="6">
        <v>20</v>
      </c>
      <c r="K511" s="7">
        <v>-1</v>
      </c>
      <c r="L511" s="6">
        <v>14</v>
      </c>
      <c r="M511" s="7">
        <v>1</v>
      </c>
      <c r="N511" s="6">
        <v>10</v>
      </c>
      <c r="O511" s="7">
        <v>-1</v>
      </c>
      <c r="P511" s="6">
        <v>30</v>
      </c>
      <c r="Q511" s="7">
        <v>0</v>
      </c>
      <c r="R511" s="6"/>
      <c r="T511" s="6"/>
      <c r="V511" s="86">
        <f t="shared" si="512"/>
        <v>1</v>
      </c>
      <c r="W511" s="7">
        <v>1</v>
      </c>
      <c r="X511" s="8">
        <f t="shared" si="574"/>
        <v>10</v>
      </c>
      <c r="Y511" s="3" t="s">
        <v>842</v>
      </c>
      <c r="AA511" s="119" t="str">
        <f t="shared" si="575"/>
        <v>Reform</v>
      </c>
      <c r="AC511" s="6"/>
      <c r="AD511" s="6">
        <v>25</v>
      </c>
      <c r="AE511" s="6">
        <v>39</v>
      </c>
      <c r="AF511" s="7">
        <f t="shared" ref="AF511" si="578">AD511-AE511</f>
        <v>-14</v>
      </c>
      <c r="AG511" s="6">
        <v>17</v>
      </c>
      <c r="AH511" s="6">
        <v>65</v>
      </c>
      <c r="AI511" s="7">
        <f t="shared" ref="AI511" si="579">AG511-AH511</f>
        <v>-48</v>
      </c>
      <c r="AJ511" s="6">
        <v>18</v>
      </c>
      <c r="AK511" s="6">
        <v>29</v>
      </c>
      <c r="AL511" s="7">
        <f t="shared" ref="AL511" si="580">AJ511-AK511</f>
        <v>-11</v>
      </c>
      <c r="AM511" s="6">
        <v>31</v>
      </c>
      <c r="AN511" s="6">
        <v>43</v>
      </c>
      <c r="AO511" s="7">
        <f t="shared" ref="AO511" si="581">AM511-AN511</f>
        <v>-12</v>
      </c>
      <c r="AP511" s="6"/>
      <c r="AQ511" s="6"/>
      <c r="AS511" s="6"/>
      <c r="AT511" s="6"/>
      <c r="AV511" s="4" t="s">
        <v>1211</v>
      </c>
      <c r="AW511" s="6">
        <v>16</v>
      </c>
      <c r="AX511" s="6">
        <v>20</v>
      </c>
      <c r="AY511" s="6"/>
      <c r="AZ511" s="6"/>
      <c r="BA511" s="6"/>
      <c r="BB511" s="6">
        <v>23</v>
      </c>
      <c r="BC511" s="4" t="s">
        <v>1303</v>
      </c>
      <c r="BD511" s="6"/>
      <c r="BE511" s="6"/>
      <c r="BF511" s="7"/>
      <c r="BJ511" s="50"/>
      <c r="BL511" s="7"/>
      <c r="BN511" s="50"/>
      <c r="BP511" s="50"/>
      <c r="BR511" s="50"/>
      <c r="BT511" s="50"/>
      <c r="BV511" s="50"/>
    </row>
    <row r="512" spans="1:76" x14ac:dyDescent="0.25">
      <c r="A512" s="3"/>
      <c r="B512" s="3" t="s">
        <v>266</v>
      </c>
      <c r="C512" s="9" t="s">
        <v>645</v>
      </c>
      <c r="D512" s="39">
        <v>45997</v>
      </c>
      <c r="E512" s="3">
        <v>9</v>
      </c>
      <c r="F512" s="3" t="s">
        <v>821</v>
      </c>
      <c r="G512" s="2" t="s">
        <v>1119</v>
      </c>
      <c r="H512" s="6">
        <v>18</v>
      </c>
      <c r="I512" s="7">
        <v>-1</v>
      </c>
      <c r="J512" s="6">
        <v>19</v>
      </c>
      <c r="K512" s="7">
        <v>0</v>
      </c>
      <c r="L512" s="6">
        <v>14</v>
      </c>
      <c r="M512" s="7">
        <v>0</v>
      </c>
      <c r="N512" s="6">
        <v>15</v>
      </c>
      <c r="O512" s="7">
        <v>-1</v>
      </c>
      <c r="P512" s="6">
        <v>27</v>
      </c>
      <c r="Q512" s="7">
        <v>1</v>
      </c>
      <c r="R512" s="6"/>
      <c r="T512" s="6"/>
      <c r="V512" s="86">
        <f t="shared" si="512"/>
        <v>-1</v>
      </c>
      <c r="W512" s="7">
        <v>-1</v>
      </c>
      <c r="X512" s="8">
        <f t="shared" si="574"/>
        <v>8</v>
      </c>
      <c r="Y512" s="3" t="s">
        <v>842</v>
      </c>
      <c r="AA512" s="119" t="str">
        <f t="shared" si="575"/>
        <v>Reform</v>
      </c>
      <c r="AC512" s="6"/>
      <c r="AD512" s="6"/>
      <c r="AE512" s="6"/>
      <c r="AG512" s="6"/>
      <c r="AH512" s="6"/>
      <c r="AJ512" s="6"/>
      <c r="AK512" s="6"/>
      <c r="AM512" s="6"/>
      <c r="AN512" s="6"/>
      <c r="AP512" s="6"/>
      <c r="AQ512" s="6"/>
      <c r="AS512" s="6"/>
      <c r="AT512" s="6"/>
      <c r="AV512" s="4"/>
      <c r="AW512" s="6"/>
      <c r="AX512" s="6"/>
      <c r="AY512" s="6"/>
      <c r="AZ512" s="6"/>
      <c r="BA512" s="6"/>
      <c r="BB512" s="6"/>
      <c r="BC512" s="4"/>
      <c r="BD512" s="6">
        <v>11</v>
      </c>
      <c r="BE512" s="6">
        <v>69</v>
      </c>
      <c r="BF512" s="7">
        <f>BD512-BE512</f>
        <v>-58</v>
      </c>
      <c r="BG512" s="4" t="s">
        <v>871</v>
      </c>
      <c r="BJ512" s="50"/>
      <c r="BL512" s="7"/>
      <c r="BN512" s="50"/>
      <c r="BP512" s="50"/>
      <c r="BR512" s="50"/>
      <c r="BT512" s="50"/>
      <c r="BV512" s="50"/>
    </row>
    <row r="513" spans="1:74" x14ac:dyDescent="0.25">
      <c r="A513" s="3"/>
      <c r="B513" s="3" t="s">
        <v>266</v>
      </c>
      <c r="C513" s="52" t="s">
        <v>637</v>
      </c>
      <c r="D513" s="39">
        <v>46001</v>
      </c>
      <c r="E513" s="3">
        <v>11</v>
      </c>
      <c r="F513" s="3" t="s">
        <v>1263</v>
      </c>
      <c r="H513" s="6">
        <v>18</v>
      </c>
      <c r="I513" s="7">
        <v>-2</v>
      </c>
      <c r="J513" s="6">
        <v>14</v>
      </c>
      <c r="K513" s="7">
        <v>0</v>
      </c>
      <c r="L513" s="6">
        <v>12</v>
      </c>
      <c r="M513" s="7">
        <v>1</v>
      </c>
      <c r="N513" s="6">
        <v>18</v>
      </c>
      <c r="O513" s="7">
        <v>0</v>
      </c>
      <c r="P513" s="6">
        <v>30</v>
      </c>
      <c r="Q513" s="7">
        <v>-1</v>
      </c>
      <c r="R513" s="6"/>
      <c r="T513" s="6"/>
      <c r="V513" s="117">
        <f t="shared" si="512"/>
        <v>4</v>
      </c>
      <c r="W513" s="7">
        <v>-2</v>
      </c>
      <c r="X513" s="8">
        <f t="shared" si="574"/>
        <v>16</v>
      </c>
      <c r="Y513" s="3" t="s">
        <v>842</v>
      </c>
      <c r="AA513" s="119" t="str">
        <f t="shared" si="575"/>
        <v>Reform</v>
      </c>
      <c r="AB513"/>
      <c r="AC513" s="6"/>
      <c r="AD513" s="6"/>
      <c r="AE513" s="6"/>
      <c r="AG513" s="6"/>
      <c r="AH513" s="6"/>
      <c r="AJ513" s="6"/>
      <c r="AK513" s="6"/>
      <c r="AM513" s="6"/>
      <c r="AN513" s="6"/>
      <c r="AP513" s="6"/>
      <c r="AQ513" s="6"/>
      <c r="AS513" s="6"/>
      <c r="AT513" s="6"/>
      <c r="AV513" s="4"/>
      <c r="AW513" s="6"/>
      <c r="AX513" s="6"/>
      <c r="AY513" s="6"/>
      <c r="AZ513" s="6"/>
      <c r="BA513" s="6"/>
      <c r="BB513" s="6"/>
      <c r="BC513" s="4"/>
      <c r="BD513" s="6"/>
      <c r="BE513" s="6"/>
      <c r="BF513" s="7"/>
      <c r="BJ513" s="50"/>
      <c r="BL513" s="7"/>
      <c r="BN513" s="50"/>
      <c r="BP513" s="50"/>
      <c r="BR513" s="50"/>
      <c r="BT513" s="50"/>
      <c r="BV513" s="50"/>
    </row>
    <row r="514" spans="1:74" x14ac:dyDescent="0.25">
      <c r="A514" s="3"/>
      <c r="B514" s="3" t="s">
        <v>266</v>
      </c>
      <c r="C514" s="9" t="s">
        <v>655</v>
      </c>
      <c r="D514" s="39">
        <v>46001</v>
      </c>
      <c r="E514" s="3">
        <v>14</v>
      </c>
      <c r="F514" s="3" t="s">
        <v>903</v>
      </c>
      <c r="G514" s="2" t="s">
        <v>138</v>
      </c>
      <c r="H514" s="6">
        <v>18</v>
      </c>
      <c r="I514" s="7">
        <v>1</v>
      </c>
      <c r="J514" s="6">
        <v>20</v>
      </c>
      <c r="K514" s="7">
        <v>-1</v>
      </c>
      <c r="L514" s="6">
        <v>13</v>
      </c>
      <c r="M514" s="7">
        <v>2</v>
      </c>
      <c r="N514" s="6">
        <v>12</v>
      </c>
      <c r="O514" s="7">
        <v>-1</v>
      </c>
      <c r="P514" s="6">
        <v>31</v>
      </c>
      <c r="Q514" s="7">
        <v>0</v>
      </c>
      <c r="R514" s="6"/>
      <c r="T514" s="6"/>
      <c r="V514" s="117">
        <f t="shared" si="512"/>
        <v>-2</v>
      </c>
      <c r="W514" s="7">
        <v>2</v>
      </c>
      <c r="X514" s="8">
        <f t="shared" si="574"/>
        <v>11</v>
      </c>
      <c r="Y514" s="3" t="s">
        <v>842</v>
      </c>
      <c r="AA514" s="119" t="str">
        <f t="shared" si="575"/>
        <v>Reform</v>
      </c>
      <c r="AC514" s="6"/>
      <c r="AD514" s="6">
        <v>26</v>
      </c>
      <c r="AE514" s="6">
        <v>36</v>
      </c>
      <c r="AF514" s="7">
        <f t="shared" ref="AF514" si="582">AD514-AE514</f>
        <v>-10</v>
      </c>
      <c r="AG514" s="6">
        <v>18</v>
      </c>
      <c r="AH514" s="6">
        <v>61</v>
      </c>
      <c r="AI514" s="7">
        <f t="shared" ref="AI514" si="583">AG514-AH514</f>
        <v>-43</v>
      </c>
      <c r="AJ514" s="6">
        <v>23</v>
      </c>
      <c r="AK514" s="6">
        <v>26</v>
      </c>
      <c r="AL514" s="7">
        <v>-4</v>
      </c>
      <c r="AM514" s="6">
        <v>31</v>
      </c>
      <c r="AN514" s="6">
        <v>43</v>
      </c>
      <c r="AO514" s="7">
        <f t="shared" ref="AO514" si="584">AM514-AN514</f>
        <v>-12</v>
      </c>
      <c r="AP514" s="6"/>
      <c r="AQ514" s="6"/>
      <c r="AS514" s="6"/>
      <c r="AT514" s="6"/>
      <c r="AV514" s="4" t="s">
        <v>1127</v>
      </c>
      <c r="AW514" s="6">
        <v>20</v>
      </c>
      <c r="AX514" s="6">
        <v>22</v>
      </c>
      <c r="AY514" s="6"/>
      <c r="AZ514" s="6"/>
      <c r="BA514" s="6"/>
      <c r="BB514" s="6"/>
      <c r="BC514" s="4" t="s">
        <v>1035</v>
      </c>
      <c r="BD514" s="6"/>
      <c r="BE514" s="6"/>
      <c r="BF514" s="7"/>
      <c r="BJ514" s="50"/>
      <c r="BL514" s="7"/>
      <c r="BN514" s="50"/>
      <c r="BP514" s="50"/>
      <c r="BR514" s="50"/>
      <c r="BT514" s="50"/>
      <c r="BV514" s="50"/>
    </row>
    <row r="515" spans="1:74" x14ac:dyDescent="0.25">
      <c r="A515" s="3"/>
      <c r="B515" s="3" t="s">
        <v>266</v>
      </c>
      <c r="C515" s="9" t="s">
        <v>562</v>
      </c>
      <c r="D515" s="39">
        <v>46002</v>
      </c>
      <c r="E515" s="3">
        <v>22</v>
      </c>
      <c r="F515" s="3" t="s">
        <v>821</v>
      </c>
      <c r="H515" s="6"/>
      <c r="J515" s="6"/>
      <c r="L515" s="6"/>
      <c r="N515" s="6"/>
      <c r="P515" s="6"/>
      <c r="R515" s="6"/>
      <c r="T515" s="6"/>
      <c r="V515" s="6"/>
      <c r="Y515" s="3" t="s">
        <v>842</v>
      </c>
      <c r="AC515" s="6"/>
      <c r="AD515" s="6"/>
      <c r="AE515" s="6"/>
      <c r="AG515" s="6"/>
      <c r="AH515" s="6"/>
      <c r="AJ515" s="6"/>
      <c r="AK515" s="6"/>
      <c r="AM515" s="6"/>
      <c r="AN515" s="6"/>
      <c r="AP515" s="6"/>
      <c r="AQ515" s="6"/>
      <c r="AS515" s="6"/>
      <c r="AT515" s="6"/>
      <c r="AV515" s="4"/>
      <c r="AW515" s="6"/>
      <c r="AX515" s="6"/>
      <c r="AY515" s="6"/>
      <c r="AZ515" s="6"/>
      <c r="BA515" s="6"/>
      <c r="BB515" s="6"/>
      <c r="BC515" s="4"/>
      <c r="BD515" s="6">
        <v>10</v>
      </c>
      <c r="BE515" s="6">
        <v>73</v>
      </c>
      <c r="BF515" s="7">
        <f>BD515-BE515</f>
        <v>-63</v>
      </c>
      <c r="BG515" s="4" t="s">
        <v>871</v>
      </c>
      <c r="BJ515" s="50"/>
      <c r="BL515" s="7"/>
      <c r="BN515" s="50"/>
      <c r="BP515" s="50"/>
      <c r="BR515" s="50"/>
      <c r="BT515" s="50"/>
      <c r="BV515" s="50"/>
    </row>
    <row r="516" spans="1:74" x14ac:dyDescent="0.25">
      <c r="A516" s="3"/>
      <c r="B516" s="3" t="s">
        <v>266</v>
      </c>
      <c r="C516" s="9" t="s">
        <v>368</v>
      </c>
      <c r="D516" s="39">
        <v>46002</v>
      </c>
      <c r="E516" s="3">
        <v>21</v>
      </c>
      <c r="F516" s="3" t="s">
        <v>976</v>
      </c>
      <c r="G516" s="2" t="s">
        <v>124</v>
      </c>
      <c r="H516" s="6">
        <v>22</v>
      </c>
      <c r="I516" s="7">
        <v>2</v>
      </c>
      <c r="J516" s="6">
        <v>18</v>
      </c>
      <c r="K516" s="7">
        <v>0</v>
      </c>
      <c r="L516" s="6">
        <v>10</v>
      </c>
      <c r="M516" s="7">
        <v>-1</v>
      </c>
      <c r="N516" s="6">
        <v>19</v>
      </c>
      <c r="O516" s="7">
        <v>1</v>
      </c>
      <c r="P516" s="6">
        <v>25</v>
      </c>
      <c r="Q516" s="7">
        <v>-1</v>
      </c>
      <c r="R516" s="6"/>
      <c r="T516" s="6"/>
      <c r="V516" s="86">
        <f>H516-J516</f>
        <v>4</v>
      </c>
      <c r="W516" s="7">
        <v>2</v>
      </c>
      <c r="X516" s="8">
        <f t="shared" si="574"/>
        <v>7</v>
      </c>
      <c r="Y516" s="3" t="s">
        <v>842</v>
      </c>
      <c r="Z516" s="3" t="s">
        <v>1213</v>
      </c>
      <c r="AA516" s="119" t="str">
        <f t="shared" ref="AA516:AA519" si="585">IF((H516=MAX(H516,J516,L516,N516,P516))+(J516=MAX(H516,J516,L516,N516,P516))+(L516=MAX(H516,J516,L516,N516,P516))+(N516=MAX(H516,J516,L516,N516,P516))+(P516=MAX(H516,J516,L516,N516,P516))&gt;1,"",IF(H516=MAX(H516,J516,L516,N516,P516),H$1,IF(J516=MAX(H516,J516,L516,N516,P516),J$1,IF(L516=MAX(H516,J516,L516,N516,P516),L$1,IF(N516=MAX(H516,J516,L516,N516,P516),N$1,P$1)))))</f>
        <v>Reform</v>
      </c>
      <c r="AB516" s="3" t="s">
        <v>439</v>
      </c>
      <c r="AC516" s="6"/>
      <c r="AD516" s="6"/>
      <c r="AE516" s="6"/>
      <c r="AG516" s="6"/>
      <c r="AH516" s="6"/>
      <c r="AJ516" s="6"/>
      <c r="AK516" s="6"/>
      <c r="AM516" s="6"/>
      <c r="AN516" s="6"/>
      <c r="AP516" s="6"/>
      <c r="AQ516" s="6"/>
      <c r="AS516" s="6"/>
      <c r="AT516" s="6"/>
      <c r="AV516" s="4"/>
      <c r="AW516" s="6">
        <v>15</v>
      </c>
      <c r="AX516" s="6">
        <v>31</v>
      </c>
      <c r="AY516" s="6"/>
      <c r="AZ516" s="6"/>
      <c r="BA516" s="6"/>
      <c r="BB516" s="6">
        <v>22</v>
      </c>
      <c r="BC516" s="4" t="s">
        <v>876</v>
      </c>
      <c r="BD516" s="6"/>
      <c r="BE516" s="6"/>
      <c r="BF516" s="7"/>
      <c r="BJ516" s="50"/>
      <c r="BL516" s="7"/>
      <c r="BN516" s="50"/>
      <c r="BP516" s="50"/>
      <c r="BR516" s="50"/>
      <c r="BT516" s="50"/>
      <c r="BV516" s="50"/>
    </row>
    <row r="517" spans="1:74" x14ac:dyDescent="0.25">
      <c r="A517" s="3"/>
      <c r="B517" s="3" t="s">
        <v>266</v>
      </c>
      <c r="C517" s="9" t="s">
        <v>507</v>
      </c>
      <c r="D517" s="39">
        <v>46003</v>
      </c>
      <c r="E517" s="3">
        <v>18</v>
      </c>
      <c r="F517" s="3" t="s">
        <v>1239</v>
      </c>
      <c r="H517" s="6">
        <v>21</v>
      </c>
      <c r="J517" s="6">
        <v>18</v>
      </c>
      <c r="L517" s="6">
        <v>15</v>
      </c>
      <c r="N517" s="6">
        <v>13</v>
      </c>
      <c r="P517" s="6">
        <v>27</v>
      </c>
      <c r="R517" s="6"/>
      <c r="T517" s="6"/>
      <c r="V517" s="86">
        <f>H517-J517</f>
        <v>3</v>
      </c>
      <c r="X517" s="8">
        <f t="shared" si="574"/>
        <v>9</v>
      </c>
      <c r="Y517" s="3" t="s">
        <v>842</v>
      </c>
      <c r="AA517" s="119" t="str">
        <f t="shared" si="585"/>
        <v>Reform</v>
      </c>
      <c r="AC517" s="6"/>
      <c r="AD517" s="6"/>
      <c r="AE517" s="6"/>
      <c r="AG517" s="6"/>
      <c r="AH517" s="6"/>
      <c r="AJ517" s="6"/>
      <c r="AK517" s="6"/>
      <c r="AM517" s="6"/>
      <c r="AN517" s="6"/>
      <c r="AP517" s="6"/>
      <c r="AQ517" s="6"/>
      <c r="AS517" s="6"/>
      <c r="AT517" s="6"/>
      <c r="AV517" s="4"/>
      <c r="AW517" s="6"/>
      <c r="AX517" s="6"/>
      <c r="AY517" s="6"/>
      <c r="AZ517" s="6"/>
      <c r="BA517" s="6"/>
      <c r="BB517" s="6"/>
      <c r="BC517" s="4"/>
      <c r="BD517" s="6"/>
      <c r="BE517" s="6"/>
      <c r="BF517" s="7"/>
      <c r="BJ517" s="50"/>
      <c r="BL517" s="7"/>
      <c r="BN517" s="50"/>
      <c r="BP517" s="50"/>
      <c r="BR517" s="50"/>
      <c r="BT517" s="50"/>
      <c r="BV517" s="50"/>
    </row>
    <row r="518" spans="1:74" x14ac:dyDescent="0.25">
      <c r="A518" s="3"/>
      <c r="B518" s="3" t="s">
        <v>266</v>
      </c>
      <c r="C518" s="9" t="s">
        <v>342</v>
      </c>
      <c r="D518" s="39">
        <v>46003</v>
      </c>
      <c r="E518" s="3">
        <v>17</v>
      </c>
      <c r="F518" s="3" t="s">
        <v>1198</v>
      </c>
      <c r="H518" s="6">
        <v>20</v>
      </c>
      <c r="I518" s="7">
        <v>-1</v>
      </c>
      <c r="J518" s="6">
        <v>21</v>
      </c>
      <c r="K518" s="7">
        <v>1</v>
      </c>
      <c r="L518" s="6">
        <v>12</v>
      </c>
      <c r="M518" s="7">
        <v>-2</v>
      </c>
      <c r="N518" s="6">
        <v>11</v>
      </c>
      <c r="O518" s="7">
        <v>1</v>
      </c>
      <c r="P518" s="6">
        <v>29</v>
      </c>
      <c r="Q518" s="7">
        <v>-1</v>
      </c>
      <c r="R518" s="6"/>
      <c r="T518" s="6"/>
      <c r="V518" s="117">
        <f t="shared" si="512"/>
        <v>-1</v>
      </c>
      <c r="W518" s="7">
        <v>-2</v>
      </c>
      <c r="X518" s="8">
        <f t="shared" si="574"/>
        <v>8</v>
      </c>
      <c r="Y518" s="3" t="s">
        <v>842</v>
      </c>
      <c r="AA518" s="119" t="str">
        <f t="shared" si="585"/>
        <v>Reform</v>
      </c>
      <c r="AC518" s="6"/>
      <c r="AD518" s="6">
        <v>23</v>
      </c>
      <c r="AE518" s="6">
        <v>38</v>
      </c>
      <c r="AF518" s="7">
        <f t="shared" ref="AF518" si="586">AD518-AE518</f>
        <v>-15</v>
      </c>
      <c r="AG518" s="6">
        <v>17</v>
      </c>
      <c r="AH518" s="6">
        <v>65</v>
      </c>
      <c r="AI518" s="7">
        <v>-47</v>
      </c>
      <c r="AJ518" s="6">
        <v>19</v>
      </c>
      <c r="AK518" s="6">
        <v>31</v>
      </c>
      <c r="AL518" s="7">
        <f t="shared" ref="AL518" si="587">AJ518-AK518</f>
        <v>-12</v>
      </c>
      <c r="AM518" s="6">
        <v>32</v>
      </c>
      <c r="AN518" s="6">
        <v>42</v>
      </c>
      <c r="AO518" s="7">
        <f t="shared" ref="AO518" si="588">AM518-AN518</f>
        <v>-10</v>
      </c>
      <c r="AP518" s="6"/>
      <c r="AQ518" s="6"/>
      <c r="AS518" s="6"/>
      <c r="AT518" s="6"/>
      <c r="AV518" s="4" t="s">
        <v>1211</v>
      </c>
      <c r="AW518" s="6"/>
      <c r="AX518" s="6"/>
      <c r="AY518" s="6"/>
      <c r="AZ518" s="6"/>
      <c r="BA518" s="6"/>
      <c r="BB518" s="6"/>
      <c r="BC518" s="4"/>
      <c r="BD518" s="6"/>
      <c r="BE518" s="6"/>
      <c r="BF518" s="7"/>
      <c r="BJ518" s="50"/>
      <c r="BL518" s="7"/>
      <c r="BN518" s="50"/>
      <c r="BP518" s="50"/>
      <c r="BR518" s="50"/>
      <c r="BT518" s="50"/>
      <c r="BV518" s="50"/>
    </row>
    <row r="519" spans="1:74" x14ac:dyDescent="0.25">
      <c r="A519" s="3"/>
      <c r="B519" s="3" t="s">
        <v>266</v>
      </c>
      <c r="C519" s="9" t="s">
        <v>441</v>
      </c>
      <c r="D519" s="39">
        <v>46004</v>
      </c>
      <c r="E519" s="3">
        <v>16</v>
      </c>
      <c r="F519" s="3" t="s">
        <v>821</v>
      </c>
      <c r="G519" s="2" t="s">
        <v>1119</v>
      </c>
      <c r="H519" s="6">
        <v>17</v>
      </c>
      <c r="I519" s="7">
        <v>-1</v>
      </c>
      <c r="J519" s="6">
        <v>18</v>
      </c>
      <c r="K519" s="7">
        <v>-1</v>
      </c>
      <c r="L519" s="6">
        <v>14</v>
      </c>
      <c r="M519" s="7">
        <v>0</v>
      </c>
      <c r="N519" s="6">
        <v>17</v>
      </c>
      <c r="O519" s="7">
        <v>2</v>
      </c>
      <c r="P519" s="6">
        <v>28</v>
      </c>
      <c r="Q519" s="7">
        <v>1</v>
      </c>
      <c r="R519" s="6"/>
      <c r="T519" s="6"/>
      <c r="V519" s="117">
        <f t="shared" si="512"/>
        <v>-1</v>
      </c>
      <c r="W519" s="7">
        <v>0</v>
      </c>
      <c r="X519" s="8">
        <f t="shared" si="574"/>
        <v>10</v>
      </c>
      <c r="Y519" s="3" t="s">
        <v>842</v>
      </c>
      <c r="AA519" s="119" t="str">
        <f t="shared" si="585"/>
        <v>Reform</v>
      </c>
      <c r="AC519" s="6"/>
      <c r="AD519" s="6"/>
      <c r="AE519" s="6"/>
      <c r="AG519" s="6"/>
      <c r="AH519" s="6"/>
      <c r="AJ519" s="6"/>
      <c r="AK519" s="6"/>
      <c r="AM519" s="6"/>
      <c r="AN519" s="6"/>
      <c r="AP519" s="6"/>
      <c r="AQ519" s="6"/>
      <c r="AS519" s="6"/>
      <c r="AT519" s="6"/>
      <c r="AV519" s="4"/>
      <c r="AW519" s="6"/>
      <c r="AX519" s="6"/>
      <c r="AY519" s="6"/>
      <c r="AZ519" s="6"/>
      <c r="BA519" s="6"/>
      <c r="BB519" s="6"/>
      <c r="BC519" s="4"/>
      <c r="BD519" s="6">
        <v>12</v>
      </c>
      <c r="BE519" s="6">
        <v>69</v>
      </c>
      <c r="BF519" s="7">
        <f>BD519-BE519</f>
        <v>-57</v>
      </c>
      <c r="BG519" s="4" t="s">
        <v>871</v>
      </c>
      <c r="BJ519" s="50"/>
      <c r="BL519" s="7"/>
      <c r="BN519" s="50"/>
      <c r="BP519" s="50"/>
      <c r="BR519" s="50"/>
      <c r="BT519" s="50"/>
      <c r="BV519" s="50"/>
    </row>
    <row r="520" spans="1:74" x14ac:dyDescent="0.25">
      <c r="A520" s="3"/>
      <c r="B520" s="3" t="s">
        <v>266</v>
      </c>
      <c r="C520" s="9" t="s">
        <v>692</v>
      </c>
      <c r="D520" s="39">
        <v>46005</v>
      </c>
      <c r="E520" s="3">
        <v>16</v>
      </c>
      <c r="F520" s="3" t="s">
        <v>821</v>
      </c>
      <c r="H520" s="6"/>
      <c r="J520" s="6"/>
      <c r="L520" s="6"/>
      <c r="N520" s="6"/>
      <c r="P520" s="6"/>
      <c r="R520" s="6"/>
      <c r="T520" s="6"/>
      <c r="V520" s="6"/>
      <c r="Y520" s="3" t="s">
        <v>842</v>
      </c>
      <c r="AC520" s="6"/>
      <c r="AD520" s="6">
        <v>26</v>
      </c>
      <c r="AE520" s="6">
        <v>52</v>
      </c>
      <c r="AF520" s="7">
        <f t="shared" ref="AF520:AF522" si="589">AD520-AE520</f>
        <v>-26</v>
      </c>
      <c r="AG520" s="6">
        <v>18</v>
      </c>
      <c r="AH520" s="6">
        <v>72</v>
      </c>
      <c r="AI520" s="7">
        <f t="shared" ref="AI520:AI522" si="590">AG520-AH520</f>
        <v>-54</v>
      </c>
      <c r="AJ520" s="6">
        <v>26</v>
      </c>
      <c r="AK520" s="6">
        <v>36</v>
      </c>
      <c r="AL520" s="7">
        <f t="shared" ref="AL520" si="591">AJ520-AK520</f>
        <v>-10</v>
      </c>
      <c r="AM520" s="6">
        <v>29</v>
      </c>
      <c r="AN520" s="6">
        <v>64</v>
      </c>
      <c r="AO520" s="7">
        <f t="shared" ref="AO520:AO522" si="592">AM520-AN520</f>
        <v>-35</v>
      </c>
      <c r="AP520" s="6"/>
      <c r="AQ520" s="6"/>
      <c r="AS520" s="6">
        <v>23</v>
      </c>
      <c r="AT520" s="6">
        <v>29</v>
      </c>
      <c r="AU520" s="7">
        <f t="shared" ref="AU520" si="593">AS520-AT520</f>
        <v>-6</v>
      </c>
      <c r="AV520" s="4" t="s">
        <v>931</v>
      </c>
      <c r="AW520" s="6"/>
      <c r="AX520" s="6"/>
      <c r="AY520" s="6"/>
      <c r="AZ520" s="6"/>
      <c r="BA520" s="6"/>
      <c r="BB520" s="6"/>
      <c r="BC520" s="4"/>
      <c r="BD520" s="6"/>
      <c r="BE520" s="6"/>
      <c r="BF520" s="7"/>
      <c r="BJ520" s="50"/>
      <c r="BL520" s="7"/>
      <c r="BN520" s="50"/>
      <c r="BP520" s="50"/>
      <c r="BR520" s="50"/>
      <c r="BT520" s="50"/>
      <c r="BV520" s="50"/>
    </row>
    <row r="521" spans="1:74" x14ac:dyDescent="0.25">
      <c r="A521" s="3"/>
      <c r="B521" s="3" t="s">
        <v>266</v>
      </c>
      <c r="C521" s="9" t="s">
        <v>1777</v>
      </c>
      <c r="D521" s="39">
        <v>46005</v>
      </c>
      <c r="E521" s="54">
        <v>46046</v>
      </c>
      <c r="F521" s="3" t="s">
        <v>821</v>
      </c>
      <c r="H521" s="6">
        <v>19</v>
      </c>
      <c r="J521" s="6">
        <v>18</v>
      </c>
      <c r="L521" s="6">
        <v>14</v>
      </c>
      <c r="N521" s="6">
        <v>15</v>
      </c>
      <c r="P521" s="6">
        <v>26</v>
      </c>
      <c r="R521" s="6"/>
      <c r="T521" s="6"/>
      <c r="V521" s="117">
        <f t="shared" ref="V521" si="594">H521-J521</f>
        <v>1</v>
      </c>
      <c r="X521" s="8">
        <f t="shared" ref="X521" si="595">P521-J521</f>
        <v>8</v>
      </c>
      <c r="Y521" s="3" t="s">
        <v>842</v>
      </c>
      <c r="AA521" s="119" t="str">
        <f t="shared" ref="AA521:AA524" si="596">IF((H521=MAX(H521,J521,L521,N521,P521))+(J521=MAX(H521,J521,L521,N521,P521))+(L521=MAX(H521,J521,L521,N521,P521))+(N521=MAX(H521,J521,L521,N521,P521))+(P521=MAX(H521,J521,L521,N521,P521))&gt;1,"",IF(H521=MAX(H521,J521,L521,N521,P521),H$1,IF(J521=MAX(H521,J521,L521,N521,P521),J$1,IF(L521=MAX(H521,J521,L521,N521,P521),L$1,IF(N521=MAX(H521,J521,L521,N521,P521),N$1,P$1)))))</f>
        <v>Reform</v>
      </c>
      <c r="AC521" s="6"/>
      <c r="AD521" s="6"/>
      <c r="AE521" s="6"/>
      <c r="AG521" s="6"/>
      <c r="AH521" s="6"/>
      <c r="AJ521" s="6"/>
      <c r="AK521" s="6"/>
      <c r="AM521" s="6"/>
      <c r="AN521" s="6"/>
      <c r="AP521" s="6"/>
      <c r="AQ521" s="6"/>
      <c r="AS521" s="6"/>
      <c r="AT521" s="6"/>
      <c r="AV521" s="4"/>
      <c r="AW521" s="6"/>
      <c r="AX521" s="6"/>
      <c r="AY521" s="6"/>
      <c r="AZ521" s="6"/>
      <c r="BA521" s="6"/>
      <c r="BB521" s="6"/>
      <c r="BC521" s="4"/>
      <c r="BD521" s="6"/>
      <c r="BE521" s="6"/>
      <c r="BF521" s="7"/>
      <c r="BJ521" s="50"/>
      <c r="BL521" s="7"/>
      <c r="BN521" s="50"/>
      <c r="BP521" s="50"/>
      <c r="BR521" s="50"/>
      <c r="BT521" s="50"/>
      <c r="BV521" s="50"/>
    </row>
    <row r="522" spans="1:74" x14ac:dyDescent="0.25">
      <c r="A522" s="3"/>
      <c r="B522" s="3" t="s">
        <v>266</v>
      </c>
      <c r="C522" s="9" t="s">
        <v>538</v>
      </c>
      <c r="D522" s="39">
        <v>46007</v>
      </c>
      <c r="E522" s="3">
        <v>5</v>
      </c>
      <c r="F522" s="3" t="s">
        <v>1094</v>
      </c>
      <c r="G522" s="2" t="s">
        <v>122</v>
      </c>
      <c r="H522" s="6">
        <v>19</v>
      </c>
      <c r="J522" s="6">
        <v>20</v>
      </c>
      <c r="L522" s="6">
        <v>14</v>
      </c>
      <c r="N522" s="6">
        <v>10</v>
      </c>
      <c r="P522" s="6">
        <v>30</v>
      </c>
      <c r="R522" s="6"/>
      <c r="T522" s="6"/>
      <c r="V522" s="6">
        <f>H522-J522</f>
        <v>-1</v>
      </c>
      <c r="X522" s="8">
        <f t="shared" ref="X522" si="597">P522-J522</f>
        <v>10</v>
      </c>
      <c r="Y522" s="3" t="s">
        <v>842</v>
      </c>
      <c r="AA522" s="119" t="str">
        <f t="shared" si="596"/>
        <v>Reform</v>
      </c>
      <c r="AC522" s="6"/>
      <c r="AD522" s="6">
        <v>36</v>
      </c>
      <c r="AE522" s="6">
        <v>45</v>
      </c>
      <c r="AF522" s="7">
        <f t="shared" si="589"/>
        <v>-9</v>
      </c>
      <c r="AG522" s="6">
        <v>24</v>
      </c>
      <c r="AH522" s="6">
        <v>70</v>
      </c>
      <c r="AI522" s="7">
        <f t="shared" si="590"/>
        <v>-46</v>
      </c>
      <c r="AJ522" s="6"/>
      <c r="AK522" s="6"/>
      <c r="AM522" s="6">
        <v>43</v>
      </c>
      <c r="AN522" s="6">
        <v>47</v>
      </c>
      <c r="AO522" s="7">
        <f t="shared" si="592"/>
        <v>-4</v>
      </c>
      <c r="AP522" s="6"/>
      <c r="AQ522" s="6"/>
      <c r="AS522" s="6"/>
      <c r="AT522" s="6"/>
      <c r="AV522" s="4" t="s">
        <v>1095</v>
      </c>
      <c r="AW522" s="6"/>
      <c r="AX522" s="6"/>
      <c r="AY522" s="6"/>
      <c r="AZ522" s="6"/>
      <c r="BA522" s="6"/>
      <c r="BB522" s="6"/>
      <c r="BC522" s="4"/>
      <c r="BD522" s="6"/>
      <c r="BE522" s="6"/>
      <c r="BF522" s="7"/>
      <c r="BJ522" s="50"/>
      <c r="BL522" s="7"/>
      <c r="BN522" s="50"/>
      <c r="BP522" s="50"/>
      <c r="BR522" s="50"/>
      <c r="BT522" s="50"/>
      <c r="BV522" s="50"/>
    </row>
    <row r="523" spans="1:74" x14ac:dyDescent="0.25">
      <c r="A523" s="3"/>
      <c r="B523" s="3" t="s">
        <v>266</v>
      </c>
      <c r="C523" s="9" t="s">
        <v>595</v>
      </c>
      <c r="D523" s="39">
        <v>46008</v>
      </c>
      <c r="E523" s="3">
        <v>18</v>
      </c>
      <c r="F523" s="3" t="s">
        <v>1263</v>
      </c>
      <c r="H523" s="6">
        <v>18</v>
      </c>
      <c r="I523" s="7">
        <v>0</v>
      </c>
      <c r="J523" s="6">
        <v>14</v>
      </c>
      <c r="K523" s="7">
        <v>0</v>
      </c>
      <c r="L523" s="6">
        <v>11</v>
      </c>
      <c r="M523" s="7">
        <v>-1</v>
      </c>
      <c r="N523" s="6">
        <v>17</v>
      </c>
      <c r="O523" s="7">
        <v>-1</v>
      </c>
      <c r="P523" s="6">
        <v>33</v>
      </c>
      <c r="Q523" s="7">
        <v>3</v>
      </c>
      <c r="R523" s="6"/>
      <c r="T523" s="6"/>
      <c r="V523" s="117">
        <f t="shared" si="512"/>
        <v>4</v>
      </c>
      <c r="W523" s="7">
        <v>0</v>
      </c>
      <c r="X523" s="8">
        <f>P523-J523</f>
        <v>19</v>
      </c>
      <c r="Y523" s="3" t="s">
        <v>842</v>
      </c>
      <c r="AA523" s="119" t="str">
        <f t="shared" si="596"/>
        <v>Reform</v>
      </c>
      <c r="AC523" s="6"/>
      <c r="AD523" s="6"/>
      <c r="AE523" s="6"/>
      <c r="AG523" s="6"/>
      <c r="AH523" s="6"/>
      <c r="AJ523" s="6"/>
      <c r="AK523" s="6"/>
      <c r="AM523" s="6"/>
      <c r="AN523" s="6"/>
      <c r="AP523" s="6"/>
      <c r="AQ523" s="6"/>
      <c r="AS523" s="6"/>
      <c r="AT523" s="6"/>
      <c r="AV523" s="4"/>
      <c r="AW523" s="6"/>
      <c r="AX523" s="6"/>
      <c r="AY523" s="6"/>
      <c r="AZ523" s="6"/>
      <c r="BA523" s="6"/>
      <c r="BB523" s="6"/>
      <c r="BC523" s="4"/>
      <c r="BD523" s="6"/>
      <c r="BE523" s="6"/>
      <c r="BF523" s="7"/>
      <c r="BJ523" s="50"/>
      <c r="BL523" s="7"/>
      <c r="BN523" s="50"/>
      <c r="BP523" s="50"/>
      <c r="BR523" s="50"/>
      <c r="BT523" s="50"/>
      <c r="BV523" s="50"/>
    </row>
    <row r="524" spans="1:74" x14ac:dyDescent="0.25">
      <c r="A524" s="3"/>
      <c r="B524" s="3" t="s">
        <v>266</v>
      </c>
      <c r="C524" s="9" t="s">
        <v>307</v>
      </c>
      <c r="D524" s="39">
        <v>46010</v>
      </c>
      <c r="E524" s="3">
        <v>24</v>
      </c>
      <c r="F524" s="3" t="s">
        <v>1198</v>
      </c>
      <c r="H524" s="6">
        <v>22</v>
      </c>
      <c r="I524" s="7">
        <v>2</v>
      </c>
      <c r="J524" s="6">
        <v>21</v>
      </c>
      <c r="K524" s="7">
        <v>0</v>
      </c>
      <c r="L524" s="6">
        <v>13</v>
      </c>
      <c r="M524" s="7">
        <v>1</v>
      </c>
      <c r="N524" s="6">
        <v>9</v>
      </c>
      <c r="O524" s="7">
        <v>-2</v>
      </c>
      <c r="P524" s="6">
        <v>28</v>
      </c>
      <c r="Q524" s="7">
        <v>-1</v>
      </c>
      <c r="R524" s="6"/>
      <c r="T524" s="6"/>
      <c r="V524" s="117">
        <f t="shared" si="512"/>
        <v>1</v>
      </c>
      <c r="W524" s="7">
        <v>2</v>
      </c>
      <c r="X524" s="8">
        <f>P524-J524</f>
        <v>7</v>
      </c>
      <c r="Y524" s="3" t="s">
        <v>842</v>
      </c>
      <c r="AA524" s="119" t="str">
        <f t="shared" si="596"/>
        <v>Reform</v>
      </c>
      <c r="AC524" s="6"/>
      <c r="AD524" s="6">
        <v>22</v>
      </c>
      <c r="AE524" s="6">
        <v>40</v>
      </c>
      <c r="AF524" s="7">
        <f t="shared" ref="AF524" si="598">AD524-AE524</f>
        <v>-18</v>
      </c>
      <c r="AG524" s="6">
        <v>18</v>
      </c>
      <c r="AH524" s="6">
        <v>63</v>
      </c>
      <c r="AI524" s="7">
        <f t="shared" ref="AI524" si="599">AG524-AH524</f>
        <v>-45</v>
      </c>
      <c r="AJ524" s="6">
        <v>20</v>
      </c>
      <c r="AK524" s="6">
        <v>30</v>
      </c>
      <c r="AL524" s="7">
        <f t="shared" ref="AL524" si="600">AJ524-AK524</f>
        <v>-10</v>
      </c>
      <c r="AM524" s="6">
        <v>30</v>
      </c>
      <c r="AN524" s="6">
        <v>44</v>
      </c>
      <c r="AO524" s="7">
        <f t="shared" ref="AO524" si="601">AM524-AN524</f>
        <v>-14</v>
      </c>
      <c r="AP524" s="6"/>
      <c r="AQ524" s="6"/>
      <c r="AS524" s="6"/>
      <c r="AT524" s="6"/>
      <c r="AV524" s="4" t="s">
        <v>1211</v>
      </c>
      <c r="AW524" s="6">
        <v>13</v>
      </c>
      <c r="AX524" s="6">
        <v>21</v>
      </c>
      <c r="AY524" s="6"/>
      <c r="AZ524" s="6"/>
      <c r="BA524" s="6"/>
      <c r="BB524" s="6">
        <v>22</v>
      </c>
      <c r="BC524" s="4" t="s">
        <v>1303</v>
      </c>
      <c r="BD524" s="6"/>
      <c r="BE524" s="6"/>
      <c r="BF524" s="7"/>
      <c r="BJ524" s="50"/>
      <c r="BL524" s="7"/>
      <c r="BN524" s="50"/>
      <c r="BP524" s="50"/>
      <c r="BR524" s="50"/>
      <c r="BT524" s="50"/>
      <c r="BV524" s="50"/>
    </row>
    <row r="525" spans="1:74" x14ac:dyDescent="0.25">
      <c r="A525" s="3"/>
      <c r="B525" s="3" t="s">
        <v>266</v>
      </c>
      <c r="C525" s="52" t="s">
        <v>427</v>
      </c>
      <c r="D525" s="39">
        <v>46011</v>
      </c>
      <c r="E525" s="3">
        <v>23</v>
      </c>
      <c r="F525" s="3" t="s">
        <v>821</v>
      </c>
      <c r="H525" s="6"/>
      <c r="J525" s="6"/>
      <c r="L525" s="6"/>
      <c r="N525" s="6"/>
      <c r="P525" s="6"/>
      <c r="R525" s="6"/>
      <c r="T525" s="6"/>
      <c r="V525" s="6"/>
      <c r="Y525" s="3" t="s">
        <v>842</v>
      </c>
      <c r="AC525" s="6"/>
      <c r="AD525" s="6"/>
      <c r="AE525" s="6"/>
      <c r="AG525" s="6"/>
      <c r="AH525" s="6"/>
      <c r="AJ525" s="6"/>
      <c r="AK525" s="6"/>
      <c r="AM525" s="6"/>
      <c r="AN525" s="6"/>
      <c r="AP525" s="6"/>
      <c r="AQ525" s="6"/>
      <c r="AS525" s="6"/>
      <c r="AT525" s="6"/>
      <c r="AV525" s="4"/>
      <c r="AW525" s="6"/>
      <c r="AX525" s="6"/>
      <c r="AY525" s="6"/>
      <c r="AZ525" s="6"/>
      <c r="BA525" s="6"/>
      <c r="BB525" s="6"/>
      <c r="BC525" s="4"/>
      <c r="BD525" s="6">
        <v>13</v>
      </c>
      <c r="BE525" s="6">
        <v>69</v>
      </c>
      <c r="BF525" s="7">
        <f>BD525-BE525</f>
        <v>-56</v>
      </c>
      <c r="BG525" s="4" t="s">
        <v>871</v>
      </c>
      <c r="BJ525" s="50"/>
      <c r="BL525" s="7"/>
      <c r="BN525" s="50"/>
      <c r="BP525" s="50"/>
      <c r="BR525" s="50"/>
      <c r="BT525" s="50"/>
      <c r="BV525" s="50"/>
    </row>
    <row r="526" spans="1:74" x14ac:dyDescent="0.25">
      <c r="A526" s="3"/>
      <c r="B526" s="3" t="s">
        <v>266</v>
      </c>
      <c r="C526" s="9" t="s">
        <v>434</v>
      </c>
      <c r="D526" s="39">
        <v>46012</v>
      </c>
      <c r="E526" s="3">
        <v>23</v>
      </c>
      <c r="F526" s="3" t="s">
        <v>821</v>
      </c>
      <c r="G526" s="2" t="s">
        <v>1119</v>
      </c>
      <c r="H526" s="6">
        <v>19</v>
      </c>
      <c r="I526" s="7">
        <v>2</v>
      </c>
      <c r="J526" s="6">
        <v>20</v>
      </c>
      <c r="K526" s="7">
        <v>2</v>
      </c>
      <c r="L526" s="6">
        <v>15</v>
      </c>
      <c r="M526" s="7">
        <v>1</v>
      </c>
      <c r="N526" s="6">
        <v>15</v>
      </c>
      <c r="O526" s="7">
        <v>-2</v>
      </c>
      <c r="P526" s="6">
        <v>25</v>
      </c>
      <c r="Q526" s="7">
        <v>-3</v>
      </c>
      <c r="R526" s="6"/>
      <c r="T526" s="6"/>
      <c r="V526" s="117">
        <f t="shared" ref="V526:V530" si="602">H526-J526</f>
        <v>-1</v>
      </c>
      <c r="W526" s="7">
        <v>0</v>
      </c>
      <c r="X526" s="8">
        <f>P526-J526</f>
        <v>5</v>
      </c>
      <c r="Y526" s="3" t="s">
        <v>842</v>
      </c>
      <c r="AA526" s="119" t="str">
        <f t="shared" ref="AA526:AA527" si="603">IF((H526=MAX(H526,J526,L526,N526,P526))+(J526=MAX(H526,J526,L526,N526,P526))+(L526=MAX(H526,J526,L526,N526,P526))+(N526=MAX(H526,J526,L526,N526,P526))+(P526=MAX(H526,J526,L526,N526,P526))&gt;1,"",IF(H526=MAX(H526,J526,L526,N526,P526),H$1,IF(J526=MAX(H526,J526,L526,N526,P526),J$1,IF(L526=MAX(H526,J526,L526,N526,P526),L$1,IF(N526=MAX(H526,J526,L526,N526,P526),N$1,P$1)))))</f>
        <v>Reform</v>
      </c>
      <c r="AC526" s="6"/>
      <c r="AD526" s="6"/>
      <c r="AE526" s="6"/>
      <c r="AG526" s="6"/>
      <c r="AH526" s="6"/>
      <c r="AJ526" s="6"/>
      <c r="AK526" s="6"/>
      <c r="AM526" s="6"/>
      <c r="AN526" s="6"/>
      <c r="AP526" s="6"/>
      <c r="AQ526" s="6"/>
      <c r="AS526" s="6"/>
      <c r="AT526" s="6"/>
      <c r="AV526" s="4"/>
      <c r="AW526" s="6"/>
      <c r="AX526" s="6"/>
      <c r="AY526" s="6"/>
      <c r="AZ526" s="6"/>
      <c r="BA526" s="6"/>
      <c r="BB526" s="6"/>
      <c r="BC526" s="4"/>
      <c r="BD526" s="6"/>
      <c r="BE526" s="6"/>
      <c r="BF526" s="7"/>
      <c r="BJ526" s="50"/>
      <c r="BL526" s="7"/>
      <c r="BN526" s="50"/>
      <c r="BP526" s="50"/>
      <c r="BR526" s="50"/>
      <c r="BT526" s="50"/>
      <c r="BV526" s="50"/>
    </row>
    <row r="527" spans="1:74" x14ac:dyDescent="0.25">
      <c r="A527" s="3"/>
      <c r="B527" s="3" t="s">
        <v>266</v>
      </c>
      <c r="C527" s="9" t="s">
        <v>321</v>
      </c>
      <c r="D527" s="39">
        <v>46015</v>
      </c>
      <c r="E527" s="3">
        <v>27</v>
      </c>
      <c r="F527" s="3" t="s">
        <v>1263</v>
      </c>
      <c r="H527" s="6">
        <v>18</v>
      </c>
      <c r="I527" s="7">
        <v>0</v>
      </c>
      <c r="J527" s="6">
        <v>14</v>
      </c>
      <c r="K527" s="7">
        <v>0</v>
      </c>
      <c r="L527" s="6">
        <v>12</v>
      </c>
      <c r="M527" s="7">
        <v>1</v>
      </c>
      <c r="N527" s="6">
        <v>17</v>
      </c>
      <c r="O527" s="7">
        <v>0</v>
      </c>
      <c r="P527" s="6">
        <v>30</v>
      </c>
      <c r="Q527" s="7">
        <v>-3</v>
      </c>
      <c r="R527" s="6"/>
      <c r="T527" s="6"/>
      <c r="V527" s="117">
        <f t="shared" si="602"/>
        <v>4</v>
      </c>
      <c r="W527" s="7">
        <v>0</v>
      </c>
      <c r="X527" s="8">
        <f>P527-J527</f>
        <v>16</v>
      </c>
      <c r="Y527" s="3" t="s">
        <v>842</v>
      </c>
      <c r="AA527" s="119" t="str">
        <f t="shared" si="603"/>
        <v>Reform</v>
      </c>
      <c r="AC527" s="6"/>
      <c r="AD527" s="6"/>
      <c r="AE527" s="6"/>
      <c r="AG527" s="6"/>
      <c r="AH527" s="6"/>
      <c r="AJ527" s="6"/>
      <c r="AK527" s="6"/>
      <c r="AM527" s="6"/>
      <c r="AN527" s="6"/>
      <c r="AP527" s="6"/>
      <c r="AQ527" s="6"/>
      <c r="AS527" s="6"/>
      <c r="AT527" s="6"/>
      <c r="AV527" s="4"/>
      <c r="AW527" s="6"/>
      <c r="AX527" s="6"/>
      <c r="AY527" s="6"/>
      <c r="AZ527" s="6"/>
      <c r="BA527" s="6"/>
      <c r="BB527" s="6"/>
      <c r="BC527" s="4"/>
      <c r="BD527" s="6"/>
      <c r="BE527" s="6"/>
      <c r="BF527" s="7"/>
      <c r="BJ527" s="50"/>
      <c r="BL527" s="7"/>
      <c r="BN527" s="50"/>
      <c r="BP527" s="50"/>
      <c r="BR527" s="50"/>
      <c r="BT527" s="50"/>
      <c r="BV527" s="50"/>
    </row>
    <row r="528" spans="1:74" x14ac:dyDescent="0.25">
      <c r="A528" s="3"/>
      <c r="B528" s="3" t="s">
        <v>266</v>
      </c>
      <c r="C528" s="9" t="s">
        <v>488</v>
      </c>
      <c r="D528" s="39">
        <v>46018</v>
      </c>
      <c r="E528" s="3">
        <v>30</v>
      </c>
      <c r="F528" s="3" t="s">
        <v>821</v>
      </c>
      <c r="H528" s="6"/>
      <c r="J528" s="6"/>
      <c r="L528" s="6"/>
      <c r="N528" s="6"/>
      <c r="P528" s="6"/>
      <c r="R528" s="6"/>
      <c r="T528" s="6"/>
      <c r="V528" s="6"/>
      <c r="Y528" s="3" t="s">
        <v>842</v>
      </c>
      <c r="AC528" s="6"/>
      <c r="AD528" s="6">
        <v>28</v>
      </c>
      <c r="AE528" s="6">
        <v>44</v>
      </c>
      <c r="AF528" s="7">
        <f t="shared" ref="AF528" si="604">AD528-AE528</f>
        <v>-16</v>
      </c>
      <c r="AG528" s="6">
        <v>15</v>
      </c>
      <c r="AH528" s="6">
        <v>73</v>
      </c>
      <c r="AI528" s="7">
        <f t="shared" ref="AI528" si="605">AG528-AH528</f>
        <v>-58</v>
      </c>
      <c r="AJ528" s="6">
        <v>28</v>
      </c>
      <c r="AK528" s="6">
        <v>31</v>
      </c>
      <c r="AL528" s="7">
        <f t="shared" ref="AL528" si="606">AJ528-AK528</f>
        <v>-3</v>
      </c>
      <c r="AM528" s="6"/>
      <c r="AN528" s="6"/>
      <c r="AP528" s="6"/>
      <c r="AQ528" s="6"/>
      <c r="AS528" s="6"/>
      <c r="AT528" s="6"/>
      <c r="AV528" s="4" t="s">
        <v>1037</v>
      </c>
      <c r="AW528" s="6"/>
      <c r="AX528" s="6"/>
      <c r="AY528" s="6"/>
      <c r="AZ528" s="6"/>
      <c r="BA528" s="6"/>
      <c r="BB528" s="6"/>
      <c r="BC528" s="4"/>
      <c r="BD528" s="6">
        <v>12</v>
      </c>
      <c r="BE528" s="6">
        <v>68</v>
      </c>
      <c r="BF528" s="7">
        <f>BD528-BE528</f>
        <v>-56</v>
      </c>
      <c r="BG528" s="4" t="s">
        <v>871</v>
      </c>
      <c r="BJ528" s="50"/>
      <c r="BL528" s="7"/>
      <c r="BN528" s="50"/>
      <c r="BP528" s="50"/>
      <c r="BR528" s="50"/>
      <c r="BT528" s="50"/>
      <c r="BV528" s="50"/>
    </row>
    <row r="529" spans="1:74" x14ac:dyDescent="0.25">
      <c r="A529" s="3"/>
      <c r="B529" s="3" t="s">
        <v>266</v>
      </c>
      <c r="C529" s="9" t="s">
        <v>312</v>
      </c>
      <c r="D529" s="39">
        <v>46022</v>
      </c>
      <c r="E529" s="3">
        <v>5</v>
      </c>
      <c r="F529" s="3" t="s">
        <v>1263</v>
      </c>
      <c r="H529" s="6">
        <v>17</v>
      </c>
      <c r="I529" s="7">
        <v>-1</v>
      </c>
      <c r="J529" s="6">
        <v>15</v>
      </c>
      <c r="K529" s="7">
        <v>1</v>
      </c>
      <c r="L529" s="6">
        <v>12</v>
      </c>
      <c r="M529" s="7">
        <v>0</v>
      </c>
      <c r="N529" s="6">
        <v>17</v>
      </c>
      <c r="O529" s="7">
        <v>0</v>
      </c>
      <c r="P529" s="6">
        <v>31</v>
      </c>
      <c r="Q529" s="7">
        <v>1</v>
      </c>
      <c r="R529" s="6"/>
      <c r="T529" s="6"/>
      <c r="V529" s="117">
        <f t="shared" si="602"/>
        <v>2</v>
      </c>
      <c r="W529" s="7">
        <v>-2</v>
      </c>
      <c r="X529" s="8">
        <f>P529-J529</f>
        <v>16</v>
      </c>
      <c r="Y529" s="3" t="s">
        <v>842</v>
      </c>
      <c r="AA529" s="119" t="str">
        <f t="shared" ref="AA529:AA530" si="607">IF((H529=MAX(H529,J529,L529,N529,P529))+(J529=MAX(H529,J529,L529,N529,P529))+(L529=MAX(H529,J529,L529,N529,P529))+(N529=MAX(H529,J529,L529,N529,P529))+(P529=MAX(H529,J529,L529,N529,P529))&gt;1,"",IF(H529=MAX(H529,J529,L529,N529,P529),H$1,IF(J529=MAX(H529,J529,L529,N529,P529),J$1,IF(L529=MAX(H529,J529,L529,N529,P529),L$1,IF(N529=MAX(H529,J529,L529,N529,P529),N$1,P$1)))))</f>
        <v>Reform</v>
      </c>
      <c r="AC529" s="6"/>
      <c r="AD529" s="6"/>
      <c r="AE529" s="6"/>
      <c r="AG529" s="6"/>
      <c r="AH529" s="6"/>
      <c r="AJ529" s="6"/>
      <c r="AK529" s="6"/>
      <c r="AM529" s="6"/>
      <c r="AN529" s="6"/>
      <c r="AP529" s="6"/>
      <c r="AQ529" s="6"/>
      <c r="AS529" s="6"/>
      <c r="AT529" s="6"/>
      <c r="AV529" s="4"/>
      <c r="AW529" s="6"/>
      <c r="AX529" s="6"/>
      <c r="AY529" s="6"/>
      <c r="AZ529" s="6"/>
      <c r="BA529" s="6"/>
      <c r="BB529" s="6"/>
      <c r="BC529" s="4"/>
      <c r="BD529" s="6"/>
      <c r="BE529" s="6"/>
      <c r="BF529" s="7"/>
      <c r="BG529" s="4"/>
      <c r="BJ529" s="50"/>
      <c r="BL529" s="7"/>
      <c r="BN529" s="50"/>
      <c r="BP529" s="50"/>
      <c r="BR529" s="50"/>
      <c r="BT529" s="50"/>
      <c r="BV529" s="50"/>
    </row>
    <row r="530" spans="1:74" x14ac:dyDescent="0.25">
      <c r="A530" s="1">
        <v>2026</v>
      </c>
      <c r="B530" s="3" t="s">
        <v>267</v>
      </c>
      <c r="C530" s="9" t="s">
        <v>378</v>
      </c>
      <c r="D530" s="39">
        <v>46024</v>
      </c>
      <c r="E530" s="3">
        <v>7</v>
      </c>
      <c r="F530" s="3" t="s">
        <v>1198</v>
      </c>
      <c r="H530" s="6">
        <v>23</v>
      </c>
      <c r="I530" s="7">
        <v>1</v>
      </c>
      <c r="J530" s="6">
        <v>19</v>
      </c>
      <c r="K530" s="7">
        <v>-2</v>
      </c>
      <c r="L530" s="6">
        <v>12</v>
      </c>
      <c r="M530" s="7">
        <v>-1</v>
      </c>
      <c r="N530" s="6">
        <v>10</v>
      </c>
      <c r="O530" s="7">
        <v>1</v>
      </c>
      <c r="P530" s="6">
        <v>31</v>
      </c>
      <c r="Q530" s="7">
        <v>3</v>
      </c>
      <c r="R530" s="6"/>
      <c r="T530" s="6"/>
      <c r="V530" s="117">
        <f t="shared" si="602"/>
        <v>4</v>
      </c>
      <c r="W530" s="7">
        <v>3</v>
      </c>
      <c r="X530" s="8">
        <f>P530-J530</f>
        <v>12</v>
      </c>
      <c r="Y530" s="3" t="s">
        <v>842</v>
      </c>
      <c r="AA530" s="119" t="str">
        <f t="shared" si="607"/>
        <v>Reform</v>
      </c>
      <c r="AC530" s="6"/>
      <c r="AD530" s="6">
        <v>22</v>
      </c>
      <c r="AE530" s="6">
        <v>35</v>
      </c>
      <c r="AF530" s="7">
        <f t="shared" ref="AF530" si="608">AD530-AE530</f>
        <v>-13</v>
      </c>
      <c r="AG530" s="6">
        <v>17</v>
      </c>
      <c r="AH530" s="6">
        <v>64</v>
      </c>
      <c r="AI530" s="7">
        <f t="shared" ref="AI530:AI532" si="609">AG530-AH530</f>
        <v>-47</v>
      </c>
      <c r="AJ530" s="6">
        <v>18</v>
      </c>
      <c r="AK530" s="6">
        <v>28</v>
      </c>
      <c r="AL530" s="7">
        <f t="shared" ref="AL530" si="610">AJ530-AK530</f>
        <v>-10</v>
      </c>
      <c r="AM530" s="6">
        <v>31</v>
      </c>
      <c r="AN530" s="6">
        <v>41</v>
      </c>
      <c r="AO530" s="7">
        <v>-9</v>
      </c>
      <c r="AP530" s="6"/>
      <c r="AQ530" s="6"/>
      <c r="AS530" s="6"/>
      <c r="AT530" s="6"/>
      <c r="AV530" s="4" t="s">
        <v>1211</v>
      </c>
      <c r="AW530" s="6">
        <v>13</v>
      </c>
      <c r="AX530" s="6">
        <v>20</v>
      </c>
      <c r="AY530" s="6"/>
      <c r="AZ530" s="6"/>
      <c r="BA530" s="6"/>
      <c r="BB530" s="6">
        <v>25</v>
      </c>
      <c r="BC530" s="4" t="s">
        <v>1303</v>
      </c>
      <c r="BD530" s="6"/>
      <c r="BE530" s="6"/>
      <c r="BF530" s="7"/>
      <c r="BG530" s="4"/>
      <c r="BJ530" s="50"/>
      <c r="BL530" s="7"/>
      <c r="BN530" s="50"/>
      <c r="BP530" s="50"/>
      <c r="BR530" s="50"/>
      <c r="BT530" s="50"/>
      <c r="BV530" s="50"/>
    </row>
    <row r="531" spans="1:74" x14ac:dyDescent="0.25">
      <c r="A531" s="1"/>
      <c r="B531" s="3" t="s">
        <v>267</v>
      </c>
      <c r="C531" s="9" t="s">
        <v>584</v>
      </c>
      <c r="D531" s="39">
        <v>46025</v>
      </c>
      <c r="E531" s="3">
        <v>8</v>
      </c>
      <c r="F531" s="3" t="s">
        <v>821</v>
      </c>
      <c r="H531" s="6"/>
      <c r="J531" s="6"/>
      <c r="L531" s="6"/>
      <c r="N531" s="6"/>
      <c r="P531" s="6"/>
      <c r="R531" s="6"/>
      <c r="T531" s="6"/>
      <c r="V531" s="6"/>
      <c r="Y531" s="3" t="s">
        <v>842</v>
      </c>
      <c r="AC531" s="6"/>
      <c r="AD531" s="6"/>
      <c r="AE531" s="6"/>
      <c r="AG531" s="6"/>
      <c r="AH531" s="6"/>
      <c r="AJ531" s="6"/>
      <c r="AK531" s="6"/>
      <c r="AM531" s="6"/>
      <c r="AN531" s="6"/>
      <c r="AP531" s="6"/>
      <c r="AQ531" s="6"/>
      <c r="AS531" s="6"/>
      <c r="AT531" s="6"/>
      <c r="AV531" s="4"/>
      <c r="AW531" s="6"/>
      <c r="AX531" s="6"/>
      <c r="AY531" s="6"/>
      <c r="AZ531" s="6"/>
      <c r="BA531" s="6"/>
      <c r="BB531" s="6"/>
      <c r="BC531" s="4"/>
      <c r="BD531" s="6">
        <v>11</v>
      </c>
      <c r="BE531" s="6">
        <v>70</v>
      </c>
      <c r="BF531" s="7">
        <f>BD531-BE531</f>
        <v>-59</v>
      </c>
      <c r="BG531" s="4" t="s">
        <v>871</v>
      </c>
      <c r="BJ531" s="50"/>
      <c r="BL531" s="7"/>
      <c r="BN531" s="50"/>
      <c r="BP531" s="50"/>
      <c r="BR531" s="50"/>
      <c r="BT531" s="50"/>
      <c r="BV531" s="50"/>
    </row>
    <row r="532" spans="1:74" x14ac:dyDescent="0.25">
      <c r="A532" s="3"/>
      <c r="B532" s="3" t="s">
        <v>267</v>
      </c>
      <c r="C532" s="9" t="s">
        <v>694</v>
      </c>
      <c r="D532" s="39">
        <v>46026</v>
      </c>
      <c r="E532" s="3">
        <v>6</v>
      </c>
      <c r="F532" s="3" t="s">
        <v>821</v>
      </c>
      <c r="G532" s="2" t="s">
        <v>1119</v>
      </c>
      <c r="H532" s="6">
        <v>19</v>
      </c>
      <c r="I532" s="7">
        <v>0</v>
      </c>
      <c r="J532" s="6">
        <v>17</v>
      </c>
      <c r="K532" s="7">
        <v>-3</v>
      </c>
      <c r="L532" s="6">
        <v>16</v>
      </c>
      <c r="M532" s="7">
        <v>1</v>
      </c>
      <c r="N532" s="6">
        <v>15</v>
      </c>
      <c r="O532" s="7">
        <v>0</v>
      </c>
      <c r="P532" s="6">
        <v>26</v>
      </c>
      <c r="Q532" s="7">
        <v>1</v>
      </c>
      <c r="R532" s="6"/>
      <c r="T532" s="6"/>
      <c r="V532" s="117">
        <f t="shared" ref="V532:V594" si="611">H532-J532</f>
        <v>2</v>
      </c>
      <c r="W532" s="7">
        <v>3</v>
      </c>
      <c r="X532" s="8">
        <f>P532-J532</f>
        <v>9</v>
      </c>
      <c r="Y532" s="3" t="s">
        <v>842</v>
      </c>
      <c r="AA532" s="119" t="str">
        <f t="shared" ref="AA532:AA535" si="612">IF((H532=MAX(H532,J532,L532,N532,P532))+(J532=MAX(H532,J532,L532,N532,P532))+(L532=MAX(H532,J532,L532,N532,P532))+(N532=MAX(H532,J532,L532,N532,P532))+(P532=MAX(H532,J532,L532,N532,P532))&gt;1,"",IF(H532=MAX(H532,J532,L532,N532,P532),H$1,IF(J532=MAX(H532,J532,L532,N532,P532),J$1,IF(L532=MAX(H532,J532,L532,N532,P532),L$1,IF(N532=MAX(H532,J532,L532,N532,P532),N$1,P$1)))))</f>
        <v>Reform</v>
      </c>
      <c r="AC532" s="6"/>
      <c r="AD532" s="6"/>
      <c r="AE532" s="6"/>
      <c r="AG532" s="6">
        <v>18</v>
      </c>
      <c r="AH532" s="6">
        <v>74</v>
      </c>
      <c r="AI532" s="7">
        <f t="shared" si="609"/>
        <v>-56</v>
      </c>
      <c r="AJ532" s="6"/>
      <c r="AK532" s="6"/>
      <c r="AM532" s="6"/>
      <c r="AN532" s="6"/>
      <c r="AP532" s="6"/>
      <c r="AQ532" s="6"/>
      <c r="AS532" s="6"/>
      <c r="AT532" s="6"/>
      <c r="AV532" s="4" t="s">
        <v>931</v>
      </c>
      <c r="AW532" s="6"/>
      <c r="AX532" s="6"/>
      <c r="AY532" s="6"/>
      <c r="AZ532" s="6"/>
      <c r="BA532" s="6"/>
      <c r="BB532" s="6"/>
      <c r="BC532" s="4"/>
      <c r="BD532" s="6"/>
      <c r="BE532" s="6"/>
      <c r="BF532" s="7"/>
      <c r="BG532" s="4"/>
      <c r="BJ532" s="50"/>
      <c r="BL532" s="7"/>
      <c r="BN532" s="50"/>
      <c r="BP532" s="50"/>
      <c r="BR532" s="50"/>
      <c r="BT532" s="50"/>
      <c r="BV532" s="50"/>
    </row>
    <row r="533" spans="1:74" x14ac:dyDescent="0.25">
      <c r="A533" s="3"/>
      <c r="B533" s="3" t="s">
        <v>267</v>
      </c>
      <c r="C533" s="9" t="s">
        <v>647</v>
      </c>
      <c r="D533" s="39">
        <v>46029</v>
      </c>
      <c r="E533" s="3">
        <v>8</v>
      </c>
      <c r="F533" s="3" t="s">
        <v>1263</v>
      </c>
      <c r="H533" s="6">
        <v>18</v>
      </c>
      <c r="I533" s="7">
        <v>1</v>
      </c>
      <c r="J533" s="6">
        <v>15</v>
      </c>
      <c r="K533" s="7">
        <v>0</v>
      </c>
      <c r="L533" s="6">
        <v>12</v>
      </c>
      <c r="M533" s="7">
        <v>0</v>
      </c>
      <c r="N533" s="6">
        <v>17</v>
      </c>
      <c r="O533" s="7">
        <v>0</v>
      </c>
      <c r="P533" s="6">
        <v>32</v>
      </c>
      <c r="Q533" s="7">
        <v>1</v>
      </c>
      <c r="R533" s="6"/>
      <c r="T533" s="6"/>
      <c r="V533" s="117">
        <f t="shared" si="611"/>
        <v>3</v>
      </c>
      <c r="W533" s="7">
        <v>1</v>
      </c>
      <c r="X533" s="8">
        <f>P533-J533</f>
        <v>17</v>
      </c>
      <c r="Y533" s="3" t="s">
        <v>842</v>
      </c>
      <c r="AA533" s="119" t="str">
        <f t="shared" si="612"/>
        <v>Reform</v>
      </c>
      <c r="AC533" s="6"/>
      <c r="AD533" s="6"/>
      <c r="AE533" s="6"/>
      <c r="AG533" s="6"/>
      <c r="AH533" s="6"/>
      <c r="AJ533" s="6"/>
      <c r="AK533" s="6"/>
      <c r="AM533" s="6"/>
      <c r="AN533" s="6"/>
      <c r="AP533" s="6"/>
      <c r="AQ533" s="6"/>
      <c r="AS533" s="6"/>
      <c r="AT533" s="6"/>
      <c r="AV533" s="4"/>
      <c r="AW533" s="6"/>
      <c r="AX533" s="6"/>
      <c r="AY533" s="6"/>
      <c r="AZ533" s="6"/>
      <c r="BA533" s="6"/>
      <c r="BB533" s="6"/>
      <c r="BC533" s="4"/>
      <c r="BD533" s="6"/>
      <c r="BE533" s="6"/>
      <c r="BF533" s="7"/>
      <c r="BG533" s="4"/>
      <c r="BJ533" s="50"/>
      <c r="BL533" s="7"/>
      <c r="BN533" s="50"/>
      <c r="BP533" s="50"/>
      <c r="BR533" s="50"/>
      <c r="BT533" s="50"/>
      <c r="BV533" s="50"/>
    </row>
    <row r="534" spans="1:74" x14ac:dyDescent="0.25">
      <c r="A534" s="3"/>
      <c r="B534" s="3" t="s">
        <v>267</v>
      </c>
      <c r="C534" s="9" t="s">
        <v>506</v>
      </c>
      <c r="D534" s="39">
        <v>46029</v>
      </c>
      <c r="E534" s="3">
        <v>11</v>
      </c>
      <c r="F534" s="3" t="s">
        <v>903</v>
      </c>
      <c r="G534" s="2" t="s">
        <v>138</v>
      </c>
      <c r="H534" s="6">
        <v>18</v>
      </c>
      <c r="I534" s="7">
        <v>0</v>
      </c>
      <c r="J534" s="6">
        <v>20</v>
      </c>
      <c r="K534" s="7">
        <v>0</v>
      </c>
      <c r="L534" s="6">
        <v>12</v>
      </c>
      <c r="M534" s="7">
        <v>-1</v>
      </c>
      <c r="N534" s="6">
        <v>13</v>
      </c>
      <c r="O534" s="7">
        <v>1</v>
      </c>
      <c r="P534" s="6">
        <v>31</v>
      </c>
      <c r="Q534" s="7">
        <v>0</v>
      </c>
      <c r="R534" s="6"/>
      <c r="T534" s="6"/>
      <c r="V534" s="117">
        <f t="shared" si="611"/>
        <v>-2</v>
      </c>
      <c r="W534" s="7">
        <v>0</v>
      </c>
      <c r="X534" s="8">
        <f>P534-J534</f>
        <v>11</v>
      </c>
      <c r="Y534" s="3" t="s">
        <v>842</v>
      </c>
      <c r="AA534" s="119" t="str">
        <f t="shared" si="612"/>
        <v>Reform</v>
      </c>
      <c r="AC534" s="6"/>
      <c r="AD534" s="6">
        <v>25</v>
      </c>
      <c r="AE534" s="6">
        <v>36</v>
      </c>
      <c r="AF534" s="7">
        <f t="shared" ref="AF534" si="613">AD534-AE534</f>
        <v>-11</v>
      </c>
      <c r="AG534" s="6">
        <v>17</v>
      </c>
      <c r="AH534" s="6">
        <v>63</v>
      </c>
      <c r="AI534" s="7">
        <f t="shared" ref="AI534" si="614">AG534-AH534</f>
        <v>-46</v>
      </c>
      <c r="AJ534" s="6">
        <v>21</v>
      </c>
      <c r="AK534" s="6">
        <v>23</v>
      </c>
      <c r="AL534" s="7">
        <f t="shared" ref="AL534" si="615">AJ534-AK534</f>
        <v>-2</v>
      </c>
      <c r="AM534" s="6">
        <v>30</v>
      </c>
      <c r="AN534" s="6">
        <v>45</v>
      </c>
      <c r="AO534" s="7">
        <f t="shared" ref="AO534" si="616">AM534-AN534</f>
        <v>-15</v>
      </c>
      <c r="AP534" s="6"/>
      <c r="AQ534" s="6"/>
      <c r="AS534" s="6">
        <v>21</v>
      </c>
      <c r="AT534" s="6">
        <v>24</v>
      </c>
      <c r="AU534" s="7">
        <f t="shared" ref="AU534" si="617">AS534-AT534</f>
        <v>-3</v>
      </c>
      <c r="AV534" s="4" t="s">
        <v>1127</v>
      </c>
      <c r="AW534" s="6">
        <v>20</v>
      </c>
      <c r="AX534" s="6">
        <v>21</v>
      </c>
      <c r="AY534" s="6"/>
      <c r="AZ534" s="6"/>
      <c r="BA534" s="6"/>
      <c r="BB534" s="6"/>
      <c r="BC534" s="4" t="s">
        <v>1035</v>
      </c>
      <c r="BD534" s="6"/>
      <c r="BE534" s="6"/>
      <c r="BF534" s="7"/>
      <c r="BG534" s="4"/>
      <c r="BJ534" s="50"/>
      <c r="BL534" s="7"/>
      <c r="BN534" s="50"/>
      <c r="BP534" s="50"/>
      <c r="BR534" s="50"/>
      <c r="BT534" s="50"/>
      <c r="BV534" s="50"/>
    </row>
    <row r="535" spans="1:74" x14ac:dyDescent="0.25">
      <c r="A535" s="3"/>
      <c r="B535" s="3" t="s">
        <v>267</v>
      </c>
      <c r="C535" s="9" t="s">
        <v>623</v>
      </c>
      <c r="D535" s="39">
        <v>46031</v>
      </c>
      <c r="E535" s="3">
        <v>12</v>
      </c>
      <c r="F535" s="3" t="s">
        <v>1725</v>
      </c>
      <c r="G535" s="2" t="s">
        <v>1726</v>
      </c>
      <c r="H535" s="6">
        <v>19</v>
      </c>
      <c r="I535" s="7">
        <v>-1</v>
      </c>
      <c r="J535" s="6">
        <v>19</v>
      </c>
      <c r="K535" s="7">
        <v>0</v>
      </c>
      <c r="L535" s="6">
        <v>11</v>
      </c>
      <c r="M535" s="7">
        <v>-4</v>
      </c>
      <c r="N535" s="6">
        <v>12</v>
      </c>
      <c r="O535" s="7">
        <v>0</v>
      </c>
      <c r="P535" s="6">
        <v>33</v>
      </c>
      <c r="Q535" s="7">
        <v>2</v>
      </c>
      <c r="R535" s="6"/>
      <c r="T535" s="6"/>
      <c r="V535" s="117">
        <f t="shared" si="611"/>
        <v>0</v>
      </c>
      <c r="W535" s="7">
        <v>-1</v>
      </c>
      <c r="X535" s="8">
        <f>P535-J535</f>
        <v>14</v>
      </c>
      <c r="Y535" s="3" t="s">
        <v>842</v>
      </c>
      <c r="AA535" s="119" t="str">
        <f t="shared" si="612"/>
        <v>Reform</v>
      </c>
      <c r="AC535" s="6"/>
      <c r="AD535" s="6">
        <v>29</v>
      </c>
      <c r="AE535" s="6">
        <v>35</v>
      </c>
      <c r="AF535" s="7">
        <f>AD535-AE535</f>
        <v>-6</v>
      </c>
      <c r="AG535" s="6">
        <v>21</v>
      </c>
      <c r="AH535" s="6">
        <v>65</v>
      </c>
      <c r="AI535" s="7">
        <f>AG535-AH535</f>
        <v>-44</v>
      </c>
      <c r="AJ535" s="6">
        <v>23</v>
      </c>
      <c r="AK535" s="6">
        <v>25</v>
      </c>
      <c r="AL535" s="7">
        <v>-1</v>
      </c>
      <c r="AM535" s="6">
        <v>37</v>
      </c>
      <c r="AN535" s="6">
        <v>47</v>
      </c>
      <c r="AO535" s="7">
        <f>AM535-AN535</f>
        <v>-10</v>
      </c>
      <c r="AP535" s="6"/>
      <c r="AQ535" s="6"/>
      <c r="AS535" s="6">
        <v>17</v>
      </c>
      <c r="AT535" s="6">
        <v>25</v>
      </c>
      <c r="AU535" s="7">
        <f>AS535-AT535</f>
        <v>-8</v>
      </c>
      <c r="AV535" s="4" t="s">
        <v>1727</v>
      </c>
      <c r="AW535" s="6">
        <v>40</v>
      </c>
      <c r="AX535" s="6">
        <v>31</v>
      </c>
      <c r="AY535" s="6"/>
      <c r="AZ535" s="6"/>
      <c r="BA535" s="6"/>
      <c r="BB535" s="6"/>
      <c r="BC535" s="4" t="s">
        <v>1728</v>
      </c>
      <c r="BD535" s="6"/>
      <c r="BE535" s="6"/>
      <c r="BF535" s="7"/>
      <c r="BG535" s="4"/>
      <c r="BJ535" s="50"/>
      <c r="BL535" s="7"/>
      <c r="BN535" s="50"/>
      <c r="BP535" s="50"/>
      <c r="BR535" s="50"/>
      <c r="BT535" s="50"/>
      <c r="BV535" s="50"/>
    </row>
    <row r="536" spans="1:74" x14ac:dyDescent="0.25">
      <c r="A536" s="3"/>
      <c r="B536" s="3" t="s">
        <v>267</v>
      </c>
      <c r="C536" s="9" t="s">
        <v>444</v>
      </c>
      <c r="D536" s="39">
        <v>46031</v>
      </c>
      <c r="E536" s="3">
        <v>20</v>
      </c>
      <c r="F536" s="3" t="s">
        <v>1132</v>
      </c>
      <c r="H536" s="6"/>
      <c r="J536" s="6"/>
      <c r="L536" s="6"/>
      <c r="N536" s="6"/>
      <c r="P536" s="6"/>
      <c r="R536" s="6"/>
      <c r="T536" s="6"/>
      <c r="V536" s="6"/>
      <c r="Y536" s="3" t="s">
        <v>842</v>
      </c>
      <c r="AC536" s="6"/>
      <c r="AD536" s="6">
        <v>24</v>
      </c>
      <c r="AE536" s="6">
        <v>41</v>
      </c>
      <c r="AF536" s="7">
        <f>AD536-AE536</f>
        <v>-17</v>
      </c>
      <c r="AG536" s="6">
        <v>17</v>
      </c>
      <c r="AH536" s="6">
        <v>58</v>
      </c>
      <c r="AI536" s="7">
        <f>AG536-AH536</f>
        <v>-41</v>
      </c>
      <c r="AJ536" s="6">
        <v>20</v>
      </c>
      <c r="AK536" s="6">
        <v>31</v>
      </c>
      <c r="AL536" s="7">
        <f>AJ536-AK536</f>
        <v>-11</v>
      </c>
      <c r="AM536" s="6">
        <v>29</v>
      </c>
      <c r="AN536" s="6">
        <v>49</v>
      </c>
      <c r="AO536" s="7">
        <f>AM536-AN536</f>
        <v>-20</v>
      </c>
      <c r="AP536" s="6"/>
      <c r="AQ536" s="6"/>
      <c r="AS536" s="6">
        <v>20</v>
      </c>
      <c r="AT536" s="6">
        <v>32</v>
      </c>
      <c r="AU536" s="7">
        <f>AS536-AT536</f>
        <v>-12</v>
      </c>
      <c r="AV536" s="4" t="s">
        <v>1749</v>
      </c>
      <c r="AW536" s="6">
        <v>25</v>
      </c>
      <c r="AX536" s="6">
        <v>26</v>
      </c>
      <c r="AY536" s="6"/>
      <c r="AZ536" s="6"/>
      <c r="BA536" s="6"/>
      <c r="BB536" s="6"/>
      <c r="BC536" s="4" t="s">
        <v>1186</v>
      </c>
      <c r="BD536" s="6"/>
      <c r="BE536" s="6"/>
      <c r="BF536" s="7"/>
      <c r="BG536" s="4"/>
      <c r="BJ536" s="50"/>
      <c r="BL536" s="7"/>
      <c r="BN536" s="50"/>
      <c r="BP536" s="50"/>
      <c r="BR536" s="50"/>
      <c r="BT536" s="50"/>
      <c r="BV536" s="50"/>
    </row>
    <row r="537" spans="1:74" x14ac:dyDescent="0.25">
      <c r="A537" s="3"/>
      <c r="B537" s="3" t="s">
        <v>267</v>
      </c>
      <c r="C537" s="9" t="s">
        <v>655</v>
      </c>
      <c r="D537" s="39">
        <v>46032</v>
      </c>
      <c r="E537" s="3">
        <v>13</v>
      </c>
      <c r="F537" s="3" t="s">
        <v>821</v>
      </c>
      <c r="H537" s="6"/>
      <c r="J537" s="6"/>
      <c r="L537" s="6"/>
      <c r="N537" s="6"/>
      <c r="P537" s="6"/>
      <c r="R537" s="6"/>
      <c r="T537" s="6"/>
      <c r="V537" s="6"/>
      <c r="Y537" s="3" t="s">
        <v>842</v>
      </c>
      <c r="AC537" s="6"/>
      <c r="AD537" s="6"/>
      <c r="AE537" s="6"/>
      <c r="AG537" s="6"/>
      <c r="AH537" s="6"/>
      <c r="AJ537" s="6"/>
      <c r="AK537" s="6"/>
      <c r="AM537" s="6"/>
      <c r="AN537" s="6"/>
      <c r="AP537" s="6"/>
      <c r="AQ537" s="6"/>
      <c r="AS537" s="6"/>
      <c r="AT537" s="6"/>
      <c r="AV537" s="4"/>
      <c r="AW537" s="6"/>
      <c r="AX537" s="6"/>
      <c r="AY537" s="6"/>
      <c r="AZ537" s="6"/>
      <c r="BA537" s="6"/>
      <c r="BB537" s="6"/>
      <c r="BC537" s="4"/>
      <c r="BD537" s="6">
        <v>13</v>
      </c>
      <c r="BE537" s="6">
        <v>68</v>
      </c>
      <c r="BF537" s="7">
        <f>BD537-BE537</f>
        <v>-55</v>
      </c>
      <c r="BG537" s="4" t="s">
        <v>871</v>
      </c>
      <c r="BJ537" s="50"/>
      <c r="BL537" s="7"/>
      <c r="BN537" s="50"/>
      <c r="BP537" s="50"/>
      <c r="BR537" s="50"/>
      <c r="BT537" s="50"/>
      <c r="BV537" s="50"/>
    </row>
    <row r="538" spans="1:74" x14ac:dyDescent="0.25">
      <c r="A538" s="3"/>
      <c r="B538" s="3" t="s">
        <v>267</v>
      </c>
      <c r="C538" s="52" t="s">
        <v>468</v>
      </c>
      <c r="D538" s="39">
        <v>46032</v>
      </c>
      <c r="E538" s="3">
        <v>14</v>
      </c>
      <c r="F538" s="3" t="s">
        <v>1198</v>
      </c>
      <c r="H538" s="6">
        <v>21</v>
      </c>
      <c r="I538" s="7">
        <v>-2</v>
      </c>
      <c r="J538" s="6">
        <v>19</v>
      </c>
      <c r="K538" s="7">
        <v>0</v>
      </c>
      <c r="L538" s="6">
        <v>12</v>
      </c>
      <c r="M538" s="8">
        <v>0</v>
      </c>
      <c r="N538" s="6">
        <v>12</v>
      </c>
      <c r="O538" s="7">
        <v>2</v>
      </c>
      <c r="P538" s="6">
        <v>31</v>
      </c>
      <c r="Q538" s="7">
        <v>0</v>
      </c>
      <c r="R538" s="6"/>
      <c r="T538" s="6"/>
      <c r="V538" s="117">
        <f t="shared" ref="V538:V539" si="618">H538-J538</f>
        <v>2</v>
      </c>
      <c r="W538" s="7">
        <v>-2</v>
      </c>
      <c r="X538" s="8">
        <f>P538-J538</f>
        <v>12</v>
      </c>
      <c r="Y538" s="3" t="s">
        <v>842</v>
      </c>
      <c r="AA538" s="119" t="str">
        <f t="shared" ref="AA538:AA542" si="619">IF((H538=MAX(H538,J538,L538,N538,P538))+(J538=MAX(H538,J538,L538,N538,P538))+(L538=MAX(H538,J538,L538,N538,P538))+(N538=MAX(H538,J538,L538,N538,P538))+(P538=MAX(H538,J538,L538,N538,P538))&gt;1,"",IF(H538=MAX(H538,J538,L538,N538,P538),H$1,IF(J538=MAX(H538,J538,L538,N538,P538),J$1,IF(L538=MAX(H538,J538,L538,N538,P538),L$1,IF(N538=MAX(H538,J538,L538,N538,P538),N$1,P$1)))))</f>
        <v>Reform</v>
      </c>
      <c r="AC538" s="6"/>
      <c r="AD538" s="6">
        <v>23</v>
      </c>
      <c r="AE538" s="6">
        <v>37</v>
      </c>
      <c r="AF538" s="7">
        <f t="shared" ref="AF538:AF539" si="620">AD538-AE538</f>
        <v>-14</v>
      </c>
      <c r="AG538" s="6">
        <v>17</v>
      </c>
      <c r="AH538" s="6">
        <v>64</v>
      </c>
      <c r="AI538" s="7">
        <f t="shared" ref="AI538:AI539" si="621">AG538-AH538</f>
        <v>-47</v>
      </c>
      <c r="AJ538" s="6">
        <v>19</v>
      </c>
      <c r="AK538" s="6">
        <v>31</v>
      </c>
      <c r="AL538" s="7">
        <v>-11</v>
      </c>
      <c r="AM538" s="6">
        <v>31</v>
      </c>
      <c r="AN538" s="6">
        <v>42</v>
      </c>
      <c r="AO538" s="7">
        <f t="shared" ref="AO538:AO539" si="622">AM538-AN538</f>
        <v>-11</v>
      </c>
      <c r="AP538" s="6"/>
      <c r="AQ538" s="6"/>
      <c r="AS538" s="6">
        <v>16</v>
      </c>
      <c r="AT538" s="6">
        <v>30</v>
      </c>
      <c r="AU538" s="7">
        <f t="shared" ref="AU538:AU539" si="623">AS538-AT538</f>
        <v>-14</v>
      </c>
      <c r="AV538" s="4" t="s">
        <v>1211</v>
      </c>
      <c r="AW538" s="6"/>
      <c r="AX538" s="6"/>
      <c r="AY538" s="6"/>
      <c r="AZ538" s="6"/>
      <c r="BA538" s="6"/>
      <c r="BB538" s="6"/>
      <c r="BC538" s="4"/>
      <c r="BD538" s="6"/>
      <c r="BE538" s="6"/>
      <c r="BF538" s="7"/>
      <c r="BG538" s="4"/>
      <c r="BJ538" s="50"/>
      <c r="BL538" s="7"/>
      <c r="BN538" s="50"/>
      <c r="BP538" s="50"/>
      <c r="BR538" s="50"/>
      <c r="BT538" s="50"/>
      <c r="BV538" s="50"/>
    </row>
    <row r="539" spans="1:74" x14ac:dyDescent="0.25">
      <c r="A539" s="3"/>
      <c r="B539" s="3" t="s">
        <v>267</v>
      </c>
      <c r="C539" s="52" t="s">
        <v>355</v>
      </c>
      <c r="D539" s="39">
        <v>46032</v>
      </c>
      <c r="E539" s="3">
        <v>16</v>
      </c>
      <c r="F539" s="3" t="s">
        <v>982</v>
      </c>
      <c r="H539" s="6">
        <v>19</v>
      </c>
      <c r="I539" s="7">
        <v>1</v>
      </c>
      <c r="J539" s="6">
        <v>21</v>
      </c>
      <c r="K539" s="7">
        <v>-1</v>
      </c>
      <c r="L539" s="6">
        <v>11</v>
      </c>
      <c r="M539" s="8">
        <v>-1</v>
      </c>
      <c r="N539" s="6">
        <v>11</v>
      </c>
      <c r="O539" s="7">
        <v>0</v>
      </c>
      <c r="P539" s="6">
        <v>29</v>
      </c>
      <c r="Q539" s="7">
        <v>0</v>
      </c>
      <c r="R539" s="6"/>
      <c r="T539" s="6"/>
      <c r="V539" s="86">
        <f t="shared" si="618"/>
        <v>-2</v>
      </c>
      <c r="W539" s="7">
        <v>2</v>
      </c>
      <c r="X539" s="8">
        <f>P539-J539</f>
        <v>8</v>
      </c>
      <c r="Y539" s="3" t="s">
        <v>842</v>
      </c>
      <c r="Z539" s="3" t="s">
        <v>988</v>
      </c>
      <c r="AA539" s="119" t="str">
        <f t="shared" si="619"/>
        <v>Reform</v>
      </c>
      <c r="AC539" s="6"/>
      <c r="AD539" s="6">
        <v>37</v>
      </c>
      <c r="AE539" s="6">
        <v>32</v>
      </c>
      <c r="AF539" s="7">
        <f t="shared" si="620"/>
        <v>5</v>
      </c>
      <c r="AG539" s="6">
        <v>21</v>
      </c>
      <c r="AH539" s="6">
        <v>61</v>
      </c>
      <c r="AI539" s="7">
        <f t="shared" si="621"/>
        <v>-40</v>
      </c>
      <c r="AJ539" s="6"/>
      <c r="AK539" s="6"/>
      <c r="AM539" s="6">
        <v>44</v>
      </c>
      <c r="AN539" s="6">
        <v>33</v>
      </c>
      <c r="AO539" s="7">
        <f t="shared" si="622"/>
        <v>11</v>
      </c>
      <c r="AP539" s="6"/>
      <c r="AQ539" s="6"/>
      <c r="AS539" s="6">
        <v>31</v>
      </c>
      <c r="AT539" s="6">
        <v>25</v>
      </c>
      <c r="AU539" s="7">
        <f t="shared" si="623"/>
        <v>6</v>
      </c>
      <c r="AV539" s="4" t="s">
        <v>1762</v>
      </c>
      <c r="AW539" s="6"/>
      <c r="AX539" s="6"/>
      <c r="AY539" s="6"/>
      <c r="AZ539" s="6"/>
      <c r="BA539" s="6"/>
      <c r="BB539" s="6"/>
      <c r="BC539" s="4"/>
      <c r="BD539" s="6"/>
      <c r="BE539" s="6"/>
      <c r="BF539" s="7"/>
      <c r="BG539" s="4"/>
      <c r="BJ539" s="50"/>
      <c r="BL539" s="7"/>
      <c r="BN539" s="50"/>
      <c r="BP539" s="50"/>
      <c r="BR539" s="50"/>
      <c r="BT539" s="50"/>
      <c r="BV539" s="50"/>
    </row>
    <row r="540" spans="1:74" x14ac:dyDescent="0.25">
      <c r="A540" s="3"/>
      <c r="B540" s="3" t="s">
        <v>267</v>
      </c>
      <c r="C540" s="9" t="s">
        <v>562</v>
      </c>
      <c r="D540" s="39">
        <v>46033</v>
      </c>
      <c r="E540" s="3">
        <v>13</v>
      </c>
      <c r="F540" s="3" t="s">
        <v>821</v>
      </c>
      <c r="G540" s="2" t="s">
        <v>1119</v>
      </c>
      <c r="H540" s="6">
        <v>20</v>
      </c>
      <c r="I540" s="7">
        <v>1</v>
      </c>
      <c r="J540" s="6">
        <v>19</v>
      </c>
      <c r="K540" s="7">
        <v>2</v>
      </c>
      <c r="L540" s="6">
        <v>16</v>
      </c>
      <c r="M540" s="7">
        <v>0</v>
      </c>
      <c r="N540" s="6">
        <v>14</v>
      </c>
      <c r="O540" s="7">
        <v>-1</v>
      </c>
      <c r="P540" s="6">
        <v>24</v>
      </c>
      <c r="Q540" s="7">
        <v>-2</v>
      </c>
      <c r="R540" s="6"/>
      <c r="T540" s="6"/>
      <c r="V540" s="117">
        <f t="shared" si="611"/>
        <v>1</v>
      </c>
      <c r="W540" s="7">
        <v>-1</v>
      </c>
      <c r="X540" s="8">
        <f>P540-J540</f>
        <v>5</v>
      </c>
      <c r="Y540" s="3" t="s">
        <v>842</v>
      </c>
      <c r="AA540" s="119" t="str">
        <f t="shared" si="619"/>
        <v>Reform</v>
      </c>
      <c r="AC540" s="6"/>
      <c r="AD540" s="6"/>
      <c r="AE540" s="6"/>
      <c r="AG540" s="6"/>
      <c r="AH540" s="6"/>
      <c r="AJ540" s="6"/>
      <c r="AK540" s="6"/>
      <c r="AM540" s="6"/>
      <c r="AN540" s="6"/>
      <c r="AP540" s="6"/>
      <c r="AQ540" s="6"/>
      <c r="AS540" s="6"/>
      <c r="AT540" s="6"/>
      <c r="AV540" s="4"/>
      <c r="AW540" s="6"/>
      <c r="AX540" s="6"/>
      <c r="AY540" s="6"/>
      <c r="AZ540" s="6"/>
      <c r="BA540" s="6"/>
      <c r="BB540" s="6"/>
      <c r="BC540" s="4"/>
      <c r="BD540" s="6"/>
      <c r="BE540" s="6"/>
      <c r="BF540" s="7"/>
      <c r="BG540" s="4"/>
      <c r="BJ540" s="50"/>
      <c r="BL540" s="7"/>
      <c r="BN540" s="50"/>
      <c r="BP540" s="50"/>
      <c r="BR540" s="50"/>
      <c r="BT540" s="50"/>
      <c r="BV540" s="50"/>
    </row>
    <row r="541" spans="1:74" x14ac:dyDescent="0.25">
      <c r="A541" s="3"/>
      <c r="B541" s="3" t="s">
        <v>267</v>
      </c>
      <c r="C541" s="9" t="s">
        <v>581</v>
      </c>
      <c r="D541" s="39">
        <v>46036</v>
      </c>
      <c r="E541" s="3">
        <v>15</v>
      </c>
      <c r="F541" s="3" t="s">
        <v>1263</v>
      </c>
      <c r="H541" s="6">
        <v>19</v>
      </c>
      <c r="I541" s="7">
        <v>1</v>
      </c>
      <c r="J541" s="6">
        <v>15</v>
      </c>
      <c r="K541" s="7">
        <v>0</v>
      </c>
      <c r="L541" s="6">
        <v>12</v>
      </c>
      <c r="M541" s="7">
        <v>0</v>
      </c>
      <c r="N541" s="6">
        <v>18</v>
      </c>
      <c r="O541" s="7">
        <v>1</v>
      </c>
      <c r="P541" s="6">
        <v>28</v>
      </c>
      <c r="Q541" s="7">
        <v>-4</v>
      </c>
      <c r="R541" s="6"/>
      <c r="T541" s="6"/>
      <c r="V541" s="117">
        <f t="shared" si="611"/>
        <v>4</v>
      </c>
      <c r="W541" s="7">
        <v>1</v>
      </c>
      <c r="X541" s="8">
        <f>P541-J541</f>
        <v>13</v>
      </c>
      <c r="Y541" s="3" t="s">
        <v>842</v>
      </c>
      <c r="AA541" s="119" t="str">
        <f t="shared" si="619"/>
        <v>Reform</v>
      </c>
      <c r="AC541" s="6"/>
      <c r="AD541" s="6"/>
      <c r="AE541" s="6"/>
      <c r="AG541" s="6"/>
      <c r="AH541" s="6"/>
      <c r="AJ541" s="6"/>
      <c r="AK541" s="6"/>
      <c r="AM541" s="6"/>
      <c r="AN541" s="6"/>
      <c r="AP541" s="6"/>
      <c r="AQ541" s="6"/>
      <c r="AS541" s="6"/>
      <c r="AT541" s="6"/>
      <c r="AV541" s="4"/>
      <c r="AW541" s="6"/>
      <c r="AX541" s="6"/>
      <c r="AY541" s="6"/>
      <c r="AZ541" s="6"/>
      <c r="BA541" s="6"/>
      <c r="BB541" s="6"/>
      <c r="BC541" s="4"/>
      <c r="BD541" s="6"/>
      <c r="BE541" s="6"/>
      <c r="BF541" s="7"/>
      <c r="BG541" s="4"/>
      <c r="BJ541" s="50"/>
      <c r="BL541" s="7"/>
      <c r="BN541" s="50"/>
      <c r="BP541" s="50"/>
      <c r="BR541" s="50"/>
      <c r="BT541" s="50"/>
      <c r="BV541" s="50"/>
    </row>
    <row r="542" spans="1:74" x14ac:dyDescent="0.25">
      <c r="A542" s="3"/>
      <c r="B542" s="3" t="s">
        <v>267</v>
      </c>
      <c r="C542" s="9" t="s">
        <v>692</v>
      </c>
      <c r="D542" s="39">
        <v>46036</v>
      </c>
      <c r="E542" s="3">
        <v>16</v>
      </c>
      <c r="F542" s="3" t="s">
        <v>1169</v>
      </c>
      <c r="H542" s="6">
        <v>20</v>
      </c>
      <c r="I542" s="7">
        <v>2</v>
      </c>
      <c r="J542" s="6">
        <v>19</v>
      </c>
      <c r="K542" s="7">
        <v>0</v>
      </c>
      <c r="L542" s="6">
        <v>15</v>
      </c>
      <c r="M542" s="7">
        <v>-1</v>
      </c>
      <c r="N542" s="6">
        <v>13</v>
      </c>
      <c r="O542" s="7">
        <v>1</v>
      </c>
      <c r="P542" s="6">
        <v>28</v>
      </c>
      <c r="Q542" s="7">
        <v>-1</v>
      </c>
      <c r="R542" s="6"/>
      <c r="T542" s="6"/>
      <c r="V542" s="117">
        <f t="shared" si="611"/>
        <v>1</v>
      </c>
      <c r="W542" s="7">
        <v>2</v>
      </c>
      <c r="X542" s="8">
        <f>P542-J542</f>
        <v>9</v>
      </c>
      <c r="Y542" s="3" t="s">
        <v>1170</v>
      </c>
      <c r="Z542" s="3" t="s">
        <v>988</v>
      </c>
      <c r="AA542" s="119" t="str">
        <f t="shared" si="619"/>
        <v>Reform</v>
      </c>
      <c r="AC542" s="6"/>
      <c r="AD542" s="6"/>
      <c r="AE542" s="6"/>
      <c r="AG542" s="6"/>
      <c r="AH542" s="6"/>
      <c r="AJ542" s="6"/>
      <c r="AK542" s="6"/>
      <c r="AM542" s="6"/>
      <c r="AN542" s="6"/>
      <c r="AP542" s="6"/>
      <c r="AQ542" s="6"/>
      <c r="AS542" s="6"/>
      <c r="AT542" s="6"/>
      <c r="AV542" s="4"/>
      <c r="AW542" s="6"/>
      <c r="AX542" s="6"/>
      <c r="AY542" s="6"/>
      <c r="AZ542" s="6"/>
      <c r="BA542" s="6"/>
      <c r="BB542" s="6"/>
      <c r="BC542" s="4"/>
      <c r="BD542" s="6"/>
      <c r="BE542" s="6"/>
      <c r="BF542" s="7"/>
      <c r="BG542" s="4"/>
      <c r="BJ542" s="50"/>
      <c r="BL542" s="7"/>
      <c r="BN542" s="50"/>
      <c r="BP542" s="50"/>
      <c r="BR542" s="50"/>
      <c r="BT542" s="50"/>
      <c r="BV542" s="50"/>
    </row>
    <row r="543" spans="1:74" x14ac:dyDescent="0.25">
      <c r="A543" s="3"/>
      <c r="B543" s="3" t="s">
        <v>267</v>
      </c>
      <c r="C543" s="9" t="s">
        <v>624</v>
      </c>
      <c r="D543" s="39">
        <v>46037</v>
      </c>
      <c r="E543" s="3">
        <v>19</v>
      </c>
      <c r="F543" s="3" t="s">
        <v>821</v>
      </c>
      <c r="H543" s="6"/>
      <c r="J543" s="6"/>
      <c r="L543" s="6"/>
      <c r="N543" s="6"/>
      <c r="P543" s="6"/>
      <c r="R543" s="6"/>
      <c r="T543" s="6"/>
      <c r="V543" s="6"/>
      <c r="Y543" s="3" t="s">
        <v>842</v>
      </c>
      <c r="AC543" s="6"/>
      <c r="AD543" s="6">
        <v>25</v>
      </c>
      <c r="AE543" s="6">
        <v>51</v>
      </c>
      <c r="AF543" s="7">
        <f t="shared" ref="AF543" si="624">AD543-AE543</f>
        <v>-26</v>
      </c>
      <c r="AG543" s="6">
        <v>18</v>
      </c>
      <c r="AH543" s="6">
        <v>75</v>
      </c>
      <c r="AI543" s="7">
        <f t="shared" ref="AI543:AI545" si="625">AG543-AH543</f>
        <v>-57</v>
      </c>
      <c r="AJ543" s="6">
        <v>26</v>
      </c>
      <c r="AK543" s="6">
        <v>35</v>
      </c>
      <c r="AL543" s="7">
        <f t="shared" ref="AL543:AL545" si="626">AJ543-AK543</f>
        <v>-9</v>
      </c>
      <c r="AM543" s="6">
        <v>28</v>
      </c>
      <c r="AN543" s="6">
        <v>65</v>
      </c>
      <c r="AO543" s="7">
        <f t="shared" ref="AO543:AO545" si="627">AM543-AN543</f>
        <v>-37</v>
      </c>
      <c r="AP543" s="6"/>
      <c r="AQ543" s="6"/>
      <c r="AS543" s="6">
        <v>20</v>
      </c>
      <c r="AT543" s="6">
        <v>27</v>
      </c>
      <c r="AU543" s="7">
        <f t="shared" ref="AU543" si="628">AS543-AT543</f>
        <v>-7</v>
      </c>
      <c r="AV543" s="4" t="s">
        <v>931</v>
      </c>
      <c r="AW543" s="6"/>
      <c r="AX543" s="6"/>
      <c r="AY543" s="6"/>
      <c r="AZ543" s="6"/>
      <c r="BA543" s="6"/>
      <c r="BB543" s="6"/>
      <c r="BC543" s="4"/>
      <c r="BD543" s="6">
        <v>13</v>
      </c>
      <c r="BE543" s="6">
        <v>66</v>
      </c>
      <c r="BF543" s="7">
        <f>BD543-BE543</f>
        <v>-53</v>
      </c>
      <c r="BG543" s="4" t="s">
        <v>871</v>
      </c>
      <c r="BJ543" s="50"/>
      <c r="BL543" s="7"/>
      <c r="BN543" s="50"/>
      <c r="BP543" s="50"/>
      <c r="BR543" s="50"/>
      <c r="BT543" s="50"/>
      <c r="BV543" s="50"/>
    </row>
    <row r="544" spans="1:74" x14ac:dyDescent="0.25">
      <c r="A544" s="3"/>
      <c r="B544" s="3" t="s">
        <v>267</v>
      </c>
      <c r="C544" s="9" t="s">
        <v>455</v>
      </c>
      <c r="D544" s="39">
        <v>46037</v>
      </c>
      <c r="E544" s="3">
        <v>25</v>
      </c>
      <c r="F544" s="3" t="s">
        <v>976</v>
      </c>
      <c r="G544" s="2" t="s">
        <v>124</v>
      </c>
      <c r="H544" s="6">
        <v>20</v>
      </c>
      <c r="I544" s="7">
        <v>-2</v>
      </c>
      <c r="J544" s="6">
        <v>19</v>
      </c>
      <c r="K544" s="7">
        <v>1</v>
      </c>
      <c r="L544" s="6">
        <v>11</v>
      </c>
      <c r="M544" s="7">
        <v>1</v>
      </c>
      <c r="N544" s="6">
        <v>17</v>
      </c>
      <c r="O544" s="7">
        <v>-2</v>
      </c>
      <c r="P544" s="6">
        <v>25</v>
      </c>
      <c r="Q544" s="7">
        <v>0</v>
      </c>
      <c r="R544" s="6"/>
      <c r="T544" s="6"/>
      <c r="V544" s="86">
        <f>H544-J544</f>
        <v>1</v>
      </c>
      <c r="W544" s="7">
        <v>-3</v>
      </c>
      <c r="X544" s="8">
        <f t="shared" ref="X544" si="629">P544-J544</f>
        <v>6</v>
      </c>
      <c r="Y544" s="3" t="s">
        <v>842</v>
      </c>
      <c r="Z544" s="3" t="s">
        <v>1213</v>
      </c>
      <c r="AA544" s="119" t="str">
        <f t="shared" ref="AA544:AA545" si="630">IF((H544=MAX(H544,J544,L544,N544,P544))+(J544=MAX(H544,J544,L544,N544,P544))+(L544=MAX(H544,J544,L544,N544,P544))+(N544=MAX(H544,J544,L544,N544,P544))+(P544=MAX(H544,J544,L544,N544,P544))&gt;1,"",IF(H544=MAX(H544,J544,L544,N544,P544),H$1,IF(J544=MAX(H544,J544,L544,N544,P544),J$1,IF(L544=MAX(H544,J544,L544,N544,P544),L$1,IF(N544=MAX(H544,J544,L544,N544,P544),N$1,P$1)))))</f>
        <v>Reform</v>
      </c>
      <c r="AB544" s="3" t="s">
        <v>439</v>
      </c>
      <c r="AC544" s="6"/>
      <c r="AD544" s="6"/>
      <c r="AE544" s="6"/>
      <c r="AG544" s="6"/>
      <c r="AH544" s="6"/>
      <c r="AJ544" s="6"/>
      <c r="AK544" s="6"/>
      <c r="AM544" s="6"/>
      <c r="AN544" s="6"/>
      <c r="AP544" s="6"/>
      <c r="AQ544" s="6"/>
      <c r="AS544" s="6"/>
      <c r="AT544" s="6"/>
      <c r="AV544" s="4"/>
      <c r="AW544" s="6">
        <v>16</v>
      </c>
      <c r="AX544" s="6">
        <v>30</v>
      </c>
      <c r="AY544" s="6"/>
      <c r="AZ544" s="6"/>
      <c r="BA544" s="6"/>
      <c r="BB544" s="6">
        <v>22</v>
      </c>
      <c r="BC544" s="4" t="s">
        <v>876</v>
      </c>
      <c r="BD544" s="6"/>
      <c r="BE544" s="6"/>
      <c r="BF544" s="7"/>
      <c r="BG544" s="4"/>
      <c r="BJ544" s="50"/>
      <c r="BL544" s="7"/>
      <c r="BN544" s="50"/>
      <c r="BP544" s="50"/>
      <c r="BR544" s="50"/>
      <c r="BT544" s="50"/>
      <c r="BV544" s="50"/>
    </row>
    <row r="545" spans="1:74" x14ac:dyDescent="0.25">
      <c r="A545" s="3"/>
      <c r="B545" s="3" t="s">
        <v>267</v>
      </c>
      <c r="C545" s="9" t="s">
        <v>463</v>
      </c>
      <c r="D545" s="39">
        <v>46038</v>
      </c>
      <c r="E545" s="3">
        <v>21</v>
      </c>
      <c r="F545" s="3" t="s">
        <v>1198</v>
      </c>
      <c r="H545" s="6">
        <v>21</v>
      </c>
      <c r="I545" s="7">
        <v>0</v>
      </c>
      <c r="J545" s="6">
        <v>20</v>
      </c>
      <c r="K545" s="7">
        <v>1</v>
      </c>
      <c r="L545" s="6">
        <v>13</v>
      </c>
      <c r="M545" s="7">
        <v>1</v>
      </c>
      <c r="N545" s="6">
        <v>11</v>
      </c>
      <c r="O545" s="7">
        <v>-1</v>
      </c>
      <c r="P545" s="6">
        <v>31</v>
      </c>
      <c r="Q545" s="7">
        <v>0</v>
      </c>
      <c r="R545" s="6"/>
      <c r="T545" s="6"/>
      <c r="V545" s="117">
        <f t="shared" ref="V545:V547" si="631">H545-J545</f>
        <v>1</v>
      </c>
      <c r="W545" s="7">
        <v>-1</v>
      </c>
      <c r="X545" s="8">
        <f>P545-J545</f>
        <v>11</v>
      </c>
      <c r="Y545" s="3" t="s">
        <v>842</v>
      </c>
      <c r="AA545" s="119" t="str">
        <f t="shared" si="630"/>
        <v>Reform</v>
      </c>
      <c r="AC545" s="6"/>
      <c r="AD545" s="6">
        <v>23</v>
      </c>
      <c r="AE545" s="6">
        <v>35</v>
      </c>
      <c r="AF545" s="7">
        <v>-11</v>
      </c>
      <c r="AG545" s="6">
        <v>17</v>
      </c>
      <c r="AH545" s="6">
        <v>62</v>
      </c>
      <c r="AI545" s="7">
        <f t="shared" si="625"/>
        <v>-45</v>
      </c>
      <c r="AJ545" s="6">
        <v>18</v>
      </c>
      <c r="AK545" s="6">
        <v>28</v>
      </c>
      <c r="AL545" s="7">
        <f t="shared" si="626"/>
        <v>-10</v>
      </c>
      <c r="AM545" s="6">
        <v>29</v>
      </c>
      <c r="AN545" s="6">
        <v>42</v>
      </c>
      <c r="AO545" s="7">
        <f t="shared" si="627"/>
        <v>-13</v>
      </c>
      <c r="AP545" s="6"/>
      <c r="AQ545" s="6"/>
      <c r="AS545" s="6"/>
      <c r="AT545" s="6"/>
      <c r="AV545" s="4" t="s">
        <v>1211</v>
      </c>
      <c r="AW545" s="6"/>
      <c r="AX545" s="6"/>
      <c r="AY545" s="6"/>
      <c r="AZ545" s="6"/>
      <c r="BA545" s="6"/>
      <c r="BB545" s="6"/>
      <c r="BC545" s="4"/>
      <c r="BD545" s="6"/>
      <c r="BE545" s="6"/>
      <c r="BF545" s="7"/>
      <c r="BG545" s="4"/>
      <c r="BJ545" s="50"/>
      <c r="BL545" s="7"/>
      <c r="BN545" s="50"/>
      <c r="BP545" s="50"/>
      <c r="BR545" s="50"/>
      <c r="BT545" s="50"/>
      <c r="BV545" s="50"/>
    </row>
    <row r="546" spans="1:74" x14ac:dyDescent="0.25">
      <c r="A546" s="3"/>
      <c r="B546" s="3" t="s">
        <v>267</v>
      </c>
      <c r="C546" s="9" t="s">
        <v>463</v>
      </c>
      <c r="D546" s="39">
        <v>46038</v>
      </c>
      <c r="E546" s="3">
        <v>23</v>
      </c>
      <c r="F546" s="3" t="s">
        <v>1132</v>
      </c>
      <c r="H546" s="6"/>
      <c r="J546" s="6"/>
      <c r="L546" s="6"/>
      <c r="N546" s="6"/>
      <c r="P546" s="6"/>
      <c r="R546" s="6"/>
      <c r="T546" s="6"/>
      <c r="V546" s="6"/>
      <c r="Y546" s="3" t="s">
        <v>842</v>
      </c>
      <c r="AC546" s="6"/>
      <c r="AD546" s="6">
        <v>21</v>
      </c>
      <c r="AE546" s="6">
        <v>48</v>
      </c>
      <c r="AF546" s="7">
        <f>AD546-AE546</f>
        <v>-27</v>
      </c>
      <c r="AG546" s="6">
        <v>17</v>
      </c>
      <c r="AH546" s="6">
        <v>59</v>
      </c>
      <c r="AI546" s="7">
        <f>AG546-AH546</f>
        <v>-42</v>
      </c>
      <c r="AJ546" s="6">
        <v>22</v>
      </c>
      <c r="AK546" s="6">
        <v>35</v>
      </c>
      <c r="AL546" s="7">
        <f>AJ546-AK546</f>
        <v>-13</v>
      </c>
      <c r="AM546" s="6">
        <v>26</v>
      </c>
      <c r="AN546" s="6">
        <v>52</v>
      </c>
      <c r="AO546" s="7">
        <f>AM546-AN546</f>
        <v>-26</v>
      </c>
      <c r="AP546" s="6"/>
      <c r="AQ546" s="6"/>
      <c r="AS546" s="6">
        <v>20</v>
      </c>
      <c r="AT546" s="6">
        <v>35</v>
      </c>
      <c r="AU546" s="7">
        <f>AS546-AT546</f>
        <v>-15</v>
      </c>
      <c r="AV546" s="4" t="s">
        <v>1749</v>
      </c>
      <c r="AW546" s="6"/>
      <c r="AX546" s="6"/>
      <c r="AY546" s="6"/>
      <c r="AZ546" s="6"/>
      <c r="BA546" s="6"/>
      <c r="BB546" s="6"/>
      <c r="BC546" s="4"/>
      <c r="BD546" s="6"/>
      <c r="BE546" s="6"/>
      <c r="BF546" s="7"/>
      <c r="BG546" s="4"/>
      <c r="BJ546" s="50"/>
      <c r="BL546" s="7"/>
      <c r="BN546" s="50"/>
      <c r="BP546" s="50"/>
      <c r="BR546" s="50"/>
      <c r="BT546" s="50"/>
      <c r="BV546" s="50"/>
    </row>
    <row r="547" spans="1:74" x14ac:dyDescent="0.25">
      <c r="A547" s="3"/>
      <c r="B547" s="3" t="s">
        <v>267</v>
      </c>
      <c r="C547" s="9" t="s">
        <v>463</v>
      </c>
      <c r="D547" s="39">
        <v>46038</v>
      </c>
      <c r="E547" s="3">
        <v>21</v>
      </c>
      <c r="F547" s="3" t="s">
        <v>1121</v>
      </c>
      <c r="H547" s="6">
        <v>20</v>
      </c>
      <c r="I547" s="7">
        <v>2</v>
      </c>
      <c r="J547" s="6">
        <v>21</v>
      </c>
      <c r="K547" s="7">
        <v>1</v>
      </c>
      <c r="L547" s="6">
        <v>14</v>
      </c>
      <c r="M547" s="7">
        <v>1</v>
      </c>
      <c r="N547" s="6">
        <v>10</v>
      </c>
      <c r="O547" s="7">
        <v>-2</v>
      </c>
      <c r="P547" s="6">
        <v>26</v>
      </c>
      <c r="Q547" s="7">
        <v>-3</v>
      </c>
      <c r="R547" s="6"/>
      <c r="T547" s="6"/>
      <c r="V547" s="86">
        <f t="shared" si="631"/>
        <v>-1</v>
      </c>
      <c r="W547" s="7">
        <v>1</v>
      </c>
      <c r="X547" s="8">
        <f>P547-J547</f>
        <v>5</v>
      </c>
      <c r="Y547" s="3" t="s">
        <v>842</v>
      </c>
      <c r="AA547" s="119" t="str">
        <f t="shared" ref="AA547" si="632">IF((H547=MAX(H547,J547,L547,N547,P547))+(J547=MAX(H547,J547,L547,N547,P547))+(L547=MAX(H547,J547,L547,N547,P547))+(N547=MAX(H547,J547,L547,N547,P547))+(P547=MAX(H547,J547,L547,N547,P547))&gt;1,"",IF(H547=MAX(H547,J547,L547,N547,P547),H$1,IF(J547=MAX(H547,J547,L547,N547,P547),J$1,IF(L547=MAX(H547,J547,L547,N547,P547),L$1,IF(N547=MAX(H547,J547,L547,N547,P547),N$1,P$1)))))</f>
        <v>Reform</v>
      </c>
      <c r="AC547" s="6"/>
      <c r="AD547" s="6">
        <v>18</v>
      </c>
      <c r="AE547" s="6">
        <v>34</v>
      </c>
      <c r="AF547" s="7">
        <f>AD547-AE547</f>
        <v>-16</v>
      </c>
      <c r="AG547" s="6">
        <v>17</v>
      </c>
      <c r="AH547" s="6">
        <v>63</v>
      </c>
      <c r="AI547" s="7">
        <f>AG547-AH547</f>
        <v>-46</v>
      </c>
      <c r="AJ547" s="6">
        <v>16</v>
      </c>
      <c r="AK547" s="6">
        <v>27</v>
      </c>
      <c r="AL547" s="7">
        <f>AJ547-AK547</f>
        <v>-11</v>
      </c>
      <c r="AM547" s="6">
        <v>29</v>
      </c>
      <c r="AN547" s="6">
        <v>49</v>
      </c>
      <c r="AO547" s="7">
        <f>AM547-AN547</f>
        <v>-20</v>
      </c>
      <c r="AP547" s="6"/>
      <c r="AQ547" s="6"/>
      <c r="AS547" s="6">
        <v>13</v>
      </c>
      <c r="AT547" s="6">
        <v>21</v>
      </c>
      <c r="AU547" s="7">
        <f>AS547-AT547</f>
        <v>-8</v>
      </c>
      <c r="AV547" s="4" t="s">
        <v>1245</v>
      </c>
      <c r="AW547" s="6"/>
      <c r="AX547" s="6"/>
      <c r="AY547" s="6"/>
      <c r="AZ547" s="6"/>
      <c r="BA547" s="6"/>
      <c r="BB547" s="6"/>
      <c r="BC547" s="4"/>
      <c r="BD547" s="6"/>
      <c r="BE547" s="6"/>
      <c r="BF547" s="7"/>
      <c r="BG547" s="4"/>
      <c r="BJ547" s="50"/>
      <c r="BL547" s="7"/>
      <c r="BN547" s="50"/>
      <c r="BP547" s="50"/>
      <c r="BR547" s="50"/>
      <c r="BT547" s="50"/>
      <c r="BV547" s="50"/>
    </row>
    <row r="548" spans="1:74" x14ac:dyDescent="0.25">
      <c r="A548" s="3"/>
      <c r="B548" s="3" t="s">
        <v>267</v>
      </c>
      <c r="C548" s="9" t="s">
        <v>523</v>
      </c>
      <c r="D548" s="39">
        <v>46039</v>
      </c>
      <c r="E548" s="3">
        <v>22</v>
      </c>
      <c r="F548" s="3" t="s">
        <v>821</v>
      </c>
      <c r="H548" s="6"/>
      <c r="J548" s="6"/>
      <c r="L548" s="6"/>
      <c r="N548" s="6"/>
      <c r="P548" s="6"/>
      <c r="R548" s="6"/>
      <c r="T548" s="6"/>
      <c r="V548" s="6"/>
      <c r="Y548" s="3" t="s">
        <v>842</v>
      </c>
      <c r="AC548" s="6"/>
      <c r="AD548" s="6"/>
      <c r="AE548" s="6"/>
      <c r="AG548" s="6"/>
      <c r="AH548" s="6"/>
      <c r="AJ548" s="6"/>
      <c r="AK548" s="6"/>
      <c r="AM548" s="6"/>
      <c r="AN548" s="6"/>
      <c r="AP548" s="6"/>
      <c r="AQ548" s="6"/>
      <c r="AS548" s="6"/>
      <c r="AT548" s="6"/>
      <c r="AV548" s="4"/>
      <c r="AW548" s="6"/>
      <c r="AX548" s="6"/>
      <c r="AY548" s="6"/>
      <c r="AZ548" s="6"/>
      <c r="BA548" s="6"/>
      <c r="BB548" s="6"/>
      <c r="BC548" s="4"/>
      <c r="BD548" s="6">
        <v>13</v>
      </c>
      <c r="BE548" s="6">
        <v>69</v>
      </c>
      <c r="BF548" s="7">
        <f>BD548-BE548</f>
        <v>-56</v>
      </c>
      <c r="BG548" s="4" t="s">
        <v>871</v>
      </c>
      <c r="BJ548" s="50"/>
      <c r="BL548" s="7"/>
      <c r="BN548" s="50"/>
      <c r="BP548" s="50"/>
      <c r="BR548" s="50"/>
      <c r="BT548" s="50"/>
      <c r="BV548" s="50"/>
    </row>
    <row r="549" spans="1:74" x14ac:dyDescent="0.25">
      <c r="A549" s="3"/>
      <c r="B549" s="3" t="s">
        <v>267</v>
      </c>
      <c r="C549" s="9" t="s">
        <v>564</v>
      </c>
      <c r="D549" s="39">
        <v>46040</v>
      </c>
      <c r="E549" s="3">
        <v>20</v>
      </c>
      <c r="F549" s="3" t="s">
        <v>821</v>
      </c>
      <c r="G549" s="2" t="s">
        <v>1119</v>
      </c>
      <c r="H549" s="6">
        <v>18</v>
      </c>
      <c r="I549" s="7">
        <v>-2</v>
      </c>
      <c r="J549" s="6">
        <v>19</v>
      </c>
      <c r="K549" s="7">
        <v>0</v>
      </c>
      <c r="L549" s="6">
        <v>14</v>
      </c>
      <c r="M549" s="7">
        <v>-2</v>
      </c>
      <c r="N549" s="6">
        <v>17</v>
      </c>
      <c r="O549" s="7">
        <v>3</v>
      </c>
      <c r="P549" s="6">
        <v>24</v>
      </c>
      <c r="Q549" s="7">
        <v>0</v>
      </c>
      <c r="R549" s="6"/>
      <c r="T549" s="6"/>
      <c r="V549" s="117">
        <f t="shared" si="611"/>
        <v>-1</v>
      </c>
      <c r="W549" s="7">
        <v>-2</v>
      </c>
      <c r="X549" s="8">
        <f>P549-J549</f>
        <v>5</v>
      </c>
      <c r="Y549" s="3" t="s">
        <v>842</v>
      </c>
      <c r="AA549" s="119" t="str">
        <f t="shared" ref="AA549:AA553" si="633">IF((H549=MAX(H549,J549,L549,N549,P549))+(J549=MAX(H549,J549,L549,N549,P549))+(L549=MAX(H549,J549,L549,N549,P549))+(N549=MAX(H549,J549,L549,N549,P549))+(P549=MAX(H549,J549,L549,N549,P549))&gt;1,"",IF(H549=MAX(H549,J549,L549,N549,P549),H$1,IF(J549=MAX(H549,J549,L549,N549,P549),J$1,IF(L549=MAX(H549,J549,L549,N549,P549),L$1,IF(N549=MAX(H549,J549,L549,N549,P549),N$1,P$1)))))</f>
        <v>Reform</v>
      </c>
      <c r="AC549" s="6"/>
      <c r="AD549" s="6"/>
      <c r="AE549" s="6"/>
      <c r="AG549" s="6"/>
      <c r="AH549" s="6"/>
      <c r="AJ549" s="6"/>
      <c r="AK549" s="6"/>
      <c r="AM549" s="6"/>
      <c r="AN549" s="6"/>
      <c r="AP549" s="6"/>
      <c r="AQ549" s="6"/>
      <c r="AS549" s="6"/>
      <c r="AT549" s="6"/>
      <c r="AV549" s="4"/>
      <c r="AW549" s="6"/>
      <c r="AX549" s="6"/>
      <c r="AY549" s="6"/>
      <c r="AZ549" s="6"/>
      <c r="BA549" s="6"/>
      <c r="BB549" s="6"/>
      <c r="BC549" s="4"/>
      <c r="BD549" s="6"/>
      <c r="BE549" s="6"/>
      <c r="BF549" s="7"/>
      <c r="BG549" s="4"/>
      <c r="BJ549" s="50"/>
      <c r="BL549" s="7"/>
      <c r="BN549" s="50"/>
      <c r="BP549" s="50"/>
      <c r="BR549" s="50"/>
      <c r="BT549" s="50"/>
      <c r="BV549" s="50"/>
    </row>
    <row r="550" spans="1:74" x14ac:dyDescent="0.25">
      <c r="A550" s="3"/>
      <c r="B550" s="3" t="s">
        <v>267</v>
      </c>
      <c r="C550" s="9" t="s">
        <v>369</v>
      </c>
      <c r="D550" s="39">
        <v>46043</v>
      </c>
      <c r="E550" s="3">
        <v>22</v>
      </c>
      <c r="F550" s="3" t="s">
        <v>1263</v>
      </c>
      <c r="H550" s="6">
        <v>18</v>
      </c>
      <c r="I550" s="7">
        <v>-1</v>
      </c>
      <c r="J550" s="6">
        <v>14</v>
      </c>
      <c r="K550" s="7">
        <v>-1</v>
      </c>
      <c r="L550" s="6">
        <v>11</v>
      </c>
      <c r="M550" s="7">
        <v>-1</v>
      </c>
      <c r="N550" s="6">
        <v>17</v>
      </c>
      <c r="O550" s="7">
        <v>-1</v>
      </c>
      <c r="P550" s="6">
        <v>32</v>
      </c>
      <c r="Q550" s="7">
        <v>4</v>
      </c>
      <c r="R550" s="6"/>
      <c r="T550" s="6"/>
      <c r="V550" s="117">
        <f t="shared" si="611"/>
        <v>4</v>
      </c>
      <c r="W550" s="7">
        <v>0</v>
      </c>
      <c r="X550" s="8">
        <f>P550-J550</f>
        <v>18</v>
      </c>
      <c r="Y550" s="3" t="s">
        <v>842</v>
      </c>
      <c r="AA550" s="119" t="str">
        <f t="shared" si="633"/>
        <v>Reform</v>
      </c>
      <c r="AC550" s="6"/>
      <c r="AD550" s="6"/>
      <c r="AE550" s="6"/>
      <c r="AG550" s="6"/>
      <c r="AH550" s="6"/>
      <c r="AJ550" s="6"/>
      <c r="AK550" s="6"/>
      <c r="AM550" s="6"/>
      <c r="AN550" s="6"/>
      <c r="AP550" s="6"/>
      <c r="AQ550" s="6"/>
      <c r="AS550" s="6"/>
      <c r="AT550" s="6"/>
      <c r="AV550" s="4"/>
      <c r="AW550" s="6"/>
      <c r="AX550" s="6"/>
      <c r="AY550" s="6"/>
      <c r="AZ550" s="6"/>
      <c r="BA550" s="6"/>
      <c r="BB550" s="6"/>
      <c r="BC550" s="4"/>
      <c r="BD550" s="6"/>
      <c r="BE550" s="6"/>
      <c r="BF550" s="7"/>
      <c r="BG550" s="4"/>
      <c r="BJ550" s="50"/>
      <c r="BL550" s="7"/>
      <c r="BN550" s="50"/>
      <c r="BP550" s="50"/>
      <c r="BR550" s="50"/>
      <c r="BT550" s="50"/>
      <c r="BV550" s="50"/>
    </row>
    <row r="551" spans="1:74" x14ac:dyDescent="0.25">
      <c r="A551" s="3"/>
      <c r="B551" s="3" t="s">
        <v>267</v>
      </c>
      <c r="C551" s="9" t="s">
        <v>599</v>
      </c>
      <c r="D551" s="39">
        <v>46043</v>
      </c>
      <c r="E551" s="3">
        <v>25</v>
      </c>
      <c r="F551" s="3" t="s">
        <v>903</v>
      </c>
      <c r="G551" s="2" t="s">
        <v>138</v>
      </c>
      <c r="H551" s="6">
        <v>17</v>
      </c>
      <c r="I551" s="7">
        <v>-1</v>
      </c>
      <c r="J551" s="6">
        <v>22</v>
      </c>
      <c r="K551" s="7">
        <v>2</v>
      </c>
      <c r="L551" s="6">
        <v>13</v>
      </c>
      <c r="M551" s="7">
        <v>1</v>
      </c>
      <c r="N551" s="6">
        <v>11</v>
      </c>
      <c r="O551" s="7">
        <v>-2</v>
      </c>
      <c r="P551" s="6">
        <v>31</v>
      </c>
      <c r="Q551" s="7">
        <v>0</v>
      </c>
      <c r="R551" s="6"/>
      <c r="T551" s="6"/>
      <c r="V551" s="117">
        <f t="shared" si="611"/>
        <v>-5</v>
      </c>
      <c r="W551" s="7">
        <v>-3</v>
      </c>
      <c r="X551" s="8">
        <f>P551-J551</f>
        <v>9</v>
      </c>
      <c r="Y551" s="3" t="s">
        <v>842</v>
      </c>
      <c r="AA551" s="119" t="str">
        <f t="shared" si="633"/>
        <v>Reform</v>
      </c>
      <c r="AC551" s="6"/>
      <c r="AD551" s="6">
        <v>25</v>
      </c>
      <c r="AE551" s="6">
        <v>37</v>
      </c>
      <c r="AF551" s="7">
        <f t="shared" ref="AF551:AF554" si="634">AD551-AE551</f>
        <v>-12</v>
      </c>
      <c r="AG551" s="6">
        <v>19</v>
      </c>
      <c r="AH551" s="6">
        <v>60</v>
      </c>
      <c r="AI551" s="7">
        <f t="shared" ref="AI551:AI554" si="635">AG551-AH551</f>
        <v>-41</v>
      </c>
      <c r="AJ551" s="6">
        <v>22</v>
      </c>
      <c r="AK551" s="6">
        <v>25</v>
      </c>
      <c r="AL551" s="7">
        <f t="shared" ref="AL551:AL554" si="636">AJ551-AK551</f>
        <v>-3</v>
      </c>
      <c r="AM551" s="6">
        <v>30</v>
      </c>
      <c r="AN551" s="6">
        <v>44</v>
      </c>
      <c r="AO551" s="7">
        <f t="shared" ref="AO551:AO553" si="637">AM551-AN551</f>
        <v>-14</v>
      </c>
      <c r="AP551" s="6"/>
      <c r="AQ551" s="6"/>
      <c r="AS551" s="6">
        <v>19</v>
      </c>
      <c r="AT551" s="6">
        <v>26</v>
      </c>
      <c r="AU551" s="7">
        <v>-6</v>
      </c>
      <c r="AV551" s="4" t="s">
        <v>1127</v>
      </c>
      <c r="AW551" s="6">
        <v>20</v>
      </c>
      <c r="AX551" s="6">
        <v>22</v>
      </c>
      <c r="AY551" s="6"/>
      <c r="AZ551" s="6"/>
      <c r="BA551" s="6"/>
      <c r="BB551" s="6"/>
      <c r="BC551" s="4" t="s">
        <v>1035</v>
      </c>
      <c r="BD551" s="6"/>
      <c r="BE551" s="6"/>
      <c r="BF551" s="7"/>
      <c r="BG551" s="4"/>
      <c r="BJ551" s="50"/>
      <c r="BL551" s="7"/>
      <c r="BN551" s="50"/>
      <c r="BP551" s="50"/>
      <c r="BR551" s="50"/>
      <c r="BT551" s="50"/>
      <c r="BV551" s="50"/>
    </row>
    <row r="552" spans="1:74" x14ac:dyDescent="0.25">
      <c r="A552" s="3"/>
      <c r="B552" s="3" t="s">
        <v>267</v>
      </c>
      <c r="C552" s="9" t="s">
        <v>431</v>
      </c>
      <c r="D552" s="39">
        <v>46044</v>
      </c>
      <c r="E552" s="3">
        <v>30</v>
      </c>
      <c r="F552" s="3" t="s">
        <v>1132</v>
      </c>
      <c r="H552" s="6">
        <v>19</v>
      </c>
      <c r="I552" s="7">
        <v>3</v>
      </c>
      <c r="J552" s="6">
        <v>22</v>
      </c>
      <c r="K552" s="7">
        <v>4</v>
      </c>
      <c r="L552" s="6">
        <v>12</v>
      </c>
      <c r="M552" s="7">
        <v>0</v>
      </c>
      <c r="N552" s="6">
        <v>12</v>
      </c>
      <c r="O552" s="7">
        <v>-3</v>
      </c>
      <c r="P552" s="6">
        <v>30</v>
      </c>
      <c r="Q552" s="7">
        <v>-3</v>
      </c>
      <c r="R552" s="6"/>
      <c r="T552" s="6"/>
      <c r="V552" s="86">
        <f>H552-J552</f>
        <v>-3</v>
      </c>
      <c r="W552" s="7">
        <v>-1</v>
      </c>
      <c r="X552" s="8">
        <f t="shared" ref="X552" si="638">P552-J552</f>
        <v>8</v>
      </c>
      <c r="Y552" s="3" t="s">
        <v>842</v>
      </c>
      <c r="AA552" s="119" t="str">
        <f t="shared" si="633"/>
        <v>Reform</v>
      </c>
      <c r="AC552" s="6"/>
      <c r="AD552" s="6">
        <v>22</v>
      </c>
      <c r="AE552" s="6">
        <v>53</v>
      </c>
      <c r="AF552" s="7">
        <f>AD552-AE552</f>
        <v>-31</v>
      </c>
      <c r="AG552" s="6">
        <v>15</v>
      </c>
      <c r="AH552" s="6">
        <v>77</v>
      </c>
      <c r="AI552" s="7">
        <f>AG552-AH552</f>
        <v>-62</v>
      </c>
      <c r="AJ552" s="6">
        <v>21</v>
      </c>
      <c r="AK552" s="6">
        <v>40</v>
      </c>
      <c r="AL552" s="7">
        <f>AJ552-AK552</f>
        <v>-19</v>
      </c>
      <c r="AM552" s="6">
        <v>28</v>
      </c>
      <c r="AN552" s="6">
        <v>55</v>
      </c>
      <c r="AO552" s="7">
        <f>AM552-AN552</f>
        <v>-27</v>
      </c>
      <c r="AP552" s="6"/>
      <c r="AQ552" s="6"/>
      <c r="AS552" s="6">
        <v>22</v>
      </c>
      <c r="AT552" s="6">
        <v>33</v>
      </c>
      <c r="AU552" s="7">
        <f>AS552-AT552</f>
        <v>-11</v>
      </c>
      <c r="AV552" s="4" t="s">
        <v>1087</v>
      </c>
      <c r="AW552" s="6">
        <v>12</v>
      </c>
      <c r="AX552" s="6">
        <v>18</v>
      </c>
      <c r="AY552" s="6"/>
      <c r="AZ552" s="6"/>
      <c r="BA552" s="6"/>
      <c r="BB552" s="6">
        <v>21</v>
      </c>
      <c r="BC552" s="4" t="s">
        <v>1088</v>
      </c>
      <c r="BD552" s="6">
        <v>13</v>
      </c>
      <c r="BE552" s="6">
        <v>79</v>
      </c>
      <c r="BF552" s="7">
        <f>BD552-BE552</f>
        <v>-66</v>
      </c>
      <c r="BG552" s="4" t="s">
        <v>937</v>
      </c>
      <c r="BJ552" s="50"/>
      <c r="BL552" s="7"/>
      <c r="BN552" s="50"/>
      <c r="BP552" s="50"/>
      <c r="BR552" s="50"/>
      <c r="BT552" s="50"/>
      <c r="BV552" s="50"/>
    </row>
    <row r="553" spans="1:74" x14ac:dyDescent="0.25">
      <c r="A553" s="3"/>
      <c r="B553" s="3" t="s">
        <v>267</v>
      </c>
      <c r="C553" s="9" t="s">
        <v>600</v>
      </c>
      <c r="D553" s="39">
        <v>46045</v>
      </c>
      <c r="E553" s="3">
        <v>28</v>
      </c>
      <c r="F553" s="3" t="s">
        <v>1198</v>
      </c>
      <c r="H553" s="6">
        <v>20</v>
      </c>
      <c r="I553" s="7">
        <v>-1</v>
      </c>
      <c r="J553" s="6">
        <v>22</v>
      </c>
      <c r="K553" s="7">
        <v>2</v>
      </c>
      <c r="L553" s="6">
        <v>13</v>
      </c>
      <c r="M553" s="7">
        <v>0</v>
      </c>
      <c r="N553" s="6">
        <v>10</v>
      </c>
      <c r="O553" s="7">
        <v>-1</v>
      </c>
      <c r="P553" s="6">
        <v>29</v>
      </c>
      <c r="Q553" s="7">
        <v>-2</v>
      </c>
      <c r="R553" s="6"/>
      <c r="T553" s="6"/>
      <c r="V553" s="117">
        <f t="shared" si="611"/>
        <v>-2</v>
      </c>
      <c r="W553" s="7">
        <v>-3</v>
      </c>
      <c r="X553" s="8">
        <f>P553-J553</f>
        <v>7</v>
      </c>
      <c r="Y553" s="3" t="s">
        <v>842</v>
      </c>
      <c r="AA553" s="119" t="str">
        <f t="shared" si="633"/>
        <v>Reform</v>
      </c>
      <c r="AC553" s="6"/>
      <c r="AD553" s="6">
        <v>23</v>
      </c>
      <c r="AE553" s="6">
        <v>37</v>
      </c>
      <c r="AF553" s="7">
        <f t="shared" si="634"/>
        <v>-14</v>
      </c>
      <c r="AG553" s="6">
        <v>20</v>
      </c>
      <c r="AH553" s="6">
        <v>61</v>
      </c>
      <c r="AI553" s="7">
        <f t="shared" si="635"/>
        <v>-41</v>
      </c>
      <c r="AJ553" s="6">
        <v>18</v>
      </c>
      <c r="AK553" s="6">
        <v>30</v>
      </c>
      <c r="AL553" s="7">
        <f t="shared" si="636"/>
        <v>-12</v>
      </c>
      <c r="AM553" s="6">
        <v>30</v>
      </c>
      <c r="AN553" s="6">
        <v>44</v>
      </c>
      <c r="AO553" s="7">
        <f t="shared" si="637"/>
        <v>-14</v>
      </c>
      <c r="AP553" s="6"/>
      <c r="AQ553" s="6"/>
      <c r="AS553" s="6"/>
      <c r="AT553" s="6"/>
      <c r="AV553" s="4" t="s">
        <v>1211</v>
      </c>
      <c r="AW553" s="6"/>
      <c r="AX553" s="6"/>
      <c r="AY553" s="6"/>
      <c r="AZ553" s="6"/>
      <c r="BA553" s="6"/>
      <c r="BB553" s="6"/>
      <c r="BC553" s="4"/>
      <c r="BD553" s="6"/>
      <c r="BE553" s="6"/>
      <c r="BF553" s="7"/>
      <c r="BG553" s="4"/>
      <c r="BJ553" s="50"/>
      <c r="BL553" s="7"/>
      <c r="BN553" s="50"/>
      <c r="BP553" s="50"/>
      <c r="BR553" s="50"/>
      <c r="BT553" s="50"/>
      <c r="BV553" s="50"/>
    </row>
    <row r="554" spans="1:74" x14ac:dyDescent="0.25">
      <c r="A554" s="3"/>
      <c r="B554" s="3" t="s">
        <v>267</v>
      </c>
      <c r="C554" s="9" t="s">
        <v>601</v>
      </c>
      <c r="D554" s="39">
        <v>46046</v>
      </c>
      <c r="E554" s="3">
        <v>27</v>
      </c>
      <c r="F554" s="3" t="s">
        <v>821</v>
      </c>
      <c r="H554" s="6"/>
      <c r="J554" s="6"/>
      <c r="L554" s="6"/>
      <c r="N554" s="6"/>
      <c r="P554" s="6"/>
      <c r="R554" s="6"/>
      <c r="T554" s="6"/>
      <c r="V554" s="6"/>
      <c r="Y554" s="3" t="s">
        <v>842</v>
      </c>
      <c r="AC554" s="6"/>
      <c r="AD554" s="6">
        <v>29</v>
      </c>
      <c r="AE554" s="6">
        <v>47</v>
      </c>
      <c r="AF554" s="7">
        <f t="shared" si="634"/>
        <v>-18</v>
      </c>
      <c r="AG554" s="6">
        <v>19</v>
      </c>
      <c r="AH554" s="6">
        <v>71</v>
      </c>
      <c r="AI554" s="7">
        <f t="shared" si="635"/>
        <v>-52</v>
      </c>
      <c r="AJ554" s="6">
        <v>29</v>
      </c>
      <c r="AK554" s="6">
        <v>30</v>
      </c>
      <c r="AL554" s="7">
        <f t="shared" si="636"/>
        <v>-1</v>
      </c>
      <c r="AM554" s="6"/>
      <c r="AN554" s="6"/>
      <c r="AP554" s="6"/>
      <c r="AQ554" s="6"/>
      <c r="AS554" s="6"/>
      <c r="AT554" s="6"/>
      <c r="AV554" s="4" t="s">
        <v>1037</v>
      </c>
      <c r="AW554" s="6"/>
      <c r="AX554" s="6"/>
      <c r="AY554" s="6"/>
      <c r="AZ554" s="6"/>
      <c r="BA554" s="6"/>
      <c r="BB554" s="6"/>
      <c r="BC554" s="4"/>
      <c r="BD554" s="6">
        <v>15</v>
      </c>
      <c r="BE554" s="6">
        <v>67</v>
      </c>
      <c r="BF554" s="7">
        <f>BD554-BE554</f>
        <v>-52</v>
      </c>
      <c r="BG554" s="4" t="s">
        <v>871</v>
      </c>
      <c r="BJ554" s="50"/>
      <c r="BL554" s="7"/>
      <c r="BN554" s="50"/>
      <c r="BP554" s="50"/>
      <c r="BR554" s="50"/>
      <c r="BT554" s="50"/>
      <c r="BV554" s="50"/>
    </row>
    <row r="555" spans="1:74" x14ac:dyDescent="0.25">
      <c r="A555" s="3"/>
      <c r="B555" s="3" t="s">
        <v>267</v>
      </c>
      <c r="C555" s="9" t="s">
        <v>579</v>
      </c>
      <c r="D555" s="39">
        <v>46047</v>
      </c>
      <c r="E555" s="3">
        <v>27</v>
      </c>
      <c r="F555" s="3" t="s">
        <v>821</v>
      </c>
      <c r="G555" s="2" t="s">
        <v>1119</v>
      </c>
      <c r="H555" s="6">
        <v>17</v>
      </c>
      <c r="I555" s="7">
        <v>-1</v>
      </c>
      <c r="J555" s="6">
        <v>21</v>
      </c>
      <c r="K555" s="7">
        <v>2</v>
      </c>
      <c r="L555" s="6">
        <v>14</v>
      </c>
      <c r="M555" s="7">
        <v>0</v>
      </c>
      <c r="N555" s="6">
        <v>16</v>
      </c>
      <c r="O555" s="7">
        <v>-1</v>
      </c>
      <c r="P555" s="6">
        <v>25</v>
      </c>
      <c r="Q555" s="7">
        <v>1</v>
      </c>
      <c r="R555" s="6"/>
      <c r="T555" s="6"/>
      <c r="V555" s="117">
        <f t="shared" si="611"/>
        <v>-4</v>
      </c>
      <c r="W555" s="7">
        <v>-3</v>
      </c>
      <c r="X555" s="8">
        <f t="shared" ref="X555:X573" si="639">P555-J555</f>
        <v>4</v>
      </c>
      <c r="Y555" s="3" t="s">
        <v>842</v>
      </c>
      <c r="AA555" s="119" t="str">
        <f t="shared" ref="AA555:AA560" si="640">IF((H555=MAX(H555,J555,L555,N555,P555))+(J555=MAX(H555,J555,L555,N555,P555))+(L555=MAX(H555,J555,L555,N555,P555))+(N555=MAX(H555,J555,L555,N555,P555))+(P555=MAX(H555,J555,L555,N555,P555))&gt;1,"",IF(H555=MAX(H555,J555,L555,N555,P555),H$1,IF(J555=MAX(H555,J555,L555,N555,P555),J$1,IF(L555=MAX(H555,J555,L555,N555,P555),L$1,IF(N555=MAX(H555,J555,L555,N555,P555),N$1,P$1)))))</f>
        <v>Reform</v>
      </c>
      <c r="AC555" s="6"/>
      <c r="AD555" s="6"/>
      <c r="AE555" s="6"/>
      <c r="AG555" s="6"/>
      <c r="AH555" s="6"/>
      <c r="AJ555" s="6"/>
      <c r="AK555" s="6"/>
      <c r="AM555" s="6"/>
      <c r="AN555" s="6"/>
      <c r="AP555" s="6"/>
      <c r="AQ555" s="6"/>
      <c r="AS555" s="6"/>
      <c r="AT555" s="6"/>
      <c r="AV555" s="4"/>
      <c r="AW555" s="6"/>
      <c r="AX555" s="6"/>
      <c r="AY555" s="6"/>
      <c r="AZ555" s="6"/>
      <c r="BA555" s="6"/>
      <c r="BB555" s="6"/>
      <c r="BC555" s="4"/>
      <c r="BD555" s="6"/>
      <c r="BE555" s="6"/>
      <c r="BF555" s="7"/>
      <c r="BG555" s="4"/>
      <c r="BJ555" s="50"/>
      <c r="BL555" s="7"/>
      <c r="BN555" s="50"/>
      <c r="BP555" s="50"/>
      <c r="BR555" s="50"/>
      <c r="BT555" s="50"/>
      <c r="BV555" s="50"/>
    </row>
    <row r="556" spans="1:74" x14ac:dyDescent="0.25">
      <c r="A556" s="3"/>
      <c r="B556" s="3" t="s">
        <v>267</v>
      </c>
      <c r="C556" s="9" t="s">
        <v>314</v>
      </c>
      <c r="D556" s="39">
        <v>46050</v>
      </c>
      <c r="E556" s="3">
        <v>29</v>
      </c>
      <c r="F556" s="3" t="s">
        <v>1263</v>
      </c>
      <c r="H556" s="6">
        <v>17</v>
      </c>
      <c r="I556" s="7">
        <v>-1</v>
      </c>
      <c r="J556" s="6">
        <v>17</v>
      </c>
      <c r="K556" s="7">
        <v>3</v>
      </c>
      <c r="L556" s="6">
        <v>11</v>
      </c>
      <c r="M556" s="7">
        <v>0</v>
      </c>
      <c r="N556" s="6">
        <v>19</v>
      </c>
      <c r="O556" s="7">
        <v>2</v>
      </c>
      <c r="P556" s="6">
        <v>29</v>
      </c>
      <c r="Q556" s="7">
        <v>-3</v>
      </c>
      <c r="R556" s="6"/>
      <c r="T556" s="6"/>
      <c r="V556" s="117">
        <f t="shared" si="611"/>
        <v>0</v>
      </c>
      <c r="W556" s="7">
        <v>-4</v>
      </c>
      <c r="X556" s="8">
        <f t="shared" si="639"/>
        <v>12</v>
      </c>
      <c r="Y556" s="3" t="s">
        <v>842</v>
      </c>
      <c r="AA556" s="119" t="str">
        <f t="shared" si="640"/>
        <v>Reform</v>
      </c>
      <c r="AC556" s="6"/>
      <c r="AD556" s="6"/>
      <c r="AE556" s="6"/>
      <c r="AG556" s="6"/>
      <c r="AH556" s="6"/>
      <c r="AJ556" s="6"/>
      <c r="AK556" s="6"/>
      <c r="AM556" s="6"/>
      <c r="AN556" s="6"/>
      <c r="AP556" s="6"/>
      <c r="AQ556" s="6"/>
      <c r="AS556" s="6"/>
      <c r="AT556" s="6"/>
      <c r="AV556" s="4"/>
      <c r="AW556" s="6"/>
      <c r="AX556" s="6"/>
      <c r="AY556" s="6"/>
      <c r="AZ556" s="6"/>
      <c r="BA556" s="6"/>
      <c r="BB556" s="6"/>
      <c r="BC556" s="4"/>
      <c r="BD556" s="6"/>
      <c r="BE556" s="6"/>
      <c r="BF556" s="7"/>
      <c r="BG556" s="4"/>
      <c r="BJ556" s="50"/>
      <c r="BL556" s="7"/>
      <c r="BN556" s="50"/>
      <c r="BP556" s="50"/>
      <c r="BR556" s="50"/>
      <c r="BT556" s="50"/>
      <c r="BV556" s="50"/>
    </row>
    <row r="557" spans="1:74" x14ac:dyDescent="0.25">
      <c r="A557" s="3"/>
      <c r="B557" s="3" t="s">
        <v>267</v>
      </c>
      <c r="C557" s="9" t="s">
        <v>660</v>
      </c>
      <c r="D557" s="39">
        <v>46050</v>
      </c>
      <c r="E557" s="3">
        <v>30</v>
      </c>
      <c r="F557" s="3" t="s">
        <v>982</v>
      </c>
      <c r="H557" s="6">
        <v>20</v>
      </c>
      <c r="I557" s="7">
        <v>1</v>
      </c>
      <c r="J557" s="6">
        <v>18</v>
      </c>
      <c r="K557" s="7">
        <v>-3</v>
      </c>
      <c r="L557" s="6">
        <v>12</v>
      </c>
      <c r="M557" s="7">
        <v>1</v>
      </c>
      <c r="N557" s="6">
        <v>12</v>
      </c>
      <c r="O557" s="7">
        <v>1</v>
      </c>
      <c r="P557" s="6">
        <v>31</v>
      </c>
      <c r="Q557" s="7">
        <v>2</v>
      </c>
      <c r="R557" s="6"/>
      <c r="T557" s="6"/>
      <c r="V557" s="117">
        <f t="shared" si="611"/>
        <v>2</v>
      </c>
      <c r="W557" s="7">
        <v>4</v>
      </c>
      <c r="X557" s="8">
        <f t="shared" si="639"/>
        <v>13</v>
      </c>
      <c r="Y557" s="3" t="s">
        <v>842</v>
      </c>
      <c r="Z557" s="3" t="s">
        <v>988</v>
      </c>
      <c r="AA557" s="119" t="str">
        <f t="shared" si="640"/>
        <v>Reform</v>
      </c>
      <c r="AC557" s="6"/>
      <c r="AD557" s="6"/>
      <c r="AE557" s="6"/>
      <c r="AG557" s="6"/>
      <c r="AH557" s="6"/>
      <c r="AJ557" s="6"/>
      <c r="AK557" s="6"/>
      <c r="AM557" s="6"/>
      <c r="AN557" s="6"/>
      <c r="AP557" s="6"/>
      <c r="AQ557" s="6"/>
      <c r="AS557" s="6"/>
      <c r="AT557" s="6"/>
      <c r="AV557" s="4"/>
      <c r="AW557" s="6"/>
      <c r="AX557" s="6"/>
      <c r="AY557" s="6"/>
      <c r="AZ557" s="6"/>
      <c r="BA557" s="6"/>
      <c r="BB557" s="6"/>
      <c r="BC557" s="4"/>
      <c r="BD557" s="6"/>
      <c r="BE557" s="6"/>
      <c r="BF557" s="7"/>
      <c r="BG557" s="4"/>
      <c r="BJ557" s="50"/>
      <c r="BL557" s="7"/>
      <c r="BN557" s="50"/>
      <c r="BP557" s="50"/>
      <c r="BR557" s="50"/>
      <c r="BT557" s="50"/>
      <c r="BV557" s="50"/>
    </row>
    <row r="558" spans="1:74" x14ac:dyDescent="0.25">
      <c r="A558" s="3"/>
      <c r="B558" s="3" t="s">
        <v>267</v>
      </c>
      <c r="C558" s="9" t="s">
        <v>660</v>
      </c>
      <c r="D558" s="39">
        <v>46050</v>
      </c>
      <c r="E558" s="3">
        <v>31</v>
      </c>
      <c r="F558" s="3" t="s">
        <v>1019</v>
      </c>
      <c r="G558" s="2" t="s">
        <v>202</v>
      </c>
      <c r="H558" s="6">
        <v>17</v>
      </c>
      <c r="I558" s="7">
        <v>-3</v>
      </c>
      <c r="J558" s="6">
        <v>20</v>
      </c>
      <c r="K558" s="7">
        <v>-2</v>
      </c>
      <c r="L558" s="6">
        <v>11</v>
      </c>
      <c r="M558" s="7">
        <v>-1</v>
      </c>
      <c r="N558" s="6">
        <v>13</v>
      </c>
      <c r="O558" s="7">
        <v>1</v>
      </c>
      <c r="P558" s="6">
        <v>32</v>
      </c>
      <c r="Q558" s="7">
        <v>2</v>
      </c>
      <c r="R558" s="6"/>
      <c r="T558" s="6"/>
      <c r="V558" s="117">
        <f t="shared" si="611"/>
        <v>-3</v>
      </c>
      <c r="W558" s="7">
        <v>-1</v>
      </c>
      <c r="X558" s="8">
        <f t="shared" si="639"/>
        <v>12</v>
      </c>
      <c r="Y558" s="3" t="s">
        <v>842</v>
      </c>
      <c r="AA558" s="119" t="str">
        <f t="shared" si="640"/>
        <v>Reform</v>
      </c>
      <c r="AC558" s="6"/>
      <c r="AD558" s="6">
        <v>22</v>
      </c>
      <c r="AE558" s="6">
        <v>35</v>
      </c>
      <c r="AF558" s="7">
        <f>AD558-AE558</f>
        <v>-13</v>
      </c>
      <c r="AG558" s="6">
        <v>15</v>
      </c>
      <c r="AH558" s="6">
        <v>64</v>
      </c>
      <c r="AI558" s="7">
        <f>AG558-AH558</f>
        <v>-49</v>
      </c>
      <c r="AJ558" s="6">
        <v>19</v>
      </c>
      <c r="AK558" s="6">
        <v>25</v>
      </c>
      <c r="AL558" s="7">
        <v>-7</v>
      </c>
      <c r="AM558" s="6">
        <v>30</v>
      </c>
      <c r="AN558" s="6">
        <v>44</v>
      </c>
      <c r="AO558" s="7">
        <f>AM558-AN558</f>
        <v>-14</v>
      </c>
      <c r="AP558" s="6"/>
      <c r="AQ558" s="6"/>
      <c r="AS558" s="6">
        <v>22</v>
      </c>
      <c r="AT558" s="6">
        <v>24</v>
      </c>
      <c r="AU558" s="7">
        <f>AS558-AT558</f>
        <v>-2</v>
      </c>
      <c r="AV558" s="4" t="s">
        <v>1087</v>
      </c>
      <c r="AW558" s="6"/>
      <c r="AX558" s="6"/>
      <c r="AY558" s="6"/>
      <c r="AZ558" s="6"/>
      <c r="BA558" s="6"/>
      <c r="BB558" s="6"/>
      <c r="BC558" s="4"/>
      <c r="BD558" s="6"/>
      <c r="BE558" s="6"/>
      <c r="BF558" s="7"/>
      <c r="BG558" s="4"/>
      <c r="BJ558" s="50"/>
      <c r="BL558" s="7"/>
      <c r="BN558" s="50"/>
      <c r="BP558" s="50"/>
      <c r="BR558" s="50"/>
      <c r="BT558" s="50"/>
      <c r="BV558" s="50"/>
    </row>
    <row r="559" spans="1:74" x14ac:dyDescent="0.25">
      <c r="A559" s="3"/>
      <c r="B559" s="3" t="s">
        <v>267</v>
      </c>
      <c r="C559" s="9" t="s">
        <v>582</v>
      </c>
      <c r="D559" s="39">
        <v>46052</v>
      </c>
      <c r="E559" s="3">
        <v>3</v>
      </c>
      <c r="F559" s="3" t="s">
        <v>1725</v>
      </c>
      <c r="G559" s="2" t="s">
        <v>1726</v>
      </c>
      <c r="H559" s="6">
        <v>22</v>
      </c>
      <c r="I559" s="7">
        <v>3</v>
      </c>
      <c r="J559" s="6">
        <v>17</v>
      </c>
      <c r="K559" s="7">
        <v>-2</v>
      </c>
      <c r="L559" s="6">
        <v>14</v>
      </c>
      <c r="M559" s="7">
        <v>3</v>
      </c>
      <c r="N559" s="6">
        <v>14</v>
      </c>
      <c r="O559" s="7">
        <v>2</v>
      </c>
      <c r="P559" s="6">
        <v>30</v>
      </c>
      <c r="Q559" s="7">
        <v>-3</v>
      </c>
      <c r="R559" s="6"/>
      <c r="T559" s="6"/>
      <c r="V559" s="117">
        <f t="shared" si="611"/>
        <v>5</v>
      </c>
      <c r="W559" s="7">
        <v>5</v>
      </c>
      <c r="X559" s="8">
        <f t="shared" si="639"/>
        <v>13</v>
      </c>
      <c r="Y559" s="3" t="s">
        <v>842</v>
      </c>
      <c r="AA559" s="119" t="str">
        <f t="shared" si="640"/>
        <v>Reform</v>
      </c>
      <c r="AC559" s="6"/>
      <c r="AD559" s="6">
        <v>24</v>
      </c>
      <c r="AE559" s="6">
        <v>38</v>
      </c>
      <c r="AF559" s="7">
        <f>AD559-AE559</f>
        <v>-14</v>
      </c>
      <c r="AG559" s="6">
        <v>20</v>
      </c>
      <c r="AH559" s="6">
        <v>62</v>
      </c>
      <c r="AI559" s="7">
        <f>AG559-AH559</f>
        <v>-42</v>
      </c>
      <c r="AJ559" s="6">
        <v>23</v>
      </c>
      <c r="AK559" s="6">
        <v>28</v>
      </c>
      <c r="AL559" s="7">
        <f>AJ559-AK559</f>
        <v>-5</v>
      </c>
      <c r="AM559" s="6">
        <v>33</v>
      </c>
      <c r="AN559" s="6">
        <v>49</v>
      </c>
      <c r="AO559" s="7">
        <v>-15</v>
      </c>
      <c r="AP559" s="6"/>
      <c r="AQ559" s="6"/>
      <c r="AS559" s="6">
        <v>18</v>
      </c>
      <c r="AT559" s="6">
        <v>29</v>
      </c>
      <c r="AU559" s="7">
        <f>AS559-AT559</f>
        <v>-11</v>
      </c>
      <c r="AV559" s="4" t="s">
        <v>1727</v>
      </c>
      <c r="AW559" s="6">
        <v>42</v>
      </c>
      <c r="AX559" s="6">
        <v>31</v>
      </c>
      <c r="AY559" s="6"/>
      <c r="AZ559" s="6"/>
      <c r="BA559" s="6"/>
      <c r="BB559" s="6"/>
      <c r="BC559" s="4" t="s">
        <v>1728</v>
      </c>
      <c r="BD559" s="6"/>
      <c r="BE559" s="6"/>
      <c r="BF559" s="7"/>
      <c r="BG559" s="4"/>
      <c r="BJ559" s="50"/>
      <c r="BL559" s="7"/>
      <c r="BN559" s="50"/>
      <c r="BP559" s="50"/>
      <c r="BR559" s="50"/>
      <c r="BT559" s="50"/>
      <c r="BV559" s="50"/>
    </row>
    <row r="560" spans="1:74" x14ac:dyDescent="0.25">
      <c r="A560" s="3"/>
      <c r="B560" s="3" t="s">
        <v>267</v>
      </c>
      <c r="C560" s="9" t="s">
        <v>644</v>
      </c>
      <c r="D560" s="39">
        <v>46053</v>
      </c>
      <c r="E560" s="3">
        <v>2</v>
      </c>
      <c r="F560" s="3" t="s">
        <v>1198</v>
      </c>
      <c r="H560" s="6">
        <v>20</v>
      </c>
      <c r="I560" s="7">
        <v>0</v>
      </c>
      <c r="J560" s="6">
        <v>21</v>
      </c>
      <c r="K560" s="7">
        <v>-1</v>
      </c>
      <c r="L560" s="6">
        <v>14</v>
      </c>
      <c r="M560" s="7">
        <v>1</v>
      </c>
      <c r="N560" s="6">
        <v>10</v>
      </c>
      <c r="O560" s="7">
        <v>0</v>
      </c>
      <c r="P560" s="6">
        <v>30</v>
      </c>
      <c r="Q560" s="7">
        <v>1</v>
      </c>
      <c r="R560" s="6"/>
      <c r="T560" s="6"/>
      <c r="V560" s="117">
        <f t="shared" ref="V560" si="641">H560-J560</f>
        <v>-1</v>
      </c>
      <c r="W560" s="7">
        <v>1</v>
      </c>
      <c r="X560" s="8">
        <f>P560-J560</f>
        <v>9</v>
      </c>
      <c r="Y560" s="3" t="s">
        <v>842</v>
      </c>
      <c r="AA560" s="119" t="str">
        <f t="shared" si="640"/>
        <v>Reform</v>
      </c>
      <c r="AC560" s="6"/>
      <c r="AD560" s="6">
        <v>24</v>
      </c>
      <c r="AE560" s="6">
        <v>35</v>
      </c>
      <c r="AF560" s="7">
        <f>AD560-AE560</f>
        <v>-11</v>
      </c>
      <c r="AG560" s="6">
        <v>19</v>
      </c>
      <c r="AH560" s="6">
        <v>64</v>
      </c>
      <c r="AI560" s="7">
        <f>AG560-AH560</f>
        <v>-45</v>
      </c>
      <c r="AJ560" s="6">
        <v>18</v>
      </c>
      <c r="AK560" s="6">
        <v>29</v>
      </c>
      <c r="AL560" s="7">
        <f>AJ560-AK560</f>
        <v>-11</v>
      </c>
      <c r="AM560" s="6">
        <v>33</v>
      </c>
      <c r="AN560" s="6">
        <v>43</v>
      </c>
      <c r="AO560" s="7">
        <f>AM560-AN560</f>
        <v>-10</v>
      </c>
      <c r="AP560" s="6"/>
      <c r="AQ560" s="6"/>
      <c r="AS560" s="6"/>
      <c r="AT560" s="6"/>
      <c r="AV560" s="4" t="s">
        <v>1211</v>
      </c>
      <c r="AW560" s="6"/>
      <c r="AX560" s="6"/>
      <c r="AY560" s="6"/>
      <c r="AZ560" s="6"/>
      <c r="BA560" s="6"/>
      <c r="BB560" s="6"/>
      <c r="BC560" s="4"/>
      <c r="BD560" s="6"/>
      <c r="BE560" s="6"/>
      <c r="BF560" s="7"/>
      <c r="BG560" s="4"/>
      <c r="BJ560" s="50"/>
      <c r="BL560" s="7"/>
      <c r="BN560" s="50"/>
      <c r="BP560" s="50"/>
      <c r="BR560" s="50"/>
      <c r="BT560" s="50"/>
      <c r="BV560" s="50"/>
    </row>
    <row r="561" spans="1:74" x14ac:dyDescent="0.25">
      <c r="A561" s="3"/>
      <c r="B561" s="3" t="s">
        <v>267</v>
      </c>
      <c r="C561" s="9" t="s">
        <v>644</v>
      </c>
      <c r="D561" s="39">
        <v>46053</v>
      </c>
      <c r="E561" s="3">
        <v>4</v>
      </c>
      <c r="F561" s="3" t="s">
        <v>821</v>
      </c>
      <c r="H561" s="6"/>
      <c r="J561" s="6"/>
      <c r="L561" s="6"/>
      <c r="N561" s="6"/>
      <c r="P561" s="6"/>
      <c r="R561" s="6"/>
      <c r="T561" s="6"/>
      <c r="V561" s="6"/>
      <c r="Y561" s="3" t="s">
        <v>842</v>
      </c>
      <c r="AC561" s="6"/>
      <c r="AD561" s="6"/>
      <c r="AE561" s="6"/>
      <c r="AG561" s="6"/>
      <c r="AH561" s="6"/>
      <c r="AJ561" s="6"/>
      <c r="AK561" s="6"/>
      <c r="AM561" s="6"/>
      <c r="AN561" s="6"/>
      <c r="AP561" s="6"/>
      <c r="AQ561" s="6"/>
      <c r="AS561" s="6"/>
      <c r="AT561" s="6"/>
      <c r="AV561" s="4"/>
      <c r="AW561" s="6"/>
      <c r="AX561" s="6"/>
      <c r="AY561" s="6"/>
      <c r="AZ561" s="6"/>
      <c r="BA561" s="6"/>
      <c r="BB561" s="6"/>
      <c r="BC561" s="4"/>
      <c r="BD561" s="6">
        <v>14</v>
      </c>
      <c r="BE561" s="6">
        <v>66</v>
      </c>
      <c r="BF561" s="7">
        <f>BD561-BE561</f>
        <v>-52</v>
      </c>
      <c r="BG561" s="4" t="s">
        <v>871</v>
      </c>
      <c r="BJ561" s="50"/>
      <c r="BL561" s="7"/>
      <c r="BN561" s="50"/>
      <c r="BP561" s="50"/>
      <c r="BR561" s="50"/>
      <c r="BT561" s="50"/>
      <c r="BV561" s="50"/>
    </row>
    <row r="562" spans="1:74" x14ac:dyDescent="0.25">
      <c r="A562" s="3"/>
      <c r="B562" t="s">
        <v>268</v>
      </c>
      <c r="C562" s="9" t="s">
        <v>339</v>
      </c>
      <c r="D562" s="39">
        <v>46054</v>
      </c>
      <c r="E562" s="3">
        <v>3</v>
      </c>
      <c r="F562" s="3" t="s">
        <v>821</v>
      </c>
      <c r="G562" s="2" t="s">
        <v>1119</v>
      </c>
      <c r="H562" s="6">
        <v>18</v>
      </c>
      <c r="I562" s="7">
        <v>1</v>
      </c>
      <c r="J562" s="6">
        <v>19</v>
      </c>
      <c r="K562" s="7">
        <v>-2</v>
      </c>
      <c r="L562" s="6">
        <v>14</v>
      </c>
      <c r="M562" s="7">
        <v>0</v>
      </c>
      <c r="N562" s="6">
        <v>17</v>
      </c>
      <c r="O562" s="7">
        <v>1</v>
      </c>
      <c r="P562" s="6">
        <v>26</v>
      </c>
      <c r="Q562" s="7">
        <v>1</v>
      </c>
      <c r="R562" s="6"/>
      <c r="T562" s="6"/>
      <c r="V562" s="117">
        <f t="shared" si="611"/>
        <v>-1</v>
      </c>
      <c r="W562" s="7">
        <v>3</v>
      </c>
      <c r="X562" s="8">
        <f t="shared" si="639"/>
        <v>7</v>
      </c>
      <c r="Y562" s="3" t="s">
        <v>842</v>
      </c>
      <c r="AA562" s="119" t="str">
        <f t="shared" ref="AA562:AA566" si="642">IF((H562=MAX(H562,J562,L562,N562,P562))+(J562=MAX(H562,J562,L562,N562,P562))+(L562=MAX(H562,J562,L562,N562,P562))+(N562=MAX(H562,J562,L562,N562,P562))+(P562=MAX(H562,J562,L562,N562,P562))&gt;1,"",IF(H562=MAX(H562,J562,L562,N562,P562),H$1,IF(J562=MAX(H562,J562,L562,N562,P562),J$1,IF(L562=MAX(H562,J562,L562,N562,P562),L$1,IF(N562=MAX(H562,J562,L562,N562,P562),N$1,P$1)))))</f>
        <v>Reform</v>
      </c>
      <c r="AC562" s="6"/>
      <c r="AD562" s="6"/>
      <c r="AE562" s="6"/>
      <c r="AG562" s="6"/>
      <c r="AH562" s="6"/>
      <c r="AJ562" s="6"/>
      <c r="AK562" s="6"/>
      <c r="AM562" s="6"/>
      <c r="AN562" s="6"/>
      <c r="AP562" s="6"/>
      <c r="AQ562" s="6"/>
      <c r="AS562" s="6"/>
      <c r="AT562" s="6"/>
      <c r="AV562" s="4"/>
      <c r="AW562" s="6"/>
      <c r="AX562" s="6"/>
      <c r="AY562" s="6"/>
      <c r="AZ562" s="6"/>
      <c r="BA562" s="6"/>
      <c r="BB562" s="6"/>
      <c r="BC562" s="4"/>
      <c r="BD562" s="6"/>
      <c r="BE562" s="6"/>
      <c r="BF562" s="7"/>
      <c r="BG562" s="4"/>
      <c r="BJ562" s="50"/>
      <c r="BL562" s="7"/>
      <c r="BN562" s="50"/>
      <c r="BP562" s="50"/>
      <c r="BR562" s="50"/>
      <c r="BT562" s="50"/>
      <c r="BV562" s="50"/>
    </row>
    <row r="563" spans="1:74" x14ac:dyDescent="0.25">
      <c r="A563" s="3"/>
      <c r="B563" t="s">
        <v>268</v>
      </c>
      <c r="C563" s="9" t="s">
        <v>366</v>
      </c>
      <c r="D563" s="39">
        <v>46057</v>
      </c>
      <c r="E563" s="3">
        <v>5</v>
      </c>
      <c r="F563" s="3" t="s">
        <v>1263</v>
      </c>
      <c r="H563" s="6">
        <v>18</v>
      </c>
      <c r="I563" s="7">
        <v>1</v>
      </c>
      <c r="J563" s="6">
        <v>16</v>
      </c>
      <c r="K563" s="7">
        <v>-1</v>
      </c>
      <c r="L563" s="6">
        <v>11</v>
      </c>
      <c r="M563" s="7">
        <v>0</v>
      </c>
      <c r="N563" s="6">
        <v>18</v>
      </c>
      <c r="O563" s="7">
        <v>-1</v>
      </c>
      <c r="P563" s="6">
        <v>31</v>
      </c>
      <c r="Q563" s="7">
        <v>2</v>
      </c>
      <c r="R563" s="6"/>
      <c r="T563" s="6"/>
      <c r="V563" s="117">
        <f t="shared" si="611"/>
        <v>2</v>
      </c>
      <c r="W563" s="7">
        <v>2</v>
      </c>
      <c r="X563" s="8">
        <f t="shared" si="639"/>
        <v>15</v>
      </c>
      <c r="Y563" s="3" t="s">
        <v>842</v>
      </c>
      <c r="AA563" s="119" t="str">
        <f t="shared" si="642"/>
        <v>Reform</v>
      </c>
      <c r="AC563" s="6"/>
      <c r="AD563" s="6"/>
      <c r="AE563" s="6"/>
      <c r="AG563" s="6"/>
      <c r="AH563" s="6"/>
      <c r="AJ563" s="6"/>
      <c r="AK563" s="6"/>
      <c r="AM563" s="6"/>
      <c r="AN563" s="6"/>
      <c r="AP563" s="6"/>
      <c r="AQ563" s="6"/>
      <c r="AS563" s="6"/>
      <c r="AT563" s="6"/>
      <c r="AV563" s="4"/>
      <c r="AW563" s="6"/>
      <c r="AX563" s="6"/>
      <c r="AY563" s="6"/>
      <c r="AZ563" s="6"/>
      <c r="BA563" s="6"/>
      <c r="BB563" s="6"/>
      <c r="BC563" s="4"/>
      <c r="BD563" s="6"/>
      <c r="BE563" s="6"/>
      <c r="BF563" s="7"/>
      <c r="BG563" s="4"/>
      <c r="BJ563" s="50"/>
      <c r="BL563" s="7"/>
      <c r="BN563" s="50"/>
      <c r="BP563" s="50"/>
      <c r="BR563" s="50"/>
      <c r="BT563" s="50"/>
      <c r="BV563" s="50"/>
    </row>
    <row r="564" spans="1:74" x14ac:dyDescent="0.25">
      <c r="A564" s="3"/>
      <c r="B564" t="s">
        <v>268</v>
      </c>
      <c r="C564" s="9" t="s">
        <v>591</v>
      </c>
      <c r="D564" s="39">
        <v>46057</v>
      </c>
      <c r="E564" s="3">
        <v>8</v>
      </c>
      <c r="F564" s="3" t="s">
        <v>903</v>
      </c>
      <c r="G564" s="2" t="s">
        <v>138</v>
      </c>
      <c r="H564" s="6">
        <v>16</v>
      </c>
      <c r="I564" s="7">
        <v>-1</v>
      </c>
      <c r="J564" s="6">
        <v>23</v>
      </c>
      <c r="K564" s="7">
        <v>1</v>
      </c>
      <c r="L564" s="6">
        <v>10</v>
      </c>
      <c r="M564" s="7">
        <v>-3</v>
      </c>
      <c r="N564" s="6">
        <v>13</v>
      </c>
      <c r="O564" s="7">
        <v>2</v>
      </c>
      <c r="P564" s="6">
        <v>31</v>
      </c>
      <c r="Q564" s="7">
        <v>0</v>
      </c>
      <c r="R564" s="6"/>
      <c r="T564" s="6"/>
      <c r="V564" s="117">
        <f t="shared" si="611"/>
        <v>-7</v>
      </c>
      <c r="W564" s="7">
        <v>-2</v>
      </c>
      <c r="X564" s="8">
        <f t="shared" si="639"/>
        <v>8</v>
      </c>
      <c r="Y564" s="3" t="s">
        <v>842</v>
      </c>
      <c r="AA564" s="119" t="str">
        <f t="shared" si="642"/>
        <v>Reform</v>
      </c>
      <c r="AC564" s="6"/>
      <c r="AD564" s="6">
        <v>26</v>
      </c>
      <c r="AE564" s="6">
        <v>35</v>
      </c>
      <c r="AF564" s="7">
        <f t="shared" ref="AF564" si="643">AD564-AE564</f>
        <v>-9</v>
      </c>
      <c r="AG564" s="6">
        <v>17</v>
      </c>
      <c r="AH564" s="6">
        <v>61</v>
      </c>
      <c r="AI564" s="7">
        <f t="shared" ref="AI564" si="644">AG564-AH564</f>
        <v>-44</v>
      </c>
      <c r="AJ564" s="6">
        <v>22</v>
      </c>
      <c r="AK564" s="6">
        <v>25</v>
      </c>
      <c r="AL564" s="7">
        <f t="shared" ref="AL564" si="645">AJ564-AK564</f>
        <v>-3</v>
      </c>
      <c r="AM564" s="6">
        <v>32</v>
      </c>
      <c r="AN564" s="6">
        <v>43</v>
      </c>
      <c r="AO564" s="7">
        <f t="shared" ref="AO564" si="646">AM564-AN564</f>
        <v>-11</v>
      </c>
      <c r="AP564" s="6"/>
      <c r="AQ564" s="6"/>
      <c r="AS564" s="6">
        <v>21</v>
      </c>
      <c r="AT564" s="6">
        <v>24</v>
      </c>
      <c r="AU564" s="7">
        <f t="shared" ref="AU564" si="647">AS564-AT564</f>
        <v>-3</v>
      </c>
      <c r="AV564" s="4" t="s">
        <v>1127</v>
      </c>
      <c r="AW564" s="6">
        <v>19</v>
      </c>
      <c r="AX564" s="6">
        <v>22</v>
      </c>
      <c r="AY564" s="6"/>
      <c r="AZ564" s="6"/>
      <c r="BA564" s="6"/>
      <c r="BB564" s="6"/>
      <c r="BC564" s="4" t="s">
        <v>1035</v>
      </c>
      <c r="BD564" s="6"/>
      <c r="BE564" s="6"/>
      <c r="BF564" s="7"/>
      <c r="BG564" s="4"/>
      <c r="BJ564" s="50"/>
      <c r="BL564" s="7"/>
      <c r="BN564" s="50"/>
      <c r="BP564" s="50"/>
      <c r="BR564" s="50"/>
      <c r="BT564" s="50"/>
      <c r="BV564" s="50"/>
    </row>
    <row r="565" spans="1:74" x14ac:dyDescent="0.25">
      <c r="A565" s="3"/>
      <c r="B565" s="3" t="s">
        <v>268</v>
      </c>
      <c r="C565" s="9" t="s">
        <v>1800</v>
      </c>
      <c r="D565" s="39">
        <v>46057</v>
      </c>
      <c r="E565" s="3">
        <v>17</v>
      </c>
      <c r="F565" s="3" t="s">
        <v>1173</v>
      </c>
      <c r="G565" s="2" t="s">
        <v>197</v>
      </c>
      <c r="H565" s="6">
        <v>19</v>
      </c>
      <c r="I565" s="7">
        <v>-1</v>
      </c>
      <c r="J565" s="6">
        <v>23</v>
      </c>
      <c r="K565" s="7">
        <v>1</v>
      </c>
      <c r="L565" s="6">
        <v>12</v>
      </c>
      <c r="M565" s="7">
        <v>1</v>
      </c>
      <c r="N565" s="6">
        <v>9</v>
      </c>
      <c r="O565" s="7">
        <v>0</v>
      </c>
      <c r="P565" s="6">
        <v>31</v>
      </c>
      <c r="Q565" s="7">
        <v>2</v>
      </c>
      <c r="R565" s="6"/>
      <c r="T565" s="6"/>
      <c r="V565" s="117">
        <f t="shared" si="611"/>
        <v>-4</v>
      </c>
      <c r="W565" s="7">
        <v>-2</v>
      </c>
      <c r="X565" s="8">
        <f t="shared" si="639"/>
        <v>8</v>
      </c>
      <c r="Y565" s="3" t="s">
        <v>842</v>
      </c>
      <c r="AA565" s="119" t="str">
        <f t="shared" si="642"/>
        <v>Reform</v>
      </c>
      <c r="AC565" s="6"/>
      <c r="AD565" s="6"/>
      <c r="AE565" s="6"/>
      <c r="AG565" s="6"/>
      <c r="AH565" s="6"/>
      <c r="AJ565" s="6"/>
      <c r="AK565" s="6"/>
      <c r="AM565" s="6"/>
      <c r="AN565" s="6"/>
      <c r="AP565" s="6"/>
      <c r="AQ565" s="6"/>
      <c r="AS565" s="6"/>
      <c r="AT565" s="6"/>
      <c r="AV565" s="4"/>
      <c r="AW565" s="6"/>
      <c r="AX565" s="6"/>
      <c r="AY565" s="6"/>
      <c r="AZ565" s="6"/>
      <c r="BA565" s="6"/>
      <c r="BB565" s="6"/>
      <c r="BC565" s="4"/>
      <c r="BD565" s="6"/>
      <c r="BE565" s="6"/>
      <c r="BF565" s="7"/>
      <c r="BG565" s="4"/>
      <c r="BJ565" s="50"/>
      <c r="BL565" s="7"/>
      <c r="BN565" s="50"/>
      <c r="BP565" s="50"/>
      <c r="BR565" s="50"/>
      <c r="BT565" s="50"/>
      <c r="BV565" s="50"/>
    </row>
    <row r="566" spans="1:74" x14ac:dyDescent="0.25">
      <c r="A566" s="3"/>
      <c r="B566" t="s">
        <v>268</v>
      </c>
      <c r="C566" s="9" t="s">
        <v>356</v>
      </c>
      <c r="D566" s="39">
        <v>46059</v>
      </c>
      <c r="E566" s="3">
        <v>11</v>
      </c>
      <c r="F566" s="3" t="s">
        <v>1198</v>
      </c>
      <c r="H566" s="6">
        <v>21</v>
      </c>
      <c r="I566" s="7">
        <v>1</v>
      </c>
      <c r="J566" s="6">
        <v>23</v>
      </c>
      <c r="K566" s="7">
        <v>2</v>
      </c>
      <c r="L566" s="6">
        <v>12</v>
      </c>
      <c r="M566" s="7">
        <v>-2</v>
      </c>
      <c r="N566" s="6">
        <v>10</v>
      </c>
      <c r="O566" s="7">
        <v>0</v>
      </c>
      <c r="P566" s="6">
        <v>30</v>
      </c>
      <c r="Q566" s="7">
        <v>0</v>
      </c>
      <c r="R566" s="6"/>
      <c r="T566" s="6"/>
      <c r="V566" s="117">
        <f t="shared" si="611"/>
        <v>-2</v>
      </c>
      <c r="W566" s="7">
        <v>-1</v>
      </c>
      <c r="X566" s="8">
        <f>P566-J566</f>
        <v>7</v>
      </c>
      <c r="Y566" s="3" t="s">
        <v>842</v>
      </c>
      <c r="AA566" s="119" t="str">
        <f t="shared" si="642"/>
        <v>Reform</v>
      </c>
      <c r="AC566" s="6"/>
      <c r="AD566" s="6">
        <v>25</v>
      </c>
      <c r="AE566" s="6">
        <v>35</v>
      </c>
      <c r="AF566" s="7">
        <f>AD566-AE566</f>
        <v>-10</v>
      </c>
      <c r="AG566" s="6">
        <v>16</v>
      </c>
      <c r="AH566" s="6">
        <v>67</v>
      </c>
      <c r="AI566" s="7">
        <v>-50</v>
      </c>
      <c r="AJ566" s="6">
        <v>19</v>
      </c>
      <c r="AK566" s="6">
        <v>29</v>
      </c>
      <c r="AL566" s="7">
        <f>AJ566-AK566</f>
        <v>-10</v>
      </c>
      <c r="AM566" s="6">
        <v>30</v>
      </c>
      <c r="AN566" s="6">
        <v>43</v>
      </c>
      <c r="AO566" s="7">
        <f>AM566-AN566</f>
        <v>-13</v>
      </c>
      <c r="AP566" s="6"/>
      <c r="AQ566" s="6"/>
      <c r="AS566" s="6"/>
      <c r="AT566" s="6"/>
      <c r="AV566" s="4" t="s">
        <v>1211</v>
      </c>
      <c r="AW566" s="6"/>
      <c r="AX566" s="6"/>
      <c r="AY566" s="6"/>
      <c r="AZ566" s="6"/>
      <c r="BA566" s="6"/>
      <c r="BB566" s="6"/>
      <c r="BC566" s="4"/>
      <c r="BD566" s="6"/>
      <c r="BE566" s="6"/>
      <c r="BF566" s="7"/>
      <c r="BG566" s="4"/>
      <c r="BJ566" s="50"/>
      <c r="BL566" s="7"/>
      <c r="BN566" s="50"/>
      <c r="BP566" s="50"/>
      <c r="BR566" s="50"/>
      <c r="BT566" s="50"/>
      <c r="BV566" s="50"/>
    </row>
    <row r="567" spans="1:74" x14ac:dyDescent="0.25">
      <c r="A567" s="3"/>
      <c r="B567" t="s">
        <v>268</v>
      </c>
      <c r="C567" s="9" t="s">
        <v>356</v>
      </c>
      <c r="D567" s="39">
        <v>46059</v>
      </c>
      <c r="E567" s="3">
        <v>19</v>
      </c>
      <c r="F567" s="3" t="s">
        <v>1132</v>
      </c>
      <c r="H567" s="6"/>
      <c r="J567" s="6"/>
      <c r="L567" s="6"/>
      <c r="N567" s="6"/>
      <c r="P567" s="6"/>
      <c r="R567" s="6"/>
      <c r="T567" s="6"/>
      <c r="V567" s="6"/>
      <c r="Y567" s="3" t="s">
        <v>842</v>
      </c>
      <c r="AA567" s="119"/>
      <c r="AC567" s="6"/>
      <c r="AD567" s="6">
        <v>24</v>
      </c>
      <c r="AE567" s="6">
        <v>42</v>
      </c>
      <c r="AF567" s="7">
        <f>AD567-AE567</f>
        <v>-18</v>
      </c>
      <c r="AG567" s="6">
        <v>17</v>
      </c>
      <c r="AH567" s="6">
        <v>61</v>
      </c>
      <c r="AI567" s="7">
        <f>AG567-AH567</f>
        <v>-44</v>
      </c>
      <c r="AJ567" s="6">
        <v>21</v>
      </c>
      <c r="AK567" s="6">
        <v>31</v>
      </c>
      <c r="AL567" s="7">
        <f>AJ567-AK567</f>
        <v>-10</v>
      </c>
      <c r="AM567" s="6">
        <v>31</v>
      </c>
      <c r="AN567" s="6">
        <v>48</v>
      </c>
      <c r="AO567" s="7">
        <f>AM567-AN567</f>
        <v>-17</v>
      </c>
      <c r="AP567" s="6"/>
      <c r="AQ567" s="6"/>
      <c r="AS567" s="6">
        <v>24</v>
      </c>
      <c r="AT567" s="6">
        <v>32</v>
      </c>
      <c r="AU567" s="7">
        <f>AS567-AT567</f>
        <v>-8</v>
      </c>
      <c r="AV567" s="4" t="s">
        <v>1749</v>
      </c>
      <c r="AW567" s="6"/>
      <c r="AX567" s="6"/>
      <c r="AY567" s="6"/>
      <c r="AZ567" s="6"/>
      <c r="BA567" s="6"/>
      <c r="BB567" s="6"/>
      <c r="BC567" s="4"/>
      <c r="BD567" s="6"/>
      <c r="BE567" s="6"/>
      <c r="BF567" s="7"/>
      <c r="BG567" s="4"/>
      <c r="BJ567" s="50"/>
      <c r="BL567" s="7"/>
      <c r="BN567" s="50"/>
      <c r="BP567" s="50"/>
      <c r="BR567" s="50"/>
      <c r="BT567" s="50"/>
      <c r="BV567" s="50"/>
    </row>
    <row r="568" spans="1:74" x14ac:dyDescent="0.25">
      <c r="A568" s="3"/>
      <c r="B568" t="s">
        <v>268</v>
      </c>
      <c r="C568" s="9" t="s">
        <v>506</v>
      </c>
      <c r="D568" s="39">
        <v>46060</v>
      </c>
      <c r="E568" s="3">
        <v>10</v>
      </c>
      <c r="F568" s="3" t="s">
        <v>821</v>
      </c>
      <c r="H568" s="6"/>
      <c r="J568" s="6"/>
      <c r="L568" s="6"/>
      <c r="N568" s="6"/>
      <c r="P568" s="6"/>
      <c r="R568" s="6"/>
      <c r="T568" s="6"/>
      <c r="V568" s="6"/>
      <c r="Y568" s="3" t="s">
        <v>842</v>
      </c>
      <c r="AC568" s="6"/>
      <c r="AD568" s="6"/>
      <c r="AE568" s="6"/>
      <c r="AG568" s="6"/>
      <c r="AH568" s="6"/>
      <c r="AJ568" s="6"/>
      <c r="AK568" s="6"/>
      <c r="AM568" s="6"/>
      <c r="AN568" s="6"/>
      <c r="AP568" s="6"/>
      <c r="AQ568" s="6"/>
      <c r="AS568" s="6"/>
      <c r="AT568" s="6"/>
      <c r="AV568" s="4"/>
      <c r="AW568" s="6"/>
      <c r="AX568" s="6"/>
      <c r="AY568" s="6"/>
      <c r="AZ568" s="6"/>
      <c r="BA568" s="6"/>
      <c r="BB568" s="6"/>
      <c r="BC568" s="4"/>
      <c r="BD568" s="6">
        <v>13</v>
      </c>
      <c r="BE568" s="6">
        <v>69</v>
      </c>
      <c r="BF568" s="7">
        <f>BD568-BE568</f>
        <v>-56</v>
      </c>
      <c r="BG568" s="4" t="s">
        <v>871</v>
      </c>
      <c r="BJ568" s="50"/>
      <c r="BL568" s="7"/>
      <c r="BN568" s="50"/>
      <c r="BP568" s="50"/>
      <c r="BR568" s="50"/>
      <c r="BT568" s="50"/>
      <c r="BV568" s="50"/>
    </row>
    <row r="569" spans="1:74" x14ac:dyDescent="0.25">
      <c r="A569" s="3"/>
      <c r="B569" t="s">
        <v>268</v>
      </c>
      <c r="C569" s="9" t="s">
        <v>419</v>
      </c>
      <c r="D569" s="39">
        <v>46061</v>
      </c>
      <c r="E569" s="3">
        <v>10</v>
      </c>
      <c r="F569" s="3" t="s">
        <v>821</v>
      </c>
      <c r="G569" s="2" t="s">
        <v>1119</v>
      </c>
      <c r="H569" s="6">
        <v>18</v>
      </c>
      <c r="I569" s="7">
        <v>0</v>
      </c>
      <c r="J569" s="6">
        <v>19</v>
      </c>
      <c r="K569" s="7">
        <v>0</v>
      </c>
      <c r="L569" s="6">
        <v>14</v>
      </c>
      <c r="M569" s="7">
        <v>0</v>
      </c>
      <c r="N569" s="6">
        <v>16</v>
      </c>
      <c r="O569" s="7">
        <v>-1</v>
      </c>
      <c r="P569" s="6">
        <v>27</v>
      </c>
      <c r="Q569" s="7">
        <v>1</v>
      </c>
      <c r="R569" s="6"/>
      <c r="T569" s="6"/>
      <c r="V569" s="117">
        <f t="shared" si="611"/>
        <v>-1</v>
      </c>
      <c r="W569" s="7">
        <v>0</v>
      </c>
      <c r="X569" s="8">
        <f t="shared" si="639"/>
        <v>8</v>
      </c>
      <c r="Y569" s="3" t="s">
        <v>842</v>
      </c>
      <c r="AA569" s="119" t="str">
        <f t="shared" ref="AA569" si="648">IF((H569=MAX(H569,J569,L569,N569,P569))+(J569=MAX(H569,J569,L569,N569,P569))+(L569=MAX(H569,J569,L569,N569,P569))+(N569=MAX(H569,J569,L569,N569,P569))+(P569=MAX(H569,J569,L569,N569,P569))&gt;1,"",IF(H569=MAX(H569,J569,L569,N569,P569),H$1,IF(J569=MAX(H569,J569,L569,N569,P569),J$1,IF(L569=MAX(H569,J569,L569,N569,P569),L$1,IF(N569=MAX(H569,J569,L569,N569,P569),N$1,P$1)))))</f>
        <v>Reform</v>
      </c>
      <c r="AC569" s="6"/>
      <c r="AD569" s="6"/>
      <c r="AE569" s="6"/>
      <c r="AG569" s="6"/>
      <c r="AH569" s="6"/>
      <c r="AJ569" s="6"/>
      <c r="AK569" s="6"/>
      <c r="AM569" s="6"/>
      <c r="AN569" s="6"/>
      <c r="AP569" s="6"/>
      <c r="AQ569" s="6"/>
      <c r="AS569" s="6"/>
      <c r="AT569" s="6"/>
      <c r="AV569" s="4"/>
      <c r="AW569" s="6"/>
      <c r="AX569" s="6"/>
      <c r="AY569" s="6"/>
      <c r="AZ569" s="6"/>
      <c r="BA569" s="6"/>
      <c r="BB569" s="6"/>
      <c r="BC569" s="4"/>
      <c r="BD569" s="6"/>
      <c r="BE569" s="6"/>
      <c r="BF569" s="7"/>
      <c r="BG569" s="4"/>
      <c r="BJ569" s="50"/>
      <c r="BL569" s="7"/>
      <c r="BN569" s="50"/>
      <c r="BP569" s="50"/>
      <c r="BR569" s="50"/>
      <c r="BT569" s="50"/>
      <c r="BV569" s="50"/>
    </row>
    <row r="570" spans="1:74" x14ac:dyDescent="0.25">
      <c r="A570" s="3"/>
      <c r="B570" t="s">
        <v>268</v>
      </c>
      <c r="C570" s="9" t="s">
        <v>337</v>
      </c>
      <c r="D570" s="39">
        <v>46063</v>
      </c>
      <c r="E570" s="3">
        <v>12</v>
      </c>
      <c r="F570" s="3" t="s">
        <v>821</v>
      </c>
      <c r="H570" s="6"/>
      <c r="J570" s="6"/>
      <c r="L570" s="6"/>
      <c r="N570" s="6"/>
      <c r="P570" s="6"/>
      <c r="R570" s="6"/>
      <c r="T570" s="6"/>
      <c r="V570" s="6"/>
      <c r="Y570" s="3" t="s">
        <v>842</v>
      </c>
      <c r="AC570" s="6"/>
      <c r="AD570" s="6">
        <v>27</v>
      </c>
      <c r="AE570" s="6">
        <v>50</v>
      </c>
      <c r="AF570" s="7">
        <f t="shared" ref="AF570" si="649">AD570-AE570</f>
        <v>-23</v>
      </c>
      <c r="AG570" s="6">
        <v>22</v>
      </c>
      <c r="AH570" s="6">
        <v>69</v>
      </c>
      <c r="AI570" s="7">
        <f t="shared" ref="AI570" si="650">AG570-AH570</f>
        <v>-47</v>
      </c>
      <c r="AJ570" s="6">
        <v>27</v>
      </c>
      <c r="AK570" s="6">
        <v>37</v>
      </c>
      <c r="AL570" s="7">
        <f t="shared" ref="AL570" si="651">AJ570-AK570</f>
        <v>-10</v>
      </c>
      <c r="AM570" s="6">
        <v>27</v>
      </c>
      <c r="AN570" s="6">
        <v>64</v>
      </c>
      <c r="AO570" s="7">
        <f t="shared" ref="AO570" si="652">AM570-AN570</f>
        <v>-37</v>
      </c>
      <c r="AP570" s="6"/>
      <c r="AQ570" s="6"/>
      <c r="AS570" s="6">
        <v>22</v>
      </c>
      <c r="AT570" s="6">
        <v>30</v>
      </c>
      <c r="AU570" s="7">
        <f t="shared" ref="AU570" si="653">AS570-AT570</f>
        <v>-8</v>
      </c>
      <c r="AV570" s="4" t="s">
        <v>931</v>
      </c>
      <c r="AW570" s="6"/>
      <c r="AX570" s="6"/>
      <c r="AY570" s="6"/>
      <c r="AZ570" s="6"/>
      <c r="BA570" s="6"/>
      <c r="BB570" s="6"/>
      <c r="BC570" s="4"/>
      <c r="BD570" s="6"/>
      <c r="BE570" s="6"/>
      <c r="BF570" s="7"/>
      <c r="BG570" s="4"/>
      <c r="BJ570" s="50"/>
      <c r="BL570" s="7"/>
      <c r="BN570" s="50"/>
      <c r="BP570" s="50"/>
      <c r="BR570" s="50"/>
      <c r="BT570" s="50"/>
      <c r="BV570" s="50"/>
    </row>
    <row r="571" spans="1:74" x14ac:dyDescent="0.25">
      <c r="A571" s="3"/>
      <c r="B571" t="s">
        <v>268</v>
      </c>
      <c r="C571" s="9" t="s">
        <v>580</v>
      </c>
      <c r="D571" s="39">
        <v>46064</v>
      </c>
      <c r="E571" s="3">
        <v>12</v>
      </c>
      <c r="F571" s="3" t="s">
        <v>1263</v>
      </c>
      <c r="H571" s="6">
        <v>19</v>
      </c>
      <c r="I571" s="7">
        <v>1</v>
      </c>
      <c r="J571" s="6">
        <v>16</v>
      </c>
      <c r="K571" s="7">
        <v>0</v>
      </c>
      <c r="L571" s="6">
        <v>11</v>
      </c>
      <c r="M571" s="7">
        <v>0</v>
      </c>
      <c r="N571" s="6">
        <v>18</v>
      </c>
      <c r="O571" s="7">
        <v>0</v>
      </c>
      <c r="P571" s="6">
        <v>29</v>
      </c>
      <c r="Q571" s="7">
        <v>-2</v>
      </c>
      <c r="R571" s="6"/>
      <c r="T571" s="6"/>
      <c r="V571" s="117">
        <f t="shared" si="611"/>
        <v>3</v>
      </c>
      <c r="W571" s="7">
        <v>1</v>
      </c>
      <c r="X571" s="8">
        <f t="shared" si="639"/>
        <v>13</v>
      </c>
      <c r="Y571" s="3" t="s">
        <v>842</v>
      </c>
      <c r="AA571" s="119" t="str">
        <f t="shared" ref="AA571:AA594" si="654">IF((H571=MAX(H571,J571,L571,N571,P571))+(J571=MAX(H571,J571,L571,N571,P571))+(L571=MAX(H571,J571,L571,N571,P571))+(N571=MAX(H571,J571,L571,N571,P571))+(P571=MAX(H571,J571,L571,N571,P571))&gt;1,"",IF(H571=MAX(H571,J571,L571,N571,P571),H$1,IF(J571=MAX(H571,J571,L571,N571,P571),J$1,IF(L571=MAX(H571,J571,L571,N571,P571),L$1,IF(N571=MAX(H571,J571,L571,N571,P571),N$1,P$1)))))</f>
        <v>Reform</v>
      </c>
      <c r="AC571" s="6"/>
      <c r="AD571" s="6"/>
      <c r="AE571" s="6"/>
      <c r="AG571" s="6"/>
      <c r="AH571" s="6"/>
      <c r="AJ571" s="6"/>
      <c r="AK571" s="6"/>
      <c r="AM571" s="6"/>
      <c r="AN571" s="6"/>
      <c r="AP571" s="6"/>
      <c r="AQ571" s="6"/>
      <c r="AS571" s="6"/>
      <c r="AT571" s="6"/>
      <c r="AV571" s="4"/>
      <c r="AW571" s="6"/>
      <c r="AX571" s="6"/>
      <c r="AY571" s="6"/>
      <c r="AZ571" s="6"/>
      <c r="BA571" s="6"/>
      <c r="BB571" s="6"/>
      <c r="BC571" s="4"/>
      <c r="BD571" s="6"/>
      <c r="BE571" s="6"/>
      <c r="BF571" s="7"/>
      <c r="BG571" s="4"/>
      <c r="BJ571" s="50"/>
      <c r="BL571" s="7"/>
      <c r="BN571" s="50"/>
      <c r="BP571" s="50"/>
      <c r="BR571" s="50"/>
      <c r="BT571" s="50"/>
      <c r="BV571" s="50"/>
    </row>
    <row r="572" spans="1:74" x14ac:dyDescent="0.25">
      <c r="A572" s="3"/>
      <c r="B572" t="s">
        <v>268</v>
      </c>
      <c r="C572" s="9" t="s">
        <v>562</v>
      </c>
      <c r="D572" s="39">
        <v>46064</v>
      </c>
      <c r="E572" s="3">
        <v>13</v>
      </c>
      <c r="F572" s="3" t="s">
        <v>1169</v>
      </c>
      <c r="H572" s="6">
        <v>19</v>
      </c>
      <c r="I572" s="7">
        <v>-1</v>
      </c>
      <c r="J572" s="6">
        <v>17</v>
      </c>
      <c r="K572" s="7">
        <v>-2</v>
      </c>
      <c r="L572" s="6">
        <v>14</v>
      </c>
      <c r="M572" s="7">
        <v>-1</v>
      </c>
      <c r="N572" s="6">
        <v>15</v>
      </c>
      <c r="O572" s="7">
        <v>2</v>
      </c>
      <c r="P572" s="6">
        <v>30</v>
      </c>
      <c r="Q572" s="7">
        <v>2</v>
      </c>
      <c r="R572" s="6"/>
      <c r="T572" s="6"/>
      <c r="V572" s="117">
        <f t="shared" si="611"/>
        <v>2</v>
      </c>
      <c r="W572" s="7">
        <v>1</v>
      </c>
      <c r="X572" s="8">
        <f t="shared" si="639"/>
        <v>13</v>
      </c>
      <c r="Y572" s="3" t="s">
        <v>1170</v>
      </c>
      <c r="Z572" s="3" t="s">
        <v>988</v>
      </c>
      <c r="AA572" s="119" t="str">
        <f t="shared" si="654"/>
        <v>Reform</v>
      </c>
      <c r="AC572" s="6"/>
      <c r="AD572" s="6"/>
      <c r="AE572" s="6"/>
      <c r="AG572" s="6"/>
      <c r="AH572" s="6"/>
      <c r="AJ572" s="6"/>
      <c r="AK572" s="6"/>
      <c r="AM572" s="6"/>
      <c r="AN572" s="6"/>
      <c r="AP572" s="6"/>
      <c r="AQ572" s="6"/>
      <c r="AS572" s="6"/>
      <c r="AT572" s="6"/>
      <c r="AV572" s="4"/>
      <c r="AW572" s="6"/>
      <c r="AX572" s="6"/>
      <c r="AY572" s="6"/>
      <c r="AZ572" s="6"/>
      <c r="BA572" s="6"/>
      <c r="BB572" s="6"/>
      <c r="BC572" s="4"/>
      <c r="BD572" s="6"/>
      <c r="BE572" s="6"/>
      <c r="BF572" s="7"/>
      <c r="BG572" s="4"/>
      <c r="BJ572" s="50"/>
      <c r="BL572" s="7"/>
      <c r="BN572" s="50"/>
      <c r="BP572" s="50"/>
      <c r="BR572" s="50"/>
      <c r="BT572" s="50"/>
      <c r="BV572" s="50"/>
    </row>
    <row r="573" spans="1:74" x14ac:dyDescent="0.25">
      <c r="A573" s="3"/>
      <c r="B573" t="s">
        <v>268</v>
      </c>
      <c r="C573" s="9" t="s">
        <v>513</v>
      </c>
      <c r="D573" s="39">
        <v>46066</v>
      </c>
      <c r="E573" s="3">
        <v>19</v>
      </c>
      <c r="F573" s="3" t="s">
        <v>1807</v>
      </c>
      <c r="H573" s="6">
        <v>20</v>
      </c>
      <c r="J573" s="6">
        <v>21</v>
      </c>
      <c r="L573" s="6">
        <v>12</v>
      </c>
      <c r="N573" s="6">
        <v>12</v>
      </c>
      <c r="P573" s="6">
        <v>28</v>
      </c>
      <c r="R573" s="6"/>
      <c r="T573" s="6"/>
      <c r="V573" s="117">
        <f t="shared" si="611"/>
        <v>-1</v>
      </c>
      <c r="X573" s="8">
        <f t="shared" si="639"/>
        <v>7</v>
      </c>
      <c r="Y573" s="3" t="s">
        <v>842</v>
      </c>
      <c r="AA573" s="119" t="str">
        <f t="shared" si="654"/>
        <v>Reform</v>
      </c>
      <c r="AC573" s="6"/>
      <c r="AD573" s="6"/>
      <c r="AE573" s="6"/>
      <c r="AG573" s="6"/>
      <c r="AH573" s="6"/>
      <c r="AJ573" s="6"/>
      <c r="AK573" s="6"/>
      <c r="AM573" s="6"/>
      <c r="AN573" s="6"/>
      <c r="AP573" s="6"/>
      <c r="AQ573" s="6"/>
      <c r="AS573" s="6"/>
      <c r="AT573" s="6"/>
      <c r="AV573" s="4"/>
      <c r="AW573" s="6"/>
      <c r="AX573" s="6"/>
      <c r="AY573" s="6"/>
      <c r="AZ573" s="6"/>
      <c r="BA573" s="6"/>
      <c r="BB573" s="6"/>
      <c r="BC573" s="4"/>
      <c r="BD573" s="6"/>
      <c r="BE573" s="6"/>
      <c r="BF573" s="7"/>
      <c r="BG573" s="4"/>
      <c r="BJ573" s="50"/>
      <c r="BL573" s="7"/>
      <c r="BN573" s="50"/>
      <c r="BP573" s="50"/>
      <c r="BR573" s="50"/>
      <c r="BT573" s="50"/>
      <c r="BV573" s="50"/>
    </row>
    <row r="574" spans="1:74" x14ac:dyDescent="0.25">
      <c r="A574" s="3"/>
      <c r="B574" t="s">
        <v>268</v>
      </c>
      <c r="C574" s="9" t="s">
        <v>514</v>
      </c>
      <c r="D574" s="39">
        <v>46067</v>
      </c>
      <c r="E574" s="3"/>
      <c r="F574" s="3" t="s">
        <v>821</v>
      </c>
      <c r="H574" s="6"/>
      <c r="J574" s="6"/>
      <c r="L574" s="6"/>
      <c r="N574" s="6"/>
      <c r="P574" s="6"/>
      <c r="R574" s="6"/>
      <c r="T574" s="6"/>
      <c r="V574" s="6"/>
      <c r="Y574" s="3" t="s">
        <v>842</v>
      </c>
      <c r="AA574" s="119"/>
      <c r="AC574" s="6"/>
      <c r="AD574" s="6"/>
      <c r="AE574" s="6"/>
      <c r="AG574" s="6"/>
      <c r="AH574" s="6"/>
      <c r="AJ574" s="6"/>
      <c r="AK574" s="6"/>
      <c r="AM574" s="6"/>
      <c r="AN574" s="6"/>
      <c r="AP574" s="6"/>
      <c r="AQ574" s="6"/>
      <c r="AS574" s="6"/>
      <c r="AT574" s="6"/>
      <c r="AV574" s="4"/>
      <c r="AW574" s="6"/>
      <c r="AX574" s="6"/>
      <c r="AY574" s="6"/>
      <c r="AZ574" s="6"/>
      <c r="BA574" s="6"/>
      <c r="BB574" s="6"/>
      <c r="BC574" s="4"/>
      <c r="BD574" s="6">
        <v>13</v>
      </c>
      <c r="BE574" s="6">
        <v>69</v>
      </c>
      <c r="BF574" s="7">
        <f>BD574-BE574</f>
        <v>-56</v>
      </c>
      <c r="BG574" s="4" t="s">
        <v>871</v>
      </c>
      <c r="BJ574" s="50"/>
      <c r="BL574" s="7"/>
      <c r="BN574" s="50"/>
      <c r="BP574" s="50"/>
      <c r="BR574" s="50"/>
      <c r="BT574" s="50"/>
      <c r="BV574" s="50"/>
    </row>
    <row r="575" spans="1:74" x14ac:dyDescent="0.25">
      <c r="A575" s="3"/>
      <c r="B575" t="s">
        <v>268</v>
      </c>
      <c r="C575" s="9" t="s">
        <v>526</v>
      </c>
      <c r="D575" s="39">
        <v>46066</v>
      </c>
      <c r="E575" s="3">
        <v>18</v>
      </c>
      <c r="F575" s="3" t="s">
        <v>1198</v>
      </c>
      <c r="H575" s="6">
        <v>21</v>
      </c>
      <c r="I575" s="7">
        <v>0</v>
      </c>
      <c r="J575" s="6">
        <v>22</v>
      </c>
      <c r="K575" s="7">
        <v>-1</v>
      </c>
      <c r="L575" s="6">
        <v>11</v>
      </c>
      <c r="M575" s="7">
        <v>-1</v>
      </c>
      <c r="N575" s="6">
        <v>12</v>
      </c>
      <c r="O575" s="7">
        <v>2</v>
      </c>
      <c r="P575" s="6">
        <v>28</v>
      </c>
      <c r="Q575" s="7">
        <v>-2</v>
      </c>
      <c r="R575" s="6"/>
      <c r="T575" s="6"/>
      <c r="V575" s="117">
        <f t="shared" si="611"/>
        <v>-1</v>
      </c>
      <c r="W575" s="7">
        <v>1</v>
      </c>
      <c r="X575" s="8">
        <f t="shared" ref="X575:X592" si="655">P575-J575</f>
        <v>6</v>
      </c>
      <c r="Y575" s="3" t="s">
        <v>842</v>
      </c>
      <c r="AA575" s="119" t="str">
        <f t="shared" si="654"/>
        <v>Reform</v>
      </c>
      <c r="AC575" s="6"/>
      <c r="AD575" s="6">
        <v>25</v>
      </c>
      <c r="AE575" s="6">
        <v>37</v>
      </c>
      <c r="AF575" s="7">
        <f>AD575-AE575</f>
        <v>-12</v>
      </c>
      <c r="AG575" s="6">
        <v>20</v>
      </c>
      <c r="AH575" s="6">
        <v>63</v>
      </c>
      <c r="AI575" s="7">
        <f>AG575-AH575</f>
        <v>-43</v>
      </c>
      <c r="AJ575" s="6">
        <v>19</v>
      </c>
      <c r="AK575" s="6">
        <v>30</v>
      </c>
      <c r="AL575" s="7">
        <f>AJ575-AK575</f>
        <v>-11</v>
      </c>
      <c r="AM575" s="6">
        <v>29</v>
      </c>
      <c r="AN575" s="6">
        <v>47</v>
      </c>
      <c r="AO575" s="7">
        <v>-17</v>
      </c>
      <c r="AP575" s="6"/>
      <c r="AQ575" s="6"/>
      <c r="AS575" s="6"/>
      <c r="AT575" s="6"/>
      <c r="AV575" s="4" t="s">
        <v>1211</v>
      </c>
      <c r="AW575" s="6"/>
      <c r="AX575" s="6"/>
      <c r="AY575" s="6"/>
      <c r="AZ575" s="6"/>
      <c r="BA575" s="6"/>
      <c r="BB575" s="6"/>
      <c r="BC575" s="4"/>
      <c r="BD575" s="6"/>
      <c r="BE575" s="6"/>
      <c r="BF575" s="7"/>
      <c r="BG575" s="4"/>
      <c r="BJ575" s="50"/>
      <c r="BL575" s="7"/>
      <c r="BN575" s="50"/>
      <c r="BP575" s="50"/>
      <c r="BR575" s="50"/>
      <c r="BT575" s="50"/>
      <c r="BV575" s="50"/>
    </row>
    <row r="576" spans="1:74" x14ac:dyDescent="0.25">
      <c r="A576" s="3"/>
      <c r="B576" t="s">
        <v>268</v>
      </c>
      <c r="C576" s="9" t="s">
        <v>624</v>
      </c>
      <c r="D576" s="39">
        <v>46068</v>
      </c>
      <c r="E576" s="3">
        <v>17</v>
      </c>
      <c r="F576" s="3" t="s">
        <v>821</v>
      </c>
      <c r="G576" s="2" t="s">
        <v>1119</v>
      </c>
      <c r="H576" s="6">
        <v>18</v>
      </c>
      <c r="I576" s="7">
        <v>0</v>
      </c>
      <c r="J576" s="6">
        <v>19</v>
      </c>
      <c r="K576" s="7">
        <v>0</v>
      </c>
      <c r="L576" s="6">
        <v>13</v>
      </c>
      <c r="M576" s="7">
        <v>-1</v>
      </c>
      <c r="N576" s="6">
        <v>17</v>
      </c>
      <c r="O576" s="7">
        <v>1</v>
      </c>
      <c r="P576" s="6">
        <v>24</v>
      </c>
      <c r="Q576" s="7">
        <v>-3</v>
      </c>
      <c r="R576" s="6"/>
      <c r="T576" s="6"/>
      <c r="V576" s="117">
        <f t="shared" si="611"/>
        <v>-1</v>
      </c>
      <c r="W576" s="7">
        <v>0</v>
      </c>
      <c r="X576" s="8">
        <f t="shared" si="655"/>
        <v>5</v>
      </c>
      <c r="Y576" s="3" t="s">
        <v>842</v>
      </c>
      <c r="AA576" s="119" t="str">
        <f t="shared" si="654"/>
        <v>Reform</v>
      </c>
      <c r="AC576" s="6"/>
      <c r="AD576" s="6"/>
      <c r="AE576" s="6"/>
      <c r="AG576" s="6"/>
      <c r="AH576" s="6"/>
      <c r="AJ576" s="6"/>
      <c r="AK576" s="6"/>
      <c r="AM576" s="6"/>
      <c r="AN576" s="6"/>
      <c r="AP576" s="6"/>
      <c r="AQ576" s="6"/>
      <c r="AS576" s="6"/>
      <c r="AT576" s="6"/>
      <c r="AV576" s="4"/>
      <c r="AW576" s="6"/>
      <c r="AX576" s="6"/>
      <c r="AY576" s="6"/>
      <c r="AZ576" s="6"/>
      <c r="BA576" s="6"/>
      <c r="BB576" s="6"/>
      <c r="BC576" s="4"/>
      <c r="BD576" s="6"/>
      <c r="BE576" s="6"/>
      <c r="BF576" s="7"/>
      <c r="BG576" s="4"/>
      <c r="BJ576" s="50"/>
      <c r="BL576" s="7"/>
      <c r="BN576" s="50"/>
      <c r="BP576" s="50"/>
      <c r="BR576" s="50"/>
      <c r="BT576" s="50"/>
      <c r="BV576" s="50"/>
    </row>
    <row r="577" spans="1:74" x14ac:dyDescent="0.25">
      <c r="A577" s="3"/>
      <c r="B577" t="s">
        <v>268</v>
      </c>
      <c r="C577" s="9" t="s">
        <v>551</v>
      </c>
      <c r="D577" s="39">
        <v>46071</v>
      </c>
      <c r="E577" s="3">
        <v>19</v>
      </c>
      <c r="F577" s="3" t="s">
        <v>1263</v>
      </c>
      <c r="H577" s="6">
        <v>16</v>
      </c>
      <c r="I577" s="7">
        <v>-3</v>
      </c>
      <c r="J577" s="6">
        <v>16</v>
      </c>
      <c r="K577" s="7">
        <v>0</v>
      </c>
      <c r="L577" s="6">
        <v>10</v>
      </c>
      <c r="M577" s="7">
        <v>-1</v>
      </c>
      <c r="N577" s="6">
        <v>18</v>
      </c>
      <c r="O577" s="7">
        <v>0</v>
      </c>
      <c r="P577" s="6">
        <v>28</v>
      </c>
      <c r="Q577" s="7">
        <v>-1</v>
      </c>
      <c r="R577" s="6"/>
      <c r="T577" s="6"/>
      <c r="V577" s="117">
        <f t="shared" si="611"/>
        <v>0</v>
      </c>
      <c r="W577" s="7">
        <v>-3</v>
      </c>
      <c r="X577" s="8">
        <f t="shared" si="655"/>
        <v>12</v>
      </c>
      <c r="Y577" s="3" t="s">
        <v>842</v>
      </c>
      <c r="AA577" s="119" t="str">
        <f t="shared" si="654"/>
        <v>Reform</v>
      </c>
      <c r="AC577" s="6"/>
      <c r="AD577" s="6"/>
      <c r="AE577" s="6"/>
      <c r="AG577" s="6"/>
      <c r="AH577" s="6"/>
      <c r="AJ577" s="6"/>
      <c r="AK577" s="6"/>
      <c r="AM577" s="6"/>
      <c r="AN577" s="6"/>
      <c r="AP577" s="6"/>
      <c r="AQ577" s="6"/>
      <c r="AS577" s="6"/>
      <c r="AT577" s="6"/>
      <c r="AV577" s="4"/>
      <c r="AW577" s="6"/>
      <c r="AX577" s="6"/>
      <c r="AY577" s="6"/>
      <c r="AZ577" s="6"/>
      <c r="BA577" s="6"/>
      <c r="BB577" s="6"/>
      <c r="BC577" s="4"/>
      <c r="BD577" s="6"/>
      <c r="BE577" s="6"/>
      <c r="BF577" s="7"/>
      <c r="BG577" s="4"/>
      <c r="BJ577" s="50"/>
      <c r="BL577" s="7"/>
      <c r="BN577" s="50"/>
      <c r="BP577" s="50"/>
      <c r="BR577" s="50"/>
      <c r="BT577" s="50"/>
      <c r="BV577" s="50"/>
    </row>
    <row r="578" spans="1:74" x14ac:dyDescent="0.25">
      <c r="A578" s="3"/>
      <c r="B578" t="s">
        <v>268</v>
      </c>
      <c r="C578" s="9" t="s">
        <v>307</v>
      </c>
      <c r="D578" s="39">
        <v>46072</v>
      </c>
      <c r="E578" s="3">
        <v>1</v>
      </c>
      <c r="F578" s="3" t="s">
        <v>976</v>
      </c>
      <c r="G578" s="2" t="s">
        <v>124</v>
      </c>
      <c r="H578" s="6">
        <v>20</v>
      </c>
      <c r="I578" s="7">
        <v>0</v>
      </c>
      <c r="J578" s="6">
        <v>17</v>
      </c>
      <c r="K578" s="7">
        <v>-2</v>
      </c>
      <c r="L578" s="6">
        <v>11</v>
      </c>
      <c r="M578" s="7">
        <v>0</v>
      </c>
      <c r="N578" s="6">
        <v>20</v>
      </c>
      <c r="O578" s="7">
        <v>3</v>
      </c>
      <c r="P578" s="6">
        <v>23</v>
      </c>
      <c r="Q578" s="7">
        <v>-2</v>
      </c>
      <c r="R578" s="6"/>
      <c r="T578" s="6"/>
      <c r="V578" s="86">
        <f>H578-J578</f>
        <v>3</v>
      </c>
      <c r="W578" s="7">
        <v>2</v>
      </c>
      <c r="X578" s="8">
        <f t="shared" si="655"/>
        <v>6</v>
      </c>
      <c r="Y578" s="3" t="s">
        <v>842</v>
      </c>
      <c r="Z578" s="3" t="s">
        <v>1213</v>
      </c>
      <c r="AA578" s="119" t="str">
        <f t="shared" si="654"/>
        <v>Reform</v>
      </c>
      <c r="AC578" s="6"/>
      <c r="AD578" s="6">
        <v>21</v>
      </c>
      <c r="AE578" s="6">
        <v>43</v>
      </c>
      <c r="AF578" s="7">
        <f>AD578-AE578</f>
        <v>-22</v>
      </c>
      <c r="AG578" s="6"/>
      <c r="AH578" s="6"/>
      <c r="AJ578" s="6"/>
      <c r="AK578" s="6"/>
      <c r="AM578" s="6"/>
      <c r="AN578" s="6"/>
      <c r="AP578" s="6"/>
      <c r="AQ578" s="6"/>
      <c r="AS578" s="6"/>
      <c r="AT578" s="6"/>
      <c r="AV578" s="4" t="s">
        <v>1819</v>
      </c>
      <c r="AW578" s="6">
        <v>18</v>
      </c>
      <c r="AX578" s="6">
        <v>33</v>
      </c>
      <c r="AY578" s="6"/>
      <c r="AZ578" s="6"/>
      <c r="BA578" s="6"/>
      <c r="BB578" s="6">
        <v>21</v>
      </c>
      <c r="BC578" s="4" t="s">
        <v>876</v>
      </c>
      <c r="BD578" s="6"/>
      <c r="BE578" s="6"/>
      <c r="BF578" s="7"/>
      <c r="BG578" s="4"/>
      <c r="BJ578" s="50"/>
      <c r="BL578" s="7"/>
      <c r="BN578" s="50"/>
      <c r="BP578" s="50"/>
      <c r="BR578" s="50"/>
      <c r="BT578" s="50"/>
      <c r="BV578" s="50"/>
    </row>
    <row r="579" spans="1:74" x14ac:dyDescent="0.25">
      <c r="A579" s="3"/>
      <c r="B579" t="s">
        <v>268</v>
      </c>
      <c r="C579" s="9" t="s">
        <v>598</v>
      </c>
      <c r="D579" s="39">
        <v>46073</v>
      </c>
      <c r="E579" s="3">
        <v>24</v>
      </c>
      <c r="F579" s="3" t="s">
        <v>1263</v>
      </c>
      <c r="G579" s="2" t="s">
        <v>1814</v>
      </c>
      <c r="H579" s="6">
        <v>16</v>
      </c>
      <c r="J579" s="6">
        <v>16</v>
      </c>
      <c r="L579" s="6">
        <v>11</v>
      </c>
      <c r="N579" s="6">
        <v>18</v>
      </c>
      <c r="P579" s="6">
        <v>25</v>
      </c>
      <c r="R579" s="6">
        <v>7</v>
      </c>
      <c r="T579" s="6">
        <v>1</v>
      </c>
      <c r="V579" s="117">
        <f t="shared" si="611"/>
        <v>0</v>
      </c>
      <c r="X579" s="8">
        <f t="shared" si="655"/>
        <v>9</v>
      </c>
      <c r="Y579" s="3" t="s">
        <v>842</v>
      </c>
      <c r="Z579" s="3" t="s">
        <v>1826</v>
      </c>
      <c r="AA579" s="119" t="str">
        <f t="shared" si="654"/>
        <v>Reform</v>
      </c>
      <c r="AC579" s="6"/>
      <c r="AD579" s="6"/>
      <c r="AE579" s="6"/>
      <c r="AG579" s="6"/>
      <c r="AH579" s="6"/>
      <c r="AJ579" s="6"/>
      <c r="AK579" s="6"/>
      <c r="AM579" s="6"/>
      <c r="AN579" s="6"/>
      <c r="AP579" s="6"/>
      <c r="AQ579" s="6"/>
      <c r="AS579" s="6"/>
      <c r="AT579" s="6"/>
      <c r="AV579" s="4"/>
      <c r="AW579" s="6"/>
      <c r="AX579" s="6"/>
      <c r="AY579" s="6"/>
      <c r="AZ579" s="6"/>
      <c r="BA579" s="6"/>
      <c r="BB579" s="6"/>
      <c r="BC579" s="4"/>
      <c r="BD579" s="6"/>
      <c r="BE579" s="6"/>
      <c r="BF579" s="7"/>
      <c r="BG579" s="4"/>
      <c r="BJ579" s="50"/>
      <c r="BL579" s="7"/>
      <c r="BN579" s="50"/>
      <c r="BP579" s="50"/>
      <c r="BR579" s="50"/>
      <c r="BT579" s="50"/>
      <c r="BV579" s="50"/>
    </row>
    <row r="580" spans="1:74" x14ac:dyDescent="0.25">
      <c r="A580" s="3"/>
      <c r="B580" t="s">
        <v>268</v>
      </c>
      <c r="C580" s="9" t="s">
        <v>465</v>
      </c>
      <c r="D580" s="39">
        <v>46073</v>
      </c>
      <c r="E580" s="3">
        <v>25</v>
      </c>
      <c r="F580" s="3" t="s">
        <v>1198</v>
      </c>
      <c r="H580" s="6">
        <v>20</v>
      </c>
      <c r="I580" s="7">
        <v>-1</v>
      </c>
      <c r="J580" s="6">
        <v>22</v>
      </c>
      <c r="K580" s="7">
        <v>0</v>
      </c>
      <c r="L580" s="6">
        <v>14</v>
      </c>
      <c r="M580" s="7">
        <v>3</v>
      </c>
      <c r="N580" s="6">
        <v>11</v>
      </c>
      <c r="O580" s="7">
        <v>-1</v>
      </c>
      <c r="P580" s="6">
        <v>28</v>
      </c>
      <c r="Q580" s="7">
        <v>0</v>
      </c>
      <c r="R580" s="6"/>
      <c r="T580" s="6"/>
      <c r="V580" s="117">
        <f t="shared" si="611"/>
        <v>-2</v>
      </c>
      <c r="W580" s="7">
        <v>-1</v>
      </c>
      <c r="X580" s="8">
        <f t="shared" si="655"/>
        <v>6</v>
      </c>
      <c r="Y580" s="3" t="s">
        <v>842</v>
      </c>
      <c r="AA580" s="119" t="str">
        <f t="shared" si="654"/>
        <v>Reform</v>
      </c>
      <c r="AC580" s="6"/>
      <c r="AD580" s="6">
        <v>21</v>
      </c>
      <c r="AE580" s="6">
        <v>37</v>
      </c>
      <c r="AF580" s="7">
        <v>-15</v>
      </c>
      <c r="AG580" s="6">
        <v>18</v>
      </c>
      <c r="AH580" s="6">
        <v>64</v>
      </c>
      <c r="AI580" s="7">
        <f>AG580-AH580</f>
        <v>-46</v>
      </c>
      <c r="AJ580" s="6">
        <v>18</v>
      </c>
      <c r="AK580" s="6">
        <v>27</v>
      </c>
      <c r="AL580" s="7">
        <v>-10</v>
      </c>
      <c r="AM580" s="6">
        <v>28</v>
      </c>
      <c r="AN580" s="6">
        <v>44</v>
      </c>
      <c r="AO580" s="7">
        <v>-15</v>
      </c>
      <c r="AP580" s="6"/>
      <c r="AQ580" s="6"/>
      <c r="AS580" s="6"/>
      <c r="AT580" s="6"/>
      <c r="AV580" s="4" t="s">
        <v>1211</v>
      </c>
      <c r="AW580" s="6"/>
      <c r="AX580" s="6"/>
      <c r="AY580" s="6"/>
      <c r="AZ580" s="6"/>
      <c r="BA580" s="6"/>
      <c r="BB580" s="6"/>
      <c r="BC580" s="4"/>
      <c r="BD580" s="6"/>
      <c r="BE580" s="6"/>
      <c r="BF580" s="7"/>
      <c r="BG580" s="4"/>
      <c r="BJ580" s="50"/>
      <c r="BL580" s="7"/>
      <c r="BN580" s="50"/>
      <c r="BP580" s="50"/>
      <c r="BR580" s="50"/>
      <c r="BT580" s="50"/>
      <c r="BV580" s="50"/>
    </row>
    <row r="581" spans="1:74" x14ac:dyDescent="0.25">
      <c r="A581" s="3"/>
      <c r="B581" t="s">
        <v>268</v>
      </c>
      <c r="C581" s="9" t="s">
        <v>599</v>
      </c>
      <c r="D581" s="39">
        <v>46074</v>
      </c>
      <c r="E581" s="3"/>
      <c r="F581" s="3" t="s">
        <v>821</v>
      </c>
      <c r="H581" s="6"/>
      <c r="J581" s="6"/>
      <c r="L581" s="6"/>
      <c r="N581" s="6"/>
      <c r="P581" s="6"/>
      <c r="R581" s="6"/>
      <c r="T581" s="6"/>
      <c r="V581" s="6"/>
      <c r="Y581" s="3" t="s">
        <v>842</v>
      </c>
      <c r="AA581" s="119"/>
      <c r="AC581" s="6"/>
      <c r="AD581" s="6">
        <v>32</v>
      </c>
      <c r="AE581" s="6">
        <v>43</v>
      </c>
      <c r="AF581" s="7">
        <f t="shared" ref="AF581" si="656">AD581-AE581</f>
        <v>-11</v>
      </c>
      <c r="AG581" s="6">
        <v>18</v>
      </c>
      <c r="AH581" s="6">
        <v>73</v>
      </c>
      <c r="AI581" s="7">
        <f t="shared" ref="AI581" si="657">AG581-AH581</f>
        <v>-55</v>
      </c>
      <c r="AJ581" s="6">
        <v>30</v>
      </c>
      <c r="AK581" s="6">
        <v>29</v>
      </c>
      <c r="AL581" s="7">
        <f t="shared" ref="AL581" si="658">AJ581-AK581</f>
        <v>1</v>
      </c>
      <c r="AM581" s="6"/>
      <c r="AN581" s="6"/>
      <c r="AP581" s="6"/>
      <c r="AQ581" s="6"/>
      <c r="AS581" s="6"/>
      <c r="AT581" s="6"/>
      <c r="AV581" s="4" t="s">
        <v>1037</v>
      </c>
      <c r="AW581" s="6"/>
      <c r="AX581" s="6"/>
      <c r="AY581" s="6"/>
      <c r="AZ581" s="6"/>
      <c r="BA581" s="6"/>
      <c r="BB581" s="6"/>
      <c r="BC581" s="4"/>
      <c r="BD581" s="6">
        <v>12</v>
      </c>
      <c r="BE581" s="6">
        <v>67</v>
      </c>
      <c r="BF581" s="7">
        <f>BD581-BE581</f>
        <v>-55</v>
      </c>
      <c r="BG581" s="4" t="s">
        <v>871</v>
      </c>
      <c r="BJ581" s="50"/>
      <c r="BL581" s="7"/>
      <c r="BN581" s="50"/>
      <c r="BP581" s="50"/>
      <c r="BR581" s="50"/>
      <c r="BT581" s="50"/>
      <c r="BV581" s="50"/>
    </row>
    <row r="582" spans="1:74" x14ac:dyDescent="0.25">
      <c r="A582" s="3"/>
      <c r="B582" t="s">
        <v>268</v>
      </c>
      <c r="C582" s="9" t="s">
        <v>675</v>
      </c>
      <c r="D582" s="39">
        <v>46044</v>
      </c>
      <c r="E582" s="3">
        <v>24</v>
      </c>
      <c r="F582" s="3" t="s">
        <v>821</v>
      </c>
      <c r="G582" s="2" t="s">
        <v>1119</v>
      </c>
      <c r="H582" s="6">
        <v>18</v>
      </c>
      <c r="I582" s="7">
        <v>0</v>
      </c>
      <c r="J582" s="6">
        <v>18</v>
      </c>
      <c r="K582" s="7">
        <v>-1</v>
      </c>
      <c r="L582" s="6">
        <v>14</v>
      </c>
      <c r="M582" s="7">
        <v>1</v>
      </c>
      <c r="N582" s="6">
        <v>17</v>
      </c>
      <c r="O582" s="7">
        <v>0</v>
      </c>
      <c r="P582" s="6">
        <v>24</v>
      </c>
      <c r="Q582" s="7">
        <v>0</v>
      </c>
      <c r="R582" s="6"/>
      <c r="T582" s="6"/>
      <c r="V582" s="117">
        <f t="shared" si="611"/>
        <v>0</v>
      </c>
      <c r="W582" s="7">
        <v>0</v>
      </c>
      <c r="X582" s="8">
        <f t="shared" si="655"/>
        <v>6</v>
      </c>
      <c r="Y582" s="3" t="s">
        <v>842</v>
      </c>
      <c r="AA582" s="119" t="str">
        <f t="shared" si="654"/>
        <v>Reform</v>
      </c>
      <c r="AC582" s="6"/>
      <c r="AD582" s="6"/>
      <c r="AE582" s="6"/>
      <c r="AG582" s="6"/>
      <c r="AH582" s="6"/>
      <c r="AJ582" s="6"/>
      <c r="AK582" s="6"/>
      <c r="AM582" s="6"/>
      <c r="AN582" s="6"/>
      <c r="AP582" s="6"/>
      <c r="AQ582" s="6"/>
      <c r="AS582" s="6"/>
      <c r="AT582" s="6"/>
      <c r="AV582" s="4"/>
      <c r="AW582" s="6"/>
      <c r="AX582" s="6"/>
      <c r="AY582" s="6"/>
      <c r="AZ582" s="6"/>
      <c r="BA582" s="6"/>
      <c r="BB582" s="6"/>
      <c r="BC582" s="4"/>
      <c r="BD582" s="6"/>
      <c r="BE582" s="6"/>
      <c r="BF582" s="7"/>
      <c r="BG582" s="4"/>
      <c r="BJ582" s="50"/>
      <c r="BL582" s="7"/>
      <c r="BN582" s="50"/>
      <c r="BP582" s="50"/>
      <c r="BR582" s="50"/>
      <c r="BT582" s="50"/>
      <c r="BV582" s="50"/>
    </row>
    <row r="583" spans="1:74" x14ac:dyDescent="0.25">
      <c r="A583" s="3"/>
      <c r="B583" t="s">
        <v>268</v>
      </c>
      <c r="C583" s="9" t="s">
        <v>565</v>
      </c>
      <c r="D583" s="39">
        <v>46078</v>
      </c>
      <c r="E583" s="3">
        <v>1</v>
      </c>
      <c r="F583" s="3" t="s">
        <v>1263</v>
      </c>
      <c r="H583" s="6">
        <v>18</v>
      </c>
      <c r="I583" s="7">
        <v>2</v>
      </c>
      <c r="J583" s="6">
        <v>15</v>
      </c>
      <c r="K583" s="7">
        <v>-1</v>
      </c>
      <c r="L583" s="6">
        <v>12</v>
      </c>
      <c r="M583" s="7">
        <v>2</v>
      </c>
      <c r="N583" s="6">
        <v>18</v>
      </c>
      <c r="O583" s="7">
        <v>0</v>
      </c>
      <c r="P583" s="6">
        <v>26</v>
      </c>
      <c r="Q583" s="7">
        <v>-2</v>
      </c>
      <c r="R583" s="6"/>
      <c r="T583" s="6"/>
      <c r="V583" s="117">
        <f t="shared" si="611"/>
        <v>3</v>
      </c>
      <c r="W583" s="7">
        <v>3</v>
      </c>
      <c r="X583" s="8">
        <f t="shared" si="655"/>
        <v>11</v>
      </c>
      <c r="Y583" s="3" t="s">
        <v>842</v>
      </c>
      <c r="AA583" s="119" t="str">
        <f t="shared" si="654"/>
        <v>Reform</v>
      </c>
      <c r="AC583" s="6"/>
      <c r="AD583" s="6"/>
      <c r="AE583" s="6"/>
      <c r="AG583" s="6"/>
      <c r="AH583" s="6"/>
      <c r="AJ583" s="6"/>
      <c r="AK583" s="6"/>
      <c r="AM583" s="6"/>
      <c r="AN583" s="6"/>
      <c r="AP583" s="6"/>
      <c r="AQ583" s="6"/>
      <c r="AS583" s="6"/>
      <c r="AT583" s="6"/>
      <c r="AV583" s="4"/>
      <c r="AW583" s="6"/>
      <c r="AX583" s="6"/>
      <c r="AY583" s="6"/>
      <c r="AZ583" s="6"/>
      <c r="BA583" s="6"/>
      <c r="BB583" s="6"/>
      <c r="BC583" s="4"/>
      <c r="BD583" s="6"/>
      <c r="BE583" s="6"/>
      <c r="BF583" s="7"/>
      <c r="BG583" s="4"/>
      <c r="BJ583" s="50"/>
      <c r="BL583" s="7"/>
      <c r="BN583" s="50"/>
      <c r="BP583" s="50"/>
      <c r="BR583" s="50"/>
      <c r="BT583" s="50"/>
      <c r="BV583" s="50"/>
    </row>
    <row r="584" spans="1:74" x14ac:dyDescent="0.25">
      <c r="A584" s="3"/>
      <c r="B584" t="s">
        <v>268</v>
      </c>
      <c r="C584" s="9" t="s">
        <v>566</v>
      </c>
      <c r="D584" s="39">
        <v>46078</v>
      </c>
      <c r="E584" s="3">
        <v>29</v>
      </c>
      <c r="F584" s="3" t="s">
        <v>903</v>
      </c>
      <c r="G584" s="2" t="s">
        <v>138</v>
      </c>
      <c r="H584" s="6">
        <v>18</v>
      </c>
      <c r="I584" s="7">
        <v>2</v>
      </c>
      <c r="J584" s="6">
        <v>18</v>
      </c>
      <c r="K584" s="7">
        <v>-5</v>
      </c>
      <c r="L584" s="6">
        <v>12</v>
      </c>
      <c r="M584" s="7">
        <v>2</v>
      </c>
      <c r="N584" s="6">
        <v>13</v>
      </c>
      <c r="O584" s="7">
        <v>0</v>
      </c>
      <c r="P584" s="6">
        <v>30</v>
      </c>
      <c r="Q584" s="7">
        <v>-1</v>
      </c>
      <c r="R584" s="6"/>
      <c r="T584" s="6"/>
      <c r="V584" s="117">
        <f t="shared" si="611"/>
        <v>0</v>
      </c>
      <c r="W584" s="7">
        <v>7</v>
      </c>
      <c r="X584" s="8">
        <f t="shared" si="655"/>
        <v>12</v>
      </c>
      <c r="Y584" s="3" t="s">
        <v>842</v>
      </c>
      <c r="AA584" s="119" t="str">
        <f t="shared" si="654"/>
        <v>Reform</v>
      </c>
      <c r="AC584" s="6"/>
      <c r="AD584" s="6">
        <v>27</v>
      </c>
      <c r="AE584" s="6">
        <v>35</v>
      </c>
      <c r="AF584" s="7">
        <f t="shared" ref="AF584" si="659">AD584-AE584</f>
        <v>-8</v>
      </c>
      <c r="AG584" s="6">
        <v>15</v>
      </c>
      <c r="AH584" s="6">
        <v>64</v>
      </c>
      <c r="AI584" s="7">
        <f t="shared" ref="AI584" si="660">AG584-AH584</f>
        <v>-49</v>
      </c>
      <c r="AJ584" s="6">
        <v>21</v>
      </c>
      <c r="AK584" s="6">
        <v>26</v>
      </c>
      <c r="AL584" s="7">
        <f t="shared" ref="AL584" si="661">AJ584-AK584</f>
        <v>-5</v>
      </c>
      <c r="AM584" s="6">
        <v>31</v>
      </c>
      <c r="AN584" s="6">
        <v>44</v>
      </c>
      <c r="AO584" s="7">
        <f t="shared" ref="AO584" si="662">AM584-AN584</f>
        <v>-13</v>
      </c>
      <c r="AP584" s="6"/>
      <c r="AQ584" s="6"/>
      <c r="AS584" s="6">
        <v>22</v>
      </c>
      <c r="AT584" s="6">
        <v>29</v>
      </c>
      <c r="AU584" s="7">
        <f t="shared" ref="AU584" si="663">AS584-AT584</f>
        <v>-7</v>
      </c>
      <c r="AV584" s="4" t="s">
        <v>1127</v>
      </c>
      <c r="AW584" s="6">
        <v>22</v>
      </c>
      <c r="AX584" s="6">
        <v>20</v>
      </c>
      <c r="AY584" s="6"/>
      <c r="AZ584" s="6"/>
      <c r="BA584" s="6"/>
      <c r="BB584" s="6"/>
      <c r="BC584" s="4" t="s">
        <v>1035</v>
      </c>
      <c r="BD584" s="6"/>
      <c r="BE584" s="6"/>
      <c r="BF584" s="7"/>
      <c r="BG584" s="4"/>
      <c r="BJ584" s="50"/>
      <c r="BL584" s="7"/>
      <c r="BN584" s="50"/>
      <c r="BP584" s="50"/>
      <c r="BR584" s="50"/>
      <c r="BT584" s="50"/>
      <c r="BV584" s="50"/>
    </row>
    <row r="585" spans="1:74" x14ac:dyDescent="0.25">
      <c r="A585" s="3"/>
      <c r="B585" s="3" t="s">
        <v>268</v>
      </c>
      <c r="C585" s="9" t="s">
        <v>466</v>
      </c>
      <c r="D585" s="39">
        <v>46080</v>
      </c>
      <c r="E585" s="3">
        <v>3</v>
      </c>
      <c r="F585" s="3" t="s">
        <v>1725</v>
      </c>
      <c r="G585" s="2" t="s">
        <v>1726</v>
      </c>
      <c r="H585" s="6">
        <v>18</v>
      </c>
      <c r="I585" s="7">
        <v>-4</v>
      </c>
      <c r="J585" s="6">
        <v>18</v>
      </c>
      <c r="K585" s="7">
        <v>1</v>
      </c>
      <c r="L585" s="6">
        <v>13</v>
      </c>
      <c r="M585" s="7">
        <v>-1</v>
      </c>
      <c r="N585" s="6">
        <v>15</v>
      </c>
      <c r="O585" s="7">
        <v>1</v>
      </c>
      <c r="P585" s="6">
        <v>30</v>
      </c>
      <c r="Q585" s="7">
        <v>0</v>
      </c>
      <c r="R585" s="6"/>
      <c r="T585" s="6"/>
      <c r="V585" s="117">
        <f>H585-J585</f>
        <v>0</v>
      </c>
      <c r="W585" s="7">
        <v>-5</v>
      </c>
      <c r="X585" s="8">
        <f>P585-J585</f>
        <v>12</v>
      </c>
      <c r="Y585" s="3" t="s">
        <v>842</v>
      </c>
      <c r="AA585" s="119" t="str">
        <f>IF((H585=MAX(H585,J585,L585,N585,P585))+(J585=MAX(H585,J585,L585,N585,P585))+(L585=MAX(H585,J585,L585,N585,P585))+(N585=MAX(H585,J585,L585,N585,P585))+(P585=MAX(H585,J585,L585,N585,P585))&gt;1,"",IF(H585=MAX(H585,J585,L585,N585,P585),H$1,IF(J585=MAX(H585,J585,L585,N585,P585),J$1,IF(L585=MAX(H585,J585,L585,N585,P585),L$1,IF(N585=MAX(H585,J585,L585,N585,P585),N$1,P$1)))))</f>
        <v>Reform</v>
      </c>
      <c r="AC585" s="6"/>
      <c r="AD585" s="6">
        <v>29</v>
      </c>
      <c r="AE585" s="6">
        <v>33</v>
      </c>
      <c r="AF585" s="7">
        <f>AD585-AE585</f>
        <v>-4</v>
      </c>
      <c r="AG585" s="6">
        <v>21</v>
      </c>
      <c r="AH585" s="6">
        <v>63</v>
      </c>
      <c r="AI585" s="7">
        <f>AG585-AH585</f>
        <v>-42</v>
      </c>
      <c r="AJ585" s="6">
        <v>25</v>
      </c>
      <c r="AK585" s="6">
        <v>23</v>
      </c>
      <c r="AL585" s="7">
        <f>AJ585-AK585</f>
        <v>2</v>
      </c>
      <c r="AM585" s="6">
        <v>32</v>
      </c>
      <c r="AN585" s="6">
        <v>51</v>
      </c>
      <c r="AO585" s="7">
        <f>AM585-AN585</f>
        <v>-19</v>
      </c>
      <c r="AP585" s="6"/>
      <c r="AQ585" s="6"/>
      <c r="AS585" s="6">
        <v>22</v>
      </c>
      <c r="AT585" s="6">
        <v>27</v>
      </c>
      <c r="AU585" s="7">
        <f>AS585-AT585</f>
        <v>-5</v>
      </c>
      <c r="AV585" s="4" t="s">
        <v>1727</v>
      </c>
      <c r="AW585" s="6">
        <v>41</v>
      </c>
      <c r="AX585" s="6">
        <v>34</v>
      </c>
      <c r="AY585" s="6"/>
      <c r="AZ585" s="6"/>
      <c r="BA585" s="6"/>
      <c r="BB585" s="6"/>
      <c r="BC585" s="4" t="s">
        <v>1728</v>
      </c>
      <c r="BD585" s="6"/>
      <c r="BE585" s="6"/>
      <c r="BF585" s="7"/>
      <c r="BG585" s="4"/>
      <c r="BJ585" s="50"/>
      <c r="BL585" s="7"/>
      <c r="BN585" s="50"/>
      <c r="BP585" s="50"/>
      <c r="BR585" s="50"/>
      <c r="BT585" s="50"/>
      <c r="BV585" s="50"/>
    </row>
    <row r="586" spans="1:74" x14ac:dyDescent="0.25">
      <c r="A586" s="3"/>
      <c r="B586" t="s">
        <v>268</v>
      </c>
      <c r="C586" s="9" t="s">
        <v>458</v>
      </c>
      <c r="D586" s="39">
        <v>46080</v>
      </c>
      <c r="E586" s="3">
        <v>4</v>
      </c>
      <c r="F586" s="3" t="s">
        <v>1198</v>
      </c>
      <c r="H586" s="6">
        <v>19</v>
      </c>
      <c r="I586" s="7">
        <v>-1</v>
      </c>
      <c r="J586" s="6">
        <v>18</v>
      </c>
      <c r="K586" s="7">
        <v>-4</v>
      </c>
      <c r="L586" s="6">
        <v>14</v>
      </c>
      <c r="M586" s="7">
        <v>0</v>
      </c>
      <c r="N586" s="6">
        <v>14</v>
      </c>
      <c r="O586" s="7">
        <v>3</v>
      </c>
      <c r="P586" s="6">
        <v>29</v>
      </c>
      <c r="Q586" s="7">
        <v>1</v>
      </c>
      <c r="R586" s="6"/>
      <c r="T586" s="6"/>
      <c r="V586" s="117">
        <f t="shared" ref="V586" si="664">H586-J586</f>
        <v>1</v>
      </c>
      <c r="W586" s="7">
        <v>3</v>
      </c>
      <c r="X586" s="8">
        <f t="shared" ref="X586" si="665">P586-J586</f>
        <v>11</v>
      </c>
      <c r="Y586" s="3" t="s">
        <v>842</v>
      </c>
      <c r="AA586" s="119" t="str">
        <f>IF((H586=MAX(H586,J586,L586,N586,P586))+(J586=MAX(H586,J586,L586,N586,P586))+(L586=MAX(H586,J586,L586,N586,P586))+(N586=MAX(H586,J586,L586,N586,P586))+(P586=MAX(H586,J586,L586,N586,P586))&gt;1,"",IF(H586=MAX(H586,J586,L586,N586,P586),H$1,IF(J586=MAX(H586,J586,L586,N586,P586),J$1,IF(L586=MAX(H586,J586,L586,N586,P586),L$1,IF(N586=MAX(H586,J586,L586,N586,P586),N$1,P$1)))))</f>
        <v>Reform</v>
      </c>
      <c r="AC586" s="6"/>
      <c r="AD586" s="6">
        <v>25</v>
      </c>
      <c r="AE586" s="6">
        <v>37</v>
      </c>
      <c r="AF586" s="7">
        <f>AD586-AE586</f>
        <v>-12</v>
      </c>
      <c r="AG586" s="6">
        <v>17</v>
      </c>
      <c r="AH586" s="6">
        <v>68</v>
      </c>
      <c r="AI586" s="7">
        <v>-50</v>
      </c>
      <c r="AJ586" s="6">
        <v>19</v>
      </c>
      <c r="AK586" s="6">
        <v>29</v>
      </c>
      <c r="AL586" s="7">
        <f>AJ586-AK586</f>
        <v>-10</v>
      </c>
      <c r="AM586" s="6">
        <v>29</v>
      </c>
      <c r="AN586" s="6">
        <v>46</v>
      </c>
      <c r="AO586" s="7">
        <f>AM586-AN586</f>
        <v>-17</v>
      </c>
      <c r="AP586" s="6"/>
      <c r="AQ586" s="6"/>
      <c r="AS586" s="6">
        <v>21</v>
      </c>
      <c r="AT586" s="6">
        <v>29</v>
      </c>
      <c r="AU586" s="7">
        <f>AS586-AT586</f>
        <v>-8</v>
      </c>
      <c r="AV586" s="4" t="s">
        <v>1211</v>
      </c>
      <c r="AW586" s="6"/>
      <c r="AX586" s="6"/>
      <c r="AY586" s="6"/>
      <c r="AZ586" s="6"/>
      <c r="BA586" s="6"/>
      <c r="BB586" s="6"/>
      <c r="BC586" s="4"/>
      <c r="BD586" s="6"/>
      <c r="BE586" s="6"/>
      <c r="BF586" s="7"/>
      <c r="BG586" s="4"/>
      <c r="BJ586" s="50"/>
      <c r="BL586" s="7"/>
      <c r="BN586" s="50"/>
      <c r="BP586" s="50"/>
      <c r="BR586" s="50"/>
      <c r="BT586" s="50"/>
      <c r="BV586" s="50"/>
    </row>
    <row r="587" spans="1:74" x14ac:dyDescent="0.25">
      <c r="A587" s="3"/>
      <c r="B587" t="s">
        <v>268</v>
      </c>
      <c r="C587" s="9" t="s">
        <v>424</v>
      </c>
      <c r="D587" s="39">
        <v>46081</v>
      </c>
      <c r="E587" s="3">
        <v>3</v>
      </c>
      <c r="F587" s="3" t="s">
        <v>821</v>
      </c>
      <c r="H587" s="6"/>
      <c r="J587" s="6"/>
      <c r="L587" s="6"/>
      <c r="N587" s="6"/>
      <c r="P587" s="6"/>
      <c r="R587" s="6"/>
      <c r="T587" s="6"/>
      <c r="V587" s="6"/>
      <c r="Y587" s="3" t="s">
        <v>842</v>
      </c>
      <c r="AA587" s="119"/>
      <c r="AC587" s="6"/>
      <c r="AD587" s="6"/>
      <c r="AE587" s="6"/>
      <c r="AG587" s="6"/>
      <c r="AH587" s="6"/>
      <c r="AJ587" s="6"/>
      <c r="AK587" s="6"/>
      <c r="AM587" s="6"/>
      <c r="AN587" s="6"/>
      <c r="AP587" s="6"/>
      <c r="AQ587" s="6"/>
      <c r="AS587" s="6"/>
      <c r="AT587" s="6"/>
      <c r="AV587" s="4"/>
      <c r="AW587" s="6"/>
      <c r="AX587" s="6"/>
      <c r="AY587" s="6"/>
      <c r="AZ587" s="6"/>
      <c r="BA587" s="6"/>
      <c r="BB587" s="6"/>
      <c r="BC587" s="4"/>
      <c r="BD587" s="6">
        <v>12</v>
      </c>
      <c r="BE587" s="6">
        <v>69</v>
      </c>
      <c r="BF587" s="7">
        <f>BD587-BE587</f>
        <v>-57</v>
      </c>
      <c r="BG587" s="4" t="s">
        <v>871</v>
      </c>
      <c r="BJ587" s="50"/>
      <c r="BL587" s="7"/>
      <c r="BN587" s="50"/>
      <c r="BP587" s="50"/>
      <c r="BR587" s="50"/>
      <c r="BT587" s="50"/>
      <c r="BV587" s="50"/>
    </row>
    <row r="588" spans="1:74" x14ac:dyDescent="0.25">
      <c r="A588" s="3"/>
      <c r="B588" t="s">
        <v>294</v>
      </c>
      <c r="C588" s="9" t="s">
        <v>339</v>
      </c>
      <c r="D588" s="39">
        <v>46082</v>
      </c>
      <c r="E588" s="3">
        <v>3</v>
      </c>
      <c r="F588" s="3" t="s">
        <v>821</v>
      </c>
      <c r="G588" s="2" t="s">
        <v>1119</v>
      </c>
      <c r="H588" s="6">
        <v>16</v>
      </c>
      <c r="I588" s="7">
        <v>-2</v>
      </c>
      <c r="J588" s="6">
        <v>16</v>
      </c>
      <c r="K588" s="7">
        <v>-2</v>
      </c>
      <c r="L588" s="6">
        <v>14</v>
      </c>
      <c r="M588" s="7">
        <v>0</v>
      </c>
      <c r="N588" s="6">
        <v>21</v>
      </c>
      <c r="O588" s="7">
        <v>4</v>
      </c>
      <c r="P588" s="6">
        <v>23</v>
      </c>
      <c r="Q588" s="7">
        <v>-1</v>
      </c>
      <c r="R588" s="6"/>
      <c r="T588" s="6"/>
      <c r="V588" s="117">
        <f t="shared" si="611"/>
        <v>0</v>
      </c>
      <c r="W588" s="7">
        <v>0</v>
      </c>
      <c r="X588" s="8">
        <f t="shared" si="655"/>
        <v>7</v>
      </c>
      <c r="Y588" s="3" t="s">
        <v>842</v>
      </c>
      <c r="AA588" s="119" t="str">
        <f t="shared" si="654"/>
        <v>Reform</v>
      </c>
      <c r="AC588" s="6"/>
      <c r="AD588" s="6"/>
      <c r="AE588" s="6"/>
      <c r="AG588" s="6"/>
      <c r="AH588" s="6"/>
      <c r="AJ588" s="6"/>
      <c r="AK588" s="6"/>
      <c r="AM588" s="6"/>
      <c r="AN588" s="6"/>
      <c r="AP588" s="6"/>
      <c r="AQ588" s="6"/>
      <c r="AS588" s="6"/>
      <c r="AT588" s="6"/>
      <c r="AV588" s="4"/>
      <c r="AW588" s="6"/>
      <c r="AX588" s="6"/>
      <c r="AY588" s="6"/>
      <c r="AZ588" s="6"/>
      <c r="BA588" s="6"/>
      <c r="BB588" s="6"/>
      <c r="BC588" s="4"/>
      <c r="BD588" s="6"/>
      <c r="BE588" s="6"/>
      <c r="BF588" s="7"/>
      <c r="BG588" s="4"/>
      <c r="BJ588" s="50"/>
      <c r="BL588" s="7"/>
      <c r="BN588" s="50"/>
      <c r="BP588" s="50"/>
      <c r="BR588" s="50"/>
      <c r="BT588" s="50"/>
      <c r="BV588" s="50"/>
    </row>
    <row r="589" spans="1:74" x14ac:dyDescent="0.25">
      <c r="A589" s="3"/>
      <c r="B589" t="s">
        <v>294</v>
      </c>
      <c r="C589" s="9" t="s">
        <v>378</v>
      </c>
      <c r="D589" s="39">
        <v>46083</v>
      </c>
      <c r="E589" s="3">
        <v>9</v>
      </c>
      <c r="F589" s="3" t="s">
        <v>1173</v>
      </c>
      <c r="H589" s="6">
        <v>20</v>
      </c>
      <c r="I589" s="7">
        <v>1</v>
      </c>
      <c r="J589" s="6">
        <v>20</v>
      </c>
      <c r="K589" s="7">
        <v>-3</v>
      </c>
      <c r="L589" s="6">
        <v>12</v>
      </c>
      <c r="M589" s="7">
        <v>0</v>
      </c>
      <c r="N589" s="6">
        <v>14</v>
      </c>
      <c r="O589" s="7">
        <v>5</v>
      </c>
      <c r="P589" s="6">
        <v>27</v>
      </c>
      <c r="Q589" s="7">
        <v>-4</v>
      </c>
      <c r="R589" s="6"/>
      <c r="T589" s="6"/>
      <c r="V589" s="117">
        <f t="shared" si="611"/>
        <v>0</v>
      </c>
      <c r="W589" s="7">
        <v>4</v>
      </c>
      <c r="X589" s="8">
        <f t="shared" si="655"/>
        <v>7</v>
      </c>
      <c r="Y589" s="3" t="s">
        <v>842</v>
      </c>
      <c r="AA589" s="119" t="str">
        <f t="shared" si="654"/>
        <v>Reform</v>
      </c>
      <c r="AC589" s="6"/>
      <c r="AD589" s="6"/>
      <c r="AE589" s="6"/>
      <c r="AG589" s="6"/>
      <c r="AH589" s="6"/>
      <c r="AJ589" s="6"/>
      <c r="AK589" s="6"/>
      <c r="AM589" s="6"/>
      <c r="AN589" s="6"/>
      <c r="AP589" s="6"/>
      <c r="AQ589" s="6"/>
      <c r="AS589" s="6"/>
      <c r="AT589" s="6"/>
      <c r="AV589" s="4"/>
      <c r="AW589" s="6"/>
      <c r="AX589" s="6"/>
      <c r="AY589" s="6"/>
      <c r="AZ589" s="6"/>
      <c r="BA589" s="6"/>
      <c r="BB589" s="6"/>
      <c r="BC589" s="4"/>
      <c r="BD589" s="6"/>
      <c r="BE589" s="6"/>
      <c r="BF589" s="7"/>
      <c r="BG589" s="4"/>
      <c r="BJ589" s="50"/>
      <c r="BL589" s="7"/>
      <c r="BN589" s="50"/>
      <c r="BP589" s="50"/>
      <c r="BR589" s="50"/>
      <c r="BT589" s="50"/>
      <c r="BV589" s="50"/>
    </row>
    <row r="590" spans="1:74" x14ac:dyDescent="0.25">
      <c r="A590" s="3"/>
      <c r="B590" t="s">
        <v>294</v>
      </c>
      <c r="C590" s="9" t="s">
        <v>589</v>
      </c>
      <c r="D590" s="39">
        <v>46084</v>
      </c>
      <c r="E590" s="3">
        <v>4</v>
      </c>
      <c r="F590" s="3" t="s">
        <v>1263</v>
      </c>
      <c r="G590" s="2" t="s">
        <v>1814</v>
      </c>
      <c r="H590" s="6">
        <v>17</v>
      </c>
      <c r="I590" s="7">
        <v>1</v>
      </c>
      <c r="J590" s="6">
        <v>16</v>
      </c>
      <c r="K590" s="7">
        <v>0</v>
      </c>
      <c r="L590" s="6">
        <v>10</v>
      </c>
      <c r="M590" s="7">
        <v>-1</v>
      </c>
      <c r="N590" s="6">
        <v>20</v>
      </c>
      <c r="O590" s="7">
        <v>2</v>
      </c>
      <c r="P590" s="6">
        <v>24</v>
      </c>
      <c r="Q590" s="7">
        <v>-1</v>
      </c>
      <c r="R590" s="6">
        <v>7</v>
      </c>
      <c r="S590" s="7">
        <v>0</v>
      </c>
      <c r="T590" s="6">
        <v>1</v>
      </c>
      <c r="U590" s="7">
        <v>0</v>
      </c>
      <c r="V590" s="117">
        <f t="shared" si="611"/>
        <v>1</v>
      </c>
      <c r="W590" s="7">
        <v>1</v>
      </c>
      <c r="X590" s="8">
        <f t="shared" si="655"/>
        <v>8</v>
      </c>
      <c r="Y590" s="3" t="s">
        <v>842</v>
      </c>
      <c r="Z590" s="3" t="s">
        <v>1826</v>
      </c>
      <c r="AA590" s="119" t="str">
        <f t="shared" si="654"/>
        <v>Reform</v>
      </c>
      <c r="AC590" s="6"/>
      <c r="AD590" s="6"/>
      <c r="AE590" s="6"/>
      <c r="AG590" s="6"/>
      <c r="AH590" s="6"/>
      <c r="AJ590" s="6"/>
      <c r="AK590" s="6"/>
      <c r="AM590" s="6"/>
      <c r="AN590" s="6"/>
      <c r="AP590" s="6"/>
      <c r="AQ590" s="6"/>
      <c r="AS590" s="6"/>
      <c r="AT590" s="6"/>
      <c r="AV590" s="4"/>
      <c r="AW590" s="6"/>
      <c r="AX590" s="6"/>
      <c r="AY590" s="6"/>
      <c r="AZ590" s="6"/>
      <c r="BA590" s="6"/>
      <c r="BB590" s="6"/>
      <c r="BC590" s="4"/>
      <c r="BD590" s="6"/>
      <c r="BE590" s="6"/>
      <c r="BF590" s="7"/>
      <c r="BG590" s="4"/>
      <c r="BJ590" s="50"/>
      <c r="BL590" s="7"/>
      <c r="BN590" s="50"/>
      <c r="BP590" s="50"/>
      <c r="BR590" s="50"/>
      <c r="BT590" s="50"/>
      <c r="BV590" s="50"/>
    </row>
    <row r="591" spans="1:74" x14ac:dyDescent="0.25">
      <c r="A591" s="3"/>
      <c r="B591" s="3" t="s">
        <v>294</v>
      </c>
      <c r="C591" s="9" t="s">
        <v>694</v>
      </c>
      <c r="D591" s="39">
        <v>46085</v>
      </c>
      <c r="E591" s="3">
        <v>6</v>
      </c>
      <c r="F591" s="3" t="s">
        <v>1019</v>
      </c>
      <c r="G591" s="2" t="s">
        <v>202</v>
      </c>
      <c r="H591" s="6">
        <v>18</v>
      </c>
      <c r="I591" s="7">
        <v>1</v>
      </c>
      <c r="J591" s="6">
        <v>20</v>
      </c>
      <c r="K591" s="7">
        <v>0</v>
      </c>
      <c r="L591" s="6">
        <v>12</v>
      </c>
      <c r="M591" s="7">
        <v>1</v>
      </c>
      <c r="N591" s="6">
        <v>14</v>
      </c>
      <c r="O591" s="7">
        <v>1</v>
      </c>
      <c r="P591" s="6">
        <v>27</v>
      </c>
      <c r="Q591" s="7">
        <v>-5</v>
      </c>
      <c r="R591" s="6"/>
      <c r="T591" s="6"/>
      <c r="V591" s="117">
        <f t="shared" si="611"/>
        <v>-2</v>
      </c>
      <c r="W591" s="7">
        <v>1</v>
      </c>
      <c r="X591" s="8">
        <f t="shared" si="655"/>
        <v>7</v>
      </c>
      <c r="Y591" s="3" t="s">
        <v>842</v>
      </c>
      <c r="AA591" s="119" t="str">
        <f t="shared" si="654"/>
        <v>Reform</v>
      </c>
      <c r="AC591" s="6"/>
      <c r="AD591" s="6">
        <v>25</v>
      </c>
      <c r="AE591" s="6">
        <v>32</v>
      </c>
      <c r="AF591" s="7">
        <v>-6</v>
      </c>
      <c r="AG591" s="6">
        <v>17</v>
      </c>
      <c r="AH591" s="6">
        <v>60</v>
      </c>
      <c r="AI591" s="7">
        <f>AG591-AH591</f>
        <v>-43</v>
      </c>
      <c r="AJ591" s="6">
        <v>19</v>
      </c>
      <c r="AK591" s="6">
        <v>27</v>
      </c>
      <c r="AL591" s="7">
        <v>-9</v>
      </c>
      <c r="AM591" s="6">
        <v>28</v>
      </c>
      <c r="AN591" s="6">
        <v>42</v>
      </c>
      <c r="AO591" s="7">
        <f>AM591-AN591</f>
        <v>-14</v>
      </c>
      <c r="AP591" s="6"/>
      <c r="AQ591" s="6"/>
      <c r="AS591" s="6">
        <v>21</v>
      </c>
      <c r="AT591" s="6">
        <v>31</v>
      </c>
      <c r="AU591" s="7">
        <f>AS591-AT591</f>
        <v>-10</v>
      </c>
      <c r="AV591" s="4" t="s">
        <v>1087</v>
      </c>
      <c r="AW591" s="6"/>
      <c r="AX591" s="6"/>
      <c r="AY591" s="6"/>
      <c r="AZ591" s="6"/>
      <c r="BA591" s="6"/>
      <c r="BB591" s="6"/>
      <c r="BC591" s="4"/>
      <c r="BD591" s="6"/>
      <c r="BE591" s="6"/>
      <c r="BF591" s="7"/>
      <c r="BG591" s="4"/>
      <c r="BJ591" s="50"/>
      <c r="BL591" s="7"/>
      <c r="BN591" s="50"/>
      <c r="BP591" s="50"/>
      <c r="BR591" s="50"/>
      <c r="BT591" s="50"/>
      <c r="BV591" s="50"/>
    </row>
    <row r="592" spans="1:74" x14ac:dyDescent="0.25">
      <c r="A592" s="3"/>
      <c r="B592" t="s">
        <v>294</v>
      </c>
      <c r="C592" s="9" t="s">
        <v>591</v>
      </c>
      <c r="D592" s="39">
        <v>46085</v>
      </c>
      <c r="E592" s="3">
        <v>6</v>
      </c>
      <c r="F592" s="3" t="s">
        <v>1263</v>
      </c>
      <c r="H592" s="6">
        <v>17</v>
      </c>
      <c r="I592" s="7">
        <v>-1</v>
      </c>
      <c r="J592" s="6">
        <v>15</v>
      </c>
      <c r="K592" s="7">
        <v>0</v>
      </c>
      <c r="L592" s="6">
        <v>10</v>
      </c>
      <c r="M592" s="7">
        <v>-2</v>
      </c>
      <c r="N592" s="6">
        <v>21</v>
      </c>
      <c r="O592" s="7">
        <v>3</v>
      </c>
      <c r="P592" s="6">
        <v>27</v>
      </c>
      <c r="Q592" s="7">
        <v>1</v>
      </c>
      <c r="R592" s="6"/>
      <c r="T592" s="6"/>
      <c r="V592" s="117">
        <f t="shared" si="611"/>
        <v>2</v>
      </c>
      <c r="W592" s="7">
        <v>1</v>
      </c>
      <c r="X592" s="8">
        <f t="shared" si="655"/>
        <v>12</v>
      </c>
      <c r="Y592" s="3" t="s">
        <v>842</v>
      </c>
      <c r="AA592" s="119" t="str">
        <f t="shared" si="654"/>
        <v>Reform</v>
      </c>
      <c r="AC592" s="6"/>
      <c r="AD592" s="6"/>
      <c r="AE592" s="6"/>
      <c r="AG592" s="6"/>
      <c r="AH592" s="6"/>
      <c r="AJ592" s="6"/>
      <c r="AK592" s="6"/>
      <c r="AM592" s="6"/>
      <c r="AN592" s="6"/>
      <c r="AP592" s="6"/>
      <c r="AQ592" s="6"/>
      <c r="AS592" s="6"/>
      <c r="AT592" s="6"/>
      <c r="AV592" s="4"/>
      <c r="AW592" s="6"/>
      <c r="AX592" s="6"/>
      <c r="AY592" s="6"/>
      <c r="AZ592" s="6"/>
      <c r="BA592" s="6"/>
      <c r="BB592" s="6"/>
      <c r="BC592" s="4"/>
      <c r="BD592" s="6"/>
      <c r="BE592" s="6"/>
      <c r="BF592" s="7"/>
      <c r="BG592" s="4"/>
      <c r="BJ592" s="50"/>
      <c r="BL592" s="7"/>
      <c r="BN592" s="50"/>
      <c r="BP592" s="50"/>
      <c r="BR592" s="50"/>
      <c r="BT592" s="50"/>
      <c r="BV592" s="50"/>
    </row>
    <row r="593" spans="1:74" x14ac:dyDescent="0.25">
      <c r="A593" s="3"/>
      <c r="B593" t="s">
        <v>294</v>
      </c>
      <c r="C593" s="9" t="s">
        <v>591</v>
      </c>
      <c r="D593" s="39">
        <v>46085</v>
      </c>
      <c r="E593" s="3">
        <v>8</v>
      </c>
      <c r="F593" s="3" t="s">
        <v>903</v>
      </c>
      <c r="G593" s="2" t="s">
        <v>138</v>
      </c>
      <c r="H593" s="6">
        <v>16</v>
      </c>
      <c r="I593" s="7">
        <v>-2</v>
      </c>
      <c r="J593" s="6">
        <v>21</v>
      </c>
      <c r="K593" s="7">
        <v>3</v>
      </c>
      <c r="L593" s="6">
        <v>10</v>
      </c>
      <c r="M593" s="7">
        <v>-2</v>
      </c>
      <c r="N593" s="6">
        <v>14</v>
      </c>
      <c r="O593" s="7">
        <v>1</v>
      </c>
      <c r="P593" s="6">
        <v>29</v>
      </c>
      <c r="Q593" s="7">
        <v>-1</v>
      </c>
      <c r="R593" s="6"/>
      <c r="T593" s="6"/>
      <c r="V593" s="117">
        <f t="shared" si="611"/>
        <v>-5</v>
      </c>
      <c r="W593" s="7">
        <v>-5</v>
      </c>
      <c r="X593" s="8">
        <f t="shared" ref="X593:X594" si="666">P593-J593</f>
        <v>8</v>
      </c>
      <c r="Y593" s="3" t="s">
        <v>842</v>
      </c>
      <c r="AA593" s="119" t="str">
        <f t="shared" si="654"/>
        <v>Reform</v>
      </c>
      <c r="AC593" s="6"/>
      <c r="AD593" s="6">
        <v>24</v>
      </c>
      <c r="AE593" s="6">
        <v>35</v>
      </c>
      <c r="AF593" s="7">
        <f t="shared" ref="AF593:AF595" si="667">AD593-AE593</f>
        <v>-11</v>
      </c>
      <c r="AG593" s="6">
        <v>18</v>
      </c>
      <c r="AH593" s="6">
        <v>60</v>
      </c>
      <c r="AI593" s="7">
        <f t="shared" ref="AI593:AI595" si="668">AG593-AH593</f>
        <v>-42</v>
      </c>
      <c r="AJ593" s="6">
        <v>22</v>
      </c>
      <c r="AK593" s="6">
        <v>26</v>
      </c>
      <c r="AL593" s="7">
        <f t="shared" ref="AL593:AL595" si="669">AJ593-AK593</f>
        <v>-4</v>
      </c>
      <c r="AM593" s="6">
        <v>28</v>
      </c>
      <c r="AN593" s="6">
        <v>46</v>
      </c>
      <c r="AO593" s="7">
        <v>-17</v>
      </c>
      <c r="AP593" s="6"/>
      <c r="AQ593" s="6"/>
      <c r="AS593" s="6">
        <v>22</v>
      </c>
      <c r="AT593" s="6">
        <v>32</v>
      </c>
      <c r="AU593" s="7">
        <f t="shared" ref="AU593:AU594" si="670">AS593-AT593</f>
        <v>-10</v>
      </c>
      <c r="AV593" s="4" t="s">
        <v>1127</v>
      </c>
      <c r="AW593" s="6">
        <v>20</v>
      </c>
      <c r="AX593" s="6">
        <v>21</v>
      </c>
      <c r="AY593" s="6"/>
      <c r="AZ593" s="6"/>
      <c r="BA593" s="6"/>
      <c r="BB593" s="6"/>
      <c r="BC593" s="4" t="s">
        <v>1035</v>
      </c>
      <c r="BD593" s="6"/>
      <c r="BE593" s="6"/>
      <c r="BF593" s="7"/>
      <c r="BG593" s="4"/>
      <c r="BJ593" s="50"/>
      <c r="BL593" s="7"/>
      <c r="BN593" s="50"/>
      <c r="BP593" s="50"/>
      <c r="BR593" s="50"/>
      <c r="BT593" s="50"/>
      <c r="BV593" s="50"/>
    </row>
    <row r="594" spans="1:74" x14ac:dyDescent="0.25">
      <c r="A594" s="3"/>
      <c r="B594" s="3" t="s">
        <v>294</v>
      </c>
      <c r="C594" s="9" t="s">
        <v>316</v>
      </c>
      <c r="D594" s="39">
        <v>46086</v>
      </c>
      <c r="E594" s="3">
        <v>8</v>
      </c>
      <c r="F594" s="3" t="s">
        <v>982</v>
      </c>
      <c r="H594" s="6">
        <v>18</v>
      </c>
      <c r="I594" s="7">
        <v>-2</v>
      </c>
      <c r="J594" s="6">
        <v>21</v>
      </c>
      <c r="K594" s="7">
        <v>3</v>
      </c>
      <c r="L594" s="6">
        <v>10</v>
      </c>
      <c r="M594" s="7">
        <v>-2</v>
      </c>
      <c r="N594" s="6">
        <v>12</v>
      </c>
      <c r="O594" s="7">
        <v>0</v>
      </c>
      <c r="P594" s="6">
        <v>29</v>
      </c>
      <c r="Q594" s="7">
        <v>-2</v>
      </c>
      <c r="R594" s="6"/>
      <c r="T594" s="6"/>
      <c r="V594" s="117">
        <f t="shared" si="611"/>
        <v>-3</v>
      </c>
      <c r="W594" s="7">
        <v>-5</v>
      </c>
      <c r="X594" s="8">
        <f t="shared" si="666"/>
        <v>8</v>
      </c>
      <c r="Y594" s="3" t="s">
        <v>842</v>
      </c>
      <c r="Z594" s="3" t="s">
        <v>988</v>
      </c>
      <c r="AA594" s="119" t="str">
        <f t="shared" si="654"/>
        <v>Reform</v>
      </c>
      <c r="AC594" s="6"/>
      <c r="AD594" s="6">
        <v>40</v>
      </c>
      <c r="AE594" s="6">
        <v>29</v>
      </c>
      <c r="AF594" s="7">
        <f t="shared" si="667"/>
        <v>11</v>
      </c>
      <c r="AG594" s="6">
        <v>22</v>
      </c>
      <c r="AH594" s="6">
        <v>61</v>
      </c>
      <c r="AI594" s="7">
        <f t="shared" si="668"/>
        <v>-39</v>
      </c>
      <c r="AJ594" s="6">
        <v>38</v>
      </c>
      <c r="AK594" s="6">
        <v>30</v>
      </c>
      <c r="AL594" s="7">
        <f t="shared" si="669"/>
        <v>8</v>
      </c>
      <c r="AM594" s="6">
        <v>44</v>
      </c>
      <c r="AN594" s="6">
        <v>36</v>
      </c>
      <c r="AO594" s="7">
        <f t="shared" ref="AO594:AO595" si="671">AM594-AN594</f>
        <v>8</v>
      </c>
      <c r="AP594" s="6"/>
      <c r="AQ594" s="6"/>
      <c r="AS594" s="6">
        <v>39</v>
      </c>
      <c r="AT594" s="6">
        <v>28</v>
      </c>
      <c r="AU594" s="7">
        <f t="shared" si="670"/>
        <v>11</v>
      </c>
      <c r="AV594" s="4" t="s">
        <v>1762</v>
      </c>
      <c r="AW594" s="6">
        <v>15</v>
      </c>
      <c r="AX594" s="6">
        <v>26</v>
      </c>
      <c r="AY594" s="6"/>
      <c r="AZ594" s="6"/>
      <c r="BA594" s="6"/>
      <c r="BB594" s="6">
        <v>26</v>
      </c>
      <c r="BC594" s="93" t="s">
        <v>1289</v>
      </c>
      <c r="BD594" s="6"/>
      <c r="BE594" s="6"/>
      <c r="BF594" s="7"/>
      <c r="BG594" s="4"/>
      <c r="BJ594" s="50"/>
      <c r="BL594" s="7"/>
      <c r="BN594" s="50"/>
      <c r="BP594" s="50"/>
      <c r="BR594" s="50"/>
      <c r="BT594" s="50"/>
      <c r="BV594" s="50"/>
    </row>
    <row r="595" spans="1:74" x14ac:dyDescent="0.25">
      <c r="A595" s="3"/>
      <c r="B595" s="3" t="s">
        <v>294</v>
      </c>
      <c r="C595" s="9" t="s">
        <v>316</v>
      </c>
      <c r="D595" s="39">
        <v>46086</v>
      </c>
      <c r="E595" s="3">
        <v>8</v>
      </c>
      <c r="F595" s="3" t="s">
        <v>982</v>
      </c>
      <c r="H595" s="6"/>
      <c r="J595" s="6"/>
      <c r="L595" s="6"/>
      <c r="N595" s="6"/>
      <c r="P595" s="6"/>
      <c r="R595" s="6"/>
      <c r="T595" s="6"/>
      <c r="V595" s="6"/>
      <c r="X595" s="8"/>
      <c r="Y595" s="3" t="s">
        <v>842</v>
      </c>
      <c r="Z595" s="3" t="s">
        <v>988</v>
      </c>
      <c r="AA595" s="119"/>
      <c r="AC595" s="6"/>
      <c r="AD595" s="6">
        <v>34</v>
      </c>
      <c r="AE595" s="6">
        <v>32</v>
      </c>
      <c r="AF595" s="7">
        <f t="shared" si="667"/>
        <v>2</v>
      </c>
      <c r="AG595" s="6">
        <v>27</v>
      </c>
      <c r="AH595" s="6">
        <v>52</v>
      </c>
      <c r="AI595" s="7">
        <f t="shared" si="668"/>
        <v>-25</v>
      </c>
      <c r="AJ595" s="6">
        <v>28</v>
      </c>
      <c r="AK595" s="6">
        <v>26</v>
      </c>
      <c r="AL595" s="7">
        <f t="shared" si="669"/>
        <v>2</v>
      </c>
      <c r="AM595" s="6">
        <v>36</v>
      </c>
      <c r="AN595" s="6">
        <v>42</v>
      </c>
      <c r="AO595" s="7">
        <f t="shared" si="671"/>
        <v>-6</v>
      </c>
      <c r="AP595" s="6"/>
      <c r="AQ595" s="6"/>
      <c r="AS595" s="6"/>
      <c r="AT595" s="6"/>
      <c r="AV595" s="4" t="s">
        <v>1304</v>
      </c>
      <c r="AW595" s="6"/>
      <c r="AX595" s="6"/>
      <c r="AY595" s="6"/>
      <c r="AZ595" s="6"/>
      <c r="BA595" s="6"/>
      <c r="BB595" s="6"/>
      <c r="BC595" s="93"/>
      <c r="BD595" s="6"/>
      <c r="BE595" s="6"/>
      <c r="BF595" s="7"/>
      <c r="BG595" s="4"/>
      <c r="BJ595" s="50"/>
      <c r="BL595" s="7"/>
      <c r="BN595" s="50"/>
      <c r="BP595" s="50"/>
      <c r="BR595" s="50"/>
      <c r="BT595" s="50"/>
      <c r="BV595" s="50"/>
    </row>
    <row r="596" spans="1:74" x14ac:dyDescent="0.25">
      <c r="A596" s="3"/>
      <c r="B596" s="3" t="s">
        <v>294</v>
      </c>
      <c r="C596" s="9" t="s">
        <v>299</v>
      </c>
      <c r="D596" s="39">
        <v>46086</v>
      </c>
      <c r="E596" s="3">
        <v>15</v>
      </c>
      <c r="F596" s="3" t="s">
        <v>1132</v>
      </c>
      <c r="H596" s="6">
        <v>17</v>
      </c>
      <c r="I596" s="7">
        <v>-2</v>
      </c>
      <c r="J596" s="6">
        <v>21</v>
      </c>
      <c r="K596" s="7">
        <v>-1</v>
      </c>
      <c r="L596" s="6">
        <v>9</v>
      </c>
      <c r="M596" s="7">
        <v>-3</v>
      </c>
      <c r="N596" s="6">
        <v>17</v>
      </c>
      <c r="O596" s="7">
        <v>5</v>
      </c>
      <c r="P596" s="6">
        <v>28</v>
      </c>
      <c r="Q596" s="7">
        <v>-2</v>
      </c>
      <c r="R596" s="6"/>
      <c r="T596" s="6"/>
      <c r="V596" s="86">
        <f>H596-J596</f>
        <v>-4</v>
      </c>
      <c r="W596" s="7">
        <v>-1</v>
      </c>
      <c r="X596" s="8">
        <f t="shared" ref="X596" si="672">P596-J596</f>
        <v>7</v>
      </c>
      <c r="Y596" s="3" t="s">
        <v>842</v>
      </c>
      <c r="AA596" s="119" t="str">
        <f t="shared" ref="AA596" si="673">IF((H596=MAX(H596,J596,L596,N596,P596))+(J596=MAX(H596,J596,L596,N596,P596))+(L596=MAX(H596,J596,L596,N596,P596))+(N596=MAX(H596,J596,L596,N596,P596))+(P596=MAX(H596,J596,L596,N596,P596))&gt;1,"",IF(H596=MAX(H596,J596,L596,N596,P596),H$1,IF(J596=MAX(H596,J596,L596,N596,P596),J$1,IF(L596=MAX(H596,J596,L596,N596,P596),L$1,IF(N596=MAX(H596,J596,L596,N596,P596),N$1,P$1)))))</f>
        <v>Reform</v>
      </c>
      <c r="AC596" s="6"/>
      <c r="AD596" s="6">
        <v>21</v>
      </c>
      <c r="AE596" s="6">
        <v>56</v>
      </c>
      <c r="AF596" s="7">
        <f>AD596-AE596</f>
        <v>-35</v>
      </c>
      <c r="AG596" s="6">
        <v>19</v>
      </c>
      <c r="AH596" s="6">
        <v>72</v>
      </c>
      <c r="AI596" s="7">
        <f>AG596-AH596</f>
        <v>-53</v>
      </c>
      <c r="AJ596" s="6">
        <v>21</v>
      </c>
      <c r="AK596" s="6">
        <v>43</v>
      </c>
      <c r="AL596" s="7">
        <f>AJ596-AK596</f>
        <v>-22</v>
      </c>
      <c r="AM596" s="6">
        <v>29</v>
      </c>
      <c r="AN596" s="6">
        <v>58</v>
      </c>
      <c r="AO596" s="7">
        <f>AM596-AN596</f>
        <v>-29</v>
      </c>
      <c r="AP596" s="6"/>
      <c r="AQ596" s="6"/>
      <c r="AS596" s="6">
        <v>30</v>
      </c>
      <c r="AT596" s="6">
        <v>37</v>
      </c>
      <c r="AU596" s="7">
        <f>AS596-AT596</f>
        <v>-7</v>
      </c>
      <c r="AV596" s="4" t="s">
        <v>1087</v>
      </c>
      <c r="AW596" s="6">
        <v>11</v>
      </c>
      <c r="AX596" s="6">
        <v>22</v>
      </c>
      <c r="AY596" s="6"/>
      <c r="AZ596" s="6"/>
      <c r="BA596" s="6"/>
      <c r="BB596" s="6">
        <v>19</v>
      </c>
      <c r="BC596" s="4" t="s">
        <v>1088</v>
      </c>
      <c r="BD596" s="6">
        <v>17</v>
      </c>
      <c r="BE596" s="6">
        <v>75</v>
      </c>
      <c r="BF596" s="7">
        <f>BD596-BE596</f>
        <v>-58</v>
      </c>
      <c r="BG596" s="4" t="s">
        <v>937</v>
      </c>
      <c r="BJ596" s="50"/>
      <c r="BL596" s="7"/>
      <c r="BN596" s="50"/>
      <c r="BP596" s="50"/>
      <c r="BR596" s="50"/>
      <c r="BT596" s="50"/>
      <c r="BV596" s="50"/>
    </row>
    <row r="597" spans="1:74" x14ac:dyDescent="0.25">
      <c r="A597" s="3"/>
      <c r="B597" s="3" t="s">
        <v>294</v>
      </c>
      <c r="C597" s="9" t="s">
        <v>450</v>
      </c>
      <c r="D597" s="39">
        <v>46087</v>
      </c>
      <c r="E597" s="3">
        <v>11</v>
      </c>
      <c r="F597" s="3" t="s">
        <v>1198</v>
      </c>
      <c r="H597" s="6">
        <v>19</v>
      </c>
      <c r="I597" s="7">
        <v>0</v>
      </c>
      <c r="J597" s="6">
        <v>22</v>
      </c>
      <c r="K597" s="7">
        <v>4</v>
      </c>
      <c r="L597" s="6">
        <v>13</v>
      </c>
      <c r="M597" s="7">
        <v>-1</v>
      </c>
      <c r="N597" s="6">
        <v>11</v>
      </c>
      <c r="O597" s="7">
        <v>-3</v>
      </c>
      <c r="P597" s="6">
        <v>30</v>
      </c>
      <c r="Q597" s="7">
        <v>1</v>
      </c>
      <c r="R597" s="6"/>
      <c r="T597" s="6"/>
      <c r="V597" s="117">
        <f t="shared" ref="V597" si="674">H597-J597</f>
        <v>-3</v>
      </c>
      <c r="W597" s="7">
        <v>-4</v>
      </c>
      <c r="X597" s="8">
        <f t="shared" ref="X597" si="675">P597-J597</f>
        <v>8</v>
      </c>
      <c r="Y597" s="3" t="s">
        <v>842</v>
      </c>
      <c r="AA597" s="119" t="str">
        <f>IF((H597=MAX(H597,J597,L597,N597,P597))+(J597=MAX(H597,J597,L597,N597,P597))+(L597=MAX(H597,J597,L597,N597,P597))+(N597=MAX(H597,J597,L597,N597,P597))+(P597=MAX(H597,J597,L597,N597,P597))&gt;1,"",IF(H597=MAX(H597,J597,L597,N597,P597),H$1,IF(J597=MAX(H597,J597,L597,N597,P597),J$1,IF(L597=MAX(H597,J597,L597,N597,P597),L$1,IF(N597=MAX(H597,J597,L597,N597,P597),N$1,P$1)))))</f>
        <v>Reform</v>
      </c>
      <c r="AC597" s="6"/>
      <c r="AD597" s="6">
        <v>28</v>
      </c>
      <c r="AE597" s="6">
        <v>34</v>
      </c>
      <c r="AF597" s="7">
        <f>AD597-AE597</f>
        <v>-6</v>
      </c>
      <c r="AG597" s="6">
        <v>21</v>
      </c>
      <c r="AH597" s="6">
        <v>62</v>
      </c>
      <c r="AI597" s="7">
        <f>AG597-AH597</f>
        <v>-41</v>
      </c>
      <c r="AJ597" s="6">
        <v>18</v>
      </c>
      <c r="AK597" s="6">
        <v>29</v>
      </c>
      <c r="AL597" s="7">
        <v>-10</v>
      </c>
      <c r="AM597" s="6">
        <v>32</v>
      </c>
      <c r="AN597" s="6">
        <v>45</v>
      </c>
      <c r="AO597" s="7">
        <f>AM597-AN597</f>
        <v>-13</v>
      </c>
      <c r="AP597" s="6"/>
      <c r="AQ597" s="6"/>
      <c r="AS597" s="6">
        <v>19</v>
      </c>
      <c r="AT597" s="6">
        <v>31</v>
      </c>
      <c r="AU597" s="7">
        <f>AS597-AT597</f>
        <v>-12</v>
      </c>
      <c r="AV597" s="4" t="s">
        <v>1211</v>
      </c>
      <c r="AW597" s="6"/>
      <c r="AX597" s="6"/>
      <c r="AY597" s="6"/>
      <c r="AZ597" s="6"/>
      <c r="BA597" s="6"/>
      <c r="BB597" s="6"/>
      <c r="BC597" s="93"/>
      <c r="BD597" s="6"/>
      <c r="BE597" s="6"/>
      <c r="BF597" s="7"/>
      <c r="BG597" s="4"/>
      <c r="BJ597" s="50"/>
      <c r="BL597" s="7"/>
      <c r="BN597" s="50"/>
      <c r="BP597" s="50"/>
      <c r="BR597" s="50"/>
      <c r="BT597" s="50"/>
      <c r="BV597" s="50"/>
    </row>
    <row r="598" spans="1:74" x14ac:dyDescent="0.25">
      <c r="A598" s="3"/>
      <c r="B598" s="3" t="s">
        <v>294</v>
      </c>
      <c r="C598" s="9" t="s">
        <v>356</v>
      </c>
      <c r="D598" s="39">
        <v>46087</v>
      </c>
      <c r="E598" s="3">
        <v>10</v>
      </c>
      <c r="F598" s="3" t="s">
        <v>1121</v>
      </c>
      <c r="H598" s="6">
        <v>18</v>
      </c>
      <c r="I598" s="7">
        <v>-2</v>
      </c>
      <c r="J598" s="6">
        <v>20</v>
      </c>
      <c r="K598" s="7">
        <v>-1</v>
      </c>
      <c r="L598" s="6">
        <v>14</v>
      </c>
      <c r="M598" s="7">
        <v>0</v>
      </c>
      <c r="N598" s="6">
        <v>13</v>
      </c>
      <c r="O598" s="7">
        <v>3</v>
      </c>
      <c r="P598" s="6">
        <v>27</v>
      </c>
      <c r="Q598" s="7">
        <v>1</v>
      </c>
      <c r="R598" s="6">
        <v>2</v>
      </c>
      <c r="T598" s="6">
        <v>0</v>
      </c>
      <c r="V598" s="86">
        <f t="shared" ref="V598" si="676">H598-J598</f>
        <v>-2</v>
      </c>
      <c r="W598" s="7">
        <v>-1</v>
      </c>
      <c r="X598" s="8">
        <f>P598-J598</f>
        <v>7</v>
      </c>
      <c r="Y598" s="3" t="s">
        <v>842</v>
      </c>
      <c r="AA598" s="119" t="str">
        <f t="shared" ref="AA598" si="677">IF((H598=MAX(H598,J598,L598,N598,P598))+(J598=MAX(H598,J598,L598,N598,P598))+(L598=MAX(H598,J598,L598,N598,P598))+(N598=MAX(H598,J598,L598,N598,P598))+(P598=MAX(H598,J598,L598,N598,P598))&gt;1,"",IF(H598=MAX(H598,J598,L598,N598,P598),H$1,IF(J598=MAX(H598,J598,L598,N598,P598),J$1,IF(L598=MAX(H598,J598,L598,N598,P598),L$1,IF(N598=MAX(H598,J598,L598,N598,P598),N$1,P$1)))))</f>
        <v>Reform</v>
      </c>
      <c r="AC598" s="6"/>
      <c r="AD598" s="6">
        <v>22</v>
      </c>
      <c r="AE598" s="6">
        <v>36</v>
      </c>
      <c r="AF598" s="7">
        <f>AD598-AE598</f>
        <v>-14</v>
      </c>
      <c r="AG598" s="6">
        <v>15</v>
      </c>
      <c r="AH598" s="6">
        <v>63</v>
      </c>
      <c r="AI598" s="7">
        <f>AG598-AH598</f>
        <v>-48</v>
      </c>
      <c r="AJ598" s="6">
        <v>16</v>
      </c>
      <c r="AK598" s="6">
        <v>28</v>
      </c>
      <c r="AL598" s="7">
        <v>-11</v>
      </c>
      <c r="AM598" s="6">
        <v>28</v>
      </c>
      <c r="AN598" s="6">
        <v>45</v>
      </c>
      <c r="AO598" s="7">
        <f>AM598-AN598</f>
        <v>-17</v>
      </c>
      <c r="AP598" s="6"/>
      <c r="AQ598" s="6"/>
      <c r="AS598" s="6">
        <v>14</v>
      </c>
      <c r="AT598" s="6">
        <v>32</v>
      </c>
      <c r="AU598" s="7">
        <f>AS598-AT598</f>
        <v>-18</v>
      </c>
      <c r="AV598" s="4" t="s">
        <v>1245</v>
      </c>
      <c r="AW598" s="6"/>
      <c r="AX598" s="6"/>
      <c r="AY598" s="6"/>
      <c r="AZ598" s="6"/>
      <c r="BA598" s="6"/>
      <c r="BB598" s="6"/>
      <c r="BC598" s="93"/>
      <c r="BD598" s="6"/>
      <c r="BE598" s="6"/>
      <c r="BF598" s="7"/>
      <c r="BG598" s="4"/>
      <c r="BJ598" s="50"/>
      <c r="BL598" s="7"/>
      <c r="BN598" s="50"/>
      <c r="BP598" s="50"/>
      <c r="BR598" s="50"/>
      <c r="BT598" s="50"/>
      <c r="BV598" s="50"/>
    </row>
    <row r="599" spans="1:74" x14ac:dyDescent="0.25">
      <c r="A599" s="3"/>
      <c r="B599" s="3" t="s">
        <v>294</v>
      </c>
      <c r="C599" s="9" t="s">
        <v>506</v>
      </c>
      <c r="D599" s="39">
        <v>46088</v>
      </c>
      <c r="E599" s="3">
        <v>10</v>
      </c>
      <c r="F599" s="3" t="s">
        <v>821</v>
      </c>
      <c r="H599" s="6"/>
      <c r="J599" s="6"/>
      <c r="L599" s="6"/>
      <c r="N599" s="6"/>
      <c r="P599" s="6"/>
      <c r="R599" s="6"/>
      <c r="T599" s="6"/>
      <c r="V599" s="6"/>
      <c r="Y599" s="3" t="s">
        <v>842</v>
      </c>
      <c r="AA599" s="119"/>
      <c r="AC599" s="6"/>
      <c r="AD599" s="6"/>
      <c r="AE599" s="6"/>
      <c r="AG599" s="6"/>
      <c r="AH599" s="6"/>
      <c r="AJ599" s="6"/>
      <c r="AK599" s="6"/>
      <c r="AM599" s="6"/>
      <c r="AN599" s="6"/>
      <c r="AP599" s="6"/>
      <c r="AQ599" s="6"/>
      <c r="AS599" s="6"/>
      <c r="AT599" s="6"/>
      <c r="AV599" s="4"/>
      <c r="AW599" s="6"/>
      <c r="AX599" s="6"/>
      <c r="AY599" s="6"/>
      <c r="AZ599" s="6"/>
      <c r="BA599" s="6"/>
      <c r="BB599" s="6"/>
      <c r="BC599" s="93"/>
      <c r="BD599" s="6">
        <v>13</v>
      </c>
      <c r="BE599" s="6">
        <v>68</v>
      </c>
      <c r="BF599" s="7">
        <f>BD599-BE599</f>
        <v>-55</v>
      </c>
      <c r="BG599" s="4" t="s">
        <v>871</v>
      </c>
      <c r="BJ599" s="50"/>
      <c r="BL599" s="7"/>
      <c r="BN599" s="50"/>
      <c r="BP599" s="50"/>
      <c r="BR599" s="50"/>
      <c r="BT599" s="50"/>
      <c r="BV599" s="50"/>
    </row>
    <row r="600" spans="1:74" x14ac:dyDescent="0.25">
      <c r="A600" s="3"/>
      <c r="B600" s="3" t="s">
        <v>294</v>
      </c>
      <c r="C600" s="9" t="s">
        <v>669</v>
      </c>
      <c r="D600" s="39">
        <v>46090</v>
      </c>
      <c r="E600" s="3">
        <v>11</v>
      </c>
      <c r="F600" s="3" t="s">
        <v>821</v>
      </c>
      <c r="G600" s="2" t="s">
        <v>1119</v>
      </c>
      <c r="H600" s="6">
        <v>19</v>
      </c>
      <c r="I600" s="7">
        <v>3</v>
      </c>
      <c r="J600" s="6">
        <v>17</v>
      </c>
      <c r="K600" s="7">
        <v>1</v>
      </c>
      <c r="L600" s="6">
        <v>14</v>
      </c>
      <c r="M600" s="7">
        <v>0</v>
      </c>
      <c r="N600" s="6">
        <v>19</v>
      </c>
      <c r="O600" s="7">
        <v>-2</v>
      </c>
      <c r="P600" s="6">
        <v>23</v>
      </c>
      <c r="Q600" s="7">
        <v>0</v>
      </c>
      <c r="R600" s="6"/>
      <c r="T600" s="6"/>
      <c r="V600" s="117">
        <f t="shared" ref="V600:V607" si="678">H600-J600</f>
        <v>2</v>
      </c>
      <c r="W600" s="7">
        <v>2</v>
      </c>
      <c r="X600" s="8">
        <f t="shared" ref="X600:X607" si="679">P600-J600</f>
        <v>6</v>
      </c>
      <c r="Y600" s="3" t="s">
        <v>842</v>
      </c>
      <c r="AA600" s="119" t="str">
        <f t="shared" ref="AA600:AA607" si="680">IF((H600=MAX(H600,J600,L600,N600,P600))+(J600=MAX(H600,J600,L600,N600,P600))+(L600=MAX(H600,J600,L600,N600,P600))+(N600=MAX(H600,J600,L600,N600,P600))+(P600=MAX(H600,J600,L600,N600,P600))&gt;1,"",IF(H600=MAX(H600,J600,L600,N600,P600),H$1,IF(J600=MAX(H600,J600,L600,N600,P600),J$1,IF(L600=MAX(H600,J600,L600,N600,P600),L$1,IF(N600=MAX(H600,J600,L600,N600,P600),N$1,P$1)))))</f>
        <v>Reform</v>
      </c>
      <c r="AC600" s="6"/>
      <c r="AD600" s="6"/>
      <c r="AE600" s="6"/>
      <c r="AG600" s="6"/>
      <c r="AH600" s="6"/>
      <c r="AJ600" s="6"/>
      <c r="AK600" s="6"/>
      <c r="AM600" s="6"/>
      <c r="AN600" s="6"/>
      <c r="AP600" s="6"/>
      <c r="AQ600" s="6"/>
      <c r="AS600" s="6"/>
      <c r="AT600" s="6"/>
      <c r="AV600" s="4"/>
      <c r="AW600" s="6"/>
      <c r="AX600" s="6"/>
      <c r="AY600" s="6"/>
      <c r="AZ600" s="6"/>
      <c r="BA600" s="6"/>
      <c r="BB600" s="6"/>
      <c r="BC600" s="93"/>
      <c r="BD600" s="6"/>
      <c r="BE600" s="6"/>
      <c r="BF600" s="7"/>
      <c r="BG600" s="4"/>
      <c r="BJ600" s="50"/>
      <c r="BL600" s="7"/>
      <c r="BN600" s="50"/>
      <c r="BP600" s="50"/>
      <c r="BR600" s="50"/>
      <c r="BT600" s="50"/>
      <c r="BV600" s="50"/>
    </row>
    <row r="601" spans="1:74" x14ac:dyDescent="0.25">
      <c r="A601" s="3"/>
      <c r="B601" s="3" t="s">
        <v>294</v>
      </c>
      <c r="C601" s="9" t="s">
        <v>655</v>
      </c>
      <c r="D601" s="39">
        <v>46091</v>
      </c>
      <c r="E601" s="3">
        <v>13</v>
      </c>
      <c r="F601" s="3" t="s">
        <v>1169</v>
      </c>
      <c r="H601" s="6">
        <v>18</v>
      </c>
      <c r="I601" s="7">
        <v>-1</v>
      </c>
      <c r="J601" s="6">
        <v>17</v>
      </c>
      <c r="K601" s="7">
        <v>0</v>
      </c>
      <c r="L601" s="6">
        <v>14</v>
      </c>
      <c r="M601" s="7">
        <v>0</v>
      </c>
      <c r="N601" s="6">
        <v>17</v>
      </c>
      <c r="O601" s="7">
        <v>2</v>
      </c>
      <c r="P601" s="6">
        <v>27</v>
      </c>
      <c r="Q601" s="7">
        <v>-3</v>
      </c>
      <c r="R601" s="6"/>
      <c r="T601" s="6"/>
      <c r="V601" s="117">
        <f t="shared" si="678"/>
        <v>1</v>
      </c>
      <c r="W601" s="7">
        <v>-1</v>
      </c>
      <c r="X601" s="8">
        <f t="shared" si="679"/>
        <v>10</v>
      </c>
      <c r="Y601" s="3" t="s">
        <v>1170</v>
      </c>
      <c r="Z601" s="3" t="s">
        <v>988</v>
      </c>
      <c r="AA601" s="119" t="str">
        <f t="shared" si="680"/>
        <v>Reform</v>
      </c>
      <c r="AC601" s="6"/>
      <c r="AD601" s="6"/>
      <c r="AE601" s="6"/>
      <c r="AG601" s="6"/>
      <c r="AH601" s="6"/>
      <c r="AJ601" s="6"/>
      <c r="AK601" s="6"/>
      <c r="AM601" s="6"/>
      <c r="AN601" s="6"/>
      <c r="AP601" s="6"/>
      <c r="AQ601" s="6"/>
      <c r="AS601" s="6"/>
      <c r="AT601" s="6"/>
      <c r="AV601" s="4"/>
      <c r="AW601" s="6"/>
      <c r="AX601" s="6"/>
      <c r="AY601" s="6"/>
      <c r="AZ601" s="6"/>
      <c r="BA601" s="6"/>
      <c r="BB601" s="6"/>
      <c r="BC601" s="93"/>
      <c r="BD601" s="6"/>
      <c r="BE601" s="6"/>
      <c r="BF601" s="7"/>
      <c r="BG601" s="4"/>
      <c r="BJ601" s="50"/>
      <c r="BL601" s="7"/>
      <c r="BN601" s="50"/>
      <c r="BP601" s="50"/>
      <c r="BR601" s="50"/>
      <c r="BT601" s="50"/>
      <c r="BV601" s="50"/>
    </row>
    <row r="602" spans="1:74" x14ac:dyDescent="0.25">
      <c r="A602" s="3"/>
      <c r="B602" s="3" t="s">
        <v>294</v>
      </c>
      <c r="C602" s="9" t="s">
        <v>580</v>
      </c>
      <c r="D602" s="39">
        <v>46092</v>
      </c>
      <c r="E602" s="3">
        <v>12</v>
      </c>
      <c r="F602" s="3" t="s">
        <v>1263</v>
      </c>
      <c r="H602" s="6">
        <v>17</v>
      </c>
      <c r="I602" s="7">
        <v>0</v>
      </c>
      <c r="J602" s="6">
        <v>15</v>
      </c>
      <c r="K602" s="7">
        <v>0</v>
      </c>
      <c r="L602" s="6">
        <v>11</v>
      </c>
      <c r="M602" s="7">
        <v>1</v>
      </c>
      <c r="N602" s="6">
        <v>21</v>
      </c>
      <c r="O602" s="7">
        <v>0</v>
      </c>
      <c r="P602" s="6">
        <v>26</v>
      </c>
      <c r="Q602" s="7">
        <v>-1</v>
      </c>
      <c r="R602" s="6"/>
      <c r="T602" s="6"/>
      <c r="V602" s="117">
        <f t="shared" si="678"/>
        <v>2</v>
      </c>
      <c r="W602" s="7">
        <v>0</v>
      </c>
      <c r="X602" s="8">
        <f t="shared" si="679"/>
        <v>11</v>
      </c>
      <c r="Y602" s="3" t="s">
        <v>842</v>
      </c>
      <c r="AA602" s="119" t="str">
        <f t="shared" si="680"/>
        <v>Reform</v>
      </c>
      <c r="AC602" s="6"/>
      <c r="AD602" s="6"/>
      <c r="AE602" s="6"/>
      <c r="AG602" s="6"/>
      <c r="AH602" s="6"/>
      <c r="AJ602" s="6"/>
      <c r="AK602" s="6"/>
      <c r="AM602" s="6"/>
      <c r="AN602" s="6"/>
      <c r="AP602" s="6"/>
      <c r="AQ602" s="6"/>
      <c r="AS602" s="6"/>
      <c r="AT602" s="6"/>
      <c r="AV602" s="4"/>
      <c r="AW602" s="6"/>
      <c r="AX602" s="6"/>
      <c r="AY602" s="6"/>
      <c r="AZ602" s="6"/>
      <c r="BA602" s="6"/>
      <c r="BB602" s="6"/>
      <c r="BC602" s="93"/>
      <c r="BD602" s="6"/>
      <c r="BE602" s="6"/>
      <c r="BF602" s="7"/>
      <c r="BG602" s="4"/>
      <c r="BJ602" s="50"/>
      <c r="BL602" s="7"/>
      <c r="BN602" s="50"/>
      <c r="BP602" s="50"/>
      <c r="BR602" s="50"/>
      <c r="BT602" s="50"/>
      <c r="BV602" s="50"/>
    </row>
    <row r="603" spans="1:74" x14ac:dyDescent="0.25">
      <c r="A603" s="3"/>
      <c r="B603" s="3" t="s">
        <v>294</v>
      </c>
      <c r="C603" s="9" t="s">
        <v>513</v>
      </c>
      <c r="D603" s="39">
        <v>46094</v>
      </c>
      <c r="E603" s="3">
        <v>18</v>
      </c>
      <c r="F603" s="3" t="s">
        <v>1198</v>
      </c>
      <c r="H603" s="6">
        <v>21</v>
      </c>
      <c r="I603" s="7">
        <v>2</v>
      </c>
      <c r="J603" s="6">
        <v>20</v>
      </c>
      <c r="K603" s="7">
        <v>-2</v>
      </c>
      <c r="L603" s="6">
        <v>12</v>
      </c>
      <c r="M603" s="7">
        <v>-1</v>
      </c>
      <c r="N603" s="6">
        <v>13</v>
      </c>
      <c r="O603" s="7">
        <v>2</v>
      </c>
      <c r="P603" s="6">
        <v>28</v>
      </c>
      <c r="Q603" s="7">
        <v>-2</v>
      </c>
      <c r="R603" s="6"/>
      <c r="T603" s="6"/>
      <c r="V603" s="117">
        <f t="shared" si="678"/>
        <v>1</v>
      </c>
      <c r="W603" s="7">
        <v>4</v>
      </c>
      <c r="X603" s="8">
        <f t="shared" si="679"/>
        <v>8</v>
      </c>
      <c r="Y603" s="3" t="s">
        <v>842</v>
      </c>
      <c r="AA603" s="119" t="str">
        <f t="shared" si="680"/>
        <v>Reform</v>
      </c>
      <c r="AC603" s="6"/>
      <c r="AD603" s="6">
        <v>27</v>
      </c>
      <c r="AE603" s="6">
        <v>35</v>
      </c>
      <c r="AF603" s="7">
        <f>AD603-AE603</f>
        <v>-8</v>
      </c>
      <c r="AG603" s="6">
        <v>19</v>
      </c>
      <c r="AH603" s="6">
        <v>64</v>
      </c>
      <c r="AI603" s="7">
        <f>AG603-AH603</f>
        <v>-45</v>
      </c>
      <c r="AJ603" s="6">
        <v>19</v>
      </c>
      <c r="AK603" s="6">
        <v>29</v>
      </c>
      <c r="AL603" s="7">
        <f>AJ603-AK603</f>
        <v>-10</v>
      </c>
      <c r="AM603" s="6">
        <v>30</v>
      </c>
      <c r="AN603" s="6">
        <v>46</v>
      </c>
      <c r="AO603" s="7">
        <f>AM603-AN603</f>
        <v>-16</v>
      </c>
      <c r="AP603" s="6"/>
      <c r="AQ603" s="6"/>
      <c r="AS603" s="6">
        <v>18</v>
      </c>
      <c r="AT603" s="6">
        <v>31</v>
      </c>
      <c r="AU603" s="7">
        <f>AS603-AT603</f>
        <v>-13</v>
      </c>
      <c r="AV603" s="4" t="s">
        <v>1211</v>
      </c>
      <c r="AW603" s="6"/>
      <c r="AX603" s="6"/>
      <c r="AY603" s="6"/>
      <c r="AZ603" s="6"/>
      <c r="BA603" s="6"/>
      <c r="BB603" s="6"/>
      <c r="BC603" s="93"/>
      <c r="BD603" s="6"/>
      <c r="BE603" s="6"/>
      <c r="BF603" s="7"/>
      <c r="BG603" s="4"/>
      <c r="BJ603" s="50"/>
      <c r="BL603" s="7"/>
      <c r="BN603" s="50"/>
      <c r="BP603" s="50"/>
      <c r="BR603" s="50"/>
      <c r="BT603" s="50"/>
      <c r="BV603" s="50"/>
    </row>
    <row r="604" spans="1:74" ht="13.2" customHeight="1" x14ac:dyDescent="0.25">
      <c r="A604" s="3"/>
      <c r="B604" s="3" t="s">
        <v>294</v>
      </c>
      <c r="C604" s="9" t="s">
        <v>513</v>
      </c>
      <c r="D604" s="39">
        <v>46094</v>
      </c>
      <c r="E604" s="3">
        <v>29</v>
      </c>
      <c r="F604" s="3" t="s">
        <v>1173</v>
      </c>
      <c r="G604" s="2" t="s">
        <v>96</v>
      </c>
      <c r="H604" s="6"/>
      <c r="J604" s="6"/>
      <c r="L604" s="6"/>
      <c r="N604" s="6"/>
      <c r="P604" s="6"/>
      <c r="R604" s="6"/>
      <c r="T604" s="6"/>
      <c r="V604" s="6"/>
      <c r="X604" s="8"/>
      <c r="Y604" s="3" t="s">
        <v>842</v>
      </c>
      <c r="AA604" s="119"/>
      <c r="AC604" s="6"/>
      <c r="AD604" s="6"/>
      <c r="AE604" s="6"/>
      <c r="AG604" s="6">
        <v>17</v>
      </c>
      <c r="AH604" s="6">
        <v>57</v>
      </c>
      <c r="AI604" s="7">
        <f t="shared" ref="AI604" si="681">AG604-AH604</f>
        <v>-40</v>
      </c>
      <c r="AJ604" s="6"/>
      <c r="AK604" s="6"/>
      <c r="AM604" s="6"/>
      <c r="AN604" s="6"/>
      <c r="AP604" s="6"/>
      <c r="AQ604" s="6"/>
      <c r="AS604" s="6"/>
      <c r="AT604" s="6"/>
      <c r="AV604" s="4" t="s">
        <v>1825</v>
      </c>
      <c r="AW604" s="6"/>
      <c r="AX604" s="6"/>
      <c r="AY604" s="6"/>
      <c r="AZ604" s="6"/>
      <c r="BA604" s="6"/>
      <c r="BB604" s="6"/>
      <c r="BC604" s="93"/>
      <c r="BD604" s="6"/>
      <c r="BE604" s="6"/>
      <c r="BF604" s="7"/>
      <c r="BG604" s="4"/>
      <c r="BJ604" s="50"/>
      <c r="BL604" s="7"/>
      <c r="BN604" s="50"/>
      <c r="BP604" s="50"/>
      <c r="BR604" s="50"/>
      <c r="BT604" s="50"/>
      <c r="BV604" s="50"/>
    </row>
    <row r="605" spans="1:74" ht="13.2" customHeight="1" x14ac:dyDescent="0.25">
      <c r="A605" s="3"/>
      <c r="B605" s="3" t="s">
        <v>294</v>
      </c>
      <c r="C605" s="9" t="s">
        <v>514</v>
      </c>
      <c r="D605" s="39">
        <v>46095</v>
      </c>
      <c r="E605" s="3"/>
      <c r="F605" s="3" t="s">
        <v>821</v>
      </c>
      <c r="H605" s="6"/>
      <c r="J605" s="6"/>
      <c r="L605" s="6"/>
      <c r="N605" s="6"/>
      <c r="P605" s="6"/>
      <c r="R605" s="6"/>
      <c r="T605" s="6"/>
      <c r="V605" s="6"/>
      <c r="Y605" s="3" t="s">
        <v>842</v>
      </c>
      <c r="AA605" s="119"/>
      <c r="AC605" s="6"/>
      <c r="AD605" s="6"/>
      <c r="AE605" s="6"/>
      <c r="AG605" s="6"/>
      <c r="AH605" s="6"/>
      <c r="AJ605" s="6"/>
      <c r="AK605" s="6"/>
      <c r="AM605" s="6"/>
      <c r="AN605" s="6"/>
      <c r="AP605" s="6"/>
      <c r="AQ605" s="6"/>
      <c r="AS605" s="6"/>
      <c r="AT605" s="6"/>
      <c r="AV605" s="4" t="s">
        <v>1824</v>
      </c>
      <c r="AW605" s="6"/>
      <c r="AX605" s="6"/>
      <c r="AY605" s="6"/>
      <c r="AZ605" s="6"/>
      <c r="BA605" s="6"/>
      <c r="BB605" s="6"/>
      <c r="BC605" s="93"/>
      <c r="BD605" s="6">
        <v>14</v>
      </c>
      <c r="BE605" s="6">
        <v>67</v>
      </c>
      <c r="BF605" s="7">
        <f>BD605-BE605</f>
        <v>-53</v>
      </c>
      <c r="BG605" s="4" t="s">
        <v>871</v>
      </c>
      <c r="BJ605" s="50"/>
      <c r="BL605" s="7"/>
      <c r="BN605" s="50"/>
      <c r="BP605" s="50"/>
      <c r="BR605" s="50"/>
      <c r="BT605" s="50"/>
      <c r="BV605" s="50"/>
    </row>
    <row r="606" spans="1:74" ht="13.2" customHeight="1" x14ac:dyDescent="0.25">
      <c r="A606" s="3"/>
      <c r="B606" s="3" t="s">
        <v>294</v>
      </c>
      <c r="C606" s="9" t="s">
        <v>624</v>
      </c>
      <c r="D606" s="39">
        <v>46096</v>
      </c>
      <c r="E606" s="3">
        <v>17</v>
      </c>
      <c r="F606" s="3" t="s">
        <v>821</v>
      </c>
      <c r="G606" s="2" t="s">
        <v>1119</v>
      </c>
      <c r="H606" s="6">
        <v>17</v>
      </c>
      <c r="I606" s="7">
        <v>-2</v>
      </c>
      <c r="J606" s="6">
        <v>17</v>
      </c>
      <c r="K606" s="7">
        <v>0</v>
      </c>
      <c r="L606" s="6">
        <v>14</v>
      </c>
      <c r="M606" s="7">
        <v>0</v>
      </c>
      <c r="N606" s="6">
        <v>19</v>
      </c>
      <c r="O606" s="7">
        <v>0</v>
      </c>
      <c r="P606" s="6">
        <v>25</v>
      </c>
      <c r="Q606" s="7">
        <v>2</v>
      </c>
      <c r="R606" s="6"/>
      <c r="T606" s="6"/>
      <c r="V606" s="117">
        <f t="shared" si="678"/>
        <v>0</v>
      </c>
      <c r="W606" s="7">
        <v>-2</v>
      </c>
      <c r="X606" s="8">
        <f t="shared" ref="X606" si="682">P606-J606</f>
        <v>8</v>
      </c>
      <c r="Y606" s="3" t="s">
        <v>842</v>
      </c>
      <c r="AA606" s="119" t="str">
        <f t="shared" si="680"/>
        <v>Reform</v>
      </c>
      <c r="AC606" s="6"/>
      <c r="AD606" s="6"/>
      <c r="AE606" s="6"/>
      <c r="AG606" s="6"/>
      <c r="AH606" s="6"/>
      <c r="AJ606" s="6"/>
      <c r="AK606" s="6"/>
      <c r="AM606" s="6"/>
      <c r="AN606" s="6"/>
      <c r="AP606" s="6"/>
      <c r="AQ606" s="6"/>
      <c r="AS606" s="6"/>
      <c r="AT606" s="6"/>
      <c r="AV606" s="4" t="s">
        <v>1824</v>
      </c>
      <c r="AW606" s="6"/>
      <c r="AX606" s="6"/>
      <c r="AY606" s="6"/>
      <c r="AZ606" s="6"/>
      <c r="BA606" s="6"/>
      <c r="BB606" s="6"/>
      <c r="BC606" s="93"/>
      <c r="BD606" s="6"/>
      <c r="BE606" s="6"/>
      <c r="BF606" s="7"/>
      <c r="BG606" s="4"/>
      <c r="BJ606" s="50"/>
      <c r="BL606" s="7"/>
      <c r="BN606" s="50"/>
      <c r="BP606" s="50"/>
      <c r="BR606" s="50"/>
      <c r="BT606" s="50"/>
      <c r="BV606" s="50"/>
    </row>
    <row r="607" spans="1:74" ht="13.2" customHeight="1" x14ac:dyDescent="0.25">
      <c r="A607" s="3"/>
      <c r="B607" s="3" t="s">
        <v>294</v>
      </c>
      <c r="C607" s="9" t="s">
        <v>551</v>
      </c>
      <c r="D607" s="39">
        <v>46099</v>
      </c>
      <c r="E607" s="3">
        <v>19</v>
      </c>
      <c r="F607" s="3" t="s">
        <v>1263</v>
      </c>
      <c r="H607" s="6">
        <v>17</v>
      </c>
      <c r="I607" s="7">
        <v>0</v>
      </c>
      <c r="J607" s="6">
        <v>16</v>
      </c>
      <c r="K607" s="7">
        <v>1</v>
      </c>
      <c r="L607" s="6">
        <v>11</v>
      </c>
      <c r="M607" s="7">
        <v>0</v>
      </c>
      <c r="N607" s="6">
        <v>19</v>
      </c>
      <c r="O607" s="7">
        <v>-2</v>
      </c>
      <c r="P607" s="6">
        <v>25</v>
      </c>
      <c r="Q607" s="7">
        <v>-1</v>
      </c>
      <c r="R607" s="6"/>
      <c r="T607" s="6"/>
      <c r="V607" s="117">
        <f t="shared" si="678"/>
        <v>1</v>
      </c>
      <c r="W607" s="7">
        <v>-1</v>
      </c>
      <c r="X607" s="8">
        <f t="shared" si="679"/>
        <v>9</v>
      </c>
      <c r="Y607" s="3" t="s">
        <v>842</v>
      </c>
      <c r="Z607" s="3" t="s">
        <v>1820</v>
      </c>
      <c r="AA607" s="119" t="str">
        <f t="shared" si="680"/>
        <v>Reform</v>
      </c>
      <c r="AC607" s="6"/>
      <c r="AD607" s="6"/>
      <c r="AE607" s="6"/>
      <c r="AG607" s="6"/>
      <c r="AH607" s="6"/>
      <c r="AJ607" s="6"/>
      <c r="AK607" s="6"/>
      <c r="AM607" s="6"/>
      <c r="AN607" s="6"/>
      <c r="AP607" s="6"/>
      <c r="AQ607" s="6"/>
      <c r="AS607" s="6"/>
      <c r="AT607" s="6"/>
      <c r="AV607" s="4" t="s">
        <v>1824</v>
      </c>
      <c r="AW607" s="6"/>
      <c r="AX607" s="6"/>
      <c r="AY607" s="6"/>
      <c r="AZ607" s="6"/>
      <c r="BA607" s="6"/>
      <c r="BB607" s="6"/>
      <c r="BC607" s="93"/>
      <c r="BD607" s="6"/>
      <c r="BE607" s="6"/>
      <c r="BF607" s="7"/>
      <c r="BG607" s="4"/>
      <c r="BJ607" s="50"/>
      <c r="BL607" s="7"/>
      <c r="BN607" s="50"/>
      <c r="BP607" s="50"/>
      <c r="BR607" s="50"/>
      <c r="BT607" s="50"/>
      <c r="BV607" s="50"/>
    </row>
    <row r="608" spans="1:74" ht="13.2" customHeight="1" x14ac:dyDescent="0.25">
      <c r="A608" s="3"/>
      <c r="B608" s="3" t="s">
        <v>294</v>
      </c>
      <c r="C608" s="9" t="s">
        <v>551</v>
      </c>
      <c r="D608" s="39">
        <v>46099</v>
      </c>
      <c r="E608" s="3">
        <v>19</v>
      </c>
      <c r="F608" s="3" t="s">
        <v>1263</v>
      </c>
      <c r="G608" s="2" t="s">
        <v>1814</v>
      </c>
      <c r="H608" s="6"/>
      <c r="J608" s="6"/>
      <c r="L608" s="6"/>
      <c r="N608" s="6"/>
      <c r="P608" s="6"/>
      <c r="R608" s="6"/>
      <c r="T608" s="6"/>
      <c r="V608" s="6"/>
      <c r="Y608" s="3" t="s">
        <v>842</v>
      </c>
      <c r="AA608" s="119"/>
      <c r="AC608" s="6"/>
      <c r="AD608" s="6"/>
      <c r="AE608" s="6"/>
      <c r="AG608" s="6"/>
      <c r="AH608" s="6"/>
      <c r="AJ608" s="6"/>
      <c r="AK608" s="6"/>
      <c r="AM608" s="6"/>
      <c r="AN608" s="6"/>
      <c r="AP608" s="6"/>
      <c r="AQ608" s="6"/>
      <c r="AS608" s="6"/>
      <c r="AT608" s="6"/>
      <c r="AV608" s="4" t="s">
        <v>1824</v>
      </c>
      <c r="AW608" s="6">
        <v>8</v>
      </c>
      <c r="AX608" s="6">
        <v>9</v>
      </c>
      <c r="AY608" s="6">
        <v>5</v>
      </c>
      <c r="AZ608" s="6"/>
      <c r="BA608" s="6">
        <v>12</v>
      </c>
      <c r="BB608" s="6">
        <v>15</v>
      </c>
      <c r="BC608" s="93" t="s">
        <v>1821</v>
      </c>
      <c r="BD608" s="6"/>
      <c r="BE608" s="6"/>
      <c r="BF608" s="7"/>
      <c r="BG608" s="4"/>
      <c r="BJ608" s="50"/>
      <c r="BL608" s="7"/>
      <c r="BN608" s="50"/>
      <c r="BP608" s="50"/>
      <c r="BR608" s="50"/>
      <c r="BT608" s="50"/>
      <c r="BV608" s="50"/>
    </row>
    <row r="609" spans="1:74" ht="13.2" customHeight="1" x14ac:dyDescent="0.25">
      <c r="A609" s="3"/>
      <c r="B609" s="3" t="s">
        <v>294</v>
      </c>
      <c r="C609" s="9" t="s">
        <v>564</v>
      </c>
      <c r="D609" s="39">
        <v>46099</v>
      </c>
      <c r="E609" s="3">
        <v>23</v>
      </c>
      <c r="F609" s="3" t="s">
        <v>821</v>
      </c>
      <c r="H609" s="6"/>
      <c r="J609" s="6"/>
      <c r="L609" s="6"/>
      <c r="N609" s="6"/>
      <c r="P609" s="6"/>
      <c r="R609" s="6"/>
      <c r="T609" s="6"/>
      <c r="V609" s="6"/>
      <c r="Y609" s="3" t="s">
        <v>842</v>
      </c>
      <c r="AA609" s="119"/>
      <c r="AC609" s="6"/>
      <c r="AD609" s="6">
        <v>27</v>
      </c>
      <c r="AE609" s="6">
        <v>52</v>
      </c>
      <c r="AF609" s="7">
        <f t="shared" ref="AF609" si="683">AD609-AE609</f>
        <v>-25</v>
      </c>
      <c r="AG609" s="6">
        <v>22</v>
      </c>
      <c r="AH609" s="6">
        <v>70</v>
      </c>
      <c r="AI609" s="7">
        <f t="shared" ref="AI609" si="684">AG609-AH609</f>
        <v>-48</v>
      </c>
      <c r="AJ609" s="6">
        <v>24</v>
      </c>
      <c r="AK609" s="6">
        <v>38</v>
      </c>
      <c r="AL609" s="7">
        <f t="shared" ref="AL609" si="685">AJ609-AK609</f>
        <v>-14</v>
      </c>
      <c r="AM609" s="6">
        <v>27</v>
      </c>
      <c r="AN609" s="6">
        <v>66</v>
      </c>
      <c r="AO609" s="7">
        <f t="shared" ref="AO609" si="686">AM609-AN609</f>
        <v>-39</v>
      </c>
      <c r="AP609" s="6"/>
      <c r="AQ609" s="6"/>
      <c r="AS609" s="6">
        <v>22</v>
      </c>
      <c r="AT609" s="6">
        <v>36</v>
      </c>
      <c r="AU609" s="7">
        <f t="shared" ref="AU609" si="687">AS609-AT609</f>
        <v>-14</v>
      </c>
      <c r="AV609" s="4" t="s">
        <v>1824</v>
      </c>
      <c r="AW609" s="6"/>
      <c r="AX609" s="6"/>
      <c r="AY609" s="6"/>
      <c r="AZ609" s="6"/>
      <c r="BA609" s="6"/>
      <c r="BB609" s="6"/>
      <c r="BC609" s="93"/>
      <c r="BD609" s="6"/>
      <c r="BE609" s="6"/>
      <c r="BF609" s="7"/>
      <c r="BG609" s="4"/>
      <c r="BJ609" s="50"/>
      <c r="BL609" s="7"/>
      <c r="BN609" s="50"/>
      <c r="BP609" s="50"/>
      <c r="BR609" s="50"/>
      <c r="BT609" s="50"/>
      <c r="BV609" s="50"/>
    </row>
    <row r="610" spans="1:74" ht="13.2" customHeight="1" x14ac:dyDescent="0.25">
      <c r="A610" s="3"/>
      <c r="B610" s="3" t="s">
        <v>294</v>
      </c>
      <c r="C610" s="9" t="s">
        <v>437</v>
      </c>
      <c r="D610" s="39">
        <v>46099</v>
      </c>
      <c r="E610" s="3">
        <v>22</v>
      </c>
      <c r="F610" s="3" t="s">
        <v>903</v>
      </c>
      <c r="G610" s="2" t="s">
        <v>138</v>
      </c>
      <c r="H610" s="6">
        <v>17</v>
      </c>
      <c r="I610" s="7">
        <v>1</v>
      </c>
      <c r="J610" s="6">
        <v>21</v>
      </c>
      <c r="K610" s="7">
        <v>0</v>
      </c>
      <c r="L610" s="6">
        <v>12</v>
      </c>
      <c r="M610" s="7">
        <v>2</v>
      </c>
      <c r="N610" s="6">
        <v>15</v>
      </c>
      <c r="O610" s="7">
        <v>1</v>
      </c>
      <c r="P610" s="6">
        <v>27</v>
      </c>
      <c r="Q610" s="7">
        <v>-2</v>
      </c>
      <c r="R610" s="6"/>
      <c r="T610" s="6"/>
      <c r="V610" s="117">
        <f t="shared" ref="V610:V624" si="688">H610-J610</f>
        <v>-4</v>
      </c>
      <c r="W610" s="7">
        <v>1</v>
      </c>
      <c r="X610" s="8">
        <f t="shared" ref="X610:X617" si="689">P610-J610</f>
        <v>6</v>
      </c>
      <c r="Y610" s="3" t="s">
        <v>842</v>
      </c>
      <c r="AA610" s="119" t="str">
        <f t="shared" ref="AA610:AA625" si="690">IF((H610=MAX(H610,J610,L610,N610,P610))+(J610=MAX(H610,J610,L610,N610,P610))+(L610=MAX(H610,J610,L610,N610,P610))+(N610=MAX(H610,J610,L610,N610,P610))+(P610=MAX(H610,J610,L610,N610,P610))&gt;1,"",IF(H610=MAX(H610,J610,L610,N610,P610),H$1,IF(J610=MAX(H610,J610,L610,N610,P610),J$1,IF(L610=MAX(H610,J610,L610,N610,P610),L$1,IF(N610=MAX(H610,J610,L610,N610,P610),N$1,P$1)))))</f>
        <v>Reform</v>
      </c>
      <c r="AC610" s="6"/>
      <c r="AD610" s="6">
        <v>27</v>
      </c>
      <c r="AE610" s="6">
        <v>36</v>
      </c>
      <c r="AF610" s="7">
        <f t="shared" ref="AF610" si="691">AD610-AE610</f>
        <v>-9</v>
      </c>
      <c r="AG610" s="6">
        <v>20</v>
      </c>
      <c r="AH610" s="6">
        <v>58</v>
      </c>
      <c r="AI610" s="7">
        <f t="shared" ref="AI610" si="692">AG610-AH610</f>
        <v>-38</v>
      </c>
      <c r="AJ610" s="6">
        <v>22</v>
      </c>
      <c r="AK610" s="6">
        <v>27</v>
      </c>
      <c r="AL610" s="7">
        <f t="shared" ref="AL610" si="693">AJ610-AK610</f>
        <v>-5</v>
      </c>
      <c r="AM610" s="6">
        <v>28</v>
      </c>
      <c r="AN610" s="6">
        <v>44</v>
      </c>
      <c r="AO610" s="7">
        <f t="shared" ref="AO610" si="694">AM610-AN610</f>
        <v>-16</v>
      </c>
      <c r="AP610" s="6"/>
      <c r="AQ610" s="6"/>
      <c r="AS610" s="6">
        <v>23</v>
      </c>
      <c r="AT610" s="6">
        <v>32</v>
      </c>
      <c r="AU610" s="7">
        <f t="shared" ref="AU610" si="695">AS610-AT610</f>
        <v>-9</v>
      </c>
      <c r="AV610" s="4" t="s">
        <v>1824</v>
      </c>
      <c r="AW610" s="6">
        <v>20</v>
      </c>
      <c r="AX610" s="6">
        <v>23</v>
      </c>
      <c r="AY610" s="6"/>
      <c r="AZ610" s="6"/>
      <c r="BA610" s="6"/>
      <c r="BB610" s="6"/>
      <c r="BC610" s="4" t="s">
        <v>1035</v>
      </c>
      <c r="BD610" s="6"/>
      <c r="BE610" s="6"/>
      <c r="BF610" s="7"/>
      <c r="BG610" s="4"/>
      <c r="BJ610" s="50"/>
      <c r="BL610" s="7"/>
      <c r="BN610" s="50"/>
      <c r="BP610" s="50"/>
      <c r="BR610" s="50"/>
      <c r="BT610" s="50"/>
      <c r="BV610" s="50"/>
    </row>
    <row r="611" spans="1:74" x14ac:dyDescent="0.25">
      <c r="A611" s="3"/>
      <c r="B611" s="3" t="s">
        <v>294</v>
      </c>
      <c r="C611" s="9" t="s">
        <v>465</v>
      </c>
      <c r="D611" s="39">
        <v>46101</v>
      </c>
      <c r="E611" s="3">
        <v>25</v>
      </c>
      <c r="F611" s="3" t="s">
        <v>1198</v>
      </c>
      <c r="H611" s="6">
        <v>20</v>
      </c>
      <c r="I611" s="7">
        <v>-1</v>
      </c>
      <c r="J611" s="6">
        <v>19</v>
      </c>
      <c r="K611" s="7">
        <v>-1</v>
      </c>
      <c r="L611" s="6">
        <v>14</v>
      </c>
      <c r="M611" s="7">
        <v>2</v>
      </c>
      <c r="N611" s="6">
        <v>12</v>
      </c>
      <c r="O611" s="7">
        <v>-1</v>
      </c>
      <c r="P611" s="6">
        <v>27</v>
      </c>
      <c r="Q611" s="7">
        <v>-1</v>
      </c>
      <c r="R611" s="6"/>
      <c r="T611" s="6"/>
      <c r="V611" s="117">
        <f t="shared" si="688"/>
        <v>1</v>
      </c>
      <c r="W611" s="7">
        <v>0</v>
      </c>
      <c r="X611" s="8">
        <f t="shared" si="689"/>
        <v>8</v>
      </c>
      <c r="Y611" s="3" t="s">
        <v>842</v>
      </c>
      <c r="AA611" s="119" t="str">
        <f t="shared" si="690"/>
        <v>Reform</v>
      </c>
      <c r="AC611" s="6"/>
      <c r="AD611" s="6">
        <v>27</v>
      </c>
      <c r="AE611" s="6">
        <v>36</v>
      </c>
      <c r="AF611" s="7">
        <v>-8</v>
      </c>
      <c r="AG611" s="6">
        <v>20</v>
      </c>
      <c r="AH611" s="6">
        <v>62</v>
      </c>
      <c r="AI611" s="7">
        <f>AG611-AH611</f>
        <v>-42</v>
      </c>
      <c r="AJ611" s="6">
        <v>18</v>
      </c>
      <c r="AK611" s="6">
        <v>29</v>
      </c>
      <c r="AL611" s="7">
        <v>-11</v>
      </c>
      <c r="AM611" s="6">
        <v>30</v>
      </c>
      <c r="AN611" s="6">
        <v>44</v>
      </c>
      <c r="AO611" s="7">
        <v>-15</v>
      </c>
      <c r="AP611" s="6"/>
      <c r="AQ611" s="6"/>
      <c r="AS611" s="6">
        <v>19</v>
      </c>
      <c r="AT611" s="6">
        <v>34</v>
      </c>
      <c r="AU611" s="7">
        <v>-14</v>
      </c>
      <c r="AV611" s="4" t="s">
        <v>1211</v>
      </c>
      <c r="AW611" s="6">
        <v>15</v>
      </c>
      <c r="AX611" s="6">
        <v>16</v>
      </c>
      <c r="AY611" s="6">
        <v>6</v>
      </c>
      <c r="AZ611" s="6"/>
      <c r="BA611" s="6">
        <v>8</v>
      </c>
      <c r="BB611" s="6">
        <v>20</v>
      </c>
      <c r="BC611" s="4" t="s">
        <v>1303</v>
      </c>
      <c r="BD611" s="6"/>
      <c r="BE611" s="6"/>
      <c r="BF611" s="7"/>
      <c r="BG611" s="4"/>
      <c r="BJ611" s="50"/>
      <c r="BL611" s="7"/>
      <c r="BN611" s="50"/>
      <c r="BP611" s="50"/>
      <c r="BR611" s="50"/>
      <c r="BT611" s="50"/>
      <c r="BV611" s="50"/>
    </row>
    <row r="612" spans="1:74" x14ac:dyDescent="0.25">
      <c r="A612" s="3"/>
      <c r="B612" s="3" t="s">
        <v>294</v>
      </c>
      <c r="C612" s="9" t="s">
        <v>465</v>
      </c>
      <c r="D612" s="39">
        <v>46101</v>
      </c>
      <c r="E612" s="3">
        <v>27</v>
      </c>
      <c r="F612" s="3" t="s">
        <v>1239</v>
      </c>
      <c r="H612" s="6">
        <v>18</v>
      </c>
      <c r="I612" s="7">
        <v>-3</v>
      </c>
      <c r="J612" s="6">
        <v>15</v>
      </c>
      <c r="K612" s="7">
        <v>-3</v>
      </c>
      <c r="L612" s="6">
        <v>14</v>
      </c>
      <c r="M612" s="7">
        <v>-1</v>
      </c>
      <c r="N612" s="6">
        <v>20</v>
      </c>
      <c r="O612" s="7">
        <v>7</v>
      </c>
      <c r="P612" s="6">
        <v>25</v>
      </c>
      <c r="Q612" s="7">
        <v>-2</v>
      </c>
      <c r="R612" s="6"/>
      <c r="T612" s="6"/>
      <c r="V612" s="86">
        <f>H612-J612</f>
        <v>3</v>
      </c>
      <c r="W612" s="7">
        <v>0</v>
      </c>
      <c r="X612" s="8">
        <f t="shared" si="689"/>
        <v>10</v>
      </c>
      <c r="Y612" s="3" t="s">
        <v>842</v>
      </c>
      <c r="Z612" s="3" t="s">
        <v>1822</v>
      </c>
      <c r="AA612" s="119" t="str">
        <f t="shared" si="690"/>
        <v>Reform</v>
      </c>
      <c r="AC612" s="6"/>
      <c r="AD612" s="6"/>
      <c r="AE612" s="6"/>
      <c r="AG612" s="6"/>
      <c r="AH612" s="6"/>
      <c r="AJ612" s="6"/>
      <c r="AK612" s="6"/>
      <c r="AM612" s="6"/>
      <c r="AN612" s="6"/>
      <c r="AP612" s="6"/>
      <c r="AQ612" s="6"/>
      <c r="AS612" s="6"/>
      <c r="AT612" s="6"/>
      <c r="AV612" s="4"/>
      <c r="AW612" s="6"/>
      <c r="AX612" s="6"/>
      <c r="AY612" s="6"/>
      <c r="AZ612" s="6"/>
      <c r="BA612" s="6"/>
      <c r="BB612" s="6"/>
      <c r="BC612" s="4"/>
      <c r="BD612" s="6"/>
      <c r="BE612" s="6"/>
      <c r="BF612" s="7"/>
      <c r="BG612" s="4"/>
      <c r="BJ612" s="50"/>
      <c r="BL612" s="7"/>
      <c r="BN612" s="50"/>
      <c r="BP612" s="50"/>
      <c r="BR612" s="50"/>
      <c r="BT612" s="50"/>
      <c r="BV612" s="50"/>
    </row>
    <row r="613" spans="1:74" x14ac:dyDescent="0.25">
      <c r="A613" s="3"/>
      <c r="B613" s="3" t="s">
        <v>294</v>
      </c>
      <c r="C613" s="9" t="s">
        <v>481</v>
      </c>
      <c r="D613" s="39">
        <v>46101</v>
      </c>
      <c r="E613" s="3">
        <v>2</v>
      </c>
      <c r="F613" s="3" t="s">
        <v>1132</v>
      </c>
      <c r="H613" s="6"/>
      <c r="J613" s="6"/>
      <c r="L613" s="6"/>
      <c r="N613" s="6"/>
      <c r="P613" s="6"/>
      <c r="R613" s="6"/>
      <c r="T613" s="6"/>
      <c r="V613" s="6"/>
      <c r="Y613" s="3" t="s">
        <v>842</v>
      </c>
      <c r="AA613" s="119"/>
      <c r="AC613" s="6"/>
      <c r="AD613" s="6">
        <v>22</v>
      </c>
      <c r="AE613" s="6">
        <v>44</v>
      </c>
      <c r="AF613" s="7">
        <f>AD613-AE613</f>
        <v>-22</v>
      </c>
      <c r="AG613" s="6">
        <v>17</v>
      </c>
      <c r="AH613" s="6">
        <v>59</v>
      </c>
      <c r="AI613" s="7">
        <f>AG613-AH613</f>
        <v>-42</v>
      </c>
      <c r="AJ613" s="6">
        <v>21</v>
      </c>
      <c r="AK613" s="6">
        <v>35</v>
      </c>
      <c r="AL613" s="7">
        <f>AJ613-AK613</f>
        <v>-14</v>
      </c>
      <c r="AM613" s="6">
        <v>25</v>
      </c>
      <c r="AN613" s="6">
        <v>54</v>
      </c>
      <c r="AO613" s="7">
        <f>AM613-AN613</f>
        <v>-29</v>
      </c>
      <c r="AP613" s="6"/>
      <c r="AQ613" s="6"/>
      <c r="AS613" s="6">
        <v>23</v>
      </c>
      <c r="AT613" s="6">
        <v>37</v>
      </c>
      <c r="AU613" s="7">
        <f>AS613-AT613</f>
        <v>-14</v>
      </c>
      <c r="AV613" s="4" t="s">
        <v>1749</v>
      </c>
      <c r="AW613" s="6"/>
      <c r="AX613" s="6"/>
      <c r="AY613" s="6"/>
      <c r="AZ613" s="6"/>
      <c r="BA613" s="6"/>
      <c r="BB613" s="6"/>
      <c r="BC613" s="4"/>
      <c r="BD613" s="6"/>
      <c r="BE613" s="6"/>
      <c r="BF613" s="7"/>
      <c r="BG613" s="4"/>
      <c r="BJ613" s="50"/>
      <c r="BL613" s="7"/>
      <c r="BN613" s="50"/>
      <c r="BP613" s="50"/>
      <c r="BR613" s="50"/>
      <c r="BT613" s="50"/>
      <c r="BV613" s="50"/>
    </row>
    <row r="614" spans="1:74" x14ac:dyDescent="0.25">
      <c r="A614" s="3"/>
      <c r="B614" s="3" t="s">
        <v>294</v>
      </c>
      <c r="C614" s="52" t="s">
        <v>599</v>
      </c>
      <c r="D614" s="39">
        <v>46102</v>
      </c>
      <c r="E614" s="3">
        <v>24</v>
      </c>
      <c r="F614" s="3" t="s">
        <v>821</v>
      </c>
      <c r="H614" s="6"/>
      <c r="J614" s="6"/>
      <c r="L614" s="6"/>
      <c r="N614" s="6"/>
      <c r="P614" s="6"/>
      <c r="R614" s="6"/>
      <c r="T614" s="6"/>
      <c r="V614" s="6"/>
      <c r="Y614" s="3" t="s">
        <v>842</v>
      </c>
      <c r="AA614" s="119"/>
      <c r="AC614" s="6"/>
      <c r="AD614" s="6">
        <v>29</v>
      </c>
      <c r="AE614" s="6">
        <v>48</v>
      </c>
      <c r="AF614" s="7">
        <f t="shared" ref="AF614" si="696">AD614-AE614</f>
        <v>-19</v>
      </c>
      <c r="AG614" s="6">
        <v>21</v>
      </c>
      <c r="AH614" s="6">
        <v>70</v>
      </c>
      <c r="AI614" s="7">
        <f t="shared" ref="AI614" si="697">AG614-AH614</f>
        <v>-49</v>
      </c>
      <c r="AJ614" s="6">
        <v>26</v>
      </c>
      <c r="AK614" s="6">
        <v>36</v>
      </c>
      <c r="AL614" s="7">
        <f t="shared" ref="AL614" si="698">AJ614-AK614</f>
        <v>-10</v>
      </c>
      <c r="AM614" s="6"/>
      <c r="AN614" s="6"/>
      <c r="AP614" s="6"/>
      <c r="AQ614" s="6"/>
      <c r="AS614" s="6"/>
      <c r="AT614" s="6"/>
      <c r="AV614" s="4" t="s">
        <v>1037</v>
      </c>
      <c r="AW614" s="6"/>
      <c r="AX614" s="6"/>
      <c r="AY614" s="6"/>
      <c r="AZ614" s="6"/>
      <c r="BA614" s="6"/>
      <c r="BB614" s="6"/>
      <c r="BC614" s="4"/>
      <c r="BD614" s="6">
        <v>14</v>
      </c>
      <c r="BE614" s="6">
        <v>66</v>
      </c>
      <c r="BF614" s="7">
        <f>BD614-BE614</f>
        <v>-52</v>
      </c>
      <c r="BG614" s="4" t="s">
        <v>871</v>
      </c>
      <c r="BJ614" s="50"/>
      <c r="BL614" s="7"/>
      <c r="BN614" s="50"/>
      <c r="BP614" s="50"/>
      <c r="BR614" s="50"/>
      <c r="BT614" s="50"/>
      <c r="BV614" s="50"/>
    </row>
    <row r="615" spans="1:74" x14ac:dyDescent="0.25">
      <c r="A615" s="3"/>
      <c r="B615" s="3" t="s">
        <v>294</v>
      </c>
      <c r="C615" s="9" t="s">
        <v>675</v>
      </c>
      <c r="D615" s="39">
        <v>46103</v>
      </c>
      <c r="E615" s="3">
        <v>24</v>
      </c>
      <c r="F615" s="3" t="s">
        <v>821</v>
      </c>
      <c r="G615" s="2" t="s">
        <v>1119</v>
      </c>
      <c r="H615" s="6">
        <v>17</v>
      </c>
      <c r="I615" s="7">
        <v>0</v>
      </c>
      <c r="J615" s="6">
        <v>19</v>
      </c>
      <c r="K615" s="7">
        <v>2</v>
      </c>
      <c r="L615" s="6">
        <v>13</v>
      </c>
      <c r="M615" s="7">
        <v>-1</v>
      </c>
      <c r="N615" s="6">
        <v>18</v>
      </c>
      <c r="O615" s="7">
        <v>-1</v>
      </c>
      <c r="P615" s="6">
        <v>23</v>
      </c>
      <c r="Q615" s="7">
        <v>-2</v>
      </c>
      <c r="R615" s="6"/>
      <c r="T615" s="6"/>
      <c r="V615" s="117">
        <f t="shared" si="688"/>
        <v>-2</v>
      </c>
      <c r="W615" s="7">
        <v>-2</v>
      </c>
      <c r="X615" s="8">
        <f t="shared" si="689"/>
        <v>4</v>
      </c>
      <c r="Y615" s="3" t="s">
        <v>842</v>
      </c>
      <c r="AA615" s="119" t="str">
        <f t="shared" si="690"/>
        <v>Reform</v>
      </c>
      <c r="AC615" s="6"/>
      <c r="AD615" s="6"/>
      <c r="AE615" s="6"/>
      <c r="AG615" s="6"/>
      <c r="AH615" s="6"/>
      <c r="AJ615" s="6"/>
      <c r="AK615" s="6"/>
      <c r="AM615" s="6"/>
      <c r="AN615" s="6"/>
      <c r="AP615" s="6"/>
      <c r="AQ615" s="6"/>
      <c r="AS615" s="6"/>
      <c r="AT615" s="6"/>
      <c r="AW615" s="6"/>
      <c r="AX615" s="6"/>
      <c r="AY615" s="6"/>
      <c r="AZ615" s="6"/>
      <c r="BA615" s="6"/>
      <c r="BB615" s="6"/>
      <c r="BC615" s="4"/>
      <c r="BD615" s="6"/>
      <c r="BE615" s="6"/>
      <c r="BF615" s="7"/>
      <c r="BJ615" s="50"/>
      <c r="BL615" s="7"/>
      <c r="BN615" s="50"/>
      <c r="BP615" s="50"/>
      <c r="BR615" s="50"/>
      <c r="BT615" s="50"/>
      <c r="BV615" s="50"/>
    </row>
    <row r="616" spans="1:74" x14ac:dyDescent="0.25">
      <c r="A616" s="3"/>
      <c r="B616" s="3" t="s">
        <v>294</v>
      </c>
      <c r="C616" s="9" t="s">
        <v>565</v>
      </c>
      <c r="D616" s="39">
        <v>46106</v>
      </c>
      <c r="E616" s="3">
        <v>26</v>
      </c>
      <c r="F616" s="3" t="s">
        <v>1263</v>
      </c>
      <c r="G616" s="2" t="s">
        <v>1814</v>
      </c>
      <c r="H616" s="6">
        <v>16</v>
      </c>
      <c r="I616" s="7">
        <v>-1</v>
      </c>
      <c r="J616" s="6">
        <v>16</v>
      </c>
      <c r="K616" s="7">
        <v>0</v>
      </c>
      <c r="L616" s="6">
        <v>10</v>
      </c>
      <c r="M616" s="7">
        <v>0</v>
      </c>
      <c r="N616" s="6">
        <v>19</v>
      </c>
      <c r="O616" s="7">
        <v>-1</v>
      </c>
      <c r="P616" s="6">
        <v>25</v>
      </c>
      <c r="Q616" s="7">
        <v>1</v>
      </c>
      <c r="R616" s="6">
        <v>8</v>
      </c>
      <c r="S616" s="7">
        <v>1</v>
      </c>
      <c r="T616" s="6">
        <v>1</v>
      </c>
      <c r="U616" s="7">
        <v>0</v>
      </c>
      <c r="V616" s="117">
        <f t="shared" si="688"/>
        <v>0</v>
      </c>
      <c r="W616" s="7">
        <v>-1</v>
      </c>
      <c r="X616" s="8">
        <f t="shared" si="689"/>
        <v>9</v>
      </c>
      <c r="Y616" s="3" t="s">
        <v>842</v>
      </c>
      <c r="Z616" s="3" t="s">
        <v>1826</v>
      </c>
      <c r="AA616" s="119" t="str">
        <f t="shared" si="690"/>
        <v>Reform</v>
      </c>
      <c r="AV616" s="4"/>
      <c r="BD616" s="6"/>
      <c r="BE616" s="6"/>
    </row>
    <row r="617" spans="1:74" x14ac:dyDescent="0.25">
      <c r="B617" s="3" t="s">
        <v>294</v>
      </c>
      <c r="C617" s="9" t="s">
        <v>579</v>
      </c>
      <c r="D617" s="39">
        <v>46106</v>
      </c>
      <c r="E617" s="3">
        <v>27</v>
      </c>
      <c r="F617" s="3" t="s">
        <v>1019</v>
      </c>
      <c r="G617" s="2" t="s">
        <v>202</v>
      </c>
      <c r="H617" s="6">
        <v>18</v>
      </c>
      <c r="I617" s="7">
        <v>0</v>
      </c>
      <c r="J617" s="6">
        <v>19</v>
      </c>
      <c r="K617" s="7">
        <v>-1</v>
      </c>
      <c r="L617" s="6">
        <v>12</v>
      </c>
      <c r="M617" s="7">
        <v>0</v>
      </c>
      <c r="N617" s="6">
        <v>16</v>
      </c>
      <c r="O617" s="7">
        <v>2</v>
      </c>
      <c r="P617" s="6">
        <v>28</v>
      </c>
      <c r="Q617" s="7">
        <v>1</v>
      </c>
      <c r="R617" s="6"/>
      <c r="T617" s="6"/>
      <c r="V617" s="117">
        <f t="shared" si="688"/>
        <v>-1</v>
      </c>
      <c r="W617" s="7">
        <v>1</v>
      </c>
      <c r="X617" s="8">
        <f t="shared" si="689"/>
        <v>9</v>
      </c>
      <c r="Y617" s="3" t="s">
        <v>842</v>
      </c>
      <c r="AA617" s="119" t="str">
        <f t="shared" si="690"/>
        <v>Reform</v>
      </c>
      <c r="AD617" s="6">
        <v>24</v>
      </c>
      <c r="AE617" s="6">
        <v>31</v>
      </c>
      <c r="AF617" s="7">
        <v>-8</v>
      </c>
      <c r="AG617" s="6">
        <v>17</v>
      </c>
      <c r="AH617" s="6">
        <v>63</v>
      </c>
      <c r="AI617" s="7">
        <v>-45</v>
      </c>
      <c r="AJ617" s="6">
        <v>18</v>
      </c>
      <c r="AK617" s="6">
        <v>27</v>
      </c>
      <c r="AL617" s="7">
        <f>AJ617-AK617</f>
        <v>-9</v>
      </c>
      <c r="AM617" s="6">
        <v>28</v>
      </c>
      <c r="AN617" s="6">
        <v>44</v>
      </c>
      <c r="AO617" s="7">
        <v>-15</v>
      </c>
      <c r="AS617" s="6">
        <v>24</v>
      </c>
      <c r="AT617" s="6">
        <v>30</v>
      </c>
      <c r="AU617" s="7">
        <f>AS617-AT617</f>
        <v>-6</v>
      </c>
      <c r="AV617" s="4" t="s">
        <v>1087</v>
      </c>
      <c r="BD617" s="6"/>
      <c r="BE617" s="6"/>
    </row>
    <row r="618" spans="1:74" x14ac:dyDescent="0.25">
      <c r="B618" s="3" t="s">
        <v>294</v>
      </c>
      <c r="C618" s="52" t="s">
        <v>558</v>
      </c>
      <c r="D618" s="39">
        <v>46107</v>
      </c>
      <c r="E618" s="3">
        <v>28</v>
      </c>
      <c r="F618" s="3" t="s">
        <v>1263</v>
      </c>
      <c r="H618" s="6">
        <v>18</v>
      </c>
      <c r="I618" s="8">
        <v>1</v>
      </c>
      <c r="J618" s="6">
        <v>16</v>
      </c>
      <c r="K618" s="7">
        <v>0</v>
      </c>
      <c r="L618" s="6">
        <v>12</v>
      </c>
      <c r="M618" s="7">
        <v>1</v>
      </c>
      <c r="N618" s="6">
        <v>20</v>
      </c>
      <c r="O618" s="7">
        <v>1</v>
      </c>
      <c r="P618" s="6">
        <v>24</v>
      </c>
      <c r="Q618" s="7">
        <v>-1</v>
      </c>
      <c r="R618" s="6"/>
      <c r="T618" s="6"/>
      <c r="V618" s="117">
        <f t="shared" ref="V618" si="699">H618-J618</f>
        <v>2</v>
      </c>
      <c r="W618" s="7">
        <v>1</v>
      </c>
      <c r="X618" s="8">
        <f t="shared" ref="X618:X623" si="700">P618-J618</f>
        <v>8</v>
      </c>
      <c r="Y618" s="3" t="s">
        <v>842</v>
      </c>
      <c r="AA618" s="119" t="str">
        <f t="shared" si="690"/>
        <v>Reform</v>
      </c>
      <c r="AS618" s="6"/>
      <c r="AT618" s="6"/>
      <c r="BD618" s="6"/>
      <c r="BE618" s="6"/>
    </row>
    <row r="619" spans="1:74" x14ac:dyDescent="0.25">
      <c r="B619" s="3" t="s">
        <v>294</v>
      </c>
      <c r="C619" s="52" t="s">
        <v>679</v>
      </c>
      <c r="D619" s="39">
        <v>46107</v>
      </c>
      <c r="E619" s="3">
        <v>5</v>
      </c>
      <c r="F619" s="3" t="s">
        <v>976</v>
      </c>
      <c r="G619" s="2" t="s">
        <v>124</v>
      </c>
      <c r="H619" s="6">
        <v>21</v>
      </c>
      <c r="I619" s="8">
        <v>1</v>
      </c>
      <c r="J619" s="6">
        <v>17</v>
      </c>
      <c r="K619" s="7">
        <v>0</v>
      </c>
      <c r="L619" s="6">
        <v>9</v>
      </c>
      <c r="M619" s="7">
        <v>-2</v>
      </c>
      <c r="N619" s="6">
        <v>21</v>
      </c>
      <c r="O619" s="7">
        <v>1</v>
      </c>
      <c r="P619" s="6">
        <v>21</v>
      </c>
      <c r="Q619" s="7">
        <v>-2</v>
      </c>
      <c r="R619" s="6"/>
      <c r="T619" s="6"/>
      <c r="V619" s="86">
        <f>H619-J619</f>
        <v>4</v>
      </c>
      <c r="W619" s="7">
        <v>0</v>
      </c>
      <c r="X619" s="8">
        <f t="shared" si="700"/>
        <v>4</v>
      </c>
      <c r="Y619" s="3" t="s">
        <v>842</v>
      </c>
      <c r="Z619" s="3" t="s">
        <v>1213</v>
      </c>
      <c r="AA619" s="119" t="str">
        <f t="shared" si="690"/>
        <v/>
      </c>
      <c r="AS619" s="6"/>
      <c r="AT619" s="6"/>
      <c r="AW619" s="6">
        <v>16</v>
      </c>
      <c r="AX619" s="6">
        <v>34</v>
      </c>
      <c r="AY619" s="6"/>
      <c r="AZ619" s="6"/>
      <c r="BA619" s="6"/>
      <c r="BB619" s="6">
        <v>20</v>
      </c>
      <c r="BC619" s="4" t="s">
        <v>876</v>
      </c>
      <c r="BD619" s="6"/>
      <c r="BE619" s="6"/>
    </row>
    <row r="620" spans="1:74" x14ac:dyDescent="0.25">
      <c r="B620" t="s">
        <v>294</v>
      </c>
      <c r="C620" s="52" t="s">
        <v>466</v>
      </c>
      <c r="D620" s="39">
        <v>46108</v>
      </c>
      <c r="E620" s="3">
        <v>7</v>
      </c>
      <c r="F620" s="3" t="s">
        <v>1807</v>
      </c>
      <c r="H620" s="6">
        <v>19</v>
      </c>
      <c r="I620" s="8">
        <v>-1</v>
      </c>
      <c r="J620" s="6">
        <v>20</v>
      </c>
      <c r="K620" s="7">
        <v>-1</v>
      </c>
      <c r="L620" s="6">
        <v>12</v>
      </c>
      <c r="M620" s="7">
        <v>0</v>
      </c>
      <c r="N620" s="6">
        <v>15</v>
      </c>
      <c r="O620" s="7">
        <v>3</v>
      </c>
      <c r="P620" s="6">
        <v>27</v>
      </c>
      <c r="Q620" s="7">
        <v>-1</v>
      </c>
      <c r="R620" s="6"/>
      <c r="T620" s="6"/>
      <c r="V620" s="117">
        <f t="shared" ref="V620" si="701">H620-J620</f>
        <v>-1</v>
      </c>
      <c r="W620" s="7">
        <v>0</v>
      </c>
      <c r="X620" s="8">
        <f t="shared" si="700"/>
        <v>7</v>
      </c>
      <c r="Y620" s="3" t="s">
        <v>842</v>
      </c>
      <c r="AA620" s="119" t="str">
        <f t="shared" si="690"/>
        <v>Reform</v>
      </c>
      <c r="AS620" s="6"/>
      <c r="AT620" s="6"/>
      <c r="AW620" s="6"/>
      <c r="AX620" s="6"/>
      <c r="AY620" s="6"/>
      <c r="AZ620" s="6"/>
      <c r="BA620" s="6"/>
      <c r="BB620" s="6"/>
      <c r="BC620" s="4"/>
      <c r="BD620" s="6"/>
      <c r="BE620" s="6"/>
    </row>
    <row r="621" spans="1:74" x14ac:dyDescent="0.25">
      <c r="B621" s="3" t="s">
        <v>294</v>
      </c>
      <c r="C621" s="52" t="s">
        <v>677</v>
      </c>
      <c r="D621" s="39">
        <v>46109</v>
      </c>
      <c r="E621" s="3"/>
      <c r="F621" s="3" t="s">
        <v>821</v>
      </c>
      <c r="H621" s="6"/>
      <c r="J621" s="6"/>
      <c r="L621" s="6"/>
      <c r="N621" s="6"/>
      <c r="P621" s="6"/>
      <c r="R621" s="6"/>
      <c r="T621" s="6"/>
      <c r="V621" s="6"/>
      <c r="Y621" s="3" t="s">
        <v>842</v>
      </c>
      <c r="AA621" s="119"/>
      <c r="AS621" s="6"/>
      <c r="AT621" s="6"/>
      <c r="AW621" s="6"/>
      <c r="AX621" s="6"/>
      <c r="AY621" s="6"/>
      <c r="AZ621" s="6"/>
      <c r="BA621" s="6"/>
      <c r="BB621" s="6"/>
      <c r="BD621" s="6">
        <v>16</v>
      </c>
      <c r="BE621" s="6">
        <v>64</v>
      </c>
      <c r="BF621" s="7">
        <f>BD621-BE621</f>
        <v>-48</v>
      </c>
      <c r="BG621" s="4" t="s">
        <v>871</v>
      </c>
    </row>
    <row r="622" spans="1:74" x14ac:dyDescent="0.25">
      <c r="B622" s="3" t="s">
        <v>294</v>
      </c>
      <c r="C622" s="52" t="s">
        <v>677</v>
      </c>
      <c r="D622" s="39">
        <v>46109</v>
      </c>
      <c r="E622" s="3">
        <v>1</v>
      </c>
      <c r="F622" s="3" t="s">
        <v>1198</v>
      </c>
      <c r="H622" s="6">
        <v>21</v>
      </c>
      <c r="I622" s="8">
        <v>1</v>
      </c>
      <c r="J622" s="6">
        <v>19</v>
      </c>
      <c r="K622" s="7">
        <v>0</v>
      </c>
      <c r="L622" s="6">
        <v>11</v>
      </c>
      <c r="M622" s="7">
        <v>-3</v>
      </c>
      <c r="N622" s="6">
        <v>12</v>
      </c>
      <c r="O622" s="7">
        <v>0</v>
      </c>
      <c r="P622" s="6">
        <v>30</v>
      </c>
      <c r="Q622" s="7">
        <v>3</v>
      </c>
      <c r="R622" s="6"/>
      <c r="T622" s="6"/>
      <c r="V622" s="117">
        <f t="shared" si="688"/>
        <v>2</v>
      </c>
      <c r="W622" s="7">
        <v>1</v>
      </c>
      <c r="X622" s="8">
        <f t="shared" si="700"/>
        <v>11</v>
      </c>
      <c r="Y622" s="3" t="s">
        <v>842</v>
      </c>
      <c r="AA622" s="119" t="str">
        <f t="shared" si="690"/>
        <v>Reform</v>
      </c>
      <c r="AD622" s="6">
        <v>25</v>
      </c>
      <c r="AE622" s="6">
        <v>34</v>
      </c>
      <c r="AF622" s="7">
        <f>AD622-AE622</f>
        <v>-9</v>
      </c>
      <c r="AG622" s="6">
        <v>19</v>
      </c>
      <c r="AH622" s="6">
        <v>61</v>
      </c>
      <c r="AI622" s="7">
        <f>AG622-AH622</f>
        <v>-42</v>
      </c>
      <c r="AJ622" s="6">
        <v>18</v>
      </c>
      <c r="AK622" s="6">
        <v>29</v>
      </c>
      <c r="AL622" s="7">
        <f>AJ622-AK622</f>
        <v>-11</v>
      </c>
      <c r="AM622" s="6">
        <v>29</v>
      </c>
      <c r="AN622" s="6">
        <v>46</v>
      </c>
      <c r="AO622" s="7">
        <v>-16</v>
      </c>
      <c r="AS622" s="6">
        <v>16</v>
      </c>
      <c r="AT622" s="6">
        <v>32</v>
      </c>
      <c r="AU622" s="7">
        <f>AS622-AT622</f>
        <v>-16</v>
      </c>
      <c r="AV622" s="4" t="s">
        <v>1211</v>
      </c>
      <c r="AW622" s="6">
        <v>14</v>
      </c>
      <c r="AX622" s="6">
        <v>16</v>
      </c>
      <c r="AY622" s="6">
        <v>6</v>
      </c>
      <c r="AZ622" s="6"/>
      <c r="BA622" s="6">
        <v>7</v>
      </c>
      <c r="BB622" s="6">
        <v>22</v>
      </c>
      <c r="BC622" s="4" t="s">
        <v>1303</v>
      </c>
      <c r="BD622" s="6"/>
      <c r="BE622" s="6"/>
    </row>
    <row r="623" spans="1:74" x14ac:dyDescent="0.25">
      <c r="B623" s="3" t="s">
        <v>294</v>
      </c>
      <c r="C623" s="52" t="s">
        <v>603</v>
      </c>
      <c r="D623" s="39">
        <v>46110</v>
      </c>
      <c r="E623" s="3">
        <v>31</v>
      </c>
      <c r="F623" s="3" t="s">
        <v>821</v>
      </c>
      <c r="G623" s="2" t="s">
        <v>1119</v>
      </c>
      <c r="H623" s="6">
        <v>19</v>
      </c>
      <c r="I623" s="8">
        <v>2</v>
      </c>
      <c r="J623" s="6">
        <v>18</v>
      </c>
      <c r="K623" s="7">
        <v>-1</v>
      </c>
      <c r="L623" s="6">
        <v>12</v>
      </c>
      <c r="M623" s="7">
        <v>-1</v>
      </c>
      <c r="N623" s="6">
        <v>19</v>
      </c>
      <c r="O623" s="7">
        <v>1</v>
      </c>
      <c r="P623" s="6">
        <v>23</v>
      </c>
      <c r="Q623" s="7">
        <v>0</v>
      </c>
      <c r="R623" s="6"/>
      <c r="T623" s="6"/>
      <c r="V623" s="117">
        <f t="shared" si="688"/>
        <v>1</v>
      </c>
      <c r="W623" s="7">
        <v>3</v>
      </c>
      <c r="X623" s="8">
        <f t="shared" si="700"/>
        <v>5</v>
      </c>
      <c r="Y623" s="3" t="s">
        <v>842</v>
      </c>
      <c r="AA623" s="119" t="str">
        <f t="shared" si="690"/>
        <v>Reform</v>
      </c>
      <c r="AS623" s="6"/>
      <c r="AT623" s="6"/>
      <c r="AW623" s="6"/>
      <c r="AX623" s="6"/>
      <c r="AY623" s="6"/>
      <c r="AZ623" s="6"/>
      <c r="BA623" s="6"/>
      <c r="BB623" s="6"/>
      <c r="BD623" s="6"/>
      <c r="BE623" s="6"/>
    </row>
    <row r="624" spans="1:74" x14ac:dyDescent="0.25">
      <c r="B624" s="3" t="s">
        <v>269</v>
      </c>
      <c r="C624" s="9" t="s">
        <v>339</v>
      </c>
      <c r="D624" s="39">
        <v>46113</v>
      </c>
      <c r="E624" s="3">
        <v>2</v>
      </c>
      <c r="F624" s="3" t="s">
        <v>1263</v>
      </c>
      <c r="H624" s="6">
        <v>18</v>
      </c>
      <c r="I624" s="7">
        <v>0</v>
      </c>
      <c r="J624" s="6">
        <v>15</v>
      </c>
      <c r="K624" s="7">
        <v>-1</v>
      </c>
      <c r="L624" s="6">
        <v>10</v>
      </c>
      <c r="M624" s="7">
        <v>-2</v>
      </c>
      <c r="N624" s="6">
        <v>20</v>
      </c>
      <c r="O624" s="7">
        <v>0</v>
      </c>
      <c r="P624" s="6">
        <v>26</v>
      </c>
      <c r="Q624" s="7">
        <v>2</v>
      </c>
      <c r="R624" s="6"/>
      <c r="T624" s="6"/>
      <c r="V624" s="117">
        <f t="shared" si="688"/>
        <v>3</v>
      </c>
      <c r="W624" s="7">
        <v>1</v>
      </c>
      <c r="X624" s="8">
        <f t="shared" ref="X624:X625" si="702">P624-J624</f>
        <v>11</v>
      </c>
      <c r="Y624" s="3" t="s">
        <v>842</v>
      </c>
      <c r="AA624" s="119" t="str">
        <f t="shared" si="690"/>
        <v>Reform</v>
      </c>
      <c r="AS624" s="6"/>
      <c r="AT624" s="6"/>
      <c r="AW624" s="6"/>
      <c r="AX624" s="6"/>
      <c r="AY624" s="6"/>
      <c r="AZ624" s="6"/>
      <c r="BA624" s="6"/>
      <c r="BB624" s="6"/>
      <c r="BD624" s="6"/>
      <c r="BE624" s="6"/>
    </row>
    <row r="625" spans="1:59" x14ac:dyDescent="0.25">
      <c r="B625" s="3" t="s">
        <v>269</v>
      </c>
      <c r="C625" s="9" t="s">
        <v>399</v>
      </c>
      <c r="D625" s="39">
        <v>46114</v>
      </c>
      <c r="E625" s="3">
        <v>8</v>
      </c>
      <c r="F625" s="3" t="s">
        <v>1198</v>
      </c>
      <c r="H625" s="6">
        <v>19</v>
      </c>
      <c r="I625" s="7">
        <v>-2</v>
      </c>
      <c r="J625" s="6">
        <v>20</v>
      </c>
      <c r="K625" s="7">
        <v>1</v>
      </c>
      <c r="L625" s="6">
        <v>12</v>
      </c>
      <c r="M625" s="7">
        <v>1</v>
      </c>
      <c r="N625" s="6">
        <v>12</v>
      </c>
      <c r="O625" s="7">
        <v>0</v>
      </c>
      <c r="P625" s="6">
        <v>30</v>
      </c>
      <c r="Q625" s="7">
        <v>0</v>
      </c>
      <c r="R625" s="6"/>
      <c r="T625" s="6"/>
      <c r="V625" s="117">
        <f t="shared" ref="V625" si="703">H625-J625</f>
        <v>-1</v>
      </c>
      <c r="W625" s="7">
        <v>-3</v>
      </c>
      <c r="X625" s="8">
        <f t="shared" si="702"/>
        <v>10</v>
      </c>
      <c r="Y625" s="3" t="s">
        <v>842</v>
      </c>
      <c r="AA625" s="119" t="str">
        <f t="shared" si="690"/>
        <v>Reform</v>
      </c>
      <c r="AD625" s="6">
        <v>24</v>
      </c>
      <c r="AE625" s="6">
        <v>34</v>
      </c>
      <c r="AF625" s="7">
        <f>AD625-AE625</f>
        <v>-10</v>
      </c>
      <c r="AG625" s="6">
        <v>19</v>
      </c>
      <c r="AH625" s="6">
        <v>61</v>
      </c>
      <c r="AI625" s="7">
        <f>AG625-AH625</f>
        <v>-42</v>
      </c>
      <c r="AJ625" s="6">
        <v>18</v>
      </c>
      <c r="AK625" s="6">
        <v>29</v>
      </c>
      <c r="AL625" s="7">
        <f>AJ625-AK625</f>
        <v>-11</v>
      </c>
      <c r="AM625" s="6">
        <v>30</v>
      </c>
      <c r="AN625" s="6">
        <v>44</v>
      </c>
      <c r="AO625" s="7">
        <f>AM625-AN625</f>
        <v>-14</v>
      </c>
      <c r="AS625" s="6">
        <v>16</v>
      </c>
      <c r="AT625" s="6">
        <v>32</v>
      </c>
      <c r="AU625" s="7">
        <v>-15</v>
      </c>
      <c r="AV625" s="4" t="s">
        <v>1211</v>
      </c>
      <c r="AW625" s="6">
        <v>14</v>
      </c>
      <c r="AX625" s="6">
        <v>16</v>
      </c>
      <c r="AY625" s="6">
        <v>6</v>
      </c>
      <c r="AZ625" s="6"/>
      <c r="BA625" s="6">
        <v>6</v>
      </c>
      <c r="BB625" s="6">
        <v>20</v>
      </c>
      <c r="BC625" s="4" t="s">
        <v>1303</v>
      </c>
      <c r="BD625" s="6"/>
      <c r="BE625" s="6"/>
    </row>
    <row r="626" spans="1:59" x14ac:dyDescent="0.25">
      <c r="B626" s="3" t="s">
        <v>269</v>
      </c>
      <c r="C626" s="9" t="s">
        <v>591</v>
      </c>
      <c r="D626" s="39">
        <v>46116</v>
      </c>
      <c r="E626" s="3">
        <v>7</v>
      </c>
      <c r="F626" s="3" t="s">
        <v>821</v>
      </c>
      <c r="H626" s="6"/>
      <c r="J626" s="6"/>
      <c r="L626" s="6"/>
      <c r="N626" s="6"/>
      <c r="P626" s="6"/>
      <c r="R626" s="6"/>
      <c r="T626" s="6"/>
      <c r="V626" s="6"/>
      <c r="Y626" s="3" t="s">
        <v>842</v>
      </c>
      <c r="AA626" s="119"/>
      <c r="AS626" s="6"/>
      <c r="AT626" s="6"/>
      <c r="AW626" s="6"/>
      <c r="AX626" s="6"/>
      <c r="AY626" s="6"/>
      <c r="AZ626" s="6"/>
      <c r="BA626" s="6"/>
      <c r="BB626" s="6"/>
      <c r="BD626" s="6">
        <v>16</v>
      </c>
      <c r="BE626" s="6">
        <v>63</v>
      </c>
      <c r="BF626" s="7">
        <f>BD626-BE626</f>
        <v>-47</v>
      </c>
      <c r="BG626" s="4" t="s">
        <v>871</v>
      </c>
    </row>
    <row r="627" spans="1:59" x14ac:dyDescent="0.25">
      <c r="B627" s="3" t="s">
        <v>269</v>
      </c>
      <c r="C627" s="9" t="s">
        <v>593</v>
      </c>
      <c r="D627" s="39">
        <v>46118</v>
      </c>
      <c r="E627" s="3">
        <v>8</v>
      </c>
      <c r="F627" s="3" t="s">
        <v>821</v>
      </c>
      <c r="G627" s="2" t="s">
        <v>1119</v>
      </c>
      <c r="H627" s="6">
        <v>19</v>
      </c>
      <c r="I627" s="7">
        <v>0</v>
      </c>
      <c r="J627" s="6">
        <v>16</v>
      </c>
      <c r="K627" s="7">
        <v>-2</v>
      </c>
      <c r="L627" s="6">
        <v>13</v>
      </c>
      <c r="M627" s="7">
        <v>1</v>
      </c>
      <c r="N627" s="6">
        <v>16</v>
      </c>
      <c r="O627" s="7">
        <v>-3</v>
      </c>
      <c r="P627" s="6">
        <v>24</v>
      </c>
      <c r="Q627" s="7">
        <v>1</v>
      </c>
      <c r="R627" s="6">
        <v>4</v>
      </c>
      <c r="T627" s="6">
        <v>1</v>
      </c>
      <c r="V627" s="117">
        <f t="shared" ref="V627:V628" si="704">H627-J627</f>
        <v>3</v>
      </c>
      <c r="W627" s="7">
        <v>2</v>
      </c>
      <c r="X627" s="8">
        <f t="shared" ref="X627:X628" si="705">P627-J627</f>
        <v>8</v>
      </c>
      <c r="Y627" s="3" t="s">
        <v>842</v>
      </c>
      <c r="Z627" s="3" t="s">
        <v>1827</v>
      </c>
      <c r="AA627" s="119" t="str">
        <f t="shared" ref="AA627:AA628" si="706">IF((H627=MAX(H627,J627,L627,N627,P627))+(J627=MAX(H627,J627,L627,N627,P627))+(L627=MAX(H627,J627,L627,N627,P627))+(N627=MAX(H627,J627,L627,N627,P627))+(P627=MAX(H627,J627,L627,N627,P627))&gt;1,"",IF(H627=MAX(H627,J627,L627,N627,P627),H$1,IF(J627=MAX(H627,J627,L627,N627,P627),J$1,IF(L627=MAX(H627,J627,L627,N627,P627),L$1,IF(N627=MAX(H627,J627,L627,N627,P627),N$1,P$1)))))</f>
        <v>Reform</v>
      </c>
      <c r="AS627" s="6"/>
      <c r="AT627" s="6"/>
      <c r="AW627" s="6"/>
      <c r="AX627" s="6"/>
      <c r="AY627" s="6"/>
      <c r="AZ627" s="6"/>
      <c r="BA627" s="6"/>
      <c r="BB627" s="6"/>
      <c r="BD627" s="6"/>
      <c r="BE627" s="6"/>
      <c r="BF627" s="7"/>
      <c r="BG627" s="4"/>
    </row>
    <row r="628" spans="1:59" x14ac:dyDescent="0.25">
      <c r="B628" s="3" t="s">
        <v>269</v>
      </c>
      <c r="C628" s="9" t="s">
        <v>377</v>
      </c>
      <c r="D628" s="39">
        <v>46120</v>
      </c>
      <c r="E628" s="3">
        <v>9</v>
      </c>
      <c r="F628" s="3" t="s">
        <v>1263</v>
      </c>
      <c r="H628" s="6">
        <v>17</v>
      </c>
      <c r="I628" s="7">
        <v>-1</v>
      </c>
      <c r="J628" s="6">
        <v>16</v>
      </c>
      <c r="K628" s="7">
        <v>1</v>
      </c>
      <c r="L628" s="6">
        <v>11</v>
      </c>
      <c r="M628" s="7">
        <v>1</v>
      </c>
      <c r="N628" s="6">
        <v>20</v>
      </c>
      <c r="O628" s="7">
        <v>0</v>
      </c>
      <c r="P628" s="6">
        <v>25</v>
      </c>
      <c r="Q628" s="7">
        <v>-1</v>
      </c>
      <c r="R628" s="6"/>
      <c r="T628" s="6"/>
      <c r="V628" s="117">
        <f t="shared" si="704"/>
        <v>1</v>
      </c>
      <c r="W628" s="7">
        <v>-2</v>
      </c>
      <c r="X628" s="8">
        <f t="shared" si="705"/>
        <v>9</v>
      </c>
      <c r="Y628" s="3" t="s">
        <v>842</v>
      </c>
      <c r="AA628" s="119" t="str">
        <f t="shared" si="706"/>
        <v>Reform</v>
      </c>
      <c r="AS628" s="6"/>
      <c r="AT628" s="6"/>
      <c r="AW628" s="6"/>
      <c r="AX628" s="6"/>
      <c r="AY628" s="6"/>
      <c r="AZ628" s="6"/>
      <c r="BA628" s="6"/>
      <c r="BB628" s="6"/>
      <c r="BD628" s="6"/>
      <c r="BE628" s="6"/>
      <c r="BF628" s="7"/>
      <c r="BG628" s="4"/>
    </row>
    <row r="629" spans="1:59" x14ac:dyDescent="0.25">
      <c r="A629" s="3"/>
      <c r="H629" s="6"/>
      <c r="J629" s="6"/>
      <c r="L629" s="6"/>
      <c r="N629" s="6"/>
      <c r="P629" s="6"/>
      <c r="R629" s="6"/>
      <c r="T629" s="6"/>
      <c r="AS629" s="6"/>
      <c r="AT629" s="6"/>
      <c r="AW629" s="6"/>
      <c r="AX629" s="6"/>
      <c r="AY629" s="6"/>
      <c r="AZ629" s="6"/>
      <c r="BA629" s="6"/>
      <c r="BB629" s="6"/>
      <c r="BD629" s="6"/>
      <c r="BE629" s="6"/>
    </row>
    <row r="630" spans="1:59" x14ac:dyDescent="0.25">
      <c r="H630" s="6"/>
      <c r="J630" s="6"/>
      <c r="L630" s="6"/>
      <c r="N630" s="6"/>
      <c r="P630" s="6"/>
      <c r="R630" s="6"/>
      <c r="T630" s="6"/>
      <c r="AS630" s="6"/>
      <c r="AT630" s="6"/>
      <c r="AW630" s="6"/>
      <c r="AX630" s="6"/>
      <c r="AY630" s="6"/>
      <c r="AZ630" s="6"/>
      <c r="BA630" s="6"/>
      <c r="BB630" s="6"/>
      <c r="BD630" s="6"/>
      <c r="BE630" s="6"/>
    </row>
    <row r="631" spans="1:59" x14ac:dyDescent="0.25">
      <c r="H631" s="6"/>
      <c r="J631" s="6"/>
      <c r="L631" s="6"/>
      <c r="N631" s="6"/>
      <c r="P631" s="6"/>
      <c r="R631" s="6"/>
      <c r="T631" s="6"/>
      <c r="AS631" s="6"/>
      <c r="AT631" s="6"/>
      <c r="AW631" s="6"/>
      <c r="AX631" s="6"/>
      <c r="AY631" s="6"/>
      <c r="AZ631" s="6"/>
      <c r="BA631" s="6"/>
      <c r="BB631" s="6"/>
      <c r="BD631" s="6"/>
      <c r="BE631" s="6"/>
    </row>
    <row r="632" spans="1:59" x14ac:dyDescent="0.25">
      <c r="H632" s="6"/>
      <c r="J632" s="6"/>
      <c r="L632" s="6"/>
      <c r="N632" s="6"/>
      <c r="P632" s="6"/>
      <c r="R632" s="6"/>
      <c r="T632" s="6"/>
      <c r="AS632" s="6"/>
      <c r="AT632" s="6"/>
      <c r="AW632" s="6"/>
      <c r="AX632" s="6"/>
      <c r="AY632" s="6"/>
      <c r="AZ632" s="6"/>
      <c r="BA632" s="6"/>
      <c r="BB632" s="6"/>
      <c r="BD632" s="6"/>
      <c r="BE632" s="6"/>
    </row>
    <row r="633" spans="1:59" x14ac:dyDescent="0.25">
      <c r="H633" s="6"/>
      <c r="J633" s="6"/>
      <c r="L633" s="6"/>
      <c r="N633" s="6"/>
      <c r="P633" s="6"/>
      <c r="R633" s="6"/>
      <c r="T633" s="6"/>
      <c r="AS633" s="6"/>
      <c r="AT633" s="6"/>
      <c r="AW633" s="6"/>
      <c r="AX633" s="6"/>
      <c r="AY633" s="6"/>
      <c r="AZ633" s="6"/>
      <c r="BA633" s="6"/>
      <c r="BB633" s="6"/>
      <c r="BD633" s="6"/>
      <c r="BE633" s="6"/>
    </row>
    <row r="634" spans="1:59" x14ac:dyDescent="0.25">
      <c r="H634" s="6"/>
      <c r="J634" s="6"/>
      <c r="L634" s="6"/>
      <c r="N634" s="6"/>
      <c r="P634" s="6"/>
      <c r="R634" s="6"/>
      <c r="T634" s="6"/>
      <c r="AS634" s="6"/>
      <c r="AT634" s="6"/>
      <c r="AW634" s="6"/>
      <c r="AX634" s="6"/>
      <c r="AY634" s="6"/>
      <c r="AZ634" s="6"/>
      <c r="BA634" s="6"/>
      <c r="BB634" s="6"/>
      <c r="BD634" s="6"/>
      <c r="BE634" s="6"/>
    </row>
    <row r="635" spans="1:59" x14ac:dyDescent="0.25">
      <c r="H635" s="6"/>
      <c r="J635" s="6"/>
      <c r="L635" s="6"/>
      <c r="N635" s="6"/>
      <c r="P635" s="6"/>
      <c r="R635" s="6"/>
      <c r="T635" s="6"/>
      <c r="AS635" s="6"/>
      <c r="AT635" s="6"/>
      <c r="AW635" s="6"/>
      <c r="AX635" s="6"/>
      <c r="AY635" s="6"/>
      <c r="AZ635" s="6"/>
      <c r="BA635" s="6"/>
      <c r="BB635" s="6"/>
      <c r="BD635" s="6"/>
      <c r="BE635" s="6"/>
    </row>
    <row r="636" spans="1:59" x14ac:dyDescent="0.25">
      <c r="H636" s="6"/>
      <c r="J636" s="6"/>
      <c r="L636" s="6"/>
      <c r="N636" s="6"/>
      <c r="P636" s="6"/>
      <c r="R636" s="6"/>
      <c r="T636" s="6"/>
      <c r="AS636" s="6"/>
      <c r="AT636" s="6"/>
      <c r="AW636" s="6"/>
      <c r="AX636" s="6"/>
      <c r="AY636" s="6"/>
      <c r="AZ636" s="6"/>
      <c r="BA636" s="6"/>
      <c r="BB636" s="6"/>
      <c r="BD636" s="6"/>
      <c r="BE636" s="6"/>
    </row>
    <row r="637" spans="1:59" x14ac:dyDescent="0.25">
      <c r="H637" s="6"/>
      <c r="J637" s="6"/>
      <c r="L637" s="6"/>
      <c r="N637" s="6"/>
      <c r="P637" s="6"/>
      <c r="R637" s="6"/>
      <c r="T637" s="6"/>
      <c r="AS637" s="6"/>
      <c r="AT637" s="6"/>
      <c r="AW637" s="6"/>
      <c r="AX637" s="6"/>
      <c r="AY637" s="6"/>
      <c r="AZ637" s="6"/>
      <c r="BA637" s="6"/>
      <c r="BB637" s="6"/>
      <c r="BD637" s="6"/>
      <c r="BE637" s="6"/>
    </row>
    <row r="638" spans="1:59" x14ac:dyDescent="0.25">
      <c r="H638" s="6"/>
      <c r="J638" s="6"/>
      <c r="L638" s="6"/>
      <c r="N638" s="6"/>
      <c r="P638" s="6"/>
      <c r="R638" s="6"/>
      <c r="T638" s="6"/>
      <c r="AS638" s="6"/>
      <c r="AT638" s="6"/>
      <c r="AW638" s="6"/>
      <c r="AX638" s="6"/>
      <c r="AY638" s="6"/>
      <c r="AZ638" s="6"/>
      <c r="BA638" s="6"/>
      <c r="BB638" s="6"/>
      <c r="BD638" s="6"/>
      <c r="BE638" s="6"/>
    </row>
    <row r="639" spans="1:59" x14ac:dyDescent="0.25">
      <c r="H639" s="6"/>
      <c r="J639" s="6"/>
      <c r="L639" s="6"/>
      <c r="N639" s="6"/>
      <c r="P639" s="6"/>
      <c r="R639" s="6"/>
      <c r="T639" s="6"/>
      <c r="AS639" s="6"/>
      <c r="AT639" s="6"/>
      <c r="AW639" s="6"/>
      <c r="AX639" s="6"/>
      <c r="AY639" s="6"/>
      <c r="AZ639" s="6"/>
      <c r="BA639" s="6"/>
      <c r="BB639" s="6"/>
      <c r="BD639" s="6"/>
      <c r="BE639" s="6"/>
    </row>
    <row r="640" spans="1:59" x14ac:dyDescent="0.25">
      <c r="H640" s="6"/>
      <c r="J640" s="6"/>
      <c r="L640" s="6"/>
      <c r="N640" s="6"/>
      <c r="P640" s="6"/>
      <c r="R640" s="6"/>
      <c r="T640" s="6"/>
      <c r="AS640" s="6"/>
      <c r="AT640" s="6"/>
      <c r="AW640" s="6"/>
      <c r="AX640" s="6"/>
      <c r="AY640" s="6"/>
      <c r="AZ640" s="6"/>
      <c r="BA640" s="6"/>
      <c r="BB640" s="6"/>
      <c r="BD640" s="6"/>
      <c r="BE640" s="6"/>
    </row>
    <row r="641" spans="8:57" x14ac:dyDescent="0.25">
      <c r="H641" s="6"/>
      <c r="J641" s="6"/>
      <c r="L641" s="6"/>
      <c r="N641" s="6"/>
      <c r="P641" s="6"/>
      <c r="R641" s="6"/>
      <c r="T641" s="6"/>
      <c r="AS641" s="6"/>
      <c r="AT641" s="6"/>
      <c r="AW641" s="6"/>
      <c r="AX641" s="6"/>
      <c r="AY641" s="6"/>
      <c r="AZ641" s="6"/>
      <c r="BA641" s="6"/>
      <c r="BB641" s="6"/>
      <c r="BD641" s="6"/>
      <c r="BE641" s="6"/>
    </row>
    <row r="642" spans="8:57" x14ac:dyDescent="0.25">
      <c r="H642" s="6"/>
      <c r="J642" s="6"/>
      <c r="L642" s="6"/>
      <c r="N642" s="6"/>
      <c r="P642" s="6"/>
      <c r="R642" s="6"/>
      <c r="T642" s="6"/>
      <c r="AS642" s="6"/>
      <c r="AT642" s="6"/>
      <c r="AW642" s="6"/>
      <c r="AX642" s="6"/>
      <c r="AY642" s="6"/>
      <c r="AZ642" s="6"/>
      <c r="BA642" s="6"/>
      <c r="BB642" s="6"/>
      <c r="BD642" s="6"/>
      <c r="BE642" s="6"/>
    </row>
    <row r="643" spans="8:57" x14ac:dyDescent="0.25">
      <c r="H643" s="6"/>
      <c r="J643" s="6"/>
      <c r="L643" s="6"/>
      <c r="N643" s="6"/>
      <c r="P643" s="6"/>
      <c r="R643" s="6"/>
      <c r="T643" s="6"/>
      <c r="AS643" s="6"/>
      <c r="AT643" s="6"/>
      <c r="AW643" s="6"/>
      <c r="AX643" s="6"/>
      <c r="AY643" s="6"/>
      <c r="AZ643" s="6"/>
      <c r="BA643" s="6"/>
      <c r="BB643" s="6"/>
      <c r="BD643" s="6"/>
      <c r="BE643" s="6"/>
    </row>
    <row r="644" spans="8:57" x14ac:dyDescent="0.25">
      <c r="H644" s="6"/>
      <c r="J644" s="6"/>
      <c r="L644" s="6"/>
      <c r="N644" s="6"/>
      <c r="P644" s="6"/>
      <c r="R644" s="6"/>
      <c r="T644" s="6"/>
      <c r="AS644" s="6"/>
      <c r="AT644" s="6"/>
      <c r="AW644" s="6"/>
      <c r="AX644" s="6"/>
      <c r="AY644" s="6"/>
      <c r="AZ644" s="6"/>
      <c r="BA644" s="6"/>
      <c r="BB644" s="6"/>
      <c r="BD644" s="6"/>
      <c r="BE644" s="6"/>
    </row>
    <row r="645" spans="8:57" x14ac:dyDescent="0.25">
      <c r="H645" s="6"/>
      <c r="J645" s="6"/>
      <c r="L645" s="6"/>
      <c r="N645" s="6"/>
      <c r="P645" s="6"/>
      <c r="R645" s="6"/>
      <c r="T645" s="6"/>
      <c r="AS645" s="6"/>
      <c r="AT645" s="6"/>
      <c r="AW645" s="6"/>
      <c r="AX645" s="6"/>
      <c r="AY645" s="6"/>
      <c r="AZ645" s="6"/>
      <c r="BA645" s="6"/>
      <c r="BB645" s="6"/>
      <c r="BD645" s="6"/>
      <c r="BE645" s="6"/>
    </row>
    <row r="646" spans="8:57" x14ac:dyDescent="0.25">
      <c r="H646" s="6"/>
      <c r="J646" s="6"/>
      <c r="L646" s="6"/>
      <c r="N646" s="6"/>
      <c r="P646" s="6"/>
      <c r="R646" s="6"/>
      <c r="T646" s="6"/>
      <c r="AS646" s="6"/>
      <c r="AT646" s="6"/>
      <c r="AW646" s="6"/>
      <c r="AX646" s="6"/>
      <c r="AY646" s="6"/>
      <c r="AZ646" s="6"/>
      <c r="BA646" s="6"/>
      <c r="BB646" s="6"/>
      <c r="BD646" s="6"/>
      <c r="BE646" s="6"/>
    </row>
    <row r="647" spans="8:57" x14ac:dyDescent="0.25">
      <c r="H647" s="6"/>
      <c r="J647" s="6"/>
      <c r="L647" s="6"/>
      <c r="N647" s="6"/>
      <c r="P647" s="6"/>
      <c r="R647" s="6"/>
      <c r="T647" s="6"/>
      <c r="AS647" s="6"/>
      <c r="AT647" s="6"/>
      <c r="AW647" s="6"/>
      <c r="AX647" s="6"/>
      <c r="AY647" s="6"/>
      <c r="AZ647" s="6"/>
      <c r="BA647" s="6"/>
      <c r="BB647" s="6"/>
      <c r="BD647" s="6"/>
      <c r="BE647" s="6"/>
    </row>
    <row r="648" spans="8:57" x14ac:dyDescent="0.25">
      <c r="H648" s="6"/>
      <c r="J648" s="6"/>
      <c r="L648" s="6"/>
      <c r="N648" s="6"/>
      <c r="P648" s="6"/>
      <c r="R648" s="6"/>
      <c r="T648" s="6"/>
      <c r="AS648" s="6"/>
      <c r="AT648" s="6"/>
      <c r="AW648" s="6"/>
      <c r="AX648" s="6"/>
      <c r="AY648" s="6"/>
      <c r="AZ648" s="6"/>
      <c r="BA648" s="6"/>
      <c r="BB648" s="6"/>
      <c r="BD648" s="6"/>
      <c r="BE648" s="6"/>
    </row>
    <row r="649" spans="8:57" x14ac:dyDescent="0.25">
      <c r="H649" s="6"/>
      <c r="J649" s="6"/>
      <c r="L649" s="6"/>
      <c r="N649" s="6"/>
      <c r="P649" s="6"/>
      <c r="R649" s="6"/>
      <c r="T649" s="6"/>
      <c r="AS649" s="6"/>
      <c r="AT649" s="6"/>
      <c r="AW649" s="6"/>
      <c r="AX649" s="6"/>
      <c r="AY649" s="6"/>
      <c r="AZ649" s="6"/>
      <c r="BA649" s="6"/>
      <c r="BB649" s="6"/>
      <c r="BD649" s="6"/>
      <c r="BE649" s="6"/>
    </row>
    <row r="650" spans="8:57" x14ac:dyDescent="0.25">
      <c r="H650" s="6"/>
      <c r="J650" s="6"/>
      <c r="L650" s="6"/>
      <c r="N650" s="6"/>
      <c r="P650" s="6"/>
      <c r="R650" s="6"/>
      <c r="T650" s="6"/>
      <c r="AS650" s="6"/>
      <c r="AT650" s="6"/>
      <c r="BD650" s="6"/>
      <c r="BE650" s="6"/>
    </row>
    <row r="651" spans="8:57" x14ac:dyDescent="0.25">
      <c r="H651" s="6"/>
      <c r="J651" s="6"/>
      <c r="L651" s="6"/>
      <c r="N651" s="6"/>
      <c r="P651" s="6"/>
      <c r="R651" s="6"/>
      <c r="T651" s="6"/>
      <c r="AS651" s="6"/>
      <c r="AT651" s="6"/>
      <c r="BD651" s="6"/>
      <c r="BE651" s="6"/>
    </row>
    <row r="652" spans="8:57" x14ac:dyDescent="0.25">
      <c r="H652" s="6"/>
      <c r="J652" s="6"/>
      <c r="L652" s="6"/>
      <c r="N652" s="6"/>
      <c r="P652" s="6"/>
      <c r="R652" s="6"/>
      <c r="T652" s="6"/>
      <c r="AS652" s="6"/>
      <c r="AT652" s="6"/>
      <c r="BD652" s="6"/>
      <c r="BE652" s="6"/>
    </row>
    <row r="653" spans="8:57" x14ac:dyDescent="0.25">
      <c r="H653" s="6"/>
      <c r="J653" s="6"/>
      <c r="L653" s="6"/>
      <c r="N653" s="6"/>
      <c r="P653" s="6"/>
      <c r="R653" s="6"/>
      <c r="T653" s="6"/>
      <c r="AS653" s="6"/>
      <c r="AT653" s="6"/>
      <c r="BD653" s="6"/>
      <c r="BE653" s="6"/>
    </row>
    <row r="654" spans="8:57" x14ac:dyDescent="0.25">
      <c r="H654" s="6"/>
      <c r="J654" s="6"/>
      <c r="L654" s="6"/>
      <c r="N654" s="6"/>
      <c r="P654" s="6"/>
      <c r="R654" s="6"/>
      <c r="T654" s="6"/>
      <c r="AS654" s="6"/>
      <c r="AT654" s="6"/>
      <c r="BD654" s="6"/>
      <c r="BE654" s="6"/>
    </row>
    <row r="655" spans="8:57" x14ac:dyDescent="0.25">
      <c r="H655" s="6"/>
      <c r="J655" s="6"/>
      <c r="L655" s="6"/>
      <c r="N655" s="6"/>
      <c r="P655" s="6"/>
      <c r="R655" s="6"/>
      <c r="T655" s="6"/>
      <c r="AS655" s="6"/>
      <c r="AT655" s="6"/>
      <c r="BD655" s="6"/>
      <c r="BE655" s="6"/>
    </row>
    <row r="656" spans="8:57" x14ac:dyDescent="0.25">
      <c r="H656" s="6"/>
      <c r="J656" s="6"/>
      <c r="L656" s="6"/>
      <c r="N656" s="6"/>
      <c r="P656" s="6"/>
      <c r="R656" s="6"/>
      <c r="T656" s="6"/>
      <c r="AS656" s="6"/>
      <c r="AT656" s="6"/>
      <c r="BD656" s="6"/>
      <c r="BE656" s="6"/>
    </row>
    <row r="657" spans="8:57" x14ac:dyDescent="0.25">
      <c r="H657" s="6"/>
      <c r="J657" s="6"/>
      <c r="L657" s="6"/>
      <c r="N657" s="6"/>
      <c r="P657" s="6"/>
      <c r="R657" s="6"/>
      <c r="T657" s="6"/>
      <c r="AS657" s="6"/>
      <c r="AT657" s="6"/>
      <c r="BD657" s="6"/>
      <c r="BE657" s="6"/>
    </row>
    <row r="658" spans="8:57" x14ac:dyDescent="0.25">
      <c r="H658" s="6"/>
      <c r="J658" s="6"/>
      <c r="L658" s="6"/>
      <c r="N658" s="6"/>
      <c r="P658" s="6"/>
      <c r="R658" s="6"/>
      <c r="T658" s="6"/>
      <c r="AS658" s="6"/>
      <c r="AT658" s="6"/>
      <c r="BD658" s="6"/>
      <c r="BE658" s="6"/>
    </row>
    <row r="659" spans="8:57" x14ac:dyDescent="0.25">
      <c r="H659" s="6"/>
      <c r="J659" s="6"/>
      <c r="L659" s="6"/>
      <c r="N659" s="6"/>
      <c r="P659" s="6"/>
      <c r="R659" s="6"/>
      <c r="T659" s="6"/>
      <c r="AS659" s="6"/>
      <c r="AT659" s="6"/>
      <c r="BD659" s="6"/>
      <c r="BE659" s="6"/>
    </row>
    <row r="660" spans="8:57" x14ac:dyDescent="0.25">
      <c r="H660" s="6"/>
      <c r="J660" s="6"/>
      <c r="L660" s="6"/>
      <c r="N660" s="6"/>
      <c r="P660" s="6"/>
      <c r="R660" s="6"/>
      <c r="T660" s="6"/>
      <c r="AS660" s="6"/>
      <c r="AT660" s="6"/>
      <c r="BD660" s="6"/>
      <c r="BE660" s="6"/>
    </row>
    <row r="661" spans="8:57" x14ac:dyDescent="0.25">
      <c r="H661" s="6"/>
      <c r="J661" s="6"/>
      <c r="L661" s="6"/>
      <c r="N661" s="6"/>
      <c r="P661" s="6"/>
      <c r="R661" s="6"/>
      <c r="T661" s="6"/>
      <c r="AS661" s="6"/>
      <c r="AT661" s="6"/>
      <c r="BD661" s="6"/>
      <c r="BE661" s="6"/>
    </row>
    <row r="662" spans="8:57" x14ac:dyDescent="0.25">
      <c r="H662" s="6"/>
      <c r="J662" s="6"/>
      <c r="L662" s="6"/>
      <c r="N662" s="6"/>
      <c r="P662" s="6"/>
      <c r="R662" s="6"/>
      <c r="T662" s="6"/>
      <c r="AS662" s="6"/>
      <c r="AT662" s="6"/>
      <c r="BD662" s="6"/>
      <c r="BE662" s="6"/>
    </row>
    <row r="663" spans="8:57" x14ac:dyDescent="0.25">
      <c r="H663" s="6"/>
      <c r="J663" s="6"/>
      <c r="L663" s="6"/>
      <c r="N663" s="6"/>
      <c r="P663" s="6"/>
      <c r="R663" s="6"/>
      <c r="T663" s="6"/>
      <c r="BD663" s="6"/>
      <c r="BE663" s="6"/>
    </row>
    <row r="664" spans="8:57" x14ac:dyDescent="0.25">
      <c r="H664" s="6"/>
      <c r="J664" s="6"/>
      <c r="L664" s="6"/>
      <c r="N664" s="6"/>
      <c r="P664" s="6"/>
      <c r="R664" s="6"/>
      <c r="T664" s="6"/>
      <c r="BD664" s="6"/>
      <c r="BE664" s="6"/>
    </row>
    <row r="665" spans="8:57" x14ac:dyDescent="0.25">
      <c r="H665" s="6"/>
      <c r="J665" s="6"/>
      <c r="L665" s="6"/>
      <c r="N665" s="6"/>
      <c r="P665" s="6"/>
      <c r="R665" s="6"/>
      <c r="T665" s="6"/>
      <c r="BD665" s="6"/>
      <c r="BE665" s="6"/>
    </row>
    <row r="666" spans="8:57" x14ac:dyDescent="0.25">
      <c r="H666" s="6"/>
      <c r="J666" s="6"/>
      <c r="L666" s="6"/>
      <c r="N666" s="6"/>
      <c r="P666" s="6"/>
      <c r="R666" s="6"/>
      <c r="T666" s="6"/>
      <c r="BD666" s="6"/>
      <c r="BE666" s="6"/>
    </row>
    <row r="667" spans="8:57" x14ac:dyDescent="0.25">
      <c r="H667" s="6"/>
      <c r="J667" s="6"/>
      <c r="L667" s="6"/>
      <c r="N667" s="6"/>
      <c r="P667" s="6"/>
      <c r="R667" s="6"/>
      <c r="T667" s="6"/>
      <c r="BD667" s="6"/>
      <c r="BE667" s="6"/>
    </row>
    <row r="668" spans="8:57" x14ac:dyDescent="0.25">
      <c r="H668" s="6"/>
      <c r="J668" s="6"/>
      <c r="L668" s="6"/>
      <c r="P668" s="6"/>
      <c r="R668" s="6"/>
      <c r="T668" s="6"/>
      <c r="BD668" s="6"/>
      <c r="BE668" s="6"/>
    </row>
    <row r="669" spans="8:57" x14ac:dyDescent="0.25">
      <c r="H669" s="6"/>
      <c r="J669" s="6"/>
      <c r="L669" s="6"/>
      <c r="P669" s="6"/>
      <c r="R669" s="6"/>
      <c r="T669" s="6"/>
      <c r="BD669" s="6"/>
      <c r="BE669" s="6"/>
    </row>
    <row r="670" spans="8:57" x14ac:dyDescent="0.25">
      <c r="H670" s="6"/>
      <c r="J670" s="6"/>
      <c r="L670" s="6"/>
      <c r="P670" s="6"/>
      <c r="R670" s="6"/>
      <c r="T670" s="6"/>
      <c r="BD670" s="6"/>
      <c r="BE670" s="6"/>
    </row>
    <row r="671" spans="8:57" x14ac:dyDescent="0.25">
      <c r="H671" s="6"/>
      <c r="J671" s="6"/>
      <c r="L671" s="6"/>
      <c r="R671" s="6"/>
      <c r="T671" s="6"/>
      <c r="BD671" s="6"/>
      <c r="BE671" s="6"/>
    </row>
    <row r="672" spans="8:57" x14ac:dyDescent="0.25">
      <c r="H672" s="6"/>
      <c r="BD672" s="6"/>
      <c r="BE672" s="6"/>
    </row>
    <row r="673" spans="56:57" x14ac:dyDescent="0.25">
      <c r="BD673" s="6"/>
      <c r="BE673" s="6"/>
    </row>
    <row r="674" spans="56:57" x14ac:dyDescent="0.25">
      <c r="BD674" s="6"/>
      <c r="BE674" s="6"/>
    </row>
    <row r="675" spans="56:57" x14ac:dyDescent="0.25">
      <c r="BD675" s="6"/>
      <c r="BE675" s="6"/>
    </row>
    <row r="676" spans="56:57" x14ac:dyDescent="0.25">
      <c r="BD676" s="6"/>
      <c r="BE676" s="6"/>
    </row>
    <row r="677" spans="56:57" x14ac:dyDescent="0.25">
      <c r="BD677" s="6"/>
      <c r="BE677" s="6"/>
    </row>
    <row r="678" spans="56:57" x14ac:dyDescent="0.25">
      <c r="BD678" s="6"/>
      <c r="BE678" s="6"/>
    </row>
    <row r="679" spans="56:57" x14ac:dyDescent="0.25">
      <c r="BD679" s="6"/>
      <c r="BE679" s="6"/>
    </row>
    <row r="680" spans="56:57" x14ac:dyDescent="0.25">
      <c r="BD680" s="6"/>
      <c r="BE680" s="6"/>
    </row>
    <row r="681" spans="56:57" x14ac:dyDescent="0.25">
      <c r="BD681" s="6"/>
      <c r="BE681" s="6"/>
    </row>
    <row r="682" spans="56:57" x14ac:dyDescent="0.25">
      <c r="BD682" s="6"/>
      <c r="BE682" s="6"/>
    </row>
    <row r="683" spans="56:57" x14ac:dyDescent="0.25">
      <c r="BD683" s="6"/>
      <c r="BE683" s="6"/>
    </row>
    <row r="684" spans="56:57" x14ac:dyDescent="0.25">
      <c r="BD684" s="6"/>
      <c r="BE684" s="6"/>
    </row>
    <row r="685" spans="56:57" x14ac:dyDescent="0.25">
      <c r="BD685" s="6"/>
      <c r="BE685" s="6"/>
    </row>
    <row r="686" spans="56:57" x14ac:dyDescent="0.25">
      <c r="BD686" s="6"/>
      <c r="BE686" s="6"/>
    </row>
    <row r="687" spans="56:57" x14ac:dyDescent="0.25">
      <c r="BD687" s="6"/>
      <c r="BE687" s="6"/>
    </row>
    <row r="688" spans="56:57" x14ac:dyDescent="0.25">
      <c r="BD688" s="6"/>
      <c r="BE688" s="6"/>
    </row>
    <row r="689" spans="56:57" x14ac:dyDescent="0.25">
      <c r="BD689" s="6"/>
      <c r="BE689" s="6"/>
    </row>
    <row r="690" spans="56:57" x14ac:dyDescent="0.25">
      <c r="BD690" s="6"/>
      <c r="BE690" s="6"/>
    </row>
    <row r="691" spans="56:57" x14ac:dyDescent="0.25">
      <c r="BD691" s="6"/>
      <c r="BE691" s="6"/>
    </row>
    <row r="692" spans="56:57" x14ac:dyDescent="0.25">
      <c r="BD692" s="6"/>
      <c r="BE692" s="6"/>
    </row>
    <row r="693" spans="56:57" x14ac:dyDescent="0.25">
      <c r="BD693" s="6"/>
      <c r="BE693" s="6"/>
    </row>
    <row r="694" spans="56:57" x14ac:dyDescent="0.25">
      <c r="BD694" s="6"/>
      <c r="BE694" s="6"/>
    </row>
    <row r="695" spans="56:57" x14ac:dyDescent="0.25">
      <c r="BD695" s="6"/>
      <c r="BE695" s="6"/>
    </row>
    <row r="696" spans="56:57" x14ac:dyDescent="0.25">
      <c r="BD696" s="6"/>
      <c r="BE696" s="6"/>
    </row>
    <row r="697" spans="56:57" x14ac:dyDescent="0.25">
      <c r="BD697" s="6"/>
      <c r="BE697" s="6"/>
    </row>
    <row r="698" spans="56:57" x14ac:dyDescent="0.25">
      <c r="BD698" s="6"/>
      <c r="BE698" s="6"/>
    </row>
    <row r="699" spans="56:57" x14ac:dyDescent="0.25">
      <c r="BD699" s="6"/>
      <c r="BE699" s="6"/>
    </row>
    <row r="700" spans="56:57" x14ac:dyDescent="0.25">
      <c r="BD700" s="6"/>
      <c r="BE700" s="6"/>
    </row>
    <row r="701" spans="56:57" x14ac:dyDescent="0.25">
      <c r="BD701" s="6"/>
      <c r="BE701" s="6"/>
    </row>
    <row r="702" spans="56:57" x14ac:dyDescent="0.25">
      <c r="BD702" s="6"/>
      <c r="BE702" s="6"/>
    </row>
    <row r="703" spans="56:57" x14ac:dyDescent="0.25">
      <c r="BD703" s="6"/>
      <c r="BE703" s="6"/>
    </row>
    <row r="704" spans="56:57" x14ac:dyDescent="0.25">
      <c r="BD704" s="6"/>
      <c r="BE704" s="6"/>
    </row>
    <row r="705" spans="56:57" x14ac:dyDescent="0.25">
      <c r="BD705" s="6"/>
      <c r="BE705" s="6"/>
    </row>
    <row r="706" spans="56:57" x14ac:dyDescent="0.25">
      <c r="BD706" s="6"/>
      <c r="BE706" s="6"/>
    </row>
    <row r="707" spans="56:57" x14ac:dyDescent="0.25">
      <c r="BD707" s="6"/>
      <c r="BE707" s="6"/>
    </row>
    <row r="708" spans="56:57" x14ac:dyDescent="0.25">
      <c r="BD708" s="6"/>
      <c r="BE708" s="6"/>
    </row>
    <row r="709" spans="56:57" x14ac:dyDescent="0.25">
      <c r="BD709" s="6"/>
      <c r="BE709" s="6"/>
    </row>
    <row r="710" spans="56:57" x14ac:dyDescent="0.25">
      <c r="BD710" s="6"/>
      <c r="BE710" s="6"/>
    </row>
    <row r="711" spans="56:57" x14ac:dyDescent="0.25">
      <c r="BD711" s="6"/>
      <c r="BE711" s="6"/>
    </row>
    <row r="712" spans="56:57" x14ac:dyDescent="0.25">
      <c r="BD712" s="6"/>
      <c r="BE712" s="6"/>
    </row>
    <row r="713" spans="56:57" x14ac:dyDescent="0.25">
      <c r="BD713" s="6"/>
      <c r="BE713" s="6"/>
    </row>
    <row r="714" spans="56:57" x14ac:dyDescent="0.25">
      <c r="BD714" s="6"/>
      <c r="BE714" s="6"/>
    </row>
    <row r="715" spans="56:57" x14ac:dyDescent="0.25">
      <c r="BD715" s="6"/>
      <c r="BE715" s="6"/>
    </row>
    <row r="716" spans="56:57" x14ac:dyDescent="0.25">
      <c r="BD716" s="6"/>
      <c r="BE716" s="6"/>
    </row>
    <row r="717" spans="56:57" x14ac:dyDescent="0.25">
      <c r="BD717" s="6"/>
      <c r="BE717" s="6"/>
    </row>
    <row r="718" spans="56:57" x14ac:dyDescent="0.25">
      <c r="BD718" s="6"/>
      <c r="BE718" s="6"/>
    </row>
    <row r="719" spans="56:57" x14ac:dyDescent="0.25">
      <c r="BD719" s="6"/>
      <c r="BE719" s="6"/>
    </row>
    <row r="720" spans="56:57" x14ac:dyDescent="0.25">
      <c r="BD720" s="6"/>
      <c r="BE720" s="6"/>
    </row>
    <row r="721" spans="56:57" x14ac:dyDescent="0.25">
      <c r="BD721" s="6"/>
      <c r="BE721" s="6"/>
    </row>
    <row r="722" spans="56:57" x14ac:dyDescent="0.25">
      <c r="BD722" s="6"/>
      <c r="BE722" s="6"/>
    </row>
    <row r="723" spans="56:57" x14ac:dyDescent="0.25">
      <c r="BD723" s="6"/>
      <c r="BE723" s="6"/>
    </row>
    <row r="724" spans="56:57" x14ac:dyDescent="0.25">
      <c r="BD724" s="6"/>
      <c r="BE724" s="6"/>
    </row>
    <row r="725" spans="56:57" x14ac:dyDescent="0.25">
      <c r="BD725" s="6"/>
      <c r="BE725" s="6"/>
    </row>
    <row r="726" spans="56:57" x14ac:dyDescent="0.25">
      <c r="BD726" s="6"/>
      <c r="BE726" s="6"/>
    </row>
    <row r="727" spans="56:57" x14ac:dyDescent="0.25">
      <c r="BD727" s="6"/>
      <c r="BE727" s="6"/>
    </row>
    <row r="728" spans="56:57" x14ac:dyDescent="0.25">
      <c r="BD728" s="6"/>
      <c r="BE728" s="6"/>
    </row>
    <row r="729" spans="56:57" x14ac:dyDescent="0.25">
      <c r="BD729" s="6"/>
      <c r="BE729" s="6"/>
    </row>
    <row r="730" spans="56:57" x14ac:dyDescent="0.25">
      <c r="BD730" s="6"/>
      <c r="BE730" s="6"/>
    </row>
    <row r="731" spans="56:57" x14ac:dyDescent="0.25">
      <c r="BD731" s="6"/>
      <c r="BE731" s="6"/>
    </row>
    <row r="732" spans="56:57" x14ac:dyDescent="0.25">
      <c r="BD732" s="6"/>
      <c r="BE732" s="6"/>
    </row>
    <row r="733" spans="56:57" x14ac:dyDescent="0.25">
      <c r="BD733" s="6"/>
      <c r="BE733" s="6"/>
    </row>
    <row r="734" spans="56:57" x14ac:dyDescent="0.25">
      <c r="BD734" s="6"/>
      <c r="BE734" s="6"/>
    </row>
    <row r="735" spans="56:57" x14ac:dyDescent="0.25">
      <c r="BD735" s="6"/>
      <c r="BE735" s="6"/>
    </row>
    <row r="736" spans="56:57" x14ac:dyDescent="0.25">
      <c r="BD736" s="6"/>
      <c r="BE736" s="6"/>
    </row>
    <row r="737" spans="56:57" x14ac:dyDescent="0.25">
      <c r="BD737" s="6"/>
      <c r="BE737" s="6"/>
    </row>
    <row r="738" spans="56:57" x14ac:dyDescent="0.25">
      <c r="BD738" s="6"/>
      <c r="BE738" s="6"/>
    </row>
    <row r="739" spans="56:57" x14ac:dyDescent="0.25">
      <c r="BD739" s="6"/>
      <c r="BE739" s="6"/>
    </row>
    <row r="740" spans="56:57" x14ac:dyDescent="0.25">
      <c r="BD740" s="6"/>
      <c r="BE740" s="6"/>
    </row>
    <row r="741" spans="56:57" x14ac:dyDescent="0.25">
      <c r="BD741" s="6"/>
      <c r="BE741" s="6"/>
    </row>
    <row r="742" spans="56:57" x14ac:dyDescent="0.25">
      <c r="BD742" s="6"/>
      <c r="BE742" s="6"/>
    </row>
    <row r="743" spans="56:57" x14ac:dyDescent="0.25">
      <c r="BD743" s="6"/>
      <c r="BE743" s="6"/>
    </row>
    <row r="744" spans="56:57" x14ac:dyDescent="0.25">
      <c r="BD744" s="6"/>
      <c r="BE744" s="6"/>
    </row>
    <row r="745" spans="56:57" x14ac:dyDescent="0.25">
      <c r="BD745" s="6"/>
      <c r="BE745" s="6"/>
    </row>
    <row r="746" spans="56:57" x14ac:dyDescent="0.25">
      <c r="BD746" s="6"/>
      <c r="BE746" s="6"/>
    </row>
    <row r="747" spans="56:57" x14ac:dyDescent="0.25">
      <c r="BD747" s="6"/>
      <c r="BE747" s="6"/>
    </row>
    <row r="748" spans="56:57" x14ac:dyDescent="0.25">
      <c r="BD748" s="6"/>
      <c r="BE748" s="6"/>
    </row>
    <row r="749" spans="56:57" x14ac:dyDescent="0.25">
      <c r="BD749" s="6"/>
      <c r="BE749" s="6"/>
    </row>
    <row r="750" spans="56:57" x14ac:dyDescent="0.25">
      <c r="BD750" s="6"/>
      <c r="BE750" s="6"/>
    </row>
    <row r="751" spans="56:57" x14ac:dyDescent="0.25">
      <c r="BD751" s="6"/>
      <c r="BE751" s="6"/>
    </row>
    <row r="752" spans="56:57" x14ac:dyDescent="0.25">
      <c r="BD752" s="6"/>
      <c r="BE752" s="6"/>
    </row>
    <row r="753" spans="56:57" x14ac:dyDescent="0.25">
      <c r="BD753" s="6"/>
      <c r="BE753" s="6"/>
    </row>
    <row r="754" spans="56:57" x14ac:dyDescent="0.25">
      <c r="BD754" s="6"/>
      <c r="BE754" s="6"/>
    </row>
    <row r="755" spans="56:57" x14ac:dyDescent="0.25">
      <c r="BD755" s="6"/>
      <c r="BE755" s="6"/>
    </row>
    <row r="756" spans="56:57" x14ac:dyDescent="0.25">
      <c r="BD756" s="6"/>
      <c r="BE756" s="6"/>
    </row>
    <row r="757" spans="56:57" x14ac:dyDescent="0.25">
      <c r="BD757" s="6"/>
      <c r="BE757" s="6"/>
    </row>
    <row r="758" spans="56:57" x14ac:dyDescent="0.25">
      <c r="BD758" s="6"/>
      <c r="BE758" s="6"/>
    </row>
    <row r="759" spans="56:57" x14ac:dyDescent="0.25">
      <c r="BD759" s="6"/>
      <c r="BE759" s="6"/>
    </row>
    <row r="760" spans="56:57" x14ac:dyDescent="0.25">
      <c r="BD760" s="6"/>
      <c r="BE760" s="6"/>
    </row>
    <row r="761" spans="56:57" x14ac:dyDescent="0.25">
      <c r="BD761" s="6"/>
      <c r="BE761" s="6"/>
    </row>
    <row r="762" spans="56:57" x14ac:dyDescent="0.25">
      <c r="BD762" s="6"/>
      <c r="BE762" s="6"/>
    </row>
    <row r="763" spans="56:57" x14ac:dyDescent="0.25">
      <c r="BD763" s="6"/>
      <c r="BE763" s="6"/>
    </row>
    <row r="764" spans="56:57" x14ac:dyDescent="0.25">
      <c r="BD764" s="6"/>
      <c r="BE764" s="6"/>
    </row>
    <row r="765" spans="56:57" x14ac:dyDescent="0.25">
      <c r="BD765" s="6"/>
      <c r="BE765" s="6"/>
    </row>
    <row r="766" spans="56:57" x14ac:dyDescent="0.25">
      <c r="BD766" s="6"/>
      <c r="BE766" s="6"/>
    </row>
    <row r="767" spans="56:57" x14ac:dyDescent="0.25">
      <c r="BD767" s="6"/>
      <c r="BE767" s="6"/>
    </row>
    <row r="768" spans="56:57" x14ac:dyDescent="0.25">
      <c r="BD768" s="6"/>
      <c r="BE768" s="6"/>
    </row>
    <row r="769" spans="56:57" x14ac:dyDescent="0.25">
      <c r="BD769" s="6"/>
      <c r="BE769" s="6"/>
    </row>
    <row r="770" spans="56:57" x14ac:dyDescent="0.25">
      <c r="BD770" s="6"/>
      <c r="BE770" s="6"/>
    </row>
    <row r="771" spans="56:57" x14ac:dyDescent="0.25">
      <c r="BD771" s="6"/>
      <c r="BE771" s="6"/>
    </row>
    <row r="772" spans="56:57" x14ac:dyDescent="0.25">
      <c r="BD772" s="6"/>
      <c r="BE772" s="6"/>
    </row>
    <row r="773" spans="56:57" x14ac:dyDescent="0.25">
      <c r="BD773" s="6"/>
      <c r="BE773" s="6"/>
    </row>
    <row r="774" spans="56:57" x14ac:dyDescent="0.25">
      <c r="BD774" s="6"/>
      <c r="BE774" s="6"/>
    </row>
    <row r="775" spans="56:57" x14ac:dyDescent="0.25">
      <c r="BD775" s="6"/>
      <c r="BE775" s="6"/>
    </row>
    <row r="776" spans="56:57" x14ac:dyDescent="0.25">
      <c r="BD776" s="6"/>
      <c r="BE776" s="6"/>
    </row>
    <row r="777" spans="56:57" x14ac:dyDescent="0.25">
      <c r="BD777" s="6"/>
      <c r="BE777" s="6"/>
    </row>
    <row r="778" spans="56:57" x14ac:dyDescent="0.25">
      <c r="BD778" s="6"/>
      <c r="BE778" s="6"/>
    </row>
    <row r="779" spans="56:57" x14ac:dyDescent="0.25">
      <c r="BD779" s="6"/>
      <c r="BE779" s="6"/>
    </row>
    <row r="780" spans="56:57" x14ac:dyDescent="0.25">
      <c r="BD780" s="6"/>
      <c r="BE780" s="6"/>
    </row>
    <row r="781" spans="56:57" x14ac:dyDescent="0.25">
      <c r="BD781" s="6"/>
      <c r="BE781" s="6"/>
    </row>
    <row r="782" spans="56:57" x14ac:dyDescent="0.25">
      <c r="BD782" s="6"/>
      <c r="BE782" s="6"/>
    </row>
    <row r="783" spans="56:57" x14ac:dyDescent="0.25">
      <c r="BD783" s="6"/>
      <c r="BE783" s="6"/>
    </row>
    <row r="784" spans="56:57" x14ac:dyDescent="0.25">
      <c r="BD784" s="6"/>
      <c r="BE784" s="6"/>
    </row>
    <row r="785" spans="56:57" x14ac:dyDescent="0.25">
      <c r="BD785" s="6"/>
      <c r="BE785" s="6"/>
    </row>
    <row r="786" spans="56:57" x14ac:dyDescent="0.25">
      <c r="BD786" s="6"/>
      <c r="BE786" s="6"/>
    </row>
    <row r="787" spans="56:57" x14ac:dyDescent="0.25">
      <c r="BD787" s="6"/>
      <c r="BE787" s="6"/>
    </row>
    <row r="788" spans="56:57" x14ac:dyDescent="0.25">
      <c r="BD788" s="6"/>
      <c r="BE788" s="6"/>
    </row>
    <row r="789" spans="56:57" x14ac:dyDescent="0.25">
      <c r="BD789" s="6"/>
      <c r="BE789" s="6"/>
    </row>
    <row r="790" spans="56:57" x14ac:dyDescent="0.25">
      <c r="BD790" s="6"/>
      <c r="BE790" s="6"/>
    </row>
    <row r="791" spans="56:57" x14ac:dyDescent="0.25">
      <c r="BD791" s="6"/>
      <c r="BE791" s="6"/>
    </row>
    <row r="792" spans="56:57" x14ac:dyDescent="0.25">
      <c r="BD792" s="6"/>
      <c r="BE792" s="6"/>
    </row>
    <row r="793" spans="56:57" x14ac:dyDescent="0.25">
      <c r="BD793" s="6"/>
      <c r="BE793" s="6"/>
    </row>
    <row r="794" spans="56:57" x14ac:dyDescent="0.25">
      <c r="BD794" s="6"/>
      <c r="BE794" s="6"/>
    </row>
    <row r="795" spans="56:57" x14ac:dyDescent="0.25">
      <c r="BD795" s="6"/>
      <c r="BE795" s="6"/>
    </row>
    <row r="796" spans="56:57" x14ac:dyDescent="0.25">
      <c r="BD796" s="6"/>
      <c r="BE796" s="6"/>
    </row>
    <row r="797" spans="56:57" x14ac:dyDescent="0.25">
      <c r="BD797" s="6"/>
      <c r="BE797" s="6"/>
    </row>
    <row r="798" spans="56:57" x14ac:dyDescent="0.25">
      <c r="BD798" s="6"/>
      <c r="BE798" s="6"/>
    </row>
    <row r="799" spans="56:57" x14ac:dyDescent="0.25">
      <c r="BD799" s="6"/>
      <c r="BE799" s="6"/>
    </row>
    <row r="800" spans="56:57" x14ac:dyDescent="0.25">
      <c r="BD800" s="6"/>
      <c r="BE800" s="6"/>
    </row>
    <row r="801" spans="56:57" x14ac:dyDescent="0.25">
      <c r="BD801" s="6"/>
      <c r="BE801" s="6"/>
    </row>
    <row r="802" spans="56:57" x14ac:dyDescent="0.25">
      <c r="BD802" s="6"/>
      <c r="BE802" s="6"/>
    </row>
    <row r="803" spans="56:57" x14ac:dyDescent="0.25">
      <c r="BD803" s="6"/>
      <c r="BE803" s="6"/>
    </row>
    <row r="804" spans="56:57" x14ac:dyDescent="0.25">
      <c r="BD804" s="6"/>
      <c r="BE804" s="6"/>
    </row>
    <row r="805" spans="56:57" x14ac:dyDescent="0.25">
      <c r="BD805" s="6"/>
      <c r="BE805" s="6"/>
    </row>
    <row r="806" spans="56:57" x14ac:dyDescent="0.25">
      <c r="BD806" s="6"/>
      <c r="BE806" s="6"/>
    </row>
    <row r="807" spans="56:57" x14ac:dyDescent="0.25">
      <c r="BD807" s="6"/>
      <c r="BE807" s="6"/>
    </row>
    <row r="808" spans="56:57" x14ac:dyDescent="0.25">
      <c r="BD808" s="6"/>
      <c r="BE808" s="6"/>
    </row>
    <row r="809" spans="56:57" x14ac:dyDescent="0.25">
      <c r="BD809" s="6"/>
      <c r="BE809" s="6"/>
    </row>
    <row r="810" spans="56:57" x14ac:dyDescent="0.25">
      <c r="BD810" s="6"/>
      <c r="BE810" s="6"/>
    </row>
    <row r="811" spans="56:57" x14ac:dyDescent="0.25">
      <c r="BD811" s="6"/>
      <c r="BE811" s="6"/>
    </row>
    <row r="812" spans="56:57" x14ac:dyDescent="0.25">
      <c r="BD812" s="6"/>
      <c r="BE812" s="6"/>
    </row>
    <row r="813" spans="56:57" x14ac:dyDescent="0.25">
      <c r="BD813" s="6"/>
      <c r="BE813" s="6"/>
    </row>
    <row r="814" spans="56:57" x14ac:dyDescent="0.25">
      <c r="BD814" s="6"/>
      <c r="BE814" s="6"/>
    </row>
    <row r="815" spans="56:57" x14ac:dyDescent="0.25">
      <c r="BD815" s="6"/>
      <c r="BE815" s="6"/>
    </row>
    <row r="816" spans="56:57" x14ac:dyDescent="0.25">
      <c r="BD816" s="6"/>
      <c r="BE816" s="6"/>
    </row>
    <row r="817" spans="56:57" x14ac:dyDescent="0.25">
      <c r="BD817" s="6"/>
      <c r="BE817" s="6"/>
    </row>
    <row r="818" spans="56:57" x14ac:dyDescent="0.25">
      <c r="BD818" s="6"/>
      <c r="BE818" s="6"/>
    </row>
    <row r="819" spans="56:57" x14ac:dyDescent="0.25">
      <c r="BD819" s="6"/>
      <c r="BE819" s="6"/>
    </row>
    <row r="820" spans="56:57" x14ac:dyDescent="0.25">
      <c r="BD820" s="6"/>
      <c r="BE820" s="6"/>
    </row>
    <row r="821" spans="56:57" x14ac:dyDescent="0.25">
      <c r="BD821" s="6"/>
      <c r="BE821" s="6"/>
    </row>
    <row r="822" spans="56:57" x14ac:dyDescent="0.25">
      <c r="BD822" s="6"/>
      <c r="BE822" s="6"/>
    </row>
    <row r="823" spans="56:57" x14ac:dyDescent="0.25">
      <c r="BD823" s="6"/>
      <c r="BE823" s="6"/>
    </row>
    <row r="824" spans="56:57" x14ac:dyDescent="0.25">
      <c r="BD824" s="6"/>
      <c r="BE824" s="6"/>
    </row>
    <row r="825" spans="56:57" x14ac:dyDescent="0.25">
      <c r="BD825" s="6"/>
      <c r="BE825" s="6"/>
    </row>
    <row r="826" spans="56:57" x14ac:dyDescent="0.25">
      <c r="BD826" s="6"/>
      <c r="BE826" s="6"/>
    </row>
    <row r="827" spans="56:57" x14ac:dyDescent="0.25">
      <c r="BD827" s="6"/>
      <c r="BE827" s="6"/>
    </row>
    <row r="828" spans="56:57" x14ac:dyDescent="0.25">
      <c r="BD828" s="6"/>
      <c r="BE828" s="6"/>
    </row>
    <row r="829" spans="56:57" x14ac:dyDescent="0.25">
      <c r="BD829" s="6"/>
      <c r="BE829" s="6"/>
    </row>
    <row r="830" spans="56:57" x14ac:dyDescent="0.25">
      <c r="BD830" s="6"/>
      <c r="BE830" s="6"/>
    </row>
    <row r="831" spans="56:57" x14ac:dyDescent="0.25">
      <c r="BD831" s="6"/>
      <c r="BE831" s="6"/>
    </row>
    <row r="832" spans="56:57" x14ac:dyDescent="0.25">
      <c r="BD832" s="6"/>
      <c r="BE832" s="6"/>
    </row>
    <row r="833" spans="56:57" x14ac:dyDescent="0.25">
      <c r="BD833" s="6"/>
      <c r="BE833" s="6"/>
    </row>
    <row r="834" spans="56:57" x14ac:dyDescent="0.25">
      <c r="BD834" s="6"/>
      <c r="BE834" s="6"/>
    </row>
    <row r="835" spans="56:57" x14ac:dyDescent="0.25">
      <c r="BD835" s="6"/>
      <c r="BE835" s="6"/>
    </row>
    <row r="836" spans="56:57" x14ac:dyDescent="0.25">
      <c r="BD836" s="6"/>
      <c r="BE836" s="6"/>
    </row>
    <row r="837" spans="56:57" x14ac:dyDescent="0.25">
      <c r="BD837" s="6"/>
      <c r="BE837" s="6"/>
    </row>
    <row r="838" spans="56:57" x14ac:dyDescent="0.25">
      <c r="BD838" s="6"/>
      <c r="BE838" s="6"/>
    </row>
    <row r="839" spans="56:57" x14ac:dyDescent="0.25">
      <c r="BD839" s="6"/>
      <c r="BE839" s="6"/>
    </row>
    <row r="840" spans="56:57" x14ac:dyDescent="0.25">
      <c r="BD840" s="6"/>
      <c r="BE840" s="6"/>
    </row>
    <row r="841" spans="56:57" x14ac:dyDescent="0.25">
      <c r="BD841" s="6"/>
      <c r="BE841" s="6"/>
    </row>
    <row r="842" spans="56:57" x14ac:dyDescent="0.25">
      <c r="BD842" s="6"/>
      <c r="BE842" s="6"/>
    </row>
    <row r="843" spans="56:57" x14ac:dyDescent="0.25">
      <c r="BD843" s="6"/>
      <c r="BE843" s="6"/>
    </row>
    <row r="844" spans="56:57" x14ac:dyDescent="0.25">
      <c r="BD844" s="6"/>
      <c r="BE844" s="6"/>
    </row>
    <row r="845" spans="56:57" x14ac:dyDescent="0.25">
      <c r="BD845" s="6"/>
      <c r="BE845" s="6"/>
    </row>
    <row r="846" spans="56:57" x14ac:dyDescent="0.25">
      <c r="BD846" s="6"/>
      <c r="BE846" s="6"/>
    </row>
    <row r="847" spans="56:57" x14ac:dyDescent="0.25">
      <c r="BD847" s="6"/>
      <c r="BE847" s="6"/>
    </row>
    <row r="848" spans="56:57" x14ac:dyDescent="0.25">
      <c r="BD848" s="6"/>
      <c r="BE848" s="6"/>
    </row>
    <row r="849" spans="56:57" x14ac:dyDescent="0.25">
      <c r="BD849" s="6"/>
      <c r="BE849" s="6"/>
    </row>
    <row r="850" spans="56:57" x14ac:dyDescent="0.25">
      <c r="BD850" s="6"/>
      <c r="BE850" s="6"/>
    </row>
    <row r="851" spans="56:57" x14ac:dyDescent="0.25">
      <c r="BD851" s="6"/>
      <c r="BE851" s="6"/>
    </row>
    <row r="852" spans="56:57" x14ac:dyDescent="0.25">
      <c r="BD852" s="6"/>
      <c r="BE852" s="6"/>
    </row>
    <row r="853" spans="56:57" x14ac:dyDescent="0.25">
      <c r="BD853" s="6"/>
      <c r="BE853" s="6"/>
    </row>
    <row r="854" spans="56:57" x14ac:dyDescent="0.25">
      <c r="BD854" s="6"/>
      <c r="BE854" s="6"/>
    </row>
    <row r="855" spans="56:57" x14ac:dyDescent="0.25">
      <c r="BD855" s="6"/>
      <c r="BE855" s="6"/>
    </row>
    <row r="856" spans="56:57" x14ac:dyDescent="0.25">
      <c r="BD856" s="6"/>
      <c r="BE856" s="6"/>
    </row>
    <row r="857" spans="56:57" x14ac:dyDescent="0.25">
      <c r="BD857" s="6"/>
      <c r="BE857" s="6"/>
    </row>
    <row r="858" spans="56:57" x14ac:dyDescent="0.25">
      <c r="BD858" s="6"/>
      <c r="BE858" s="6"/>
    </row>
    <row r="859" spans="56:57" x14ac:dyDescent="0.25">
      <c r="BD859" s="6"/>
      <c r="BE859" s="6"/>
    </row>
    <row r="860" spans="56:57" x14ac:dyDescent="0.25">
      <c r="BD860" s="6"/>
      <c r="BE860" s="6"/>
    </row>
    <row r="861" spans="56:57" x14ac:dyDescent="0.25">
      <c r="BD861" s="6"/>
      <c r="BE861" s="6"/>
    </row>
    <row r="862" spans="56:57" x14ac:dyDescent="0.25">
      <c r="BD862" s="6"/>
      <c r="BE862" s="6"/>
    </row>
    <row r="863" spans="56:57" x14ac:dyDescent="0.25">
      <c r="BD863" s="6"/>
      <c r="BE863" s="6"/>
    </row>
    <row r="864" spans="56:57" x14ac:dyDescent="0.25">
      <c r="BD864" s="6"/>
      <c r="BE864" s="6"/>
    </row>
    <row r="865" spans="56:57" x14ac:dyDescent="0.25">
      <c r="BD865" s="6"/>
      <c r="BE865" s="6"/>
    </row>
    <row r="866" spans="56:57" x14ac:dyDescent="0.25">
      <c r="BD866" s="6"/>
      <c r="BE866" s="6"/>
    </row>
    <row r="867" spans="56:57" x14ac:dyDescent="0.25">
      <c r="BD867" s="6"/>
      <c r="BE867" s="6"/>
    </row>
    <row r="868" spans="56:57" x14ac:dyDescent="0.25">
      <c r="BD868" s="6"/>
      <c r="BE868" s="6"/>
    </row>
    <row r="869" spans="56:57" x14ac:dyDescent="0.25">
      <c r="BD869" s="6"/>
      <c r="BE869" s="6"/>
    </row>
    <row r="870" spans="56:57" x14ac:dyDescent="0.25">
      <c r="BD870" s="6"/>
      <c r="BE870" s="6"/>
    </row>
    <row r="871" spans="56:57" x14ac:dyDescent="0.25">
      <c r="BD871" s="6"/>
      <c r="BE871" s="6"/>
    </row>
    <row r="872" spans="56:57" x14ac:dyDescent="0.25">
      <c r="BD872" s="6"/>
      <c r="BE872" s="6"/>
    </row>
    <row r="873" spans="56:57" x14ac:dyDescent="0.25">
      <c r="BD873" s="6"/>
      <c r="BE873" s="6"/>
    </row>
    <row r="874" spans="56:57" x14ac:dyDescent="0.25">
      <c r="BD874" s="6"/>
      <c r="BE874" s="6"/>
    </row>
    <row r="875" spans="56:57" x14ac:dyDescent="0.25">
      <c r="BD875" s="6"/>
      <c r="BE875" s="6"/>
    </row>
    <row r="876" spans="56:57" x14ac:dyDescent="0.25">
      <c r="BD876" s="6"/>
      <c r="BE876" s="6"/>
    </row>
    <row r="877" spans="56:57" x14ac:dyDescent="0.25">
      <c r="BD877" s="6"/>
      <c r="BE877" s="6"/>
    </row>
    <row r="878" spans="56:57" x14ac:dyDescent="0.25">
      <c r="BD878" s="6"/>
      <c r="BE878" s="6"/>
    </row>
    <row r="879" spans="56:57" x14ac:dyDescent="0.25">
      <c r="BD879" s="6"/>
      <c r="BE879" s="6"/>
    </row>
    <row r="880" spans="56:57" x14ac:dyDescent="0.25">
      <c r="BD880" s="6"/>
      <c r="BE880" s="6"/>
    </row>
    <row r="881" spans="56:57" x14ac:dyDescent="0.25">
      <c r="BD881" s="6"/>
      <c r="BE881" s="6"/>
    </row>
    <row r="882" spans="56:57" x14ac:dyDescent="0.25">
      <c r="BD882" s="6"/>
      <c r="BE882" s="6"/>
    </row>
    <row r="883" spans="56:57" x14ac:dyDescent="0.25">
      <c r="BD883" s="6"/>
      <c r="BE883" s="6"/>
    </row>
    <row r="884" spans="56:57" x14ac:dyDescent="0.25">
      <c r="BD884" s="6"/>
      <c r="BE884" s="6"/>
    </row>
    <row r="885" spans="56:57" x14ac:dyDescent="0.25">
      <c r="BD885" s="6"/>
      <c r="BE885" s="6"/>
    </row>
    <row r="886" spans="56:57" x14ac:dyDescent="0.25">
      <c r="BD886" s="6"/>
      <c r="BE886" s="6"/>
    </row>
    <row r="887" spans="56:57" x14ac:dyDescent="0.25">
      <c r="BD887" s="6"/>
      <c r="BE887" s="6"/>
    </row>
    <row r="888" spans="56:57" x14ac:dyDescent="0.25">
      <c r="BD888" s="6"/>
      <c r="BE888" s="6"/>
    </row>
    <row r="889" spans="56:57" x14ac:dyDescent="0.25">
      <c r="BD889" s="6"/>
      <c r="BE889" s="6"/>
    </row>
    <row r="890" spans="56:57" x14ac:dyDescent="0.25">
      <c r="BD890" s="6"/>
      <c r="BE890" s="6"/>
    </row>
    <row r="891" spans="56:57" x14ac:dyDescent="0.25">
      <c r="BD891" s="6"/>
      <c r="BE891" s="6"/>
    </row>
    <row r="892" spans="56:57" x14ac:dyDescent="0.25">
      <c r="BD892" s="6"/>
      <c r="BE892" s="6"/>
    </row>
    <row r="893" spans="56:57" x14ac:dyDescent="0.25">
      <c r="BD893" s="6"/>
      <c r="BE893" s="6"/>
    </row>
    <row r="894" spans="56:57" x14ac:dyDescent="0.25">
      <c r="BD894" s="6"/>
      <c r="BE894" s="6"/>
    </row>
    <row r="895" spans="56:57" x14ac:dyDescent="0.25">
      <c r="BD895" s="6"/>
      <c r="BE895" s="6"/>
    </row>
    <row r="896" spans="56:57" x14ac:dyDescent="0.25">
      <c r="BD896" s="6"/>
      <c r="BE896" s="6"/>
    </row>
    <row r="897" spans="56:57" x14ac:dyDescent="0.25">
      <c r="BD897" s="6"/>
      <c r="BE897" s="6"/>
    </row>
    <row r="898" spans="56:57" x14ac:dyDescent="0.25">
      <c r="BD898" s="6"/>
      <c r="BE898" s="6"/>
    </row>
    <row r="899" spans="56:57" x14ac:dyDescent="0.25">
      <c r="BD899" s="6"/>
      <c r="BE899" s="6"/>
    </row>
    <row r="900" spans="56:57" x14ac:dyDescent="0.25">
      <c r="BD900" s="6"/>
      <c r="BE900" s="6"/>
    </row>
    <row r="901" spans="56:57" x14ac:dyDescent="0.25">
      <c r="BD901" s="6"/>
      <c r="BE901" s="6"/>
    </row>
    <row r="902" spans="56:57" x14ac:dyDescent="0.25">
      <c r="BD902" s="6"/>
      <c r="BE902" s="6"/>
    </row>
    <row r="903" spans="56:57" x14ac:dyDescent="0.25">
      <c r="BD903" s="6"/>
      <c r="BE903" s="6"/>
    </row>
    <row r="904" spans="56:57" x14ac:dyDescent="0.25">
      <c r="BD904" s="6"/>
      <c r="BE904" s="6"/>
    </row>
    <row r="905" spans="56:57" x14ac:dyDescent="0.25">
      <c r="BD905" s="6"/>
      <c r="BE905" s="6"/>
    </row>
    <row r="906" spans="56:57" x14ac:dyDescent="0.25">
      <c r="BD906" s="6"/>
      <c r="BE906" s="6"/>
    </row>
    <row r="907" spans="56:57" x14ac:dyDescent="0.25">
      <c r="BD907" s="6"/>
      <c r="BE907" s="6"/>
    </row>
    <row r="908" spans="56:57" x14ac:dyDescent="0.25">
      <c r="BD908" s="6"/>
      <c r="BE908" s="6"/>
    </row>
    <row r="909" spans="56:57" x14ac:dyDescent="0.25">
      <c r="BD909" s="6"/>
      <c r="BE909" s="6"/>
    </row>
    <row r="910" spans="56:57" x14ac:dyDescent="0.25">
      <c r="BD910" s="6"/>
      <c r="BE910" s="6"/>
    </row>
    <row r="911" spans="56:57" x14ac:dyDescent="0.25">
      <c r="BD911" s="6"/>
      <c r="BE911" s="6"/>
    </row>
    <row r="912" spans="56:57" x14ac:dyDescent="0.25">
      <c r="BD912" s="6"/>
      <c r="BE912" s="6"/>
    </row>
    <row r="913" spans="56:57" x14ac:dyDescent="0.25">
      <c r="BD913" s="6"/>
      <c r="BE913" s="6"/>
    </row>
    <row r="914" spans="56:57" x14ac:dyDescent="0.25">
      <c r="BD914" s="6"/>
      <c r="BE914" s="6"/>
    </row>
    <row r="915" spans="56:57" x14ac:dyDescent="0.25">
      <c r="BD915" s="6"/>
      <c r="BE915" s="6"/>
    </row>
    <row r="916" spans="56:57" x14ac:dyDescent="0.25">
      <c r="BD916" s="6"/>
      <c r="BE916" s="6"/>
    </row>
    <row r="917" spans="56:57" x14ac:dyDescent="0.25">
      <c r="BD917" s="6"/>
      <c r="BE917" s="6"/>
    </row>
    <row r="918" spans="56:57" x14ac:dyDescent="0.25">
      <c r="BD918" s="6"/>
      <c r="BE918" s="6"/>
    </row>
    <row r="919" spans="56:57" x14ac:dyDescent="0.25">
      <c r="BD919" s="6"/>
      <c r="BE919" s="6"/>
    </row>
    <row r="920" spans="56:57" x14ac:dyDescent="0.25">
      <c r="BD920" s="6"/>
      <c r="BE920" s="6"/>
    </row>
    <row r="921" spans="56:57" x14ac:dyDescent="0.25">
      <c r="BD921" s="6"/>
      <c r="BE921" s="6"/>
    </row>
    <row r="922" spans="56:57" x14ac:dyDescent="0.25">
      <c r="BD922" s="6"/>
      <c r="BE922" s="6"/>
    </row>
    <row r="923" spans="56:57" x14ac:dyDescent="0.25">
      <c r="BD923" s="6"/>
      <c r="BE923" s="6"/>
    </row>
    <row r="924" spans="56:57" x14ac:dyDescent="0.25">
      <c r="BD924" s="6"/>
      <c r="BE924" s="6"/>
    </row>
    <row r="925" spans="56:57" x14ac:dyDescent="0.25">
      <c r="BD925" s="6"/>
      <c r="BE925" s="6"/>
    </row>
    <row r="926" spans="56:57" x14ac:dyDescent="0.25">
      <c r="BD926" s="6"/>
      <c r="BE926" s="6"/>
    </row>
    <row r="927" spans="56:57" x14ac:dyDescent="0.25">
      <c r="BD927" s="6"/>
      <c r="BE927" s="6"/>
    </row>
    <row r="928" spans="56:57" x14ac:dyDescent="0.25">
      <c r="BD928" s="6"/>
      <c r="BE928" s="6"/>
    </row>
    <row r="929" spans="56:57" x14ac:dyDescent="0.25">
      <c r="BD929" s="6"/>
      <c r="BE929" s="6"/>
    </row>
    <row r="930" spans="56:57" x14ac:dyDescent="0.25">
      <c r="BD930" s="6"/>
      <c r="BE930" s="6"/>
    </row>
    <row r="931" spans="56:57" x14ac:dyDescent="0.25">
      <c r="BD931" s="6"/>
      <c r="BE931" s="6"/>
    </row>
    <row r="932" spans="56:57" x14ac:dyDescent="0.25">
      <c r="BD932" s="6"/>
      <c r="BE932" s="6"/>
    </row>
    <row r="933" spans="56:57" x14ac:dyDescent="0.25">
      <c r="BD933" s="6"/>
      <c r="BE933" s="6"/>
    </row>
    <row r="934" spans="56:57" x14ac:dyDescent="0.25">
      <c r="BD934" s="6"/>
      <c r="BE934" s="6"/>
    </row>
    <row r="935" spans="56:57" x14ac:dyDescent="0.25">
      <c r="BD935" s="6"/>
      <c r="BE935" s="6"/>
    </row>
    <row r="936" spans="56:57" x14ac:dyDescent="0.25">
      <c r="BD936" s="6"/>
      <c r="BE936" s="6"/>
    </row>
    <row r="937" spans="56:57" x14ac:dyDescent="0.25">
      <c r="BD937" s="6"/>
      <c r="BE937" s="6"/>
    </row>
    <row r="938" spans="56:57" x14ac:dyDescent="0.25">
      <c r="BD938" s="6"/>
      <c r="BE938" s="6"/>
    </row>
    <row r="939" spans="56:57" x14ac:dyDescent="0.25">
      <c r="BD939" s="6"/>
      <c r="BE939" s="6"/>
    </row>
    <row r="940" spans="56:57" x14ac:dyDescent="0.25">
      <c r="BD940" s="6"/>
      <c r="BE940" s="6"/>
    </row>
    <row r="941" spans="56:57" x14ac:dyDescent="0.25">
      <c r="BD941" s="6"/>
      <c r="BE941" s="6"/>
    </row>
    <row r="942" spans="56:57" x14ac:dyDescent="0.25">
      <c r="BD942" s="6"/>
      <c r="BE942" s="6"/>
    </row>
    <row r="943" spans="56:57" x14ac:dyDescent="0.25">
      <c r="BD943" s="6"/>
      <c r="BE943" s="6"/>
    </row>
    <row r="944" spans="56:57" x14ac:dyDescent="0.25">
      <c r="BD944" s="6"/>
      <c r="BE944" s="6"/>
    </row>
    <row r="945" spans="56:57" x14ac:dyDescent="0.25">
      <c r="BD945" s="6"/>
      <c r="BE945" s="6"/>
    </row>
    <row r="946" spans="56:57" x14ac:dyDescent="0.25">
      <c r="BD946" s="6"/>
      <c r="BE946" s="6"/>
    </row>
    <row r="947" spans="56:57" x14ac:dyDescent="0.25">
      <c r="BD947" s="6"/>
      <c r="BE947" s="6"/>
    </row>
    <row r="948" spans="56:57" x14ac:dyDescent="0.25">
      <c r="BD948" s="6"/>
      <c r="BE948" s="6"/>
    </row>
    <row r="949" spans="56:57" x14ac:dyDescent="0.25">
      <c r="BD949" s="6"/>
      <c r="BE949" s="6"/>
    </row>
    <row r="950" spans="56:57" x14ac:dyDescent="0.25">
      <c r="BD950" s="6"/>
      <c r="BE950" s="6"/>
    </row>
    <row r="951" spans="56:57" x14ac:dyDescent="0.25">
      <c r="BD951" s="6"/>
      <c r="BE951" s="6"/>
    </row>
    <row r="952" spans="56:57" x14ac:dyDescent="0.25">
      <c r="BD952" s="6"/>
      <c r="BE952" s="6"/>
    </row>
    <row r="953" spans="56:57" x14ac:dyDescent="0.25">
      <c r="BD953" s="6"/>
      <c r="BE953" s="6"/>
    </row>
    <row r="954" spans="56:57" x14ac:dyDescent="0.25">
      <c r="BD954" s="6"/>
      <c r="BE954" s="6"/>
    </row>
    <row r="955" spans="56:57" x14ac:dyDescent="0.25">
      <c r="BD955" s="6"/>
      <c r="BE955" s="6"/>
    </row>
    <row r="956" spans="56:57" x14ac:dyDescent="0.25">
      <c r="BD956" s="6"/>
      <c r="BE956" s="6"/>
    </row>
    <row r="957" spans="56:57" x14ac:dyDescent="0.25">
      <c r="BD957" s="6"/>
      <c r="BE957" s="6"/>
    </row>
    <row r="958" spans="56:57" x14ac:dyDescent="0.25">
      <c r="BD958" s="6"/>
      <c r="BE958" s="6"/>
    </row>
    <row r="959" spans="56:57" x14ac:dyDescent="0.25">
      <c r="BD959" s="6"/>
      <c r="BE959" s="6"/>
    </row>
    <row r="960" spans="56:57" x14ac:dyDescent="0.25">
      <c r="BD960" s="6"/>
      <c r="BE960" s="6"/>
    </row>
    <row r="961" spans="56:57" x14ac:dyDescent="0.25">
      <c r="BD961" s="6"/>
      <c r="BE961" s="6"/>
    </row>
    <row r="962" spans="56:57" x14ac:dyDescent="0.25">
      <c r="BD962" s="6"/>
      <c r="BE962" s="6"/>
    </row>
    <row r="963" spans="56:57" x14ac:dyDescent="0.25">
      <c r="BD963" s="6"/>
      <c r="BE963" s="6"/>
    </row>
    <row r="964" spans="56:57" x14ac:dyDescent="0.25">
      <c r="BD964" s="6"/>
      <c r="BE964" s="6"/>
    </row>
    <row r="965" spans="56:57" x14ac:dyDescent="0.25">
      <c r="BD965" s="6"/>
      <c r="BE965" s="6"/>
    </row>
    <row r="966" spans="56:57" x14ac:dyDescent="0.25">
      <c r="BD966" s="6"/>
      <c r="BE966" s="6"/>
    </row>
    <row r="967" spans="56:57" x14ac:dyDescent="0.25">
      <c r="BD967" s="6"/>
      <c r="BE967" s="6"/>
    </row>
    <row r="968" spans="56:57" x14ac:dyDescent="0.25">
      <c r="BD968" s="6"/>
      <c r="BE968" s="6"/>
    </row>
    <row r="969" spans="56:57" x14ac:dyDescent="0.25">
      <c r="BD969" s="6"/>
      <c r="BE969" s="6"/>
    </row>
    <row r="970" spans="56:57" x14ac:dyDescent="0.25">
      <c r="BD970" s="6"/>
      <c r="BE970" s="6"/>
    </row>
    <row r="971" spans="56:57" x14ac:dyDescent="0.25">
      <c r="BD971" s="6"/>
      <c r="BE971" s="6"/>
    </row>
    <row r="972" spans="56:57" x14ac:dyDescent="0.25">
      <c r="BD972" s="6"/>
      <c r="BE972" s="6"/>
    </row>
    <row r="973" spans="56:57" x14ac:dyDescent="0.25">
      <c r="BD973" s="6"/>
      <c r="BE973" s="6"/>
    </row>
    <row r="974" spans="56:57" x14ac:dyDescent="0.25">
      <c r="BD974" s="6"/>
      <c r="BE974" s="6"/>
    </row>
    <row r="975" spans="56:57" x14ac:dyDescent="0.25">
      <c r="BD975" s="6"/>
      <c r="BE975" s="6"/>
    </row>
    <row r="976" spans="56:57" x14ac:dyDescent="0.25">
      <c r="BD976" s="6"/>
      <c r="BE976" s="6"/>
    </row>
    <row r="977" spans="56:57" x14ac:dyDescent="0.25">
      <c r="BD977" s="6"/>
      <c r="BE977" s="6"/>
    </row>
    <row r="978" spans="56:57" x14ac:dyDescent="0.25">
      <c r="BD978" s="6"/>
      <c r="BE978" s="6"/>
    </row>
    <row r="979" spans="56:57" x14ac:dyDescent="0.25">
      <c r="BD979" s="6"/>
      <c r="BE979" s="6"/>
    </row>
    <row r="980" spans="56:57" x14ac:dyDescent="0.25">
      <c r="BD980" s="6"/>
      <c r="BE980" s="6"/>
    </row>
    <row r="981" spans="56:57" x14ac:dyDescent="0.25">
      <c r="BD981" s="6"/>
      <c r="BE981" s="6"/>
    </row>
    <row r="982" spans="56:57" x14ac:dyDescent="0.25">
      <c r="BD982" s="6"/>
      <c r="BE982" s="6"/>
    </row>
    <row r="983" spans="56:57" x14ac:dyDescent="0.25">
      <c r="BD983" s="6"/>
      <c r="BE983" s="6"/>
    </row>
    <row r="984" spans="56:57" x14ac:dyDescent="0.25">
      <c r="BD984" s="6"/>
      <c r="BE984" s="6"/>
    </row>
    <row r="985" spans="56:57" x14ac:dyDescent="0.25">
      <c r="BD985" s="6"/>
      <c r="BE985" s="6"/>
    </row>
    <row r="986" spans="56:57" x14ac:dyDescent="0.25">
      <c r="BD986" s="6"/>
      <c r="BE986" s="6"/>
    </row>
    <row r="987" spans="56:57" x14ac:dyDescent="0.25">
      <c r="BD987" s="6"/>
      <c r="BE987" s="6"/>
    </row>
    <row r="988" spans="56:57" x14ac:dyDescent="0.25">
      <c r="BD988" s="6"/>
      <c r="BE988" s="6"/>
    </row>
    <row r="989" spans="56:57" x14ac:dyDescent="0.25">
      <c r="BD989" s="6"/>
      <c r="BE989" s="6"/>
    </row>
    <row r="990" spans="56:57" x14ac:dyDescent="0.25">
      <c r="BD990" s="6"/>
      <c r="BE990" s="6"/>
    </row>
    <row r="991" spans="56:57" x14ac:dyDescent="0.25">
      <c r="BD991" s="6"/>
      <c r="BE991" s="6"/>
    </row>
    <row r="992" spans="56:57" x14ac:dyDescent="0.25">
      <c r="BD992" s="6"/>
      <c r="BE992" s="6"/>
    </row>
    <row r="993" spans="56:57" x14ac:dyDescent="0.25">
      <c r="BD993" s="6"/>
      <c r="BE993" s="6"/>
    </row>
    <row r="994" spans="56:57" x14ac:dyDescent="0.25">
      <c r="BD994" s="6"/>
      <c r="BE994" s="6"/>
    </row>
    <row r="995" spans="56:57" x14ac:dyDescent="0.25">
      <c r="BD995" s="6"/>
      <c r="BE995" s="6"/>
    </row>
    <row r="996" spans="56:57" x14ac:dyDescent="0.25">
      <c r="BD996" s="6"/>
      <c r="BE996" s="6"/>
    </row>
    <row r="997" spans="56:57" x14ac:dyDescent="0.25">
      <c r="BD997" s="6"/>
      <c r="BE997" s="6"/>
    </row>
    <row r="998" spans="56:57" x14ac:dyDescent="0.25">
      <c r="BD998" s="6"/>
      <c r="BE998" s="6"/>
    </row>
    <row r="999" spans="56:57" x14ac:dyDescent="0.25">
      <c r="BD999" s="6"/>
      <c r="BE999" s="6"/>
    </row>
    <row r="1000" spans="56:57" x14ac:dyDescent="0.25">
      <c r="BD1000" s="6"/>
      <c r="BE1000" s="6"/>
    </row>
    <row r="1001" spans="56:57" x14ac:dyDescent="0.25">
      <c r="BD1001" s="6"/>
      <c r="BE1001" s="6"/>
    </row>
    <row r="1002" spans="56:57" x14ac:dyDescent="0.25">
      <c r="BD1002" s="6"/>
      <c r="BE1002" s="6"/>
    </row>
    <row r="1003" spans="56:57" x14ac:dyDescent="0.25">
      <c r="BD1003" s="6"/>
      <c r="BE1003" s="6"/>
    </row>
    <row r="1004" spans="56:57" x14ac:dyDescent="0.25">
      <c r="BD1004" s="6"/>
      <c r="BE1004" s="6"/>
    </row>
    <row r="1005" spans="56:57" x14ac:dyDescent="0.25">
      <c r="BD1005" s="6"/>
      <c r="BE1005" s="6"/>
    </row>
    <row r="1006" spans="56:57" x14ac:dyDescent="0.25">
      <c r="BD1006" s="6"/>
      <c r="BE1006" s="6"/>
    </row>
    <row r="1007" spans="56:57" x14ac:dyDescent="0.25">
      <c r="BD1007" s="6"/>
      <c r="BE1007" s="6"/>
    </row>
    <row r="1008" spans="56:57" x14ac:dyDescent="0.25">
      <c r="BD1008" s="6"/>
      <c r="BE1008" s="6"/>
    </row>
    <row r="1009" spans="56:57" x14ac:dyDescent="0.25">
      <c r="BD1009" s="6"/>
      <c r="BE1009" s="6"/>
    </row>
    <row r="1010" spans="56:57" x14ac:dyDescent="0.25">
      <c r="BD1010" s="6"/>
      <c r="BE1010" s="6"/>
    </row>
    <row r="1011" spans="56:57" x14ac:dyDescent="0.25">
      <c r="BD1011" s="6"/>
      <c r="BE1011" s="6"/>
    </row>
    <row r="1012" spans="56:57" x14ac:dyDescent="0.25">
      <c r="BD1012" s="6"/>
      <c r="BE1012" s="6"/>
    </row>
    <row r="1013" spans="56:57" x14ac:dyDescent="0.25">
      <c r="BD1013" s="6"/>
      <c r="BE1013" s="6"/>
    </row>
    <row r="1014" spans="56:57" x14ac:dyDescent="0.25">
      <c r="BD1014" s="6"/>
      <c r="BE1014" s="6"/>
    </row>
    <row r="1015" spans="56:57" x14ac:dyDescent="0.25">
      <c r="BD1015" s="6"/>
      <c r="BE1015" s="6"/>
    </row>
    <row r="1016" spans="56:57" x14ac:dyDescent="0.25">
      <c r="BD1016" s="6"/>
      <c r="BE1016" s="6"/>
    </row>
    <row r="1017" spans="56:57" x14ac:dyDescent="0.25">
      <c r="BD1017" s="6"/>
      <c r="BE1017" s="6"/>
    </row>
    <row r="1018" spans="56:57" x14ac:dyDescent="0.25">
      <c r="BD1018" s="6"/>
      <c r="BE1018" s="6"/>
    </row>
    <row r="1019" spans="56:57" x14ac:dyDescent="0.25">
      <c r="BD1019" s="6"/>
      <c r="BE1019" s="6"/>
    </row>
    <row r="1020" spans="56:57" x14ac:dyDescent="0.25">
      <c r="BD1020" s="6"/>
      <c r="BE1020" s="6"/>
    </row>
    <row r="1021" spans="56:57" x14ac:dyDescent="0.25">
      <c r="BD1021" s="6"/>
      <c r="BE1021" s="6"/>
    </row>
    <row r="1022" spans="56:57" x14ac:dyDescent="0.25">
      <c r="BD1022" s="6"/>
      <c r="BE1022" s="6"/>
    </row>
    <row r="1023" spans="56:57" x14ac:dyDescent="0.25">
      <c r="BD1023" s="6"/>
      <c r="BE1023" s="6"/>
    </row>
    <row r="1024" spans="56:57" x14ac:dyDescent="0.25">
      <c r="BD1024" s="6"/>
      <c r="BE1024" s="6"/>
    </row>
    <row r="1025" spans="56:57" x14ac:dyDescent="0.25">
      <c r="BD1025" s="6"/>
      <c r="BE1025" s="6"/>
    </row>
    <row r="1026" spans="56:57" x14ac:dyDescent="0.25">
      <c r="BD1026" s="6"/>
      <c r="BE1026" s="6"/>
    </row>
    <row r="1027" spans="56:57" x14ac:dyDescent="0.25">
      <c r="BD1027" s="6"/>
      <c r="BE1027" s="6"/>
    </row>
    <row r="1028" spans="56:57" x14ac:dyDescent="0.25">
      <c r="BD1028" s="6"/>
      <c r="BE1028" s="6"/>
    </row>
    <row r="1029" spans="56:57" x14ac:dyDescent="0.25">
      <c r="BD1029" s="6"/>
      <c r="BE1029" s="6"/>
    </row>
    <row r="1030" spans="56:57" x14ac:dyDescent="0.25">
      <c r="BD1030" s="6"/>
      <c r="BE1030" s="6"/>
    </row>
    <row r="1031" spans="56:57" x14ac:dyDescent="0.25">
      <c r="BD1031" s="6"/>
      <c r="BE1031" s="6"/>
    </row>
    <row r="1032" spans="56:57" x14ac:dyDescent="0.25">
      <c r="BD1032" s="6"/>
      <c r="BE1032" s="6"/>
    </row>
    <row r="1033" spans="56:57" x14ac:dyDescent="0.25">
      <c r="BD1033" s="6"/>
      <c r="BE1033" s="6"/>
    </row>
    <row r="1034" spans="56:57" x14ac:dyDescent="0.25">
      <c r="BD1034" s="6"/>
      <c r="BE1034" s="6"/>
    </row>
    <row r="1035" spans="56:57" x14ac:dyDescent="0.25">
      <c r="BD1035" s="6"/>
      <c r="BE1035" s="6"/>
    </row>
    <row r="1036" spans="56:57" x14ac:dyDescent="0.25">
      <c r="BD1036" s="6"/>
      <c r="BE1036" s="6"/>
    </row>
    <row r="1037" spans="56:57" x14ac:dyDescent="0.25">
      <c r="BD1037" s="6"/>
      <c r="BE1037" s="6"/>
    </row>
    <row r="1038" spans="56:57" x14ac:dyDescent="0.25">
      <c r="BD1038" s="6"/>
      <c r="BE1038" s="6"/>
    </row>
    <row r="1039" spans="56:57" x14ac:dyDescent="0.25">
      <c r="BD1039" s="6"/>
      <c r="BE1039" s="6"/>
    </row>
    <row r="1040" spans="56:57" x14ac:dyDescent="0.25">
      <c r="BD1040" s="6"/>
      <c r="BE1040" s="6"/>
    </row>
    <row r="1041" spans="56:57" x14ac:dyDescent="0.25">
      <c r="BD1041" s="6"/>
      <c r="BE1041" s="6"/>
    </row>
    <row r="1042" spans="56:57" x14ac:dyDescent="0.25">
      <c r="BD1042" s="6"/>
      <c r="BE1042" s="6"/>
    </row>
    <row r="1043" spans="56:57" x14ac:dyDescent="0.25">
      <c r="BD1043" s="6"/>
      <c r="BE1043" s="6"/>
    </row>
    <row r="1044" spans="56:57" x14ac:dyDescent="0.25">
      <c r="BD1044" s="6"/>
      <c r="BE1044" s="6"/>
    </row>
    <row r="1045" spans="56:57" x14ac:dyDescent="0.25">
      <c r="BD1045" s="6"/>
      <c r="BE1045" s="6"/>
    </row>
    <row r="1046" spans="56:57" x14ac:dyDescent="0.25">
      <c r="BD1046" s="6"/>
      <c r="BE1046" s="6"/>
    </row>
    <row r="1047" spans="56:57" x14ac:dyDescent="0.25">
      <c r="BD1047" s="6"/>
      <c r="BE1047" s="6"/>
    </row>
    <row r="1048" spans="56:57" x14ac:dyDescent="0.25">
      <c r="BD1048" s="6"/>
      <c r="BE1048" s="6"/>
    </row>
    <row r="1049" spans="56:57" x14ac:dyDescent="0.25">
      <c r="BD1049" s="6"/>
      <c r="BE1049" s="6"/>
    </row>
    <row r="1050" spans="56:57" x14ac:dyDescent="0.25">
      <c r="BD1050" s="6"/>
      <c r="BE1050" s="6"/>
    </row>
    <row r="1051" spans="56:57" x14ac:dyDescent="0.25">
      <c r="BD1051" s="6"/>
      <c r="BE1051" s="6"/>
    </row>
    <row r="1052" spans="56:57" x14ac:dyDescent="0.25">
      <c r="BD1052" s="6"/>
      <c r="BE1052" s="6"/>
    </row>
    <row r="1053" spans="56:57" x14ac:dyDescent="0.25">
      <c r="BD1053" s="6"/>
      <c r="BE1053" s="6"/>
    </row>
    <row r="1054" spans="56:57" x14ac:dyDescent="0.25">
      <c r="BD1054" s="6"/>
      <c r="BE1054" s="6"/>
    </row>
    <row r="1055" spans="56:57" x14ac:dyDescent="0.25">
      <c r="BD1055" s="6"/>
      <c r="BE1055" s="6"/>
    </row>
    <row r="1056" spans="56:57" x14ac:dyDescent="0.25">
      <c r="BD1056" s="6"/>
      <c r="BE1056" s="6"/>
    </row>
    <row r="1057" spans="56:57" x14ac:dyDescent="0.25">
      <c r="BD1057" s="6"/>
      <c r="BE1057" s="6"/>
    </row>
    <row r="1058" spans="56:57" x14ac:dyDescent="0.25">
      <c r="BD1058" s="6"/>
      <c r="BE1058" s="6"/>
    </row>
    <row r="1059" spans="56:57" x14ac:dyDescent="0.25">
      <c r="BD1059" s="6"/>
      <c r="BE1059" s="6"/>
    </row>
    <row r="1060" spans="56:57" x14ac:dyDescent="0.25">
      <c r="BD1060" s="6"/>
      <c r="BE1060" s="6"/>
    </row>
    <row r="1061" spans="56:57" x14ac:dyDescent="0.25">
      <c r="BD1061" s="6"/>
      <c r="BE1061" s="6"/>
    </row>
    <row r="1062" spans="56:57" x14ac:dyDescent="0.25">
      <c r="BD1062" s="6"/>
      <c r="BE1062" s="6"/>
    </row>
    <row r="1063" spans="56:57" x14ac:dyDescent="0.25">
      <c r="BD1063" s="6"/>
      <c r="BE1063" s="6"/>
    </row>
    <row r="1064" spans="56:57" x14ac:dyDescent="0.25">
      <c r="BD1064" s="6"/>
      <c r="BE1064" s="6"/>
    </row>
    <row r="1065" spans="56:57" x14ac:dyDescent="0.25">
      <c r="BD1065" s="6"/>
      <c r="BE1065" s="6"/>
    </row>
    <row r="1066" spans="56:57" x14ac:dyDescent="0.25">
      <c r="BD1066" s="6"/>
      <c r="BE1066" s="6"/>
    </row>
    <row r="1067" spans="56:57" x14ac:dyDescent="0.25">
      <c r="BD1067" s="6"/>
      <c r="BE1067" s="6"/>
    </row>
    <row r="1068" spans="56:57" x14ac:dyDescent="0.25">
      <c r="BD1068" s="6"/>
      <c r="BE1068" s="6"/>
    </row>
    <row r="1069" spans="56:57" x14ac:dyDescent="0.25">
      <c r="BD1069" s="6"/>
      <c r="BE1069" s="6"/>
    </row>
    <row r="1070" spans="56:57" x14ac:dyDescent="0.25">
      <c r="BD1070" s="6"/>
      <c r="BE1070" s="6"/>
    </row>
    <row r="1071" spans="56:57" x14ac:dyDescent="0.25">
      <c r="BD1071" s="6"/>
      <c r="BE1071" s="6"/>
    </row>
    <row r="1072" spans="56:57" x14ac:dyDescent="0.25">
      <c r="BD1072" s="6"/>
      <c r="BE1072" s="6"/>
    </row>
    <row r="1073" spans="56:57" x14ac:dyDescent="0.25">
      <c r="BD1073" s="6"/>
      <c r="BE1073" s="6"/>
    </row>
    <row r="1074" spans="56:57" x14ac:dyDescent="0.25">
      <c r="BD1074" s="6"/>
      <c r="BE1074" s="6"/>
    </row>
    <row r="1075" spans="56:57" x14ac:dyDescent="0.25">
      <c r="BD1075" s="6"/>
      <c r="BE1075" s="6"/>
    </row>
    <row r="1076" spans="56:57" x14ac:dyDescent="0.25">
      <c r="BD1076" s="6"/>
      <c r="BE1076" s="6"/>
    </row>
    <row r="1077" spans="56:57" x14ac:dyDescent="0.25">
      <c r="BD1077" s="6"/>
      <c r="BE1077" s="6"/>
    </row>
    <row r="1078" spans="56:57" x14ac:dyDescent="0.25">
      <c r="BD1078" s="6"/>
      <c r="BE1078" s="6"/>
    </row>
    <row r="1079" spans="56:57" x14ac:dyDescent="0.25">
      <c r="BD1079" s="6"/>
      <c r="BE1079" s="6"/>
    </row>
    <row r="1080" spans="56:57" x14ac:dyDescent="0.25">
      <c r="BD1080" s="6"/>
      <c r="BE1080" s="6"/>
    </row>
    <row r="1081" spans="56:57" x14ac:dyDescent="0.25">
      <c r="BD1081" s="6"/>
      <c r="BE1081" s="6"/>
    </row>
    <row r="1082" spans="56:57" x14ac:dyDescent="0.25">
      <c r="BD1082" s="6"/>
      <c r="BE1082" s="6"/>
    </row>
    <row r="1083" spans="56:57" x14ac:dyDescent="0.25">
      <c r="BD1083" s="6"/>
      <c r="BE1083" s="6"/>
    </row>
    <row r="1084" spans="56:57" x14ac:dyDescent="0.25">
      <c r="BD1084" s="6"/>
      <c r="BE1084" s="6"/>
    </row>
    <row r="1085" spans="56:57" x14ac:dyDescent="0.25">
      <c r="BD1085" s="6"/>
      <c r="BE1085" s="6"/>
    </row>
    <row r="1086" spans="56:57" x14ac:dyDescent="0.25">
      <c r="BD1086" s="6"/>
      <c r="BE1086" s="6"/>
    </row>
    <row r="1087" spans="56:57" x14ac:dyDescent="0.25">
      <c r="BD1087" s="6"/>
      <c r="BE1087" s="6"/>
    </row>
    <row r="1088" spans="56:57" x14ac:dyDescent="0.25">
      <c r="BD1088" s="6"/>
      <c r="BE1088" s="6"/>
    </row>
    <row r="1089" spans="56:57" x14ac:dyDescent="0.25">
      <c r="BD1089" s="6"/>
      <c r="BE1089" s="6"/>
    </row>
    <row r="1090" spans="56:57" x14ac:dyDescent="0.25">
      <c r="BD1090" s="6"/>
      <c r="BE1090" s="6"/>
    </row>
    <row r="1091" spans="56:57" x14ac:dyDescent="0.25">
      <c r="BD1091" s="6"/>
      <c r="BE1091" s="6"/>
    </row>
    <row r="1092" spans="56:57" x14ac:dyDescent="0.25">
      <c r="BD1092" s="6"/>
      <c r="BE1092" s="6"/>
    </row>
    <row r="1093" spans="56:57" x14ac:dyDescent="0.25">
      <c r="BD1093" s="6"/>
      <c r="BE1093" s="6"/>
    </row>
    <row r="1094" spans="56:57" x14ac:dyDescent="0.25">
      <c r="BD1094" s="6"/>
      <c r="BE1094" s="6"/>
    </row>
    <row r="1095" spans="56:57" x14ac:dyDescent="0.25">
      <c r="BD1095" s="6"/>
      <c r="BE1095" s="6"/>
    </row>
    <row r="1096" spans="56:57" x14ac:dyDescent="0.25">
      <c r="BD1096" s="6"/>
      <c r="BE1096" s="6"/>
    </row>
    <row r="1097" spans="56:57" x14ac:dyDescent="0.25">
      <c r="BD1097" s="6"/>
      <c r="BE1097" s="6"/>
    </row>
    <row r="1098" spans="56:57" x14ac:dyDescent="0.25">
      <c r="BD1098" s="6"/>
      <c r="BE1098" s="6"/>
    </row>
    <row r="1099" spans="56:57" x14ac:dyDescent="0.25">
      <c r="BD1099" s="6"/>
      <c r="BE1099" s="6"/>
    </row>
    <row r="1100" spans="56:57" x14ac:dyDescent="0.25">
      <c r="BD1100" s="6"/>
      <c r="BE1100" s="6"/>
    </row>
    <row r="1101" spans="56:57" x14ac:dyDescent="0.25">
      <c r="BD1101" s="6"/>
      <c r="BE1101" s="6"/>
    </row>
    <row r="1102" spans="56:57" x14ac:dyDescent="0.25">
      <c r="BD1102" s="6"/>
      <c r="BE1102" s="6"/>
    </row>
    <row r="1103" spans="56:57" x14ac:dyDescent="0.25">
      <c r="BD1103" s="6"/>
      <c r="BE1103" s="6"/>
    </row>
    <row r="1104" spans="56:57" x14ac:dyDescent="0.25">
      <c r="BD1104" s="6"/>
      <c r="BE1104" s="6"/>
    </row>
    <row r="1105" spans="56:57" x14ac:dyDescent="0.25">
      <c r="BD1105" s="6"/>
      <c r="BE1105" s="6"/>
    </row>
    <row r="1106" spans="56:57" x14ac:dyDescent="0.25">
      <c r="BD1106" s="6"/>
      <c r="BE1106" s="6"/>
    </row>
    <row r="1107" spans="56:57" x14ac:dyDescent="0.25">
      <c r="BD1107" s="6"/>
      <c r="BE1107" s="6"/>
    </row>
    <row r="1108" spans="56:57" x14ac:dyDescent="0.25">
      <c r="BD1108" s="6"/>
      <c r="BE1108" s="6"/>
    </row>
    <row r="1109" spans="56:57" x14ac:dyDescent="0.25">
      <c r="BD1109" s="6"/>
      <c r="BE1109" s="6"/>
    </row>
    <row r="1110" spans="56:57" x14ac:dyDescent="0.25">
      <c r="BD1110" s="6"/>
      <c r="BE1110" s="6"/>
    </row>
    <row r="1111" spans="56:57" x14ac:dyDescent="0.25">
      <c r="BD1111" s="6"/>
      <c r="BE1111" s="6"/>
    </row>
    <row r="1112" spans="56:57" x14ac:dyDescent="0.25">
      <c r="BD1112" s="6"/>
      <c r="BE1112" s="6"/>
    </row>
    <row r="1113" spans="56:57" x14ac:dyDescent="0.25">
      <c r="BD1113" s="6"/>
      <c r="BE1113" s="6"/>
    </row>
    <row r="1114" spans="56:57" x14ac:dyDescent="0.25">
      <c r="BD1114" s="6"/>
      <c r="BE1114" s="6"/>
    </row>
    <row r="1115" spans="56:57" x14ac:dyDescent="0.25">
      <c r="BD1115" s="6"/>
      <c r="BE1115" s="6"/>
    </row>
    <row r="1116" spans="56:57" x14ac:dyDescent="0.25">
      <c r="BD1116" s="6"/>
      <c r="BE1116" s="6"/>
    </row>
    <row r="1117" spans="56:57" x14ac:dyDescent="0.25">
      <c r="BD1117" s="6"/>
      <c r="BE1117" s="6"/>
    </row>
    <row r="1118" spans="56:57" x14ac:dyDescent="0.25">
      <c r="BD1118" s="6"/>
      <c r="BE1118" s="6"/>
    </row>
  </sheetData>
  <autoFilter ref="A1:BX629" xr:uid="{2E4F878E-CD73-4FE7-8B38-7E84C7503818}"/>
  <conditionalFormatting sqref="BF635:BF1001 BF631:BF633 AI631:AI633 AL631:AL1048576 AO631:AO1048576 AR667:AU1048576 AF184 AL184 AO184 AR28:AR32 AR631:AR666 AU631:AU666 AI98 AI102 AI104 AI110:AI111 AI128:AI130 AI113 AI135 AI184 AU148:AU157 AR154:AR157 BF120:BF179 AI189:AI192 AF189:AF192 AL189:AL192 AO189:AO192 BF181:BF184 AR181:AR194 AU181:AU194 AI198:AI199 AF198:AF199 AO198:AO199 AL198:AL199 AR159:AR179 AU159:AU179 AI203 AF203 AL203 AO203 AI205:AI207 AF205:AF207 AL205:AL207 AO205:AO207 AF211:AF212 AI211 AL211:AL212 AO211:AO212 AI215:AI216 AF215:AF216 AO215:AO216 AL215:AL217 AI224:AI225 AF224:AF227 AO224:AO228 AL221:AL222 AR221:AR232 AU221:AU232 AL224:AL228 AI234:AI235 AF234:AF235 AO234:AO235 AR215:AR218 AU215:AU218 AL234:AL237 AR234:AR235 AL240:AL242 AL244 AL254 AU234:AU261 AL246:AL250 AL257:AL261 AL273 AL276 AI284:AI285 AF284:AF285 AL284:AL285 AO266:AO276 AR266:AR276 AU265:AU276 AI294:AI295 AF294:AF295 AL294:AL295 AO294:AO295 AO283:AO285 AI297:AI298 AF297:AF298 AO297:AO298 AO278:AO281 AL278:AL279 AR278:AR281 AR297:AR298 AI288:AI289 AF288:AF289 AL288:AL289 AO288:AO289 AI302:AI304 AF302:AF304 AL297:AL299 AO302:AO304 AR302:AR305 AL302:AL304 AO292 AR292:AR295 AU292:AU295 AI307:AI309 AF307:AF309 AL307:AL309 AO307:AO309 AO311:AO314 AU198:AU212 AR198:AR212 AO325 AO335:AO336 AO333 AU297:AU333 AR307:AR333 AO318 AO339 AO341:AO342 AO327:AO329 AO320:AO321 AR283:AR290 AU278:AU290 BF188:BF316 AO354:AO356 AL354:AL356 AI354:AI356 AF354:AF356 AI350 AL350 AO348 AR335:AR360 AU335:AU360 AF350 AO350 AI419 AL419 AO419 AU419 AF419 AI425:AI429 AF425:AF429 AL425:AL429 AO425:AO429 AU425:AU429 AF488 AI488 AU488 AO488 AL488 AI475 AF475 AL475 AO474:AO475 AU474:AU475 BF424:BF470 AF615:AF616 AI615:AI616 AU514:AU519 AF477 AI477 AL477 AO477 AU477 AU616 AU494:AU498 AL497:AL498 AI497:AI498 AF497:AF498 AL500 AR365 BF318:BF422 AL534 AL537 AL540:AL542 AL551 AL555:AL557 AR419:AR629 BF472:BF551 AL562:AL565 AO564:AO565 AO571:AO574 AL571:AL574 AL568:AL569 AO568:AO569 AL576:AL579 AO576:AO579 AL582:AL583 AO582:AO583 AL615:AL616 AO615:AO616 BF553:BF595 AF618:AF621 AI618:AI621 AO618:AO621 AL618:AL621 AU618:AU621 AI623:AI624 AF623:AF624 AL623:AL624 AO623:AO624 AU623:AU624 BF597:BF629 AI626:AI629 AF626:AF1048576 AL626:AL629 AO626:AO629 AU626:AU629">
    <cfRule type="cellIs" dxfId="24150" priority="15253" stopIfTrue="1" operator="greaterThan">
      <formula>0</formula>
    </cfRule>
    <cfRule type="cellIs" dxfId="24149" priority="15254" stopIfTrue="1" operator="lessThan">
      <formula>0</formula>
    </cfRule>
  </conditionalFormatting>
  <conditionalFormatting sqref="V124:V128 V130:V145 V107:V122 V181:V186 V189:V193 V198:V200 V211 V222 V224:V225 V195:V196 V215:V218 V233:V236 V240:V245 V238 V255:V258 V262:V263 V270:V274 V260 V266:V268 V276 V282:V283 V293:V294 V297:V300 V278:V280 V302:V305 V171:V179 V202:V209 V325:V326 V334:V335 V307:V312 V328:V330 V337 V247:V253 V315:V323 V285:V290 V339:V346 V354:V358 V369:V377 V361:V362 V380:V383 V386:V387 V401:V406 V394:V399 V348 V350:V352 V413:V415 V418:V419 V408 V410:V411 V2:V105 V426 V435:V440 V442:V447 V450:V452 V456 V454 V458 V461 V463:V467 V469:V470 V475 V472:V473 V483:V484 V428:V432 V477:V480 V488 V486 V493:V495 V497:V500 V364:V367 V513:V514 V517:V519 V523:V524 V526:V527 V595 V629:V753">
    <cfRule type="cellIs" dxfId="24148" priority="15249" stopIfTrue="1" operator="lessThan">
      <formula>0</formula>
    </cfRule>
    <cfRule type="cellIs" dxfId="24147" priority="15250" stopIfTrue="1" operator="greaterThan">
      <formula>0</formula>
    </cfRule>
  </conditionalFormatting>
  <conditionalFormatting sqref="O631:O1048576 K631:K1048576 I631:I1048576 Q631:Q1048576 M631:M1048576 W631:X1048576 W31 O31 K31 I31 Q31 M31 Q224:Q225 O224:O225 K224:K225 I224:I225 M224:M225 W224:W225 Q181:Q183 O181:O183 K181:K183 I181:I183 M181:M183 W181:W183 W153:X153 M153:M174 I153:I174 K153:K174 O153:O174 Q153:Q174 W233:W238 M233:M238 I233:I238 K233:K238 O233:O238 Q233:Q238 Q176:Q179 O176:O179 K176:K179 I176:I179 M176:M179 W176:W179 Q240:Q245 O240:O245 K240:K245 I240:I245 M240:M245 W240:W245 Q255:Q258 O255:O258 K255:K258 I255:I258 M255:M258 W255:W258 W247 M247 I247 K247 O247 Q247 Q249:Q250 O249:O250 K249:K250 I249:I250 M249:M250 W249:W250 W260:W263 M260:M263 I260:I263 K260:K263 O260:O263 Q260:Q263 W266:W268 M266:M268 I266:I268 K266:K268 O266:O268 Q266:Q268 M282:M285 I282:I285 K282:K285 O282:O285 Q282:Q285 W334:W335 W325:W330 W307:W313 BR328:BR331 BN328:BN331 BT328:BT331 W337 W315:W318 Q292:Q318 O292:O318 K292:K318 I292:I318 M292:M318 W252:W253 M252:M253 I252:I253 K252:K253 O252:O253 Q252:Q253 M320:M330 I320:I330 K320:K330 O320:O330 Q320:Q330 W320:W323 BL238:BL331 BJ249:BJ331 BN249:BN326 BP249:BP331 BR249:BR326 BT249:BT326 BV249:BV331 Q287:Q290 O287:O290 K287:K290 I287:I290 M287:M290 W287:W290 W339:W346 W354:W358 W369:W377 W361:W362 W380:W384 W386:W387 W394:W399 W349:X349 I333:I358 K333:K358 M333:M358 O333:O358 Q333:Q358 W419 W426 I392:I415 K392:K415 M392:M415 O392:O415 Q392:Q415 W435:W440 W443:X443 W450:W454 W456 W458 W463:W467 W460:W461 W469:W473 W475 W483:W486 I434:I480 K434:K480 M434:M480 O434:O480 Q434:Q480 W428:W431 Q417:Q431 O417:O431 M417:M431 K417:K431 I417:I431 W493:W495 W477:W480 W488 W497:W504 Q482:Q504 O482:O504 M482:M504 K482:K504 I482:I504 W364:W367 Q360:Q390 O360:O390 M360:M390 K360:K390 I360:I390 W629:X629 W157:X158 W154:W156 W162:X162 W159:W161 W170:X170 W163:W169 W171:W174 W348 W350:W352 W442 W444:W447 W516:W519 W508:W514 I506:I535 K506:K535 M506:M535 O506:O535 Q506:Q535 Q537:Q545 O537:O545 M537:M545 K537:K545 I537:I545 BJ333:BJ1301 BL333:BL1297 BN333:BN1301 BP333:BP1301 BR333:BR1327 BT333:BT1301 BV333:BV1301 I547:I566 K547:K566 M547:M566 O547:O566 Q547:Q566 W617 Q568:Q612 O568:O612 M568:M612 K568:K612 I568:I612 Q614:Q629 O614:O629 M614:M629 K614:K629 I614:I629 S614:S629 S568:S612 S547:S566 S537:S545 S506:S535 S360:S390 S482:S504 S417:S431 S434:S480 S392:S415 S333:S358 S287:S290 S320:S330 S252:S253 S292:S318 S282:S285 S266:S268 S260:S263 S249:S250 S247 S255:S258 S240:S245 S176:S179 S233:S238 S153:S174 S181:S183 S224:S225 S31 S631:S1048576 U631:U1048576 U31 U224:U225 U181:U183 U153:U174 U233:U238 U176:U179 U240:U245 U255:U258 U247 U249:U250 U260:U263 U266:U268 U282:U285 U292:U318 U252:U253 U320:U330 U287:U290 U333:U358 U392:U415 U434:U480 U417:U431 U482:U504 U360:U390 U506:U535 U537:U545 U547:U566 U568:U612 U614:U629">
    <cfRule type="cellIs" dxfId="24146" priority="15247" stopIfTrue="1" operator="greaterThan">
      <formula>0</formula>
    </cfRule>
    <cfRule type="cellIs" dxfId="24145" priority="15248" stopIfTrue="1" operator="lessThan">
      <formula>0</formula>
    </cfRule>
  </conditionalFormatting>
  <conditionalFormatting sqref="AI635:AI1048576">
    <cfRule type="cellIs" dxfId="24144" priority="15223" stopIfTrue="1" operator="greaterThan">
      <formula>0</formula>
    </cfRule>
    <cfRule type="cellIs" dxfId="24143" priority="15224" stopIfTrue="1" operator="lessThan">
      <formula>0</formula>
    </cfRule>
  </conditionalFormatting>
  <conditionalFormatting sqref="BF634">
    <cfRule type="cellIs" dxfId="24142" priority="11719" stopIfTrue="1" operator="greaterThan">
      <formula>0</formula>
    </cfRule>
    <cfRule type="cellIs" dxfId="24141" priority="11720" stopIfTrue="1" operator="lessThan">
      <formula>0</formula>
    </cfRule>
  </conditionalFormatting>
  <conditionalFormatting sqref="AF634">
    <cfRule type="cellIs" dxfId="24140" priority="10673" stopIfTrue="1" operator="greaterThan">
      <formula>0</formula>
    </cfRule>
    <cfRule type="cellIs" dxfId="24139" priority="10674" stopIfTrue="1" operator="lessThan">
      <formula>0</formula>
    </cfRule>
  </conditionalFormatting>
  <conditionalFormatting sqref="AF634">
    <cfRule type="cellIs" dxfId="24138" priority="10671" stopIfTrue="1" operator="greaterThan">
      <formula>0</formula>
    </cfRule>
    <cfRule type="cellIs" dxfId="24137" priority="10672" stopIfTrue="1" operator="lessThan">
      <formula>0</formula>
    </cfRule>
  </conditionalFormatting>
  <conditionalFormatting sqref="AF634">
    <cfRule type="cellIs" dxfId="24136" priority="10669" stopIfTrue="1" operator="greaterThan">
      <formula>0</formula>
    </cfRule>
    <cfRule type="cellIs" dxfId="24135" priority="10670" stopIfTrue="1" operator="lessThan">
      <formula>0</formula>
    </cfRule>
  </conditionalFormatting>
  <conditionalFormatting sqref="AI634">
    <cfRule type="cellIs" dxfId="24134" priority="8631" stopIfTrue="1" operator="greaterThan">
      <formula>0</formula>
    </cfRule>
    <cfRule type="cellIs" dxfId="24133" priority="8632" stopIfTrue="1" operator="lessThan">
      <formula>0</formula>
    </cfRule>
  </conditionalFormatting>
  <conditionalFormatting sqref="AI634">
    <cfRule type="cellIs" dxfId="24132" priority="8629" stopIfTrue="1" operator="greaterThan">
      <formula>0</formula>
    </cfRule>
    <cfRule type="cellIs" dxfId="24131" priority="8630" stopIfTrue="1" operator="lessThan">
      <formula>0</formula>
    </cfRule>
  </conditionalFormatting>
  <conditionalFormatting sqref="AI634">
    <cfRule type="cellIs" dxfId="24130" priority="8627" stopIfTrue="1" operator="greaterThan">
      <formula>0</formula>
    </cfRule>
    <cfRule type="cellIs" dxfId="24129" priority="8628" stopIfTrue="1" operator="lessThan">
      <formula>0</formula>
    </cfRule>
  </conditionalFormatting>
  <conditionalFormatting sqref="AI634">
    <cfRule type="cellIs" dxfId="24128" priority="8625" stopIfTrue="1" operator="greaterThan">
      <formula>0</formula>
    </cfRule>
    <cfRule type="cellIs" dxfId="24127" priority="8626" stopIfTrue="1" operator="lessThan">
      <formula>0</formula>
    </cfRule>
  </conditionalFormatting>
  <conditionalFormatting sqref="AI634">
    <cfRule type="cellIs" dxfId="24126" priority="8623" stopIfTrue="1" operator="greaterThan">
      <formula>0</formula>
    </cfRule>
    <cfRule type="cellIs" dxfId="24125" priority="8624" stopIfTrue="1" operator="lessThan">
      <formula>0</formula>
    </cfRule>
  </conditionalFormatting>
  <conditionalFormatting sqref="M5:M8 Q5:Q8 I5:I8 K5:K8 O5:O8 W5:X6 W8:X8 W7 S5:S8 U5:U8">
    <cfRule type="cellIs" dxfId="24124" priority="5187" stopIfTrue="1" operator="greaterThan">
      <formula>0</formula>
    </cfRule>
    <cfRule type="cellIs" dxfId="24123" priority="5188" stopIfTrue="1" operator="lessThan">
      <formula>0</formula>
    </cfRule>
  </conditionalFormatting>
  <conditionalFormatting sqref="AL3 AO2:AO3 AI3 AF3 AR5:AR8 AU5:AU8 AI5:AI8 AO5:AO7 AL5:AL7 AF5:AF8 AI10:AI12">
    <cfRule type="cellIs" dxfId="24122" priority="5185" stopIfTrue="1" operator="greaterThan">
      <formula>0</formula>
    </cfRule>
    <cfRule type="cellIs" dxfId="24121" priority="5186" stopIfTrue="1" operator="lessThan">
      <formula>0</formula>
    </cfRule>
  </conditionalFormatting>
  <conditionalFormatting sqref="W2:X3 O2:O3 K2:K3 I2:I3 Q2:Q3 M2:M3 S2:S3 U2:U3">
    <cfRule type="cellIs" dxfId="24120" priority="5181" stopIfTrue="1" operator="greaterThan">
      <formula>0</formula>
    </cfRule>
    <cfRule type="cellIs" dxfId="24119" priority="5182" stopIfTrue="1" operator="lessThan">
      <formula>0</formula>
    </cfRule>
  </conditionalFormatting>
  <conditionalFormatting sqref="W10:X11 O10:O11 K10:K11 I10:I11 Q10:Q11 M10:M11 M13 Q13 I13 K13 O13 W13:X13 W15:X15 O15 K15 I15 Q15 M15 M23 Q23 I23 K23 O23 W23:X23 M18:M19 Q18:Q19 I18:I19 K18:K19 O18:O19 W18:X18 W19 S18:S19 S23 S15 S13 S10:S11 U10:U11 U13 U15 U23 U18:U19">
    <cfRule type="cellIs" dxfId="24118" priority="5175" stopIfTrue="1" operator="greaterThan">
      <formula>0</formula>
    </cfRule>
    <cfRule type="cellIs" dxfId="24117" priority="5176" stopIfTrue="1" operator="lessThan">
      <formula>0</formula>
    </cfRule>
  </conditionalFormatting>
  <conditionalFormatting sqref="BF10:BF13">
    <cfRule type="cellIs" dxfId="24116" priority="5173" stopIfTrue="1" operator="greaterThan">
      <formula>0</formula>
    </cfRule>
    <cfRule type="cellIs" dxfId="24115" priority="5174" stopIfTrue="1" operator="lessThan">
      <formula>0</formula>
    </cfRule>
  </conditionalFormatting>
  <conditionalFormatting sqref="AF10:AF14 AF24:AF26 AF18 AF28:AF29 AF184 AF39:AF40 AF34:AF37 AF189:AF192 AF198:AF199 AF203 AF205:AF207 AF211:AF212 AF215:AF216 AF224:AF227 AF234:AF235 AF354:AF356">
    <cfRule type="cellIs" dxfId="24114" priority="5161" stopIfTrue="1" operator="greaterThan">
      <formula>0</formula>
    </cfRule>
    <cfRule type="cellIs" dxfId="24113" priority="5162" stopIfTrue="1" operator="lessThan">
      <formula>0</formula>
    </cfRule>
  </conditionalFormatting>
  <conditionalFormatting sqref="AO13:AO14">
    <cfRule type="cellIs" dxfId="24112" priority="5157" stopIfTrue="1" operator="greaterThan">
      <formula>0</formula>
    </cfRule>
    <cfRule type="cellIs" dxfId="24111" priority="5158" stopIfTrue="1" operator="lessThan">
      <formula>0</formula>
    </cfRule>
  </conditionalFormatting>
  <conditionalFormatting sqref="AR13:AR14">
    <cfRule type="cellIs" dxfId="24110" priority="5155" stopIfTrue="1" operator="greaterThan">
      <formula>0</formula>
    </cfRule>
    <cfRule type="cellIs" dxfId="24109" priority="5156" stopIfTrue="1" operator="lessThan">
      <formula>0</formula>
    </cfRule>
  </conditionalFormatting>
  <conditionalFormatting sqref="AI13:AI14">
    <cfRule type="cellIs" dxfId="24108" priority="5151" stopIfTrue="1" operator="greaterThan">
      <formula>0</formula>
    </cfRule>
    <cfRule type="cellIs" dxfId="24107" priority="5152" stopIfTrue="1" operator="lessThan">
      <formula>0</formula>
    </cfRule>
  </conditionalFormatting>
  <conditionalFormatting sqref="AI13:AI14">
    <cfRule type="cellIs" dxfId="24106" priority="5149" stopIfTrue="1" operator="greaterThan">
      <formula>0</formula>
    </cfRule>
    <cfRule type="cellIs" dxfId="24105" priority="5150" stopIfTrue="1" operator="lessThan">
      <formula>0</formula>
    </cfRule>
  </conditionalFormatting>
  <conditionalFormatting sqref="AI13:AI14">
    <cfRule type="cellIs" dxfId="24104" priority="5147" stopIfTrue="1" operator="greaterThan">
      <formula>0</formula>
    </cfRule>
    <cfRule type="cellIs" dxfId="24103" priority="5148" stopIfTrue="1" operator="lessThan">
      <formula>0</formula>
    </cfRule>
  </conditionalFormatting>
  <conditionalFormatting sqref="AI13:AI14">
    <cfRule type="cellIs" dxfId="24102" priority="5145" stopIfTrue="1" operator="greaterThan">
      <formula>0</formula>
    </cfRule>
    <cfRule type="cellIs" dxfId="24101" priority="5146" stopIfTrue="1" operator="lessThan">
      <formula>0</formula>
    </cfRule>
  </conditionalFormatting>
  <conditionalFormatting sqref="AI13:AI14">
    <cfRule type="cellIs" dxfId="24100" priority="5143" stopIfTrue="1" operator="greaterThan">
      <formula>0</formula>
    </cfRule>
    <cfRule type="cellIs" dxfId="24099" priority="5144" stopIfTrue="1" operator="lessThan">
      <formula>0</formula>
    </cfRule>
  </conditionalFormatting>
  <conditionalFormatting sqref="AL13:AL14">
    <cfRule type="cellIs" dxfId="24098" priority="5141" stopIfTrue="1" operator="greaterThan">
      <formula>0</formula>
    </cfRule>
    <cfRule type="cellIs" dxfId="24097" priority="5142" stopIfTrue="1" operator="lessThan">
      <formula>0</formula>
    </cfRule>
  </conditionalFormatting>
  <conditionalFormatting sqref="AL13:AL14">
    <cfRule type="cellIs" dxfId="24096" priority="5139" stopIfTrue="1" operator="greaterThan">
      <formula>0</formula>
    </cfRule>
    <cfRule type="cellIs" dxfId="24095" priority="5140" stopIfTrue="1" operator="lessThan">
      <formula>0</formula>
    </cfRule>
  </conditionalFormatting>
  <conditionalFormatting sqref="AL13:AL14">
    <cfRule type="cellIs" dxfId="24094" priority="5137" stopIfTrue="1" operator="greaterThan">
      <formula>0</formula>
    </cfRule>
    <cfRule type="cellIs" dxfId="24093" priority="5138" stopIfTrue="1" operator="lessThan">
      <formula>0</formula>
    </cfRule>
  </conditionalFormatting>
  <conditionalFormatting sqref="AL13:AL14">
    <cfRule type="cellIs" dxfId="24092" priority="5135" stopIfTrue="1" operator="greaterThan">
      <formula>0</formula>
    </cfRule>
    <cfRule type="cellIs" dxfId="24091" priority="5136" stopIfTrue="1" operator="lessThan">
      <formula>0</formula>
    </cfRule>
  </conditionalFormatting>
  <conditionalFormatting sqref="AL13:AL14">
    <cfRule type="cellIs" dxfId="24090" priority="5133" stopIfTrue="1" operator="greaterThan">
      <formula>0</formula>
    </cfRule>
    <cfRule type="cellIs" dxfId="24089" priority="5134" stopIfTrue="1" operator="lessThan">
      <formula>0</formula>
    </cfRule>
  </conditionalFormatting>
  <conditionalFormatting sqref="AL11:AL12">
    <cfRule type="cellIs" dxfId="24088" priority="5131" stopIfTrue="1" operator="greaterThan">
      <formula>0</formula>
    </cfRule>
    <cfRule type="cellIs" dxfId="24087" priority="5132" stopIfTrue="1" operator="lessThan">
      <formula>0</formula>
    </cfRule>
  </conditionalFormatting>
  <conditionalFormatting sqref="AO11:AO12">
    <cfRule type="cellIs" dxfId="24086" priority="5129" stopIfTrue="1" operator="greaterThan">
      <formula>0</formula>
    </cfRule>
    <cfRule type="cellIs" dxfId="24085" priority="5130" stopIfTrue="1" operator="lessThan">
      <formula>0</formula>
    </cfRule>
  </conditionalFormatting>
  <conditionalFormatting sqref="AR11:AR12">
    <cfRule type="cellIs" dxfId="24084" priority="5127" stopIfTrue="1" operator="greaterThan">
      <formula>0</formula>
    </cfRule>
    <cfRule type="cellIs" dxfId="24083" priority="5128" stopIfTrue="1" operator="lessThan">
      <formula>0</formula>
    </cfRule>
  </conditionalFormatting>
  <conditionalFormatting sqref="AU11:AU12">
    <cfRule type="cellIs" dxfId="24082" priority="5125" stopIfTrue="1" operator="greaterThan">
      <formula>0</formula>
    </cfRule>
    <cfRule type="cellIs" dxfId="24081" priority="5126" stopIfTrue="1" operator="lessThan">
      <formula>0</formula>
    </cfRule>
  </conditionalFormatting>
  <conditionalFormatting sqref="AI15:AI16">
    <cfRule type="cellIs" dxfId="24080" priority="5123" stopIfTrue="1" operator="greaterThan">
      <formula>0</formula>
    </cfRule>
    <cfRule type="cellIs" dxfId="24079" priority="5124" stopIfTrue="1" operator="lessThan">
      <formula>0</formula>
    </cfRule>
  </conditionalFormatting>
  <conditionalFormatting sqref="AL16">
    <cfRule type="cellIs" dxfId="24078" priority="5121" stopIfTrue="1" operator="greaterThan">
      <formula>0</formula>
    </cfRule>
    <cfRule type="cellIs" dxfId="24077" priority="5122" stopIfTrue="1" operator="lessThan">
      <formula>0</formula>
    </cfRule>
  </conditionalFormatting>
  <conditionalFormatting sqref="AL8">
    <cfRule type="cellIs" dxfId="24076" priority="5119" stopIfTrue="1" operator="greaterThan">
      <formula>0</formula>
    </cfRule>
    <cfRule type="cellIs" dxfId="24075" priority="5120" stopIfTrue="1" operator="lessThan">
      <formula>0</formula>
    </cfRule>
  </conditionalFormatting>
  <conditionalFormatting sqref="AO8">
    <cfRule type="cellIs" dxfId="24074" priority="5117" stopIfTrue="1" operator="greaterThan">
      <formula>0</formula>
    </cfRule>
    <cfRule type="cellIs" dxfId="24073" priority="5118" stopIfTrue="1" operator="lessThan">
      <formula>0</formula>
    </cfRule>
  </conditionalFormatting>
  <conditionalFormatting sqref="W24:X24 O24:O26 K24:K26 I24:I26 Q24:Q26 M24:M26 M32 Q32 I32 K32 O32 W32 M28:M29 Q28:Q29 I28:I29 K28:K29 O28:O29 W29:X29 W26:X26 W25 W28 S28:S29 S32 S24:S26 U24:U26 U32 U28:U29">
    <cfRule type="cellIs" dxfId="24072" priority="5115" stopIfTrue="1" operator="greaterThan">
      <formula>0</formula>
    </cfRule>
    <cfRule type="cellIs" dxfId="24071" priority="5116" stopIfTrue="1" operator="lessThan">
      <formula>0</formula>
    </cfRule>
  </conditionalFormatting>
  <conditionalFormatting sqref="AI18 AI24:AI26 AI28:AI29">
    <cfRule type="cellIs" dxfId="24070" priority="5113" stopIfTrue="1" operator="greaterThan">
      <formula>0</formula>
    </cfRule>
    <cfRule type="cellIs" dxfId="24069" priority="5114" stopIfTrue="1" operator="lessThan">
      <formula>0</formula>
    </cfRule>
  </conditionalFormatting>
  <conditionalFormatting sqref="W12:X12 O12 K12 I12 Q12 M12 S12 U12">
    <cfRule type="cellIs" dxfId="24068" priority="5111" stopIfTrue="1" operator="greaterThan">
      <formula>0</formula>
    </cfRule>
    <cfRule type="cellIs" dxfId="24067" priority="5112" stopIfTrue="1" operator="lessThan">
      <formula>0</formula>
    </cfRule>
  </conditionalFormatting>
  <conditionalFormatting sqref="AO24:AO25">
    <cfRule type="cellIs" dxfId="24066" priority="5109" stopIfTrue="1" operator="greaterThan">
      <formula>0</formula>
    </cfRule>
    <cfRule type="cellIs" dxfId="24065" priority="5110" stopIfTrue="1" operator="lessThan">
      <formula>0</formula>
    </cfRule>
  </conditionalFormatting>
  <conditionalFormatting sqref="AL32 AL23:AL30">
    <cfRule type="cellIs" dxfId="24064" priority="5107" stopIfTrue="1" operator="greaterThan">
      <formula>0</formula>
    </cfRule>
    <cfRule type="cellIs" dxfId="24063" priority="5108" stopIfTrue="1" operator="lessThan">
      <formula>0</formula>
    </cfRule>
  </conditionalFormatting>
  <conditionalFormatting sqref="AR24:AR25">
    <cfRule type="cellIs" dxfId="24062" priority="5105" stopIfTrue="1" operator="greaterThan">
      <formula>0</formula>
    </cfRule>
    <cfRule type="cellIs" dxfId="24061" priority="5106" stopIfTrue="1" operator="lessThan">
      <formula>0</formula>
    </cfRule>
  </conditionalFormatting>
  <conditionalFormatting sqref="AU24:AU25">
    <cfRule type="cellIs" dxfId="24060" priority="5103" stopIfTrue="1" operator="greaterThan">
      <formula>0</formula>
    </cfRule>
    <cfRule type="cellIs" dxfId="24059" priority="5104" stopIfTrue="1" operator="lessThan">
      <formula>0</formula>
    </cfRule>
  </conditionalFormatting>
  <conditionalFormatting sqref="W14:X14 O14 K14 I14 Q14 M14 S14 U14">
    <cfRule type="cellIs" dxfId="24058" priority="5101" stopIfTrue="1" operator="greaterThan">
      <formula>0</formula>
    </cfRule>
    <cfRule type="cellIs" dxfId="24057" priority="5102" stopIfTrue="1" operator="lessThan">
      <formula>0</formula>
    </cfRule>
  </conditionalFormatting>
  <conditionalFormatting sqref="BF14">
    <cfRule type="cellIs" dxfId="24056" priority="5099" stopIfTrue="1" operator="greaterThan">
      <formula>0</formula>
    </cfRule>
    <cfRule type="cellIs" dxfId="24055" priority="5100" stopIfTrue="1" operator="lessThan">
      <formula>0</formula>
    </cfRule>
  </conditionalFormatting>
  <conditionalFormatting sqref="BF14">
    <cfRule type="cellIs" dxfId="24054" priority="5097" stopIfTrue="1" operator="greaterThan">
      <formula>0</formula>
    </cfRule>
    <cfRule type="cellIs" dxfId="24053" priority="5098" stopIfTrue="1" operator="lessThan">
      <formula>0</formula>
    </cfRule>
  </conditionalFormatting>
  <conditionalFormatting sqref="AO28">
    <cfRule type="cellIs" dxfId="24052" priority="5071" stopIfTrue="1" operator="greaterThan">
      <formula>0</formula>
    </cfRule>
    <cfRule type="cellIs" dxfId="24051" priority="5072" stopIfTrue="1" operator="lessThan">
      <formula>0</formula>
    </cfRule>
  </conditionalFormatting>
  <conditionalFormatting sqref="AO28">
    <cfRule type="cellIs" dxfId="24050" priority="5069" stopIfTrue="1" operator="greaterThan">
      <formula>0</formula>
    </cfRule>
    <cfRule type="cellIs" dxfId="24049" priority="5070" stopIfTrue="1" operator="lessThan">
      <formula>0</formula>
    </cfRule>
  </conditionalFormatting>
  <conditionalFormatting sqref="AO28">
    <cfRule type="cellIs" dxfId="24048" priority="5067" stopIfTrue="1" operator="greaterThan">
      <formula>0</formula>
    </cfRule>
    <cfRule type="cellIs" dxfId="24047" priority="5068" stopIfTrue="1" operator="lessThan">
      <formula>0</formula>
    </cfRule>
  </conditionalFormatting>
  <conditionalFormatting sqref="AO28">
    <cfRule type="cellIs" dxfId="24046" priority="5065" stopIfTrue="1" operator="greaterThan">
      <formula>0</formula>
    </cfRule>
    <cfRule type="cellIs" dxfId="24045" priority="5066" stopIfTrue="1" operator="lessThan">
      <formula>0</formula>
    </cfRule>
  </conditionalFormatting>
  <conditionalFormatting sqref="AO28">
    <cfRule type="cellIs" dxfId="24044" priority="5063" stopIfTrue="1" operator="greaterThan">
      <formula>0</formula>
    </cfRule>
    <cfRule type="cellIs" dxfId="24043" priority="5064" stopIfTrue="1" operator="lessThan">
      <formula>0</formula>
    </cfRule>
  </conditionalFormatting>
  <conditionalFormatting sqref="BF18:BF21 BF23">
    <cfRule type="cellIs" dxfId="24042" priority="5061" stopIfTrue="1" operator="greaterThan">
      <formula>0</formula>
    </cfRule>
    <cfRule type="cellIs" dxfId="24041" priority="5062" stopIfTrue="1" operator="lessThan">
      <formula>0</formula>
    </cfRule>
  </conditionalFormatting>
  <conditionalFormatting sqref="BF18:BF21 BF23">
    <cfRule type="cellIs" dxfId="24040" priority="5059" stopIfTrue="1" operator="greaterThan">
      <formula>0</formula>
    </cfRule>
    <cfRule type="cellIs" dxfId="24039" priority="5060" stopIfTrue="1" operator="lessThan">
      <formula>0</formula>
    </cfRule>
  </conditionalFormatting>
  <conditionalFormatting sqref="AL18:AL19">
    <cfRule type="cellIs" dxfId="24038" priority="5057" stopIfTrue="1" operator="greaterThan">
      <formula>0</formula>
    </cfRule>
    <cfRule type="cellIs" dxfId="24037" priority="5058" stopIfTrue="1" operator="lessThan">
      <formula>0</formula>
    </cfRule>
  </conditionalFormatting>
  <conditionalFormatting sqref="AO29 AO32">
    <cfRule type="cellIs" dxfId="24036" priority="5055" stopIfTrue="1" operator="greaterThan">
      <formula>0</formula>
    </cfRule>
    <cfRule type="cellIs" dxfId="24035" priority="5056" stopIfTrue="1" operator="lessThan">
      <formula>0</formula>
    </cfRule>
  </conditionalFormatting>
  <conditionalFormatting sqref="W4:X4 O4 K4 I4 Q4 M4 S4 U4">
    <cfRule type="cellIs" dxfId="24034" priority="5049" stopIfTrue="1" operator="greaterThan">
      <formula>0</formula>
    </cfRule>
    <cfRule type="cellIs" dxfId="24033" priority="5050" stopIfTrue="1" operator="lessThan">
      <formula>0</formula>
    </cfRule>
  </conditionalFormatting>
  <conditionalFormatting sqref="AI19:AI20 AI22">
    <cfRule type="cellIs" dxfId="24032" priority="5047" stopIfTrue="1" operator="greaterThan">
      <formula>0</formula>
    </cfRule>
    <cfRule type="cellIs" dxfId="24031" priority="5048" stopIfTrue="1" operator="lessThan">
      <formula>0</formula>
    </cfRule>
  </conditionalFormatting>
  <conditionalFormatting sqref="AF19">
    <cfRule type="cellIs" dxfId="24030" priority="5045" stopIfTrue="1" operator="greaterThan">
      <formula>0</formula>
    </cfRule>
    <cfRule type="cellIs" dxfId="24029" priority="5046" stopIfTrue="1" operator="lessThan">
      <formula>0</formula>
    </cfRule>
  </conditionalFormatting>
  <conditionalFormatting sqref="M20 Q20 I20 K20 O20 W20:X20 S20 U20">
    <cfRule type="cellIs" dxfId="24028" priority="5043" stopIfTrue="1" operator="greaterThan">
      <formula>0</formula>
    </cfRule>
    <cfRule type="cellIs" dxfId="24027" priority="5044" stopIfTrue="1" operator="lessThan">
      <formula>0</formula>
    </cfRule>
  </conditionalFormatting>
  <conditionalFormatting sqref="AF20 AF22">
    <cfRule type="cellIs" dxfId="24026" priority="5041" stopIfTrue="1" operator="greaterThan">
      <formula>0</formula>
    </cfRule>
    <cfRule type="cellIs" dxfId="24025" priority="5042" stopIfTrue="1" operator="lessThan">
      <formula>0</formula>
    </cfRule>
  </conditionalFormatting>
  <conditionalFormatting sqref="AL20 AL22">
    <cfRule type="cellIs" dxfId="24024" priority="5039" stopIfTrue="1" operator="greaterThan">
      <formula>0</formula>
    </cfRule>
    <cfRule type="cellIs" dxfId="24023" priority="5040" stopIfTrue="1" operator="lessThan">
      <formula>0</formula>
    </cfRule>
  </conditionalFormatting>
  <conditionalFormatting sqref="AO20 AO22">
    <cfRule type="cellIs" dxfId="24022" priority="5037" stopIfTrue="1" operator="greaterThan">
      <formula>0</formula>
    </cfRule>
    <cfRule type="cellIs" dxfId="24021" priority="5038" stopIfTrue="1" operator="lessThan">
      <formula>0</formula>
    </cfRule>
  </conditionalFormatting>
  <conditionalFormatting sqref="AR20:AR22 AU20:AU22">
    <cfRule type="cellIs" dxfId="24020" priority="5035" stopIfTrue="1" operator="greaterThan">
      <formula>0</formula>
    </cfRule>
    <cfRule type="cellIs" dxfId="24019" priority="5036" stopIfTrue="1" operator="lessThan">
      <formula>0</formula>
    </cfRule>
  </conditionalFormatting>
  <conditionalFormatting sqref="AI31:AI32">
    <cfRule type="cellIs" dxfId="24018" priority="5033" stopIfTrue="1" operator="greaterThan">
      <formula>0</formula>
    </cfRule>
    <cfRule type="cellIs" dxfId="24017" priority="5034" stopIfTrue="1" operator="lessThan">
      <formula>0</formula>
    </cfRule>
  </conditionalFormatting>
  <conditionalFormatting sqref="AF31:AF32">
    <cfRule type="cellIs" dxfId="24016" priority="5031" stopIfTrue="1" operator="greaterThan">
      <formula>0</formula>
    </cfRule>
    <cfRule type="cellIs" dxfId="24015" priority="5032" stopIfTrue="1" operator="lessThan">
      <formula>0</formula>
    </cfRule>
  </conditionalFormatting>
  <conditionalFormatting sqref="AI33">
    <cfRule type="cellIs" dxfId="24014" priority="5029" stopIfTrue="1" operator="greaterThan">
      <formula>0</formula>
    </cfRule>
    <cfRule type="cellIs" dxfId="24013" priority="5030" stopIfTrue="1" operator="lessThan">
      <formula>0</formula>
    </cfRule>
  </conditionalFormatting>
  <conditionalFormatting sqref="AF33">
    <cfRule type="cellIs" dxfId="24012" priority="5027" stopIfTrue="1" operator="greaterThan">
      <formula>0</formula>
    </cfRule>
    <cfRule type="cellIs" dxfId="24011" priority="5028" stopIfTrue="1" operator="lessThan">
      <formula>0</formula>
    </cfRule>
  </conditionalFormatting>
  <conditionalFormatting sqref="AL33 AL39 AL49:AL53 AL41 AL66 AL59 AL55:AL57">
    <cfRule type="cellIs" dxfId="24010" priority="5025" stopIfTrue="1" operator="greaterThan">
      <formula>0</formula>
    </cfRule>
    <cfRule type="cellIs" dxfId="24009" priority="5026" stopIfTrue="1" operator="lessThan">
      <formula>0</formula>
    </cfRule>
  </conditionalFormatting>
  <conditionalFormatting sqref="AO33">
    <cfRule type="cellIs" dxfId="24008" priority="5023" stopIfTrue="1" operator="greaterThan">
      <formula>0</formula>
    </cfRule>
    <cfRule type="cellIs" dxfId="24007" priority="5024" stopIfTrue="1" operator="lessThan">
      <formula>0</formula>
    </cfRule>
  </conditionalFormatting>
  <conditionalFormatting sqref="AR33:AR35 AU33:AU35 AR37:AR41 AU37:AU41 AR43:AR45 AU43:AU45 AR49:AR54 AU49:AU54 AR63:AR85 AU63:AU85 AR88:AR92 AR56:AR61 AU56:AU61 AU100 AU102:AU105 AU134:AU146 AU88:AU98 AU110:AU132">
    <cfRule type="cellIs" dxfId="24006" priority="5021" stopIfTrue="1" operator="greaterThan">
      <formula>0</formula>
    </cfRule>
    <cfRule type="cellIs" dxfId="24005" priority="5022" stopIfTrue="1" operator="lessThan">
      <formula>0</formula>
    </cfRule>
  </conditionalFormatting>
  <conditionalFormatting sqref="AL31">
    <cfRule type="cellIs" dxfId="24004" priority="5019" stopIfTrue="1" operator="greaterThan">
      <formula>0</formula>
    </cfRule>
    <cfRule type="cellIs" dxfId="24003" priority="5020" stopIfTrue="1" operator="lessThan">
      <formula>0</formula>
    </cfRule>
  </conditionalFormatting>
  <conditionalFormatting sqref="AO31">
    <cfRule type="cellIs" dxfId="24002" priority="5017" stopIfTrue="1" operator="greaterThan">
      <formula>0</formula>
    </cfRule>
    <cfRule type="cellIs" dxfId="24001" priority="5018" stopIfTrue="1" operator="lessThan">
      <formula>0</formula>
    </cfRule>
  </conditionalFormatting>
  <conditionalFormatting sqref="W27:X27 O27 K27 I27 Q27 M27 S27 U27">
    <cfRule type="cellIs" dxfId="24000" priority="5013" stopIfTrue="1" operator="greaterThan">
      <formula>0</formula>
    </cfRule>
    <cfRule type="cellIs" dxfId="23999" priority="5014" stopIfTrue="1" operator="lessThan">
      <formula>0</formula>
    </cfRule>
  </conditionalFormatting>
  <conditionalFormatting sqref="AI27">
    <cfRule type="cellIs" dxfId="23998" priority="5011" stopIfTrue="1" operator="greaterThan">
      <formula>0</formula>
    </cfRule>
    <cfRule type="cellIs" dxfId="23997" priority="5012" stopIfTrue="1" operator="lessThan">
      <formula>0</formula>
    </cfRule>
  </conditionalFormatting>
  <conditionalFormatting sqref="AI27">
    <cfRule type="cellIs" dxfId="23996" priority="5009" stopIfTrue="1" operator="greaterThan">
      <formula>0</formula>
    </cfRule>
    <cfRule type="cellIs" dxfId="23995" priority="5010" stopIfTrue="1" operator="lessThan">
      <formula>0</formula>
    </cfRule>
  </conditionalFormatting>
  <conditionalFormatting sqref="AI27">
    <cfRule type="cellIs" dxfId="23994" priority="5007" stopIfTrue="1" operator="greaterThan">
      <formula>0</formula>
    </cfRule>
    <cfRule type="cellIs" dxfId="23993" priority="5008" stopIfTrue="1" operator="lessThan">
      <formula>0</formula>
    </cfRule>
  </conditionalFormatting>
  <conditionalFormatting sqref="AI27">
    <cfRule type="cellIs" dxfId="23992" priority="5005" stopIfTrue="1" operator="greaterThan">
      <formula>0</formula>
    </cfRule>
    <cfRule type="cellIs" dxfId="23991" priority="5006" stopIfTrue="1" operator="lessThan">
      <formula>0</formula>
    </cfRule>
  </conditionalFormatting>
  <conditionalFormatting sqref="AI27">
    <cfRule type="cellIs" dxfId="23990" priority="5003" stopIfTrue="1" operator="greaterThan">
      <formula>0</formula>
    </cfRule>
    <cfRule type="cellIs" dxfId="23989" priority="5004" stopIfTrue="1" operator="lessThan">
      <formula>0</formula>
    </cfRule>
  </conditionalFormatting>
  <conditionalFormatting sqref="AO27">
    <cfRule type="cellIs" dxfId="23988" priority="5001" stopIfTrue="1" operator="greaterThan">
      <formula>0</formula>
    </cfRule>
    <cfRule type="cellIs" dxfId="23987" priority="5002" stopIfTrue="1" operator="lessThan">
      <formula>0</formula>
    </cfRule>
  </conditionalFormatting>
  <conditionalFormatting sqref="AR27">
    <cfRule type="cellIs" dxfId="23986" priority="4999" stopIfTrue="1" operator="greaterThan">
      <formula>0</formula>
    </cfRule>
    <cfRule type="cellIs" dxfId="23985" priority="5000" stopIfTrue="1" operator="lessThan">
      <formula>0</formula>
    </cfRule>
  </conditionalFormatting>
  <conditionalFormatting sqref="AU27">
    <cfRule type="cellIs" dxfId="23984" priority="4995" stopIfTrue="1" operator="greaterThan">
      <formula>0</formula>
    </cfRule>
    <cfRule type="cellIs" dxfId="23983" priority="4996" stopIfTrue="1" operator="lessThan">
      <formula>0</formula>
    </cfRule>
  </conditionalFormatting>
  <conditionalFormatting sqref="AU27">
    <cfRule type="cellIs" dxfId="23982" priority="4993" stopIfTrue="1" operator="greaterThan">
      <formula>0</formula>
    </cfRule>
    <cfRule type="cellIs" dxfId="23981" priority="4994" stopIfTrue="1" operator="lessThan">
      <formula>0</formula>
    </cfRule>
  </conditionalFormatting>
  <conditionalFormatting sqref="AU27">
    <cfRule type="cellIs" dxfId="23980" priority="4991" stopIfTrue="1" operator="greaterThan">
      <formula>0</formula>
    </cfRule>
    <cfRule type="cellIs" dxfId="23979" priority="4992" stopIfTrue="1" operator="lessThan">
      <formula>0</formula>
    </cfRule>
  </conditionalFormatting>
  <conditionalFormatting sqref="AU27">
    <cfRule type="cellIs" dxfId="23978" priority="4989" stopIfTrue="1" operator="greaterThan">
      <formula>0</formula>
    </cfRule>
    <cfRule type="cellIs" dxfId="23977" priority="4990" stopIfTrue="1" operator="lessThan">
      <formula>0</formula>
    </cfRule>
  </conditionalFormatting>
  <conditionalFormatting sqref="AU27">
    <cfRule type="cellIs" dxfId="23976" priority="4987" stopIfTrue="1" operator="greaterThan">
      <formula>0</formula>
    </cfRule>
    <cfRule type="cellIs" dxfId="23975" priority="4988" stopIfTrue="1" operator="lessThan">
      <formula>0</formula>
    </cfRule>
  </conditionalFormatting>
  <conditionalFormatting sqref="AO15:AO16">
    <cfRule type="cellIs" dxfId="23974" priority="4985" stopIfTrue="1" operator="greaterThan">
      <formula>0</formula>
    </cfRule>
    <cfRule type="cellIs" dxfId="23973" priority="4986" stopIfTrue="1" operator="lessThan">
      <formula>0</formula>
    </cfRule>
  </conditionalFormatting>
  <conditionalFormatting sqref="AF15:AF16">
    <cfRule type="cellIs" dxfId="23972" priority="4983" stopIfTrue="1" operator="greaterThan">
      <formula>0</formula>
    </cfRule>
    <cfRule type="cellIs" dxfId="23971" priority="4984" stopIfTrue="1" operator="lessThan">
      <formula>0</formula>
    </cfRule>
  </conditionalFormatting>
  <conditionalFormatting sqref="AF27">
    <cfRule type="cellIs" dxfId="23970" priority="4981" stopIfTrue="1" operator="greaterThan">
      <formula>0</formula>
    </cfRule>
    <cfRule type="cellIs" dxfId="23969" priority="4982" stopIfTrue="1" operator="lessThan">
      <formula>0</formula>
    </cfRule>
  </conditionalFormatting>
  <conditionalFormatting sqref="AR15:AR17">
    <cfRule type="cellIs" dxfId="23968" priority="4979" stopIfTrue="1" operator="greaterThan">
      <formula>0</formula>
    </cfRule>
    <cfRule type="cellIs" dxfId="23967" priority="4980" stopIfTrue="1" operator="lessThan">
      <formula>0</formula>
    </cfRule>
  </conditionalFormatting>
  <conditionalFormatting sqref="AU15:AU17">
    <cfRule type="cellIs" dxfId="23966" priority="4977" stopIfTrue="1" operator="greaterThan">
      <formula>0</formula>
    </cfRule>
    <cfRule type="cellIs" dxfId="23965" priority="4978" stopIfTrue="1" operator="lessThan">
      <formula>0</formula>
    </cfRule>
  </conditionalFormatting>
  <conditionalFormatting sqref="M33 Q33 I33 K33 O33 W33:X33 M37:M38 Q37:Q38 I37:I38 K37:K38 O37:O38 W37:X38 M41 Q41 I41 K41 O41 W41:X41 M43:M45 Q43:Q45 I43:I45 K43:K45 O43:O45 W43:X43 W53 O53 K53 I53 Q53 M53 M58:M61 Q58:Q61 I58:I61 K58:K61 O58:O61 W58:X58 W49:X49 O49 K49 I49 Q49 M49 W44:W45 W60:X60 W59 W61 S49 S58:S61 S53 S43:S45 S41 S37:S38 S33 U33 U37:U38 U41 U43:U45 U53 U58:U61 U49">
    <cfRule type="cellIs" dxfId="23964" priority="4975" stopIfTrue="1" operator="greaterThan">
      <formula>0</formula>
    </cfRule>
    <cfRule type="cellIs" dxfId="23963" priority="4976" stopIfTrue="1" operator="lessThan">
      <formula>0</formula>
    </cfRule>
  </conditionalFormatting>
  <conditionalFormatting sqref="AO26">
    <cfRule type="cellIs" dxfId="23962" priority="4973" stopIfTrue="1" operator="greaterThan">
      <formula>0</formula>
    </cfRule>
    <cfRule type="cellIs" dxfId="23961" priority="4974" stopIfTrue="1" operator="lessThan">
      <formula>0</formula>
    </cfRule>
  </conditionalFormatting>
  <conditionalFormatting sqref="AI37:AI39 AI49 AI53 AI59 AI62 AI41 AI66">
    <cfRule type="cellIs" dxfId="23960" priority="4971" stopIfTrue="1" operator="greaterThan">
      <formula>0</formula>
    </cfRule>
    <cfRule type="cellIs" dxfId="23959" priority="4972" stopIfTrue="1" operator="lessThan">
      <formula>0</formula>
    </cfRule>
  </conditionalFormatting>
  <conditionalFormatting sqref="AO37 AO39:AO41 AO43 AO49:AO57 AO59:AO61 AO72 AO74:AO78 AO80:AO81 AO64 AO66:AO70">
    <cfRule type="cellIs" dxfId="23958" priority="4969" stopIfTrue="1" operator="greaterThan">
      <formula>0</formula>
    </cfRule>
    <cfRule type="cellIs" dxfId="23957" priority="4970" stopIfTrue="1" operator="lessThan">
      <formula>0</formula>
    </cfRule>
  </conditionalFormatting>
  <conditionalFormatting sqref="W34:X34 O34 K34 I34 Q34 M34 S34 U34">
    <cfRule type="cellIs" dxfId="23956" priority="4967" stopIfTrue="1" operator="greaterThan">
      <formula>0</formula>
    </cfRule>
    <cfRule type="cellIs" dxfId="23955" priority="4968" stopIfTrue="1" operator="lessThan">
      <formula>0</formula>
    </cfRule>
  </conditionalFormatting>
  <conditionalFormatting sqref="AL34:AL35">
    <cfRule type="cellIs" dxfId="23954" priority="4965" stopIfTrue="1" operator="greaterThan">
      <formula>0</formula>
    </cfRule>
    <cfRule type="cellIs" dxfId="23953" priority="4966" stopIfTrue="1" operator="lessThan">
      <formula>0</formula>
    </cfRule>
  </conditionalFormatting>
  <conditionalFormatting sqref="AO34:AO35">
    <cfRule type="cellIs" dxfId="23952" priority="4963" stopIfTrue="1" operator="greaterThan">
      <formula>0</formula>
    </cfRule>
    <cfRule type="cellIs" dxfId="23951" priority="4964" stopIfTrue="1" operator="lessThan">
      <formula>0</formula>
    </cfRule>
  </conditionalFormatting>
  <conditionalFormatting sqref="AF41 AF66 AF58:AF59 AF64">
    <cfRule type="cellIs" dxfId="23950" priority="4961" stopIfTrue="1" operator="greaterThan">
      <formula>0</formula>
    </cfRule>
    <cfRule type="cellIs" dxfId="23949" priority="4962" stopIfTrue="1" operator="lessThan">
      <formula>0</formula>
    </cfRule>
  </conditionalFormatting>
  <conditionalFormatting sqref="AF41 AF66 AF58:AF59 AF64">
    <cfRule type="cellIs" dxfId="23948" priority="4959" stopIfTrue="1" operator="greaterThan">
      <formula>0</formula>
    </cfRule>
    <cfRule type="cellIs" dxfId="23947" priority="4960" stopIfTrue="1" operator="lessThan">
      <formula>0</formula>
    </cfRule>
  </conditionalFormatting>
  <conditionalFormatting sqref="AF41 AF66 AF58:AF59 AF64">
    <cfRule type="cellIs" dxfId="23946" priority="4957" stopIfTrue="1" operator="greaterThan">
      <formula>0</formula>
    </cfRule>
    <cfRule type="cellIs" dxfId="23945" priority="4958" stopIfTrue="1" operator="lessThan">
      <formula>0</formula>
    </cfRule>
  </conditionalFormatting>
  <conditionalFormatting sqref="AF41 AF66 AF58:AF59 AF64">
    <cfRule type="cellIs" dxfId="23944" priority="4955" stopIfTrue="1" operator="greaterThan">
      <formula>0</formula>
    </cfRule>
    <cfRule type="cellIs" dxfId="23943" priority="4956" stopIfTrue="1" operator="lessThan">
      <formula>0</formula>
    </cfRule>
  </conditionalFormatting>
  <conditionalFormatting sqref="AF41 AF66 AF58:AF59 AF64">
    <cfRule type="cellIs" dxfId="23942" priority="4953" stopIfTrue="1" operator="greaterThan">
      <formula>0</formula>
    </cfRule>
    <cfRule type="cellIs" dxfId="23941" priority="4954" stopIfTrue="1" operator="lessThan">
      <formula>0</formula>
    </cfRule>
  </conditionalFormatting>
  <conditionalFormatting sqref="AF2">
    <cfRule type="cellIs" dxfId="23940" priority="4951" stopIfTrue="1" operator="greaterThan">
      <formula>0</formula>
    </cfRule>
    <cfRule type="cellIs" dxfId="23939" priority="4952" stopIfTrue="1" operator="lessThan">
      <formula>0</formula>
    </cfRule>
  </conditionalFormatting>
  <conditionalFormatting sqref="AI2">
    <cfRule type="cellIs" dxfId="23938" priority="4949" stopIfTrue="1" operator="greaterThan">
      <formula>0</formula>
    </cfRule>
    <cfRule type="cellIs" dxfId="23937" priority="4950" stopIfTrue="1" operator="lessThan">
      <formula>0</formula>
    </cfRule>
  </conditionalFormatting>
  <conditionalFormatting sqref="AL2">
    <cfRule type="cellIs" dxfId="23936" priority="4947" stopIfTrue="1" operator="greaterThan">
      <formula>0</formula>
    </cfRule>
    <cfRule type="cellIs" dxfId="23935" priority="4948" stopIfTrue="1" operator="lessThan">
      <formula>0</formula>
    </cfRule>
  </conditionalFormatting>
  <conditionalFormatting sqref="AL2">
    <cfRule type="cellIs" dxfId="23934" priority="4945" stopIfTrue="1" operator="greaterThan">
      <formula>0</formula>
    </cfRule>
    <cfRule type="cellIs" dxfId="23933" priority="4946" stopIfTrue="1" operator="lessThan">
      <formula>0</formula>
    </cfRule>
  </conditionalFormatting>
  <conditionalFormatting sqref="AL2">
    <cfRule type="cellIs" dxfId="23932" priority="4943" stopIfTrue="1" operator="greaterThan">
      <formula>0</formula>
    </cfRule>
    <cfRule type="cellIs" dxfId="23931" priority="4944" stopIfTrue="1" operator="lessThan">
      <formula>0</formula>
    </cfRule>
  </conditionalFormatting>
  <conditionalFormatting sqref="AL2">
    <cfRule type="cellIs" dxfId="23930" priority="4941" stopIfTrue="1" operator="greaterThan">
      <formula>0</formula>
    </cfRule>
    <cfRule type="cellIs" dxfId="23929" priority="4942" stopIfTrue="1" operator="lessThan">
      <formula>0</formula>
    </cfRule>
  </conditionalFormatting>
  <conditionalFormatting sqref="AL2">
    <cfRule type="cellIs" dxfId="23928" priority="4939" stopIfTrue="1" operator="greaterThan">
      <formula>0</formula>
    </cfRule>
    <cfRule type="cellIs" dxfId="23927" priority="4940" stopIfTrue="1" operator="lessThan">
      <formula>0</formula>
    </cfRule>
  </conditionalFormatting>
  <conditionalFormatting sqref="W30:X30 O30 K30 I30 Q30 M30 S30 U30">
    <cfRule type="cellIs" dxfId="23926" priority="4937" stopIfTrue="1" operator="greaterThan">
      <formula>0</formula>
    </cfRule>
    <cfRule type="cellIs" dxfId="23925" priority="4938" stopIfTrue="1" operator="lessThan">
      <formula>0</formula>
    </cfRule>
  </conditionalFormatting>
  <conditionalFormatting sqref="AO30">
    <cfRule type="cellIs" dxfId="23924" priority="4935" stopIfTrue="1" operator="greaterThan">
      <formula>0</formula>
    </cfRule>
    <cfRule type="cellIs" dxfId="23923" priority="4936" stopIfTrue="1" operator="lessThan">
      <formula>0</formula>
    </cfRule>
  </conditionalFormatting>
  <conditionalFormatting sqref="AI30">
    <cfRule type="cellIs" dxfId="23922" priority="4933" stopIfTrue="1" operator="greaterThan">
      <formula>0</formula>
    </cfRule>
    <cfRule type="cellIs" dxfId="23921" priority="4934" stopIfTrue="1" operator="lessThan">
      <formula>0</formula>
    </cfRule>
  </conditionalFormatting>
  <conditionalFormatting sqref="AF30">
    <cfRule type="cellIs" dxfId="23920" priority="4931" stopIfTrue="1" operator="greaterThan">
      <formula>0</formula>
    </cfRule>
    <cfRule type="cellIs" dxfId="23919" priority="4932" stopIfTrue="1" operator="lessThan">
      <formula>0</formula>
    </cfRule>
  </conditionalFormatting>
  <conditionalFormatting sqref="W16:X16 O16 K16 I16 Q16 M16 S16 U16">
    <cfRule type="cellIs" dxfId="23918" priority="4929" stopIfTrue="1" operator="greaterThan">
      <formula>0</formula>
    </cfRule>
    <cfRule type="cellIs" dxfId="23917" priority="4930" stopIfTrue="1" operator="lessThan">
      <formula>0</formula>
    </cfRule>
  </conditionalFormatting>
  <conditionalFormatting sqref="BF16:BF17">
    <cfRule type="cellIs" dxfId="23916" priority="4927" stopIfTrue="1" operator="greaterThan">
      <formula>0</formula>
    </cfRule>
    <cfRule type="cellIs" dxfId="23915" priority="4928" stopIfTrue="1" operator="lessThan">
      <formula>0</formula>
    </cfRule>
  </conditionalFormatting>
  <conditionalFormatting sqref="BF16:BF17">
    <cfRule type="cellIs" dxfId="23914" priority="4925" stopIfTrue="1" operator="greaterThan">
      <formula>0</formula>
    </cfRule>
    <cfRule type="cellIs" dxfId="23913" priority="4926" stopIfTrue="1" operator="lessThan">
      <formula>0</formula>
    </cfRule>
  </conditionalFormatting>
  <conditionalFormatting sqref="M39 Q39 I39 K39 O39 W39:X39 S39 U39">
    <cfRule type="cellIs" dxfId="23912" priority="4923" stopIfTrue="1" operator="greaterThan">
      <formula>0</formula>
    </cfRule>
    <cfRule type="cellIs" dxfId="23911" priority="4924" stopIfTrue="1" operator="lessThan">
      <formula>0</formula>
    </cfRule>
  </conditionalFormatting>
  <conditionalFormatting sqref="M40 Q40 I40 K40 O40 W40:X40 S40 U40">
    <cfRule type="cellIs" dxfId="23910" priority="4921" stopIfTrue="1" operator="greaterThan">
      <formula>0</formula>
    </cfRule>
    <cfRule type="cellIs" dxfId="23909" priority="4922" stopIfTrue="1" operator="lessThan">
      <formula>0</formula>
    </cfRule>
  </conditionalFormatting>
  <conditionalFormatting sqref="BF22">
    <cfRule type="cellIs" dxfId="23908" priority="4919" stopIfTrue="1" operator="greaterThan">
      <formula>0</formula>
    </cfRule>
    <cfRule type="cellIs" dxfId="23907" priority="4920" stopIfTrue="1" operator="lessThan">
      <formula>0</formula>
    </cfRule>
  </conditionalFormatting>
  <conditionalFormatting sqref="BF22">
    <cfRule type="cellIs" dxfId="23906" priority="4917" stopIfTrue="1" operator="greaterThan">
      <formula>0</formula>
    </cfRule>
    <cfRule type="cellIs" dxfId="23905" priority="4918" stopIfTrue="1" operator="lessThan">
      <formula>0</formula>
    </cfRule>
  </conditionalFormatting>
  <conditionalFormatting sqref="BF39">
    <cfRule type="cellIs" dxfId="23904" priority="4915" stopIfTrue="1" operator="greaterThan">
      <formula>0</formula>
    </cfRule>
    <cfRule type="cellIs" dxfId="23903" priority="4916" stopIfTrue="1" operator="lessThan">
      <formula>0</formula>
    </cfRule>
  </conditionalFormatting>
  <conditionalFormatting sqref="BF39">
    <cfRule type="cellIs" dxfId="23902" priority="4913" stopIfTrue="1" operator="greaterThan">
      <formula>0</formula>
    </cfRule>
    <cfRule type="cellIs" dxfId="23901" priority="4914" stopIfTrue="1" operator="lessThan">
      <formula>0</formula>
    </cfRule>
  </conditionalFormatting>
  <conditionalFormatting sqref="BF40">
    <cfRule type="cellIs" dxfId="23900" priority="4911" stopIfTrue="1" operator="greaterThan">
      <formula>0</formula>
    </cfRule>
    <cfRule type="cellIs" dxfId="23899" priority="4912" stopIfTrue="1" operator="lessThan">
      <formula>0</formula>
    </cfRule>
  </conditionalFormatting>
  <conditionalFormatting sqref="BF40">
    <cfRule type="cellIs" dxfId="23898" priority="4909" stopIfTrue="1" operator="greaterThan">
      <formula>0</formula>
    </cfRule>
    <cfRule type="cellIs" dxfId="23897" priority="4910" stopIfTrue="1" operator="lessThan">
      <formula>0</formula>
    </cfRule>
  </conditionalFormatting>
  <conditionalFormatting sqref="W22:X22 O22 K22 I22 Q22 M22 S22 U22">
    <cfRule type="cellIs" dxfId="23896" priority="4907" stopIfTrue="1" operator="greaterThan">
      <formula>0</formula>
    </cfRule>
    <cfRule type="cellIs" dxfId="23895" priority="4908" stopIfTrue="1" operator="lessThan">
      <formula>0</formula>
    </cfRule>
  </conditionalFormatting>
  <conditionalFormatting sqref="W21:X21 O21 K21 I21 Q21 M21 S21 U21">
    <cfRule type="cellIs" dxfId="23894" priority="4905" stopIfTrue="1" operator="greaterThan">
      <formula>0</formula>
    </cfRule>
    <cfRule type="cellIs" dxfId="23893" priority="4906" stopIfTrue="1" operator="lessThan">
      <formula>0</formula>
    </cfRule>
  </conditionalFormatting>
  <conditionalFormatting sqref="AI21">
    <cfRule type="cellIs" dxfId="23892" priority="4903" stopIfTrue="1" operator="greaterThan">
      <formula>0</formula>
    </cfRule>
    <cfRule type="cellIs" dxfId="23891" priority="4904" stopIfTrue="1" operator="lessThan">
      <formula>0</formula>
    </cfRule>
  </conditionalFormatting>
  <conditionalFormatting sqref="AF21">
    <cfRule type="cellIs" dxfId="23890" priority="4901" stopIfTrue="1" operator="greaterThan">
      <formula>0</formula>
    </cfRule>
    <cfRule type="cellIs" dxfId="23889" priority="4902" stopIfTrue="1" operator="lessThan">
      <formula>0</formula>
    </cfRule>
  </conditionalFormatting>
  <conditionalFormatting sqref="AL21">
    <cfRule type="cellIs" dxfId="23888" priority="4899" stopIfTrue="1" operator="greaterThan">
      <formula>0</formula>
    </cfRule>
    <cfRule type="cellIs" dxfId="23887" priority="4900" stopIfTrue="1" operator="lessThan">
      <formula>0</formula>
    </cfRule>
  </conditionalFormatting>
  <conditionalFormatting sqref="AO21">
    <cfRule type="cellIs" dxfId="23886" priority="4897" stopIfTrue="1" operator="greaterThan">
      <formula>0</formula>
    </cfRule>
    <cfRule type="cellIs" dxfId="23885" priority="4898" stopIfTrue="1" operator="lessThan">
      <formula>0</formula>
    </cfRule>
  </conditionalFormatting>
  <conditionalFormatting sqref="W17:X17 O17 K17 I17 Q17 M17 S17 U17">
    <cfRule type="cellIs" dxfId="23884" priority="4895" stopIfTrue="1" operator="greaterThan">
      <formula>0</formula>
    </cfRule>
    <cfRule type="cellIs" dxfId="23883" priority="4896" stopIfTrue="1" operator="lessThan">
      <formula>0</formula>
    </cfRule>
  </conditionalFormatting>
  <conditionalFormatting sqref="AI17">
    <cfRule type="cellIs" dxfId="23882" priority="4893" stopIfTrue="1" operator="greaterThan">
      <formula>0</formula>
    </cfRule>
    <cfRule type="cellIs" dxfId="23881" priority="4894" stopIfTrue="1" operator="lessThan">
      <formula>0</formula>
    </cfRule>
  </conditionalFormatting>
  <conditionalFormatting sqref="AI17">
    <cfRule type="cellIs" dxfId="23880" priority="4891" stopIfTrue="1" operator="greaterThan">
      <formula>0</formula>
    </cfRule>
    <cfRule type="cellIs" dxfId="23879" priority="4892" stopIfTrue="1" operator="lessThan">
      <formula>0</formula>
    </cfRule>
  </conditionalFormatting>
  <conditionalFormatting sqref="AI17">
    <cfRule type="cellIs" dxfId="23878" priority="4889" stopIfTrue="1" operator="greaterThan">
      <formula>0</formula>
    </cfRule>
    <cfRule type="cellIs" dxfId="23877" priority="4890" stopIfTrue="1" operator="lessThan">
      <formula>0</formula>
    </cfRule>
  </conditionalFormatting>
  <conditionalFormatting sqref="AI17">
    <cfRule type="cellIs" dxfId="23876" priority="4887" stopIfTrue="1" operator="greaterThan">
      <formula>0</formula>
    </cfRule>
    <cfRule type="cellIs" dxfId="23875" priority="4888" stopIfTrue="1" operator="lessThan">
      <formula>0</formula>
    </cfRule>
  </conditionalFormatting>
  <conditionalFormatting sqref="AI17">
    <cfRule type="cellIs" dxfId="23874" priority="4885" stopIfTrue="1" operator="greaterThan">
      <formula>0</formula>
    </cfRule>
    <cfRule type="cellIs" dxfId="23873" priority="4886" stopIfTrue="1" operator="lessThan">
      <formula>0</formula>
    </cfRule>
  </conditionalFormatting>
  <conditionalFormatting sqref="AF17">
    <cfRule type="cellIs" dxfId="23872" priority="4883" stopIfTrue="1" operator="greaterThan">
      <formula>0</formula>
    </cfRule>
    <cfRule type="cellIs" dxfId="23871" priority="4884" stopIfTrue="1" operator="lessThan">
      <formula>0</formula>
    </cfRule>
  </conditionalFormatting>
  <conditionalFormatting sqref="AL17">
    <cfRule type="cellIs" dxfId="23870" priority="4881" stopIfTrue="1" operator="greaterThan">
      <formula>0</formula>
    </cfRule>
    <cfRule type="cellIs" dxfId="23869" priority="4882" stopIfTrue="1" operator="lessThan">
      <formula>0</formula>
    </cfRule>
  </conditionalFormatting>
  <conditionalFormatting sqref="AO17">
    <cfRule type="cellIs" dxfId="23868" priority="4879" stopIfTrue="1" operator="greaterThan">
      <formula>0</formula>
    </cfRule>
    <cfRule type="cellIs" dxfId="23867" priority="4880" stopIfTrue="1" operator="lessThan">
      <formula>0</formula>
    </cfRule>
  </conditionalFormatting>
  <conditionalFormatting sqref="AF38">
    <cfRule type="cellIs" dxfId="23866" priority="4877" stopIfTrue="1" operator="greaterThan">
      <formula>0</formula>
    </cfRule>
    <cfRule type="cellIs" dxfId="23865" priority="4878" stopIfTrue="1" operator="lessThan">
      <formula>0</formula>
    </cfRule>
  </conditionalFormatting>
  <conditionalFormatting sqref="AF38">
    <cfRule type="cellIs" dxfId="23864" priority="4875" stopIfTrue="1" operator="greaterThan">
      <formula>0</formula>
    </cfRule>
    <cfRule type="cellIs" dxfId="23863" priority="4876" stopIfTrue="1" operator="lessThan">
      <formula>0</formula>
    </cfRule>
  </conditionalFormatting>
  <conditionalFormatting sqref="AF38">
    <cfRule type="cellIs" dxfId="23862" priority="4873" stopIfTrue="1" operator="greaterThan">
      <formula>0</formula>
    </cfRule>
    <cfRule type="cellIs" dxfId="23861" priority="4874" stopIfTrue="1" operator="lessThan">
      <formula>0</formula>
    </cfRule>
  </conditionalFormatting>
  <conditionalFormatting sqref="AF38">
    <cfRule type="cellIs" dxfId="23860" priority="4871" stopIfTrue="1" operator="greaterThan">
      <formula>0</formula>
    </cfRule>
    <cfRule type="cellIs" dxfId="23859" priority="4872" stopIfTrue="1" operator="lessThan">
      <formula>0</formula>
    </cfRule>
  </conditionalFormatting>
  <conditionalFormatting sqref="AF38">
    <cfRule type="cellIs" dxfId="23858" priority="4869" stopIfTrue="1" operator="greaterThan">
      <formula>0</formula>
    </cfRule>
    <cfRule type="cellIs" dxfId="23857" priority="4870" stopIfTrue="1" operator="lessThan">
      <formula>0</formula>
    </cfRule>
  </conditionalFormatting>
  <conditionalFormatting sqref="AL38">
    <cfRule type="cellIs" dxfId="23856" priority="4867" stopIfTrue="1" operator="greaterThan">
      <formula>0</formula>
    </cfRule>
    <cfRule type="cellIs" dxfId="23855" priority="4868" stopIfTrue="1" operator="lessThan">
      <formula>0</formula>
    </cfRule>
  </conditionalFormatting>
  <conditionalFormatting sqref="AL38">
    <cfRule type="cellIs" dxfId="23854" priority="4865" stopIfTrue="1" operator="greaterThan">
      <formula>0</formula>
    </cfRule>
    <cfRule type="cellIs" dxfId="23853" priority="4866" stopIfTrue="1" operator="lessThan">
      <formula>0</formula>
    </cfRule>
  </conditionalFormatting>
  <conditionalFormatting sqref="AL38">
    <cfRule type="cellIs" dxfId="23852" priority="4863" stopIfTrue="1" operator="greaterThan">
      <formula>0</formula>
    </cfRule>
    <cfRule type="cellIs" dxfId="23851" priority="4864" stopIfTrue="1" operator="lessThan">
      <formula>0</formula>
    </cfRule>
  </conditionalFormatting>
  <conditionalFormatting sqref="AL38">
    <cfRule type="cellIs" dxfId="23850" priority="4861" stopIfTrue="1" operator="greaterThan">
      <formula>0</formula>
    </cfRule>
    <cfRule type="cellIs" dxfId="23849" priority="4862" stopIfTrue="1" operator="lessThan">
      <formula>0</formula>
    </cfRule>
  </conditionalFormatting>
  <conditionalFormatting sqref="AL38">
    <cfRule type="cellIs" dxfId="23848" priority="4859" stopIfTrue="1" operator="greaterThan">
      <formula>0</formula>
    </cfRule>
    <cfRule type="cellIs" dxfId="23847" priority="4860" stopIfTrue="1" operator="lessThan">
      <formula>0</formula>
    </cfRule>
  </conditionalFormatting>
  <conditionalFormatting sqref="AO38">
    <cfRule type="cellIs" dxfId="23846" priority="4855" stopIfTrue="1" operator="greaterThan">
      <formula>0</formula>
    </cfRule>
    <cfRule type="cellIs" dxfId="23845" priority="4856" stopIfTrue="1" operator="lessThan">
      <formula>0</formula>
    </cfRule>
  </conditionalFormatting>
  <conditionalFormatting sqref="AO38">
    <cfRule type="cellIs" dxfId="23844" priority="4853" stopIfTrue="1" operator="greaterThan">
      <formula>0</formula>
    </cfRule>
    <cfRule type="cellIs" dxfId="23843" priority="4854" stopIfTrue="1" operator="lessThan">
      <formula>0</formula>
    </cfRule>
  </conditionalFormatting>
  <conditionalFormatting sqref="AO38">
    <cfRule type="cellIs" dxfId="23842" priority="4851" stopIfTrue="1" operator="greaterThan">
      <formula>0</formula>
    </cfRule>
    <cfRule type="cellIs" dxfId="23841" priority="4852" stopIfTrue="1" operator="lessThan">
      <formula>0</formula>
    </cfRule>
  </conditionalFormatting>
  <conditionalFormatting sqref="AO38">
    <cfRule type="cellIs" dxfId="23840" priority="4849" stopIfTrue="1" operator="greaterThan">
      <formula>0</formula>
    </cfRule>
    <cfRule type="cellIs" dxfId="23839" priority="4850" stopIfTrue="1" operator="lessThan">
      <formula>0</formula>
    </cfRule>
  </conditionalFormatting>
  <conditionalFormatting sqref="AO38">
    <cfRule type="cellIs" dxfId="23838" priority="4847" stopIfTrue="1" operator="greaterThan">
      <formula>0</formula>
    </cfRule>
    <cfRule type="cellIs" dxfId="23837" priority="4848" stopIfTrue="1" operator="lessThan">
      <formula>0</formula>
    </cfRule>
  </conditionalFormatting>
  <conditionalFormatting sqref="AI43">
    <cfRule type="cellIs" dxfId="23836" priority="4845" stopIfTrue="1" operator="greaterThan">
      <formula>0</formula>
    </cfRule>
    <cfRule type="cellIs" dxfId="23835" priority="4846" stopIfTrue="1" operator="lessThan">
      <formula>0</formula>
    </cfRule>
  </conditionalFormatting>
  <conditionalFormatting sqref="AI43">
    <cfRule type="cellIs" dxfId="23834" priority="4843" stopIfTrue="1" operator="greaterThan">
      <formula>0</formula>
    </cfRule>
    <cfRule type="cellIs" dxfId="23833" priority="4844" stopIfTrue="1" operator="lessThan">
      <formula>0</formula>
    </cfRule>
  </conditionalFormatting>
  <conditionalFormatting sqref="AI43">
    <cfRule type="cellIs" dxfId="23832" priority="4841" stopIfTrue="1" operator="greaterThan">
      <formula>0</formula>
    </cfRule>
    <cfRule type="cellIs" dxfId="23831" priority="4842" stopIfTrue="1" operator="lessThan">
      <formula>0</formula>
    </cfRule>
  </conditionalFormatting>
  <conditionalFormatting sqref="AI43">
    <cfRule type="cellIs" dxfId="23830" priority="4839" stopIfTrue="1" operator="greaterThan">
      <formula>0</formula>
    </cfRule>
    <cfRule type="cellIs" dxfId="23829" priority="4840" stopIfTrue="1" operator="lessThan">
      <formula>0</formula>
    </cfRule>
  </conditionalFormatting>
  <conditionalFormatting sqref="AI43">
    <cfRule type="cellIs" dxfId="23828" priority="4837" stopIfTrue="1" operator="greaterThan">
      <formula>0</formula>
    </cfRule>
    <cfRule type="cellIs" dxfId="23827" priority="4838" stopIfTrue="1" operator="lessThan">
      <formula>0</formula>
    </cfRule>
  </conditionalFormatting>
  <conditionalFormatting sqref="AF43 AF49:AF53 AF56:AF57">
    <cfRule type="cellIs" dxfId="23826" priority="4835" stopIfTrue="1" operator="greaterThan">
      <formula>0</formula>
    </cfRule>
    <cfRule type="cellIs" dxfId="23825" priority="4836" stopIfTrue="1" operator="lessThan">
      <formula>0</formula>
    </cfRule>
  </conditionalFormatting>
  <conditionalFormatting sqref="M35:M36 Q35:Q36 I35:I36 K35:K36 O35:O36 W35:X36 S35:S36 U35:U36">
    <cfRule type="cellIs" dxfId="23824" priority="4833" stopIfTrue="1" operator="greaterThan">
      <formula>0</formula>
    </cfRule>
    <cfRule type="cellIs" dxfId="23823" priority="4834" stopIfTrue="1" operator="lessThan">
      <formula>0</formula>
    </cfRule>
  </conditionalFormatting>
  <conditionalFormatting sqref="M42 Q42 I42 K42 O42 W42:X42 S42 U42">
    <cfRule type="cellIs" dxfId="23822" priority="4831" stopIfTrue="1" operator="greaterThan">
      <formula>0</formula>
    </cfRule>
    <cfRule type="cellIs" dxfId="23821" priority="4832" stopIfTrue="1" operator="lessThan">
      <formula>0</formula>
    </cfRule>
  </conditionalFormatting>
  <conditionalFormatting sqref="AI36">
    <cfRule type="cellIs" dxfId="23820" priority="4829" stopIfTrue="1" operator="greaterThan">
      <formula>0</formula>
    </cfRule>
    <cfRule type="cellIs" dxfId="23819" priority="4830" stopIfTrue="1" operator="lessThan">
      <formula>0</formula>
    </cfRule>
  </conditionalFormatting>
  <conditionalFormatting sqref="AI42">
    <cfRule type="cellIs" dxfId="23818" priority="4827" stopIfTrue="1" operator="greaterThan">
      <formula>0</formula>
    </cfRule>
    <cfRule type="cellIs" dxfId="23817" priority="4828" stopIfTrue="1" operator="lessThan">
      <formula>0</formula>
    </cfRule>
  </conditionalFormatting>
  <conditionalFormatting sqref="AO36">
    <cfRule type="cellIs" dxfId="23816" priority="4825" stopIfTrue="1" operator="greaterThan">
      <formula>0</formula>
    </cfRule>
    <cfRule type="cellIs" dxfId="23815" priority="4826" stopIfTrue="1" operator="lessThan">
      <formula>0</formula>
    </cfRule>
  </conditionalFormatting>
  <conditionalFormatting sqref="AO42">
    <cfRule type="cellIs" dxfId="23814" priority="4823" stopIfTrue="1" operator="greaterThan">
      <formula>0</formula>
    </cfRule>
    <cfRule type="cellIs" dxfId="23813" priority="4824" stopIfTrue="1" operator="lessThan">
      <formula>0</formula>
    </cfRule>
  </conditionalFormatting>
  <conditionalFormatting sqref="AL36">
    <cfRule type="cellIs" dxfId="23812" priority="4821" stopIfTrue="1" operator="greaterThan">
      <formula>0</formula>
    </cfRule>
    <cfRule type="cellIs" dxfId="23811" priority="4822" stopIfTrue="1" operator="lessThan">
      <formula>0</formula>
    </cfRule>
  </conditionalFormatting>
  <conditionalFormatting sqref="AL42">
    <cfRule type="cellIs" dxfId="23810" priority="4819" stopIfTrue="1" operator="greaterThan">
      <formula>0</formula>
    </cfRule>
    <cfRule type="cellIs" dxfId="23809" priority="4820" stopIfTrue="1" operator="lessThan">
      <formula>0</formula>
    </cfRule>
  </conditionalFormatting>
  <conditionalFormatting sqref="AR36">
    <cfRule type="cellIs" dxfId="23808" priority="4817" stopIfTrue="1" operator="greaterThan">
      <formula>0</formula>
    </cfRule>
    <cfRule type="cellIs" dxfId="23807" priority="4818" stopIfTrue="1" operator="lessThan">
      <formula>0</formula>
    </cfRule>
  </conditionalFormatting>
  <conditionalFormatting sqref="AR42">
    <cfRule type="cellIs" dxfId="23806" priority="4815" stopIfTrue="1" operator="greaterThan">
      <formula>0</formula>
    </cfRule>
    <cfRule type="cellIs" dxfId="23805" priority="4816" stopIfTrue="1" operator="lessThan">
      <formula>0</formula>
    </cfRule>
  </conditionalFormatting>
  <conditionalFormatting sqref="AU36">
    <cfRule type="cellIs" dxfId="23804" priority="4813" stopIfTrue="1" operator="greaterThan">
      <formula>0</formula>
    </cfRule>
    <cfRule type="cellIs" dxfId="23803" priority="4814" stopIfTrue="1" operator="lessThan">
      <formula>0</formula>
    </cfRule>
  </conditionalFormatting>
  <conditionalFormatting sqref="AU42">
    <cfRule type="cellIs" dxfId="23802" priority="4811" stopIfTrue="1" operator="greaterThan">
      <formula>0</formula>
    </cfRule>
    <cfRule type="cellIs" dxfId="23801" priority="4812" stopIfTrue="1" operator="lessThan">
      <formula>0</formula>
    </cfRule>
  </conditionalFormatting>
  <conditionalFormatting sqref="AF42">
    <cfRule type="cellIs" dxfId="23800" priority="4809" stopIfTrue="1" operator="greaterThan">
      <formula>0</formula>
    </cfRule>
    <cfRule type="cellIs" dxfId="23799" priority="4810" stopIfTrue="1" operator="lessThan">
      <formula>0</formula>
    </cfRule>
  </conditionalFormatting>
  <conditionalFormatting sqref="AI44:AI45">
    <cfRule type="cellIs" dxfId="23798" priority="4807" stopIfTrue="1" operator="greaterThan">
      <formula>0</formula>
    </cfRule>
    <cfRule type="cellIs" dxfId="23797" priority="4808" stopIfTrue="1" operator="lessThan">
      <formula>0</formula>
    </cfRule>
  </conditionalFormatting>
  <conditionalFormatting sqref="AF44:AF45">
    <cfRule type="cellIs" dxfId="23796" priority="4805" stopIfTrue="1" operator="greaterThan">
      <formula>0</formula>
    </cfRule>
    <cfRule type="cellIs" dxfId="23795" priority="4806" stopIfTrue="1" operator="lessThan">
      <formula>0</formula>
    </cfRule>
  </conditionalFormatting>
  <conditionalFormatting sqref="AL44:AL45">
    <cfRule type="cellIs" dxfId="23794" priority="4803" stopIfTrue="1" operator="greaterThan">
      <formula>0</formula>
    </cfRule>
    <cfRule type="cellIs" dxfId="23793" priority="4804" stopIfTrue="1" operator="lessThan">
      <formula>0</formula>
    </cfRule>
  </conditionalFormatting>
  <conditionalFormatting sqref="AO44:AO45">
    <cfRule type="cellIs" dxfId="23792" priority="4801" stopIfTrue="1" operator="greaterThan">
      <formula>0</formula>
    </cfRule>
    <cfRule type="cellIs" dxfId="23791" priority="4802" stopIfTrue="1" operator="lessThan">
      <formula>0</formula>
    </cfRule>
  </conditionalFormatting>
  <conditionalFormatting sqref="AI46:AI48">
    <cfRule type="cellIs" dxfId="23790" priority="4797" stopIfTrue="1" operator="greaterThan">
      <formula>0</formula>
    </cfRule>
    <cfRule type="cellIs" dxfId="23789" priority="4798" stopIfTrue="1" operator="lessThan">
      <formula>0</formula>
    </cfRule>
  </conditionalFormatting>
  <conditionalFormatting sqref="AO46:AO48">
    <cfRule type="cellIs" dxfId="23788" priority="4795" stopIfTrue="1" operator="greaterThan">
      <formula>0</formula>
    </cfRule>
    <cfRule type="cellIs" dxfId="23787" priority="4796" stopIfTrue="1" operator="lessThan">
      <formula>0</formula>
    </cfRule>
  </conditionalFormatting>
  <conditionalFormatting sqref="AF46:AF48">
    <cfRule type="cellIs" dxfId="23786" priority="4793" stopIfTrue="1" operator="greaterThan">
      <formula>0</formula>
    </cfRule>
    <cfRule type="cellIs" dxfId="23785" priority="4794" stopIfTrue="1" operator="lessThan">
      <formula>0</formula>
    </cfRule>
  </conditionalFormatting>
  <conditionalFormatting sqref="AF46:AF48">
    <cfRule type="cellIs" dxfId="23784" priority="4791" stopIfTrue="1" operator="greaterThan">
      <formula>0</formula>
    </cfRule>
    <cfRule type="cellIs" dxfId="23783" priority="4792" stopIfTrue="1" operator="lessThan">
      <formula>0</formula>
    </cfRule>
  </conditionalFormatting>
  <conditionalFormatting sqref="AF46:AF48">
    <cfRule type="cellIs" dxfId="23782" priority="4789" stopIfTrue="1" operator="greaterThan">
      <formula>0</formula>
    </cfRule>
    <cfRule type="cellIs" dxfId="23781" priority="4790" stopIfTrue="1" operator="lessThan">
      <formula>0</formula>
    </cfRule>
  </conditionalFormatting>
  <conditionalFormatting sqref="AF46:AF48">
    <cfRule type="cellIs" dxfId="23780" priority="4787" stopIfTrue="1" operator="greaterThan">
      <formula>0</formula>
    </cfRule>
    <cfRule type="cellIs" dxfId="23779" priority="4788" stopIfTrue="1" operator="lessThan">
      <formula>0</formula>
    </cfRule>
  </conditionalFormatting>
  <conditionalFormatting sqref="AF46:AF48">
    <cfRule type="cellIs" dxfId="23778" priority="4785" stopIfTrue="1" operator="greaterThan">
      <formula>0</formula>
    </cfRule>
    <cfRule type="cellIs" dxfId="23777" priority="4786" stopIfTrue="1" operator="lessThan">
      <formula>0</formula>
    </cfRule>
  </conditionalFormatting>
  <conditionalFormatting sqref="AL46:AL48">
    <cfRule type="cellIs" dxfId="23776" priority="4783" stopIfTrue="1" operator="greaterThan">
      <formula>0</formula>
    </cfRule>
    <cfRule type="cellIs" dxfId="23775" priority="4784" stopIfTrue="1" operator="lessThan">
      <formula>0</formula>
    </cfRule>
  </conditionalFormatting>
  <conditionalFormatting sqref="AR46:AR48">
    <cfRule type="cellIs" dxfId="23774" priority="4781" stopIfTrue="1" operator="greaterThan">
      <formula>0</formula>
    </cfRule>
    <cfRule type="cellIs" dxfId="23773" priority="4782" stopIfTrue="1" operator="lessThan">
      <formula>0</formula>
    </cfRule>
  </conditionalFormatting>
  <conditionalFormatting sqref="AU46:AU48">
    <cfRule type="cellIs" dxfId="23772" priority="4779" stopIfTrue="1" operator="greaterThan">
      <formula>0</formula>
    </cfRule>
    <cfRule type="cellIs" dxfId="23771" priority="4780" stopIfTrue="1" operator="lessThan">
      <formula>0</formula>
    </cfRule>
  </conditionalFormatting>
  <conditionalFormatting sqref="W50:X50 O50 K50 I50 Q50 M50 S50 U50">
    <cfRule type="cellIs" dxfId="23770" priority="4777" stopIfTrue="1" operator="greaterThan">
      <formula>0</formula>
    </cfRule>
    <cfRule type="cellIs" dxfId="23769" priority="4778" stopIfTrue="1" operator="lessThan">
      <formula>0</formula>
    </cfRule>
  </conditionalFormatting>
  <conditionalFormatting sqref="AI34:AI35">
    <cfRule type="cellIs" dxfId="23768" priority="4773" stopIfTrue="1" operator="greaterThan">
      <formula>0</formula>
    </cfRule>
    <cfRule type="cellIs" dxfId="23767" priority="4774" stopIfTrue="1" operator="lessThan">
      <formula>0</formula>
    </cfRule>
  </conditionalFormatting>
  <conditionalFormatting sqref="AI50:AI52">
    <cfRule type="cellIs" dxfId="23766" priority="4771" stopIfTrue="1" operator="greaterThan">
      <formula>0</formula>
    </cfRule>
    <cfRule type="cellIs" dxfId="23765" priority="4772" stopIfTrue="1" operator="lessThan">
      <formula>0</formula>
    </cfRule>
  </conditionalFormatting>
  <conditionalFormatting sqref="W56:X56 O56 K56 I56 Q56 M56 S56 U56">
    <cfRule type="cellIs" dxfId="23764" priority="4769" stopIfTrue="1" operator="greaterThan">
      <formula>0</formula>
    </cfRule>
    <cfRule type="cellIs" dxfId="23763" priority="4770" stopIfTrue="1" operator="lessThan">
      <formula>0</formula>
    </cfRule>
  </conditionalFormatting>
  <conditionalFormatting sqref="AI54:AI57">
    <cfRule type="cellIs" dxfId="23762" priority="4767" stopIfTrue="1" operator="greaterThan">
      <formula>0</formula>
    </cfRule>
    <cfRule type="cellIs" dxfId="23761" priority="4768" stopIfTrue="1" operator="lessThan">
      <formula>0</formula>
    </cfRule>
  </conditionalFormatting>
  <conditionalFormatting sqref="AI60:AI61">
    <cfRule type="cellIs" dxfId="23760" priority="4765" stopIfTrue="1" operator="greaterThan">
      <formula>0</formula>
    </cfRule>
    <cfRule type="cellIs" dxfId="23759" priority="4766" stopIfTrue="1" operator="lessThan">
      <formula>0</formula>
    </cfRule>
  </conditionalFormatting>
  <conditionalFormatting sqref="AF60:AF61">
    <cfRule type="cellIs" dxfId="23758" priority="4763" stopIfTrue="1" operator="greaterThan">
      <formula>0</formula>
    </cfRule>
    <cfRule type="cellIs" dxfId="23757" priority="4764" stopIfTrue="1" operator="lessThan">
      <formula>0</formula>
    </cfRule>
  </conditionalFormatting>
  <conditionalFormatting sqref="AL37">
    <cfRule type="cellIs" dxfId="23756" priority="4761" stopIfTrue="1" operator="greaterThan">
      <formula>0</formula>
    </cfRule>
    <cfRule type="cellIs" dxfId="23755" priority="4762" stopIfTrue="1" operator="lessThan">
      <formula>0</formula>
    </cfRule>
  </conditionalFormatting>
  <conditionalFormatting sqref="AL43">
    <cfRule type="cellIs" dxfId="23754" priority="4759" stopIfTrue="1" operator="greaterThan">
      <formula>0</formula>
    </cfRule>
    <cfRule type="cellIs" dxfId="23753" priority="4760" stopIfTrue="1" operator="lessThan">
      <formula>0</formula>
    </cfRule>
  </conditionalFormatting>
  <conditionalFormatting sqref="AL60:AL61">
    <cfRule type="cellIs" dxfId="23752" priority="4757" stopIfTrue="1" operator="greaterThan">
      <formula>0</formula>
    </cfRule>
    <cfRule type="cellIs" dxfId="23751" priority="4758" stopIfTrue="1" operator="lessThan">
      <formula>0</formula>
    </cfRule>
  </conditionalFormatting>
  <conditionalFormatting sqref="W54:X54 O54 K54 I54 Q54 M54 S54 U54">
    <cfRule type="cellIs" dxfId="23750" priority="4755" stopIfTrue="1" operator="greaterThan">
      <formula>0</formula>
    </cfRule>
    <cfRule type="cellIs" dxfId="23749" priority="4756" stopIfTrue="1" operator="lessThan">
      <formula>0</formula>
    </cfRule>
  </conditionalFormatting>
  <conditionalFormatting sqref="AF54:AF55">
    <cfRule type="cellIs" dxfId="23748" priority="4753" stopIfTrue="1" operator="greaterThan">
      <formula>0</formula>
    </cfRule>
    <cfRule type="cellIs" dxfId="23747" priority="4754" stopIfTrue="1" operator="lessThan">
      <formula>0</formula>
    </cfRule>
  </conditionalFormatting>
  <conditionalFormatting sqref="BF54:BF55">
    <cfRule type="cellIs" dxfId="23746" priority="4751" stopIfTrue="1" operator="greaterThan">
      <formula>0</formula>
    </cfRule>
    <cfRule type="cellIs" dxfId="23745" priority="4752" stopIfTrue="1" operator="lessThan">
      <formula>0</formula>
    </cfRule>
  </conditionalFormatting>
  <conditionalFormatting sqref="BF54:BF55">
    <cfRule type="cellIs" dxfId="23744" priority="4749" stopIfTrue="1" operator="greaterThan">
      <formula>0</formula>
    </cfRule>
    <cfRule type="cellIs" dxfId="23743" priority="4750" stopIfTrue="1" operator="lessThan">
      <formula>0</formula>
    </cfRule>
  </conditionalFormatting>
  <conditionalFormatting sqref="M62 Q62 I62 K62 O62 W62:X62 W65:W66 O65:O66 K65:K66 I65:I66 Q65:Q66 M65:M66 S65:S66 S62 U62 U65:U66">
    <cfRule type="cellIs" dxfId="23742" priority="4747" stopIfTrue="1" operator="greaterThan">
      <formula>0</formula>
    </cfRule>
    <cfRule type="cellIs" dxfId="23741" priority="4748" stopIfTrue="1" operator="lessThan">
      <formula>0</formula>
    </cfRule>
  </conditionalFormatting>
  <conditionalFormatting sqref="M48 Q48 I48 K48 O48 W48:X48 S48 U48">
    <cfRule type="cellIs" dxfId="23740" priority="4745" stopIfTrue="1" operator="greaterThan">
      <formula>0</formula>
    </cfRule>
    <cfRule type="cellIs" dxfId="23739" priority="4746" stopIfTrue="1" operator="lessThan">
      <formula>0</formula>
    </cfRule>
  </conditionalFormatting>
  <conditionalFormatting sqref="M51:M52 Q51:Q52 I51:I52 K51:K52 O51:O52 W51:X52 S51:S52 U51:U52">
    <cfRule type="cellIs" dxfId="23738" priority="4743" stopIfTrue="1" operator="greaterThan">
      <formula>0</formula>
    </cfRule>
    <cfRule type="cellIs" dxfId="23737" priority="4744" stopIfTrue="1" operator="lessThan">
      <formula>0</formula>
    </cfRule>
  </conditionalFormatting>
  <conditionalFormatting sqref="M55 Q55 I55 K55 O55 W55:X55 S55 U55">
    <cfRule type="cellIs" dxfId="23736" priority="4741" stopIfTrue="1" operator="greaterThan">
      <formula>0</formula>
    </cfRule>
    <cfRule type="cellIs" dxfId="23735" priority="4742" stopIfTrue="1" operator="lessThan">
      <formula>0</formula>
    </cfRule>
  </conditionalFormatting>
  <conditionalFormatting sqref="AI40">
    <cfRule type="cellIs" dxfId="23734" priority="4739" stopIfTrue="1" operator="greaterThan">
      <formula>0</formula>
    </cfRule>
    <cfRule type="cellIs" dxfId="23733" priority="4740" stopIfTrue="1" operator="lessThan">
      <formula>0</formula>
    </cfRule>
  </conditionalFormatting>
  <conditionalFormatting sqref="AL40">
    <cfRule type="cellIs" dxfId="23732" priority="4737" stopIfTrue="1" operator="greaterThan">
      <formula>0</formula>
    </cfRule>
    <cfRule type="cellIs" dxfId="23731" priority="4738" stopIfTrue="1" operator="lessThan">
      <formula>0</formula>
    </cfRule>
  </conditionalFormatting>
  <conditionalFormatting sqref="BF48">
    <cfRule type="cellIs" dxfId="23730" priority="4735" stopIfTrue="1" operator="greaterThan">
      <formula>0</formula>
    </cfRule>
    <cfRule type="cellIs" dxfId="23729" priority="4736" stopIfTrue="1" operator="lessThan">
      <formula>0</formula>
    </cfRule>
  </conditionalFormatting>
  <conditionalFormatting sqref="BF48">
    <cfRule type="cellIs" dxfId="23728" priority="4733" stopIfTrue="1" operator="greaterThan">
      <formula>0</formula>
    </cfRule>
    <cfRule type="cellIs" dxfId="23727" priority="4734" stopIfTrue="1" operator="lessThan">
      <formula>0</formula>
    </cfRule>
  </conditionalFormatting>
  <conditionalFormatting sqref="BF51:BF52">
    <cfRule type="cellIs" dxfId="23726" priority="4731" stopIfTrue="1" operator="greaterThan">
      <formula>0</formula>
    </cfRule>
    <cfRule type="cellIs" dxfId="23725" priority="4732" stopIfTrue="1" operator="lessThan">
      <formula>0</formula>
    </cfRule>
  </conditionalFormatting>
  <conditionalFormatting sqref="BF51:BF52">
    <cfRule type="cellIs" dxfId="23724" priority="4729" stopIfTrue="1" operator="greaterThan">
      <formula>0</formula>
    </cfRule>
    <cfRule type="cellIs" dxfId="23723" priority="4730" stopIfTrue="1" operator="lessThan">
      <formula>0</formula>
    </cfRule>
  </conditionalFormatting>
  <conditionalFormatting sqref="M57 Q57 I57 K57 O57 W57:X57 S57 U57">
    <cfRule type="cellIs" dxfId="23722" priority="4727" stopIfTrue="1" operator="greaterThan">
      <formula>0</formula>
    </cfRule>
    <cfRule type="cellIs" dxfId="23721" priority="4728" stopIfTrue="1" operator="lessThan">
      <formula>0</formula>
    </cfRule>
  </conditionalFormatting>
  <conditionalFormatting sqref="BF57">
    <cfRule type="cellIs" dxfId="23720" priority="4725" stopIfTrue="1" operator="greaterThan">
      <formula>0</formula>
    </cfRule>
    <cfRule type="cellIs" dxfId="23719" priority="4726" stopIfTrue="1" operator="lessThan">
      <formula>0</formula>
    </cfRule>
  </conditionalFormatting>
  <conditionalFormatting sqref="BF57">
    <cfRule type="cellIs" dxfId="23718" priority="4723" stopIfTrue="1" operator="greaterThan">
      <formula>0</formula>
    </cfRule>
    <cfRule type="cellIs" dxfId="23717" priority="4724" stopIfTrue="1" operator="lessThan">
      <formula>0</formula>
    </cfRule>
  </conditionalFormatting>
  <conditionalFormatting sqref="M64 Q64 I64 K64 O64 W64:X64 S64 U64">
    <cfRule type="cellIs" dxfId="23716" priority="4721" stopIfTrue="1" operator="greaterThan">
      <formula>0</formula>
    </cfRule>
    <cfRule type="cellIs" dxfId="23715" priority="4722" stopIfTrue="1" operator="lessThan">
      <formula>0</formula>
    </cfRule>
  </conditionalFormatting>
  <conditionalFormatting sqref="BF64">
    <cfRule type="cellIs" dxfId="23714" priority="4719" stopIfTrue="1" operator="greaterThan">
      <formula>0</formula>
    </cfRule>
    <cfRule type="cellIs" dxfId="23713" priority="4720" stopIfTrue="1" operator="lessThan">
      <formula>0</formula>
    </cfRule>
  </conditionalFormatting>
  <conditionalFormatting sqref="BF64">
    <cfRule type="cellIs" dxfId="23712" priority="4717" stopIfTrue="1" operator="greaterThan">
      <formula>0</formula>
    </cfRule>
    <cfRule type="cellIs" dxfId="23711" priority="4718" stopIfTrue="1" operator="lessThan">
      <formula>0</formula>
    </cfRule>
  </conditionalFormatting>
  <conditionalFormatting sqref="AI63:AI64">
    <cfRule type="cellIs" dxfId="23710" priority="4715" stopIfTrue="1" operator="greaterThan">
      <formula>0</formula>
    </cfRule>
    <cfRule type="cellIs" dxfId="23709" priority="4716" stopIfTrue="1" operator="lessThan">
      <formula>0</formula>
    </cfRule>
  </conditionalFormatting>
  <conditionalFormatting sqref="AL63:AL64">
    <cfRule type="cellIs" dxfId="23708" priority="4713" stopIfTrue="1" operator="greaterThan">
      <formula>0</formula>
    </cfRule>
    <cfRule type="cellIs" dxfId="23707" priority="4714" stopIfTrue="1" operator="lessThan">
      <formula>0</formula>
    </cfRule>
  </conditionalFormatting>
  <conditionalFormatting sqref="AF65">
    <cfRule type="cellIs" dxfId="23706" priority="4711" stopIfTrue="1" operator="greaterThan">
      <formula>0</formula>
    </cfRule>
    <cfRule type="cellIs" dxfId="23705" priority="4712" stopIfTrue="1" operator="lessThan">
      <formula>0</formula>
    </cfRule>
  </conditionalFormatting>
  <conditionalFormatting sqref="AI58">
    <cfRule type="cellIs" dxfId="23704" priority="4709" stopIfTrue="1" operator="greaterThan">
      <formula>0</formula>
    </cfRule>
    <cfRule type="cellIs" dxfId="23703" priority="4710" stopIfTrue="1" operator="lessThan">
      <formula>0</formula>
    </cfRule>
  </conditionalFormatting>
  <conditionalFormatting sqref="AI58">
    <cfRule type="cellIs" dxfId="23702" priority="4707" stopIfTrue="1" operator="greaterThan">
      <formula>0</formula>
    </cfRule>
    <cfRule type="cellIs" dxfId="23701" priority="4708" stopIfTrue="1" operator="lessThan">
      <formula>0</formula>
    </cfRule>
  </conditionalFormatting>
  <conditionalFormatting sqref="AI58">
    <cfRule type="cellIs" dxfId="23700" priority="4705" stopIfTrue="1" operator="greaterThan">
      <formula>0</formula>
    </cfRule>
    <cfRule type="cellIs" dxfId="23699" priority="4706" stopIfTrue="1" operator="lessThan">
      <formula>0</formula>
    </cfRule>
  </conditionalFormatting>
  <conditionalFormatting sqref="AI58">
    <cfRule type="cellIs" dxfId="23698" priority="4703" stopIfTrue="1" operator="greaterThan">
      <formula>0</formula>
    </cfRule>
    <cfRule type="cellIs" dxfId="23697" priority="4704" stopIfTrue="1" operator="lessThan">
      <formula>0</formula>
    </cfRule>
  </conditionalFormatting>
  <conditionalFormatting sqref="AI58">
    <cfRule type="cellIs" dxfId="23696" priority="4701" stopIfTrue="1" operator="greaterThan">
      <formula>0</formula>
    </cfRule>
    <cfRule type="cellIs" dxfId="23695" priority="4702" stopIfTrue="1" operator="lessThan">
      <formula>0</formula>
    </cfRule>
  </conditionalFormatting>
  <conditionalFormatting sqref="BF58">
    <cfRule type="cellIs" dxfId="23694" priority="4699" stopIfTrue="1" operator="greaterThan">
      <formula>0</formula>
    </cfRule>
    <cfRule type="cellIs" dxfId="23693" priority="4700" stopIfTrue="1" operator="lessThan">
      <formula>0</formula>
    </cfRule>
  </conditionalFormatting>
  <conditionalFormatting sqref="BF58">
    <cfRule type="cellIs" dxfId="23692" priority="4697" stopIfTrue="1" operator="greaterThan">
      <formula>0</formula>
    </cfRule>
    <cfRule type="cellIs" dxfId="23691" priority="4698" stopIfTrue="1" operator="lessThan">
      <formula>0</formula>
    </cfRule>
  </conditionalFormatting>
  <conditionalFormatting sqref="BF58">
    <cfRule type="cellIs" dxfId="23690" priority="4695" stopIfTrue="1" operator="greaterThan">
      <formula>0</formula>
    </cfRule>
    <cfRule type="cellIs" dxfId="23689" priority="4696" stopIfTrue="1" operator="lessThan">
      <formula>0</formula>
    </cfRule>
  </conditionalFormatting>
  <conditionalFormatting sqref="BF58">
    <cfRule type="cellIs" dxfId="23688" priority="4693" stopIfTrue="1" operator="greaterThan">
      <formula>0</formula>
    </cfRule>
    <cfRule type="cellIs" dxfId="23687" priority="4694" stopIfTrue="1" operator="lessThan">
      <formula>0</formula>
    </cfRule>
  </conditionalFormatting>
  <conditionalFormatting sqref="BF58">
    <cfRule type="cellIs" dxfId="23686" priority="4691" stopIfTrue="1" operator="greaterThan">
      <formula>0</formula>
    </cfRule>
    <cfRule type="cellIs" dxfId="23685" priority="4692" stopIfTrue="1" operator="lessThan">
      <formula>0</formula>
    </cfRule>
  </conditionalFormatting>
  <conditionalFormatting sqref="AL58">
    <cfRule type="cellIs" dxfId="23684" priority="4689" stopIfTrue="1" operator="greaterThan">
      <formula>0</formula>
    </cfRule>
    <cfRule type="cellIs" dxfId="23683" priority="4690" stopIfTrue="1" operator="lessThan">
      <formula>0</formula>
    </cfRule>
  </conditionalFormatting>
  <conditionalFormatting sqref="AL58">
    <cfRule type="cellIs" dxfId="23682" priority="4687" stopIfTrue="1" operator="greaterThan">
      <formula>0</formula>
    </cfRule>
    <cfRule type="cellIs" dxfId="23681" priority="4688" stopIfTrue="1" operator="lessThan">
      <formula>0</formula>
    </cfRule>
  </conditionalFormatting>
  <conditionalFormatting sqref="AL58">
    <cfRule type="cellIs" dxfId="23680" priority="4685" stopIfTrue="1" operator="greaterThan">
      <formula>0</formula>
    </cfRule>
    <cfRule type="cellIs" dxfId="23679" priority="4686" stopIfTrue="1" operator="lessThan">
      <formula>0</formula>
    </cfRule>
  </conditionalFormatting>
  <conditionalFormatting sqref="AL58">
    <cfRule type="cellIs" dxfId="23678" priority="4683" stopIfTrue="1" operator="greaterThan">
      <formula>0</formula>
    </cfRule>
    <cfRule type="cellIs" dxfId="23677" priority="4684" stopIfTrue="1" operator="lessThan">
      <formula>0</formula>
    </cfRule>
  </conditionalFormatting>
  <conditionalFormatting sqref="AL58">
    <cfRule type="cellIs" dxfId="23676" priority="4681" stopIfTrue="1" operator="greaterThan">
      <formula>0</formula>
    </cfRule>
    <cfRule type="cellIs" dxfId="23675" priority="4682" stopIfTrue="1" operator="lessThan">
      <formula>0</formula>
    </cfRule>
  </conditionalFormatting>
  <conditionalFormatting sqref="AO58">
    <cfRule type="cellIs" dxfId="23674" priority="4679" stopIfTrue="1" operator="greaterThan">
      <formula>0</formula>
    </cfRule>
    <cfRule type="cellIs" dxfId="23673" priority="4680" stopIfTrue="1" operator="lessThan">
      <formula>0</formula>
    </cfRule>
  </conditionalFormatting>
  <conditionalFormatting sqref="AI65">
    <cfRule type="cellIs" dxfId="23672" priority="4677" stopIfTrue="1" operator="greaterThan">
      <formula>0</formula>
    </cfRule>
    <cfRule type="cellIs" dxfId="23671" priority="4678" stopIfTrue="1" operator="lessThan">
      <formula>0</formula>
    </cfRule>
  </conditionalFormatting>
  <conditionalFormatting sqref="M67 Q67 I67 K67 O67 W67:X67 M72 O72 O74 M74 Q74 I74 K74 W74 W69:W72 O69:O70 K69:K72 I69:I72 Q69:Q72 M69:M70 S69:S72 S74 S67 U67 U74 U69:U72">
    <cfRule type="cellIs" dxfId="23670" priority="4675" stopIfTrue="1" operator="greaterThan">
      <formula>0</formula>
    </cfRule>
    <cfRule type="cellIs" dxfId="23669" priority="4676" stopIfTrue="1" operator="lessThan">
      <formula>0</formula>
    </cfRule>
  </conditionalFormatting>
  <conditionalFormatting sqref="AI67:AI70">
    <cfRule type="cellIs" dxfId="23668" priority="4673" stopIfTrue="1" operator="greaterThan">
      <formula>0</formula>
    </cfRule>
    <cfRule type="cellIs" dxfId="23667" priority="4674" stopIfTrue="1" operator="lessThan">
      <formula>0</formula>
    </cfRule>
  </conditionalFormatting>
  <conditionalFormatting sqref="AF74:AF75 AF72 AF67:AF70">
    <cfRule type="cellIs" dxfId="23666" priority="4671" stopIfTrue="1" operator="greaterThan">
      <formula>0</formula>
    </cfRule>
    <cfRule type="cellIs" dxfId="23665" priority="4672" stopIfTrue="1" operator="lessThan">
      <formula>0</formula>
    </cfRule>
  </conditionalFormatting>
  <conditionalFormatting sqref="AL74:AL78 AL72 AL80:AL81 AL67:AL70">
    <cfRule type="cellIs" dxfId="23664" priority="4669" stopIfTrue="1" operator="greaterThan">
      <formula>0</formula>
    </cfRule>
    <cfRule type="cellIs" dxfId="23663" priority="4670" stopIfTrue="1" operator="lessThan">
      <formula>0</formula>
    </cfRule>
  </conditionalFormatting>
  <conditionalFormatting sqref="AI72 AI74">
    <cfRule type="cellIs" dxfId="23662" priority="4667" stopIfTrue="1" operator="greaterThan">
      <formula>0</formula>
    </cfRule>
    <cfRule type="cellIs" dxfId="23661" priority="4668" stopIfTrue="1" operator="lessThan">
      <formula>0</formula>
    </cfRule>
  </conditionalFormatting>
  <conditionalFormatting sqref="AI72 AI74">
    <cfRule type="cellIs" dxfId="23660" priority="4665" stopIfTrue="1" operator="greaterThan">
      <formula>0</formula>
    </cfRule>
    <cfRule type="cellIs" dxfId="23659" priority="4666" stopIfTrue="1" operator="lessThan">
      <formula>0</formula>
    </cfRule>
  </conditionalFormatting>
  <conditionalFormatting sqref="AI72 AI74">
    <cfRule type="cellIs" dxfId="23658" priority="4663" stopIfTrue="1" operator="greaterThan">
      <formula>0</formula>
    </cfRule>
    <cfRule type="cellIs" dxfId="23657" priority="4664" stopIfTrue="1" operator="lessThan">
      <formula>0</formula>
    </cfRule>
  </conditionalFormatting>
  <conditionalFormatting sqref="AI72 AI74">
    <cfRule type="cellIs" dxfId="23656" priority="4661" stopIfTrue="1" operator="greaterThan">
      <formula>0</formula>
    </cfRule>
    <cfRule type="cellIs" dxfId="23655" priority="4662" stopIfTrue="1" operator="lessThan">
      <formula>0</formula>
    </cfRule>
  </conditionalFormatting>
  <conditionalFormatting sqref="AI72 AI74">
    <cfRule type="cellIs" dxfId="23654" priority="4659" stopIfTrue="1" operator="greaterThan">
      <formula>0</formula>
    </cfRule>
    <cfRule type="cellIs" dxfId="23653" priority="4660" stopIfTrue="1" operator="lessThan">
      <formula>0</formula>
    </cfRule>
  </conditionalFormatting>
  <conditionalFormatting sqref="M68 Q68 I68 K68 O68 W68:X68 S68 U68">
    <cfRule type="cellIs" dxfId="23652" priority="4657" stopIfTrue="1" operator="greaterThan">
      <formula>0</formula>
    </cfRule>
    <cfRule type="cellIs" dxfId="23651" priority="4658" stopIfTrue="1" operator="lessThan">
      <formula>0</formula>
    </cfRule>
  </conditionalFormatting>
  <conditionalFormatting sqref="BF69:BF71">
    <cfRule type="cellIs" dxfId="23650" priority="4655" stopIfTrue="1" operator="greaterThan">
      <formula>0</formula>
    </cfRule>
    <cfRule type="cellIs" dxfId="23649" priority="4656" stopIfTrue="1" operator="lessThan">
      <formula>0</formula>
    </cfRule>
  </conditionalFormatting>
  <conditionalFormatting sqref="BF69:BF71">
    <cfRule type="cellIs" dxfId="23648" priority="4653" stopIfTrue="1" operator="greaterThan">
      <formula>0</formula>
    </cfRule>
    <cfRule type="cellIs" dxfId="23647" priority="4654" stopIfTrue="1" operator="lessThan">
      <formula>0</formula>
    </cfRule>
  </conditionalFormatting>
  <conditionalFormatting sqref="BF68">
    <cfRule type="cellIs" dxfId="23646" priority="4651" stopIfTrue="1" operator="greaterThan">
      <formula>0</formula>
    </cfRule>
    <cfRule type="cellIs" dxfId="23645" priority="4652" stopIfTrue="1" operator="lessThan">
      <formula>0</formula>
    </cfRule>
  </conditionalFormatting>
  <conditionalFormatting sqref="BF68">
    <cfRule type="cellIs" dxfId="23644" priority="4649" stopIfTrue="1" operator="greaterThan">
      <formula>0</formula>
    </cfRule>
    <cfRule type="cellIs" dxfId="23643" priority="4650" stopIfTrue="1" operator="lessThan">
      <formula>0</formula>
    </cfRule>
  </conditionalFormatting>
  <conditionalFormatting sqref="M71">
    <cfRule type="cellIs" dxfId="23642" priority="4647" stopIfTrue="1" operator="greaterThan">
      <formula>0</formula>
    </cfRule>
    <cfRule type="cellIs" dxfId="23641" priority="4648" stopIfTrue="1" operator="lessThan">
      <formula>0</formula>
    </cfRule>
  </conditionalFormatting>
  <conditionalFormatting sqref="O71">
    <cfRule type="cellIs" dxfId="23640" priority="4645" stopIfTrue="1" operator="greaterThan">
      <formula>0</formula>
    </cfRule>
    <cfRule type="cellIs" dxfId="23639" priority="4646" stopIfTrue="1" operator="lessThan">
      <formula>0</formula>
    </cfRule>
  </conditionalFormatting>
  <conditionalFormatting sqref="M76 Q76 I76 K76 O76 W76 W80:W82 O80:O82 K80:K82 I80:I82 Q80:Q82 M80:M82 M89 Q89 I89 K89 O89 W89 W91:W93 O91:O93 K91:K93 I91:I93 Q91:Q93 M91:M93 M98 Q98 I98 K98 O98 W98 W101:X101 O100:O101 K100:K101 I100:I101 Q100:Q101 M100:M101 M95:M96 Q95:Q96 I95:I96 K95:K96 O95:O96 W95:W96 W100 S95:S96 S100:S101 S98 S91:S93 S89 S80:S82 S76 U76 U80:U82 U89 U91:U93 U98 U100:U101 U95:U96">
    <cfRule type="cellIs" dxfId="23638" priority="4643" stopIfTrue="1" operator="greaterThan">
      <formula>0</formula>
    </cfRule>
    <cfRule type="cellIs" dxfId="23637" priority="4644" stopIfTrue="1" operator="lessThan">
      <formula>0</formula>
    </cfRule>
  </conditionalFormatting>
  <conditionalFormatting sqref="AI76:AI84 AI89:AI90 AI92">
    <cfRule type="cellIs" dxfId="23636" priority="4641" stopIfTrue="1" operator="greaterThan">
      <formula>0</formula>
    </cfRule>
    <cfRule type="cellIs" dxfId="23635" priority="4642" stopIfTrue="1" operator="lessThan">
      <formula>0</formula>
    </cfRule>
  </conditionalFormatting>
  <conditionalFormatting sqref="AF76:AF78 AF80:AF84 AF89:AF90 AF92">
    <cfRule type="cellIs" dxfId="23634" priority="4639" stopIfTrue="1" operator="greaterThan">
      <formula>0</formula>
    </cfRule>
    <cfRule type="cellIs" dxfId="23633" priority="4640" stopIfTrue="1" operator="lessThan">
      <formula>0</formula>
    </cfRule>
  </conditionalFormatting>
  <conditionalFormatting sqref="BF65">
    <cfRule type="cellIs" dxfId="23632" priority="4637" stopIfTrue="1" operator="greaterThan">
      <formula>0</formula>
    </cfRule>
    <cfRule type="cellIs" dxfId="23631" priority="4638" stopIfTrue="1" operator="lessThan">
      <formula>0</formula>
    </cfRule>
  </conditionalFormatting>
  <conditionalFormatting sqref="BF65">
    <cfRule type="cellIs" dxfId="23630" priority="4635" stopIfTrue="1" operator="greaterThan">
      <formula>0</formula>
    </cfRule>
    <cfRule type="cellIs" dxfId="23629" priority="4636" stopIfTrue="1" operator="lessThan">
      <formula>0</formula>
    </cfRule>
  </conditionalFormatting>
  <conditionalFormatting sqref="BF65">
    <cfRule type="cellIs" dxfId="23628" priority="4633" stopIfTrue="1" operator="greaterThan">
      <formula>0</formula>
    </cfRule>
    <cfRule type="cellIs" dxfId="23627" priority="4634" stopIfTrue="1" operator="lessThan">
      <formula>0</formula>
    </cfRule>
  </conditionalFormatting>
  <conditionalFormatting sqref="BF65">
    <cfRule type="cellIs" dxfId="23626" priority="4631" stopIfTrue="1" operator="greaterThan">
      <formula>0</formula>
    </cfRule>
    <cfRule type="cellIs" dxfId="23625" priority="4632" stopIfTrue="1" operator="lessThan">
      <formula>0</formula>
    </cfRule>
  </conditionalFormatting>
  <conditionalFormatting sqref="BF65">
    <cfRule type="cellIs" dxfId="23624" priority="4629" stopIfTrue="1" operator="greaterThan">
      <formula>0</formula>
    </cfRule>
    <cfRule type="cellIs" dxfId="23623" priority="4630" stopIfTrue="1" operator="lessThan">
      <formula>0</formula>
    </cfRule>
  </conditionalFormatting>
  <conditionalFormatting sqref="BF76 BF80:BF82 BF84:BF86 BF89 BF98:BF99 BF91:BF96">
    <cfRule type="cellIs" dxfId="23622" priority="4627" stopIfTrue="1" operator="greaterThan">
      <formula>0</formula>
    </cfRule>
    <cfRule type="cellIs" dxfId="23621" priority="4628" stopIfTrue="1" operator="lessThan">
      <formula>0</formula>
    </cfRule>
  </conditionalFormatting>
  <conditionalFormatting sqref="BF76 BF80:BF82 BF84:BF86 BF89 BF98:BF99 BF91:BF96">
    <cfRule type="cellIs" dxfId="23620" priority="4625" stopIfTrue="1" operator="greaterThan">
      <formula>0</formula>
    </cfRule>
    <cfRule type="cellIs" dxfId="23619" priority="4626" stopIfTrue="1" operator="lessThan">
      <formula>0</formula>
    </cfRule>
  </conditionalFormatting>
  <conditionalFormatting sqref="BF76 BF80:BF82 BF84:BF86 BF89 BF98:BF99 BF91:BF96">
    <cfRule type="cellIs" dxfId="23618" priority="4623" stopIfTrue="1" operator="greaterThan">
      <formula>0</formula>
    </cfRule>
    <cfRule type="cellIs" dxfId="23617" priority="4624" stopIfTrue="1" operator="lessThan">
      <formula>0</formula>
    </cfRule>
  </conditionalFormatting>
  <conditionalFormatting sqref="BF76 BF80:BF82 BF84:BF86 BF89 BF98:BF99 BF91:BF96">
    <cfRule type="cellIs" dxfId="23616" priority="4621" stopIfTrue="1" operator="greaterThan">
      <formula>0</formula>
    </cfRule>
    <cfRule type="cellIs" dxfId="23615" priority="4622" stopIfTrue="1" operator="lessThan">
      <formula>0</formula>
    </cfRule>
  </conditionalFormatting>
  <conditionalFormatting sqref="BF76 BF80:BF82 BF84:BF86 BF89 BF98:BF99 BF91:BF96">
    <cfRule type="cellIs" dxfId="23614" priority="4619" stopIfTrue="1" operator="greaterThan">
      <formula>0</formula>
    </cfRule>
    <cfRule type="cellIs" dxfId="23613" priority="4620" stopIfTrue="1" operator="lessThan">
      <formula>0</formula>
    </cfRule>
  </conditionalFormatting>
  <conditionalFormatting sqref="M63 Q63 I63 K63 O63 W63:X63 S63 U63">
    <cfRule type="cellIs" dxfId="23612" priority="4617" stopIfTrue="1" operator="greaterThan">
      <formula>0</formula>
    </cfRule>
    <cfRule type="cellIs" dxfId="23611" priority="4618" stopIfTrue="1" operator="lessThan">
      <formula>0</formula>
    </cfRule>
  </conditionalFormatting>
  <conditionalFormatting sqref="M73 Q73 I73 K73 O73 W73:X73 S73 U73">
    <cfRule type="cellIs" dxfId="23610" priority="4615" stopIfTrue="1" operator="greaterThan">
      <formula>0</formula>
    </cfRule>
    <cfRule type="cellIs" dxfId="23609" priority="4616" stopIfTrue="1" operator="lessThan">
      <formula>0</formula>
    </cfRule>
  </conditionalFormatting>
  <conditionalFormatting sqref="AF63">
    <cfRule type="cellIs" dxfId="23608" priority="4613" stopIfTrue="1" operator="greaterThan">
      <formula>0</formula>
    </cfRule>
    <cfRule type="cellIs" dxfId="23607" priority="4614" stopIfTrue="1" operator="lessThan">
      <formula>0</formula>
    </cfRule>
  </conditionalFormatting>
  <conditionalFormatting sqref="AF73">
    <cfRule type="cellIs" dxfId="23606" priority="4611" stopIfTrue="1" operator="greaterThan">
      <formula>0</formula>
    </cfRule>
    <cfRule type="cellIs" dxfId="23605" priority="4612" stopIfTrue="1" operator="lessThan">
      <formula>0</formula>
    </cfRule>
  </conditionalFormatting>
  <conditionalFormatting sqref="AI73">
    <cfRule type="cellIs" dxfId="23604" priority="4609" stopIfTrue="1" operator="greaterThan">
      <formula>0</formula>
    </cfRule>
    <cfRule type="cellIs" dxfId="23603" priority="4610" stopIfTrue="1" operator="lessThan">
      <formula>0</formula>
    </cfRule>
  </conditionalFormatting>
  <conditionalFormatting sqref="AL73">
    <cfRule type="cellIs" dxfId="23602" priority="4607" stopIfTrue="1" operator="greaterThan">
      <formula>0</formula>
    </cfRule>
    <cfRule type="cellIs" dxfId="23601" priority="4608" stopIfTrue="1" operator="lessThan">
      <formula>0</formula>
    </cfRule>
  </conditionalFormatting>
  <conditionalFormatting sqref="AO63">
    <cfRule type="cellIs" dxfId="23600" priority="4605" stopIfTrue="1" operator="greaterThan">
      <formula>0</formula>
    </cfRule>
    <cfRule type="cellIs" dxfId="23599" priority="4606" stopIfTrue="1" operator="lessThan">
      <formula>0</formula>
    </cfRule>
  </conditionalFormatting>
  <conditionalFormatting sqref="AO73">
    <cfRule type="cellIs" dxfId="23598" priority="4603" stopIfTrue="1" operator="greaterThan">
      <formula>0</formula>
    </cfRule>
    <cfRule type="cellIs" dxfId="23597" priority="4604" stopIfTrue="1" operator="lessThan">
      <formula>0</formula>
    </cfRule>
  </conditionalFormatting>
  <conditionalFormatting sqref="W75:X75 O75 K75 I75 Q75 M75 S75 U75">
    <cfRule type="cellIs" dxfId="23596" priority="4601" stopIfTrue="1" operator="greaterThan">
      <formula>0</formula>
    </cfRule>
    <cfRule type="cellIs" dxfId="23595" priority="4602" stopIfTrue="1" operator="lessThan">
      <formula>0</formula>
    </cfRule>
  </conditionalFormatting>
  <conditionalFormatting sqref="AI75">
    <cfRule type="cellIs" dxfId="23594" priority="4599" stopIfTrue="1" operator="greaterThan">
      <formula>0</formula>
    </cfRule>
    <cfRule type="cellIs" dxfId="23593" priority="4600" stopIfTrue="1" operator="lessThan">
      <formula>0</formula>
    </cfRule>
  </conditionalFormatting>
  <conditionalFormatting sqref="AI71">
    <cfRule type="cellIs" dxfId="23592" priority="4597" stopIfTrue="1" operator="greaterThan">
      <formula>0</formula>
    </cfRule>
    <cfRule type="cellIs" dxfId="23591" priority="4598" stopIfTrue="1" operator="lessThan">
      <formula>0</formula>
    </cfRule>
  </conditionalFormatting>
  <conditionalFormatting sqref="AF71">
    <cfRule type="cellIs" dxfId="23590" priority="4595" stopIfTrue="1" operator="greaterThan">
      <formula>0</formula>
    </cfRule>
    <cfRule type="cellIs" dxfId="23589" priority="4596" stopIfTrue="1" operator="lessThan">
      <formula>0</formula>
    </cfRule>
  </conditionalFormatting>
  <conditionalFormatting sqref="AL71">
    <cfRule type="cellIs" dxfId="23588" priority="4593" stopIfTrue="1" operator="greaterThan">
      <formula>0</formula>
    </cfRule>
    <cfRule type="cellIs" dxfId="23587" priority="4594" stopIfTrue="1" operator="lessThan">
      <formula>0</formula>
    </cfRule>
  </conditionalFormatting>
  <conditionalFormatting sqref="AO71">
    <cfRule type="cellIs" dxfId="23586" priority="4591" stopIfTrue="1" operator="greaterThan">
      <formula>0</formula>
    </cfRule>
    <cfRule type="cellIs" dxfId="23585" priority="4592" stopIfTrue="1" operator="lessThan">
      <formula>0</formula>
    </cfRule>
  </conditionalFormatting>
  <conditionalFormatting sqref="AF62">
    <cfRule type="cellIs" dxfId="23584" priority="4589" stopIfTrue="1" operator="greaterThan">
      <formula>0</formula>
    </cfRule>
    <cfRule type="cellIs" dxfId="23583" priority="4590" stopIfTrue="1" operator="lessThan">
      <formula>0</formula>
    </cfRule>
  </conditionalFormatting>
  <conditionalFormatting sqref="AF62">
    <cfRule type="cellIs" dxfId="23582" priority="4587" stopIfTrue="1" operator="greaterThan">
      <formula>0</formula>
    </cfRule>
    <cfRule type="cellIs" dxfId="23581" priority="4588" stopIfTrue="1" operator="lessThan">
      <formula>0</formula>
    </cfRule>
  </conditionalFormatting>
  <conditionalFormatting sqref="AF62">
    <cfRule type="cellIs" dxfId="23580" priority="4585" stopIfTrue="1" operator="greaterThan">
      <formula>0</formula>
    </cfRule>
    <cfRule type="cellIs" dxfId="23579" priority="4586" stopIfTrue="1" operator="lessThan">
      <formula>0</formula>
    </cfRule>
  </conditionalFormatting>
  <conditionalFormatting sqref="AF62">
    <cfRule type="cellIs" dxfId="23578" priority="4583" stopIfTrue="1" operator="greaterThan">
      <formula>0</formula>
    </cfRule>
    <cfRule type="cellIs" dxfId="23577" priority="4584" stopIfTrue="1" operator="lessThan">
      <formula>0</formula>
    </cfRule>
  </conditionalFormatting>
  <conditionalFormatting sqref="AF62">
    <cfRule type="cellIs" dxfId="23576" priority="4581" stopIfTrue="1" operator="greaterThan">
      <formula>0</formula>
    </cfRule>
    <cfRule type="cellIs" dxfId="23575" priority="4582" stopIfTrue="1" operator="lessThan">
      <formula>0</formula>
    </cfRule>
  </conditionalFormatting>
  <conditionalFormatting sqref="AL62">
    <cfRule type="cellIs" dxfId="23574" priority="4579" stopIfTrue="1" operator="greaterThan">
      <formula>0</formula>
    </cfRule>
    <cfRule type="cellIs" dxfId="23573" priority="4580" stopIfTrue="1" operator="lessThan">
      <formula>0</formula>
    </cfRule>
  </conditionalFormatting>
  <conditionalFormatting sqref="AO62">
    <cfRule type="cellIs" dxfId="23572" priority="4577" stopIfTrue="1" operator="greaterThan">
      <formula>0</formula>
    </cfRule>
    <cfRule type="cellIs" dxfId="23571" priority="4578" stopIfTrue="1" operator="lessThan">
      <formula>0</formula>
    </cfRule>
  </conditionalFormatting>
  <conditionalFormatting sqref="AR62">
    <cfRule type="cellIs" dxfId="23570" priority="4575" stopIfTrue="1" operator="greaterThan">
      <formula>0</formula>
    </cfRule>
    <cfRule type="cellIs" dxfId="23569" priority="4576" stopIfTrue="1" operator="lessThan">
      <formula>0</formula>
    </cfRule>
  </conditionalFormatting>
  <conditionalFormatting sqref="AU62">
    <cfRule type="cellIs" dxfId="23568" priority="4573" stopIfTrue="1" operator="greaterThan">
      <formula>0</formula>
    </cfRule>
    <cfRule type="cellIs" dxfId="23567" priority="4574" stopIfTrue="1" operator="lessThan">
      <formula>0</formula>
    </cfRule>
  </conditionalFormatting>
  <conditionalFormatting sqref="W46:X46 O46:O47 K46:K47 I46:I47 Q46:Q47 M46:M47 W47 S46:S47 U46:U47">
    <cfRule type="cellIs" dxfId="23566" priority="4571" stopIfTrue="1" operator="greaterThan">
      <formula>0</formula>
    </cfRule>
    <cfRule type="cellIs" dxfId="23565" priority="4572" stopIfTrue="1" operator="lessThan">
      <formula>0</formula>
    </cfRule>
  </conditionalFormatting>
  <conditionalFormatting sqref="AI23">
    <cfRule type="cellIs" dxfId="23564" priority="4569" stopIfTrue="1" operator="greaterThan">
      <formula>0</formula>
    </cfRule>
    <cfRule type="cellIs" dxfId="23563" priority="4570" stopIfTrue="1" operator="lessThan">
      <formula>0</formula>
    </cfRule>
  </conditionalFormatting>
  <conditionalFormatting sqref="AO23">
    <cfRule type="cellIs" dxfId="23562" priority="4567" stopIfTrue="1" operator="greaterThan">
      <formula>0</formula>
    </cfRule>
    <cfRule type="cellIs" dxfId="23561" priority="4568" stopIfTrue="1" operator="lessThan">
      <formula>0</formula>
    </cfRule>
  </conditionalFormatting>
  <conditionalFormatting sqref="AL15">
    <cfRule type="cellIs" dxfId="23560" priority="4565" stopIfTrue="1" operator="greaterThan">
      <formula>0</formula>
    </cfRule>
    <cfRule type="cellIs" dxfId="23559" priority="4566" stopIfTrue="1" operator="lessThan">
      <formula>0</formula>
    </cfRule>
  </conditionalFormatting>
  <conditionalFormatting sqref="AF23">
    <cfRule type="cellIs" dxfId="23558" priority="4563" stopIfTrue="1" operator="greaterThan">
      <formula>0</formula>
    </cfRule>
    <cfRule type="cellIs" dxfId="23557" priority="4564" stopIfTrue="1" operator="lessThan">
      <formula>0</formula>
    </cfRule>
  </conditionalFormatting>
  <conditionalFormatting sqref="AR23">
    <cfRule type="cellIs" dxfId="23556" priority="4561" stopIfTrue="1" operator="greaterThan">
      <formula>0</formula>
    </cfRule>
    <cfRule type="cellIs" dxfId="23555" priority="4562" stopIfTrue="1" operator="lessThan">
      <formula>0</formula>
    </cfRule>
  </conditionalFormatting>
  <conditionalFormatting sqref="AU23">
    <cfRule type="cellIs" dxfId="23554" priority="4559" stopIfTrue="1" operator="greaterThan">
      <formula>0</formula>
    </cfRule>
    <cfRule type="cellIs" dxfId="23553" priority="4560" stopIfTrue="1" operator="lessThan">
      <formula>0</formula>
    </cfRule>
  </conditionalFormatting>
  <conditionalFormatting sqref="AI4">
    <cfRule type="cellIs" dxfId="23552" priority="4537" stopIfTrue="1" operator="greaterThan">
      <formula>0</formula>
    </cfRule>
    <cfRule type="cellIs" dxfId="23551" priority="4538" stopIfTrue="1" operator="lessThan">
      <formula>0</formula>
    </cfRule>
  </conditionalFormatting>
  <conditionalFormatting sqref="AO4">
    <cfRule type="cellIs" dxfId="23550" priority="4535" stopIfTrue="1" operator="greaterThan">
      <formula>0</formula>
    </cfRule>
    <cfRule type="cellIs" dxfId="23549" priority="4536" stopIfTrue="1" operator="lessThan">
      <formula>0</formula>
    </cfRule>
  </conditionalFormatting>
  <conditionalFormatting sqref="AO4">
    <cfRule type="cellIs" dxfId="23548" priority="4533" stopIfTrue="1" operator="greaterThan">
      <formula>0</formula>
    </cfRule>
    <cfRule type="cellIs" dxfId="23547" priority="4534" stopIfTrue="1" operator="lessThan">
      <formula>0</formula>
    </cfRule>
  </conditionalFormatting>
  <conditionalFormatting sqref="AO4">
    <cfRule type="cellIs" dxfId="23546" priority="4531" stopIfTrue="1" operator="greaterThan">
      <formula>0</formula>
    </cfRule>
    <cfRule type="cellIs" dxfId="23545" priority="4532" stopIfTrue="1" operator="lessThan">
      <formula>0</formula>
    </cfRule>
  </conditionalFormatting>
  <conditionalFormatting sqref="AO4">
    <cfRule type="cellIs" dxfId="23544" priority="4529" stopIfTrue="1" operator="greaterThan">
      <formula>0</formula>
    </cfRule>
    <cfRule type="cellIs" dxfId="23543" priority="4530" stopIfTrue="1" operator="lessThan">
      <formula>0</formula>
    </cfRule>
  </conditionalFormatting>
  <conditionalFormatting sqref="AO4">
    <cfRule type="cellIs" dxfId="23542" priority="4527" stopIfTrue="1" operator="greaterThan">
      <formula>0</formula>
    </cfRule>
    <cfRule type="cellIs" dxfId="23541" priority="4528" stopIfTrue="1" operator="lessThan">
      <formula>0</formula>
    </cfRule>
  </conditionalFormatting>
  <conditionalFormatting sqref="AL4">
    <cfRule type="cellIs" dxfId="23540" priority="4525" stopIfTrue="1" operator="greaterThan">
      <formula>0</formula>
    </cfRule>
    <cfRule type="cellIs" dxfId="23539" priority="4526" stopIfTrue="1" operator="lessThan">
      <formula>0</formula>
    </cfRule>
  </conditionalFormatting>
  <conditionalFormatting sqref="AL4">
    <cfRule type="cellIs" dxfId="23538" priority="4523" stopIfTrue="1" operator="greaterThan">
      <formula>0</formula>
    </cfRule>
    <cfRule type="cellIs" dxfId="23537" priority="4524" stopIfTrue="1" operator="lessThan">
      <formula>0</formula>
    </cfRule>
  </conditionalFormatting>
  <conditionalFormatting sqref="AL4">
    <cfRule type="cellIs" dxfId="23536" priority="4521" stopIfTrue="1" operator="greaterThan">
      <formula>0</formula>
    </cfRule>
    <cfRule type="cellIs" dxfId="23535" priority="4522" stopIfTrue="1" operator="lessThan">
      <formula>0</formula>
    </cfRule>
  </conditionalFormatting>
  <conditionalFormatting sqref="AL4">
    <cfRule type="cellIs" dxfId="23534" priority="4519" stopIfTrue="1" operator="greaterThan">
      <formula>0</formula>
    </cfRule>
    <cfRule type="cellIs" dxfId="23533" priority="4520" stopIfTrue="1" operator="lessThan">
      <formula>0</formula>
    </cfRule>
  </conditionalFormatting>
  <conditionalFormatting sqref="AL4">
    <cfRule type="cellIs" dxfId="23532" priority="4517" stopIfTrue="1" operator="greaterThan">
      <formula>0</formula>
    </cfRule>
    <cfRule type="cellIs" dxfId="23531" priority="4518" stopIfTrue="1" operator="lessThan">
      <formula>0</formula>
    </cfRule>
  </conditionalFormatting>
  <conditionalFormatting sqref="AF4">
    <cfRule type="cellIs" dxfId="23530" priority="4515" stopIfTrue="1" operator="greaterThan">
      <formula>0</formula>
    </cfRule>
    <cfRule type="cellIs" dxfId="23529" priority="4516" stopIfTrue="1" operator="lessThan">
      <formula>0</formula>
    </cfRule>
  </conditionalFormatting>
  <conditionalFormatting sqref="AF4">
    <cfRule type="cellIs" dxfId="23528" priority="4513" stopIfTrue="1" operator="greaterThan">
      <formula>0</formula>
    </cfRule>
    <cfRule type="cellIs" dxfId="23527" priority="4514" stopIfTrue="1" operator="lessThan">
      <formula>0</formula>
    </cfRule>
  </conditionalFormatting>
  <conditionalFormatting sqref="AF4">
    <cfRule type="cellIs" dxfId="23526" priority="4511" stopIfTrue="1" operator="greaterThan">
      <formula>0</formula>
    </cfRule>
    <cfRule type="cellIs" dxfId="23525" priority="4512" stopIfTrue="1" operator="lessThan">
      <formula>0</formula>
    </cfRule>
  </conditionalFormatting>
  <conditionalFormatting sqref="AF4">
    <cfRule type="cellIs" dxfId="23524" priority="4509" stopIfTrue="1" operator="greaterThan">
      <formula>0</formula>
    </cfRule>
    <cfRule type="cellIs" dxfId="23523" priority="4510" stopIfTrue="1" operator="lessThan">
      <formula>0</formula>
    </cfRule>
  </conditionalFormatting>
  <conditionalFormatting sqref="AF4">
    <cfRule type="cellIs" dxfId="23522" priority="4507" stopIfTrue="1" operator="greaterThan">
      <formula>0</formula>
    </cfRule>
    <cfRule type="cellIs" dxfId="23521" priority="4508" stopIfTrue="1" operator="lessThan">
      <formula>0</formula>
    </cfRule>
  </conditionalFormatting>
  <conditionalFormatting sqref="AR4">
    <cfRule type="cellIs" dxfId="23520" priority="4505" stopIfTrue="1" operator="greaterThan">
      <formula>0</formula>
    </cfRule>
    <cfRule type="cellIs" dxfId="23519" priority="4506" stopIfTrue="1" operator="lessThan">
      <formula>0</formula>
    </cfRule>
  </conditionalFormatting>
  <conditionalFormatting sqref="AU4">
    <cfRule type="cellIs" dxfId="23518" priority="4503" stopIfTrue="1" operator="greaterThan">
      <formula>0</formula>
    </cfRule>
    <cfRule type="cellIs" dxfId="23517" priority="4504" stopIfTrue="1" operator="lessThan">
      <formula>0</formula>
    </cfRule>
  </conditionalFormatting>
  <conditionalFormatting sqref="W9:X9 O9 K9 I9 Q9 M9 S9 U9">
    <cfRule type="cellIs" dxfId="23516" priority="4501" stopIfTrue="1" operator="greaterThan">
      <formula>0</formula>
    </cfRule>
    <cfRule type="cellIs" dxfId="23515" priority="4502" stopIfTrue="1" operator="lessThan">
      <formula>0</formula>
    </cfRule>
  </conditionalFormatting>
  <conditionalFormatting sqref="AI9">
    <cfRule type="cellIs" dxfId="23514" priority="4499" stopIfTrue="1" operator="greaterThan">
      <formula>0</formula>
    </cfRule>
    <cfRule type="cellIs" dxfId="23513" priority="4500" stopIfTrue="1" operator="lessThan">
      <formula>0</formula>
    </cfRule>
  </conditionalFormatting>
  <conditionalFormatting sqref="AO9">
    <cfRule type="cellIs" dxfId="23512" priority="4497" stopIfTrue="1" operator="greaterThan">
      <formula>0</formula>
    </cfRule>
    <cfRule type="cellIs" dxfId="23511" priority="4498" stopIfTrue="1" operator="lessThan">
      <formula>0</formula>
    </cfRule>
  </conditionalFormatting>
  <conditionalFormatting sqref="AL9">
    <cfRule type="cellIs" dxfId="23510" priority="4495" stopIfTrue="1" operator="greaterThan">
      <formula>0</formula>
    </cfRule>
    <cfRule type="cellIs" dxfId="23509" priority="4496" stopIfTrue="1" operator="lessThan">
      <formula>0</formula>
    </cfRule>
  </conditionalFormatting>
  <conditionalFormatting sqref="AF9">
    <cfRule type="cellIs" dxfId="23508" priority="4493" stopIfTrue="1" operator="greaterThan">
      <formula>0</formula>
    </cfRule>
    <cfRule type="cellIs" dxfId="23507" priority="4494" stopIfTrue="1" operator="lessThan">
      <formula>0</formula>
    </cfRule>
  </conditionalFormatting>
  <conditionalFormatting sqref="AR9">
    <cfRule type="cellIs" dxfId="23506" priority="4491" stopIfTrue="1" operator="greaterThan">
      <formula>0</formula>
    </cfRule>
    <cfRule type="cellIs" dxfId="23505" priority="4492" stopIfTrue="1" operator="lessThan">
      <formula>0</formula>
    </cfRule>
  </conditionalFormatting>
  <conditionalFormatting sqref="AR9">
    <cfRule type="cellIs" dxfId="23504" priority="4489" stopIfTrue="1" operator="greaterThan">
      <formula>0</formula>
    </cfRule>
    <cfRule type="cellIs" dxfId="23503" priority="4490" stopIfTrue="1" operator="lessThan">
      <formula>0</formula>
    </cfRule>
  </conditionalFormatting>
  <conditionalFormatting sqref="AR9">
    <cfRule type="cellIs" dxfId="23502" priority="4487" stopIfTrue="1" operator="greaterThan">
      <formula>0</formula>
    </cfRule>
    <cfRule type="cellIs" dxfId="23501" priority="4488" stopIfTrue="1" operator="lessThan">
      <formula>0</formula>
    </cfRule>
  </conditionalFormatting>
  <conditionalFormatting sqref="AR9">
    <cfRule type="cellIs" dxfId="23500" priority="4485" stopIfTrue="1" operator="greaterThan">
      <formula>0</formula>
    </cfRule>
    <cfRule type="cellIs" dxfId="23499" priority="4486" stopIfTrue="1" operator="lessThan">
      <formula>0</formula>
    </cfRule>
  </conditionalFormatting>
  <conditionalFormatting sqref="AR9">
    <cfRule type="cellIs" dxfId="23498" priority="4483" stopIfTrue="1" operator="greaterThan">
      <formula>0</formula>
    </cfRule>
    <cfRule type="cellIs" dxfId="23497" priority="4484" stopIfTrue="1" operator="lessThan">
      <formula>0</formula>
    </cfRule>
  </conditionalFormatting>
  <conditionalFormatting sqref="AU9">
    <cfRule type="cellIs" dxfId="23496" priority="4481" stopIfTrue="1" operator="greaterThan">
      <formula>0</formula>
    </cfRule>
    <cfRule type="cellIs" dxfId="23495" priority="4482" stopIfTrue="1" operator="lessThan">
      <formula>0</formula>
    </cfRule>
  </conditionalFormatting>
  <conditionalFormatting sqref="M77:M79 Q77:Q79 K77:K79 O77:O79 W77:X77 I77:I79 W78:W79 S77:S79 U77:U79">
    <cfRule type="cellIs" dxfId="23494" priority="4479" stopIfTrue="1" operator="greaterThan">
      <formula>0</formula>
    </cfRule>
    <cfRule type="cellIs" dxfId="23493" priority="4480" stopIfTrue="1" operator="lessThan">
      <formula>0</formula>
    </cfRule>
  </conditionalFormatting>
  <conditionalFormatting sqref="BF77:BF79">
    <cfRule type="cellIs" dxfId="23492" priority="4477" stopIfTrue="1" operator="greaterThan">
      <formula>0</formula>
    </cfRule>
    <cfRule type="cellIs" dxfId="23491" priority="4478" stopIfTrue="1" operator="lessThan">
      <formula>0</formula>
    </cfRule>
  </conditionalFormatting>
  <conditionalFormatting sqref="BF77:BF79">
    <cfRule type="cellIs" dxfId="23490" priority="4475" stopIfTrue="1" operator="greaterThan">
      <formula>0</formula>
    </cfRule>
    <cfRule type="cellIs" dxfId="23489" priority="4476" stopIfTrue="1" operator="lessThan">
      <formula>0</formula>
    </cfRule>
  </conditionalFormatting>
  <conditionalFormatting sqref="AL82:AL84 AL89:AL90 AL92">
    <cfRule type="cellIs" dxfId="23488" priority="4473" stopIfTrue="1" operator="greaterThan">
      <formula>0</formula>
    </cfRule>
    <cfRule type="cellIs" dxfId="23487" priority="4474" stopIfTrue="1" operator="lessThan">
      <formula>0</formula>
    </cfRule>
  </conditionalFormatting>
  <conditionalFormatting sqref="AO82:AO84 AO89:AO90 AO92">
    <cfRule type="cellIs" dxfId="23486" priority="4471" stopIfTrue="1" operator="greaterThan">
      <formula>0</formula>
    </cfRule>
    <cfRule type="cellIs" dxfId="23485" priority="4472" stopIfTrue="1" operator="lessThan">
      <formula>0</formula>
    </cfRule>
  </conditionalFormatting>
  <conditionalFormatting sqref="W84:W85 O84:O85 K84:K85 I84:I85 Q84:Q85 M84:M85 S84:S85 U84:U85">
    <cfRule type="cellIs" dxfId="23484" priority="4469" stopIfTrue="1" operator="greaterThan">
      <formula>0</formula>
    </cfRule>
    <cfRule type="cellIs" dxfId="23483" priority="4470" stopIfTrue="1" operator="lessThan">
      <formula>0</formula>
    </cfRule>
  </conditionalFormatting>
  <conditionalFormatting sqref="AF79">
    <cfRule type="cellIs" dxfId="23482" priority="4467" stopIfTrue="1" operator="greaterThan">
      <formula>0</formula>
    </cfRule>
    <cfRule type="cellIs" dxfId="23481" priority="4468" stopIfTrue="1" operator="lessThan">
      <formula>0</formula>
    </cfRule>
  </conditionalFormatting>
  <conditionalFormatting sqref="AF79">
    <cfRule type="cellIs" dxfId="23480" priority="4465" stopIfTrue="1" operator="greaterThan">
      <formula>0</formula>
    </cfRule>
    <cfRule type="cellIs" dxfId="23479" priority="4466" stopIfTrue="1" operator="lessThan">
      <formula>0</formula>
    </cfRule>
  </conditionalFormatting>
  <conditionalFormatting sqref="AF79">
    <cfRule type="cellIs" dxfId="23478" priority="4463" stopIfTrue="1" operator="greaterThan">
      <formula>0</formula>
    </cfRule>
    <cfRule type="cellIs" dxfId="23477" priority="4464" stopIfTrue="1" operator="lessThan">
      <formula>0</formula>
    </cfRule>
  </conditionalFormatting>
  <conditionalFormatting sqref="AF79">
    <cfRule type="cellIs" dxfId="23476" priority="4461" stopIfTrue="1" operator="greaterThan">
      <formula>0</formula>
    </cfRule>
    <cfRule type="cellIs" dxfId="23475" priority="4462" stopIfTrue="1" operator="lessThan">
      <formula>0</formula>
    </cfRule>
  </conditionalFormatting>
  <conditionalFormatting sqref="AF79">
    <cfRule type="cellIs" dxfId="23474" priority="4459" stopIfTrue="1" operator="greaterThan">
      <formula>0</formula>
    </cfRule>
    <cfRule type="cellIs" dxfId="23473" priority="4460" stopIfTrue="1" operator="lessThan">
      <formula>0</formula>
    </cfRule>
  </conditionalFormatting>
  <conditionalFormatting sqref="AL79">
    <cfRule type="cellIs" dxfId="23472" priority="4457" stopIfTrue="1" operator="greaterThan">
      <formula>0</formula>
    </cfRule>
    <cfRule type="cellIs" dxfId="23471" priority="4458" stopIfTrue="1" operator="lessThan">
      <formula>0</formula>
    </cfRule>
  </conditionalFormatting>
  <conditionalFormatting sqref="AO79">
    <cfRule type="cellIs" dxfId="23470" priority="4445" stopIfTrue="1" operator="greaterThan">
      <formula>0</formula>
    </cfRule>
    <cfRule type="cellIs" dxfId="23469" priority="4446" stopIfTrue="1" operator="lessThan">
      <formula>0</formula>
    </cfRule>
  </conditionalFormatting>
  <conditionalFormatting sqref="AI85">
    <cfRule type="cellIs" dxfId="23468" priority="4443" stopIfTrue="1" operator="greaterThan">
      <formula>0</formula>
    </cfRule>
    <cfRule type="cellIs" dxfId="23467" priority="4444" stopIfTrue="1" operator="lessThan">
      <formula>0</formula>
    </cfRule>
  </conditionalFormatting>
  <conditionalFormatting sqref="AI85">
    <cfRule type="cellIs" dxfId="23466" priority="4441" stopIfTrue="1" operator="greaterThan">
      <formula>0</formula>
    </cfRule>
    <cfRule type="cellIs" dxfId="23465" priority="4442" stopIfTrue="1" operator="lessThan">
      <formula>0</formula>
    </cfRule>
  </conditionalFormatting>
  <conditionalFormatting sqref="AI85">
    <cfRule type="cellIs" dxfId="23464" priority="4439" stopIfTrue="1" operator="greaterThan">
      <formula>0</formula>
    </cfRule>
    <cfRule type="cellIs" dxfId="23463" priority="4440" stopIfTrue="1" operator="lessThan">
      <formula>0</formula>
    </cfRule>
  </conditionalFormatting>
  <conditionalFormatting sqref="AI85">
    <cfRule type="cellIs" dxfId="23462" priority="4437" stopIfTrue="1" operator="greaterThan">
      <formula>0</formula>
    </cfRule>
    <cfRule type="cellIs" dxfId="23461" priority="4438" stopIfTrue="1" operator="lessThan">
      <formula>0</formula>
    </cfRule>
  </conditionalFormatting>
  <conditionalFormatting sqref="AI85">
    <cfRule type="cellIs" dxfId="23460" priority="4435" stopIfTrue="1" operator="greaterThan">
      <formula>0</formula>
    </cfRule>
    <cfRule type="cellIs" dxfId="23459" priority="4436" stopIfTrue="1" operator="lessThan">
      <formula>0</formula>
    </cfRule>
  </conditionalFormatting>
  <conditionalFormatting sqref="AF85 AF88">
    <cfRule type="cellIs" dxfId="23458" priority="4433" stopIfTrue="1" operator="greaterThan">
      <formula>0</formula>
    </cfRule>
    <cfRule type="cellIs" dxfId="23457" priority="4434" stopIfTrue="1" operator="lessThan">
      <formula>0</formula>
    </cfRule>
  </conditionalFormatting>
  <conditionalFormatting sqref="AL85">
    <cfRule type="cellIs" dxfId="23456" priority="4431" stopIfTrue="1" operator="greaterThan">
      <formula>0</formula>
    </cfRule>
    <cfRule type="cellIs" dxfId="23455" priority="4432" stopIfTrue="1" operator="lessThan">
      <formula>0</formula>
    </cfRule>
  </conditionalFormatting>
  <conditionalFormatting sqref="AL85">
    <cfRule type="cellIs" dxfId="23454" priority="4429" stopIfTrue="1" operator="greaterThan">
      <formula>0</formula>
    </cfRule>
    <cfRule type="cellIs" dxfId="23453" priority="4430" stopIfTrue="1" operator="lessThan">
      <formula>0</formula>
    </cfRule>
  </conditionalFormatting>
  <conditionalFormatting sqref="AL85">
    <cfRule type="cellIs" dxfId="23452" priority="4427" stopIfTrue="1" operator="greaterThan">
      <formula>0</formula>
    </cfRule>
    <cfRule type="cellIs" dxfId="23451" priority="4428" stopIfTrue="1" operator="lessThan">
      <formula>0</formula>
    </cfRule>
  </conditionalFormatting>
  <conditionalFormatting sqref="AL85">
    <cfRule type="cellIs" dxfId="23450" priority="4425" stopIfTrue="1" operator="greaterThan">
      <formula>0</formula>
    </cfRule>
    <cfRule type="cellIs" dxfId="23449" priority="4426" stopIfTrue="1" operator="lessThan">
      <formula>0</formula>
    </cfRule>
  </conditionalFormatting>
  <conditionalFormatting sqref="AL85">
    <cfRule type="cellIs" dxfId="23448" priority="4423" stopIfTrue="1" operator="greaterThan">
      <formula>0</formula>
    </cfRule>
    <cfRule type="cellIs" dxfId="23447" priority="4424" stopIfTrue="1" operator="lessThan">
      <formula>0</formula>
    </cfRule>
  </conditionalFormatting>
  <conditionalFormatting sqref="AO85 AO88">
    <cfRule type="cellIs" dxfId="23446" priority="4421" stopIfTrue="1" operator="greaterThan">
      <formula>0</formula>
    </cfRule>
    <cfRule type="cellIs" dxfId="23445" priority="4422" stopIfTrue="1" operator="lessThan">
      <formula>0</formula>
    </cfRule>
  </conditionalFormatting>
  <conditionalFormatting sqref="M83 Q83 I83 K83 O83 W83:X83 S83 U83">
    <cfRule type="cellIs" dxfId="23444" priority="4419" stopIfTrue="1" operator="greaterThan">
      <formula>0</formula>
    </cfRule>
    <cfRule type="cellIs" dxfId="23443" priority="4420" stopIfTrue="1" operator="lessThan">
      <formula>0</formula>
    </cfRule>
  </conditionalFormatting>
  <conditionalFormatting sqref="M87:M88 Q87:Q88 I87:I88 K87:K88 O87:O88 W87:X88 S87:S88 U87:U88">
    <cfRule type="cellIs" dxfId="23442" priority="4417" stopIfTrue="1" operator="greaterThan">
      <formula>0</formula>
    </cfRule>
    <cfRule type="cellIs" dxfId="23441" priority="4418" stopIfTrue="1" operator="lessThan">
      <formula>0</formula>
    </cfRule>
  </conditionalFormatting>
  <conditionalFormatting sqref="BF83">
    <cfRule type="cellIs" dxfId="23440" priority="4415" stopIfTrue="1" operator="greaterThan">
      <formula>0</formula>
    </cfRule>
    <cfRule type="cellIs" dxfId="23439" priority="4416" stopIfTrue="1" operator="lessThan">
      <formula>0</formula>
    </cfRule>
  </conditionalFormatting>
  <conditionalFormatting sqref="BF83">
    <cfRule type="cellIs" dxfId="23438" priority="4413" stopIfTrue="1" operator="greaterThan">
      <formula>0</formula>
    </cfRule>
    <cfRule type="cellIs" dxfId="23437" priority="4414" stopIfTrue="1" operator="lessThan">
      <formula>0</formula>
    </cfRule>
  </conditionalFormatting>
  <conditionalFormatting sqref="BF87:BF88">
    <cfRule type="cellIs" dxfId="23436" priority="4411" stopIfTrue="1" operator="greaterThan">
      <formula>0</formula>
    </cfRule>
    <cfRule type="cellIs" dxfId="23435" priority="4412" stopIfTrue="1" operator="lessThan">
      <formula>0</formula>
    </cfRule>
  </conditionalFormatting>
  <conditionalFormatting sqref="BF87:BF88">
    <cfRule type="cellIs" dxfId="23434" priority="4409" stopIfTrue="1" operator="greaterThan">
      <formula>0</formula>
    </cfRule>
    <cfRule type="cellIs" dxfId="23433" priority="4410" stopIfTrue="1" operator="lessThan">
      <formula>0</formula>
    </cfRule>
  </conditionalFormatting>
  <conditionalFormatting sqref="AI88">
    <cfRule type="cellIs" dxfId="23432" priority="4407" stopIfTrue="1" operator="greaterThan">
      <formula>0</formula>
    </cfRule>
    <cfRule type="cellIs" dxfId="23431" priority="4408" stopIfTrue="1" operator="lessThan">
      <formula>0</formula>
    </cfRule>
  </conditionalFormatting>
  <conditionalFormatting sqref="AL88">
    <cfRule type="cellIs" dxfId="23430" priority="4405" stopIfTrue="1" operator="greaterThan">
      <formula>0</formula>
    </cfRule>
    <cfRule type="cellIs" dxfId="23429" priority="4406" stopIfTrue="1" operator="lessThan">
      <formula>0</formula>
    </cfRule>
  </conditionalFormatting>
  <conditionalFormatting sqref="M86 Q86 I86 K86 O86 W86:X86 S86 U86">
    <cfRule type="cellIs" dxfId="23428" priority="4403" stopIfTrue="1" operator="greaterThan">
      <formula>0</formula>
    </cfRule>
    <cfRule type="cellIs" dxfId="23427" priority="4404" stopIfTrue="1" operator="lessThan">
      <formula>0</formula>
    </cfRule>
  </conditionalFormatting>
  <conditionalFormatting sqref="AO86:AO87">
    <cfRule type="cellIs" dxfId="23426" priority="4401" stopIfTrue="1" operator="greaterThan">
      <formula>0</formula>
    </cfRule>
    <cfRule type="cellIs" dxfId="23425" priority="4402" stopIfTrue="1" operator="lessThan">
      <formula>0</formula>
    </cfRule>
  </conditionalFormatting>
  <conditionalFormatting sqref="AO86:AO87">
    <cfRule type="cellIs" dxfId="23424" priority="4399" stopIfTrue="1" operator="greaterThan">
      <formula>0</formula>
    </cfRule>
    <cfRule type="cellIs" dxfId="23423" priority="4400" stopIfTrue="1" operator="lessThan">
      <formula>0</formula>
    </cfRule>
  </conditionalFormatting>
  <conditionalFormatting sqref="AO86:AO87">
    <cfRule type="cellIs" dxfId="23422" priority="4397" stopIfTrue="1" operator="greaterThan">
      <formula>0</formula>
    </cfRule>
    <cfRule type="cellIs" dxfId="23421" priority="4398" stopIfTrue="1" operator="lessThan">
      <formula>0</formula>
    </cfRule>
  </conditionalFormatting>
  <conditionalFormatting sqref="AO86:AO87">
    <cfRule type="cellIs" dxfId="23420" priority="4395" stopIfTrue="1" operator="greaterThan">
      <formula>0</formula>
    </cfRule>
    <cfRule type="cellIs" dxfId="23419" priority="4396" stopIfTrue="1" operator="lessThan">
      <formula>0</formula>
    </cfRule>
  </conditionalFormatting>
  <conditionalFormatting sqref="AO86:AO87">
    <cfRule type="cellIs" dxfId="23418" priority="4393" stopIfTrue="1" operator="greaterThan">
      <formula>0</formula>
    </cfRule>
    <cfRule type="cellIs" dxfId="23417" priority="4394" stopIfTrue="1" operator="lessThan">
      <formula>0</formula>
    </cfRule>
  </conditionalFormatting>
  <conditionalFormatting sqref="AI86:AI87">
    <cfRule type="cellIs" dxfId="23416" priority="4391" stopIfTrue="1" operator="greaterThan">
      <formula>0</formula>
    </cfRule>
    <cfRule type="cellIs" dxfId="23415" priority="4392" stopIfTrue="1" operator="lessThan">
      <formula>0</formula>
    </cfRule>
  </conditionalFormatting>
  <conditionalFormatting sqref="AI86:AI87">
    <cfRule type="cellIs" dxfId="23414" priority="4389" stopIfTrue="1" operator="greaterThan">
      <formula>0</formula>
    </cfRule>
    <cfRule type="cellIs" dxfId="23413" priority="4390" stopIfTrue="1" operator="lessThan">
      <formula>0</formula>
    </cfRule>
  </conditionalFormatting>
  <conditionalFormatting sqref="AI86:AI87">
    <cfRule type="cellIs" dxfId="23412" priority="4387" stopIfTrue="1" operator="greaterThan">
      <formula>0</formula>
    </cfRule>
    <cfRule type="cellIs" dxfId="23411" priority="4388" stopIfTrue="1" operator="lessThan">
      <formula>0</formula>
    </cfRule>
  </conditionalFormatting>
  <conditionalFormatting sqref="AI86:AI87">
    <cfRule type="cellIs" dxfId="23410" priority="4385" stopIfTrue="1" operator="greaterThan">
      <formula>0</formula>
    </cfRule>
    <cfRule type="cellIs" dxfId="23409" priority="4386" stopIfTrue="1" operator="lessThan">
      <formula>0</formula>
    </cfRule>
  </conditionalFormatting>
  <conditionalFormatting sqref="AI86:AI87">
    <cfRule type="cellIs" dxfId="23408" priority="4383" stopIfTrue="1" operator="greaterThan">
      <formula>0</formula>
    </cfRule>
    <cfRule type="cellIs" dxfId="23407" priority="4384" stopIfTrue="1" operator="lessThan">
      <formula>0</formula>
    </cfRule>
  </conditionalFormatting>
  <conditionalFormatting sqref="AL86:AL87">
    <cfRule type="cellIs" dxfId="23406" priority="4381" stopIfTrue="1" operator="greaterThan">
      <formula>0</formula>
    </cfRule>
    <cfRule type="cellIs" dxfId="23405" priority="4382" stopIfTrue="1" operator="lessThan">
      <formula>0</formula>
    </cfRule>
  </conditionalFormatting>
  <conditionalFormatting sqref="AL86:AL87">
    <cfRule type="cellIs" dxfId="23404" priority="4379" stopIfTrue="1" operator="greaterThan">
      <formula>0</formula>
    </cfRule>
    <cfRule type="cellIs" dxfId="23403" priority="4380" stopIfTrue="1" operator="lessThan">
      <formula>0</formula>
    </cfRule>
  </conditionalFormatting>
  <conditionalFormatting sqref="AL86:AL87">
    <cfRule type="cellIs" dxfId="23402" priority="4377" stopIfTrue="1" operator="greaterThan">
      <formula>0</formula>
    </cfRule>
    <cfRule type="cellIs" dxfId="23401" priority="4378" stopIfTrue="1" operator="lessThan">
      <formula>0</formula>
    </cfRule>
  </conditionalFormatting>
  <conditionalFormatting sqref="AL86:AL87">
    <cfRule type="cellIs" dxfId="23400" priority="4375" stopIfTrue="1" operator="greaterThan">
      <formula>0</formula>
    </cfRule>
    <cfRule type="cellIs" dxfId="23399" priority="4376" stopIfTrue="1" operator="lessThan">
      <formula>0</formula>
    </cfRule>
  </conditionalFormatting>
  <conditionalFormatting sqref="AL86:AL87">
    <cfRule type="cellIs" dxfId="23398" priority="4373" stopIfTrue="1" operator="greaterThan">
      <formula>0</formula>
    </cfRule>
    <cfRule type="cellIs" dxfId="23397" priority="4374" stopIfTrue="1" operator="lessThan">
      <formula>0</formula>
    </cfRule>
  </conditionalFormatting>
  <conditionalFormatting sqref="AR86:AR87">
    <cfRule type="cellIs" dxfId="23396" priority="4371" stopIfTrue="1" operator="greaterThan">
      <formula>0</formula>
    </cfRule>
    <cfRule type="cellIs" dxfId="23395" priority="4372" stopIfTrue="1" operator="lessThan">
      <formula>0</formula>
    </cfRule>
  </conditionalFormatting>
  <conditionalFormatting sqref="AU86:AU87">
    <cfRule type="cellIs" dxfId="23394" priority="4369" stopIfTrue="1" operator="greaterThan">
      <formula>0</formula>
    </cfRule>
    <cfRule type="cellIs" dxfId="23393" priority="4370" stopIfTrue="1" operator="lessThan">
      <formula>0</formula>
    </cfRule>
  </conditionalFormatting>
  <conditionalFormatting sqref="AF86:AF87">
    <cfRule type="cellIs" dxfId="23392" priority="4367" stopIfTrue="1" operator="greaterThan">
      <formula>0</formula>
    </cfRule>
    <cfRule type="cellIs" dxfId="23391" priority="4368" stopIfTrue="1" operator="lessThan">
      <formula>0</formula>
    </cfRule>
  </conditionalFormatting>
  <conditionalFormatting sqref="BF35">
    <cfRule type="cellIs" dxfId="23390" priority="4365" stopIfTrue="1" operator="greaterThan">
      <formula>0</formula>
    </cfRule>
    <cfRule type="cellIs" dxfId="23389" priority="4366" stopIfTrue="1" operator="lessThan">
      <formula>0</formula>
    </cfRule>
  </conditionalFormatting>
  <conditionalFormatting sqref="BF35">
    <cfRule type="cellIs" dxfId="23388" priority="4363" stopIfTrue="1" operator="greaterThan">
      <formula>0</formula>
    </cfRule>
    <cfRule type="cellIs" dxfId="23387" priority="4364" stopIfTrue="1" operator="lessThan">
      <formula>0</formula>
    </cfRule>
  </conditionalFormatting>
  <conditionalFormatting sqref="M90 Q90 I90 K90 O90 W90:X90 S90 U90">
    <cfRule type="cellIs" dxfId="23386" priority="4361" stopIfTrue="1" operator="greaterThan">
      <formula>0</formula>
    </cfRule>
    <cfRule type="cellIs" dxfId="23385" priority="4362" stopIfTrue="1" operator="lessThan">
      <formula>0</formula>
    </cfRule>
  </conditionalFormatting>
  <conditionalFormatting sqref="BF90">
    <cfRule type="cellIs" dxfId="23384" priority="4359" stopIfTrue="1" operator="greaterThan">
      <formula>0</formula>
    </cfRule>
    <cfRule type="cellIs" dxfId="23383" priority="4360" stopIfTrue="1" operator="lessThan">
      <formula>0</formula>
    </cfRule>
  </conditionalFormatting>
  <conditionalFormatting sqref="BF90">
    <cfRule type="cellIs" dxfId="23382" priority="4357" stopIfTrue="1" operator="greaterThan">
      <formula>0</formula>
    </cfRule>
    <cfRule type="cellIs" dxfId="23381" priority="4358" stopIfTrue="1" operator="lessThan">
      <formula>0</formula>
    </cfRule>
  </conditionalFormatting>
  <conditionalFormatting sqref="AI93">
    <cfRule type="cellIs" dxfId="23380" priority="4355" stopIfTrue="1" operator="greaterThan">
      <formula>0</formula>
    </cfRule>
    <cfRule type="cellIs" dxfId="23379" priority="4356" stopIfTrue="1" operator="lessThan">
      <formula>0</formula>
    </cfRule>
  </conditionalFormatting>
  <conditionalFormatting sqref="AF102:AF104 AF110:AF113 AF128:AF130 AF135 AF93:AF98">
    <cfRule type="cellIs" dxfId="23378" priority="4353" stopIfTrue="1" operator="greaterThan">
      <formula>0</formula>
    </cfRule>
    <cfRule type="cellIs" dxfId="23377" priority="4354" stopIfTrue="1" operator="lessThan">
      <formula>0</formula>
    </cfRule>
  </conditionalFormatting>
  <conditionalFormatting sqref="AL93 AL97:AL98 AL102 AL104:AL105 AL110:AL112 AL116:AL117 AL128:AL131 AL114 AL135">
    <cfRule type="cellIs" dxfId="23376" priority="4351" stopIfTrue="1" operator="greaterThan">
      <formula>0</formula>
    </cfRule>
    <cfRule type="cellIs" dxfId="23375" priority="4352" stopIfTrue="1" operator="lessThan">
      <formula>0</formula>
    </cfRule>
  </conditionalFormatting>
  <conditionalFormatting sqref="AO93 AO104:AO105 AO102 AO111:AO113 AO128:AO130 AO134:AO135 AO95:AO98 AO100">
    <cfRule type="cellIs" dxfId="23374" priority="4349" stopIfTrue="1" operator="greaterThan">
      <formula>0</formula>
    </cfRule>
    <cfRule type="cellIs" dxfId="23373" priority="4350" stopIfTrue="1" operator="lessThan">
      <formula>0</formula>
    </cfRule>
  </conditionalFormatting>
  <conditionalFormatting sqref="AO93 AO104:AO105 AO102 AO111:AO113 AO128:AO130 AO134:AO135 AO95:AO98 AO100">
    <cfRule type="cellIs" dxfId="23372" priority="4347" stopIfTrue="1" operator="greaterThan">
      <formula>0</formula>
    </cfRule>
    <cfRule type="cellIs" dxfId="23371" priority="4348" stopIfTrue="1" operator="lessThan">
      <formula>0</formula>
    </cfRule>
  </conditionalFormatting>
  <conditionalFormatting sqref="AO93 AO104:AO105 AO102 AO111:AO113 AO128:AO130 AO134:AO135 AO95:AO98 AO100">
    <cfRule type="cellIs" dxfId="23370" priority="4345" stopIfTrue="1" operator="greaterThan">
      <formula>0</formula>
    </cfRule>
    <cfRule type="cellIs" dxfId="23369" priority="4346" stopIfTrue="1" operator="lessThan">
      <formula>0</formula>
    </cfRule>
  </conditionalFormatting>
  <conditionalFormatting sqref="AO93 AO104:AO105 AO102 AO111:AO113 AO128:AO130 AO134:AO135 AO95:AO98 AO100">
    <cfRule type="cellIs" dxfId="23368" priority="4343" stopIfTrue="1" operator="greaterThan">
      <formula>0</formula>
    </cfRule>
    <cfRule type="cellIs" dxfId="23367" priority="4344" stopIfTrue="1" operator="lessThan">
      <formula>0</formula>
    </cfRule>
  </conditionalFormatting>
  <conditionalFormatting sqref="AO93 AO104:AO105 AO102 AO111:AO113 AO128:AO130 AO134:AO135 AO95:AO98 AO100">
    <cfRule type="cellIs" dxfId="23366" priority="4341" stopIfTrue="1" operator="greaterThan">
      <formula>0</formula>
    </cfRule>
    <cfRule type="cellIs" dxfId="23365" priority="4342" stopIfTrue="1" operator="lessThan">
      <formula>0</formula>
    </cfRule>
  </conditionalFormatting>
  <conditionalFormatting sqref="AR26">
    <cfRule type="cellIs" dxfId="23364" priority="4339" stopIfTrue="1" operator="greaterThan">
      <formula>0</formula>
    </cfRule>
    <cfRule type="cellIs" dxfId="23363" priority="4340" stopIfTrue="1" operator="lessThan">
      <formula>0</formula>
    </cfRule>
  </conditionalFormatting>
  <conditionalFormatting sqref="AR100 AR102:AR105 AR134:AR146 AR93:AR98 AR110:AR132">
    <cfRule type="cellIs" dxfId="23362" priority="4337" stopIfTrue="1" operator="greaterThan">
      <formula>0</formula>
    </cfRule>
    <cfRule type="cellIs" dxfId="23361" priority="4338" stopIfTrue="1" operator="lessThan">
      <formula>0</formula>
    </cfRule>
  </conditionalFormatting>
  <conditionalFormatting sqref="AI91">
    <cfRule type="cellIs" dxfId="23360" priority="4335" stopIfTrue="1" operator="greaterThan">
      <formula>0</formula>
    </cfRule>
    <cfRule type="cellIs" dxfId="23359" priority="4336" stopIfTrue="1" operator="lessThan">
      <formula>0</formula>
    </cfRule>
  </conditionalFormatting>
  <conditionalFormatting sqref="AF91">
    <cfRule type="cellIs" dxfId="23358" priority="4333" stopIfTrue="1" operator="greaterThan">
      <formula>0</formula>
    </cfRule>
    <cfRule type="cellIs" dxfId="23357" priority="4334" stopIfTrue="1" operator="lessThan">
      <formula>0</formula>
    </cfRule>
  </conditionalFormatting>
  <conditionalFormatting sqref="AL91">
    <cfRule type="cellIs" dxfId="23356" priority="4331" stopIfTrue="1" operator="greaterThan">
      <formula>0</formula>
    </cfRule>
    <cfRule type="cellIs" dxfId="23355" priority="4332" stopIfTrue="1" operator="lessThan">
      <formula>0</formula>
    </cfRule>
  </conditionalFormatting>
  <conditionalFormatting sqref="AO91">
    <cfRule type="cellIs" dxfId="23354" priority="4329" stopIfTrue="1" operator="greaterThan">
      <formula>0</formula>
    </cfRule>
    <cfRule type="cellIs" dxfId="23353" priority="4330" stopIfTrue="1" operator="lessThan">
      <formula>0</formula>
    </cfRule>
  </conditionalFormatting>
  <conditionalFormatting sqref="M97 Q97 I97 K97 O97 W97:X97 S97 U97">
    <cfRule type="cellIs" dxfId="23352" priority="4327" stopIfTrue="1" operator="greaterThan">
      <formula>0</formula>
    </cfRule>
    <cfRule type="cellIs" dxfId="23351" priority="4328" stopIfTrue="1" operator="lessThan">
      <formula>0</formula>
    </cfRule>
  </conditionalFormatting>
  <conditionalFormatting sqref="M102:M105 Q102:Q105 I102:I105 K102:K105 O102:O105 W102:X102 W128:X128 W108:X109 M108:M149 Q108:Q149 I108:I149 K108:K149 O108:O149 W147:X147 W144:W146 W148:W149 W103:W105 W112:X113 W110:W111 W119:X119 W114:W118 W121:X121 W120 W125:X125 W122:W124 W127 W131:X131 W129:W130 W133:X134 W132 W138:X141 W135:W137 W143:X143 W142 S108:S149 S102:S105 U102:U105 U108:U149">
    <cfRule type="cellIs" dxfId="23350" priority="4325" stopIfTrue="1" operator="greaterThan">
      <formula>0</formula>
    </cfRule>
    <cfRule type="cellIs" dxfId="23349" priority="4326" stopIfTrue="1" operator="lessThan">
      <formula>0</formula>
    </cfRule>
  </conditionalFormatting>
  <conditionalFormatting sqref="BF97">
    <cfRule type="cellIs" dxfId="23348" priority="4323" stopIfTrue="1" operator="greaterThan">
      <formula>0</formula>
    </cfRule>
    <cfRule type="cellIs" dxfId="23347" priority="4324" stopIfTrue="1" operator="lessThan">
      <formula>0</formula>
    </cfRule>
  </conditionalFormatting>
  <conditionalFormatting sqref="BF97">
    <cfRule type="cellIs" dxfId="23346" priority="4321" stopIfTrue="1" operator="greaterThan">
      <formula>0</formula>
    </cfRule>
    <cfRule type="cellIs" dxfId="23345" priority="4322" stopIfTrue="1" operator="lessThan">
      <formula>0</formula>
    </cfRule>
  </conditionalFormatting>
  <conditionalFormatting sqref="AI97">
    <cfRule type="cellIs" dxfId="23344" priority="4319" stopIfTrue="1" operator="greaterThan">
      <formula>0</formula>
    </cfRule>
    <cfRule type="cellIs" dxfId="23343" priority="4320" stopIfTrue="1" operator="lessThan">
      <formula>0</formula>
    </cfRule>
  </conditionalFormatting>
  <conditionalFormatting sqref="BF102:BF118">
    <cfRule type="cellIs" dxfId="23342" priority="4317" stopIfTrue="1" operator="greaterThan">
      <formula>0</formula>
    </cfRule>
    <cfRule type="cellIs" dxfId="23341" priority="4318" stopIfTrue="1" operator="lessThan">
      <formula>0</formula>
    </cfRule>
  </conditionalFormatting>
  <conditionalFormatting sqref="BF102:BF118">
    <cfRule type="cellIs" dxfId="23340" priority="4315" stopIfTrue="1" operator="greaterThan">
      <formula>0</formula>
    </cfRule>
    <cfRule type="cellIs" dxfId="23339" priority="4316" stopIfTrue="1" operator="lessThan">
      <formula>0</formula>
    </cfRule>
  </conditionalFormatting>
  <conditionalFormatting sqref="M99 Q99 I99 K99 O99 W99:X99 S99 U99">
    <cfRule type="cellIs" dxfId="23338" priority="4313" stopIfTrue="1" operator="greaterThan">
      <formula>0</formula>
    </cfRule>
    <cfRule type="cellIs" dxfId="23337" priority="4314" stopIfTrue="1" operator="lessThan">
      <formula>0</formula>
    </cfRule>
  </conditionalFormatting>
  <conditionalFormatting sqref="AI99">
    <cfRule type="cellIs" dxfId="23336" priority="4311" stopIfTrue="1" operator="greaterThan">
      <formula>0</formula>
    </cfRule>
    <cfRule type="cellIs" dxfId="23335" priority="4312" stopIfTrue="1" operator="lessThan">
      <formula>0</formula>
    </cfRule>
  </conditionalFormatting>
  <conditionalFormatting sqref="M94 Q94 I94 K94 O94 W94:X94 S94 U94">
    <cfRule type="cellIs" dxfId="23334" priority="4309" stopIfTrue="1" operator="greaterThan">
      <formula>0</formula>
    </cfRule>
    <cfRule type="cellIs" dxfId="23333" priority="4310" stopIfTrue="1" operator="lessThan">
      <formula>0</formula>
    </cfRule>
  </conditionalFormatting>
  <conditionalFormatting sqref="AI94">
    <cfRule type="cellIs" dxfId="23332" priority="4307" stopIfTrue="1" operator="greaterThan">
      <formula>0</formula>
    </cfRule>
    <cfRule type="cellIs" dxfId="23331" priority="4308" stopIfTrue="1" operator="lessThan">
      <formula>0</formula>
    </cfRule>
  </conditionalFormatting>
  <conditionalFormatting sqref="AO94">
    <cfRule type="cellIs" dxfId="23330" priority="4305" stopIfTrue="1" operator="greaterThan">
      <formula>0</formula>
    </cfRule>
    <cfRule type="cellIs" dxfId="23329" priority="4306" stopIfTrue="1" operator="lessThan">
      <formula>0</formula>
    </cfRule>
  </conditionalFormatting>
  <conditionalFormatting sqref="AO99">
    <cfRule type="cellIs" dxfId="23328" priority="4303" stopIfTrue="1" operator="greaterThan">
      <formula>0</formula>
    </cfRule>
    <cfRule type="cellIs" dxfId="23327" priority="4304" stopIfTrue="1" operator="lessThan">
      <formula>0</formula>
    </cfRule>
  </conditionalFormatting>
  <conditionalFormatting sqref="AF99">
    <cfRule type="cellIs" dxfId="23326" priority="4301" stopIfTrue="1" operator="greaterThan">
      <formula>0</formula>
    </cfRule>
    <cfRule type="cellIs" dxfId="23325" priority="4302" stopIfTrue="1" operator="lessThan">
      <formula>0</formula>
    </cfRule>
  </conditionalFormatting>
  <conditionalFormatting sqref="AL94">
    <cfRule type="cellIs" dxfId="23324" priority="4299" stopIfTrue="1" operator="greaterThan">
      <formula>0</formula>
    </cfRule>
    <cfRule type="cellIs" dxfId="23323" priority="4300" stopIfTrue="1" operator="lessThan">
      <formula>0</formula>
    </cfRule>
  </conditionalFormatting>
  <conditionalFormatting sqref="AL99">
    <cfRule type="cellIs" dxfId="23322" priority="4297" stopIfTrue="1" operator="greaterThan">
      <formula>0</formula>
    </cfRule>
    <cfRule type="cellIs" dxfId="23321" priority="4298" stopIfTrue="1" operator="lessThan">
      <formula>0</formula>
    </cfRule>
  </conditionalFormatting>
  <conditionalFormatting sqref="AR55">
    <cfRule type="cellIs" dxfId="23320" priority="4295" stopIfTrue="1" operator="greaterThan">
      <formula>0</formula>
    </cfRule>
    <cfRule type="cellIs" dxfId="23319" priority="4296" stopIfTrue="1" operator="lessThan">
      <formula>0</formula>
    </cfRule>
  </conditionalFormatting>
  <conditionalFormatting sqref="AR99">
    <cfRule type="cellIs" dxfId="23318" priority="4293" stopIfTrue="1" operator="greaterThan">
      <formula>0</formula>
    </cfRule>
    <cfRule type="cellIs" dxfId="23317" priority="4294" stopIfTrue="1" operator="lessThan">
      <formula>0</formula>
    </cfRule>
  </conditionalFormatting>
  <conditionalFormatting sqref="AU55">
    <cfRule type="cellIs" dxfId="23316" priority="4291" stopIfTrue="1" operator="greaterThan">
      <formula>0</formula>
    </cfRule>
    <cfRule type="cellIs" dxfId="23315" priority="4292" stopIfTrue="1" operator="lessThan">
      <formula>0</formula>
    </cfRule>
  </conditionalFormatting>
  <conditionalFormatting sqref="AU99">
    <cfRule type="cellIs" dxfId="23314" priority="4289" stopIfTrue="1" operator="greaterThan">
      <formula>0</formula>
    </cfRule>
    <cfRule type="cellIs" dxfId="23313" priority="4290" stopIfTrue="1" operator="lessThan">
      <formula>0</formula>
    </cfRule>
  </conditionalFormatting>
  <conditionalFormatting sqref="AI100">
    <cfRule type="cellIs" dxfId="23312" priority="4285" stopIfTrue="1" operator="greaterThan">
      <formula>0</formula>
    </cfRule>
    <cfRule type="cellIs" dxfId="23311" priority="4286" stopIfTrue="1" operator="lessThan">
      <formula>0</formula>
    </cfRule>
  </conditionalFormatting>
  <conditionalFormatting sqref="AI100">
    <cfRule type="cellIs" dxfId="23310" priority="4283" stopIfTrue="1" operator="greaterThan">
      <formula>0</formula>
    </cfRule>
    <cfRule type="cellIs" dxfId="23309" priority="4284" stopIfTrue="1" operator="lessThan">
      <formula>0</formula>
    </cfRule>
  </conditionalFormatting>
  <conditionalFormatting sqref="AI100">
    <cfRule type="cellIs" dxfId="23308" priority="4281" stopIfTrue="1" operator="greaterThan">
      <formula>0</formula>
    </cfRule>
    <cfRule type="cellIs" dxfId="23307" priority="4282" stopIfTrue="1" operator="lessThan">
      <formula>0</formula>
    </cfRule>
  </conditionalFormatting>
  <conditionalFormatting sqref="AI100">
    <cfRule type="cellIs" dxfId="23306" priority="4279" stopIfTrue="1" operator="greaterThan">
      <formula>0</formula>
    </cfRule>
    <cfRule type="cellIs" dxfId="23305" priority="4280" stopIfTrue="1" operator="lessThan">
      <formula>0</formula>
    </cfRule>
  </conditionalFormatting>
  <conditionalFormatting sqref="AI100">
    <cfRule type="cellIs" dxfId="23304" priority="4277" stopIfTrue="1" operator="greaterThan">
      <formula>0</formula>
    </cfRule>
    <cfRule type="cellIs" dxfId="23303" priority="4278" stopIfTrue="1" operator="lessThan">
      <formula>0</formula>
    </cfRule>
  </conditionalFormatting>
  <conditionalFormatting sqref="BF100:BF101">
    <cfRule type="cellIs" dxfId="23302" priority="4275" stopIfTrue="1" operator="greaterThan">
      <formula>0</formula>
    </cfRule>
    <cfRule type="cellIs" dxfId="23301" priority="4276" stopIfTrue="1" operator="lessThan">
      <formula>0</formula>
    </cfRule>
  </conditionalFormatting>
  <conditionalFormatting sqref="BF100:BF101">
    <cfRule type="cellIs" dxfId="23300" priority="4273" stopIfTrue="1" operator="greaterThan">
      <formula>0</formula>
    </cfRule>
    <cfRule type="cellIs" dxfId="23299" priority="4274" stopIfTrue="1" operator="lessThan">
      <formula>0</formula>
    </cfRule>
  </conditionalFormatting>
  <conditionalFormatting sqref="BF100:BF101">
    <cfRule type="cellIs" dxfId="23298" priority="4271" stopIfTrue="1" operator="greaterThan">
      <formula>0</formula>
    </cfRule>
    <cfRule type="cellIs" dxfId="23297" priority="4272" stopIfTrue="1" operator="lessThan">
      <formula>0</formula>
    </cfRule>
  </conditionalFormatting>
  <conditionalFormatting sqref="BF100:BF101">
    <cfRule type="cellIs" dxfId="23296" priority="4269" stopIfTrue="1" operator="greaterThan">
      <formula>0</formula>
    </cfRule>
    <cfRule type="cellIs" dxfId="23295" priority="4270" stopIfTrue="1" operator="lessThan">
      <formula>0</formula>
    </cfRule>
  </conditionalFormatting>
  <conditionalFormatting sqref="BF100:BF101">
    <cfRule type="cellIs" dxfId="23294" priority="4267" stopIfTrue="1" operator="greaterThan">
      <formula>0</formula>
    </cfRule>
    <cfRule type="cellIs" dxfId="23293" priority="4268" stopIfTrue="1" operator="lessThan">
      <formula>0</formula>
    </cfRule>
  </conditionalFormatting>
  <conditionalFormatting sqref="AF100">
    <cfRule type="cellIs" dxfId="23292" priority="4265" stopIfTrue="1" operator="greaterThan">
      <formula>0</formula>
    </cfRule>
    <cfRule type="cellIs" dxfId="23291" priority="4266" stopIfTrue="1" operator="lessThan">
      <formula>0</formula>
    </cfRule>
  </conditionalFormatting>
  <conditionalFormatting sqref="AF100">
    <cfRule type="cellIs" dxfId="23290" priority="4263" stopIfTrue="1" operator="greaterThan">
      <formula>0</formula>
    </cfRule>
    <cfRule type="cellIs" dxfId="23289" priority="4264" stopIfTrue="1" operator="lessThan">
      <formula>0</formula>
    </cfRule>
  </conditionalFormatting>
  <conditionalFormatting sqref="AF100">
    <cfRule type="cellIs" dxfId="23288" priority="4261" stopIfTrue="1" operator="greaterThan">
      <formula>0</formula>
    </cfRule>
    <cfRule type="cellIs" dxfId="23287" priority="4262" stopIfTrue="1" operator="lessThan">
      <formula>0</formula>
    </cfRule>
  </conditionalFormatting>
  <conditionalFormatting sqref="AF100">
    <cfRule type="cellIs" dxfId="23286" priority="4259" stopIfTrue="1" operator="greaterThan">
      <formula>0</formula>
    </cfRule>
    <cfRule type="cellIs" dxfId="23285" priority="4260" stopIfTrue="1" operator="lessThan">
      <formula>0</formula>
    </cfRule>
  </conditionalFormatting>
  <conditionalFormatting sqref="AF100">
    <cfRule type="cellIs" dxfId="23284" priority="4257" stopIfTrue="1" operator="greaterThan">
      <formula>0</formula>
    </cfRule>
    <cfRule type="cellIs" dxfId="23283" priority="4258" stopIfTrue="1" operator="lessThan">
      <formula>0</formula>
    </cfRule>
  </conditionalFormatting>
  <conditionalFormatting sqref="AL100">
    <cfRule type="cellIs" dxfId="23282" priority="4255" stopIfTrue="1" operator="greaterThan">
      <formula>0</formula>
    </cfRule>
    <cfRule type="cellIs" dxfId="23281" priority="4256" stopIfTrue="1" operator="lessThan">
      <formula>0</formula>
    </cfRule>
  </conditionalFormatting>
  <conditionalFormatting sqref="AI95:AI96">
    <cfRule type="cellIs" dxfId="23280" priority="4253" stopIfTrue="1" operator="greaterThan">
      <formula>0</formula>
    </cfRule>
    <cfRule type="cellIs" dxfId="23279" priority="4254" stopIfTrue="1" operator="lessThan">
      <formula>0</formula>
    </cfRule>
  </conditionalFormatting>
  <conditionalFormatting sqref="AL95:AL96">
    <cfRule type="cellIs" dxfId="23278" priority="4251" stopIfTrue="1" operator="greaterThan">
      <formula>0</formula>
    </cfRule>
    <cfRule type="cellIs" dxfId="23277" priority="4252" stopIfTrue="1" operator="lessThan">
      <formula>0</formula>
    </cfRule>
  </conditionalFormatting>
  <conditionalFormatting sqref="AI103">
    <cfRule type="cellIs" dxfId="23276" priority="4249" stopIfTrue="1" operator="greaterThan">
      <formula>0</formula>
    </cfRule>
    <cfRule type="cellIs" dxfId="23275" priority="4250" stopIfTrue="1" operator="lessThan">
      <formula>0</formula>
    </cfRule>
  </conditionalFormatting>
  <conditionalFormatting sqref="AI103">
    <cfRule type="cellIs" dxfId="23274" priority="4247" stopIfTrue="1" operator="greaterThan">
      <formula>0</formula>
    </cfRule>
    <cfRule type="cellIs" dxfId="23273" priority="4248" stopIfTrue="1" operator="lessThan">
      <formula>0</formula>
    </cfRule>
  </conditionalFormatting>
  <conditionalFormatting sqref="AI103">
    <cfRule type="cellIs" dxfId="23272" priority="4245" stopIfTrue="1" operator="greaterThan">
      <formula>0</formula>
    </cfRule>
    <cfRule type="cellIs" dxfId="23271" priority="4246" stopIfTrue="1" operator="lessThan">
      <formula>0</formula>
    </cfRule>
  </conditionalFormatting>
  <conditionalFormatting sqref="AI103">
    <cfRule type="cellIs" dxfId="23270" priority="4243" stopIfTrue="1" operator="greaterThan">
      <formula>0</formula>
    </cfRule>
    <cfRule type="cellIs" dxfId="23269" priority="4244" stopIfTrue="1" operator="lessThan">
      <formula>0</formula>
    </cfRule>
  </conditionalFormatting>
  <conditionalFormatting sqref="AI103">
    <cfRule type="cellIs" dxfId="23268" priority="4241" stopIfTrue="1" operator="greaterThan">
      <formula>0</formula>
    </cfRule>
    <cfRule type="cellIs" dxfId="23267" priority="4242" stopIfTrue="1" operator="lessThan">
      <formula>0</formula>
    </cfRule>
  </conditionalFormatting>
  <conditionalFormatting sqref="AL103">
    <cfRule type="cellIs" dxfId="23266" priority="4239" stopIfTrue="1" operator="greaterThan">
      <formula>0</formula>
    </cfRule>
    <cfRule type="cellIs" dxfId="23265" priority="4240" stopIfTrue="1" operator="lessThan">
      <formula>0</formula>
    </cfRule>
  </conditionalFormatting>
  <conditionalFormatting sqref="AL103">
    <cfRule type="cellIs" dxfId="23264" priority="4237" stopIfTrue="1" operator="greaterThan">
      <formula>0</formula>
    </cfRule>
    <cfRule type="cellIs" dxfId="23263" priority="4238" stopIfTrue="1" operator="lessThan">
      <formula>0</formula>
    </cfRule>
  </conditionalFormatting>
  <conditionalFormatting sqref="AL103">
    <cfRule type="cellIs" dxfId="23262" priority="4235" stopIfTrue="1" operator="greaterThan">
      <formula>0</formula>
    </cfRule>
    <cfRule type="cellIs" dxfId="23261" priority="4236" stopIfTrue="1" operator="lessThan">
      <formula>0</formula>
    </cfRule>
  </conditionalFormatting>
  <conditionalFormatting sqref="AL103">
    <cfRule type="cellIs" dxfId="23260" priority="4233" stopIfTrue="1" operator="greaterThan">
      <formula>0</formula>
    </cfRule>
    <cfRule type="cellIs" dxfId="23259" priority="4234" stopIfTrue="1" operator="lessThan">
      <formula>0</formula>
    </cfRule>
  </conditionalFormatting>
  <conditionalFormatting sqref="AL103">
    <cfRule type="cellIs" dxfId="23258" priority="4231" stopIfTrue="1" operator="greaterThan">
      <formula>0</formula>
    </cfRule>
    <cfRule type="cellIs" dxfId="23257" priority="4232" stopIfTrue="1" operator="lessThan">
      <formula>0</formula>
    </cfRule>
  </conditionalFormatting>
  <conditionalFormatting sqref="AO103">
    <cfRule type="cellIs" dxfId="23256" priority="4229" stopIfTrue="1" operator="greaterThan">
      <formula>0</formula>
    </cfRule>
    <cfRule type="cellIs" dxfId="23255" priority="4230" stopIfTrue="1" operator="lessThan">
      <formula>0</formula>
    </cfRule>
  </conditionalFormatting>
  <conditionalFormatting sqref="AI101">
    <cfRule type="cellIs" dxfId="23254" priority="4227" stopIfTrue="1" operator="greaterThan">
      <formula>0</formula>
    </cfRule>
    <cfRule type="cellIs" dxfId="23253" priority="4228" stopIfTrue="1" operator="lessThan">
      <formula>0</formula>
    </cfRule>
  </conditionalFormatting>
  <conditionalFormatting sqref="AO101">
    <cfRule type="cellIs" dxfId="23252" priority="4225" stopIfTrue="1" operator="greaterThan">
      <formula>0</formula>
    </cfRule>
    <cfRule type="cellIs" dxfId="23251" priority="4226" stopIfTrue="1" operator="lessThan">
      <formula>0</formula>
    </cfRule>
  </conditionalFormatting>
  <conditionalFormatting sqref="AF101">
    <cfRule type="cellIs" dxfId="23250" priority="4223" stopIfTrue="1" operator="greaterThan">
      <formula>0</formula>
    </cfRule>
    <cfRule type="cellIs" dxfId="23249" priority="4224" stopIfTrue="1" operator="lessThan">
      <formula>0</formula>
    </cfRule>
  </conditionalFormatting>
  <conditionalFormatting sqref="AL54">
    <cfRule type="cellIs" dxfId="23248" priority="4219" stopIfTrue="1" operator="greaterThan">
      <formula>0</formula>
    </cfRule>
    <cfRule type="cellIs" dxfId="23247" priority="4220" stopIfTrue="1" operator="lessThan">
      <formula>0</formula>
    </cfRule>
  </conditionalFormatting>
  <conditionalFormatting sqref="AL101">
    <cfRule type="cellIs" dxfId="23246" priority="4217" stopIfTrue="1" operator="greaterThan">
      <formula>0</formula>
    </cfRule>
    <cfRule type="cellIs" dxfId="23245" priority="4218" stopIfTrue="1" operator="lessThan">
      <formula>0</formula>
    </cfRule>
  </conditionalFormatting>
  <conditionalFormatting sqref="AR101">
    <cfRule type="cellIs" dxfId="23244" priority="4215" stopIfTrue="1" operator="greaterThan">
      <formula>0</formula>
    </cfRule>
    <cfRule type="cellIs" dxfId="23243" priority="4216" stopIfTrue="1" operator="lessThan">
      <formula>0</formula>
    </cfRule>
  </conditionalFormatting>
  <conditionalFormatting sqref="AU101">
    <cfRule type="cellIs" dxfId="23242" priority="4213" stopIfTrue="1" operator="greaterThan">
      <formula>0</formula>
    </cfRule>
    <cfRule type="cellIs" dxfId="23241" priority="4214" stopIfTrue="1" operator="lessThan">
      <formula>0</formula>
    </cfRule>
  </conditionalFormatting>
  <conditionalFormatting sqref="AI105:AI106">
    <cfRule type="cellIs" dxfId="23240" priority="4211" stopIfTrue="1" operator="greaterThan">
      <formula>0</formula>
    </cfRule>
    <cfRule type="cellIs" dxfId="23239" priority="4212" stopIfTrue="1" operator="lessThan">
      <formula>0</formula>
    </cfRule>
  </conditionalFormatting>
  <conditionalFormatting sqref="AF105:AF106">
    <cfRule type="cellIs" dxfId="23238" priority="4209" stopIfTrue="1" operator="greaterThan">
      <formula>0</formula>
    </cfRule>
    <cfRule type="cellIs" dxfId="23237" priority="4210" stopIfTrue="1" operator="lessThan">
      <formula>0</formula>
    </cfRule>
  </conditionalFormatting>
  <conditionalFormatting sqref="W106:X106 O106:O107 K106:K107 I106:I107 Q106:Q107 M106:M107 W107 Z106:AA106 Z108:AA109 Z107 S106:S107 U106:U107">
    <cfRule type="cellIs" dxfId="23236" priority="4205" stopIfTrue="1" operator="greaterThan">
      <formula>0</formula>
    </cfRule>
    <cfRule type="cellIs" dxfId="23235" priority="4206" stopIfTrue="1" operator="lessThan">
      <formula>0</formula>
    </cfRule>
  </conditionalFormatting>
  <conditionalFormatting sqref="AO106:AO109">
    <cfRule type="cellIs" dxfId="23234" priority="4203" stopIfTrue="1" operator="greaterThan">
      <formula>0</formula>
    </cfRule>
    <cfRule type="cellIs" dxfId="23233" priority="4204" stopIfTrue="1" operator="lessThan">
      <formula>0</formula>
    </cfRule>
  </conditionalFormatting>
  <conditionalFormatting sqref="AL106:AL107">
    <cfRule type="cellIs" dxfId="23232" priority="4201" stopIfTrue="1" operator="greaterThan">
      <formula>0</formula>
    </cfRule>
    <cfRule type="cellIs" dxfId="23231" priority="4202" stopIfTrue="1" operator="lessThan">
      <formula>0</formula>
    </cfRule>
  </conditionalFormatting>
  <conditionalFormatting sqref="AR106:AR109">
    <cfRule type="cellIs" dxfId="23230" priority="4199" stopIfTrue="1" operator="greaterThan">
      <formula>0</formula>
    </cfRule>
    <cfRule type="cellIs" dxfId="23229" priority="4200" stopIfTrue="1" operator="lessThan">
      <formula>0</formula>
    </cfRule>
  </conditionalFormatting>
  <conditionalFormatting sqref="AU106:AU109">
    <cfRule type="cellIs" dxfId="23228" priority="4197" stopIfTrue="1" operator="greaterThan">
      <formula>0</formula>
    </cfRule>
    <cfRule type="cellIs" dxfId="23227" priority="4198" stopIfTrue="1" operator="lessThan">
      <formula>0</formula>
    </cfRule>
  </conditionalFormatting>
  <conditionalFormatting sqref="AI107 AI109">
    <cfRule type="cellIs" dxfId="23226" priority="4195" stopIfTrue="1" operator="greaterThan">
      <formula>0</formula>
    </cfRule>
    <cfRule type="cellIs" dxfId="23225" priority="4196" stopIfTrue="1" operator="lessThan">
      <formula>0</formula>
    </cfRule>
  </conditionalFormatting>
  <conditionalFormatting sqref="AF107 AF109">
    <cfRule type="cellIs" dxfId="23224" priority="4193" stopIfTrue="1" operator="greaterThan">
      <formula>0</formula>
    </cfRule>
    <cfRule type="cellIs" dxfId="23223" priority="4194" stopIfTrue="1" operator="lessThan">
      <formula>0</formula>
    </cfRule>
  </conditionalFormatting>
  <conditionalFormatting sqref="AI114 AI116:AI117">
    <cfRule type="cellIs" dxfId="23222" priority="4191" stopIfTrue="1" operator="greaterThan">
      <formula>0</formula>
    </cfRule>
    <cfRule type="cellIs" dxfId="23221" priority="4192" stopIfTrue="1" operator="lessThan">
      <formula>0</formula>
    </cfRule>
  </conditionalFormatting>
  <conditionalFormatting sqref="AF114 AF116:AF117">
    <cfRule type="cellIs" dxfId="23220" priority="4189" stopIfTrue="1" operator="greaterThan">
      <formula>0</formula>
    </cfRule>
    <cfRule type="cellIs" dxfId="23219" priority="4190" stopIfTrue="1" operator="lessThan">
      <formula>0</formula>
    </cfRule>
  </conditionalFormatting>
  <conditionalFormatting sqref="AO114 AO116:AO117">
    <cfRule type="cellIs" dxfId="23218" priority="4187" stopIfTrue="1" operator="greaterThan">
      <formula>0</formula>
    </cfRule>
    <cfRule type="cellIs" dxfId="23217" priority="4188" stopIfTrue="1" operator="lessThan">
      <formula>0</formula>
    </cfRule>
  </conditionalFormatting>
  <conditionalFormatting sqref="AI115">
    <cfRule type="cellIs" dxfId="23216" priority="4185" stopIfTrue="1" operator="greaterThan">
      <formula>0</formula>
    </cfRule>
    <cfRule type="cellIs" dxfId="23215" priority="4186" stopIfTrue="1" operator="lessThan">
      <formula>0</formula>
    </cfRule>
  </conditionalFormatting>
  <conditionalFormatting sqref="AF115">
    <cfRule type="cellIs" dxfId="23214" priority="4183" stopIfTrue="1" operator="greaterThan">
      <formula>0</formula>
    </cfRule>
    <cfRule type="cellIs" dxfId="23213" priority="4184" stopIfTrue="1" operator="lessThan">
      <formula>0</formula>
    </cfRule>
  </conditionalFormatting>
  <conditionalFormatting sqref="AL115">
    <cfRule type="cellIs" dxfId="23212" priority="4181" stopIfTrue="1" operator="greaterThan">
      <formula>0</formula>
    </cfRule>
    <cfRule type="cellIs" dxfId="23211" priority="4182" stopIfTrue="1" operator="lessThan">
      <formula>0</formula>
    </cfRule>
  </conditionalFormatting>
  <conditionalFormatting sqref="AO115">
    <cfRule type="cellIs" dxfId="23210" priority="4179" stopIfTrue="1" operator="greaterThan">
      <formula>0</formula>
    </cfRule>
    <cfRule type="cellIs" dxfId="23209" priority="4180" stopIfTrue="1" operator="lessThan">
      <formula>0</formula>
    </cfRule>
  </conditionalFormatting>
  <conditionalFormatting sqref="AI118 AI120:AI126">
    <cfRule type="cellIs" dxfId="23208" priority="4177" stopIfTrue="1" operator="greaterThan">
      <formula>0</formula>
    </cfRule>
    <cfRule type="cellIs" dxfId="23207" priority="4178" stopIfTrue="1" operator="lessThan">
      <formula>0</formula>
    </cfRule>
  </conditionalFormatting>
  <conditionalFormatting sqref="AF118 AF120:AF126">
    <cfRule type="cellIs" dxfId="23206" priority="4175" stopIfTrue="1" operator="greaterThan">
      <formula>0</formula>
    </cfRule>
    <cfRule type="cellIs" dxfId="23205" priority="4176" stopIfTrue="1" operator="lessThan">
      <formula>0</formula>
    </cfRule>
  </conditionalFormatting>
  <conditionalFormatting sqref="AL118 AL120:AL126">
    <cfRule type="cellIs" dxfId="23204" priority="4173" stopIfTrue="1" operator="greaterThan">
      <formula>0</formula>
    </cfRule>
    <cfRule type="cellIs" dxfId="23203" priority="4174" stopIfTrue="1" operator="lessThan">
      <formula>0</formula>
    </cfRule>
  </conditionalFormatting>
  <conditionalFormatting sqref="AO118:AO126">
    <cfRule type="cellIs" dxfId="23202" priority="4171" stopIfTrue="1" operator="greaterThan">
      <formula>0</formula>
    </cfRule>
    <cfRule type="cellIs" dxfId="23201" priority="4172" stopIfTrue="1" operator="lessThan">
      <formula>0</formula>
    </cfRule>
  </conditionalFormatting>
  <conditionalFormatting sqref="AL113">
    <cfRule type="cellIs" dxfId="23200" priority="4169" stopIfTrue="1" operator="greaterThan">
      <formula>0</formula>
    </cfRule>
    <cfRule type="cellIs" dxfId="23199" priority="4170" stopIfTrue="1" operator="lessThan">
      <formula>0</formula>
    </cfRule>
  </conditionalFormatting>
  <conditionalFormatting sqref="AL108:AL109">
    <cfRule type="cellIs" dxfId="23198" priority="4167" stopIfTrue="1" operator="greaterThan">
      <formula>0</formula>
    </cfRule>
    <cfRule type="cellIs" dxfId="23197" priority="4168" stopIfTrue="1" operator="lessThan">
      <formula>0</formula>
    </cfRule>
  </conditionalFormatting>
  <conditionalFormatting sqref="V123">
    <cfRule type="cellIs" dxfId="23196" priority="4165" stopIfTrue="1" operator="lessThan">
      <formula>0</formula>
    </cfRule>
    <cfRule type="cellIs" dxfId="23195" priority="4166" stopIfTrue="1" operator="greaterThan">
      <formula>0</formula>
    </cfRule>
  </conditionalFormatting>
  <conditionalFormatting sqref="AI112">
    <cfRule type="cellIs" dxfId="23194" priority="4163" stopIfTrue="1" operator="greaterThan">
      <formula>0</formula>
    </cfRule>
    <cfRule type="cellIs" dxfId="23193" priority="4164" stopIfTrue="1" operator="lessThan">
      <formula>0</formula>
    </cfRule>
  </conditionalFormatting>
  <conditionalFormatting sqref="V129">
    <cfRule type="cellIs" dxfId="23192" priority="4161" stopIfTrue="1" operator="lessThan">
      <formula>0</formula>
    </cfRule>
    <cfRule type="cellIs" dxfId="23191" priority="4162" stopIfTrue="1" operator="greaterThan">
      <formula>0</formula>
    </cfRule>
  </conditionalFormatting>
  <conditionalFormatting sqref="AI127">
    <cfRule type="cellIs" dxfId="23190" priority="4157" stopIfTrue="1" operator="greaterThan">
      <formula>0</formula>
    </cfRule>
    <cfRule type="cellIs" dxfId="23189" priority="4158" stopIfTrue="1" operator="lessThan">
      <formula>0</formula>
    </cfRule>
  </conditionalFormatting>
  <conditionalFormatting sqref="AI127">
    <cfRule type="cellIs" dxfId="23188" priority="4155" stopIfTrue="1" operator="greaterThan">
      <formula>0</formula>
    </cfRule>
    <cfRule type="cellIs" dxfId="23187" priority="4156" stopIfTrue="1" operator="lessThan">
      <formula>0</formula>
    </cfRule>
  </conditionalFormatting>
  <conditionalFormatting sqref="AI127">
    <cfRule type="cellIs" dxfId="23186" priority="4153" stopIfTrue="1" operator="greaterThan">
      <formula>0</formula>
    </cfRule>
    <cfRule type="cellIs" dxfId="23185" priority="4154" stopIfTrue="1" operator="lessThan">
      <formula>0</formula>
    </cfRule>
  </conditionalFormatting>
  <conditionalFormatting sqref="AI127">
    <cfRule type="cellIs" dxfId="23184" priority="4151" stopIfTrue="1" operator="greaterThan">
      <formula>0</formula>
    </cfRule>
    <cfRule type="cellIs" dxfId="23183" priority="4152" stopIfTrue="1" operator="lessThan">
      <formula>0</formula>
    </cfRule>
  </conditionalFormatting>
  <conditionalFormatting sqref="AI127">
    <cfRule type="cellIs" dxfId="23182" priority="4149" stopIfTrue="1" operator="greaterThan">
      <formula>0</formula>
    </cfRule>
    <cfRule type="cellIs" dxfId="23181" priority="4150" stopIfTrue="1" operator="lessThan">
      <formula>0</formula>
    </cfRule>
  </conditionalFormatting>
  <conditionalFormatting sqref="AF127">
    <cfRule type="cellIs" dxfId="23180" priority="4147" stopIfTrue="1" operator="greaterThan">
      <formula>0</formula>
    </cfRule>
    <cfRule type="cellIs" dxfId="23179" priority="4148" stopIfTrue="1" operator="lessThan">
      <formula>0</formula>
    </cfRule>
  </conditionalFormatting>
  <conditionalFormatting sqref="AO127">
    <cfRule type="cellIs" dxfId="23178" priority="4143" stopIfTrue="1" operator="greaterThan">
      <formula>0</formula>
    </cfRule>
    <cfRule type="cellIs" dxfId="23177" priority="4144" stopIfTrue="1" operator="lessThan">
      <formula>0</formula>
    </cfRule>
  </conditionalFormatting>
  <conditionalFormatting sqref="AO127">
    <cfRule type="cellIs" dxfId="23176" priority="4141" stopIfTrue="1" operator="greaterThan">
      <formula>0</formula>
    </cfRule>
    <cfRule type="cellIs" dxfId="23175" priority="4142" stopIfTrue="1" operator="lessThan">
      <formula>0</formula>
    </cfRule>
  </conditionalFormatting>
  <conditionalFormatting sqref="AO127">
    <cfRule type="cellIs" dxfId="23174" priority="4139" stopIfTrue="1" operator="greaterThan">
      <formula>0</formula>
    </cfRule>
    <cfRule type="cellIs" dxfId="23173" priority="4140" stopIfTrue="1" operator="lessThan">
      <formula>0</formula>
    </cfRule>
  </conditionalFormatting>
  <conditionalFormatting sqref="AO127">
    <cfRule type="cellIs" dxfId="23172" priority="4137" stopIfTrue="1" operator="greaterThan">
      <formula>0</formula>
    </cfRule>
    <cfRule type="cellIs" dxfId="23171" priority="4138" stopIfTrue="1" operator="lessThan">
      <formula>0</formula>
    </cfRule>
  </conditionalFormatting>
  <conditionalFormatting sqref="AO127">
    <cfRule type="cellIs" dxfId="23170" priority="4135" stopIfTrue="1" operator="greaterThan">
      <formula>0</formula>
    </cfRule>
    <cfRule type="cellIs" dxfId="23169" priority="4136" stopIfTrue="1" operator="lessThan">
      <formula>0</formula>
    </cfRule>
  </conditionalFormatting>
  <conditionalFormatting sqref="AL127">
    <cfRule type="cellIs" dxfId="23168" priority="4133" stopIfTrue="1" operator="greaterThan">
      <formula>0</formula>
    </cfRule>
    <cfRule type="cellIs" dxfId="23167" priority="4134" stopIfTrue="1" operator="lessThan">
      <formula>0</formula>
    </cfRule>
  </conditionalFormatting>
  <conditionalFormatting sqref="AI119">
    <cfRule type="cellIs" dxfId="23166" priority="4131" stopIfTrue="1" operator="greaterThan">
      <formula>0</formula>
    </cfRule>
    <cfRule type="cellIs" dxfId="23165" priority="4132" stopIfTrue="1" operator="lessThan">
      <formula>0</formula>
    </cfRule>
  </conditionalFormatting>
  <conditionalFormatting sqref="AF119">
    <cfRule type="cellIs" dxfId="23164" priority="4129" stopIfTrue="1" operator="greaterThan">
      <formula>0</formula>
    </cfRule>
    <cfRule type="cellIs" dxfId="23163" priority="4130" stopIfTrue="1" operator="lessThan">
      <formula>0</formula>
    </cfRule>
  </conditionalFormatting>
  <conditionalFormatting sqref="BF119">
    <cfRule type="cellIs" dxfId="23162" priority="4127" stopIfTrue="1" operator="greaterThan">
      <formula>0</formula>
    </cfRule>
    <cfRule type="cellIs" dxfId="23161" priority="4128" stopIfTrue="1" operator="lessThan">
      <formula>0</formula>
    </cfRule>
  </conditionalFormatting>
  <conditionalFormatting sqref="BF119">
    <cfRule type="cellIs" dxfId="23160" priority="4125" stopIfTrue="1" operator="greaterThan">
      <formula>0</formula>
    </cfRule>
    <cfRule type="cellIs" dxfId="23159" priority="4126" stopIfTrue="1" operator="lessThan">
      <formula>0</formula>
    </cfRule>
  </conditionalFormatting>
  <conditionalFormatting sqref="AL119">
    <cfRule type="cellIs" dxfId="23158" priority="4123" stopIfTrue="1" operator="greaterThan">
      <formula>0</formula>
    </cfRule>
    <cfRule type="cellIs" dxfId="23157" priority="4124" stopIfTrue="1" operator="lessThan">
      <formula>0</formula>
    </cfRule>
  </conditionalFormatting>
  <conditionalFormatting sqref="W126">
    <cfRule type="cellIs" dxfId="23156" priority="4121" stopIfTrue="1" operator="greaterThan">
      <formula>0</formula>
    </cfRule>
    <cfRule type="cellIs" dxfId="23155" priority="4122" stopIfTrue="1" operator="lessThan">
      <formula>0</formula>
    </cfRule>
  </conditionalFormatting>
  <conditionalFormatting sqref="AI134">
    <cfRule type="cellIs" dxfId="23154" priority="4119" stopIfTrue="1" operator="greaterThan">
      <formula>0</formula>
    </cfRule>
    <cfRule type="cellIs" dxfId="23153" priority="4120" stopIfTrue="1" operator="lessThan">
      <formula>0</formula>
    </cfRule>
  </conditionalFormatting>
  <conditionalFormatting sqref="AF134">
    <cfRule type="cellIs" dxfId="23152" priority="4117" stopIfTrue="1" operator="greaterThan">
      <formula>0</formula>
    </cfRule>
    <cfRule type="cellIs" dxfId="23151" priority="4118" stopIfTrue="1" operator="lessThan">
      <formula>0</formula>
    </cfRule>
  </conditionalFormatting>
  <conditionalFormatting sqref="AL134">
    <cfRule type="cellIs" dxfId="23150" priority="4115" stopIfTrue="1" operator="greaterThan">
      <formula>0</formula>
    </cfRule>
    <cfRule type="cellIs" dxfId="23149" priority="4116" stopIfTrue="1" operator="lessThan">
      <formula>0</formula>
    </cfRule>
  </conditionalFormatting>
  <conditionalFormatting sqref="AI136 AI138:AI141">
    <cfRule type="cellIs" dxfId="23148" priority="4113" stopIfTrue="1" operator="greaterThan">
      <formula>0</formula>
    </cfRule>
    <cfRule type="cellIs" dxfId="23147" priority="4114" stopIfTrue="1" operator="lessThan">
      <formula>0</formula>
    </cfRule>
  </conditionalFormatting>
  <conditionalFormatting sqref="AF136 AF138:AF141">
    <cfRule type="cellIs" dxfId="23146" priority="4111" stopIfTrue="1" operator="greaterThan">
      <formula>0</formula>
    </cfRule>
    <cfRule type="cellIs" dxfId="23145" priority="4112" stopIfTrue="1" operator="lessThan">
      <formula>0</formula>
    </cfRule>
  </conditionalFormatting>
  <conditionalFormatting sqref="AF136 AF138:AF141">
    <cfRule type="cellIs" dxfId="23144" priority="4109" stopIfTrue="1" operator="greaterThan">
      <formula>0</formula>
    </cfRule>
    <cfRule type="cellIs" dxfId="23143" priority="4110" stopIfTrue="1" operator="lessThan">
      <formula>0</formula>
    </cfRule>
  </conditionalFormatting>
  <conditionalFormatting sqref="AF136 AF138:AF141">
    <cfRule type="cellIs" dxfId="23142" priority="4107" stopIfTrue="1" operator="greaterThan">
      <formula>0</formula>
    </cfRule>
    <cfRule type="cellIs" dxfId="23141" priority="4108" stopIfTrue="1" operator="lessThan">
      <formula>0</formula>
    </cfRule>
  </conditionalFormatting>
  <conditionalFormatting sqref="AF136 AF138:AF141">
    <cfRule type="cellIs" dxfId="23140" priority="4105" stopIfTrue="1" operator="greaterThan">
      <formula>0</formula>
    </cfRule>
    <cfRule type="cellIs" dxfId="23139" priority="4106" stopIfTrue="1" operator="lessThan">
      <formula>0</formula>
    </cfRule>
  </conditionalFormatting>
  <conditionalFormatting sqref="AF136 AF138:AF141">
    <cfRule type="cellIs" dxfId="23138" priority="4103" stopIfTrue="1" operator="greaterThan">
      <formula>0</formula>
    </cfRule>
    <cfRule type="cellIs" dxfId="23137" priority="4104" stopIfTrue="1" operator="lessThan">
      <formula>0</formula>
    </cfRule>
  </conditionalFormatting>
  <conditionalFormatting sqref="AL136:AL143 AL148 AL154:AL157 AL160 AL171 AL150 AL163:AL168 AL173 AL176 AL179 AL181:AL182 AL152 AL145:AL146">
    <cfRule type="cellIs" dxfId="23136" priority="4101" stopIfTrue="1" operator="greaterThan">
      <formula>0</formula>
    </cfRule>
    <cfRule type="cellIs" dxfId="23135" priority="4102" stopIfTrue="1" operator="lessThan">
      <formula>0</formula>
    </cfRule>
  </conditionalFormatting>
  <conditionalFormatting sqref="AO136:AO146 AO148 AO154:AO157 AO160 AO171 AO163:AO168 AO173 AO179 AO181:AO183 AO176:AO177">
    <cfRule type="cellIs" dxfId="23134" priority="4099" stopIfTrue="1" operator="greaterThan">
      <formula>0</formula>
    </cfRule>
    <cfRule type="cellIs" dxfId="23133" priority="4100" stopIfTrue="1" operator="lessThan">
      <formula>0</formula>
    </cfRule>
  </conditionalFormatting>
  <conditionalFormatting sqref="AL133">
    <cfRule type="cellIs" dxfId="23132" priority="4097" stopIfTrue="1" operator="greaterThan">
      <formula>0</formula>
    </cfRule>
    <cfRule type="cellIs" dxfId="23131" priority="4098" stopIfTrue="1" operator="lessThan">
      <formula>0</formula>
    </cfRule>
  </conditionalFormatting>
  <conditionalFormatting sqref="AO133">
    <cfRule type="cellIs" dxfId="23130" priority="4095" stopIfTrue="1" operator="greaterThan">
      <formula>0</formula>
    </cfRule>
    <cfRule type="cellIs" dxfId="23129" priority="4096" stopIfTrue="1" operator="lessThan">
      <formula>0</formula>
    </cfRule>
  </conditionalFormatting>
  <conditionalFormatting sqref="AI133">
    <cfRule type="cellIs" dxfId="23128" priority="4093" stopIfTrue="1" operator="greaterThan">
      <formula>0</formula>
    </cfRule>
    <cfRule type="cellIs" dxfId="23127" priority="4094" stopIfTrue="1" operator="lessThan">
      <formula>0</formula>
    </cfRule>
  </conditionalFormatting>
  <conditionalFormatting sqref="AF133">
    <cfRule type="cellIs" dxfId="23126" priority="4091" stopIfTrue="1" operator="greaterThan">
      <formula>0</formula>
    </cfRule>
    <cfRule type="cellIs" dxfId="23125" priority="4092" stopIfTrue="1" operator="lessThan">
      <formula>0</formula>
    </cfRule>
  </conditionalFormatting>
  <conditionalFormatting sqref="AR133">
    <cfRule type="cellIs" dxfId="23124" priority="4089" stopIfTrue="1" operator="greaterThan">
      <formula>0</formula>
    </cfRule>
    <cfRule type="cellIs" dxfId="23123" priority="4090" stopIfTrue="1" operator="lessThan">
      <formula>0</formula>
    </cfRule>
  </conditionalFormatting>
  <conditionalFormatting sqref="AU133">
    <cfRule type="cellIs" dxfId="23122" priority="4087" stopIfTrue="1" operator="greaterThan">
      <formula>0</formula>
    </cfRule>
    <cfRule type="cellIs" dxfId="23121" priority="4088" stopIfTrue="1" operator="lessThan">
      <formula>0</formula>
    </cfRule>
  </conditionalFormatting>
  <conditionalFormatting sqref="AF132">
    <cfRule type="cellIs" dxfId="23120" priority="4085" stopIfTrue="1" operator="greaterThan">
      <formula>0</formula>
    </cfRule>
    <cfRule type="cellIs" dxfId="23119" priority="4086" stopIfTrue="1" operator="lessThan">
      <formula>0</formula>
    </cfRule>
  </conditionalFormatting>
  <conditionalFormatting sqref="AI132">
    <cfRule type="cellIs" dxfId="23118" priority="4083" stopIfTrue="1" operator="greaterThan">
      <formula>0</formula>
    </cfRule>
    <cfRule type="cellIs" dxfId="23117" priority="4084" stopIfTrue="1" operator="lessThan">
      <formula>0</formula>
    </cfRule>
  </conditionalFormatting>
  <conditionalFormatting sqref="AL132">
    <cfRule type="cellIs" dxfId="23116" priority="4081" stopIfTrue="1" operator="greaterThan">
      <formula>0</formula>
    </cfRule>
    <cfRule type="cellIs" dxfId="23115" priority="4082" stopIfTrue="1" operator="lessThan">
      <formula>0</formula>
    </cfRule>
  </conditionalFormatting>
  <conditionalFormatting sqref="AO132">
    <cfRule type="cellIs" dxfId="23114" priority="4079" stopIfTrue="1" operator="greaterThan">
      <formula>0</formula>
    </cfRule>
    <cfRule type="cellIs" dxfId="23113" priority="4080" stopIfTrue="1" operator="lessThan">
      <formula>0</formula>
    </cfRule>
  </conditionalFormatting>
  <conditionalFormatting sqref="AI142:AI143 AI154:AI157 AI163:AI165 AI160 AI145:AI146">
    <cfRule type="cellIs" dxfId="23112" priority="4077" stopIfTrue="1" operator="greaterThan">
      <formula>0</formula>
    </cfRule>
    <cfRule type="cellIs" dxfId="23111" priority="4078" stopIfTrue="1" operator="lessThan">
      <formula>0</formula>
    </cfRule>
  </conditionalFormatting>
  <conditionalFormatting sqref="AF142:AF143 AF154:AF157 AF163:AF165 AF145:AF146">
    <cfRule type="cellIs" dxfId="23110" priority="4075" stopIfTrue="1" operator="greaterThan">
      <formula>0</formula>
    </cfRule>
    <cfRule type="cellIs" dxfId="23109" priority="4076" stopIfTrue="1" operator="lessThan">
      <formula>0</formula>
    </cfRule>
  </conditionalFormatting>
  <conditionalFormatting sqref="AF137">
    <cfRule type="cellIs" dxfId="23108" priority="4071" stopIfTrue="1" operator="greaterThan">
      <formula>0</formula>
    </cfRule>
    <cfRule type="cellIs" dxfId="23107" priority="4072" stopIfTrue="1" operator="lessThan">
      <formula>0</formula>
    </cfRule>
  </conditionalFormatting>
  <conditionalFormatting sqref="AI137">
    <cfRule type="cellIs" dxfId="23106" priority="4069" stopIfTrue="1" operator="greaterThan">
      <formula>0</formula>
    </cfRule>
    <cfRule type="cellIs" dxfId="23105" priority="4070" stopIfTrue="1" operator="lessThan">
      <formula>0</formula>
    </cfRule>
  </conditionalFormatting>
  <conditionalFormatting sqref="AI137">
    <cfRule type="cellIs" dxfId="23104" priority="4067" stopIfTrue="1" operator="greaterThan">
      <formula>0</formula>
    </cfRule>
    <cfRule type="cellIs" dxfId="23103" priority="4068" stopIfTrue="1" operator="lessThan">
      <formula>0</formula>
    </cfRule>
  </conditionalFormatting>
  <conditionalFormatting sqref="AI137">
    <cfRule type="cellIs" dxfId="23102" priority="4065" stopIfTrue="1" operator="greaterThan">
      <formula>0</formula>
    </cfRule>
    <cfRule type="cellIs" dxfId="23101" priority="4066" stopIfTrue="1" operator="lessThan">
      <formula>0</formula>
    </cfRule>
  </conditionalFormatting>
  <conditionalFormatting sqref="AI137">
    <cfRule type="cellIs" dxfId="23100" priority="4063" stopIfTrue="1" operator="greaterThan">
      <formula>0</formula>
    </cfRule>
    <cfRule type="cellIs" dxfId="23099" priority="4064" stopIfTrue="1" operator="lessThan">
      <formula>0</formula>
    </cfRule>
  </conditionalFormatting>
  <conditionalFormatting sqref="AI137">
    <cfRule type="cellIs" dxfId="23098" priority="4061" stopIfTrue="1" operator="greaterThan">
      <formula>0</formula>
    </cfRule>
    <cfRule type="cellIs" dxfId="23097" priority="4062" stopIfTrue="1" operator="lessThan">
      <formula>0</formula>
    </cfRule>
  </conditionalFormatting>
  <conditionalFormatting sqref="V146 V148:V149 V154:V155 V161 V163:V164 V166:V169">
    <cfRule type="cellIs" dxfId="23096" priority="4059" stopIfTrue="1" operator="lessThan">
      <formula>0</formula>
    </cfRule>
    <cfRule type="cellIs" dxfId="23095" priority="4060" stopIfTrue="1" operator="greaterThan">
      <formula>0</formula>
    </cfRule>
  </conditionalFormatting>
  <conditionalFormatting sqref="AI131">
    <cfRule type="cellIs" dxfId="23094" priority="4057" stopIfTrue="1" operator="greaterThan">
      <formula>0</formula>
    </cfRule>
    <cfRule type="cellIs" dxfId="23093" priority="4058" stopIfTrue="1" operator="lessThan">
      <formula>0</formula>
    </cfRule>
  </conditionalFormatting>
  <conditionalFormatting sqref="AF131">
    <cfRule type="cellIs" dxfId="23092" priority="4055" stopIfTrue="1" operator="greaterThan">
      <formula>0</formula>
    </cfRule>
    <cfRule type="cellIs" dxfId="23091" priority="4056" stopIfTrue="1" operator="lessThan">
      <formula>0</formula>
    </cfRule>
  </conditionalFormatting>
  <conditionalFormatting sqref="AO131">
    <cfRule type="cellIs" dxfId="23090" priority="4053" stopIfTrue="1" operator="greaterThan">
      <formula>0</formula>
    </cfRule>
    <cfRule type="cellIs" dxfId="23089" priority="4054" stopIfTrue="1" operator="lessThan">
      <formula>0</formula>
    </cfRule>
  </conditionalFormatting>
  <conditionalFormatting sqref="AI148">
    <cfRule type="cellIs" dxfId="23088" priority="4051" stopIfTrue="1" operator="greaterThan">
      <formula>0</formula>
    </cfRule>
    <cfRule type="cellIs" dxfId="23087" priority="4052" stopIfTrue="1" operator="lessThan">
      <formula>0</formula>
    </cfRule>
  </conditionalFormatting>
  <conditionalFormatting sqref="AF148">
    <cfRule type="cellIs" dxfId="23086" priority="4049" stopIfTrue="1" operator="greaterThan">
      <formula>0</formula>
    </cfRule>
    <cfRule type="cellIs" dxfId="23085" priority="4050" stopIfTrue="1" operator="lessThan">
      <formula>0</formula>
    </cfRule>
  </conditionalFormatting>
  <conditionalFormatting sqref="AF148">
    <cfRule type="cellIs" dxfId="23084" priority="4047" stopIfTrue="1" operator="greaterThan">
      <formula>0</formula>
    </cfRule>
    <cfRule type="cellIs" dxfId="23083" priority="4048" stopIfTrue="1" operator="lessThan">
      <formula>0</formula>
    </cfRule>
  </conditionalFormatting>
  <conditionalFormatting sqref="AF148">
    <cfRule type="cellIs" dxfId="23082" priority="4045" stopIfTrue="1" operator="greaterThan">
      <formula>0</formula>
    </cfRule>
    <cfRule type="cellIs" dxfId="23081" priority="4046" stopIfTrue="1" operator="lessThan">
      <formula>0</formula>
    </cfRule>
  </conditionalFormatting>
  <conditionalFormatting sqref="AF148">
    <cfRule type="cellIs" dxfId="23080" priority="4043" stopIfTrue="1" operator="greaterThan">
      <formula>0</formula>
    </cfRule>
    <cfRule type="cellIs" dxfId="23079" priority="4044" stopIfTrue="1" operator="lessThan">
      <formula>0</formula>
    </cfRule>
  </conditionalFormatting>
  <conditionalFormatting sqref="AF148">
    <cfRule type="cellIs" dxfId="23078" priority="4041" stopIfTrue="1" operator="greaterThan">
      <formula>0</formula>
    </cfRule>
    <cfRule type="cellIs" dxfId="23077" priority="4042" stopIfTrue="1" operator="lessThan">
      <formula>0</formula>
    </cfRule>
  </conditionalFormatting>
  <conditionalFormatting sqref="AR148:AR153">
    <cfRule type="cellIs" dxfId="23076" priority="4039" stopIfTrue="1" operator="greaterThan">
      <formula>0</formula>
    </cfRule>
    <cfRule type="cellIs" dxfId="23075" priority="4040" stopIfTrue="1" operator="lessThan">
      <formula>0</formula>
    </cfRule>
  </conditionalFormatting>
  <conditionalFormatting sqref="AR148:AR153">
    <cfRule type="cellIs" dxfId="23074" priority="4037" stopIfTrue="1" operator="greaterThan">
      <formula>0</formula>
    </cfRule>
    <cfRule type="cellIs" dxfId="23073" priority="4038" stopIfTrue="1" operator="lessThan">
      <formula>0</formula>
    </cfRule>
  </conditionalFormatting>
  <conditionalFormatting sqref="AR148:AR153">
    <cfRule type="cellIs" dxfId="23072" priority="4035" stopIfTrue="1" operator="greaterThan">
      <formula>0</formula>
    </cfRule>
    <cfRule type="cellIs" dxfId="23071" priority="4036" stopIfTrue="1" operator="lessThan">
      <formula>0</formula>
    </cfRule>
  </conditionalFormatting>
  <conditionalFormatting sqref="AR148:AR153">
    <cfRule type="cellIs" dxfId="23070" priority="4033" stopIfTrue="1" operator="greaterThan">
      <formula>0</formula>
    </cfRule>
    <cfRule type="cellIs" dxfId="23069" priority="4034" stopIfTrue="1" operator="lessThan">
      <formula>0</formula>
    </cfRule>
  </conditionalFormatting>
  <conditionalFormatting sqref="AR148:AR153">
    <cfRule type="cellIs" dxfId="23068" priority="4031" stopIfTrue="1" operator="greaterThan">
      <formula>0</formula>
    </cfRule>
    <cfRule type="cellIs" dxfId="23067" priority="4032" stopIfTrue="1" operator="lessThan">
      <formula>0</formula>
    </cfRule>
  </conditionalFormatting>
  <conditionalFormatting sqref="V147">
    <cfRule type="cellIs" dxfId="23066" priority="4029" stopIfTrue="1" operator="lessThan">
      <formula>0</formula>
    </cfRule>
    <cfRule type="cellIs" dxfId="23065" priority="4030" stopIfTrue="1" operator="greaterThan">
      <formula>0</formula>
    </cfRule>
  </conditionalFormatting>
  <conditionalFormatting sqref="AI147">
    <cfRule type="cellIs" dxfId="23064" priority="4027" stopIfTrue="1" operator="greaterThan">
      <formula>0</formula>
    </cfRule>
    <cfRule type="cellIs" dxfId="23063" priority="4028" stopIfTrue="1" operator="lessThan">
      <formula>0</formula>
    </cfRule>
  </conditionalFormatting>
  <conditionalFormatting sqref="AF147">
    <cfRule type="cellIs" dxfId="23062" priority="4025" stopIfTrue="1" operator="greaterThan">
      <formula>0</formula>
    </cfRule>
    <cfRule type="cellIs" dxfId="23061" priority="4026" stopIfTrue="1" operator="lessThan">
      <formula>0</formula>
    </cfRule>
  </conditionalFormatting>
  <conditionalFormatting sqref="AO147">
    <cfRule type="cellIs" dxfId="23060" priority="4023" stopIfTrue="1" operator="greaterThan">
      <formula>0</formula>
    </cfRule>
    <cfRule type="cellIs" dxfId="23059" priority="4024" stopIfTrue="1" operator="lessThan">
      <formula>0</formula>
    </cfRule>
  </conditionalFormatting>
  <conditionalFormatting sqref="AL147">
    <cfRule type="cellIs" dxfId="23058" priority="4021" stopIfTrue="1" operator="greaterThan">
      <formula>0</formula>
    </cfRule>
    <cfRule type="cellIs" dxfId="23057" priority="4022" stopIfTrue="1" operator="lessThan">
      <formula>0</formula>
    </cfRule>
  </conditionalFormatting>
  <conditionalFormatting sqref="AR147">
    <cfRule type="cellIs" dxfId="23056" priority="4019" stopIfTrue="1" operator="greaterThan">
      <formula>0</formula>
    </cfRule>
    <cfRule type="cellIs" dxfId="23055" priority="4020" stopIfTrue="1" operator="lessThan">
      <formula>0</formula>
    </cfRule>
  </conditionalFormatting>
  <conditionalFormatting sqref="AU147">
    <cfRule type="cellIs" dxfId="23054" priority="4017" stopIfTrue="1" operator="greaterThan">
      <formula>0</formula>
    </cfRule>
    <cfRule type="cellIs" dxfId="23053" priority="4018" stopIfTrue="1" operator="lessThan">
      <formula>0</formula>
    </cfRule>
  </conditionalFormatting>
  <conditionalFormatting sqref="AI149">
    <cfRule type="cellIs" dxfId="23052" priority="4015" stopIfTrue="1" operator="greaterThan">
      <formula>0</formula>
    </cfRule>
    <cfRule type="cellIs" dxfId="23051" priority="4016" stopIfTrue="1" operator="lessThan">
      <formula>0</formula>
    </cfRule>
  </conditionalFormatting>
  <conditionalFormatting sqref="AF149">
    <cfRule type="cellIs" dxfId="23050" priority="4013" stopIfTrue="1" operator="greaterThan">
      <formula>0</formula>
    </cfRule>
    <cfRule type="cellIs" dxfId="23049" priority="4014" stopIfTrue="1" operator="lessThan">
      <formula>0</formula>
    </cfRule>
  </conditionalFormatting>
  <conditionalFormatting sqref="AO149">
    <cfRule type="cellIs" dxfId="23048" priority="4011" stopIfTrue="1" operator="greaterThan">
      <formula>0</formula>
    </cfRule>
    <cfRule type="cellIs" dxfId="23047" priority="4012" stopIfTrue="1" operator="lessThan">
      <formula>0</formula>
    </cfRule>
  </conditionalFormatting>
  <conditionalFormatting sqref="V156">
    <cfRule type="cellIs" dxfId="23046" priority="4009" stopIfTrue="1" operator="lessThan">
      <formula>0</formula>
    </cfRule>
    <cfRule type="cellIs" dxfId="23045" priority="4010" stopIfTrue="1" operator="greaterThan">
      <formula>0</formula>
    </cfRule>
  </conditionalFormatting>
  <conditionalFormatting sqref="W150:X150 O150 K150 I150 Q150 M150 M152 Q152 I152 K152 O152 W152 S152 S150 U150 U152">
    <cfRule type="cellIs" dxfId="23044" priority="4007" stopIfTrue="1" operator="greaterThan">
      <formula>0</formula>
    </cfRule>
    <cfRule type="cellIs" dxfId="23043" priority="4008" stopIfTrue="1" operator="lessThan">
      <formula>0</formula>
    </cfRule>
  </conditionalFormatting>
  <conditionalFormatting sqref="AO150 AO152:AO153">
    <cfRule type="cellIs" dxfId="23042" priority="4005" stopIfTrue="1" operator="greaterThan">
      <formula>0</formula>
    </cfRule>
    <cfRule type="cellIs" dxfId="23041" priority="4006" stopIfTrue="1" operator="lessThan">
      <formula>0</formula>
    </cfRule>
  </conditionalFormatting>
  <conditionalFormatting sqref="AF150 AF152">
    <cfRule type="cellIs" dxfId="23040" priority="4003" stopIfTrue="1" operator="greaterThan">
      <formula>0</formula>
    </cfRule>
    <cfRule type="cellIs" dxfId="23039" priority="4004" stopIfTrue="1" operator="lessThan">
      <formula>0</formula>
    </cfRule>
  </conditionalFormatting>
  <conditionalFormatting sqref="AI150 AI152">
    <cfRule type="cellIs" dxfId="23038" priority="4001" stopIfTrue="1" operator="greaterThan">
      <formula>0</formula>
    </cfRule>
    <cfRule type="cellIs" dxfId="23037" priority="4002" stopIfTrue="1" operator="lessThan">
      <formula>0</formula>
    </cfRule>
  </conditionalFormatting>
  <conditionalFormatting sqref="V153">
    <cfRule type="cellIs" dxfId="23036" priority="3999" stopIfTrue="1" operator="lessThan">
      <formula>0</formula>
    </cfRule>
    <cfRule type="cellIs" dxfId="23035" priority="4000" stopIfTrue="1" operator="greaterThan">
      <formula>0</formula>
    </cfRule>
  </conditionalFormatting>
  <conditionalFormatting sqref="AI153">
    <cfRule type="cellIs" dxfId="23034" priority="3997" stopIfTrue="1" operator="greaterThan">
      <formula>0</formula>
    </cfRule>
    <cfRule type="cellIs" dxfId="23033" priority="3998" stopIfTrue="1" operator="lessThan">
      <formula>0</formula>
    </cfRule>
  </conditionalFormatting>
  <conditionalFormatting sqref="AF153">
    <cfRule type="cellIs" dxfId="23032" priority="3995" stopIfTrue="1" operator="greaterThan">
      <formula>0</formula>
    </cfRule>
    <cfRule type="cellIs" dxfId="23031" priority="3996" stopIfTrue="1" operator="lessThan">
      <formula>0</formula>
    </cfRule>
  </conditionalFormatting>
  <conditionalFormatting sqref="AL153">
    <cfRule type="cellIs" dxfId="23030" priority="3993" stopIfTrue="1" operator="greaterThan">
      <formula>0</formula>
    </cfRule>
    <cfRule type="cellIs" dxfId="23029" priority="3994" stopIfTrue="1" operator="lessThan">
      <formula>0</formula>
    </cfRule>
  </conditionalFormatting>
  <conditionalFormatting sqref="V152">
    <cfRule type="cellIs" dxfId="23028" priority="3989" stopIfTrue="1" operator="lessThan">
      <formula>0</formula>
    </cfRule>
    <cfRule type="cellIs" dxfId="23027" priority="3990" stopIfTrue="1" operator="greaterThan">
      <formula>0</formula>
    </cfRule>
  </conditionalFormatting>
  <conditionalFormatting sqref="V157:V159">
    <cfRule type="cellIs" dxfId="23026" priority="3987" stopIfTrue="1" operator="lessThan">
      <formula>0</formula>
    </cfRule>
    <cfRule type="cellIs" dxfId="23025" priority="3988" stopIfTrue="1" operator="greaterThan">
      <formula>0</formula>
    </cfRule>
  </conditionalFormatting>
  <conditionalFormatting sqref="V160">
    <cfRule type="cellIs" dxfId="23024" priority="3985" stopIfTrue="1" operator="lessThan">
      <formula>0</formula>
    </cfRule>
    <cfRule type="cellIs" dxfId="23023" priority="3986" stopIfTrue="1" operator="greaterThan">
      <formula>0</formula>
    </cfRule>
  </conditionalFormatting>
  <conditionalFormatting sqref="AF160">
    <cfRule type="cellIs" dxfId="23022" priority="3983" stopIfTrue="1" operator="greaterThan">
      <formula>0</formula>
    </cfRule>
    <cfRule type="cellIs" dxfId="23021" priority="3984" stopIfTrue="1" operator="lessThan">
      <formula>0</formula>
    </cfRule>
  </conditionalFormatting>
  <conditionalFormatting sqref="AI161:AI162">
    <cfRule type="cellIs" dxfId="23020" priority="3981" stopIfTrue="1" operator="greaterThan">
      <formula>0</formula>
    </cfRule>
    <cfRule type="cellIs" dxfId="23019" priority="3982" stopIfTrue="1" operator="lessThan">
      <formula>0</formula>
    </cfRule>
  </conditionalFormatting>
  <conditionalFormatting sqref="AF161:AF162">
    <cfRule type="cellIs" dxfId="23018" priority="3979" stopIfTrue="1" operator="greaterThan">
      <formula>0</formula>
    </cfRule>
    <cfRule type="cellIs" dxfId="23017" priority="3980" stopIfTrue="1" operator="lessThan">
      <formula>0</formula>
    </cfRule>
  </conditionalFormatting>
  <conditionalFormatting sqref="AL161:AL162">
    <cfRule type="cellIs" dxfId="23016" priority="3977" stopIfTrue="1" operator="greaterThan">
      <formula>0</formula>
    </cfRule>
    <cfRule type="cellIs" dxfId="23015" priority="3978" stopIfTrue="1" operator="lessThan">
      <formula>0</formula>
    </cfRule>
  </conditionalFormatting>
  <conditionalFormatting sqref="AO161:AO162">
    <cfRule type="cellIs" dxfId="23014" priority="3975" stopIfTrue="1" operator="greaterThan">
      <formula>0</formula>
    </cfRule>
    <cfRule type="cellIs" dxfId="23013" priority="3976" stopIfTrue="1" operator="lessThan">
      <formula>0</formula>
    </cfRule>
  </conditionalFormatting>
  <conditionalFormatting sqref="AO161:AO162">
    <cfRule type="cellIs" dxfId="23012" priority="3973" stopIfTrue="1" operator="greaterThan">
      <formula>0</formula>
    </cfRule>
    <cfRule type="cellIs" dxfId="23011" priority="3974" stopIfTrue="1" operator="lessThan">
      <formula>0</formula>
    </cfRule>
  </conditionalFormatting>
  <conditionalFormatting sqref="AO161:AO162">
    <cfRule type="cellIs" dxfId="23010" priority="3971" stopIfTrue="1" operator="greaterThan">
      <formula>0</formula>
    </cfRule>
    <cfRule type="cellIs" dxfId="23009" priority="3972" stopIfTrue="1" operator="lessThan">
      <formula>0</formula>
    </cfRule>
  </conditionalFormatting>
  <conditionalFormatting sqref="AO161:AO162">
    <cfRule type="cellIs" dxfId="23008" priority="3969" stopIfTrue="1" operator="greaterThan">
      <formula>0</formula>
    </cfRule>
    <cfRule type="cellIs" dxfId="23007" priority="3970" stopIfTrue="1" operator="lessThan">
      <formula>0</formula>
    </cfRule>
  </conditionalFormatting>
  <conditionalFormatting sqref="AO161:AO162">
    <cfRule type="cellIs" dxfId="23006" priority="3967" stopIfTrue="1" operator="greaterThan">
      <formula>0</formula>
    </cfRule>
    <cfRule type="cellIs" dxfId="23005" priority="3968" stopIfTrue="1" operator="lessThan">
      <formula>0</formula>
    </cfRule>
  </conditionalFormatting>
  <conditionalFormatting sqref="V165">
    <cfRule type="cellIs" dxfId="23004" priority="3965" stopIfTrue="1" operator="lessThan">
      <formula>0</formula>
    </cfRule>
    <cfRule type="cellIs" dxfId="23003" priority="3966" stopIfTrue="1" operator="greaterThan">
      <formula>0</formula>
    </cfRule>
  </conditionalFormatting>
  <conditionalFormatting sqref="V162">
    <cfRule type="cellIs" dxfId="23002" priority="3963" stopIfTrue="1" operator="lessThan">
      <formula>0</formula>
    </cfRule>
    <cfRule type="cellIs" dxfId="23001" priority="3964" stopIfTrue="1" operator="greaterThan">
      <formula>0</formula>
    </cfRule>
  </conditionalFormatting>
  <conditionalFormatting sqref="AI171 AI166:AI168 AI173 AI176 AI179 AI181:AI182">
    <cfRule type="cellIs" dxfId="23000" priority="3961" stopIfTrue="1" operator="greaterThan">
      <formula>0</formula>
    </cfRule>
    <cfRule type="cellIs" dxfId="22999" priority="3962" stopIfTrue="1" operator="lessThan">
      <formula>0</formula>
    </cfRule>
  </conditionalFormatting>
  <conditionalFormatting sqref="AI171 AI166:AI168 AI173 AI176 AI179 AI181:AI182">
    <cfRule type="cellIs" dxfId="22998" priority="3959" stopIfTrue="1" operator="greaterThan">
      <formula>0</formula>
    </cfRule>
    <cfRule type="cellIs" dxfId="22997" priority="3960" stopIfTrue="1" operator="lessThan">
      <formula>0</formula>
    </cfRule>
  </conditionalFormatting>
  <conditionalFormatting sqref="AI171 AI166:AI168 AI173 AI176 AI179 AI181:AI182">
    <cfRule type="cellIs" dxfId="22996" priority="3957" stopIfTrue="1" operator="greaterThan">
      <formula>0</formula>
    </cfRule>
    <cfRule type="cellIs" dxfId="22995" priority="3958" stopIfTrue="1" operator="lessThan">
      <formula>0</formula>
    </cfRule>
  </conditionalFormatting>
  <conditionalFormatting sqref="AI171 AI166:AI168 AI173 AI176 AI179 AI181:AI182">
    <cfRule type="cellIs" dxfId="22994" priority="3955" stopIfTrue="1" operator="greaterThan">
      <formula>0</formula>
    </cfRule>
    <cfRule type="cellIs" dxfId="22993" priority="3956" stopIfTrue="1" operator="lessThan">
      <formula>0</formula>
    </cfRule>
  </conditionalFormatting>
  <conditionalFormatting sqref="AI171 AI166:AI168 AI173 AI176 AI179 AI181:AI182">
    <cfRule type="cellIs" dxfId="22992" priority="3953" stopIfTrue="1" operator="greaterThan">
      <formula>0</formula>
    </cfRule>
    <cfRule type="cellIs" dxfId="22991" priority="3954" stopIfTrue="1" operator="lessThan">
      <formula>0</formula>
    </cfRule>
  </conditionalFormatting>
  <conditionalFormatting sqref="AF171 AF166:AF168 AF173 AF176 AF179 AF181:AF183">
    <cfRule type="cellIs" dxfId="22990" priority="3951" stopIfTrue="1" operator="greaterThan">
      <formula>0</formula>
    </cfRule>
    <cfRule type="cellIs" dxfId="22989" priority="3952" stopIfTrue="1" operator="lessThan">
      <formula>0</formula>
    </cfRule>
  </conditionalFormatting>
  <conditionalFormatting sqref="AI170">
    <cfRule type="cellIs" dxfId="22988" priority="3949" stopIfTrue="1" operator="greaterThan">
      <formula>0</formula>
    </cfRule>
    <cfRule type="cellIs" dxfId="22987" priority="3950" stopIfTrue="1" operator="lessThan">
      <formula>0</formula>
    </cfRule>
  </conditionalFormatting>
  <conditionalFormatting sqref="AF170">
    <cfRule type="cellIs" dxfId="22986" priority="3947" stopIfTrue="1" operator="greaterThan">
      <formula>0</formula>
    </cfRule>
    <cfRule type="cellIs" dxfId="22985" priority="3948" stopIfTrue="1" operator="lessThan">
      <formula>0</formula>
    </cfRule>
  </conditionalFormatting>
  <conditionalFormatting sqref="AL170">
    <cfRule type="cellIs" dxfId="22984" priority="3945" stopIfTrue="1" operator="greaterThan">
      <formula>0</formula>
    </cfRule>
    <cfRule type="cellIs" dxfId="22983" priority="3946" stopIfTrue="1" operator="lessThan">
      <formula>0</formula>
    </cfRule>
  </conditionalFormatting>
  <conditionalFormatting sqref="AO170">
    <cfRule type="cellIs" dxfId="22982" priority="3943" stopIfTrue="1" operator="greaterThan">
      <formula>0</formula>
    </cfRule>
    <cfRule type="cellIs" dxfId="22981" priority="3944" stopIfTrue="1" operator="lessThan">
      <formula>0</formula>
    </cfRule>
  </conditionalFormatting>
  <conditionalFormatting sqref="AO170">
    <cfRule type="cellIs" dxfId="22980" priority="3941" stopIfTrue="1" operator="greaterThan">
      <formula>0</formula>
    </cfRule>
    <cfRule type="cellIs" dxfId="22979" priority="3942" stopIfTrue="1" operator="lessThan">
      <formula>0</formula>
    </cfRule>
  </conditionalFormatting>
  <conditionalFormatting sqref="AO170">
    <cfRule type="cellIs" dxfId="22978" priority="3939" stopIfTrue="1" operator="greaterThan">
      <formula>0</formula>
    </cfRule>
    <cfRule type="cellIs" dxfId="22977" priority="3940" stopIfTrue="1" operator="lessThan">
      <formula>0</formula>
    </cfRule>
  </conditionalFormatting>
  <conditionalFormatting sqref="AO170">
    <cfRule type="cellIs" dxfId="22976" priority="3937" stopIfTrue="1" operator="greaterThan">
      <formula>0</formula>
    </cfRule>
    <cfRule type="cellIs" dxfId="22975" priority="3938" stopIfTrue="1" operator="lessThan">
      <formula>0</formula>
    </cfRule>
  </conditionalFormatting>
  <conditionalFormatting sqref="AO170">
    <cfRule type="cellIs" dxfId="22974" priority="3935" stopIfTrue="1" operator="greaterThan">
      <formula>0</formula>
    </cfRule>
    <cfRule type="cellIs" dxfId="22973" priority="3936" stopIfTrue="1" operator="lessThan">
      <formula>0</formula>
    </cfRule>
  </conditionalFormatting>
  <conditionalFormatting sqref="V170">
    <cfRule type="cellIs" dxfId="22972" priority="3933" stopIfTrue="1" operator="lessThan">
      <formula>0</formula>
    </cfRule>
    <cfRule type="cellIs" dxfId="22971" priority="3934" stopIfTrue="1" operator="greaterThan">
      <formula>0</formula>
    </cfRule>
  </conditionalFormatting>
  <conditionalFormatting sqref="AI169">
    <cfRule type="cellIs" dxfId="22970" priority="3931" stopIfTrue="1" operator="greaterThan">
      <formula>0</formula>
    </cfRule>
    <cfRule type="cellIs" dxfId="22969" priority="3932" stopIfTrue="1" operator="lessThan">
      <formula>0</formula>
    </cfRule>
  </conditionalFormatting>
  <conditionalFormatting sqref="AF169">
    <cfRule type="cellIs" dxfId="22968" priority="3929" stopIfTrue="1" operator="greaterThan">
      <formula>0</formula>
    </cfRule>
    <cfRule type="cellIs" dxfId="22967" priority="3930" stopIfTrue="1" operator="lessThan">
      <formula>0</formula>
    </cfRule>
  </conditionalFormatting>
  <conditionalFormatting sqref="AL169">
    <cfRule type="cellIs" dxfId="22966" priority="3927" stopIfTrue="1" operator="greaterThan">
      <formula>0</formula>
    </cfRule>
    <cfRule type="cellIs" dxfId="22965" priority="3928" stopIfTrue="1" operator="lessThan">
      <formula>0</formula>
    </cfRule>
  </conditionalFormatting>
  <conditionalFormatting sqref="AL169">
    <cfRule type="cellIs" dxfId="22964" priority="3925" stopIfTrue="1" operator="greaterThan">
      <formula>0</formula>
    </cfRule>
    <cfRule type="cellIs" dxfId="22963" priority="3926" stopIfTrue="1" operator="lessThan">
      <formula>0</formula>
    </cfRule>
  </conditionalFormatting>
  <conditionalFormatting sqref="AL169">
    <cfRule type="cellIs" dxfId="22962" priority="3923" stopIfTrue="1" operator="greaterThan">
      <formula>0</formula>
    </cfRule>
    <cfRule type="cellIs" dxfId="22961" priority="3924" stopIfTrue="1" operator="lessThan">
      <formula>0</formula>
    </cfRule>
  </conditionalFormatting>
  <conditionalFormatting sqref="AL169">
    <cfRule type="cellIs" dxfId="22960" priority="3921" stopIfTrue="1" operator="greaterThan">
      <formula>0</formula>
    </cfRule>
    <cfRule type="cellIs" dxfId="22959" priority="3922" stopIfTrue="1" operator="lessThan">
      <formula>0</formula>
    </cfRule>
  </conditionalFormatting>
  <conditionalFormatting sqref="AL169">
    <cfRule type="cellIs" dxfId="22958" priority="3919" stopIfTrue="1" operator="greaterThan">
      <formula>0</formula>
    </cfRule>
    <cfRule type="cellIs" dxfId="22957" priority="3920" stopIfTrue="1" operator="lessThan">
      <formula>0</formula>
    </cfRule>
  </conditionalFormatting>
  <conditionalFormatting sqref="AO169">
    <cfRule type="cellIs" dxfId="22956" priority="3917" stopIfTrue="1" operator="greaterThan">
      <formula>0</formula>
    </cfRule>
    <cfRule type="cellIs" dxfId="22955" priority="3918" stopIfTrue="1" operator="lessThan">
      <formula>0</formula>
    </cfRule>
  </conditionalFormatting>
  <conditionalFormatting sqref="AO169">
    <cfRule type="cellIs" dxfId="22954" priority="3915" stopIfTrue="1" operator="greaterThan">
      <formula>0</formula>
    </cfRule>
    <cfRule type="cellIs" dxfId="22953" priority="3916" stopIfTrue="1" operator="lessThan">
      <formula>0</formula>
    </cfRule>
  </conditionalFormatting>
  <conditionalFormatting sqref="AO169">
    <cfRule type="cellIs" dxfId="22952" priority="3913" stopIfTrue="1" operator="greaterThan">
      <formula>0</formula>
    </cfRule>
    <cfRule type="cellIs" dxfId="22951" priority="3914" stopIfTrue="1" operator="lessThan">
      <formula>0</formula>
    </cfRule>
  </conditionalFormatting>
  <conditionalFormatting sqref="AO169">
    <cfRule type="cellIs" dxfId="22950" priority="3911" stopIfTrue="1" operator="greaterThan">
      <formula>0</formula>
    </cfRule>
    <cfRule type="cellIs" dxfId="22949" priority="3912" stopIfTrue="1" operator="lessThan">
      <formula>0</formula>
    </cfRule>
  </conditionalFormatting>
  <conditionalFormatting sqref="AO169">
    <cfRule type="cellIs" dxfId="22948" priority="3909" stopIfTrue="1" operator="greaterThan">
      <formula>0</formula>
    </cfRule>
    <cfRule type="cellIs" dxfId="22947" priority="3910" stopIfTrue="1" operator="lessThan">
      <formula>0</formula>
    </cfRule>
  </conditionalFormatting>
  <conditionalFormatting sqref="AL149">
    <cfRule type="cellIs" dxfId="22946" priority="3907" stopIfTrue="1" operator="greaterThan">
      <formula>0</formula>
    </cfRule>
    <cfRule type="cellIs" dxfId="22945" priority="3908" stopIfTrue="1" operator="lessThan">
      <formula>0</formula>
    </cfRule>
  </conditionalFormatting>
  <conditionalFormatting sqref="AF172">
    <cfRule type="cellIs" dxfId="22944" priority="3905" stopIfTrue="1" operator="greaterThan">
      <formula>0</formula>
    </cfRule>
    <cfRule type="cellIs" dxfId="22943" priority="3906" stopIfTrue="1" operator="lessThan">
      <formula>0</formula>
    </cfRule>
  </conditionalFormatting>
  <conditionalFormatting sqref="AI172">
    <cfRule type="cellIs" dxfId="22942" priority="3903" stopIfTrue="1" operator="greaterThan">
      <formula>0</formula>
    </cfRule>
    <cfRule type="cellIs" dxfId="22941" priority="3904" stopIfTrue="1" operator="lessThan">
      <formula>0</formula>
    </cfRule>
  </conditionalFormatting>
  <conditionalFormatting sqref="AL172">
    <cfRule type="cellIs" dxfId="22940" priority="3901" stopIfTrue="1" operator="greaterThan">
      <formula>0</formula>
    </cfRule>
    <cfRule type="cellIs" dxfId="22939" priority="3902" stopIfTrue="1" operator="lessThan">
      <formula>0</formula>
    </cfRule>
  </conditionalFormatting>
  <conditionalFormatting sqref="AL172">
    <cfRule type="cellIs" dxfId="22938" priority="3899" stopIfTrue="1" operator="greaterThan">
      <formula>0</formula>
    </cfRule>
    <cfRule type="cellIs" dxfId="22937" priority="3900" stopIfTrue="1" operator="lessThan">
      <formula>0</formula>
    </cfRule>
  </conditionalFormatting>
  <conditionalFormatting sqref="AL172">
    <cfRule type="cellIs" dxfId="22936" priority="3897" stopIfTrue="1" operator="greaterThan">
      <formula>0</formula>
    </cfRule>
    <cfRule type="cellIs" dxfId="22935" priority="3898" stopIfTrue="1" operator="lessThan">
      <formula>0</formula>
    </cfRule>
  </conditionalFormatting>
  <conditionalFormatting sqref="AL172">
    <cfRule type="cellIs" dxfId="22934" priority="3895" stopIfTrue="1" operator="greaterThan">
      <formula>0</formula>
    </cfRule>
    <cfRule type="cellIs" dxfId="22933" priority="3896" stopIfTrue="1" operator="lessThan">
      <formula>0</formula>
    </cfRule>
  </conditionalFormatting>
  <conditionalFormatting sqref="AL172">
    <cfRule type="cellIs" dxfId="22932" priority="3893" stopIfTrue="1" operator="greaterThan">
      <formula>0</formula>
    </cfRule>
    <cfRule type="cellIs" dxfId="22931" priority="3894" stopIfTrue="1" operator="lessThan">
      <formula>0</formula>
    </cfRule>
  </conditionalFormatting>
  <conditionalFormatting sqref="AO172">
    <cfRule type="cellIs" dxfId="22930" priority="3891" stopIfTrue="1" operator="greaterThan">
      <formula>0</formula>
    </cfRule>
    <cfRule type="cellIs" dxfId="22929" priority="3892" stopIfTrue="1" operator="lessThan">
      <formula>0</formula>
    </cfRule>
  </conditionalFormatting>
  <conditionalFormatting sqref="AI108">
    <cfRule type="cellIs" dxfId="22928" priority="3889" stopIfTrue="1" operator="greaterThan">
      <formula>0</formula>
    </cfRule>
    <cfRule type="cellIs" dxfId="22927" priority="3890" stopIfTrue="1" operator="lessThan">
      <formula>0</formula>
    </cfRule>
  </conditionalFormatting>
  <conditionalFormatting sqref="AF108">
    <cfRule type="cellIs" dxfId="22926" priority="3887" stopIfTrue="1" operator="greaterThan">
      <formula>0</formula>
    </cfRule>
    <cfRule type="cellIs" dxfId="22925" priority="3888" stopIfTrue="1" operator="lessThan">
      <formula>0</formula>
    </cfRule>
  </conditionalFormatting>
  <conditionalFormatting sqref="AL65">
    <cfRule type="cellIs" dxfId="22924" priority="3869" stopIfTrue="1" operator="greaterThan">
      <formula>0</formula>
    </cfRule>
    <cfRule type="cellIs" dxfId="22923" priority="3870" stopIfTrue="1" operator="lessThan">
      <formula>0</formula>
    </cfRule>
  </conditionalFormatting>
  <conditionalFormatting sqref="AO65">
    <cfRule type="cellIs" dxfId="22922" priority="3867" stopIfTrue="1" operator="greaterThan">
      <formula>0</formula>
    </cfRule>
    <cfRule type="cellIs" dxfId="22921" priority="3868" stopIfTrue="1" operator="lessThan">
      <formula>0</formula>
    </cfRule>
  </conditionalFormatting>
  <conditionalFormatting sqref="AO110">
    <cfRule type="cellIs" dxfId="22920" priority="3865" stopIfTrue="1" operator="greaterThan">
      <formula>0</formula>
    </cfRule>
    <cfRule type="cellIs" dxfId="22919" priority="3866" stopIfTrue="1" operator="lessThan">
      <formula>0</formula>
    </cfRule>
  </conditionalFormatting>
  <conditionalFormatting sqref="AI178">
    <cfRule type="cellIs" dxfId="22918" priority="3861" stopIfTrue="1" operator="greaterThan">
      <formula>0</formula>
    </cfRule>
    <cfRule type="cellIs" dxfId="22917" priority="3862" stopIfTrue="1" operator="lessThan">
      <formula>0</formula>
    </cfRule>
  </conditionalFormatting>
  <conditionalFormatting sqref="AI178">
    <cfRule type="cellIs" dxfId="22916" priority="3859" stopIfTrue="1" operator="greaterThan">
      <formula>0</formula>
    </cfRule>
    <cfRule type="cellIs" dxfId="22915" priority="3860" stopIfTrue="1" operator="lessThan">
      <formula>0</formula>
    </cfRule>
  </conditionalFormatting>
  <conditionalFormatting sqref="AI178">
    <cfRule type="cellIs" dxfId="22914" priority="3857" stopIfTrue="1" operator="greaterThan">
      <formula>0</formula>
    </cfRule>
    <cfRule type="cellIs" dxfId="22913" priority="3858" stopIfTrue="1" operator="lessThan">
      <formula>0</formula>
    </cfRule>
  </conditionalFormatting>
  <conditionalFormatting sqref="AI178">
    <cfRule type="cellIs" dxfId="22912" priority="3855" stopIfTrue="1" operator="greaterThan">
      <formula>0</formula>
    </cfRule>
    <cfRule type="cellIs" dxfId="22911" priority="3856" stopIfTrue="1" operator="lessThan">
      <formula>0</formula>
    </cfRule>
  </conditionalFormatting>
  <conditionalFormatting sqref="AI178">
    <cfRule type="cellIs" dxfId="22910" priority="3853" stopIfTrue="1" operator="greaterThan">
      <formula>0</formula>
    </cfRule>
    <cfRule type="cellIs" dxfId="22909" priority="3854" stopIfTrue="1" operator="lessThan">
      <formula>0</formula>
    </cfRule>
  </conditionalFormatting>
  <conditionalFormatting sqref="AF178">
    <cfRule type="cellIs" dxfId="22908" priority="3851" stopIfTrue="1" operator="greaterThan">
      <formula>0</formula>
    </cfRule>
    <cfRule type="cellIs" dxfId="22907" priority="3852" stopIfTrue="1" operator="lessThan">
      <formula>0</formula>
    </cfRule>
  </conditionalFormatting>
  <conditionalFormatting sqref="AL178">
    <cfRule type="cellIs" dxfId="22906" priority="3849" stopIfTrue="1" operator="greaterThan">
      <formula>0</formula>
    </cfRule>
    <cfRule type="cellIs" dxfId="22905" priority="3850" stopIfTrue="1" operator="lessThan">
      <formula>0</formula>
    </cfRule>
  </conditionalFormatting>
  <conditionalFormatting sqref="AO178">
    <cfRule type="cellIs" dxfId="22904" priority="3847" stopIfTrue="1" operator="greaterThan">
      <formula>0</formula>
    </cfRule>
    <cfRule type="cellIs" dxfId="22903" priority="3848" stopIfTrue="1" operator="lessThan">
      <formula>0</formula>
    </cfRule>
  </conditionalFormatting>
  <conditionalFormatting sqref="AI183">
    <cfRule type="cellIs" dxfId="22902" priority="3845" stopIfTrue="1" operator="greaterThan">
      <formula>0</formula>
    </cfRule>
    <cfRule type="cellIs" dxfId="22901" priority="3846" stopIfTrue="1" operator="lessThan">
      <formula>0</formula>
    </cfRule>
  </conditionalFormatting>
  <conditionalFormatting sqref="AL183">
    <cfRule type="cellIs" dxfId="22900" priority="3843" stopIfTrue="1" operator="greaterThan">
      <formula>0</formula>
    </cfRule>
    <cfRule type="cellIs" dxfId="22899" priority="3844" stopIfTrue="1" operator="lessThan">
      <formula>0</formula>
    </cfRule>
  </conditionalFormatting>
  <conditionalFormatting sqref="AL183">
    <cfRule type="cellIs" dxfId="22898" priority="3841" stopIfTrue="1" operator="greaterThan">
      <formula>0</formula>
    </cfRule>
    <cfRule type="cellIs" dxfId="22897" priority="3842" stopIfTrue="1" operator="lessThan">
      <formula>0</formula>
    </cfRule>
  </conditionalFormatting>
  <conditionalFormatting sqref="AL183">
    <cfRule type="cellIs" dxfId="22896" priority="3839" stopIfTrue="1" operator="greaterThan">
      <formula>0</formula>
    </cfRule>
    <cfRule type="cellIs" dxfId="22895" priority="3840" stopIfTrue="1" operator="lessThan">
      <formula>0</formula>
    </cfRule>
  </conditionalFormatting>
  <conditionalFormatting sqref="AL183">
    <cfRule type="cellIs" dxfId="22894" priority="3837" stopIfTrue="1" operator="greaterThan">
      <formula>0</formula>
    </cfRule>
    <cfRule type="cellIs" dxfId="22893" priority="3838" stopIfTrue="1" operator="lessThan">
      <formula>0</formula>
    </cfRule>
  </conditionalFormatting>
  <conditionalFormatting sqref="AL183">
    <cfRule type="cellIs" dxfId="22892" priority="3835" stopIfTrue="1" operator="greaterThan">
      <formula>0</formula>
    </cfRule>
    <cfRule type="cellIs" dxfId="22891" priority="3836" stopIfTrue="1" operator="lessThan">
      <formula>0</formula>
    </cfRule>
  </conditionalFormatting>
  <conditionalFormatting sqref="W184:X184 M184:M186 Q184:Q186 I184:I186 K184:K186 O184:O186 O189:O193 K189:K193 I189:I193 Q189:Q193 M189:M193 W189:W193 W198:W200 M198:M200 Q198:Q200 I198:I200 K198:K200 O198:O200 W195 M195 Q195 I195 K195 O195 O202:O208 K202:K208 I202:I208 Q202:Q208 M202:M208 W202:W208 W215:W217 M215:M217 Q215:Q217 I215:I217 K215:K217 O215:O217 W211 M211 Q211 I211 K211 O211 O222 K222 I222 Q222 M222 W222 O219:O220 K219:K220 I219:I220 Q219:Q220 M219:M220 W219:W220 W185:W186 S219:S220 S222 S211 S215:S217 S202:S208 S195 S198:S200 S189:S193 S184:S186 U184:U186 U189:U193 U198:U200 U195 U202:U208 U215:U217 U211 U222 U219:U220">
    <cfRule type="cellIs" dxfId="22890" priority="3833" stopIfTrue="1" operator="greaterThan">
      <formula>0</formula>
    </cfRule>
    <cfRule type="cellIs" dxfId="22889" priority="3834" stopIfTrue="1" operator="lessThan">
      <formula>0</formula>
    </cfRule>
  </conditionalFormatting>
  <conditionalFormatting sqref="BL96:BL179 BL232:BL236 BL181:BL230">
    <cfRule type="cellIs" dxfId="22888" priority="3829" stopIfTrue="1" operator="greaterThan">
      <formula>0</formula>
    </cfRule>
    <cfRule type="cellIs" dxfId="22887" priority="3830" stopIfTrue="1" operator="lessThan">
      <formula>0</formula>
    </cfRule>
  </conditionalFormatting>
  <conditionalFormatting sqref="BJ96:BJ179 BJ181:BJ183 BJ224:BJ247">
    <cfRule type="cellIs" dxfId="22886" priority="3827" stopIfTrue="1" operator="greaterThan">
      <formula>0</formula>
    </cfRule>
    <cfRule type="cellIs" dxfId="22885" priority="3828" stopIfTrue="1" operator="lessThan">
      <formula>0</formula>
    </cfRule>
  </conditionalFormatting>
  <conditionalFormatting sqref="BN96:BN179 BN181:BN183 BN224:BN230 BN232:BN236 BN238:BN247">
    <cfRule type="cellIs" dxfId="22884" priority="3825" stopIfTrue="1" operator="greaterThan">
      <formula>0</formula>
    </cfRule>
    <cfRule type="cellIs" dxfId="22883" priority="3826" stopIfTrue="1" operator="lessThan">
      <formula>0</formula>
    </cfRule>
  </conditionalFormatting>
  <conditionalFormatting sqref="BP96:BP179 BP181:BP183 BP224:BP230 BP232:BP236 BP238:BP247">
    <cfRule type="cellIs" dxfId="22882" priority="3823" stopIfTrue="1" operator="greaterThan">
      <formula>0</formula>
    </cfRule>
    <cfRule type="cellIs" dxfId="22881" priority="3824" stopIfTrue="1" operator="lessThan">
      <formula>0</formula>
    </cfRule>
  </conditionalFormatting>
  <conditionalFormatting sqref="BR122:BR179 BR181:BR183 BR224:BR230 BR232:BR236 BR238:BR247">
    <cfRule type="cellIs" dxfId="22880" priority="3821" stopIfTrue="1" operator="greaterThan">
      <formula>0</formula>
    </cfRule>
    <cfRule type="cellIs" dxfId="22879" priority="3822" stopIfTrue="1" operator="lessThan">
      <formula>0</formula>
    </cfRule>
  </conditionalFormatting>
  <conditionalFormatting sqref="BT96:BT179 BT181:BT183 BT224:BT230 BT232:BT236 BT238:BT247">
    <cfRule type="cellIs" dxfId="22878" priority="3819" stopIfTrue="1" operator="greaterThan">
      <formula>0</formula>
    </cfRule>
    <cfRule type="cellIs" dxfId="22877" priority="3820" stopIfTrue="1" operator="lessThan">
      <formula>0</formula>
    </cfRule>
  </conditionalFormatting>
  <conditionalFormatting sqref="BV96:BV179 BV181:BV183 BV224:BV230 BV232:BV236 BV238:BV247">
    <cfRule type="cellIs" dxfId="22876" priority="3817" stopIfTrue="1" operator="greaterThan">
      <formula>0</formula>
    </cfRule>
    <cfRule type="cellIs" dxfId="22875" priority="3818" stopIfTrue="1" operator="lessThan">
      <formula>0</formula>
    </cfRule>
  </conditionalFormatting>
  <conditionalFormatting sqref="BJ184:BJ223">
    <cfRule type="cellIs" dxfId="22874" priority="3815" stopIfTrue="1" operator="greaterThan">
      <formula>0</formula>
    </cfRule>
    <cfRule type="cellIs" dxfId="22873" priority="3816" stopIfTrue="1" operator="lessThan">
      <formula>0</formula>
    </cfRule>
  </conditionalFormatting>
  <conditionalFormatting sqref="BN184:BN223">
    <cfRule type="cellIs" dxfId="22872" priority="3813" stopIfTrue="1" operator="greaterThan">
      <formula>0</formula>
    </cfRule>
    <cfRule type="cellIs" dxfId="22871" priority="3814" stopIfTrue="1" operator="lessThan">
      <formula>0</formula>
    </cfRule>
  </conditionalFormatting>
  <conditionalFormatting sqref="BP184:BP223">
    <cfRule type="cellIs" dxfId="22870" priority="3811" stopIfTrue="1" operator="greaterThan">
      <formula>0</formula>
    </cfRule>
    <cfRule type="cellIs" dxfId="22869" priority="3812" stopIfTrue="1" operator="lessThan">
      <formula>0</formula>
    </cfRule>
  </conditionalFormatting>
  <conditionalFormatting sqref="BR184:BR223">
    <cfRule type="cellIs" dxfId="22868" priority="3809" stopIfTrue="1" operator="greaterThan">
      <formula>0</formula>
    </cfRule>
    <cfRule type="cellIs" dxfId="22867" priority="3810" stopIfTrue="1" operator="lessThan">
      <formula>0</formula>
    </cfRule>
  </conditionalFormatting>
  <conditionalFormatting sqref="BT184:BT223">
    <cfRule type="cellIs" dxfId="22866" priority="3807" stopIfTrue="1" operator="greaterThan">
      <formula>0</formula>
    </cfRule>
    <cfRule type="cellIs" dxfId="22865" priority="3808" stopIfTrue="1" operator="lessThan">
      <formula>0</formula>
    </cfRule>
  </conditionalFormatting>
  <conditionalFormatting sqref="BV184:BV223">
    <cfRule type="cellIs" dxfId="22864" priority="3805" stopIfTrue="1" operator="greaterThan">
      <formula>0</formula>
    </cfRule>
    <cfRule type="cellIs" dxfId="22863" priority="3806" stopIfTrue="1" operator="lessThan">
      <formula>0</formula>
    </cfRule>
  </conditionalFormatting>
  <conditionalFormatting sqref="AI174">
    <cfRule type="cellIs" dxfId="22862" priority="3803" stopIfTrue="1" operator="greaterThan">
      <formula>0</formula>
    </cfRule>
    <cfRule type="cellIs" dxfId="22861" priority="3804" stopIfTrue="1" operator="lessThan">
      <formula>0</formula>
    </cfRule>
  </conditionalFormatting>
  <conditionalFormatting sqref="AF174">
    <cfRule type="cellIs" dxfId="22860" priority="3801" stopIfTrue="1" operator="greaterThan">
      <formula>0</formula>
    </cfRule>
    <cfRule type="cellIs" dxfId="22859" priority="3802" stopIfTrue="1" operator="lessThan">
      <formula>0</formula>
    </cfRule>
  </conditionalFormatting>
  <conditionalFormatting sqref="AL174">
    <cfRule type="cellIs" dxfId="22858" priority="3799" stopIfTrue="1" operator="greaterThan">
      <formula>0</formula>
    </cfRule>
    <cfRule type="cellIs" dxfId="22857" priority="3800" stopIfTrue="1" operator="lessThan">
      <formula>0</formula>
    </cfRule>
  </conditionalFormatting>
  <conditionalFormatting sqref="AO174">
    <cfRule type="cellIs" dxfId="22856" priority="3797" stopIfTrue="1" operator="greaterThan">
      <formula>0</formula>
    </cfRule>
    <cfRule type="cellIs" dxfId="22855" priority="3798" stopIfTrue="1" operator="lessThan">
      <formula>0</formula>
    </cfRule>
  </conditionalFormatting>
  <conditionalFormatting sqref="AI185:AI186 AI188">
    <cfRule type="cellIs" dxfId="22854" priority="3795" stopIfTrue="1" operator="greaterThan">
      <formula>0</formula>
    </cfRule>
    <cfRule type="cellIs" dxfId="22853" priority="3796" stopIfTrue="1" operator="lessThan">
      <formula>0</formula>
    </cfRule>
  </conditionalFormatting>
  <conditionalFormatting sqref="AF185:AF186 AF188">
    <cfRule type="cellIs" dxfId="22852" priority="3793" stopIfTrue="1" operator="greaterThan">
      <formula>0</formula>
    </cfRule>
    <cfRule type="cellIs" dxfId="22851" priority="3794" stopIfTrue="1" operator="lessThan">
      <formula>0</formula>
    </cfRule>
  </conditionalFormatting>
  <conditionalFormatting sqref="AL185:AL186 AL188">
    <cfRule type="cellIs" dxfId="22850" priority="3791" stopIfTrue="1" operator="greaterThan">
      <formula>0</formula>
    </cfRule>
    <cfRule type="cellIs" dxfId="22849" priority="3792" stopIfTrue="1" operator="lessThan">
      <formula>0</formula>
    </cfRule>
  </conditionalFormatting>
  <conditionalFormatting sqref="AO185:AO186 AO188">
    <cfRule type="cellIs" dxfId="22848" priority="3789" stopIfTrue="1" operator="greaterThan">
      <formula>0</formula>
    </cfRule>
    <cfRule type="cellIs" dxfId="22847" priority="3790" stopIfTrue="1" operator="lessThan">
      <formula>0</formula>
    </cfRule>
  </conditionalFormatting>
  <conditionalFormatting sqref="BF185:BF187">
    <cfRule type="cellIs" dxfId="22846" priority="3787" stopIfTrue="1" operator="greaterThan">
      <formula>0</formula>
    </cfRule>
    <cfRule type="cellIs" dxfId="22845" priority="3788" stopIfTrue="1" operator="lessThan">
      <formula>0</formula>
    </cfRule>
  </conditionalFormatting>
  <conditionalFormatting sqref="BF185:BF187">
    <cfRule type="cellIs" dxfId="22844" priority="3785" stopIfTrue="1" operator="greaterThan">
      <formula>0</formula>
    </cfRule>
    <cfRule type="cellIs" dxfId="22843" priority="3786" stopIfTrue="1" operator="lessThan">
      <formula>0</formula>
    </cfRule>
  </conditionalFormatting>
  <conditionalFormatting sqref="BF185:BF187">
    <cfRule type="cellIs" dxfId="22842" priority="3783" stopIfTrue="1" operator="greaterThan">
      <formula>0</formula>
    </cfRule>
    <cfRule type="cellIs" dxfId="22841" priority="3784" stopIfTrue="1" operator="lessThan">
      <formula>0</formula>
    </cfRule>
  </conditionalFormatting>
  <conditionalFormatting sqref="BF185:BF187">
    <cfRule type="cellIs" dxfId="22840" priority="3781" stopIfTrue="1" operator="greaterThan">
      <formula>0</formula>
    </cfRule>
    <cfRule type="cellIs" dxfId="22839" priority="3782" stopIfTrue="1" operator="lessThan">
      <formula>0</formula>
    </cfRule>
  </conditionalFormatting>
  <conditionalFormatting sqref="BF185:BF187">
    <cfRule type="cellIs" dxfId="22838" priority="3779" stopIfTrue="1" operator="greaterThan">
      <formula>0</formula>
    </cfRule>
    <cfRule type="cellIs" dxfId="22837" priority="3780" stopIfTrue="1" operator="lessThan">
      <formula>0</formula>
    </cfRule>
  </conditionalFormatting>
  <conditionalFormatting sqref="AU180 AR180">
    <cfRule type="cellIs" dxfId="22836" priority="3777" stopIfTrue="1" operator="greaterThan">
      <formula>0</formula>
    </cfRule>
    <cfRule type="cellIs" dxfId="22835" priority="3778" stopIfTrue="1" operator="lessThan">
      <formula>0</formula>
    </cfRule>
  </conditionalFormatting>
  <conditionalFormatting sqref="V180">
    <cfRule type="cellIs" dxfId="22834" priority="3775" stopIfTrue="1" operator="lessThan">
      <formula>0</formula>
    </cfRule>
    <cfRule type="cellIs" dxfId="22833" priority="3776" stopIfTrue="1" operator="greaterThan">
      <formula>0</formula>
    </cfRule>
  </conditionalFormatting>
  <conditionalFormatting sqref="AL180">
    <cfRule type="cellIs" dxfId="22832" priority="3773" stopIfTrue="1" operator="greaterThan">
      <formula>0</formula>
    </cfRule>
    <cfRule type="cellIs" dxfId="22831" priority="3774" stopIfTrue="1" operator="lessThan">
      <formula>0</formula>
    </cfRule>
  </conditionalFormatting>
  <conditionalFormatting sqref="AO180">
    <cfRule type="cellIs" dxfId="22830" priority="3771" stopIfTrue="1" operator="greaterThan">
      <formula>0</formula>
    </cfRule>
    <cfRule type="cellIs" dxfId="22829" priority="3772" stopIfTrue="1" operator="lessThan">
      <formula>0</formula>
    </cfRule>
  </conditionalFormatting>
  <conditionalFormatting sqref="AF180">
    <cfRule type="cellIs" dxfId="22828" priority="3769" stopIfTrue="1" operator="greaterThan">
      <formula>0</formula>
    </cfRule>
    <cfRule type="cellIs" dxfId="22827" priority="3770" stopIfTrue="1" operator="lessThan">
      <formula>0</formula>
    </cfRule>
  </conditionalFormatting>
  <conditionalFormatting sqref="BL180">
    <cfRule type="cellIs" dxfId="22826" priority="3767" stopIfTrue="1" operator="greaterThan">
      <formula>0</formula>
    </cfRule>
    <cfRule type="cellIs" dxfId="22825" priority="3768" stopIfTrue="1" operator="lessThan">
      <formula>0</formula>
    </cfRule>
  </conditionalFormatting>
  <conditionalFormatting sqref="BJ180">
    <cfRule type="cellIs" dxfId="22824" priority="3765" stopIfTrue="1" operator="greaterThan">
      <formula>0</formula>
    </cfRule>
    <cfRule type="cellIs" dxfId="22823" priority="3766" stopIfTrue="1" operator="lessThan">
      <formula>0</formula>
    </cfRule>
  </conditionalFormatting>
  <conditionalFormatting sqref="BN180">
    <cfRule type="cellIs" dxfId="22822" priority="3763" stopIfTrue="1" operator="greaterThan">
      <formula>0</formula>
    </cfRule>
    <cfRule type="cellIs" dxfId="22821" priority="3764" stopIfTrue="1" operator="lessThan">
      <formula>0</formula>
    </cfRule>
  </conditionalFormatting>
  <conditionalFormatting sqref="BP180">
    <cfRule type="cellIs" dxfId="22820" priority="3761" stopIfTrue="1" operator="greaterThan">
      <formula>0</formula>
    </cfRule>
    <cfRule type="cellIs" dxfId="22819" priority="3762" stopIfTrue="1" operator="lessThan">
      <formula>0</formula>
    </cfRule>
  </conditionalFormatting>
  <conditionalFormatting sqref="BR180">
    <cfRule type="cellIs" dxfId="22818" priority="3759" stopIfTrue="1" operator="greaterThan">
      <formula>0</formula>
    </cfRule>
    <cfRule type="cellIs" dxfId="22817" priority="3760" stopIfTrue="1" operator="lessThan">
      <formula>0</formula>
    </cfRule>
  </conditionalFormatting>
  <conditionalFormatting sqref="BT180">
    <cfRule type="cellIs" dxfId="22816" priority="3757" stopIfTrue="1" operator="greaterThan">
      <formula>0</formula>
    </cfRule>
    <cfRule type="cellIs" dxfId="22815" priority="3758" stopIfTrue="1" operator="lessThan">
      <formula>0</formula>
    </cfRule>
  </conditionalFormatting>
  <conditionalFormatting sqref="BV180">
    <cfRule type="cellIs" dxfId="22814" priority="3755" stopIfTrue="1" operator="greaterThan">
      <formula>0</formula>
    </cfRule>
    <cfRule type="cellIs" dxfId="22813" priority="3756" stopIfTrue="1" operator="lessThan">
      <formula>0</formula>
    </cfRule>
  </conditionalFormatting>
  <conditionalFormatting sqref="W180:X180 M180 Q180 I180 K180 O180 S180 U180">
    <cfRule type="cellIs" dxfId="22812" priority="3753" stopIfTrue="1" operator="greaterThan">
      <formula>0</formula>
    </cfRule>
    <cfRule type="cellIs" dxfId="22811" priority="3754" stopIfTrue="1" operator="lessThan">
      <formula>0</formula>
    </cfRule>
  </conditionalFormatting>
  <conditionalFormatting sqref="AI180">
    <cfRule type="cellIs" dxfId="22810" priority="3751" stopIfTrue="1" operator="greaterThan">
      <formula>0</formula>
    </cfRule>
    <cfRule type="cellIs" dxfId="22809" priority="3752" stopIfTrue="1" operator="lessThan">
      <formula>0</formula>
    </cfRule>
  </conditionalFormatting>
  <conditionalFormatting sqref="BF180">
    <cfRule type="cellIs" dxfId="22808" priority="3749" stopIfTrue="1" operator="greaterThan">
      <formula>0</formula>
    </cfRule>
    <cfRule type="cellIs" dxfId="22807" priority="3750" stopIfTrue="1" operator="lessThan">
      <formula>0</formula>
    </cfRule>
  </conditionalFormatting>
  <conditionalFormatting sqref="BF180">
    <cfRule type="cellIs" dxfId="22806" priority="3747" stopIfTrue="1" operator="greaterThan">
      <formula>0</formula>
    </cfRule>
    <cfRule type="cellIs" dxfId="22805" priority="3748" stopIfTrue="1" operator="lessThan">
      <formula>0</formula>
    </cfRule>
  </conditionalFormatting>
  <conditionalFormatting sqref="W188:X188 M188 I188 K188 O188 Q188 S188 U188">
    <cfRule type="cellIs" dxfId="22804" priority="3745" stopIfTrue="1" operator="greaterThan">
      <formula>0</formula>
    </cfRule>
    <cfRule type="cellIs" dxfId="22803" priority="3746" stopIfTrue="1" operator="lessThan">
      <formula>0</formula>
    </cfRule>
  </conditionalFormatting>
  <conditionalFormatting sqref="V188">
    <cfRule type="cellIs" dxfId="22802" priority="3743" stopIfTrue="1" operator="lessThan">
      <formula>0</formula>
    </cfRule>
    <cfRule type="cellIs" dxfId="22801" priority="3744" stopIfTrue="1" operator="greaterThan">
      <formula>0</formula>
    </cfRule>
  </conditionalFormatting>
  <conditionalFormatting sqref="AI158">
    <cfRule type="cellIs" dxfId="22800" priority="3741" stopIfTrue="1" operator="greaterThan">
      <formula>0</formula>
    </cfRule>
    <cfRule type="cellIs" dxfId="22799" priority="3742" stopIfTrue="1" operator="lessThan">
      <formula>0</formula>
    </cfRule>
  </conditionalFormatting>
  <conditionalFormatting sqref="AI194:AI195 AI197">
    <cfRule type="cellIs" dxfId="22798" priority="3739" stopIfTrue="1" operator="greaterThan">
      <formula>0</formula>
    </cfRule>
    <cfRule type="cellIs" dxfId="22797" priority="3740" stopIfTrue="1" operator="lessThan">
      <formula>0</formula>
    </cfRule>
  </conditionalFormatting>
  <conditionalFormatting sqref="AF158">
    <cfRule type="cellIs" dxfId="22796" priority="3737" stopIfTrue="1" operator="greaterThan">
      <formula>0</formula>
    </cfRule>
    <cfRule type="cellIs" dxfId="22795" priority="3738" stopIfTrue="1" operator="lessThan">
      <formula>0</formula>
    </cfRule>
  </conditionalFormatting>
  <conditionalFormatting sqref="AF194:AF195 AF197">
    <cfRule type="cellIs" dxfId="22794" priority="3735" stopIfTrue="1" operator="greaterThan">
      <formula>0</formula>
    </cfRule>
    <cfRule type="cellIs" dxfId="22793" priority="3736" stopIfTrue="1" operator="lessThan">
      <formula>0</formula>
    </cfRule>
  </conditionalFormatting>
  <conditionalFormatting sqref="AO158">
    <cfRule type="cellIs" dxfId="22792" priority="3733" stopIfTrue="1" operator="greaterThan">
      <formula>0</formula>
    </cfRule>
    <cfRule type="cellIs" dxfId="22791" priority="3734" stopIfTrue="1" operator="lessThan">
      <formula>0</formula>
    </cfRule>
  </conditionalFormatting>
  <conditionalFormatting sqref="AO195 AO197">
    <cfRule type="cellIs" dxfId="22790" priority="3731" stopIfTrue="1" operator="greaterThan">
      <formula>0</formula>
    </cfRule>
    <cfRule type="cellIs" dxfId="22789" priority="3732" stopIfTrue="1" operator="lessThan">
      <formula>0</formula>
    </cfRule>
  </conditionalFormatting>
  <conditionalFormatting sqref="AL158">
    <cfRule type="cellIs" dxfId="22788" priority="3729" stopIfTrue="1" operator="greaterThan">
      <formula>0</formula>
    </cfRule>
    <cfRule type="cellIs" dxfId="22787" priority="3730" stopIfTrue="1" operator="lessThan">
      <formula>0</formula>
    </cfRule>
  </conditionalFormatting>
  <conditionalFormatting sqref="AL194:AL195 AL197">
    <cfRule type="cellIs" dxfId="22786" priority="3727" stopIfTrue="1" operator="greaterThan">
      <formula>0</formula>
    </cfRule>
    <cfRule type="cellIs" dxfId="22785" priority="3728" stopIfTrue="1" operator="lessThan">
      <formula>0</formula>
    </cfRule>
  </conditionalFormatting>
  <conditionalFormatting sqref="AR158">
    <cfRule type="cellIs" dxfId="22784" priority="3725" stopIfTrue="1" operator="greaterThan">
      <formula>0</formula>
    </cfRule>
    <cfRule type="cellIs" dxfId="22783" priority="3726" stopIfTrue="1" operator="lessThan">
      <formula>0</formula>
    </cfRule>
  </conditionalFormatting>
  <conditionalFormatting sqref="AU158">
    <cfRule type="cellIs" dxfId="22782" priority="3723" stopIfTrue="1" operator="greaterThan">
      <formula>0</formula>
    </cfRule>
    <cfRule type="cellIs" dxfId="22781" priority="3724" stopIfTrue="1" operator="lessThan">
      <formula>0</formula>
    </cfRule>
  </conditionalFormatting>
  <conditionalFormatting sqref="AR195 AR197">
    <cfRule type="cellIs" dxfId="22780" priority="3721" stopIfTrue="1" operator="greaterThan">
      <formula>0</formula>
    </cfRule>
    <cfRule type="cellIs" dxfId="22779" priority="3722" stopIfTrue="1" operator="lessThan">
      <formula>0</formula>
    </cfRule>
  </conditionalFormatting>
  <conditionalFormatting sqref="AU195 AU197">
    <cfRule type="cellIs" dxfId="22778" priority="3719" stopIfTrue="1" operator="greaterThan">
      <formula>0</formula>
    </cfRule>
    <cfRule type="cellIs" dxfId="22777" priority="3720" stopIfTrue="1" operator="lessThan">
      <formula>0</formula>
    </cfRule>
  </conditionalFormatting>
  <conditionalFormatting sqref="AI193">
    <cfRule type="cellIs" dxfId="22776" priority="3717" stopIfTrue="1" operator="greaterThan">
      <formula>0</formula>
    </cfRule>
    <cfRule type="cellIs" dxfId="22775" priority="3718" stopIfTrue="1" operator="lessThan">
      <formula>0</formula>
    </cfRule>
  </conditionalFormatting>
  <conditionalFormatting sqref="AL193">
    <cfRule type="cellIs" dxfId="22774" priority="3713" stopIfTrue="1" operator="greaterThan">
      <formula>0</formula>
    </cfRule>
    <cfRule type="cellIs" dxfId="22773" priority="3714" stopIfTrue="1" operator="lessThan">
      <formula>0</formula>
    </cfRule>
  </conditionalFormatting>
  <conditionalFormatting sqref="AO193:AO194">
    <cfRule type="cellIs" dxfId="22772" priority="3711" stopIfTrue="1" operator="greaterThan">
      <formula>0</formula>
    </cfRule>
    <cfRule type="cellIs" dxfId="22771" priority="3712" stopIfTrue="1" operator="lessThan">
      <formula>0</formula>
    </cfRule>
  </conditionalFormatting>
  <conditionalFormatting sqref="W197:X197 M197 I197 K197 O197 Q197 S197 U197">
    <cfRule type="cellIs" dxfId="22770" priority="3709" stopIfTrue="1" operator="greaterThan">
      <formula>0</formula>
    </cfRule>
    <cfRule type="cellIs" dxfId="22769" priority="3710" stopIfTrue="1" operator="lessThan">
      <formula>0</formula>
    </cfRule>
  </conditionalFormatting>
  <conditionalFormatting sqref="V197">
    <cfRule type="cellIs" dxfId="22768" priority="3707" stopIfTrue="1" operator="lessThan">
      <formula>0</formula>
    </cfRule>
    <cfRule type="cellIs" dxfId="22767" priority="3708" stopIfTrue="1" operator="greaterThan">
      <formula>0</formula>
    </cfRule>
  </conditionalFormatting>
  <conditionalFormatting sqref="AI200:AI201">
    <cfRule type="cellIs" dxfId="22766" priority="3705" stopIfTrue="1" operator="greaterThan">
      <formula>0</formula>
    </cfRule>
    <cfRule type="cellIs" dxfId="22765" priority="3706" stopIfTrue="1" operator="lessThan">
      <formula>0</formula>
    </cfRule>
  </conditionalFormatting>
  <conditionalFormatting sqref="AI200:AI201">
    <cfRule type="cellIs" dxfId="22764" priority="3703" stopIfTrue="1" operator="greaterThan">
      <formula>0</formula>
    </cfRule>
    <cfRule type="cellIs" dxfId="22763" priority="3704" stopIfTrue="1" operator="lessThan">
      <formula>0</formula>
    </cfRule>
  </conditionalFormatting>
  <conditionalFormatting sqref="AI200:AI201">
    <cfRule type="cellIs" dxfId="22762" priority="3701" stopIfTrue="1" operator="greaterThan">
      <formula>0</formula>
    </cfRule>
    <cfRule type="cellIs" dxfId="22761" priority="3702" stopIfTrue="1" operator="lessThan">
      <formula>0</formula>
    </cfRule>
  </conditionalFormatting>
  <conditionalFormatting sqref="AI200:AI201">
    <cfRule type="cellIs" dxfId="22760" priority="3699" stopIfTrue="1" operator="greaterThan">
      <formula>0</formula>
    </cfRule>
    <cfRule type="cellIs" dxfId="22759" priority="3700" stopIfTrue="1" operator="lessThan">
      <formula>0</formula>
    </cfRule>
  </conditionalFormatting>
  <conditionalFormatting sqref="AI200:AI201">
    <cfRule type="cellIs" dxfId="22758" priority="3697" stopIfTrue="1" operator="greaterThan">
      <formula>0</formula>
    </cfRule>
    <cfRule type="cellIs" dxfId="22757" priority="3698" stopIfTrue="1" operator="lessThan">
      <formula>0</formula>
    </cfRule>
  </conditionalFormatting>
  <conditionalFormatting sqref="AF200:AF201">
    <cfRule type="cellIs" dxfId="22756" priority="3695" stopIfTrue="1" operator="greaterThan">
      <formula>0</formula>
    </cfRule>
    <cfRule type="cellIs" dxfId="22755" priority="3696" stopIfTrue="1" operator="lessThan">
      <formula>0</formula>
    </cfRule>
  </conditionalFormatting>
  <conditionalFormatting sqref="AL200:AL202">
    <cfRule type="cellIs" dxfId="22754" priority="3693" stopIfTrue="1" operator="greaterThan">
      <formula>0</formula>
    </cfRule>
    <cfRule type="cellIs" dxfId="22753" priority="3694" stopIfTrue="1" operator="lessThan">
      <formula>0</formula>
    </cfRule>
  </conditionalFormatting>
  <conditionalFormatting sqref="AL200:AL202">
    <cfRule type="cellIs" dxfId="22752" priority="3691" stopIfTrue="1" operator="greaterThan">
      <formula>0</formula>
    </cfRule>
    <cfRule type="cellIs" dxfId="22751" priority="3692" stopIfTrue="1" operator="lessThan">
      <formula>0</formula>
    </cfRule>
  </conditionalFormatting>
  <conditionalFormatting sqref="AL200:AL202">
    <cfRule type="cellIs" dxfId="22750" priority="3689" stopIfTrue="1" operator="greaterThan">
      <formula>0</formula>
    </cfRule>
    <cfRule type="cellIs" dxfId="22749" priority="3690" stopIfTrue="1" operator="lessThan">
      <formula>0</formula>
    </cfRule>
  </conditionalFormatting>
  <conditionalFormatting sqref="AL200:AL202">
    <cfRule type="cellIs" dxfId="22748" priority="3687" stopIfTrue="1" operator="greaterThan">
      <formula>0</formula>
    </cfRule>
    <cfRule type="cellIs" dxfId="22747" priority="3688" stopIfTrue="1" operator="lessThan">
      <formula>0</formula>
    </cfRule>
  </conditionalFormatting>
  <conditionalFormatting sqref="AL200:AL202">
    <cfRule type="cellIs" dxfId="22746" priority="3685" stopIfTrue="1" operator="greaterThan">
      <formula>0</formula>
    </cfRule>
    <cfRule type="cellIs" dxfId="22745" priority="3686" stopIfTrue="1" operator="lessThan">
      <formula>0</formula>
    </cfRule>
  </conditionalFormatting>
  <conditionalFormatting sqref="AO200:AO201">
    <cfRule type="cellIs" dxfId="22744" priority="3683" stopIfTrue="1" operator="greaterThan">
      <formula>0</formula>
    </cfRule>
    <cfRule type="cellIs" dxfId="22743" priority="3684" stopIfTrue="1" operator="lessThan">
      <formula>0</formula>
    </cfRule>
  </conditionalFormatting>
  <conditionalFormatting sqref="AO200:AO201">
    <cfRule type="cellIs" dxfId="22742" priority="3681" stopIfTrue="1" operator="greaterThan">
      <formula>0</formula>
    </cfRule>
    <cfRule type="cellIs" dxfId="22741" priority="3682" stopIfTrue="1" operator="lessThan">
      <formula>0</formula>
    </cfRule>
  </conditionalFormatting>
  <conditionalFormatting sqref="AO200:AO201">
    <cfRule type="cellIs" dxfId="22740" priority="3679" stopIfTrue="1" operator="greaterThan">
      <formula>0</formula>
    </cfRule>
    <cfRule type="cellIs" dxfId="22739" priority="3680" stopIfTrue="1" operator="lessThan">
      <formula>0</formula>
    </cfRule>
  </conditionalFormatting>
  <conditionalFormatting sqref="AO200:AO201">
    <cfRule type="cellIs" dxfId="22738" priority="3677" stopIfTrue="1" operator="greaterThan">
      <formula>0</formula>
    </cfRule>
    <cfRule type="cellIs" dxfId="22737" priority="3678" stopIfTrue="1" operator="lessThan">
      <formula>0</formula>
    </cfRule>
  </conditionalFormatting>
  <conditionalFormatting sqref="AO200:AO201">
    <cfRule type="cellIs" dxfId="22736" priority="3675" stopIfTrue="1" operator="greaterThan">
      <formula>0</formula>
    </cfRule>
    <cfRule type="cellIs" dxfId="22735" priority="3676" stopIfTrue="1" operator="lessThan">
      <formula>0</formula>
    </cfRule>
  </conditionalFormatting>
  <conditionalFormatting sqref="V187">
    <cfRule type="cellIs" dxfId="22734" priority="3673" stopIfTrue="1" operator="lessThan">
      <formula>0</formula>
    </cfRule>
    <cfRule type="cellIs" dxfId="22733" priority="3674" stopIfTrue="1" operator="greaterThan">
      <formula>0</formula>
    </cfRule>
  </conditionalFormatting>
  <conditionalFormatting sqref="W187:X187 M187 Q187 I187 K187 O187 S187 U187">
    <cfRule type="cellIs" dxfId="22732" priority="3671" stopIfTrue="1" operator="greaterThan">
      <formula>0</formula>
    </cfRule>
    <cfRule type="cellIs" dxfId="22731" priority="3672" stopIfTrue="1" operator="lessThan">
      <formula>0</formula>
    </cfRule>
  </conditionalFormatting>
  <conditionalFormatting sqref="AO187">
    <cfRule type="cellIs" dxfId="22730" priority="3669" stopIfTrue="1" operator="greaterThan">
      <formula>0</formula>
    </cfRule>
    <cfRule type="cellIs" dxfId="22729" priority="3670" stopIfTrue="1" operator="lessThan">
      <formula>0</formula>
    </cfRule>
  </conditionalFormatting>
  <conditionalFormatting sqref="AL187">
    <cfRule type="cellIs" dxfId="22728" priority="3667" stopIfTrue="1" operator="greaterThan">
      <formula>0</formula>
    </cfRule>
    <cfRule type="cellIs" dxfId="22727" priority="3668" stopIfTrue="1" operator="lessThan">
      <formula>0</formula>
    </cfRule>
  </conditionalFormatting>
  <conditionalFormatting sqref="V151">
    <cfRule type="cellIs" dxfId="22726" priority="3665" stopIfTrue="1" operator="lessThan">
      <formula>0</formula>
    </cfRule>
    <cfRule type="cellIs" dxfId="22725" priority="3666" stopIfTrue="1" operator="greaterThan">
      <formula>0</formula>
    </cfRule>
  </conditionalFormatting>
  <conditionalFormatting sqref="W151:X151 M151 Q151 I151 K151 O151 S151 U151">
    <cfRule type="cellIs" dxfId="22724" priority="3663" stopIfTrue="1" operator="greaterThan">
      <formula>0</formula>
    </cfRule>
    <cfRule type="cellIs" dxfId="22723" priority="3664" stopIfTrue="1" operator="lessThan">
      <formula>0</formula>
    </cfRule>
  </conditionalFormatting>
  <conditionalFormatting sqref="AO151">
    <cfRule type="cellIs" dxfId="22722" priority="3661" stopIfTrue="1" operator="greaterThan">
      <formula>0</formula>
    </cfRule>
    <cfRule type="cellIs" dxfId="22721" priority="3662" stopIfTrue="1" operator="lessThan">
      <formula>0</formula>
    </cfRule>
  </conditionalFormatting>
  <conditionalFormatting sqref="AL151">
    <cfRule type="cellIs" dxfId="22720" priority="3659" stopIfTrue="1" operator="greaterThan">
      <formula>0</formula>
    </cfRule>
    <cfRule type="cellIs" dxfId="22719" priority="3660" stopIfTrue="1" operator="lessThan">
      <formula>0</formula>
    </cfRule>
  </conditionalFormatting>
  <conditionalFormatting sqref="AI151">
    <cfRule type="cellIs" dxfId="22718" priority="3657" stopIfTrue="1" operator="greaterThan">
      <formula>0</formula>
    </cfRule>
    <cfRule type="cellIs" dxfId="22717" priority="3658" stopIfTrue="1" operator="lessThan">
      <formula>0</formula>
    </cfRule>
  </conditionalFormatting>
  <conditionalFormatting sqref="AF151">
    <cfRule type="cellIs" dxfId="22716" priority="3655" stopIfTrue="1" operator="greaterThan">
      <formula>0</formula>
    </cfRule>
    <cfRule type="cellIs" dxfId="22715" priority="3656" stopIfTrue="1" operator="lessThan">
      <formula>0</formula>
    </cfRule>
  </conditionalFormatting>
  <conditionalFormatting sqref="AI187">
    <cfRule type="cellIs" dxfId="22714" priority="3653" stopIfTrue="1" operator="greaterThan">
      <formula>0</formula>
    </cfRule>
    <cfRule type="cellIs" dxfId="22713" priority="3654" stopIfTrue="1" operator="lessThan">
      <formula>0</formula>
    </cfRule>
  </conditionalFormatting>
  <conditionalFormatting sqref="AF187">
    <cfRule type="cellIs" dxfId="22712" priority="3651" stopIfTrue="1" operator="greaterThan">
      <formula>0</formula>
    </cfRule>
    <cfRule type="cellIs" dxfId="22711" priority="3652" stopIfTrue="1" operator="lessThan">
      <formula>0</formula>
    </cfRule>
  </conditionalFormatting>
  <conditionalFormatting sqref="AI202">
    <cfRule type="cellIs" dxfId="22710" priority="3649" stopIfTrue="1" operator="greaterThan">
      <formula>0</formula>
    </cfRule>
    <cfRule type="cellIs" dxfId="22709" priority="3650" stopIfTrue="1" operator="lessThan">
      <formula>0</formula>
    </cfRule>
  </conditionalFormatting>
  <conditionalFormatting sqref="AO202">
    <cfRule type="cellIs" dxfId="22708" priority="3647" stopIfTrue="1" operator="greaterThan">
      <formula>0</formula>
    </cfRule>
    <cfRule type="cellIs" dxfId="22707" priority="3648" stopIfTrue="1" operator="lessThan">
      <formula>0</formula>
    </cfRule>
  </conditionalFormatting>
  <conditionalFormatting sqref="AO202">
    <cfRule type="cellIs" dxfId="22706" priority="3645" stopIfTrue="1" operator="greaterThan">
      <formula>0</formula>
    </cfRule>
    <cfRule type="cellIs" dxfId="22705" priority="3646" stopIfTrue="1" operator="lessThan">
      <formula>0</formula>
    </cfRule>
  </conditionalFormatting>
  <conditionalFormatting sqref="AO202">
    <cfRule type="cellIs" dxfId="22704" priority="3643" stopIfTrue="1" operator="greaterThan">
      <formula>0</formula>
    </cfRule>
    <cfRule type="cellIs" dxfId="22703" priority="3644" stopIfTrue="1" operator="lessThan">
      <formula>0</formula>
    </cfRule>
  </conditionalFormatting>
  <conditionalFormatting sqref="AO202">
    <cfRule type="cellIs" dxfId="22702" priority="3641" stopIfTrue="1" operator="greaterThan">
      <formula>0</formula>
    </cfRule>
    <cfRule type="cellIs" dxfId="22701" priority="3642" stopIfTrue="1" operator="lessThan">
      <formula>0</formula>
    </cfRule>
  </conditionalFormatting>
  <conditionalFormatting sqref="AO202">
    <cfRule type="cellIs" dxfId="22700" priority="3639" stopIfTrue="1" operator="greaterThan">
      <formula>0</formula>
    </cfRule>
    <cfRule type="cellIs" dxfId="22699" priority="3640" stopIfTrue="1" operator="lessThan">
      <formula>0</formula>
    </cfRule>
  </conditionalFormatting>
  <conditionalFormatting sqref="W194:X194 M194 I194 K194 O194 Q194 S194 U194">
    <cfRule type="cellIs" dxfId="22698" priority="3637" stopIfTrue="1" operator="greaterThan">
      <formula>0</formula>
    </cfRule>
    <cfRule type="cellIs" dxfId="22697" priority="3638" stopIfTrue="1" operator="lessThan">
      <formula>0</formula>
    </cfRule>
  </conditionalFormatting>
  <conditionalFormatting sqref="V194">
    <cfRule type="cellIs" dxfId="22696" priority="3635" stopIfTrue="1" operator="lessThan">
      <formula>0</formula>
    </cfRule>
    <cfRule type="cellIs" dxfId="22695" priority="3636" stopIfTrue="1" operator="greaterThan">
      <formula>0</formula>
    </cfRule>
  </conditionalFormatting>
  <conditionalFormatting sqref="W201:X201 M201 I201 K201 O201 Q201 S201 U201">
    <cfRule type="cellIs" dxfId="22694" priority="3633" stopIfTrue="1" operator="greaterThan">
      <formula>0</formula>
    </cfRule>
    <cfRule type="cellIs" dxfId="22693" priority="3634" stopIfTrue="1" operator="lessThan">
      <formula>0</formula>
    </cfRule>
  </conditionalFormatting>
  <conditionalFormatting sqref="V201">
    <cfRule type="cellIs" dxfId="22692" priority="3631" stopIfTrue="1" operator="lessThan">
      <formula>0</formula>
    </cfRule>
    <cfRule type="cellIs" dxfId="22691" priority="3632" stopIfTrue="1" operator="greaterThan">
      <formula>0</formula>
    </cfRule>
  </conditionalFormatting>
  <conditionalFormatting sqref="AI204">
    <cfRule type="cellIs" dxfId="22690" priority="3629" stopIfTrue="1" operator="greaterThan">
      <formula>0</formula>
    </cfRule>
    <cfRule type="cellIs" dxfId="22689" priority="3630" stopIfTrue="1" operator="lessThan">
      <formula>0</formula>
    </cfRule>
  </conditionalFormatting>
  <conditionalFormatting sqref="AF204">
    <cfRule type="cellIs" dxfId="22688" priority="3627" stopIfTrue="1" operator="greaterThan">
      <formula>0</formula>
    </cfRule>
    <cfRule type="cellIs" dxfId="22687" priority="3628" stopIfTrue="1" operator="lessThan">
      <formula>0</formula>
    </cfRule>
  </conditionalFormatting>
  <conditionalFormatting sqref="AL204">
    <cfRule type="cellIs" dxfId="22686" priority="3625" stopIfTrue="1" operator="greaterThan">
      <formula>0</formula>
    </cfRule>
    <cfRule type="cellIs" dxfId="22685" priority="3626" stopIfTrue="1" operator="lessThan">
      <formula>0</formula>
    </cfRule>
  </conditionalFormatting>
  <conditionalFormatting sqref="AO204">
    <cfRule type="cellIs" dxfId="22684" priority="3623" stopIfTrue="1" operator="greaterThan">
      <formula>0</formula>
    </cfRule>
    <cfRule type="cellIs" dxfId="22683" priority="3624" stopIfTrue="1" operator="lessThan">
      <formula>0</formula>
    </cfRule>
  </conditionalFormatting>
  <conditionalFormatting sqref="AF193">
    <cfRule type="cellIs" dxfId="22682" priority="3621" stopIfTrue="1" operator="greaterThan">
      <formula>0</formula>
    </cfRule>
    <cfRule type="cellIs" dxfId="22681" priority="3622" stopIfTrue="1" operator="lessThan">
      <formula>0</formula>
    </cfRule>
  </conditionalFormatting>
  <conditionalFormatting sqref="AF193">
    <cfRule type="cellIs" dxfId="22680" priority="3619" stopIfTrue="1" operator="greaterThan">
      <formula>0</formula>
    </cfRule>
    <cfRule type="cellIs" dxfId="22679" priority="3620" stopIfTrue="1" operator="lessThan">
      <formula>0</formula>
    </cfRule>
  </conditionalFormatting>
  <conditionalFormatting sqref="AF193">
    <cfRule type="cellIs" dxfId="22678" priority="3617" stopIfTrue="1" operator="greaterThan">
      <formula>0</formula>
    </cfRule>
    <cfRule type="cellIs" dxfId="22677" priority="3618" stopIfTrue="1" operator="lessThan">
      <formula>0</formula>
    </cfRule>
  </conditionalFormatting>
  <conditionalFormatting sqref="AF193">
    <cfRule type="cellIs" dxfId="22676" priority="3615" stopIfTrue="1" operator="greaterThan">
      <formula>0</formula>
    </cfRule>
    <cfRule type="cellIs" dxfId="22675" priority="3616" stopIfTrue="1" operator="lessThan">
      <formula>0</formula>
    </cfRule>
  </conditionalFormatting>
  <conditionalFormatting sqref="AF193">
    <cfRule type="cellIs" dxfId="22674" priority="3613" stopIfTrue="1" operator="greaterThan">
      <formula>0</formula>
    </cfRule>
    <cfRule type="cellIs" dxfId="22673" priority="3614" stopIfTrue="1" operator="lessThan">
      <formula>0</formula>
    </cfRule>
  </conditionalFormatting>
  <conditionalFormatting sqref="AF202">
    <cfRule type="cellIs" dxfId="22672" priority="3609" stopIfTrue="1" operator="greaterThan">
      <formula>0</formula>
    </cfRule>
    <cfRule type="cellIs" dxfId="22671" priority="3610" stopIfTrue="1" operator="lessThan">
      <formula>0</formula>
    </cfRule>
  </conditionalFormatting>
  <conditionalFormatting sqref="AF208 AF210">
    <cfRule type="cellIs" dxfId="22670" priority="3607" stopIfTrue="1" operator="greaterThan">
      <formula>0</formula>
    </cfRule>
    <cfRule type="cellIs" dxfId="22669" priority="3608" stopIfTrue="1" operator="lessThan">
      <formula>0</formula>
    </cfRule>
  </conditionalFormatting>
  <conditionalFormatting sqref="AI208 AI210">
    <cfRule type="cellIs" dxfId="22668" priority="3605" stopIfTrue="1" operator="greaterThan">
      <formula>0</formula>
    </cfRule>
    <cfRule type="cellIs" dxfId="22667" priority="3606" stopIfTrue="1" operator="lessThan">
      <formula>0</formula>
    </cfRule>
  </conditionalFormatting>
  <conditionalFormatting sqref="AL208 AL210">
    <cfRule type="cellIs" dxfId="22666" priority="3603" stopIfTrue="1" operator="greaterThan">
      <formula>0</formula>
    </cfRule>
    <cfRule type="cellIs" dxfId="22665" priority="3604" stopIfTrue="1" operator="lessThan">
      <formula>0</formula>
    </cfRule>
  </conditionalFormatting>
  <conditionalFormatting sqref="AO208 AO210">
    <cfRule type="cellIs" dxfId="22664" priority="3601" stopIfTrue="1" operator="greaterThan">
      <formula>0</formula>
    </cfRule>
    <cfRule type="cellIs" dxfId="22663" priority="3602" stopIfTrue="1" operator="lessThan">
      <formula>0</formula>
    </cfRule>
  </conditionalFormatting>
  <conditionalFormatting sqref="AO208 AO210">
    <cfRule type="cellIs" dxfId="22662" priority="3599" stopIfTrue="1" operator="greaterThan">
      <formula>0</formula>
    </cfRule>
    <cfRule type="cellIs" dxfId="22661" priority="3600" stopIfTrue="1" operator="lessThan">
      <formula>0</formula>
    </cfRule>
  </conditionalFormatting>
  <conditionalFormatting sqref="AO208 AO210">
    <cfRule type="cellIs" dxfId="22660" priority="3597" stopIfTrue="1" operator="greaterThan">
      <formula>0</formula>
    </cfRule>
    <cfRule type="cellIs" dxfId="22659" priority="3598" stopIfTrue="1" operator="lessThan">
      <formula>0</formula>
    </cfRule>
  </conditionalFormatting>
  <conditionalFormatting sqref="AO208 AO210">
    <cfRule type="cellIs" dxfId="22658" priority="3595" stopIfTrue="1" operator="greaterThan">
      <formula>0</formula>
    </cfRule>
    <cfRule type="cellIs" dxfId="22657" priority="3596" stopIfTrue="1" operator="lessThan">
      <formula>0</formula>
    </cfRule>
  </conditionalFormatting>
  <conditionalFormatting sqref="AO208 AO210">
    <cfRule type="cellIs" dxfId="22656" priority="3593" stopIfTrue="1" operator="greaterThan">
      <formula>0</formula>
    </cfRule>
    <cfRule type="cellIs" dxfId="22655" priority="3594" stopIfTrue="1" operator="lessThan">
      <formula>0</formula>
    </cfRule>
  </conditionalFormatting>
  <conditionalFormatting sqref="W213:X213 M213 I213 K213 O213 Q213 S213 U213">
    <cfRule type="cellIs" dxfId="22654" priority="3591" stopIfTrue="1" operator="greaterThan">
      <formula>0</formula>
    </cfRule>
    <cfRule type="cellIs" dxfId="22653" priority="3592" stopIfTrue="1" operator="lessThan">
      <formula>0</formula>
    </cfRule>
  </conditionalFormatting>
  <conditionalFormatting sqref="V213">
    <cfRule type="cellIs" dxfId="22652" priority="3589" stopIfTrue="1" operator="lessThan">
      <formula>0</formula>
    </cfRule>
    <cfRule type="cellIs" dxfId="22651" priority="3590" stopIfTrue="1" operator="greaterThan">
      <formula>0</formula>
    </cfRule>
  </conditionalFormatting>
  <conditionalFormatting sqref="AI213">
    <cfRule type="cellIs" dxfId="22650" priority="3587" stopIfTrue="1" operator="greaterThan">
      <formula>0</formula>
    </cfRule>
    <cfRule type="cellIs" dxfId="22649" priority="3588" stopIfTrue="1" operator="lessThan">
      <formula>0</formula>
    </cfRule>
  </conditionalFormatting>
  <conditionalFormatting sqref="AF213:AF214">
    <cfRule type="cellIs" dxfId="22648" priority="3585" stopIfTrue="1" operator="greaterThan">
      <formula>0</formula>
    </cfRule>
    <cfRule type="cellIs" dxfId="22647" priority="3586" stopIfTrue="1" operator="lessThan">
      <formula>0</formula>
    </cfRule>
  </conditionalFormatting>
  <conditionalFormatting sqref="AO213:AO214">
    <cfRule type="cellIs" dxfId="22646" priority="3583" stopIfTrue="1" operator="greaterThan">
      <formula>0</formula>
    </cfRule>
    <cfRule type="cellIs" dxfId="22645" priority="3584" stopIfTrue="1" operator="lessThan">
      <formula>0</formula>
    </cfRule>
  </conditionalFormatting>
  <conditionalFormatting sqref="AL213:AL214">
    <cfRule type="cellIs" dxfId="22644" priority="3581" stopIfTrue="1" operator="greaterThan">
      <formula>0</formula>
    </cfRule>
    <cfRule type="cellIs" dxfId="22643" priority="3582" stopIfTrue="1" operator="lessThan">
      <formula>0</formula>
    </cfRule>
  </conditionalFormatting>
  <conditionalFormatting sqref="AR213:AR214">
    <cfRule type="cellIs" dxfId="22642" priority="3579" stopIfTrue="1" operator="greaterThan">
      <formula>0</formula>
    </cfRule>
    <cfRule type="cellIs" dxfId="22641" priority="3580" stopIfTrue="1" operator="lessThan">
      <formula>0</formula>
    </cfRule>
  </conditionalFormatting>
  <conditionalFormatting sqref="AU213:AU214">
    <cfRule type="cellIs" dxfId="22640" priority="3577" stopIfTrue="1" operator="greaterThan">
      <formula>0</formula>
    </cfRule>
    <cfRule type="cellIs" dxfId="22639" priority="3578" stopIfTrue="1" operator="lessThan">
      <formula>0</formula>
    </cfRule>
  </conditionalFormatting>
  <conditionalFormatting sqref="W210:X210 M209:M210 I209:I210 K209:K210 O209:O210 Q209:Q210 W209 S209:S210 U209:U210">
    <cfRule type="cellIs" dxfId="22638" priority="3575" stopIfTrue="1" operator="greaterThan">
      <formula>0</formula>
    </cfRule>
    <cfRule type="cellIs" dxfId="22637" priority="3576" stopIfTrue="1" operator="lessThan">
      <formula>0</formula>
    </cfRule>
  </conditionalFormatting>
  <conditionalFormatting sqref="V210">
    <cfRule type="cellIs" dxfId="22636" priority="3573" stopIfTrue="1" operator="lessThan">
      <formula>0</formula>
    </cfRule>
    <cfRule type="cellIs" dxfId="22635" priority="3574" stopIfTrue="1" operator="greaterThan">
      <formula>0</formula>
    </cfRule>
  </conditionalFormatting>
  <conditionalFormatting sqref="W212:X212 M212 I212 K212 O212 Q212 S212 U212">
    <cfRule type="cellIs" dxfId="22634" priority="3571" stopIfTrue="1" operator="greaterThan">
      <formula>0</formula>
    </cfRule>
    <cfRule type="cellIs" dxfId="22633" priority="3572" stopIfTrue="1" operator="lessThan">
      <formula>0</formula>
    </cfRule>
  </conditionalFormatting>
  <conditionalFormatting sqref="V212">
    <cfRule type="cellIs" dxfId="22632" priority="3569" stopIfTrue="1" operator="lessThan">
      <formula>0</formula>
    </cfRule>
    <cfRule type="cellIs" dxfId="22631" priority="3570" stopIfTrue="1" operator="greaterThan">
      <formula>0</formula>
    </cfRule>
  </conditionalFormatting>
  <conditionalFormatting sqref="AI212">
    <cfRule type="cellIs" dxfId="22630" priority="3567" stopIfTrue="1" operator="greaterThan">
      <formula>0</formula>
    </cfRule>
    <cfRule type="cellIs" dxfId="22629" priority="3568" stopIfTrue="1" operator="lessThan">
      <formula>0</formula>
    </cfRule>
  </conditionalFormatting>
  <conditionalFormatting sqref="AI217 AI221:AI222">
    <cfRule type="cellIs" dxfId="22628" priority="3565" stopIfTrue="1" operator="greaterThan">
      <formula>0</formula>
    </cfRule>
    <cfRule type="cellIs" dxfId="22627" priority="3566" stopIfTrue="1" operator="lessThan">
      <formula>0</formula>
    </cfRule>
  </conditionalFormatting>
  <conditionalFormatting sqref="AF217 AF221:AF222">
    <cfRule type="cellIs" dxfId="22626" priority="3563" stopIfTrue="1" operator="greaterThan">
      <formula>0</formula>
    </cfRule>
    <cfRule type="cellIs" dxfId="22625" priority="3564" stopIfTrue="1" operator="lessThan">
      <formula>0</formula>
    </cfRule>
  </conditionalFormatting>
  <conditionalFormatting sqref="AO217 AO221:AO222">
    <cfRule type="cellIs" dxfId="22624" priority="3561" stopIfTrue="1" operator="greaterThan">
      <formula>0</formula>
    </cfRule>
    <cfRule type="cellIs" dxfId="22623" priority="3562" stopIfTrue="1" operator="lessThan">
      <formula>0</formula>
    </cfRule>
  </conditionalFormatting>
  <conditionalFormatting sqref="V214">
    <cfRule type="cellIs" dxfId="22622" priority="3559" stopIfTrue="1" operator="lessThan">
      <formula>0</formula>
    </cfRule>
    <cfRule type="cellIs" dxfId="22621" priority="3560" stopIfTrue="1" operator="greaterThan">
      <formula>0</formula>
    </cfRule>
  </conditionalFormatting>
  <conditionalFormatting sqref="W214:X214 M214 Q214 I214 K214 O214 S214 U214">
    <cfRule type="cellIs" dxfId="22620" priority="3557" stopIfTrue="1" operator="greaterThan">
      <formula>0</formula>
    </cfRule>
    <cfRule type="cellIs" dxfId="22619" priority="3558" stopIfTrue="1" operator="lessThan">
      <formula>0</formula>
    </cfRule>
  </conditionalFormatting>
  <conditionalFormatting sqref="AI214">
    <cfRule type="cellIs" dxfId="22618" priority="3555" stopIfTrue="1" operator="greaterThan">
      <formula>0</formula>
    </cfRule>
    <cfRule type="cellIs" dxfId="22617" priority="3556" stopIfTrue="1" operator="lessThan">
      <formula>0</formula>
    </cfRule>
  </conditionalFormatting>
  <conditionalFormatting sqref="W221:X221 M221 I221 K221 O221 Q221 S221 U221">
    <cfRule type="cellIs" dxfId="22616" priority="3553" stopIfTrue="1" operator="greaterThan">
      <formula>0</formula>
    </cfRule>
    <cfRule type="cellIs" dxfId="22615" priority="3554" stopIfTrue="1" operator="lessThan">
      <formula>0</formula>
    </cfRule>
  </conditionalFormatting>
  <conditionalFormatting sqref="V221">
    <cfRule type="cellIs" dxfId="22614" priority="3551" stopIfTrue="1" operator="lessThan">
      <formula>0</formula>
    </cfRule>
    <cfRule type="cellIs" dxfId="22613" priority="3552" stopIfTrue="1" operator="greaterThan">
      <formula>0</formula>
    </cfRule>
  </conditionalFormatting>
  <conditionalFormatting sqref="V219">
    <cfRule type="cellIs" dxfId="22612" priority="3549" stopIfTrue="1" operator="lessThan">
      <formula>0</formula>
    </cfRule>
    <cfRule type="cellIs" dxfId="22611" priority="3550" stopIfTrue="1" operator="greaterThan">
      <formula>0</formula>
    </cfRule>
  </conditionalFormatting>
  <conditionalFormatting sqref="AI219">
    <cfRule type="cellIs" dxfId="22610" priority="3547" stopIfTrue="1" operator="greaterThan">
      <formula>0</formula>
    </cfRule>
    <cfRule type="cellIs" dxfId="22609" priority="3548" stopIfTrue="1" operator="lessThan">
      <formula>0</formula>
    </cfRule>
  </conditionalFormatting>
  <conditionalFormatting sqref="AF219">
    <cfRule type="cellIs" dxfId="22608" priority="3545" stopIfTrue="1" operator="greaterThan">
      <formula>0</formula>
    </cfRule>
    <cfRule type="cellIs" dxfId="22607" priority="3546" stopIfTrue="1" operator="lessThan">
      <formula>0</formula>
    </cfRule>
  </conditionalFormatting>
  <conditionalFormatting sqref="AO219">
    <cfRule type="cellIs" dxfId="22606" priority="3543" stopIfTrue="1" operator="greaterThan">
      <formula>0</formula>
    </cfRule>
    <cfRule type="cellIs" dxfId="22605" priority="3544" stopIfTrue="1" operator="lessThan">
      <formula>0</formula>
    </cfRule>
  </conditionalFormatting>
  <conditionalFormatting sqref="AL219">
    <cfRule type="cellIs" dxfId="22604" priority="3541" stopIfTrue="1" operator="greaterThan">
      <formula>0</formula>
    </cfRule>
    <cfRule type="cellIs" dxfId="22603" priority="3542" stopIfTrue="1" operator="lessThan">
      <formula>0</formula>
    </cfRule>
  </conditionalFormatting>
  <conditionalFormatting sqref="AR219:AR220">
    <cfRule type="cellIs" dxfId="22602" priority="3539" stopIfTrue="1" operator="greaterThan">
      <formula>0</formula>
    </cfRule>
    <cfRule type="cellIs" dxfId="22601" priority="3540" stopIfTrue="1" operator="lessThan">
      <formula>0</formula>
    </cfRule>
  </conditionalFormatting>
  <conditionalFormatting sqref="AU219:AU220">
    <cfRule type="cellIs" dxfId="22600" priority="3537" stopIfTrue="1" operator="greaterThan">
      <formula>0</formula>
    </cfRule>
    <cfRule type="cellIs" dxfId="22599" priority="3538" stopIfTrue="1" operator="lessThan">
      <formula>0</formula>
    </cfRule>
  </conditionalFormatting>
  <conditionalFormatting sqref="V220">
    <cfRule type="cellIs" dxfId="22598" priority="3535" stopIfTrue="1" operator="lessThan">
      <formula>0</formula>
    </cfRule>
    <cfRule type="cellIs" dxfId="22597" priority="3536" stopIfTrue="1" operator="greaterThan">
      <formula>0</formula>
    </cfRule>
  </conditionalFormatting>
  <conditionalFormatting sqref="AI220">
    <cfRule type="cellIs" dxfId="22596" priority="3533" stopIfTrue="1" operator="greaterThan">
      <formula>0</formula>
    </cfRule>
    <cfRule type="cellIs" dxfId="22595" priority="3534" stopIfTrue="1" operator="lessThan">
      <formula>0</formula>
    </cfRule>
  </conditionalFormatting>
  <conditionalFormatting sqref="AI220">
    <cfRule type="cellIs" dxfId="22594" priority="3531" stopIfTrue="1" operator="greaterThan">
      <formula>0</formula>
    </cfRule>
    <cfRule type="cellIs" dxfId="22593" priority="3532" stopIfTrue="1" operator="lessThan">
      <formula>0</formula>
    </cfRule>
  </conditionalFormatting>
  <conditionalFormatting sqref="AI220">
    <cfRule type="cellIs" dxfId="22592" priority="3529" stopIfTrue="1" operator="greaterThan">
      <formula>0</formula>
    </cfRule>
    <cfRule type="cellIs" dxfId="22591" priority="3530" stopIfTrue="1" operator="lessThan">
      <formula>0</formula>
    </cfRule>
  </conditionalFormatting>
  <conditionalFormatting sqref="AI220">
    <cfRule type="cellIs" dxfId="22590" priority="3527" stopIfTrue="1" operator="greaterThan">
      <formula>0</formula>
    </cfRule>
    <cfRule type="cellIs" dxfId="22589" priority="3528" stopIfTrue="1" operator="lessThan">
      <formula>0</formula>
    </cfRule>
  </conditionalFormatting>
  <conditionalFormatting sqref="AI220">
    <cfRule type="cellIs" dxfId="22588" priority="3525" stopIfTrue="1" operator="greaterThan">
      <formula>0</formula>
    </cfRule>
    <cfRule type="cellIs" dxfId="22587" priority="3526" stopIfTrue="1" operator="lessThan">
      <formula>0</formula>
    </cfRule>
  </conditionalFormatting>
  <conditionalFormatting sqref="AF220">
    <cfRule type="cellIs" dxfId="22586" priority="3523" stopIfTrue="1" operator="greaterThan">
      <formula>0</formula>
    </cfRule>
    <cfRule type="cellIs" dxfId="22585" priority="3524" stopIfTrue="1" operator="lessThan">
      <formula>0</formula>
    </cfRule>
  </conditionalFormatting>
  <conditionalFormatting sqref="AF220">
    <cfRule type="cellIs" dxfId="22584" priority="3521" stopIfTrue="1" operator="greaterThan">
      <formula>0</formula>
    </cfRule>
    <cfRule type="cellIs" dxfId="22583" priority="3522" stopIfTrue="1" operator="lessThan">
      <formula>0</formula>
    </cfRule>
  </conditionalFormatting>
  <conditionalFormatting sqref="AF220">
    <cfRule type="cellIs" dxfId="22582" priority="3519" stopIfTrue="1" operator="greaterThan">
      <formula>0</formula>
    </cfRule>
    <cfRule type="cellIs" dxfId="22581" priority="3520" stopIfTrue="1" operator="lessThan">
      <formula>0</formula>
    </cfRule>
  </conditionalFormatting>
  <conditionalFormatting sqref="AF220">
    <cfRule type="cellIs" dxfId="22580" priority="3517" stopIfTrue="1" operator="greaterThan">
      <formula>0</formula>
    </cfRule>
    <cfRule type="cellIs" dxfId="22579" priority="3518" stopIfTrue="1" operator="lessThan">
      <formula>0</formula>
    </cfRule>
  </conditionalFormatting>
  <conditionalFormatting sqref="AF220">
    <cfRule type="cellIs" dxfId="22578" priority="3515" stopIfTrue="1" operator="greaterThan">
      <formula>0</formula>
    </cfRule>
    <cfRule type="cellIs" dxfId="22577" priority="3516" stopIfTrue="1" operator="lessThan">
      <formula>0</formula>
    </cfRule>
  </conditionalFormatting>
  <conditionalFormatting sqref="AL220">
    <cfRule type="cellIs" dxfId="22576" priority="3513" stopIfTrue="1" operator="greaterThan">
      <formula>0</formula>
    </cfRule>
    <cfRule type="cellIs" dxfId="22575" priority="3514" stopIfTrue="1" operator="lessThan">
      <formula>0</formula>
    </cfRule>
  </conditionalFormatting>
  <conditionalFormatting sqref="AO220">
    <cfRule type="cellIs" dxfId="22574" priority="3511" stopIfTrue="1" operator="greaterThan">
      <formula>0</formula>
    </cfRule>
    <cfRule type="cellIs" dxfId="22573" priority="3512" stopIfTrue="1" operator="lessThan">
      <formula>0</formula>
    </cfRule>
  </conditionalFormatting>
  <conditionalFormatting sqref="W223:X223 M223 I223 K223 O223 Q223 S223 U223">
    <cfRule type="cellIs" dxfId="22572" priority="3509" stopIfTrue="1" operator="greaterThan">
      <formula>0</formula>
    </cfRule>
    <cfRule type="cellIs" dxfId="22571" priority="3510" stopIfTrue="1" operator="lessThan">
      <formula>0</formula>
    </cfRule>
  </conditionalFormatting>
  <conditionalFormatting sqref="V223">
    <cfRule type="cellIs" dxfId="22570" priority="3507" stopIfTrue="1" operator="lessThan">
      <formula>0</formula>
    </cfRule>
    <cfRule type="cellIs" dxfId="22569" priority="3508" stopIfTrue="1" operator="greaterThan">
      <formula>0</formula>
    </cfRule>
  </conditionalFormatting>
  <conditionalFormatting sqref="AI223">
    <cfRule type="cellIs" dxfId="22568" priority="3505" stopIfTrue="1" operator="greaterThan">
      <formula>0</formula>
    </cfRule>
    <cfRule type="cellIs" dxfId="22567" priority="3506" stopIfTrue="1" operator="lessThan">
      <formula>0</formula>
    </cfRule>
  </conditionalFormatting>
  <conditionalFormatting sqref="AF223">
    <cfRule type="cellIs" dxfId="22566" priority="3503" stopIfTrue="1" operator="greaterThan">
      <formula>0</formula>
    </cfRule>
    <cfRule type="cellIs" dxfId="22565" priority="3504" stopIfTrue="1" operator="lessThan">
      <formula>0</formula>
    </cfRule>
  </conditionalFormatting>
  <conditionalFormatting sqref="AO223">
    <cfRule type="cellIs" dxfId="22564" priority="3501" stopIfTrue="1" operator="greaterThan">
      <formula>0</formula>
    </cfRule>
    <cfRule type="cellIs" dxfId="22563" priority="3502" stopIfTrue="1" operator="lessThan">
      <formula>0</formula>
    </cfRule>
  </conditionalFormatting>
  <conditionalFormatting sqref="AL223">
    <cfRule type="cellIs" dxfId="22562" priority="3499" stopIfTrue="1" operator="greaterThan">
      <formula>0</formula>
    </cfRule>
    <cfRule type="cellIs" dxfId="22561" priority="3500" stopIfTrue="1" operator="lessThan">
      <formula>0</formula>
    </cfRule>
  </conditionalFormatting>
  <conditionalFormatting sqref="AI233">
    <cfRule type="cellIs" dxfId="22560" priority="3497" stopIfTrue="1" operator="greaterThan">
      <formula>0</formula>
    </cfRule>
    <cfRule type="cellIs" dxfId="22559" priority="3498" stopIfTrue="1" operator="lessThan">
      <formula>0</formula>
    </cfRule>
  </conditionalFormatting>
  <conditionalFormatting sqref="W226:X226 M226:M229 I226:I229 K226:K229 O226:O229 Q226:Q229 W227:W229 S226:S229 U226:U229">
    <cfRule type="cellIs" dxfId="22558" priority="3495" stopIfTrue="1" operator="greaterThan">
      <formula>0</formula>
    </cfRule>
    <cfRule type="cellIs" dxfId="22557" priority="3496" stopIfTrue="1" operator="lessThan">
      <formula>0</formula>
    </cfRule>
  </conditionalFormatting>
  <conditionalFormatting sqref="V226">
    <cfRule type="cellIs" dxfId="22556" priority="3493" stopIfTrue="1" operator="lessThan">
      <formula>0</formula>
    </cfRule>
    <cfRule type="cellIs" dxfId="22555" priority="3494" stopIfTrue="1" operator="greaterThan">
      <formula>0</formula>
    </cfRule>
  </conditionalFormatting>
  <conditionalFormatting sqref="AI226:AI227">
    <cfRule type="cellIs" dxfId="22554" priority="3491" stopIfTrue="1" operator="greaterThan">
      <formula>0</formula>
    </cfRule>
    <cfRule type="cellIs" dxfId="22553" priority="3492" stopIfTrue="1" operator="lessThan">
      <formula>0</formula>
    </cfRule>
  </conditionalFormatting>
  <conditionalFormatting sqref="AF232:AF233">
    <cfRule type="cellIs" dxfId="22552" priority="3489" stopIfTrue="1" operator="greaterThan">
      <formula>0</formula>
    </cfRule>
    <cfRule type="cellIs" dxfId="22551" priority="3490" stopIfTrue="1" operator="lessThan">
      <formula>0</formula>
    </cfRule>
  </conditionalFormatting>
  <conditionalFormatting sqref="AL232:AL233">
    <cfRule type="cellIs" dxfId="22550" priority="3487" stopIfTrue="1" operator="greaterThan">
      <formula>0</formula>
    </cfRule>
    <cfRule type="cellIs" dxfId="22549" priority="3488" stopIfTrue="1" operator="lessThan">
      <formula>0</formula>
    </cfRule>
  </conditionalFormatting>
  <conditionalFormatting sqref="AO233">
    <cfRule type="cellIs" dxfId="22548" priority="3485" stopIfTrue="1" operator="greaterThan">
      <formula>0</formula>
    </cfRule>
    <cfRule type="cellIs" dxfId="22547" priority="3486" stopIfTrue="1" operator="lessThan">
      <formula>0</formula>
    </cfRule>
  </conditionalFormatting>
  <conditionalFormatting sqref="AR233">
    <cfRule type="cellIs" dxfId="22546" priority="3483" stopIfTrue="1" operator="greaterThan">
      <formula>0</formula>
    </cfRule>
    <cfRule type="cellIs" dxfId="22545" priority="3484" stopIfTrue="1" operator="lessThan">
      <formula>0</formula>
    </cfRule>
  </conditionalFormatting>
  <conditionalFormatting sqref="AU233">
    <cfRule type="cellIs" dxfId="22544" priority="3481" stopIfTrue="1" operator="greaterThan">
      <formula>0</formula>
    </cfRule>
    <cfRule type="cellIs" dxfId="22543" priority="3482" stopIfTrue="1" operator="lessThan">
      <formula>0</formula>
    </cfRule>
  </conditionalFormatting>
  <conditionalFormatting sqref="V229">
    <cfRule type="cellIs" dxfId="22542" priority="3479" stopIfTrue="1" operator="lessThan">
      <formula>0</formula>
    </cfRule>
    <cfRule type="cellIs" dxfId="22541" priority="3480" stopIfTrue="1" operator="greaterThan">
      <formula>0</formula>
    </cfRule>
  </conditionalFormatting>
  <conditionalFormatting sqref="V228">
    <cfRule type="cellIs" dxfId="22540" priority="3477" stopIfTrue="1" operator="lessThan">
      <formula>0</formula>
    </cfRule>
    <cfRule type="cellIs" dxfId="22539" priority="3478" stopIfTrue="1" operator="greaterThan">
      <formula>0</formula>
    </cfRule>
  </conditionalFormatting>
  <conditionalFormatting sqref="AI228">
    <cfRule type="cellIs" dxfId="22538" priority="3473" stopIfTrue="1" operator="greaterThan">
      <formula>0</formula>
    </cfRule>
    <cfRule type="cellIs" dxfId="22537" priority="3474" stopIfTrue="1" operator="lessThan">
      <formula>0</formula>
    </cfRule>
  </conditionalFormatting>
  <conditionalFormatting sqref="AI228">
    <cfRule type="cellIs" dxfId="22536" priority="3471" stopIfTrue="1" operator="greaterThan">
      <formula>0</formula>
    </cfRule>
    <cfRule type="cellIs" dxfId="22535" priority="3472" stopIfTrue="1" operator="lessThan">
      <formula>0</formula>
    </cfRule>
  </conditionalFormatting>
  <conditionalFormatting sqref="AI228">
    <cfRule type="cellIs" dxfId="22534" priority="3469" stopIfTrue="1" operator="greaterThan">
      <formula>0</formula>
    </cfRule>
    <cfRule type="cellIs" dxfId="22533" priority="3470" stopIfTrue="1" operator="lessThan">
      <formula>0</formula>
    </cfRule>
  </conditionalFormatting>
  <conditionalFormatting sqref="AI228">
    <cfRule type="cellIs" dxfId="22532" priority="3467" stopIfTrue="1" operator="greaterThan">
      <formula>0</formula>
    </cfRule>
    <cfRule type="cellIs" dxfId="22531" priority="3468" stopIfTrue="1" operator="lessThan">
      <formula>0</formula>
    </cfRule>
  </conditionalFormatting>
  <conditionalFormatting sqref="AI228">
    <cfRule type="cellIs" dxfId="22530" priority="3465" stopIfTrue="1" operator="greaterThan">
      <formula>0</formula>
    </cfRule>
    <cfRule type="cellIs" dxfId="22529" priority="3466" stopIfTrue="1" operator="lessThan">
      <formula>0</formula>
    </cfRule>
  </conditionalFormatting>
  <conditionalFormatting sqref="AF228">
    <cfRule type="cellIs" dxfId="22528" priority="3463" stopIfTrue="1" operator="greaterThan">
      <formula>0</formula>
    </cfRule>
    <cfRule type="cellIs" dxfId="22527" priority="3464" stopIfTrue="1" operator="lessThan">
      <formula>0</formula>
    </cfRule>
  </conditionalFormatting>
  <conditionalFormatting sqref="W175:X175 M175 Q175 I175 K175 O175 S175 U175">
    <cfRule type="cellIs" dxfId="22526" priority="3461" stopIfTrue="1" operator="greaterThan">
      <formula>0</formula>
    </cfRule>
    <cfRule type="cellIs" dxfId="22525" priority="3462" stopIfTrue="1" operator="lessThan">
      <formula>0</formula>
    </cfRule>
  </conditionalFormatting>
  <conditionalFormatting sqref="AR196 AU196">
    <cfRule type="cellIs" dxfId="22524" priority="3459" stopIfTrue="1" operator="greaterThan">
      <formula>0</formula>
    </cfRule>
    <cfRule type="cellIs" dxfId="22523" priority="3460" stopIfTrue="1" operator="lessThan">
      <formula>0</formula>
    </cfRule>
  </conditionalFormatting>
  <conditionalFormatting sqref="W196:X196 M196 Q196 I196 K196 O196 S196 U196">
    <cfRule type="cellIs" dxfId="22522" priority="3449" stopIfTrue="1" operator="greaterThan">
      <formula>0</formula>
    </cfRule>
    <cfRule type="cellIs" dxfId="22521" priority="3450" stopIfTrue="1" operator="lessThan">
      <formula>0</formula>
    </cfRule>
  </conditionalFormatting>
  <conditionalFormatting sqref="AI218">
    <cfRule type="cellIs" dxfId="22520" priority="3447" stopIfTrue="1" operator="greaterThan">
      <formula>0</formula>
    </cfRule>
    <cfRule type="cellIs" dxfId="22519" priority="3448" stopIfTrue="1" operator="lessThan">
      <formula>0</formula>
    </cfRule>
  </conditionalFormatting>
  <conditionalFormatting sqref="W218:X218 M218 Q218 I218 K218 O218 S218 U218">
    <cfRule type="cellIs" dxfId="22518" priority="3439" stopIfTrue="1" operator="greaterThan">
      <formula>0</formula>
    </cfRule>
    <cfRule type="cellIs" dxfId="22517" priority="3440" stopIfTrue="1" operator="lessThan">
      <formula>0</formula>
    </cfRule>
  </conditionalFormatting>
  <conditionalFormatting sqref="AF218">
    <cfRule type="cellIs" dxfId="22516" priority="3437" stopIfTrue="1" operator="greaterThan">
      <formula>0</formula>
    </cfRule>
    <cfRule type="cellIs" dxfId="22515" priority="3438" stopIfTrue="1" operator="lessThan">
      <formula>0</formula>
    </cfRule>
  </conditionalFormatting>
  <conditionalFormatting sqref="AF196">
    <cfRule type="cellIs" dxfId="22514" priority="3435" stopIfTrue="1" operator="greaterThan">
      <formula>0</formula>
    </cfRule>
    <cfRule type="cellIs" dxfId="22513" priority="3436" stopIfTrue="1" operator="lessThan">
      <formula>0</formula>
    </cfRule>
  </conditionalFormatting>
  <conditionalFormatting sqref="AI196">
    <cfRule type="cellIs" dxfId="22512" priority="3433" stopIfTrue="1" operator="greaterThan">
      <formula>0</formula>
    </cfRule>
    <cfRule type="cellIs" dxfId="22511" priority="3434" stopIfTrue="1" operator="lessThan">
      <formula>0</formula>
    </cfRule>
  </conditionalFormatting>
  <conditionalFormatting sqref="AL196">
    <cfRule type="cellIs" dxfId="22510" priority="3431" stopIfTrue="1" operator="greaterThan">
      <formula>0</formula>
    </cfRule>
    <cfRule type="cellIs" dxfId="22509" priority="3432" stopIfTrue="1" operator="lessThan">
      <formula>0</formula>
    </cfRule>
  </conditionalFormatting>
  <conditionalFormatting sqref="AO196">
    <cfRule type="cellIs" dxfId="22508" priority="3429" stopIfTrue="1" operator="greaterThan">
      <formula>0</formula>
    </cfRule>
    <cfRule type="cellIs" dxfId="22507" priority="3430" stopIfTrue="1" operator="lessThan">
      <formula>0</formula>
    </cfRule>
  </conditionalFormatting>
  <conditionalFormatting sqref="AF175">
    <cfRule type="cellIs" dxfId="22506" priority="3427" stopIfTrue="1" operator="greaterThan">
      <formula>0</formula>
    </cfRule>
    <cfRule type="cellIs" dxfId="22505" priority="3428" stopIfTrue="1" operator="lessThan">
      <formula>0</formula>
    </cfRule>
  </conditionalFormatting>
  <conditionalFormatting sqref="AI175">
    <cfRule type="cellIs" dxfId="22504" priority="3425" stopIfTrue="1" operator="greaterThan">
      <formula>0</formula>
    </cfRule>
    <cfRule type="cellIs" dxfId="22503" priority="3426" stopIfTrue="1" operator="lessThan">
      <formula>0</formula>
    </cfRule>
  </conditionalFormatting>
  <conditionalFormatting sqref="AL175">
    <cfRule type="cellIs" dxfId="22502" priority="3423" stopIfTrue="1" operator="greaterThan">
      <formula>0</formula>
    </cfRule>
    <cfRule type="cellIs" dxfId="22501" priority="3424" stopIfTrue="1" operator="lessThan">
      <formula>0</formula>
    </cfRule>
  </conditionalFormatting>
  <conditionalFormatting sqref="AO175">
    <cfRule type="cellIs" dxfId="22500" priority="3421" stopIfTrue="1" operator="greaterThan">
      <formula>0</formula>
    </cfRule>
    <cfRule type="cellIs" dxfId="22499" priority="3422" stopIfTrue="1" operator="lessThan">
      <formula>0</formula>
    </cfRule>
  </conditionalFormatting>
  <conditionalFormatting sqref="AO218">
    <cfRule type="cellIs" dxfId="22498" priority="3419" stopIfTrue="1" operator="greaterThan">
      <formula>0</formula>
    </cfRule>
    <cfRule type="cellIs" dxfId="22497" priority="3420" stopIfTrue="1" operator="lessThan">
      <formula>0</formula>
    </cfRule>
  </conditionalFormatting>
  <conditionalFormatting sqref="AL218">
    <cfRule type="cellIs" dxfId="22496" priority="3417" stopIfTrue="1" operator="greaterThan">
      <formula>0</formula>
    </cfRule>
    <cfRule type="cellIs" dxfId="22495" priority="3418" stopIfTrue="1" operator="lessThan">
      <formula>0</formula>
    </cfRule>
  </conditionalFormatting>
  <conditionalFormatting sqref="AI229">
    <cfRule type="cellIs" dxfId="22494" priority="3415" stopIfTrue="1" operator="greaterThan">
      <formula>0</formula>
    </cfRule>
    <cfRule type="cellIs" dxfId="22493" priority="3416" stopIfTrue="1" operator="lessThan">
      <formula>0</formula>
    </cfRule>
  </conditionalFormatting>
  <conditionalFormatting sqref="AF229">
    <cfRule type="cellIs" dxfId="22492" priority="3413" stopIfTrue="1" operator="greaterThan">
      <formula>0</formula>
    </cfRule>
    <cfRule type="cellIs" dxfId="22491" priority="3414" stopIfTrue="1" operator="lessThan">
      <formula>0</formula>
    </cfRule>
  </conditionalFormatting>
  <conditionalFormatting sqref="AL229">
    <cfRule type="cellIs" dxfId="22490" priority="3411" stopIfTrue="1" operator="greaterThan">
      <formula>0</formula>
    </cfRule>
    <cfRule type="cellIs" dxfId="22489" priority="3412" stopIfTrue="1" operator="lessThan">
      <formula>0</formula>
    </cfRule>
  </conditionalFormatting>
  <conditionalFormatting sqref="AO229">
    <cfRule type="cellIs" dxfId="22488" priority="3409" stopIfTrue="1" operator="greaterThan">
      <formula>0</formula>
    </cfRule>
    <cfRule type="cellIs" dxfId="22487" priority="3410" stopIfTrue="1" operator="lessThan">
      <formula>0</formula>
    </cfRule>
  </conditionalFormatting>
  <conditionalFormatting sqref="AI236:AI237 AI240:AI242 AI254 AI246:AI250 AI257:AI262 AI244">
    <cfRule type="cellIs" dxfId="22486" priority="3407" stopIfTrue="1" operator="greaterThan">
      <formula>0</formula>
    </cfRule>
    <cfRule type="cellIs" dxfId="22485" priority="3408" stopIfTrue="1" operator="lessThan">
      <formula>0</formula>
    </cfRule>
  </conditionalFormatting>
  <conditionalFormatting sqref="AF236:AF237 AF240:AF242">
    <cfRule type="cellIs" dxfId="22484" priority="3405" stopIfTrue="1" operator="greaterThan">
      <formula>0</formula>
    </cfRule>
    <cfRule type="cellIs" dxfId="22483" priority="3406" stopIfTrue="1" operator="lessThan">
      <formula>0</formula>
    </cfRule>
  </conditionalFormatting>
  <conditionalFormatting sqref="AO236:AO237 AO240:AO242 AO244 AO254 AO246:AO250 AO265 AO257:AO259">
    <cfRule type="cellIs" dxfId="22482" priority="3403" stopIfTrue="1" operator="greaterThan">
      <formula>0</formula>
    </cfRule>
    <cfRule type="cellIs" dxfId="22481" priority="3404" stopIfTrue="1" operator="lessThan">
      <formula>0</formula>
    </cfRule>
  </conditionalFormatting>
  <conditionalFormatting sqref="AR236:AR261 AR265">
    <cfRule type="cellIs" dxfId="22480" priority="3391" stopIfTrue="1" operator="greaterThan">
      <formula>0</formula>
    </cfRule>
    <cfRule type="cellIs" dxfId="22479" priority="3392" stopIfTrue="1" operator="lessThan">
      <formula>0</formula>
    </cfRule>
  </conditionalFormatting>
  <conditionalFormatting sqref="V227">
    <cfRule type="cellIs" dxfId="22478" priority="3389" stopIfTrue="1" operator="lessThan">
      <formula>0</formula>
    </cfRule>
    <cfRule type="cellIs" dxfId="22477" priority="3390" stopIfTrue="1" operator="greaterThan">
      <formula>0</formula>
    </cfRule>
  </conditionalFormatting>
  <conditionalFormatting sqref="AI238:AI239">
    <cfRule type="cellIs" dxfId="22476" priority="3387" stopIfTrue="1" operator="greaterThan">
      <formula>0</formula>
    </cfRule>
    <cfRule type="cellIs" dxfId="22475" priority="3388" stopIfTrue="1" operator="lessThan">
      <formula>0</formula>
    </cfRule>
  </conditionalFormatting>
  <conditionalFormatting sqref="AF238:AF239">
    <cfRule type="cellIs" dxfId="22474" priority="3385" stopIfTrue="1" operator="greaterThan">
      <formula>0</formula>
    </cfRule>
    <cfRule type="cellIs" dxfId="22473" priority="3386" stopIfTrue="1" operator="lessThan">
      <formula>0</formula>
    </cfRule>
  </conditionalFormatting>
  <conditionalFormatting sqref="AL238:AL239">
    <cfRule type="cellIs" dxfId="22472" priority="3383" stopIfTrue="1" operator="greaterThan">
      <formula>0</formula>
    </cfRule>
    <cfRule type="cellIs" dxfId="22471" priority="3384" stopIfTrue="1" operator="lessThan">
      <formula>0</formula>
    </cfRule>
  </conditionalFormatting>
  <conditionalFormatting sqref="AO238:AO239">
    <cfRule type="cellIs" dxfId="22470" priority="3381" stopIfTrue="1" operator="greaterThan">
      <formula>0</formula>
    </cfRule>
    <cfRule type="cellIs" dxfId="22469" priority="3382" stopIfTrue="1" operator="lessThan">
      <formula>0</formula>
    </cfRule>
  </conditionalFormatting>
  <conditionalFormatting sqref="V230">
    <cfRule type="cellIs" dxfId="22468" priority="3379" stopIfTrue="1" operator="lessThan">
      <formula>0</formula>
    </cfRule>
    <cfRule type="cellIs" dxfId="22467" priority="3380" stopIfTrue="1" operator="greaterThan">
      <formula>0</formula>
    </cfRule>
  </conditionalFormatting>
  <conditionalFormatting sqref="W230:X230 M230:M231 Q230:Q231 I230:I231 K230:K231 O230:O231 W231 S230:S231 U230:U231">
    <cfRule type="cellIs" dxfId="22466" priority="3377" stopIfTrue="1" operator="greaterThan">
      <formula>0</formula>
    </cfRule>
    <cfRule type="cellIs" dxfId="22465" priority="3378" stopIfTrue="1" operator="lessThan">
      <formula>0</formula>
    </cfRule>
  </conditionalFormatting>
  <conditionalFormatting sqref="AI230:AI231">
    <cfRule type="cellIs" dxfId="22464" priority="3375" stopIfTrue="1" operator="greaterThan">
      <formula>0</formula>
    </cfRule>
    <cfRule type="cellIs" dxfId="22463" priority="3376" stopIfTrue="1" operator="lessThan">
      <formula>0</formula>
    </cfRule>
  </conditionalFormatting>
  <conditionalFormatting sqref="AO230:AO232">
    <cfRule type="cellIs" dxfId="22462" priority="3373" stopIfTrue="1" operator="greaterThan">
      <formula>0</formula>
    </cfRule>
    <cfRule type="cellIs" dxfId="22461" priority="3374" stopIfTrue="1" operator="lessThan">
      <formula>0</formula>
    </cfRule>
  </conditionalFormatting>
  <conditionalFormatting sqref="AL230:AL231">
    <cfRule type="cellIs" dxfId="22460" priority="3371" stopIfTrue="1" operator="greaterThan">
      <formula>0</formula>
    </cfRule>
    <cfRule type="cellIs" dxfId="22459" priority="3372" stopIfTrue="1" operator="lessThan">
      <formula>0</formula>
    </cfRule>
  </conditionalFormatting>
  <conditionalFormatting sqref="AF230:AF231">
    <cfRule type="cellIs" dxfId="22458" priority="3369" stopIfTrue="1" operator="greaterThan">
      <formula>0</formula>
    </cfRule>
    <cfRule type="cellIs" dxfId="22457" priority="3370" stopIfTrue="1" operator="lessThan">
      <formula>0</formula>
    </cfRule>
  </conditionalFormatting>
  <conditionalFormatting sqref="W232:X232 M232 I232 K232 O232 Q232 S232 U232">
    <cfRule type="cellIs" dxfId="22456" priority="3367" stopIfTrue="1" operator="greaterThan">
      <formula>0</formula>
    </cfRule>
    <cfRule type="cellIs" dxfId="22455" priority="3368" stopIfTrue="1" operator="lessThan">
      <formula>0</formula>
    </cfRule>
  </conditionalFormatting>
  <conditionalFormatting sqref="V232">
    <cfRule type="cellIs" dxfId="22454" priority="3365" stopIfTrue="1" operator="lessThan">
      <formula>0</formula>
    </cfRule>
    <cfRule type="cellIs" dxfId="22453" priority="3366" stopIfTrue="1" operator="greaterThan">
      <formula>0</formula>
    </cfRule>
  </conditionalFormatting>
  <conditionalFormatting sqref="AI232">
    <cfRule type="cellIs" dxfId="22452" priority="3363" stopIfTrue="1" operator="greaterThan">
      <formula>0</formula>
    </cfRule>
    <cfRule type="cellIs" dxfId="22451" priority="3364" stopIfTrue="1" operator="lessThan">
      <formula>0</formula>
    </cfRule>
  </conditionalFormatting>
  <conditionalFormatting sqref="W239:X239 M239 I239 K239 O239 Q239 S239 U239">
    <cfRule type="cellIs" dxfId="22450" priority="3361" stopIfTrue="1" operator="greaterThan">
      <formula>0</formula>
    </cfRule>
    <cfRule type="cellIs" dxfId="22449" priority="3362" stopIfTrue="1" operator="lessThan">
      <formula>0</formula>
    </cfRule>
  </conditionalFormatting>
  <conditionalFormatting sqref="V239">
    <cfRule type="cellIs" dxfId="22448" priority="3359" stopIfTrue="1" operator="lessThan">
      <formula>0</formula>
    </cfRule>
    <cfRule type="cellIs" dxfId="22447" priority="3360" stopIfTrue="1" operator="greaterThan">
      <formula>0</formula>
    </cfRule>
  </conditionalFormatting>
  <conditionalFormatting sqref="AF244 AF254 AF246:AF250 AF257:AF261">
    <cfRule type="cellIs" dxfId="22446" priority="3357" stopIfTrue="1" operator="greaterThan">
      <formula>0</formula>
    </cfRule>
    <cfRule type="cellIs" dxfId="22445" priority="3358" stopIfTrue="1" operator="lessThan">
      <formula>0</formula>
    </cfRule>
  </conditionalFormatting>
  <conditionalFormatting sqref="AF244 AF254 AF246:AF250 AF257:AF261">
    <cfRule type="cellIs" dxfId="22444" priority="3355" stopIfTrue="1" operator="greaterThan">
      <formula>0</formula>
    </cfRule>
    <cfRule type="cellIs" dxfId="22443" priority="3356" stopIfTrue="1" operator="lessThan">
      <formula>0</formula>
    </cfRule>
  </conditionalFormatting>
  <conditionalFormatting sqref="AF244 AF254 AF246:AF250 AF257:AF261">
    <cfRule type="cellIs" dxfId="22442" priority="3353" stopIfTrue="1" operator="greaterThan">
      <formula>0</formula>
    </cfRule>
    <cfRule type="cellIs" dxfId="22441" priority="3354" stopIfTrue="1" operator="lessThan">
      <formula>0</formula>
    </cfRule>
  </conditionalFormatting>
  <conditionalFormatting sqref="AF244 AF254 AF246:AF250 AF257:AF261">
    <cfRule type="cellIs" dxfId="22440" priority="3351" stopIfTrue="1" operator="greaterThan">
      <formula>0</formula>
    </cfRule>
    <cfRule type="cellIs" dxfId="22439" priority="3352" stopIfTrue="1" operator="lessThan">
      <formula>0</formula>
    </cfRule>
  </conditionalFormatting>
  <conditionalFormatting sqref="AF244 AF254 AF246:AF250 AF257:AF261">
    <cfRule type="cellIs" dxfId="22438" priority="3349" stopIfTrue="1" operator="greaterThan">
      <formula>0</formula>
    </cfRule>
    <cfRule type="cellIs" dxfId="22437" priority="3350" stopIfTrue="1" operator="lessThan">
      <formula>0</formula>
    </cfRule>
  </conditionalFormatting>
  <conditionalFormatting sqref="AL243">
    <cfRule type="cellIs" dxfId="22436" priority="3345" stopIfTrue="1" operator="greaterThan">
      <formula>0</formula>
    </cfRule>
    <cfRule type="cellIs" dxfId="22435" priority="3346" stopIfTrue="1" operator="lessThan">
      <formula>0</formula>
    </cfRule>
  </conditionalFormatting>
  <conditionalFormatting sqref="AL243">
    <cfRule type="cellIs" dxfId="22434" priority="3343" stopIfTrue="1" operator="greaterThan">
      <formula>0</formula>
    </cfRule>
    <cfRule type="cellIs" dxfId="22433" priority="3344" stopIfTrue="1" operator="lessThan">
      <formula>0</formula>
    </cfRule>
  </conditionalFormatting>
  <conditionalFormatting sqref="AL243">
    <cfRule type="cellIs" dxfId="22432" priority="3341" stopIfTrue="1" operator="greaterThan">
      <formula>0</formula>
    </cfRule>
    <cfRule type="cellIs" dxfId="22431" priority="3342" stopIfTrue="1" operator="lessThan">
      <formula>0</formula>
    </cfRule>
  </conditionalFormatting>
  <conditionalFormatting sqref="AL243">
    <cfRule type="cellIs" dxfId="22430" priority="3339" stopIfTrue="1" operator="greaterThan">
      <formula>0</formula>
    </cfRule>
    <cfRule type="cellIs" dxfId="22429" priority="3340" stopIfTrue="1" operator="lessThan">
      <formula>0</formula>
    </cfRule>
  </conditionalFormatting>
  <conditionalFormatting sqref="AL243">
    <cfRule type="cellIs" dxfId="22428" priority="3337" stopIfTrue="1" operator="greaterThan">
      <formula>0</formula>
    </cfRule>
    <cfRule type="cellIs" dxfId="22427" priority="3338" stopIfTrue="1" operator="lessThan">
      <formula>0</formula>
    </cfRule>
  </conditionalFormatting>
  <conditionalFormatting sqref="AO243">
    <cfRule type="cellIs" dxfId="22426" priority="3335" stopIfTrue="1" operator="greaterThan">
      <formula>0</formula>
    </cfRule>
    <cfRule type="cellIs" dxfId="22425" priority="3336" stopIfTrue="1" operator="lessThan">
      <formula>0</formula>
    </cfRule>
  </conditionalFormatting>
  <conditionalFormatting sqref="AO243">
    <cfRule type="cellIs" dxfId="22424" priority="3333" stopIfTrue="1" operator="greaterThan">
      <formula>0</formula>
    </cfRule>
    <cfRule type="cellIs" dxfId="22423" priority="3334" stopIfTrue="1" operator="lessThan">
      <formula>0</formula>
    </cfRule>
  </conditionalFormatting>
  <conditionalFormatting sqref="AO243">
    <cfRule type="cellIs" dxfId="22422" priority="3331" stopIfTrue="1" operator="greaterThan">
      <formula>0</formula>
    </cfRule>
    <cfRule type="cellIs" dxfId="22421" priority="3332" stopIfTrue="1" operator="lessThan">
      <formula>0</formula>
    </cfRule>
  </conditionalFormatting>
  <conditionalFormatting sqref="AO243">
    <cfRule type="cellIs" dxfId="22420" priority="3329" stopIfTrue="1" operator="greaterThan">
      <formula>0</formula>
    </cfRule>
    <cfRule type="cellIs" dxfId="22419" priority="3330" stopIfTrue="1" operator="lessThan">
      <formula>0</formula>
    </cfRule>
  </conditionalFormatting>
  <conditionalFormatting sqref="AO243">
    <cfRule type="cellIs" dxfId="22418" priority="3327" stopIfTrue="1" operator="greaterThan">
      <formula>0</formula>
    </cfRule>
    <cfRule type="cellIs" dxfId="22417" priority="3328" stopIfTrue="1" operator="lessThan">
      <formula>0</formula>
    </cfRule>
  </conditionalFormatting>
  <conditionalFormatting sqref="W246:X246 M246 I246 K246 O246 Q246 S246 U246">
    <cfRule type="cellIs" dxfId="22416" priority="3325" stopIfTrue="1" operator="greaterThan">
      <formula>0</formula>
    </cfRule>
    <cfRule type="cellIs" dxfId="22415" priority="3326" stopIfTrue="1" operator="lessThan">
      <formula>0</formula>
    </cfRule>
  </conditionalFormatting>
  <conditionalFormatting sqref="V246">
    <cfRule type="cellIs" dxfId="22414" priority="3323" stopIfTrue="1" operator="lessThan">
      <formula>0</formula>
    </cfRule>
    <cfRule type="cellIs" dxfId="22413" priority="3324" stopIfTrue="1" operator="greaterThan">
      <formula>0</formula>
    </cfRule>
  </conditionalFormatting>
  <conditionalFormatting sqref="AI245">
    <cfRule type="cellIs" dxfId="22412" priority="3321" stopIfTrue="1" operator="greaterThan">
      <formula>0</formula>
    </cfRule>
    <cfRule type="cellIs" dxfId="22411" priority="3322" stopIfTrue="1" operator="lessThan">
      <formula>0</formula>
    </cfRule>
  </conditionalFormatting>
  <conditionalFormatting sqref="AF245">
    <cfRule type="cellIs" dxfId="22410" priority="3317" stopIfTrue="1" operator="greaterThan">
      <formula>0</formula>
    </cfRule>
    <cfRule type="cellIs" dxfId="22409" priority="3318" stopIfTrue="1" operator="lessThan">
      <formula>0</formula>
    </cfRule>
  </conditionalFormatting>
  <conditionalFormatting sqref="AF245">
    <cfRule type="cellIs" dxfId="22408" priority="3315" stopIfTrue="1" operator="greaterThan">
      <formula>0</formula>
    </cfRule>
    <cfRule type="cellIs" dxfId="22407" priority="3316" stopIfTrue="1" operator="lessThan">
      <formula>0</formula>
    </cfRule>
  </conditionalFormatting>
  <conditionalFormatting sqref="AF245">
    <cfRule type="cellIs" dxfId="22406" priority="3313" stopIfTrue="1" operator="greaterThan">
      <formula>0</formula>
    </cfRule>
    <cfRule type="cellIs" dxfId="22405" priority="3314" stopIfTrue="1" operator="lessThan">
      <formula>0</formula>
    </cfRule>
  </conditionalFormatting>
  <conditionalFormatting sqref="AF245">
    <cfRule type="cellIs" dxfId="22404" priority="3311" stopIfTrue="1" operator="greaterThan">
      <formula>0</formula>
    </cfRule>
    <cfRule type="cellIs" dxfId="22403" priority="3312" stopIfTrue="1" operator="lessThan">
      <formula>0</formula>
    </cfRule>
  </conditionalFormatting>
  <conditionalFormatting sqref="AF245">
    <cfRule type="cellIs" dxfId="22402" priority="3309" stopIfTrue="1" operator="greaterThan">
      <formula>0</formula>
    </cfRule>
    <cfRule type="cellIs" dxfId="22401" priority="3310" stopIfTrue="1" operator="lessThan">
      <formula>0</formula>
    </cfRule>
  </conditionalFormatting>
  <conditionalFormatting sqref="AL245">
    <cfRule type="cellIs" dxfId="22400" priority="3307" stopIfTrue="1" operator="greaterThan">
      <formula>0</formula>
    </cfRule>
    <cfRule type="cellIs" dxfId="22399" priority="3308" stopIfTrue="1" operator="lessThan">
      <formula>0</formula>
    </cfRule>
  </conditionalFormatting>
  <conditionalFormatting sqref="AL245">
    <cfRule type="cellIs" dxfId="22398" priority="3305" stopIfTrue="1" operator="greaterThan">
      <formula>0</formula>
    </cfRule>
    <cfRule type="cellIs" dxfId="22397" priority="3306" stopIfTrue="1" operator="lessThan">
      <formula>0</formula>
    </cfRule>
  </conditionalFormatting>
  <conditionalFormatting sqref="AL245">
    <cfRule type="cellIs" dxfId="22396" priority="3303" stopIfTrue="1" operator="greaterThan">
      <formula>0</formula>
    </cfRule>
    <cfRule type="cellIs" dxfId="22395" priority="3304" stopIfTrue="1" operator="lessThan">
      <formula>0</formula>
    </cfRule>
  </conditionalFormatting>
  <conditionalFormatting sqref="AL245">
    <cfRule type="cellIs" dxfId="22394" priority="3301" stopIfTrue="1" operator="greaterThan">
      <formula>0</formula>
    </cfRule>
    <cfRule type="cellIs" dxfId="22393" priority="3302" stopIfTrue="1" operator="lessThan">
      <formula>0</formula>
    </cfRule>
  </conditionalFormatting>
  <conditionalFormatting sqref="AL245">
    <cfRule type="cellIs" dxfId="22392" priority="3299" stopIfTrue="1" operator="greaterThan">
      <formula>0</formula>
    </cfRule>
    <cfRule type="cellIs" dxfId="22391" priority="3300" stopIfTrue="1" operator="lessThan">
      <formula>0</formula>
    </cfRule>
  </conditionalFormatting>
  <conditionalFormatting sqref="AO245">
    <cfRule type="cellIs" dxfId="22390" priority="3297" stopIfTrue="1" operator="greaterThan">
      <formula>0</formula>
    </cfRule>
    <cfRule type="cellIs" dxfId="22389" priority="3298" stopIfTrue="1" operator="lessThan">
      <formula>0</formula>
    </cfRule>
  </conditionalFormatting>
  <conditionalFormatting sqref="V237">
    <cfRule type="cellIs" dxfId="22388" priority="3295" stopIfTrue="1" operator="lessThan">
      <formula>0</formula>
    </cfRule>
    <cfRule type="cellIs" dxfId="22387" priority="3296" stopIfTrue="1" operator="greaterThan">
      <formula>0</formula>
    </cfRule>
  </conditionalFormatting>
  <conditionalFormatting sqref="W254:X254 M254 I254 K254 O254 Q254 S254 U254">
    <cfRule type="cellIs" dxfId="22386" priority="3293" stopIfTrue="1" operator="greaterThan">
      <formula>0</formula>
    </cfRule>
    <cfRule type="cellIs" dxfId="22385" priority="3294" stopIfTrue="1" operator="lessThan">
      <formula>0</formula>
    </cfRule>
  </conditionalFormatting>
  <conditionalFormatting sqref="V254">
    <cfRule type="cellIs" dxfId="22384" priority="3291" stopIfTrue="1" operator="lessThan">
      <formula>0</formula>
    </cfRule>
    <cfRule type="cellIs" dxfId="22383" priority="3292" stopIfTrue="1" operator="greaterThan">
      <formula>0</formula>
    </cfRule>
  </conditionalFormatting>
  <conditionalFormatting sqref="AI253">
    <cfRule type="cellIs" dxfId="22382" priority="3289" stopIfTrue="1" operator="greaterThan">
      <formula>0</formula>
    </cfRule>
    <cfRule type="cellIs" dxfId="22381" priority="3290" stopIfTrue="1" operator="lessThan">
      <formula>0</formula>
    </cfRule>
  </conditionalFormatting>
  <conditionalFormatting sqref="AF253">
    <cfRule type="cellIs" dxfId="22380" priority="3287" stopIfTrue="1" operator="greaterThan">
      <formula>0</formula>
    </cfRule>
    <cfRule type="cellIs" dxfId="22379" priority="3288" stopIfTrue="1" operator="lessThan">
      <formula>0</formula>
    </cfRule>
  </conditionalFormatting>
  <conditionalFormatting sqref="AF253">
    <cfRule type="cellIs" dxfId="22378" priority="3285" stopIfTrue="1" operator="greaterThan">
      <formula>0</formula>
    </cfRule>
    <cfRule type="cellIs" dxfId="22377" priority="3286" stopIfTrue="1" operator="lessThan">
      <formula>0</formula>
    </cfRule>
  </conditionalFormatting>
  <conditionalFormatting sqref="AF253">
    <cfRule type="cellIs" dxfId="22376" priority="3283" stopIfTrue="1" operator="greaterThan">
      <formula>0</formula>
    </cfRule>
    <cfRule type="cellIs" dxfId="22375" priority="3284" stopIfTrue="1" operator="lessThan">
      <formula>0</formula>
    </cfRule>
  </conditionalFormatting>
  <conditionalFormatting sqref="AF253">
    <cfRule type="cellIs" dxfId="22374" priority="3281" stopIfTrue="1" operator="greaterThan">
      <formula>0</formula>
    </cfRule>
    <cfRule type="cellIs" dxfId="22373" priority="3282" stopIfTrue="1" operator="lessThan">
      <formula>0</formula>
    </cfRule>
  </conditionalFormatting>
  <conditionalFormatting sqref="AF253">
    <cfRule type="cellIs" dxfId="22372" priority="3279" stopIfTrue="1" operator="greaterThan">
      <formula>0</formula>
    </cfRule>
    <cfRule type="cellIs" dxfId="22371" priority="3280" stopIfTrue="1" operator="lessThan">
      <formula>0</formula>
    </cfRule>
  </conditionalFormatting>
  <conditionalFormatting sqref="AL253">
    <cfRule type="cellIs" dxfId="22370" priority="3277" stopIfTrue="1" operator="greaterThan">
      <formula>0</formula>
    </cfRule>
    <cfRule type="cellIs" dxfId="22369" priority="3278" stopIfTrue="1" operator="lessThan">
      <formula>0</formula>
    </cfRule>
  </conditionalFormatting>
  <conditionalFormatting sqref="AL253">
    <cfRule type="cellIs" dxfId="22368" priority="3275" stopIfTrue="1" operator="greaterThan">
      <formula>0</formula>
    </cfRule>
    <cfRule type="cellIs" dxfId="22367" priority="3276" stopIfTrue="1" operator="lessThan">
      <formula>0</formula>
    </cfRule>
  </conditionalFormatting>
  <conditionalFormatting sqref="AL253">
    <cfRule type="cellIs" dxfId="22366" priority="3273" stopIfTrue="1" operator="greaterThan">
      <formula>0</formula>
    </cfRule>
    <cfRule type="cellIs" dxfId="22365" priority="3274" stopIfTrue="1" operator="lessThan">
      <formula>0</formula>
    </cfRule>
  </conditionalFormatting>
  <conditionalFormatting sqref="AL253">
    <cfRule type="cellIs" dxfId="22364" priority="3271" stopIfTrue="1" operator="greaterThan">
      <formula>0</formula>
    </cfRule>
    <cfRule type="cellIs" dxfId="22363" priority="3272" stopIfTrue="1" operator="lessThan">
      <formula>0</formula>
    </cfRule>
  </conditionalFormatting>
  <conditionalFormatting sqref="AL253">
    <cfRule type="cellIs" dxfId="22362" priority="3269" stopIfTrue="1" operator="greaterThan">
      <formula>0</formula>
    </cfRule>
    <cfRule type="cellIs" dxfId="22361" priority="3270" stopIfTrue="1" operator="lessThan">
      <formula>0</formula>
    </cfRule>
  </conditionalFormatting>
  <conditionalFormatting sqref="AO253">
    <cfRule type="cellIs" dxfId="22360" priority="3267" stopIfTrue="1" operator="greaterThan">
      <formula>0</formula>
    </cfRule>
    <cfRule type="cellIs" dxfId="22359" priority="3268" stopIfTrue="1" operator="lessThan">
      <formula>0</formula>
    </cfRule>
  </conditionalFormatting>
  <conditionalFormatting sqref="W248:X248 M248 Q248 I248 K248 O248 S248 U248">
    <cfRule type="cellIs" dxfId="22358" priority="3265" stopIfTrue="1" operator="greaterThan">
      <formula>0</formula>
    </cfRule>
    <cfRule type="cellIs" dxfId="22357" priority="3266" stopIfTrue="1" operator="lessThan">
      <formula>0</formula>
    </cfRule>
  </conditionalFormatting>
  <conditionalFormatting sqref="BJ248">
    <cfRule type="cellIs" dxfId="22356" priority="3263" stopIfTrue="1" operator="greaterThan">
      <formula>0</formula>
    </cfRule>
    <cfRule type="cellIs" dxfId="22355" priority="3264" stopIfTrue="1" operator="lessThan">
      <formula>0</formula>
    </cfRule>
  </conditionalFormatting>
  <conditionalFormatting sqref="BN248">
    <cfRule type="cellIs" dxfId="22354" priority="3261" stopIfTrue="1" operator="greaterThan">
      <formula>0</formula>
    </cfRule>
    <cfRule type="cellIs" dxfId="22353" priority="3262" stopIfTrue="1" operator="lessThan">
      <formula>0</formula>
    </cfRule>
  </conditionalFormatting>
  <conditionalFormatting sqref="BP248">
    <cfRule type="cellIs" dxfId="22352" priority="3259" stopIfTrue="1" operator="greaterThan">
      <formula>0</formula>
    </cfRule>
    <cfRule type="cellIs" dxfId="22351" priority="3260" stopIfTrue="1" operator="lessThan">
      <formula>0</formula>
    </cfRule>
  </conditionalFormatting>
  <conditionalFormatting sqref="BR248">
    <cfRule type="cellIs" dxfId="22350" priority="3257" stopIfTrue="1" operator="greaterThan">
      <formula>0</formula>
    </cfRule>
    <cfRule type="cellIs" dxfId="22349" priority="3258" stopIfTrue="1" operator="lessThan">
      <formula>0</formula>
    </cfRule>
  </conditionalFormatting>
  <conditionalFormatting sqref="BT248">
    <cfRule type="cellIs" dxfId="22348" priority="3255" stopIfTrue="1" operator="greaterThan">
      <formula>0</formula>
    </cfRule>
    <cfRule type="cellIs" dxfId="22347" priority="3256" stopIfTrue="1" operator="lessThan">
      <formula>0</formula>
    </cfRule>
  </conditionalFormatting>
  <conditionalFormatting sqref="BV248">
    <cfRule type="cellIs" dxfId="22346" priority="3253" stopIfTrue="1" operator="greaterThan">
      <formula>0</formula>
    </cfRule>
    <cfRule type="cellIs" dxfId="22345" priority="3254" stopIfTrue="1" operator="lessThan">
      <formula>0</formula>
    </cfRule>
  </conditionalFormatting>
  <conditionalFormatting sqref="AI255:AI256">
    <cfRule type="cellIs" dxfId="22344" priority="3251" stopIfTrue="1" operator="greaterThan">
      <formula>0</formula>
    </cfRule>
    <cfRule type="cellIs" dxfId="22343" priority="3252" stopIfTrue="1" operator="lessThan">
      <formula>0</formula>
    </cfRule>
  </conditionalFormatting>
  <conditionalFormatting sqref="AF255:AF256">
    <cfRule type="cellIs" dxfId="22342" priority="3249" stopIfTrue="1" operator="greaterThan">
      <formula>0</formula>
    </cfRule>
    <cfRule type="cellIs" dxfId="22341" priority="3250" stopIfTrue="1" operator="lessThan">
      <formula>0</formula>
    </cfRule>
  </conditionalFormatting>
  <conditionalFormatting sqref="AL255:AL256">
    <cfRule type="cellIs" dxfId="22340" priority="3247" stopIfTrue="1" operator="greaterThan">
      <formula>0</formula>
    </cfRule>
    <cfRule type="cellIs" dxfId="22339" priority="3248" stopIfTrue="1" operator="lessThan">
      <formula>0</formula>
    </cfRule>
  </conditionalFormatting>
  <conditionalFormatting sqref="AO255:AO256">
    <cfRule type="cellIs" dxfId="22338" priority="3245" stopIfTrue="1" operator="greaterThan">
      <formula>0</formula>
    </cfRule>
    <cfRule type="cellIs" dxfId="22337" priority="3246" stopIfTrue="1" operator="lessThan">
      <formula>0</formula>
    </cfRule>
  </conditionalFormatting>
  <conditionalFormatting sqref="W265:X265 M265 I265 K265 O265 Q265 S265 U265">
    <cfRule type="cellIs" dxfId="22336" priority="3243" stopIfTrue="1" operator="greaterThan">
      <formula>0</formula>
    </cfRule>
    <cfRule type="cellIs" dxfId="22335" priority="3244" stopIfTrue="1" operator="lessThan">
      <formula>0</formula>
    </cfRule>
  </conditionalFormatting>
  <conditionalFormatting sqref="V265">
    <cfRule type="cellIs" dxfId="22334" priority="3241" stopIfTrue="1" operator="lessThan">
      <formula>0</formula>
    </cfRule>
    <cfRule type="cellIs" dxfId="22333" priority="3242" stopIfTrue="1" operator="greaterThan">
      <formula>0</formula>
    </cfRule>
  </conditionalFormatting>
  <conditionalFormatting sqref="AF262">
    <cfRule type="cellIs" dxfId="22332" priority="3239" stopIfTrue="1" operator="greaterThan">
      <formula>0</formula>
    </cfRule>
    <cfRule type="cellIs" dxfId="22331" priority="3240" stopIfTrue="1" operator="lessThan">
      <formula>0</formula>
    </cfRule>
  </conditionalFormatting>
  <conditionalFormatting sqref="AL262">
    <cfRule type="cellIs" dxfId="22330" priority="3237" stopIfTrue="1" operator="greaterThan">
      <formula>0</formula>
    </cfRule>
    <cfRule type="cellIs" dxfId="22329" priority="3238" stopIfTrue="1" operator="lessThan">
      <formula>0</formula>
    </cfRule>
  </conditionalFormatting>
  <conditionalFormatting sqref="AO262">
    <cfRule type="cellIs" dxfId="22328" priority="3235" stopIfTrue="1" operator="greaterThan">
      <formula>0</formula>
    </cfRule>
    <cfRule type="cellIs" dxfId="22327" priority="3236" stopIfTrue="1" operator="lessThan">
      <formula>0</formula>
    </cfRule>
  </conditionalFormatting>
  <conditionalFormatting sqref="AR262:AR263">
    <cfRule type="cellIs" dxfId="22326" priority="3233" stopIfTrue="1" operator="greaterThan">
      <formula>0</formula>
    </cfRule>
    <cfRule type="cellIs" dxfId="22325" priority="3234" stopIfTrue="1" operator="lessThan">
      <formula>0</formula>
    </cfRule>
  </conditionalFormatting>
  <conditionalFormatting sqref="AU262:AU263">
    <cfRule type="cellIs" dxfId="22324" priority="3231" stopIfTrue="1" operator="greaterThan">
      <formula>0</formula>
    </cfRule>
    <cfRule type="cellIs" dxfId="22323" priority="3232" stopIfTrue="1" operator="lessThan">
      <formula>0</formula>
    </cfRule>
  </conditionalFormatting>
  <conditionalFormatting sqref="AO260:AO261">
    <cfRule type="cellIs" dxfId="22322" priority="3229" stopIfTrue="1" operator="greaterThan">
      <formula>0</formula>
    </cfRule>
    <cfRule type="cellIs" dxfId="22321" priority="3230" stopIfTrue="1" operator="lessThan">
      <formula>0</formula>
    </cfRule>
  </conditionalFormatting>
  <conditionalFormatting sqref="AO260:AO261">
    <cfRule type="cellIs" dxfId="22320" priority="3227" stopIfTrue="1" operator="greaterThan">
      <formula>0</formula>
    </cfRule>
    <cfRule type="cellIs" dxfId="22319" priority="3228" stopIfTrue="1" operator="lessThan">
      <formula>0</formula>
    </cfRule>
  </conditionalFormatting>
  <conditionalFormatting sqref="AO260:AO261">
    <cfRule type="cellIs" dxfId="22318" priority="3225" stopIfTrue="1" operator="greaterThan">
      <formula>0</formula>
    </cfRule>
    <cfRule type="cellIs" dxfId="22317" priority="3226" stopIfTrue="1" operator="lessThan">
      <formula>0</formula>
    </cfRule>
  </conditionalFormatting>
  <conditionalFormatting sqref="AO260:AO261">
    <cfRule type="cellIs" dxfId="22316" priority="3223" stopIfTrue="1" operator="greaterThan">
      <formula>0</formula>
    </cfRule>
    <cfRule type="cellIs" dxfId="22315" priority="3224" stopIfTrue="1" operator="lessThan">
      <formula>0</formula>
    </cfRule>
  </conditionalFormatting>
  <conditionalFormatting sqref="AO260:AO261">
    <cfRule type="cellIs" dxfId="22314" priority="3221" stopIfTrue="1" operator="greaterThan">
      <formula>0</formula>
    </cfRule>
    <cfRule type="cellIs" dxfId="22313" priority="3222" stopIfTrue="1" operator="lessThan">
      <formula>0</formula>
    </cfRule>
  </conditionalFormatting>
  <conditionalFormatting sqref="AI263">
    <cfRule type="cellIs" dxfId="22312" priority="3219" stopIfTrue="1" operator="greaterThan">
      <formula>0</formula>
    </cfRule>
    <cfRule type="cellIs" dxfId="22311" priority="3220" stopIfTrue="1" operator="lessThan">
      <formula>0</formula>
    </cfRule>
  </conditionalFormatting>
  <conditionalFormatting sqref="AF263">
    <cfRule type="cellIs" dxfId="22310" priority="3217" stopIfTrue="1" operator="greaterThan">
      <formula>0</formula>
    </cfRule>
    <cfRule type="cellIs" dxfId="22309" priority="3218" stopIfTrue="1" operator="lessThan">
      <formula>0</formula>
    </cfRule>
  </conditionalFormatting>
  <conditionalFormatting sqref="AL263">
    <cfRule type="cellIs" dxfId="22308" priority="3215" stopIfTrue="1" operator="greaterThan">
      <formula>0</formula>
    </cfRule>
    <cfRule type="cellIs" dxfId="22307" priority="3216" stopIfTrue="1" operator="lessThan">
      <formula>0</formula>
    </cfRule>
  </conditionalFormatting>
  <conditionalFormatting sqref="AL263">
    <cfRule type="cellIs" dxfId="22306" priority="3213" stopIfTrue="1" operator="greaterThan">
      <formula>0</formula>
    </cfRule>
    <cfRule type="cellIs" dxfId="22305" priority="3214" stopIfTrue="1" operator="lessThan">
      <formula>0</formula>
    </cfRule>
  </conditionalFormatting>
  <conditionalFormatting sqref="AL263">
    <cfRule type="cellIs" dxfId="22304" priority="3211" stopIfTrue="1" operator="greaterThan">
      <formula>0</formula>
    </cfRule>
    <cfRule type="cellIs" dxfId="22303" priority="3212" stopIfTrue="1" operator="lessThan">
      <formula>0</formula>
    </cfRule>
  </conditionalFormatting>
  <conditionalFormatting sqref="AL263">
    <cfRule type="cellIs" dxfId="22302" priority="3209" stopIfTrue="1" operator="greaterThan">
      <formula>0</formula>
    </cfRule>
    <cfRule type="cellIs" dxfId="22301" priority="3210" stopIfTrue="1" operator="lessThan">
      <formula>0</formula>
    </cfRule>
  </conditionalFormatting>
  <conditionalFormatting sqref="AL263">
    <cfRule type="cellIs" dxfId="22300" priority="3207" stopIfTrue="1" operator="greaterThan">
      <formula>0</formula>
    </cfRule>
    <cfRule type="cellIs" dxfId="22299" priority="3208" stopIfTrue="1" operator="lessThan">
      <formula>0</formula>
    </cfRule>
  </conditionalFormatting>
  <conditionalFormatting sqref="AO263">
    <cfRule type="cellIs" dxfId="22298" priority="3205" stopIfTrue="1" operator="greaterThan">
      <formula>0</formula>
    </cfRule>
    <cfRule type="cellIs" dxfId="22297" priority="3206" stopIfTrue="1" operator="lessThan">
      <formula>0</formula>
    </cfRule>
  </conditionalFormatting>
  <conditionalFormatting sqref="AI265:AI267 AI269:AI272">
    <cfRule type="cellIs" dxfId="22296" priority="3201" stopIfTrue="1" operator="greaterThan">
      <formula>0</formula>
    </cfRule>
    <cfRule type="cellIs" dxfId="22295" priority="3202" stopIfTrue="1" operator="lessThan">
      <formula>0</formula>
    </cfRule>
  </conditionalFormatting>
  <conditionalFormatting sqref="AF266:AF267 AF269:AF272">
    <cfRule type="cellIs" dxfId="22294" priority="3197" stopIfTrue="1" operator="greaterThan">
      <formula>0</formula>
    </cfRule>
    <cfRule type="cellIs" dxfId="22293" priority="3198" stopIfTrue="1" operator="lessThan">
      <formula>0</formula>
    </cfRule>
  </conditionalFormatting>
  <conditionalFormatting sqref="AL266:AL267 AL269:AL272">
    <cfRule type="cellIs" dxfId="22292" priority="3193" stopIfTrue="1" operator="greaterThan">
      <formula>0</formula>
    </cfRule>
    <cfRule type="cellIs" dxfId="22291" priority="3194" stopIfTrue="1" operator="lessThan">
      <formula>0</formula>
    </cfRule>
  </conditionalFormatting>
  <conditionalFormatting sqref="AF265">
    <cfRule type="cellIs" dxfId="22290" priority="3187" stopIfTrue="1" operator="greaterThan">
      <formula>0</formula>
    </cfRule>
    <cfRule type="cellIs" dxfId="22289" priority="3188" stopIfTrue="1" operator="lessThan">
      <formula>0</formula>
    </cfRule>
  </conditionalFormatting>
  <conditionalFormatting sqref="AL265">
    <cfRule type="cellIs" dxfId="22288" priority="3185" stopIfTrue="1" operator="greaterThan">
      <formula>0</formula>
    </cfRule>
    <cfRule type="cellIs" dxfId="22287" priority="3186" stopIfTrue="1" operator="lessThan">
      <formula>0</formula>
    </cfRule>
  </conditionalFormatting>
  <conditionalFormatting sqref="V231">
    <cfRule type="cellIs" dxfId="22286" priority="3183" stopIfTrue="1" operator="lessThan">
      <formula>0</formula>
    </cfRule>
    <cfRule type="cellIs" dxfId="22285" priority="3184" stopIfTrue="1" operator="greaterThan">
      <formula>0</formula>
    </cfRule>
  </conditionalFormatting>
  <conditionalFormatting sqref="BL231">
    <cfRule type="cellIs" dxfId="22284" priority="3181" stopIfTrue="1" operator="greaterThan">
      <formula>0</formula>
    </cfRule>
    <cfRule type="cellIs" dxfId="22283" priority="3182" stopIfTrue="1" operator="lessThan">
      <formula>0</formula>
    </cfRule>
  </conditionalFormatting>
  <conditionalFormatting sqref="BN231">
    <cfRule type="cellIs" dxfId="22282" priority="3179" stopIfTrue="1" operator="greaterThan">
      <formula>0</formula>
    </cfRule>
    <cfRule type="cellIs" dxfId="22281" priority="3180" stopIfTrue="1" operator="lessThan">
      <formula>0</formula>
    </cfRule>
  </conditionalFormatting>
  <conditionalFormatting sqref="BP231">
    <cfRule type="cellIs" dxfId="22280" priority="3177" stopIfTrue="1" operator="greaterThan">
      <formula>0</formula>
    </cfRule>
    <cfRule type="cellIs" dxfId="22279" priority="3178" stopIfTrue="1" operator="lessThan">
      <formula>0</formula>
    </cfRule>
  </conditionalFormatting>
  <conditionalFormatting sqref="BR231">
    <cfRule type="cellIs" dxfId="22278" priority="3175" stopIfTrue="1" operator="greaterThan">
      <formula>0</formula>
    </cfRule>
    <cfRule type="cellIs" dxfId="22277" priority="3176" stopIfTrue="1" operator="lessThan">
      <formula>0</formula>
    </cfRule>
  </conditionalFormatting>
  <conditionalFormatting sqref="BT231">
    <cfRule type="cellIs" dxfId="22276" priority="3173" stopIfTrue="1" operator="greaterThan">
      <formula>0</formula>
    </cfRule>
    <cfRule type="cellIs" dxfId="22275" priority="3174" stopIfTrue="1" operator="lessThan">
      <formula>0</formula>
    </cfRule>
  </conditionalFormatting>
  <conditionalFormatting sqref="BV231">
    <cfRule type="cellIs" dxfId="22274" priority="3171" stopIfTrue="1" operator="greaterThan">
      <formula>0</formula>
    </cfRule>
    <cfRule type="cellIs" dxfId="22273" priority="3172" stopIfTrue="1" operator="lessThan">
      <formula>0</formula>
    </cfRule>
  </conditionalFormatting>
  <conditionalFormatting sqref="BL237">
    <cfRule type="cellIs" dxfId="22272" priority="3169" stopIfTrue="1" operator="greaterThan">
      <formula>0</formula>
    </cfRule>
    <cfRule type="cellIs" dxfId="22271" priority="3170" stopIfTrue="1" operator="lessThan">
      <formula>0</formula>
    </cfRule>
  </conditionalFormatting>
  <conditionalFormatting sqref="BN237">
    <cfRule type="cellIs" dxfId="22270" priority="3167" stopIfTrue="1" operator="greaterThan">
      <formula>0</formula>
    </cfRule>
    <cfRule type="cellIs" dxfId="22269" priority="3168" stopIfTrue="1" operator="lessThan">
      <formula>0</formula>
    </cfRule>
  </conditionalFormatting>
  <conditionalFormatting sqref="BP237">
    <cfRule type="cellIs" dxfId="22268" priority="3165" stopIfTrue="1" operator="greaterThan">
      <formula>0</formula>
    </cfRule>
    <cfRule type="cellIs" dxfId="22267" priority="3166" stopIfTrue="1" operator="lessThan">
      <formula>0</formula>
    </cfRule>
  </conditionalFormatting>
  <conditionalFormatting sqref="BR237">
    <cfRule type="cellIs" dxfId="22266" priority="3163" stopIfTrue="1" operator="greaterThan">
      <formula>0</formula>
    </cfRule>
    <cfRule type="cellIs" dxfId="22265" priority="3164" stopIfTrue="1" operator="lessThan">
      <formula>0</formula>
    </cfRule>
  </conditionalFormatting>
  <conditionalFormatting sqref="BT237">
    <cfRule type="cellIs" dxfId="22264" priority="3161" stopIfTrue="1" operator="greaterThan">
      <formula>0</formula>
    </cfRule>
    <cfRule type="cellIs" dxfId="22263" priority="3162" stopIfTrue="1" operator="lessThan">
      <formula>0</formula>
    </cfRule>
  </conditionalFormatting>
  <conditionalFormatting sqref="BV237">
    <cfRule type="cellIs" dxfId="22262" priority="3159" stopIfTrue="1" operator="greaterThan">
      <formula>0</formula>
    </cfRule>
    <cfRule type="cellIs" dxfId="22261" priority="3160" stopIfTrue="1" operator="lessThan">
      <formula>0</formula>
    </cfRule>
  </conditionalFormatting>
  <conditionalFormatting sqref="V261">
    <cfRule type="cellIs" dxfId="22260" priority="3157" stopIfTrue="1" operator="lessThan">
      <formula>0</formula>
    </cfRule>
    <cfRule type="cellIs" dxfId="22259" priority="3158" stopIfTrue="1" operator="greaterThan">
      <formula>0</formula>
    </cfRule>
  </conditionalFormatting>
  <conditionalFormatting sqref="W270:W274 M270:M274 I270:I274 K270:K274 O270:O274 Q270:Q274 Q276 O276 K276 I276 M276 W276 W278:W280 M278:M280 I278:I280 K278:K280 O278:O280 Q278:Q280 S278:S280 S276 S270:S274 U270:U274 U276 U278:U280">
    <cfRule type="cellIs" dxfId="22258" priority="3155" stopIfTrue="1" operator="greaterThan">
      <formula>0</formula>
    </cfRule>
    <cfRule type="cellIs" dxfId="22257" priority="3156" stopIfTrue="1" operator="lessThan">
      <formula>0</formula>
    </cfRule>
  </conditionalFormatting>
  <conditionalFormatting sqref="AI268">
    <cfRule type="cellIs" dxfId="22256" priority="3151" stopIfTrue="1" operator="greaterThan">
      <formula>0</formula>
    </cfRule>
    <cfRule type="cellIs" dxfId="22255" priority="3152" stopIfTrue="1" operator="lessThan">
      <formula>0</formula>
    </cfRule>
  </conditionalFormatting>
  <conditionalFormatting sqref="AI268">
    <cfRule type="cellIs" dxfId="22254" priority="3149" stopIfTrue="1" operator="greaterThan">
      <formula>0</formula>
    </cfRule>
    <cfRule type="cellIs" dxfId="22253" priority="3150" stopIfTrue="1" operator="lessThan">
      <formula>0</formula>
    </cfRule>
  </conditionalFormatting>
  <conditionalFormatting sqref="AI268">
    <cfRule type="cellIs" dxfId="22252" priority="3147" stopIfTrue="1" operator="greaterThan">
      <formula>0</formula>
    </cfRule>
    <cfRule type="cellIs" dxfId="22251" priority="3148" stopIfTrue="1" operator="lessThan">
      <formula>0</formula>
    </cfRule>
  </conditionalFormatting>
  <conditionalFormatting sqref="AI268">
    <cfRule type="cellIs" dxfId="22250" priority="3145" stopIfTrue="1" operator="greaterThan">
      <formula>0</formula>
    </cfRule>
    <cfRule type="cellIs" dxfId="22249" priority="3146" stopIfTrue="1" operator="lessThan">
      <formula>0</formula>
    </cfRule>
  </conditionalFormatting>
  <conditionalFormatting sqref="AI268">
    <cfRule type="cellIs" dxfId="22248" priority="3143" stopIfTrue="1" operator="greaterThan">
      <formula>0</formula>
    </cfRule>
    <cfRule type="cellIs" dxfId="22247" priority="3144" stopIfTrue="1" operator="lessThan">
      <formula>0</formula>
    </cfRule>
  </conditionalFormatting>
  <conditionalFormatting sqref="AF268">
    <cfRule type="cellIs" dxfId="22246" priority="3141" stopIfTrue="1" operator="greaterThan">
      <formula>0</formula>
    </cfRule>
    <cfRule type="cellIs" dxfId="22245" priority="3142" stopIfTrue="1" operator="lessThan">
      <formula>0</formula>
    </cfRule>
  </conditionalFormatting>
  <conditionalFormatting sqref="AF268">
    <cfRule type="cellIs" dxfId="22244" priority="3139" stopIfTrue="1" operator="greaterThan">
      <formula>0</formula>
    </cfRule>
    <cfRule type="cellIs" dxfId="22243" priority="3140" stopIfTrue="1" operator="lessThan">
      <formula>0</formula>
    </cfRule>
  </conditionalFormatting>
  <conditionalFormatting sqref="AF268">
    <cfRule type="cellIs" dxfId="22242" priority="3137" stopIfTrue="1" operator="greaterThan">
      <formula>0</formula>
    </cfRule>
    <cfRule type="cellIs" dxfId="22241" priority="3138" stopIfTrue="1" operator="lessThan">
      <formula>0</formula>
    </cfRule>
  </conditionalFormatting>
  <conditionalFormatting sqref="AF268">
    <cfRule type="cellIs" dxfId="22240" priority="3135" stopIfTrue="1" operator="greaterThan">
      <formula>0</formula>
    </cfRule>
    <cfRule type="cellIs" dxfId="22239" priority="3136" stopIfTrue="1" operator="lessThan">
      <formula>0</formula>
    </cfRule>
  </conditionalFormatting>
  <conditionalFormatting sqref="AF268">
    <cfRule type="cellIs" dxfId="22238" priority="3133" stopIfTrue="1" operator="greaterThan">
      <formula>0</formula>
    </cfRule>
    <cfRule type="cellIs" dxfId="22237" priority="3134" stopIfTrue="1" operator="lessThan">
      <formula>0</formula>
    </cfRule>
  </conditionalFormatting>
  <conditionalFormatting sqref="AL268">
    <cfRule type="cellIs" dxfId="22236" priority="3131" stopIfTrue="1" operator="greaterThan">
      <formula>0</formula>
    </cfRule>
    <cfRule type="cellIs" dxfId="22235" priority="3132" stopIfTrue="1" operator="lessThan">
      <formula>0</formula>
    </cfRule>
  </conditionalFormatting>
  <conditionalFormatting sqref="AL268">
    <cfRule type="cellIs" dxfId="22234" priority="3129" stopIfTrue="1" operator="greaterThan">
      <formula>0</formula>
    </cfRule>
    <cfRule type="cellIs" dxfId="22233" priority="3130" stopIfTrue="1" operator="lessThan">
      <formula>0</formula>
    </cfRule>
  </conditionalFormatting>
  <conditionalFormatting sqref="AL268">
    <cfRule type="cellIs" dxfId="22232" priority="3127" stopIfTrue="1" operator="greaterThan">
      <formula>0</formula>
    </cfRule>
    <cfRule type="cellIs" dxfId="22231" priority="3128" stopIfTrue="1" operator="lessThan">
      <formula>0</formula>
    </cfRule>
  </conditionalFormatting>
  <conditionalFormatting sqref="AL268">
    <cfRule type="cellIs" dxfId="22230" priority="3125" stopIfTrue="1" operator="greaterThan">
      <formula>0</formula>
    </cfRule>
    <cfRule type="cellIs" dxfId="22229" priority="3126" stopIfTrue="1" operator="lessThan">
      <formula>0</formula>
    </cfRule>
  </conditionalFormatting>
  <conditionalFormatting sqref="AL268">
    <cfRule type="cellIs" dxfId="22228" priority="3123" stopIfTrue="1" operator="greaterThan">
      <formula>0</formula>
    </cfRule>
    <cfRule type="cellIs" dxfId="22227" priority="3124" stopIfTrue="1" operator="lessThan">
      <formula>0</formula>
    </cfRule>
  </conditionalFormatting>
  <conditionalFormatting sqref="W269:X269 M269 I269 K269 O269 Q269 S269 U269">
    <cfRule type="cellIs" dxfId="22226" priority="3121" stopIfTrue="1" operator="greaterThan">
      <formula>0</formula>
    </cfRule>
    <cfRule type="cellIs" dxfId="22225" priority="3122" stopIfTrue="1" operator="lessThan">
      <formula>0</formula>
    </cfRule>
  </conditionalFormatting>
  <conditionalFormatting sqref="V269">
    <cfRule type="cellIs" dxfId="22224" priority="3119" stopIfTrue="1" operator="lessThan">
      <formula>0</formula>
    </cfRule>
    <cfRule type="cellIs" dxfId="22223" priority="3120" stopIfTrue="1" operator="greaterThan">
      <formula>0</formula>
    </cfRule>
  </conditionalFormatting>
  <conditionalFormatting sqref="V264">
    <cfRule type="cellIs" dxfId="22222" priority="3117" stopIfTrue="1" operator="lessThan">
      <formula>0</formula>
    </cfRule>
    <cfRule type="cellIs" dxfId="22221" priority="3118" stopIfTrue="1" operator="greaterThan">
      <formula>0</formula>
    </cfRule>
  </conditionalFormatting>
  <conditionalFormatting sqref="W264:X264 M264 Q264 I264 K264 O264 S264 U264">
    <cfRule type="cellIs" dxfId="22220" priority="3115" stopIfTrue="1" operator="greaterThan">
      <formula>0</formula>
    </cfRule>
    <cfRule type="cellIs" dxfId="22219" priority="3116" stopIfTrue="1" operator="lessThan">
      <formula>0</formula>
    </cfRule>
  </conditionalFormatting>
  <conditionalFormatting sqref="AO264">
    <cfRule type="cellIs" dxfId="22218" priority="3113" stopIfTrue="1" operator="greaterThan">
      <formula>0</formula>
    </cfRule>
    <cfRule type="cellIs" dxfId="22217" priority="3114" stopIfTrue="1" operator="lessThan">
      <formula>0</formula>
    </cfRule>
  </conditionalFormatting>
  <conditionalFormatting sqref="AL264">
    <cfRule type="cellIs" dxfId="22216" priority="3111" stopIfTrue="1" operator="greaterThan">
      <formula>0</formula>
    </cfRule>
    <cfRule type="cellIs" dxfId="22215" priority="3112" stopIfTrue="1" operator="lessThan">
      <formula>0</formula>
    </cfRule>
  </conditionalFormatting>
  <conditionalFormatting sqref="AI264">
    <cfRule type="cellIs" dxfId="22214" priority="3109" stopIfTrue="1" operator="greaterThan">
      <formula>0</formula>
    </cfRule>
    <cfRule type="cellIs" dxfId="22213" priority="3110" stopIfTrue="1" operator="lessThan">
      <formula>0</formula>
    </cfRule>
  </conditionalFormatting>
  <conditionalFormatting sqref="AF264">
    <cfRule type="cellIs" dxfId="22212" priority="3107" stopIfTrue="1" operator="greaterThan">
      <formula>0</formula>
    </cfRule>
    <cfRule type="cellIs" dxfId="22211" priority="3108" stopIfTrue="1" operator="lessThan">
      <formula>0</formula>
    </cfRule>
  </conditionalFormatting>
  <conditionalFormatting sqref="AR264">
    <cfRule type="cellIs" dxfId="22210" priority="3105" stopIfTrue="1" operator="greaterThan">
      <formula>0</formula>
    </cfRule>
    <cfRule type="cellIs" dxfId="22209" priority="3106" stopIfTrue="1" operator="lessThan">
      <formula>0</formula>
    </cfRule>
  </conditionalFormatting>
  <conditionalFormatting sqref="AU264">
    <cfRule type="cellIs" dxfId="22208" priority="3103" stopIfTrue="1" operator="greaterThan">
      <formula>0</formula>
    </cfRule>
    <cfRule type="cellIs" dxfId="22207" priority="3104" stopIfTrue="1" operator="lessThan">
      <formula>0</formula>
    </cfRule>
  </conditionalFormatting>
  <conditionalFormatting sqref="W259:X259 M259 I259 K259 O259 Q259 S259 U259">
    <cfRule type="cellIs" dxfId="22206" priority="3101" stopIfTrue="1" operator="greaterThan">
      <formula>0</formula>
    </cfRule>
    <cfRule type="cellIs" dxfId="22205" priority="3102" stopIfTrue="1" operator="lessThan">
      <formula>0</formula>
    </cfRule>
  </conditionalFormatting>
  <conditionalFormatting sqref="V259">
    <cfRule type="cellIs" dxfId="22204" priority="3099" stopIfTrue="1" operator="lessThan">
      <formula>0</formula>
    </cfRule>
    <cfRule type="cellIs" dxfId="22203" priority="3100" stopIfTrue="1" operator="greaterThan">
      <formula>0</formula>
    </cfRule>
  </conditionalFormatting>
  <conditionalFormatting sqref="AI273 AI276 AI278:AI279">
    <cfRule type="cellIs" dxfId="22202" priority="3097" stopIfTrue="1" operator="greaterThan">
      <formula>0</formula>
    </cfRule>
    <cfRule type="cellIs" dxfId="22201" priority="3098" stopIfTrue="1" operator="lessThan">
      <formula>0</formula>
    </cfRule>
  </conditionalFormatting>
  <conditionalFormatting sqref="AI273 AI276 AI278:AI279">
    <cfRule type="cellIs" dxfId="22200" priority="3095" stopIfTrue="1" operator="greaterThan">
      <formula>0</formula>
    </cfRule>
    <cfRule type="cellIs" dxfId="22199" priority="3096" stopIfTrue="1" operator="lessThan">
      <formula>0</formula>
    </cfRule>
  </conditionalFormatting>
  <conditionalFormatting sqref="AI273 AI276 AI278:AI279">
    <cfRule type="cellIs" dxfId="22198" priority="3093" stopIfTrue="1" operator="greaterThan">
      <formula>0</formula>
    </cfRule>
    <cfRule type="cellIs" dxfId="22197" priority="3094" stopIfTrue="1" operator="lessThan">
      <formula>0</formula>
    </cfRule>
  </conditionalFormatting>
  <conditionalFormatting sqref="AI273 AI276 AI278:AI279">
    <cfRule type="cellIs" dxfId="22196" priority="3091" stopIfTrue="1" operator="greaterThan">
      <formula>0</formula>
    </cfRule>
    <cfRule type="cellIs" dxfId="22195" priority="3092" stopIfTrue="1" operator="lessThan">
      <formula>0</formula>
    </cfRule>
  </conditionalFormatting>
  <conditionalFormatting sqref="AI273 AI276 AI278:AI279">
    <cfRule type="cellIs" dxfId="22194" priority="3089" stopIfTrue="1" operator="greaterThan">
      <formula>0</formula>
    </cfRule>
    <cfRule type="cellIs" dxfId="22193" priority="3090" stopIfTrue="1" operator="lessThan">
      <formula>0</formula>
    </cfRule>
  </conditionalFormatting>
  <conditionalFormatting sqref="AF273 AF276 AF278:AF281">
    <cfRule type="cellIs" dxfId="22192" priority="3087" stopIfTrue="1" operator="greaterThan">
      <formula>0</formula>
    </cfRule>
    <cfRule type="cellIs" dxfId="22191" priority="3088" stopIfTrue="1" operator="lessThan">
      <formula>0</formula>
    </cfRule>
  </conditionalFormatting>
  <conditionalFormatting sqref="AF273 AF276 AF278:AF281">
    <cfRule type="cellIs" dxfId="22190" priority="3085" stopIfTrue="1" operator="greaterThan">
      <formula>0</formula>
    </cfRule>
    <cfRule type="cellIs" dxfId="22189" priority="3086" stopIfTrue="1" operator="lessThan">
      <formula>0</formula>
    </cfRule>
  </conditionalFormatting>
  <conditionalFormatting sqref="AF273 AF276 AF278:AF281">
    <cfRule type="cellIs" dxfId="22188" priority="3083" stopIfTrue="1" operator="greaterThan">
      <formula>0</formula>
    </cfRule>
    <cfRule type="cellIs" dxfId="22187" priority="3084" stopIfTrue="1" operator="lessThan">
      <formula>0</formula>
    </cfRule>
  </conditionalFormatting>
  <conditionalFormatting sqref="AF273 AF276 AF278:AF281">
    <cfRule type="cellIs" dxfId="22186" priority="3081" stopIfTrue="1" operator="greaterThan">
      <formula>0</formula>
    </cfRule>
    <cfRule type="cellIs" dxfId="22185" priority="3082" stopIfTrue="1" operator="lessThan">
      <formula>0</formula>
    </cfRule>
  </conditionalFormatting>
  <conditionalFormatting sqref="AF273 AF276 AF278:AF281">
    <cfRule type="cellIs" dxfId="22184" priority="3079" stopIfTrue="1" operator="greaterThan">
      <formula>0</formula>
    </cfRule>
    <cfRule type="cellIs" dxfId="22183" priority="3080" stopIfTrue="1" operator="lessThan">
      <formula>0</formula>
    </cfRule>
  </conditionalFormatting>
  <conditionalFormatting sqref="AI274">
    <cfRule type="cellIs" dxfId="22182" priority="3077" stopIfTrue="1" operator="greaterThan">
      <formula>0</formula>
    </cfRule>
    <cfRule type="cellIs" dxfId="22181" priority="3078" stopIfTrue="1" operator="lessThan">
      <formula>0</formula>
    </cfRule>
  </conditionalFormatting>
  <conditionalFormatting sqref="AF274">
    <cfRule type="cellIs" dxfId="22180" priority="3075" stopIfTrue="1" operator="greaterThan">
      <formula>0</formula>
    </cfRule>
    <cfRule type="cellIs" dxfId="22179" priority="3076" stopIfTrue="1" operator="lessThan">
      <formula>0</formula>
    </cfRule>
  </conditionalFormatting>
  <conditionalFormatting sqref="AF274">
    <cfRule type="cellIs" dxfId="22178" priority="3073" stopIfTrue="1" operator="greaterThan">
      <formula>0</formula>
    </cfRule>
    <cfRule type="cellIs" dxfId="22177" priority="3074" stopIfTrue="1" operator="lessThan">
      <formula>0</formula>
    </cfRule>
  </conditionalFormatting>
  <conditionalFormatting sqref="AF274">
    <cfRule type="cellIs" dxfId="22176" priority="3071" stopIfTrue="1" operator="greaterThan">
      <formula>0</formula>
    </cfRule>
    <cfRule type="cellIs" dxfId="22175" priority="3072" stopIfTrue="1" operator="lessThan">
      <formula>0</formula>
    </cfRule>
  </conditionalFormatting>
  <conditionalFormatting sqref="AF274">
    <cfRule type="cellIs" dxfId="22174" priority="3069" stopIfTrue="1" operator="greaterThan">
      <formula>0</formula>
    </cfRule>
    <cfRule type="cellIs" dxfId="22173" priority="3070" stopIfTrue="1" operator="lessThan">
      <formula>0</formula>
    </cfRule>
  </conditionalFormatting>
  <conditionalFormatting sqref="AF274">
    <cfRule type="cellIs" dxfId="22172" priority="3067" stopIfTrue="1" operator="greaterThan">
      <formula>0</formula>
    </cfRule>
    <cfRule type="cellIs" dxfId="22171" priority="3068" stopIfTrue="1" operator="lessThan">
      <formula>0</formula>
    </cfRule>
  </conditionalFormatting>
  <conditionalFormatting sqref="AL274">
    <cfRule type="cellIs" dxfId="22170" priority="3065" stopIfTrue="1" operator="greaterThan">
      <formula>0</formula>
    </cfRule>
    <cfRule type="cellIs" dxfId="22169" priority="3066" stopIfTrue="1" operator="lessThan">
      <formula>0</formula>
    </cfRule>
  </conditionalFormatting>
  <conditionalFormatting sqref="AI275">
    <cfRule type="cellIs" dxfId="22168" priority="3063" stopIfTrue="1" operator="greaterThan">
      <formula>0</formula>
    </cfRule>
    <cfRule type="cellIs" dxfId="22167" priority="3064" stopIfTrue="1" operator="lessThan">
      <formula>0</formula>
    </cfRule>
  </conditionalFormatting>
  <conditionalFormatting sqref="AF275">
    <cfRule type="cellIs" dxfId="22166" priority="3061" stopIfTrue="1" operator="greaterThan">
      <formula>0</formula>
    </cfRule>
    <cfRule type="cellIs" dxfId="22165" priority="3062" stopIfTrue="1" operator="lessThan">
      <formula>0</formula>
    </cfRule>
  </conditionalFormatting>
  <conditionalFormatting sqref="AL275">
    <cfRule type="cellIs" dxfId="22164" priority="3059" stopIfTrue="1" operator="greaterThan">
      <formula>0</formula>
    </cfRule>
    <cfRule type="cellIs" dxfId="22163" priority="3060" stopIfTrue="1" operator="lessThan">
      <formula>0</formula>
    </cfRule>
  </conditionalFormatting>
  <conditionalFormatting sqref="W275:X275 M275 I275 K275 O275 Q275 S275 U275">
    <cfRule type="cellIs" dxfId="22162" priority="3057" stopIfTrue="1" operator="greaterThan">
      <formula>0</formula>
    </cfRule>
    <cfRule type="cellIs" dxfId="22161" priority="3058" stopIfTrue="1" operator="lessThan">
      <formula>0</formula>
    </cfRule>
  </conditionalFormatting>
  <conditionalFormatting sqref="V275">
    <cfRule type="cellIs" dxfId="22160" priority="3055" stopIfTrue="1" operator="lessThan">
      <formula>0</formula>
    </cfRule>
    <cfRule type="cellIs" dxfId="22159" priority="3056" stopIfTrue="1" operator="greaterThan">
      <formula>0</formula>
    </cfRule>
  </conditionalFormatting>
  <conditionalFormatting sqref="AI280">
    <cfRule type="cellIs" dxfId="22158" priority="3053" stopIfTrue="1" operator="greaterThan">
      <formula>0</formula>
    </cfRule>
    <cfRule type="cellIs" dxfId="22157" priority="3054" stopIfTrue="1" operator="lessThan">
      <formula>0</formula>
    </cfRule>
  </conditionalFormatting>
  <conditionalFormatting sqref="AL280:AL281">
    <cfRule type="cellIs" dxfId="22156" priority="3051" stopIfTrue="1" operator="greaterThan">
      <formula>0</formula>
    </cfRule>
    <cfRule type="cellIs" dxfId="22155" priority="3052" stopIfTrue="1" operator="lessThan">
      <formula>0</formula>
    </cfRule>
  </conditionalFormatting>
  <conditionalFormatting sqref="AL280:AL281">
    <cfRule type="cellIs" dxfId="22154" priority="3049" stopIfTrue="1" operator="greaterThan">
      <formula>0</formula>
    </cfRule>
    <cfRule type="cellIs" dxfId="22153" priority="3050" stopIfTrue="1" operator="lessThan">
      <formula>0</formula>
    </cfRule>
  </conditionalFormatting>
  <conditionalFormatting sqref="AL280:AL281">
    <cfRule type="cellIs" dxfId="22152" priority="3047" stopIfTrue="1" operator="greaterThan">
      <formula>0</formula>
    </cfRule>
    <cfRule type="cellIs" dxfId="22151" priority="3048" stopIfTrue="1" operator="lessThan">
      <formula>0</formula>
    </cfRule>
  </conditionalFormatting>
  <conditionalFormatting sqref="AL280:AL281">
    <cfRule type="cellIs" dxfId="22150" priority="3045" stopIfTrue="1" operator="greaterThan">
      <formula>0</formula>
    </cfRule>
    <cfRule type="cellIs" dxfId="22149" priority="3046" stopIfTrue="1" operator="lessThan">
      <formula>0</formula>
    </cfRule>
  </conditionalFormatting>
  <conditionalFormatting sqref="AL280:AL281">
    <cfRule type="cellIs" dxfId="22148" priority="3043" stopIfTrue="1" operator="greaterThan">
      <formula>0</formula>
    </cfRule>
    <cfRule type="cellIs" dxfId="22147" priority="3044" stopIfTrue="1" operator="lessThan">
      <formula>0</formula>
    </cfRule>
  </conditionalFormatting>
  <conditionalFormatting sqref="W284:X284 W283">
    <cfRule type="cellIs" dxfId="22146" priority="3035" stopIfTrue="1" operator="greaterThan">
      <formula>0</formula>
    </cfRule>
    <cfRule type="cellIs" dxfId="22145" priority="3036" stopIfTrue="1" operator="lessThan">
      <formula>0</formula>
    </cfRule>
  </conditionalFormatting>
  <conditionalFormatting sqref="V284">
    <cfRule type="cellIs" dxfId="22144" priority="3033" stopIfTrue="1" operator="lessThan">
      <formula>0</formula>
    </cfRule>
    <cfRule type="cellIs" dxfId="22143" priority="3034" stopIfTrue="1" operator="greaterThan">
      <formula>0</formula>
    </cfRule>
  </conditionalFormatting>
  <conditionalFormatting sqref="W285 W294 W297:W300 W302:W305">
    <cfRule type="cellIs" dxfId="22142" priority="3031" stopIfTrue="1" operator="greaterThan">
      <formula>0</formula>
    </cfRule>
    <cfRule type="cellIs" dxfId="22141" priority="3032" stopIfTrue="1" operator="lessThan">
      <formula>0</formula>
    </cfRule>
  </conditionalFormatting>
  <conditionalFormatting sqref="AI283">
    <cfRule type="cellIs" dxfId="22140" priority="3029" stopIfTrue="1" operator="greaterThan">
      <formula>0</formula>
    </cfRule>
    <cfRule type="cellIs" dxfId="22139" priority="3030" stopIfTrue="1" operator="lessThan">
      <formula>0</formula>
    </cfRule>
  </conditionalFormatting>
  <conditionalFormatting sqref="AF283">
    <cfRule type="cellIs" dxfId="22138" priority="3027" stopIfTrue="1" operator="greaterThan">
      <formula>0</formula>
    </cfRule>
    <cfRule type="cellIs" dxfId="22137" priority="3028" stopIfTrue="1" operator="lessThan">
      <formula>0</formula>
    </cfRule>
  </conditionalFormatting>
  <conditionalFormatting sqref="AL283">
    <cfRule type="cellIs" dxfId="22136" priority="3025" stopIfTrue="1" operator="greaterThan">
      <formula>0</formula>
    </cfRule>
    <cfRule type="cellIs" dxfId="22135" priority="3026" stopIfTrue="1" operator="lessThan">
      <formula>0</formula>
    </cfRule>
  </conditionalFormatting>
  <conditionalFormatting sqref="AL283">
    <cfRule type="cellIs" dxfId="22134" priority="3023" stopIfTrue="1" operator="greaterThan">
      <formula>0</formula>
    </cfRule>
    <cfRule type="cellIs" dxfId="22133" priority="3024" stopIfTrue="1" operator="lessThan">
      <formula>0</formula>
    </cfRule>
  </conditionalFormatting>
  <conditionalFormatting sqref="AL283">
    <cfRule type="cellIs" dxfId="22132" priority="3021" stopIfTrue="1" operator="greaterThan">
      <formula>0</formula>
    </cfRule>
    <cfRule type="cellIs" dxfId="22131" priority="3022" stopIfTrue="1" operator="lessThan">
      <formula>0</formula>
    </cfRule>
  </conditionalFormatting>
  <conditionalFormatting sqref="AL283">
    <cfRule type="cellIs" dxfId="22130" priority="3019" stopIfTrue="1" operator="greaterThan">
      <formula>0</formula>
    </cfRule>
    <cfRule type="cellIs" dxfId="22129" priority="3020" stopIfTrue="1" operator="lessThan">
      <formula>0</formula>
    </cfRule>
  </conditionalFormatting>
  <conditionalFormatting sqref="AL283">
    <cfRule type="cellIs" dxfId="22128" priority="3017" stopIfTrue="1" operator="greaterThan">
      <formula>0</formula>
    </cfRule>
    <cfRule type="cellIs" dxfId="22127" priority="3018" stopIfTrue="1" operator="lessThan">
      <formula>0</formula>
    </cfRule>
  </conditionalFormatting>
  <conditionalFormatting sqref="V281">
    <cfRule type="cellIs" dxfId="22126" priority="3015" stopIfTrue="1" operator="lessThan">
      <formula>0</formula>
    </cfRule>
    <cfRule type="cellIs" dxfId="22125" priority="3016" stopIfTrue="1" operator="greaterThan">
      <formula>0</formula>
    </cfRule>
  </conditionalFormatting>
  <conditionalFormatting sqref="W281:X281 M281 Q281 I281 K281 O281 S281 U281">
    <cfRule type="cellIs" dxfId="22124" priority="3013" stopIfTrue="1" operator="greaterThan">
      <formula>0</formula>
    </cfRule>
    <cfRule type="cellIs" dxfId="22123" priority="3014" stopIfTrue="1" operator="lessThan">
      <formula>0</formula>
    </cfRule>
  </conditionalFormatting>
  <conditionalFormatting sqref="AI281">
    <cfRule type="cellIs" dxfId="22122" priority="3011" stopIfTrue="1" operator="greaterThan">
      <formula>0</formula>
    </cfRule>
    <cfRule type="cellIs" dxfId="22121" priority="3012" stopIfTrue="1" operator="lessThan">
      <formula>0</formula>
    </cfRule>
  </conditionalFormatting>
  <conditionalFormatting sqref="W292:X292 W293">
    <cfRule type="cellIs" dxfId="22120" priority="3009" stopIfTrue="1" operator="greaterThan">
      <formula>0</formula>
    </cfRule>
    <cfRule type="cellIs" dxfId="22119" priority="3010" stopIfTrue="1" operator="lessThan">
      <formula>0</formula>
    </cfRule>
  </conditionalFormatting>
  <conditionalFormatting sqref="V292">
    <cfRule type="cellIs" dxfId="22118" priority="3007" stopIfTrue="1" operator="lessThan">
      <formula>0</formula>
    </cfRule>
    <cfRule type="cellIs" dxfId="22117" priority="3008" stopIfTrue="1" operator="greaterThan">
      <formula>0</formula>
    </cfRule>
  </conditionalFormatting>
  <conditionalFormatting sqref="AI293">
    <cfRule type="cellIs" dxfId="22116" priority="3005" stopIfTrue="1" operator="greaterThan">
      <formula>0</formula>
    </cfRule>
    <cfRule type="cellIs" dxfId="22115" priority="3006" stopIfTrue="1" operator="lessThan">
      <formula>0</formula>
    </cfRule>
  </conditionalFormatting>
  <conditionalFormatting sqref="AF293">
    <cfRule type="cellIs" dxfId="22114" priority="3003" stopIfTrue="1" operator="greaterThan">
      <formula>0</formula>
    </cfRule>
    <cfRule type="cellIs" dxfId="22113" priority="3004" stopIfTrue="1" operator="lessThan">
      <formula>0</formula>
    </cfRule>
  </conditionalFormatting>
  <conditionalFormatting sqref="AL293">
    <cfRule type="cellIs" dxfId="22112" priority="3001" stopIfTrue="1" operator="greaterThan">
      <formula>0</formula>
    </cfRule>
    <cfRule type="cellIs" dxfId="22111" priority="3002" stopIfTrue="1" operator="lessThan">
      <formula>0</formula>
    </cfRule>
  </conditionalFormatting>
  <conditionalFormatting sqref="AO293">
    <cfRule type="cellIs" dxfId="22110" priority="2999" stopIfTrue="1" operator="greaterThan">
      <formula>0</formula>
    </cfRule>
    <cfRule type="cellIs" dxfId="22109" priority="3000" stopIfTrue="1" operator="lessThan">
      <formula>0</formula>
    </cfRule>
  </conditionalFormatting>
  <conditionalFormatting sqref="W282">
    <cfRule type="cellIs" dxfId="22108" priority="2997" stopIfTrue="1" operator="greaterThan">
      <formula>0</formula>
    </cfRule>
    <cfRule type="cellIs" dxfId="22107" priority="2998" stopIfTrue="1" operator="lessThan">
      <formula>0</formula>
    </cfRule>
  </conditionalFormatting>
  <conditionalFormatting sqref="AI282">
    <cfRule type="cellIs" dxfId="22106" priority="2995" stopIfTrue="1" operator="greaterThan">
      <formula>0</formula>
    </cfRule>
    <cfRule type="cellIs" dxfId="22105" priority="2996" stopIfTrue="1" operator="lessThan">
      <formula>0</formula>
    </cfRule>
  </conditionalFormatting>
  <conditionalFormatting sqref="AF282">
    <cfRule type="cellIs" dxfId="22104" priority="2993" stopIfTrue="1" operator="greaterThan">
      <formula>0</formula>
    </cfRule>
    <cfRule type="cellIs" dxfId="22103" priority="2994" stopIfTrue="1" operator="lessThan">
      <formula>0</formula>
    </cfRule>
  </conditionalFormatting>
  <conditionalFormatting sqref="AL282">
    <cfRule type="cellIs" dxfId="22102" priority="2991" stopIfTrue="1" operator="greaterThan">
      <formula>0</formula>
    </cfRule>
    <cfRule type="cellIs" dxfId="22101" priority="2992" stopIfTrue="1" operator="lessThan">
      <formula>0</formula>
    </cfRule>
  </conditionalFormatting>
  <conditionalFormatting sqref="AO282">
    <cfRule type="cellIs" dxfId="22100" priority="2989" stopIfTrue="1" operator="greaterThan">
      <formula>0</formula>
    </cfRule>
    <cfRule type="cellIs" dxfId="22099" priority="2990" stopIfTrue="1" operator="lessThan">
      <formula>0</formula>
    </cfRule>
  </conditionalFormatting>
  <conditionalFormatting sqref="AR282">
    <cfRule type="cellIs" dxfId="22098" priority="2987" stopIfTrue="1" operator="greaterThan">
      <formula>0</formula>
    </cfRule>
    <cfRule type="cellIs" dxfId="22097" priority="2988" stopIfTrue="1" operator="lessThan">
      <formula>0</formula>
    </cfRule>
  </conditionalFormatting>
  <conditionalFormatting sqref="W296:X296">
    <cfRule type="cellIs" dxfId="22096" priority="2985" stopIfTrue="1" operator="greaterThan">
      <formula>0</formula>
    </cfRule>
    <cfRule type="cellIs" dxfId="22095" priority="2986" stopIfTrue="1" operator="lessThan">
      <formula>0</formula>
    </cfRule>
  </conditionalFormatting>
  <conditionalFormatting sqref="V296">
    <cfRule type="cellIs" dxfId="22094" priority="2983" stopIfTrue="1" operator="lessThan">
      <formula>0</formula>
    </cfRule>
    <cfRule type="cellIs" dxfId="22093" priority="2984" stopIfTrue="1" operator="greaterThan">
      <formula>0</formula>
    </cfRule>
  </conditionalFormatting>
  <conditionalFormatting sqref="M277 I277 K277 O277 Q277 S277 U277">
    <cfRule type="cellIs" dxfId="22092" priority="2981" stopIfTrue="1" operator="greaterThan">
      <formula>0</formula>
    </cfRule>
    <cfRule type="cellIs" dxfId="22091" priority="2982" stopIfTrue="1" operator="lessThan">
      <formula>0</formula>
    </cfRule>
  </conditionalFormatting>
  <conditionalFormatting sqref="W277:X277">
    <cfRule type="cellIs" dxfId="22090" priority="2979" stopIfTrue="1" operator="greaterThan">
      <formula>0</formula>
    </cfRule>
    <cfRule type="cellIs" dxfId="22089" priority="2980" stopIfTrue="1" operator="lessThan">
      <formula>0</formula>
    </cfRule>
  </conditionalFormatting>
  <conditionalFormatting sqref="V277">
    <cfRule type="cellIs" dxfId="22088" priority="2977" stopIfTrue="1" operator="lessThan">
      <formula>0</formula>
    </cfRule>
    <cfRule type="cellIs" dxfId="22087" priority="2978" stopIfTrue="1" operator="greaterThan">
      <formula>0</formula>
    </cfRule>
  </conditionalFormatting>
  <conditionalFormatting sqref="AI277">
    <cfRule type="cellIs" dxfId="22086" priority="2975" stopIfTrue="1" operator="greaterThan">
      <formula>0</formula>
    </cfRule>
    <cfRule type="cellIs" dxfId="22085" priority="2976" stopIfTrue="1" operator="lessThan">
      <formula>0</formula>
    </cfRule>
  </conditionalFormatting>
  <conditionalFormatting sqref="AI296">
    <cfRule type="cellIs" dxfId="22084" priority="2973" stopIfTrue="1" operator="greaterThan">
      <formula>0</formula>
    </cfRule>
    <cfRule type="cellIs" dxfId="22083" priority="2974" stopIfTrue="1" operator="lessThan">
      <formula>0</formula>
    </cfRule>
  </conditionalFormatting>
  <conditionalFormatting sqref="AF277">
    <cfRule type="cellIs" dxfId="22082" priority="2971" stopIfTrue="1" operator="greaterThan">
      <formula>0</formula>
    </cfRule>
    <cfRule type="cellIs" dxfId="22081" priority="2972" stopIfTrue="1" operator="lessThan">
      <formula>0</formula>
    </cfRule>
  </conditionalFormatting>
  <conditionalFormatting sqref="AF296">
    <cfRule type="cellIs" dxfId="22080" priority="2969" stopIfTrue="1" operator="greaterThan">
      <formula>0</formula>
    </cfRule>
    <cfRule type="cellIs" dxfId="22079" priority="2970" stopIfTrue="1" operator="lessThan">
      <formula>0</formula>
    </cfRule>
  </conditionalFormatting>
  <conditionalFormatting sqref="AL296">
    <cfRule type="cellIs" dxfId="22078" priority="2967" stopIfTrue="1" operator="greaterThan">
      <formula>0</formula>
    </cfRule>
    <cfRule type="cellIs" dxfId="22077" priority="2968" stopIfTrue="1" operator="lessThan">
      <formula>0</formula>
    </cfRule>
  </conditionalFormatting>
  <conditionalFormatting sqref="AO296">
    <cfRule type="cellIs" dxfId="22076" priority="2965" stopIfTrue="1" operator="greaterThan">
      <formula>0</formula>
    </cfRule>
    <cfRule type="cellIs" dxfId="22075" priority="2966" stopIfTrue="1" operator="lessThan">
      <formula>0</formula>
    </cfRule>
  </conditionalFormatting>
  <conditionalFormatting sqref="AO277">
    <cfRule type="cellIs" dxfId="22074" priority="2963" stopIfTrue="1" operator="greaterThan">
      <formula>0</formula>
    </cfRule>
    <cfRule type="cellIs" dxfId="22073" priority="2964" stopIfTrue="1" operator="lessThan">
      <formula>0</formula>
    </cfRule>
  </conditionalFormatting>
  <conditionalFormatting sqref="AL277">
    <cfRule type="cellIs" dxfId="22072" priority="2961" stopIfTrue="1" operator="greaterThan">
      <formula>0</formula>
    </cfRule>
    <cfRule type="cellIs" dxfId="22071" priority="2962" stopIfTrue="1" operator="lessThan">
      <formula>0</formula>
    </cfRule>
  </conditionalFormatting>
  <conditionalFormatting sqref="AR277">
    <cfRule type="cellIs" dxfId="22070" priority="2957" stopIfTrue="1" operator="greaterThan">
      <formula>0</formula>
    </cfRule>
    <cfRule type="cellIs" dxfId="22069" priority="2958" stopIfTrue="1" operator="lessThan">
      <formula>0</formula>
    </cfRule>
  </conditionalFormatting>
  <conditionalFormatting sqref="AU277">
    <cfRule type="cellIs" dxfId="22068" priority="2955" stopIfTrue="1" operator="greaterThan">
      <formula>0</formula>
    </cfRule>
    <cfRule type="cellIs" dxfId="22067" priority="2956" stopIfTrue="1" operator="lessThan">
      <formula>0</formula>
    </cfRule>
  </conditionalFormatting>
  <conditionalFormatting sqref="AU296">
    <cfRule type="cellIs" dxfId="22066" priority="2953" stopIfTrue="1" operator="greaterThan">
      <formula>0</formula>
    </cfRule>
    <cfRule type="cellIs" dxfId="22065" priority="2954" stopIfTrue="1" operator="lessThan">
      <formula>0</formula>
    </cfRule>
  </conditionalFormatting>
  <conditionalFormatting sqref="AR296">
    <cfRule type="cellIs" dxfId="22064" priority="2951" stopIfTrue="1" operator="greaterThan">
      <formula>0</formula>
    </cfRule>
    <cfRule type="cellIs" dxfId="22063" priority="2952" stopIfTrue="1" operator="lessThan">
      <formula>0</formula>
    </cfRule>
  </conditionalFormatting>
  <conditionalFormatting sqref="AI243">
    <cfRule type="cellIs" dxfId="22062" priority="2947" stopIfTrue="1" operator="greaterThan">
      <formula>0</formula>
    </cfRule>
    <cfRule type="cellIs" dxfId="22061" priority="2948" stopIfTrue="1" operator="lessThan">
      <formula>0</formula>
    </cfRule>
  </conditionalFormatting>
  <conditionalFormatting sqref="AI287">
    <cfRule type="cellIs" dxfId="22060" priority="2945" stopIfTrue="1" operator="greaterThan">
      <formula>0</formula>
    </cfRule>
    <cfRule type="cellIs" dxfId="22059" priority="2946" stopIfTrue="1" operator="lessThan">
      <formula>0</formula>
    </cfRule>
  </conditionalFormatting>
  <conditionalFormatting sqref="AF243">
    <cfRule type="cellIs" dxfId="22058" priority="2941" stopIfTrue="1" operator="greaterThan">
      <formula>0</formula>
    </cfRule>
    <cfRule type="cellIs" dxfId="22057" priority="2942" stopIfTrue="1" operator="lessThan">
      <formula>0</formula>
    </cfRule>
  </conditionalFormatting>
  <conditionalFormatting sqref="AF287">
    <cfRule type="cellIs" dxfId="22056" priority="2939" stopIfTrue="1" operator="greaterThan">
      <formula>0</formula>
    </cfRule>
    <cfRule type="cellIs" dxfId="22055" priority="2940" stopIfTrue="1" operator="lessThan">
      <formula>0</formula>
    </cfRule>
  </conditionalFormatting>
  <conditionalFormatting sqref="AL287">
    <cfRule type="cellIs" dxfId="22054" priority="2937" stopIfTrue="1" operator="greaterThan">
      <formula>0</formula>
    </cfRule>
    <cfRule type="cellIs" dxfId="22053" priority="2938" stopIfTrue="1" operator="lessThan">
      <formula>0</formula>
    </cfRule>
  </conditionalFormatting>
  <conditionalFormatting sqref="AO287">
    <cfRule type="cellIs" dxfId="22052" priority="2935" stopIfTrue="1" operator="greaterThan">
      <formula>0</formula>
    </cfRule>
    <cfRule type="cellIs" dxfId="22051" priority="2936" stopIfTrue="1" operator="lessThan">
      <formula>0</formula>
    </cfRule>
  </conditionalFormatting>
  <conditionalFormatting sqref="AL292">
    <cfRule type="cellIs" dxfId="22050" priority="2933" stopIfTrue="1" operator="greaterThan">
      <formula>0</formula>
    </cfRule>
    <cfRule type="cellIs" dxfId="22049" priority="2934" stopIfTrue="1" operator="lessThan">
      <formula>0</formula>
    </cfRule>
  </conditionalFormatting>
  <conditionalFormatting sqref="AF292">
    <cfRule type="cellIs" dxfId="22048" priority="2931" stopIfTrue="1" operator="greaterThan">
      <formula>0</formula>
    </cfRule>
    <cfRule type="cellIs" dxfId="22047" priority="2932" stopIfTrue="1" operator="lessThan">
      <formula>0</formula>
    </cfRule>
  </conditionalFormatting>
  <conditionalFormatting sqref="AI292">
    <cfRule type="cellIs" dxfId="22046" priority="2929" stopIfTrue="1" operator="greaterThan">
      <formula>0</formula>
    </cfRule>
    <cfRule type="cellIs" dxfId="22045" priority="2930" stopIfTrue="1" operator="lessThan">
      <formula>0</formula>
    </cfRule>
  </conditionalFormatting>
  <conditionalFormatting sqref="AI299">
    <cfRule type="cellIs" dxfId="22044" priority="2927" stopIfTrue="1" operator="greaterThan">
      <formula>0</formula>
    </cfRule>
    <cfRule type="cellIs" dxfId="22043" priority="2928" stopIfTrue="1" operator="lessThan">
      <formula>0</formula>
    </cfRule>
  </conditionalFormatting>
  <conditionalFormatting sqref="AF299">
    <cfRule type="cellIs" dxfId="22042" priority="2925" stopIfTrue="1" operator="greaterThan">
      <formula>0</formula>
    </cfRule>
    <cfRule type="cellIs" dxfId="22041" priority="2926" stopIfTrue="1" operator="lessThan">
      <formula>0</formula>
    </cfRule>
  </conditionalFormatting>
  <conditionalFormatting sqref="AO299">
    <cfRule type="cellIs" dxfId="22040" priority="2923" stopIfTrue="1" operator="greaterThan">
      <formula>0</formula>
    </cfRule>
    <cfRule type="cellIs" dxfId="22039" priority="2924" stopIfTrue="1" operator="lessThan">
      <formula>0</formula>
    </cfRule>
  </conditionalFormatting>
  <conditionalFormatting sqref="AO299">
    <cfRule type="cellIs" dxfId="22038" priority="2921" stopIfTrue="1" operator="greaterThan">
      <formula>0</formula>
    </cfRule>
    <cfRule type="cellIs" dxfId="22037" priority="2922" stopIfTrue="1" operator="lessThan">
      <formula>0</formula>
    </cfRule>
  </conditionalFormatting>
  <conditionalFormatting sqref="AO299">
    <cfRule type="cellIs" dxfId="22036" priority="2919" stopIfTrue="1" operator="greaterThan">
      <formula>0</formula>
    </cfRule>
    <cfRule type="cellIs" dxfId="22035" priority="2920" stopIfTrue="1" operator="lessThan">
      <formula>0</formula>
    </cfRule>
  </conditionalFormatting>
  <conditionalFormatting sqref="AO299">
    <cfRule type="cellIs" dxfId="22034" priority="2917" stopIfTrue="1" operator="greaterThan">
      <formula>0</formula>
    </cfRule>
    <cfRule type="cellIs" dxfId="22033" priority="2918" stopIfTrue="1" operator="lessThan">
      <formula>0</formula>
    </cfRule>
  </conditionalFormatting>
  <conditionalFormatting sqref="AO299">
    <cfRule type="cellIs" dxfId="22032" priority="2915" stopIfTrue="1" operator="greaterThan">
      <formula>0</formula>
    </cfRule>
    <cfRule type="cellIs" dxfId="22031" priority="2916" stopIfTrue="1" operator="lessThan">
      <formula>0</formula>
    </cfRule>
  </conditionalFormatting>
  <conditionalFormatting sqref="AR299:AR301">
    <cfRule type="cellIs" dxfId="22030" priority="2913" stopIfTrue="1" operator="greaterThan">
      <formula>0</formula>
    </cfRule>
    <cfRule type="cellIs" dxfId="22029" priority="2914" stopIfTrue="1" operator="lessThan">
      <formula>0</formula>
    </cfRule>
  </conditionalFormatting>
  <conditionalFormatting sqref="AR299:AR301">
    <cfRule type="cellIs" dxfId="22028" priority="2911" stopIfTrue="1" operator="greaterThan">
      <formula>0</formula>
    </cfRule>
    <cfRule type="cellIs" dxfId="22027" priority="2912" stopIfTrue="1" operator="lessThan">
      <formula>0</formula>
    </cfRule>
  </conditionalFormatting>
  <conditionalFormatting sqref="AR299:AR301">
    <cfRule type="cellIs" dxfId="22026" priority="2909" stopIfTrue="1" operator="greaterThan">
      <formula>0</formula>
    </cfRule>
    <cfRule type="cellIs" dxfId="22025" priority="2910" stopIfTrue="1" operator="lessThan">
      <formula>0</formula>
    </cfRule>
  </conditionalFormatting>
  <conditionalFormatting sqref="AR299:AR301">
    <cfRule type="cellIs" dxfId="22024" priority="2907" stopIfTrue="1" operator="greaterThan">
      <formula>0</formula>
    </cfRule>
    <cfRule type="cellIs" dxfId="22023" priority="2908" stopIfTrue="1" operator="lessThan">
      <formula>0</formula>
    </cfRule>
  </conditionalFormatting>
  <conditionalFormatting sqref="AR299:AR301">
    <cfRule type="cellIs" dxfId="22022" priority="2905" stopIfTrue="1" operator="greaterThan">
      <formula>0</formula>
    </cfRule>
    <cfRule type="cellIs" dxfId="22021" priority="2906" stopIfTrue="1" operator="lessThan">
      <formula>0</formula>
    </cfRule>
  </conditionalFormatting>
  <conditionalFormatting sqref="AI300:AI301">
    <cfRule type="cellIs" dxfId="22020" priority="2903" stopIfTrue="1" operator="greaterThan">
      <formula>0</formula>
    </cfRule>
    <cfRule type="cellIs" dxfId="22019" priority="2904" stopIfTrue="1" operator="lessThan">
      <formula>0</formula>
    </cfRule>
  </conditionalFormatting>
  <conditionalFormatting sqref="AI300:AI301">
    <cfRule type="cellIs" dxfId="22018" priority="2901" stopIfTrue="1" operator="greaterThan">
      <formula>0</formula>
    </cfRule>
    <cfRule type="cellIs" dxfId="22017" priority="2902" stopIfTrue="1" operator="lessThan">
      <formula>0</formula>
    </cfRule>
  </conditionalFormatting>
  <conditionalFormatting sqref="AI300:AI301">
    <cfRule type="cellIs" dxfId="22016" priority="2899" stopIfTrue="1" operator="greaterThan">
      <formula>0</formula>
    </cfRule>
    <cfRule type="cellIs" dxfId="22015" priority="2900" stopIfTrue="1" operator="lessThan">
      <formula>0</formula>
    </cfRule>
  </conditionalFormatting>
  <conditionalFormatting sqref="AI300:AI301">
    <cfRule type="cellIs" dxfId="22014" priority="2897" stopIfTrue="1" operator="greaterThan">
      <formula>0</formula>
    </cfRule>
    <cfRule type="cellIs" dxfId="22013" priority="2898" stopIfTrue="1" operator="lessThan">
      <formula>0</formula>
    </cfRule>
  </conditionalFormatting>
  <conditionalFormatting sqref="AI300:AI301">
    <cfRule type="cellIs" dxfId="22012" priority="2895" stopIfTrue="1" operator="greaterThan">
      <formula>0</formula>
    </cfRule>
    <cfRule type="cellIs" dxfId="22011" priority="2896" stopIfTrue="1" operator="lessThan">
      <formula>0</formula>
    </cfRule>
  </conditionalFormatting>
  <conditionalFormatting sqref="AF300:AF301">
    <cfRule type="cellIs" dxfId="22010" priority="2893" stopIfTrue="1" operator="greaterThan">
      <formula>0</formula>
    </cfRule>
    <cfRule type="cellIs" dxfId="22009" priority="2894" stopIfTrue="1" operator="lessThan">
      <formula>0</formula>
    </cfRule>
  </conditionalFormatting>
  <conditionalFormatting sqref="AL300:AL301">
    <cfRule type="cellIs" dxfId="22008" priority="2891" stopIfTrue="1" operator="greaterThan">
      <formula>0</formula>
    </cfRule>
    <cfRule type="cellIs" dxfId="22007" priority="2892" stopIfTrue="1" operator="lessThan">
      <formula>0</formula>
    </cfRule>
  </conditionalFormatting>
  <conditionalFormatting sqref="AO300:AO301">
    <cfRule type="cellIs" dxfId="22006" priority="2889" stopIfTrue="1" operator="greaterThan">
      <formula>0</formula>
    </cfRule>
    <cfRule type="cellIs" dxfId="22005" priority="2890" stopIfTrue="1" operator="lessThan">
      <formula>0</formula>
    </cfRule>
  </conditionalFormatting>
  <conditionalFormatting sqref="V291">
    <cfRule type="cellIs" dxfId="22004" priority="2887" stopIfTrue="1" operator="lessThan">
      <formula>0</formula>
    </cfRule>
    <cfRule type="cellIs" dxfId="22003" priority="2888" stopIfTrue="1" operator="greaterThan">
      <formula>0</formula>
    </cfRule>
  </conditionalFormatting>
  <conditionalFormatting sqref="W291:X291 M291 Q291 I291 K291 O291 S291 U291">
    <cfRule type="cellIs" dxfId="22002" priority="2885" stopIfTrue="1" operator="greaterThan">
      <formula>0</formula>
    </cfRule>
    <cfRule type="cellIs" dxfId="22001" priority="2886" stopIfTrue="1" operator="lessThan">
      <formula>0</formula>
    </cfRule>
  </conditionalFormatting>
  <conditionalFormatting sqref="AO291">
    <cfRule type="cellIs" dxfId="22000" priority="2883" stopIfTrue="1" operator="greaterThan">
      <formula>0</formula>
    </cfRule>
    <cfRule type="cellIs" dxfId="21999" priority="2884" stopIfTrue="1" operator="lessThan">
      <formula>0</formula>
    </cfRule>
  </conditionalFormatting>
  <conditionalFormatting sqref="AR291">
    <cfRule type="cellIs" dxfId="21998" priority="2881" stopIfTrue="1" operator="greaterThan">
      <formula>0</formula>
    </cfRule>
    <cfRule type="cellIs" dxfId="21997" priority="2882" stopIfTrue="1" operator="lessThan">
      <formula>0</formula>
    </cfRule>
  </conditionalFormatting>
  <conditionalFormatting sqref="AU291">
    <cfRule type="cellIs" dxfId="21996" priority="2879" stopIfTrue="1" operator="greaterThan">
      <formula>0</formula>
    </cfRule>
    <cfRule type="cellIs" dxfId="21995" priority="2880" stopIfTrue="1" operator="lessThan">
      <formula>0</formula>
    </cfRule>
  </conditionalFormatting>
  <conditionalFormatting sqref="AL291">
    <cfRule type="cellIs" dxfId="21994" priority="2877" stopIfTrue="1" operator="greaterThan">
      <formula>0</formula>
    </cfRule>
    <cfRule type="cellIs" dxfId="21993" priority="2878" stopIfTrue="1" operator="lessThan">
      <formula>0</formula>
    </cfRule>
  </conditionalFormatting>
  <conditionalFormatting sqref="AI291">
    <cfRule type="cellIs" dxfId="21992" priority="2875" stopIfTrue="1" operator="greaterThan">
      <formula>0</formula>
    </cfRule>
    <cfRule type="cellIs" dxfId="21991" priority="2876" stopIfTrue="1" operator="lessThan">
      <formula>0</formula>
    </cfRule>
  </conditionalFormatting>
  <conditionalFormatting sqref="AF291">
    <cfRule type="cellIs" dxfId="21990" priority="2873" stopIfTrue="1" operator="greaterThan">
      <formula>0</formula>
    </cfRule>
    <cfRule type="cellIs" dxfId="21989" priority="2874" stopIfTrue="1" operator="lessThan">
      <formula>0</formula>
    </cfRule>
  </conditionalFormatting>
  <conditionalFormatting sqref="W301:X301">
    <cfRule type="cellIs" dxfId="21988" priority="2871" stopIfTrue="1" operator="greaterThan">
      <formula>0</formula>
    </cfRule>
    <cfRule type="cellIs" dxfId="21987" priority="2872" stopIfTrue="1" operator="lessThan">
      <formula>0</formula>
    </cfRule>
  </conditionalFormatting>
  <conditionalFormatting sqref="V301">
    <cfRule type="cellIs" dxfId="21986" priority="2869" stopIfTrue="1" operator="lessThan">
      <formula>0</formula>
    </cfRule>
    <cfRule type="cellIs" dxfId="21985" priority="2870" stopIfTrue="1" operator="greaterThan">
      <formula>0</formula>
    </cfRule>
  </conditionalFormatting>
  <conditionalFormatting sqref="AI305">
    <cfRule type="cellIs" dxfId="21984" priority="2867" stopIfTrue="1" operator="greaterThan">
      <formula>0</formula>
    </cfRule>
    <cfRule type="cellIs" dxfId="21983" priority="2868" stopIfTrue="1" operator="lessThan">
      <formula>0</formula>
    </cfRule>
  </conditionalFormatting>
  <conditionalFormatting sqref="AF305">
    <cfRule type="cellIs" dxfId="21982" priority="2865" stopIfTrue="1" operator="greaterThan">
      <formula>0</formula>
    </cfRule>
    <cfRule type="cellIs" dxfId="21981" priority="2866" stopIfTrue="1" operator="lessThan">
      <formula>0</formula>
    </cfRule>
  </conditionalFormatting>
  <conditionalFormatting sqref="AO305">
    <cfRule type="cellIs" dxfId="21980" priority="2863" stopIfTrue="1" operator="greaterThan">
      <formula>0</formula>
    </cfRule>
    <cfRule type="cellIs" dxfId="21979" priority="2864" stopIfTrue="1" operator="lessThan">
      <formula>0</formula>
    </cfRule>
  </conditionalFormatting>
  <conditionalFormatting sqref="AL305">
    <cfRule type="cellIs" dxfId="21978" priority="2861" stopIfTrue="1" operator="greaterThan">
      <formula>0</formula>
    </cfRule>
    <cfRule type="cellIs" dxfId="21977" priority="2862" stopIfTrue="1" operator="lessThan">
      <formula>0</formula>
    </cfRule>
  </conditionalFormatting>
  <conditionalFormatting sqref="AF311:AF314 AF318 AF325 AF335:AF336 AF333 AF339 AF341:AF343 AF348 AF327:AF329 AF320:AF321 AF345">
    <cfRule type="cellIs" dxfId="21976" priority="2859" stopIfTrue="1" operator="greaterThan">
      <formula>0</formula>
    </cfRule>
    <cfRule type="cellIs" dxfId="21975" priority="2860" stopIfTrue="1" operator="lessThan">
      <formula>0</formula>
    </cfRule>
  </conditionalFormatting>
  <conditionalFormatting sqref="AI311:AI314 AI320:AI321 AI325 AI333 AI335:AI336 AI339 AI341:AI342 AI348 AI327:AI328">
    <cfRule type="cellIs" dxfId="21974" priority="2857" stopIfTrue="1" operator="greaterThan">
      <formula>0</formula>
    </cfRule>
    <cfRule type="cellIs" dxfId="21973" priority="2858" stopIfTrue="1" operator="lessThan">
      <formula>0</formula>
    </cfRule>
  </conditionalFormatting>
  <conditionalFormatting sqref="AI311:AI314 AI320:AI321 AI325 AI333 AI335:AI336 AI339 AI341:AI342 AI348 AI327:AI328">
    <cfRule type="cellIs" dxfId="21972" priority="2855" stopIfTrue="1" operator="greaterThan">
      <formula>0</formula>
    </cfRule>
    <cfRule type="cellIs" dxfId="21971" priority="2856" stopIfTrue="1" operator="lessThan">
      <formula>0</formula>
    </cfRule>
  </conditionalFormatting>
  <conditionalFormatting sqref="AI311:AI314 AI320:AI321 AI325 AI333 AI335:AI336 AI339 AI341:AI342 AI348 AI327:AI328">
    <cfRule type="cellIs" dxfId="21970" priority="2853" stopIfTrue="1" operator="greaterThan">
      <formula>0</formula>
    </cfRule>
    <cfRule type="cellIs" dxfId="21969" priority="2854" stopIfTrue="1" operator="lessThan">
      <formula>0</formula>
    </cfRule>
  </conditionalFormatting>
  <conditionalFormatting sqref="AI311:AI314 AI320:AI321 AI325 AI333 AI335:AI336 AI339 AI341:AI342 AI348 AI327:AI328">
    <cfRule type="cellIs" dxfId="21968" priority="2851" stopIfTrue="1" operator="greaterThan">
      <formula>0</formula>
    </cfRule>
    <cfRule type="cellIs" dxfId="21967" priority="2852" stopIfTrue="1" operator="lessThan">
      <formula>0</formula>
    </cfRule>
  </conditionalFormatting>
  <conditionalFormatting sqref="AI311:AI314 AI320:AI321 AI325 AI333 AI335:AI336 AI339 AI341:AI342 AI348 AI327:AI328">
    <cfRule type="cellIs" dxfId="21966" priority="2849" stopIfTrue="1" operator="greaterThan">
      <formula>0</formula>
    </cfRule>
    <cfRule type="cellIs" dxfId="21965" priority="2850" stopIfTrue="1" operator="lessThan">
      <formula>0</formula>
    </cfRule>
  </conditionalFormatting>
  <conditionalFormatting sqref="AL311:AL314 AL318 AL325 AL333 AL335:AL336 AL339 AL341:AL343 AL348 AL327:AL328 AL320:AL321 AL345">
    <cfRule type="cellIs" dxfId="21964" priority="2847" stopIfTrue="1" operator="greaterThan">
      <formula>0</formula>
    </cfRule>
    <cfRule type="cellIs" dxfId="21963" priority="2848" stopIfTrue="1" operator="lessThan">
      <formula>0</formula>
    </cfRule>
  </conditionalFormatting>
  <conditionalFormatting sqref="AL311:AL314 AL318 AL325 AL333 AL335:AL336 AL339 AL341:AL343 AL348 AL327:AL328 AL320:AL321 AL345">
    <cfRule type="cellIs" dxfId="21962" priority="2845" stopIfTrue="1" operator="greaterThan">
      <formula>0</formula>
    </cfRule>
    <cfRule type="cellIs" dxfId="21961" priority="2846" stopIfTrue="1" operator="lessThan">
      <formula>0</formula>
    </cfRule>
  </conditionalFormatting>
  <conditionalFormatting sqref="AL311:AL314 AL318 AL325 AL333 AL335:AL336 AL339 AL341:AL343 AL348 AL327:AL328 AL320:AL321 AL345">
    <cfRule type="cellIs" dxfId="21960" priority="2843" stopIfTrue="1" operator="greaterThan">
      <formula>0</formula>
    </cfRule>
    <cfRule type="cellIs" dxfId="21959" priority="2844" stopIfTrue="1" operator="lessThan">
      <formula>0</formula>
    </cfRule>
  </conditionalFormatting>
  <conditionalFormatting sqref="AL311:AL314 AL318 AL325 AL333 AL335:AL336 AL339 AL341:AL343 AL348 AL327:AL328 AL320:AL321 AL345">
    <cfRule type="cellIs" dxfId="21958" priority="2841" stopIfTrue="1" operator="greaterThan">
      <formula>0</formula>
    </cfRule>
    <cfRule type="cellIs" dxfId="21957" priority="2842" stopIfTrue="1" operator="lessThan">
      <formula>0</formula>
    </cfRule>
  </conditionalFormatting>
  <conditionalFormatting sqref="AL311:AL314 AL318 AL325 AL333 AL335:AL336 AL339 AL341:AL343 AL348 AL327:AL328 AL320:AL321 AL345">
    <cfRule type="cellIs" dxfId="21956" priority="2839" stopIfTrue="1" operator="greaterThan">
      <formula>0</formula>
    </cfRule>
    <cfRule type="cellIs" dxfId="21955" priority="2840" stopIfTrue="1" operator="lessThan">
      <formula>0</formula>
    </cfRule>
  </conditionalFormatting>
  <conditionalFormatting sqref="AR306">
    <cfRule type="cellIs" dxfId="21954" priority="2837" stopIfTrue="1" operator="greaterThan">
      <formula>0</formula>
    </cfRule>
    <cfRule type="cellIs" dxfId="21953" priority="2838" stopIfTrue="1" operator="lessThan">
      <formula>0</formula>
    </cfRule>
  </conditionalFormatting>
  <conditionalFormatting sqref="AR306">
    <cfRule type="cellIs" dxfId="21952" priority="2835" stopIfTrue="1" operator="greaterThan">
      <formula>0</formula>
    </cfRule>
    <cfRule type="cellIs" dxfId="21951" priority="2836" stopIfTrue="1" operator="lessThan">
      <formula>0</formula>
    </cfRule>
  </conditionalFormatting>
  <conditionalFormatting sqref="AR306">
    <cfRule type="cellIs" dxfId="21950" priority="2833" stopIfTrue="1" operator="greaterThan">
      <formula>0</formula>
    </cfRule>
    <cfRule type="cellIs" dxfId="21949" priority="2834" stopIfTrue="1" operator="lessThan">
      <formula>0</formula>
    </cfRule>
  </conditionalFormatting>
  <conditionalFormatting sqref="AR306">
    <cfRule type="cellIs" dxfId="21948" priority="2831" stopIfTrue="1" operator="greaterThan">
      <formula>0</formula>
    </cfRule>
    <cfRule type="cellIs" dxfId="21947" priority="2832" stopIfTrue="1" operator="lessThan">
      <formula>0</formula>
    </cfRule>
  </conditionalFormatting>
  <conditionalFormatting sqref="AR306">
    <cfRule type="cellIs" dxfId="21946" priority="2829" stopIfTrue="1" operator="greaterThan">
      <formula>0</formula>
    </cfRule>
    <cfRule type="cellIs" dxfId="21945" priority="2830" stopIfTrue="1" operator="lessThan">
      <formula>0</formula>
    </cfRule>
  </conditionalFormatting>
  <conditionalFormatting sqref="AI306">
    <cfRule type="cellIs" dxfId="21944" priority="2827" stopIfTrue="1" operator="greaterThan">
      <formula>0</formula>
    </cfRule>
    <cfRule type="cellIs" dxfId="21943" priority="2828" stopIfTrue="1" operator="lessThan">
      <formula>0</formula>
    </cfRule>
  </conditionalFormatting>
  <conditionalFormatting sqref="AI306">
    <cfRule type="cellIs" dxfId="21942" priority="2825" stopIfTrue="1" operator="greaterThan">
      <formula>0</formula>
    </cfRule>
    <cfRule type="cellIs" dxfId="21941" priority="2826" stopIfTrue="1" operator="lessThan">
      <formula>0</formula>
    </cfRule>
  </conditionalFormatting>
  <conditionalFormatting sqref="AI306">
    <cfRule type="cellIs" dxfId="21940" priority="2823" stopIfTrue="1" operator="greaterThan">
      <formula>0</formula>
    </cfRule>
    <cfRule type="cellIs" dxfId="21939" priority="2824" stopIfTrue="1" operator="lessThan">
      <formula>0</formula>
    </cfRule>
  </conditionalFormatting>
  <conditionalFormatting sqref="AI306">
    <cfRule type="cellIs" dxfId="21938" priority="2821" stopIfTrue="1" operator="greaterThan">
      <formula>0</formula>
    </cfRule>
    <cfRule type="cellIs" dxfId="21937" priority="2822" stopIfTrue="1" operator="lessThan">
      <formula>0</formula>
    </cfRule>
  </conditionalFormatting>
  <conditionalFormatting sqref="AI306">
    <cfRule type="cellIs" dxfId="21936" priority="2819" stopIfTrue="1" operator="greaterThan">
      <formula>0</formula>
    </cfRule>
    <cfRule type="cellIs" dxfId="21935" priority="2820" stopIfTrue="1" operator="lessThan">
      <formula>0</formula>
    </cfRule>
  </conditionalFormatting>
  <conditionalFormatting sqref="AF306">
    <cfRule type="cellIs" dxfId="21934" priority="2817" stopIfTrue="1" operator="greaterThan">
      <formula>0</formula>
    </cfRule>
    <cfRule type="cellIs" dxfId="21933" priority="2818" stopIfTrue="1" operator="lessThan">
      <formula>0</formula>
    </cfRule>
  </conditionalFormatting>
  <conditionalFormatting sqref="AL306">
    <cfRule type="cellIs" dxfId="21932" priority="2815" stopIfTrue="1" operator="greaterThan">
      <formula>0</formula>
    </cfRule>
    <cfRule type="cellIs" dxfId="21931" priority="2816" stopIfTrue="1" operator="lessThan">
      <formula>0</formula>
    </cfRule>
  </conditionalFormatting>
  <conditionalFormatting sqref="AO306">
    <cfRule type="cellIs" dxfId="21930" priority="2813" stopIfTrue="1" operator="greaterThan">
      <formula>0</formula>
    </cfRule>
    <cfRule type="cellIs" dxfId="21929" priority="2814" stopIfTrue="1" operator="lessThan">
      <formula>0</formula>
    </cfRule>
  </conditionalFormatting>
  <conditionalFormatting sqref="W306:X306">
    <cfRule type="cellIs" dxfId="21928" priority="2811" stopIfTrue="1" operator="greaterThan">
      <formula>0</formula>
    </cfRule>
    <cfRule type="cellIs" dxfId="21927" priority="2812" stopIfTrue="1" operator="lessThan">
      <formula>0</formula>
    </cfRule>
  </conditionalFormatting>
  <conditionalFormatting sqref="V306">
    <cfRule type="cellIs" dxfId="21926" priority="2809" stopIfTrue="1" operator="lessThan">
      <formula>0</formula>
    </cfRule>
    <cfRule type="cellIs" dxfId="21925" priority="2810" stopIfTrue="1" operator="greaterThan">
      <formula>0</formula>
    </cfRule>
  </conditionalFormatting>
  <conditionalFormatting sqref="AI310">
    <cfRule type="cellIs" dxfId="21924" priority="2783" stopIfTrue="1" operator="greaterThan">
      <formula>0</formula>
    </cfRule>
    <cfRule type="cellIs" dxfId="21923" priority="2784" stopIfTrue="1" operator="lessThan">
      <formula>0</formula>
    </cfRule>
  </conditionalFormatting>
  <conditionalFormatting sqref="AF310">
    <cfRule type="cellIs" dxfId="21922" priority="2781" stopIfTrue="1" operator="greaterThan">
      <formula>0</formula>
    </cfRule>
    <cfRule type="cellIs" dxfId="21921" priority="2782" stopIfTrue="1" operator="lessThan">
      <formula>0</formula>
    </cfRule>
  </conditionalFormatting>
  <conditionalFormatting sqref="AF310">
    <cfRule type="cellIs" dxfId="21920" priority="2779" stopIfTrue="1" operator="greaterThan">
      <formula>0</formula>
    </cfRule>
    <cfRule type="cellIs" dxfId="21919" priority="2780" stopIfTrue="1" operator="lessThan">
      <formula>0</formula>
    </cfRule>
  </conditionalFormatting>
  <conditionalFormatting sqref="AF310">
    <cfRule type="cellIs" dxfId="21918" priority="2777" stopIfTrue="1" operator="greaterThan">
      <formula>0</formula>
    </cfRule>
    <cfRule type="cellIs" dxfId="21917" priority="2778" stopIfTrue="1" operator="lessThan">
      <formula>0</formula>
    </cfRule>
  </conditionalFormatting>
  <conditionalFormatting sqref="AF310">
    <cfRule type="cellIs" dxfId="21916" priority="2775" stopIfTrue="1" operator="greaterThan">
      <formula>0</formula>
    </cfRule>
    <cfRule type="cellIs" dxfId="21915" priority="2776" stopIfTrue="1" operator="lessThan">
      <formula>0</formula>
    </cfRule>
  </conditionalFormatting>
  <conditionalFormatting sqref="AF310">
    <cfRule type="cellIs" dxfId="21914" priority="2773" stopIfTrue="1" operator="greaterThan">
      <formula>0</formula>
    </cfRule>
    <cfRule type="cellIs" dxfId="21913" priority="2774" stopIfTrue="1" operator="lessThan">
      <formula>0</formula>
    </cfRule>
  </conditionalFormatting>
  <conditionalFormatting sqref="AL310">
    <cfRule type="cellIs" dxfId="21912" priority="2771" stopIfTrue="1" operator="greaterThan">
      <formula>0</formula>
    </cfRule>
    <cfRule type="cellIs" dxfId="21911" priority="2772" stopIfTrue="1" operator="lessThan">
      <formula>0</formula>
    </cfRule>
  </conditionalFormatting>
  <conditionalFormatting sqref="AO310">
    <cfRule type="cellIs" dxfId="21910" priority="2769" stopIfTrue="1" operator="greaterThan">
      <formula>0</formula>
    </cfRule>
    <cfRule type="cellIs" dxfId="21909" priority="2770" stopIfTrue="1" operator="lessThan">
      <formula>0</formula>
    </cfRule>
  </conditionalFormatting>
  <conditionalFormatting sqref="AI315">
    <cfRule type="cellIs" dxfId="21908" priority="2767" stopIfTrue="1" operator="greaterThan">
      <formula>0</formula>
    </cfRule>
    <cfRule type="cellIs" dxfId="21907" priority="2768" stopIfTrue="1" operator="lessThan">
      <formula>0</formula>
    </cfRule>
  </conditionalFormatting>
  <conditionalFormatting sqref="AI315">
    <cfRule type="cellIs" dxfId="21906" priority="2765" stopIfTrue="1" operator="greaterThan">
      <formula>0</formula>
    </cfRule>
    <cfRule type="cellIs" dxfId="21905" priority="2766" stopIfTrue="1" operator="lessThan">
      <formula>0</formula>
    </cfRule>
  </conditionalFormatting>
  <conditionalFormatting sqref="AI315">
    <cfRule type="cellIs" dxfId="21904" priority="2763" stopIfTrue="1" operator="greaterThan">
      <formula>0</formula>
    </cfRule>
    <cfRule type="cellIs" dxfId="21903" priority="2764" stopIfTrue="1" operator="lessThan">
      <formula>0</formula>
    </cfRule>
  </conditionalFormatting>
  <conditionalFormatting sqref="AI315">
    <cfRule type="cellIs" dxfId="21902" priority="2761" stopIfTrue="1" operator="greaterThan">
      <formula>0</formula>
    </cfRule>
    <cfRule type="cellIs" dxfId="21901" priority="2762" stopIfTrue="1" operator="lessThan">
      <formula>0</formula>
    </cfRule>
  </conditionalFormatting>
  <conditionalFormatting sqref="AI315">
    <cfRule type="cellIs" dxfId="21900" priority="2759" stopIfTrue="1" operator="greaterThan">
      <formula>0</formula>
    </cfRule>
    <cfRule type="cellIs" dxfId="21899" priority="2760" stopIfTrue="1" operator="lessThan">
      <formula>0</formula>
    </cfRule>
  </conditionalFormatting>
  <conditionalFormatting sqref="AF315">
    <cfRule type="cellIs" dxfId="21898" priority="2757" stopIfTrue="1" operator="greaterThan">
      <formula>0</formula>
    </cfRule>
    <cfRule type="cellIs" dxfId="21897" priority="2758" stopIfTrue="1" operator="lessThan">
      <formula>0</formula>
    </cfRule>
  </conditionalFormatting>
  <conditionalFormatting sqref="AL315">
    <cfRule type="cellIs" dxfId="21896" priority="2755" stopIfTrue="1" operator="greaterThan">
      <formula>0</formula>
    </cfRule>
    <cfRule type="cellIs" dxfId="21895" priority="2756" stopIfTrue="1" operator="lessThan">
      <formula>0</formula>
    </cfRule>
  </conditionalFormatting>
  <conditionalFormatting sqref="AO315">
    <cfRule type="cellIs" dxfId="21894" priority="2753" stopIfTrue="1" operator="greaterThan">
      <formula>0</formula>
    </cfRule>
    <cfRule type="cellIs" dxfId="21893" priority="2754" stopIfTrue="1" operator="lessThan">
      <formula>0</formula>
    </cfRule>
  </conditionalFormatting>
  <conditionalFormatting sqref="AO315">
    <cfRule type="cellIs" dxfId="21892" priority="2751" stopIfTrue="1" operator="greaterThan">
      <formula>0</formula>
    </cfRule>
    <cfRule type="cellIs" dxfId="21891" priority="2752" stopIfTrue="1" operator="lessThan">
      <formula>0</formula>
    </cfRule>
  </conditionalFormatting>
  <conditionalFormatting sqref="AO315">
    <cfRule type="cellIs" dxfId="21890" priority="2749" stopIfTrue="1" operator="greaterThan">
      <formula>0</formula>
    </cfRule>
    <cfRule type="cellIs" dxfId="21889" priority="2750" stopIfTrue="1" operator="lessThan">
      <formula>0</formula>
    </cfRule>
  </conditionalFormatting>
  <conditionalFormatting sqref="AO315">
    <cfRule type="cellIs" dxfId="21888" priority="2747" stopIfTrue="1" operator="greaterThan">
      <formula>0</formula>
    </cfRule>
    <cfRule type="cellIs" dxfId="21887" priority="2748" stopIfTrue="1" operator="lessThan">
      <formula>0</formula>
    </cfRule>
  </conditionalFormatting>
  <conditionalFormatting sqref="AO315">
    <cfRule type="cellIs" dxfId="21886" priority="2745" stopIfTrue="1" operator="greaterThan">
      <formula>0</formula>
    </cfRule>
    <cfRule type="cellIs" dxfId="21885" priority="2746" stopIfTrue="1" operator="lessThan">
      <formula>0</formula>
    </cfRule>
  </conditionalFormatting>
  <conditionalFormatting sqref="AF316">
    <cfRule type="cellIs" dxfId="21884" priority="2743" stopIfTrue="1" operator="greaterThan">
      <formula>0</formula>
    </cfRule>
    <cfRule type="cellIs" dxfId="21883" priority="2744" stopIfTrue="1" operator="lessThan">
      <formula>0</formula>
    </cfRule>
  </conditionalFormatting>
  <conditionalFormatting sqref="AF316">
    <cfRule type="cellIs" dxfId="21882" priority="2741" stopIfTrue="1" operator="greaterThan">
      <formula>0</formula>
    </cfRule>
    <cfRule type="cellIs" dxfId="21881" priority="2742" stopIfTrue="1" operator="lessThan">
      <formula>0</formula>
    </cfRule>
  </conditionalFormatting>
  <conditionalFormatting sqref="AF316">
    <cfRule type="cellIs" dxfId="21880" priority="2739" stopIfTrue="1" operator="greaterThan">
      <formula>0</formula>
    </cfRule>
    <cfRule type="cellIs" dxfId="21879" priority="2740" stopIfTrue="1" operator="lessThan">
      <formula>0</formula>
    </cfRule>
  </conditionalFormatting>
  <conditionalFormatting sqref="AF316">
    <cfRule type="cellIs" dxfId="21878" priority="2737" stopIfTrue="1" operator="greaterThan">
      <formula>0</formula>
    </cfRule>
    <cfRule type="cellIs" dxfId="21877" priority="2738" stopIfTrue="1" operator="lessThan">
      <formula>0</formula>
    </cfRule>
  </conditionalFormatting>
  <conditionalFormatting sqref="AF316">
    <cfRule type="cellIs" dxfId="21876" priority="2735" stopIfTrue="1" operator="greaterThan">
      <formula>0</formula>
    </cfRule>
    <cfRule type="cellIs" dxfId="21875" priority="2736" stopIfTrue="1" operator="lessThan">
      <formula>0</formula>
    </cfRule>
  </conditionalFormatting>
  <conditionalFormatting sqref="AI316">
    <cfRule type="cellIs" dxfId="21874" priority="2733" stopIfTrue="1" operator="greaterThan">
      <formula>0</formula>
    </cfRule>
    <cfRule type="cellIs" dxfId="21873" priority="2734" stopIfTrue="1" operator="lessThan">
      <formula>0</formula>
    </cfRule>
  </conditionalFormatting>
  <conditionalFormatting sqref="AL316">
    <cfRule type="cellIs" dxfId="21872" priority="2731" stopIfTrue="1" operator="greaterThan">
      <formula>0</formula>
    </cfRule>
    <cfRule type="cellIs" dxfId="21871" priority="2732" stopIfTrue="1" operator="lessThan">
      <formula>0</formula>
    </cfRule>
  </conditionalFormatting>
  <conditionalFormatting sqref="AO316">
    <cfRule type="cellIs" dxfId="21870" priority="2729" stopIfTrue="1" operator="greaterThan">
      <formula>0</formula>
    </cfRule>
    <cfRule type="cellIs" dxfId="21869" priority="2730" stopIfTrue="1" operator="lessThan">
      <formula>0</formula>
    </cfRule>
  </conditionalFormatting>
  <conditionalFormatting sqref="AO316">
    <cfRule type="cellIs" dxfId="21868" priority="2727" stopIfTrue="1" operator="greaterThan">
      <formula>0</formula>
    </cfRule>
    <cfRule type="cellIs" dxfId="21867" priority="2728" stopIfTrue="1" operator="lessThan">
      <formula>0</formula>
    </cfRule>
  </conditionalFormatting>
  <conditionalFormatting sqref="AO316">
    <cfRule type="cellIs" dxfId="21866" priority="2725" stopIfTrue="1" operator="greaterThan">
      <formula>0</formula>
    </cfRule>
    <cfRule type="cellIs" dxfId="21865" priority="2726" stopIfTrue="1" operator="lessThan">
      <formula>0</formula>
    </cfRule>
  </conditionalFormatting>
  <conditionalFormatting sqref="AO316">
    <cfRule type="cellIs" dxfId="21864" priority="2723" stopIfTrue="1" operator="greaterThan">
      <formula>0</formula>
    </cfRule>
    <cfRule type="cellIs" dxfId="21863" priority="2724" stopIfTrue="1" operator="lessThan">
      <formula>0</formula>
    </cfRule>
  </conditionalFormatting>
  <conditionalFormatting sqref="AO316">
    <cfRule type="cellIs" dxfId="21862" priority="2721" stopIfTrue="1" operator="greaterThan">
      <formula>0</formula>
    </cfRule>
    <cfRule type="cellIs" dxfId="21861" priority="2722" stopIfTrue="1" operator="lessThan">
      <formula>0</formula>
    </cfRule>
  </conditionalFormatting>
  <conditionalFormatting sqref="W295:X295">
    <cfRule type="cellIs" dxfId="21860" priority="2719" stopIfTrue="1" operator="greaterThan">
      <formula>0</formula>
    </cfRule>
    <cfRule type="cellIs" dxfId="21859" priority="2720" stopIfTrue="1" operator="lessThan">
      <formula>0</formula>
    </cfRule>
  </conditionalFormatting>
  <conditionalFormatting sqref="V295">
    <cfRule type="cellIs" dxfId="21858" priority="2717" stopIfTrue="1" operator="lessThan">
      <formula>0</formula>
    </cfRule>
    <cfRule type="cellIs" dxfId="21857" priority="2718" stopIfTrue="1" operator="greaterThan">
      <formula>0</formula>
    </cfRule>
  </conditionalFormatting>
  <conditionalFormatting sqref="AL144">
    <cfRule type="cellIs" dxfId="21856" priority="2715" stopIfTrue="1" operator="greaterThan">
      <formula>0</formula>
    </cfRule>
    <cfRule type="cellIs" dxfId="21855" priority="2716" stopIfTrue="1" operator="lessThan">
      <formula>0</formula>
    </cfRule>
  </conditionalFormatting>
  <conditionalFormatting sqref="AF144">
    <cfRule type="cellIs" dxfId="21854" priority="2713" stopIfTrue="1" operator="greaterThan">
      <formula>0</formula>
    </cfRule>
    <cfRule type="cellIs" dxfId="21853" priority="2714" stopIfTrue="1" operator="lessThan">
      <formula>0</formula>
    </cfRule>
  </conditionalFormatting>
  <conditionalFormatting sqref="AI144">
    <cfRule type="cellIs" dxfId="21852" priority="2711" stopIfTrue="1" operator="greaterThan">
      <formula>0</formula>
    </cfRule>
    <cfRule type="cellIs" dxfId="21851" priority="2712" stopIfTrue="1" operator="lessThan">
      <formula>0</formula>
    </cfRule>
  </conditionalFormatting>
  <conditionalFormatting sqref="AO322">
    <cfRule type="cellIs" dxfId="21850" priority="2709" stopIfTrue="1" operator="greaterThan">
      <formula>0</formula>
    </cfRule>
    <cfRule type="cellIs" dxfId="21849" priority="2710" stopIfTrue="1" operator="lessThan">
      <formula>0</formula>
    </cfRule>
  </conditionalFormatting>
  <conditionalFormatting sqref="AL322">
    <cfRule type="cellIs" dxfId="21848" priority="2707" stopIfTrue="1" operator="greaterThan">
      <formula>0</formula>
    </cfRule>
    <cfRule type="cellIs" dxfId="21847" priority="2708" stopIfTrue="1" operator="lessThan">
      <formula>0</formula>
    </cfRule>
  </conditionalFormatting>
  <conditionalFormatting sqref="AI322">
    <cfRule type="cellIs" dxfId="21846" priority="2705" stopIfTrue="1" operator="greaterThan">
      <formula>0</formula>
    </cfRule>
    <cfRule type="cellIs" dxfId="21845" priority="2706" stopIfTrue="1" operator="lessThan">
      <formula>0</formula>
    </cfRule>
  </conditionalFormatting>
  <conditionalFormatting sqref="AF322">
    <cfRule type="cellIs" dxfId="21844" priority="2703" stopIfTrue="1" operator="greaterThan">
      <formula>0</formula>
    </cfRule>
    <cfRule type="cellIs" dxfId="21843" priority="2704" stopIfTrue="1" operator="lessThan">
      <formula>0</formula>
    </cfRule>
  </conditionalFormatting>
  <conditionalFormatting sqref="AI323">
    <cfRule type="cellIs" dxfId="21842" priority="2701" stopIfTrue="1" operator="greaterThan">
      <formula>0</formula>
    </cfRule>
    <cfRule type="cellIs" dxfId="21841" priority="2702" stopIfTrue="1" operator="lessThan">
      <formula>0</formula>
    </cfRule>
  </conditionalFormatting>
  <conditionalFormatting sqref="AF323">
    <cfRule type="cellIs" dxfId="21840" priority="2699" stopIfTrue="1" operator="greaterThan">
      <formula>0</formula>
    </cfRule>
    <cfRule type="cellIs" dxfId="21839" priority="2700" stopIfTrue="1" operator="lessThan">
      <formula>0</formula>
    </cfRule>
  </conditionalFormatting>
  <conditionalFormatting sqref="AF323">
    <cfRule type="cellIs" dxfId="21838" priority="2697" stopIfTrue="1" operator="greaterThan">
      <formula>0</formula>
    </cfRule>
    <cfRule type="cellIs" dxfId="21837" priority="2698" stopIfTrue="1" operator="lessThan">
      <formula>0</formula>
    </cfRule>
  </conditionalFormatting>
  <conditionalFormatting sqref="AF323">
    <cfRule type="cellIs" dxfId="21836" priority="2695" stopIfTrue="1" operator="greaterThan">
      <formula>0</formula>
    </cfRule>
    <cfRule type="cellIs" dxfId="21835" priority="2696" stopIfTrue="1" operator="lessThan">
      <formula>0</formula>
    </cfRule>
  </conditionalFormatting>
  <conditionalFormatting sqref="AF323">
    <cfRule type="cellIs" dxfId="21834" priority="2693" stopIfTrue="1" operator="greaterThan">
      <formula>0</formula>
    </cfRule>
    <cfRule type="cellIs" dxfId="21833" priority="2694" stopIfTrue="1" operator="lessThan">
      <formula>0</formula>
    </cfRule>
  </conditionalFormatting>
  <conditionalFormatting sqref="AF323">
    <cfRule type="cellIs" dxfId="21832" priority="2691" stopIfTrue="1" operator="greaterThan">
      <formula>0</formula>
    </cfRule>
    <cfRule type="cellIs" dxfId="21831" priority="2692" stopIfTrue="1" operator="lessThan">
      <formula>0</formula>
    </cfRule>
  </conditionalFormatting>
  <conditionalFormatting sqref="AO323:AO324">
    <cfRule type="cellIs" dxfId="21830" priority="2689" stopIfTrue="1" operator="greaterThan">
      <formula>0</formula>
    </cfRule>
    <cfRule type="cellIs" dxfId="21829" priority="2690" stopIfTrue="1" operator="lessThan">
      <formula>0</formula>
    </cfRule>
  </conditionalFormatting>
  <conditionalFormatting sqref="AL323">
    <cfRule type="cellIs" dxfId="21828" priority="2687" stopIfTrue="1" operator="greaterThan">
      <formula>0</formula>
    </cfRule>
    <cfRule type="cellIs" dxfId="21827" priority="2688" stopIfTrue="1" operator="lessThan">
      <formula>0</formula>
    </cfRule>
  </conditionalFormatting>
  <conditionalFormatting sqref="AI318">
    <cfRule type="cellIs" dxfId="21826" priority="2685" stopIfTrue="1" operator="greaterThan">
      <formula>0</formula>
    </cfRule>
    <cfRule type="cellIs" dxfId="21825" priority="2686" stopIfTrue="1" operator="lessThan">
      <formula>0</formula>
    </cfRule>
  </conditionalFormatting>
  <conditionalFormatting sqref="W324:X324">
    <cfRule type="cellIs" dxfId="21824" priority="2683" stopIfTrue="1" operator="greaterThan">
      <formula>0</formula>
    </cfRule>
    <cfRule type="cellIs" dxfId="21823" priority="2684" stopIfTrue="1" operator="lessThan">
      <formula>0</formula>
    </cfRule>
  </conditionalFormatting>
  <conditionalFormatting sqref="V324">
    <cfRule type="cellIs" dxfId="21822" priority="2681" stopIfTrue="1" operator="lessThan">
      <formula>0</formula>
    </cfRule>
    <cfRule type="cellIs" dxfId="21821" priority="2682" stopIfTrue="1" operator="greaterThan">
      <formula>0</formula>
    </cfRule>
  </conditionalFormatting>
  <conditionalFormatting sqref="AI324">
    <cfRule type="cellIs" dxfId="21820" priority="2679" stopIfTrue="1" operator="greaterThan">
      <formula>0</formula>
    </cfRule>
    <cfRule type="cellIs" dxfId="21819" priority="2680" stopIfTrue="1" operator="lessThan">
      <formula>0</formula>
    </cfRule>
  </conditionalFormatting>
  <conditionalFormatting sqref="AF324">
    <cfRule type="cellIs" dxfId="21818" priority="2677" stopIfTrue="1" operator="greaterThan">
      <formula>0</formula>
    </cfRule>
    <cfRule type="cellIs" dxfId="21817" priority="2678" stopIfTrue="1" operator="lessThan">
      <formula>0</formula>
    </cfRule>
  </conditionalFormatting>
  <conditionalFormatting sqref="AL324">
    <cfRule type="cellIs" dxfId="21816" priority="2675" stopIfTrue="1" operator="greaterThan">
      <formula>0</formula>
    </cfRule>
    <cfRule type="cellIs" dxfId="21815" priority="2676" stopIfTrue="1" operator="lessThan">
      <formula>0</formula>
    </cfRule>
  </conditionalFormatting>
  <conditionalFormatting sqref="W333:X333">
    <cfRule type="cellIs" dxfId="21814" priority="2673" stopIfTrue="1" operator="greaterThan">
      <formula>0</formula>
    </cfRule>
    <cfRule type="cellIs" dxfId="21813" priority="2674" stopIfTrue="1" operator="lessThan">
      <formula>0</formula>
    </cfRule>
  </conditionalFormatting>
  <conditionalFormatting sqref="V333">
    <cfRule type="cellIs" dxfId="21812" priority="2671" stopIfTrue="1" operator="lessThan">
      <formula>0</formula>
    </cfRule>
    <cfRule type="cellIs" dxfId="21811" priority="2672" stopIfTrue="1" operator="greaterThan">
      <formula>0</formula>
    </cfRule>
  </conditionalFormatting>
  <conditionalFormatting sqref="AI329">
    <cfRule type="cellIs" dxfId="21810" priority="2669" stopIfTrue="1" operator="greaterThan">
      <formula>0</formula>
    </cfRule>
    <cfRule type="cellIs" dxfId="21809" priority="2670" stopIfTrue="1" operator="lessThan">
      <formula>0</formula>
    </cfRule>
  </conditionalFormatting>
  <conditionalFormatting sqref="AL329">
    <cfRule type="cellIs" dxfId="21808" priority="2667" stopIfTrue="1" operator="greaterThan">
      <formula>0</formula>
    </cfRule>
    <cfRule type="cellIs" dxfId="21807" priority="2668" stopIfTrue="1" operator="lessThan">
      <formula>0</formula>
    </cfRule>
  </conditionalFormatting>
  <conditionalFormatting sqref="AI334">
    <cfRule type="cellIs" dxfId="21806" priority="2665" stopIfTrue="1" operator="greaterThan">
      <formula>0</formula>
    </cfRule>
    <cfRule type="cellIs" dxfId="21805" priority="2666" stopIfTrue="1" operator="lessThan">
      <formula>0</formula>
    </cfRule>
  </conditionalFormatting>
  <conditionalFormatting sqref="AF334">
    <cfRule type="cellIs" dxfId="21804" priority="2663" stopIfTrue="1" operator="greaterThan">
      <formula>0</formula>
    </cfRule>
    <cfRule type="cellIs" dxfId="21803" priority="2664" stopIfTrue="1" operator="lessThan">
      <formula>0</formula>
    </cfRule>
  </conditionalFormatting>
  <conditionalFormatting sqref="AL334">
    <cfRule type="cellIs" dxfId="21802" priority="2661" stopIfTrue="1" operator="greaterThan">
      <formula>0</formula>
    </cfRule>
    <cfRule type="cellIs" dxfId="21801" priority="2662" stopIfTrue="1" operator="lessThan">
      <formula>0</formula>
    </cfRule>
  </conditionalFormatting>
  <conditionalFormatting sqref="AO334">
    <cfRule type="cellIs" dxfId="21800" priority="2659" stopIfTrue="1" operator="greaterThan">
      <formula>0</formula>
    </cfRule>
    <cfRule type="cellIs" dxfId="21799" priority="2660" stopIfTrue="1" operator="lessThan">
      <formula>0</formula>
    </cfRule>
  </conditionalFormatting>
  <conditionalFormatting sqref="AR334">
    <cfRule type="cellIs" dxfId="21798" priority="2657" stopIfTrue="1" operator="greaterThan">
      <formula>0</formula>
    </cfRule>
    <cfRule type="cellIs" dxfId="21797" priority="2658" stopIfTrue="1" operator="lessThan">
      <formula>0</formula>
    </cfRule>
  </conditionalFormatting>
  <conditionalFormatting sqref="AU334">
    <cfRule type="cellIs" dxfId="21796" priority="2655" stopIfTrue="1" operator="greaterThan">
      <formula>0</formula>
    </cfRule>
    <cfRule type="cellIs" dxfId="21795" priority="2656" stopIfTrue="1" operator="lessThan">
      <formula>0</formula>
    </cfRule>
  </conditionalFormatting>
  <conditionalFormatting sqref="AF330">
    <cfRule type="cellIs" dxfId="21794" priority="2653" stopIfTrue="1" operator="greaterThan">
      <formula>0</formula>
    </cfRule>
    <cfRule type="cellIs" dxfId="21793" priority="2654" stopIfTrue="1" operator="lessThan">
      <formula>0</formula>
    </cfRule>
  </conditionalFormatting>
  <conditionalFormatting sqref="AI330">
    <cfRule type="cellIs" dxfId="21792" priority="2651" stopIfTrue="1" operator="greaterThan">
      <formula>0</formula>
    </cfRule>
    <cfRule type="cellIs" dxfId="21791" priority="2652" stopIfTrue="1" operator="lessThan">
      <formula>0</formula>
    </cfRule>
  </conditionalFormatting>
  <conditionalFormatting sqref="AI330">
    <cfRule type="cellIs" dxfId="21790" priority="2649" stopIfTrue="1" operator="greaterThan">
      <formula>0</formula>
    </cfRule>
    <cfRule type="cellIs" dxfId="21789" priority="2650" stopIfTrue="1" operator="lessThan">
      <formula>0</formula>
    </cfRule>
  </conditionalFormatting>
  <conditionalFormatting sqref="AI330">
    <cfRule type="cellIs" dxfId="21788" priority="2647" stopIfTrue="1" operator="greaterThan">
      <formula>0</formula>
    </cfRule>
    <cfRule type="cellIs" dxfId="21787" priority="2648" stopIfTrue="1" operator="lessThan">
      <formula>0</formula>
    </cfRule>
  </conditionalFormatting>
  <conditionalFormatting sqref="AI330">
    <cfRule type="cellIs" dxfId="21786" priority="2645" stopIfTrue="1" operator="greaterThan">
      <formula>0</formula>
    </cfRule>
    <cfRule type="cellIs" dxfId="21785" priority="2646" stopIfTrue="1" operator="lessThan">
      <formula>0</formula>
    </cfRule>
  </conditionalFormatting>
  <conditionalFormatting sqref="AI330">
    <cfRule type="cellIs" dxfId="21784" priority="2643" stopIfTrue="1" operator="greaterThan">
      <formula>0</formula>
    </cfRule>
    <cfRule type="cellIs" dxfId="21783" priority="2644" stopIfTrue="1" operator="lessThan">
      <formula>0</formula>
    </cfRule>
  </conditionalFormatting>
  <conditionalFormatting sqref="AL330">
    <cfRule type="cellIs" dxfId="21782" priority="2641" stopIfTrue="1" operator="greaterThan">
      <formula>0</formula>
    </cfRule>
    <cfRule type="cellIs" dxfId="21781" priority="2642" stopIfTrue="1" operator="lessThan">
      <formula>0</formula>
    </cfRule>
  </conditionalFormatting>
  <conditionalFormatting sqref="AL330">
    <cfRule type="cellIs" dxfId="21780" priority="2639" stopIfTrue="1" operator="greaterThan">
      <formula>0</formula>
    </cfRule>
    <cfRule type="cellIs" dxfId="21779" priority="2640" stopIfTrue="1" operator="lessThan">
      <formula>0</formula>
    </cfRule>
  </conditionalFormatting>
  <conditionalFormatting sqref="AL330">
    <cfRule type="cellIs" dxfId="21778" priority="2637" stopIfTrue="1" operator="greaterThan">
      <formula>0</formula>
    </cfRule>
    <cfRule type="cellIs" dxfId="21777" priority="2638" stopIfTrue="1" operator="lessThan">
      <formula>0</formula>
    </cfRule>
  </conditionalFormatting>
  <conditionalFormatting sqref="AL330">
    <cfRule type="cellIs" dxfId="21776" priority="2635" stopIfTrue="1" operator="greaterThan">
      <formula>0</formula>
    </cfRule>
    <cfRule type="cellIs" dxfId="21775" priority="2636" stopIfTrue="1" operator="lessThan">
      <formula>0</formula>
    </cfRule>
  </conditionalFormatting>
  <conditionalFormatting sqref="AL330">
    <cfRule type="cellIs" dxfId="21774" priority="2633" stopIfTrue="1" operator="greaterThan">
      <formula>0</formula>
    </cfRule>
    <cfRule type="cellIs" dxfId="21773" priority="2634" stopIfTrue="1" operator="lessThan">
      <formula>0</formula>
    </cfRule>
  </conditionalFormatting>
  <conditionalFormatting sqref="AO330">
    <cfRule type="cellIs" dxfId="21772" priority="2631" stopIfTrue="1" operator="greaterThan">
      <formula>0</formula>
    </cfRule>
    <cfRule type="cellIs" dxfId="21771" priority="2632" stopIfTrue="1" operator="lessThan">
      <formula>0</formula>
    </cfRule>
  </conditionalFormatting>
  <conditionalFormatting sqref="BF317">
    <cfRule type="cellIs" dxfId="21770" priority="2629" stopIfTrue="1" operator="greaterThan">
      <formula>0</formula>
    </cfRule>
    <cfRule type="cellIs" dxfId="21769" priority="2630" stopIfTrue="1" operator="lessThan">
      <formula>0</formula>
    </cfRule>
  </conditionalFormatting>
  <conditionalFormatting sqref="BF317">
    <cfRule type="cellIs" dxfId="21768" priority="2627" stopIfTrue="1" operator="greaterThan">
      <formula>0</formula>
    </cfRule>
    <cfRule type="cellIs" dxfId="21767" priority="2628" stopIfTrue="1" operator="lessThan">
      <formula>0</formula>
    </cfRule>
  </conditionalFormatting>
  <conditionalFormatting sqref="AI317">
    <cfRule type="cellIs" dxfId="21766" priority="2621" stopIfTrue="1" operator="greaterThan">
      <formula>0</formula>
    </cfRule>
    <cfRule type="cellIs" dxfId="21765" priority="2622" stopIfTrue="1" operator="lessThan">
      <formula>0</formula>
    </cfRule>
  </conditionalFormatting>
  <conditionalFormatting sqref="AF317">
    <cfRule type="cellIs" dxfId="21764" priority="2619" stopIfTrue="1" operator="greaterThan">
      <formula>0</formula>
    </cfRule>
    <cfRule type="cellIs" dxfId="21763" priority="2620" stopIfTrue="1" operator="lessThan">
      <formula>0</formula>
    </cfRule>
  </conditionalFormatting>
  <conditionalFormatting sqref="AL317">
    <cfRule type="cellIs" dxfId="21762" priority="2617" stopIfTrue="1" operator="greaterThan">
      <formula>0</formula>
    </cfRule>
    <cfRule type="cellIs" dxfId="21761" priority="2618" stopIfTrue="1" operator="lessThan">
      <formula>0</formula>
    </cfRule>
  </conditionalFormatting>
  <conditionalFormatting sqref="AO317">
    <cfRule type="cellIs" dxfId="21760" priority="2615" stopIfTrue="1" operator="greaterThan">
      <formula>0</formula>
    </cfRule>
    <cfRule type="cellIs" dxfId="21759" priority="2616" stopIfTrue="1" operator="lessThan">
      <formula>0</formula>
    </cfRule>
  </conditionalFormatting>
  <conditionalFormatting sqref="AI177">
    <cfRule type="cellIs" dxfId="21758" priority="2613" stopIfTrue="1" operator="greaterThan">
      <formula>0</formula>
    </cfRule>
    <cfRule type="cellIs" dxfId="21757" priority="2614" stopIfTrue="1" operator="lessThan">
      <formula>0</formula>
    </cfRule>
  </conditionalFormatting>
  <conditionalFormatting sqref="AL177">
    <cfRule type="cellIs" dxfId="21756" priority="2611" stopIfTrue="1" operator="greaterThan">
      <formula>0</formula>
    </cfRule>
    <cfRule type="cellIs" dxfId="21755" priority="2612" stopIfTrue="1" operator="lessThan">
      <formula>0</formula>
    </cfRule>
  </conditionalFormatting>
  <conditionalFormatting sqref="AF177">
    <cfRule type="cellIs" dxfId="21754" priority="2609" stopIfTrue="1" operator="greaterThan">
      <formula>0</formula>
    </cfRule>
    <cfRule type="cellIs" dxfId="21753" priority="2610" stopIfTrue="1" operator="lessThan">
      <formula>0</formula>
    </cfRule>
  </conditionalFormatting>
  <conditionalFormatting sqref="AF177">
    <cfRule type="cellIs" dxfId="21752" priority="2607" stopIfTrue="1" operator="greaterThan">
      <formula>0</formula>
    </cfRule>
    <cfRule type="cellIs" dxfId="21751" priority="2608" stopIfTrue="1" operator="lessThan">
      <formula>0</formula>
    </cfRule>
  </conditionalFormatting>
  <conditionalFormatting sqref="AF177">
    <cfRule type="cellIs" dxfId="21750" priority="2605" stopIfTrue="1" operator="greaterThan">
      <formula>0</formula>
    </cfRule>
    <cfRule type="cellIs" dxfId="21749" priority="2606" stopIfTrue="1" operator="lessThan">
      <formula>0</formula>
    </cfRule>
  </conditionalFormatting>
  <conditionalFormatting sqref="AF177">
    <cfRule type="cellIs" dxfId="21748" priority="2603" stopIfTrue="1" operator="greaterThan">
      <formula>0</formula>
    </cfRule>
    <cfRule type="cellIs" dxfId="21747" priority="2604" stopIfTrue="1" operator="lessThan">
      <formula>0</formula>
    </cfRule>
  </conditionalFormatting>
  <conditionalFormatting sqref="AF177">
    <cfRule type="cellIs" dxfId="21746" priority="2601" stopIfTrue="1" operator="greaterThan">
      <formula>0</formula>
    </cfRule>
    <cfRule type="cellIs" dxfId="21745" priority="2602" stopIfTrue="1" operator="lessThan">
      <formula>0</formula>
    </cfRule>
  </conditionalFormatting>
  <conditionalFormatting sqref="AO209">
    <cfRule type="cellIs" dxfId="21744" priority="2599" stopIfTrue="1" operator="greaterThan">
      <formula>0</formula>
    </cfRule>
    <cfRule type="cellIs" dxfId="21743" priority="2600" stopIfTrue="1" operator="lessThan">
      <formula>0</formula>
    </cfRule>
  </conditionalFormatting>
  <conditionalFormatting sqref="AL209">
    <cfRule type="cellIs" dxfId="21742" priority="2597" stopIfTrue="1" operator="greaterThan">
      <formula>0</formula>
    </cfRule>
    <cfRule type="cellIs" dxfId="21741" priority="2598" stopIfTrue="1" operator="lessThan">
      <formula>0</formula>
    </cfRule>
  </conditionalFormatting>
  <conditionalFormatting sqref="AF209">
    <cfRule type="cellIs" dxfId="21740" priority="2595" stopIfTrue="1" operator="greaterThan">
      <formula>0</formula>
    </cfRule>
    <cfRule type="cellIs" dxfId="21739" priority="2596" stopIfTrue="1" operator="lessThan">
      <formula>0</formula>
    </cfRule>
  </conditionalFormatting>
  <conditionalFormatting sqref="AI209">
    <cfRule type="cellIs" dxfId="21738" priority="2593" stopIfTrue="1" operator="greaterThan">
      <formula>0</formula>
    </cfRule>
    <cfRule type="cellIs" dxfId="21737" priority="2594" stopIfTrue="1" operator="lessThan">
      <formula>0</formula>
    </cfRule>
  </conditionalFormatting>
  <conditionalFormatting sqref="AI209">
    <cfRule type="cellIs" dxfId="21736" priority="2591" stopIfTrue="1" operator="greaterThan">
      <formula>0</formula>
    </cfRule>
    <cfRule type="cellIs" dxfId="21735" priority="2592" stopIfTrue="1" operator="lessThan">
      <formula>0</formula>
    </cfRule>
  </conditionalFormatting>
  <conditionalFormatting sqref="AI209">
    <cfRule type="cellIs" dxfId="21734" priority="2589" stopIfTrue="1" operator="greaterThan">
      <formula>0</formula>
    </cfRule>
    <cfRule type="cellIs" dxfId="21733" priority="2590" stopIfTrue="1" operator="lessThan">
      <formula>0</formula>
    </cfRule>
  </conditionalFormatting>
  <conditionalFormatting sqref="AI209">
    <cfRule type="cellIs" dxfId="21732" priority="2587" stopIfTrue="1" operator="greaterThan">
      <formula>0</formula>
    </cfRule>
    <cfRule type="cellIs" dxfId="21731" priority="2588" stopIfTrue="1" operator="lessThan">
      <formula>0</formula>
    </cfRule>
  </conditionalFormatting>
  <conditionalFormatting sqref="AI209">
    <cfRule type="cellIs" dxfId="21730" priority="2585" stopIfTrue="1" operator="greaterThan">
      <formula>0</formula>
    </cfRule>
    <cfRule type="cellIs" dxfId="21729" priority="2586" stopIfTrue="1" operator="lessThan">
      <formula>0</formula>
    </cfRule>
  </conditionalFormatting>
  <conditionalFormatting sqref="AO252">
    <cfRule type="cellIs" dxfId="21728" priority="2583" stopIfTrue="1" operator="greaterThan">
      <formula>0</formula>
    </cfRule>
    <cfRule type="cellIs" dxfId="21727" priority="2584" stopIfTrue="1" operator="lessThan">
      <formula>0</formula>
    </cfRule>
  </conditionalFormatting>
  <conditionalFormatting sqref="AL252">
    <cfRule type="cellIs" dxfId="21726" priority="2581" stopIfTrue="1" operator="greaterThan">
      <formula>0</formula>
    </cfRule>
    <cfRule type="cellIs" dxfId="21725" priority="2582" stopIfTrue="1" operator="lessThan">
      <formula>0</formula>
    </cfRule>
  </conditionalFormatting>
  <conditionalFormatting sqref="AL252">
    <cfRule type="cellIs" dxfId="21724" priority="2579" stopIfTrue="1" operator="greaterThan">
      <formula>0</formula>
    </cfRule>
    <cfRule type="cellIs" dxfId="21723" priority="2580" stopIfTrue="1" operator="lessThan">
      <formula>0</formula>
    </cfRule>
  </conditionalFormatting>
  <conditionalFormatting sqref="AL252">
    <cfRule type="cellIs" dxfId="21722" priority="2577" stopIfTrue="1" operator="greaterThan">
      <formula>0</formula>
    </cfRule>
    <cfRule type="cellIs" dxfId="21721" priority="2578" stopIfTrue="1" operator="lessThan">
      <formula>0</formula>
    </cfRule>
  </conditionalFormatting>
  <conditionalFormatting sqref="AL252">
    <cfRule type="cellIs" dxfId="21720" priority="2575" stopIfTrue="1" operator="greaterThan">
      <formula>0</formula>
    </cfRule>
    <cfRule type="cellIs" dxfId="21719" priority="2576" stopIfTrue="1" operator="lessThan">
      <formula>0</formula>
    </cfRule>
  </conditionalFormatting>
  <conditionalFormatting sqref="AL252">
    <cfRule type="cellIs" dxfId="21718" priority="2573" stopIfTrue="1" operator="greaterThan">
      <formula>0</formula>
    </cfRule>
    <cfRule type="cellIs" dxfId="21717" priority="2574" stopIfTrue="1" operator="lessThan">
      <formula>0</formula>
    </cfRule>
  </conditionalFormatting>
  <conditionalFormatting sqref="AF252">
    <cfRule type="cellIs" dxfId="21716" priority="2571" stopIfTrue="1" operator="greaterThan">
      <formula>0</formula>
    </cfRule>
    <cfRule type="cellIs" dxfId="21715" priority="2572" stopIfTrue="1" operator="lessThan">
      <formula>0</formula>
    </cfRule>
  </conditionalFormatting>
  <conditionalFormatting sqref="AF252">
    <cfRule type="cellIs" dxfId="21714" priority="2569" stopIfTrue="1" operator="greaterThan">
      <formula>0</formula>
    </cfRule>
    <cfRule type="cellIs" dxfId="21713" priority="2570" stopIfTrue="1" operator="lessThan">
      <formula>0</formula>
    </cfRule>
  </conditionalFormatting>
  <conditionalFormatting sqref="AF252">
    <cfRule type="cellIs" dxfId="21712" priority="2567" stopIfTrue="1" operator="greaterThan">
      <formula>0</formula>
    </cfRule>
    <cfRule type="cellIs" dxfId="21711" priority="2568" stopIfTrue="1" operator="lessThan">
      <formula>0</formula>
    </cfRule>
  </conditionalFormatting>
  <conditionalFormatting sqref="AF252">
    <cfRule type="cellIs" dxfId="21710" priority="2565" stopIfTrue="1" operator="greaterThan">
      <formula>0</formula>
    </cfRule>
    <cfRule type="cellIs" dxfId="21709" priority="2566" stopIfTrue="1" operator="lessThan">
      <formula>0</formula>
    </cfRule>
  </conditionalFormatting>
  <conditionalFormatting sqref="AF252">
    <cfRule type="cellIs" dxfId="21708" priority="2563" stopIfTrue="1" operator="greaterThan">
      <formula>0</formula>
    </cfRule>
    <cfRule type="cellIs" dxfId="21707" priority="2564" stopIfTrue="1" operator="lessThan">
      <formula>0</formula>
    </cfRule>
  </conditionalFormatting>
  <conditionalFormatting sqref="AI252">
    <cfRule type="cellIs" dxfId="21706" priority="2561" stopIfTrue="1" operator="greaterThan">
      <formula>0</formula>
    </cfRule>
    <cfRule type="cellIs" dxfId="21705" priority="2562" stopIfTrue="1" operator="lessThan">
      <formula>0</formula>
    </cfRule>
  </conditionalFormatting>
  <conditionalFormatting sqref="AO290">
    <cfRule type="cellIs" dxfId="21704" priority="2559" stopIfTrue="1" operator="greaterThan">
      <formula>0</formula>
    </cfRule>
    <cfRule type="cellIs" dxfId="21703" priority="2560" stopIfTrue="1" operator="lessThan">
      <formula>0</formula>
    </cfRule>
  </conditionalFormatting>
  <conditionalFormatting sqref="AL290">
    <cfRule type="cellIs" dxfId="21702" priority="2557" stopIfTrue="1" operator="greaterThan">
      <formula>0</formula>
    </cfRule>
    <cfRule type="cellIs" dxfId="21701" priority="2558" stopIfTrue="1" operator="lessThan">
      <formula>0</formula>
    </cfRule>
  </conditionalFormatting>
  <conditionalFormatting sqref="AI290">
    <cfRule type="cellIs" dxfId="21700" priority="2555" stopIfTrue="1" operator="greaterThan">
      <formula>0</formula>
    </cfRule>
    <cfRule type="cellIs" dxfId="21699" priority="2556" stopIfTrue="1" operator="lessThan">
      <formula>0</formula>
    </cfRule>
  </conditionalFormatting>
  <conditionalFormatting sqref="AF290">
    <cfRule type="cellIs" dxfId="21698" priority="2553" stopIfTrue="1" operator="greaterThan">
      <formula>0</formula>
    </cfRule>
    <cfRule type="cellIs" dxfId="21697" priority="2554" stopIfTrue="1" operator="lessThan">
      <formula>0</formula>
    </cfRule>
  </conditionalFormatting>
  <conditionalFormatting sqref="AF290">
    <cfRule type="cellIs" dxfId="21696" priority="2551" stopIfTrue="1" operator="greaterThan">
      <formula>0</formula>
    </cfRule>
    <cfRule type="cellIs" dxfId="21695" priority="2552" stopIfTrue="1" operator="lessThan">
      <formula>0</formula>
    </cfRule>
  </conditionalFormatting>
  <conditionalFormatting sqref="AF290">
    <cfRule type="cellIs" dxfId="21694" priority="2549" stopIfTrue="1" operator="greaterThan">
      <formula>0</formula>
    </cfRule>
    <cfRule type="cellIs" dxfId="21693" priority="2550" stopIfTrue="1" operator="lessThan">
      <formula>0</formula>
    </cfRule>
  </conditionalFormatting>
  <conditionalFormatting sqref="AF290">
    <cfRule type="cellIs" dxfId="21692" priority="2547" stopIfTrue="1" operator="greaterThan">
      <formula>0</formula>
    </cfRule>
    <cfRule type="cellIs" dxfId="21691" priority="2548" stopIfTrue="1" operator="lessThan">
      <formula>0</formula>
    </cfRule>
  </conditionalFormatting>
  <conditionalFormatting sqref="AF290">
    <cfRule type="cellIs" dxfId="21690" priority="2545" stopIfTrue="1" operator="greaterThan">
      <formula>0</formula>
    </cfRule>
    <cfRule type="cellIs" dxfId="21689" priority="2546" stopIfTrue="1" operator="lessThan">
      <formula>0</formula>
    </cfRule>
  </conditionalFormatting>
  <conditionalFormatting sqref="AI337:AI338">
    <cfRule type="cellIs" dxfId="21688" priority="2543" stopIfTrue="1" operator="greaterThan">
      <formula>0</formula>
    </cfRule>
    <cfRule type="cellIs" dxfId="21687" priority="2544" stopIfTrue="1" operator="lessThan">
      <formula>0</formula>
    </cfRule>
  </conditionalFormatting>
  <conditionalFormatting sqref="AF337:AF338">
    <cfRule type="cellIs" dxfId="21686" priority="2541" stopIfTrue="1" operator="greaterThan">
      <formula>0</formula>
    </cfRule>
    <cfRule type="cellIs" dxfId="21685" priority="2542" stopIfTrue="1" operator="lessThan">
      <formula>0</formula>
    </cfRule>
  </conditionalFormatting>
  <conditionalFormatting sqref="AL337:AL338">
    <cfRule type="cellIs" dxfId="21684" priority="2539" stopIfTrue="1" operator="greaterThan">
      <formula>0</formula>
    </cfRule>
    <cfRule type="cellIs" dxfId="21683" priority="2540" stopIfTrue="1" operator="lessThan">
      <formula>0</formula>
    </cfRule>
  </conditionalFormatting>
  <conditionalFormatting sqref="AO337:AO338">
    <cfRule type="cellIs" dxfId="21682" priority="2535" stopIfTrue="1" operator="greaterThan">
      <formula>0</formula>
    </cfRule>
    <cfRule type="cellIs" dxfId="21681" priority="2536" stopIfTrue="1" operator="lessThan">
      <formula>0</formula>
    </cfRule>
  </conditionalFormatting>
  <conditionalFormatting sqref="AO337:AO338">
    <cfRule type="cellIs" dxfId="21680" priority="2533" stopIfTrue="1" operator="greaterThan">
      <formula>0</formula>
    </cfRule>
    <cfRule type="cellIs" dxfId="21679" priority="2534" stopIfTrue="1" operator="lessThan">
      <formula>0</formula>
    </cfRule>
  </conditionalFormatting>
  <conditionalFormatting sqref="AO337:AO338">
    <cfRule type="cellIs" dxfId="21678" priority="2531" stopIfTrue="1" operator="greaterThan">
      <formula>0</formula>
    </cfRule>
    <cfRule type="cellIs" dxfId="21677" priority="2532" stopIfTrue="1" operator="lessThan">
      <formula>0</formula>
    </cfRule>
  </conditionalFormatting>
  <conditionalFormatting sqref="AO337:AO338">
    <cfRule type="cellIs" dxfId="21676" priority="2529" stopIfTrue="1" operator="greaterThan">
      <formula>0</formula>
    </cfRule>
    <cfRule type="cellIs" dxfId="21675" priority="2530" stopIfTrue="1" operator="lessThan">
      <formula>0</formula>
    </cfRule>
  </conditionalFormatting>
  <conditionalFormatting sqref="AO337:AO338">
    <cfRule type="cellIs" dxfId="21674" priority="2527" stopIfTrue="1" operator="greaterThan">
      <formula>0</formula>
    </cfRule>
    <cfRule type="cellIs" dxfId="21673" priority="2528" stopIfTrue="1" operator="lessThan">
      <formula>0</formula>
    </cfRule>
  </conditionalFormatting>
  <conditionalFormatting sqref="V327">
    <cfRule type="cellIs" dxfId="21672" priority="2525" stopIfTrue="1" operator="lessThan">
      <formula>0</formula>
    </cfRule>
    <cfRule type="cellIs" dxfId="21671" priority="2526" stopIfTrue="1" operator="greaterThan">
      <formula>0</formula>
    </cfRule>
  </conditionalFormatting>
  <conditionalFormatting sqref="BR327">
    <cfRule type="cellIs" dxfId="21670" priority="2523" stopIfTrue="1" operator="greaterThan">
      <formula>0</formula>
    </cfRule>
    <cfRule type="cellIs" dxfId="21669" priority="2524" stopIfTrue="1" operator="lessThan">
      <formula>0</formula>
    </cfRule>
  </conditionalFormatting>
  <conditionalFormatting sqref="BN327">
    <cfRule type="cellIs" dxfId="21668" priority="2521" stopIfTrue="1" operator="greaterThan">
      <formula>0</formula>
    </cfRule>
    <cfRule type="cellIs" dxfId="21667" priority="2522" stopIfTrue="1" operator="lessThan">
      <formula>0</formula>
    </cfRule>
  </conditionalFormatting>
  <conditionalFormatting sqref="BT327">
    <cfRule type="cellIs" dxfId="21666" priority="2519" stopIfTrue="1" operator="greaterThan">
      <formula>0</formula>
    </cfRule>
    <cfRule type="cellIs" dxfId="21665" priority="2520" stopIfTrue="1" operator="lessThan">
      <formula>0</formula>
    </cfRule>
  </conditionalFormatting>
  <conditionalFormatting sqref="V313">
    <cfRule type="cellIs" dxfId="21664" priority="2517" stopIfTrue="1" operator="lessThan">
      <formula>0</formula>
    </cfRule>
    <cfRule type="cellIs" dxfId="21663" priority="2518" stopIfTrue="1" operator="greaterThan">
      <formula>0</formula>
    </cfRule>
  </conditionalFormatting>
  <conditionalFormatting sqref="AI340">
    <cfRule type="cellIs" dxfId="21662" priority="2515" stopIfTrue="1" operator="greaterThan">
      <formula>0</formula>
    </cfRule>
    <cfRule type="cellIs" dxfId="21661" priority="2516" stopIfTrue="1" operator="lessThan">
      <formula>0</formula>
    </cfRule>
  </conditionalFormatting>
  <conditionalFormatting sqref="AL340">
    <cfRule type="cellIs" dxfId="21660" priority="2503" stopIfTrue="1" operator="greaterThan">
      <formula>0</formula>
    </cfRule>
    <cfRule type="cellIs" dxfId="21659" priority="2504" stopIfTrue="1" operator="lessThan">
      <formula>0</formula>
    </cfRule>
  </conditionalFormatting>
  <conditionalFormatting sqref="W338:X338">
    <cfRule type="cellIs" dxfId="21658" priority="2499" stopIfTrue="1" operator="greaterThan">
      <formula>0</formula>
    </cfRule>
    <cfRule type="cellIs" dxfId="21657" priority="2500" stopIfTrue="1" operator="lessThan">
      <formula>0</formula>
    </cfRule>
  </conditionalFormatting>
  <conditionalFormatting sqref="V338">
    <cfRule type="cellIs" dxfId="21656" priority="2497" stopIfTrue="1" operator="lessThan">
      <formula>0</formula>
    </cfRule>
    <cfRule type="cellIs" dxfId="21655" priority="2498" stopIfTrue="1" operator="greaterThan">
      <formula>0</formula>
    </cfRule>
  </conditionalFormatting>
  <conditionalFormatting sqref="AI343 AI345">
    <cfRule type="cellIs" dxfId="21654" priority="2495" stopIfTrue="1" operator="greaterThan">
      <formula>0</formula>
    </cfRule>
    <cfRule type="cellIs" dxfId="21653" priority="2496" stopIfTrue="1" operator="lessThan">
      <formula>0</formula>
    </cfRule>
  </conditionalFormatting>
  <conditionalFormatting sqref="AO343 AO345">
    <cfRule type="cellIs" dxfId="21652" priority="2493" stopIfTrue="1" operator="greaterThan">
      <formula>0</formula>
    </cfRule>
    <cfRule type="cellIs" dxfId="21651" priority="2494" stopIfTrue="1" operator="lessThan">
      <formula>0</formula>
    </cfRule>
  </conditionalFormatting>
  <conditionalFormatting sqref="AO343 AO345">
    <cfRule type="cellIs" dxfId="21650" priority="2491" stopIfTrue="1" operator="greaterThan">
      <formula>0</formula>
    </cfRule>
    <cfRule type="cellIs" dxfId="21649" priority="2492" stopIfTrue="1" operator="lessThan">
      <formula>0</formula>
    </cfRule>
  </conditionalFormatting>
  <conditionalFormatting sqref="AO343 AO345">
    <cfRule type="cellIs" dxfId="21648" priority="2489" stopIfTrue="1" operator="greaterThan">
      <formula>0</formula>
    </cfRule>
    <cfRule type="cellIs" dxfId="21647" priority="2490" stopIfTrue="1" operator="lessThan">
      <formula>0</formula>
    </cfRule>
  </conditionalFormatting>
  <conditionalFormatting sqref="AO343 AO345">
    <cfRule type="cellIs" dxfId="21646" priority="2487" stopIfTrue="1" operator="greaterThan">
      <formula>0</formula>
    </cfRule>
    <cfRule type="cellIs" dxfId="21645" priority="2488" stopIfTrue="1" operator="lessThan">
      <formula>0</formula>
    </cfRule>
  </conditionalFormatting>
  <conditionalFormatting sqref="AO343 AO345">
    <cfRule type="cellIs" dxfId="21644" priority="2485" stopIfTrue="1" operator="greaterThan">
      <formula>0</formula>
    </cfRule>
    <cfRule type="cellIs" dxfId="21643" priority="2486" stopIfTrue="1" operator="lessThan">
      <formula>0</formula>
    </cfRule>
  </conditionalFormatting>
  <conditionalFormatting sqref="V331">
    <cfRule type="cellIs" dxfId="21642" priority="2483" stopIfTrue="1" operator="lessThan">
      <formula>0</formula>
    </cfRule>
    <cfRule type="cellIs" dxfId="21641" priority="2484" stopIfTrue="1" operator="greaterThan">
      <formula>0</formula>
    </cfRule>
  </conditionalFormatting>
  <conditionalFormatting sqref="W331:X331 M331:M332 Q331:Q332 I331:I332 K331:K332 O331:O332 W332 S331:S332 U331:U332">
    <cfRule type="cellIs" dxfId="21640" priority="2481" stopIfTrue="1" operator="greaterThan">
      <formula>0</formula>
    </cfRule>
    <cfRule type="cellIs" dxfId="21639" priority="2482" stopIfTrue="1" operator="lessThan">
      <formula>0</formula>
    </cfRule>
  </conditionalFormatting>
  <conditionalFormatting sqref="AO331:AO332">
    <cfRule type="cellIs" dxfId="21638" priority="2479" stopIfTrue="1" operator="greaterThan">
      <formula>0</formula>
    </cfRule>
    <cfRule type="cellIs" dxfId="21637" priority="2480" stopIfTrue="1" operator="lessThan">
      <formula>0</formula>
    </cfRule>
  </conditionalFormatting>
  <conditionalFormatting sqref="AL331:AL332">
    <cfRule type="cellIs" dxfId="21636" priority="2477" stopIfTrue="1" operator="greaterThan">
      <formula>0</formula>
    </cfRule>
    <cfRule type="cellIs" dxfId="21635" priority="2478" stopIfTrue="1" operator="lessThan">
      <formula>0</formula>
    </cfRule>
  </conditionalFormatting>
  <conditionalFormatting sqref="AI331:AI332">
    <cfRule type="cellIs" dxfId="21634" priority="2475" stopIfTrue="1" operator="greaterThan">
      <formula>0</formula>
    </cfRule>
    <cfRule type="cellIs" dxfId="21633" priority="2476" stopIfTrue="1" operator="lessThan">
      <formula>0</formula>
    </cfRule>
  </conditionalFormatting>
  <conditionalFormatting sqref="AF331:AF332">
    <cfRule type="cellIs" dxfId="21632" priority="2473" stopIfTrue="1" operator="greaterThan">
      <formula>0</formula>
    </cfRule>
    <cfRule type="cellIs" dxfId="21631" priority="2474" stopIfTrue="1" operator="lessThan">
      <formula>0</formula>
    </cfRule>
  </conditionalFormatting>
  <conditionalFormatting sqref="AI346:AI347">
    <cfRule type="cellIs" dxfId="21630" priority="2471" stopIfTrue="1" operator="greaterThan">
      <formula>0</formula>
    </cfRule>
    <cfRule type="cellIs" dxfId="21629" priority="2472" stopIfTrue="1" operator="lessThan">
      <formula>0</formula>
    </cfRule>
  </conditionalFormatting>
  <conditionalFormatting sqref="AF346:AF347">
    <cfRule type="cellIs" dxfId="21628" priority="2469" stopIfTrue="1" operator="greaterThan">
      <formula>0</formula>
    </cfRule>
    <cfRule type="cellIs" dxfId="21627" priority="2470" stopIfTrue="1" operator="lessThan">
      <formula>0</formula>
    </cfRule>
  </conditionalFormatting>
  <conditionalFormatting sqref="AL346:AL347">
    <cfRule type="cellIs" dxfId="21626" priority="2467" stopIfTrue="1" operator="greaterThan">
      <formula>0</formula>
    </cfRule>
    <cfRule type="cellIs" dxfId="21625" priority="2468" stopIfTrue="1" operator="lessThan">
      <formula>0</formula>
    </cfRule>
  </conditionalFormatting>
  <conditionalFormatting sqref="AO346:AO347">
    <cfRule type="cellIs" dxfId="21624" priority="2465" stopIfTrue="1" operator="greaterThan">
      <formula>0</formula>
    </cfRule>
    <cfRule type="cellIs" dxfId="21623" priority="2466" stopIfTrue="1" operator="lessThan">
      <formula>0</formula>
    </cfRule>
  </conditionalFormatting>
  <conditionalFormatting sqref="AO346:AO347">
    <cfRule type="cellIs" dxfId="21622" priority="2463" stopIfTrue="1" operator="greaterThan">
      <formula>0</formula>
    </cfRule>
    <cfRule type="cellIs" dxfId="21621" priority="2464" stopIfTrue="1" operator="lessThan">
      <formula>0</formula>
    </cfRule>
  </conditionalFormatting>
  <conditionalFormatting sqref="AO346:AO347">
    <cfRule type="cellIs" dxfId="21620" priority="2461" stopIfTrue="1" operator="greaterThan">
      <formula>0</formula>
    </cfRule>
    <cfRule type="cellIs" dxfId="21619" priority="2462" stopIfTrue="1" operator="lessThan">
      <formula>0</formula>
    </cfRule>
  </conditionalFormatting>
  <conditionalFormatting sqref="AO346:AO347">
    <cfRule type="cellIs" dxfId="21618" priority="2459" stopIfTrue="1" operator="greaterThan">
      <formula>0</formula>
    </cfRule>
    <cfRule type="cellIs" dxfId="21617" priority="2460" stopIfTrue="1" operator="lessThan">
      <formula>0</formula>
    </cfRule>
  </conditionalFormatting>
  <conditionalFormatting sqref="AO346:AO347">
    <cfRule type="cellIs" dxfId="21616" priority="2457" stopIfTrue="1" operator="greaterThan">
      <formula>0</formula>
    </cfRule>
    <cfRule type="cellIs" dxfId="21615" priority="2458" stopIfTrue="1" operator="lessThan">
      <formula>0</formula>
    </cfRule>
  </conditionalFormatting>
  <conditionalFormatting sqref="AF340">
    <cfRule type="cellIs" dxfId="21614" priority="2453" stopIfTrue="1" operator="greaterThan">
      <formula>0</formula>
    </cfRule>
    <cfRule type="cellIs" dxfId="21613" priority="2454" stopIfTrue="1" operator="lessThan">
      <formula>0</formula>
    </cfRule>
  </conditionalFormatting>
  <conditionalFormatting sqref="AF340">
    <cfRule type="cellIs" dxfId="21612" priority="2451" stopIfTrue="1" operator="greaterThan">
      <formula>0</formula>
    </cfRule>
    <cfRule type="cellIs" dxfId="21611" priority="2452" stopIfTrue="1" operator="lessThan">
      <formula>0</formula>
    </cfRule>
  </conditionalFormatting>
  <conditionalFormatting sqref="AF340">
    <cfRule type="cellIs" dxfId="21610" priority="2449" stopIfTrue="1" operator="greaterThan">
      <formula>0</formula>
    </cfRule>
    <cfRule type="cellIs" dxfId="21609" priority="2450" stopIfTrue="1" operator="lessThan">
      <formula>0</formula>
    </cfRule>
  </conditionalFormatting>
  <conditionalFormatting sqref="AF340">
    <cfRule type="cellIs" dxfId="21608" priority="2447" stopIfTrue="1" operator="greaterThan">
      <formula>0</formula>
    </cfRule>
    <cfRule type="cellIs" dxfId="21607" priority="2448" stopIfTrue="1" operator="lessThan">
      <formula>0</formula>
    </cfRule>
  </conditionalFormatting>
  <conditionalFormatting sqref="AF340">
    <cfRule type="cellIs" dxfId="21606" priority="2445" stopIfTrue="1" operator="greaterThan">
      <formula>0</formula>
    </cfRule>
    <cfRule type="cellIs" dxfId="21605" priority="2446" stopIfTrue="1" operator="lessThan">
      <formula>0</formula>
    </cfRule>
  </conditionalFormatting>
  <conditionalFormatting sqref="AO340">
    <cfRule type="cellIs" dxfId="21604" priority="2443" stopIfTrue="1" operator="greaterThan">
      <formula>0</formula>
    </cfRule>
    <cfRule type="cellIs" dxfId="21603" priority="2444" stopIfTrue="1" operator="lessThan">
      <formula>0</formula>
    </cfRule>
  </conditionalFormatting>
  <conditionalFormatting sqref="AO340">
    <cfRule type="cellIs" dxfId="21602" priority="2441" stopIfTrue="1" operator="greaterThan">
      <formula>0</formula>
    </cfRule>
    <cfRule type="cellIs" dxfId="21601" priority="2442" stopIfTrue="1" operator="lessThan">
      <formula>0</formula>
    </cfRule>
  </conditionalFormatting>
  <conditionalFormatting sqref="AO340">
    <cfRule type="cellIs" dxfId="21600" priority="2439" stopIfTrue="1" operator="greaterThan">
      <formula>0</formula>
    </cfRule>
    <cfRule type="cellIs" dxfId="21599" priority="2440" stopIfTrue="1" operator="lessThan">
      <formula>0</formula>
    </cfRule>
  </conditionalFormatting>
  <conditionalFormatting sqref="AO340">
    <cfRule type="cellIs" dxfId="21598" priority="2437" stopIfTrue="1" operator="greaterThan">
      <formula>0</formula>
    </cfRule>
    <cfRule type="cellIs" dxfId="21597" priority="2438" stopIfTrue="1" operator="lessThan">
      <formula>0</formula>
    </cfRule>
  </conditionalFormatting>
  <conditionalFormatting sqref="AO340">
    <cfRule type="cellIs" dxfId="21596" priority="2435" stopIfTrue="1" operator="greaterThan">
      <formula>0</formula>
    </cfRule>
    <cfRule type="cellIs" dxfId="21595" priority="2436" stopIfTrue="1" operator="lessThan">
      <formula>0</formula>
    </cfRule>
  </conditionalFormatting>
  <conditionalFormatting sqref="AI326">
    <cfRule type="cellIs" dxfId="21594" priority="2433" stopIfTrue="1" operator="greaterThan">
      <formula>0</formula>
    </cfRule>
    <cfRule type="cellIs" dxfId="21593" priority="2434" stopIfTrue="1" operator="lessThan">
      <formula>0</formula>
    </cfRule>
  </conditionalFormatting>
  <conditionalFormatting sqref="AF326">
    <cfRule type="cellIs" dxfId="21592" priority="2431" stopIfTrue="1" operator="greaterThan">
      <formula>0</formula>
    </cfRule>
    <cfRule type="cellIs" dxfId="21591" priority="2432" stopIfTrue="1" operator="lessThan">
      <formula>0</formula>
    </cfRule>
  </conditionalFormatting>
  <conditionalFormatting sqref="AO326">
    <cfRule type="cellIs" dxfId="21590" priority="2429" stopIfTrue="1" operator="greaterThan">
      <formula>0</formula>
    </cfRule>
    <cfRule type="cellIs" dxfId="21589" priority="2430" stopIfTrue="1" operator="lessThan">
      <formula>0</formula>
    </cfRule>
  </conditionalFormatting>
  <conditionalFormatting sqref="AL326">
    <cfRule type="cellIs" dxfId="21588" priority="2427" stopIfTrue="1" operator="greaterThan">
      <formula>0</formula>
    </cfRule>
    <cfRule type="cellIs" dxfId="21587" priority="2428" stopIfTrue="1" operator="lessThan">
      <formula>0</formula>
    </cfRule>
  </conditionalFormatting>
  <conditionalFormatting sqref="W336:X336">
    <cfRule type="cellIs" dxfId="21586" priority="2425" stopIfTrue="1" operator="greaterThan">
      <formula>0</formula>
    </cfRule>
    <cfRule type="cellIs" dxfId="21585" priority="2426" stopIfTrue="1" operator="lessThan">
      <formula>0</formula>
    </cfRule>
  </conditionalFormatting>
  <conditionalFormatting sqref="V336">
    <cfRule type="cellIs" dxfId="21584" priority="2423" stopIfTrue="1" operator="lessThan">
      <formula>0</formula>
    </cfRule>
    <cfRule type="cellIs" dxfId="21583" priority="2424" stopIfTrue="1" operator="greaterThan">
      <formula>0</formula>
    </cfRule>
  </conditionalFormatting>
  <conditionalFormatting sqref="W347:X347">
    <cfRule type="cellIs" dxfId="21582" priority="2421" stopIfTrue="1" operator="greaterThan">
      <formula>0</formula>
    </cfRule>
    <cfRule type="cellIs" dxfId="21581" priority="2422" stopIfTrue="1" operator="lessThan">
      <formula>0</formula>
    </cfRule>
  </conditionalFormatting>
  <conditionalFormatting sqref="V347">
    <cfRule type="cellIs" dxfId="21580" priority="2419" stopIfTrue="1" operator="lessThan">
      <formula>0</formula>
    </cfRule>
    <cfRule type="cellIs" dxfId="21579" priority="2420" stopIfTrue="1" operator="greaterThan">
      <formula>0</formula>
    </cfRule>
  </conditionalFormatting>
  <conditionalFormatting sqref="W314:X314">
    <cfRule type="cellIs" dxfId="21578" priority="2417" stopIfTrue="1" operator="greaterThan">
      <formula>0</formula>
    </cfRule>
    <cfRule type="cellIs" dxfId="21577" priority="2418" stopIfTrue="1" operator="lessThan">
      <formula>0</formula>
    </cfRule>
  </conditionalFormatting>
  <conditionalFormatting sqref="V314">
    <cfRule type="cellIs" dxfId="21576" priority="2415" stopIfTrue="1" operator="lessThan">
      <formula>0</formula>
    </cfRule>
    <cfRule type="cellIs" dxfId="21575" priority="2416" stopIfTrue="1" operator="greaterThan">
      <formula>0</formula>
    </cfRule>
  </conditionalFormatting>
  <conditionalFormatting sqref="BJ332">
    <cfRule type="cellIs" dxfId="21574" priority="2413" stopIfTrue="1" operator="greaterThan">
      <formula>0</formula>
    </cfRule>
    <cfRule type="cellIs" dxfId="21573" priority="2414" stopIfTrue="1" operator="lessThan">
      <formula>0</formula>
    </cfRule>
  </conditionalFormatting>
  <conditionalFormatting sqref="BL332">
    <cfRule type="cellIs" dxfId="21572" priority="2411" stopIfTrue="1" operator="greaterThan">
      <formula>0</formula>
    </cfRule>
    <cfRule type="cellIs" dxfId="21571" priority="2412" stopIfTrue="1" operator="lessThan">
      <formula>0</formula>
    </cfRule>
  </conditionalFormatting>
  <conditionalFormatting sqref="BN332">
    <cfRule type="cellIs" dxfId="21570" priority="2409" stopIfTrue="1" operator="greaterThan">
      <formula>0</formula>
    </cfRule>
    <cfRule type="cellIs" dxfId="21569" priority="2410" stopIfTrue="1" operator="lessThan">
      <formula>0</formula>
    </cfRule>
  </conditionalFormatting>
  <conditionalFormatting sqref="BP332">
    <cfRule type="cellIs" dxfId="21568" priority="2407" stopIfTrue="1" operator="greaterThan">
      <formula>0</formula>
    </cfRule>
    <cfRule type="cellIs" dxfId="21567" priority="2408" stopIfTrue="1" operator="lessThan">
      <formula>0</formula>
    </cfRule>
  </conditionalFormatting>
  <conditionalFormatting sqref="BR332">
    <cfRule type="cellIs" dxfId="21566" priority="2405" stopIfTrue="1" operator="greaterThan">
      <formula>0</formula>
    </cfRule>
    <cfRule type="cellIs" dxfId="21565" priority="2406" stopIfTrue="1" operator="lessThan">
      <formula>0</formula>
    </cfRule>
  </conditionalFormatting>
  <conditionalFormatting sqref="BT332">
    <cfRule type="cellIs" dxfId="21564" priority="2403" stopIfTrue="1" operator="greaterThan">
      <formula>0</formula>
    </cfRule>
    <cfRule type="cellIs" dxfId="21563" priority="2404" stopIfTrue="1" operator="lessThan">
      <formula>0</formula>
    </cfRule>
  </conditionalFormatting>
  <conditionalFormatting sqref="BV332">
    <cfRule type="cellIs" dxfId="21562" priority="2401" stopIfTrue="1" operator="greaterThan">
      <formula>0</formula>
    </cfRule>
    <cfRule type="cellIs" dxfId="21561" priority="2402" stopIfTrue="1" operator="lessThan">
      <formula>0</formula>
    </cfRule>
  </conditionalFormatting>
  <conditionalFormatting sqref="V332">
    <cfRule type="cellIs" dxfId="21560" priority="2397" stopIfTrue="1" operator="lessThan">
      <formula>0</formula>
    </cfRule>
    <cfRule type="cellIs" dxfId="21559" priority="2398" stopIfTrue="1" operator="greaterThan">
      <formula>0</formula>
    </cfRule>
  </conditionalFormatting>
  <conditionalFormatting sqref="W251:X251 M251 Q251 I251 K251 O251 S251 U251">
    <cfRule type="cellIs" dxfId="21558" priority="2395" stopIfTrue="1" operator="greaterThan">
      <formula>0</formula>
    </cfRule>
    <cfRule type="cellIs" dxfId="21557" priority="2396" stopIfTrue="1" operator="lessThan">
      <formula>0</formula>
    </cfRule>
  </conditionalFormatting>
  <conditionalFormatting sqref="W286:X286 M286 Q286 I286 K286 O286 S286 U286">
    <cfRule type="cellIs" dxfId="21556" priority="2393" stopIfTrue="1" operator="greaterThan">
      <formula>0</formula>
    </cfRule>
    <cfRule type="cellIs" dxfId="21555" priority="2394" stopIfTrue="1" operator="lessThan">
      <formula>0</formula>
    </cfRule>
  </conditionalFormatting>
  <conditionalFormatting sqref="W319:X319 M319 Q319 I319 K319 O319 S319 U319">
    <cfRule type="cellIs" dxfId="21554" priority="2391" stopIfTrue="1" operator="greaterThan">
      <formula>0</formula>
    </cfRule>
    <cfRule type="cellIs" dxfId="21553" priority="2392" stopIfTrue="1" operator="lessThan">
      <formula>0</formula>
    </cfRule>
  </conditionalFormatting>
  <conditionalFormatting sqref="AO251">
    <cfRule type="cellIs" dxfId="21552" priority="2389" stopIfTrue="1" operator="greaterThan">
      <formula>0</formula>
    </cfRule>
    <cfRule type="cellIs" dxfId="21551" priority="2390" stopIfTrue="1" operator="lessThan">
      <formula>0</formula>
    </cfRule>
  </conditionalFormatting>
  <conditionalFormatting sqref="AO286">
    <cfRule type="cellIs" dxfId="21550" priority="2387" stopIfTrue="1" operator="greaterThan">
      <formula>0</formula>
    </cfRule>
    <cfRule type="cellIs" dxfId="21549" priority="2388" stopIfTrue="1" operator="lessThan">
      <formula>0</formula>
    </cfRule>
  </conditionalFormatting>
  <conditionalFormatting sqref="AO319">
    <cfRule type="cellIs" dxfId="21548" priority="2385" stopIfTrue="1" operator="greaterThan">
      <formula>0</formula>
    </cfRule>
    <cfRule type="cellIs" dxfId="21547" priority="2386" stopIfTrue="1" operator="lessThan">
      <formula>0</formula>
    </cfRule>
  </conditionalFormatting>
  <conditionalFormatting sqref="AL251">
    <cfRule type="cellIs" dxfId="21546" priority="2383" stopIfTrue="1" operator="greaterThan">
      <formula>0</formula>
    </cfRule>
    <cfRule type="cellIs" dxfId="21545" priority="2384" stopIfTrue="1" operator="lessThan">
      <formula>0</formula>
    </cfRule>
  </conditionalFormatting>
  <conditionalFormatting sqref="AL286">
    <cfRule type="cellIs" dxfId="21544" priority="2381" stopIfTrue="1" operator="greaterThan">
      <formula>0</formula>
    </cfRule>
    <cfRule type="cellIs" dxfId="21543" priority="2382" stopIfTrue="1" operator="lessThan">
      <formula>0</formula>
    </cfRule>
  </conditionalFormatting>
  <conditionalFormatting sqref="AL319">
    <cfRule type="cellIs" dxfId="21542" priority="2379" stopIfTrue="1" operator="greaterThan">
      <formula>0</formula>
    </cfRule>
    <cfRule type="cellIs" dxfId="21541" priority="2380" stopIfTrue="1" operator="lessThan">
      <formula>0</formula>
    </cfRule>
  </conditionalFormatting>
  <conditionalFormatting sqref="AI251">
    <cfRule type="cellIs" dxfId="21540" priority="2377" stopIfTrue="1" operator="greaterThan">
      <formula>0</formula>
    </cfRule>
    <cfRule type="cellIs" dxfId="21539" priority="2378" stopIfTrue="1" operator="lessThan">
      <formula>0</formula>
    </cfRule>
  </conditionalFormatting>
  <conditionalFormatting sqref="AI286">
    <cfRule type="cellIs" dxfId="21538" priority="2375" stopIfTrue="1" operator="greaterThan">
      <formula>0</formula>
    </cfRule>
    <cfRule type="cellIs" dxfId="21537" priority="2376" stopIfTrue="1" operator="lessThan">
      <formula>0</formula>
    </cfRule>
  </conditionalFormatting>
  <conditionalFormatting sqref="AI319">
    <cfRule type="cellIs" dxfId="21536" priority="2373" stopIfTrue="1" operator="greaterThan">
      <formula>0</formula>
    </cfRule>
    <cfRule type="cellIs" dxfId="21535" priority="2374" stopIfTrue="1" operator="lessThan">
      <formula>0</formula>
    </cfRule>
  </conditionalFormatting>
  <conditionalFormatting sqref="AF251">
    <cfRule type="cellIs" dxfId="21534" priority="2371" stopIfTrue="1" operator="greaterThan">
      <formula>0</formula>
    </cfRule>
    <cfRule type="cellIs" dxfId="21533" priority="2372" stopIfTrue="1" operator="lessThan">
      <formula>0</formula>
    </cfRule>
  </conditionalFormatting>
  <conditionalFormatting sqref="AF286">
    <cfRule type="cellIs" dxfId="21532" priority="2369" stopIfTrue="1" operator="greaterThan">
      <formula>0</formula>
    </cfRule>
    <cfRule type="cellIs" dxfId="21531" priority="2370" stopIfTrue="1" operator="lessThan">
      <formula>0</formula>
    </cfRule>
  </conditionalFormatting>
  <conditionalFormatting sqref="AF319">
    <cfRule type="cellIs" dxfId="21530" priority="2367" stopIfTrue="1" operator="greaterThan">
      <formula>0</formula>
    </cfRule>
    <cfRule type="cellIs" dxfId="21529" priority="2368" stopIfTrue="1" operator="lessThan">
      <formula>0</formula>
    </cfRule>
  </conditionalFormatting>
  <conditionalFormatting sqref="AO351">
    <cfRule type="cellIs" dxfId="21528" priority="2365" stopIfTrue="1" operator="greaterThan">
      <formula>0</formula>
    </cfRule>
    <cfRule type="cellIs" dxfId="21527" priority="2366" stopIfTrue="1" operator="lessThan">
      <formula>0</formula>
    </cfRule>
  </conditionalFormatting>
  <conditionalFormatting sqref="AL351">
    <cfRule type="cellIs" dxfId="21526" priority="2363" stopIfTrue="1" operator="greaterThan">
      <formula>0</formula>
    </cfRule>
    <cfRule type="cellIs" dxfId="21525" priority="2364" stopIfTrue="1" operator="lessThan">
      <formula>0</formula>
    </cfRule>
  </conditionalFormatting>
  <conditionalFormatting sqref="AI351">
    <cfRule type="cellIs" dxfId="21524" priority="2361" stopIfTrue="1" operator="greaterThan">
      <formula>0</formula>
    </cfRule>
    <cfRule type="cellIs" dxfId="21523" priority="2362" stopIfTrue="1" operator="lessThan">
      <formula>0</formula>
    </cfRule>
  </conditionalFormatting>
  <conditionalFormatting sqref="AF351">
    <cfRule type="cellIs" dxfId="21522" priority="2359" stopIfTrue="1" operator="greaterThan">
      <formula>0</formula>
    </cfRule>
    <cfRule type="cellIs" dxfId="21521" priority="2360" stopIfTrue="1" operator="lessThan">
      <formula>0</formula>
    </cfRule>
  </conditionalFormatting>
  <conditionalFormatting sqref="AO353">
    <cfRule type="cellIs" dxfId="21520" priority="2351" stopIfTrue="1" operator="greaterThan">
      <formula>0</formula>
    </cfRule>
    <cfRule type="cellIs" dxfId="21519" priority="2352" stopIfTrue="1" operator="lessThan">
      <formula>0</formula>
    </cfRule>
  </conditionalFormatting>
  <conditionalFormatting sqref="AO353">
    <cfRule type="cellIs" dxfId="21518" priority="2349" stopIfTrue="1" operator="greaterThan">
      <formula>0</formula>
    </cfRule>
    <cfRule type="cellIs" dxfId="21517" priority="2350" stopIfTrue="1" operator="lessThan">
      <formula>0</formula>
    </cfRule>
  </conditionalFormatting>
  <conditionalFormatting sqref="AO353">
    <cfRule type="cellIs" dxfId="21516" priority="2347" stopIfTrue="1" operator="greaterThan">
      <formula>0</formula>
    </cfRule>
    <cfRule type="cellIs" dxfId="21515" priority="2348" stopIfTrue="1" operator="lessThan">
      <formula>0</formula>
    </cfRule>
  </conditionalFormatting>
  <conditionalFormatting sqref="AO353">
    <cfRule type="cellIs" dxfId="21514" priority="2345" stopIfTrue="1" operator="greaterThan">
      <formula>0</formula>
    </cfRule>
    <cfRule type="cellIs" dxfId="21513" priority="2346" stopIfTrue="1" operator="lessThan">
      <formula>0</formula>
    </cfRule>
  </conditionalFormatting>
  <conditionalFormatting sqref="AO353">
    <cfRule type="cellIs" dxfId="21512" priority="2343" stopIfTrue="1" operator="greaterThan">
      <formula>0</formula>
    </cfRule>
    <cfRule type="cellIs" dxfId="21511" priority="2344" stopIfTrue="1" operator="lessThan">
      <formula>0</formula>
    </cfRule>
  </conditionalFormatting>
  <conditionalFormatting sqref="W353:X353">
    <cfRule type="cellIs" dxfId="21510" priority="2341" stopIfTrue="1" operator="greaterThan">
      <formula>0</formula>
    </cfRule>
    <cfRule type="cellIs" dxfId="21509" priority="2342" stopIfTrue="1" operator="lessThan">
      <formula>0</formula>
    </cfRule>
  </conditionalFormatting>
  <conditionalFormatting sqref="V353">
    <cfRule type="cellIs" dxfId="21508" priority="2339" stopIfTrue="1" operator="lessThan">
      <formula>0</formula>
    </cfRule>
    <cfRule type="cellIs" dxfId="21507" priority="2340" stopIfTrue="1" operator="greaterThan">
      <formula>0</formula>
    </cfRule>
  </conditionalFormatting>
  <conditionalFormatting sqref="AI352">
    <cfRule type="cellIs" dxfId="21506" priority="2337" stopIfTrue="1" operator="greaterThan">
      <formula>0</formula>
    </cfRule>
    <cfRule type="cellIs" dxfId="21505" priority="2338" stopIfTrue="1" operator="lessThan">
      <formula>0</formula>
    </cfRule>
  </conditionalFormatting>
  <conditionalFormatting sqref="AF352">
    <cfRule type="cellIs" dxfId="21504" priority="2333" stopIfTrue="1" operator="greaterThan">
      <formula>0</formula>
    </cfRule>
    <cfRule type="cellIs" dxfId="21503" priority="2334" stopIfTrue="1" operator="lessThan">
      <formula>0</formula>
    </cfRule>
  </conditionalFormatting>
  <conditionalFormatting sqref="AF352">
    <cfRule type="cellIs" dxfId="21502" priority="2331" stopIfTrue="1" operator="greaterThan">
      <formula>0</formula>
    </cfRule>
    <cfRule type="cellIs" dxfId="21501" priority="2332" stopIfTrue="1" operator="lessThan">
      <formula>0</formula>
    </cfRule>
  </conditionalFormatting>
  <conditionalFormatting sqref="AF352">
    <cfRule type="cellIs" dxfId="21500" priority="2329" stopIfTrue="1" operator="greaterThan">
      <formula>0</formula>
    </cfRule>
    <cfRule type="cellIs" dxfId="21499" priority="2330" stopIfTrue="1" operator="lessThan">
      <formula>0</formula>
    </cfRule>
  </conditionalFormatting>
  <conditionalFormatting sqref="AF352">
    <cfRule type="cellIs" dxfId="21498" priority="2327" stopIfTrue="1" operator="greaterThan">
      <formula>0</formula>
    </cfRule>
    <cfRule type="cellIs" dxfId="21497" priority="2328" stopIfTrue="1" operator="lessThan">
      <formula>0</formula>
    </cfRule>
  </conditionalFormatting>
  <conditionalFormatting sqref="AF352">
    <cfRule type="cellIs" dxfId="21496" priority="2325" stopIfTrue="1" operator="greaterThan">
      <formula>0</formula>
    </cfRule>
    <cfRule type="cellIs" dxfId="21495" priority="2326" stopIfTrue="1" operator="lessThan">
      <formula>0</formula>
    </cfRule>
  </conditionalFormatting>
  <conditionalFormatting sqref="AL352">
    <cfRule type="cellIs" dxfId="21494" priority="2323" stopIfTrue="1" operator="greaterThan">
      <formula>0</formula>
    </cfRule>
    <cfRule type="cellIs" dxfId="21493" priority="2324" stopIfTrue="1" operator="lessThan">
      <formula>0</formula>
    </cfRule>
  </conditionalFormatting>
  <conditionalFormatting sqref="AL352">
    <cfRule type="cellIs" dxfId="21492" priority="2321" stopIfTrue="1" operator="greaterThan">
      <formula>0</formula>
    </cfRule>
    <cfRule type="cellIs" dxfId="21491" priority="2322" stopIfTrue="1" operator="lessThan">
      <formula>0</formula>
    </cfRule>
  </conditionalFormatting>
  <conditionalFormatting sqref="AL352">
    <cfRule type="cellIs" dxfId="21490" priority="2319" stopIfTrue="1" operator="greaterThan">
      <formula>0</formula>
    </cfRule>
    <cfRule type="cellIs" dxfId="21489" priority="2320" stopIfTrue="1" operator="lessThan">
      <formula>0</formula>
    </cfRule>
  </conditionalFormatting>
  <conditionalFormatting sqref="AL352">
    <cfRule type="cellIs" dxfId="21488" priority="2317" stopIfTrue="1" operator="greaterThan">
      <formula>0</formula>
    </cfRule>
    <cfRule type="cellIs" dxfId="21487" priority="2318" stopIfTrue="1" operator="lessThan">
      <formula>0</formula>
    </cfRule>
  </conditionalFormatting>
  <conditionalFormatting sqref="AL352">
    <cfRule type="cellIs" dxfId="21486" priority="2315" stopIfTrue="1" operator="greaterThan">
      <formula>0</formula>
    </cfRule>
    <cfRule type="cellIs" dxfId="21485" priority="2316" stopIfTrue="1" operator="lessThan">
      <formula>0</formula>
    </cfRule>
  </conditionalFormatting>
  <conditionalFormatting sqref="AO352">
    <cfRule type="cellIs" dxfId="21484" priority="2313" stopIfTrue="1" operator="greaterThan">
      <formula>0</formula>
    </cfRule>
    <cfRule type="cellIs" dxfId="21483" priority="2314" stopIfTrue="1" operator="lessThan">
      <formula>0</formula>
    </cfRule>
  </conditionalFormatting>
  <conditionalFormatting sqref="AF344">
    <cfRule type="cellIs" dxfId="21482" priority="2311" stopIfTrue="1" operator="greaterThan">
      <formula>0</formula>
    </cfRule>
    <cfRule type="cellIs" dxfId="21481" priority="2312" stopIfTrue="1" operator="lessThan">
      <formula>0</formula>
    </cfRule>
  </conditionalFormatting>
  <conditionalFormatting sqref="AF344">
    <cfRule type="cellIs" dxfId="21480" priority="2309" stopIfTrue="1" operator="greaterThan">
      <formula>0</formula>
    </cfRule>
    <cfRule type="cellIs" dxfId="21479" priority="2310" stopIfTrue="1" operator="lessThan">
      <formula>0</formula>
    </cfRule>
  </conditionalFormatting>
  <conditionalFormatting sqref="AF344">
    <cfRule type="cellIs" dxfId="21478" priority="2307" stopIfTrue="1" operator="greaterThan">
      <formula>0</formula>
    </cfRule>
    <cfRule type="cellIs" dxfId="21477" priority="2308" stopIfTrue="1" operator="lessThan">
      <formula>0</formula>
    </cfRule>
  </conditionalFormatting>
  <conditionalFormatting sqref="AF344">
    <cfRule type="cellIs" dxfId="21476" priority="2305" stopIfTrue="1" operator="greaterThan">
      <formula>0</formula>
    </cfRule>
    <cfRule type="cellIs" dxfId="21475" priority="2306" stopIfTrue="1" operator="lessThan">
      <formula>0</formula>
    </cfRule>
  </conditionalFormatting>
  <conditionalFormatting sqref="AF344">
    <cfRule type="cellIs" dxfId="21474" priority="2303" stopIfTrue="1" operator="greaterThan">
      <formula>0</formula>
    </cfRule>
    <cfRule type="cellIs" dxfId="21473" priority="2304" stopIfTrue="1" operator="lessThan">
      <formula>0</formula>
    </cfRule>
  </conditionalFormatting>
  <conditionalFormatting sqref="AI344">
    <cfRule type="cellIs" dxfId="21472" priority="2301" stopIfTrue="1" operator="greaterThan">
      <formula>0</formula>
    </cfRule>
    <cfRule type="cellIs" dxfId="21471" priority="2302" stopIfTrue="1" operator="lessThan">
      <formula>0</formula>
    </cfRule>
  </conditionalFormatting>
  <conditionalFormatting sqref="AO344">
    <cfRule type="cellIs" dxfId="21470" priority="2297" stopIfTrue="1" operator="greaterThan">
      <formula>0</formula>
    </cfRule>
    <cfRule type="cellIs" dxfId="21469" priority="2298" stopIfTrue="1" operator="lessThan">
      <formula>0</formula>
    </cfRule>
  </conditionalFormatting>
  <conditionalFormatting sqref="AL344">
    <cfRule type="cellIs" dxfId="21468" priority="2295" stopIfTrue="1" operator="greaterThan">
      <formula>0</formula>
    </cfRule>
    <cfRule type="cellIs" dxfId="21467" priority="2296" stopIfTrue="1" operator="lessThan">
      <formula>0</formula>
    </cfRule>
  </conditionalFormatting>
  <conditionalFormatting sqref="AL344">
    <cfRule type="cellIs" dxfId="21466" priority="2293" stopIfTrue="1" operator="greaterThan">
      <formula>0</formula>
    </cfRule>
    <cfRule type="cellIs" dxfId="21465" priority="2294" stopIfTrue="1" operator="lessThan">
      <formula>0</formula>
    </cfRule>
  </conditionalFormatting>
  <conditionalFormatting sqref="AL344">
    <cfRule type="cellIs" dxfId="21464" priority="2291" stopIfTrue="1" operator="greaterThan">
      <formula>0</formula>
    </cfRule>
    <cfRule type="cellIs" dxfId="21463" priority="2292" stopIfTrue="1" operator="lessThan">
      <formula>0</formula>
    </cfRule>
  </conditionalFormatting>
  <conditionalFormatting sqref="AL344">
    <cfRule type="cellIs" dxfId="21462" priority="2289" stopIfTrue="1" operator="greaterThan">
      <formula>0</formula>
    </cfRule>
    <cfRule type="cellIs" dxfId="21461" priority="2290" stopIfTrue="1" operator="lessThan">
      <formula>0</formula>
    </cfRule>
  </conditionalFormatting>
  <conditionalFormatting sqref="AL344">
    <cfRule type="cellIs" dxfId="21460" priority="2287" stopIfTrue="1" operator="greaterThan">
      <formula>0</formula>
    </cfRule>
    <cfRule type="cellIs" dxfId="21459" priority="2288" stopIfTrue="1" operator="lessThan">
      <formula>0</formula>
    </cfRule>
  </conditionalFormatting>
  <conditionalFormatting sqref="AF353">
    <cfRule type="cellIs" dxfId="21458" priority="2285" stopIfTrue="1" operator="greaterThan">
      <formula>0</formula>
    </cfRule>
    <cfRule type="cellIs" dxfId="21457" priority="2286" stopIfTrue="1" operator="lessThan">
      <formula>0</formula>
    </cfRule>
  </conditionalFormatting>
  <conditionalFormatting sqref="AI353">
    <cfRule type="cellIs" dxfId="21456" priority="2283" stopIfTrue="1" operator="greaterThan">
      <formula>0</formula>
    </cfRule>
    <cfRule type="cellIs" dxfId="21455" priority="2284" stopIfTrue="1" operator="lessThan">
      <formula>0</formula>
    </cfRule>
  </conditionalFormatting>
  <conditionalFormatting sqref="AL353">
    <cfRule type="cellIs" dxfId="21454" priority="2281" stopIfTrue="1" operator="greaterThan">
      <formula>0</formula>
    </cfRule>
    <cfRule type="cellIs" dxfId="21453" priority="2282" stopIfTrue="1" operator="lessThan">
      <formula>0</formula>
    </cfRule>
  </conditionalFormatting>
  <conditionalFormatting sqref="AI357">
    <cfRule type="cellIs" dxfId="21452" priority="2279" stopIfTrue="1" operator="greaterThan">
      <formula>0</formula>
    </cfRule>
    <cfRule type="cellIs" dxfId="21451" priority="2280" stopIfTrue="1" operator="lessThan">
      <formula>0</formula>
    </cfRule>
  </conditionalFormatting>
  <conditionalFormatting sqref="AI357">
    <cfRule type="cellIs" dxfId="21450" priority="2277" stopIfTrue="1" operator="greaterThan">
      <formula>0</formula>
    </cfRule>
    <cfRule type="cellIs" dxfId="21449" priority="2278" stopIfTrue="1" operator="lessThan">
      <formula>0</formula>
    </cfRule>
  </conditionalFormatting>
  <conditionalFormatting sqref="AI357">
    <cfRule type="cellIs" dxfId="21448" priority="2275" stopIfTrue="1" operator="greaterThan">
      <formula>0</formula>
    </cfRule>
    <cfRule type="cellIs" dxfId="21447" priority="2276" stopIfTrue="1" operator="lessThan">
      <formula>0</formula>
    </cfRule>
  </conditionalFormatting>
  <conditionalFormatting sqref="AI357">
    <cfRule type="cellIs" dxfId="21446" priority="2273" stopIfTrue="1" operator="greaterThan">
      <formula>0</formula>
    </cfRule>
    <cfRule type="cellIs" dxfId="21445" priority="2274" stopIfTrue="1" operator="lessThan">
      <formula>0</formula>
    </cfRule>
  </conditionalFormatting>
  <conditionalFormatting sqref="AI357">
    <cfRule type="cellIs" dxfId="21444" priority="2271" stopIfTrue="1" operator="greaterThan">
      <formula>0</formula>
    </cfRule>
    <cfRule type="cellIs" dxfId="21443" priority="2272" stopIfTrue="1" operator="lessThan">
      <formula>0</formula>
    </cfRule>
  </conditionalFormatting>
  <conditionalFormatting sqref="AF357">
    <cfRule type="cellIs" dxfId="21442" priority="2269" stopIfTrue="1" operator="greaterThan">
      <formula>0</formula>
    </cfRule>
    <cfRule type="cellIs" dxfId="21441" priority="2270" stopIfTrue="1" operator="lessThan">
      <formula>0</formula>
    </cfRule>
  </conditionalFormatting>
  <conditionalFormatting sqref="AL357">
    <cfRule type="cellIs" dxfId="21440" priority="2267" stopIfTrue="1" operator="greaterThan">
      <formula>0</formula>
    </cfRule>
    <cfRule type="cellIs" dxfId="21439" priority="2268" stopIfTrue="1" operator="lessThan">
      <formula>0</formula>
    </cfRule>
  </conditionalFormatting>
  <conditionalFormatting sqref="AO357">
    <cfRule type="cellIs" dxfId="21438" priority="2263" stopIfTrue="1" operator="greaterThan">
      <formula>0</formula>
    </cfRule>
    <cfRule type="cellIs" dxfId="21437" priority="2264" stopIfTrue="1" operator="lessThan">
      <formula>0</formula>
    </cfRule>
  </conditionalFormatting>
  <conditionalFormatting sqref="AO357">
    <cfRule type="cellIs" dxfId="21436" priority="2261" stopIfTrue="1" operator="greaterThan">
      <formula>0</formula>
    </cfRule>
    <cfRule type="cellIs" dxfId="21435" priority="2262" stopIfTrue="1" operator="lessThan">
      <formula>0</formula>
    </cfRule>
  </conditionalFormatting>
  <conditionalFormatting sqref="AO357">
    <cfRule type="cellIs" dxfId="21434" priority="2259" stopIfTrue="1" operator="greaterThan">
      <formula>0</formula>
    </cfRule>
    <cfRule type="cellIs" dxfId="21433" priority="2260" stopIfTrue="1" operator="lessThan">
      <formula>0</formula>
    </cfRule>
  </conditionalFormatting>
  <conditionalFormatting sqref="AO357">
    <cfRule type="cellIs" dxfId="21432" priority="2257" stopIfTrue="1" operator="greaterThan">
      <formula>0</formula>
    </cfRule>
    <cfRule type="cellIs" dxfId="21431" priority="2258" stopIfTrue="1" operator="lessThan">
      <formula>0</formula>
    </cfRule>
  </conditionalFormatting>
  <conditionalFormatting sqref="AO357">
    <cfRule type="cellIs" dxfId="21430" priority="2255" stopIfTrue="1" operator="greaterThan">
      <formula>0</formula>
    </cfRule>
    <cfRule type="cellIs" dxfId="21429" priority="2256" stopIfTrue="1" operator="lessThan">
      <formula>0</formula>
    </cfRule>
  </conditionalFormatting>
  <conditionalFormatting sqref="AI361:AI364 AI368:AI370 AI366">
    <cfRule type="cellIs" dxfId="21428" priority="2253" stopIfTrue="1" operator="greaterThan">
      <formula>0</formula>
    </cfRule>
    <cfRule type="cellIs" dxfId="21427" priority="2254" stopIfTrue="1" operator="lessThan">
      <formula>0</formula>
    </cfRule>
  </conditionalFormatting>
  <conditionalFormatting sqref="AF361:AF364 AF368:AF370 AF366">
    <cfRule type="cellIs" dxfId="21426" priority="2251" stopIfTrue="1" operator="greaterThan">
      <formula>0</formula>
    </cfRule>
    <cfRule type="cellIs" dxfId="21425" priority="2252" stopIfTrue="1" operator="lessThan">
      <formula>0</formula>
    </cfRule>
  </conditionalFormatting>
  <conditionalFormatting sqref="AL361:AL364 AL368:AL370 AL366">
    <cfRule type="cellIs" dxfId="21424" priority="2249" stopIfTrue="1" operator="greaterThan">
      <formula>0</formula>
    </cfRule>
    <cfRule type="cellIs" dxfId="21423" priority="2250" stopIfTrue="1" operator="lessThan">
      <formula>0</formula>
    </cfRule>
  </conditionalFormatting>
  <conditionalFormatting sqref="AO361:AO364 AO368:AO370 AO366">
    <cfRule type="cellIs" dxfId="21422" priority="2247" stopIfTrue="1" operator="greaterThan">
      <formula>0</formula>
    </cfRule>
    <cfRule type="cellIs" dxfId="21421" priority="2248" stopIfTrue="1" operator="lessThan">
      <formula>0</formula>
    </cfRule>
  </conditionalFormatting>
  <conditionalFormatting sqref="AR361:AR364 AR393:AR418 AR366:AR387">
    <cfRule type="cellIs" dxfId="21420" priority="2245" stopIfTrue="1" operator="greaterThan">
      <formula>0</formula>
    </cfRule>
    <cfRule type="cellIs" dxfId="21419" priority="2246" stopIfTrue="1" operator="lessThan">
      <formula>0</formula>
    </cfRule>
  </conditionalFormatting>
  <conditionalFormatting sqref="AU361:AU364 AU417 AU393:AU415 AU366:AU387">
    <cfRule type="cellIs" dxfId="21418" priority="2243" stopIfTrue="1" operator="greaterThan">
      <formula>0</formula>
    </cfRule>
    <cfRule type="cellIs" dxfId="21417" priority="2244" stopIfTrue="1" operator="lessThan">
      <formula>0</formula>
    </cfRule>
  </conditionalFormatting>
  <conditionalFormatting sqref="AI358 AI360">
    <cfRule type="cellIs" dxfId="21416" priority="2241" stopIfTrue="1" operator="greaterThan">
      <formula>0</formula>
    </cfRule>
    <cfRule type="cellIs" dxfId="21415" priority="2242" stopIfTrue="1" operator="lessThan">
      <formula>0</formula>
    </cfRule>
  </conditionalFormatting>
  <conditionalFormatting sqref="AI358 AI360">
    <cfRule type="cellIs" dxfId="21414" priority="2239" stopIfTrue="1" operator="greaterThan">
      <formula>0</formula>
    </cfRule>
    <cfRule type="cellIs" dxfId="21413" priority="2240" stopIfTrue="1" operator="lessThan">
      <formula>0</formula>
    </cfRule>
  </conditionalFormatting>
  <conditionalFormatting sqref="AI358 AI360">
    <cfRule type="cellIs" dxfId="21412" priority="2237" stopIfTrue="1" operator="greaterThan">
      <formula>0</formula>
    </cfRule>
    <cfRule type="cellIs" dxfId="21411" priority="2238" stopIfTrue="1" operator="lessThan">
      <formula>0</formula>
    </cfRule>
  </conditionalFormatting>
  <conditionalFormatting sqref="AI358 AI360">
    <cfRule type="cellIs" dxfId="21410" priority="2235" stopIfTrue="1" operator="greaterThan">
      <formula>0</formula>
    </cfRule>
    <cfRule type="cellIs" dxfId="21409" priority="2236" stopIfTrue="1" operator="lessThan">
      <formula>0</formula>
    </cfRule>
  </conditionalFormatting>
  <conditionalFormatting sqref="AI358 AI360">
    <cfRule type="cellIs" dxfId="21408" priority="2233" stopIfTrue="1" operator="greaterThan">
      <formula>0</formula>
    </cfRule>
    <cfRule type="cellIs" dxfId="21407" priority="2234" stopIfTrue="1" operator="lessThan">
      <formula>0</formula>
    </cfRule>
  </conditionalFormatting>
  <conditionalFormatting sqref="AF358 AF360">
    <cfRule type="cellIs" dxfId="21406" priority="2231" stopIfTrue="1" operator="greaterThan">
      <formula>0</formula>
    </cfRule>
    <cfRule type="cellIs" dxfId="21405" priority="2232" stopIfTrue="1" operator="lessThan">
      <formula>0</formula>
    </cfRule>
  </conditionalFormatting>
  <conditionalFormatting sqref="AL358 AL360">
    <cfRule type="cellIs" dxfId="21404" priority="2229" stopIfTrue="1" operator="greaterThan">
      <formula>0</formula>
    </cfRule>
    <cfRule type="cellIs" dxfId="21403" priority="2230" stopIfTrue="1" operator="lessThan">
      <formula>0</formula>
    </cfRule>
  </conditionalFormatting>
  <conditionalFormatting sqref="AO358 AO360">
    <cfRule type="cellIs" dxfId="21402" priority="2227" stopIfTrue="1" operator="greaterThan">
      <formula>0</formula>
    </cfRule>
    <cfRule type="cellIs" dxfId="21401" priority="2228" stopIfTrue="1" operator="lessThan">
      <formula>0</formula>
    </cfRule>
  </conditionalFormatting>
  <conditionalFormatting sqref="W368:X368">
    <cfRule type="cellIs" dxfId="21400" priority="2225" stopIfTrue="1" operator="greaterThan">
      <formula>0</formula>
    </cfRule>
    <cfRule type="cellIs" dxfId="21399" priority="2226" stopIfTrue="1" operator="lessThan">
      <formula>0</formula>
    </cfRule>
  </conditionalFormatting>
  <conditionalFormatting sqref="V368">
    <cfRule type="cellIs" dxfId="21398" priority="2223" stopIfTrue="1" operator="lessThan">
      <formula>0</formula>
    </cfRule>
    <cfRule type="cellIs" dxfId="21397" priority="2224" stopIfTrue="1" operator="greaterThan">
      <formula>0</formula>
    </cfRule>
  </conditionalFormatting>
  <conditionalFormatting sqref="W360:X360">
    <cfRule type="cellIs" dxfId="21396" priority="2221" stopIfTrue="1" operator="greaterThan">
      <formula>0</formula>
    </cfRule>
    <cfRule type="cellIs" dxfId="21395" priority="2222" stopIfTrue="1" operator="lessThan">
      <formula>0</formula>
    </cfRule>
  </conditionalFormatting>
  <conditionalFormatting sqref="V360">
    <cfRule type="cellIs" dxfId="21394" priority="2219" stopIfTrue="1" operator="lessThan">
      <formula>0</formula>
    </cfRule>
    <cfRule type="cellIs" dxfId="21393" priority="2220" stopIfTrue="1" operator="greaterThan">
      <formula>0</formula>
    </cfRule>
  </conditionalFormatting>
  <conditionalFormatting sqref="AF371 AF373 AF375">
    <cfRule type="cellIs" dxfId="21392" priority="2217" stopIfTrue="1" operator="greaterThan">
      <formula>0</formula>
    </cfRule>
    <cfRule type="cellIs" dxfId="21391" priority="2218" stopIfTrue="1" operator="lessThan">
      <formula>0</formula>
    </cfRule>
  </conditionalFormatting>
  <conditionalFormatting sqref="AI371 AI373 AI375">
    <cfRule type="cellIs" dxfId="21390" priority="2215" stopIfTrue="1" operator="greaterThan">
      <formula>0</formula>
    </cfRule>
    <cfRule type="cellIs" dxfId="21389" priority="2216" stopIfTrue="1" operator="lessThan">
      <formula>0</formula>
    </cfRule>
  </conditionalFormatting>
  <conditionalFormatting sqref="AL371 AL373 AL375">
    <cfRule type="cellIs" dxfId="21388" priority="2213" stopIfTrue="1" operator="greaterThan">
      <formula>0</formula>
    </cfRule>
    <cfRule type="cellIs" dxfId="21387" priority="2214" stopIfTrue="1" operator="lessThan">
      <formula>0</formula>
    </cfRule>
  </conditionalFormatting>
  <conditionalFormatting sqref="AO371 AO373 AO375">
    <cfRule type="cellIs" dxfId="21386" priority="2211" stopIfTrue="1" operator="greaterThan">
      <formula>0</formula>
    </cfRule>
    <cfRule type="cellIs" dxfId="21385" priority="2212" stopIfTrue="1" operator="lessThan">
      <formula>0</formula>
    </cfRule>
  </conditionalFormatting>
  <conditionalFormatting sqref="AO359">
    <cfRule type="cellIs" dxfId="21384" priority="2209" stopIfTrue="1" operator="greaterThan">
      <formula>0</formula>
    </cfRule>
    <cfRule type="cellIs" dxfId="21383" priority="2210" stopIfTrue="1" operator="lessThan">
      <formula>0</formula>
    </cfRule>
  </conditionalFormatting>
  <conditionalFormatting sqref="AL359">
    <cfRule type="cellIs" dxfId="21382" priority="2207" stopIfTrue="1" operator="greaterThan">
      <formula>0</formula>
    </cfRule>
    <cfRule type="cellIs" dxfId="21381" priority="2208" stopIfTrue="1" operator="lessThan">
      <formula>0</formula>
    </cfRule>
  </conditionalFormatting>
  <conditionalFormatting sqref="AI359">
    <cfRule type="cellIs" dxfId="21380" priority="2205" stopIfTrue="1" operator="greaterThan">
      <formula>0</formula>
    </cfRule>
    <cfRule type="cellIs" dxfId="21379" priority="2206" stopIfTrue="1" operator="lessThan">
      <formula>0</formula>
    </cfRule>
  </conditionalFormatting>
  <conditionalFormatting sqref="AF359">
    <cfRule type="cellIs" dxfId="21378" priority="2203" stopIfTrue="1" operator="greaterThan">
      <formula>0</formula>
    </cfRule>
    <cfRule type="cellIs" dxfId="21377" priority="2204" stopIfTrue="1" operator="lessThan">
      <formula>0</formula>
    </cfRule>
  </conditionalFormatting>
  <conditionalFormatting sqref="AI372">
    <cfRule type="cellIs" dxfId="21376" priority="2201" stopIfTrue="1" operator="greaterThan">
      <formula>0</formula>
    </cfRule>
    <cfRule type="cellIs" dxfId="21375" priority="2202" stopIfTrue="1" operator="lessThan">
      <formula>0</formula>
    </cfRule>
  </conditionalFormatting>
  <conditionalFormatting sqref="AI372">
    <cfRule type="cellIs" dxfId="21374" priority="2199" stopIfTrue="1" operator="greaterThan">
      <formula>0</formula>
    </cfRule>
    <cfRule type="cellIs" dxfId="21373" priority="2200" stopIfTrue="1" operator="lessThan">
      <formula>0</formula>
    </cfRule>
  </conditionalFormatting>
  <conditionalFormatting sqref="AI372">
    <cfRule type="cellIs" dxfId="21372" priority="2197" stopIfTrue="1" operator="greaterThan">
      <formula>0</formula>
    </cfRule>
    <cfRule type="cellIs" dxfId="21371" priority="2198" stopIfTrue="1" operator="lessThan">
      <formula>0</formula>
    </cfRule>
  </conditionalFormatting>
  <conditionalFormatting sqref="AI372">
    <cfRule type="cellIs" dxfId="21370" priority="2195" stopIfTrue="1" operator="greaterThan">
      <formula>0</formula>
    </cfRule>
    <cfRule type="cellIs" dxfId="21369" priority="2196" stopIfTrue="1" operator="lessThan">
      <formula>0</formula>
    </cfRule>
  </conditionalFormatting>
  <conditionalFormatting sqref="AI372">
    <cfRule type="cellIs" dxfId="21368" priority="2193" stopIfTrue="1" operator="greaterThan">
      <formula>0</formula>
    </cfRule>
    <cfRule type="cellIs" dxfId="21367" priority="2194" stopIfTrue="1" operator="lessThan">
      <formula>0</formula>
    </cfRule>
  </conditionalFormatting>
  <conditionalFormatting sqref="AF372">
    <cfRule type="cellIs" dxfId="21366" priority="2191" stopIfTrue="1" operator="greaterThan">
      <formula>0</formula>
    </cfRule>
    <cfRule type="cellIs" dxfId="21365" priority="2192" stopIfTrue="1" operator="lessThan">
      <formula>0</formula>
    </cfRule>
  </conditionalFormatting>
  <conditionalFormatting sqref="AL372">
    <cfRule type="cellIs" dxfId="21364" priority="2189" stopIfTrue="1" operator="greaterThan">
      <formula>0</formula>
    </cfRule>
    <cfRule type="cellIs" dxfId="21363" priority="2190" stopIfTrue="1" operator="lessThan">
      <formula>0</formula>
    </cfRule>
  </conditionalFormatting>
  <conditionalFormatting sqref="AO372">
    <cfRule type="cellIs" dxfId="21362" priority="2187" stopIfTrue="1" operator="greaterThan">
      <formula>0</formula>
    </cfRule>
    <cfRule type="cellIs" dxfId="21361" priority="2188" stopIfTrue="1" operator="lessThan">
      <formula>0</formula>
    </cfRule>
  </conditionalFormatting>
  <conditionalFormatting sqref="AO372">
    <cfRule type="cellIs" dxfId="21360" priority="2185" stopIfTrue="1" operator="greaterThan">
      <formula>0</formula>
    </cfRule>
    <cfRule type="cellIs" dxfId="21359" priority="2186" stopIfTrue="1" operator="lessThan">
      <formula>0</formula>
    </cfRule>
  </conditionalFormatting>
  <conditionalFormatting sqref="AO372">
    <cfRule type="cellIs" dxfId="21358" priority="2183" stopIfTrue="1" operator="greaterThan">
      <formula>0</formula>
    </cfRule>
    <cfRule type="cellIs" dxfId="21357" priority="2184" stopIfTrue="1" operator="lessThan">
      <formula>0</formula>
    </cfRule>
  </conditionalFormatting>
  <conditionalFormatting sqref="AO372">
    <cfRule type="cellIs" dxfId="21356" priority="2181" stopIfTrue="1" operator="greaterThan">
      <formula>0</formula>
    </cfRule>
    <cfRule type="cellIs" dxfId="21355" priority="2182" stopIfTrue="1" operator="lessThan">
      <formula>0</formula>
    </cfRule>
  </conditionalFormatting>
  <conditionalFormatting sqref="AO372">
    <cfRule type="cellIs" dxfId="21354" priority="2179" stopIfTrue="1" operator="greaterThan">
      <formula>0</formula>
    </cfRule>
    <cfRule type="cellIs" dxfId="21353" priority="2180" stopIfTrue="1" operator="lessThan">
      <formula>0</formula>
    </cfRule>
  </conditionalFormatting>
  <conditionalFormatting sqref="AO376 AO378 AO380:AO381">
    <cfRule type="cellIs" dxfId="21352" priority="2177" stopIfTrue="1" operator="greaterThan">
      <formula>0</formula>
    </cfRule>
    <cfRule type="cellIs" dxfId="21351" priority="2178" stopIfTrue="1" operator="lessThan">
      <formula>0</formula>
    </cfRule>
  </conditionalFormatting>
  <conditionalFormatting sqref="AF376 AF378 AF380:AF381">
    <cfRule type="cellIs" dxfId="21350" priority="2175" stopIfTrue="1" operator="greaterThan">
      <formula>0</formula>
    </cfRule>
    <cfRule type="cellIs" dxfId="21349" priority="2176" stopIfTrue="1" operator="lessThan">
      <formula>0</formula>
    </cfRule>
  </conditionalFormatting>
  <conditionalFormatting sqref="AI376 AI378 AI380:AI381">
    <cfRule type="cellIs" dxfId="21348" priority="2173" stopIfTrue="1" operator="greaterThan">
      <formula>0</formula>
    </cfRule>
    <cfRule type="cellIs" dxfId="21347" priority="2174" stopIfTrue="1" operator="lessThan">
      <formula>0</formula>
    </cfRule>
  </conditionalFormatting>
  <conditionalFormatting sqref="AL376 AL378 AL380:AL381">
    <cfRule type="cellIs" dxfId="21346" priority="2169" stopIfTrue="1" operator="greaterThan">
      <formula>0</formula>
    </cfRule>
    <cfRule type="cellIs" dxfId="21345" priority="2170" stopIfTrue="1" operator="lessThan">
      <formula>0</formula>
    </cfRule>
  </conditionalFormatting>
  <conditionalFormatting sqref="AL376 AL378 AL380:AL381">
    <cfRule type="cellIs" dxfId="21344" priority="2167" stopIfTrue="1" operator="greaterThan">
      <formula>0</formula>
    </cfRule>
    <cfRule type="cellIs" dxfId="21343" priority="2168" stopIfTrue="1" operator="lessThan">
      <formula>0</formula>
    </cfRule>
  </conditionalFormatting>
  <conditionalFormatting sqref="AL376 AL378 AL380:AL381">
    <cfRule type="cellIs" dxfId="21342" priority="2165" stopIfTrue="1" operator="greaterThan">
      <formula>0</formula>
    </cfRule>
    <cfRule type="cellIs" dxfId="21341" priority="2166" stopIfTrue="1" operator="lessThan">
      <formula>0</formula>
    </cfRule>
  </conditionalFormatting>
  <conditionalFormatting sqref="AL376 AL378 AL380:AL381">
    <cfRule type="cellIs" dxfId="21340" priority="2163" stopIfTrue="1" operator="greaterThan">
      <formula>0</formula>
    </cfRule>
    <cfRule type="cellIs" dxfId="21339" priority="2164" stopIfTrue="1" operator="lessThan">
      <formula>0</formula>
    </cfRule>
  </conditionalFormatting>
  <conditionalFormatting sqref="AL376 AL378 AL380:AL381">
    <cfRule type="cellIs" dxfId="21338" priority="2161" stopIfTrue="1" operator="greaterThan">
      <formula>0</formula>
    </cfRule>
    <cfRule type="cellIs" dxfId="21337" priority="2162" stopIfTrue="1" operator="lessThan">
      <formula>0</formula>
    </cfRule>
  </conditionalFormatting>
  <conditionalFormatting sqref="W378:X379">
    <cfRule type="cellIs" dxfId="21336" priority="2159" stopIfTrue="1" operator="greaterThan">
      <formula>0</formula>
    </cfRule>
    <cfRule type="cellIs" dxfId="21335" priority="2160" stopIfTrue="1" operator="lessThan">
      <formula>0</formula>
    </cfRule>
  </conditionalFormatting>
  <conditionalFormatting sqref="V378:V379">
    <cfRule type="cellIs" dxfId="21334" priority="2157" stopIfTrue="1" operator="lessThan">
      <formula>0</formula>
    </cfRule>
    <cfRule type="cellIs" dxfId="21333" priority="2158" stopIfTrue="1" operator="greaterThan">
      <formula>0</formula>
    </cfRule>
  </conditionalFormatting>
  <conditionalFormatting sqref="AI377">
    <cfRule type="cellIs" dxfId="21332" priority="2155" stopIfTrue="1" operator="greaterThan">
      <formula>0</formula>
    </cfRule>
    <cfRule type="cellIs" dxfId="21331" priority="2156" stopIfTrue="1" operator="lessThan">
      <formula>0</formula>
    </cfRule>
  </conditionalFormatting>
  <conditionalFormatting sqref="AI377">
    <cfRule type="cellIs" dxfId="21330" priority="2153" stopIfTrue="1" operator="greaterThan">
      <formula>0</formula>
    </cfRule>
    <cfRule type="cellIs" dxfId="21329" priority="2154" stopIfTrue="1" operator="lessThan">
      <formula>0</formula>
    </cfRule>
  </conditionalFormatting>
  <conditionalFormatting sqref="AI377">
    <cfRule type="cellIs" dxfId="21328" priority="2151" stopIfTrue="1" operator="greaterThan">
      <formula>0</formula>
    </cfRule>
    <cfRule type="cellIs" dxfId="21327" priority="2152" stopIfTrue="1" operator="lessThan">
      <formula>0</formula>
    </cfRule>
  </conditionalFormatting>
  <conditionalFormatting sqref="AI377">
    <cfRule type="cellIs" dxfId="21326" priority="2149" stopIfTrue="1" operator="greaterThan">
      <formula>0</formula>
    </cfRule>
    <cfRule type="cellIs" dxfId="21325" priority="2150" stopIfTrue="1" operator="lessThan">
      <formula>0</formula>
    </cfRule>
  </conditionalFormatting>
  <conditionalFormatting sqref="AI377">
    <cfRule type="cellIs" dxfId="21324" priority="2147" stopIfTrue="1" operator="greaterThan">
      <formula>0</formula>
    </cfRule>
    <cfRule type="cellIs" dxfId="21323" priority="2148" stopIfTrue="1" operator="lessThan">
      <formula>0</formula>
    </cfRule>
  </conditionalFormatting>
  <conditionalFormatting sqref="AF377">
    <cfRule type="cellIs" dxfId="21322" priority="2143" stopIfTrue="1" operator="greaterThan">
      <formula>0</formula>
    </cfRule>
    <cfRule type="cellIs" dxfId="21321" priority="2144" stopIfTrue="1" operator="lessThan">
      <formula>0</formula>
    </cfRule>
  </conditionalFormatting>
  <conditionalFormatting sqref="AF377">
    <cfRule type="cellIs" dxfId="21320" priority="2141" stopIfTrue="1" operator="greaterThan">
      <formula>0</formula>
    </cfRule>
    <cfRule type="cellIs" dxfId="21319" priority="2142" stopIfTrue="1" operator="lessThan">
      <formula>0</formula>
    </cfRule>
  </conditionalFormatting>
  <conditionalFormatting sqref="AF377">
    <cfRule type="cellIs" dxfId="21318" priority="2139" stopIfTrue="1" operator="greaterThan">
      <formula>0</formula>
    </cfRule>
    <cfRule type="cellIs" dxfId="21317" priority="2140" stopIfTrue="1" operator="lessThan">
      <formula>0</formula>
    </cfRule>
  </conditionalFormatting>
  <conditionalFormatting sqref="AF377">
    <cfRule type="cellIs" dxfId="21316" priority="2137" stopIfTrue="1" operator="greaterThan">
      <formula>0</formula>
    </cfRule>
    <cfRule type="cellIs" dxfId="21315" priority="2138" stopIfTrue="1" operator="lessThan">
      <formula>0</formula>
    </cfRule>
  </conditionalFormatting>
  <conditionalFormatting sqref="AF377">
    <cfRule type="cellIs" dxfId="21314" priority="2135" stopIfTrue="1" operator="greaterThan">
      <formula>0</formula>
    </cfRule>
    <cfRule type="cellIs" dxfId="21313" priority="2136" stopIfTrue="1" operator="lessThan">
      <formula>0</formula>
    </cfRule>
  </conditionalFormatting>
  <conditionalFormatting sqref="AL377">
    <cfRule type="cellIs" dxfId="21312" priority="2133" stopIfTrue="1" operator="greaterThan">
      <formula>0</formula>
    </cfRule>
    <cfRule type="cellIs" dxfId="21311" priority="2134" stopIfTrue="1" operator="lessThan">
      <formula>0</formula>
    </cfRule>
  </conditionalFormatting>
  <conditionalFormatting sqref="AO377">
    <cfRule type="cellIs" dxfId="21310" priority="2131" stopIfTrue="1" operator="greaterThan">
      <formula>0</formula>
    </cfRule>
    <cfRule type="cellIs" dxfId="21309" priority="2132" stopIfTrue="1" operator="lessThan">
      <formula>0</formula>
    </cfRule>
  </conditionalFormatting>
  <conditionalFormatting sqref="AI367">
    <cfRule type="cellIs" dxfId="21308" priority="2129" stopIfTrue="1" operator="greaterThan">
      <formula>0</formula>
    </cfRule>
    <cfRule type="cellIs" dxfId="21307" priority="2130" stopIfTrue="1" operator="lessThan">
      <formula>0</formula>
    </cfRule>
  </conditionalFormatting>
  <conditionalFormatting sqref="AF367">
    <cfRule type="cellIs" dxfId="21306" priority="2127" stopIfTrue="1" operator="greaterThan">
      <formula>0</formula>
    </cfRule>
    <cfRule type="cellIs" dxfId="21305" priority="2128" stopIfTrue="1" operator="lessThan">
      <formula>0</formula>
    </cfRule>
  </conditionalFormatting>
  <conditionalFormatting sqref="AL367">
    <cfRule type="cellIs" dxfId="21304" priority="2125" stopIfTrue="1" operator="greaterThan">
      <formula>0</formula>
    </cfRule>
    <cfRule type="cellIs" dxfId="21303" priority="2126" stopIfTrue="1" operator="lessThan">
      <formula>0</formula>
    </cfRule>
  </conditionalFormatting>
  <conditionalFormatting sqref="AO367">
    <cfRule type="cellIs" dxfId="21302" priority="2123" stopIfTrue="1" operator="greaterThan">
      <formula>0</formula>
    </cfRule>
    <cfRule type="cellIs" dxfId="21301" priority="2124" stopIfTrue="1" operator="lessThan">
      <formula>0</formula>
    </cfRule>
  </conditionalFormatting>
  <conditionalFormatting sqref="AI374">
    <cfRule type="cellIs" dxfId="21300" priority="2121" stopIfTrue="1" operator="greaterThan">
      <formula>0</formula>
    </cfRule>
    <cfRule type="cellIs" dxfId="21299" priority="2122" stopIfTrue="1" operator="lessThan">
      <formula>0</formula>
    </cfRule>
  </conditionalFormatting>
  <conditionalFormatting sqref="AF374">
    <cfRule type="cellIs" dxfId="21298" priority="2119" stopIfTrue="1" operator="greaterThan">
      <formula>0</formula>
    </cfRule>
    <cfRule type="cellIs" dxfId="21297" priority="2120" stopIfTrue="1" operator="lessThan">
      <formula>0</formula>
    </cfRule>
  </conditionalFormatting>
  <conditionalFormatting sqref="AF374">
    <cfRule type="cellIs" dxfId="21296" priority="2117" stopIfTrue="1" operator="greaterThan">
      <formula>0</formula>
    </cfRule>
    <cfRule type="cellIs" dxfId="21295" priority="2118" stopIfTrue="1" operator="lessThan">
      <formula>0</formula>
    </cfRule>
  </conditionalFormatting>
  <conditionalFormatting sqref="AF374">
    <cfRule type="cellIs" dxfId="21294" priority="2115" stopIfTrue="1" operator="greaterThan">
      <formula>0</formula>
    </cfRule>
    <cfRule type="cellIs" dxfId="21293" priority="2116" stopIfTrue="1" operator="lessThan">
      <formula>0</formula>
    </cfRule>
  </conditionalFormatting>
  <conditionalFormatting sqref="AF374">
    <cfRule type="cellIs" dxfId="21292" priority="2113" stopIfTrue="1" operator="greaterThan">
      <formula>0</formula>
    </cfRule>
    <cfRule type="cellIs" dxfId="21291" priority="2114" stopIfTrue="1" operator="lessThan">
      <formula>0</formula>
    </cfRule>
  </conditionalFormatting>
  <conditionalFormatting sqref="AF374">
    <cfRule type="cellIs" dxfId="21290" priority="2111" stopIfTrue="1" operator="greaterThan">
      <formula>0</formula>
    </cfRule>
    <cfRule type="cellIs" dxfId="21289" priority="2112" stopIfTrue="1" operator="lessThan">
      <formula>0</formula>
    </cfRule>
  </conditionalFormatting>
  <conditionalFormatting sqref="AL374">
    <cfRule type="cellIs" dxfId="21288" priority="2109" stopIfTrue="1" operator="greaterThan">
      <formula>0</formula>
    </cfRule>
    <cfRule type="cellIs" dxfId="21287" priority="2110" stopIfTrue="1" operator="lessThan">
      <formula>0</formula>
    </cfRule>
  </conditionalFormatting>
  <conditionalFormatting sqref="AO374">
    <cfRule type="cellIs" dxfId="21286" priority="2107" stopIfTrue="1" operator="greaterThan">
      <formula>0</formula>
    </cfRule>
    <cfRule type="cellIs" dxfId="21285" priority="2108" stopIfTrue="1" operator="lessThan">
      <formula>0</formula>
    </cfRule>
  </conditionalFormatting>
  <conditionalFormatting sqref="AO374">
    <cfRule type="cellIs" dxfId="21284" priority="2105" stopIfTrue="1" operator="greaterThan">
      <formula>0</formula>
    </cfRule>
    <cfRule type="cellIs" dxfId="21283" priority="2106" stopIfTrue="1" operator="lessThan">
      <formula>0</formula>
    </cfRule>
  </conditionalFormatting>
  <conditionalFormatting sqref="AO374">
    <cfRule type="cellIs" dxfId="21282" priority="2103" stopIfTrue="1" operator="greaterThan">
      <formula>0</formula>
    </cfRule>
    <cfRule type="cellIs" dxfId="21281" priority="2104" stopIfTrue="1" operator="lessThan">
      <formula>0</formula>
    </cfRule>
  </conditionalFormatting>
  <conditionalFormatting sqref="AO374">
    <cfRule type="cellIs" dxfId="21280" priority="2101" stopIfTrue="1" operator="greaterThan">
      <formula>0</formula>
    </cfRule>
    <cfRule type="cellIs" dxfId="21279" priority="2102" stopIfTrue="1" operator="lessThan">
      <formula>0</formula>
    </cfRule>
  </conditionalFormatting>
  <conditionalFormatting sqref="AO374">
    <cfRule type="cellIs" dxfId="21278" priority="2099" stopIfTrue="1" operator="greaterThan">
      <formula>0</formula>
    </cfRule>
    <cfRule type="cellIs" dxfId="21277" priority="2100" stopIfTrue="1" operator="lessThan">
      <formula>0</formula>
    </cfRule>
  </conditionalFormatting>
  <conditionalFormatting sqref="W363:X363">
    <cfRule type="cellIs" dxfId="21276" priority="2097" stopIfTrue="1" operator="greaterThan">
      <formula>0</formula>
    </cfRule>
    <cfRule type="cellIs" dxfId="21275" priority="2098" stopIfTrue="1" operator="lessThan">
      <formula>0</formula>
    </cfRule>
  </conditionalFormatting>
  <conditionalFormatting sqref="V363">
    <cfRule type="cellIs" dxfId="21274" priority="2095" stopIfTrue="1" operator="lessThan">
      <formula>0</formula>
    </cfRule>
    <cfRule type="cellIs" dxfId="21273" priority="2096" stopIfTrue="1" operator="greaterThan">
      <formula>0</formula>
    </cfRule>
  </conditionalFormatting>
  <conditionalFormatting sqref="AI382 AI386:AI387 AI393:AI398 AI400:AI401 AI403:AI404 AI413:AI414 AI407:AI411">
    <cfRule type="cellIs" dxfId="21272" priority="2093" stopIfTrue="1" operator="greaterThan">
      <formula>0</formula>
    </cfRule>
    <cfRule type="cellIs" dxfId="21271" priority="2094" stopIfTrue="1" operator="lessThan">
      <formula>0</formula>
    </cfRule>
  </conditionalFormatting>
  <conditionalFormatting sqref="AF382 AF386:AF387 AF393:AF396">
    <cfRule type="cellIs" dxfId="21270" priority="2089" stopIfTrue="1" operator="greaterThan">
      <formula>0</formula>
    </cfRule>
    <cfRule type="cellIs" dxfId="21269" priority="2090" stopIfTrue="1" operator="lessThan">
      <formula>0</formula>
    </cfRule>
  </conditionalFormatting>
  <conditionalFormatting sqref="AF382 AF386:AF387 AF393:AF396">
    <cfRule type="cellIs" dxfId="21268" priority="2087" stopIfTrue="1" operator="greaterThan">
      <formula>0</formula>
    </cfRule>
    <cfRule type="cellIs" dxfId="21267" priority="2088" stopIfTrue="1" operator="lessThan">
      <formula>0</formula>
    </cfRule>
  </conditionalFormatting>
  <conditionalFormatting sqref="AF382 AF386:AF387 AF393:AF396">
    <cfRule type="cellIs" dxfId="21266" priority="2085" stopIfTrue="1" operator="greaterThan">
      <formula>0</formula>
    </cfRule>
    <cfRule type="cellIs" dxfId="21265" priority="2086" stopIfTrue="1" operator="lessThan">
      <formula>0</formula>
    </cfRule>
  </conditionalFormatting>
  <conditionalFormatting sqref="AF382 AF386:AF387 AF393:AF396">
    <cfRule type="cellIs" dxfId="21264" priority="2083" stopIfTrue="1" operator="greaterThan">
      <formula>0</formula>
    </cfRule>
    <cfRule type="cellIs" dxfId="21263" priority="2084" stopIfTrue="1" operator="lessThan">
      <formula>0</formula>
    </cfRule>
  </conditionalFormatting>
  <conditionalFormatting sqref="AF382 AF386:AF387 AF393:AF396">
    <cfRule type="cellIs" dxfId="21262" priority="2081" stopIfTrue="1" operator="greaterThan">
      <formula>0</formula>
    </cfRule>
    <cfRule type="cellIs" dxfId="21261" priority="2082" stopIfTrue="1" operator="lessThan">
      <formula>0</formula>
    </cfRule>
  </conditionalFormatting>
  <conditionalFormatting sqref="AL382 AL386:AL387 AL393:AL396">
    <cfRule type="cellIs" dxfId="21260" priority="2079" stopIfTrue="1" operator="greaterThan">
      <formula>0</formula>
    </cfRule>
    <cfRule type="cellIs" dxfId="21259" priority="2080" stopIfTrue="1" operator="lessThan">
      <formula>0</formula>
    </cfRule>
  </conditionalFormatting>
  <conditionalFormatting sqref="AL382 AL386:AL387 AL393:AL396">
    <cfRule type="cellIs" dxfId="21258" priority="2077" stopIfTrue="1" operator="greaterThan">
      <formula>0</formula>
    </cfRule>
    <cfRule type="cellIs" dxfId="21257" priority="2078" stopIfTrue="1" operator="lessThan">
      <formula>0</formula>
    </cfRule>
  </conditionalFormatting>
  <conditionalFormatting sqref="AL382 AL386:AL387 AL393:AL396">
    <cfRule type="cellIs" dxfId="21256" priority="2075" stopIfTrue="1" operator="greaterThan">
      <formula>0</formula>
    </cfRule>
    <cfRule type="cellIs" dxfId="21255" priority="2076" stopIfTrue="1" operator="lessThan">
      <formula>0</formula>
    </cfRule>
  </conditionalFormatting>
  <conditionalFormatting sqref="AL382 AL386:AL387 AL393:AL396">
    <cfRule type="cellIs" dxfId="21254" priority="2073" stopIfTrue="1" operator="greaterThan">
      <formula>0</formula>
    </cfRule>
    <cfRule type="cellIs" dxfId="21253" priority="2074" stopIfTrue="1" operator="lessThan">
      <formula>0</formula>
    </cfRule>
  </conditionalFormatting>
  <conditionalFormatting sqref="AL382 AL386:AL387 AL393:AL396">
    <cfRule type="cellIs" dxfId="21252" priority="2071" stopIfTrue="1" operator="greaterThan">
      <formula>0</formula>
    </cfRule>
    <cfRule type="cellIs" dxfId="21251" priority="2072" stopIfTrue="1" operator="lessThan">
      <formula>0</formula>
    </cfRule>
  </conditionalFormatting>
  <conditionalFormatting sqref="AO382 AO385:AO387 AO393:AO396">
    <cfRule type="cellIs" dxfId="21250" priority="2069" stopIfTrue="1" operator="greaterThan">
      <formula>0</formula>
    </cfRule>
    <cfRule type="cellIs" dxfId="21249" priority="2070" stopIfTrue="1" operator="lessThan">
      <formula>0</formula>
    </cfRule>
  </conditionalFormatting>
  <conditionalFormatting sqref="W385:X385">
    <cfRule type="cellIs" dxfId="21248" priority="2067" stopIfTrue="1" operator="greaterThan">
      <formula>0</formula>
    </cfRule>
    <cfRule type="cellIs" dxfId="21247" priority="2068" stopIfTrue="1" operator="lessThan">
      <formula>0</formula>
    </cfRule>
  </conditionalFormatting>
  <conditionalFormatting sqref="V385">
    <cfRule type="cellIs" dxfId="21246" priority="2065" stopIfTrue="1" operator="lessThan">
      <formula>0</formula>
    </cfRule>
    <cfRule type="cellIs" dxfId="21245" priority="2066" stopIfTrue="1" operator="greaterThan">
      <formula>0</formula>
    </cfRule>
  </conditionalFormatting>
  <conditionalFormatting sqref="AI385">
    <cfRule type="cellIs" dxfId="21244" priority="2063" stopIfTrue="1" operator="greaterThan">
      <formula>0</formula>
    </cfRule>
    <cfRule type="cellIs" dxfId="21243" priority="2064" stopIfTrue="1" operator="lessThan">
      <formula>0</formula>
    </cfRule>
  </conditionalFormatting>
  <conditionalFormatting sqref="AF385">
    <cfRule type="cellIs" dxfId="21242" priority="2061" stopIfTrue="1" operator="greaterThan">
      <formula>0</formula>
    </cfRule>
    <cfRule type="cellIs" dxfId="21241" priority="2062" stopIfTrue="1" operator="lessThan">
      <formula>0</formula>
    </cfRule>
  </conditionalFormatting>
  <conditionalFormatting sqref="AL385">
    <cfRule type="cellIs" dxfId="21240" priority="2059" stopIfTrue="1" operator="greaterThan">
      <formula>0</formula>
    </cfRule>
    <cfRule type="cellIs" dxfId="21239" priority="2060" stopIfTrue="1" operator="lessThan">
      <formula>0</formula>
    </cfRule>
  </conditionalFormatting>
  <conditionalFormatting sqref="W388:X388 W393:X393 W389">
    <cfRule type="cellIs" dxfId="21238" priority="2057" stopIfTrue="1" operator="greaterThan">
      <formula>0</formula>
    </cfRule>
    <cfRule type="cellIs" dxfId="21237" priority="2058" stopIfTrue="1" operator="lessThan">
      <formula>0</formula>
    </cfRule>
  </conditionalFormatting>
  <conditionalFormatting sqref="V388 V393">
    <cfRule type="cellIs" dxfId="21236" priority="2055" stopIfTrue="1" operator="lessThan">
      <formula>0</formula>
    </cfRule>
    <cfRule type="cellIs" dxfId="21235" priority="2056" stopIfTrue="1" operator="greaterThan">
      <formula>0</formula>
    </cfRule>
  </conditionalFormatting>
  <conditionalFormatting sqref="AI383:AI384">
    <cfRule type="cellIs" dxfId="21234" priority="2053" stopIfTrue="1" operator="greaterThan">
      <formula>0</formula>
    </cfRule>
    <cfRule type="cellIs" dxfId="21233" priority="2054" stopIfTrue="1" operator="lessThan">
      <formula>0</formula>
    </cfRule>
  </conditionalFormatting>
  <conditionalFormatting sqref="AF383:AF384">
    <cfRule type="cellIs" dxfId="21232" priority="2045" stopIfTrue="1" operator="greaterThan">
      <formula>0</formula>
    </cfRule>
    <cfRule type="cellIs" dxfId="21231" priority="2046" stopIfTrue="1" operator="lessThan">
      <formula>0</formula>
    </cfRule>
  </conditionalFormatting>
  <conditionalFormatting sqref="AF383:AF384">
    <cfRule type="cellIs" dxfId="21230" priority="2043" stopIfTrue="1" operator="greaterThan">
      <formula>0</formula>
    </cfRule>
    <cfRule type="cellIs" dxfId="21229" priority="2044" stopIfTrue="1" operator="lessThan">
      <formula>0</formula>
    </cfRule>
  </conditionalFormatting>
  <conditionalFormatting sqref="AF383:AF384">
    <cfRule type="cellIs" dxfId="21228" priority="2041" stopIfTrue="1" operator="greaterThan">
      <formula>0</formula>
    </cfRule>
    <cfRule type="cellIs" dxfId="21227" priority="2042" stopIfTrue="1" operator="lessThan">
      <formula>0</formula>
    </cfRule>
  </conditionalFormatting>
  <conditionalFormatting sqref="AF383:AF384">
    <cfRule type="cellIs" dxfId="21226" priority="2039" stopIfTrue="1" operator="greaterThan">
      <formula>0</formula>
    </cfRule>
    <cfRule type="cellIs" dxfId="21225" priority="2040" stopIfTrue="1" operator="lessThan">
      <formula>0</formula>
    </cfRule>
  </conditionalFormatting>
  <conditionalFormatting sqref="AF383:AF384">
    <cfRule type="cellIs" dxfId="21224" priority="2037" stopIfTrue="1" operator="greaterThan">
      <formula>0</formula>
    </cfRule>
    <cfRule type="cellIs" dxfId="21223" priority="2038" stopIfTrue="1" operator="lessThan">
      <formula>0</formula>
    </cfRule>
  </conditionalFormatting>
  <conditionalFormatting sqref="AL383:AL384">
    <cfRule type="cellIs" dxfId="21222" priority="2035" stopIfTrue="1" operator="greaterThan">
      <formula>0</formula>
    </cfRule>
    <cfRule type="cellIs" dxfId="21221" priority="2036" stopIfTrue="1" operator="lessThan">
      <formula>0</formula>
    </cfRule>
  </conditionalFormatting>
  <conditionalFormatting sqref="AL383:AL384">
    <cfRule type="cellIs" dxfId="21220" priority="2033" stopIfTrue="1" operator="greaterThan">
      <formula>0</formula>
    </cfRule>
    <cfRule type="cellIs" dxfId="21219" priority="2034" stopIfTrue="1" operator="lessThan">
      <formula>0</formula>
    </cfRule>
  </conditionalFormatting>
  <conditionalFormatting sqref="AL383:AL384">
    <cfRule type="cellIs" dxfId="21218" priority="2031" stopIfTrue="1" operator="greaterThan">
      <formula>0</formula>
    </cfRule>
    <cfRule type="cellIs" dxfId="21217" priority="2032" stopIfTrue="1" operator="lessThan">
      <formula>0</formula>
    </cfRule>
  </conditionalFormatting>
  <conditionalFormatting sqref="AL383:AL384">
    <cfRule type="cellIs" dxfId="21216" priority="2029" stopIfTrue="1" operator="greaterThan">
      <formula>0</formula>
    </cfRule>
    <cfRule type="cellIs" dxfId="21215" priority="2030" stopIfTrue="1" operator="lessThan">
      <formula>0</formula>
    </cfRule>
  </conditionalFormatting>
  <conditionalFormatting sqref="AL383:AL384">
    <cfRule type="cellIs" dxfId="21214" priority="2027" stopIfTrue="1" operator="greaterThan">
      <formula>0</formula>
    </cfRule>
    <cfRule type="cellIs" dxfId="21213" priority="2028" stopIfTrue="1" operator="lessThan">
      <formula>0</formula>
    </cfRule>
  </conditionalFormatting>
  <conditionalFormatting sqref="AO383:AO384">
    <cfRule type="cellIs" dxfId="21212" priority="2025" stopIfTrue="1" operator="greaterThan">
      <formula>0</formula>
    </cfRule>
    <cfRule type="cellIs" dxfId="21211" priority="2026" stopIfTrue="1" operator="lessThan">
      <formula>0</formula>
    </cfRule>
  </conditionalFormatting>
  <conditionalFormatting sqref="AO383:AO384">
    <cfRule type="cellIs" dxfId="21210" priority="2023" stopIfTrue="1" operator="greaterThan">
      <formula>0</formula>
    </cfRule>
    <cfRule type="cellIs" dxfId="21209" priority="2024" stopIfTrue="1" operator="lessThan">
      <formula>0</formula>
    </cfRule>
  </conditionalFormatting>
  <conditionalFormatting sqref="AO383:AO384">
    <cfRule type="cellIs" dxfId="21208" priority="2021" stopIfTrue="1" operator="greaterThan">
      <formula>0</formula>
    </cfRule>
    <cfRule type="cellIs" dxfId="21207" priority="2022" stopIfTrue="1" operator="lessThan">
      <formula>0</formula>
    </cfRule>
  </conditionalFormatting>
  <conditionalFormatting sqref="AO383:AO384">
    <cfRule type="cellIs" dxfId="21206" priority="2019" stopIfTrue="1" operator="greaterThan">
      <formula>0</formula>
    </cfRule>
    <cfRule type="cellIs" dxfId="21205" priority="2020" stopIfTrue="1" operator="lessThan">
      <formula>0</formula>
    </cfRule>
  </conditionalFormatting>
  <conditionalFormatting sqref="AO383:AO384">
    <cfRule type="cellIs" dxfId="21204" priority="2017" stopIfTrue="1" operator="greaterThan">
      <formula>0</formula>
    </cfRule>
    <cfRule type="cellIs" dxfId="21203" priority="2018" stopIfTrue="1" operator="lessThan">
      <formula>0</formula>
    </cfRule>
  </conditionalFormatting>
  <conditionalFormatting sqref="AI388:AI389">
    <cfRule type="cellIs" dxfId="21202" priority="2015" stopIfTrue="1" operator="greaterThan">
      <formula>0</formula>
    </cfRule>
    <cfRule type="cellIs" dxfId="21201" priority="2016" stopIfTrue="1" operator="lessThan">
      <formula>0</formula>
    </cfRule>
  </conditionalFormatting>
  <conditionalFormatting sqref="AL388:AL389">
    <cfRule type="cellIs" dxfId="21200" priority="2013" stopIfTrue="1" operator="greaterThan">
      <formula>0</formula>
    </cfRule>
    <cfRule type="cellIs" dxfId="21199" priority="2014" stopIfTrue="1" operator="lessThan">
      <formula>0</formula>
    </cfRule>
  </conditionalFormatting>
  <conditionalFormatting sqref="AF388:AF389">
    <cfRule type="cellIs" dxfId="21198" priority="2011" stopIfTrue="1" operator="greaterThan">
      <formula>0</formula>
    </cfRule>
    <cfRule type="cellIs" dxfId="21197" priority="2012" stopIfTrue="1" operator="lessThan">
      <formula>0</formula>
    </cfRule>
  </conditionalFormatting>
  <conditionalFormatting sqref="AO388:AO389">
    <cfRule type="cellIs" dxfId="21196" priority="2009" stopIfTrue="1" operator="greaterThan">
      <formula>0</formula>
    </cfRule>
    <cfRule type="cellIs" dxfId="21195" priority="2010" stopIfTrue="1" operator="lessThan">
      <formula>0</formula>
    </cfRule>
  </conditionalFormatting>
  <conditionalFormatting sqref="AR388:AR392">
    <cfRule type="cellIs" dxfId="21194" priority="2007" stopIfTrue="1" operator="greaterThan">
      <formula>0</formula>
    </cfRule>
    <cfRule type="cellIs" dxfId="21193" priority="2008" stopIfTrue="1" operator="lessThan">
      <formula>0</formula>
    </cfRule>
  </conditionalFormatting>
  <conditionalFormatting sqref="AU388:AU392">
    <cfRule type="cellIs" dxfId="21192" priority="2005" stopIfTrue="1" operator="greaterThan">
      <formula>0</formula>
    </cfRule>
    <cfRule type="cellIs" dxfId="21191" priority="2006" stopIfTrue="1" operator="lessThan">
      <formula>0</formula>
    </cfRule>
  </conditionalFormatting>
  <conditionalFormatting sqref="V390 V392">
    <cfRule type="cellIs" dxfId="21190" priority="2003" stopIfTrue="1" operator="lessThan">
      <formula>0</formula>
    </cfRule>
    <cfRule type="cellIs" dxfId="21189" priority="2004" stopIfTrue="1" operator="greaterThan">
      <formula>0</formula>
    </cfRule>
  </conditionalFormatting>
  <conditionalFormatting sqref="W390 W392">
    <cfRule type="cellIs" dxfId="21188" priority="2001" stopIfTrue="1" operator="greaterThan">
      <formula>0</formula>
    </cfRule>
    <cfRule type="cellIs" dxfId="21187" priority="2002" stopIfTrue="1" operator="lessThan">
      <formula>0</formula>
    </cfRule>
  </conditionalFormatting>
  <conditionalFormatting sqref="AF392">
    <cfRule type="cellIs" dxfId="21186" priority="1999" stopIfTrue="1" operator="greaterThan">
      <formula>0</formula>
    </cfRule>
    <cfRule type="cellIs" dxfId="21185" priority="2000" stopIfTrue="1" operator="lessThan">
      <formula>0</formula>
    </cfRule>
  </conditionalFormatting>
  <conditionalFormatting sqref="AL392">
    <cfRule type="cellIs" dxfId="21184" priority="1995" stopIfTrue="1" operator="greaterThan">
      <formula>0</formula>
    </cfRule>
    <cfRule type="cellIs" dxfId="21183" priority="1996" stopIfTrue="1" operator="lessThan">
      <formula>0</formula>
    </cfRule>
  </conditionalFormatting>
  <conditionalFormatting sqref="AO392">
    <cfRule type="cellIs" dxfId="21182" priority="1993" stopIfTrue="1" operator="greaterThan">
      <formula>0</formula>
    </cfRule>
    <cfRule type="cellIs" dxfId="21181" priority="1994" stopIfTrue="1" operator="lessThan">
      <formula>0</formula>
    </cfRule>
  </conditionalFormatting>
  <conditionalFormatting sqref="AI392">
    <cfRule type="cellIs" dxfId="21180" priority="1991" stopIfTrue="1" operator="greaterThan">
      <formula>0</formula>
    </cfRule>
    <cfRule type="cellIs" dxfId="21179" priority="1992" stopIfTrue="1" operator="lessThan">
      <formula>0</formula>
    </cfRule>
  </conditionalFormatting>
  <conditionalFormatting sqref="AI392">
    <cfRule type="cellIs" dxfId="21178" priority="1989" stopIfTrue="1" operator="greaterThan">
      <formula>0</formula>
    </cfRule>
    <cfRule type="cellIs" dxfId="21177" priority="1990" stopIfTrue="1" operator="lessThan">
      <formula>0</formula>
    </cfRule>
  </conditionalFormatting>
  <conditionalFormatting sqref="AI392">
    <cfRule type="cellIs" dxfId="21176" priority="1987" stopIfTrue="1" operator="greaterThan">
      <formula>0</formula>
    </cfRule>
    <cfRule type="cellIs" dxfId="21175" priority="1988" stopIfTrue="1" operator="lessThan">
      <formula>0</formula>
    </cfRule>
  </conditionalFormatting>
  <conditionalFormatting sqref="AI392">
    <cfRule type="cellIs" dxfId="21174" priority="1985" stopIfTrue="1" operator="greaterThan">
      <formula>0</formula>
    </cfRule>
    <cfRule type="cellIs" dxfId="21173" priority="1986" stopIfTrue="1" operator="lessThan">
      <formula>0</formula>
    </cfRule>
  </conditionalFormatting>
  <conditionalFormatting sqref="AI392">
    <cfRule type="cellIs" dxfId="21172" priority="1983" stopIfTrue="1" operator="greaterThan">
      <formula>0</formula>
    </cfRule>
    <cfRule type="cellIs" dxfId="21171" priority="1984" stopIfTrue="1" operator="lessThan">
      <formula>0</formula>
    </cfRule>
  </conditionalFormatting>
  <conditionalFormatting sqref="AI390">
    <cfRule type="cellIs" dxfId="21170" priority="1981" stopIfTrue="1" operator="greaterThan">
      <formula>0</formula>
    </cfRule>
    <cfRule type="cellIs" dxfId="21169" priority="1982" stopIfTrue="1" operator="lessThan">
      <formula>0</formula>
    </cfRule>
  </conditionalFormatting>
  <conditionalFormatting sqref="AF390">
    <cfRule type="cellIs" dxfId="21168" priority="1979" stopIfTrue="1" operator="greaterThan">
      <formula>0</formula>
    </cfRule>
    <cfRule type="cellIs" dxfId="21167" priority="1980" stopIfTrue="1" operator="lessThan">
      <formula>0</formula>
    </cfRule>
  </conditionalFormatting>
  <conditionalFormatting sqref="AL390">
    <cfRule type="cellIs" dxfId="21166" priority="1977" stopIfTrue="1" operator="greaterThan">
      <formula>0</formula>
    </cfRule>
    <cfRule type="cellIs" dxfId="21165" priority="1978" stopIfTrue="1" operator="lessThan">
      <formula>0</formula>
    </cfRule>
  </conditionalFormatting>
  <conditionalFormatting sqref="AL390">
    <cfRule type="cellIs" dxfId="21164" priority="1975" stopIfTrue="1" operator="greaterThan">
      <formula>0</formula>
    </cfRule>
    <cfRule type="cellIs" dxfId="21163" priority="1976" stopIfTrue="1" operator="lessThan">
      <formula>0</formula>
    </cfRule>
  </conditionalFormatting>
  <conditionalFormatting sqref="AL390">
    <cfRule type="cellIs" dxfId="21162" priority="1973" stopIfTrue="1" operator="greaterThan">
      <formula>0</formula>
    </cfRule>
    <cfRule type="cellIs" dxfId="21161" priority="1974" stopIfTrue="1" operator="lessThan">
      <formula>0</formula>
    </cfRule>
  </conditionalFormatting>
  <conditionalFormatting sqref="AL390">
    <cfRule type="cellIs" dxfId="21160" priority="1971" stopIfTrue="1" operator="greaterThan">
      <formula>0</formula>
    </cfRule>
    <cfRule type="cellIs" dxfId="21159" priority="1972" stopIfTrue="1" operator="lessThan">
      <formula>0</formula>
    </cfRule>
  </conditionalFormatting>
  <conditionalFormatting sqref="AL390">
    <cfRule type="cellIs" dxfId="21158" priority="1969" stopIfTrue="1" operator="greaterThan">
      <formula>0</formula>
    </cfRule>
    <cfRule type="cellIs" dxfId="21157" priority="1970" stopIfTrue="1" operator="lessThan">
      <formula>0</formula>
    </cfRule>
  </conditionalFormatting>
  <conditionalFormatting sqref="AO390">
    <cfRule type="cellIs" dxfId="21156" priority="1967" stopIfTrue="1" operator="greaterThan">
      <formula>0</formula>
    </cfRule>
    <cfRule type="cellIs" dxfId="21155" priority="1968" stopIfTrue="1" operator="lessThan">
      <formula>0</formula>
    </cfRule>
  </conditionalFormatting>
  <conditionalFormatting sqref="AF397:AF398 AF400:AF401 AF403:AF404 AF413 AF407:AF411">
    <cfRule type="cellIs" dxfId="21154" priority="1965" stopIfTrue="1" operator="greaterThan">
      <formula>0</formula>
    </cfRule>
    <cfRule type="cellIs" dxfId="21153" priority="1966" stopIfTrue="1" operator="lessThan">
      <formula>0</formula>
    </cfRule>
  </conditionalFormatting>
  <conditionalFormatting sqref="AL397:AL398 AL400:AL401 AL403:AL404 AL413:AL414 AL407:AL411">
    <cfRule type="cellIs" dxfId="21152" priority="1963" stopIfTrue="1" operator="greaterThan">
      <formula>0</formula>
    </cfRule>
    <cfRule type="cellIs" dxfId="21151" priority="1964" stopIfTrue="1" operator="lessThan">
      <formula>0</formula>
    </cfRule>
  </conditionalFormatting>
  <conditionalFormatting sqref="AO397:AO398 AO400:AO401 AO403:AO404 AO407 AO413">
    <cfRule type="cellIs" dxfId="21150" priority="1961" stopIfTrue="1" operator="greaterThan">
      <formula>0</formula>
    </cfRule>
    <cfRule type="cellIs" dxfId="21149" priority="1962" stopIfTrue="1" operator="lessThan">
      <formula>0</formula>
    </cfRule>
  </conditionalFormatting>
  <conditionalFormatting sqref="V389">
    <cfRule type="cellIs" dxfId="21148" priority="1959" stopIfTrue="1" operator="lessThan">
      <formula>0</formula>
    </cfRule>
    <cfRule type="cellIs" dxfId="21147" priority="1960" stopIfTrue="1" operator="greaterThan">
      <formula>0</formula>
    </cfRule>
  </conditionalFormatting>
  <conditionalFormatting sqref="W417:X417 W400:X400 W407:X407 W401:W406 W412:X412 W408:W411 W413:W415 W418">
    <cfRule type="cellIs" dxfId="21146" priority="1957" stopIfTrue="1" operator="greaterThan">
      <formula>0</formula>
    </cfRule>
    <cfRule type="cellIs" dxfId="21145" priority="1958" stopIfTrue="1" operator="lessThan">
      <formula>0</formula>
    </cfRule>
  </conditionalFormatting>
  <conditionalFormatting sqref="V400">
    <cfRule type="cellIs" dxfId="21144" priority="1955" stopIfTrue="1" operator="lessThan">
      <formula>0</formula>
    </cfRule>
    <cfRule type="cellIs" dxfId="21143" priority="1956" stopIfTrue="1" operator="greaterThan">
      <formula>0</formula>
    </cfRule>
  </conditionalFormatting>
  <conditionalFormatting sqref="V359">
    <cfRule type="cellIs" dxfId="21142" priority="1953" stopIfTrue="1" operator="lessThan">
      <formula>0</formula>
    </cfRule>
    <cfRule type="cellIs" dxfId="21141" priority="1954" stopIfTrue="1" operator="greaterThan">
      <formula>0</formula>
    </cfRule>
  </conditionalFormatting>
  <conditionalFormatting sqref="W359:X359 M359 Q359 I359 K359 O359 S359 U359">
    <cfRule type="cellIs" dxfId="21140" priority="1951" stopIfTrue="1" operator="greaterThan">
      <formula>0</formula>
    </cfRule>
    <cfRule type="cellIs" dxfId="21139" priority="1952" stopIfTrue="1" operator="lessThan">
      <formula>0</formula>
    </cfRule>
  </conditionalFormatting>
  <conditionalFormatting sqref="V391">
    <cfRule type="cellIs" dxfId="21138" priority="1949" stopIfTrue="1" operator="lessThan">
      <formula>0</formula>
    </cfRule>
    <cfRule type="cellIs" dxfId="21137" priority="1950" stopIfTrue="1" operator="greaterThan">
      <formula>0</formula>
    </cfRule>
  </conditionalFormatting>
  <conditionalFormatting sqref="W391:X391 M391 Q391 I391 K391 O391 S391 U391">
    <cfRule type="cellIs" dxfId="21136" priority="1947" stopIfTrue="1" operator="greaterThan">
      <formula>0</formula>
    </cfRule>
    <cfRule type="cellIs" dxfId="21135" priority="1948" stopIfTrue="1" operator="lessThan">
      <formula>0</formula>
    </cfRule>
  </conditionalFormatting>
  <conditionalFormatting sqref="AO391">
    <cfRule type="cellIs" dxfId="21134" priority="1945" stopIfTrue="1" operator="greaterThan">
      <formula>0</formula>
    </cfRule>
    <cfRule type="cellIs" dxfId="21133" priority="1946" stopIfTrue="1" operator="lessThan">
      <formula>0</formula>
    </cfRule>
  </conditionalFormatting>
  <conditionalFormatting sqref="AL391">
    <cfRule type="cellIs" dxfId="21132" priority="1943" stopIfTrue="1" operator="greaterThan">
      <formula>0</formula>
    </cfRule>
    <cfRule type="cellIs" dxfId="21131" priority="1944" stopIfTrue="1" operator="lessThan">
      <formula>0</formula>
    </cfRule>
  </conditionalFormatting>
  <conditionalFormatting sqref="AI391">
    <cfRule type="cellIs" dxfId="21130" priority="1941" stopIfTrue="1" operator="greaterThan">
      <formula>0</formula>
    </cfRule>
    <cfRule type="cellIs" dxfId="21129" priority="1942" stopIfTrue="1" operator="lessThan">
      <formula>0</formula>
    </cfRule>
  </conditionalFormatting>
  <conditionalFormatting sqref="AF391">
    <cfRule type="cellIs" dxfId="21128" priority="1937" stopIfTrue="1" operator="greaterThan">
      <formula>0</formula>
    </cfRule>
    <cfRule type="cellIs" dxfId="21127" priority="1938" stopIfTrue="1" operator="lessThan">
      <formula>0</formula>
    </cfRule>
  </conditionalFormatting>
  <conditionalFormatting sqref="V407">
    <cfRule type="cellIs" dxfId="21126" priority="1935" stopIfTrue="1" operator="lessThan">
      <formula>0</formula>
    </cfRule>
    <cfRule type="cellIs" dxfId="21125" priority="1936" stopIfTrue="1" operator="greaterThan">
      <formula>0</formula>
    </cfRule>
  </conditionalFormatting>
  <conditionalFormatting sqref="AI399">
    <cfRule type="cellIs" dxfId="21124" priority="1933" stopIfTrue="1" operator="greaterThan">
      <formula>0</formula>
    </cfRule>
    <cfRule type="cellIs" dxfId="21123" priority="1934" stopIfTrue="1" operator="lessThan">
      <formula>0</formula>
    </cfRule>
  </conditionalFormatting>
  <conditionalFormatting sqref="AF399">
    <cfRule type="cellIs" dxfId="21122" priority="1931" stopIfTrue="1" operator="greaterThan">
      <formula>0</formula>
    </cfRule>
    <cfRule type="cellIs" dxfId="21121" priority="1932" stopIfTrue="1" operator="lessThan">
      <formula>0</formula>
    </cfRule>
  </conditionalFormatting>
  <conditionalFormatting sqref="AO399">
    <cfRule type="cellIs" dxfId="21120" priority="1927" stopIfTrue="1" operator="greaterThan">
      <formula>0</formula>
    </cfRule>
    <cfRule type="cellIs" dxfId="21119" priority="1928" stopIfTrue="1" operator="lessThan">
      <formula>0</formula>
    </cfRule>
  </conditionalFormatting>
  <conditionalFormatting sqref="AL399">
    <cfRule type="cellIs" dxfId="21118" priority="1925" stopIfTrue="1" operator="greaterThan">
      <formula>0</formula>
    </cfRule>
    <cfRule type="cellIs" dxfId="21117" priority="1926" stopIfTrue="1" operator="lessThan">
      <formula>0</formula>
    </cfRule>
  </conditionalFormatting>
  <conditionalFormatting sqref="AL399">
    <cfRule type="cellIs" dxfId="21116" priority="1923" stopIfTrue="1" operator="greaterThan">
      <formula>0</formula>
    </cfRule>
    <cfRule type="cellIs" dxfId="21115" priority="1924" stopIfTrue="1" operator="lessThan">
      <formula>0</formula>
    </cfRule>
  </conditionalFormatting>
  <conditionalFormatting sqref="AL399">
    <cfRule type="cellIs" dxfId="21114" priority="1921" stopIfTrue="1" operator="greaterThan">
      <formula>0</formula>
    </cfRule>
    <cfRule type="cellIs" dxfId="21113" priority="1922" stopIfTrue="1" operator="lessThan">
      <formula>0</formula>
    </cfRule>
  </conditionalFormatting>
  <conditionalFormatting sqref="AL399">
    <cfRule type="cellIs" dxfId="21112" priority="1919" stopIfTrue="1" operator="greaterThan">
      <formula>0</formula>
    </cfRule>
    <cfRule type="cellIs" dxfId="21111" priority="1920" stopIfTrue="1" operator="lessThan">
      <formula>0</formula>
    </cfRule>
  </conditionalFormatting>
  <conditionalFormatting sqref="AL399">
    <cfRule type="cellIs" dxfId="21110" priority="1917" stopIfTrue="1" operator="greaterThan">
      <formula>0</formula>
    </cfRule>
    <cfRule type="cellIs" dxfId="21109" priority="1918" stopIfTrue="1" operator="lessThan">
      <formula>0</formula>
    </cfRule>
  </conditionalFormatting>
  <conditionalFormatting sqref="AI402">
    <cfRule type="cellIs" dxfId="21108" priority="1913" stopIfTrue="1" operator="greaterThan">
      <formula>0</formula>
    </cfRule>
    <cfRule type="cellIs" dxfId="21107" priority="1914" stopIfTrue="1" operator="lessThan">
      <formula>0</formula>
    </cfRule>
  </conditionalFormatting>
  <conditionalFormatting sqref="AI402">
    <cfRule type="cellIs" dxfId="21106" priority="1911" stopIfTrue="1" operator="greaterThan">
      <formula>0</formula>
    </cfRule>
    <cfRule type="cellIs" dxfId="21105" priority="1912" stopIfTrue="1" operator="lessThan">
      <formula>0</formula>
    </cfRule>
  </conditionalFormatting>
  <conditionalFormatting sqref="AI402">
    <cfRule type="cellIs" dxfId="21104" priority="1909" stopIfTrue="1" operator="greaterThan">
      <formula>0</formula>
    </cfRule>
    <cfRule type="cellIs" dxfId="21103" priority="1910" stopIfTrue="1" operator="lessThan">
      <formula>0</formula>
    </cfRule>
  </conditionalFormatting>
  <conditionalFormatting sqref="AI402">
    <cfRule type="cellIs" dxfId="21102" priority="1907" stopIfTrue="1" operator="greaterThan">
      <formula>0</formula>
    </cfRule>
    <cfRule type="cellIs" dxfId="21101" priority="1908" stopIfTrue="1" operator="lessThan">
      <formula>0</formula>
    </cfRule>
  </conditionalFormatting>
  <conditionalFormatting sqref="AI402">
    <cfRule type="cellIs" dxfId="21100" priority="1905" stopIfTrue="1" operator="greaterThan">
      <formula>0</formula>
    </cfRule>
    <cfRule type="cellIs" dxfId="21099" priority="1906" stopIfTrue="1" operator="lessThan">
      <formula>0</formula>
    </cfRule>
  </conditionalFormatting>
  <conditionalFormatting sqref="AF402">
    <cfRule type="cellIs" dxfId="21098" priority="1903" stopIfTrue="1" operator="greaterThan">
      <formula>0</formula>
    </cfRule>
    <cfRule type="cellIs" dxfId="21097" priority="1904" stopIfTrue="1" operator="lessThan">
      <formula>0</formula>
    </cfRule>
  </conditionalFormatting>
  <conditionalFormatting sqref="AO402">
    <cfRule type="cellIs" dxfId="21096" priority="1899" stopIfTrue="1" operator="greaterThan">
      <formula>0</formula>
    </cfRule>
    <cfRule type="cellIs" dxfId="21095" priority="1900" stopIfTrue="1" operator="lessThan">
      <formula>0</formula>
    </cfRule>
  </conditionalFormatting>
  <conditionalFormatting sqref="AL402">
    <cfRule type="cellIs" dxfId="21094" priority="1897" stopIfTrue="1" operator="greaterThan">
      <formula>0</formula>
    </cfRule>
    <cfRule type="cellIs" dxfId="21093" priority="1898" stopIfTrue="1" operator="lessThan">
      <formula>0</formula>
    </cfRule>
  </conditionalFormatting>
  <conditionalFormatting sqref="AL402">
    <cfRule type="cellIs" dxfId="21092" priority="1895" stopIfTrue="1" operator="greaterThan">
      <formula>0</formula>
    </cfRule>
    <cfRule type="cellIs" dxfId="21091" priority="1896" stopIfTrue="1" operator="lessThan">
      <formula>0</formula>
    </cfRule>
  </conditionalFormatting>
  <conditionalFormatting sqref="AL402">
    <cfRule type="cellIs" dxfId="21090" priority="1893" stopIfTrue="1" operator="greaterThan">
      <formula>0</formula>
    </cfRule>
    <cfRule type="cellIs" dxfId="21089" priority="1894" stopIfTrue="1" operator="lessThan">
      <formula>0</formula>
    </cfRule>
  </conditionalFormatting>
  <conditionalFormatting sqref="AL402">
    <cfRule type="cellIs" dxfId="21088" priority="1891" stopIfTrue="1" operator="greaterThan">
      <formula>0</formula>
    </cfRule>
    <cfRule type="cellIs" dxfId="21087" priority="1892" stopIfTrue="1" operator="lessThan">
      <formula>0</formula>
    </cfRule>
  </conditionalFormatting>
  <conditionalFormatting sqref="AL402">
    <cfRule type="cellIs" dxfId="21086" priority="1889" stopIfTrue="1" operator="greaterThan">
      <formula>0</formula>
    </cfRule>
    <cfRule type="cellIs" dxfId="21085" priority="1890" stopIfTrue="1" operator="lessThan">
      <formula>0</formula>
    </cfRule>
  </conditionalFormatting>
  <conditionalFormatting sqref="AI405">
    <cfRule type="cellIs" dxfId="21084" priority="1887" stopIfTrue="1" operator="greaterThan">
      <formula>0</formula>
    </cfRule>
    <cfRule type="cellIs" dxfId="21083" priority="1888" stopIfTrue="1" operator="lessThan">
      <formula>0</formula>
    </cfRule>
  </conditionalFormatting>
  <conditionalFormatting sqref="AF405">
    <cfRule type="cellIs" dxfId="21082" priority="1885" stopIfTrue="1" operator="greaterThan">
      <formula>0</formula>
    </cfRule>
    <cfRule type="cellIs" dxfId="21081" priority="1886" stopIfTrue="1" operator="lessThan">
      <formula>0</formula>
    </cfRule>
  </conditionalFormatting>
  <conditionalFormatting sqref="AL405">
    <cfRule type="cellIs" dxfId="21080" priority="1883" stopIfTrue="1" operator="greaterThan">
      <formula>0</formula>
    </cfRule>
    <cfRule type="cellIs" dxfId="21079" priority="1884" stopIfTrue="1" operator="lessThan">
      <formula>0</formula>
    </cfRule>
  </conditionalFormatting>
  <conditionalFormatting sqref="AO405">
    <cfRule type="cellIs" dxfId="21078" priority="1881" stopIfTrue="1" operator="greaterThan">
      <formula>0</formula>
    </cfRule>
    <cfRule type="cellIs" dxfId="21077" priority="1882" stopIfTrue="1" operator="lessThan">
      <formula>0</formula>
    </cfRule>
  </conditionalFormatting>
  <conditionalFormatting sqref="AO408:AO411">
    <cfRule type="cellIs" dxfId="21076" priority="1879" stopIfTrue="1" operator="greaterThan">
      <formula>0</formula>
    </cfRule>
    <cfRule type="cellIs" dxfId="21075" priority="1880" stopIfTrue="1" operator="lessThan">
      <formula>0</formula>
    </cfRule>
  </conditionalFormatting>
  <conditionalFormatting sqref="AF414">
    <cfRule type="cellIs" dxfId="21074" priority="1877" stopIfTrue="1" operator="greaterThan">
      <formula>0</formula>
    </cfRule>
    <cfRule type="cellIs" dxfId="21073" priority="1878" stopIfTrue="1" operator="lessThan">
      <formula>0</formula>
    </cfRule>
  </conditionalFormatting>
  <conditionalFormatting sqref="AO414">
    <cfRule type="cellIs" dxfId="21072" priority="1875" stopIfTrue="1" operator="greaterThan">
      <formula>0</formula>
    </cfRule>
    <cfRule type="cellIs" dxfId="21071" priority="1876" stopIfTrue="1" operator="lessThan">
      <formula>0</formula>
    </cfRule>
  </conditionalFormatting>
  <conditionalFormatting sqref="AI406">
    <cfRule type="cellIs" dxfId="21070" priority="1873" stopIfTrue="1" operator="greaterThan">
      <formula>0</formula>
    </cfRule>
    <cfRule type="cellIs" dxfId="21069" priority="1874" stopIfTrue="1" operator="lessThan">
      <formula>0</formula>
    </cfRule>
  </conditionalFormatting>
  <conditionalFormatting sqref="AF406">
    <cfRule type="cellIs" dxfId="21068" priority="1871" stopIfTrue="1" operator="greaterThan">
      <formula>0</formula>
    </cfRule>
    <cfRule type="cellIs" dxfId="21067" priority="1872" stopIfTrue="1" operator="lessThan">
      <formula>0</formula>
    </cfRule>
  </conditionalFormatting>
  <conditionalFormatting sqref="AL406">
    <cfRule type="cellIs" dxfId="21066" priority="1869" stopIfTrue="1" operator="greaterThan">
      <formula>0</formula>
    </cfRule>
    <cfRule type="cellIs" dxfId="21065" priority="1870" stopIfTrue="1" operator="lessThan">
      <formula>0</formula>
    </cfRule>
  </conditionalFormatting>
  <conditionalFormatting sqref="AO406">
    <cfRule type="cellIs" dxfId="21064" priority="1865" stopIfTrue="1" operator="greaterThan">
      <formula>0</formula>
    </cfRule>
    <cfRule type="cellIs" dxfId="21063" priority="1866" stopIfTrue="1" operator="lessThan">
      <formula>0</formula>
    </cfRule>
  </conditionalFormatting>
  <conditionalFormatting sqref="AO406">
    <cfRule type="cellIs" dxfId="21062" priority="1863" stopIfTrue="1" operator="greaterThan">
      <formula>0</formula>
    </cfRule>
    <cfRule type="cellIs" dxfId="21061" priority="1864" stopIfTrue="1" operator="lessThan">
      <formula>0</formula>
    </cfRule>
  </conditionalFormatting>
  <conditionalFormatting sqref="AO406">
    <cfRule type="cellIs" dxfId="21060" priority="1861" stopIfTrue="1" operator="greaterThan">
      <formula>0</formula>
    </cfRule>
    <cfRule type="cellIs" dxfId="21059" priority="1862" stopIfTrue="1" operator="lessThan">
      <formula>0</formula>
    </cfRule>
  </conditionalFormatting>
  <conditionalFormatting sqref="AO406">
    <cfRule type="cellIs" dxfId="21058" priority="1859" stopIfTrue="1" operator="greaterThan">
      <formula>0</formula>
    </cfRule>
    <cfRule type="cellIs" dxfId="21057" priority="1860" stopIfTrue="1" operator="lessThan">
      <formula>0</formula>
    </cfRule>
  </conditionalFormatting>
  <conditionalFormatting sqref="AO406">
    <cfRule type="cellIs" dxfId="21056" priority="1857" stopIfTrue="1" operator="greaterThan">
      <formula>0</formula>
    </cfRule>
    <cfRule type="cellIs" dxfId="21055" priority="1858" stopIfTrue="1" operator="lessThan">
      <formula>0</formula>
    </cfRule>
  </conditionalFormatting>
  <conditionalFormatting sqref="AI415">
    <cfRule type="cellIs" dxfId="21054" priority="1855" stopIfTrue="1" operator="greaterThan">
      <formula>0</formula>
    </cfRule>
    <cfRule type="cellIs" dxfId="21053" priority="1856" stopIfTrue="1" operator="lessThan">
      <formula>0</formula>
    </cfRule>
  </conditionalFormatting>
  <conditionalFormatting sqref="AF415">
    <cfRule type="cellIs" dxfId="21052" priority="1853" stopIfTrue="1" operator="greaterThan">
      <formula>0</formula>
    </cfRule>
    <cfRule type="cellIs" dxfId="21051" priority="1854" stopIfTrue="1" operator="lessThan">
      <formula>0</formula>
    </cfRule>
  </conditionalFormatting>
  <conditionalFormatting sqref="AL415">
    <cfRule type="cellIs" dxfId="21050" priority="1851" stopIfTrue="1" operator="greaterThan">
      <formula>0</formula>
    </cfRule>
    <cfRule type="cellIs" dxfId="21049" priority="1852" stopIfTrue="1" operator="lessThan">
      <formula>0</formula>
    </cfRule>
  </conditionalFormatting>
  <conditionalFormatting sqref="AO415 AO417">
    <cfRule type="cellIs" dxfId="21048" priority="1849" stopIfTrue="1" operator="greaterThan">
      <formula>0</formula>
    </cfRule>
    <cfRule type="cellIs" dxfId="21047" priority="1850" stopIfTrue="1" operator="lessThan">
      <formula>0</formula>
    </cfRule>
  </conditionalFormatting>
  <conditionalFormatting sqref="V349">
    <cfRule type="cellIs" dxfId="21046" priority="1847" stopIfTrue="1" operator="lessThan">
      <formula>0</formula>
    </cfRule>
    <cfRule type="cellIs" dxfId="21045" priority="1848" stopIfTrue="1" operator="greaterThan">
      <formula>0</formula>
    </cfRule>
  </conditionalFormatting>
  <conditionalFormatting sqref="V412">
    <cfRule type="cellIs" dxfId="21044" priority="1845" stopIfTrue="1" operator="lessThan">
      <formula>0</formula>
    </cfRule>
    <cfRule type="cellIs" dxfId="21043" priority="1846" stopIfTrue="1" operator="greaterThan">
      <formula>0</formula>
    </cfRule>
  </conditionalFormatting>
  <conditionalFormatting sqref="AI349">
    <cfRule type="cellIs" dxfId="21042" priority="1843" stopIfTrue="1" operator="greaterThan">
      <formula>0</formula>
    </cfRule>
    <cfRule type="cellIs" dxfId="21041" priority="1844" stopIfTrue="1" operator="lessThan">
      <formula>0</formula>
    </cfRule>
  </conditionalFormatting>
  <conditionalFormatting sqref="AI379">
    <cfRule type="cellIs" dxfId="21040" priority="1841" stopIfTrue="1" operator="greaterThan">
      <formula>0</formula>
    </cfRule>
    <cfRule type="cellIs" dxfId="21039" priority="1842" stopIfTrue="1" operator="lessThan">
      <formula>0</formula>
    </cfRule>
  </conditionalFormatting>
  <conditionalFormatting sqref="AI412">
    <cfRule type="cellIs" dxfId="21038" priority="1839" stopIfTrue="1" operator="greaterThan">
      <formula>0</formula>
    </cfRule>
    <cfRule type="cellIs" dxfId="21037" priority="1840" stopIfTrue="1" operator="lessThan">
      <formula>0</formula>
    </cfRule>
  </conditionalFormatting>
  <conditionalFormatting sqref="AF349">
    <cfRule type="cellIs" dxfId="21036" priority="1837" stopIfTrue="1" operator="greaterThan">
      <formula>0</formula>
    </cfRule>
    <cfRule type="cellIs" dxfId="21035" priority="1838" stopIfTrue="1" operator="lessThan">
      <formula>0</formula>
    </cfRule>
  </conditionalFormatting>
  <conditionalFormatting sqref="AF379">
    <cfRule type="cellIs" dxfId="21034" priority="1835" stopIfTrue="1" operator="greaterThan">
      <formula>0</formula>
    </cfRule>
    <cfRule type="cellIs" dxfId="21033" priority="1836" stopIfTrue="1" operator="lessThan">
      <formula>0</formula>
    </cfRule>
  </conditionalFormatting>
  <conditionalFormatting sqref="AF412">
    <cfRule type="cellIs" dxfId="21032" priority="1833" stopIfTrue="1" operator="greaterThan">
      <formula>0</formula>
    </cfRule>
    <cfRule type="cellIs" dxfId="21031" priority="1834" stopIfTrue="1" operator="lessThan">
      <formula>0</formula>
    </cfRule>
  </conditionalFormatting>
  <conditionalFormatting sqref="AL412 AL379 AL349">
    <cfRule type="cellIs" dxfId="21030" priority="1831" stopIfTrue="1" operator="greaterThan">
      <formula>0</formula>
    </cfRule>
    <cfRule type="cellIs" dxfId="21029" priority="1832" stopIfTrue="1" operator="lessThan">
      <formula>0</formula>
    </cfRule>
  </conditionalFormatting>
  <conditionalFormatting sqref="AO412 AO379 AO349">
    <cfRule type="cellIs" dxfId="21028" priority="1829" stopIfTrue="1" operator="greaterThan">
      <formula>0</formula>
    </cfRule>
    <cfRule type="cellIs" dxfId="21027" priority="1830" stopIfTrue="1" operator="lessThan">
      <formula>0</formula>
    </cfRule>
  </conditionalFormatting>
  <conditionalFormatting sqref="V417">
    <cfRule type="cellIs" dxfId="21026" priority="1827" stopIfTrue="1" operator="lessThan">
      <formula>0</formula>
    </cfRule>
    <cfRule type="cellIs" dxfId="21025" priority="1828" stopIfTrue="1" operator="greaterThan">
      <formula>0</formula>
    </cfRule>
  </conditionalFormatting>
  <conditionalFormatting sqref="AI417">
    <cfRule type="cellIs" dxfId="21024" priority="1825" stopIfTrue="1" operator="greaterThan">
      <formula>0</formula>
    </cfRule>
    <cfRule type="cellIs" dxfId="21023" priority="1826" stopIfTrue="1" operator="lessThan">
      <formula>0</formula>
    </cfRule>
  </conditionalFormatting>
  <conditionalFormatting sqref="AF417">
    <cfRule type="cellIs" dxfId="21022" priority="1823" stopIfTrue="1" operator="greaterThan">
      <formula>0</formula>
    </cfRule>
    <cfRule type="cellIs" dxfId="21021" priority="1824" stopIfTrue="1" operator="lessThan">
      <formula>0</formula>
    </cfRule>
  </conditionalFormatting>
  <conditionalFormatting sqref="AL417:AL418">
    <cfRule type="cellIs" dxfId="21020" priority="1821" stopIfTrue="1" operator="greaterThan">
      <formula>0</formula>
    </cfRule>
    <cfRule type="cellIs" dxfId="21019" priority="1822" stopIfTrue="1" operator="lessThan">
      <formula>0</formula>
    </cfRule>
  </conditionalFormatting>
  <conditionalFormatting sqref="W420:X420 W425:X425 W421">
    <cfRule type="cellIs" dxfId="21018" priority="1819" stopIfTrue="1" operator="greaterThan">
      <formula>0</formula>
    </cfRule>
    <cfRule type="cellIs" dxfId="21017" priority="1820" stopIfTrue="1" operator="lessThan">
      <formula>0</formula>
    </cfRule>
  </conditionalFormatting>
  <conditionalFormatting sqref="V420 V425">
    <cfRule type="cellIs" dxfId="21016" priority="1817" stopIfTrue="1" operator="lessThan">
      <formula>0</formula>
    </cfRule>
    <cfRule type="cellIs" dxfId="21015" priority="1818" stopIfTrue="1" operator="greaterThan">
      <formula>0</formula>
    </cfRule>
  </conditionalFormatting>
  <conditionalFormatting sqref="AI420:AI422">
    <cfRule type="cellIs" dxfId="21014" priority="1815" stopIfTrue="1" operator="greaterThan">
      <formula>0</formula>
    </cfRule>
    <cfRule type="cellIs" dxfId="21013" priority="1816" stopIfTrue="1" operator="lessThan">
      <formula>0</formula>
    </cfRule>
  </conditionalFormatting>
  <conditionalFormatting sqref="AF420:AF422">
    <cfRule type="cellIs" dxfId="21012" priority="1813" stopIfTrue="1" operator="greaterThan">
      <formula>0</formula>
    </cfRule>
    <cfRule type="cellIs" dxfId="21011" priority="1814" stopIfTrue="1" operator="lessThan">
      <formula>0</formula>
    </cfRule>
  </conditionalFormatting>
  <conditionalFormatting sqref="AL420:AL422">
    <cfRule type="cellIs" dxfId="21010" priority="1811" stopIfTrue="1" operator="greaterThan">
      <formula>0</formula>
    </cfRule>
    <cfRule type="cellIs" dxfId="21009" priority="1812" stopIfTrue="1" operator="lessThan">
      <formula>0</formula>
    </cfRule>
  </conditionalFormatting>
  <conditionalFormatting sqref="AO420:AO422">
    <cfRule type="cellIs" dxfId="21008" priority="1809" stopIfTrue="1" operator="greaterThan">
      <formula>0</formula>
    </cfRule>
    <cfRule type="cellIs" dxfId="21007" priority="1810" stopIfTrue="1" operator="lessThan">
      <formula>0</formula>
    </cfRule>
  </conditionalFormatting>
  <conditionalFormatting sqref="AU420:AU424">
    <cfRule type="cellIs" dxfId="21006" priority="1807" stopIfTrue="1" operator="greaterThan">
      <formula>0</formula>
    </cfRule>
    <cfRule type="cellIs" dxfId="21005" priority="1808" stopIfTrue="1" operator="lessThan">
      <formula>0</formula>
    </cfRule>
  </conditionalFormatting>
  <conditionalFormatting sqref="AI418">
    <cfRule type="cellIs" dxfId="21004" priority="1805" stopIfTrue="1" operator="greaterThan">
      <formula>0</formula>
    </cfRule>
    <cfRule type="cellIs" dxfId="21003" priority="1806" stopIfTrue="1" operator="lessThan">
      <formula>0</formula>
    </cfRule>
  </conditionalFormatting>
  <conditionalFormatting sqref="AF418">
    <cfRule type="cellIs" dxfId="21002" priority="1803" stopIfTrue="1" operator="greaterThan">
      <formula>0</formula>
    </cfRule>
    <cfRule type="cellIs" dxfId="21001" priority="1804" stopIfTrue="1" operator="lessThan">
      <formula>0</formula>
    </cfRule>
  </conditionalFormatting>
  <conditionalFormatting sqref="AU418">
    <cfRule type="cellIs" dxfId="21000" priority="1801" stopIfTrue="1" operator="greaterThan">
      <formula>0</formula>
    </cfRule>
    <cfRule type="cellIs" dxfId="20999" priority="1802" stopIfTrue="1" operator="lessThan">
      <formula>0</formula>
    </cfRule>
  </conditionalFormatting>
  <conditionalFormatting sqref="AO418">
    <cfRule type="cellIs" dxfId="20998" priority="1799" stopIfTrue="1" operator="greaterThan">
      <formula>0</formula>
    </cfRule>
    <cfRule type="cellIs" dxfId="20997" priority="1800" stopIfTrue="1" operator="lessThan">
      <formula>0</formula>
    </cfRule>
  </conditionalFormatting>
  <conditionalFormatting sqref="V424">
    <cfRule type="cellIs" dxfId="20996" priority="1797" stopIfTrue="1" operator="lessThan">
      <formula>0</formula>
    </cfRule>
    <cfRule type="cellIs" dxfId="20995" priority="1798" stopIfTrue="1" operator="greaterThan">
      <formula>0</formula>
    </cfRule>
  </conditionalFormatting>
  <conditionalFormatting sqref="W424">
    <cfRule type="cellIs" dxfId="20994" priority="1795" stopIfTrue="1" operator="greaterThan">
      <formula>0</formula>
    </cfRule>
    <cfRule type="cellIs" dxfId="20993" priority="1796" stopIfTrue="1" operator="lessThan">
      <formula>0</formula>
    </cfRule>
  </conditionalFormatting>
  <conditionalFormatting sqref="AI424">
    <cfRule type="cellIs" dxfId="20992" priority="1793" stopIfTrue="1" operator="greaterThan">
      <formula>0</formula>
    </cfRule>
    <cfRule type="cellIs" dxfId="20991" priority="1794" stopIfTrue="1" operator="lessThan">
      <formula>0</formula>
    </cfRule>
  </conditionalFormatting>
  <conditionalFormatting sqref="AF424">
    <cfRule type="cellIs" dxfId="20990" priority="1791" stopIfTrue="1" operator="greaterThan">
      <formula>0</formula>
    </cfRule>
    <cfRule type="cellIs" dxfId="20989" priority="1792" stopIfTrue="1" operator="lessThan">
      <formula>0</formula>
    </cfRule>
  </conditionalFormatting>
  <conditionalFormatting sqref="AL424">
    <cfRule type="cellIs" dxfId="20988" priority="1789" stopIfTrue="1" operator="greaterThan">
      <formula>0</formula>
    </cfRule>
    <cfRule type="cellIs" dxfId="20987" priority="1790" stopIfTrue="1" operator="lessThan">
      <formula>0</formula>
    </cfRule>
  </conditionalFormatting>
  <conditionalFormatting sqref="AO424">
    <cfRule type="cellIs" dxfId="20986" priority="1785" stopIfTrue="1" operator="greaterThan">
      <formula>0</formula>
    </cfRule>
    <cfRule type="cellIs" dxfId="20985" priority="1786" stopIfTrue="1" operator="lessThan">
      <formula>0</formula>
    </cfRule>
  </conditionalFormatting>
  <conditionalFormatting sqref="AO424">
    <cfRule type="cellIs" dxfId="20984" priority="1783" stopIfTrue="1" operator="greaterThan">
      <formula>0</formula>
    </cfRule>
    <cfRule type="cellIs" dxfId="20983" priority="1784" stopIfTrue="1" operator="lessThan">
      <formula>0</formula>
    </cfRule>
  </conditionalFormatting>
  <conditionalFormatting sqref="AO424">
    <cfRule type="cellIs" dxfId="20982" priority="1781" stopIfTrue="1" operator="greaterThan">
      <formula>0</formula>
    </cfRule>
    <cfRule type="cellIs" dxfId="20981" priority="1782" stopIfTrue="1" operator="lessThan">
      <formula>0</formula>
    </cfRule>
  </conditionalFormatting>
  <conditionalFormatting sqref="AO424">
    <cfRule type="cellIs" dxfId="20980" priority="1779" stopIfTrue="1" operator="greaterThan">
      <formula>0</formula>
    </cfRule>
    <cfRule type="cellIs" dxfId="20979" priority="1780" stopIfTrue="1" operator="lessThan">
      <formula>0</formula>
    </cfRule>
  </conditionalFormatting>
  <conditionalFormatting sqref="AO424">
    <cfRule type="cellIs" dxfId="20978" priority="1777" stopIfTrue="1" operator="greaterThan">
      <formula>0</formula>
    </cfRule>
    <cfRule type="cellIs" dxfId="20977" priority="1778" stopIfTrue="1" operator="lessThan">
      <formula>0</formula>
    </cfRule>
  </conditionalFormatting>
  <conditionalFormatting sqref="AF430 AF435:AF436 AF438">
    <cfRule type="cellIs" dxfId="20976" priority="1775" stopIfTrue="1" operator="greaterThan">
      <formula>0</formula>
    </cfRule>
    <cfRule type="cellIs" dxfId="20975" priority="1776" stopIfTrue="1" operator="lessThan">
      <formula>0</formula>
    </cfRule>
  </conditionalFormatting>
  <conditionalFormatting sqref="AI430 AI435:AI436">
    <cfRule type="cellIs" dxfId="20974" priority="1773" stopIfTrue="1" operator="greaterThan">
      <formula>0</formula>
    </cfRule>
    <cfRule type="cellIs" dxfId="20973" priority="1774" stopIfTrue="1" operator="lessThan">
      <formula>0</formula>
    </cfRule>
  </conditionalFormatting>
  <conditionalFormatting sqref="AL430 AL435:AL436">
    <cfRule type="cellIs" dxfId="20972" priority="1771" stopIfTrue="1" operator="greaterThan">
      <formula>0</formula>
    </cfRule>
    <cfRule type="cellIs" dxfId="20971" priority="1772" stopIfTrue="1" operator="lessThan">
      <formula>0</formula>
    </cfRule>
  </conditionalFormatting>
  <conditionalFormatting sqref="AO430 AO435:AO436">
    <cfRule type="cellIs" dxfId="20970" priority="1769" stopIfTrue="1" operator="greaterThan">
      <formula>0</formula>
    </cfRule>
    <cfRule type="cellIs" dxfId="20969" priority="1770" stopIfTrue="1" operator="lessThan">
      <formula>0</formula>
    </cfRule>
  </conditionalFormatting>
  <conditionalFormatting sqref="AU430:AU432 AU434:AU437">
    <cfRule type="cellIs" dxfId="20968" priority="1767" stopIfTrue="1" operator="greaterThan">
      <formula>0</formula>
    </cfRule>
    <cfRule type="cellIs" dxfId="20967" priority="1768" stopIfTrue="1" operator="lessThan">
      <formula>0</formula>
    </cfRule>
  </conditionalFormatting>
  <conditionalFormatting sqref="W422:W423">
    <cfRule type="cellIs" dxfId="20966" priority="1765" stopIfTrue="1" operator="greaterThan">
      <formula>0</formula>
    </cfRule>
    <cfRule type="cellIs" dxfId="20965" priority="1766" stopIfTrue="1" operator="lessThan">
      <formula>0</formula>
    </cfRule>
  </conditionalFormatting>
  <conditionalFormatting sqref="V422">
    <cfRule type="cellIs" dxfId="20964" priority="1763" stopIfTrue="1" operator="lessThan">
      <formula>0</formula>
    </cfRule>
    <cfRule type="cellIs" dxfId="20963" priority="1764" stopIfTrue="1" operator="greaterThan">
      <formula>0</formula>
    </cfRule>
  </conditionalFormatting>
  <conditionalFormatting sqref="AI431 AI434">
    <cfRule type="cellIs" dxfId="20962" priority="1761" stopIfTrue="1" operator="greaterThan">
      <formula>0</formula>
    </cfRule>
    <cfRule type="cellIs" dxfId="20961" priority="1762" stopIfTrue="1" operator="lessThan">
      <formula>0</formula>
    </cfRule>
  </conditionalFormatting>
  <conditionalFormatting sqref="AF431:AF432 AF434">
    <cfRule type="cellIs" dxfId="20960" priority="1759" stopIfTrue="1" operator="greaterThan">
      <formula>0</formula>
    </cfRule>
    <cfRule type="cellIs" dxfId="20959" priority="1760" stopIfTrue="1" operator="lessThan">
      <formula>0</formula>
    </cfRule>
  </conditionalFormatting>
  <conditionalFormatting sqref="AL431:AL432 AL434">
    <cfRule type="cellIs" dxfId="20958" priority="1757" stopIfTrue="1" operator="greaterThan">
      <formula>0</formula>
    </cfRule>
    <cfRule type="cellIs" dxfId="20957" priority="1758" stopIfTrue="1" operator="lessThan">
      <formula>0</formula>
    </cfRule>
  </conditionalFormatting>
  <conditionalFormatting sqref="AO431:AO432 AO434">
    <cfRule type="cellIs" dxfId="20956" priority="1753" stopIfTrue="1" operator="greaterThan">
      <formula>0</formula>
    </cfRule>
    <cfRule type="cellIs" dxfId="20955" priority="1754" stopIfTrue="1" operator="lessThan">
      <formula>0</formula>
    </cfRule>
  </conditionalFormatting>
  <conditionalFormatting sqref="AO431:AO432 AO434">
    <cfRule type="cellIs" dxfId="20954" priority="1751" stopIfTrue="1" operator="greaterThan">
      <formula>0</formula>
    </cfRule>
    <cfRule type="cellIs" dxfId="20953" priority="1752" stopIfTrue="1" operator="lessThan">
      <formula>0</formula>
    </cfRule>
  </conditionalFormatting>
  <conditionalFormatting sqref="AO431:AO432 AO434">
    <cfRule type="cellIs" dxfId="20952" priority="1749" stopIfTrue="1" operator="greaterThan">
      <formula>0</formula>
    </cfRule>
    <cfRule type="cellIs" dxfId="20951" priority="1750" stopIfTrue="1" operator="lessThan">
      <formula>0</formula>
    </cfRule>
  </conditionalFormatting>
  <conditionalFormatting sqref="AO431:AO432 AO434">
    <cfRule type="cellIs" dxfId="20950" priority="1747" stopIfTrue="1" operator="greaterThan">
      <formula>0</formula>
    </cfRule>
    <cfRule type="cellIs" dxfId="20949" priority="1748" stopIfTrue="1" operator="lessThan">
      <formula>0</formula>
    </cfRule>
  </conditionalFormatting>
  <conditionalFormatting sqref="AO431:AO432 AO434">
    <cfRule type="cellIs" dxfId="20948" priority="1745" stopIfTrue="1" operator="greaterThan">
      <formula>0</formula>
    </cfRule>
    <cfRule type="cellIs" dxfId="20947" priority="1746" stopIfTrue="1" operator="lessThan">
      <formula>0</formula>
    </cfRule>
  </conditionalFormatting>
  <conditionalFormatting sqref="V416">
    <cfRule type="cellIs" dxfId="20946" priority="1743" stopIfTrue="1" operator="lessThan">
      <formula>0</formula>
    </cfRule>
    <cfRule type="cellIs" dxfId="20945" priority="1744" stopIfTrue="1" operator="greaterThan">
      <formula>0</formula>
    </cfRule>
  </conditionalFormatting>
  <conditionalFormatting sqref="W416:X416 M416 Q416 I416 K416 O416 S416 U416">
    <cfRule type="cellIs" dxfId="20944" priority="1741" stopIfTrue="1" operator="greaterThan">
      <formula>0</formula>
    </cfRule>
    <cfRule type="cellIs" dxfId="20943" priority="1742" stopIfTrue="1" operator="lessThan">
      <formula>0</formula>
    </cfRule>
  </conditionalFormatting>
  <conditionalFormatting sqref="AO416">
    <cfRule type="cellIs" dxfId="20942" priority="1739" stopIfTrue="1" operator="greaterThan">
      <formula>0</formula>
    </cfRule>
    <cfRule type="cellIs" dxfId="20941" priority="1740" stopIfTrue="1" operator="lessThan">
      <formula>0</formula>
    </cfRule>
  </conditionalFormatting>
  <conditionalFormatting sqref="AL416">
    <cfRule type="cellIs" dxfId="20940" priority="1737" stopIfTrue="1" operator="greaterThan">
      <formula>0</formula>
    </cfRule>
    <cfRule type="cellIs" dxfId="20939" priority="1738" stopIfTrue="1" operator="lessThan">
      <formula>0</formula>
    </cfRule>
  </conditionalFormatting>
  <conditionalFormatting sqref="AI416">
    <cfRule type="cellIs" dxfId="20938" priority="1735" stopIfTrue="1" operator="greaterThan">
      <formula>0</formula>
    </cfRule>
    <cfRule type="cellIs" dxfId="20937" priority="1736" stopIfTrue="1" operator="lessThan">
      <formula>0</formula>
    </cfRule>
  </conditionalFormatting>
  <conditionalFormatting sqref="AU416">
    <cfRule type="cellIs" dxfId="20936" priority="1733" stopIfTrue="1" operator="greaterThan">
      <formula>0</formula>
    </cfRule>
    <cfRule type="cellIs" dxfId="20935" priority="1734" stopIfTrue="1" operator="lessThan">
      <formula>0</formula>
    </cfRule>
  </conditionalFormatting>
  <conditionalFormatting sqref="AF416">
    <cfRule type="cellIs" dxfId="20934" priority="1731" stopIfTrue="1" operator="greaterThan">
      <formula>0</formula>
    </cfRule>
    <cfRule type="cellIs" dxfId="20933" priority="1732" stopIfTrue="1" operator="lessThan">
      <formula>0</formula>
    </cfRule>
  </conditionalFormatting>
  <conditionalFormatting sqref="V409">
    <cfRule type="cellIs" dxfId="20932" priority="1729" stopIfTrue="1" operator="lessThan">
      <formula>0</formula>
    </cfRule>
    <cfRule type="cellIs" dxfId="20931" priority="1730" stopIfTrue="1" operator="greaterThan">
      <formula>0</formula>
    </cfRule>
  </conditionalFormatting>
  <conditionalFormatting sqref="W434:X434">
    <cfRule type="cellIs" dxfId="20930" priority="1727" stopIfTrue="1" operator="greaterThan">
      <formula>0</formula>
    </cfRule>
    <cfRule type="cellIs" dxfId="20929" priority="1728" stopIfTrue="1" operator="lessThan">
      <formula>0</formula>
    </cfRule>
  </conditionalFormatting>
  <conditionalFormatting sqref="V434">
    <cfRule type="cellIs" dxfId="20928" priority="1725" stopIfTrue="1" operator="lessThan">
      <formula>0</formula>
    </cfRule>
    <cfRule type="cellIs" dxfId="20927" priority="1726" stopIfTrue="1" operator="greaterThan">
      <formula>0</formula>
    </cfRule>
  </conditionalFormatting>
  <conditionalFormatting sqref="M432:M433 Q432:Q433 I432:I433 K432:K433 O432:O433 W432:X432 W433 S432:S433 U432:U433">
    <cfRule type="cellIs" dxfId="20926" priority="1723" stopIfTrue="1" operator="greaterThan">
      <formula>0</formula>
    </cfRule>
    <cfRule type="cellIs" dxfId="20925" priority="1724" stopIfTrue="1" operator="lessThan">
      <formula>0</formula>
    </cfRule>
  </conditionalFormatting>
  <conditionalFormatting sqref="AI432">
    <cfRule type="cellIs" dxfId="20924" priority="1721" stopIfTrue="1" operator="greaterThan">
      <formula>0</formula>
    </cfRule>
    <cfRule type="cellIs" dxfId="20923" priority="1722" stopIfTrue="1" operator="lessThan">
      <formula>0</formula>
    </cfRule>
  </conditionalFormatting>
  <conditionalFormatting sqref="AI438">
    <cfRule type="cellIs" dxfId="20922" priority="1719" stopIfTrue="1" operator="greaterThan">
      <formula>0</formula>
    </cfRule>
    <cfRule type="cellIs" dxfId="20921" priority="1720" stopIfTrue="1" operator="lessThan">
      <formula>0</formula>
    </cfRule>
  </conditionalFormatting>
  <conditionalFormatting sqref="AI438">
    <cfRule type="cellIs" dxfId="20920" priority="1717" stopIfTrue="1" operator="greaterThan">
      <formula>0</formula>
    </cfRule>
    <cfRule type="cellIs" dxfId="20919" priority="1718" stopIfTrue="1" operator="lessThan">
      <formula>0</formula>
    </cfRule>
  </conditionalFormatting>
  <conditionalFormatting sqref="AI438">
    <cfRule type="cellIs" dxfId="20918" priority="1715" stopIfTrue="1" operator="greaterThan">
      <formula>0</formula>
    </cfRule>
    <cfRule type="cellIs" dxfId="20917" priority="1716" stopIfTrue="1" operator="lessThan">
      <formula>0</formula>
    </cfRule>
  </conditionalFormatting>
  <conditionalFormatting sqref="AI438">
    <cfRule type="cellIs" dxfId="20916" priority="1713" stopIfTrue="1" operator="greaterThan">
      <formula>0</formula>
    </cfRule>
    <cfRule type="cellIs" dxfId="20915" priority="1714" stopIfTrue="1" operator="lessThan">
      <formula>0</formula>
    </cfRule>
  </conditionalFormatting>
  <conditionalFormatting sqref="AI438">
    <cfRule type="cellIs" dxfId="20914" priority="1711" stopIfTrue="1" operator="greaterThan">
      <formula>0</formula>
    </cfRule>
    <cfRule type="cellIs" dxfId="20913" priority="1712" stopIfTrue="1" operator="lessThan">
      <formula>0</formula>
    </cfRule>
  </conditionalFormatting>
  <conditionalFormatting sqref="AL438">
    <cfRule type="cellIs" dxfId="20912" priority="1709" stopIfTrue="1" operator="greaterThan">
      <formula>0</formula>
    </cfRule>
    <cfRule type="cellIs" dxfId="20911" priority="1710" stopIfTrue="1" operator="lessThan">
      <formula>0</formula>
    </cfRule>
  </conditionalFormatting>
  <conditionalFormatting sqref="AO438">
    <cfRule type="cellIs" dxfId="20910" priority="1707" stopIfTrue="1" operator="greaterThan">
      <formula>0</formula>
    </cfRule>
    <cfRule type="cellIs" dxfId="20909" priority="1708" stopIfTrue="1" operator="lessThan">
      <formula>0</formula>
    </cfRule>
  </conditionalFormatting>
  <conditionalFormatting sqref="AU438">
    <cfRule type="cellIs" dxfId="20908" priority="1705" stopIfTrue="1" operator="greaterThan">
      <formula>0</formula>
    </cfRule>
    <cfRule type="cellIs" dxfId="20907" priority="1706" stopIfTrue="1" operator="lessThan">
      <formula>0</formula>
    </cfRule>
  </conditionalFormatting>
  <conditionalFormatting sqref="V423">
    <cfRule type="cellIs" dxfId="20906" priority="1703" stopIfTrue="1" operator="lessThan">
      <formula>0</formula>
    </cfRule>
    <cfRule type="cellIs" dxfId="20905" priority="1704" stopIfTrue="1" operator="greaterThan">
      <formula>0</formula>
    </cfRule>
  </conditionalFormatting>
  <conditionalFormatting sqref="BF423">
    <cfRule type="cellIs" dxfId="20904" priority="1701" stopIfTrue="1" operator="greaterThan">
      <formula>0</formula>
    </cfRule>
    <cfRule type="cellIs" dxfId="20903" priority="1702" stopIfTrue="1" operator="lessThan">
      <formula>0</formula>
    </cfRule>
  </conditionalFormatting>
  <conditionalFormatting sqref="BF423">
    <cfRule type="cellIs" dxfId="20902" priority="1699" stopIfTrue="1" operator="greaterThan">
      <formula>0</formula>
    </cfRule>
    <cfRule type="cellIs" dxfId="20901" priority="1700" stopIfTrue="1" operator="lessThan">
      <formula>0</formula>
    </cfRule>
  </conditionalFormatting>
  <conditionalFormatting sqref="AF423">
    <cfRule type="cellIs" dxfId="20900" priority="1697" stopIfTrue="1" operator="greaterThan">
      <formula>0</formula>
    </cfRule>
    <cfRule type="cellIs" dxfId="20899" priority="1698" stopIfTrue="1" operator="lessThan">
      <formula>0</formula>
    </cfRule>
  </conditionalFormatting>
  <conditionalFormatting sqref="AI423">
    <cfRule type="cellIs" dxfId="20898" priority="1695" stopIfTrue="1" operator="greaterThan">
      <formula>0</formula>
    </cfRule>
    <cfRule type="cellIs" dxfId="20897" priority="1696" stopIfTrue="1" operator="lessThan">
      <formula>0</formula>
    </cfRule>
  </conditionalFormatting>
  <conditionalFormatting sqref="AL423">
    <cfRule type="cellIs" dxfId="20896" priority="1693" stopIfTrue="1" operator="greaterThan">
      <formula>0</formula>
    </cfRule>
    <cfRule type="cellIs" dxfId="20895" priority="1694" stopIfTrue="1" operator="lessThan">
      <formula>0</formula>
    </cfRule>
  </conditionalFormatting>
  <conditionalFormatting sqref="AO423">
    <cfRule type="cellIs" dxfId="20894" priority="1691" stopIfTrue="1" operator="greaterThan">
      <formula>0</formula>
    </cfRule>
    <cfRule type="cellIs" dxfId="20893" priority="1692" stopIfTrue="1" operator="lessThan">
      <formula>0</formula>
    </cfRule>
  </conditionalFormatting>
  <conditionalFormatting sqref="AO442:AO444">
    <cfRule type="cellIs" dxfId="20892" priority="1689" stopIfTrue="1" operator="greaterThan">
      <formula>0</formula>
    </cfRule>
    <cfRule type="cellIs" dxfId="20891" priority="1690" stopIfTrue="1" operator="lessThan">
      <formula>0</formula>
    </cfRule>
  </conditionalFormatting>
  <conditionalFormatting sqref="AL442:AL444">
    <cfRule type="cellIs" dxfId="20890" priority="1687" stopIfTrue="1" operator="greaterThan">
      <formula>0</formula>
    </cfRule>
    <cfRule type="cellIs" dxfId="20889" priority="1688" stopIfTrue="1" operator="lessThan">
      <formula>0</formula>
    </cfRule>
  </conditionalFormatting>
  <conditionalFormatting sqref="AI442:AI444">
    <cfRule type="cellIs" dxfId="20888" priority="1685" stopIfTrue="1" operator="greaterThan">
      <formula>0</formula>
    </cfRule>
    <cfRule type="cellIs" dxfId="20887" priority="1686" stopIfTrue="1" operator="lessThan">
      <formula>0</formula>
    </cfRule>
  </conditionalFormatting>
  <conditionalFormatting sqref="AF442:AF444">
    <cfRule type="cellIs" dxfId="20886" priority="1683" stopIfTrue="1" operator="greaterThan">
      <formula>0</formula>
    </cfRule>
    <cfRule type="cellIs" dxfId="20885" priority="1684" stopIfTrue="1" operator="lessThan">
      <formula>0</formula>
    </cfRule>
  </conditionalFormatting>
  <conditionalFormatting sqref="AU442:AU444">
    <cfRule type="cellIs" dxfId="20884" priority="1681" stopIfTrue="1" operator="greaterThan">
      <formula>0</formula>
    </cfRule>
    <cfRule type="cellIs" dxfId="20883" priority="1682" stopIfTrue="1" operator="lessThan">
      <formula>0</formula>
    </cfRule>
  </conditionalFormatting>
  <conditionalFormatting sqref="AU439:AU441">
    <cfRule type="cellIs" dxfId="20882" priority="1679" stopIfTrue="1" operator="greaterThan">
      <formula>0</formula>
    </cfRule>
    <cfRule type="cellIs" dxfId="20881" priority="1680" stopIfTrue="1" operator="lessThan">
      <formula>0</formula>
    </cfRule>
  </conditionalFormatting>
  <conditionalFormatting sqref="AF439:AF441">
    <cfRule type="cellIs" dxfId="20880" priority="1675" stopIfTrue="1" operator="greaterThan">
      <formula>0</formula>
    </cfRule>
    <cfRule type="cellIs" dxfId="20879" priority="1676" stopIfTrue="1" operator="lessThan">
      <formula>0</formula>
    </cfRule>
  </conditionalFormatting>
  <conditionalFormatting sqref="AL439:AL441">
    <cfRule type="cellIs" dxfId="20878" priority="1673" stopIfTrue="1" operator="greaterThan">
      <formula>0</formula>
    </cfRule>
    <cfRule type="cellIs" dxfId="20877" priority="1674" stopIfTrue="1" operator="lessThan">
      <formula>0</formula>
    </cfRule>
  </conditionalFormatting>
  <conditionalFormatting sqref="AO439:AO441">
    <cfRule type="cellIs" dxfId="20876" priority="1671" stopIfTrue="1" operator="greaterThan">
      <formula>0</formula>
    </cfRule>
    <cfRule type="cellIs" dxfId="20875" priority="1672" stopIfTrue="1" operator="lessThan">
      <formula>0</formula>
    </cfRule>
  </conditionalFormatting>
  <conditionalFormatting sqref="AO439:AO441">
    <cfRule type="cellIs" dxfId="20874" priority="1669" stopIfTrue="1" operator="greaterThan">
      <formula>0</formula>
    </cfRule>
    <cfRule type="cellIs" dxfId="20873" priority="1670" stopIfTrue="1" operator="lessThan">
      <formula>0</formula>
    </cfRule>
  </conditionalFormatting>
  <conditionalFormatting sqref="AO439:AO441">
    <cfRule type="cellIs" dxfId="20872" priority="1667" stopIfTrue="1" operator="greaterThan">
      <formula>0</formula>
    </cfRule>
    <cfRule type="cellIs" dxfId="20871" priority="1668" stopIfTrue="1" operator="lessThan">
      <formula>0</formula>
    </cfRule>
  </conditionalFormatting>
  <conditionalFormatting sqref="AO439:AO441">
    <cfRule type="cellIs" dxfId="20870" priority="1665" stopIfTrue="1" operator="greaterThan">
      <formula>0</formula>
    </cfRule>
    <cfRule type="cellIs" dxfId="20869" priority="1666" stopIfTrue="1" operator="lessThan">
      <formula>0</formula>
    </cfRule>
  </conditionalFormatting>
  <conditionalFormatting sqref="AO439:AO441">
    <cfRule type="cellIs" dxfId="20868" priority="1663" stopIfTrue="1" operator="greaterThan">
      <formula>0</formula>
    </cfRule>
    <cfRule type="cellIs" dxfId="20867" priority="1664" stopIfTrue="1" operator="lessThan">
      <formula>0</formula>
    </cfRule>
  </conditionalFormatting>
  <conditionalFormatting sqref="AI439:AI441">
    <cfRule type="cellIs" dxfId="20866" priority="1661" stopIfTrue="1" operator="greaterThan">
      <formula>0</formula>
    </cfRule>
    <cfRule type="cellIs" dxfId="20865" priority="1662" stopIfTrue="1" operator="lessThan">
      <formula>0</formula>
    </cfRule>
  </conditionalFormatting>
  <conditionalFormatting sqref="AI439:AI441">
    <cfRule type="cellIs" dxfId="20864" priority="1659" stopIfTrue="1" operator="greaterThan">
      <formula>0</formula>
    </cfRule>
    <cfRule type="cellIs" dxfId="20863" priority="1660" stopIfTrue="1" operator="lessThan">
      <formula>0</formula>
    </cfRule>
  </conditionalFormatting>
  <conditionalFormatting sqref="AI439:AI441">
    <cfRule type="cellIs" dxfId="20862" priority="1657" stopIfTrue="1" operator="greaterThan">
      <formula>0</formula>
    </cfRule>
    <cfRule type="cellIs" dxfId="20861" priority="1658" stopIfTrue="1" operator="lessThan">
      <formula>0</formula>
    </cfRule>
  </conditionalFormatting>
  <conditionalFormatting sqref="AI439:AI441">
    <cfRule type="cellIs" dxfId="20860" priority="1655" stopIfTrue="1" operator="greaterThan">
      <formula>0</formula>
    </cfRule>
    <cfRule type="cellIs" dxfId="20859" priority="1656" stopIfTrue="1" operator="lessThan">
      <formula>0</formula>
    </cfRule>
  </conditionalFormatting>
  <conditionalFormatting sqref="AI439:AI441">
    <cfRule type="cellIs" dxfId="20858" priority="1653" stopIfTrue="1" operator="greaterThan">
      <formula>0</formula>
    </cfRule>
    <cfRule type="cellIs" dxfId="20857" priority="1654" stopIfTrue="1" operator="lessThan">
      <formula>0</formula>
    </cfRule>
  </conditionalFormatting>
  <conditionalFormatting sqref="AI437">
    <cfRule type="cellIs" dxfId="20856" priority="1651" stopIfTrue="1" operator="greaterThan">
      <formula>0</formula>
    </cfRule>
    <cfRule type="cellIs" dxfId="20855" priority="1652" stopIfTrue="1" operator="lessThan">
      <formula>0</formula>
    </cfRule>
  </conditionalFormatting>
  <conditionalFormatting sqref="AF437">
    <cfRule type="cellIs" dxfId="20854" priority="1649" stopIfTrue="1" operator="greaterThan">
      <formula>0</formula>
    </cfRule>
    <cfRule type="cellIs" dxfId="20853" priority="1650" stopIfTrue="1" operator="lessThan">
      <formula>0</formula>
    </cfRule>
  </conditionalFormatting>
  <conditionalFormatting sqref="AL437">
    <cfRule type="cellIs" dxfId="20852" priority="1647" stopIfTrue="1" operator="greaterThan">
      <formula>0</formula>
    </cfRule>
    <cfRule type="cellIs" dxfId="20851" priority="1648" stopIfTrue="1" operator="lessThan">
      <formula>0</formula>
    </cfRule>
  </conditionalFormatting>
  <conditionalFormatting sqref="AO437">
    <cfRule type="cellIs" dxfId="20850" priority="1645" stopIfTrue="1" operator="greaterThan">
      <formula>0</formula>
    </cfRule>
    <cfRule type="cellIs" dxfId="20849" priority="1646" stopIfTrue="1" operator="lessThan">
      <formula>0</formula>
    </cfRule>
  </conditionalFormatting>
  <conditionalFormatting sqref="V433">
    <cfRule type="cellIs" dxfId="20848" priority="1643" stopIfTrue="1" operator="lessThan">
      <formula>0</formula>
    </cfRule>
    <cfRule type="cellIs" dxfId="20847" priority="1644" stopIfTrue="1" operator="greaterThan">
      <formula>0</formula>
    </cfRule>
  </conditionalFormatting>
  <conditionalFormatting sqref="AI433">
    <cfRule type="cellIs" dxfId="20846" priority="1641" stopIfTrue="1" operator="greaterThan">
      <formula>0</formula>
    </cfRule>
    <cfRule type="cellIs" dxfId="20845" priority="1642" stopIfTrue="1" operator="lessThan">
      <formula>0</formula>
    </cfRule>
  </conditionalFormatting>
  <conditionalFormatting sqref="AF433">
    <cfRule type="cellIs" dxfId="20844" priority="1639" stopIfTrue="1" operator="greaterThan">
      <formula>0</formula>
    </cfRule>
    <cfRule type="cellIs" dxfId="20843" priority="1640" stopIfTrue="1" operator="lessThan">
      <formula>0</formula>
    </cfRule>
  </conditionalFormatting>
  <conditionalFormatting sqref="AL433">
    <cfRule type="cellIs" dxfId="20842" priority="1635" stopIfTrue="1" operator="greaterThan">
      <formula>0</formula>
    </cfRule>
    <cfRule type="cellIs" dxfId="20841" priority="1636" stopIfTrue="1" operator="lessThan">
      <formula>0</formula>
    </cfRule>
  </conditionalFormatting>
  <conditionalFormatting sqref="AO433">
    <cfRule type="cellIs" dxfId="20840" priority="1631" stopIfTrue="1" operator="greaterThan">
      <formula>0</formula>
    </cfRule>
    <cfRule type="cellIs" dxfId="20839" priority="1632" stopIfTrue="1" operator="lessThan">
      <formula>0</formula>
    </cfRule>
  </conditionalFormatting>
  <conditionalFormatting sqref="AO433">
    <cfRule type="cellIs" dxfId="20838" priority="1629" stopIfTrue="1" operator="greaterThan">
      <formula>0</formula>
    </cfRule>
    <cfRule type="cellIs" dxfId="20837" priority="1630" stopIfTrue="1" operator="lessThan">
      <formula>0</formula>
    </cfRule>
  </conditionalFormatting>
  <conditionalFormatting sqref="AO433">
    <cfRule type="cellIs" dxfId="20836" priority="1627" stopIfTrue="1" operator="greaterThan">
      <formula>0</formula>
    </cfRule>
    <cfRule type="cellIs" dxfId="20835" priority="1628" stopIfTrue="1" operator="lessThan">
      <formula>0</formula>
    </cfRule>
  </conditionalFormatting>
  <conditionalFormatting sqref="AO433">
    <cfRule type="cellIs" dxfId="20834" priority="1625" stopIfTrue="1" operator="greaterThan">
      <formula>0</formula>
    </cfRule>
    <cfRule type="cellIs" dxfId="20833" priority="1626" stopIfTrue="1" operator="lessThan">
      <formula>0</formula>
    </cfRule>
  </conditionalFormatting>
  <conditionalFormatting sqref="AO433">
    <cfRule type="cellIs" dxfId="20832" priority="1623" stopIfTrue="1" operator="greaterThan">
      <formula>0</formula>
    </cfRule>
    <cfRule type="cellIs" dxfId="20831" priority="1624" stopIfTrue="1" operator="lessThan">
      <formula>0</formula>
    </cfRule>
  </conditionalFormatting>
  <conditionalFormatting sqref="AU433">
    <cfRule type="cellIs" dxfId="20830" priority="1621" stopIfTrue="1" operator="greaterThan">
      <formula>0</formula>
    </cfRule>
    <cfRule type="cellIs" dxfId="20829" priority="1622" stopIfTrue="1" operator="lessThan">
      <formula>0</formula>
    </cfRule>
  </conditionalFormatting>
  <conditionalFormatting sqref="AI445 AI450:AI451">
    <cfRule type="cellIs" dxfId="20828" priority="1619" stopIfTrue="1" operator="greaterThan">
      <formula>0</formula>
    </cfRule>
    <cfRule type="cellIs" dxfId="20827" priority="1620" stopIfTrue="1" operator="lessThan">
      <formula>0</formula>
    </cfRule>
  </conditionalFormatting>
  <conditionalFormatting sqref="AF445 AF450:AF452 AF455">
    <cfRule type="cellIs" dxfId="20826" priority="1617" stopIfTrue="1" operator="greaterThan">
      <formula>0</formula>
    </cfRule>
    <cfRule type="cellIs" dxfId="20825" priority="1618" stopIfTrue="1" operator="lessThan">
      <formula>0</formula>
    </cfRule>
  </conditionalFormatting>
  <conditionalFormatting sqref="AL445 AL450:AL451">
    <cfRule type="cellIs" dxfId="20824" priority="1615" stopIfTrue="1" operator="greaterThan">
      <formula>0</formula>
    </cfRule>
    <cfRule type="cellIs" dxfId="20823" priority="1616" stopIfTrue="1" operator="lessThan">
      <formula>0</formula>
    </cfRule>
  </conditionalFormatting>
  <conditionalFormatting sqref="AL445 AL450:AL451">
    <cfRule type="cellIs" dxfId="20822" priority="1613" stopIfTrue="1" operator="greaterThan">
      <formula>0</formula>
    </cfRule>
    <cfRule type="cellIs" dxfId="20821" priority="1614" stopIfTrue="1" operator="lessThan">
      <formula>0</formula>
    </cfRule>
  </conditionalFormatting>
  <conditionalFormatting sqref="AL445 AL450:AL451">
    <cfRule type="cellIs" dxfId="20820" priority="1611" stopIfTrue="1" operator="greaterThan">
      <formula>0</formula>
    </cfRule>
    <cfRule type="cellIs" dxfId="20819" priority="1612" stopIfTrue="1" operator="lessThan">
      <formula>0</formula>
    </cfRule>
  </conditionalFormatting>
  <conditionalFormatting sqref="AL445 AL450:AL451">
    <cfRule type="cellIs" dxfId="20818" priority="1609" stopIfTrue="1" operator="greaterThan">
      <formula>0</formula>
    </cfRule>
    <cfRule type="cellIs" dxfId="20817" priority="1610" stopIfTrue="1" operator="lessThan">
      <formula>0</formula>
    </cfRule>
  </conditionalFormatting>
  <conditionalFormatting sqref="AL445 AL450:AL451">
    <cfRule type="cellIs" dxfId="20816" priority="1607" stopIfTrue="1" operator="greaterThan">
      <formula>0</formula>
    </cfRule>
    <cfRule type="cellIs" dxfId="20815" priority="1608" stopIfTrue="1" operator="lessThan">
      <formula>0</formula>
    </cfRule>
  </conditionalFormatting>
  <conditionalFormatting sqref="AO445 AO449:AO452 AO455">
    <cfRule type="cellIs" dxfId="20814" priority="1605" stopIfTrue="1" operator="greaterThan">
      <formula>0</formula>
    </cfRule>
    <cfRule type="cellIs" dxfId="20813" priority="1606" stopIfTrue="1" operator="lessThan">
      <formula>0</formula>
    </cfRule>
  </conditionalFormatting>
  <conditionalFormatting sqref="AU445:AU447 AU454:AU455 AU449:AU452">
    <cfRule type="cellIs" dxfId="20812" priority="1603" stopIfTrue="1" operator="greaterThan">
      <formula>0</formula>
    </cfRule>
    <cfRule type="cellIs" dxfId="20811" priority="1604" stopIfTrue="1" operator="lessThan">
      <formula>0</formula>
    </cfRule>
  </conditionalFormatting>
  <conditionalFormatting sqref="W441:X441">
    <cfRule type="cellIs" dxfId="20810" priority="1601" stopIfTrue="1" operator="greaterThan">
      <formula>0</formula>
    </cfRule>
    <cfRule type="cellIs" dxfId="20809" priority="1602" stopIfTrue="1" operator="lessThan">
      <formula>0</formula>
    </cfRule>
  </conditionalFormatting>
  <conditionalFormatting sqref="V441">
    <cfRule type="cellIs" dxfId="20808" priority="1599" stopIfTrue="1" operator="lessThan">
      <formula>0</formula>
    </cfRule>
    <cfRule type="cellIs" dxfId="20807" priority="1600" stopIfTrue="1" operator="greaterThan">
      <formula>0</formula>
    </cfRule>
  </conditionalFormatting>
  <conditionalFormatting sqref="V384">
    <cfRule type="cellIs" dxfId="20806" priority="1597" stopIfTrue="1" operator="lessThan">
      <formula>0</formula>
    </cfRule>
    <cfRule type="cellIs" dxfId="20805" priority="1598" stopIfTrue="1" operator="greaterThan">
      <formula>0</formula>
    </cfRule>
  </conditionalFormatting>
  <conditionalFormatting sqref="W449:X449">
    <cfRule type="cellIs" dxfId="20804" priority="1595" stopIfTrue="1" operator="greaterThan">
      <formula>0</formula>
    </cfRule>
    <cfRule type="cellIs" dxfId="20803" priority="1596" stopIfTrue="1" operator="lessThan">
      <formula>0</formula>
    </cfRule>
  </conditionalFormatting>
  <conditionalFormatting sqref="V449">
    <cfRule type="cellIs" dxfId="20802" priority="1593" stopIfTrue="1" operator="lessThan">
      <formula>0</formula>
    </cfRule>
    <cfRule type="cellIs" dxfId="20801" priority="1594" stopIfTrue="1" operator="greaterThan">
      <formula>0</formula>
    </cfRule>
  </conditionalFormatting>
  <conditionalFormatting sqref="AI447">
    <cfRule type="cellIs" dxfId="20800" priority="1591" stopIfTrue="1" operator="greaterThan">
      <formula>0</formula>
    </cfRule>
    <cfRule type="cellIs" dxfId="20799" priority="1592" stopIfTrue="1" operator="lessThan">
      <formula>0</formula>
    </cfRule>
  </conditionalFormatting>
  <conditionalFormatting sqref="AF447">
    <cfRule type="cellIs" dxfId="20798" priority="1583" stopIfTrue="1" operator="greaterThan">
      <formula>0</formula>
    </cfRule>
    <cfRule type="cellIs" dxfId="20797" priority="1584" stopIfTrue="1" operator="lessThan">
      <formula>0</formula>
    </cfRule>
  </conditionalFormatting>
  <conditionalFormatting sqref="AF447">
    <cfRule type="cellIs" dxfId="20796" priority="1581" stopIfTrue="1" operator="greaterThan">
      <formula>0</formula>
    </cfRule>
    <cfRule type="cellIs" dxfId="20795" priority="1582" stopIfTrue="1" operator="lessThan">
      <formula>0</formula>
    </cfRule>
  </conditionalFormatting>
  <conditionalFormatting sqref="AF447">
    <cfRule type="cellIs" dxfId="20794" priority="1579" stopIfTrue="1" operator="greaterThan">
      <formula>0</formula>
    </cfRule>
    <cfRule type="cellIs" dxfId="20793" priority="1580" stopIfTrue="1" operator="lessThan">
      <formula>0</formula>
    </cfRule>
  </conditionalFormatting>
  <conditionalFormatting sqref="AF447">
    <cfRule type="cellIs" dxfId="20792" priority="1577" stopIfTrue="1" operator="greaterThan">
      <formula>0</formula>
    </cfRule>
    <cfRule type="cellIs" dxfId="20791" priority="1578" stopIfTrue="1" operator="lessThan">
      <formula>0</formula>
    </cfRule>
  </conditionalFormatting>
  <conditionalFormatting sqref="AF447">
    <cfRule type="cellIs" dxfId="20790" priority="1575" stopIfTrue="1" operator="greaterThan">
      <formula>0</formula>
    </cfRule>
    <cfRule type="cellIs" dxfId="20789" priority="1576" stopIfTrue="1" operator="lessThan">
      <formula>0</formula>
    </cfRule>
  </conditionalFormatting>
  <conditionalFormatting sqref="AL447">
    <cfRule type="cellIs" dxfId="20788" priority="1573" stopIfTrue="1" operator="greaterThan">
      <formula>0</formula>
    </cfRule>
    <cfRule type="cellIs" dxfId="20787" priority="1574" stopIfTrue="1" operator="lessThan">
      <formula>0</formula>
    </cfRule>
  </conditionalFormatting>
  <conditionalFormatting sqref="AL447">
    <cfRule type="cellIs" dxfId="20786" priority="1571" stopIfTrue="1" operator="greaterThan">
      <formula>0</formula>
    </cfRule>
    <cfRule type="cellIs" dxfId="20785" priority="1572" stopIfTrue="1" operator="lessThan">
      <formula>0</formula>
    </cfRule>
  </conditionalFormatting>
  <conditionalFormatting sqref="AL447">
    <cfRule type="cellIs" dxfId="20784" priority="1569" stopIfTrue="1" operator="greaterThan">
      <formula>0</formula>
    </cfRule>
    <cfRule type="cellIs" dxfId="20783" priority="1570" stopIfTrue="1" operator="lessThan">
      <formula>0</formula>
    </cfRule>
  </conditionalFormatting>
  <conditionalFormatting sqref="AL447">
    <cfRule type="cellIs" dxfId="20782" priority="1567" stopIfTrue="1" operator="greaterThan">
      <formula>0</formula>
    </cfRule>
    <cfRule type="cellIs" dxfId="20781" priority="1568" stopIfTrue="1" operator="lessThan">
      <formula>0</formula>
    </cfRule>
  </conditionalFormatting>
  <conditionalFormatting sqref="AL447">
    <cfRule type="cellIs" dxfId="20780" priority="1565" stopIfTrue="1" operator="greaterThan">
      <formula>0</formula>
    </cfRule>
    <cfRule type="cellIs" dxfId="20779" priority="1566" stopIfTrue="1" operator="lessThan">
      <formula>0</formula>
    </cfRule>
  </conditionalFormatting>
  <conditionalFormatting sqref="AO447">
    <cfRule type="cellIs" dxfId="20778" priority="1563" stopIfTrue="1" operator="greaterThan">
      <formula>0</formula>
    </cfRule>
    <cfRule type="cellIs" dxfId="20777" priority="1564" stopIfTrue="1" operator="lessThan">
      <formula>0</formula>
    </cfRule>
  </conditionalFormatting>
  <conditionalFormatting sqref="AO447">
    <cfRule type="cellIs" dxfId="20776" priority="1561" stopIfTrue="1" operator="greaterThan">
      <formula>0</formula>
    </cfRule>
    <cfRule type="cellIs" dxfId="20775" priority="1562" stopIfTrue="1" operator="lessThan">
      <formula>0</formula>
    </cfRule>
  </conditionalFormatting>
  <conditionalFormatting sqref="AO447">
    <cfRule type="cellIs" dxfId="20774" priority="1559" stopIfTrue="1" operator="greaterThan">
      <formula>0</formula>
    </cfRule>
    <cfRule type="cellIs" dxfId="20773" priority="1560" stopIfTrue="1" operator="lessThan">
      <formula>0</formula>
    </cfRule>
  </conditionalFormatting>
  <conditionalFormatting sqref="AO447">
    <cfRule type="cellIs" dxfId="20772" priority="1557" stopIfTrue="1" operator="greaterThan">
      <formula>0</formula>
    </cfRule>
    <cfRule type="cellIs" dxfId="20771" priority="1558" stopIfTrue="1" operator="lessThan">
      <formula>0</formula>
    </cfRule>
  </conditionalFormatting>
  <conditionalFormatting sqref="AO447">
    <cfRule type="cellIs" dxfId="20770" priority="1555" stopIfTrue="1" operator="greaterThan">
      <formula>0</formula>
    </cfRule>
    <cfRule type="cellIs" dxfId="20769" priority="1556" stopIfTrue="1" operator="lessThan">
      <formula>0</formula>
    </cfRule>
  </conditionalFormatting>
  <conditionalFormatting sqref="AI449">
    <cfRule type="cellIs" dxfId="20768" priority="1553" stopIfTrue="1" operator="greaterThan">
      <formula>0</formula>
    </cfRule>
    <cfRule type="cellIs" dxfId="20767" priority="1554" stopIfTrue="1" operator="lessThan">
      <formula>0</formula>
    </cfRule>
  </conditionalFormatting>
  <conditionalFormatting sqref="AF449">
    <cfRule type="cellIs" dxfId="20766" priority="1551" stopIfTrue="1" operator="greaterThan">
      <formula>0</formula>
    </cfRule>
    <cfRule type="cellIs" dxfId="20765" priority="1552" stopIfTrue="1" operator="lessThan">
      <formula>0</formula>
    </cfRule>
  </conditionalFormatting>
  <conditionalFormatting sqref="AL449">
    <cfRule type="cellIs" dxfId="20764" priority="1549" stopIfTrue="1" operator="greaterThan">
      <formula>0</formula>
    </cfRule>
    <cfRule type="cellIs" dxfId="20763" priority="1550" stopIfTrue="1" operator="lessThan">
      <formula>0</formula>
    </cfRule>
  </conditionalFormatting>
  <conditionalFormatting sqref="AI452 AI455">
    <cfRule type="cellIs" dxfId="20762" priority="1547" stopIfTrue="1" operator="greaterThan">
      <formula>0</formula>
    </cfRule>
    <cfRule type="cellIs" dxfId="20761" priority="1548" stopIfTrue="1" operator="lessThan">
      <formula>0</formula>
    </cfRule>
  </conditionalFormatting>
  <conditionalFormatting sqref="AI452 AI455">
    <cfRule type="cellIs" dxfId="20760" priority="1545" stopIfTrue="1" operator="greaterThan">
      <formula>0</formula>
    </cfRule>
    <cfRule type="cellIs" dxfId="20759" priority="1546" stopIfTrue="1" operator="lessThan">
      <formula>0</formula>
    </cfRule>
  </conditionalFormatting>
  <conditionalFormatting sqref="AI452 AI455">
    <cfRule type="cellIs" dxfId="20758" priority="1543" stopIfTrue="1" operator="greaterThan">
      <formula>0</formula>
    </cfRule>
    <cfRule type="cellIs" dxfId="20757" priority="1544" stopIfTrue="1" operator="lessThan">
      <formula>0</formula>
    </cfRule>
  </conditionalFormatting>
  <conditionalFormatting sqref="AI452 AI455">
    <cfRule type="cellIs" dxfId="20756" priority="1541" stopIfTrue="1" operator="greaterThan">
      <formula>0</formula>
    </cfRule>
    <cfRule type="cellIs" dxfId="20755" priority="1542" stopIfTrue="1" operator="lessThan">
      <formula>0</formula>
    </cfRule>
  </conditionalFormatting>
  <conditionalFormatting sqref="AI452 AI455">
    <cfRule type="cellIs" dxfId="20754" priority="1539" stopIfTrue="1" operator="greaterThan">
      <formula>0</formula>
    </cfRule>
    <cfRule type="cellIs" dxfId="20753" priority="1540" stopIfTrue="1" operator="lessThan">
      <formula>0</formula>
    </cfRule>
  </conditionalFormatting>
  <conditionalFormatting sqref="AL452 AL455">
    <cfRule type="cellIs" dxfId="20752" priority="1537" stopIfTrue="1" operator="greaterThan">
      <formula>0</formula>
    </cfRule>
    <cfRule type="cellIs" dxfId="20751" priority="1538" stopIfTrue="1" operator="lessThan">
      <formula>0</formula>
    </cfRule>
  </conditionalFormatting>
  <conditionalFormatting sqref="AF446">
    <cfRule type="cellIs" dxfId="20750" priority="1535" stopIfTrue="1" operator="greaterThan">
      <formula>0</formula>
    </cfRule>
    <cfRule type="cellIs" dxfId="20749" priority="1536" stopIfTrue="1" operator="lessThan">
      <formula>0</formula>
    </cfRule>
  </conditionalFormatting>
  <conditionalFormatting sqref="AI446">
    <cfRule type="cellIs" dxfId="20748" priority="1533" stopIfTrue="1" operator="greaterThan">
      <formula>0</formula>
    </cfRule>
    <cfRule type="cellIs" dxfId="20747" priority="1534" stopIfTrue="1" operator="lessThan">
      <formula>0</formula>
    </cfRule>
  </conditionalFormatting>
  <conditionalFormatting sqref="AI446">
    <cfRule type="cellIs" dxfId="20746" priority="1531" stopIfTrue="1" operator="greaterThan">
      <formula>0</formula>
    </cfRule>
    <cfRule type="cellIs" dxfId="20745" priority="1532" stopIfTrue="1" operator="lessThan">
      <formula>0</formula>
    </cfRule>
  </conditionalFormatting>
  <conditionalFormatting sqref="AI446">
    <cfRule type="cellIs" dxfId="20744" priority="1529" stopIfTrue="1" operator="greaterThan">
      <formula>0</formula>
    </cfRule>
    <cfRule type="cellIs" dxfId="20743" priority="1530" stopIfTrue="1" operator="lessThan">
      <formula>0</formula>
    </cfRule>
  </conditionalFormatting>
  <conditionalFormatting sqref="AI446">
    <cfRule type="cellIs" dxfId="20742" priority="1527" stopIfTrue="1" operator="greaterThan">
      <formula>0</formula>
    </cfRule>
    <cfRule type="cellIs" dxfId="20741" priority="1528" stopIfTrue="1" operator="lessThan">
      <formula>0</formula>
    </cfRule>
  </conditionalFormatting>
  <conditionalFormatting sqref="AI446">
    <cfRule type="cellIs" dxfId="20740" priority="1525" stopIfTrue="1" operator="greaterThan">
      <formula>0</formula>
    </cfRule>
    <cfRule type="cellIs" dxfId="20739" priority="1526" stopIfTrue="1" operator="lessThan">
      <formula>0</formula>
    </cfRule>
  </conditionalFormatting>
  <conditionalFormatting sqref="AL446">
    <cfRule type="cellIs" dxfId="20738" priority="1523" stopIfTrue="1" operator="greaterThan">
      <formula>0</formula>
    </cfRule>
    <cfRule type="cellIs" dxfId="20737" priority="1524" stopIfTrue="1" operator="lessThan">
      <formula>0</formula>
    </cfRule>
  </conditionalFormatting>
  <conditionalFormatting sqref="AO446">
    <cfRule type="cellIs" dxfId="20736" priority="1521" stopIfTrue="1" operator="greaterThan">
      <formula>0</formula>
    </cfRule>
    <cfRule type="cellIs" dxfId="20735" priority="1522" stopIfTrue="1" operator="lessThan">
      <formula>0</formula>
    </cfRule>
  </conditionalFormatting>
  <conditionalFormatting sqref="W455:X455">
    <cfRule type="cellIs" dxfId="20734" priority="1519" stopIfTrue="1" operator="greaterThan">
      <formula>0</formula>
    </cfRule>
    <cfRule type="cellIs" dxfId="20733" priority="1520" stopIfTrue="1" operator="lessThan">
      <formula>0</formula>
    </cfRule>
  </conditionalFormatting>
  <conditionalFormatting sqref="V455">
    <cfRule type="cellIs" dxfId="20732" priority="1517" stopIfTrue="1" operator="lessThan">
      <formula>0</formula>
    </cfRule>
    <cfRule type="cellIs" dxfId="20731" priority="1518" stopIfTrue="1" operator="greaterThan">
      <formula>0</formula>
    </cfRule>
  </conditionalFormatting>
  <conditionalFormatting sqref="V421">
    <cfRule type="cellIs" dxfId="20730" priority="1515" stopIfTrue="1" operator="lessThan">
      <formula>0</formula>
    </cfRule>
    <cfRule type="cellIs" dxfId="20729" priority="1516" stopIfTrue="1" operator="greaterThan">
      <formula>0</formula>
    </cfRule>
  </conditionalFormatting>
  <conditionalFormatting sqref="AI454">
    <cfRule type="cellIs" dxfId="20728" priority="1513" stopIfTrue="1" operator="greaterThan">
      <formula>0</formula>
    </cfRule>
    <cfRule type="cellIs" dxfId="20727" priority="1514" stopIfTrue="1" operator="lessThan">
      <formula>0</formula>
    </cfRule>
  </conditionalFormatting>
  <conditionalFormatting sqref="AF454">
    <cfRule type="cellIs" dxfId="20726" priority="1511" stopIfTrue="1" operator="greaterThan">
      <formula>0</formula>
    </cfRule>
    <cfRule type="cellIs" dxfId="20725" priority="1512" stopIfTrue="1" operator="lessThan">
      <formula>0</formula>
    </cfRule>
  </conditionalFormatting>
  <conditionalFormatting sqref="AL454">
    <cfRule type="cellIs" dxfId="20724" priority="1509" stopIfTrue="1" operator="greaterThan">
      <formula>0</formula>
    </cfRule>
    <cfRule type="cellIs" dxfId="20723" priority="1510" stopIfTrue="1" operator="lessThan">
      <formula>0</formula>
    </cfRule>
  </conditionalFormatting>
  <conditionalFormatting sqref="AO454">
    <cfRule type="cellIs" dxfId="20722" priority="1507" stopIfTrue="1" operator="greaterThan">
      <formula>0</formula>
    </cfRule>
    <cfRule type="cellIs" dxfId="20721" priority="1508" stopIfTrue="1" operator="lessThan">
      <formula>0</formula>
    </cfRule>
  </conditionalFormatting>
  <conditionalFormatting sqref="W457:X457">
    <cfRule type="cellIs" dxfId="20720" priority="1505" stopIfTrue="1" operator="greaterThan">
      <formula>0</formula>
    </cfRule>
    <cfRule type="cellIs" dxfId="20719" priority="1506" stopIfTrue="1" operator="lessThan">
      <formula>0</formula>
    </cfRule>
  </conditionalFormatting>
  <conditionalFormatting sqref="V457">
    <cfRule type="cellIs" dxfId="20718" priority="1503" stopIfTrue="1" operator="lessThan">
      <formula>0</formula>
    </cfRule>
    <cfRule type="cellIs" dxfId="20717" priority="1504" stopIfTrue="1" operator="greaterThan">
      <formula>0</formula>
    </cfRule>
  </conditionalFormatting>
  <conditionalFormatting sqref="AF462:AF465 AF456:AF460">
    <cfRule type="cellIs" dxfId="20716" priority="1501" stopIfTrue="1" operator="greaterThan">
      <formula>0</formula>
    </cfRule>
    <cfRule type="cellIs" dxfId="20715" priority="1502" stopIfTrue="1" operator="lessThan">
      <formula>0</formula>
    </cfRule>
  </conditionalFormatting>
  <conditionalFormatting sqref="AI462:AI465 AI456:AI460">
    <cfRule type="cellIs" dxfId="20714" priority="1499" stopIfTrue="1" operator="greaterThan">
      <formula>0</formula>
    </cfRule>
    <cfRule type="cellIs" dxfId="20713" priority="1500" stopIfTrue="1" operator="lessThan">
      <formula>0</formula>
    </cfRule>
  </conditionalFormatting>
  <conditionalFormatting sqref="AU456:AU465">
    <cfRule type="cellIs" dxfId="20712" priority="1497" stopIfTrue="1" operator="greaterThan">
      <formula>0</formula>
    </cfRule>
    <cfRule type="cellIs" dxfId="20711" priority="1498" stopIfTrue="1" operator="lessThan">
      <formula>0</formula>
    </cfRule>
  </conditionalFormatting>
  <conditionalFormatting sqref="AO457:AO460 AO462:AO465">
    <cfRule type="cellIs" dxfId="20710" priority="1495" stopIfTrue="1" operator="greaterThan">
      <formula>0</formula>
    </cfRule>
    <cfRule type="cellIs" dxfId="20709" priority="1496" stopIfTrue="1" operator="lessThan">
      <formula>0</formula>
    </cfRule>
  </conditionalFormatting>
  <conditionalFormatting sqref="AL457:AL460 AL462:AL465">
    <cfRule type="cellIs" dxfId="20708" priority="1493" stopIfTrue="1" operator="greaterThan">
      <formula>0</formula>
    </cfRule>
    <cfRule type="cellIs" dxfId="20707" priority="1494" stopIfTrue="1" operator="lessThan">
      <formula>0</formula>
    </cfRule>
  </conditionalFormatting>
  <conditionalFormatting sqref="V453">
    <cfRule type="cellIs" dxfId="20706" priority="1491" stopIfTrue="1" operator="lessThan">
      <formula>0</formula>
    </cfRule>
    <cfRule type="cellIs" dxfId="20705" priority="1492" stopIfTrue="1" operator="greaterThan">
      <formula>0</formula>
    </cfRule>
  </conditionalFormatting>
  <conditionalFormatting sqref="AO453">
    <cfRule type="cellIs" dxfId="20704" priority="1489" stopIfTrue="1" operator="greaterThan">
      <formula>0</formula>
    </cfRule>
    <cfRule type="cellIs" dxfId="20703" priority="1490" stopIfTrue="1" operator="lessThan">
      <formula>0</formula>
    </cfRule>
  </conditionalFormatting>
  <conditionalFormatting sqref="AF453">
    <cfRule type="cellIs" dxfId="20702" priority="1487" stopIfTrue="1" operator="greaterThan">
      <formula>0</formula>
    </cfRule>
    <cfRule type="cellIs" dxfId="20701" priority="1488" stopIfTrue="1" operator="lessThan">
      <formula>0</formula>
    </cfRule>
  </conditionalFormatting>
  <conditionalFormatting sqref="AI453">
    <cfRule type="cellIs" dxfId="20700" priority="1485" stopIfTrue="1" operator="greaterThan">
      <formula>0</formula>
    </cfRule>
    <cfRule type="cellIs" dxfId="20699" priority="1486" stopIfTrue="1" operator="lessThan">
      <formula>0</formula>
    </cfRule>
  </conditionalFormatting>
  <conditionalFormatting sqref="AL453">
    <cfRule type="cellIs" dxfId="20698" priority="1483" stopIfTrue="1" operator="greaterThan">
      <formula>0</formula>
    </cfRule>
    <cfRule type="cellIs" dxfId="20697" priority="1484" stopIfTrue="1" operator="lessThan">
      <formula>0</formula>
    </cfRule>
  </conditionalFormatting>
  <conditionalFormatting sqref="AU453">
    <cfRule type="cellIs" dxfId="20696" priority="1481" stopIfTrue="1" operator="greaterThan">
      <formula>0</formula>
    </cfRule>
    <cfRule type="cellIs" dxfId="20695" priority="1482" stopIfTrue="1" operator="lessThan">
      <formula>0</formula>
    </cfRule>
  </conditionalFormatting>
  <conditionalFormatting sqref="W462:X462">
    <cfRule type="cellIs" dxfId="20694" priority="1479" stopIfTrue="1" operator="greaterThan">
      <formula>0</formula>
    </cfRule>
    <cfRule type="cellIs" dxfId="20693" priority="1480" stopIfTrue="1" operator="lessThan">
      <formula>0</formula>
    </cfRule>
  </conditionalFormatting>
  <conditionalFormatting sqref="V462">
    <cfRule type="cellIs" dxfId="20692" priority="1477" stopIfTrue="1" operator="lessThan">
      <formula>0</formula>
    </cfRule>
    <cfRule type="cellIs" dxfId="20691" priority="1478" stopIfTrue="1" operator="greaterThan">
      <formula>0</formula>
    </cfRule>
  </conditionalFormatting>
  <conditionalFormatting sqref="AI461">
    <cfRule type="cellIs" dxfId="20690" priority="1473" stopIfTrue="1" operator="greaterThan">
      <formula>0</formula>
    </cfRule>
    <cfRule type="cellIs" dxfId="20689" priority="1474" stopIfTrue="1" operator="lessThan">
      <formula>0</formula>
    </cfRule>
  </conditionalFormatting>
  <conditionalFormatting sqref="AI461">
    <cfRule type="cellIs" dxfId="20688" priority="1471" stopIfTrue="1" operator="greaterThan">
      <formula>0</formula>
    </cfRule>
    <cfRule type="cellIs" dxfId="20687" priority="1472" stopIfTrue="1" operator="lessThan">
      <formula>0</formula>
    </cfRule>
  </conditionalFormatting>
  <conditionalFormatting sqref="AI461">
    <cfRule type="cellIs" dxfId="20686" priority="1469" stopIfTrue="1" operator="greaterThan">
      <formula>0</formula>
    </cfRule>
    <cfRule type="cellIs" dxfId="20685" priority="1470" stopIfTrue="1" operator="lessThan">
      <formula>0</formula>
    </cfRule>
  </conditionalFormatting>
  <conditionalFormatting sqref="AI461">
    <cfRule type="cellIs" dxfId="20684" priority="1467" stopIfTrue="1" operator="greaterThan">
      <formula>0</formula>
    </cfRule>
    <cfRule type="cellIs" dxfId="20683" priority="1468" stopIfTrue="1" operator="lessThan">
      <formula>0</formula>
    </cfRule>
  </conditionalFormatting>
  <conditionalFormatting sqref="AI461">
    <cfRule type="cellIs" dxfId="20682" priority="1465" stopIfTrue="1" operator="greaterThan">
      <formula>0</formula>
    </cfRule>
    <cfRule type="cellIs" dxfId="20681" priority="1466" stopIfTrue="1" operator="lessThan">
      <formula>0</formula>
    </cfRule>
  </conditionalFormatting>
  <conditionalFormatting sqref="AF461">
    <cfRule type="cellIs" dxfId="20680" priority="1463" stopIfTrue="1" operator="greaterThan">
      <formula>0</formula>
    </cfRule>
    <cfRule type="cellIs" dxfId="20679" priority="1464" stopIfTrue="1" operator="lessThan">
      <formula>0</formula>
    </cfRule>
  </conditionalFormatting>
  <conditionalFormatting sqref="AL461">
    <cfRule type="cellIs" dxfId="20678" priority="1461" stopIfTrue="1" operator="greaterThan">
      <formula>0</formula>
    </cfRule>
    <cfRule type="cellIs" dxfId="20677" priority="1462" stopIfTrue="1" operator="lessThan">
      <formula>0</formula>
    </cfRule>
  </conditionalFormatting>
  <conditionalFormatting sqref="AO461">
    <cfRule type="cellIs" dxfId="20676" priority="1459" stopIfTrue="1" operator="greaterThan">
      <formula>0</formula>
    </cfRule>
    <cfRule type="cellIs" dxfId="20675" priority="1460" stopIfTrue="1" operator="lessThan">
      <formula>0</formula>
    </cfRule>
  </conditionalFormatting>
  <conditionalFormatting sqref="AI466 AI468:AI470 AI472">
    <cfRule type="cellIs" dxfId="20674" priority="1455" stopIfTrue="1" operator="greaterThan">
      <formula>0</formula>
    </cfRule>
    <cfRule type="cellIs" dxfId="20673" priority="1456" stopIfTrue="1" operator="lessThan">
      <formula>0</formula>
    </cfRule>
  </conditionalFormatting>
  <conditionalFormatting sqref="AI466 AI468:AI470 AI472">
    <cfRule type="cellIs" dxfId="20672" priority="1453" stopIfTrue="1" operator="greaterThan">
      <formula>0</formula>
    </cfRule>
    <cfRule type="cellIs" dxfId="20671" priority="1454" stopIfTrue="1" operator="lessThan">
      <formula>0</formula>
    </cfRule>
  </conditionalFormatting>
  <conditionalFormatting sqref="AI466 AI468:AI470 AI472">
    <cfRule type="cellIs" dxfId="20670" priority="1451" stopIfTrue="1" operator="greaterThan">
      <formula>0</formula>
    </cfRule>
    <cfRule type="cellIs" dxfId="20669" priority="1452" stopIfTrue="1" operator="lessThan">
      <formula>0</formula>
    </cfRule>
  </conditionalFormatting>
  <conditionalFormatting sqref="AI466 AI468:AI470 AI472">
    <cfRule type="cellIs" dxfId="20668" priority="1449" stopIfTrue="1" operator="greaterThan">
      <formula>0</formula>
    </cfRule>
    <cfRule type="cellIs" dxfId="20667" priority="1450" stopIfTrue="1" operator="lessThan">
      <formula>0</formula>
    </cfRule>
  </conditionalFormatting>
  <conditionalFormatting sqref="AI466 AI468:AI470 AI472">
    <cfRule type="cellIs" dxfId="20666" priority="1447" stopIfTrue="1" operator="greaterThan">
      <formula>0</formula>
    </cfRule>
    <cfRule type="cellIs" dxfId="20665" priority="1448" stopIfTrue="1" operator="lessThan">
      <formula>0</formula>
    </cfRule>
  </conditionalFormatting>
  <conditionalFormatting sqref="AF466 AF468:AF470 AF472">
    <cfRule type="cellIs" dxfId="20664" priority="1445" stopIfTrue="1" operator="greaterThan">
      <formula>0</formula>
    </cfRule>
    <cfRule type="cellIs" dxfId="20663" priority="1446" stopIfTrue="1" operator="lessThan">
      <formula>0</formula>
    </cfRule>
  </conditionalFormatting>
  <conditionalFormatting sqref="AL466 AL468:AL470 AL472">
    <cfRule type="cellIs" dxfId="20662" priority="1443" stopIfTrue="1" operator="greaterThan">
      <formula>0</formula>
    </cfRule>
    <cfRule type="cellIs" dxfId="20661" priority="1444" stopIfTrue="1" operator="lessThan">
      <formula>0</formula>
    </cfRule>
  </conditionalFormatting>
  <conditionalFormatting sqref="AO466 AO468:AO470 AO472">
    <cfRule type="cellIs" dxfId="20660" priority="1441" stopIfTrue="1" operator="greaterThan">
      <formula>0</formula>
    </cfRule>
    <cfRule type="cellIs" dxfId="20659" priority="1442" stopIfTrue="1" operator="lessThan">
      <formula>0</formula>
    </cfRule>
  </conditionalFormatting>
  <conditionalFormatting sqref="AU466 AU468:AU470 AU472">
    <cfRule type="cellIs" dxfId="20658" priority="1439" stopIfTrue="1" operator="greaterThan">
      <formula>0</formula>
    </cfRule>
    <cfRule type="cellIs" dxfId="20657" priority="1440" stopIfTrue="1" operator="lessThan">
      <formula>0</formula>
    </cfRule>
  </conditionalFormatting>
  <conditionalFormatting sqref="V460">
    <cfRule type="cellIs" dxfId="20656" priority="1437" stopIfTrue="1" operator="lessThan">
      <formula>0</formula>
    </cfRule>
    <cfRule type="cellIs" dxfId="20655" priority="1438" stopIfTrue="1" operator="greaterThan">
      <formula>0</formula>
    </cfRule>
  </conditionalFormatting>
  <conditionalFormatting sqref="AO456">
    <cfRule type="cellIs" dxfId="20654" priority="1435" stopIfTrue="1" operator="greaterThan">
      <formula>0</formula>
    </cfRule>
    <cfRule type="cellIs" dxfId="20653" priority="1436" stopIfTrue="1" operator="lessThan">
      <formula>0</formula>
    </cfRule>
  </conditionalFormatting>
  <conditionalFormatting sqref="AL456">
    <cfRule type="cellIs" dxfId="20652" priority="1433" stopIfTrue="1" operator="greaterThan">
      <formula>0</formula>
    </cfRule>
    <cfRule type="cellIs" dxfId="20651" priority="1434" stopIfTrue="1" operator="lessThan">
      <formula>0</formula>
    </cfRule>
  </conditionalFormatting>
  <conditionalFormatting sqref="W468:X468">
    <cfRule type="cellIs" dxfId="20650" priority="1431" stopIfTrue="1" operator="greaterThan">
      <formula>0</formula>
    </cfRule>
    <cfRule type="cellIs" dxfId="20649" priority="1432" stopIfTrue="1" operator="lessThan">
      <formula>0</formula>
    </cfRule>
  </conditionalFormatting>
  <conditionalFormatting sqref="V468">
    <cfRule type="cellIs" dxfId="20648" priority="1429" stopIfTrue="1" operator="lessThan">
      <formula>0</formula>
    </cfRule>
    <cfRule type="cellIs" dxfId="20647" priority="1430" stopIfTrue="1" operator="greaterThan">
      <formula>0</formula>
    </cfRule>
  </conditionalFormatting>
  <conditionalFormatting sqref="AI467">
    <cfRule type="cellIs" dxfId="20646" priority="1427" stopIfTrue="1" operator="greaterThan">
      <formula>0</formula>
    </cfRule>
    <cfRule type="cellIs" dxfId="20645" priority="1428" stopIfTrue="1" operator="lessThan">
      <formula>0</formula>
    </cfRule>
  </conditionalFormatting>
  <conditionalFormatting sqref="AF467">
    <cfRule type="cellIs" dxfId="20644" priority="1425" stopIfTrue="1" operator="greaterThan">
      <formula>0</formula>
    </cfRule>
    <cfRule type="cellIs" dxfId="20643" priority="1426" stopIfTrue="1" operator="lessThan">
      <formula>0</formula>
    </cfRule>
  </conditionalFormatting>
  <conditionalFormatting sqref="AL467">
    <cfRule type="cellIs" dxfId="20642" priority="1423" stopIfTrue="1" operator="greaterThan">
      <formula>0</formula>
    </cfRule>
    <cfRule type="cellIs" dxfId="20641" priority="1424" stopIfTrue="1" operator="lessThan">
      <formula>0</formula>
    </cfRule>
  </conditionalFormatting>
  <conditionalFormatting sqref="AO467">
    <cfRule type="cellIs" dxfId="20640" priority="1421" stopIfTrue="1" operator="greaterThan">
      <formula>0</formula>
    </cfRule>
    <cfRule type="cellIs" dxfId="20639" priority="1422" stopIfTrue="1" operator="lessThan">
      <formula>0</formula>
    </cfRule>
  </conditionalFormatting>
  <conditionalFormatting sqref="AU467">
    <cfRule type="cellIs" dxfId="20638" priority="1419" stopIfTrue="1" operator="greaterThan">
      <formula>0</formula>
    </cfRule>
    <cfRule type="cellIs" dxfId="20637" priority="1420" stopIfTrue="1" operator="lessThan">
      <formula>0</formula>
    </cfRule>
  </conditionalFormatting>
  <conditionalFormatting sqref="AI473">
    <cfRule type="cellIs" dxfId="20636" priority="1417" stopIfTrue="1" operator="greaterThan">
      <formula>0</formula>
    </cfRule>
    <cfRule type="cellIs" dxfId="20635" priority="1418" stopIfTrue="1" operator="lessThan">
      <formula>0</formula>
    </cfRule>
  </conditionalFormatting>
  <conditionalFormatting sqref="AF473">
    <cfRule type="cellIs" dxfId="20634" priority="1415" stopIfTrue="1" operator="greaterThan">
      <formula>0</formula>
    </cfRule>
    <cfRule type="cellIs" dxfId="20633" priority="1416" stopIfTrue="1" operator="lessThan">
      <formula>0</formula>
    </cfRule>
  </conditionalFormatting>
  <conditionalFormatting sqref="AO473">
    <cfRule type="cellIs" dxfId="20632" priority="1411" stopIfTrue="1" operator="greaterThan">
      <formula>0</formula>
    </cfRule>
    <cfRule type="cellIs" dxfId="20631" priority="1412" stopIfTrue="1" operator="lessThan">
      <formula>0</formula>
    </cfRule>
  </conditionalFormatting>
  <conditionalFormatting sqref="AU473">
    <cfRule type="cellIs" dxfId="20630" priority="1409" stopIfTrue="1" operator="greaterThan">
      <formula>0</formula>
    </cfRule>
    <cfRule type="cellIs" dxfId="20629" priority="1410" stopIfTrue="1" operator="lessThan">
      <formula>0</formula>
    </cfRule>
  </conditionalFormatting>
  <conditionalFormatting sqref="AL473">
    <cfRule type="cellIs" dxfId="20628" priority="1407" stopIfTrue="1" operator="greaterThan">
      <formula>0</formula>
    </cfRule>
    <cfRule type="cellIs" dxfId="20627" priority="1408" stopIfTrue="1" operator="lessThan">
      <formula>0</formula>
    </cfRule>
  </conditionalFormatting>
  <conditionalFormatting sqref="AL473">
    <cfRule type="cellIs" dxfId="20626" priority="1405" stopIfTrue="1" operator="greaterThan">
      <formula>0</formula>
    </cfRule>
    <cfRule type="cellIs" dxfId="20625" priority="1406" stopIfTrue="1" operator="lessThan">
      <formula>0</formula>
    </cfRule>
  </conditionalFormatting>
  <conditionalFormatting sqref="AL473">
    <cfRule type="cellIs" dxfId="20624" priority="1403" stopIfTrue="1" operator="greaterThan">
      <formula>0</formula>
    </cfRule>
    <cfRule type="cellIs" dxfId="20623" priority="1404" stopIfTrue="1" operator="lessThan">
      <formula>0</formula>
    </cfRule>
  </conditionalFormatting>
  <conditionalFormatting sqref="AL473">
    <cfRule type="cellIs" dxfId="20622" priority="1401" stopIfTrue="1" operator="greaterThan">
      <formula>0</formula>
    </cfRule>
    <cfRule type="cellIs" dxfId="20621" priority="1402" stopIfTrue="1" operator="lessThan">
      <formula>0</formula>
    </cfRule>
  </conditionalFormatting>
  <conditionalFormatting sqref="AL473">
    <cfRule type="cellIs" dxfId="20620" priority="1399" stopIfTrue="1" operator="greaterThan">
      <formula>0</formula>
    </cfRule>
    <cfRule type="cellIs" dxfId="20619" priority="1400" stopIfTrue="1" operator="lessThan">
      <formula>0</formula>
    </cfRule>
  </conditionalFormatting>
  <conditionalFormatting sqref="W459:X459">
    <cfRule type="cellIs" dxfId="20618" priority="1397" stopIfTrue="1" operator="greaterThan">
      <formula>0</formula>
    </cfRule>
    <cfRule type="cellIs" dxfId="20617" priority="1398" stopIfTrue="1" operator="lessThan">
      <formula>0</formula>
    </cfRule>
  </conditionalFormatting>
  <conditionalFormatting sqref="V459">
    <cfRule type="cellIs" dxfId="20616" priority="1395" stopIfTrue="1" operator="lessThan">
      <formula>0</formula>
    </cfRule>
    <cfRule type="cellIs" dxfId="20615" priority="1396" stopIfTrue="1" operator="greaterThan">
      <formula>0</formula>
    </cfRule>
  </conditionalFormatting>
  <conditionalFormatting sqref="W474:X474">
    <cfRule type="cellIs" dxfId="20614" priority="1393" stopIfTrue="1" operator="greaterThan">
      <formula>0</formula>
    </cfRule>
    <cfRule type="cellIs" dxfId="20613" priority="1394" stopIfTrue="1" operator="lessThan">
      <formula>0</formula>
    </cfRule>
  </conditionalFormatting>
  <conditionalFormatting sqref="V474">
    <cfRule type="cellIs" dxfId="20612" priority="1391" stopIfTrue="1" operator="lessThan">
      <formula>0</formula>
    </cfRule>
    <cfRule type="cellIs" dxfId="20611" priority="1392" stopIfTrue="1" operator="greaterThan">
      <formula>0</formula>
    </cfRule>
  </conditionalFormatting>
  <conditionalFormatting sqref="AI474">
    <cfRule type="cellIs" dxfId="20610" priority="1389" stopIfTrue="1" operator="greaterThan">
      <formula>0</formula>
    </cfRule>
    <cfRule type="cellIs" dxfId="20609" priority="1390" stopIfTrue="1" operator="lessThan">
      <formula>0</formula>
    </cfRule>
  </conditionalFormatting>
  <conditionalFormatting sqref="AF474">
    <cfRule type="cellIs" dxfId="20608" priority="1387" stopIfTrue="1" operator="greaterThan">
      <formula>0</formula>
    </cfRule>
    <cfRule type="cellIs" dxfId="20607" priority="1388" stopIfTrue="1" operator="lessThan">
      <formula>0</formula>
    </cfRule>
  </conditionalFormatting>
  <conditionalFormatting sqref="AL474">
    <cfRule type="cellIs" dxfId="20606" priority="1385" stopIfTrue="1" operator="greaterThan">
      <formula>0</formula>
    </cfRule>
    <cfRule type="cellIs" dxfId="20605" priority="1386" stopIfTrue="1" operator="lessThan">
      <formula>0</formula>
    </cfRule>
  </conditionalFormatting>
  <conditionalFormatting sqref="AI478 AI483:AI485 AI487">
    <cfRule type="cellIs" dxfId="20604" priority="1383" stopIfTrue="1" operator="greaterThan">
      <formula>0</formula>
    </cfRule>
    <cfRule type="cellIs" dxfId="20603" priority="1384" stopIfTrue="1" operator="lessThan">
      <formula>0</formula>
    </cfRule>
  </conditionalFormatting>
  <conditionalFormatting sqref="AF478 AF483:AF485 AF487">
    <cfRule type="cellIs" dxfId="20602" priority="1381" stopIfTrue="1" operator="greaterThan">
      <formula>0</formula>
    </cfRule>
    <cfRule type="cellIs" dxfId="20601" priority="1382" stopIfTrue="1" operator="lessThan">
      <formula>0</formula>
    </cfRule>
  </conditionalFormatting>
  <conditionalFormatting sqref="AL478 AL483:AL485 AL487">
    <cfRule type="cellIs" dxfId="20600" priority="1379" stopIfTrue="1" operator="greaterThan">
      <formula>0</formula>
    </cfRule>
    <cfRule type="cellIs" dxfId="20599" priority="1380" stopIfTrue="1" operator="lessThan">
      <formula>0</formula>
    </cfRule>
  </conditionalFormatting>
  <conditionalFormatting sqref="AO478 AO483:AO485 AO487">
    <cfRule type="cellIs" dxfId="20598" priority="1377" stopIfTrue="1" operator="greaterThan">
      <formula>0</formula>
    </cfRule>
    <cfRule type="cellIs" dxfId="20597" priority="1378" stopIfTrue="1" operator="lessThan">
      <formula>0</formula>
    </cfRule>
  </conditionalFormatting>
  <conditionalFormatting sqref="AU478 AU480 AU482:AU487">
    <cfRule type="cellIs" dxfId="20596" priority="1375" stopIfTrue="1" operator="greaterThan">
      <formula>0</formula>
    </cfRule>
    <cfRule type="cellIs" dxfId="20595" priority="1376" stopIfTrue="1" operator="lessThan">
      <formula>0</formula>
    </cfRule>
  </conditionalFormatting>
  <conditionalFormatting sqref="AO480 AO482">
    <cfRule type="cellIs" dxfId="20594" priority="1373" stopIfTrue="1" operator="greaterThan">
      <formula>0</formula>
    </cfRule>
    <cfRule type="cellIs" dxfId="20593" priority="1374" stopIfTrue="1" operator="lessThan">
      <formula>0</formula>
    </cfRule>
  </conditionalFormatting>
  <conditionalFormatting sqref="AF480 AF482">
    <cfRule type="cellIs" dxfId="20592" priority="1367" stopIfTrue="1" operator="greaterThan">
      <formula>0</formula>
    </cfRule>
    <cfRule type="cellIs" dxfId="20591" priority="1368" stopIfTrue="1" operator="lessThan">
      <formula>0</formula>
    </cfRule>
  </conditionalFormatting>
  <conditionalFormatting sqref="AL480 AL482">
    <cfRule type="cellIs" dxfId="20590" priority="1365" stopIfTrue="1" operator="greaterThan">
      <formula>0</formula>
    </cfRule>
    <cfRule type="cellIs" dxfId="20589" priority="1366" stopIfTrue="1" operator="lessThan">
      <formula>0</formula>
    </cfRule>
  </conditionalFormatting>
  <conditionalFormatting sqref="AL480 AL482">
    <cfRule type="cellIs" dxfId="20588" priority="1363" stopIfTrue="1" operator="greaterThan">
      <formula>0</formula>
    </cfRule>
    <cfRule type="cellIs" dxfId="20587" priority="1364" stopIfTrue="1" operator="lessThan">
      <formula>0</formula>
    </cfRule>
  </conditionalFormatting>
  <conditionalFormatting sqref="AL480 AL482">
    <cfRule type="cellIs" dxfId="20586" priority="1361" stopIfTrue="1" operator="greaterThan">
      <formula>0</formula>
    </cfRule>
    <cfRule type="cellIs" dxfId="20585" priority="1362" stopIfTrue="1" operator="lessThan">
      <formula>0</formula>
    </cfRule>
  </conditionalFormatting>
  <conditionalFormatting sqref="AL480 AL482">
    <cfRule type="cellIs" dxfId="20584" priority="1359" stopIfTrue="1" operator="greaterThan">
      <formula>0</formula>
    </cfRule>
    <cfRule type="cellIs" dxfId="20583" priority="1360" stopIfTrue="1" operator="lessThan">
      <formula>0</formula>
    </cfRule>
  </conditionalFormatting>
  <conditionalFormatting sqref="AL480 AL482">
    <cfRule type="cellIs" dxfId="20582" priority="1357" stopIfTrue="1" operator="greaterThan">
      <formula>0</formula>
    </cfRule>
    <cfRule type="cellIs" dxfId="20581" priority="1358" stopIfTrue="1" operator="lessThan">
      <formula>0</formula>
    </cfRule>
  </conditionalFormatting>
  <conditionalFormatting sqref="AI480 AI482">
    <cfRule type="cellIs" dxfId="20580" priority="1355" stopIfTrue="1" operator="greaterThan">
      <formula>0</formula>
    </cfRule>
    <cfRule type="cellIs" dxfId="20579" priority="1356" stopIfTrue="1" operator="lessThan">
      <formula>0</formula>
    </cfRule>
  </conditionalFormatting>
  <conditionalFormatting sqref="AI480 AI482">
    <cfRule type="cellIs" dxfId="20578" priority="1353" stopIfTrue="1" operator="greaterThan">
      <formula>0</formula>
    </cfRule>
    <cfRule type="cellIs" dxfId="20577" priority="1354" stopIfTrue="1" operator="lessThan">
      <formula>0</formula>
    </cfRule>
  </conditionalFormatting>
  <conditionalFormatting sqref="AI480 AI482">
    <cfRule type="cellIs" dxfId="20576" priority="1351" stopIfTrue="1" operator="greaterThan">
      <formula>0</formula>
    </cfRule>
    <cfRule type="cellIs" dxfId="20575" priority="1352" stopIfTrue="1" operator="lessThan">
      <formula>0</formula>
    </cfRule>
  </conditionalFormatting>
  <conditionalFormatting sqref="AI480 AI482">
    <cfRule type="cellIs" dxfId="20574" priority="1349" stopIfTrue="1" operator="greaterThan">
      <formula>0</formula>
    </cfRule>
    <cfRule type="cellIs" dxfId="20573" priority="1350" stopIfTrue="1" operator="lessThan">
      <formula>0</formula>
    </cfRule>
  </conditionalFormatting>
  <conditionalFormatting sqref="AI480 AI482">
    <cfRule type="cellIs" dxfId="20572" priority="1347" stopIfTrue="1" operator="greaterThan">
      <formula>0</formula>
    </cfRule>
    <cfRule type="cellIs" dxfId="20571" priority="1348" stopIfTrue="1" operator="lessThan">
      <formula>0</formula>
    </cfRule>
  </conditionalFormatting>
  <conditionalFormatting sqref="AI479">
    <cfRule type="cellIs" dxfId="20570" priority="1345" stopIfTrue="1" operator="greaterThan">
      <formula>0</formula>
    </cfRule>
    <cfRule type="cellIs" dxfId="20569" priority="1346" stopIfTrue="1" operator="lessThan">
      <formula>0</formula>
    </cfRule>
  </conditionalFormatting>
  <conditionalFormatting sqref="AO479">
    <cfRule type="cellIs" dxfId="20568" priority="1339" stopIfTrue="1" operator="greaterThan">
      <formula>0</formula>
    </cfRule>
    <cfRule type="cellIs" dxfId="20567" priority="1340" stopIfTrue="1" operator="lessThan">
      <formula>0</formula>
    </cfRule>
  </conditionalFormatting>
  <conditionalFormatting sqref="AF479">
    <cfRule type="cellIs" dxfId="20566" priority="1335" stopIfTrue="1" operator="greaterThan">
      <formula>0</formula>
    </cfRule>
    <cfRule type="cellIs" dxfId="20565" priority="1336" stopIfTrue="1" operator="lessThan">
      <formula>0</formula>
    </cfRule>
  </conditionalFormatting>
  <conditionalFormatting sqref="AF479">
    <cfRule type="cellIs" dxfId="20564" priority="1333" stopIfTrue="1" operator="greaterThan">
      <formula>0</formula>
    </cfRule>
    <cfRule type="cellIs" dxfId="20563" priority="1334" stopIfTrue="1" operator="lessThan">
      <formula>0</formula>
    </cfRule>
  </conditionalFormatting>
  <conditionalFormatting sqref="AF479">
    <cfRule type="cellIs" dxfId="20562" priority="1331" stopIfTrue="1" operator="greaterThan">
      <formula>0</formula>
    </cfRule>
    <cfRule type="cellIs" dxfId="20561" priority="1332" stopIfTrue="1" operator="lessThan">
      <formula>0</formula>
    </cfRule>
  </conditionalFormatting>
  <conditionalFormatting sqref="AF479">
    <cfRule type="cellIs" dxfId="20560" priority="1329" stopIfTrue="1" operator="greaterThan">
      <formula>0</formula>
    </cfRule>
    <cfRule type="cellIs" dxfId="20559" priority="1330" stopIfTrue="1" operator="lessThan">
      <formula>0</formula>
    </cfRule>
  </conditionalFormatting>
  <conditionalFormatting sqref="AF479">
    <cfRule type="cellIs" dxfId="20558" priority="1327" stopIfTrue="1" operator="greaterThan">
      <formula>0</formula>
    </cfRule>
    <cfRule type="cellIs" dxfId="20557" priority="1328" stopIfTrue="1" operator="lessThan">
      <formula>0</formula>
    </cfRule>
  </conditionalFormatting>
  <conditionalFormatting sqref="AL479">
    <cfRule type="cellIs" dxfId="20556" priority="1325" stopIfTrue="1" operator="greaterThan">
      <formula>0</formula>
    </cfRule>
    <cfRule type="cellIs" dxfId="20555" priority="1326" stopIfTrue="1" operator="lessThan">
      <formula>0</formula>
    </cfRule>
  </conditionalFormatting>
  <conditionalFormatting sqref="AL479">
    <cfRule type="cellIs" dxfId="20554" priority="1323" stopIfTrue="1" operator="greaterThan">
      <formula>0</formula>
    </cfRule>
    <cfRule type="cellIs" dxfId="20553" priority="1324" stopIfTrue="1" operator="lessThan">
      <formula>0</formula>
    </cfRule>
  </conditionalFormatting>
  <conditionalFormatting sqref="AL479">
    <cfRule type="cellIs" dxfId="20552" priority="1321" stopIfTrue="1" operator="greaterThan">
      <formula>0</formula>
    </cfRule>
    <cfRule type="cellIs" dxfId="20551" priority="1322" stopIfTrue="1" operator="lessThan">
      <formula>0</formula>
    </cfRule>
  </conditionalFormatting>
  <conditionalFormatting sqref="AL479">
    <cfRule type="cellIs" dxfId="20550" priority="1319" stopIfTrue="1" operator="greaterThan">
      <formula>0</formula>
    </cfRule>
    <cfRule type="cellIs" dxfId="20549" priority="1320" stopIfTrue="1" operator="lessThan">
      <formula>0</formula>
    </cfRule>
  </conditionalFormatting>
  <conditionalFormatting sqref="AL479">
    <cfRule type="cellIs" dxfId="20548" priority="1317" stopIfTrue="1" operator="greaterThan">
      <formula>0</formula>
    </cfRule>
    <cfRule type="cellIs" dxfId="20547" priority="1318" stopIfTrue="1" operator="lessThan">
      <formula>0</formula>
    </cfRule>
  </conditionalFormatting>
  <conditionalFormatting sqref="AU479">
    <cfRule type="cellIs" dxfId="20546" priority="1315" stopIfTrue="1" operator="greaterThan">
      <formula>0</formula>
    </cfRule>
    <cfRule type="cellIs" dxfId="20545" priority="1316" stopIfTrue="1" operator="lessThan">
      <formula>0</formula>
    </cfRule>
  </conditionalFormatting>
  <conditionalFormatting sqref="AU479">
    <cfRule type="cellIs" dxfId="20544" priority="1313" stopIfTrue="1" operator="greaterThan">
      <formula>0</formula>
    </cfRule>
    <cfRule type="cellIs" dxfId="20543" priority="1314" stopIfTrue="1" operator="lessThan">
      <formula>0</formula>
    </cfRule>
  </conditionalFormatting>
  <conditionalFormatting sqref="AU479">
    <cfRule type="cellIs" dxfId="20542" priority="1311" stopIfTrue="1" operator="greaterThan">
      <formula>0</formula>
    </cfRule>
    <cfRule type="cellIs" dxfId="20541" priority="1312" stopIfTrue="1" operator="lessThan">
      <formula>0</formula>
    </cfRule>
  </conditionalFormatting>
  <conditionalFormatting sqref="AU479">
    <cfRule type="cellIs" dxfId="20540" priority="1309" stopIfTrue="1" operator="greaterThan">
      <formula>0</formula>
    </cfRule>
    <cfRule type="cellIs" dxfId="20539" priority="1310" stopIfTrue="1" operator="lessThan">
      <formula>0</formula>
    </cfRule>
  </conditionalFormatting>
  <conditionalFormatting sqref="AU479">
    <cfRule type="cellIs" dxfId="20538" priority="1307" stopIfTrue="1" operator="greaterThan">
      <formula>0</formula>
    </cfRule>
    <cfRule type="cellIs" dxfId="20537" priority="1308" stopIfTrue="1" operator="lessThan">
      <formula>0</formula>
    </cfRule>
  </conditionalFormatting>
  <conditionalFormatting sqref="W482:X482">
    <cfRule type="cellIs" dxfId="20536" priority="1305" stopIfTrue="1" operator="greaterThan">
      <formula>0</formula>
    </cfRule>
    <cfRule type="cellIs" dxfId="20535" priority="1306" stopIfTrue="1" operator="lessThan">
      <formula>0</formula>
    </cfRule>
  </conditionalFormatting>
  <conditionalFormatting sqref="V482">
    <cfRule type="cellIs" dxfId="20534" priority="1303" stopIfTrue="1" operator="lessThan">
      <formula>0</formula>
    </cfRule>
    <cfRule type="cellIs" dxfId="20533" priority="1304" stopIfTrue="1" operator="greaterThan">
      <formula>0</formula>
    </cfRule>
  </conditionalFormatting>
  <conditionalFormatting sqref="V471">
    <cfRule type="cellIs" dxfId="20532" priority="1301" stopIfTrue="1" operator="lessThan">
      <formula>0</formula>
    </cfRule>
    <cfRule type="cellIs" dxfId="20531" priority="1302" stopIfTrue="1" operator="greaterThan">
      <formula>0</formula>
    </cfRule>
  </conditionalFormatting>
  <conditionalFormatting sqref="AI471">
    <cfRule type="cellIs" dxfId="20530" priority="1299" stopIfTrue="1" operator="greaterThan">
      <formula>0</formula>
    </cfRule>
    <cfRule type="cellIs" dxfId="20529" priority="1300" stopIfTrue="1" operator="lessThan">
      <formula>0</formula>
    </cfRule>
  </conditionalFormatting>
  <conditionalFormatting sqref="W489:X489 W492">
    <cfRule type="cellIs" dxfId="20528" priority="1297" stopIfTrue="1" operator="greaterThan">
      <formula>0</formula>
    </cfRule>
    <cfRule type="cellIs" dxfId="20527" priority="1298" stopIfTrue="1" operator="lessThan">
      <formula>0</formula>
    </cfRule>
  </conditionalFormatting>
  <conditionalFormatting sqref="V489">
    <cfRule type="cellIs" dxfId="20526" priority="1295" stopIfTrue="1" operator="lessThan">
      <formula>0</formula>
    </cfRule>
    <cfRule type="cellIs" dxfId="20525" priority="1296" stopIfTrue="1" operator="greaterThan">
      <formula>0</formula>
    </cfRule>
  </conditionalFormatting>
  <conditionalFormatting sqref="AF489 AF513 AF493 AF491">
    <cfRule type="cellIs" dxfId="20524" priority="1293" stopIfTrue="1" operator="greaterThan">
      <formula>0</formula>
    </cfRule>
    <cfRule type="cellIs" dxfId="20523" priority="1294" stopIfTrue="1" operator="lessThan">
      <formula>0</formula>
    </cfRule>
  </conditionalFormatting>
  <conditionalFormatting sqref="AI489 AI513 AI493">
    <cfRule type="cellIs" dxfId="20522" priority="1291" stopIfTrue="1" operator="greaterThan">
      <formula>0</formula>
    </cfRule>
    <cfRule type="cellIs" dxfId="20521" priority="1292" stopIfTrue="1" operator="lessThan">
      <formula>0</formula>
    </cfRule>
  </conditionalFormatting>
  <conditionalFormatting sqref="AL489:AL491 AL513 AL493">
    <cfRule type="cellIs" dxfId="20520" priority="1289" stopIfTrue="1" operator="greaterThan">
      <formula>0</formula>
    </cfRule>
    <cfRule type="cellIs" dxfId="20519" priority="1290" stopIfTrue="1" operator="lessThan">
      <formula>0</formula>
    </cfRule>
  </conditionalFormatting>
  <conditionalFormatting sqref="AU489:AU491 AU513 AU493">
    <cfRule type="cellIs" dxfId="20518" priority="1287" stopIfTrue="1" operator="greaterThan">
      <formula>0</formula>
    </cfRule>
    <cfRule type="cellIs" dxfId="20517" priority="1288" stopIfTrue="1" operator="lessThan">
      <formula>0</formula>
    </cfRule>
  </conditionalFormatting>
  <conditionalFormatting sqref="AO489 AO513 AO493">
    <cfRule type="cellIs" dxfId="20516" priority="1285" stopIfTrue="1" operator="greaterThan">
      <formula>0</formula>
    </cfRule>
    <cfRule type="cellIs" dxfId="20515" priority="1286" stopIfTrue="1" operator="lessThan">
      <formula>0</formula>
    </cfRule>
  </conditionalFormatting>
  <conditionalFormatting sqref="W427:X427">
    <cfRule type="cellIs" dxfId="20514" priority="1283" stopIfTrue="1" operator="greaterThan">
      <formula>0</formula>
    </cfRule>
    <cfRule type="cellIs" dxfId="20513" priority="1284" stopIfTrue="1" operator="lessThan">
      <formula>0</formula>
    </cfRule>
  </conditionalFormatting>
  <conditionalFormatting sqref="V427">
    <cfRule type="cellIs" dxfId="20512" priority="1281" stopIfTrue="1" operator="lessThan">
      <formula>0</formula>
    </cfRule>
    <cfRule type="cellIs" dxfId="20511" priority="1282" stopIfTrue="1" operator="greaterThan">
      <formula>0</formula>
    </cfRule>
  </conditionalFormatting>
  <conditionalFormatting sqref="W448:X448">
    <cfRule type="cellIs" dxfId="20510" priority="1279" stopIfTrue="1" operator="greaterThan">
      <formula>0</formula>
    </cfRule>
    <cfRule type="cellIs" dxfId="20509" priority="1280" stopIfTrue="1" operator="lessThan">
      <formula>0</formula>
    </cfRule>
  </conditionalFormatting>
  <conditionalFormatting sqref="V448">
    <cfRule type="cellIs" dxfId="20508" priority="1277" stopIfTrue="1" operator="lessThan">
      <formula>0</formula>
    </cfRule>
    <cfRule type="cellIs" dxfId="20507" priority="1278" stopIfTrue="1" operator="greaterThan">
      <formula>0</formula>
    </cfRule>
  </conditionalFormatting>
  <conditionalFormatting sqref="W476:X476">
    <cfRule type="cellIs" dxfId="20506" priority="1275" stopIfTrue="1" operator="greaterThan">
      <formula>0</formula>
    </cfRule>
    <cfRule type="cellIs" dxfId="20505" priority="1276" stopIfTrue="1" operator="lessThan">
      <formula>0</formula>
    </cfRule>
  </conditionalFormatting>
  <conditionalFormatting sqref="V476">
    <cfRule type="cellIs" dxfId="20504" priority="1273" stopIfTrue="1" operator="lessThan">
      <formula>0</formula>
    </cfRule>
    <cfRule type="cellIs" dxfId="20503" priority="1274" stopIfTrue="1" operator="greaterThan">
      <formula>0</formula>
    </cfRule>
  </conditionalFormatting>
  <conditionalFormatting sqref="AF448">
    <cfRule type="cellIs" dxfId="20502" priority="1271" stopIfTrue="1" operator="greaterThan">
      <formula>0</formula>
    </cfRule>
    <cfRule type="cellIs" dxfId="20501" priority="1272" stopIfTrue="1" operator="lessThan">
      <formula>0</formula>
    </cfRule>
  </conditionalFormatting>
  <conditionalFormatting sqref="AF476">
    <cfRule type="cellIs" dxfId="20500" priority="1269" stopIfTrue="1" operator="greaterThan">
      <formula>0</formula>
    </cfRule>
    <cfRule type="cellIs" dxfId="20499" priority="1270" stopIfTrue="1" operator="lessThan">
      <formula>0</formula>
    </cfRule>
  </conditionalFormatting>
  <conditionalFormatting sqref="AI448">
    <cfRule type="cellIs" dxfId="20498" priority="1267" stopIfTrue="1" operator="greaterThan">
      <formula>0</formula>
    </cfRule>
    <cfRule type="cellIs" dxfId="20497" priority="1268" stopIfTrue="1" operator="lessThan">
      <formula>0</formula>
    </cfRule>
  </conditionalFormatting>
  <conditionalFormatting sqref="AI476">
    <cfRule type="cellIs" dxfId="20496" priority="1265" stopIfTrue="1" operator="greaterThan">
      <formula>0</formula>
    </cfRule>
    <cfRule type="cellIs" dxfId="20495" priority="1266" stopIfTrue="1" operator="lessThan">
      <formula>0</formula>
    </cfRule>
  </conditionalFormatting>
  <conditionalFormatting sqref="AL476">
    <cfRule type="cellIs" dxfId="20494" priority="1263" stopIfTrue="1" operator="greaterThan">
      <formula>0</formula>
    </cfRule>
    <cfRule type="cellIs" dxfId="20493" priority="1264" stopIfTrue="1" operator="lessThan">
      <formula>0</formula>
    </cfRule>
  </conditionalFormatting>
  <conditionalFormatting sqref="AL448">
    <cfRule type="cellIs" dxfId="20492" priority="1261" stopIfTrue="1" operator="greaterThan">
      <formula>0</formula>
    </cfRule>
    <cfRule type="cellIs" dxfId="20491" priority="1262" stopIfTrue="1" operator="lessThan">
      <formula>0</formula>
    </cfRule>
  </conditionalFormatting>
  <conditionalFormatting sqref="AO448">
    <cfRule type="cellIs" dxfId="20490" priority="1259" stopIfTrue="1" operator="greaterThan">
      <formula>0</formula>
    </cfRule>
    <cfRule type="cellIs" dxfId="20489" priority="1260" stopIfTrue="1" operator="lessThan">
      <formula>0</formula>
    </cfRule>
  </conditionalFormatting>
  <conditionalFormatting sqref="AO476">
    <cfRule type="cellIs" dxfId="20488" priority="1257" stopIfTrue="1" operator="greaterThan">
      <formula>0</formula>
    </cfRule>
    <cfRule type="cellIs" dxfId="20487" priority="1258" stopIfTrue="1" operator="lessThan">
      <formula>0</formula>
    </cfRule>
  </conditionalFormatting>
  <conditionalFormatting sqref="AU448">
    <cfRule type="cellIs" dxfId="20486" priority="1255" stopIfTrue="1" operator="greaterThan">
      <formula>0</formula>
    </cfRule>
    <cfRule type="cellIs" dxfId="20485" priority="1256" stopIfTrue="1" operator="lessThan">
      <formula>0</formula>
    </cfRule>
  </conditionalFormatting>
  <conditionalFormatting sqref="AU476">
    <cfRule type="cellIs" dxfId="20484" priority="1253" stopIfTrue="1" operator="greaterThan">
      <formula>0</formula>
    </cfRule>
    <cfRule type="cellIs" dxfId="20483" priority="1254" stopIfTrue="1" operator="lessThan">
      <formula>0</formula>
    </cfRule>
  </conditionalFormatting>
  <conditionalFormatting sqref="BF471">
    <cfRule type="cellIs" dxfId="20482" priority="1251" stopIfTrue="1" operator="greaterThan">
      <formula>0</formula>
    </cfRule>
    <cfRule type="cellIs" dxfId="20481" priority="1252" stopIfTrue="1" operator="lessThan">
      <formula>0</formula>
    </cfRule>
  </conditionalFormatting>
  <conditionalFormatting sqref="BF471">
    <cfRule type="cellIs" dxfId="20480" priority="1249" stopIfTrue="1" operator="greaterThan">
      <formula>0</formula>
    </cfRule>
    <cfRule type="cellIs" dxfId="20479" priority="1250" stopIfTrue="1" operator="lessThan">
      <formula>0</formula>
    </cfRule>
  </conditionalFormatting>
  <conditionalFormatting sqref="AF471">
    <cfRule type="cellIs" dxfId="20478" priority="1247" stopIfTrue="1" operator="greaterThan">
      <formula>0</formula>
    </cfRule>
    <cfRule type="cellIs" dxfId="20477" priority="1248" stopIfTrue="1" operator="lessThan">
      <formula>0</formula>
    </cfRule>
  </conditionalFormatting>
  <conditionalFormatting sqref="AL471">
    <cfRule type="cellIs" dxfId="20476" priority="1245" stopIfTrue="1" operator="greaterThan">
      <formula>0</formula>
    </cfRule>
    <cfRule type="cellIs" dxfId="20475" priority="1246" stopIfTrue="1" operator="lessThan">
      <formula>0</formula>
    </cfRule>
  </conditionalFormatting>
  <conditionalFormatting sqref="AO471">
    <cfRule type="cellIs" dxfId="20474" priority="1243" stopIfTrue="1" operator="greaterThan">
      <formula>0</formula>
    </cfRule>
    <cfRule type="cellIs" dxfId="20473" priority="1244" stopIfTrue="1" operator="lessThan">
      <formula>0</formula>
    </cfRule>
  </conditionalFormatting>
  <conditionalFormatting sqref="AU615">
    <cfRule type="cellIs" dxfId="20472" priority="1241" stopIfTrue="1" operator="greaterThan">
      <formula>0</formula>
    </cfRule>
    <cfRule type="cellIs" dxfId="20471" priority="1242" stopIfTrue="1" operator="lessThan">
      <formula>0</formula>
    </cfRule>
  </conditionalFormatting>
  <conditionalFormatting sqref="AU471">
    <cfRule type="cellIs" dxfId="20470" priority="1239" stopIfTrue="1" operator="greaterThan">
      <formula>0</formula>
    </cfRule>
    <cfRule type="cellIs" dxfId="20469" priority="1240" stopIfTrue="1" operator="lessThan">
      <formula>0</formula>
    </cfRule>
  </conditionalFormatting>
  <conditionalFormatting sqref="V481">
    <cfRule type="cellIs" dxfId="20468" priority="1237" stopIfTrue="1" operator="lessThan">
      <formula>0</formula>
    </cfRule>
    <cfRule type="cellIs" dxfId="20467" priority="1238" stopIfTrue="1" operator="greaterThan">
      <formula>0</formula>
    </cfRule>
  </conditionalFormatting>
  <conditionalFormatting sqref="W481:X481 M481 Q481 I481 K481 O481 S481 U481">
    <cfRule type="cellIs" dxfId="20466" priority="1235" stopIfTrue="1" operator="greaterThan">
      <formula>0</formula>
    </cfRule>
    <cfRule type="cellIs" dxfId="20465" priority="1236" stopIfTrue="1" operator="lessThan">
      <formula>0</formula>
    </cfRule>
  </conditionalFormatting>
  <conditionalFormatting sqref="AO481">
    <cfRule type="cellIs" dxfId="20464" priority="1233" stopIfTrue="1" operator="greaterThan">
      <formula>0</formula>
    </cfRule>
    <cfRule type="cellIs" dxfId="20463" priority="1234" stopIfTrue="1" operator="lessThan">
      <formula>0</formula>
    </cfRule>
  </conditionalFormatting>
  <conditionalFormatting sqref="AU481">
    <cfRule type="cellIs" dxfId="20462" priority="1231" stopIfTrue="1" operator="greaterThan">
      <formula>0</formula>
    </cfRule>
    <cfRule type="cellIs" dxfId="20461" priority="1232" stopIfTrue="1" operator="lessThan">
      <formula>0</formula>
    </cfRule>
  </conditionalFormatting>
  <conditionalFormatting sqref="AL481">
    <cfRule type="cellIs" dxfId="20460" priority="1229" stopIfTrue="1" operator="greaterThan">
      <formula>0</formula>
    </cfRule>
    <cfRule type="cellIs" dxfId="20459" priority="1230" stopIfTrue="1" operator="lessThan">
      <formula>0</formula>
    </cfRule>
  </conditionalFormatting>
  <conditionalFormatting sqref="AI481">
    <cfRule type="cellIs" dxfId="20458" priority="1227" stopIfTrue="1" operator="greaterThan">
      <formula>0</formula>
    </cfRule>
    <cfRule type="cellIs" dxfId="20457" priority="1228" stopIfTrue="1" operator="lessThan">
      <formula>0</formula>
    </cfRule>
  </conditionalFormatting>
  <conditionalFormatting sqref="AF481">
    <cfRule type="cellIs" dxfId="20456" priority="1225" stopIfTrue="1" operator="greaterThan">
      <formula>0</formula>
    </cfRule>
    <cfRule type="cellIs" dxfId="20455" priority="1226" stopIfTrue="1" operator="lessThan">
      <formula>0</formula>
    </cfRule>
  </conditionalFormatting>
  <conditionalFormatting sqref="W487:X487">
    <cfRule type="cellIs" dxfId="20454" priority="1223" stopIfTrue="1" operator="greaterThan">
      <formula>0</formula>
    </cfRule>
    <cfRule type="cellIs" dxfId="20453" priority="1224" stopIfTrue="1" operator="lessThan">
      <formula>0</formula>
    </cfRule>
  </conditionalFormatting>
  <conditionalFormatting sqref="V487">
    <cfRule type="cellIs" dxfId="20452" priority="1221" stopIfTrue="1" operator="lessThan">
      <formula>0</formula>
    </cfRule>
    <cfRule type="cellIs" dxfId="20451" priority="1222" stopIfTrue="1" operator="greaterThan">
      <formula>0</formula>
    </cfRule>
  </conditionalFormatting>
  <conditionalFormatting sqref="AO494 AO497:AO498 AO500 AO512 AO506:AO510">
    <cfRule type="cellIs" dxfId="20450" priority="1217" stopIfTrue="1" operator="greaterThan">
      <formula>0</formula>
    </cfRule>
    <cfRule type="cellIs" dxfId="20449" priority="1218" stopIfTrue="1" operator="lessThan">
      <formula>0</formula>
    </cfRule>
  </conditionalFormatting>
  <conditionalFormatting sqref="AL494 AL512 AL507:AL510">
    <cfRule type="cellIs" dxfId="20448" priority="1215" stopIfTrue="1" operator="greaterThan">
      <formula>0</formula>
    </cfRule>
    <cfRule type="cellIs" dxfId="20447" priority="1216" stopIfTrue="1" operator="lessThan">
      <formula>0</formula>
    </cfRule>
  </conditionalFormatting>
  <conditionalFormatting sqref="AI494">
    <cfRule type="cellIs" dxfId="20446" priority="1213" stopIfTrue="1" operator="greaterThan">
      <formula>0</formula>
    </cfRule>
    <cfRule type="cellIs" dxfId="20445" priority="1214" stopIfTrue="1" operator="lessThan">
      <formula>0</formula>
    </cfRule>
  </conditionalFormatting>
  <conditionalFormatting sqref="AF494">
    <cfRule type="cellIs" dxfId="20444" priority="1211" stopIfTrue="1" operator="greaterThan">
      <formula>0</formula>
    </cfRule>
    <cfRule type="cellIs" dxfId="20443" priority="1212" stopIfTrue="1" operator="lessThan">
      <formula>0</formula>
    </cfRule>
  </conditionalFormatting>
  <conditionalFormatting sqref="V485">
    <cfRule type="cellIs" dxfId="20442" priority="1209" stopIfTrue="1" operator="lessThan">
      <formula>0</formula>
    </cfRule>
    <cfRule type="cellIs" dxfId="20441" priority="1210" stopIfTrue="1" operator="greaterThan">
      <formula>0</formula>
    </cfRule>
  </conditionalFormatting>
  <conditionalFormatting sqref="V492">
    <cfRule type="cellIs" dxfId="20440" priority="1207" stopIfTrue="1" operator="lessThan">
      <formula>0</formula>
    </cfRule>
    <cfRule type="cellIs" dxfId="20439" priority="1208" stopIfTrue="1" operator="greaterThan">
      <formula>0</formula>
    </cfRule>
  </conditionalFormatting>
  <conditionalFormatting sqref="AO492">
    <cfRule type="cellIs" dxfId="20438" priority="1199" stopIfTrue="1" operator="greaterThan">
      <formula>0</formula>
    </cfRule>
    <cfRule type="cellIs" dxfId="20437" priority="1200" stopIfTrue="1" operator="lessThan">
      <formula>0</formula>
    </cfRule>
  </conditionalFormatting>
  <conditionalFormatting sqref="AU492">
    <cfRule type="cellIs" dxfId="20436" priority="1197" stopIfTrue="1" operator="greaterThan">
      <formula>0</formula>
    </cfRule>
    <cfRule type="cellIs" dxfId="20435" priority="1198" stopIfTrue="1" operator="lessThan">
      <formula>0</formula>
    </cfRule>
  </conditionalFormatting>
  <conditionalFormatting sqref="AI492">
    <cfRule type="cellIs" dxfId="20434" priority="1195" stopIfTrue="1" operator="greaterThan">
      <formula>0</formula>
    </cfRule>
    <cfRule type="cellIs" dxfId="20433" priority="1196" stopIfTrue="1" operator="lessThan">
      <formula>0</formula>
    </cfRule>
  </conditionalFormatting>
  <conditionalFormatting sqref="AI492">
    <cfRule type="cellIs" dxfId="20432" priority="1193" stopIfTrue="1" operator="greaterThan">
      <formula>0</formula>
    </cfRule>
    <cfRule type="cellIs" dxfId="20431" priority="1194" stopIfTrue="1" operator="lessThan">
      <formula>0</formula>
    </cfRule>
  </conditionalFormatting>
  <conditionalFormatting sqref="AI492">
    <cfRule type="cellIs" dxfId="20430" priority="1191" stopIfTrue="1" operator="greaterThan">
      <formula>0</formula>
    </cfRule>
    <cfRule type="cellIs" dxfId="20429" priority="1192" stopIfTrue="1" operator="lessThan">
      <formula>0</formula>
    </cfRule>
  </conditionalFormatting>
  <conditionalFormatting sqref="AI492">
    <cfRule type="cellIs" dxfId="20428" priority="1189" stopIfTrue="1" operator="greaterThan">
      <formula>0</formula>
    </cfRule>
    <cfRule type="cellIs" dxfId="20427" priority="1190" stopIfTrue="1" operator="lessThan">
      <formula>0</formula>
    </cfRule>
  </conditionalFormatting>
  <conditionalFormatting sqref="AI492">
    <cfRule type="cellIs" dxfId="20426" priority="1187" stopIfTrue="1" operator="greaterThan">
      <formula>0</formula>
    </cfRule>
    <cfRule type="cellIs" dxfId="20425" priority="1188" stopIfTrue="1" operator="lessThan">
      <formula>0</formula>
    </cfRule>
  </conditionalFormatting>
  <conditionalFormatting sqref="AF492">
    <cfRule type="cellIs" dxfId="20424" priority="1185" stopIfTrue="1" operator="greaterThan">
      <formula>0</formula>
    </cfRule>
    <cfRule type="cellIs" dxfId="20423" priority="1186" stopIfTrue="1" operator="lessThan">
      <formula>0</formula>
    </cfRule>
  </conditionalFormatting>
  <conditionalFormatting sqref="AF492">
    <cfRule type="cellIs" dxfId="20422" priority="1183" stopIfTrue="1" operator="greaterThan">
      <formula>0</formula>
    </cfRule>
    <cfRule type="cellIs" dxfId="20421" priority="1184" stopIfTrue="1" operator="lessThan">
      <formula>0</formula>
    </cfRule>
  </conditionalFormatting>
  <conditionalFormatting sqref="AF492">
    <cfRule type="cellIs" dxfId="20420" priority="1181" stopIfTrue="1" operator="greaterThan">
      <formula>0</formula>
    </cfRule>
    <cfRule type="cellIs" dxfId="20419" priority="1182" stopIfTrue="1" operator="lessThan">
      <formula>0</formula>
    </cfRule>
  </conditionalFormatting>
  <conditionalFormatting sqref="AF492">
    <cfRule type="cellIs" dxfId="20418" priority="1179" stopIfTrue="1" operator="greaterThan">
      <formula>0</formula>
    </cfRule>
    <cfRule type="cellIs" dxfId="20417" priority="1180" stopIfTrue="1" operator="lessThan">
      <formula>0</formula>
    </cfRule>
  </conditionalFormatting>
  <conditionalFormatting sqref="AF492">
    <cfRule type="cellIs" dxfId="20416" priority="1177" stopIfTrue="1" operator="greaterThan">
      <formula>0</formula>
    </cfRule>
    <cfRule type="cellIs" dxfId="20415" priority="1178" stopIfTrue="1" operator="lessThan">
      <formula>0</formula>
    </cfRule>
  </conditionalFormatting>
  <conditionalFormatting sqref="AL492">
    <cfRule type="cellIs" dxfId="20414" priority="1175" stopIfTrue="1" operator="greaterThan">
      <formula>0</formula>
    </cfRule>
    <cfRule type="cellIs" dxfId="20413" priority="1176" stopIfTrue="1" operator="lessThan">
      <formula>0</formula>
    </cfRule>
  </conditionalFormatting>
  <conditionalFormatting sqref="AL492">
    <cfRule type="cellIs" dxfId="20412" priority="1173" stopIfTrue="1" operator="greaterThan">
      <formula>0</formula>
    </cfRule>
    <cfRule type="cellIs" dxfId="20411" priority="1174" stopIfTrue="1" operator="lessThan">
      <formula>0</formula>
    </cfRule>
  </conditionalFormatting>
  <conditionalFormatting sqref="AL492">
    <cfRule type="cellIs" dxfId="20410" priority="1171" stopIfTrue="1" operator="greaterThan">
      <formula>0</formula>
    </cfRule>
    <cfRule type="cellIs" dxfId="20409" priority="1172" stopIfTrue="1" operator="lessThan">
      <formula>0</formula>
    </cfRule>
  </conditionalFormatting>
  <conditionalFormatting sqref="AL492">
    <cfRule type="cellIs" dxfId="20408" priority="1169" stopIfTrue="1" operator="greaterThan">
      <formula>0</formula>
    </cfRule>
    <cfRule type="cellIs" dxfId="20407" priority="1170" stopIfTrue="1" operator="lessThan">
      <formula>0</formula>
    </cfRule>
  </conditionalFormatting>
  <conditionalFormatting sqref="AL492">
    <cfRule type="cellIs" dxfId="20406" priority="1167" stopIfTrue="1" operator="greaterThan">
      <formula>0</formula>
    </cfRule>
    <cfRule type="cellIs" dxfId="20405" priority="1168" stopIfTrue="1" operator="lessThan">
      <formula>0</formula>
    </cfRule>
  </conditionalFormatting>
  <conditionalFormatting sqref="AI495:AI496">
    <cfRule type="cellIs" dxfId="20404" priority="1165" stopIfTrue="1" operator="greaterThan">
      <formula>0</formula>
    </cfRule>
    <cfRule type="cellIs" dxfId="20403" priority="1166" stopIfTrue="1" operator="lessThan">
      <formula>0</formula>
    </cfRule>
  </conditionalFormatting>
  <conditionalFormatting sqref="AF495:AF496">
    <cfRule type="cellIs" dxfId="20402" priority="1163" stopIfTrue="1" operator="greaterThan">
      <formula>0</formula>
    </cfRule>
    <cfRule type="cellIs" dxfId="20401" priority="1164" stopIfTrue="1" operator="lessThan">
      <formula>0</formula>
    </cfRule>
  </conditionalFormatting>
  <conditionalFormatting sqref="AL495:AL496">
    <cfRule type="cellIs" dxfId="20400" priority="1161" stopIfTrue="1" operator="greaterThan">
      <formula>0</formula>
    </cfRule>
    <cfRule type="cellIs" dxfId="20399" priority="1162" stopIfTrue="1" operator="lessThan">
      <formula>0</formula>
    </cfRule>
  </conditionalFormatting>
  <conditionalFormatting sqref="AO495:AO496">
    <cfRule type="cellIs" dxfId="20398" priority="1159" stopIfTrue="1" operator="greaterThan">
      <formula>0</formula>
    </cfRule>
    <cfRule type="cellIs" dxfId="20397" priority="1160" stopIfTrue="1" operator="lessThan">
      <formula>0</formula>
    </cfRule>
  </conditionalFormatting>
  <conditionalFormatting sqref="AI486">
    <cfRule type="cellIs" dxfId="20396" priority="1157" stopIfTrue="1" operator="greaterThan">
      <formula>0</formula>
    </cfRule>
    <cfRule type="cellIs" dxfId="20395" priority="1158" stopIfTrue="1" operator="lessThan">
      <formula>0</formula>
    </cfRule>
  </conditionalFormatting>
  <conditionalFormatting sqref="AF486">
    <cfRule type="cellIs" dxfId="20394" priority="1153" stopIfTrue="1" operator="greaterThan">
      <formula>0</formula>
    </cfRule>
    <cfRule type="cellIs" dxfId="20393" priority="1154" stopIfTrue="1" operator="lessThan">
      <formula>0</formula>
    </cfRule>
  </conditionalFormatting>
  <conditionalFormatting sqref="AF486">
    <cfRule type="cellIs" dxfId="20392" priority="1151" stopIfTrue="1" operator="greaterThan">
      <formula>0</formula>
    </cfRule>
    <cfRule type="cellIs" dxfId="20391" priority="1152" stopIfTrue="1" operator="lessThan">
      <formula>0</formula>
    </cfRule>
  </conditionalFormatting>
  <conditionalFormatting sqref="AF486">
    <cfRule type="cellIs" dxfId="20390" priority="1149" stopIfTrue="1" operator="greaterThan">
      <formula>0</formula>
    </cfRule>
    <cfRule type="cellIs" dxfId="20389" priority="1150" stopIfTrue="1" operator="lessThan">
      <formula>0</formula>
    </cfRule>
  </conditionalFormatting>
  <conditionalFormatting sqref="AF486">
    <cfRule type="cellIs" dxfId="20388" priority="1147" stopIfTrue="1" operator="greaterThan">
      <formula>0</formula>
    </cfRule>
    <cfRule type="cellIs" dxfId="20387" priority="1148" stopIfTrue="1" operator="lessThan">
      <formula>0</formula>
    </cfRule>
  </conditionalFormatting>
  <conditionalFormatting sqref="AF486">
    <cfRule type="cellIs" dxfId="20386" priority="1145" stopIfTrue="1" operator="greaterThan">
      <formula>0</formula>
    </cfRule>
    <cfRule type="cellIs" dxfId="20385" priority="1146" stopIfTrue="1" operator="lessThan">
      <formula>0</formula>
    </cfRule>
  </conditionalFormatting>
  <conditionalFormatting sqref="AL486">
    <cfRule type="cellIs" dxfId="20384" priority="1143" stopIfTrue="1" operator="greaterThan">
      <formula>0</formula>
    </cfRule>
    <cfRule type="cellIs" dxfId="20383" priority="1144" stopIfTrue="1" operator="lessThan">
      <formula>0</formula>
    </cfRule>
  </conditionalFormatting>
  <conditionalFormatting sqref="AL486">
    <cfRule type="cellIs" dxfId="20382" priority="1141" stopIfTrue="1" operator="greaterThan">
      <formula>0</formula>
    </cfRule>
    <cfRule type="cellIs" dxfId="20381" priority="1142" stopIfTrue="1" operator="lessThan">
      <formula>0</formula>
    </cfRule>
  </conditionalFormatting>
  <conditionalFormatting sqref="AL486">
    <cfRule type="cellIs" dxfId="20380" priority="1139" stopIfTrue="1" operator="greaterThan">
      <formula>0</formula>
    </cfRule>
    <cfRule type="cellIs" dxfId="20379" priority="1140" stopIfTrue="1" operator="lessThan">
      <formula>0</formula>
    </cfRule>
  </conditionalFormatting>
  <conditionalFormatting sqref="AL486">
    <cfRule type="cellIs" dxfId="20378" priority="1137" stopIfTrue="1" operator="greaterThan">
      <formula>0</formula>
    </cfRule>
    <cfRule type="cellIs" dxfId="20377" priority="1138" stopIfTrue="1" operator="lessThan">
      <formula>0</formula>
    </cfRule>
  </conditionalFormatting>
  <conditionalFormatting sqref="AL486">
    <cfRule type="cellIs" dxfId="20376" priority="1135" stopIfTrue="1" operator="greaterThan">
      <formula>0</formula>
    </cfRule>
    <cfRule type="cellIs" dxfId="20375" priority="1136" stopIfTrue="1" operator="lessThan">
      <formula>0</formula>
    </cfRule>
  </conditionalFormatting>
  <conditionalFormatting sqref="AO486">
    <cfRule type="cellIs" dxfId="20374" priority="1133" stopIfTrue="1" operator="greaterThan">
      <formula>0</formula>
    </cfRule>
    <cfRule type="cellIs" dxfId="20373" priority="1134" stopIfTrue="1" operator="lessThan">
      <formula>0</formula>
    </cfRule>
  </conditionalFormatting>
  <conditionalFormatting sqref="V490">
    <cfRule type="cellIs" dxfId="20372" priority="1129" stopIfTrue="1" operator="lessThan">
      <formula>0</formula>
    </cfRule>
    <cfRule type="cellIs" dxfId="20371" priority="1130" stopIfTrue="1" operator="greaterThan">
      <formula>0</formula>
    </cfRule>
  </conditionalFormatting>
  <conditionalFormatting sqref="W490">
    <cfRule type="cellIs" dxfId="20370" priority="1127" stopIfTrue="1" operator="greaterThan">
      <formula>0</formula>
    </cfRule>
    <cfRule type="cellIs" dxfId="20369" priority="1128" stopIfTrue="1" operator="lessThan">
      <formula>0</formula>
    </cfRule>
  </conditionalFormatting>
  <conditionalFormatting sqref="AI490:AI491">
    <cfRule type="cellIs" dxfId="20368" priority="1123" stopIfTrue="1" operator="greaterThan">
      <formula>0</formula>
    </cfRule>
    <cfRule type="cellIs" dxfId="20367" priority="1124" stopIfTrue="1" operator="lessThan">
      <formula>0</formula>
    </cfRule>
  </conditionalFormatting>
  <conditionalFormatting sqref="AI490:AI491">
    <cfRule type="cellIs" dxfId="20366" priority="1121" stopIfTrue="1" operator="greaterThan">
      <formula>0</formula>
    </cfRule>
    <cfRule type="cellIs" dxfId="20365" priority="1122" stopIfTrue="1" operator="lessThan">
      <formula>0</formula>
    </cfRule>
  </conditionalFormatting>
  <conditionalFormatting sqref="AI490:AI491">
    <cfRule type="cellIs" dxfId="20364" priority="1119" stopIfTrue="1" operator="greaterThan">
      <formula>0</formula>
    </cfRule>
    <cfRule type="cellIs" dxfId="20363" priority="1120" stopIfTrue="1" operator="lessThan">
      <formula>0</formula>
    </cfRule>
  </conditionalFormatting>
  <conditionalFormatting sqref="AI490:AI491">
    <cfRule type="cellIs" dxfId="20362" priority="1117" stopIfTrue="1" operator="greaterThan">
      <formula>0</formula>
    </cfRule>
    <cfRule type="cellIs" dxfId="20361" priority="1118" stopIfTrue="1" operator="lessThan">
      <formula>0</formula>
    </cfRule>
  </conditionalFormatting>
  <conditionalFormatting sqref="AI490:AI491">
    <cfRule type="cellIs" dxfId="20360" priority="1115" stopIfTrue="1" operator="greaterThan">
      <formula>0</formula>
    </cfRule>
    <cfRule type="cellIs" dxfId="20359" priority="1116" stopIfTrue="1" operator="lessThan">
      <formula>0</formula>
    </cfRule>
  </conditionalFormatting>
  <conditionalFormatting sqref="AO490:AO491">
    <cfRule type="cellIs" dxfId="20358" priority="1113" stopIfTrue="1" operator="greaterThan">
      <formula>0</formula>
    </cfRule>
    <cfRule type="cellIs" dxfId="20357" priority="1114" stopIfTrue="1" operator="lessThan">
      <formula>0</formula>
    </cfRule>
  </conditionalFormatting>
  <conditionalFormatting sqref="W496:X496">
    <cfRule type="cellIs" dxfId="20356" priority="1111" stopIfTrue="1" operator="greaterThan">
      <formula>0</formula>
    </cfRule>
    <cfRule type="cellIs" dxfId="20355" priority="1112" stopIfTrue="1" operator="lessThan">
      <formula>0</formula>
    </cfRule>
  </conditionalFormatting>
  <conditionalFormatting sqref="V496">
    <cfRule type="cellIs" dxfId="20354" priority="1109" stopIfTrue="1" operator="lessThan">
      <formula>0</formula>
    </cfRule>
    <cfRule type="cellIs" dxfId="20353" priority="1110" stopIfTrue="1" operator="greaterThan">
      <formula>0</formula>
    </cfRule>
  </conditionalFormatting>
  <conditionalFormatting sqref="AI500 AI512 AI507:AI510">
    <cfRule type="cellIs" dxfId="20352" priority="1107" stopIfTrue="1" operator="greaterThan">
      <formula>0</formula>
    </cfRule>
    <cfRule type="cellIs" dxfId="20351" priority="1108" stopIfTrue="1" operator="lessThan">
      <formula>0</formula>
    </cfRule>
  </conditionalFormatting>
  <conditionalFormatting sqref="AI500 AI512 AI507:AI510">
    <cfRule type="cellIs" dxfId="20350" priority="1105" stopIfTrue="1" operator="greaterThan">
      <formula>0</formula>
    </cfRule>
    <cfRule type="cellIs" dxfId="20349" priority="1106" stopIfTrue="1" operator="lessThan">
      <formula>0</formula>
    </cfRule>
  </conditionalFormatting>
  <conditionalFormatting sqref="AI500 AI512 AI507:AI510">
    <cfRule type="cellIs" dxfId="20348" priority="1103" stopIfTrue="1" operator="greaterThan">
      <formula>0</formula>
    </cfRule>
    <cfRule type="cellIs" dxfId="20347" priority="1104" stopIfTrue="1" operator="lessThan">
      <formula>0</formula>
    </cfRule>
  </conditionalFormatting>
  <conditionalFormatting sqref="AI500 AI512 AI507:AI510">
    <cfRule type="cellIs" dxfId="20346" priority="1101" stopIfTrue="1" operator="greaterThan">
      <formula>0</formula>
    </cfRule>
    <cfRule type="cellIs" dxfId="20345" priority="1102" stopIfTrue="1" operator="lessThan">
      <formula>0</formula>
    </cfRule>
  </conditionalFormatting>
  <conditionalFormatting sqref="AI500 AI512 AI507:AI510">
    <cfRule type="cellIs" dxfId="20344" priority="1099" stopIfTrue="1" operator="greaterThan">
      <formula>0</formula>
    </cfRule>
    <cfRule type="cellIs" dxfId="20343" priority="1100" stopIfTrue="1" operator="lessThan">
      <formula>0</formula>
    </cfRule>
  </conditionalFormatting>
  <conditionalFormatting sqref="AF500 AF512 AF507:AF510">
    <cfRule type="cellIs" dxfId="20342" priority="1097" stopIfTrue="1" operator="greaterThan">
      <formula>0</formula>
    </cfRule>
    <cfRule type="cellIs" dxfId="20341" priority="1098" stopIfTrue="1" operator="lessThan">
      <formula>0</formula>
    </cfRule>
  </conditionalFormatting>
  <conditionalFormatting sqref="AF500 AF512 AF507:AF510">
    <cfRule type="cellIs" dxfId="20340" priority="1095" stopIfTrue="1" operator="greaterThan">
      <formula>0</formula>
    </cfRule>
    <cfRule type="cellIs" dxfId="20339" priority="1096" stopIfTrue="1" operator="lessThan">
      <formula>0</formula>
    </cfRule>
  </conditionalFormatting>
  <conditionalFormatting sqref="AF500 AF512 AF507:AF510">
    <cfRule type="cellIs" dxfId="20338" priority="1093" stopIfTrue="1" operator="greaterThan">
      <formula>0</formula>
    </cfRule>
    <cfRule type="cellIs" dxfId="20337" priority="1094" stopIfTrue="1" operator="lessThan">
      <formula>0</formula>
    </cfRule>
  </conditionalFormatting>
  <conditionalFormatting sqref="AF500 AF512 AF507:AF510">
    <cfRule type="cellIs" dxfId="20336" priority="1091" stopIfTrue="1" operator="greaterThan">
      <formula>0</formula>
    </cfRule>
    <cfRule type="cellIs" dxfId="20335" priority="1092" stopIfTrue="1" operator="lessThan">
      <formula>0</formula>
    </cfRule>
  </conditionalFormatting>
  <conditionalFormatting sqref="AF500 AF512 AF507:AF510">
    <cfRule type="cellIs" dxfId="20334" priority="1089" stopIfTrue="1" operator="greaterThan">
      <formula>0</formula>
    </cfRule>
    <cfRule type="cellIs" dxfId="20333" priority="1090" stopIfTrue="1" operator="lessThan">
      <formula>0</formula>
    </cfRule>
  </conditionalFormatting>
  <conditionalFormatting sqref="AU500 AU504 AU506:AU512">
    <cfRule type="cellIs" dxfId="20332" priority="1087" stopIfTrue="1" operator="greaterThan">
      <formula>0</formula>
    </cfRule>
    <cfRule type="cellIs" dxfId="20331" priority="1088" stopIfTrue="1" operator="lessThan">
      <formula>0</formula>
    </cfRule>
  </conditionalFormatting>
  <conditionalFormatting sqref="AU500 AU504 AU506:AU512">
    <cfRule type="cellIs" dxfId="20330" priority="1085" stopIfTrue="1" operator="greaterThan">
      <formula>0</formula>
    </cfRule>
    <cfRule type="cellIs" dxfId="20329" priority="1086" stopIfTrue="1" operator="lessThan">
      <formula>0</formula>
    </cfRule>
  </conditionalFormatting>
  <conditionalFormatting sqref="AU500 AU504 AU506:AU512">
    <cfRule type="cellIs" dxfId="20328" priority="1083" stopIfTrue="1" operator="greaterThan">
      <formula>0</formula>
    </cfRule>
    <cfRule type="cellIs" dxfId="20327" priority="1084" stopIfTrue="1" operator="lessThan">
      <formula>0</formula>
    </cfRule>
  </conditionalFormatting>
  <conditionalFormatting sqref="AU500 AU504 AU506:AU512">
    <cfRule type="cellIs" dxfId="20326" priority="1081" stopIfTrue="1" operator="greaterThan">
      <formula>0</formula>
    </cfRule>
    <cfRule type="cellIs" dxfId="20325" priority="1082" stopIfTrue="1" operator="lessThan">
      <formula>0</formula>
    </cfRule>
  </conditionalFormatting>
  <conditionalFormatting sqref="AU500 AU504 AU506:AU512">
    <cfRule type="cellIs" dxfId="20324" priority="1079" stopIfTrue="1" operator="greaterThan">
      <formula>0</formula>
    </cfRule>
    <cfRule type="cellIs" dxfId="20323" priority="1080" stopIfTrue="1" operator="lessThan">
      <formula>0</formula>
    </cfRule>
  </conditionalFormatting>
  <conditionalFormatting sqref="V501 V503:V504 V508 V510:V512">
    <cfRule type="cellIs" dxfId="20322" priority="1077" stopIfTrue="1" operator="lessThan">
      <formula>0</formula>
    </cfRule>
    <cfRule type="cellIs" dxfId="20321" priority="1078" stopIfTrue="1" operator="greaterThan">
      <formula>0</formula>
    </cfRule>
  </conditionalFormatting>
  <conditionalFormatting sqref="W506:X506 W507">
    <cfRule type="cellIs" dxfId="20320" priority="1075" stopIfTrue="1" operator="greaterThan">
      <formula>0</formula>
    </cfRule>
    <cfRule type="cellIs" dxfId="20319" priority="1076" stopIfTrue="1" operator="lessThan">
      <formula>0</formula>
    </cfRule>
  </conditionalFormatting>
  <conditionalFormatting sqref="V506">
    <cfRule type="cellIs" dxfId="20318" priority="1073" stopIfTrue="1" operator="lessThan">
      <formula>0</formula>
    </cfRule>
    <cfRule type="cellIs" dxfId="20317" priority="1074" stopIfTrue="1" operator="greaterThan">
      <formula>0</formula>
    </cfRule>
  </conditionalFormatting>
  <conditionalFormatting sqref="AF504">
    <cfRule type="cellIs" dxfId="20316" priority="1069" stopIfTrue="1" operator="greaterThan">
      <formula>0</formula>
    </cfRule>
    <cfRule type="cellIs" dxfId="20315" priority="1070" stopIfTrue="1" operator="lessThan">
      <formula>0</formula>
    </cfRule>
  </conditionalFormatting>
  <conditionalFormatting sqref="AI504">
    <cfRule type="cellIs" dxfId="20314" priority="1067" stopIfTrue="1" operator="greaterThan">
      <formula>0</formula>
    </cfRule>
    <cfRule type="cellIs" dxfId="20313" priority="1068" stopIfTrue="1" operator="lessThan">
      <formula>0</formula>
    </cfRule>
  </conditionalFormatting>
  <conditionalFormatting sqref="AI504">
    <cfRule type="cellIs" dxfId="20312" priority="1065" stopIfTrue="1" operator="greaterThan">
      <formula>0</formula>
    </cfRule>
    <cfRule type="cellIs" dxfId="20311" priority="1066" stopIfTrue="1" operator="lessThan">
      <formula>0</formula>
    </cfRule>
  </conditionalFormatting>
  <conditionalFormatting sqref="AI504">
    <cfRule type="cellIs" dxfId="20310" priority="1063" stopIfTrue="1" operator="greaterThan">
      <formula>0</formula>
    </cfRule>
    <cfRule type="cellIs" dxfId="20309" priority="1064" stopIfTrue="1" operator="lessThan">
      <formula>0</formula>
    </cfRule>
  </conditionalFormatting>
  <conditionalFormatting sqref="AI504">
    <cfRule type="cellIs" dxfId="20308" priority="1061" stopIfTrue="1" operator="greaterThan">
      <formula>0</formula>
    </cfRule>
    <cfRule type="cellIs" dxfId="20307" priority="1062" stopIfTrue="1" operator="lessThan">
      <formula>0</formula>
    </cfRule>
  </conditionalFormatting>
  <conditionalFormatting sqref="AI504">
    <cfRule type="cellIs" dxfId="20306" priority="1059" stopIfTrue="1" operator="greaterThan">
      <formula>0</formula>
    </cfRule>
    <cfRule type="cellIs" dxfId="20305" priority="1060" stopIfTrue="1" operator="lessThan">
      <formula>0</formula>
    </cfRule>
  </conditionalFormatting>
  <conditionalFormatting sqref="AL504">
    <cfRule type="cellIs" dxfId="20304" priority="1057" stopIfTrue="1" operator="greaterThan">
      <formula>0</formula>
    </cfRule>
    <cfRule type="cellIs" dxfId="20303" priority="1058" stopIfTrue="1" operator="lessThan">
      <formula>0</formula>
    </cfRule>
  </conditionalFormatting>
  <conditionalFormatting sqref="AO504">
    <cfRule type="cellIs" dxfId="20302" priority="1055" stopIfTrue="1" operator="greaterThan">
      <formula>0</formula>
    </cfRule>
    <cfRule type="cellIs" dxfId="20301" priority="1056" stopIfTrue="1" operator="lessThan">
      <formula>0</formula>
    </cfRule>
  </conditionalFormatting>
  <conditionalFormatting sqref="AF503">
    <cfRule type="cellIs" dxfId="20300" priority="1053" stopIfTrue="1" operator="greaterThan">
      <formula>0</formula>
    </cfRule>
    <cfRule type="cellIs" dxfId="20299" priority="1054" stopIfTrue="1" operator="lessThan">
      <formula>0</formula>
    </cfRule>
  </conditionalFormatting>
  <conditionalFormatting sqref="AI503">
    <cfRule type="cellIs" dxfId="20298" priority="1051" stopIfTrue="1" operator="greaterThan">
      <formula>0</formula>
    </cfRule>
    <cfRule type="cellIs" dxfId="20297" priority="1052" stopIfTrue="1" operator="lessThan">
      <formula>0</formula>
    </cfRule>
  </conditionalFormatting>
  <conditionalFormatting sqref="AI503">
    <cfRule type="cellIs" dxfId="20296" priority="1049" stopIfTrue="1" operator="greaterThan">
      <formula>0</formula>
    </cfRule>
    <cfRule type="cellIs" dxfId="20295" priority="1050" stopIfTrue="1" operator="lessThan">
      <formula>0</formula>
    </cfRule>
  </conditionalFormatting>
  <conditionalFormatting sqref="AI503">
    <cfRule type="cellIs" dxfId="20294" priority="1047" stopIfTrue="1" operator="greaterThan">
      <formula>0</formula>
    </cfRule>
    <cfRule type="cellIs" dxfId="20293" priority="1048" stopIfTrue="1" operator="lessThan">
      <formula>0</formula>
    </cfRule>
  </conditionalFormatting>
  <conditionalFormatting sqref="AI503">
    <cfRule type="cellIs" dxfId="20292" priority="1045" stopIfTrue="1" operator="greaterThan">
      <formula>0</formula>
    </cfRule>
    <cfRule type="cellIs" dxfId="20291" priority="1046" stopIfTrue="1" operator="lessThan">
      <formula>0</formula>
    </cfRule>
  </conditionalFormatting>
  <conditionalFormatting sqref="AI503">
    <cfRule type="cellIs" dxfId="20290" priority="1043" stopIfTrue="1" operator="greaterThan">
      <formula>0</formula>
    </cfRule>
    <cfRule type="cellIs" dxfId="20289" priority="1044" stopIfTrue="1" operator="lessThan">
      <formula>0</formula>
    </cfRule>
  </conditionalFormatting>
  <conditionalFormatting sqref="AL503">
    <cfRule type="cellIs" dxfId="20288" priority="1041" stopIfTrue="1" operator="greaterThan">
      <formula>0</formula>
    </cfRule>
    <cfRule type="cellIs" dxfId="20287" priority="1042" stopIfTrue="1" operator="lessThan">
      <formula>0</formula>
    </cfRule>
  </conditionalFormatting>
  <conditionalFormatting sqref="AO503">
    <cfRule type="cellIs" dxfId="20286" priority="1039" stopIfTrue="1" operator="greaterThan">
      <formula>0</formula>
    </cfRule>
    <cfRule type="cellIs" dxfId="20285" priority="1040" stopIfTrue="1" operator="lessThan">
      <formula>0</formula>
    </cfRule>
  </conditionalFormatting>
  <conditionalFormatting sqref="AU503">
    <cfRule type="cellIs" dxfId="20284" priority="1037" stopIfTrue="1" operator="greaterThan">
      <formula>0</formula>
    </cfRule>
    <cfRule type="cellIs" dxfId="20283" priority="1038" stopIfTrue="1" operator="lessThan">
      <formula>0</formula>
    </cfRule>
  </conditionalFormatting>
  <conditionalFormatting sqref="V507">
    <cfRule type="cellIs" dxfId="20282" priority="1035" stopIfTrue="1" operator="lessThan">
      <formula>0</formula>
    </cfRule>
    <cfRule type="cellIs" dxfId="20281" priority="1036" stopIfTrue="1" operator="greaterThan">
      <formula>0</formula>
    </cfRule>
  </conditionalFormatting>
  <conditionalFormatting sqref="AI499">
    <cfRule type="cellIs" dxfId="20280" priority="1031" stopIfTrue="1" operator="greaterThan">
      <formula>0</formula>
    </cfRule>
    <cfRule type="cellIs" dxfId="20279" priority="1032" stopIfTrue="1" operator="lessThan">
      <formula>0</formula>
    </cfRule>
  </conditionalFormatting>
  <conditionalFormatting sqref="AF499">
    <cfRule type="cellIs" dxfId="20278" priority="1029" stopIfTrue="1" operator="greaterThan">
      <formula>0</formula>
    </cfRule>
    <cfRule type="cellIs" dxfId="20277" priority="1030" stopIfTrue="1" operator="lessThan">
      <formula>0</formula>
    </cfRule>
  </conditionalFormatting>
  <conditionalFormatting sqref="AL499">
    <cfRule type="cellIs" dxfId="20276" priority="1027" stopIfTrue="1" operator="greaterThan">
      <formula>0</formula>
    </cfRule>
    <cfRule type="cellIs" dxfId="20275" priority="1028" stopIfTrue="1" operator="lessThan">
      <formula>0</formula>
    </cfRule>
  </conditionalFormatting>
  <conditionalFormatting sqref="AO499">
    <cfRule type="cellIs" dxfId="20274" priority="1025" stopIfTrue="1" operator="greaterThan">
      <formula>0</formula>
    </cfRule>
    <cfRule type="cellIs" dxfId="20273" priority="1026" stopIfTrue="1" operator="lessThan">
      <formula>0</formula>
    </cfRule>
  </conditionalFormatting>
  <conditionalFormatting sqref="AO499">
    <cfRule type="cellIs" dxfId="20272" priority="1023" stopIfTrue="1" operator="greaterThan">
      <formula>0</formula>
    </cfRule>
    <cfRule type="cellIs" dxfId="20271" priority="1024" stopIfTrue="1" operator="lessThan">
      <formula>0</formula>
    </cfRule>
  </conditionalFormatting>
  <conditionalFormatting sqref="AO499">
    <cfRule type="cellIs" dxfId="20270" priority="1021" stopIfTrue="1" operator="greaterThan">
      <formula>0</formula>
    </cfRule>
    <cfRule type="cellIs" dxfId="20269" priority="1022" stopIfTrue="1" operator="lessThan">
      <formula>0</formula>
    </cfRule>
  </conditionalFormatting>
  <conditionalFormatting sqref="AO499">
    <cfRule type="cellIs" dxfId="20268" priority="1019" stopIfTrue="1" operator="greaterThan">
      <formula>0</formula>
    </cfRule>
    <cfRule type="cellIs" dxfId="20267" priority="1020" stopIfTrue="1" operator="lessThan">
      <formula>0</formula>
    </cfRule>
  </conditionalFormatting>
  <conditionalFormatting sqref="AO499">
    <cfRule type="cellIs" dxfId="20266" priority="1017" stopIfTrue="1" operator="greaterThan">
      <formula>0</formula>
    </cfRule>
    <cfRule type="cellIs" dxfId="20265" priority="1018" stopIfTrue="1" operator="lessThan">
      <formula>0</formula>
    </cfRule>
  </conditionalFormatting>
  <conditionalFormatting sqref="AU499">
    <cfRule type="cellIs" dxfId="20264" priority="1015" stopIfTrue="1" operator="greaterThan">
      <formula>0</formula>
    </cfRule>
    <cfRule type="cellIs" dxfId="20263" priority="1016" stopIfTrue="1" operator="lessThan">
      <formula>0</formula>
    </cfRule>
  </conditionalFormatting>
  <conditionalFormatting sqref="AI501:AI502">
    <cfRule type="cellIs" dxfId="20262" priority="1013" stopIfTrue="1" operator="greaterThan">
      <formula>0</formula>
    </cfRule>
    <cfRule type="cellIs" dxfId="20261" priority="1014" stopIfTrue="1" operator="lessThan">
      <formula>0</formula>
    </cfRule>
  </conditionalFormatting>
  <conditionalFormatting sqref="AF501:AF502">
    <cfRule type="cellIs" dxfId="20260" priority="1011" stopIfTrue="1" operator="greaterThan">
      <formula>0</formula>
    </cfRule>
    <cfRule type="cellIs" dxfId="20259" priority="1012" stopIfTrue="1" operator="lessThan">
      <formula>0</formula>
    </cfRule>
  </conditionalFormatting>
  <conditionalFormatting sqref="AF501:AF502">
    <cfRule type="cellIs" dxfId="20258" priority="1009" stopIfTrue="1" operator="greaterThan">
      <formula>0</formula>
    </cfRule>
    <cfRule type="cellIs" dxfId="20257" priority="1010" stopIfTrue="1" operator="lessThan">
      <formula>0</formula>
    </cfRule>
  </conditionalFormatting>
  <conditionalFormatting sqref="AF501:AF502">
    <cfRule type="cellIs" dxfId="20256" priority="1007" stopIfTrue="1" operator="greaterThan">
      <formula>0</formula>
    </cfRule>
    <cfRule type="cellIs" dxfId="20255" priority="1008" stopIfTrue="1" operator="lessThan">
      <formula>0</formula>
    </cfRule>
  </conditionalFormatting>
  <conditionalFormatting sqref="AF501:AF502">
    <cfRule type="cellIs" dxfId="20254" priority="1005" stopIfTrue="1" operator="greaterThan">
      <formula>0</formula>
    </cfRule>
    <cfRule type="cellIs" dxfId="20253" priority="1006" stopIfTrue="1" operator="lessThan">
      <formula>0</formula>
    </cfRule>
  </conditionalFormatting>
  <conditionalFormatting sqref="AF501:AF502">
    <cfRule type="cellIs" dxfId="20252" priority="1003" stopIfTrue="1" operator="greaterThan">
      <formula>0</formula>
    </cfRule>
    <cfRule type="cellIs" dxfId="20251" priority="1004" stopIfTrue="1" operator="lessThan">
      <formula>0</formula>
    </cfRule>
  </conditionalFormatting>
  <conditionalFormatting sqref="AO501:AO502">
    <cfRule type="cellIs" dxfId="20250" priority="1001" stopIfTrue="1" operator="greaterThan">
      <formula>0</formula>
    </cfRule>
    <cfRule type="cellIs" dxfId="20249" priority="1002" stopIfTrue="1" operator="lessThan">
      <formula>0</formula>
    </cfRule>
  </conditionalFormatting>
  <conditionalFormatting sqref="AL501:AL502">
    <cfRule type="cellIs" dxfId="20248" priority="999" stopIfTrue="1" operator="greaterThan">
      <formula>0</formula>
    </cfRule>
    <cfRule type="cellIs" dxfId="20247" priority="1000" stopIfTrue="1" operator="lessThan">
      <formula>0</formula>
    </cfRule>
  </conditionalFormatting>
  <conditionalFormatting sqref="AU501:AU502">
    <cfRule type="cellIs" dxfId="20246" priority="997" stopIfTrue="1" operator="greaterThan">
      <formula>0</formula>
    </cfRule>
    <cfRule type="cellIs" dxfId="20245" priority="998" stopIfTrue="1" operator="lessThan">
      <formula>0</formula>
    </cfRule>
  </conditionalFormatting>
  <conditionalFormatting sqref="W491:X491">
    <cfRule type="cellIs" dxfId="20244" priority="995" stopIfTrue="1" operator="greaterThan">
      <formula>0</formula>
    </cfRule>
    <cfRule type="cellIs" dxfId="20243" priority="996" stopIfTrue="1" operator="lessThan">
      <formula>0</formula>
    </cfRule>
  </conditionalFormatting>
  <conditionalFormatting sqref="V491">
    <cfRule type="cellIs" dxfId="20242" priority="993" stopIfTrue="1" operator="lessThan">
      <formula>0</formula>
    </cfRule>
    <cfRule type="cellIs" dxfId="20241" priority="994" stopIfTrue="1" operator="greaterThan">
      <formula>0</formula>
    </cfRule>
  </conditionalFormatting>
  <conditionalFormatting sqref="AI506">
    <cfRule type="cellIs" dxfId="20240" priority="991" stopIfTrue="1" operator="greaterThan">
      <formula>0</formula>
    </cfRule>
    <cfRule type="cellIs" dxfId="20239" priority="992" stopIfTrue="1" operator="lessThan">
      <formula>0</formula>
    </cfRule>
  </conditionalFormatting>
  <conditionalFormatting sqref="AL506">
    <cfRule type="cellIs" dxfId="20238" priority="989" stopIfTrue="1" operator="greaterThan">
      <formula>0</formula>
    </cfRule>
    <cfRule type="cellIs" dxfId="20237" priority="990" stopIfTrue="1" operator="lessThan">
      <formula>0</formula>
    </cfRule>
  </conditionalFormatting>
  <conditionalFormatting sqref="AF506">
    <cfRule type="cellIs" dxfId="20236" priority="987" stopIfTrue="1" operator="greaterThan">
      <formula>0</formula>
    </cfRule>
    <cfRule type="cellIs" dxfId="20235" priority="988" stopIfTrue="1" operator="lessThan">
      <formula>0</formula>
    </cfRule>
  </conditionalFormatting>
  <conditionalFormatting sqref="AF365">
    <cfRule type="cellIs" dxfId="20234" priority="985" stopIfTrue="1" operator="greaterThan">
      <formula>0</formula>
    </cfRule>
    <cfRule type="cellIs" dxfId="20233" priority="986" stopIfTrue="1" operator="lessThan">
      <formula>0</formula>
    </cfRule>
  </conditionalFormatting>
  <conditionalFormatting sqref="AI365">
    <cfRule type="cellIs" dxfId="20232" priority="983" stopIfTrue="1" operator="greaterThan">
      <formula>0</formula>
    </cfRule>
    <cfRule type="cellIs" dxfId="20231" priority="984" stopIfTrue="1" operator="lessThan">
      <formula>0</formula>
    </cfRule>
  </conditionalFormatting>
  <conditionalFormatting sqref="AL365">
    <cfRule type="cellIs" dxfId="20230" priority="981" stopIfTrue="1" operator="greaterThan">
      <formula>0</formula>
    </cfRule>
    <cfRule type="cellIs" dxfId="20229" priority="982" stopIfTrue="1" operator="lessThan">
      <formula>0</formula>
    </cfRule>
  </conditionalFormatting>
  <conditionalFormatting sqref="AU365">
    <cfRule type="cellIs" dxfId="20228" priority="979" stopIfTrue="1" operator="greaterThan">
      <formula>0</formula>
    </cfRule>
    <cfRule type="cellIs" dxfId="20227" priority="980" stopIfTrue="1" operator="lessThan">
      <formula>0</formula>
    </cfRule>
  </conditionalFormatting>
  <conditionalFormatting sqref="AO365">
    <cfRule type="cellIs" dxfId="20226" priority="977" stopIfTrue="1" operator="greaterThan">
      <formula>0</formula>
    </cfRule>
    <cfRule type="cellIs" dxfId="20225" priority="978" stopIfTrue="1" operator="lessThan">
      <formula>0</formula>
    </cfRule>
  </conditionalFormatting>
  <conditionalFormatting sqref="AI514:AI517 AI519">
    <cfRule type="cellIs" dxfId="20224" priority="975" stopIfTrue="1" operator="greaterThan">
      <formula>0</formula>
    </cfRule>
    <cfRule type="cellIs" dxfId="20223" priority="976" stopIfTrue="1" operator="lessThan">
      <formula>0</formula>
    </cfRule>
  </conditionalFormatting>
  <conditionalFormatting sqref="AF514:AF517 AF519">
    <cfRule type="cellIs" dxfId="20222" priority="973" stopIfTrue="1" operator="greaterThan">
      <formula>0</formula>
    </cfRule>
    <cfRule type="cellIs" dxfId="20221" priority="974" stopIfTrue="1" operator="lessThan">
      <formula>0</formula>
    </cfRule>
  </conditionalFormatting>
  <conditionalFormatting sqref="AL514:AL517 AL519">
    <cfRule type="cellIs" dxfId="20220" priority="971" stopIfTrue="1" operator="greaterThan">
      <formula>0</formula>
    </cfRule>
    <cfRule type="cellIs" dxfId="20219" priority="972" stopIfTrue="1" operator="lessThan">
      <formula>0</formula>
    </cfRule>
  </conditionalFormatting>
  <conditionalFormatting sqref="AL514:AL517 AL519">
    <cfRule type="cellIs" dxfId="20218" priority="969" stopIfTrue="1" operator="greaterThan">
      <formula>0</formula>
    </cfRule>
    <cfRule type="cellIs" dxfId="20217" priority="970" stopIfTrue="1" operator="lessThan">
      <formula>0</formula>
    </cfRule>
  </conditionalFormatting>
  <conditionalFormatting sqref="AL514:AL517 AL519">
    <cfRule type="cellIs" dxfId="20216" priority="967" stopIfTrue="1" operator="greaterThan">
      <formula>0</formula>
    </cfRule>
    <cfRule type="cellIs" dxfId="20215" priority="968" stopIfTrue="1" operator="lessThan">
      <formula>0</formula>
    </cfRule>
  </conditionalFormatting>
  <conditionalFormatting sqref="AL514:AL517 AL519">
    <cfRule type="cellIs" dxfId="20214" priority="965" stopIfTrue="1" operator="greaterThan">
      <formula>0</formula>
    </cfRule>
    <cfRule type="cellIs" dxfId="20213" priority="966" stopIfTrue="1" operator="lessThan">
      <formula>0</formula>
    </cfRule>
  </conditionalFormatting>
  <conditionalFormatting sqref="AL514:AL517 AL519">
    <cfRule type="cellIs" dxfId="20212" priority="963" stopIfTrue="1" operator="greaterThan">
      <formula>0</formula>
    </cfRule>
    <cfRule type="cellIs" dxfId="20211" priority="964" stopIfTrue="1" operator="lessThan">
      <formula>0</formula>
    </cfRule>
  </conditionalFormatting>
  <conditionalFormatting sqref="AO514:AO517 AO519">
    <cfRule type="cellIs" dxfId="20210" priority="961" stopIfTrue="1" operator="greaterThan">
      <formula>0</formula>
    </cfRule>
    <cfRule type="cellIs" dxfId="20209" priority="962" stopIfTrue="1" operator="lessThan">
      <formula>0</formula>
    </cfRule>
  </conditionalFormatting>
  <conditionalFormatting sqref="AO505">
    <cfRule type="cellIs" dxfId="20208" priority="959" stopIfTrue="1" operator="greaterThan">
      <formula>0</formula>
    </cfRule>
    <cfRule type="cellIs" dxfId="20207" priority="960" stopIfTrue="1" operator="lessThan">
      <formula>0</formula>
    </cfRule>
  </conditionalFormatting>
  <conditionalFormatting sqref="AL505">
    <cfRule type="cellIs" dxfId="20206" priority="957" stopIfTrue="1" operator="greaterThan">
      <formula>0</formula>
    </cfRule>
    <cfRule type="cellIs" dxfId="20205" priority="958" stopIfTrue="1" operator="lessThan">
      <formula>0</formula>
    </cfRule>
  </conditionalFormatting>
  <conditionalFormatting sqref="AF505">
    <cfRule type="cellIs" dxfId="20204" priority="955" stopIfTrue="1" operator="greaterThan">
      <formula>0</formula>
    </cfRule>
    <cfRule type="cellIs" dxfId="20203" priority="956" stopIfTrue="1" operator="lessThan">
      <formula>0</formula>
    </cfRule>
  </conditionalFormatting>
  <conditionalFormatting sqref="AI505">
    <cfRule type="cellIs" dxfId="20202" priority="953" stopIfTrue="1" operator="greaterThan">
      <formula>0</formula>
    </cfRule>
    <cfRule type="cellIs" dxfId="20201" priority="954" stopIfTrue="1" operator="lessThan">
      <formula>0</formula>
    </cfRule>
  </conditionalFormatting>
  <conditionalFormatting sqref="AU505">
    <cfRule type="cellIs" dxfId="20200" priority="951" stopIfTrue="1" operator="greaterThan">
      <formula>0</formula>
    </cfRule>
    <cfRule type="cellIs" dxfId="20199" priority="952" stopIfTrue="1" operator="lessThan">
      <formula>0</formula>
    </cfRule>
  </conditionalFormatting>
  <conditionalFormatting sqref="V505">
    <cfRule type="cellIs" dxfId="20198" priority="949" stopIfTrue="1" operator="lessThan">
      <formula>0</formula>
    </cfRule>
    <cfRule type="cellIs" dxfId="20197" priority="950" stopIfTrue="1" operator="greaterThan">
      <formula>0</formula>
    </cfRule>
  </conditionalFormatting>
  <conditionalFormatting sqref="W505:X505 M505 Q505 I505 K505 O505 S505 U505">
    <cfRule type="cellIs" dxfId="20196" priority="947" stopIfTrue="1" operator="greaterThan">
      <formula>0</formula>
    </cfRule>
    <cfRule type="cellIs" dxfId="20195" priority="948" stopIfTrue="1" operator="lessThan">
      <formula>0</formula>
    </cfRule>
  </conditionalFormatting>
  <conditionalFormatting sqref="W520:X520 W523:W524 W525:X525 W526:W527 W528:X528 W529:W530 W532:W535 W531:X531 W537:X537 W538:W542 W543:X543 W549:W553 W548:X548 W544:W545 W554:X554 W547 W555:W560 W562:W566 W561:X561 W569 W568:X568 W571:W573 W570:X570 W581:X581 W575:W580 W574:X574 W587:X587 W582:W586 W599:X599 W588:W598 W600:W604 W606:W607 W605:X605 W608:X609 W610:W612 W615:W616 W614:X614">
    <cfRule type="cellIs" dxfId="20194" priority="945" stopIfTrue="1" operator="greaterThan">
      <formula>0</formula>
    </cfRule>
    <cfRule type="cellIs" dxfId="20193" priority="946" stopIfTrue="1" operator="lessThan">
      <formula>0</formula>
    </cfRule>
  </conditionalFormatting>
  <conditionalFormatting sqref="V520">
    <cfRule type="cellIs" dxfId="20192" priority="943" stopIfTrue="1" operator="lessThan">
      <formula>0</formula>
    </cfRule>
    <cfRule type="cellIs" dxfId="20191" priority="944" stopIfTrue="1" operator="greaterThan">
      <formula>0</formula>
    </cfRule>
  </conditionalFormatting>
  <conditionalFormatting sqref="AF520:AF521 AF523 AF525:AF529 AF533">
    <cfRule type="cellIs" dxfId="20190" priority="941" stopIfTrue="1" operator="greaterThan">
      <formula>0</formula>
    </cfRule>
    <cfRule type="cellIs" dxfId="20189" priority="942" stopIfTrue="1" operator="lessThan">
      <formula>0</formula>
    </cfRule>
  </conditionalFormatting>
  <conditionalFormatting sqref="AI520:AI521 AI523 AI525:AI529 AI532:AI533">
    <cfRule type="cellIs" dxfId="20188" priority="939" stopIfTrue="1" operator="greaterThan">
      <formula>0</formula>
    </cfRule>
    <cfRule type="cellIs" dxfId="20187" priority="940" stopIfTrue="1" operator="lessThan">
      <formula>0</formula>
    </cfRule>
  </conditionalFormatting>
  <conditionalFormatting sqref="AO520:AO521 AO523 AO525:AO529 AO533">
    <cfRule type="cellIs" dxfId="20186" priority="937" stopIfTrue="1" operator="greaterThan">
      <formula>0</formula>
    </cfRule>
    <cfRule type="cellIs" dxfId="20185" priority="938" stopIfTrue="1" operator="lessThan">
      <formula>0</formula>
    </cfRule>
  </conditionalFormatting>
  <conditionalFormatting sqref="AL520:AL523 AL525:AL527">
    <cfRule type="cellIs" dxfId="20184" priority="935" stopIfTrue="1" operator="greaterThan">
      <formula>0</formula>
    </cfRule>
    <cfRule type="cellIs" dxfId="20183" priority="936" stopIfTrue="1" operator="lessThan">
      <formula>0</formula>
    </cfRule>
  </conditionalFormatting>
  <conditionalFormatting sqref="AU520:AU533">
    <cfRule type="cellIs" dxfId="20182" priority="933" stopIfTrue="1" operator="greaterThan">
      <formula>0</formula>
    </cfRule>
    <cfRule type="cellIs" dxfId="20181" priority="934" stopIfTrue="1" operator="lessThan">
      <formula>0</formula>
    </cfRule>
  </conditionalFormatting>
  <conditionalFormatting sqref="AI511">
    <cfRule type="cellIs" dxfId="20180" priority="931" stopIfTrue="1" operator="greaterThan">
      <formula>0</formula>
    </cfRule>
    <cfRule type="cellIs" dxfId="20179" priority="932" stopIfTrue="1" operator="lessThan">
      <formula>0</formula>
    </cfRule>
  </conditionalFormatting>
  <conditionalFormatting sqref="AF511">
    <cfRule type="cellIs" dxfId="20178" priority="929" stopIfTrue="1" operator="greaterThan">
      <formula>0</formula>
    </cfRule>
    <cfRule type="cellIs" dxfId="20177" priority="930" stopIfTrue="1" operator="lessThan">
      <formula>0</formula>
    </cfRule>
  </conditionalFormatting>
  <conditionalFormatting sqref="AL511">
    <cfRule type="cellIs" dxfId="20176" priority="927" stopIfTrue="1" operator="greaterThan">
      <formula>0</formula>
    </cfRule>
    <cfRule type="cellIs" dxfId="20175" priority="928" stopIfTrue="1" operator="lessThan">
      <formula>0</formula>
    </cfRule>
  </conditionalFormatting>
  <conditionalFormatting sqref="AO511">
    <cfRule type="cellIs" dxfId="20174" priority="925" stopIfTrue="1" operator="greaterThan">
      <formula>0</formula>
    </cfRule>
    <cfRule type="cellIs" dxfId="20173" priority="926" stopIfTrue="1" operator="lessThan">
      <formula>0</formula>
    </cfRule>
  </conditionalFormatting>
  <conditionalFormatting sqref="AI518">
    <cfRule type="cellIs" dxfId="20172" priority="923" stopIfTrue="1" operator="greaterThan">
      <formula>0</formula>
    </cfRule>
    <cfRule type="cellIs" dxfId="20171" priority="924" stopIfTrue="1" operator="lessThan">
      <formula>0</formula>
    </cfRule>
  </conditionalFormatting>
  <conditionalFormatting sqref="AI518">
    <cfRule type="cellIs" dxfId="20170" priority="921" stopIfTrue="1" operator="greaterThan">
      <formula>0</formula>
    </cfRule>
    <cfRule type="cellIs" dxfId="20169" priority="922" stopIfTrue="1" operator="lessThan">
      <formula>0</formula>
    </cfRule>
  </conditionalFormatting>
  <conditionalFormatting sqref="AI518">
    <cfRule type="cellIs" dxfId="20168" priority="919" stopIfTrue="1" operator="greaterThan">
      <formula>0</formula>
    </cfRule>
    <cfRule type="cellIs" dxfId="20167" priority="920" stopIfTrue="1" operator="lessThan">
      <formula>0</formula>
    </cfRule>
  </conditionalFormatting>
  <conditionalFormatting sqref="AI518">
    <cfRule type="cellIs" dxfId="20166" priority="917" stopIfTrue="1" operator="greaterThan">
      <formula>0</formula>
    </cfRule>
    <cfRule type="cellIs" dxfId="20165" priority="918" stopIfTrue="1" operator="lessThan">
      <formula>0</formula>
    </cfRule>
  </conditionalFormatting>
  <conditionalFormatting sqref="AI518">
    <cfRule type="cellIs" dxfId="20164" priority="915" stopIfTrue="1" operator="greaterThan">
      <formula>0</formula>
    </cfRule>
    <cfRule type="cellIs" dxfId="20163" priority="916" stopIfTrue="1" operator="lessThan">
      <formula>0</formula>
    </cfRule>
  </conditionalFormatting>
  <conditionalFormatting sqref="AF518">
    <cfRule type="cellIs" dxfId="20162" priority="913" stopIfTrue="1" operator="greaterThan">
      <formula>0</formula>
    </cfRule>
    <cfRule type="cellIs" dxfId="20161" priority="914" stopIfTrue="1" operator="lessThan">
      <formula>0</formula>
    </cfRule>
  </conditionalFormatting>
  <conditionalFormatting sqref="AL518">
    <cfRule type="cellIs" dxfId="20160" priority="911" stopIfTrue="1" operator="greaterThan">
      <formula>0</formula>
    </cfRule>
    <cfRule type="cellIs" dxfId="20159" priority="912" stopIfTrue="1" operator="lessThan">
      <formula>0</formula>
    </cfRule>
  </conditionalFormatting>
  <conditionalFormatting sqref="AO518">
    <cfRule type="cellIs" dxfId="20158" priority="909" stopIfTrue="1" operator="greaterThan">
      <formula>0</formula>
    </cfRule>
    <cfRule type="cellIs" dxfId="20157" priority="910" stopIfTrue="1" operator="lessThan">
      <formula>0</formula>
    </cfRule>
  </conditionalFormatting>
  <conditionalFormatting sqref="V516">
    <cfRule type="cellIs" dxfId="20156" priority="907" stopIfTrue="1" operator="lessThan">
      <formula>0</formula>
    </cfRule>
    <cfRule type="cellIs" dxfId="20155" priority="908" stopIfTrue="1" operator="greaterThan">
      <formula>0</formula>
    </cfRule>
  </conditionalFormatting>
  <conditionalFormatting sqref="X523:X524 X526:X527">
    <cfRule type="cellIs" dxfId="20154" priority="905" stopIfTrue="1" operator="lessThan">
      <formula>0</formula>
    </cfRule>
    <cfRule type="cellIs" dxfId="20153" priority="906" stopIfTrue="1" operator="greaterThan">
      <formula>0</formula>
    </cfRule>
  </conditionalFormatting>
  <conditionalFormatting sqref="X497:X504 X492:X495 X490 X488 X483:X486 X477:X480 X475 X469:X473 X463:X467 X460:X461 X458 X456 X450:X454 X444:X447 X442 X435:X440 X433 X428:X431 X426 X421:X424 X418:X419 X413:X415 X408:X411 X401:X406 X394:X399 X392 X389:X390 X386:X387 X380:X384 X369:X377 X364:X367 X361:X362 X354:X358 X350:X352 X348 X339:X346 X337 X334:X335 X332 X325:X330 X320:X323 X315:X318 X307:X313 X302:X305 X297:X300 X293:X294 X287:X290 X285 X282:X283 X278:X280 X276 X270:X274 X266:X268 X260:X263 X255:X258 X252:X253 X249:X250 X247 X240:X245 X233:X238 X231 X227:X229 X224:X225 X222 X219:X220 X215:X217 X211 X202:X209 X198:X200 X195 X189:X193 X185:X186 X181:X183 X176:X179 X171:X174 X163:X169 X159:X161 X154:X156 X152 X148:X149 X144:X146 X516:X519 X507:X514">
    <cfRule type="cellIs" dxfId="20152" priority="903" stopIfTrue="1" operator="lessThan">
      <formula>0</formula>
    </cfRule>
    <cfRule type="cellIs" dxfId="20151" priority="904" stopIfTrue="1" operator="greaterThan">
      <formula>0</formula>
    </cfRule>
  </conditionalFormatting>
  <conditionalFormatting sqref="X142 X135:X137 X132 X129:X130 X126:X127 X122:X124 X120 X114:X118 X110:X111 X107 X103:X105 X100 X98 X95:X96 X91:X93 X89 X84:X85 X78:X82 X76 X74 X69:X72 X65:X66 X61 X59 X53 X47 X44:X45 X31:X32 X28 X25 X19 X7">
    <cfRule type="cellIs" dxfId="20150" priority="901" stopIfTrue="1" operator="lessThan">
      <formula>0</formula>
    </cfRule>
    <cfRule type="cellIs" dxfId="20149" priority="902" stopIfTrue="1" operator="greaterThan">
      <formula>0</formula>
    </cfRule>
  </conditionalFormatting>
  <conditionalFormatting sqref="V525">
    <cfRule type="cellIs" dxfId="20148" priority="899" stopIfTrue="1" operator="lessThan">
      <formula>0</formula>
    </cfRule>
    <cfRule type="cellIs" dxfId="20147" priority="900" stopIfTrue="1" operator="greaterThan">
      <formula>0</formula>
    </cfRule>
  </conditionalFormatting>
  <conditionalFormatting sqref="AI524">
    <cfRule type="cellIs" dxfId="20146" priority="897" stopIfTrue="1" operator="greaterThan">
      <formula>0</formula>
    </cfRule>
    <cfRule type="cellIs" dxfId="20145" priority="898" stopIfTrue="1" operator="lessThan">
      <formula>0</formula>
    </cfRule>
  </conditionalFormatting>
  <conditionalFormatting sqref="AF524">
    <cfRule type="cellIs" dxfId="20144" priority="895" stopIfTrue="1" operator="greaterThan">
      <formula>0</formula>
    </cfRule>
    <cfRule type="cellIs" dxfId="20143" priority="896" stopIfTrue="1" operator="lessThan">
      <formula>0</formula>
    </cfRule>
  </conditionalFormatting>
  <conditionalFormatting sqref="AL524">
    <cfRule type="cellIs" dxfId="20142" priority="893" stopIfTrue="1" operator="greaterThan">
      <formula>0</formula>
    </cfRule>
    <cfRule type="cellIs" dxfId="20141" priority="894" stopIfTrue="1" operator="lessThan">
      <formula>0</formula>
    </cfRule>
  </conditionalFormatting>
  <conditionalFormatting sqref="AO524">
    <cfRule type="cellIs" dxfId="20140" priority="891" stopIfTrue="1" operator="greaterThan">
      <formula>0</formula>
    </cfRule>
    <cfRule type="cellIs" dxfId="20139" priority="892" stopIfTrue="1" operator="lessThan">
      <formula>0</formula>
    </cfRule>
  </conditionalFormatting>
  <conditionalFormatting sqref="W515:X515">
    <cfRule type="cellIs" dxfId="20138" priority="889" stopIfTrue="1" operator="greaterThan">
      <formula>0</formula>
    </cfRule>
    <cfRule type="cellIs" dxfId="20137" priority="890" stopIfTrue="1" operator="lessThan">
      <formula>0</formula>
    </cfRule>
  </conditionalFormatting>
  <conditionalFormatting sqref="V515">
    <cfRule type="cellIs" dxfId="20136" priority="887" stopIfTrue="1" operator="lessThan">
      <formula>0</formula>
    </cfRule>
    <cfRule type="cellIs" dxfId="20135" priority="888" stopIfTrue="1" operator="greaterThan">
      <formula>0</formula>
    </cfRule>
  </conditionalFormatting>
  <conditionalFormatting sqref="V528">
    <cfRule type="cellIs" dxfId="20134" priority="885" stopIfTrue="1" operator="lessThan">
      <formula>0</formula>
    </cfRule>
    <cfRule type="cellIs" dxfId="20133" priority="886" stopIfTrue="1" operator="greaterThan">
      <formula>0</formula>
    </cfRule>
  </conditionalFormatting>
  <conditionalFormatting sqref="AL528:AL529 AL533">
    <cfRule type="cellIs" dxfId="20132" priority="883" stopIfTrue="1" operator="greaterThan">
      <formula>0</formula>
    </cfRule>
    <cfRule type="cellIs" dxfId="20131" priority="884" stopIfTrue="1" operator="lessThan">
      <formula>0</formula>
    </cfRule>
  </conditionalFormatting>
  <conditionalFormatting sqref="V502">
    <cfRule type="cellIs" dxfId="20130" priority="881" stopIfTrue="1" operator="lessThan">
      <formula>0</formula>
    </cfRule>
    <cfRule type="cellIs" dxfId="20129" priority="882" stopIfTrue="1" operator="greaterThan">
      <formula>0</formula>
    </cfRule>
  </conditionalFormatting>
  <conditionalFormatting sqref="W522">
    <cfRule type="cellIs" dxfId="20128" priority="879" stopIfTrue="1" operator="greaterThan">
      <formula>0</formula>
    </cfRule>
    <cfRule type="cellIs" dxfId="20127" priority="880" stopIfTrue="1" operator="lessThan">
      <formula>0</formula>
    </cfRule>
  </conditionalFormatting>
  <conditionalFormatting sqref="V522">
    <cfRule type="cellIs" dxfId="20126" priority="877" stopIfTrue="1" operator="lessThan">
      <formula>0</formula>
    </cfRule>
    <cfRule type="cellIs" dxfId="20125" priority="878" stopIfTrue="1" operator="greaterThan">
      <formula>0</formula>
    </cfRule>
  </conditionalFormatting>
  <conditionalFormatting sqref="X522">
    <cfRule type="cellIs" dxfId="20124" priority="875" stopIfTrue="1" operator="lessThan">
      <formula>0</formula>
    </cfRule>
    <cfRule type="cellIs" dxfId="20123" priority="876" stopIfTrue="1" operator="greaterThan">
      <formula>0</formula>
    </cfRule>
  </conditionalFormatting>
  <conditionalFormatting sqref="AI522">
    <cfRule type="cellIs" dxfId="20122" priority="873" stopIfTrue="1" operator="greaterThan">
      <formula>0</formula>
    </cfRule>
    <cfRule type="cellIs" dxfId="20121" priority="874" stopIfTrue="1" operator="lessThan">
      <formula>0</formula>
    </cfRule>
  </conditionalFormatting>
  <conditionalFormatting sqref="AF522">
    <cfRule type="cellIs" dxfId="20120" priority="871" stopIfTrue="1" operator="greaterThan">
      <formula>0</formula>
    </cfRule>
    <cfRule type="cellIs" dxfId="20119" priority="872" stopIfTrue="1" operator="lessThan">
      <formula>0</formula>
    </cfRule>
  </conditionalFormatting>
  <conditionalFormatting sqref="AO522">
    <cfRule type="cellIs" dxfId="20118" priority="869" stopIfTrue="1" operator="greaterThan">
      <formula>0</formula>
    </cfRule>
    <cfRule type="cellIs" dxfId="20117" priority="870" stopIfTrue="1" operator="lessThan">
      <formula>0</formula>
    </cfRule>
  </conditionalFormatting>
  <conditionalFormatting sqref="V529 V532:V535 V540:V542">
    <cfRule type="cellIs" dxfId="20116" priority="867" stopIfTrue="1" operator="lessThan">
      <formula>0</formula>
    </cfRule>
    <cfRule type="cellIs" dxfId="20115" priority="868" stopIfTrue="1" operator="greaterThan">
      <formula>0</formula>
    </cfRule>
  </conditionalFormatting>
  <conditionalFormatting sqref="X529:X530 X532:X535 X538 X540:X542">
    <cfRule type="cellIs" dxfId="20114" priority="865" stopIfTrue="1" operator="lessThan">
      <formula>0</formula>
    </cfRule>
    <cfRule type="cellIs" dxfId="20113" priority="866" stopIfTrue="1" operator="greaterThan">
      <formula>0</formula>
    </cfRule>
  </conditionalFormatting>
  <conditionalFormatting sqref="V530">
    <cfRule type="cellIs" dxfId="20112" priority="863" stopIfTrue="1" operator="lessThan">
      <formula>0</formula>
    </cfRule>
    <cfRule type="cellIs" dxfId="20111" priority="864" stopIfTrue="1" operator="greaterThan">
      <formula>0</formula>
    </cfRule>
  </conditionalFormatting>
  <conditionalFormatting sqref="AI530:AI531">
    <cfRule type="cellIs" dxfId="20110" priority="861" stopIfTrue="1" operator="greaterThan">
      <formula>0</formula>
    </cfRule>
    <cfRule type="cellIs" dxfId="20109" priority="862" stopIfTrue="1" operator="lessThan">
      <formula>0</formula>
    </cfRule>
  </conditionalFormatting>
  <conditionalFormatting sqref="AF530:AF531">
    <cfRule type="cellIs" dxfId="20108" priority="859" stopIfTrue="1" operator="greaterThan">
      <formula>0</formula>
    </cfRule>
    <cfRule type="cellIs" dxfId="20107" priority="860" stopIfTrue="1" operator="lessThan">
      <formula>0</formula>
    </cfRule>
  </conditionalFormatting>
  <conditionalFormatting sqref="AL530:AL531">
    <cfRule type="cellIs" dxfId="20106" priority="857" stopIfTrue="1" operator="greaterThan">
      <formula>0</formula>
    </cfRule>
    <cfRule type="cellIs" dxfId="20105" priority="858" stopIfTrue="1" operator="lessThan">
      <formula>0</formula>
    </cfRule>
  </conditionalFormatting>
  <conditionalFormatting sqref="AO530:AO531">
    <cfRule type="cellIs" dxfId="20104" priority="853" stopIfTrue="1" operator="greaterThan">
      <formula>0</formula>
    </cfRule>
    <cfRule type="cellIs" dxfId="20103" priority="854" stopIfTrue="1" operator="lessThan">
      <formula>0</formula>
    </cfRule>
  </conditionalFormatting>
  <conditionalFormatting sqref="AO530:AO531">
    <cfRule type="cellIs" dxfId="20102" priority="851" stopIfTrue="1" operator="greaterThan">
      <formula>0</formula>
    </cfRule>
    <cfRule type="cellIs" dxfId="20101" priority="852" stopIfTrue="1" operator="lessThan">
      <formula>0</formula>
    </cfRule>
  </conditionalFormatting>
  <conditionalFormatting sqref="AO530:AO531">
    <cfRule type="cellIs" dxfId="20100" priority="849" stopIfTrue="1" operator="greaterThan">
      <formula>0</formula>
    </cfRule>
    <cfRule type="cellIs" dxfId="20099" priority="850" stopIfTrue="1" operator="lessThan">
      <formula>0</formula>
    </cfRule>
  </conditionalFormatting>
  <conditionalFormatting sqref="AO530:AO531">
    <cfRule type="cellIs" dxfId="20098" priority="847" stopIfTrue="1" operator="greaterThan">
      <formula>0</formula>
    </cfRule>
    <cfRule type="cellIs" dxfId="20097" priority="848" stopIfTrue="1" operator="lessThan">
      <formula>0</formula>
    </cfRule>
  </conditionalFormatting>
  <conditionalFormatting sqref="AO530:AO531">
    <cfRule type="cellIs" dxfId="20096" priority="845" stopIfTrue="1" operator="greaterThan">
      <formula>0</formula>
    </cfRule>
    <cfRule type="cellIs" dxfId="20095" priority="846" stopIfTrue="1" operator="lessThan">
      <formula>0</formula>
    </cfRule>
  </conditionalFormatting>
  <conditionalFormatting sqref="AF532">
    <cfRule type="cellIs" dxfId="20094" priority="843" stopIfTrue="1" operator="greaterThan">
      <formula>0</formula>
    </cfRule>
    <cfRule type="cellIs" dxfId="20093" priority="844" stopIfTrue="1" operator="lessThan">
      <formula>0</formula>
    </cfRule>
  </conditionalFormatting>
  <conditionalFormatting sqref="AL532">
    <cfRule type="cellIs" dxfId="20092" priority="841" stopIfTrue="1" operator="greaterThan">
      <formula>0</formula>
    </cfRule>
    <cfRule type="cellIs" dxfId="20091" priority="842" stopIfTrue="1" operator="lessThan">
      <formula>0</formula>
    </cfRule>
  </conditionalFormatting>
  <conditionalFormatting sqref="AO532">
    <cfRule type="cellIs" dxfId="20090" priority="839" stopIfTrue="1" operator="greaterThan">
      <formula>0</formula>
    </cfRule>
    <cfRule type="cellIs" dxfId="20089" priority="840" stopIfTrue="1" operator="lessThan">
      <formula>0</formula>
    </cfRule>
  </conditionalFormatting>
  <conditionalFormatting sqref="V531">
    <cfRule type="cellIs" dxfId="20088" priority="837" stopIfTrue="1" operator="lessThan">
      <formula>0</formula>
    </cfRule>
    <cfRule type="cellIs" dxfId="20087" priority="838" stopIfTrue="1" operator="greaterThan">
      <formula>0</formula>
    </cfRule>
  </conditionalFormatting>
  <conditionalFormatting sqref="AI534 AI537 AI540:AI542">
    <cfRule type="cellIs" dxfId="20086" priority="835" stopIfTrue="1" operator="greaterThan">
      <formula>0</formula>
    </cfRule>
    <cfRule type="cellIs" dxfId="20085" priority="836" stopIfTrue="1" operator="lessThan">
      <formula>0</formula>
    </cfRule>
  </conditionalFormatting>
  <conditionalFormatting sqref="AF534 AF537 AF540:AF542">
    <cfRule type="cellIs" dxfId="20084" priority="833" stopIfTrue="1" operator="greaterThan">
      <formula>0</formula>
    </cfRule>
    <cfRule type="cellIs" dxfId="20083" priority="834" stopIfTrue="1" operator="lessThan">
      <formula>0</formula>
    </cfRule>
  </conditionalFormatting>
  <conditionalFormatting sqref="AO534 AO537 AO540:AO542">
    <cfRule type="cellIs" dxfId="20082" priority="831" stopIfTrue="1" operator="greaterThan">
      <formula>0</formula>
    </cfRule>
    <cfRule type="cellIs" dxfId="20081" priority="832" stopIfTrue="1" operator="lessThan">
      <formula>0</formula>
    </cfRule>
  </conditionalFormatting>
  <conditionalFormatting sqref="AU534 AU537 AU540:AU542">
    <cfRule type="cellIs" dxfId="20080" priority="829" stopIfTrue="1" operator="greaterThan">
      <formula>0</formula>
    </cfRule>
    <cfRule type="cellIs" dxfId="20079" priority="830" stopIfTrue="1" operator="lessThan">
      <formula>0</formula>
    </cfRule>
  </conditionalFormatting>
  <conditionalFormatting sqref="V509">
    <cfRule type="cellIs" dxfId="20078" priority="825" stopIfTrue="1" operator="lessThan">
      <formula>0</formula>
    </cfRule>
    <cfRule type="cellIs" dxfId="20077" priority="826" stopIfTrue="1" operator="greaterThan">
      <formula>0</formula>
    </cfRule>
  </conditionalFormatting>
  <conditionalFormatting sqref="BX509">
    <cfRule type="cellIs" dxfId="20076" priority="823" stopIfTrue="1" operator="greaterThan">
      <formula>0</formula>
    </cfRule>
    <cfRule type="cellIs" dxfId="20075" priority="824" stopIfTrue="1" operator="lessThan">
      <formula>0</formula>
    </cfRule>
  </conditionalFormatting>
  <conditionalFormatting sqref="V537">
    <cfRule type="cellIs" dxfId="20074" priority="821" stopIfTrue="1" operator="lessThan">
      <formula>0</formula>
    </cfRule>
    <cfRule type="cellIs" dxfId="20073" priority="822" stopIfTrue="1" operator="greaterThan">
      <formula>0</formula>
    </cfRule>
  </conditionalFormatting>
  <conditionalFormatting sqref="AO535">
    <cfRule type="cellIs" dxfId="20072" priority="819" stopIfTrue="1" operator="greaterThan">
      <formula>0</formula>
    </cfRule>
    <cfRule type="cellIs" dxfId="20071" priority="820" stopIfTrue="1" operator="lessThan">
      <formula>0</formula>
    </cfRule>
  </conditionalFormatting>
  <conditionalFormatting sqref="AF535">
    <cfRule type="cellIs" dxfId="20070" priority="817" stopIfTrue="1" operator="greaterThan">
      <formula>0</formula>
    </cfRule>
    <cfRule type="cellIs" dxfId="20069" priority="818" stopIfTrue="1" operator="lessThan">
      <formula>0</formula>
    </cfRule>
  </conditionalFormatting>
  <conditionalFormatting sqref="AI535">
    <cfRule type="cellIs" dxfId="20068" priority="815" stopIfTrue="1" operator="greaterThan">
      <formula>0</formula>
    </cfRule>
    <cfRule type="cellIs" dxfId="20067" priority="816" stopIfTrue="1" operator="lessThan">
      <formula>0</formula>
    </cfRule>
  </conditionalFormatting>
  <conditionalFormatting sqref="AL535">
    <cfRule type="cellIs" dxfId="20066" priority="811" stopIfTrue="1" operator="greaterThan">
      <formula>0</formula>
    </cfRule>
    <cfRule type="cellIs" dxfId="20065" priority="812" stopIfTrue="1" operator="lessThan">
      <formula>0</formula>
    </cfRule>
  </conditionalFormatting>
  <conditionalFormatting sqref="AL535">
    <cfRule type="cellIs" dxfId="20064" priority="809" stopIfTrue="1" operator="greaterThan">
      <formula>0</formula>
    </cfRule>
    <cfRule type="cellIs" dxfId="20063" priority="810" stopIfTrue="1" operator="lessThan">
      <formula>0</formula>
    </cfRule>
  </conditionalFormatting>
  <conditionalFormatting sqref="AL535">
    <cfRule type="cellIs" dxfId="20062" priority="807" stopIfTrue="1" operator="greaterThan">
      <formula>0</formula>
    </cfRule>
    <cfRule type="cellIs" dxfId="20061" priority="808" stopIfTrue="1" operator="lessThan">
      <formula>0</formula>
    </cfRule>
  </conditionalFormatting>
  <conditionalFormatting sqref="AL535">
    <cfRule type="cellIs" dxfId="20060" priority="805" stopIfTrue="1" operator="greaterThan">
      <formula>0</formula>
    </cfRule>
    <cfRule type="cellIs" dxfId="20059" priority="806" stopIfTrue="1" operator="lessThan">
      <formula>0</formula>
    </cfRule>
  </conditionalFormatting>
  <conditionalFormatting sqref="AL535">
    <cfRule type="cellIs" dxfId="20058" priority="803" stopIfTrue="1" operator="greaterThan">
      <formula>0</formula>
    </cfRule>
    <cfRule type="cellIs" dxfId="20057" priority="804" stopIfTrue="1" operator="lessThan">
      <formula>0</formula>
    </cfRule>
  </conditionalFormatting>
  <conditionalFormatting sqref="AU535">
    <cfRule type="cellIs" dxfId="20056" priority="801" stopIfTrue="1" operator="greaterThan">
      <formula>0</formula>
    </cfRule>
    <cfRule type="cellIs" dxfId="20055" priority="802" stopIfTrue="1" operator="lessThan">
      <formula>0</formula>
    </cfRule>
  </conditionalFormatting>
  <conditionalFormatting sqref="V538">
    <cfRule type="cellIs" dxfId="20054" priority="799" stopIfTrue="1" operator="lessThan">
      <formula>0</formula>
    </cfRule>
    <cfRule type="cellIs" dxfId="20053" priority="800" stopIfTrue="1" operator="greaterThan">
      <formula>0</formula>
    </cfRule>
  </conditionalFormatting>
  <conditionalFormatting sqref="AI538">
    <cfRule type="cellIs" dxfId="20052" priority="797" stopIfTrue="1" operator="greaterThan">
      <formula>0</formula>
    </cfRule>
    <cfRule type="cellIs" dxfId="20051" priority="798" stopIfTrue="1" operator="lessThan">
      <formula>0</formula>
    </cfRule>
  </conditionalFormatting>
  <conditionalFormatting sqref="AF538">
    <cfRule type="cellIs" dxfId="20050" priority="795" stopIfTrue="1" operator="greaterThan">
      <formula>0</formula>
    </cfRule>
    <cfRule type="cellIs" dxfId="20049" priority="796" stopIfTrue="1" operator="lessThan">
      <formula>0</formula>
    </cfRule>
  </conditionalFormatting>
  <conditionalFormatting sqref="AL538:AL539">
    <cfRule type="cellIs" dxfId="20048" priority="791" stopIfTrue="1" operator="greaterThan">
      <formula>0</formula>
    </cfRule>
    <cfRule type="cellIs" dxfId="20047" priority="792" stopIfTrue="1" operator="lessThan">
      <formula>0</formula>
    </cfRule>
  </conditionalFormatting>
  <conditionalFormatting sqref="AL538:AL539">
    <cfRule type="cellIs" dxfId="20046" priority="789" stopIfTrue="1" operator="greaterThan">
      <formula>0</formula>
    </cfRule>
    <cfRule type="cellIs" dxfId="20045" priority="790" stopIfTrue="1" operator="lessThan">
      <formula>0</formula>
    </cfRule>
  </conditionalFormatting>
  <conditionalFormatting sqref="AL538:AL539">
    <cfRule type="cellIs" dxfId="20044" priority="787" stopIfTrue="1" operator="greaterThan">
      <formula>0</formula>
    </cfRule>
    <cfRule type="cellIs" dxfId="20043" priority="788" stopIfTrue="1" operator="lessThan">
      <formula>0</formula>
    </cfRule>
  </conditionalFormatting>
  <conditionalFormatting sqref="AL538:AL539">
    <cfRule type="cellIs" dxfId="20042" priority="785" stopIfTrue="1" operator="greaterThan">
      <formula>0</formula>
    </cfRule>
    <cfRule type="cellIs" dxfId="20041" priority="786" stopIfTrue="1" operator="lessThan">
      <formula>0</formula>
    </cfRule>
  </conditionalFormatting>
  <conditionalFormatting sqref="AL538:AL539">
    <cfRule type="cellIs" dxfId="20040" priority="783" stopIfTrue="1" operator="greaterThan">
      <formula>0</formula>
    </cfRule>
    <cfRule type="cellIs" dxfId="20039" priority="784" stopIfTrue="1" operator="lessThan">
      <formula>0</formula>
    </cfRule>
  </conditionalFormatting>
  <conditionalFormatting sqref="AO538">
    <cfRule type="cellIs" dxfId="20038" priority="781" stopIfTrue="1" operator="greaterThan">
      <formula>0</formula>
    </cfRule>
    <cfRule type="cellIs" dxfId="20037" priority="782" stopIfTrue="1" operator="lessThan">
      <formula>0</formula>
    </cfRule>
  </conditionalFormatting>
  <conditionalFormatting sqref="AU538">
    <cfRule type="cellIs" dxfId="20036" priority="779" stopIfTrue="1" operator="greaterThan">
      <formula>0</formula>
    </cfRule>
    <cfRule type="cellIs" dxfId="20035" priority="780" stopIfTrue="1" operator="lessThan">
      <formula>0</formula>
    </cfRule>
  </conditionalFormatting>
  <conditionalFormatting sqref="V539">
    <cfRule type="cellIs" dxfId="20034" priority="777" stopIfTrue="1" operator="lessThan">
      <formula>0</formula>
    </cfRule>
    <cfRule type="cellIs" dxfId="20033" priority="778" stopIfTrue="1" operator="greaterThan">
      <formula>0</formula>
    </cfRule>
  </conditionalFormatting>
  <conditionalFormatting sqref="X539">
    <cfRule type="cellIs" dxfId="20032" priority="775" stopIfTrue="1" operator="lessThan">
      <formula>0</formula>
    </cfRule>
    <cfRule type="cellIs" dxfId="20031" priority="776" stopIfTrue="1" operator="greaterThan">
      <formula>0</formula>
    </cfRule>
  </conditionalFormatting>
  <conditionalFormatting sqref="V543">
    <cfRule type="cellIs" dxfId="20030" priority="773" stopIfTrue="1" operator="lessThan">
      <formula>0</formula>
    </cfRule>
    <cfRule type="cellIs" dxfId="20029" priority="774" stopIfTrue="1" operator="greaterThan">
      <formula>0</formula>
    </cfRule>
  </conditionalFormatting>
  <conditionalFormatting sqref="AF543:AF544 AF549:AF550">
    <cfRule type="cellIs" dxfId="20028" priority="771" stopIfTrue="1" operator="greaterThan">
      <formula>0</formula>
    </cfRule>
    <cfRule type="cellIs" dxfId="20027" priority="772" stopIfTrue="1" operator="lessThan">
      <formula>0</formula>
    </cfRule>
  </conditionalFormatting>
  <conditionalFormatting sqref="AI543:AI544 AI549:AI550">
    <cfRule type="cellIs" dxfId="20026" priority="769" stopIfTrue="1" operator="greaterThan">
      <formula>0</formula>
    </cfRule>
    <cfRule type="cellIs" dxfId="20025" priority="770" stopIfTrue="1" operator="lessThan">
      <formula>0</formula>
    </cfRule>
  </conditionalFormatting>
  <conditionalFormatting sqref="AL543:AL544 AL549:AL550">
    <cfRule type="cellIs" dxfId="20024" priority="767" stopIfTrue="1" operator="greaterThan">
      <formula>0</formula>
    </cfRule>
    <cfRule type="cellIs" dxfId="20023" priority="768" stopIfTrue="1" operator="lessThan">
      <formula>0</formula>
    </cfRule>
  </conditionalFormatting>
  <conditionalFormatting sqref="AO543:AO544 AO549:AO550">
    <cfRule type="cellIs" dxfId="20022" priority="765" stopIfTrue="1" operator="greaterThan">
      <formula>0</formula>
    </cfRule>
    <cfRule type="cellIs" dxfId="20021" priority="766" stopIfTrue="1" operator="lessThan">
      <formula>0</formula>
    </cfRule>
  </conditionalFormatting>
  <conditionalFormatting sqref="AU543:AU544 AU549:AU550">
    <cfRule type="cellIs" dxfId="20020" priority="763" stopIfTrue="1" operator="greaterThan">
      <formula>0</formula>
    </cfRule>
    <cfRule type="cellIs" dxfId="20019" priority="764" stopIfTrue="1" operator="lessThan">
      <formula>0</formula>
    </cfRule>
  </conditionalFormatting>
  <conditionalFormatting sqref="AO539">
    <cfRule type="cellIs" dxfId="20018" priority="761" stopIfTrue="1" operator="greaterThan">
      <formula>0</formula>
    </cfRule>
    <cfRule type="cellIs" dxfId="20017" priority="762" stopIfTrue="1" operator="lessThan">
      <formula>0</formula>
    </cfRule>
  </conditionalFormatting>
  <conditionalFormatting sqref="AF490">
    <cfRule type="cellIs" dxfId="20016" priority="757" stopIfTrue="1" operator="greaterThan">
      <formula>0</formula>
    </cfRule>
    <cfRule type="cellIs" dxfId="20015" priority="758" stopIfTrue="1" operator="lessThan">
      <formula>0</formula>
    </cfRule>
  </conditionalFormatting>
  <conditionalFormatting sqref="AF539">
    <cfRule type="cellIs" dxfId="20014" priority="755" stopIfTrue="1" operator="greaterThan">
      <formula>0</formula>
    </cfRule>
    <cfRule type="cellIs" dxfId="20013" priority="756" stopIfTrue="1" operator="lessThan">
      <formula>0</formula>
    </cfRule>
  </conditionalFormatting>
  <conditionalFormatting sqref="AU539">
    <cfRule type="cellIs" dxfId="20012" priority="753" stopIfTrue="1" operator="greaterThan">
      <formula>0</formula>
    </cfRule>
    <cfRule type="cellIs" dxfId="20011" priority="754" stopIfTrue="1" operator="lessThan">
      <formula>0</formula>
    </cfRule>
  </conditionalFormatting>
  <conditionalFormatting sqref="AI539">
    <cfRule type="cellIs" dxfId="20010" priority="751" stopIfTrue="1" operator="greaterThan">
      <formula>0</formula>
    </cfRule>
    <cfRule type="cellIs" dxfId="20009" priority="752" stopIfTrue="1" operator="lessThan">
      <formula>0</formula>
    </cfRule>
  </conditionalFormatting>
  <conditionalFormatting sqref="V549:V551 V555:V558 V562:V565 V569 V576:V577 V571:V573 V582:V584 V579 V588:V594">
    <cfRule type="cellIs" dxfId="20008" priority="749" stopIfTrue="1" operator="lessThan">
      <formula>0</formula>
    </cfRule>
    <cfRule type="cellIs" dxfId="20007" priority="750" stopIfTrue="1" operator="greaterThan">
      <formula>0</formula>
    </cfRule>
  </conditionalFormatting>
  <conditionalFormatting sqref="X549:X551 X555:X559 X562:X565 X569 X571:X573">
    <cfRule type="cellIs" dxfId="20006" priority="747" stopIfTrue="1" operator="lessThan">
      <formula>0</formula>
    </cfRule>
    <cfRule type="cellIs" dxfId="20005" priority="748" stopIfTrue="1" operator="greaterThan">
      <formula>0</formula>
    </cfRule>
  </conditionalFormatting>
  <conditionalFormatting sqref="V545">
    <cfRule type="cellIs" dxfId="20004" priority="745" stopIfTrue="1" operator="lessThan">
      <formula>0</formula>
    </cfRule>
    <cfRule type="cellIs" dxfId="20003" priority="746" stopIfTrue="1" operator="greaterThan">
      <formula>0</formula>
    </cfRule>
  </conditionalFormatting>
  <conditionalFormatting sqref="X545 X547">
    <cfRule type="cellIs" dxfId="20002" priority="743" stopIfTrue="1" operator="lessThan">
      <formula>0</formula>
    </cfRule>
    <cfRule type="cellIs" dxfId="20001" priority="744" stopIfTrue="1" operator="greaterThan">
      <formula>0</formula>
    </cfRule>
  </conditionalFormatting>
  <conditionalFormatting sqref="V547">
    <cfRule type="cellIs" dxfId="20000" priority="741" stopIfTrue="1" operator="lessThan">
      <formula>0</formula>
    </cfRule>
    <cfRule type="cellIs" dxfId="19999" priority="742" stopIfTrue="1" operator="greaterThan">
      <formula>0</formula>
    </cfRule>
  </conditionalFormatting>
  <conditionalFormatting sqref="AI547:AI548">
    <cfRule type="cellIs" dxfId="19998" priority="739" stopIfTrue="1" operator="greaterThan">
      <formula>0</formula>
    </cfRule>
    <cfRule type="cellIs" dxfId="19997" priority="740" stopIfTrue="1" operator="lessThan">
      <formula>0</formula>
    </cfRule>
  </conditionalFormatting>
  <conditionalFormatting sqref="AF547:AF548">
    <cfRule type="cellIs" dxfId="19996" priority="737" stopIfTrue="1" operator="greaterThan">
      <formula>0</formula>
    </cfRule>
    <cfRule type="cellIs" dxfId="19995" priority="738" stopIfTrue="1" operator="lessThan">
      <formula>0</formula>
    </cfRule>
  </conditionalFormatting>
  <conditionalFormatting sqref="AL547:AL548">
    <cfRule type="cellIs" dxfId="19994" priority="735" stopIfTrue="1" operator="greaterThan">
      <formula>0</formula>
    </cfRule>
    <cfRule type="cellIs" dxfId="19993" priority="736" stopIfTrue="1" operator="lessThan">
      <formula>0</formula>
    </cfRule>
  </conditionalFormatting>
  <conditionalFormatting sqref="AO547:AO548">
    <cfRule type="cellIs" dxfId="19992" priority="733" stopIfTrue="1" operator="greaterThan">
      <formula>0</formula>
    </cfRule>
    <cfRule type="cellIs" dxfId="19991" priority="734" stopIfTrue="1" operator="lessThan">
      <formula>0</formula>
    </cfRule>
  </conditionalFormatting>
  <conditionalFormatting sqref="AU547:AU548">
    <cfRule type="cellIs" dxfId="19990" priority="731" stopIfTrue="1" operator="greaterThan">
      <formula>0</formula>
    </cfRule>
    <cfRule type="cellIs" dxfId="19989" priority="732" stopIfTrue="1" operator="lessThan">
      <formula>0</formula>
    </cfRule>
  </conditionalFormatting>
  <conditionalFormatting sqref="V536">
    <cfRule type="cellIs" dxfId="19988" priority="729" stopIfTrue="1" operator="lessThan">
      <formula>0</formula>
    </cfRule>
    <cfRule type="cellIs" dxfId="19987" priority="730" stopIfTrue="1" operator="greaterThan">
      <formula>0</formula>
    </cfRule>
  </conditionalFormatting>
  <conditionalFormatting sqref="W536:X536 M536 Q536 I536 K536 O536 S536 U536">
    <cfRule type="cellIs" dxfId="19986" priority="727" stopIfTrue="1" operator="greaterThan">
      <formula>0</formula>
    </cfRule>
    <cfRule type="cellIs" dxfId="19985" priority="728" stopIfTrue="1" operator="lessThan">
      <formula>0</formula>
    </cfRule>
  </conditionalFormatting>
  <conditionalFormatting sqref="AI536">
    <cfRule type="cellIs" dxfId="19984" priority="725" stopIfTrue="1" operator="greaterThan">
      <formula>0</formula>
    </cfRule>
    <cfRule type="cellIs" dxfId="19983" priority="726" stopIfTrue="1" operator="lessThan">
      <formula>0</formula>
    </cfRule>
  </conditionalFormatting>
  <conditionalFormatting sqref="AF536">
    <cfRule type="cellIs" dxfId="19982" priority="723" stopIfTrue="1" operator="greaterThan">
      <formula>0</formula>
    </cfRule>
    <cfRule type="cellIs" dxfId="19981" priority="724" stopIfTrue="1" operator="lessThan">
      <formula>0</formula>
    </cfRule>
  </conditionalFormatting>
  <conditionalFormatting sqref="AL536">
    <cfRule type="cellIs" dxfId="19980" priority="721" stopIfTrue="1" operator="greaterThan">
      <formula>0</formula>
    </cfRule>
    <cfRule type="cellIs" dxfId="19979" priority="722" stopIfTrue="1" operator="lessThan">
      <formula>0</formula>
    </cfRule>
  </conditionalFormatting>
  <conditionalFormatting sqref="AO536">
    <cfRule type="cellIs" dxfId="19978" priority="719" stopIfTrue="1" operator="greaterThan">
      <formula>0</formula>
    </cfRule>
    <cfRule type="cellIs" dxfId="19977" priority="720" stopIfTrue="1" operator="lessThan">
      <formula>0</formula>
    </cfRule>
  </conditionalFormatting>
  <conditionalFormatting sqref="AU536">
    <cfRule type="cellIs" dxfId="19976" priority="717" stopIfTrue="1" operator="greaterThan">
      <formula>0</formula>
    </cfRule>
    <cfRule type="cellIs" dxfId="19975" priority="718" stopIfTrue="1" operator="lessThan">
      <formula>0</formula>
    </cfRule>
  </conditionalFormatting>
  <conditionalFormatting sqref="V521">
    <cfRule type="cellIs" dxfId="19974" priority="715" stopIfTrue="1" operator="lessThan">
      <formula>0</formula>
    </cfRule>
    <cfRule type="cellIs" dxfId="19973" priority="716" stopIfTrue="1" operator="greaterThan">
      <formula>0</formula>
    </cfRule>
  </conditionalFormatting>
  <conditionalFormatting sqref="W521">
    <cfRule type="cellIs" dxfId="19972" priority="713" stopIfTrue="1" operator="greaterThan">
      <formula>0</formula>
    </cfRule>
    <cfRule type="cellIs" dxfId="19971" priority="714" stopIfTrue="1" operator="lessThan">
      <formula>0</formula>
    </cfRule>
  </conditionalFormatting>
  <conditionalFormatting sqref="X521">
    <cfRule type="cellIs" dxfId="19970" priority="711" stopIfTrue="1" operator="lessThan">
      <formula>0</formula>
    </cfRule>
    <cfRule type="cellIs" dxfId="19969" priority="712" stopIfTrue="1" operator="greaterThan">
      <formula>0</formula>
    </cfRule>
  </conditionalFormatting>
  <conditionalFormatting sqref="AI545">
    <cfRule type="cellIs" dxfId="19968" priority="709" stopIfTrue="1" operator="greaterThan">
      <formula>0</formula>
    </cfRule>
    <cfRule type="cellIs" dxfId="19967" priority="710" stopIfTrue="1" operator="lessThan">
      <formula>0</formula>
    </cfRule>
  </conditionalFormatting>
  <conditionalFormatting sqref="AL545">
    <cfRule type="cellIs" dxfId="19966" priority="705" stopIfTrue="1" operator="greaterThan">
      <formula>0</formula>
    </cfRule>
    <cfRule type="cellIs" dxfId="19965" priority="706" stopIfTrue="1" operator="lessThan">
      <formula>0</formula>
    </cfRule>
  </conditionalFormatting>
  <conditionalFormatting sqref="AO545">
    <cfRule type="cellIs" dxfId="19964" priority="703" stopIfTrue="1" operator="greaterThan">
      <formula>0</formula>
    </cfRule>
    <cfRule type="cellIs" dxfId="19963" priority="704" stopIfTrue="1" operator="lessThan">
      <formula>0</formula>
    </cfRule>
  </conditionalFormatting>
  <conditionalFormatting sqref="AU545">
    <cfRule type="cellIs" dxfId="19962" priority="701" stopIfTrue="1" operator="greaterThan">
      <formula>0</formula>
    </cfRule>
    <cfRule type="cellIs" dxfId="19961" priority="702" stopIfTrue="1" operator="lessThan">
      <formula>0</formula>
    </cfRule>
  </conditionalFormatting>
  <conditionalFormatting sqref="AF545">
    <cfRule type="cellIs" dxfId="19960" priority="699" stopIfTrue="1" operator="greaterThan">
      <formula>0</formula>
    </cfRule>
    <cfRule type="cellIs" dxfId="19959" priority="700" stopIfTrue="1" operator="lessThan">
      <formula>0</formula>
    </cfRule>
  </conditionalFormatting>
  <conditionalFormatting sqref="AF545">
    <cfRule type="cellIs" dxfId="19958" priority="697" stopIfTrue="1" operator="greaterThan">
      <formula>0</formula>
    </cfRule>
    <cfRule type="cellIs" dxfId="19957" priority="698" stopIfTrue="1" operator="lessThan">
      <formula>0</formula>
    </cfRule>
  </conditionalFormatting>
  <conditionalFormatting sqref="AF545">
    <cfRule type="cellIs" dxfId="19956" priority="695" stopIfTrue="1" operator="greaterThan">
      <formula>0</formula>
    </cfRule>
    <cfRule type="cellIs" dxfId="19955" priority="696" stopIfTrue="1" operator="lessThan">
      <formula>0</formula>
    </cfRule>
  </conditionalFormatting>
  <conditionalFormatting sqref="AF545">
    <cfRule type="cellIs" dxfId="19954" priority="693" stopIfTrue="1" operator="greaterThan">
      <formula>0</formula>
    </cfRule>
    <cfRule type="cellIs" dxfId="19953" priority="694" stopIfTrue="1" operator="lessThan">
      <formula>0</formula>
    </cfRule>
  </conditionalFormatting>
  <conditionalFormatting sqref="AF545">
    <cfRule type="cellIs" dxfId="19952" priority="691" stopIfTrue="1" operator="greaterThan">
      <formula>0</formula>
    </cfRule>
    <cfRule type="cellIs" dxfId="19951" priority="692" stopIfTrue="1" operator="lessThan">
      <formula>0</formula>
    </cfRule>
  </conditionalFormatting>
  <conditionalFormatting sqref="V548">
    <cfRule type="cellIs" dxfId="19950" priority="689" stopIfTrue="1" operator="lessThan">
      <formula>0</formula>
    </cfRule>
    <cfRule type="cellIs" dxfId="19949" priority="690" stopIfTrue="1" operator="greaterThan">
      <formula>0</formula>
    </cfRule>
  </conditionalFormatting>
  <conditionalFormatting sqref="AI551 AI555:AI557 AI562:AI565 AI571:AI574 AI568:AI569 AI576:AI579 AI582:AI584 AI587:AI590 AI592:AI593">
    <cfRule type="cellIs" dxfId="19948" priority="687" stopIfTrue="1" operator="greaterThan">
      <formula>0</formula>
    </cfRule>
    <cfRule type="cellIs" dxfId="19947" priority="688" stopIfTrue="1" operator="lessThan">
      <formula>0</formula>
    </cfRule>
  </conditionalFormatting>
  <conditionalFormatting sqref="AF551 AF555:AF557 AF562:AF563">
    <cfRule type="cellIs" dxfId="19946" priority="685" stopIfTrue="1" operator="greaterThan">
      <formula>0</formula>
    </cfRule>
    <cfRule type="cellIs" dxfId="19945" priority="686" stopIfTrue="1" operator="lessThan">
      <formula>0</formula>
    </cfRule>
  </conditionalFormatting>
  <conditionalFormatting sqref="AO551 AO554:AO557 AO562:AO563">
    <cfRule type="cellIs" dxfId="19944" priority="683" stopIfTrue="1" operator="greaterThan">
      <formula>0</formula>
    </cfRule>
    <cfRule type="cellIs" dxfId="19943" priority="684" stopIfTrue="1" operator="lessThan">
      <formula>0</formula>
    </cfRule>
  </conditionalFormatting>
  <conditionalFormatting sqref="AU551 AU554:AU557 AU562:AU563">
    <cfRule type="cellIs" dxfId="19942" priority="681" stopIfTrue="1" operator="greaterThan">
      <formula>0</formula>
    </cfRule>
    <cfRule type="cellIs" dxfId="19941" priority="682" stopIfTrue="1" operator="lessThan">
      <formula>0</formula>
    </cfRule>
  </conditionalFormatting>
  <conditionalFormatting sqref="AU551 AU554:AU557 AU562:AU563">
    <cfRule type="cellIs" dxfId="19940" priority="679" stopIfTrue="1" operator="greaterThan">
      <formula>0</formula>
    </cfRule>
    <cfRule type="cellIs" dxfId="19939" priority="680" stopIfTrue="1" operator="lessThan">
      <formula>0</formula>
    </cfRule>
  </conditionalFormatting>
  <conditionalFormatting sqref="AU551 AU554:AU557 AU562:AU563">
    <cfRule type="cellIs" dxfId="19938" priority="677" stopIfTrue="1" operator="greaterThan">
      <formula>0</formula>
    </cfRule>
    <cfRule type="cellIs" dxfId="19937" priority="678" stopIfTrue="1" operator="lessThan">
      <formula>0</formula>
    </cfRule>
  </conditionalFormatting>
  <conditionalFormatting sqref="AU551 AU554:AU557 AU562:AU563">
    <cfRule type="cellIs" dxfId="19936" priority="675" stopIfTrue="1" operator="greaterThan">
      <formula>0</formula>
    </cfRule>
    <cfRule type="cellIs" dxfId="19935" priority="676" stopIfTrue="1" operator="lessThan">
      <formula>0</formula>
    </cfRule>
  </conditionalFormatting>
  <conditionalFormatting sqref="AU551 AU554:AU557 AU562:AU563">
    <cfRule type="cellIs" dxfId="19934" priority="673" stopIfTrue="1" operator="greaterThan">
      <formula>0</formula>
    </cfRule>
    <cfRule type="cellIs" dxfId="19933" priority="674" stopIfTrue="1" operator="lessThan">
      <formula>0</formula>
    </cfRule>
  </conditionalFormatting>
  <conditionalFormatting sqref="V544">
    <cfRule type="cellIs" dxfId="19932" priority="671" stopIfTrue="1" operator="lessThan">
      <formula>0</formula>
    </cfRule>
    <cfRule type="cellIs" dxfId="19931" priority="672" stopIfTrue="1" operator="greaterThan">
      <formula>0</formula>
    </cfRule>
  </conditionalFormatting>
  <conditionalFormatting sqref="X544">
    <cfRule type="cellIs" dxfId="19930" priority="669" stopIfTrue="1" operator="lessThan">
      <formula>0</formula>
    </cfRule>
    <cfRule type="cellIs" dxfId="19929" priority="670" stopIfTrue="1" operator="greaterThan">
      <formula>0</formula>
    </cfRule>
  </conditionalFormatting>
  <conditionalFormatting sqref="V554">
    <cfRule type="cellIs" dxfId="19928" priority="667" stopIfTrue="1" operator="lessThan">
      <formula>0</formula>
    </cfRule>
    <cfRule type="cellIs" dxfId="19927" priority="668" stopIfTrue="1" operator="greaterThan">
      <formula>0</formula>
    </cfRule>
  </conditionalFormatting>
  <conditionalFormatting sqref="V553">
    <cfRule type="cellIs" dxfId="19926" priority="665" stopIfTrue="1" operator="lessThan">
      <formula>0</formula>
    </cfRule>
    <cfRule type="cellIs" dxfId="19925" priority="666" stopIfTrue="1" operator="greaterThan">
      <formula>0</formula>
    </cfRule>
  </conditionalFormatting>
  <conditionalFormatting sqref="X553">
    <cfRule type="cellIs" dxfId="19924" priority="663" stopIfTrue="1" operator="lessThan">
      <formula>0</formula>
    </cfRule>
    <cfRule type="cellIs" dxfId="19923" priority="664" stopIfTrue="1" operator="greaterThan">
      <formula>0</formula>
    </cfRule>
  </conditionalFormatting>
  <conditionalFormatting sqref="AI553">
    <cfRule type="cellIs" dxfId="19922" priority="661" stopIfTrue="1" operator="greaterThan">
      <formula>0</formula>
    </cfRule>
    <cfRule type="cellIs" dxfId="19921" priority="662" stopIfTrue="1" operator="lessThan">
      <formula>0</formula>
    </cfRule>
  </conditionalFormatting>
  <conditionalFormatting sqref="AF553">
    <cfRule type="cellIs" dxfId="19920" priority="659" stopIfTrue="1" operator="greaterThan">
      <formula>0</formula>
    </cfRule>
    <cfRule type="cellIs" dxfId="19919" priority="660" stopIfTrue="1" operator="lessThan">
      <formula>0</formula>
    </cfRule>
  </conditionalFormatting>
  <conditionalFormatting sqref="AL553">
    <cfRule type="cellIs" dxfId="19918" priority="657" stopIfTrue="1" operator="greaterThan">
      <formula>0</formula>
    </cfRule>
    <cfRule type="cellIs" dxfId="19917" priority="658" stopIfTrue="1" operator="lessThan">
      <formula>0</formula>
    </cfRule>
  </conditionalFormatting>
  <conditionalFormatting sqref="AO553">
    <cfRule type="cellIs" dxfId="19916" priority="655" stopIfTrue="1" operator="greaterThan">
      <formula>0</formula>
    </cfRule>
    <cfRule type="cellIs" dxfId="19915" priority="656" stopIfTrue="1" operator="lessThan">
      <formula>0</formula>
    </cfRule>
  </conditionalFormatting>
  <conditionalFormatting sqref="AU553">
    <cfRule type="cellIs" dxfId="19914" priority="653" stopIfTrue="1" operator="greaterThan">
      <formula>0</formula>
    </cfRule>
    <cfRule type="cellIs" dxfId="19913" priority="654" stopIfTrue="1" operator="lessThan">
      <formula>0</formula>
    </cfRule>
  </conditionalFormatting>
  <conditionalFormatting sqref="V546">
    <cfRule type="cellIs" dxfId="19912" priority="651" stopIfTrue="1" operator="lessThan">
      <formula>0</formula>
    </cfRule>
    <cfRule type="cellIs" dxfId="19911" priority="652" stopIfTrue="1" operator="greaterThan">
      <formula>0</formula>
    </cfRule>
  </conditionalFormatting>
  <conditionalFormatting sqref="W546:X546 M546 Q546 I546 K546 O546 S546 U546">
    <cfRule type="cellIs" dxfId="19910" priority="649" stopIfTrue="1" operator="greaterThan">
      <formula>0</formula>
    </cfRule>
    <cfRule type="cellIs" dxfId="19909" priority="650" stopIfTrue="1" operator="lessThan">
      <formula>0</formula>
    </cfRule>
  </conditionalFormatting>
  <conditionalFormatting sqref="AF546">
    <cfRule type="cellIs" dxfId="19908" priority="647" stopIfTrue="1" operator="greaterThan">
      <formula>0</formula>
    </cfRule>
    <cfRule type="cellIs" dxfId="19907" priority="648" stopIfTrue="1" operator="lessThan">
      <formula>0</formula>
    </cfRule>
  </conditionalFormatting>
  <conditionalFormatting sqref="AL546">
    <cfRule type="cellIs" dxfId="19906" priority="645" stopIfTrue="1" operator="greaterThan">
      <formula>0</formula>
    </cfRule>
    <cfRule type="cellIs" dxfId="19905" priority="646" stopIfTrue="1" operator="lessThan">
      <formula>0</formula>
    </cfRule>
  </conditionalFormatting>
  <conditionalFormatting sqref="AI546">
    <cfRule type="cellIs" dxfId="19904" priority="643" stopIfTrue="1" operator="greaterThan">
      <formula>0</formula>
    </cfRule>
    <cfRule type="cellIs" dxfId="19903" priority="644" stopIfTrue="1" operator="lessThan">
      <formula>0</formula>
    </cfRule>
  </conditionalFormatting>
  <conditionalFormatting sqref="AO546">
    <cfRule type="cellIs" dxfId="19902" priority="641" stopIfTrue="1" operator="greaterThan">
      <formula>0</formula>
    </cfRule>
    <cfRule type="cellIs" dxfId="19901" priority="642" stopIfTrue="1" operator="lessThan">
      <formula>0</formula>
    </cfRule>
  </conditionalFormatting>
  <conditionalFormatting sqref="AU546">
    <cfRule type="cellIs" dxfId="19900" priority="639" stopIfTrue="1" operator="greaterThan">
      <formula>0</formula>
    </cfRule>
    <cfRule type="cellIs" dxfId="19899" priority="640" stopIfTrue="1" operator="lessThan">
      <formula>0</formula>
    </cfRule>
  </conditionalFormatting>
  <conditionalFormatting sqref="AI554">
    <cfRule type="cellIs" dxfId="19898" priority="637" stopIfTrue="1" operator="greaterThan">
      <formula>0</formula>
    </cfRule>
    <cfRule type="cellIs" dxfId="19897" priority="638" stopIfTrue="1" operator="lessThan">
      <formula>0</formula>
    </cfRule>
  </conditionalFormatting>
  <conditionalFormatting sqref="AF554">
    <cfRule type="cellIs" dxfId="19896" priority="635" stopIfTrue="1" operator="greaterThan">
      <formula>0</formula>
    </cfRule>
    <cfRule type="cellIs" dxfId="19895" priority="636" stopIfTrue="1" operator="lessThan">
      <formula>0</formula>
    </cfRule>
  </conditionalFormatting>
  <conditionalFormatting sqref="AL554">
    <cfRule type="cellIs" dxfId="19894" priority="633" stopIfTrue="1" operator="greaterThan">
      <formula>0</formula>
    </cfRule>
    <cfRule type="cellIs" dxfId="19893" priority="634" stopIfTrue="1" operator="lessThan">
      <formula>0</formula>
    </cfRule>
  </conditionalFormatting>
  <conditionalFormatting sqref="V552">
    <cfRule type="cellIs" dxfId="19892" priority="631" stopIfTrue="1" operator="lessThan">
      <formula>0</formula>
    </cfRule>
    <cfRule type="cellIs" dxfId="19891" priority="632" stopIfTrue="1" operator="greaterThan">
      <formula>0</formula>
    </cfRule>
  </conditionalFormatting>
  <conditionalFormatting sqref="X552">
    <cfRule type="cellIs" dxfId="19890" priority="629" stopIfTrue="1" operator="lessThan">
      <formula>0</formula>
    </cfRule>
    <cfRule type="cellIs" dxfId="19889" priority="630" stopIfTrue="1" operator="greaterThan">
      <formula>0</formula>
    </cfRule>
  </conditionalFormatting>
  <conditionalFormatting sqref="BF552">
    <cfRule type="cellIs" dxfId="19888" priority="627" stopIfTrue="1" operator="greaterThan">
      <formula>0</formula>
    </cfRule>
    <cfRule type="cellIs" dxfId="19887" priority="628" stopIfTrue="1" operator="lessThan">
      <formula>0</formula>
    </cfRule>
  </conditionalFormatting>
  <conditionalFormatting sqref="BF552">
    <cfRule type="cellIs" dxfId="19886" priority="625" stopIfTrue="1" operator="greaterThan">
      <formula>0</formula>
    </cfRule>
    <cfRule type="cellIs" dxfId="19885" priority="626" stopIfTrue="1" operator="lessThan">
      <formula>0</formula>
    </cfRule>
  </conditionalFormatting>
  <conditionalFormatting sqref="AI552">
    <cfRule type="cellIs" dxfId="19884" priority="623" stopIfTrue="1" operator="greaterThan">
      <formula>0</formula>
    </cfRule>
    <cfRule type="cellIs" dxfId="19883" priority="624" stopIfTrue="1" operator="lessThan">
      <formula>0</formula>
    </cfRule>
  </conditionalFormatting>
  <conditionalFormatting sqref="AF552">
    <cfRule type="cellIs" dxfId="19882" priority="621" stopIfTrue="1" operator="greaterThan">
      <formula>0</formula>
    </cfRule>
    <cfRule type="cellIs" dxfId="19881" priority="622" stopIfTrue="1" operator="lessThan">
      <formula>0</formula>
    </cfRule>
  </conditionalFormatting>
  <conditionalFormatting sqref="AL552">
    <cfRule type="cellIs" dxfId="19880" priority="619" stopIfTrue="1" operator="greaterThan">
      <formula>0</formula>
    </cfRule>
    <cfRule type="cellIs" dxfId="19879" priority="620" stopIfTrue="1" operator="lessThan">
      <formula>0</formula>
    </cfRule>
  </conditionalFormatting>
  <conditionalFormatting sqref="AO552">
    <cfRule type="cellIs" dxfId="19878" priority="617" stopIfTrue="1" operator="greaterThan">
      <formula>0</formula>
    </cfRule>
    <cfRule type="cellIs" dxfId="19877" priority="618" stopIfTrue="1" operator="lessThan">
      <formula>0</formula>
    </cfRule>
  </conditionalFormatting>
  <conditionalFormatting sqref="AU552">
    <cfRule type="cellIs" dxfId="19876" priority="615" stopIfTrue="1" operator="greaterThan">
      <formula>0</formula>
    </cfRule>
    <cfRule type="cellIs" dxfId="19875" priority="616" stopIfTrue="1" operator="lessThan">
      <formula>0</formula>
    </cfRule>
  </conditionalFormatting>
  <conditionalFormatting sqref="AI558">
    <cfRule type="cellIs" dxfId="19874" priority="613" stopIfTrue="1" operator="greaterThan">
      <formula>0</formula>
    </cfRule>
    <cfRule type="cellIs" dxfId="19873" priority="614" stopIfTrue="1" operator="lessThan">
      <formula>0</formula>
    </cfRule>
  </conditionalFormatting>
  <conditionalFormatting sqref="AF558">
    <cfRule type="cellIs" dxfId="19872" priority="611" stopIfTrue="1" operator="greaterThan">
      <formula>0</formula>
    </cfRule>
    <cfRule type="cellIs" dxfId="19871" priority="612" stopIfTrue="1" operator="lessThan">
      <formula>0</formula>
    </cfRule>
  </conditionalFormatting>
  <conditionalFormatting sqref="AL558">
    <cfRule type="cellIs" dxfId="19870" priority="609" stopIfTrue="1" operator="greaterThan">
      <formula>0</formula>
    </cfRule>
    <cfRule type="cellIs" dxfId="19869" priority="610" stopIfTrue="1" operator="lessThan">
      <formula>0</formula>
    </cfRule>
  </conditionalFormatting>
  <conditionalFormatting sqref="AL558">
    <cfRule type="cellIs" dxfId="19868" priority="607" stopIfTrue="1" operator="greaterThan">
      <formula>0</formula>
    </cfRule>
    <cfRule type="cellIs" dxfId="19867" priority="608" stopIfTrue="1" operator="lessThan">
      <formula>0</formula>
    </cfRule>
  </conditionalFormatting>
  <conditionalFormatting sqref="AL558">
    <cfRule type="cellIs" dxfId="19866" priority="605" stopIfTrue="1" operator="greaterThan">
      <formula>0</formula>
    </cfRule>
    <cfRule type="cellIs" dxfId="19865" priority="606" stopIfTrue="1" operator="lessThan">
      <formula>0</formula>
    </cfRule>
  </conditionalFormatting>
  <conditionalFormatting sqref="AL558">
    <cfRule type="cellIs" dxfId="19864" priority="603" stopIfTrue="1" operator="greaterThan">
      <formula>0</formula>
    </cfRule>
    <cfRule type="cellIs" dxfId="19863" priority="604" stopIfTrue="1" operator="lessThan">
      <formula>0</formula>
    </cfRule>
  </conditionalFormatting>
  <conditionalFormatting sqref="AL558">
    <cfRule type="cellIs" dxfId="19862" priority="601" stopIfTrue="1" operator="greaterThan">
      <formula>0</formula>
    </cfRule>
    <cfRule type="cellIs" dxfId="19861" priority="602" stopIfTrue="1" operator="lessThan">
      <formula>0</formula>
    </cfRule>
  </conditionalFormatting>
  <conditionalFormatting sqref="AO558">
    <cfRule type="cellIs" dxfId="19860" priority="599" stopIfTrue="1" operator="greaterThan">
      <formula>0</formula>
    </cfRule>
    <cfRule type="cellIs" dxfId="19859" priority="600" stopIfTrue="1" operator="lessThan">
      <formula>0</formula>
    </cfRule>
  </conditionalFormatting>
  <conditionalFormatting sqref="AU558">
    <cfRule type="cellIs" dxfId="19858" priority="597" stopIfTrue="1" operator="greaterThan">
      <formula>0</formula>
    </cfRule>
    <cfRule type="cellIs" dxfId="19857" priority="598" stopIfTrue="1" operator="lessThan">
      <formula>0</formula>
    </cfRule>
  </conditionalFormatting>
  <conditionalFormatting sqref="V559">
    <cfRule type="cellIs" dxfId="19856" priority="595" stopIfTrue="1" operator="lessThan">
      <formula>0</formula>
    </cfRule>
    <cfRule type="cellIs" dxfId="19855" priority="596" stopIfTrue="1" operator="greaterThan">
      <formula>0</formula>
    </cfRule>
  </conditionalFormatting>
  <conditionalFormatting sqref="AO559">
    <cfRule type="cellIs" dxfId="19854" priority="593" stopIfTrue="1" operator="greaterThan">
      <formula>0</formula>
    </cfRule>
    <cfRule type="cellIs" dxfId="19853" priority="594" stopIfTrue="1" operator="lessThan">
      <formula>0</formula>
    </cfRule>
  </conditionalFormatting>
  <conditionalFormatting sqref="AO559">
    <cfRule type="cellIs" dxfId="19852" priority="591" stopIfTrue="1" operator="greaterThan">
      <formula>0</formula>
    </cfRule>
    <cfRule type="cellIs" dxfId="19851" priority="592" stopIfTrue="1" operator="lessThan">
      <formula>0</formula>
    </cfRule>
  </conditionalFormatting>
  <conditionalFormatting sqref="AO559">
    <cfRule type="cellIs" dxfId="19850" priority="589" stopIfTrue="1" operator="greaterThan">
      <formula>0</formula>
    </cfRule>
    <cfRule type="cellIs" dxfId="19849" priority="590" stopIfTrue="1" operator="lessThan">
      <formula>0</formula>
    </cfRule>
  </conditionalFormatting>
  <conditionalFormatting sqref="AO559">
    <cfRule type="cellIs" dxfId="19848" priority="587" stopIfTrue="1" operator="greaterThan">
      <formula>0</formula>
    </cfRule>
    <cfRule type="cellIs" dxfId="19847" priority="588" stopIfTrue="1" operator="lessThan">
      <formula>0</formula>
    </cfRule>
  </conditionalFormatting>
  <conditionalFormatting sqref="AO559">
    <cfRule type="cellIs" dxfId="19846" priority="585" stopIfTrue="1" operator="greaterThan">
      <formula>0</formula>
    </cfRule>
    <cfRule type="cellIs" dxfId="19845" priority="586" stopIfTrue="1" operator="lessThan">
      <formula>0</formula>
    </cfRule>
  </conditionalFormatting>
  <conditionalFormatting sqref="AF559">
    <cfRule type="cellIs" dxfId="19844" priority="583" stopIfTrue="1" operator="greaterThan">
      <formula>0</formula>
    </cfRule>
    <cfRule type="cellIs" dxfId="19843" priority="584" stopIfTrue="1" operator="lessThan">
      <formula>0</formula>
    </cfRule>
  </conditionalFormatting>
  <conditionalFormatting sqref="AL559">
    <cfRule type="cellIs" dxfId="19842" priority="581" stopIfTrue="1" operator="greaterThan">
      <formula>0</formula>
    </cfRule>
    <cfRule type="cellIs" dxfId="19841" priority="582" stopIfTrue="1" operator="lessThan">
      <formula>0</formula>
    </cfRule>
  </conditionalFormatting>
  <conditionalFormatting sqref="AI559:AI561">
    <cfRule type="cellIs" dxfId="19840" priority="579" stopIfTrue="1" operator="greaterThan">
      <formula>0</formula>
    </cfRule>
    <cfRule type="cellIs" dxfId="19839" priority="580" stopIfTrue="1" operator="lessThan">
      <formula>0</formula>
    </cfRule>
  </conditionalFormatting>
  <conditionalFormatting sqref="AU559">
    <cfRule type="cellIs" dxfId="19838" priority="577" stopIfTrue="1" operator="greaterThan">
      <formula>0</formula>
    </cfRule>
    <cfRule type="cellIs" dxfId="19837" priority="578" stopIfTrue="1" operator="lessThan">
      <formula>0</formula>
    </cfRule>
  </conditionalFormatting>
  <conditionalFormatting sqref="V560">
    <cfRule type="cellIs" dxfId="19836" priority="575" stopIfTrue="1" operator="lessThan">
      <formula>0</formula>
    </cfRule>
    <cfRule type="cellIs" dxfId="19835" priority="576" stopIfTrue="1" operator="greaterThan">
      <formula>0</formula>
    </cfRule>
  </conditionalFormatting>
  <conditionalFormatting sqref="X560">
    <cfRule type="cellIs" dxfId="19834" priority="573" stopIfTrue="1" operator="lessThan">
      <formula>0</formula>
    </cfRule>
    <cfRule type="cellIs" dxfId="19833" priority="574" stopIfTrue="1" operator="greaterThan">
      <formula>0</formula>
    </cfRule>
  </conditionalFormatting>
  <conditionalFormatting sqref="AF560:AF561">
    <cfRule type="cellIs" dxfId="19832" priority="571" stopIfTrue="1" operator="greaterThan">
      <formula>0</formula>
    </cfRule>
    <cfRule type="cellIs" dxfId="19831" priority="572" stopIfTrue="1" operator="lessThan">
      <formula>0</formula>
    </cfRule>
  </conditionalFormatting>
  <conditionalFormatting sqref="AL560:AL561">
    <cfRule type="cellIs" dxfId="19830" priority="569" stopIfTrue="1" operator="greaterThan">
      <formula>0</formula>
    </cfRule>
    <cfRule type="cellIs" dxfId="19829" priority="570" stopIfTrue="1" operator="lessThan">
      <formula>0</formula>
    </cfRule>
  </conditionalFormatting>
  <conditionalFormatting sqref="AO560:AO561">
    <cfRule type="cellIs" dxfId="19828" priority="567" stopIfTrue="1" operator="greaterThan">
      <formula>0</formula>
    </cfRule>
    <cfRule type="cellIs" dxfId="19827" priority="568" stopIfTrue="1" operator="lessThan">
      <formula>0</formula>
    </cfRule>
  </conditionalFormatting>
  <conditionalFormatting sqref="AU560:AU561">
    <cfRule type="cellIs" dxfId="19826" priority="565" stopIfTrue="1" operator="greaterThan">
      <formula>0</formula>
    </cfRule>
    <cfRule type="cellIs" dxfId="19825" priority="566" stopIfTrue="1" operator="lessThan">
      <formula>0</formula>
    </cfRule>
  </conditionalFormatting>
  <conditionalFormatting sqref="V561">
    <cfRule type="cellIs" dxfId="19824" priority="563" stopIfTrue="1" operator="lessThan">
      <formula>0</formula>
    </cfRule>
    <cfRule type="cellIs" dxfId="19823" priority="564" stopIfTrue="1" operator="greaterThan">
      <formula>0</formula>
    </cfRule>
  </conditionalFormatting>
  <conditionalFormatting sqref="AF564:AF565 AF571:AF574 AF568:AF569 AF576:AF579 AF582:AF584 AF587:AF590 AF592:AF593">
    <cfRule type="cellIs" dxfId="19822" priority="561" stopIfTrue="1" operator="greaterThan">
      <formula>0</formula>
    </cfRule>
    <cfRule type="cellIs" dxfId="19821" priority="562" stopIfTrue="1" operator="lessThan">
      <formula>0</formula>
    </cfRule>
  </conditionalFormatting>
  <conditionalFormatting sqref="AU564:AU566 AU568:AU569 AU571:AU584 AU587:AU590 AU592:AU593">
    <cfRule type="cellIs" dxfId="19820" priority="559" stopIfTrue="1" operator="greaterThan">
      <formula>0</formula>
    </cfRule>
    <cfRule type="cellIs" dxfId="19819" priority="560" stopIfTrue="1" operator="lessThan">
      <formula>0</formula>
    </cfRule>
  </conditionalFormatting>
  <conditionalFormatting sqref="V568">
    <cfRule type="cellIs" dxfId="19818" priority="557" stopIfTrue="1" operator="lessThan">
      <formula>0</formula>
    </cfRule>
    <cfRule type="cellIs" dxfId="19817" priority="558" stopIfTrue="1" operator="greaterThan">
      <formula>0</formula>
    </cfRule>
  </conditionalFormatting>
  <conditionalFormatting sqref="V566">
    <cfRule type="cellIs" dxfId="19816" priority="555" stopIfTrue="1" operator="lessThan">
      <formula>0</formula>
    </cfRule>
    <cfRule type="cellIs" dxfId="19815" priority="556" stopIfTrue="1" operator="greaterThan">
      <formula>0</formula>
    </cfRule>
  </conditionalFormatting>
  <conditionalFormatting sqref="X566">
    <cfRule type="cellIs" dxfId="19814" priority="553" stopIfTrue="1" operator="lessThan">
      <formula>0</formula>
    </cfRule>
    <cfRule type="cellIs" dxfId="19813" priority="554" stopIfTrue="1" operator="greaterThan">
      <formula>0</formula>
    </cfRule>
  </conditionalFormatting>
  <conditionalFormatting sqref="V570">
    <cfRule type="cellIs" dxfId="19812" priority="551" stopIfTrue="1" operator="lessThan">
      <formula>0</formula>
    </cfRule>
    <cfRule type="cellIs" dxfId="19811" priority="552" stopIfTrue="1" operator="greaterThan">
      <formula>0</formula>
    </cfRule>
  </conditionalFormatting>
  <conditionalFormatting sqref="AF570">
    <cfRule type="cellIs" dxfId="19810" priority="549" stopIfTrue="1" operator="greaterThan">
      <formula>0</formula>
    </cfRule>
    <cfRule type="cellIs" dxfId="19809" priority="550" stopIfTrue="1" operator="lessThan">
      <formula>0</formula>
    </cfRule>
  </conditionalFormatting>
  <conditionalFormatting sqref="AU570">
    <cfRule type="cellIs" dxfId="19808" priority="547" stopIfTrue="1" operator="greaterThan">
      <formula>0</formula>
    </cfRule>
    <cfRule type="cellIs" dxfId="19807" priority="548" stopIfTrue="1" operator="lessThan">
      <formula>0</formula>
    </cfRule>
  </conditionalFormatting>
  <conditionalFormatting sqref="AO570">
    <cfRule type="cellIs" dxfId="19806" priority="545" stopIfTrue="1" operator="greaterThan">
      <formula>0</formula>
    </cfRule>
    <cfRule type="cellIs" dxfId="19805" priority="546" stopIfTrue="1" operator="lessThan">
      <formula>0</formula>
    </cfRule>
  </conditionalFormatting>
  <conditionalFormatting sqref="AL570">
    <cfRule type="cellIs" dxfId="19804" priority="543" stopIfTrue="1" operator="greaterThan">
      <formula>0</formula>
    </cfRule>
    <cfRule type="cellIs" dxfId="19803" priority="544" stopIfTrue="1" operator="lessThan">
      <formula>0</formula>
    </cfRule>
  </conditionalFormatting>
  <conditionalFormatting sqref="AI570">
    <cfRule type="cellIs" dxfId="19802" priority="541" stopIfTrue="1" operator="greaterThan">
      <formula>0</formula>
    </cfRule>
    <cfRule type="cellIs" dxfId="19801" priority="542" stopIfTrue="1" operator="lessThan">
      <formula>0</formula>
    </cfRule>
  </conditionalFormatting>
  <conditionalFormatting sqref="AI566">
    <cfRule type="cellIs" dxfId="19800" priority="537" stopIfTrue="1" operator="greaterThan">
      <formula>0</formula>
    </cfRule>
    <cfRule type="cellIs" dxfId="19799" priority="538" stopIfTrue="1" operator="lessThan">
      <formula>0</formula>
    </cfRule>
  </conditionalFormatting>
  <conditionalFormatting sqref="AI566">
    <cfRule type="cellIs" dxfId="19798" priority="535" stopIfTrue="1" operator="greaterThan">
      <formula>0</formula>
    </cfRule>
    <cfRule type="cellIs" dxfId="19797" priority="536" stopIfTrue="1" operator="lessThan">
      <formula>0</formula>
    </cfRule>
  </conditionalFormatting>
  <conditionalFormatting sqref="AI566">
    <cfRule type="cellIs" dxfId="19796" priority="533" stopIfTrue="1" operator="greaterThan">
      <formula>0</formula>
    </cfRule>
    <cfRule type="cellIs" dxfId="19795" priority="534" stopIfTrue="1" operator="lessThan">
      <formula>0</formula>
    </cfRule>
  </conditionalFormatting>
  <conditionalFormatting sqref="AI566">
    <cfRule type="cellIs" dxfId="19794" priority="531" stopIfTrue="1" operator="greaterThan">
      <formula>0</formula>
    </cfRule>
    <cfRule type="cellIs" dxfId="19793" priority="532" stopIfTrue="1" operator="lessThan">
      <formula>0</formula>
    </cfRule>
  </conditionalFormatting>
  <conditionalFormatting sqref="AI566">
    <cfRule type="cellIs" dxfId="19792" priority="529" stopIfTrue="1" operator="greaterThan">
      <formula>0</formula>
    </cfRule>
    <cfRule type="cellIs" dxfId="19791" priority="530" stopIfTrue="1" operator="lessThan">
      <formula>0</formula>
    </cfRule>
  </conditionalFormatting>
  <conditionalFormatting sqref="AF566">
    <cfRule type="cellIs" dxfId="19790" priority="527" stopIfTrue="1" operator="greaterThan">
      <formula>0</formula>
    </cfRule>
    <cfRule type="cellIs" dxfId="19789" priority="528" stopIfTrue="1" operator="lessThan">
      <formula>0</formula>
    </cfRule>
  </conditionalFormatting>
  <conditionalFormatting sqref="AL566">
    <cfRule type="cellIs" dxfId="19788" priority="525" stopIfTrue="1" operator="greaterThan">
      <formula>0</formula>
    </cfRule>
    <cfRule type="cellIs" dxfId="19787" priority="526" stopIfTrue="1" operator="lessThan">
      <formula>0</formula>
    </cfRule>
  </conditionalFormatting>
  <conditionalFormatting sqref="AO566">
    <cfRule type="cellIs" dxfId="19786" priority="523" stopIfTrue="1" operator="greaterThan">
      <formula>0</formula>
    </cfRule>
    <cfRule type="cellIs" dxfId="19785" priority="524" stopIfTrue="1" operator="lessThan">
      <formula>0</formula>
    </cfRule>
  </conditionalFormatting>
  <conditionalFormatting sqref="X576:X579 X582:X583">
    <cfRule type="cellIs" dxfId="19784" priority="521" stopIfTrue="1" operator="lessThan">
      <formula>0</formula>
    </cfRule>
    <cfRule type="cellIs" dxfId="19783" priority="522" stopIfTrue="1" operator="greaterThan">
      <formula>0</formula>
    </cfRule>
  </conditionalFormatting>
  <conditionalFormatting sqref="V575">
    <cfRule type="cellIs" dxfId="19782" priority="519" stopIfTrue="1" operator="lessThan">
      <formula>0</formula>
    </cfRule>
    <cfRule type="cellIs" dxfId="19781" priority="520" stopIfTrue="1" operator="greaterThan">
      <formula>0</formula>
    </cfRule>
  </conditionalFormatting>
  <conditionalFormatting sqref="X575">
    <cfRule type="cellIs" dxfId="19780" priority="517" stopIfTrue="1" operator="lessThan">
      <formula>0</formula>
    </cfRule>
    <cfRule type="cellIs" dxfId="19779" priority="518" stopIfTrue="1" operator="greaterThan">
      <formula>0</formula>
    </cfRule>
  </conditionalFormatting>
  <conditionalFormatting sqref="V567">
    <cfRule type="cellIs" dxfId="19778" priority="515" stopIfTrue="1" operator="lessThan">
      <formula>0</formula>
    </cfRule>
    <cfRule type="cellIs" dxfId="19777" priority="516" stopIfTrue="1" operator="greaterThan">
      <formula>0</formula>
    </cfRule>
  </conditionalFormatting>
  <conditionalFormatting sqref="W567:X567 M567 Q567 I567 K567 O567 S567 U567">
    <cfRule type="cellIs" dxfId="19776" priority="513" stopIfTrue="1" operator="greaterThan">
      <formula>0</formula>
    </cfRule>
    <cfRule type="cellIs" dxfId="19775" priority="514" stopIfTrue="1" operator="lessThan">
      <formula>0</formula>
    </cfRule>
  </conditionalFormatting>
  <conditionalFormatting sqref="AI567">
    <cfRule type="cellIs" dxfId="19774" priority="511" stopIfTrue="1" operator="greaterThan">
      <formula>0</formula>
    </cfRule>
    <cfRule type="cellIs" dxfId="19773" priority="512" stopIfTrue="1" operator="lessThan">
      <formula>0</formula>
    </cfRule>
  </conditionalFormatting>
  <conditionalFormatting sqref="AF567">
    <cfRule type="cellIs" dxfId="19772" priority="509" stopIfTrue="1" operator="greaterThan">
      <formula>0</formula>
    </cfRule>
    <cfRule type="cellIs" dxfId="19771" priority="510" stopIfTrue="1" operator="lessThan">
      <formula>0</formula>
    </cfRule>
  </conditionalFormatting>
  <conditionalFormatting sqref="AL567">
    <cfRule type="cellIs" dxfId="19770" priority="507" stopIfTrue="1" operator="greaterThan">
      <formula>0</formula>
    </cfRule>
    <cfRule type="cellIs" dxfId="19769" priority="508" stopIfTrue="1" operator="lessThan">
      <formula>0</formula>
    </cfRule>
  </conditionalFormatting>
  <conditionalFormatting sqref="AO567">
    <cfRule type="cellIs" dxfId="19768" priority="505" stopIfTrue="1" operator="greaterThan">
      <formula>0</formula>
    </cfRule>
    <cfRule type="cellIs" dxfId="19767" priority="506" stopIfTrue="1" operator="lessThan">
      <formula>0</formula>
    </cfRule>
  </conditionalFormatting>
  <conditionalFormatting sqref="AU567">
    <cfRule type="cellIs" dxfId="19766" priority="503" stopIfTrue="1" operator="greaterThan">
      <formula>0</formula>
    </cfRule>
    <cfRule type="cellIs" dxfId="19765" priority="504" stopIfTrue="1" operator="lessThan">
      <formula>0</formula>
    </cfRule>
  </conditionalFormatting>
  <conditionalFormatting sqref="AF575">
    <cfRule type="cellIs" dxfId="19764" priority="501" stopIfTrue="1" operator="greaterThan">
      <formula>0</formula>
    </cfRule>
    <cfRule type="cellIs" dxfId="19763" priority="502" stopIfTrue="1" operator="lessThan">
      <formula>0</formula>
    </cfRule>
  </conditionalFormatting>
  <conditionalFormatting sqref="AI575">
    <cfRule type="cellIs" dxfId="19762" priority="499" stopIfTrue="1" operator="greaterThan">
      <formula>0</formula>
    </cfRule>
    <cfRule type="cellIs" dxfId="19761" priority="500" stopIfTrue="1" operator="lessThan">
      <formula>0</formula>
    </cfRule>
  </conditionalFormatting>
  <conditionalFormatting sqref="AL575">
    <cfRule type="cellIs" dxfId="19760" priority="497" stopIfTrue="1" operator="greaterThan">
      <formula>0</formula>
    </cfRule>
    <cfRule type="cellIs" dxfId="19759" priority="498" stopIfTrue="1" operator="lessThan">
      <formula>0</formula>
    </cfRule>
  </conditionalFormatting>
  <conditionalFormatting sqref="AO575">
    <cfRule type="cellIs" dxfId="19758" priority="493" stopIfTrue="1" operator="greaterThan">
      <formula>0</formula>
    </cfRule>
    <cfRule type="cellIs" dxfId="19757" priority="494" stopIfTrue="1" operator="lessThan">
      <formula>0</formula>
    </cfRule>
  </conditionalFormatting>
  <conditionalFormatting sqref="AO575">
    <cfRule type="cellIs" dxfId="19756" priority="491" stopIfTrue="1" operator="greaterThan">
      <formula>0</formula>
    </cfRule>
    <cfRule type="cellIs" dxfId="19755" priority="492" stopIfTrue="1" operator="lessThan">
      <formula>0</formula>
    </cfRule>
  </conditionalFormatting>
  <conditionalFormatting sqref="AO575">
    <cfRule type="cellIs" dxfId="19754" priority="489" stopIfTrue="1" operator="greaterThan">
      <formula>0</formula>
    </cfRule>
    <cfRule type="cellIs" dxfId="19753" priority="490" stopIfTrue="1" operator="lessThan">
      <formula>0</formula>
    </cfRule>
  </conditionalFormatting>
  <conditionalFormatting sqref="AO575">
    <cfRule type="cellIs" dxfId="19752" priority="487" stopIfTrue="1" operator="greaterThan">
      <formula>0</formula>
    </cfRule>
    <cfRule type="cellIs" dxfId="19751" priority="488" stopIfTrue="1" operator="lessThan">
      <formula>0</formula>
    </cfRule>
  </conditionalFormatting>
  <conditionalFormatting sqref="AO575">
    <cfRule type="cellIs" dxfId="19750" priority="485" stopIfTrue="1" operator="greaterThan">
      <formula>0</formula>
    </cfRule>
    <cfRule type="cellIs" dxfId="19749" priority="486" stopIfTrue="1" operator="lessThan">
      <formula>0</formula>
    </cfRule>
  </conditionalFormatting>
  <conditionalFormatting sqref="V580">
    <cfRule type="cellIs" dxfId="19748" priority="483" stopIfTrue="1" operator="lessThan">
      <formula>0</formula>
    </cfRule>
    <cfRule type="cellIs" dxfId="19747" priority="484" stopIfTrue="1" operator="greaterThan">
      <formula>0</formula>
    </cfRule>
  </conditionalFormatting>
  <conditionalFormatting sqref="X580">
    <cfRule type="cellIs" dxfId="19746" priority="481" stopIfTrue="1" operator="lessThan">
      <formula>0</formula>
    </cfRule>
    <cfRule type="cellIs" dxfId="19745" priority="482" stopIfTrue="1" operator="greaterThan">
      <formula>0</formula>
    </cfRule>
  </conditionalFormatting>
  <conditionalFormatting sqref="AI580">
    <cfRule type="cellIs" dxfId="19744" priority="479" stopIfTrue="1" operator="greaterThan">
      <formula>0</formula>
    </cfRule>
    <cfRule type="cellIs" dxfId="19743" priority="480" stopIfTrue="1" operator="lessThan">
      <formula>0</formula>
    </cfRule>
  </conditionalFormatting>
  <conditionalFormatting sqref="AF580">
    <cfRule type="cellIs" dxfId="19742" priority="475" stopIfTrue="1" operator="greaterThan">
      <formula>0</formula>
    </cfRule>
    <cfRule type="cellIs" dxfId="19741" priority="476" stopIfTrue="1" operator="lessThan">
      <formula>0</formula>
    </cfRule>
  </conditionalFormatting>
  <conditionalFormatting sqref="AF580">
    <cfRule type="cellIs" dxfId="19740" priority="473" stopIfTrue="1" operator="greaterThan">
      <formula>0</formula>
    </cfRule>
    <cfRule type="cellIs" dxfId="19739" priority="474" stopIfTrue="1" operator="lessThan">
      <formula>0</formula>
    </cfRule>
  </conditionalFormatting>
  <conditionalFormatting sqref="AF580">
    <cfRule type="cellIs" dxfId="19738" priority="471" stopIfTrue="1" operator="greaterThan">
      <formula>0</formula>
    </cfRule>
    <cfRule type="cellIs" dxfId="19737" priority="472" stopIfTrue="1" operator="lessThan">
      <formula>0</formula>
    </cfRule>
  </conditionalFormatting>
  <conditionalFormatting sqref="AF580">
    <cfRule type="cellIs" dxfId="19736" priority="469" stopIfTrue="1" operator="greaterThan">
      <formula>0</formula>
    </cfRule>
    <cfRule type="cellIs" dxfId="19735" priority="470" stopIfTrue="1" operator="lessThan">
      <formula>0</formula>
    </cfRule>
  </conditionalFormatting>
  <conditionalFormatting sqref="AF580">
    <cfRule type="cellIs" dxfId="19734" priority="467" stopIfTrue="1" operator="greaterThan">
      <formula>0</formula>
    </cfRule>
    <cfRule type="cellIs" dxfId="19733" priority="468" stopIfTrue="1" operator="lessThan">
      <formula>0</formula>
    </cfRule>
  </conditionalFormatting>
  <conditionalFormatting sqref="AL580">
    <cfRule type="cellIs" dxfId="19732" priority="461" stopIfTrue="1" operator="greaterThan">
      <formula>0</formula>
    </cfRule>
    <cfRule type="cellIs" dxfId="19731" priority="462" stopIfTrue="1" operator="lessThan">
      <formula>0</formula>
    </cfRule>
  </conditionalFormatting>
  <conditionalFormatting sqref="AL580">
    <cfRule type="cellIs" dxfId="19730" priority="459" stopIfTrue="1" operator="greaterThan">
      <formula>0</formula>
    </cfRule>
    <cfRule type="cellIs" dxfId="19729" priority="460" stopIfTrue="1" operator="lessThan">
      <formula>0</formula>
    </cfRule>
  </conditionalFormatting>
  <conditionalFormatting sqref="AL580">
    <cfRule type="cellIs" dxfId="19728" priority="457" stopIfTrue="1" operator="greaterThan">
      <formula>0</formula>
    </cfRule>
    <cfRule type="cellIs" dxfId="19727" priority="458" stopIfTrue="1" operator="lessThan">
      <formula>0</formula>
    </cfRule>
  </conditionalFormatting>
  <conditionalFormatting sqref="AL580">
    <cfRule type="cellIs" dxfId="19726" priority="455" stopIfTrue="1" operator="greaterThan">
      <formula>0</formula>
    </cfRule>
    <cfRule type="cellIs" dxfId="19725" priority="456" stopIfTrue="1" operator="lessThan">
      <formula>0</formula>
    </cfRule>
  </conditionalFormatting>
  <conditionalFormatting sqref="AL580">
    <cfRule type="cellIs" dxfId="19724" priority="453" stopIfTrue="1" operator="greaterThan">
      <formula>0</formula>
    </cfRule>
    <cfRule type="cellIs" dxfId="19723" priority="454" stopIfTrue="1" operator="lessThan">
      <formula>0</formula>
    </cfRule>
  </conditionalFormatting>
  <conditionalFormatting sqref="AO580:AO581">
    <cfRule type="cellIs" dxfId="19722" priority="451" stopIfTrue="1" operator="greaterThan">
      <formula>0</formula>
    </cfRule>
    <cfRule type="cellIs" dxfId="19721" priority="452" stopIfTrue="1" operator="lessThan">
      <formula>0</formula>
    </cfRule>
  </conditionalFormatting>
  <conditionalFormatting sqref="AO580:AO581">
    <cfRule type="cellIs" dxfId="19720" priority="449" stopIfTrue="1" operator="greaterThan">
      <formula>0</formula>
    </cfRule>
    <cfRule type="cellIs" dxfId="19719" priority="450" stopIfTrue="1" operator="lessThan">
      <formula>0</formula>
    </cfRule>
  </conditionalFormatting>
  <conditionalFormatting sqref="AO580:AO581">
    <cfRule type="cellIs" dxfId="19718" priority="447" stopIfTrue="1" operator="greaterThan">
      <formula>0</formula>
    </cfRule>
    <cfRule type="cellIs" dxfId="19717" priority="448" stopIfTrue="1" operator="lessThan">
      <formula>0</formula>
    </cfRule>
  </conditionalFormatting>
  <conditionalFormatting sqref="AO580:AO581">
    <cfRule type="cellIs" dxfId="19716" priority="445" stopIfTrue="1" operator="greaterThan">
      <formula>0</formula>
    </cfRule>
    <cfRule type="cellIs" dxfId="19715" priority="446" stopIfTrue="1" operator="lessThan">
      <formula>0</formula>
    </cfRule>
  </conditionalFormatting>
  <conditionalFormatting sqref="AO580:AO581">
    <cfRule type="cellIs" dxfId="19714" priority="443" stopIfTrue="1" operator="greaterThan">
      <formula>0</formula>
    </cfRule>
    <cfRule type="cellIs" dxfId="19713" priority="444" stopIfTrue="1" operator="lessThan">
      <formula>0</formula>
    </cfRule>
  </conditionalFormatting>
  <conditionalFormatting sqref="X584:X585">
    <cfRule type="cellIs" dxfId="19712" priority="441" stopIfTrue="1" operator="lessThan">
      <formula>0</formula>
    </cfRule>
    <cfRule type="cellIs" dxfId="19711" priority="442" stopIfTrue="1" operator="greaterThan">
      <formula>0</formula>
    </cfRule>
  </conditionalFormatting>
  <conditionalFormatting sqref="AL584 AL587:AL590 AL592">
    <cfRule type="cellIs" dxfId="19710" priority="439" stopIfTrue="1" operator="greaterThan">
      <formula>0</formula>
    </cfRule>
    <cfRule type="cellIs" dxfId="19709" priority="440" stopIfTrue="1" operator="lessThan">
      <formula>0</formula>
    </cfRule>
  </conditionalFormatting>
  <conditionalFormatting sqref="AO584 AO587:AO590 AO592">
    <cfRule type="cellIs" dxfId="19708" priority="437" stopIfTrue="1" operator="greaterThan">
      <formula>0</formula>
    </cfRule>
    <cfRule type="cellIs" dxfId="19707" priority="438" stopIfTrue="1" operator="lessThan">
      <formula>0</formula>
    </cfRule>
  </conditionalFormatting>
  <conditionalFormatting sqref="V581">
    <cfRule type="cellIs" dxfId="19706" priority="435" stopIfTrue="1" operator="lessThan">
      <formula>0</formula>
    </cfRule>
    <cfRule type="cellIs" dxfId="19705" priority="436" stopIfTrue="1" operator="greaterThan">
      <formula>0</formula>
    </cfRule>
  </conditionalFormatting>
  <conditionalFormatting sqref="V574">
    <cfRule type="cellIs" dxfId="19704" priority="433" stopIfTrue="1" operator="lessThan">
      <formula>0</formula>
    </cfRule>
    <cfRule type="cellIs" dxfId="19703" priority="434" stopIfTrue="1" operator="greaterThan">
      <formula>0</formula>
    </cfRule>
  </conditionalFormatting>
  <conditionalFormatting sqref="AI581">
    <cfRule type="cellIs" dxfId="19702" priority="431" stopIfTrue="1" operator="greaterThan">
      <formula>0</formula>
    </cfRule>
    <cfRule type="cellIs" dxfId="19701" priority="432" stopIfTrue="1" operator="lessThan">
      <formula>0</formula>
    </cfRule>
  </conditionalFormatting>
  <conditionalFormatting sqref="AL581">
    <cfRule type="cellIs" dxfId="19700" priority="429" stopIfTrue="1" operator="greaterThan">
      <formula>0</formula>
    </cfRule>
    <cfRule type="cellIs" dxfId="19699" priority="430" stopIfTrue="1" operator="lessThan">
      <formula>0</formula>
    </cfRule>
  </conditionalFormatting>
  <conditionalFormatting sqref="AF581">
    <cfRule type="cellIs" dxfId="19698" priority="427" stopIfTrue="1" operator="greaterThan">
      <formula>0</formula>
    </cfRule>
    <cfRule type="cellIs" dxfId="19697" priority="428" stopIfTrue="1" operator="lessThan">
      <formula>0</formula>
    </cfRule>
  </conditionalFormatting>
  <conditionalFormatting sqref="V578">
    <cfRule type="cellIs" dxfId="19696" priority="425" stopIfTrue="1" operator="lessThan">
      <formula>0</formula>
    </cfRule>
    <cfRule type="cellIs" dxfId="19695" priority="426" stopIfTrue="1" operator="greaterThan">
      <formula>0</formula>
    </cfRule>
  </conditionalFormatting>
  <conditionalFormatting sqref="V587">
    <cfRule type="cellIs" dxfId="19694" priority="423" stopIfTrue="1" operator="lessThan">
      <formula>0</formula>
    </cfRule>
    <cfRule type="cellIs" dxfId="19693" priority="424" stopIfTrue="1" operator="greaterThan">
      <formula>0</formula>
    </cfRule>
  </conditionalFormatting>
  <conditionalFormatting sqref="X588:X592">
    <cfRule type="cellIs" dxfId="19692" priority="421" stopIfTrue="1" operator="lessThan">
      <formula>0</formula>
    </cfRule>
    <cfRule type="cellIs" dxfId="19691" priority="422" stopIfTrue="1" operator="greaterThan">
      <formula>0</formula>
    </cfRule>
  </conditionalFormatting>
  <conditionalFormatting sqref="V585">
    <cfRule type="cellIs" dxfId="19690" priority="419" stopIfTrue="1" operator="lessThan">
      <formula>0</formula>
    </cfRule>
    <cfRule type="cellIs" dxfId="19689" priority="420" stopIfTrue="1" operator="greaterThan">
      <formula>0</formula>
    </cfRule>
  </conditionalFormatting>
  <conditionalFormatting sqref="V586">
    <cfRule type="cellIs" dxfId="19688" priority="417" stopIfTrue="1" operator="lessThan">
      <formula>0</formula>
    </cfRule>
    <cfRule type="cellIs" dxfId="19687" priority="418" stopIfTrue="1" operator="greaterThan">
      <formula>0</formula>
    </cfRule>
  </conditionalFormatting>
  <conditionalFormatting sqref="X586">
    <cfRule type="cellIs" dxfId="19686" priority="415" stopIfTrue="1" operator="lessThan">
      <formula>0</formula>
    </cfRule>
    <cfRule type="cellIs" dxfId="19685" priority="416" stopIfTrue="1" operator="greaterThan">
      <formula>0</formula>
    </cfRule>
  </conditionalFormatting>
  <conditionalFormatting sqref="AI586">
    <cfRule type="cellIs" dxfId="19684" priority="413" stopIfTrue="1" operator="greaterThan">
      <formula>0</formula>
    </cfRule>
    <cfRule type="cellIs" dxfId="19683" priority="414" stopIfTrue="1" operator="lessThan">
      <formula>0</formula>
    </cfRule>
  </conditionalFormatting>
  <conditionalFormatting sqref="AI586">
    <cfRule type="cellIs" dxfId="19682" priority="411" stopIfTrue="1" operator="greaterThan">
      <formula>0</formula>
    </cfRule>
    <cfRule type="cellIs" dxfId="19681" priority="412" stopIfTrue="1" operator="lessThan">
      <formula>0</formula>
    </cfRule>
  </conditionalFormatting>
  <conditionalFormatting sqref="AI586">
    <cfRule type="cellIs" dxfId="19680" priority="409" stopIfTrue="1" operator="greaterThan">
      <formula>0</formula>
    </cfRule>
    <cfRule type="cellIs" dxfId="19679" priority="410" stopIfTrue="1" operator="lessThan">
      <formula>0</formula>
    </cfRule>
  </conditionalFormatting>
  <conditionalFormatting sqref="AI586">
    <cfRule type="cellIs" dxfId="19678" priority="407" stopIfTrue="1" operator="greaterThan">
      <formula>0</formula>
    </cfRule>
    <cfRule type="cellIs" dxfId="19677" priority="408" stopIfTrue="1" operator="lessThan">
      <formula>0</formula>
    </cfRule>
  </conditionalFormatting>
  <conditionalFormatting sqref="AI586">
    <cfRule type="cellIs" dxfId="19676" priority="405" stopIfTrue="1" operator="greaterThan">
      <formula>0</formula>
    </cfRule>
    <cfRule type="cellIs" dxfId="19675" priority="406" stopIfTrue="1" operator="lessThan">
      <formula>0</formula>
    </cfRule>
  </conditionalFormatting>
  <conditionalFormatting sqref="AF586">
    <cfRule type="cellIs" dxfId="19674" priority="403" stopIfTrue="1" operator="greaterThan">
      <formula>0</formula>
    </cfRule>
    <cfRule type="cellIs" dxfId="19673" priority="404" stopIfTrue="1" operator="lessThan">
      <formula>0</formula>
    </cfRule>
  </conditionalFormatting>
  <conditionalFormatting sqref="AL586">
    <cfRule type="cellIs" dxfId="19672" priority="401" stopIfTrue="1" operator="greaterThan">
      <formula>0</formula>
    </cfRule>
    <cfRule type="cellIs" dxfId="19671" priority="402" stopIfTrue="1" operator="lessThan">
      <formula>0</formula>
    </cfRule>
  </conditionalFormatting>
  <conditionalFormatting sqref="AO586">
    <cfRule type="cellIs" dxfId="19670" priority="399" stopIfTrue="1" operator="greaterThan">
      <formula>0</formula>
    </cfRule>
    <cfRule type="cellIs" dxfId="19669" priority="400" stopIfTrue="1" operator="lessThan">
      <formula>0</formula>
    </cfRule>
  </conditionalFormatting>
  <conditionalFormatting sqref="AU586">
    <cfRule type="cellIs" dxfId="19668" priority="397" stopIfTrue="1" operator="greaterThan">
      <formula>0</formula>
    </cfRule>
    <cfRule type="cellIs" dxfId="19667" priority="398" stopIfTrue="1" operator="lessThan">
      <formula>0</formula>
    </cfRule>
  </conditionalFormatting>
  <conditionalFormatting sqref="AO585">
    <cfRule type="cellIs" dxfId="19666" priority="395" stopIfTrue="1" operator="greaterThan">
      <formula>0</formula>
    </cfRule>
    <cfRule type="cellIs" dxfId="19665" priority="396" stopIfTrue="1" operator="lessThan">
      <formula>0</formula>
    </cfRule>
  </conditionalFormatting>
  <conditionalFormatting sqref="AF585">
    <cfRule type="cellIs" dxfId="19664" priority="393" stopIfTrue="1" operator="greaterThan">
      <formula>0</formula>
    </cfRule>
    <cfRule type="cellIs" dxfId="19663" priority="394" stopIfTrue="1" operator="lessThan">
      <formula>0</formula>
    </cfRule>
  </conditionalFormatting>
  <conditionalFormatting sqref="AI585">
    <cfRule type="cellIs" dxfId="19662" priority="391" stopIfTrue="1" operator="greaterThan">
      <formula>0</formula>
    </cfRule>
    <cfRule type="cellIs" dxfId="19661" priority="392" stopIfTrue="1" operator="lessThan">
      <formula>0</formula>
    </cfRule>
  </conditionalFormatting>
  <conditionalFormatting sqref="AL585">
    <cfRule type="cellIs" dxfId="19660" priority="389" stopIfTrue="1" operator="greaterThan">
      <formula>0</formula>
    </cfRule>
    <cfRule type="cellIs" dxfId="19659" priority="390" stopIfTrue="1" operator="lessThan">
      <formula>0</formula>
    </cfRule>
  </conditionalFormatting>
  <conditionalFormatting sqref="AU585">
    <cfRule type="cellIs" dxfId="19658" priority="387" stopIfTrue="1" operator="greaterThan">
      <formula>0</formula>
    </cfRule>
    <cfRule type="cellIs" dxfId="19657" priority="388" stopIfTrue="1" operator="lessThan">
      <formula>0</formula>
    </cfRule>
  </conditionalFormatting>
  <conditionalFormatting sqref="X593:X595">
    <cfRule type="cellIs" dxfId="19656" priority="385" stopIfTrue="1" operator="lessThan">
      <formula>0</formula>
    </cfRule>
    <cfRule type="cellIs" dxfId="19655" priority="386" stopIfTrue="1" operator="greaterThan">
      <formula>0</formula>
    </cfRule>
  </conditionalFormatting>
  <conditionalFormatting sqref="AL593">
    <cfRule type="cellIs" dxfId="19654" priority="383" stopIfTrue="1" operator="greaterThan">
      <formula>0</formula>
    </cfRule>
    <cfRule type="cellIs" dxfId="19653" priority="384" stopIfTrue="1" operator="lessThan">
      <formula>0</formula>
    </cfRule>
  </conditionalFormatting>
  <conditionalFormatting sqref="AO593">
    <cfRule type="cellIs" dxfId="19652" priority="379" stopIfTrue="1" operator="greaterThan">
      <formula>0</formula>
    </cfRule>
    <cfRule type="cellIs" dxfId="19651" priority="380" stopIfTrue="1" operator="lessThan">
      <formula>0</formula>
    </cfRule>
  </conditionalFormatting>
  <conditionalFormatting sqref="AO593">
    <cfRule type="cellIs" dxfId="19650" priority="377" stopIfTrue="1" operator="greaterThan">
      <formula>0</formula>
    </cfRule>
    <cfRule type="cellIs" dxfId="19649" priority="378" stopIfTrue="1" operator="lessThan">
      <formula>0</formula>
    </cfRule>
  </conditionalFormatting>
  <conditionalFormatting sqref="AO593">
    <cfRule type="cellIs" dxfId="19648" priority="375" stopIfTrue="1" operator="greaterThan">
      <formula>0</formula>
    </cfRule>
    <cfRule type="cellIs" dxfId="19647" priority="376" stopIfTrue="1" operator="lessThan">
      <formula>0</formula>
    </cfRule>
  </conditionalFormatting>
  <conditionalFormatting sqref="AO593">
    <cfRule type="cellIs" dxfId="19646" priority="373" stopIfTrue="1" operator="greaterThan">
      <formula>0</formula>
    </cfRule>
    <cfRule type="cellIs" dxfId="19645" priority="374" stopIfTrue="1" operator="lessThan">
      <formula>0</formula>
    </cfRule>
  </conditionalFormatting>
  <conditionalFormatting sqref="AO593">
    <cfRule type="cellIs" dxfId="19644" priority="371" stopIfTrue="1" operator="greaterThan">
      <formula>0</formula>
    </cfRule>
    <cfRule type="cellIs" dxfId="19643" priority="372" stopIfTrue="1" operator="lessThan">
      <formula>0</formula>
    </cfRule>
  </conditionalFormatting>
  <conditionalFormatting sqref="AF594:AF595 AF599:AF602 AF606:AF608">
    <cfRule type="cellIs" dxfId="19642" priority="369" stopIfTrue="1" operator="greaterThan">
      <formula>0</formula>
    </cfRule>
    <cfRule type="cellIs" dxfId="19641" priority="370" stopIfTrue="1" operator="lessThan">
      <formula>0</formula>
    </cfRule>
  </conditionalFormatting>
  <conditionalFormatting sqref="AI594:AI595 AI599:AI602 AI606:AI608">
    <cfRule type="cellIs" dxfId="19640" priority="367" stopIfTrue="1" operator="greaterThan">
      <formula>0</formula>
    </cfRule>
    <cfRule type="cellIs" dxfId="19639" priority="368" stopIfTrue="1" operator="lessThan">
      <formula>0</formula>
    </cfRule>
  </conditionalFormatting>
  <conditionalFormatting sqref="AL594">
    <cfRule type="cellIs" dxfId="19638" priority="365" stopIfTrue="1" operator="greaterThan">
      <formula>0</formula>
    </cfRule>
    <cfRule type="cellIs" dxfId="19637" priority="366" stopIfTrue="1" operator="lessThan">
      <formula>0</formula>
    </cfRule>
  </conditionalFormatting>
  <conditionalFormatting sqref="AO594">
    <cfRule type="cellIs" dxfId="19636" priority="363" stopIfTrue="1" operator="greaterThan">
      <formula>0</formula>
    </cfRule>
    <cfRule type="cellIs" dxfId="19635" priority="364" stopIfTrue="1" operator="lessThan">
      <formula>0</formula>
    </cfRule>
  </conditionalFormatting>
  <conditionalFormatting sqref="AU594">
    <cfRule type="cellIs" dxfId="19634" priority="361" stopIfTrue="1" operator="greaterThan">
      <formula>0</formula>
    </cfRule>
    <cfRule type="cellIs" dxfId="19633" priority="362" stopIfTrue="1" operator="lessThan">
      <formula>0</formula>
    </cfRule>
  </conditionalFormatting>
  <conditionalFormatting sqref="AL595 AL599:AL602 AL606:AL608">
    <cfRule type="cellIs" dxfId="19632" priority="359" stopIfTrue="1" operator="greaterThan">
      <formula>0</formula>
    </cfRule>
    <cfRule type="cellIs" dxfId="19631" priority="360" stopIfTrue="1" operator="lessThan">
      <formula>0</formula>
    </cfRule>
  </conditionalFormatting>
  <conditionalFormatting sqref="AU595 AU599:AU602 AU606:AU608">
    <cfRule type="cellIs" dxfId="19630" priority="357" stopIfTrue="1" operator="greaterThan">
      <formula>0</formula>
    </cfRule>
    <cfRule type="cellIs" dxfId="19629" priority="358" stopIfTrue="1" operator="lessThan">
      <formula>0</formula>
    </cfRule>
  </conditionalFormatting>
  <conditionalFormatting sqref="AO595 AO599:AO602 AO606:AO608">
    <cfRule type="cellIs" dxfId="19628" priority="355" stopIfTrue="1" operator="greaterThan">
      <formula>0</formula>
    </cfRule>
    <cfRule type="cellIs" dxfId="19627" priority="356" stopIfTrue="1" operator="lessThan">
      <formula>0</formula>
    </cfRule>
  </conditionalFormatting>
  <conditionalFormatting sqref="V599">
    <cfRule type="cellIs" dxfId="19626" priority="353" stopIfTrue="1" operator="lessThan">
      <formula>0</formula>
    </cfRule>
    <cfRule type="cellIs" dxfId="19625" priority="354" stopIfTrue="1" operator="greaterThan">
      <formula>0</formula>
    </cfRule>
  </conditionalFormatting>
  <conditionalFormatting sqref="X598">
    <cfRule type="cellIs" dxfId="19624" priority="351" stopIfTrue="1" operator="lessThan">
      <formula>0</formula>
    </cfRule>
    <cfRule type="cellIs" dxfId="19623" priority="352" stopIfTrue="1" operator="greaterThan">
      <formula>0</formula>
    </cfRule>
  </conditionalFormatting>
  <conditionalFormatting sqref="V598">
    <cfRule type="cellIs" dxfId="19622" priority="349" stopIfTrue="1" operator="lessThan">
      <formula>0</formula>
    </cfRule>
    <cfRule type="cellIs" dxfId="19621" priority="350" stopIfTrue="1" operator="greaterThan">
      <formula>0</formula>
    </cfRule>
  </conditionalFormatting>
  <conditionalFormatting sqref="AI598">
    <cfRule type="cellIs" dxfId="19620" priority="347" stopIfTrue="1" operator="greaterThan">
      <formula>0</formula>
    </cfRule>
    <cfRule type="cellIs" dxfId="19619" priority="348" stopIfTrue="1" operator="lessThan">
      <formula>0</formula>
    </cfRule>
  </conditionalFormatting>
  <conditionalFormatting sqref="AF598">
    <cfRule type="cellIs" dxfId="19618" priority="345" stopIfTrue="1" operator="greaterThan">
      <formula>0</formula>
    </cfRule>
    <cfRule type="cellIs" dxfId="19617" priority="346" stopIfTrue="1" operator="lessThan">
      <formula>0</formula>
    </cfRule>
  </conditionalFormatting>
  <conditionalFormatting sqref="AO598">
    <cfRule type="cellIs" dxfId="19616" priority="341" stopIfTrue="1" operator="greaterThan">
      <formula>0</formula>
    </cfRule>
    <cfRule type="cellIs" dxfId="19615" priority="342" stopIfTrue="1" operator="lessThan">
      <formula>0</formula>
    </cfRule>
  </conditionalFormatting>
  <conditionalFormatting sqref="AU598">
    <cfRule type="cellIs" dxfId="19614" priority="339" stopIfTrue="1" operator="greaterThan">
      <formula>0</formula>
    </cfRule>
    <cfRule type="cellIs" dxfId="19613" priority="340" stopIfTrue="1" operator="lessThan">
      <formula>0</formula>
    </cfRule>
  </conditionalFormatting>
  <conditionalFormatting sqref="AL598">
    <cfRule type="cellIs" dxfId="19612" priority="337" stopIfTrue="1" operator="greaterThan">
      <formula>0</formula>
    </cfRule>
    <cfRule type="cellIs" dxfId="19611" priority="338" stopIfTrue="1" operator="lessThan">
      <formula>0</formula>
    </cfRule>
  </conditionalFormatting>
  <conditionalFormatting sqref="AL598">
    <cfRule type="cellIs" dxfId="19610" priority="335" stopIfTrue="1" operator="greaterThan">
      <formula>0</formula>
    </cfRule>
    <cfRule type="cellIs" dxfId="19609" priority="336" stopIfTrue="1" operator="lessThan">
      <formula>0</formula>
    </cfRule>
  </conditionalFormatting>
  <conditionalFormatting sqref="AL598">
    <cfRule type="cellIs" dxfId="19608" priority="333" stopIfTrue="1" operator="greaterThan">
      <formula>0</formula>
    </cfRule>
    <cfRule type="cellIs" dxfId="19607" priority="334" stopIfTrue="1" operator="lessThan">
      <formula>0</formula>
    </cfRule>
  </conditionalFormatting>
  <conditionalFormatting sqref="AL598">
    <cfRule type="cellIs" dxfId="19606" priority="331" stopIfTrue="1" operator="greaterThan">
      <formula>0</formula>
    </cfRule>
    <cfRule type="cellIs" dxfId="19605" priority="332" stopIfTrue="1" operator="lessThan">
      <formula>0</formula>
    </cfRule>
  </conditionalFormatting>
  <conditionalFormatting sqref="AL598">
    <cfRule type="cellIs" dxfId="19604" priority="329" stopIfTrue="1" operator="greaterThan">
      <formula>0</formula>
    </cfRule>
    <cfRule type="cellIs" dxfId="19603" priority="330" stopIfTrue="1" operator="lessThan">
      <formula>0</formula>
    </cfRule>
  </conditionalFormatting>
  <conditionalFormatting sqref="V600 V602 V606:V607">
    <cfRule type="cellIs" dxfId="19602" priority="327" stopIfTrue="1" operator="lessThan">
      <formula>0</formula>
    </cfRule>
    <cfRule type="cellIs" dxfId="19601" priority="328" stopIfTrue="1" operator="greaterThan">
      <formula>0</formula>
    </cfRule>
  </conditionalFormatting>
  <conditionalFormatting sqref="X600:X602 X606:X607">
    <cfRule type="cellIs" dxfId="19600" priority="325" stopIfTrue="1" operator="lessThan">
      <formula>0</formula>
    </cfRule>
    <cfRule type="cellIs" dxfId="19599" priority="326" stopIfTrue="1" operator="greaterThan">
      <formula>0</formula>
    </cfRule>
  </conditionalFormatting>
  <conditionalFormatting sqref="V597">
    <cfRule type="cellIs" dxfId="19598" priority="323" stopIfTrue="1" operator="lessThan">
      <formula>0</formula>
    </cfRule>
    <cfRule type="cellIs" dxfId="19597" priority="324" stopIfTrue="1" operator="greaterThan">
      <formula>0</formula>
    </cfRule>
  </conditionalFormatting>
  <conditionalFormatting sqref="X597">
    <cfRule type="cellIs" dxfId="19596" priority="321" stopIfTrue="1" operator="lessThan">
      <formula>0</formula>
    </cfRule>
    <cfRule type="cellIs" dxfId="19595" priority="322" stopIfTrue="1" operator="greaterThan">
      <formula>0</formula>
    </cfRule>
  </conditionalFormatting>
  <conditionalFormatting sqref="AI597">
    <cfRule type="cellIs" dxfId="19594" priority="319" stopIfTrue="1" operator="greaterThan">
      <formula>0</formula>
    </cfRule>
    <cfRule type="cellIs" dxfId="19593" priority="320" stopIfTrue="1" operator="lessThan">
      <formula>0</formula>
    </cfRule>
  </conditionalFormatting>
  <conditionalFormatting sqref="AF597">
    <cfRule type="cellIs" dxfId="19592" priority="317" stopIfTrue="1" operator="greaterThan">
      <formula>0</formula>
    </cfRule>
    <cfRule type="cellIs" dxfId="19591" priority="318" stopIfTrue="1" operator="lessThan">
      <formula>0</formula>
    </cfRule>
  </conditionalFormatting>
  <conditionalFormatting sqref="AO597">
    <cfRule type="cellIs" dxfId="19590" priority="313" stopIfTrue="1" operator="greaterThan">
      <formula>0</formula>
    </cfRule>
    <cfRule type="cellIs" dxfId="19589" priority="314" stopIfTrue="1" operator="lessThan">
      <formula>0</formula>
    </cfRule>
  </conditionalFormatting>
  <conditionalFormatting sqref="AU597">
    <cfRule type="cellIs" dxfId="19588" priority="311" stopIfTrue="1" operator="greaterThan">
      <formula>0</formula>
    </cfRule>
    <cfRule type="cellIs" dxfId="19587" priority="312" stopIfTrue="1" operator="lessThan">
      <formula>0</formula>
    </cfRule>
  </conditionalFormatting>
  <conditionalFormatting sqref="AL597">
    <cfRule type="cellIs" dxfId="19586" priority="309" stopIfTrue="1" operator="greaterThan">
      <formula>0</formula>
    </cfRule>
    <cfRule type="cellIs" dxfId="19585" priority="310" stopIfTrue="1" operator="lessThan">
      <formula>0</formula>
    </cfRule>
  </conditionalFormatting>
  <conditionalFormatting sqref="AL597">
    <cfRule type="cellIs" dxfId="19584" priority="307" stopIfTrue="1" operator="greaterThan">
      <formula>0</formula>
    </cfRule>
    <cfRule type="cellIs" dxfId="19583" priority="308" stopIfTrue="1" operator="lessThan">
      <formula>0</formula>
    </cfRule>
  </conditionalFormatting>
  <conditionalFormatting sqref="AL597">
    <cfRule type="cellIs" dxfId="19582" priority="305" stopIfTrue="1" operator="greaterThan">
      <formula>0</formula>
    </cfRule>
    <cfRule type="cellIs" dxfId="19581" priority="306" stopIfTrue="1" operator="lessThan">
      <formula>0</formula>
    </cfRule>
  </conditionalFormatting>
  <conditionalFormatting sqref="AL597">
    <cfRule type="cellIs" dxfId="19580" priority="303" stopIfTrue="1" operator="greaterThan">
      <formula>0</formula>
    </cfRule>
    <cfRule type="cellIs" dxfId="19579" priority="304" stopIfTrue="1" operator="lessThan">
      <formula>0</formula>
    </cfRule>
  </conditionalFormatting>
  <conditionalFormatting sqref="AL597">
    <cfRule type="cellIs" dxfId="19578" priority="301" stopIfTrue="1" operator="greaterThan">
      <formula>0</formula>
    </cfRule>
    <cfRule type="cellIs" dxfId="19577" priority="302" stopIfTrue="1" operator="lessThan">
      <formula>0</formula>
    </cfRule>
  </conditionalFormatting>
  <conditionalFormatting sqref="AI591">
    <cfRule type="cellIs" dxfId="19576" priority="299" stopIfTrue="1" operator="greaterThan">
      <formula>0</formula>
    </cfRule>
    <cfRule type="cellIs" dxfId="19575" priority="300" stopIfTrue="1" operator="lessThan">
      <formula>0</formula>
    </cfRule>
  </conditionalFormatting>
  <conditionalFormatting sqref="AF591">
    <cfRule type="cellIs" dxfId="19574" priority="297" stopIfTrue="1" operator="greaterThan">
      <formula>0</formula>
    </cfRule>
    <cfRule type="cellIs" dxfId="19573" priority="298" stopIfTrue="1" operator="lessThan">
      <formula>0</formula>
    </cfRule>
  </conditionalFormatting>
  <conditionalFormatting sqref="AF591">
    <cfRule type="cellIs" dxfId="19572" priority="295" stopIfTrue="1" operator="greaterThan">
      <formula>0</formula>
    </cfRule>
    <cfRule type="cellIs" dxfId="19571" priority="296" stopIfTrue="1" operator="lessThan">
      <formula>0</formula>
    </cfRule>
  </conditionalFormatting>
  <conditionalFormatting sqref="AF591">
    <cfRule type="cellIs" dxfId="19570" priority="293" stopIfTrue="1" operator="greaterThan">
      <formula>0</formula>
    </cfRule>
    <cfRule type="cellIs" dxfId="19569" priority="294" stopIfTrue="1" operator="lessThan">
      <formula>0</formula>
    </cfRule>
  </conditionalFormatting>
  <conditionalFormatting sqref="AF591">
    <cfRule type="cellIs" dxfId="19568" priority="291" stopIfTrue="1" operator="greaterThan">
      <formula>0</formula>
    </cfRule>
    <cfRule type="cellIs" dxfId="19567" priority="292" stopIfTrue="1" operator="lessThan">
      <formula>0</formula>
    </cfRule>
  </conditionalFormatting>
  <conditionalFormatting sqref="AF591">
    <cfRule type="cellIs" dxfId="19566" priority="289" stopIfTrue="1" operator="greaterThan">
      <formula>0</formula>
    </cfRule>
    <cfRule type="cellIs" dxfId="19565" priority="290" stopIfTrue="1" operator="lessThan">
      <formula>0</formula>
    </cfRule>
  </conditionalFormatting>
  <conditionalFormatting sqref="AL591">
    <cfRule type="cellIs" dxfId="19564" priority="287" stopIfTrue="1" operator="greaterThan">
      <formula>0</formula>
    </cfRule>
    <cfRule type="cellIs" dxfId="19563" priority="288" stopIfTrue="1" operator="lessThan">
      <formula>0</formula>
    </cfRule>
  </conditionalFormatting>
  <conditionalFormatting sqref="AL591">
    <cfRule type="cellIs" dxfId="19562" priority="285" stopIfTrue="1" operator="greaterThan">
      <formula>0</formula>
    </cfRule>
    <cfRule type="cellIs" dxfId="19561" priority="286" stopIfTrue="1" operator="lessThan">
      <formula>0</formula>
    </cfRule>
  </conditionalFormatting>
  <conditionalFormatting sqref="AL591">
    <cfRule type="cellIs" dxfId="19560" priority="283" stopIfTrue="1" operator="greaterThan">
      <formula>0</formula>
    </cfRule>
    <cfRule type="cellIs" dxfId="19559" priority="284" stopIfTrue="1" operator="lessThan">
      <formula>0</formula>
    </cfRule>
  </conditionalFormatting>
  <conditionalFormatting sqref="AL591">
    <cfRule type="cellIs" dxfId="19558" priority="281" stopIfTrue="1" operator="greaterThan">
      <formula>0</formula>
    </cfRule>
    <cfRule type="cellIs" dxfId="19557" priority="282" stopIfTrue="1" operator="lessThan">
      <formula>0</formula>
    </cfRule>
  </conditionalFormatting>
  <conditionalFormatting sqref="AL591">
    <cfRule type="cellIs" dxfId="19556" priority="279" stopIfTrue="1" operator="greaterThan">
      <formula>0</formula>
    </cfRule>
    <cfRule type="cellIs" dxfId="19555" priority="280" stopIfTrue="1" operator="lessThan">
      <formula>0</formula>
    </cfRule>
  </conditionalFormatting>
  <conditionalFormatting sqref="AO591">
    <cfRule type="cellIs" dxfId="19554" priority="277" stopIfTrue="1" operator="greaterThan">
      <formula>0</formula>
    </cfRule>
    <cfRule type="cellIs" dxfId="19553" priority="278" stopIfTrue="1" operator="lessThan">
      <formula>0</formula>
    </cfRule>
  </conditionalFormatting>
  <conditionalFormatting sqref="V601">
    <cfRule type="cellIs" dxfId="19552" priority="275" stopIfTrue="1" operator="lessThan">
      <formula>0</formula>
    </cfRule>
    <cfRule type="cellIs" dxfId="19551" priority="276" stopIfTrue="1" operator="greaterThan">
      <formula>0</formula>
    </cfRule>
  </conditionalFormatting>
  <conditionalFormatting sqref="V596">
    <cfRule type="cellIs" dxfId="19550" priority="273" stopIfTrue="1" operator="lessThan">
      <formula>0</formula>
    </cfRule>
    <cfRule type="cellIs" dxfId="19549" priority="274" stopIfTrue="1" operator="greaterThan">
      <formula>0</formula>
    </cfRule>
  </conditionalFormatting>
  <conditionalFormatting sqref="X596">
    <cfRule type="cellIs" dxfId="19548" priority="271" stopIfTrue="1" operator="lessThan">
      <formula>0</formula>
    </cfRule>
    <cfRule type="cellIs" dxfId="19547" priority="272" stopIfTrue="1" operator="greaterThan">
      <formula>0</formula>
    </cfRule>
  </conditionalFormatting>
  <conditionalFormatting sqref="BF596">
    <cfRule type="cellIs" dxfId="19546" priority="269" stopIfTrue="1" operator="greaterThan">
      <formula>0</formula>
    </cfRule>
    <cfRule type="cellIs" dxfId="19545" priority="270" stopIfTrue="1" operator="lessThan">
      <formula>0</formula>
    </cfRule>
  </conditionalFormatting>
  <conditionalFormatting sqref="BF596">
    <cfRule type="cellIs" dxfId="19544" priority="267" stopIfTrue="1" operator="greaterThan">
      <formula>0</formula>
    </cfRule>
    <cfRule type="cellIs" dxfId="19543" priority="268" stopIfTrue="1" operator="lessThan">
      <formula>0</formula>
    </cfRule>
  </conditionalFormatting>
  <conditionalFormatting sqref="AI596">
    <cfRule type="cellIs" dxfId="19542" priority="265" stopIfTrue="1" operator="greaterThan">
      <formula>0</formula>
    </cfRule>
    <cfRule type="cellIs" dxfId="19541" priority="266" stopIfTrue="1" operator="lessThan">
      <formula>0</formula>
    </cfRule>
  </conditionalFormatting>
  <conditionalFormatting sqref="AF596">
    <cfRule type="cellIs" dxfId="19540" priority="263" stopIfTrue="1" operator="greaterThan">
      <formula>0</formula>
    </cfRule>
    <cfRule type="cellIs" dxfId="19539" priority="264" stopIfTrue="1" operator="lessThan">
      <formula>0</formula>
    </cfRule>
  </conditionalFormatting>
  <conditionalFormatting sqref="AL596">
    <cfRule type="cellIs" dxfId="19538" priority="261" stopIfTrue="1" operator="greaterThan">
      <formula>0</formula>
    </cfRule>
    <cfRule type="cellIs" dxfId="19537" priority="262" stopIfTrue="1" operator="lessThan">
      <formula>0</formula>
    </cfRule>
  </conditionalFormatting>
  <conditionalFormatting sqref="AO596">
    <cfRule type="cellIs" dxfId="19536" priority="259" stopIfTrue="1" operator="greaterThan">
      <formula>0</formula>
    </cfRule>
    <cfRule type="cellIs" dxfId="19535" priority="260" stopIfTrue="1" operator="lessThan">
      <formula>0</formula>
    </cfRule>
  </conditionalFormatting>
  <conditionalFormatting sqref="AU596">
    <cfRule type="cellIs" dxfId="19534" priority="257" stopIfTrue="1" operator="greaterThan">
      <formula>0</formula>
    </cfRule>
    <cfRule type="cellIs" dxfId="19533" priority="258" stopIfTrue="1" operator="lessThan">
      <formula>0</formula>
    </cfRule>
  </conditionalFormatting>
  <conditionalFormatting sqref="V603">
    <cfRule type="cellIs" dxfId="19532" priority="255" stopIfTrue="1" operator="lessThan">
      <formula>0</formula>
    </cfRule>
    <cfRule type="cellIs" dxfId="19531" priority="256" stopIfTrue="1" operator="greaterThan">
      <formula>0</formula>
    </cfRule>
  </conditionalFormatting>
  <conditionalFormatting sqref="X603:X604">
    <cfRule type="cellIs" dxfId="19530" priority="253" stopIfTrue="1" operator="lessThan">
      <formula>0</formula>
    </cfRule>
    <cfRule type="cellIs" dxfId="19529" priority="254" stopIfTrue="1" operator="greaterThan">
      <formula>0</formula>
    </cfRule>
  </conditionalFormatting>
  <conditionalFormatting sqref="AI603 AI605">
    <cfRule type="cellIs" dxfId="19528" priority="251" stopIfTrue="1" operator="greaterThan">
      <formula>0</formula>
    </cfRule>
    <cfRule type="cellIs" dxfId="19527" priority="252" stopIfTrue="1" operator="lessThan">
      <formula>0</formula>
    </cfRule>
  </conditionalFormatting>
  <conditionalFormatting sqref="AF603:AF605">
    <cfRule type="cellIs" dxfId="19526" priority="249" stopIfTrue="1" operator="greaterThan">
      <formula>0</formula>
    </cfRule>
    <cfRule type="cellIs" dxfId="19525" priority="250" stopIfTrue="1" operator="lessThan">
      <formula>0</formula>
    </cfRule>
  </conditionalFormatting>
  <conditionalFormatting sqref="AL603:AL605">
    <cfRule type="cellIs" dxfId="19524" priority="247" stopIfTrue="1" operator="greaterThan">
      <formula>0</formula>
    </cfRule>
    <cfRule type="cellIs" dxfId="19523" priority="248" stopIfTrue="1" operator="lessThan">
      <formula>0</formula>
    </cfRule>
  </conditionalFormatting>
  <conditionalFormatting sqref="AO603:AO605">
    <cfRule type="cellIs" dxfId="19522" priority="245" stopIfTrue="1" operator="greaterThan">
      <formula>0</formula>
    </cfRule>
    <cfRule type="cellIs" dxfId="19521" priority="246" stopIfTrue="1" operator="lessThan">
      <formula>0</formula>
    </cfRule>
  </conditionalFormatting>
  <conditionalFormatting sqref="AU603:AU605">
    <cfRule type="cellIs" dxfId="19520" priority="243" stopIfTrue="1" operator="greaterThan">
      <formula>0</formula>
    </cfRule>
    <cfRule type="cellIs" dxfId="19519" priority="244" stopIfTrue="1" operator="lessThan">
      <formula>0</formula>
    </cfRule>
  </conditionalFormatting>
  <conditionalFormatting sqref="V608">
    <cfRule type="cellIs" dxfId="19518" priority="241" stopIfTrue="1" operator="lessThan">
      <formula>0</formula>
    </cfRule>
    <cfRule type="cellIs" dxfId="19517" priority="242" stopIfTrue="1" operator="greaterThan">
      <formula>0</formula>
    </cfRule>
  </conditionalFormatting>
  <conditionalFormatting sqref="V605">
    <cfRule type="cellIs" dxfId="19516" priority="239" stopIfTrue="1" operator="lessThan">
      <formula>0</formula>
    </cfRule>
    <cfRule type="cellIs" dxfId="19515" priority="240" stopIfTrue="1" operator="greaterThan">
      <formula>0</formula>
    </cfRule>
  </conditionalFormatting>
  <conditionalFormatting sqref="V610">
    <cfRule type="cellIs" dxfId="19514" priority="237" stopIfTrue="1" operator="lessThan">
      <formula>0</formula>
    </cfRule>
    <cfRule type="cellIs" dxfId="19513" priority="238" stopIfTrue="1" operator="greaterThan">
      <formula>0</formula>
    </cfRule>
  </conditionalFormatting>
  <conditionalFormatting sqref="X610">
    <cfRule type="cellIs" dxfId="19512" priority="235" stopIfTrue="1" operator="lessThan">
      <formula>0</formula>
    </cfRule>
    <cfRule type="cellIs" dxfId="19511" priority="236" stopIfTrue="1" operator="greaterThan">
      <formula>0</formula>
    </cfRule>
  </conditionalFormatting>
  <conditionalFormatting sqref="AI610 AI612">
    <cfRule type="cellIs" dxfId="19510" priority="233" stopIfTrue="1" operator="greaterThan">
      <formula>0</formula>
    </cfRule>
    <cfRule type="cellIs" dxfId="19509" priority="234" stopIfTrue="1" operator="lessThan">
      <formula>0</formula>
    </cfRule>
  </conditionalFormatting>
  <conditionalFormatting sqref="AF610 AF612:AF613">
    <cfRule type="cellIs" dxfId="19508" priority="231" stopIfTrue="1" operator="greaterThan">
      <formula>0</formula>
    </cfRule>
    <cfRule type="cellIs" dxfId="19507" priority="232" stopIfTrue="1" operator="lessThan">
      <formula>0</formula>
    </cfRule>
  </conditionalFormatting>
  <conditionalFormatting sqref="AL610:AL612">
    <cfRule type="cellIs" dxfId="19506" priority="229" stopIfTrue="1" operator="greaterThan">
      <formula>0</formula>
    </cfRule>
    <cfRule type="cellIs" dxfId="19505" priority="230" stopIfTrue="1" operator="lessThan">
      <formula>0</formula>
    </cfRule>
  </conditionalFormatting>
  <conditionalFormatting sqref="AO610 AO612">
    <cfRule type="cellIs" dxfId="19504" priority="227" stopIfTrue="1" operator="greaterThan">
      <formula>0</formula>
    </cfRule>
    <cfRule type="cellIs" dxfId="19503" priority="228" stopIfTrue="1" operator="lessThan">
      <formula>0</formula>
    </cfRule>
  </conditionalFormatting>
  <conditionalFormatting sqref="AU610:AU612">
    <cfRule type="cellIs" dxfId="19502" priority="225" stopIfTrue="1" operator="greaterThan">
      <formula>0</formula>
    </cfRule>
    <cfRule type="cellIs" dxfId="19501" priority="226" stopIfTrue="1" operator="lessThan">
      <formula>0</formula>
    </cfRule>
  </conditionalFormatting>
  <conditionalFormatting sqref="V609">
    <cfRule type="cellIs" dxfId="19500" priority="223" stopIfTrue="1" operator="lessThan">
      <formula>0</formula>
    </cfRule>
    <cfRule type="cellIs" dxfId="19499" priority="224" stopIfTrue="1" operator="greaterThan">
      <formula>0</formula>
    </cfRule>
  </conditionalFormatting>
  <conditionalFormatting sqref="AI609">
    <cfRule type="cellIs" dxfId="19498" priority="221" stopIfTrue="1" operator="greaterThan">
      <formula>0</formula>
    </cfRule>
    <cfRule type="cellIs" dxfId="19497" priority="222" stopIfTrue="1" operator="lessThan">
      <formula>0</formula>
    </cfRule>
  </conditionalFormatting>
  <conditionalFormatting sqref="AF609">
    <cfRule type="cellIs" dxfId="19496" priority="219" stopIfTrue="1" operator="greaterThan">
      <formula>0</formula>
    </cfRule>
    <cfRule type="cellIs" dxfId="19495" priority="220" stopIfTrue="1" operator="lessThan">
      <formula>0</formula>
    </cfRule>
  </conditionalFormatting>
  <conditionalFormatting sqref="AL609">
    <cfRule type="cellIs" dxfId="19494" priority="217" stopIfTrue="1" operator="greaterThan">
      <formula>0</formula>
    </cfRule>
    <cfRule type="cellIs" dxfId="19493" priority="218" stopIfTrue="1" operator="lessThan">
      <formula>0</formula>
    </cfRule>
  </conditionalFormatting>
  <conditionalFormatting sqref="AO609">
    <cfRule type="cellIs" dxfId="19492" priority="215" stopIfTrue="1" operator="greaterThan">
      <formula>0</formula>
    </cfRule>
    <cfRule type="cellIs" dxfId="19491" priority="216" stopIfTrue="1" operator="lessThan">
      <formula>0</formula>
    </cfRule>
  </conditionalFormatting>
  <conditionalFormatting sqref="AU609">
    <cfRule type="cellIs" dxfId="19490" priority="213" stopIfTrue="1" operator="greaterThan">
      <formula>0</formula>
    </cfRule>
    <cfRule type="cellIs" dxfId="19489" priority="214" stopIfTrue="1" operator="lessThan">
      <formula>0</formula>
    </cfRule>
  </conditionalFormatting>
  <conditionalFormatting sqref="V615">
    <cfRule type="cellIs" dxfId="19488" priority="211" stopIfTrue="1" operator="lessThan">
      <formula>0</formula>
    </cfRule>
    <cfRule type="cellIs" dxfId="19487" priority="212" stopIfTrue="1" operator="greaterThan">
      <formula>0</formula>
    </cfRule>
  </conditionalFormatting>
  <conditionalFormatting sqref="X615">
    <cfRule type="cellIs" dxfId="19486" priority="209" stopIfTrue="1" operator="lessThan">
      <formula>0</formula>
    </cfRule>
    <cfRule type="cellIs" dxfId="19485" priority="210" stopIfTrue="1" operator="greaterThan">
      <formula>0</formula>
    </cfRule>
  </conditionalFormatting>
  <conditionalFormatting sqref="V611">
    <cfRule type="cellIs" dxfId="19484" priority="207" stopIfTrue="1" operator="lessThan">
      <formula>0</formula>
    </cfRule>
    <cfRule type="cellIs" dxfId="19483" priority="208" stopIfTrue="1" operator="greaterThan">
      <formula>0</formula>
    </cfRule>
  </conditionalFormatting>
  <conditionalFormatting sqref="X611">
    <cfRule type="cellIs" dxfId="19482" priority="205" stopIfTrue="1" operator="lessThan">
      <formula>0</formula>
    </cfRule>
    <cfRule type="cellIs" dxfId="19481" priority="206" stopIfTrue="1" operator="greaterThan">
      <formula>0</formula>
    </cfRule>
  </conditionalFormatting>
  <conditionalFormatting sqref="V616">
    <cfRule type="cellIs" dxfId="19480" priority="203" stopIfTrue="1" operator="lessThan">
      <formula>0</formula>
    </cfRule>
    <cfRule type="cellIs" dxfId="19479" priority="204" stopIfTrue="1" operator="greaterThan">
      <formula>0</formula>
    </cfRule>
  </conditionalFormatting>
  <conditionalFormatting sqref="X616">
    <cfRule type="cellIs" dxfId="19478" priority="201" stopIfTrue="1" operator="lessThan">
      <formula>0</formula>
    </cfRule>
    <cfRule type="cellIs" dxfId="19477" priority="202" stopIfTrue="1" operator="greaterThan">
      <formula>0</formula>
    </cfRule>
  </conditionalFormatting>
  <conditionalFormatting sqref="V612">
    <cfRule type="cellIs" dxfId="19476" priority="199" stopIfTrue="1" operator="lessThan">
      <formula>0</formula>
    </cfRule>
    <cfRule type="cellIs" dxfId="19475" priority="200" stopIfTrue="1" operator="greaterThan">
      <formula>0</formula>
    </cfRule>
  </conditionalFormatting>
  <conditionalFormatting sqref="X612">
    <cfRule type="cellIs" dxfId="19474" priority="197" stopIfTrue="1" operator="lessThan">
      <formula>0</formula>
    </cfRule>
    <cfRule type="cellIs" dxfId="19473" priority="198" stopIfTrue="1" operator="greaterThan">
      <formula>0</formula>
    </cfRule>
  </conditionalFormatting>
  <conditionalFormatting sqref="V617">
    <cfRule type="cellIs" dxfId="19472" priority="195" stopIfTrue="1" operator="lessThan">
      <formula>0</formula>
    </cfRule>
    <cfRule type="cellIs" dxfId="19471" priority="196" stopIfTrue="1" operator="greaterThan">
      <formula>0</formula>
    </cfRule>
  </conditionalFormatting>
  <conditionalFormatting sqref="X617">
    <cfRule type="cellIs" dxfId="19470" priority="193" stopIfTrue="1" operator="lessThan">
      <formula>0</formula>
    </cfRule>
    <cfRule type="cellIs" dxfId="19469" priority="194" stopIfTrue="1" operator="greaterThan">
      <formula>0</formula>
    </cfRule>
  </conditionalFormatting>
  <conditionalFormatting sqref="W618:W620 W623:W624">
    <cfRule type="cellIs" dxfId="19468" priority="191" stopIfTrue="1" operator="greaterThan">
      <formula>0</formula>
    </cfRule>
    <cfRule type="cellIs" dxfId="19467" priority="192" stopIfTrue="1" operator="lessThan">
      <formula>0</formula>
    </cfRule>
  </conditionalFormatting>
  <conditionalFormatting sqref="V618">
    <cfRule type="cellIs" dxfId="19466" priority="189" stopIfTrue="1" operator="lessThan">
      <formula>0</formula>
    </cfRule>
    <cfRule type="cellIs" dxfId="19465" priority="190" stopIfTrue="1" operator="greaterThan">
      <formula>0</formula>
    </cfRule>
  </conditionalFormatting>
  <conditionalFormatting sqref="X618:X619">
    <cfRule type="cellIs" dxfId="19464" priority="187" stopIfTrue="1" operator="lessThan">
      <formula>0</formula>
    </cfRule>
    <cfRule type="cellIs" dxfId="19463" priority="188" stopIfTrue="1" operator="greaterThan">
      <formula>0</formula>
    </cfRule>
  </conditionalFormatting>
  <conditionalFormatting sqref="V614">
    <cfRule type="cellIs" dxfId="19462" priority="185" stopIfTrue="1" operator="lessThan">
      <formula>0</formula>
    </cfRule>
    <cfRule type="cellIs" dxfId="19461" priority="186" stopIfTrue="1" operator="greaterThan">
      <formula>0</formula>
    </cfRule>
  </conditionalFormatting>
  <conditionalFormatting sqref="AI614">
    <cfRule type="cellIs" dxfId="19460" priority="183" stopIfTrue="1" operator="greaterThan">
      <formula>0</formula>
    </cfRule>
    <cfRule type="cellIs" dxfId="19459" priority="184" stopIfTrue="1" operator="lessThan">
      <formula>0</formula>
    </cfRule>
  </conditionalFormatting>
  <conditionalFormatting sqref="AF614">
    <cfRule type="cellIs" dxfId="19458" priority="181" stopIfTrue="1" operator="greaterThan">
      <formula>0</formula>
    </cfRule>
    <cfRule type="cellIs" dxfId="19457" priority="182" stopIfTrue="1" operator="lessThan">
      <formula>0</formula>
    </cfRule>
  </conditionalFormatting>
  <conditionalFormatting sqref="AL614">
    <cfRule type="cellIs" dxfId="19456" priority="179" stopIfTrue="1" operator="greaterThan">
      <formula>0</formula>
    </cfRule>
    <cfRule type="cellIs" dxfId="19455" priority="180" stopIfTrue="1" operator="lessThan">
      <formula>0</formula>
    </cfRule>
  </conditionalFormatting>
  <conditionalFormatting sqref="AO614">
    <cfRule type="cellIs" dxfId="19454" priority="177" stopIfTrue="1" operator="greaterThan">
      <formula>0</formula>
    </cfRule>
    <cfRule type="cellIs" dxfId="19453" priority="178" stopIfTrue="1" operator="lessThan">
      <formula>0</formula>
    </cfRule>
  </conditionalFormatting>
  <conditionalFormatting sqref="AU614">
    <cfRule type="cellIs" dxfId="19452" priority="175" stopIfTrue="1" operator="greaterThan">
      <formula>0</formula>
    </cfRule>
    <cfRule type="cellIs" dxfId="19451" priority="176" stopIfTrue="1" operator="lessThan">
      <formula>0</formula>
    </cfRule>
  </conditionalFormatting>
  <conditionalFormatting sqref="AI611">
    <cfRule type="cellIs" dxfId="19450" priority="173" stopIfTrue="1" operator="greaterThan">
      <formula>0</formula>
    </cfRule>
    <cfRule type="cellIs" dxfId="19449" priority="174" stopIfTrue="1" operator="lessThan">
      <formula>0</formula>
    </cfRule>
  </conditionalFormatting>
  <conditionalFormatting sqref="AF611">
    <cfRule type="cellIs" dxfId="19448" priority="169" stopIfTrue="1" operator="greaterThan">
      <formula>0</formula>
    </cfRule>
    <cfRule type="cellIs" dxfId="19447" priority="170" stopIfTrue="1" operator="lessThan">
      <formula>0</formula>
    </cfRule>
  </conditionalFormatting>
  <conditionalFormatting sqref="AF611">
    <cfRule type="cellIs" dxfId="19446" priority="167" stopIfTrue="1" operator="greaterThan">
      <formula>0</formula>
    </cfRule>
    <cfRule type="cellIs" dxfId="19445" priority="168" stopIfTrue="1" operator="lessThan">
      <formula>0</formula>
    </cfRule>
  </conditionalFormatting>
  <conditionalFormatting sqref="AF611">
    <cfRule type="cellIs" dxfId="19444" priority="165" stopIfTrue="1" operator="greaterThan">
      <formula>0</formula>
    </cfRule>
    <cfRule type="cellIs" dxfId="19443" priority="166" stopIfTrue="1" operator="lessThan">
      <formula>0</formula>
    </cfRule>
  </conditionalFormatting>
  <conditionalFormatting sqref="AF611">
    <cfRule type="cellIs" dxfId="19442" priority="163" stopIfTrue="1" operator="greaterThan">
      <formula>0</formula>
    </cfRule>
    <cfRule type="cellIs" dxfId="19441" priority="164" stopIfTrue="1" operator="lessThan">
      <formula>0</formula>
    </cfRule>
  </conditionalFormatting>
  <conditionalFormatting sqref="AF611">
    <cfRule type="cellIs" dxfId="19440" priority="161" stopIfTrue="1" operator="greaterThan">
      <formula>0</formula>
    </cfRule>
    <cfRule type="cellIs" dxfId="19439" priority="162" stopIfTrue="1" operator="lessThan">
      <formula>0</formula>
    </cfRule>
  </conditionalFormatting>
  <conditionalFormatting sqref="AO611">
    <cfRule type="cellIs" dxfId="19438" priority="159" stopIfTrue="1" operator="greaterThan">
      <formula>0</formula>
    </cfRule>
    <cfRule type="cellIs" dxfId="19437" priority="160" stopIfTrue="1" operator="lessThan">
      <formula>0</formula>
    </cfRule>
  </conditionalFormatting>
  <conditionalFormatting sqref="AO611">
    <cfRule type="cellIs" dxfId="19436" priority="157" stopIfTrue="1" operator="greaterThan">
      <formula>0</formula>
    </cfRule>
    <cfRule type="cellIs" dxfId="19435" priority="158" stopIfTrue="1" operator="lessThan">
      <formula>0</formula>
    </cfRule>
  </conditionalFormatting>
  <conditionalFormatting sqref="AO611">
    <cfRule type="cellIs" dxfId="19434" priority="155" stopIfTrue="1" operator="greaterThan">
      <formula>0</formula>
    </cfRule>
    <cfRule type="cellIs" dxfId="19433" priority="156" stopIfTrue="1" operator="lessThan">
      <formula>0</formula>
    </cfRule>
  </conditionalFormatting>
  <conditionalFormatting sqref="AO611">
    <cfRule type="cellIs" dxfId="19432" priority="153" stopIfTrue="1" operator="greaterThan">
      <formula>0</formula>
    </cfRule>
    <cfRule type="cellIs" dxfId="19431" priority="154" stopIfTrue="1" operator="lessThan">
      <formula>0</formula>
    </cfRule>
  </conditionalFormatting>
  <conditionalFormatting sqref="AO611">
    <cfRule type="cellIs" dxfId="19430" priority="151" stopIfTrue="1" operator="greaterThan">
      <formula>0</formula>
    </cfRule>
    <cfRule type="cellIs" dxfId="19429" priority="152" stopIfTrue="1" operator="lessThan">
      <formula>0</formula>
    </cfRule>
  </conditionalFormatting>
  <conditionalFormatting sqref="AI617">
    <cfRule type="cellIs" dxfId="19428" priority="143" stopIfTrue="1" operator="greaterThan">
      <formula>0</formula>
    </cfRule>
    <cfRule type="cellIs" dxfId="19427" priority="144" stopIfTrue="1" operator="lessThan">
      <formula>0</formula>
    </cfRule>
  </conditionalFormatting>
  <conditionalFormatting sqref="AI617">
    <cfRule type="cellIs" dxfId="19426" priority="141" stopIfTrue="1" operator="greaterThan">
      <formula>0</formula>
    </cfRule>
    <cfRule type="cellIs" dxfId="19425" priority="142" stopIfTrue="1" operator="lessThan">
      <formula>0</formula>
    </cfRule>
  </conditionalFormatting>
  <conditionalFormatting sqref="AI617">
    <cfRule type="cellIs" dxfId="19424" priority="139" stopIfTrue="1" operator="greaterThan">
      <formula>0</formula>
    </cfRule>
    <cfRule type="cellIs" dxfId="19423" priority="140" stopIfTrue="1" operator="lessThan">
      <formula>0</formula>
    </cfRule>
  </conditionalFormatting>
  <conditionalFormatting sqref="AI617">
    <cfRule type="cellIs" dxfId="19422" priority="137" stopIfTrue="1" operator="greaterThan">
      <formula>0</formula>
    </cfRule>
    <cfRule type="cellIs" dxfId="19421" priority="138" stopIfTrue="1" operator="lessThan">
      <formula>0</formula>
    </cfRule>
  </conditionalFormatting>
  <conditionalFormatting sqref="AI617">
    <cfRule type="cellIs" dxfId="19420" priority="135" stopIfTrue="1" operator="greaterThan">
      <formula>0</formula>
    </cfRule>
    <cfRule type="cellIs" dxfId="19419" priority="136" stopIfTrue="1" operator="lessThan">
      <formula>0</formula>
    </cfRule>
  </conditionalFormatting>
  <conditionalFormatting sqref="AF617">
    <cfRule type="cellIs" dxfId="19418" priority="133" stopIfTrue="1" operator="greaterThan">
      <formula>0</formula>
    </cfRule>
    <cfRule type="cellIs" dxfId="19417" priority="134" stopIfTrue="1" operator="lessThan">
      <formula>0</formula>
    </cfRule>
  </conditionalFormatting>
  <conditionalFormatting sqref="AF617">
    <cfRule type="cellIs" dxfId="19416" priority="131" stopIfTrue="1" operator="greaterThan">
      <formula>0</formula>
    </cfRule>
    <cfRule type="cellIs" dxfId="19415" priority="132" stopIfTrue="1" operator="lessThan">
      <formula>0</formula>
    </cfRule>
  </conditionalFormatting>
  <conditionalFormatting sqref="AF617">
    <cfRule type="cellIs" dxfId="19414" priority="129" stopIfTrue="1" operator="greaterThan">
      <formula>0</formula>
    </cfRule>
    <cfRule type="cellIs" dxfId="19413" priority="130" stopIfTrue="1" operator="lessThan">
      <formula>0</formula>
    </cfRule>
  </conditionalFormatting>
  <conditionalFormatting sqref="AF617">
    <cfRule type="cellIs" dxfId="19412" priority="127" stopIfTrue="1" operator="greaterThan">
      <formula>0</formula>
    </cfRule>
    <cfRule type="cellIs" dxfId="19411" priority="128" stopIfTrue="1" operator="lessThan">
      <formula>0</formula>
    </cfRule>
  </conditionalFormatting>
  <conditionalFormatting sqref="AF617">
    <cfRule type="cellIs" dxfId="19410" priority="125" stopIfTrue="1" operator="greaterThan">
      <formula>0</formula>
    </cfRule>
    <cfRule type="cellIs" dxfId="19409" priority="126" stopIfTrue="1" operator="lessThan">
      <formula>0</formula>
    </cfRule>
  </conditionalFormatting>
  <conditionalFormatting sqref="AL617">
    <cfRule type="cellIs" dxfId="19408" priority="123" stopIfTrue="1" operator="greaterThan">
      <formula>0</formula>
    </cfRule>
    <cfRule type="cellIs" dxfId="19407" priority="124" stopIfTrue="1" operator="lessThan">
      <formula>0</formula>
    </cfRule>
  </conditionalFormatting>
  <conditionalFormatting sqref="AO617">
    <cfRule type="cellIs" dxfId="19406" priority="121" stopIfTrue="1" operator="greaterThan">
      <formula>0</formula>
    </cfRule>
    <cfRule type="cellIs" dxfId="19405" priority="122" stopIfTrue="1" operator="lessThan">
      <formula>0</formula>
    </cfRule>
  </conditionalFormatting>
  <conditionalFormatting sqref="AO617">
    <cfRule type="cellIs" dxfId="19404" priority="119" stopIfTrue="1" operator="greaterThan">
      <formula>0</formula>
    </cfRule>
    <cfRule type="cellIs" dxfId="19403" priority="120" stopIfTrue="1" operator="lessThan">
      <formula>0</formula>
    </cfRule>
  </conditionalFormatting>
  <conditionalFormatting sqref="AO617">
    <cfRule type="cellIs" dxfId="19402" priority="117" stopIfTrue="1" operator="greaterThan">
      <formula>0</formula>
    </cfRule>
    <cfRule type="cellIs" dxfId="19401" priority="118" stopIfTrue="1" operator="lessThan">
      <formula>0</formula>
    </cfRule>
  </conditionalFormatting>
  <conditionalFormatting sqref="AO617">
    <cfRule type="cellIs" dxfId="19400" priority="115" stopIfTrue="1" operator="greaterThan">
      <formula>0</formula>
    </cfRule>
    <cfRule type="cellIs" dxfId="19399" priority="116" stopIfTrue="1" operator="lessThan">
      <formula>0</formula>
    </cfRule>
  </conditionalFormatting>
  <conditionalFormatting sqref="AO617">
    <cfRule type="cellIs" dxfId="19398" priority="113" stopIfTrue="1" operator="greaterThan">
      <formula>0</formula>
    </cfRule>
    <cfRule type="cellIs" dxfId="19397" priority="114" stopIfTrue="1" operator="lessThan">
      <formula>0</formula>
    </cfRule>
  </conditionalFormatting>
  <conditionalFormatting sqref="AU591">
    <cfRule type="cellIs" dxfId="19396" priority="109" stopIfTrue="1" operator="greaterThan">
      <formula>0</formula>
    </cfRule>
    <cfRule type="cellIs" dxfId="19395" priority="110" stopIfTrue="1" operator="lessThan">
      <formula>0</formula>
    </cfRule>
  </conditionalFormatting>
  <conditionalFormatting sqref="AU617">
    <cfRule type="cellIs" dxfId="19394" priority="107" stopIfTrue="1" operator="greaterThan">
      <formula>0</formula>
    </cfRule>
    <cfRule type="cellIs" dxfId="19393" priority="108" stopIfTrue="1" operator="lessThan">
      <formula>0</formula>
    </cfRule>
  </conditionalFormatting>
  <conditionalFormatting sqref="V623">
    <cfRule type="cellIs" dxfId="19392" priority="105" stopIfTrue="1" operator="lessThan">
      <formula>0</formula>
    </cfRule>
    <cfRule type="cellIs" dxfId="19391" priority="106" stopIfTrue="1" operator="greaterThan">
      <formula>0</formula>
    </cfRule>
  </conditionalFormatting>
  <conditionalFormatting sqref="X623">
    <cfRule type="cellIs" dxfId="19390" priority="103" stopIfTrue="1" operator="lessThan">
      <formula>0</formula>
    </cfRule>
    <cfRule type="cellIs" dxfId="19389" priority="104" stopIfTrue="1" operator="greaterThan">
      <formula>0</formula>
    </cfRule>
  </conditionalFormatting>
  <conditionalFormatting sqref="V604">
    <cfRule type="cellIs" dxfId="19388" priority="101" stopIfTrue="1" operator="lessThan">
      <formula>0</formula>
    </cfRule>
    <cfRule type="cellIs" dxfId="19387" priority="102" stopIfTrue="1" operator="greaterThan">
      <formula>0</formula>
    </cfRule>
  </conditionalFormatting>
  <conditionalFormatting sqref="AI604">
    <cfRule type="cellIs" dxfId="19386" priority="99" stopIfTrue="1" operator="greaterThan">
      <formula>0</formula>
    </cfRule>
    <cfRule type="cellIs" dxfId="19385" priority="100" stopIfTrue="1" operator="lessThan">
      <formula>0</formula>
    </cfRule>
  </conditionalFormatting>
  <conditionalFormatting sqref="V622">
    <cfRule type="cellIs" dxfId="19384" priority="97" stopIfTrue="1" operator="lessThan">
      <formula>0</formula>
    </cfRule>
    <cfRule type="cellIs" dxfId="19383" priority="98" stopIfTrue="1" operator="greaterThan">
      <formula>0</formula>
    </cfRule>
  </conditionalFormatting>
  <conditionalFormatting sqref="W622">
    <cfRule type="cellIs" dxfId="19382" priority="95" stopIfTrue="1" operator="greaterThan">
      <formula>0</formula>
    </cfRule>
    <cfRule type="cellIs" dxfId="19381" priority="96" stopIfTrue="1" operator="lessThan">
      <formula>0</formula>
    </cfRule>
  </conditionalFormatting>
  <conditionalFormatting sqref="X622">
    <cfRule type="cellIs" dxfId="19380" priority="93" stopIfTrue="1" operator="lessThan">
      <formula>0</formula>
    </cfRule>
    <cfRule type="cellIs" dxfId="19379" priority="94" stopIfTrue="1" operator="greaterThan">
      <formula>0</formula>
    </cfRule>
  </conditionalFormatting>
  <conditionalFormatting sqref="AI622">
    <cfRule type="cellIs" dxfId="19378" priority="91" stopIfTrue="1" operator="greaterThan">
      <formula>0</formula>
    </cfRule>
    <cfRule type="cellIs" dxfId="19377" priority="92" stopIfTrue="1" operator="lessThan">
      <formula>0</formula>
    </cfRule>
  </conditionalFormatting>
  <conditionalFormatting sqref="AF622">
    <cfRule type="cellIs" dxfId="19376" priority="89" stopIfTrue="1" operator="greaterThan">
      <formula>0</formula>
    </cfRule>
    <cfRule type="cellIs" dxfId="19375" priority="90" stopIfTrue="1" operator="lessThan">
      <formula>0</formula>
    </cfRule>
  </conditionalFormatting>
  <conditionalFormatting sqref="AL622">
    <cfRule type="cellIs" dxfId="19374" priority="87" stopIfTrue="1" operator="greaterThan">
      <formula>0</formula>
    </cfRule>
    <cfRule type="cellIs" dxfId="19373" priority="88" stopIfTrue="1" operator="lessThan">
      <formula>0</formula>
    </cfRule>
  </conditionalFormatting>
  <conditionalFormatting sqref="AU622">
    <cfRule type="cellIs" dxfId="19372" priority="83" stopIfTrue="1" operator="greaterThan">
      <formula>0</formula>
    </cfRule>
    <cfRule type="cellIs" dxfId="19371" priority="84" stopIfTrue="1" operator="lessThan">
      <formula>0</formula>
    </cfRule>
  </conditionalFormatting>
  <conditionalFormatting sqref="AO622">
    <cfRule type="cellIs" dxfId="19370" priority="81" stopIfTrue="1" operator="greaterThan">
      <formula>0</formula>
    </cfRule>
    <cfRule type="cellIs" dxfId="19369" priority="82" stopIfTrue="1" operator="lessThan">
      <formula>0</formula>
    </cfRule>
  </conditionalFormatting>
  <conditionalFormatting sqref="AO622">
    <cfRule type="cellIs" dxfId="19368" priority="79" stopIfTrue="1" operator="greaterThan">
      <formula>0</formula>
    </cfRule>
    <cfRule type="cellIs" dxfId="19367" priority="80" stopIfTrue="1" operator="lessThan">
      <formula>0</formula>
    </cfRule>
  </conditionalFormatting>
  <conditionalFormatting sqref="AO622">
    <cfRule type="cellIs" dxfId="19366" priority="77" stopIfTrue="1" operator="greaterThan">
      <formula>0</formula>
    </cfRule>
    <cfRule type="cellIs" dxfId="19365" priority="78" stopIfTrue="1" operator="lessThan">
      <formula>0</formula>
    </cfRule>
  </conditionalFormatting>
  <conditionalFormatting sqref="AO622">
    <cfRule type="cellIs" dxfId="19364" priority="75" stopIfTrue="1" operator="greaterThan">
      <formula>0</formula>
    </cfRule>
    <cfRule type="cellIs" dxfId="19363" priority="76" stopIfTrue="1" operator="lessThan">
      <formula>0</formula>
    </cfRule>
  </conditionalFormatting>
  <conditionalFormatting sqref="AO622">
    <cfRule type="cellIs" dxfId="19362" priority="73" stopIfTrue="1" operator="greaterThan">
      <formula>0</formula>
    </cfRule>
    <cfRule type="cellIs" dxfId="19361" priority="74" stopIfTrue="1" operator="lessThan">
      <formula>0</formula>
    </cfRule>
  </conditionalFormatting>
  <conditionalFormatting sqref="W621:X621">
    <cfRule type="cellIs" dxfId="19360" priority="71" stopIfTrue="1" operator="greaterThan">
      <formula>0</formula>
    </cfRule>
    <cfRule type="cellIs" dxfId="19359" priority="72" stopIfTrue="1" operator="lessThan">
      <formula>0</formula>
    </cfRule>
  </conditionalFormatting>
  <conditionalFormatting sqref="V621">
    <cfRule type="cellIs" dxfId="19358" priority="69" stopIfTrue="1" operator="lessThan">
      <formula>0</formula>
    </cfRule>
    <cfRule type="cellIs" dxfId="19357" priority="70" stopIfTrue="1" operator="greaterThan">
      <formula>0</formula>
    </cfRule>
  </conditionalFormatting>
  <conditionalFormatting sqref="V624">
    <cfRule type="cellIs" dxfId="19356" priority="67" stopIfTrue="1" operator="lessThan">
      <formula>0</formula>
    </cfRule>
    <cfRule type="cellIs" dxfId="19355" priority="68" stopIfTrue="1" operator="greaterThan">
      <formula>0</formula>
    </cfRule>
  </conditionalFormatting>
  <conditionalFormatting sqref="X624">
    <cfRule type="cellIs" dxfId="19354" priority="65" stopIfTrue="1" operator="lessThan">
      <formula>0</formula>
    </cfRule>
    <cfRule type="cellIs" dxfId="19353" priority="66" stopIfTrue="1" operator="greaterThan">
      <formula>0</formula>
    </cfRule>
  </conditionalFormatting>
  <conditionalFormatting sqref="V613">
    <cfRule type="cellIs" dxfId="19352" priority="63" stopIfTrue="1" operator="lessThan">
      <formula>0</formula>
    </cfRule>
    <cfRule type="cellIs" dxfId="19351" priority="64" stopIfTrue="1" operator="greaterThan">
      <formula>0</formula>
    </cfRule>
  </conditionalFormatting>
  <conditionalFormatting sqref="W613:X613 M613 Q613 I613 K613 O613 S613 U613">
    <cfRule type="cellIs" dxfId="19350" priority="61" stopIfTrue="1" operator="greaterThan">
      <formula>0</formula>
    </cfRule>
    <cfRule type="cellIs" dxfId="19349" priority="62" stopIfTrue="1" operator="lessThan">
      <formula>0</formula>
    </cfRule>
  </conditionalFormatting>
  <conditionalFormatting sqref="AO613">
    <cfRule type="cellIs" dxfId="19348" priority="59" stopIfTrue="1" operator="greaterThan">
      <formula>0</formula>
    </cfRule>
    <cfRule type="cellIs" dxfId="19347" priority="60" stopIfTrue="1" operator="lessThan">
      <formula>0</formula>
    </cfRule>
  </conditionalFormatting>
  <conditionalFormatting sqref="AU613">
    <cfRule type="cellIs" dxfId="19346" priority="57" stopIfTrue="1" operator="greaterThan">
      <formula>0</formula>
    </cfRule>
    <cfRule type="cellIs" dxfId="19345" priority="58" stopIfTrue="1" operator="lessThan">
      <formula>0</formula>
    </cfRule>
  </conditionalFormatting>
  <conditionalFormatting sqref="AI613">
    <cfRule type="cellIs" dxfId="19344" priority="55" stopIfTrue="1" operator="greaterThan">
      <formula>0</formula>
    </cfRule>
    <cfRule type="cellIs" dxfId="19343" priority="56" stopIfTrue="1" operator="lessThan">
      <formula>0</formula>
    </cfRule>
  </conditionalFormatting>
  <conditionalFormatting sqref="AL613">
    <cfRule type="cellIs" dxfId="19342" priority="53" stopIfTrue="1" operator="greaterThan">
      <formula>0</formula>
    </cfRule>
    <cfRule type="cellIs" dxfId="19341" priority="54" stopIfTrue="1" operator="lessThan">
      <formula>0</formula>
    </cfRule>
  </conditionalFormatting>
  <conditionalFormatting sqref="AF613">
    <cfRule type="cellIs" dxfId="19340" priority="51" stopIfTrue="1" operator="greaterThan">
      <formula>0</formula>
    </cfRule>
    <cfRule type="cellIs" dxfId="19339" priority="52" stopIfTrue="1" operator="lessThan">
      <formula>0</formula>
    </cfRule>
  </conditionalFormatting>
  <conditionalFormatting sqref="AI613">
    <cfRule type="cellIs" dxfId="19338" priority="49" stopIfTrue="1" operator="greaterThan">
      <formula>0</formula>
    </cfRule>
    <cfRule type="cellIs" dxfId="19337" priority="50" stopIfTrue="1" operator="lessThan">
      <formula>0</formula>
    </cfRule>
  </conditionalFormatting>
  <conditionalFormatting sqref="V619">
    <cfRule type="cellIs" dxfId="19336" priority="47" stopIfTrue="1" operator="lessThan">
      <formula>0</formula>
    </cfRule>
    <cfRule type="cellIs" dxfId="19335" priority="48" stopIfTrue="1" operator="greaterThan">
      <formula>0</formula>
    </cfRule>
  </conditionalFormatting>
  <conditionalFormatting sqref="V620">
    <cfRule type="cellIs" dxfId="19334" priority="45" stopIfTrue="1" operator="lessThan">
      <formula>0</formula>
    </cfRule>
    <cfRule type="cellIs" dxfId="19333" priority="46" stopIfTrue="1" operator="greaterThan">
      <formula>0</formula>
    </cfRule>
  </conditionalFormatting>
  <conditionalFormatting sqref="X620">
    <cfRule type="cellIs" dxfId="19332" priority="43" stopIfTrue="1" operator="lessThan">
      <formula>0</formula>
    </cfRule>
    <cfRule type="cellIs" dxfId="19331" priority="44" stopIfTrue="1" operator="greaterThan">
      <formula>0</formula>
    </cfRule>
  </conditionalFormatting>
  <conditionalFormatting sqref="W626:X626">
    <cfRule type="cellIs" dxfId="19330" priority="41" stopIfTrue="1" operator="greaterThan">
      <formula>0</formula>
    </cfRule>
    <cfRule type="cellIs" dxfId="19329" priority="42" stopIfTrue="1" operator="lessThan">
      <formula>0</formula>
    </cfRule>
  </conditionalFormatting>
  <conditionalFormatting sqref="V626">
    <cfRule type="cellIs" dxfId="19328" priority="39" stopIfTrue="1" operator="lessThan">
      <formula>0</formula>
    </cfRule>
    <cfRule type="cellIs" dxfId="19327" priority="40" stopIfTrue="1" operator="greaterThan">
      <formula>0</formula>
    </cfRule>
  </conditionalFormatting>
  <conditionalFormatting sqref="W627">
    <cfRule type="cellIs" dxfId="19326" priority="37" stopIfTrue="1" operator="greaterThan">
      <formula>0</formula>
    </cfRule>
    <cfRule type="cellIs" dxfId="19325" priority="38" stopIfTrue="1" operator="lessThan">
      <formula>0</formula>
    </cfRule>
  </conditionalFormatting>
  <conditionalFormatting sqref="V627">
    <cfRule type="cellIs" dxfId="19324" priority="35" stopIfTrue="1" operator="lessThan">
      <formula>0</formula>
    </cfRule>
    <cfRule type="cellIs" dxfId="19323" priority="36" stopIfTrue="1" operator="greaterThan">
      <formula>0</formula>
    </cfRule>
  </conditionalFormatting>
  <conditionalFormatting sqref="X627">
    <cfRule type="cellIs" dxfId="19322" priority="33" stopIfTrue="1" operator="lessThan">
      <formula>0</formula>
    </cfRule>
    <cfRule type="cellIs" dxfId="19321" priority="34" stopIfTrue="1" operator="greaterThan">
      <formula>0</formula>
    </cfRule>
  </conditionalFormatting>
  <conditionalFormatting sqref="V625">
    <cfRule type="cellIs" dxfId="19320" priority="31" stopIfTrue="1" operator="lessThan">
      <formula>0</formula>
    </cfRule>
    <cfRule type="cellIs" dxfId="19319" priority="32" stopIfTrue="1" operator="greaterThan">
      <formula>0</formula>
    </cfRule>
  </conditionalFormatting>
  <conditionalFormatting sqref="W625">
    <cfRule type="cellIs" dxfId="19318" priority="29" stopIfTrue="1" operator="greaterThan">
      <formula>0</formula>
    </cfRule>
    <cfRule type="cellIs" dxfId="19317" priority="30" stopIfTrue="1" operator="lessThan">
      <formula>0</formula>
    </cfRule>
  </conditionalFormatting>
  <conditionalFormatting sqref="X625">
    <cfRule type="cellIs" dxfId="19316" priority="27" stopIfTrue="1" operator="lessThan">
      <formula>0</formula>
    </cfRule>
    <cfRule type="cellIs" dxfId="19315" priority="28" stopIfTrue="1" operator="greaterThan">
      <formula>0</formula>
    </cfRule>
  </conditionalFormatting>
  <conditionalFormatting sqref="AI625">
    <cfRule type="cellIs" dxfId="19314" priority="25" stopIfTrue="1" operator="greaterThan">
      <formula>0</formula>
    </cfRule>
    <cfRule type="cellIs" dxfId="19313" priority="26" stopIfTrue="1" operator="lessThan">
      <formula>0</formula>
    </cfRule>
  </conditionalFormatting>
  <conditionalFormatting sqref="AF625">
    <cfRule type="cellIs" dxfId="19312" priority="23" stopIfTrue="1" operator="greaterThan">
      <formula>0</formula>
    </cfRule>
    <cfRule type="cellIs" dxfId="19311" priority="24" stopIfTrue="1" operator="lessThan">
      <formula>0</formula>
    </cfRule>
  </conditionalFormatting>
  <conditionalFormatting sqref="AL625">
    <cfRule type="cellIs" dxfId="19310" priority="21" stopIfTrue="1" operator="greaterThan">
      <formula>0</formula>
    </cfRule>
    <cfRule type="cellIs" dxfId="19309" priority="22" stopIfTrue="1" operator="lessThan">
      <formula>0</formula>
    </cfRule>
  </conditionalFormatting>
  <conditionalFormatting sqref="AO625">
    <cfRule type="cellIs" dxfId="19308" priority="19" stopIfTrue="1" operator="greaterThan">
      <formula>0</formula>
    </cfRule>
    <cfRule type="cellIs" dxfId="19307" priority="20" stopIfTrue="1" operator="lessThan">
      <formula>0</formula>
    </cfRule>
  </conditionalFormatting>
  <conditionalFormatting sqref="AU625">
    <cfRule type="cellIs" dxfId="19306" priority="15" stopIfTrue="1" operator="greaterThan">
      <formula>0</formula>
    </cfRule>
    <cfRule type="cellIs" dxfId="19305" priority="16" stopIfTrue="1" operator="lessThan">
      <formula>0</formula>
    </cfRule>
  </conditionalFormatting>
  <conditionalFormatting sqref="AU625">
    <cfRule type="cellIs" dxfId="19304" priority="13" stopIfTrue="1" operator="greaterThan">
      <formula>0</formula>
    </cfRule>
    <cfRule type="cellIs" dxfId="19303" priority="14" stopIfTrue="1" operator="lessThan">
      <formula>0</formula>
    </cfRule>
  </conditionalFormatting>
  <conditionalFormatting sqref="AU625">
    <cfRule type="cellIs" dxfId="19302" priority="11" stopIfTrue="1" operator="greaterThan">
      <formula>0</formula>
    </cfRule>
    <cfRule type="cellIs" dxfId="19301" priority="12" stopIfTrue="1" operator="lessThan">
      <formula>0</formula>
    </cfRule>
  </conditionalFormatting>
  <conditionalFormatting sqref="AU625">
    <cfRule type="cellIs" dxfId="19300" priority="9" stopIfTrue="1" operator="greaterThan">
      <formula>0</formula>
    </cfRule>
    <cfRule type="cellIs" dxfId="19299" priority="10" stopIfTrue="1" operator="lessThan">
      <formula>0</formula>
    </cfRule>
  </conditionalFormatting>
  <conditionalFormatting sqref="AU625">
    <cfRule type="cellIs" dxfId="19298" priority="7" stopIfTrue="1" operator="greaterThan">
      <formula>0</formula>
    </cfRule>
    <cfRule type="cellIs" dxfId="19297" priority="8" stopIfTrue="1" operator="lessThan">
      <formula>0</formula>
    </cfRule>
  </conditionalFormatting>
  <conditionalFormatting sqref="W628">
    <cfRule type="cellIs" dxfId="19296" priority="5" stopIfTrue="1" operator="greaterThan">
      <formula>0</formula>
    </cfRule>
    <cfRule type="cellIs" dxfId="19295" priority="6" stopIfTrue="1" operator="lessThan">
      <formula>0</formula>
    </cfRule>
  </conditionalFormatting>
  <conditionalFormatting sqref="V628">
    <cfRule type="cellIs" dxfId="19294" priority="3" stopIfTrue="1" operator="lessThan">
      <formula>0</formula>
    </cfRule>
    <cfRule type="cellIs" dxfId="19293" priority="4" stopIfTrue="1" operator="greaterThan">
      <formula>0</formula>
    </cfRule>
  </conditionalFormatting>
  <conditionalFormatting sqref="X628">
    <cfRule type="cellIs" dxfId="19292" priority="1" stopIfTrue="1" operator="lessThan">
      <formula>0</formula>
    </cfRule>
    <cfRule type="cellIs" dxfId="19291" priority="2" stopIfTrue="1" operator="greaterThan">
      <formula>0</formula>
    </cfRule>
  </conditionalFormatting>
  <pageMargins left="0.7" right="0.7" top="0.75" bottom="0.75" header="0.3" footer="0.3"/>
  <pageSetup paperSize="9" orientation="portrait" r:id="rId1"/>
  <legacy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V572"/>
  <sheetViews>
    <sheetView zoomScale="70" workbookViewId="0">
      <pane ySplit="1" topLeftCell="A498" activePane="bottomLeft" state="frozen"/>
      <selection activeCell="A46" sqref="A1:A46"/>
      <selection pane="bottomLeft" activeCell="G539" sqref="G539"/>
    </sheetView>
  </sheetViews>
  <sheetFormatPr defaultColWidth="8.88671875" defaultRowHeight="13.2" x14ac:dyDescent="0.25"/>
  <cols>
    <col min="1" max="1" width="8.88671875" style="1" customWidth="1"/>
    <col min="2" max="2" width="8.44140625" style="3" customWidth="1"/>
    <col min="3" max="3" width="9.44140625" style="3" bestFit="1" customWidth="1"/>
    <col min="4" max="16384" width="8.88671875" style="3"/>
  </cols>
  <sheetData>
    <row r="1" spans="1:22" x14ac:dyDescent="0.25">
      <c r="B1" s="3" t="s">
        <v>1308</v>
      </c>
      <c r="C1" s="3" t="s">
        <v>1309</v>
      </c>
      <c r="E1" s="3" t="s">
        <v>1310</v>
      </c>
      <c r="G1" s="3" t="s">
        <v>261</v>
      </c>
      <c r="I1" s="3" t="s">
        <v>232</v>
      </c>
      <c r="J1" s="8"/>
      <c r="K1" s="3" t="s">
        <v>652</v>
      </c>
      <c r="L1" s="3" t="s">
        <v>1311</v>
      </c>
      <c r="N1" s="3" t="s">
        <v>1075</v>
      </c>
      <c r="P1" s="3" t="s">
        <v>653</v>
      </c>
      <c r="S1" s="3" t="s">
        <v>1312</v>
      </c>
    </row>
    <row r="2" spans="1:22" x14ac:dyDescent="0.25">
      <c r="A2" s="1">
        <v>1983</v>
      </c>
      <c r="B2" s="82">
        <v>30317</v>
      </c>
      <c r="C2" s="6">
        <f>AVERAGE('79-83'!H148:H152)</f>
        <v>43.28</v>
      </c>
      <c r="E2" s="6">
        <f>AVERAGE('79-83'!J148:J152)</f>
        <v>34.619999999999997</v>
      </c>
      <c r="G2" s="6">
        <f>AVERAGE('79-83'!L148:L152)</f>
        <v>20.52</v>
      </c>
      <c r="J2" s="8"/>
      <c r="S2" s="6">
        <f t="shared" ref="S2:S7" si="0">C2-E2</f>
        <v>8.6600000000000037</v>
      </c>
    </row>
    <row r="3" spans="1:22" x14ac:dyDescent="0.25">
      <c r="B3" s="82">
        <v>30348</v>
      </c>
      <c r="C3" s="6">
        <f>AVERAGE('79-83'!H153:H157)</f>
        <v>43.42</v>
      </c>
      <c r="D3" s="8">
        <f t="shared" ref="D3:H7" si="1">C3-C2</f>
        <v>0.14000000000000057</v>
      </c>
      <c r="E3" s="6">
        <f>AVERAGE('79-83'!J153:J157)</f>
        <v>31.46</v>
      </c>
      <c r="F3" s="8">
        <f>E3-E2</f>
        <v>-3.1599999999999966</v>
      </c>
      <c r="G3" s="6">
        <f>AVERAGE('79-83'!L153:L157)</f>
        <v>23.380000000000003</v>
      </c>
      <c r="H3" s="8">
        <f>G3-G2</f>
        <v>2.860000000000003</v>
      </c>
      <c r="J3" s="8"/>
      <c r="S3" s="6">
        <f t="shared" si="0"/>
        <v>11.96</v>
      </c>
      <c r="T3" s="8">
        <f>S3-S2</f>
        <v>3.2999999999999972</v>
      </c>
    </row>
    <row r="4" spans="1:22" x14ac:dyDescent="0.25">
      <c r="B4" s="82">
        <v>30376</v>
      </c>
      <c r="C4" s="6">
        <f>AVERAGE('79-83'!H158:H162)</f>
        <v>41.18</v>
      </c>
      <c r="D4" s="8">
        <f t="shared" si="1"/>
        <v>-2.240000000000002</v>
      </c>
      <c r="E4" s="6">
        <f>AVERAGE('79-83'!J158:J162)</f>
        <v>28.560000000000002</v>
      </c>
      <c r="F4" s="8">
        <f t="shared" si="1"/>
        <v>-2.8999999999999986</v>
      </c>
      <c r="G4" s="6">
        <f>AVERAGE('79-83'!L158:L162)</f>
        <v>27.939999999999998</v>
      </c>
      <c r="H4" s="8">
        <f t="shared" si="1"/>
        <v>4.5599999999999952</v>
      </c>
      <c r="J4" s="8"/>
      <c r="S4" s="6">
        <f t="shared" si="0"/>
        <v>12.619999999999997</v>
      </c>
      <c r="T4" s="8">
        <f>S4-S3</f>
        <v>0.65999999999999659</v>
      </c>
    </row>
    <row r="5" spans="1:22" x14ac:dyDescent="0.25">
      <c r="B5" s="82">
        <v>30407</v>
      </c>
      <c r="C5" s="6">
        <f>AVERAGE('79-83'!H163:H167)</f>
        <v>44.3</v>
      </c>
      <c r="D5" s="8">
        <f t="shared" si="1"/>
        <v>3.1199999999999974</v>
      </c>
      <c r="E5" s="6">
        <f>AVERAGE('79-83'!J163:J167)</f>
        <v>32.32</v>
      </c>
      <c r="F5" s="8">
        <f t="shared" si="1"/>
        <v>3.759999999999998</v>
      </c>
      <c r="G5" s="6">
        <f>AVERAGE('79-83'!L163:L167)</f>
        <v>22.04</v>
      </c>
      <c r="H5" s="8">
        <f t="shared" si="1"/>
        <v>-5.8999999999999986</v>
      </c>
      <c r="J5" s="8"/>
      <c r="S5" s="6">
        <f t="shared" si="0"/>
        <v>11.979999999999997</v>
      </c>
      <c r="T5" s="8">
        <f>S5-S4</f>
        <v>-0.64000000000000057</v>
      </c>
    </row>
    <row r="6" spans="1:22" x14ac:dyDescent="0.25">
      <c r="B6" s="82">
        <v>30437</v>
      </c>
      <c r="C6" s="6">
        <f>AVERAGE('79-83'!H168:H206)</f>
        <v>46.769230769230766</v>
      </c>
      <c r="D6" s="8">
        <f t="shared" si="1"/>
        <v>2.4692307692307693</v>
      </c>
      <c r="E6" s="6">
        <f>AVERAGE('79-83'!J168:J206)</f>
        <v>32.205128205128204</v>
      </c>
      <c r="F6" s="8">
        <f t="shared" si="1"/>
        <v>-0.11487179487179588</v>
      </c>
      <c r="G6" s="6">
        <f>AVERAGE('79-83'!L168:L206)</f>
        <v>19.423076923076923</v>
      </c>
      <c r="H6" s="8">
        <f t="shared" si="1"/>
        <v>-2.6169230769230758</v>
      </c>
      <c r="J6" s="8"/>
      <c r="S6" s="6">
        <f t="shared" si="0"/>
        <v>14.564102564102562</v>
      </c>
      <c r="T6" s="8">
        <f>S6-S5</f>
        <v>2.5841025641025652</v>
      </c>
    </row>
    <row r="7" spans="1:22" x14ac:dyDescent="0.25">
      <c r="B7" s="82">
        <v>30468</v>
      </c>
      <c r="C7" s="6">
        <f>AVERAGE('79-83'!H207:H223)</f>
        <v>45.641176470588235</v>
      </c>
      <c r="D7" s="8">
        <f t="shared" si="1"/>
        <v>-1.1280542986425317</v>
      </c>
      <c r="E7" s="6">
        <f>AVERAGE('79-83'!J207:J223)</f>
        <v>26.7</v>
      </c>
      <c r="F7" s="8">
        <f t="shared" si="1"/>
        <v>-5.5051282051282051</v>
      </c>
      <c r="G7" s="6">
        <f>AVERAGE('79-83'!L207:L223)</f>
        <v>25.611764705882351</v>
      </c>
      <c r="H7" s="8">
        <f t="shared" si="1"/>
        <v>6.1886877828054274</v>
      </c>
      <c r="J7" s="8"/>
      <c r="S7" s="6">
        <f t="shared" si="0"/>
        <v>18.941176470588236</v>
      </c>
      <c r="T7" s="8">
        <f>S7-S6</f>
        <v>4.3770739064856734</v>
      </c>
    </row>
    <row r="8" spans="1:22" x14ac:dyDescent="0.25">
      <c r="B8" s="1" t="s">
        <v>1313</v>
      </c>
      <c r="C8" s="1">
        <v>43.5</v>
      </c>
      <c r="D8" s="1"/>
      <c r="E8" s="1">
        <v>28.3</v>
      </c>
      <c r="F8" s="1"/>
      <c r="G8" s="6">
        <v>26</v>
      </c>
      <c r="S8" s="6">
        <f t="shared" ref="S8:S27" si="2">C8-E8</f>
        <v>15.2</v>
      </c>
      <c r="V8" s="8"/>
    </row>
    <row r="9" spans="1:22" x14ac:dyDescent="0.25">
      <c r="A9" s="3"/>
      <c r="B9" s="82">
        <v>30468</v>
      </c>
      <c r="C9" s="6">
        <f>AVERAGE('83-87'!H2:H2)</f>
        <v>43</v>
      </c>
      <c r="D9" s="8">
        <f t="shared" ref="D9:D28" si="3">C9-C8</f>
        <v>-0.5</v>
      </c>
      <c r="E9" s="6">
        <f>AVERAGE('83-87'!J2:J2)</f>
        <v>27</v>
      </c>
      <c r="F9" s="8">
        <f t="shared" ref="F9:F28" si="4">E9-E8</f>
        <v>-1.3000000000000007</v>
      </c>
      <c r="G9" s="6">
        <f>AVERAGE('83-87'!L2:L2)</f>
        <v>29</v>
      </c>
      <c r="H9" s="8">
        <f t="shared" ref="H9:H28" si="5">G9-G8</f>
        <v>3</v>
      </c>
      <c r="S9" s="6">
        <f t="shared" si="2"/>
        <v>16</v>
      </c>
      <c r="T9" s="8">
        <f t="shared" ref="T9:T28" si="6">S9-S8</f>
        <v>0.80000000000000071</v>
      </c>
      <c r="V9" s="8"/>
    </row>
    <row r="10" spans="1:22" x14ac:dyDescent="0.25">
      <c r="B10" s="82">
        <v>30498</v>
      </c>
      <c r="C10" s="6">
        <f>AVERAGE('83-87'!H3:H5)</f>
        <v>44.800000000000004</v>
      </c>
      <c r="D10" s="8">
        <f t="shared" si="3"/>
        <v>1.8000000000000043</v>
      </c>
      <c r="E10" s="6">
        <f>AVERAGE('83-87'!J3:J5)</f>
        <v>28.633333333333336</v>
      </c>
      <c r="F10" s="8">
        <f t="shared" si="4"/>
        <v>1.6333333333333364</v>
      </c>
      <c r="G10" s="6">
        <f>AVERAGE('83-87'!L3:L5)</f>
        <v>25.099999999999998</v>
      </c>
      <c r="H10" s="8">
        <f t="shared" si="5"/>
        <v>-3.9000000000000021</v>
      </c>
      <c r="S10" s="6">
        <f t="shared" si="2"/>
        <v>16.166666666666668</v>
      </c>
      <c r="T10" s="8">
        <f t="shared" si="6"/>
        <v>0.16666666666666785</v>
      </c>
      <c r="V10" s="8"/>
    </row>
    <row r="11" spans="1:22" x14ac:dyDescent="0.25">
      <c r="B11" s="82">
        <v>30529</v>
      </c>
      <c r="C11" s="6">
        <f>AVERAGE('83-87'!H6:H9)</f>
        <v>45.65</v>
      </c>
      <c r="D11" s="8">
        <f t="shared" si="3"/>
        <v>0.84999999999999432</v>
      </c>
      <c r="E11" s="6">
        <f>AVERAGE('83-87'!J6:J9)</f>
        <v>27.375</v>
      </c>
      <c r="F11" s="8">
        <f t="shared" si="4"/>
        <v>-1.2583333333333364</v>
      </c>
      <c r="G11" s="6">
        <f>AVERAGE('83-87'!L6:L9)</f>
        <v>25.524999999999999</v>
      </c>
      <c r="H11" s="8">
        <f t="shared" si="5"/>
        <v>0.42500000000000071</v>
      </c>
      <c r="S11" s="6">
        <f t="shared" si="2"/>
        <v>18.274999999999999</v>
      </c>
      <c r="T11" s="8">
        <f t="shared" si="6"/>
        <v>2.1083333333333307</v>
      </c>
      <c r="V11" s="8"/>
    </row>
    <row r="12" spans="1:22" x14ac:dyDescent="0.25">
      <c r="B12" s="82">
        <v>30560</v>
      </c>
      <c r="C12" s="6">
        <f>AVERAGE('83-87'!H10:H12)</f>
        <v>45.533333333333331</v>
      </c>
      <c r="D12" s="8">
        <f t="shared" si="3"/>
        <v>-0.11666666666666714</v>
      </c>
      <c r="E12" s="6">
        <f>AVERAGE('83-87'!J10:J12)</f>
        <v>26.666666666666668</v>
      </c>
      <c r="F12" s="8">
        <f t="shared" si="4"/>
        <v>-0.70833333333333215</v>
      </c>
      <c r="G12" s="6">
        <f>AVERAGE('83-87'!L10:L12)</f>
        <v>26.266666666666666</v>
      </c>
      <c r="H12" s="8">
        <f t="shared" si="5"/>
        <v>0.74166666666666714</v>
      </c>
      <c r="S12" s="6">
        <f t="shared" si="2"/>
        <v>18.866666666666664</v>
      </c>
      <c r="T12" s="8">
        <f t="shared" si="6"/>
        <v>0.59166666666666501</v>
      </c>
      <c r="V12" s="8"/>
    </row>
    <row r="13" spans="1:22" x14ac:dyDescent="0.25">
      <c r="B13" s="82">
        <v>30590</v>
      </c>
      <c r="C13" s="6">
        <f>AVERAGE('83-87'!H13:H17)</f>
        <v>42.38</v>
      </c>
      <c r="D13" s="8">
        <f t="shared" si="3"/>
        <v>-3.1533333333333289</v>
      </c>
      <c r="E13" s="6">
        <f>AVERAGE('83-87'!J13:J17)</f>
        <v>35.4</v>
      </c>
      <c r="F13" s="8">
        <f t="shared" si="4"/>
        <v>8.7333333333333307</v>
      </c>
      <c r="G13" s="6">
        <f>AVERAGE('83-87'!L13:L17)</f>
        <v>20.759999999999998</v>
      </c>
      <c r="H13" s="8">
        <f t="shared" si="5"/>
        <v>-5.5066666666666677</v>
      </c>
      <c r="S13" s="6">
        <f t="shared" si="2"/>
        <v>6.980000000000004</v>
      </c>
      <c r="T13" s="8">
        <f t="shared" si="6"/>
        <v>-11.88666666666666</v>
      </c>
      <c r="V13" s="8"/>
    </row>
    <row r="14" spans="1:22" x14ac:dyDescent="0.25">
      <c r="B14" s="82">
        <v>30621</v>
      </c>
      <c r="C14" s="6">
        <f>AVERAGE('83-87'!H18:H23)</f>
        <v>42.800000000000004</v>
      </c>
      <c r="D14" s="8">
        <f t="shared" si="3"/>
        <v>0.42000000000000171</v>
      </c>
      <c r="E14" s="6">
        <f>AVERAGE('83-87'!J18:J23)</f>
        <v>35.116666666666667</v>
      </c>
      <c r="F14" s="8">
        <f t="shared" si="4"/>
        <v>-0.28333333333333144</v>
      </c>
      <c r="G14" s="6">
        <f>AVERAGE('83-87'!L18:L23)</f>
        <v>20.599999999999998</v>
      </c>
      <c r="H14" s="8">
        <f t="shared" si="5"/>
        <v>-0.16000000000000014</v>
      </c>
      <c r="S14" s="6">
        <f t="shared" si="2"/>
        <v>7.6833333333333371</v>
      </c>
      <c r="T14" s="8">
        <f t="shared" si="6"/>
        <v>0.70333333333333314</v>
      </c>
      <c r="V14" s="8"/>
    </row>
    <row r="15" spans="1:22" x14ac:dyDescent="0.25">
      <c r="B15" s="82">
        <v>30651</v>
      </c>
      <c r="C15" s="6">
        <f>AVERAGE('83-87'!H24:H29)</f>
        <v>41.916666666666664</v>
      </c>
      <c r="D15" s="8">
        <f t="shared" si="3"/>
        <v>-0.88333333333333997</v>
      </c>
      <c r="E15" s="6">
        <f>AVERAGE('83-87'!J24:J29)</f>
        <v>37.31666666666667</v>
      </c>
      <c r="F15" s="8">
        <f t="shared" si="4"/>
        <v>2.2000000000000028</v>
      </c>
      <c r="G15" s="6">
        <f>AVERAGE('83-87'!L24:L29)</f>
        <v>19.283333333333335</v>
      </c>
      <c r="H15" s="8">
        <f t="shared" si="5"/>
        <v>-1.3166666666666629</v>
      </c>
      <c r="S15" s="6">
        <f t="shared" si="2"/>
        <v>4.5999999999999943</v>
      </c>
      <c r="T15" s="8">
        <f t="shared" si="6"/>
        <v>-3.0833333333333428</v>
      </c>
      <c r="V15" s="8"/>
    </row>
    <row r="16" spans="1:22" x14ac:dyDescent="0.25">
      <c r="A16" s="1">
        <v>1984</v>
      </c>
      <c r="B16" s="82">
        <v>30682</v>
      </c>
      <c r="C16" s="6">
        <f>AVERAGE('83-87'!H30:H35)</f>
        <v>42.933333333333337</v>
      </c>
      <c r="D16" s="8">
        <f t="shared" si="3"/>
        <v>1.0166666666666728</v>
      </c>
      <c r="E16" s="6">
        <f>AVERAGE('83-87'!J30:J35)</f>
        <v>36.5</v>
      </c>
      <c r="F16" s="8">
        <f t="shared" si="4"/>
        <v>-0.81666666666666998</v>
      </c>
      <c r="G16" s="6">
        <f>AVERAGE('83-87'!L30:L35)</f>
        <v>18.75</v>
      </c>
      <c r="H16" s="8">
        <f t="shared" si="5"/>
        <v>-0.53333333333333499</v>
      </c>
      <c r="S16" s="6">
        <f t="shared" si="2"/>
        <v>6.4333333333333371</v>
      </c>
      <c r="T16" s="8">
        <f t="shared" si="6"/>
        <v>1.8333333333333428</v>
      </c>
      <c r="V16" s="8"/>
    </row>
    <row r="17" spans="1:22" x14ac:dyDescent="0.25">
      <c r="B17" s="82">
        <v>30713</v>
      </c>
      <c r="C17" s="6">
        <f>AVERAGE('83-87'!H36:H39)</f>
        <v>42.424999999999997</v>
      </c>
      <c r="D17" s="8">
        <f t="shared" si="3"/>
        <v>-0.50833333333333997</v>
      </c>
      <c r="E17" s="6">
        <f>AVERAGE('83-87'!J36:J39)</f>
        <v>36.725000000000001</v>
      </c>
      <c r="F17" s="8">
        <f t="shared" si="4"/>
        <v>0.22500000000000142</v>
      </c>
      <c r="G17" s="6">
        <f>AVERAGE('83-87'!L36:L39)</f>
        <v>19</v>
      </c>
      <c r="H17" s="8">
        <f t="shared" si="5"/>
        <v>0.25</v>
      </c>
      <c r="S17" s="6">
        <f t="shared" si="2"/>
        <v>5.6999999999999957</v>
      </c>
      <c r="T17" s="8">
        <f t="shared" si="6"/>
        <v>-0.73333333333334139</v>
      </c>
      <c r="V17" s="8"/>
    </row>
    <row r="18" spans="1:22" x14ac:dyDescent="0.25">
      <c r="B18" s="82">
        <v>30742</v>
      </c>
      <c r="C18" s="6">
        <f>AVERAGE('83-87'!H40:H44)</f>
        <v>39.86</v>
      </c>
      <c r="D18" s="8">
        <f t="shared" si="3"/>
        <v>-2.5649999999999977</v>
      </c>
      <c r="E18" s="6">
        <f>AVERAGE('83-87'!J40:J44)</f>
        <v>39.92</v>
      </c>
      <c r="F18" s="8">
        <f t="shared" si="4"/>
        <v>3.1950000000000003</v>
      </c>
      <c r="G18" s="6">
        <f>AVERAGE('83-87'!L40:L44)</f>
        <v>18.78</v>
      </c>
      <c r="H18" s="8">
        <f t="shared" si="5"/>
        <v>-0.21999999999999886</v>
      </c>
      <c r="S18" s="6">
        <f t="shared" si="2"/>
        <v>-6.0000000000002274E-2</v>
      </c>
      <c r="T18" s="8">
        <f t="shared" si="6"/>
        <v>-5.759999999999998</v>
      </c>
      <c r="V18" s="8"/>
    </row>
    <row r="19" spans="1:22" x14ac:dyDescent="0.25">
      <c r="B19" s="82">
        <v>30773</v>
      </c>
      <c r="C19" s="6">
        <f>AVERAGE('83-87'!H45:H50)</f>
        <v>40.666666666666664</v>
      </c>
      <c r="D19" s="8">
        <f t="shared" si="3"/>
        <v>0.80666666666666487</v>
      </c>
      <c r="E19" s="6">
        <f>AVERAGE('83-87'!J45:J50)</f>
        <v>37.35</v>
      </c>
      <c r="F19" s="8">
        <f t="shared" si="4"/>
        <v>-2.5700000000000003</v>
      </c>
      <c r="G19" s="6">
        <f>AVERAGE('83-87'!L45:L50)</f>
        <v>20.3</v>
      </c>
      <c r="H19" s="8">
        <f t="shared" si="5"/>
        <v>1.5199999999999996</v>
      </c>
      <c r="S19" s="6">
        <f t="shared" si="2"/>
        <v>3.3166666666666629</v>
      </c>
      <c r="T19" s="8">
        <f t="shared" si="6"/>
        <v>3.3766666666666652</v>
      </c>
      <c r="V19" s="8"/>
    </row>
    <row r="20" spans="1:22" x14ac:dyDescent="0.25">
      <c r="B20" s="82">
        <v>30803</v>
      </c>
      <c r="C20" s="6">
        <f>AVERAGE('83-87'!H51:H54)</f>
        <v>39.774999999999999</v>
      </c>
      <c r="D20" s="8">
        <f t="shared" si="3"/>
        <v>-0.89166666666666572</v>
      </c>
      <c r="E20" s="6">
        <f>AVERAGE('83-87'!J51:J54)</f>
        <v>36.75</v>
      </c>
      <c r="F20" s="8">
        <f t="shared" si="4"/>
        <v>-0.60000000000000142</v>
      </c>
      <c r="G20" s="6">
        <f>AVERAGE('83-87'!L51:L54)</f>
        <v>21.824999999999999</v>
      </c>
      <c r="H20" s="8">
        <f t="shared" si="5"/>
        <v>1.5249999999999986</v>
      </c>
      <c r="S20" s="6">
        <f t="shared" si="2"/>
        <v>3.0249999999999986</v>
      </c>
      <c r="T20" s="8">
        <f t="shared" si="6"/>
        <v>-0.2916666666666643</v>
      </c>
      <c r="V20" s="8"/>
    </row>
    <row r="21" spans="1:22" x14ac:dyDescent="0.25">
      <c r="B21" s="82">
        <v>30834</v>
      </c>
      <c r="C21" s="6">
        <f>AVERAGE('83-87'!H55:H60)</f>
        <v>39.216666666666669</v>
      </c>
      <c r="D21" s="8">
        <f t="shared" si="3"/>
        <v>-0.55833333333333002</v>
      </c>
      <c r="E21" s="6">
        <f>AVERAGE('83-87'!J55:J60)</f>
        <v>38.033333333333331</v>
      </c>
      <c r="F21" s="8">
        <f t="shared" si="4"/>
        <v>1.2833333333333314</v>
      </c>
      <c r="G21" s="6">
        <f>AVERAGE('83-87'!L55:L60)</f>
        <v>21.216666666666665</v>
      </c>
      <c r="H21" s="8">
        <f t="shared" si="5"/>
        <v>-0.60833333333333428</v>
      </c>
      <c r="S21" s="6">
        <f t="shared" si="2"/>
        <v>1.1833333333333371</v>
      </c>
      <c r="T21" s="8">
        <f t="shared" si="6"/>
        <v>-1.8416666666666615</v>
      </c>
      <c r="V21" s="8"/>
    </row>
    <row r="22" spans="1:22" x14ac:dyDescent="0.25">
      <c r="B22" s="82">
        <v>30864</v>
      </c>
      <c r="C22" s="6">
        <f>AVERAGE('83-87'!H61:H64)</f>
        <v>37.225000000000001</v>
      </c>
      <c r="D22" s="8">
        <f t="shared" si="3"/>
        <v>-1.9916666666666671</v>
      </c>
      <c r="E22" s="6">
        <f>AVERAGE('83-87'!J61:J64)</f>
        <v>38.5</v>
      </c>
      <c r="F22" s="8">
        <f t="shared" si="4"/>
        <v>0.46666666666666856</v>
      </c>
      <c r="G22" s="6">
        <f>AVERAGE('83-87'!L61:L64)</f>
        <v>22.274999999999999</v>
      </c>
      <c r="H22" s="8">
        <f t="shared" si="5"/>
        <v>1.0583333333333336</v>
      </c>
      <c r="S22" s="6">
        <f t="shared" si="2"/>
        <v>-1.2749999999999986</v>
      </c>
      <c r="T22" s="8">
        <f t="shared" si="6"/>
        <v>-2.4583333333333357</v>
      </c>
      <c r="V22" s="8"/>
    </row>
    <row r="23" spans="1:22" x14ac:dyDescent="0.25">
      <c r="B23" s="82">
        <v>30895</v>
      </c>
      <c r="C23" s="6">
        <f>AVERAGE('83-87'!H65:H69)</f>
        <v>38.200000000000003</v>
      </c>
      <c r="D23" s="8">
        <f t="shared" si="3"/>
        <v>0.97500000000000142</v>
      </c>
      <c r="E23" s="6">
        <f>AVERAGE('83-87'!J65:J69)</f>
        <v>38.82</v>
      </c>
      <c r="F23" s="8">
        <f t="shared" si="4"/>
        <v>0.32000000000000028</v>
      </c>
      <c r="G23" s="6">
        <f>AVERAGE('83-87'!L65:L69)</f>
        <v>21.16</v>
      </c>
      <c r="H23" s="8">
        <f t="shared" si="5"/>
        <v>-1.1149999999999984</v>
      </c>
      <c r="S23" s="6">
        <f t="shared" si="2"/>
        <v>-0.61999999999999744</v>
      </c>
      <c r="T23" s="8">
        <f t="shared" si="6"/>
        <v>0.65500000000000114</v>
      </c>
      <c r="V23" s="8"/>
    </row>
    <row r="24" spans="1:22" x14ac:dyDescent="0.25">
      <c r="B24" s="82">
        <v>30926</v>
      </c>
      <c r="C24" s="6">
        <f>AVERAGE('83-87'!H70:H75)</f>
        <v>39.81666666666667</v>
      </c>
      <c r="D24" s="8">
        <f t="shared" si="3"/>
        <v>1.6166666666666671</v>
      </c>
      <c r="E24" s="6">
        <f>AVERAGE('83-87'!J70:J75)</f>
        <v>36.9</v>
      </c>
      <c r="F24" s="8">
        <f t="shared" si="4"/>
        <v>-1.9200000000000017</v>
      </c>
      <c r="G24" s="6">
        <f>AVERAGE('83-87'!L70:L75)</f>
        <v>21.3</v>
      </c>
      <c r="H24" s="8">
        <f t="shared" si="5"/>
        <v>0.14000000000000057</v>
      </c>
      <c r="S24" s="6">
        <f t="shared" si="2"/>
        <v>2.9166666666666714</v>
      </c>
      <c r="T24" s="8">
        <f t="shared" si="6"/>
        <v>3.5366666666666688</v>
      </c>
      <c r="V24" s="8"/>
    </row>
    <row r="25" spans="1:22" x14ac:dyDescent="0.25">
      <c r="B25" s="82">
        <v>30956</v>
      </c>
      <c r="C25" s="6">
        <f>AVERAGE('83-87'!H76:H80)</f>
        <v>41.94</v>
      </c>
      <c r="D25" s="8">
        <f t="shared" si="3"/>
        <v>2.1233333333333277</v>
      </c>
      <c r="E25" s="6">
        <f>AVERAGE('83-87'!J76:J80)</f>
        <v>34.5</v>
      </c>
      <c r="F25" s="8">
        <f t="shared" si="4"/>
        <v>-2.3999999999999986</v>
      </c>
      <c r="G25" s="6">
        <f>AVERAGE('83-87'!L76:L80)</f>
        <v>21.580000000000002</v>
      </c>
      <c r="H25" s="8">
        <f t="shared" si="5"/>
        <v>0.28000000000000114</v>
      </c>
      <c r="S25" s="6">
        <f t="shared" si="2"/>
        <v>7.4399999999999977</v>
      </c>
      <c r="T25" s="8">
        <f t="shared" si="6"/>
        <v>4.5233333333333263</v>
      </c>
      <c r="V25" s="8"/>
    </row>
    <row r="26" spans="1:22" x14ac:dyDescent="0.25">
      <c r="B26" s="82">
        <v>30987</v>
      </c>
      <c r="C26" s="6">
        <f>AVERAGE('83-87'!H81:H84)</f>
        <v>43.75</v>
      </c>
      <c r="D26" s="8">
        <f t="shared" si="3"/>
        <v>1.8100000000000023</v>
      </c>
      <c r="E26" s="6">
        <f>AVERAGE('83-87'!J81:J84)</f>
        <v>32.65</v>
      </c>
      <c r="F26" s="8">
        <f t="shared" si="4"/>
        <v>-1.8500000000000014</v>
      </c>
      <c r="G26" s="6">
        <f>AVERAGE('83-87'!L81:L84)</f>
        <v>21.824999999999999</v>
      </c>
      <c r="H26" s="8">
        <f t="shared" si="5"/>
        <v>0.24499999999999744</v>
      </c>
      <c r="S26" s="6">
        <f t="shared" si="2"/>
        <v>11.100000000000001</v>
      </c>
      <c r="T26" s="8">
        <f t="shared" si="6"/>
        <v>3.6600000000000037</v>
      </c>
      <c r="V26" s="8"/>
    </row>
    <row r="27" spans="1:22" x14ac:dyDescent="0.25">
      <c r="B27" s="82">
        <v>31017</v>
      </c>
      <c r="C27" s="6">
        <f>AVERAGE('83-87'!H85:H90)</f>
        <v>40.25</v>
      </c>
      <c r="D27" s="8">
        <f t="shared" si="3"/>
        <v>-3.5</v>
      </c>
      <c r="E27" s="6">
        <f>AVERAGE('83-87'!J85:J90)</f>
        <v>34.1</v>
      </c>
      <c r="F27" s="8">
        <f t="shared" si="4"/>
        <v>1.4500000000000028</v>
      </c>
      <c r="G27" s="6">
        <f>AVERAGE('83-87'!L85:L90)</f>
        <v>23.95</v>
      </c>
      <c r="H27" s="8">
        <f t="shared" si="5"/>
        <v>2.125</v>
      </c>
      <c r="S27" s="6">
        <f t="shared" si="2"/>
        <v>6.1499999999999986</v>
      </c>
      <c r="T27" s="8">
        <f t="shared" si="6"/>
        <v>-4.9500000000000028</v>
      </c>
      <c r="V27" s="8"/>
    </row>
    <row r="28" spans="1:22" x14ac:dyDescent="0.25">
      <c r="A28" s="1">
        <v>1985</v>
      </c>
      <c r="B28" s="82">
        <v>31048</v>
      </c>
      <c r="C28" s="6">
        <f>AVERAGE('83-87'!H91:H94)</f>
        <v>38.75</v>
      </c>
      <c r="D28" s="8">
        <f t="shared" si="3"/>
        <v>-1.5</v>
      </c>
      <c r="E28" s="6">
        <f>AVERAGE('83-87'!J91:J94)</f>
        <v>34.5</v>
      </c>
      <c r="F28" s="8">
        <f t="shared" si="4"/>
        <v>0.39999999999999858</v>
      </c>
      <c r="G28" s="6">
        <f>AVERAGE('83-87'!L91:L94)</f>
        <v>24.875</v>
      </c>
      <c r="H28" s="8">
        <f t="shared" si="5"/>
        <v>0.92500000000000071</v>
      </c>
      <c r="S28" s="6">
        <f>C28-E28</f>
        <v>4.25</v>
      </c>
      <c r="T28" s="8">
        <f t="shared" si="6"/>
        <v>-1.8999999999999986</v>
      </c>
      <c r="V28" s="8"/>
    </row>
    <row r="29" spans="1:22" x14ac:dyDescent="0.25">
      <c r="B29" s="82">
        <v>31079</v>
      </c>
      <c r="C29" s="6">
        <f>AVERAGE('83-87'!H97:H102)</f>
        <v>37.5</v>
      </c>
      <c r="D29" s="8">
        <f t="shared" ref="D29:D49" si="7">C29-C28</f>
        <v>-1.25</v>
      </c>
      <c r="E29" s="6">
        <f>AVERAGE('83-87'!J97:J102)</f>
        <v>35.833333333333336</v>
      </c>
      <c r="F29" s="8">
        <f t="shared" ref="F29:F49" si="8">E29-E28</f>
        <v>1.3333333333333357</v>
      </c>
      <c r="G29" s="6">
        <f>AVERAGE('83-87'!L97:L102)</f>
        <v>24.916666666666668</v>
      </c>
      <c r="H29" s="8">
        <f t="shared" ref="H29:H49" si="9">G29-G28</f>
        <v>4.1666666666667851E-2</v>
      </c>
      <c r="I29" s="8"/>
      <c r="J29" s="8"/>
      <c r="Q29" s="8"/>
      <c r="S29" s="6">
        <f t="shared" ref="S29:S49" si="10">C29-E29</f>
        <v>1.6666666666666643</v>
      </c>
      <c r="T29" s="8">
        <f t="shared" ref="T29:T49" si="11">S29-S28</f>
        <v>-2.5833333333333357</v>
      </c>
      <c r="V29" s="8"/>
    </row>
    <row r="30" spans="1:22" x14ac:dyDescent="0.25">
      <c r="B30" s="82">
        <v>31107</v>
      </c>
      <c r="C30" s="6">
        <f>AVERAGE('83-87'!H103:H109)</f>
        <v>36.5</v>
      </c>
      <c r="D30" s="8">
        <f t="shared" si="7"/>
        <v>-1</v>
      </c>
      <c r="E30" s="6">
        <f>AVERAGE('83-87'!J103:J109)</f>
        <v>37.828571428571429</v>
      </c>
      <c r="F30" s="8">
        <f t="shared" si="8"/>
        <v>1.9952380952380935</v>
      </c>
      <c r="G30" s="6">
        <f>AVERAGE('83-87'!L103:L109)</f>
        <v>23.5</v>
      </c>
      <c r="H30" s="8">
        <f t="shared" si="9"/>
        <v>-1.4166666666666679</v>
      </c>
      <c r="I30" s="8"/>
      <c r="J30" s="8"/>
      <c r="Q30" s="8"/>
      <c r="S30" s="6">
        <f t="shared" si="10"/>
        <v>-1.3285714285714292</v>
      </c>
      <c r="T30" s="8">
        <f t="shared" si="11"/>
        <v>-2.9952380952380935</v>
      </c>
      <c r="V30" s="8"/>
    </row>
    <row r="31" spans="1:22" x14ac:dyDescent="0.25">
      <c r="B31" s="82">
        <v>31138</v>
      </c>
      <c r="C31" s="6">
        <f>AVERAGE('83-87'!H110:H113)</f>
        <v>36.225000000000001</v>
      </c>
      <c r="D31" s="8">
        <f t="shared" si="7"/>
        <v>-0.27499999999999858</v>
      </c>
      <c r="E31" s="6">
        <f>AVERAGE('83-87'!J110:J113)</f>
        <v>37.375</v>
      </c>
      <c r="F31" s="8">
        <f t="shared" si="8"/>
        <v>-0.45357142857142918</v>
      </c>
      <c r="G31" s="6">
        <f>AVERAGE('83-87'!L110:L113)</f>
        <v>24.85</v>
      </c>
      <c r="H31" s="8">
        <f t="shared" si="9"/>
        <v>1.3500000000000014</v>
      </c>
      <c r="I31" s="8"/>
      <c r="J31" s="8"/>
      <c r="Q31" s="8"/>
      <c r="S31" s="6">
        <f t="shared" si="10"/>
        <v>-1.1499999999999986</v>
      </c>
      <c r="T31" s="8">
        <f t="shared" si="11"/>
        <v>0.1785714285714306</v>
      </c>
      <c r="V31" s="8"/>
    </row>
    <row r="32" spans="1:22" x14ac:dyDescent="0.25">
      <c r="B32" s="82">
        <v>31168</v>
      </c>
      <c r="C32" s="6">
        <f>AVERAGE('83-87'!H114:H118)</f>
        <v>31.74</v>
      </c>
      <c r="D32" s="8">
        <f t="shared" si="7"/>
        <v>-4.485000000000003</v>
      </c>
      <c r="E32" s="6">
        <f>AVERAGE('83-87'!J114:J118)</f>
        <v>35.06</v>
      </c>
      <c r="F32" s="8">
        <f t="shared" si="8"/>
        <v>-2.3149999999999977</v>
      </c>
      <c r="G32" s="6">
        <f>AVERAGE('83-87'!L114:L118)</f>
        <v>31.339999999999996</v>
      </c>
      <c r="H32" s="8">
        <f t="shared" si="9"/>
        <v>6.4899999999999949</v>
      </c>
      <c r="I32" s="8"/>
      <c r="J32" s="8"/>
      <c r="Q32" s="8"/>
      <c r="S32" s="6">
        <f t="shared" si="10"/>
        <v>-3.3200000000000038</v>
      </c>
      <c r="T32" s="8">
        <f t="shared" si="11"/>
        <v>-2.1700000000000053</v>
      </c>
      <c r="V32" s="8"/>
    </row>
    <row r="33" spans="1:22" x14ac:dyDescent="0.25">
      <c r="B33" s="82">
        <v>31199</v>
      </c>
      <c r="C33" s="6">
        <f>AVERAGE('83-87'!H119:H123)</f>
        <v>33.36</v>
      </c>
      <c r="D33" s="8">
        <f t="shared" si="7"/>
        <v>1.620000000000001</v>
      </c>
      <c r="E33" s="6">
        <f>AVERAGE('83-87'!J119:J123)</f>
        <v>36.4</v>
      </c>
      <c r="F33" s="8">
        <f t="shared" si="8"/>
        <v>1.3399999999999963</v>
      </c>
      <c r="G33" s="6">
        <f>AVERAGE('83-87'!L119:L123)</f>
        <v>29.04</v>
      </c>
      <c r="H33" s="8">
        <f t="shared" si="9"/>
        <v>-2.2999999999999972</v>
      </c>
      <c r="I33" s="8"/>
      <c r="J33" s="8"/>
      <c r="Q33" s="8"/>
      <c r="S33" s="6">
        <f t="shared" si="10"/>
        <v>-3.0399999999999991</v>
      </c>
      <c r="T33" s="8">
        <f t="shared" si="11"/>
        <v>0.28000000000000469</v>
      </c>
      <c r="V33" s="8"/>
    </row>
    <row r="34" spans="1:22" x14ac:dyDescent="0.25">
      <c r="B34" s="82">
        <v>31229</v>
      </c>
      <c r="C34" s="6">
        <f>AVERAGE('83-87'!H124:H127)</f>
        <v>30.925000000000001</v>
      </c>
      <c r="D34" s="8">
        <f t="shared" si="7"/>
        <v>-2.4349999999999987</v>
      </c>
      <c r="E34" s="6">
        <f>AVERAGE('83-87'!J124:J127)</f>
        <v>35.25</v>
      </c>
      <c r="F34" s="8">
        <f t="shared" si="8"/>
        <v>-1.1499999999999986</v>
      </c>
      <c r="G34" s="6">
        <f>AVERAGE('83-87'!L124:L127)</f>
        <v>31.8</v>
      </c>
      <c r="H34" s="8">
        <f t="shared" si="9"/>
        <v>2.7600000000000016</v>
      </c>
      <c r="I34" s="8"/>
      <c r="J34" s="8"/>
      <c r="Q34" s="8"/>
      <c r="S34" s="6">
        <f t="shared" si="10"/>
        <v>-4.3249999999999993</v>
      </c>
      <c r="T34" s="8">
        <f t="shared" si="11"/>
        <v>-1.2850000000000001</v>
      </c>
      <c r="V34" s="8"/>
    </row>
    <row r="35" spans="1:22" x14ac:dyDescent="0.25">
      <c r="B35" s="82">
        <v>31260</v>
      </c>
      <c r="C35" s="6">
        <f>AVERAGE('83-87'!H128:H133)</f>
        <v>30.05</v>
      </c>
      <c r="D35" s="8">
        <f t="shared" si="7"/>
        <v>-0.875</v>
      </c>
      <c r="E35" s="6">
        <f>AVERAGE('83-87'!J128:J133)</f>
        <v>36.166666666666664</v>
      </c>
      <c r="F35" s="8">
        <f t="shared" si="8"/>
        <v>0.9166666666666643</v>
      </c>
      <c r="G35" s="6">
        <f>AVERAGE('83-87'!L128:L133)</f>
        <v>31.966666666666669</v>
      </c>
      <c r="H35" s="8">
        <f t="shared" si="9"/>
        <v>0.16666666666666785</v>
      </c>
      <c r="I35" s="8"/>
      <c r="J35" s="8"/>
      <c r="Q35" s="8"/>
      <c r="S35" s="6">
        <f t="shared" si="10"/>
        <v>-6.1166666666666636</v>
      </c>
      <c r="T35" s="8">
        <f t="shared" si="11"/>
        <v>-1.7916666666666643</v>
      </c>
      <c r="V35" s="8"/>
    </row>
    <row r="36" spans="1:22" x14ac:dyDescent="0.25">
      <c r="B36" s="82">
        <v>31291</v>
      </c>
      <c r="C36" s="6">
        <f>AVERAGE('83-87'!H134:H140)</f>
        <v>31.514285714285712</v>
      </c>
      <c r="D36" s="8">
        <f t="shared" si="7"/>
        <v>1.4642857142857117</v>
      </c>
      <c r="E36" s="6">
        <f>AVERAGE('83-87'!J134:J140)</f>
        <v>33.342857142857142</v>
      </c>
      <c r="F36" s="8">
        <f t="shared" si="8"/>
        <v>-2.8238095238095227</v>
      </c>
      <c r="G36" s="6">
        <f>AVERAGE('83-87'!L134:L140)</f>
        <v>33.071428571428569</v>
      </c>
      <c r="H36" s="8">
        <f t="shared" si="9"/>
        <v>1.1047619047619008</v>
      </c>
      <c r="I36" s="8"/>
      <c r="J36" s="8"/>
      <c r="Q36" s="8"/>
      <c r="S36" s="6">
        <f t="shared" si="10"/>
        <v>-1.8285714285714292</v>
      </c>
      <c r="T36" s="8">
        <f t="shared" si="11"/>
        <v>4.2880952380952344</v>
      </c>
      <c r="V36" s="8"/>
    </row>
    <row r="37" spans="1:22" x14ac:dyDescent="0.25">
      <c r="B37" s="82">
        <v>31321</v>
      </c>
      <c r="C37" s="6">
        <f>AVERAGE('83-87'!H141:H147)</f>
        <v>34.200000000000003</v>
      </c>
      <c r="D37" s="8">
        <f t="shared" si="7"/>
        <v>2.6857142857142904</v>
      </c>
      <c r="E37" s="6">
        <f>AVERAGE('83-87'!J141:J147)</f>
        <v>35.985714285714288</v>
      </c>
      <c r="F37" s="8">
        <f t="shared" si="8"/>
        <v>2.6428571428571459</v>
      </c>
      <c r="G37" s="6">
        <f>AVERAGE('83-87'!L141:L147)</f>
        <v>27.928571428571427</v>
      </c>
      <c r="H37" s="8">
        <f t="shared" si="9"/>
        <v>-5.1428571428571423</v>
      </c>
      <c r="I37" s="8"/>
      <c r="J37" s="8"/>
      <c r="Q37" s="8"/>
      <c r="S37" s="6">
        <f t="shared" si="10"/>
        <v>-1.7857142857142847</v>
      </c>
      <c r="T37" s="8">
        <f t="shared" si="11"/>
        <v>4.2857142857144481E-2</v>
      </c>
      <c r="V37" s="8"/>
    </row>
    <row r="38" spans="1:22" x14ac:dyDescent="0.25">
      <c r="B38" s="82">
        <v>31352</v>
      </c>
      <c r="C38" s="6">
        <f>AVERAGE('83-87'!H148:H151)</f>
        <v>34.9</v>
      </c>
      <c r="D38" s="8">
        <f t="shared" si="7"/>
        <v>0.69999999999999574</v>
      </c>
      <c r="E38" s="6">
        <f>AVERAGE('83-87'!J148:J151)</f>
        <v>35.424999999999997</v>
      </c>
      <c r="F38" s="8">
        <f t="shared" si="8"/>
        <v>-0.56071428571429038</v>
      </c>
      <c r="G38" s="6">
        <f>AVERAGE('83-87'!L148:L151)</f>
        <v>27.45</v>
      </c>
      <c r="H38" s="8">
        <f t="shared" si="9"/>
        <v>-0.47857142857142776</v>
      </c>
      <c r="I38" s="8"/>
      <c r="J38" s="8"/>
      <c r="Q38" s="8"/>
      <c r="S38" s="6">
        <f t="shared" si="10"/>
        <v>-0.52499999999999858</v>
      </c>
      <c r="T38" s="8">
        <f t="shared" si="11"/>
        <v>1.2607142857142861</v>
      </c>
      <c r="V38" s="8"/>
    </row>
    <row r="39" spans="1:22" x14ac:dyDescent="0.25">
      <c r="B39" s="82">
        <v>31382</v>
      </c>
      <c r="C39" s="6">
        <f>AVERAGE('83-87'!H152:H155)</f>
        <v>34.799999999999997</v>
      </c>
      <c r="D39" s="8">
        <f t="shared" si="7"/>
        <v>-0.10000000000000142</v>
      </c>
      <c r="E39" s="6">
        <f>AVERAGE('83-87'!J152:J155)</f>
        <v>34.475000000000001</v>
      </c>
      <c r="F39" s="8">
        <f t="shared" si="8"/>
        <v>-0.94999999999999574</v>
      </c>
      <c r="G39" s="6">
        <f>AVERAGE('83-87'!L152:L155)</f>
        <v>28.75</v>
      </c>
      <c r="H39" s="8">
        <f t="shared" si="9"/>
        <v>1.3000000000000007</v>
      </c>
      <c r="I39" s="8"/>
      <c r="J39" s="8"/>
      <c r="Q39" s="8"/>
      <c r="S39" s="6">
        <f t="shared" si="10"/>
        <v>0.32499999999999574</v>
      </c>
      <c r="T39" s="8">
        <f t="shared" si="11"/>
        <v>0.84999999999999432</v>
      </c>
      <c r="V39" s="8"/>
    </row>
    <row r="40" spans="1:22" x14ac:dyDescent="0.25">
      <c r="A40" s="1">
        <v>1986</v>
      </c>
      <c r="B40" s="82">
        <v>31413</v>
      </c>
      <c r="C40" s="6">
        <f>AVERAGE('83-87'!H156:H161)</f>
        <v>31.283333333333331</v>
      </c>
      <c r="D40" s="8">
        <f t="shared" si="7"/>
        <v>-3.5166666666666657</v>
      </c>
      <c r="E40" s="6">
        <f>AVERAGE('83-87'!J156:J161)</f>
        <v>34.916666666666664</v>
      </c>
      <c r="F40" s="8">
        <f t="shared" si="8"/>
        <v>0.44166666666666288</v>
      </c>
      <c r="G40" s="6">
        <f>AVERAGE('83-87'!L156:L161)</f>
        <v>31.516666666666666</v>
      </c>
      <c r="H40" s="8">
        <f t="shared" si="9"/>
        <v>2.7666666666666657</v>
      </c>
      <c r="I40" s="8"/>
      <c r="J40" s="8"/>
      <c r="Q40" s="8"/>
      <c r="S40" s="6">
        <f t="shared" si="10"/>
        <v>-3.6333333333333329</v>
      </c>
      <c r="T40" s="8">
        <f t="shared" si="11"/>
        <v>-3.9583333333333286</v>
      </c>
      <c r="V40" s="8"/>
    </row>
    <row r="41" spans="1:22" x14ac:dyDescent="0.25">
      <c r="B41" s="82">
        <v>31444</v>
      </c>
      <c r="C41" s="6">
        <f>AVERAGE('83-87'!H162:H166)</f>
        <v>30.619999999999997</v>
      </c>
      <c r="D41" s="8">
        <f t="shared" si="7"/>
        <v>-0.663333333333334</v>
      </c>
      <c r="E41" s="6">
        <f>AVERAGE('83-87'!J162:J166)</f>
        <v>36.18</v>
      </c>
      <c r="F41" s="8">
        <f t="shared" si="8"/>
        <v>1.2633333333333354</v>
      </c>
      <c r="G41" s="6">
        <f>AVERAGE('83-87'!L162:L166)</f>
        <v>31.619999999999997</v>
      </c>
      <c r="H41" s="8">
        <f t="shared" si="9"/>
        <v>0.10333333333333172</v>
      </c>
      <c r="I41" s="8"/>
      <c r="J41" s="8"/>
      <c r="Q41" s="8"/>
      <c r="S41" s="6">
        <f t="shared" si="10"/>
        <v>-5.5600000000000023</v>
      </c>
      <c r="T41" s="8">
        <f t="shared" si="11"/>
        <v>-1.9266666666666694</v>
      </c>
      <c r="V41" s="8"/>
    </row>
    <row r="42" spans="1:22" x14ac:dyDescent="0.25">
      <c r="B42" s="82">
        <v>31472</v>
      </c>
      <c r="C42" s="6">
        <f>AVERAGE('83-87'!H167:H171)</f>
        <v>31.8</v>
      </c>
      <c r="D42" s="8">
        <f t="shared" si="7"/>
        <v>1.1800000000000033</v>
      </c>
      <c r="E42" s="6">
        <f>AVERAGE('83-87'!J167:J171)</f>
        <v>35.760000000000005</v>
      </c>
      <c r="F42" s="8">
        <f t="shared" si="8"/>
        <v>-0.4199999999999946</v>
      </c>
      <c r="G42" s="6">
        <f>AVERAGE('83-87'!L167:L171)</f>
        <v>30.46</v>
      </c>
      <c r="H42" s="8">
        <f t="shared" si="9"/>
        <v>-1.1599999999999966</v>
      </c>
      <c r="I42" s="8"/>
      <c r="J42" s="8"/>
      <c r="Q42" s="8"/>
      <c r="S42" s="6">
        <f t="shared" si="10"/>
        <v>-3.9600000000000044</v>
      </c>
      <c r="T42" s="8">
        <f t="shared" si="11"/>
        <v>1.5999999999999979</v>
      </c>
      <c r="V42" s="8"/>
    </row>
    <row r="43" spans="1:22" x14ac:dyDescent="0.25">
      <c r="B43" s="82">
        <v>31503</v>
      </c>
      <c r="C43" s="6">
        <f>AVERAGE('83-87'!H172:H176)</f>
        <v>32.260000000000005</v>
      </c>
      <c r="D43" s="8">
        <f t="shared" si="7"/>
        <v>0.46000000000000441</v>
      </c>
      <c r="E43" s="6">
        <f>AVERAGE('83-87'!J172:J176)</f>
        <v>37.04</v>
      </c>
      <c r="F43" s="8">
        <f t="shared" si="8"/>
        <v>1.279999999999994</v>
      </c>
      <c r="G43" s="6">
        <f>AVERAGE('83-87'!L172:L176)</f>
        <v>28.3</v>
      </c>
      <c r="H43" s="8">
        <f t="shared" si="9"/>
        <v>-2.16</v>
      </c>
      <c r="I43" s="8"/>
      <c r="J43" s="8"/>
      <c r="Q43" s="8"/>
      <c r="S43" s="6">
        <f t="shared" si="10"/>
        <v>-4.779999999999994</v>
      </c>
      <c r="T43" s="8">
        <f t="shared" si="11"/>
        <v>-0.81999999999998963</v>
      </c>
      <c r="V43" s="8"/>
    </row>
    <row r="44" spans="1:22" x14ac:dyDescent="0.25">
      <c r="B44" s="82">
        <v>31533</v>
      </c>
      <c r="C44" s="6">
        <f>AVERAGE('83-87'!H177:H181)</f>
        <v>31.419999999999998</v>
      </c>
      <c r="D44" s="8">
        <f t="shared" si="7"/>
        <v>-0.84000000000000696</v>
      </c>
      <c r="E44" s="6">
        <f>AVERAGE('83-87'!J177:J181)</f>
        <v>38.5</v>
      </c>
      <c r="F44" s="8">
        <f t="shared" si="8"/>
        <v>1.4600000000000009</v>
      </c>
      <c r="G44" s="6">
        <f>AVERAGE('83-87'!L177:L181)</f>
        <v>27.48</v>
      </c>
      <c r="H44" s="8">
        <f t="shared" si="9"/>
        <v>-0.82000000000000028</v>
      </c>
      <c r="I44" s="8"/>
      <c r="J44" s="8"/>
      <c r="Q44" s="8"/>
      <c r="S44" s="6">
        <f t="shared" si="10"/>
        <v>-7.0800000000000018</v>
      </c>
      <c r="T44" s="8">
        <f t="shared" si="11"/>
        <v>-2.3000000000000078</v>
      </c>
      <c r="V44" s="8"/>
    </row>
    <row r="45" spans="1:22" x14ac:dyDescent="0.25">
      <c r="B45" s="82">
        <v>31564</v>
      </c>
      <c r="C45" s="6">
        <f>AVERAGE('83-87'!H182:H186)</f>
        <v>33.200000000000003</v>
      </c>
      <c r="D45" s="8">
        <f t="shared" si="7"/>
        <v>1.7800000000000047</v>
      </c>
      <c r="E45" s="6">
        <f>AVERAGE('83-87'!J182:J186)</f>
        <v>38.82</v>
      </c>
      <c r="F45" s="8">
        <f t="shared" si="8"/>
        <v>0.32000000000000028</v>
      </c>
      <c r="G45" s="6">
        <f>AVERAGE('83-87'!L182:L186)</f>
        <v>25.259999999999998</v>
      </c>
      <c r="H45" s="8">
        <f t="shared" si="9"/>
        <v>-2.2200000000000024</v>
      </c>
      <c r="I45" s="8"/>
      <c r="J45" s="8"/>
      <c r="Q45" s="8"/>
      <c r="S45" s="6">
        <f t="shared" si="10"/>
        <v>-5.6199999999999974</v>
      </c>
      <c r="T45" s="8">
        <f t="shared" si="11"/>
        <v>1.4600000000000044</v>
      </c>
      <c r="V45" s="8"/>
    </row>
    <row r="46" spans="1:22" x14ac:dyDescent="0.25">
      <c r="B46" s="82">
        <v>31594</v>
      </c>
      <c r="C46" s="6">
        <f>AVERAGE('83-87'!H187:H192)</f>
        <v>32.966666666666669</v>
      </c>
      <c r="D46" s="8">
        <f t="shared" si="7"/>
        <v>-0.23333333333333428</v>
      </c>
      <c r="E46" s="6">
        <f>AVERAGE('83-87'!J187:J192)</f>
        <v>38.56666666666667</v>
      </c>
      <c r="F46" s="8">
        <f t="shared" si="8"/>
        <v>-0.2533333333333303</v>
      </c>
      <c r="G46" s="6">
        <f>AVERAGE('83-87'!L187:L192)</f>
        <v>26.25</v>
      </c>
      <c r="H46" s="8">
        <f t="shared" si="9"/>
        <v>0.99000000000000199</v>
      </c>
      <c r="I46" s="8"/>
      <c r="J46" s="8"/>
      <c r="Q46" s="8"/>
      <c r="S46" s="6">
        <f t="shared" si="10"/>
        <v>-5.6000000000000014</v>
      </c>
      <c r="T46" s="8">
        <f t="shared" si="11"/>
        <v>1.9999999999996021E-2</v>
      </c>
      <c r="V46" s="8"/>
    </row>
    <row r="47" spans="1:22" x14ac:dyDescent="0.25">
      <c r="B47" s="82">
        <v>31625</v>
      </c>
      <c r="C47" s="6">
        <f>AVERAGE('83-87'!H193:H197)</f>
        <v>33.72</v>
      </c>
      <c r="D47" s="8">
        <f t="shared" si="7"/>
        <v>0.7533333333333303</v>
      </c>
      <c r="E47" s="6">
        <f>AVERAGE('83-87'!J193:J197)</f>
        <v>37.36</v>
      </c>
      <c r="F47" s="8">
        <f t="shared" si="8"/>
        <v>-1.2066666666666706</v>
      </c>
      <c r="G47" s="6">
        <f>AVERAGE('83-87'!L193:L197)</f>
        <v>26.02</v>
      </c>
      <c r="H47" s="8">
        <f t="shared" si="9"/>
        <v>-0.23000000000000043</v>
      </c>
      <c r="I47" s="8"/>
      <c r="J47" s="8"/>
      <c r="Q47" s="8"/>
      <c r="S47" s="6">
        <f t="shared" si="10"/>
        <v>-3.6400000000000006</v>
      </c>
      <c r="T47" s="8">
        <f t="shared" si="11"/>
        <v>1.9600000000000009</v>
      </c>
      <c r="V47" s="8"/>
    </row>
    <row r="48" spans="1:22" x14ac:dyDescent="0.25">
      <c r="B48" s="82">
        <v>31656</v>
      </c>
      <c r="C48" s="6">
        <f>AVERAGE('83-87'!H198:H202)</f>
        <v>33.92</v>
      </c>
      <c r="D48" s="8">
        <f t="shared" si="7"/>
        <v>0.20000000000000284</v>
      </c>
      <c r="E48" s="6">
        <f>AVERAGE('83-87'!J198:J202)</f>
        <v>39.480000000000004</v>
      </c>
      <c r="F48" s="8">
        <f t="shared" si="8"/>
        <v>2.1200000000000045</v>
      </c>
      <c r="G48" s="6">
        <f>AVERAGE('83-87'!L198:L202)</f>
        <v>24.619999999999997</v>
      </c>
      <c r="H48" s="8">
        <f t="shared" si="9"/>
        <v>-1.4000000000000021</v>
      </c>
      <c r="I48" s="8"/>
      <c r="J48" s="8"/>
      <c r="Q48" s="8"/>
      <c r="S48" s="6">
        <f t="shared" si="10"/>
        <v>-5.5600000000000023</v>
      </c>
      <c r="T48" s="8">
        <f t="shared" si="11"/>
        <v>-1.9200000000000017</v>
      </c>
      <c r="V48" s="8"/>
    </row>
    <row r="49" spans="1:22" x14ac:dyDescent="0.25">
      <c r="B49" s="82">
        <v>31686</v>
      </c>
      <c r="C49" s="6">
        <f>AVERAGE('83-87'!H203:H211)</f>
        <v>38.022222222222219</v>
      </c>
      <c r="D49" s="8">
        <f t="shared" si="7"/>
        <v>4.1022222222222169</v>
      </c>
      <c r="E49" s="6">
        <f>AVERAGE('83-87'!J203:J211)</f>
        <v>39.13333333333334</v>
      </c>
      <c r="F49" s="8">
        <f t="shared" si="8"/>
        <v>-0.34666666666666401</v>
      </c>
      <c r="G49" s="6">
        <f>AVERAGE('83-87'!L203:L211)</f>
        <v>20.577777777777776</v>
      </c>
      <c r="H49" s="8">
        <f t="shared" si="9"/>
        <v>-4.0422222222222217</v>
      </c>
      <c r="I49" s="8"/>
      <c r="J49" s="8"/>
      <c r="Q49" s="8"/>
      <c r="S49" s="6">
        <f t="shared" si="10"/>
        <v>-1.1111111111111214</v>
      </c>
      <c r="T49" s="8">
        <f t="shared" si="11"/>
        <v>4.4488888888888809</v>
      </c>
      <c r="V49" s="8"/>
    </row>
    <row r="50" spans="1:22" x14ac:dyDescent="0.25">
      <c r="B50" s="82">
        <v>31717</v>
      </c>
      <c r="C50" s="6">
        <f>AVERAGE('83-87'!H212:H222)</f>
        <v>38.263636363636358</v>
      </c>
      <c r="D50" s="8">
        <f t="shared" ref="D50:D57" si="12">C50-C49</f>
        <v>0.24141414141413975</v>
      </c>
      <c r="E50" s="6">
        <f>AVERAGE('83-87'!J212:J222)</f>
        <v>39.390909090909091</v>
      </c>
      <c r="F50" s="8">
        <f t="shared" ref="F50:F57" si="13">E50-E49</f>
        <v>0.25757575757575069</v>
      </c>
      <c r="G50" s="6">
        <f>AVERAGE('83-87'!L212:L222)</f>
        <v>19.799999999999997</v>
      </c>
      <c r="H50" s="8">
        <f t="shared" ref="H50:H57" si="14">G50-G49</f>
        <v>-0.77777777777777857</v>
      </c>
      <c r="I50" s="8"/>
      <c r="J50" s="8"/>
      <c r="Q50" s="8"/>
      <c r="S50" s="6">
        <f t="shared" ref="S50:S57" si="15">C50-E50</f>
        <v>-1.1272727272727323</v>
      </c>
      <c r="T50" s="8">
        <f t="shared" ref="T50:T57" si="16">S50-S49</f>
        <v>-1.6161616161610937E-2</v>
      </c>
      <c r="V50" s="8"/>
    </row>
    <row r="51" spans="1:22" x14ac:dyDescent="0.25">
      <c r="B51" s="82">
        <v>31747</v>
      </c>
      <c r="C51" s="6">
        <f>AVERAGE('83-87'!H223:H230)</f>
        <v>40.1875</v>
      </c>
      <c r="D51" s="8">
        <f t="shared" si="12"/>
        <v>1.9238636363636417</v>
      </c>
      <c r="E51" s="6">
        <f>AVERAGE('83-87'!J223:J230)</f>
        <v>36.299999999999997</v>
      </c>
      <c r="F51" s="8">
        <f t="shared" si="13"/>
        <v>-3.0909090909090935</v>
      </c>
      <c r="G51" s="6">
        <f>AVERAGE('83-87'!L223:L230)</f>
        <v>21.425000000000001</v>
      </c>
      <c r="H51" s="8">
        <f t="shared" si="14"/>
        <v>1.6250000000000036</v>
      </c>
      <c r="I51" s="8"/>
      <c r="J51" s="8"/>
      <c r="Q51" s="8"/>
      <c r="S51" s="6">
        <f t="shared" si="15"/>
        <v>3.8875000000000028</v>
      </c>
      <c r="T51" s="8">
        <f t="shared" si="16"/>
        <v>5.0147727272727352</v>
      </c>
      <c r="V51" s="8"/>
    </row>
    <row r="52" spans="1:22" x14ac:dyDescent="0.25">
      <c r="A52" s="1">
        <v>1987</v>
      </c>
      <c r="B52" s="82">
        <v>31778</v>
      </c>
      <c r="C52" s="6">
        <f>AVERAGE('83-87'!H231:H240)</f>
        <v>39.04</v>
      </c>
      <c r="D52" s="8">
        <f t="shared" si="12"/>
        <v>-1.1475000000000009</v>
      </c>
      <c r="E52" s="6">
        <f>AVERAGE('83-87'!J231:J240)</f>
        <v>37.760000000000005</v>
      </c>
      <c r="F52" s="8">
        <f t="shared" si="13"/>
        <v>1.460000000000008</v>
      </c>
      <c r="G52" s="6">
        <f>AVERAGE('83-87'!L231:L240)</f>
        <v>21.03</v>
      </c>
      <c r="H52" s="8">
        <f t="shared" si="14"/>
        <v>-0.39499999999999957</v>
      </c>
      <c r="I52" s="8"/>
      <c r="J52" s="8"/>
      <c r="Q52" s="8"/>
      <c r="S52" s="6">
        <f t="shared" si="15"/>
        <v>1.279999999999994</v>
      </c>
      <c r="T52" s="8">
        <f t="shared" si="16"/>
        <v>-2.6075000000000088</v>
      </c>
      <c r="V52" s="8"/>
    </row>
    <row r="53" spans="1:22" x14ac:dyDescent="0.25">
      <c r="B53" s="82">
        <v>31809</v>
      </c>
      <c r="C53" s="6">
        <f>AVERAGE('83-87'!H241:H249)</f>
        <v>38.299999999999997</v>
      </c>
      <c r="D53" s="8">
        <f t="shared" si="12"/>
        <v>-0.74000000000000199</v>
      </c>
      <c r="E53" s="6">
        <f>AVERAGE('83-87'!J241:J249)</f>
        <v>35.022222222222219</v>
      </c>
      <c r="F53" s="8">
        <f t="shared" si="13"/>
        <v>-2.7377777777777865</v>
      </c>
      <c r="G53" s="6">
        <f>AVERAGE('83-87'!L241:L249)</f>
        <v>24.788888888888888</v>
      </c>
      <c r="H53" s="8">
        <f t="shared" si="14"/>
        <v>3.7588888888888867</v>
      </c>
      <c r="I53" s="8"/>
      <c r="J53" s="8"/>
      <c r="Q53" s="8"/>
      <c r="S53" s="6">
        <f t="shared" si="15"/>
        <v>3.2777777777777786</v>
      </c>
      <c r="T53" s="8">
        <f t="shared" si="16"/>
        <v>1.9977777777777845</v>
      </c>
      <c r="V53" s="8"/>
    </row>
    <row r="54" spans="1:22" x14ac:dyDescent="0.25">
      <c r="B54" s="82">
        <v>31837</v>
      </c>
      <c r="C54" s="6">
        <f>AVERAGE('83-87'!H250:H259)</f>
        <v>38.67</v>
      </c>
      <c r="D54" s="8">
        <f t="shared" si="12"/>
        <v>0.37000000000000455</v>
      </c>
      <c r="E54" s="6">
        <f>AVERAGE('83-87'!J250:J259)</f>
        <v>31.21</v>
      </c>
      <c r="F54" s="8">
        <f t="shared" si="13"/>
        <v>-3.8122222222222177</v>
      </c>
      <c r="G54" s="6">
        <f>AVERAGE('83-87'!L250:L259)</f>
        <v>28.28</v>
      </c>
      <c r="H54" s="8">
        <f t="shared" si="14"/>
        <v>3.4911111111111133</v>
      </c>
      <c r="I54" s="8"/>
      <c r="J54" s="8"/>
      <c r="Q54" s="8"/>
      <c r="S54" s="6">
        <f t="shared" si="15"/>
        <v>7.4600000000000009</v>
      </c>
      <c r="T54" s="8">
        <f t="shared" si="16"/>
        <v>4.1822222222222223</v>
      </c>
      <c r="V54" s="8"/>
    </row>
    <row r="55" spans="1:22" x14ac:dyDescent="0.25">
      <c r="B55" s="82">
        <v>31868</v>
      </c>
      <c r="C55" s="6">
        <f>AVERAGE('83-87'!H260:H273)</f>
        <v>41.035714285714285</v>
      </c>
      <c r="D55" s="8">
        <f t="shared" si="12"/>
        <v>2.365714285714283</v>
      </c>
      <c r="E55" s="6">
        <f>AVERAGE('83-87'!J260:J273)</f>
        <v>30.328571428571429</v>
      </c>
      <c r="F55" s="8">
        <f t="shared" si="13"/>
        <v>-0.88142857142857167</v>
      </c>
      <c r="G55" s="6">
        <f>AVERAGE('83-87'!L260:L273)</f>
        <v>26.364285714285717</v>
      </c>
      <c r="H55" s="8">
        <f t="shared" si="14"/>
        <v>-1.9157142857142837</v>
      </c>
      <c r="I55" s="8"/>
      <c r="J55" s="8"/>
      <c r="Q55" s="8"/>
      <c r="S55" s="6">
        <f t="shared" si="15"/>
        <v>10.707142857142856</v>
      </c>
      <c r="T55" s="8">
        <f t="shared" si="16"/>
        <v>3.2471428571428547</v>
      </c>
      <c r="V55" s="8"/>
    </row>
    <row r="56" spans="1:22" x14ac:dyDescent="0.25">
      <c r="B56" s="82">
        <v>31898</v>
      </c>
      <c r="C56" s="6">
        <f>AVERAGE('83-87'!H274:H302)</f>
        <v>42.689655172413794</v>
      </c>
      <c r="D56" s="8">
        <f t="shared" si="12"/>
        <v>1.6539408866995089</v>
      </c>
      <c r="E56" s="6">
        <f>AVERAGE('83-87'!J274:J302)</f>
        <v>32.551724137931032</v>
      </c>
      <c r="F56" s="8">
        <f t="shared" si="13"/>
        <v>2.2231527093596029</v>
      </c>
      <c r="G56" s="6">
        <f>AVERAGE('83-87'!L274:L302)</f>
        <v>22.810344827586206</v>
      </c>
      <c r="H56" s="8">
        <f t="shared" si="14"/>
        <v>-3.553940886699511</v>
      </c>
      <c r="I56" s="8"/>
      <c r="J56" s="8"/>
      <c r="Q56" s="8"/>
      <c r="S56" s="6">
        <f t="shared" si="15"/>
        <v>10.137931034482762</v>
      </c>
      <c r="T56" s="8">
        <f t="shared" si="16"/>
        <v>-0.56921182266009396</v>
      </c>
      <c r="V56" s="8"/>
    </row>
    <row r="57" spans="1:22" x14ac:dyDescent="0.25">
      <c r="B57" s="82">
        <v>31929</v>
      </c>
      <c r="C57" s="6">
        <f>AVERAGE('83-87'!H303:H318)</f>
        <v>42.6875</v>
      </c>
      <c r="D57" s="8">
        <f t="shared" si="12"/>
        <v>-2.1551724137935935E-3</v>
      </c>
      <c r="E57" s="6">
        <f>AVERAGE('83-87'!J303:J318)</f>
        <v>34.125</v>
      </c>
      <c r="F57" s="8">
        <f t="shared" si="13"/>
        <v>1.573275862068968</v>
      </c>
      <c r="G57" s="6">
        <f>AVERAGE('83-87'!L303:L318)</f>
        <v>21.46875</v>
      </c>
      <c r="H57" s="8">
        <f t="shared" si="14"/>
        <v>-1.3415948275862064</v>
      </c>
      <c r="I57" s="8"/>
      <c r="J57" s="8"/>
      <c r="Q57" s="8"/>
      <c r="S57" s="6">
        <f t="shared" si="15"/>
        <v>8.5625</v>
      </c>
      <c r="T57" s="8">
        <f t="shared" si="16"/>
        <v>-1.5754310344827616</v>
      </c>
      <c r="V57" s="8"/>
    </row>
    <row r="58" spans="1:22" s="1" customFormat="1" x14ac:dyDescent="0.25">
      <c r="B58" s="1" t="s">
        <v>1313</v>
      </c>
      <c r="C58" s="1">
        <v>43.3</v>
      </c>
      <c r="E58" s="1">
        <v>31.5</v>
      </c>
      <c r="G58" s="1">
        <v>23.1</v>
      </c>
      <c r="S58" s="6">
        <v>11.8</v>
      </c>
      <c r="V58" s="8"/>
    </row>
    <row r="59" spans="1:22" x14ac:dyDescent="0.25">
      <c r="B59" s="82">
        <v>31929</v>
      </c>
      <c r="C59" s="6">
        <f>AVERAGE('87-92'!H2:H3)</f>
        <v>45.5</v>
      </c>
      <c r="D59" s="8">
        <f t="shared" ref="D59:D65" si="17">C59-C58</f>
        <v>2.2000000000000028</v>
      </c>
      <c r="E59" s="6">
        <f>AVERAGE('87-92'!J2:J3)</f>
        <v>32</v>
      </c>
      <c r="F59" s="8">
        <f t="shared" ref="F59:F65" si="18">E59-E58</f>
        <v>0.5</v>
      </c>
      <c r="G59" s="6">
        <f>AVERAGE('87-92'!L2:L3)</f>
        <v>20</v>
      </c>
      <c r="H59" s="8">
        <f t="shared" ref="H59:H65" si="19">G59-G58</f>
        <v>-3.1000000000000014</v>
      </c>
      <c r="S59" s="6">
        <f>C59-E59</f>
        <v>13.5</v>
      </c>
      <c r="T59" s="8">
        <f>S59-S58</f>
        <v>1.6999999999999993</v>
      </c>
      <c r="V59" s="8"/>
    </row>
    <row r="60" spans="1:22" x14ac:dyDescent="0.25">
      <c r="B60" s="82">
        <v>31959</v>
      </c>
      <c r="C60" s="6">
        <f>AVERAGE('87-92'!H5:H7)</f>
        <v>47.166666666666664</v>
      </c>
      <c r="D60" s="8">
        <f t="shared" si="17"/>
        <v>1.6666666666666643</v>
      </c>
      <c r="E60" s="6">
        <f>AVERAGE('87-92'!J5:J7)</f>
        <v>33</v>
      </c>
      <c r="F60" s="8">
        <f t="shared" si="18"/>
        <v>1</v>
      </c>
      <c r="G60" s="6">
        <f>AVERAGE('87-92'!L5:L7)</f>
        <v>18.166666666666668</v>
      </c>
      <c r="H60" s="8">
        <f t="shared" si="19"/>
        <v>-1.8333333333333321</v>
      </c>
      <c r="I60" s="8"/>
      <c r="J60" s="8"/>
      <c r="Q60" s="8"/>
      <c r="S60" s="6">
        <f t="shared" ref="S60:S65" si="20">C60-E60</f>
        <v>14.166666666666664</v>
      </c>
      <c r="T60" s="8">
        <f>S60-S59</f>
        <v>0.6666666666666643</v>
      </c>
      <c r="V60" s="8"/>
    </row>
    <row r="61" spans="1:22" x14ac:dyDescent="0.25">
      <c r="B61" s="82">
        <v>31990</v>
      </c>
      <c r="C61" s="6">
        <f>AVERAGE('87-92'!H8:H11)</f>
        <v>47.625</v>
      </c>
      <c r="D61" s="8">
        <f t="shared" si="17"/>
        <v>0.4583333333333357</v>
      </c>
      <c r="E61" s="6">
        <f>AVERAGE('87-92'!J8:J11)</f>
        <v>34.375</v>
      </c>
      <c r="F61" s="8">
        <f t="shared" si="18"/>
        <v>1.375</v>
      </c>
      <c r="G61" s="6">
        <f>AVERAGE('87-92'!L8:L11)</f>
        <v>16.125</v>
      </c>
      <c r="H61" s="8">
        <f t="shared" si="19"/>
        <v>-2.0416666666666679</v>
      </c>
      <c r="I61" s="8"/>
      <c r="J61" s="8"/>
      <c r="Q61" s="8"/>
      <c r="S61" s="6">
        <f t="shared" si="20"/>
        <v>13.25</v>
      </c>
      <c r="T61" s="8">
        <f t="shared" ref="T61:T66" si="21">S61-S60</f>
        <v>-0.9166666666666643</v>
      </c>
      <c r="V61" s="8"/>
    </row>
    <row r="62" spans="1:22" x14ac:dyDescent="0.25">
      <c r="B62" s="82">
        <v>32021</v>
      </c>
      <c r="C62" s="6">
        <f>AVERAGE('87-92'!H13:H17)</f>
        <v>47.6</v>
      </c>
      <c r="D62" s="8">
        <f t="shared" si="17"/>
        <v>-2.4999999999998579E-2</v>
      </c>
      <c r="E62" s="6">
        <f>AVERAGE('87-92'!J13:J17)</f>
        <v>34.700000000000003</v>
      </c>
      <c r="F62" s="8">
        <f t="shared" si="18"/>
        <v>0.32500000000000284</v>
      </c>
      <c r="G62" s="6">
        <f>AVERAGE('87-92'!L13:L17)</f>
        <v>15</v>
      </c>
      <c r="H62" s="8">
        <f t="shared" si="19"/>
        <v>-1.125</v>
      </c>
      <c r="I62" s="8"/>
      <c r="J62" s="8"/>
      <c r="Q62" s="8"/>
      <c r="S62" s="6">
        <f t="shared" si="20"/>
        <v>12.899999999999999</v>
      </c>
      <c r="T62" s="8">
        <f t="shared" si="21"/>
        <v>-0.35000000000000142</v>
      </c>
      <c r="V62" s="8"/>
    </row>
    <row r="63" spans="1:22" x14ac:dyDescent="0.25">
      <c r="B63" s="82">
        <v>32051</v>
      </c>
      <c r="C63" s="6">
        <f>AVERAGE('87-92'!H19:H23)</f>
        <v>47.8</v>
      </c>
      <c r="D63" s="8">
        <f t="shared" si="17"/>
        <v>0.19999999999999574</v>
      </c>
      <c r="E63" s="6">
        <f>AVERAGE('87-92'!J19:J23)</f>
        <v>35.5</v>
      </c>
      <c r="F63" s="8">
        <f t="shared" si="18"/>
        <v>0.79999999999999716</v>
      </c>
      <c r="G63" s="6">
        <f>AVERAGE('87-92'!L19:L23)</f>
        <v>13.9</v>
      </c>
      <c r="H63" s="8">
        <f t="shared" si="19"/>
        <v>-1.0999999999999996</v>
      </c>
      <c r="I63" s="8"/>
      <c r="J63" s="8"/>
      <c r="Q63" s="8"/>
      <c r="S63" s="6">
        <f t="shared" si="20"/>
        <v>12.299999999999997</v>
      </c>
      <c r="T63" s="8">
        <f t="shared" si="21"/>
        <v>-0.60000000000000142</v>
      </c>
      <c r="V63" s="8"/>
    </row>
    <row r="64" spans="1:22" x14ac:dyDescent="0.25">
      <c r="B64" s="82">
        <v>32082</v>
      </c>
      <c r="C64" s="6">
        <f>AVERAGE('87-92'!H25:H27)</f>
        <v>48.5</v>
      </c>
      <c r="D64" s="8">
        <f t="shared" si="17"/>
        <v>0.70000000000000284</v>
      </c>
      <c r="E64" s="6">
        <f>AVERAGE('87-92'!J25:J27)</f>
        <v>35</v>
      </c>
      <c r="F64" s="8">
        <f t="shared" si="18"/>
        <v>-0.5</v>
      </c>
      <c r="G64" s="6">
        <f>AVERAGE('87-92'!L25:L27)</f>
        <v>14.333333333333334</v>
      </c>
      <c r="H64" s="8">
        <f t="shared" si="19"/>
        <v>0.43333333333333357</v>
      </c>
      <c r="I64" s="8"/>
      <c r="J64" s="8"/>
      <c r="Q64" s="8"/>
      <c r="S64" s="6">
        <f t="shared" si="20"/>
        <v>13.5</v>
      </c>
      <c r="T64" s="8">
        <f t="shared" si="21"/>
        <v>1.2000000000000028</v>
      </c>
      <c r="V64" s="8"/>
    </row>
    <row r="65" spans="1:22" x14ac:dyDescent="0.25">
      <c r="B65" s="82">
        <v>32112</v>
      </c>
      <c r="C65" s="6">
        <f>AVERAGE('87-92'!H29:H32)</f>
        <v>47.125</v>
      </c>
      <c r="D65" s="8">
        <f t="shared" si="17"/>
        <v>-1.375</v>
      </c>
      <c r="E65" s="6">
        <f>AVERAGE('87-92'!J29:J32)</f>
        <v>35.625</v>
      </c>
      <c r="F65" s="8">
        <f t="shared" si="18"/>
        <v>0.625</v>
      </c>
      <c r="G65" s="6">
        <f>AVERAGE('87-92'!L29:L32)</f>
        <v>14.75</v>
      </c>
      <c r="H65" s="8">
        <f t="shared" si="19"/>
        <v>0.41666666666666607</v>
      </c>
      <c r="I65" s="8"/>
      <c r="J65" s="8"/>
      <c r="Q65" s="8"/>
      <c r="S65" s="6">
        <f t="shared" si="20"/>
        <v>11.5</v>
      </c>
      <c r="T65" s="8">
        <f t="shared" si="21"/>
        <v>-2</v>
      </c>
      <c r="V65" s="8"/>
    </row>
    <row r="66" spans="1:22" x14ac:dyDescent="0.25">
      <c r="A66" s="1">
        <v>1988</v>
      </c>
      <c r="B66" s="82">
        <v>32143</v>
      </c>
      <c r="C66" s="6">
        <f>AVERAGE('87-92'!H33:H37)</f>
        <v>45.9</v>
      </c>
      <c r="D66" s="8">
        <f t="shared" ref="D66:D89" si="22">C66-C65</f>
        <v>-1.2250000000000014</v>
      </c>
      <c r="E66" s="6">
        <f>AVERAGE('87-92'!J33:J37)</f>
        <v>37.6</v>
      </c>
      <c r="F66" s="8">
        <f t="shared" ref="F66:F89" si="23">E66-E65</f>
        <v>1.9750000000000014</v>
      </c>
      <c r="G66" s="6">
        <f>AVERAGE('87-92'!L33:L37)</f>
        <v>13.6</v>
      </c>
      <c r="H66" s="8">
        <f t="shared" ref="H66:H89" si="24">G66-G65</f>
        <v>-1.1500000000000004</v>
      </c>
      <c r="I66" s="8"/>
      <c r="J66" s="8"/>
      <c r="Q66" s="8"/>
      <c r="S66" s="6">
        <f t="shared" ref="S66:S77" si="25">C66-E66</f>
        <v>8.2999999999999972</v>
      </c>
      <c r="T66" s="8">
        <f t="shared" si="21"/>
        <v>-3.2000000000000028</v>
      </c>
      <c r="V66" s="8"/>
    </row>
    <row r="67" spans="1:22" x14ac:dyDescent="0.25">
      <c r="B67" s="82">
        <v>32174</v>
      </c>
      <c r="C67" s="6">
        <f>AVERAGE('87-92'!H38:H43)</f>
        <v>45.166666666666664</v>
      </c>
      <c r="D67" s="8">
        <f t="shared" si="22"/>
        <v>-0.73333333333333428</v>
      </c>
      <c r="E67" s="6">
        <f>AVERAGE('87-92'!J38:J43)</f>
        <v>39.333333333333336</v>
      </c>
      <c r="F67" s="8">
        <f t="shared" si="23"/>
        <v>1.7333333333333343</v>
      </c>
      <c r="G67" s="6">
        <f>AVERAGE('87-92'!L38:L43)</f>
        <v>12.333333333333334</v>
      </c>
      <c r="H67" s="8">
        <f t="shared" si="24"/>
        <v>-1.2666666666666657</v>
      </c>
      <c r="I67" s="8"/>
      <c r="J67" s="8"/>
      <c r="K67" s="6">
        <f>AVERAGE('87-92'!N38:N43)</f>
        <v>4</v>
      </c>
      <c r="L67" s="6"/>
      <c r="M67" s="6"/>
      <c r="N67" s="6"/>
      <c r="O67" s="6"/>
      <c r="Q67" s="8"/>
      <c r="S67" s="6">
        <f t="shared" si="25"/>
        <v>5.8333333333333286</v>
      </c>
      <c r="T67" s="8">
        <f t="shared" ref="T67:T77" si="26">S67-S66</f>
        <v>-2.4666666666666686</v>
      </c>
      <c r="V67" s="8"/>
    </row>
    <row r="68" spans="1:22" x14ac:dyDescent="0.25">
      <c r="B68" s="82">
        <v>32203</v>
      </c>
      <c r="C68" s="6">
        <f>AVERAGE('87-92'!H44:H51)</f>
        <v>45</v>
      </c>
      <c r="D68" s="8">
        <f t="shared" si="22"/>
        <v>-0.1666666666666643</v>
      </c>
      <c r="E68" s="6">
        <f>AVERAGE('87-92'!J44:J51)</f>
        <v>37.9375</v>
      </c>
      <c r="F68" s="8">
        <f t="shared" si="23"/>
        <v>-1.3958333333333357</v>
      </c>
      <c r="G68" s="6">
        <f>AVERAGE('87-92'!L44:L51)</f>
        <v>11.5</v>
      </c>
      <c r="H68" s="8">
        <f t="shared" si="24"/>
        <v>-0.83333333333333393</v>
      </c>
      <c r="I68" s="8"/>
      <c r="J68" s="8"/>
      <c r="K68" s="6">
        <f>AVERAGE('87-92'!N44:N51)</f>
        <v>4.5</v>
      </c>
      <c r="L68" s="6"/>
      <c r="M68" s="6"/>
      <c r="N68" s="6"/>
      <c r="O68" s="6"/>
      <c r="Q68" s="8"/>
      <c r="S68" s="6">
        <f t="shared" si="25"/>
        <v>7.0625</v>
      </c>
      <c r="T68" s="8">
        <f t="shared" si="26"/>
        <v>1.2291666666666714</v>
      </c>
      <c r="V68" s="8"/>
    </row>
    <row r="69" spans="1:22" x14ac:dyDescent="0.25">
      <c r="B69" s="82">
        <v>32234</v>
      </c>
      <c r="C69" s="6">
        <f>AVERAGE('87-92'!H52:H56)</f>
        <v>43.3</v>
      </c>
      <c r="D69" s="8">
        <f t="shared" si="22"/>
        <v>-1.7000000000000028</v>
      </c>
      <c r="E69" s="6">
        <f>AVERAGE('87-92'!J52:J56)</f>
        <v>40.1</v>
      </c>
      <c r="F69" s="8">
        <f t="shared" si="23"/>
        <v>2.1625000000000014</v>
      </c>
      <c r="G69" s="6">
        <f>AVERAGE('87-92'!L52:L56)</f>
        <v>8.8000000000000007</v>
      </c>
      <c r="H69" s="8">
        <f t="shared" si="24"/>
        <v>-2.6999999999999993</v>
      </c>
      <c r="I69" s="8"/>
      <c r="J69" s="8"/>
      <c r="K69" s="6">
        <f>AVERAGE('87-92'!N52:N55)</f>
        <v>5</v>
      </c>
      <c r="L69" s="6"/>
      <c r="M69" s="6"/>
      <c r="N69" s="6"/>
      <c r="O69" s="6"/>
      <c r="Q69" s="8"/>
      <c r="S69" s="6">
        <f t="shared" si="25"/>
        <v>3.1999999999999957</v>
      </c>
      <c r="T69" s="8">
        <f t="shared" si="26"/>
        <v>-3.8625000000000043</v>
      </c>
      <c r="V69" s="8"/>
    </row>
    <row r="70" spans="1:22" x14ac:dyDescent="0.25">
      <c r="B70" s="82">
        <v>32264</v>
      </c>
      <c r="C70" s="6">
        <f>AVERAGE('87-92'!H57:H65)</f>
        <v>43.444444444444443</v>
      </c>
      <c r="D70" s="8">
        <f t="shared" si="22"/>
        <v>0.14444444444444571</v>
      </c>
      <c r="E70" s="6">
        <f>AVERAGE('87-92'!J57:J65)</f>
        <v>39.666666666666664</v>
      </c>
      <c r="F70" s="8">
        <f t="shared" si="23"/>
        <v>-0.43333333333333712</v>
      </c>
      <c r="G70" s="6">
        <f>AVERAGE('87-92'!L57:L65)</f>
        <v>8.1666666666666661</v>
      </c>
      <c r="H70" s="8">
        <f t="shared" si="24"/>
        <v>-0.63333333333333464</v>
      </c>
      <c r="I70" s="8"/>
      <c r="J70" s="8"/>
      <c r="K70" s="6">
        <f>AVERAGE('87-92'!N57:N65)</f>
        <v>5.375</v>
      </c>
      <c r="L70" s="6"/>
      <c r="M70" s="6"/>
      <c r="N70" s="6"/>
      <c r="O70" s="6"/>
      <c r="Q70" s="8"/>
      <c r="S70" s="6">
        <f t="shared" si="25"/>
        <v>3.7777777777777786</v>
      </c>
      <c r="T70" s="8">
        <f t="shared" si="26"/>
        <v>0.57777777777778283</v>
      </c>
      <c r="V70" s="8"/>
    </row>
    <row r="71" spans="1:22" x14ac:dyDescent="0.25">
      <c r="B71" s="82">
        <v>32295</v>
      </c>
      <c r="C71" s="6">
        <f>AVERAGE('87-92'!H66:H76)</f>
        <v>45.81818181818182</v>
      </c>
      <c r="D71" s="8">
        <f t="shared" si="22"/>
        <v>2.3737373737373773</v>
      </c>
      <c r="E71" s="6">
        <f>AVERAGE('87-92'!J66:J76)</f>
        <v>38.454545454545453</v>
      </c>
      <c r="F71" s="8">
        <f t="shared" si="23"/>
        <v>-1.212121212121211</v>
      </c>
      <c r="G71" s="6">
        <f>AVERAGE('87-92'!L66:L76)</f>
        <v>8.454545454545455</v>
      </c>
      <c r="H71" s="8">
        <f t="shared" si="24"/>
        <v>0.28787878787878896</v>
      </c>
      <c r="I71" s="8"/>
      <c r="J71" s="8"/>
      <c r="K71" s="6">
        <f>AVERAGE('87-92'!N66:N76)</f>
        <v>3.9090909090909092</v>
      </c>
      <c r="L71" s="6"/>
      <c r="M71" s="6"/>
      <c r="N71" s="6"/>
      <c r="O71" s="6"/>
      <c r="Q71" s="8"/>
      <c r="S71" s="6">
        <f t="shared" si="25"/>
        <v>7.3636363636363669</v>
      </c>
      <c r="T71" s="8">
        <f t="shared" si="26"/>
        <v>3.5858585858585883</v>
      </c>
      <c r="V71" s="8"/>
    </row>
    <row r="72" spans="1:22" x14ac:dyDescent="0.25">
      <c r="B72" s="82">
        <v>32325</v>
      </c>
      <c r="C72" s="6">
        <f>AVERAGE('87-92'!H77:H83)</f>
        <v>45.642857142857146</v>
      </c>
      <c r="D72" s="8">
        <f t="shared" si="22"/>
        <v>-0.17532467532467422</v>
      </c>
      <c r="E72" s="6">
        <f>AVERAGE('87-92'!J77:J83)</f>
        <v>40.142857142857146</v>
      </c>
      <c r="F72" s="8">
        <f t="shared" si="23"/>
        <v>1.6883116883116926</v>
      </c>
      <c r="G72" s="6">
        <f>AVERAGE('87-92'!L77:L83)</f>
        <v>8</v>
      </c>
      <c r="H72" s="8">
        <f t="shared" si="24"/>
        <v>-0.45454545454545503</v>
      </c>
      <c r="I72" s="8"/>
      <c r="J72" s="8"/>
      <c r="K72" s="6">
        <f>AVERAGE('87-92'!N77:N83)</f>
        <v>4.2857142857142856</v>
      </c>
      <c r="L72" s="6"/>
      <c r="M72" s="6"/>
      <c r="N72" s="6"/>
      <c r="O72" s="6"/>
      <c r="Q72" s="8"/>
      <c r="S72" s="6">
        <f t="shared" si="25"/>
        <v>5.5</v>
      </c>
      <c r="T72" s="8">
        <f t="shared" si="26"/>
        <v>-1.8636363636363669</v>
      </c>
      <c r="V72" s="8"/>
    </row>
    <row r="73" spans="1:22" x14ac:dyDescent="0.25">
      <c r="B73" s="82">
        <v>32356</v>
      </c>
      <c r="C73" s="6">
        <f>AVERAGE('87-92'!H84:H87)</f>
        <v>47.125</v>
      </c>
      <c r="D73" s="8">
        <f t="shared" si="22"/>
        <v>1.4821428571428541</v>
      </c>
      <c r="E73" s="6">
        <f>AVERAGE('87-92'!J84:J87)</f>
        <v>34.625</v>
      </c>
      <c r="F73" s="8">
        <f t="shared" si="23"/>
        <v>-5.5178571428571459</v>
      </c>
      <c r="G73" s="6">
        <f>AVERAGE('87-92'!L84:L87)</f>
        <v>9.8333333333333339</v>
      </c>
      <c r="H73" s="8">
        <f t="shared" si="24"/>
        <v>1.8333333333333339</v>
      </c>
      <c r="I73" s="8"/>
      <c r="J73" s="8"/>
      <c r="K73" s="6">
        <f>AVERAGE('87-92'!N84:N87)</f>
        <v>4.5</v>
      </c>
      <c r="L73" s="6"/>
      <c r="M73" s="6"/>
      <c r="N73" s="6"/>
      <c r="O73" s="6"/>
      <c r="Q73" s="8"/>
      <c r="S73" s="6">
        <f t="shared" si="25"/>
        <v>12.5</v>
      </c>
      <c r="T73" s="8">
        <f t="shared" si="26"/>
        <v>7</v>
      </c>
      <c r="V73" s="8"/>
    </row>
    <row r="74" spans="1:22" x14ac:dyDescent="0.25">
      <c r="B74" s="82">
        <v>32387</v>
      </c>
      <c r="C74" s="6">
        <f>AVERAGE('87-92'!H88:H95)</f>
        <v>44.75</v>
      </c>
      <c r="D74" s="8">
        <f t="shared" si="22"/>
        <v>-2.375</v>
      </c>
      <c r="E74" s="6">
        <f>AVERAGE('87-92'!J88:J95)</f>
        <v>38.4375</v>
      </c>
      <c r="F74" s="8">
        <f t="shared" si="23"/>
        <v>3.8125</v>
      </c>
      <c r="G74" s="6">
        <f>AVERAGE('87-92'!L88:L95)</f>
        <v>9.4375</v>
      </c>
      <c r="H74" s="8">
        <f t="shared" si="24"/>
        <v>-0.39583333333333393</v>
      </c>
      <c r="I74" s="8"/>
      <c r="J74" s="8"/>
      <c r="K74" s="6">
        <f>AVERAGE('87-92'!N88:N95)</f>
        <v>4.125</v>
      </c>
      <c r="L74" s="6"/>
      <c r="M74" s="6"/>
      <c r="N74" s="6"/>
      <c r="O74" s="6"/>
      <c r="Q74" s="8"/>
      <c r="S74" s="6">
        <f t="shared" si="25"/>
        <v>6.3125</v>
      </c>
      <c r="T74" s="8">
        <f t="shared" si="26"/>
        <v>-6.1875</v>
      </c>
      <c r="V74" s="8"/>
    </row>
    <row r="75" spans="1:22" x14ac:dyDescent="0.25">
      <c r="B75" s="82">
        <v>32417</v>
      </c>
      <c r="C75" s="6">
        <f>AVERAGE('87-92'!H96:H103)</f>
        <v>45.6875</v>
      </c>
      <c r="D75" s="8">
        <f t="shared" si="22"/>
        <v>0.9375</v>
      </c>
      <c r="E75" s="6">
        <f>AVERAGE('87-92'!J96:J103)</f>
        <v>37.875</v>
      </c>
      <c r="F75" s="8">
        <f t="shared" si="23"/>
        <v>-0.5625</v>
      </c>
      <c r="G75" s="6">
        <f>AVERAGE('87-92'!L96:L103)</f>
        <v>8.3125</v>
      </c>
      <c r="H75" s="8">
        <f t="shared" si="24"/>
        <v>-1.125</v>
      </c>
      <c r="I75" s="8"/>
      <c r="J75" s="8"/>
      <c r="K75" s="6">
        <f>AVERAGE('87-92'!N96:N103)</f>
        <v>4.25</v>
      </c>
      <c r="L75" s="6"/>
      <c r="M75" s="6"/>
      <c r="N75" s="6"/>
      <c r="O75" s="6"/>
      <c r="Q75" s="8"/>
      <c r="S75" s="6">
        <f t="shared" si="25"/>
        <v>7.8125</v>
      </c>
      <c r="T75" s="8">
        <f t="shared" si="26"/>
        <v>1.5</v>
      </c>
      <c r="V75" s="8"/>
    </row>
    <row r="76" spans="1:22" x14ac:dyDescent="0.25">
      <c r="B76" s="82">
        <v>32448</v>
      </c>
      <c r="C76" s="6">
        <f>AVERAGE('87-92'!H104:H111)</f>
        <v>42.825000000000003</v>
      </c>
      <c r="D76" s="8">
        <f t="shared" si="22"/>
        <v>-2.8624999999999972</v>
      </c>
      <c r="E76" s="6">
        <f>AVERAGE('87-92'!J104:J111)</f>
        <v>37.6</v>
      </c>
      <c r="F76" s="8">
        <f t="shared" si="23"/>
        <v>-0.27499999999999858</v>
      </c>
      <c r="G76" s="6">
        <f>AVERAGE('87-92'!L104:L111)</f>
        <v>9.8375000000000004</v>
      </c>
      <c r="H76" s="8">
        <f t="shared" si="24"/>
        <v>1.5250000000000004</v>
      </c>
      <c r="I76" s="8"/>
      <c r="J76" s="8"/>
      <c r="K76" s="6">
        <f>AVERAGE('87-92'!N104:N109)</f>
        <v>4.75</v>
      </c>
      <c r="L76" s="6"/>
      <c r="M76" s="6"/>
      <c r="N76" s="6"/>
      <c r="O76" s="6"/>
      <c r="Q76" s="8"/>
      <c r="S76" s="6">
        <f t="shared" si="25"/>
        <v>5.2250000000000014</v>
      </c>
      <c r="T76" s="8">
        <f t="shared" si="26"/>
        <v>-2.5874999999999986</v>
      </c>
      <c r="V76" s="8"/>
    </row>
    <row r="77" spans="1:22" x14ac:dyDescent="0.25">
      <c r="B77" s="82">
        <v>32478</v>
      </c>
      <c r="C77" s="6">
        <f>AVERAGE('87-92'!H112:H118)</f>
        <v>44.300000000000004</v>
      </c>
      <c r="D77" s="8">
        <f t="shared" si="22"/>
        <v>1.4750000000000014</v>
      </c>
      <c r="E77" s="6">
        <f>AVERAGE('87-92'!J112:J118)</f>
        <v>35.700000000000003</v>
      </c>
      <c r="F77" s="8">
        <f t="shared" si="23"/>
        <v>-1.8999999999999986</v>
      </c>
      <c r="G77" s="6">
        <f>AVERAGE('87-92'!L112:L118)</f>
        <v>9.5857142857142854</v>
      </c>
      <c r="H77" s="8">
        <f t="shared" si="24"/>
        <v>-0.25178571428571495</v>
      </c>
      <c r="I77" s="8"/>
      <c r="J77" s="8"/>
      <c r="K77" s="6">
        <f>AVERAGE('87-92'!N111:N117)</f>
        <v>5.5</v>
      </c>
      <c r="L77" s="6"/>
      <c r="M77" s="6"/>
      <c r="N77" s="6"/>
      <c r="O77" s="6"/>
      <c r="Q77" s="8"/>
      <c r="S77" s="6">
        <f t="shared" si="25"/>
        <v>8.6000000000000014</v>
      </c>
      <c r="T77" s="8">
        <f t="shared" si="26"/>
        <v>3.375</v>
      </c>
      <c r="V77" s="8"/>
    </row>
    <row r="78" spans="1:22" x14ac:dyDescent="0.25">
      <c r="A78" s="1">
        <v>1989</v>
      </c>
      <c r="B78" s="82">
        <v>32509</v>
      </c>
      <c r="C78" s="6">
        <f>AVERAGE('87-92'!H119:H128)</f>
        <v>45.21</v>
      </c>
      <c r="D78" s="8">
        <f t="shared" si="22"/>
        <v>0.90999999999999659</v>
      </c>
      <c r="E78" s="6">
        <f>AVERAGE('87-92'!J119:J128)</f>
        <v>36.950000000000003</v>
      </c>
      <c r="F78" s="8">
        <f t="shared" si="23"/>
        <v>1.25</v>
      </c>
      <c r="G78" s="6">
        <f>AVERAGE('87-92'!L119:L128)</f>
        <v>9.629999999999999</v>
      </c>
      <c r="H78" s="8">
        <f t="shared" si="24"/>
        <v>4.4285714285713595E-2</v>
      </c>
      <c r="I78" s="8"/>
      <c r="J78" s="8"/>
      <c r="K78" s="6">
        <f>AVERAGE('87-92'!N118:N127)</f>
        <v>4.3250000000000002</v>
      </c>
      <c r="L78" s="6"/>
      <c r="M78" s="6"/>
      <c r="N78" s="6"/>
      <c r="O78" s="6"/>
      <c r="Q78" s="8"/>
      <c r="S78" s="6">
        <f t="shared" ref="S78:S89" si="27">C78-E78</f>
        <v>8.259999999999998</v>
      </c>
      <c r="T78" s="8">
        <f t="shared" ref="T78:T89" si="28">S78-S77</f>
        <v>-0.34000000000000341</v>
      </c>
      <c r="V78" s="8"/>
    </row>
    <row r="79" spans="1:22" x14ac:dyDescent="0.25">
      <c r="B79" s="82">
        <v>32540</v>
      </c>
      <c r="C79" s="6">
        <f>AVERAGE('87-92'!H129:H140)</f>
        <v>41.25</v>
      </c>
      <c r="D79" s="8">
        <f t="shared" si="22"/>
        <v>-3.9600000000000009</v>
      </c>
      <c r="E79" s="6">
        <f>AVERAGE('87-92'!J129:J140)</f>
        <v>38.658333333333331</v>
      </c>
      <c r="F79" s="8">
        <f t="shared" si="23"/>
        <v>1.7083333333333286</v>
      </c>
      <c r="G79" s="6">
        <f>AVERAGE('87-92'!L129:L140)</f>
        <v>9.6583333333333332</v>
      </c>
      <c r="H79" s="8">
        <f t="shared" si="24"/>
        <v>2.833333333333421E-2</v>
      </c>
      <c r="I79" s="8"/>
      <c r="J79" s="8"/>
      <c r="K79" s="6">
        <f>AVERAGE('87-92'!N128:N138)</f>
        <v>5.581818181818182</v>
      </c>
      <c r="L79" s="6"/>
      <c r="M79" s="6"/>
      <c r="N79" s="6"/>
      <c r="O79" s="6"/>
      <c r="Q79" s="8"/>
      <c r="S79" s="6">
        <f t="shared" si="27"/>
        <v>2.5916666666666686</v>
      </c>
      <c r="T79" s="8">
        <f t="shared" si="28"/>
        <v>-5.6683333333333294</v>
      </c>
      <c r="V79" s="8"/>
    </row>
    <row r="80" spans="1:22" x14ac:dyDescent="0.25">
      <c r="B80" s="82">
        <v>32568</v>
      </c>
      <c r="C80" s="6">
        <f>AVERAGE('87-92'!H141:H150)</f>
        <v>41.04</v>
      </c>
      <c r="D80" s="8">
        <f t="shared" si="22"/>
        <v>-0.21000000000000085</v>
      </c>
      <c r="E80" s="6">
        <f>AVERAGE('87-92'!J141:J150)</f>
        <v>38.869999999999997</v>
      </c>
      <c r="F80" s="8">
        <f t="shared" si="23"/>
        <v>0.211666666666666</v>
      </c>
      <c r="G80" s="6">
        <f>AVERAGE('87-92'!L141:L150)</f>
        <v>8.7555555555555546</v>
      </c>
      <c r="H80" s="8">
        <f t="shared" si="24"/>
        <v>-0.90277777777777857</v>
      </c>
      <c r="I80" s="8"/>
      <c r="J80" s="8"/>
      <c r="K80" s="6">
        <f>AVERAGE('87-92'!N140:N148)</f>
        <v>5.5</v>
      </c>
      <c r="L80" s="6"/>
      <c r="M80" s="6"/>
      <c r="N80" s="6"/>
      <c r="O80" s="6"/>
      <c r="Q80" s="8"/>
      <c r="S80" s="6">
        <f t="shared" si="27"/>
        <v>2.1700000000000017</v>
      </c>
      <c r="T80" s="8">
        <f t="shared" si="28"/>
        <v>-0.42166666666666686</v>
      </c>
      <c r="V80" s="8"/>
    </row>
    <row r="81" spans="1:22" x14ac:dyDescent="0.25">
      <c r="B81" s="82">
        <v>32599</v>
      </c>
      <c r="C81" s="6">
        <f>AVERAGE('87-92'!H151:H158)</f>
        <v>41.575000000000003</v>
      </c>
      <c r="D81" s="8">
        <f t="shared" si="22"/>
        <v>0.53500000000000369</v>
      </c>
      <c r="E81" s="6">
        <f>AVERAGE('87-92'!J151:J158)</f>
        <v>38.612499999999997</v>
      </c>
      <c r="F81" s="8">
        <f t="shared" si="23"/>
        <v>-0.25750000000000028</v>
      </c>
      <c r="G81" s="6">
        <f>AVERAGE('87-92'!L151:L158)</f>
        <v>9.3000000000000007</v>
      </c>
      <c r="H81" s="8">
        <f t="shared" si="24"/>
        <v>0.54444444444444606</v>
      </c>
      <c r="I81" s="8"/>
      <c r="J81" s="8"/>
      <c r="K81" s="6">
        <f>AVERAGE('87-92'!N151:N158)</f>
        <v>5.8250000000000002</v>
      </c>
      <c r="L81" s="6"/>
      <c r="M81" s="6"/>
      <c r="N81" s="6"/>
      <c r="O81" s="6"/>
      <c r="Q81" s="8"/>
      <c r="S81" s="6">
        <f t="shared" si="27"/>
        <v>2.9625000000000057</v>
      </c>
      <c r="T81" s="8">
        <f t="shared" si="28"/>
        <v>0.79250000000000398</v>
      </c>
      <c r="V81" s="8"/>
    </row>
    <row r="82" spans="1:22" x14ac:dyDescent="0.25">
      <c r="B82" s="82">
        <v>32629</v>
      </c>
      <c r="C82" s="6">
        <f>AVERAGE('87-92'!H159:H166)</f>
        <v>41.55</v>
      </c>
      <c r="D82" s="8">
        <f t="shared" si="22"/>
        <v>-2.5000000000005684E-2</v>
      </c>
      <c r="E82" s="6">
        <f>AVERAGE('87-92'!J159:J166)</f>
        <v>42.037500000000001</v>
      </c>
      <c r="F82" s="8">
        <f t="shared" si="23"/>
        <v>3.4250000000000043</v>
      </c>
      <c r="G82" s="6">
        <f>AVERAGE('87-92'!L159:L166)</f>
        <v>7.7249999999999996</v>
      </c>
      <c r="H82" s="8">
        <f t="shared" si="24"/>
        <v>-1.5750000000000011</v>
      </c>
      <c r="I82" s="8"/>
      <c r="J82" s="8"/>
      <c r="K82" s="6">
        <f>AVERAGE('87-92'!N159:N166)</f>
        <v>3.375</v>
      </c>
      <c r="L82" s="6"/>
      <c r="M82" s="6"/>
      <c r="N82" s="6"/>
      <c r="O82" s="6"/>
      <c r="Q82" s="8"/>
      <c r="S82" s="6">
        <f t="shared" si="27"/>
        <v>-0.48750000000000426</v>
      </c>
      <c r="T82" s="8">
        <f t="shared" si="28"/>
        <v>-3.4500000000000099</v>
      </c>
      <c r="V82" s="8"/>
    </row>
    <row r="83" spans="1:22" x14ac:dyDescent="0.25">
      <c r="B83" s="82">
        <v>32660</v>
      </c>
      <c r="C83" s="6">
        <f>AVERAGE('87-92'!H167:H174)</f>
        <v>36.9</v>
      </c>
      <c r="D83" s="8">
        <f t="shared" si="22"/>
        <v>-4.6499999999999986</v>
      </c>
      <c r="E83" s="6">
        <f>AVERAGE('87-92'!J167:J174)</f>
        <v>44.287500000000001</v>
      </c>
      <c r="F83" s="8">
        <f t="shared" si="23"/>
        <v>2.25</v>
      </c>
      <c r="G83" s="6">
        <f>AVERAGE('87-92'!L167:L174)</f>
        <v>6.2874999999999996</v>
      </c>
      <c r="H83" s="8">
        <f t="shared" si="24"/>
        <v>-1.4375</v>
      </c>
      <c r="I83" s="8"/>
      <c r="J83" s="8"/>
      <c r="K83" s="6">
        <f>AVERAGE('87-92'!N167:N174)</f>
        <v>3.4</v>
      </c>
      <c r="L83" s="6"/>
      <c r="M83" s="6"/>
      <c r="N83" s="6"/>
      <c r="O83" s="6"/>
      <c r="Q83" s="8"/>
      <c r="S83" s="6">
        <f t="shared" si="27"/>
        <v>-7.3875000000000028</v>
      </c>
      <c r="T83" s="8">
        <f t="shared" si="28"/>
        <v>-6.8999999999999986</v>
      </c>
      <c r="V83" s="8"/>
    </row>
    <row r="84" spans="1:22" x14ac:dyDescent="0.25">
      <c r="B84" s="82">
        <v>32690</v>
      </c>
      <c r="C84" s="6">
        <f>AVERAGE('87-92'!H175:H181)</f>
        <v>36.75</v>
      </c>
      <c r="D84" s="8">
        <f t="shared" si="22"/>
        <v>-0.14999999999999858</v>
      </c>
      <c r="E84" s="6">
        <f>AVERAGE('87-92'!J175:J181)</f>
        <v>42.883333333333333</v>
      </c>
      <c r="F84" s="8">
        <f t="shared" si="23"/>
        <v>-1.4041666666666686</v>
      </c>
      <c r="G84" s="6">
        <f>AVERAGE('87-92'!L175:L181)</f>
        <v>5.4833333333333334</v>
      </c>
      <c r="H84" s="8">
        <f t="shared" si="24"/>
        <v>-0.80416666666666625</v>
      </c>
      <c r="I84" s="8"/>
      <c r="J84" s="8"/>
      <c r="K84" s="6">
        <f>AVERAGE('87-92'!N175:N181)</f>
        <v>3.5166666666666671</v>
      </c>
      <c r="L84" s="6"/>
      <c r="M84" s="6"/>
      <c r="N84" s="6"/>
      <c r="O84" s="6"/>
      <c r="P84" s="6">
        <f>AVERAGE('87-92'!P175:P181)</f>
        <v>8.7666666666666675</v>
      </c>
      <c r="Q84" s="8"/>
      <c r="R84" s="6"/>
      <c r="S84" s="6">
        <f t="shared" si="27"/>
        <v>-6.1333333333333329</v>
      </c>
      <c r="T84" s="8">
        <f t="shared" si="28"/>
        <v>1.25416666666667</v>
      </c>
      <c r="V84" s="8"/>
    </row>
    <row r="85" spans="1:22" x14ac:dyDescent="0.25">
      <c r="B85" s="82">
        <v>32721</v>
      </c>
      <c r="C85" s="6">
        <f>AVERAGE('87-92'!H182:H191)</f>
        <v>37.43</v>
      </c>
      <c r="D85" s="8">
        <f t="shared" si="22"/>
        <v>0.67999999999999972</v>
      </c>
      <c r="E85" s="6">
        <f>AVERAGE('87-92'!J182:J191)</f>
        <v>43.510000000000005</v>
      </c>
      <c r="F85" s="8">
        <f t="shared" si="23"/>
        <v>0.62666666666667226</v>
      </c>
      <c r="G85" s="6">
        <f>AVERAGE('87-92'!L182:L191)</f>
        <v>5.9799999999999995</v>
      </c>
      <c r="H85" s="8">
        <f t="shared" si="24"/>
        <v>0.49666666666666615</v>
      </c>
      <c r="I85" s="8"/>
      <c r="J85" s="8"/>
      <c r="K85" s="6">
        <f>AVERAGE('87-92'!N182:N191)</f>
        <v>3</v>
      </c>
      <c r="L85" s="6"/>
      <c r="M85" s="6"/>
      <c r="N85" s="6"/>
      <c r="O85" s="6"/>
      <c r="P85" s="6">
        <f>AVERAGE('87-92'!P182:P191)</f>
        <v>7.6599999999999993</v>
      </c>
      <c r="Q85" s="8">
        <f t="shared" ref="Q85:Q113" si="29">P85-P84</f>
        <v>-1.1066666666666682</v>
      </c>
      <c r="R85" s="6"/>
      <c r="S85" s="6">
        <f t="shared" si="27"/>
        <v>-6.0800000000000054</v>
      </c>
      <c r="T85" s="8">
        <f t="shared" si="28"/>
        <v>5.333333333332746E-2</v>
      </c>
      <c r="V85" s="8"/>
    </row>
    <row r="86" spans="1:22" x14ac:dyDescent="0.25">
      <c r="B86" s="82">
        <v>32752</v>
      </c>
      <c r="C86" s="6">
        <f>AVERAGE('87-92'!H187:H206)</f>
        <v>37.06315789473684</v>
      </c>
      <c r="D86" s="8">
        <f t="shared" si="22"/>
        <v>-0.36684210526316008</v>
      </c>
      <c r="E86" s="6">
        <f>AVERAGE('87-92'!J187:J206)</f>
        <v>43.226315789473688</v>
      </c>
      <c r="F86" s="8">
        <f t="shared" si="23"/>
        <v>-0.28368421052631732</v>
      </c>
      <c r="G86" s="6">
        <f>AVERAGE('87-92'!L187:L206)</f>
        <v>6.3263157894736848</v>
      </c>
      <c r="H86" s="8">
        <f t="shared" si="24"/>
        <v>0.34631578947368524</v>
      </c>
      <c r="I86" s="8"/>
      <c r="J86" s="8"/>
      <c r="K86" s="6">
        <f>AVERAGE('87-92'!N187:N206)</f>
        <v>3.0647058823529414</v>
      </c>
      <c r="L86" s="6"/>
      <c r="M86" s="6"/>
      <c r="N86" s="6"/>
      <c r="O86" s="6"/>
      <c r="P86" s="6">
        <f>AVERAGE('87-92'!P187:P206)</f>
        <v>7.8736842105263154</v>
      </c>
      <c r="Q86" s="8">
        <f t="shared" si="29"/>
        <v>0.21368421052631614</v>
      </c>
      <c r="R86" s="6"/>
      <c r="S86" s="6">
        <f t="shared" si="27"/>
        <v>-6.1631578947368482</v>
      </c>
      <c r="T86" s="8">
        <f t="shared" si="28"/>
        <v>-8.3157894736842763E-2</v>
      </c>
      <c r="V86" s="8"/>
    </row>
    <row r="87" spans="1:22" x14ac:dyDescent="0.25">
      <c r="B87" s="82">
        <v>32782</v>
      </c>
      <c r="C87" s="6">
        <f>AVERAGE('87-92'!H207:H222)</f>
        <v>37.146666666666668</v>
      </c>
      <c r="D87" s="8">
        <f t="shared" si="22"/>
        <v>8.350877192982864E-2</v>
      </c>
      <c r="E87" s="6">
        <f>AVERAGE('87-92'!J207:J222)</f>
        <v>47.633333333333333</v>
      </c>
      <c r="F87" s="8">
        <f t="shared" si="23"/>
        <v>4.4070175438596451</v>
      </c>
      <c r="G87" s="6">
        <f>AVERAGE('87-92'!L207:L222)</f>
        <v>5.3999999999999995</v>
      </c>
      <c r="H87" s="8">
        <f t="shared" si="24"/>
        <v>-0.92631578947368531</v>
      </c>
      <c r="I87" s="8"/>
      <c r="J87" s="8"/>
      <c r="K87" s="6">
        <f>AVERAGE('87-92'!N207:N222)</f>
        <v>2.2199999999999998</v>
      </c>
      <c r="L87" s="6"/>
      <c r="M87" s="6"/>
      <c r="N87" s="6"/>
      <c r="O87" s="6"/>
      <c r="P87" s="6">
        <f>AVERAGE('87-92'!P207:P222)</f>
        <v>5.5785714285714283</v>
      </c>
      <c r="Q87" s="8">
        <f t="shared" si="29"/>
        <v>-2.2951127819548871</v>
      </c>
      <c r="R87" s="6"/>
      <c r="S87" s="6">
        <f t="shared" si="27"/>
        <v>-10.486666666666665</v>
      </c>
      <c r="T87" s="8">
        <f t="shared" si="28"/>
        <v>-4.3235087719298164</v>
      </c>
      <c r="V87" s="8"/>
    </row>
    <row r="88" spans="1:22" x14ac:dyDescent="0.25">
      <c r="B88" s="82">
        <v>32813</v>
      </c>
      <c r="C88" s="6">
        <f>AVERAGE('87-92'!H223:H233)</f>
        <v>37.072727272727271</v>
      </c>
      <c r="D88" s="8">
        <f t="shared" si="22"/>
        <v>-7.3939393939397746E-2</v>
      </c>
      <c r="E88" s="6">
        <f>AVERAGE('87-92'!J223:J233)</f>
        <v>46.636363636363633</v>
      </c>
      <c r="F88" s="8">
        <f t="shared" si="23"/>
        <v>-0.99696969696969973</v>
      </c>
      <c r="G88" s="6">
        <f>AVERAGE('87-92'!L223:L233)</f>
        <v>6.3363636363636369</v>
      </c>
      <c r="H88" s="8">
        <f t="shared" si="24"/>
        <v>0.9363636363636374</v>
      </c>
      <c r="I88" s="8"/>
      <c r="J88" s="8"/>
      <c r="K88" s="6">
        <f>AVERAGE('87-92'!N223:N233)</f>
        <v>2.8250000000000002</v>
      </c>
      <c r="L88" s="6"/>
      <c r="M88" s="6"/>
      <c r="N88" s="6"/>
      <c r="O88" s="6"/>
      <c r="P88" s="6">
        <f>AVERAGE('87-92'!P223:P233)</f>
        <v>4.7636363636363637</v>
      </c>
      <c r="Q88" s="8">
        <f t="shared" si="29"/>
        <v>-0.81493506493506462</v>
      </c>
      <c r="R88" s="6"/>
      <c r="S88" s="6">
        <f t="shared" si="27"/>
        <v>-9.5636363636363626</v>
      </c>
      <c r="T88" s="8">
        <f t="shared" si="28"/>
        <v>0.92303030303030198</v>
      </c>
      <c r="V88" s="8"/>
    </row>
    <row r="89" spans="1:22" x14ac:dyDescent="0.25">
      <c r="B89" s="82">
        <v>32843</v>
      </c>
      <c r="C89" s="6">
        <f>AVERAGE('87-92'!H234:H241)</f>
        <v>38.18571428571429</v>
      </c>
      <c r="D89" s="8">
        <f t="shared" si="22"/>
        <v>1.1129870129870199</v>
      </c>
      <c r="E89" s="6">
        <f>AVERAGE('87-92'!J234:J241)</f>
        <v>46.31428571428571</v>
      </c>
      <c r="F89" s="8">
        <f t="shared" si="23"/>
        <v>-0.32207792207792352</v>
      </c>
      <c r="G89" s="6">
        <f>AVERAGE('87-92'!L234:L241)</f>
        <v>5.7857142857142856</v>
      </c>
      <c r="H89" s="8">
        <f t="shared" si="24"/>
        <v>-0.55064935064935128</v>
      </c>
      <c r="I89" s="8"/>
      <c r="J89" s="8"/>
      <c r="K89" s="6">
        <f>AVERAGE('87-92'!N234:N241)</f>
        <v>2.8166666666666664</v>
      </c>
      <c r="L89" s="6"/>
      <c r="M89" s="6"/>
      <c r="N89" s="6"/>
      <c r="O89" s="6"/>
      <c r="P89" s="6">
        <f>AVERAGE('87-92'!P234:P241)</f>
        <v>4.4857142857142858</v>
      </c>
      <c r="Q89" s="8">
        <f t="shared" si="29"/>
        <v>-0.2779220779220779</v>
      </c>
      <c r="R89" s="6"/>
      <c r="S89" s="6">
        <f t="shared" si="27"/>
        <v>-8.1285714285714192</v>
      </c>
      <c r="T89" s="8">
        <f t="shared" si="28"/>
        <v>1.4350649350649434</v>
      </c>
      <c r="V89" s="8"/>
    </row>
    <row r="90" spans="1:22" x14ac:dyDescent="0.25">
      <c r="A90" s="1">
        <v>1990</v>
      </c>
      <c r="B90" s="82">
        <v>32874</v>
      </c>
      <c r="C90" s="6">
        <f>AVERAGE('87-92'!H241:H251)</f>
        <v>36.800000000000004</v>
      </c>
      <c r="D90" s="8">
        <f t="shared" ref="D90:D117" si="30">C90-C89</f>
        <v>-1.3857142857142861</v>
      </c>
      <c r="E90" s="6">
        <f>AVERAGE('87-92'!J241:J251)</f>
        <v>46.881818181818183</v>
      </c>
      <c r="F90" s="8">
        <f>E90-E89</f>
        <v>0.56753246753247311</v>
      </c>
      <c r="G90" s="6">
        <f>AVERAGE('87-92'!L241:L251)</f>
        <v>6.0909090909090908</v>
      </c>
      <c r="H90" s="8">
        <f>G90-G89</f>
        <v>0.30519480519480524</v>
      </c>
      <c r="I90" s="8"/>
      <c r="J90" s="8"/>
      <c r="K90" s="6">
        <f>AVERAGE('87-92'!N241:N251)</f>
        <v>3.0444444444444443</v>
      </c>
      <c r="L90" s="6"/>
      <c r="M90" s="6"/>
      <c r="N90" s="6"/>
      <c r="O90" s="6"/>
      <c r="P90" s="6">
        <f>AVERAGE('87-92'!P241:P251)</f>
        <v>4.9909090909090912</v>
      </c>
      <c r="Q90" s="8">
        <f t="shared" si="29"/>
        <v>0.50519480519480542</v>
      </c>
      <c r="R90" s="6"/>
      <c r="S90" s="6">
        <f>C90-E90</f>
        <v>-10.081818181818178</v>
      </c>
      <c r="T90" s="8">
        <f t="shared" ref="T90:T101" si="31">S90-S89</f>
        <v>-1.9532467532467592</v>
      </c>
      <c r="V90" s="8"/>
    </row>
    <row r="91" spans="1:22" x14ac:dyDescent="0.25">
      <c r="B91" s="82">
        <v>32905</v>
      </c>
      <c r="C91" s="6">
        <f>AVERAGE('87-92'!H252:H260)</f>
        <v>34.900000000000006</v>
      </c>
      <c r="D91" s="8">
        <f t="shared" si="30"/>
        <v>-1.8999999999999986</v>
      </c>
      <c r="E91" s="6">
        <f>AVERAGE('87-92'!J252:J260)</f>
        <v>48.388888888888886</v>
      </c>
      <c r="F91" s="8">
        <f t="shared" ref="F91:F113" si="32">E91-E90</f>
        <v>1.507070707070703</v>
      </c>
      <c r="G91" s="6">
        <f>AVERAGE('87-92'!L252:L260)</f>
        <v>6.4666666666666668</v>
      </c>
      <c r="H91" s="8">
        <f t="shared" ref="H91:H113" si="33">G91-G90</f>
        <v>0.37575757575757596</v>
      </c>
      <c r="I91" s="8"/>
      <c r="J91" s="8"/>
      <c r="K91" s="6">
        <f>AVERAGE('87-92'!N252:N260)</f>
        <v>2.8888888888888888</v>
      </c>
      <c r="L91" s="6"/>
      <c r="M91" s="6"/>
      <c r="N91" s="6"/>
      <c r="O91" s="6"/>
      <c r="P91" s="6">
        <f>AVERAGE('87-92'!P252:P260)</f>
        <v>4.9000000000000004</v>
      </c>
      <c r="Q91" s="8">
        <f t="shared" si="29"/>
        <v>-9.0909090909090828E-2</v>
      </c>
      <c r="R91" s="6"/>
      <c r="S91" s="6">
        <f t="shared" ref="S91:S101" si="34">C91-E91</f>
        <v>-13.48888888888888</v>
      </c>
      <c r="T91" s="8">
        <f t="shared" si="31"/>
        <v>-3.4070707070707016</v>
      </c>
      <c r="V91" s="8"/>
    </row>
    <row r="92" spans="1:22" x14ac:dyDescent="0.25">
      <c r="B92" s="82">
        <v>32933</v>
      </c>
      <c r="C92" s="6">
        <f>AVERAGE('87-92'!H261:H271)</f>
        <v>30.472727272727273</v>
      </c>
      <c r="D92" s="8">
        <f t="shared" si="30"/>
        <v>-4.427272727272733</v>
      </c>
      <c r="E92" s="6">
        <f>AVERAGE('87-92'!J261:J271)</f>
        <v>51.981818181818177</v>
      </c>
      <c r="F92" s="8">
        <f t="shared" si="32"/>
        <v>3.5929292929292913</v>
      </c>
      <c r="G92" s="6">
        <f>AVERAGE('87-92'!L261:L271)</f>
        <v>6.6636363636363631</v>
      </c>
      <c r="H92" s="8">
        <f t="shared" si="33"/>
        <v>0.19696969696969635</v>
      </c>
      <c r="I92" s="8"/>
      <c r="J92" s="8"/>
      <c r="K92" s="6">
        <f>AVERAGE('87-92'!N261:N271)</f>
        <v>2.8363636363636364</v>
      </c>
      <c r="L92" s="6"/>
      <c r="M92" s="6"/>
      <c r="N92" s="6"/>
      <c r="O92" s="6"/>
      <c r="P92" s="6">
        <f>AVERAGE('87-92'!P261:P271)</f>
        <v>5.4818181818181824</v>
      </c>
      <c r="Q92" s="8">
        <f t="shared" si="29"/>
        <v>0.58181818181818201</v>
      </c>
      <c r="R92" s="6"/>
      <c r="S92" s="6">
        <f t="shared" si="34"/>
        <v>-21.509090909090904</v>
      </c>
      <c r="T92" s="8">
        <f t="shared" si="31"/>
        <v>-8.0202020202020243</v>
      </c>
      <c r="V92" s="8"/>
    </row>
    <row r="93" spans="1:22" x14ac:dyDescent="0.25">
      <c r="B93" s="82">
        <v>32964</v>
      </c>
      <c r="C93" s="6">
        <f>AVERAGE('87-92'!H272:H284)</f>
        <v>31.007692307692309</v>
      </c>
      <c r="D93" s="8">
        <f t="shared" si="30"/>
        <v>0.53496503496503678</v>
      </c>
      <c r="E93" s="6">
        <f>AVERAGE('87-92'!J272:J284)</f>
        <v>51.907692307692301</v>
      </c>
      <c r="F93" s="8">
        <f t="shared" si="32"/>
        <v>-7.4125874125876123E-2</v>
      </c>
      <c r="G93" s="6">
        <f>AVERAGE('87-92'!L272:L284)</f>
        <v>7.0076923076923077</v>
      </c>
      <c r="H93" s="8">
        <f t="shared" si="33"/>
        <v>0.34405594405594453</v>
      </c>
      <c r="I93" s="8"/>
      <c r="J93" s="8"/>
      <c r="K93" s="6">
        <f>AVERAGE('87-92'!N272:N284)</f>
        <v>2.8181818181818183</v>
      </c>
      <c r="L93" s="6"/>
      <c r="M93" s="6"/>
      <c r="N93" s="6"/>
      <c r="O93" s="6"/>
      <c r="P93" s="6">
        <f>AVERAGE('87-92'!P272:P284)</f>
        <v>4.9846153846153847</v>
      </c>
      <c r="Q93" s="8">
        <f t="shared" si="29"/>
        <v>-0.4972027972027977</v>
      </c>
      <c r="R93" s="6"/>
      <c r="S93" s="6">
        <f t="shared" si="34"/>
        <v>-20.899999999999991</v>
      </c>
      <c r="T93" s="8">
        <f t="shared" si="31"/>
        <v>0.6090909090909129</v>
      </c>
      <c r="V93" s="8"/>
    </row>
    <row r="94" spans="1:22" x14ac:dyDescent="0.25">
      <c r="B94" s="82">
        <v>32994</v>
      </c>
      <c r="C94" s="6">
        <f>AVERAGE('87-92'!H285:H293)</f>
        <v>33.577777777777776</v>
      </c>
      <c r="D94" s="8">
        <f t="shared" si="30"/>
        <v>2.5700854700854663</v>
      </c>
      <c r="E94" s="6">
        <f>AVERAGE('87-92'!J285:J293)</f>
        <v>49.055555555555557</v>
      </c>
      <c r="F94" s="8">
        <f t="shared" si="32"/>
        <v>-2.8521367521367438</v>
      </c>
      <c r="G94" s="6">
        <f>AVERAGE('87-92'!L285:L293)</f>
        <v>7.6111111111111107</v>
      </c>
      <c r="H94" s="8">
        <f t="shared" si="33"/>
        <v>0.60341880341880305</v>
      </c>
      <c r="I94" s="8"/>
      <c r="J94" s="8"/>
      <c r="K94" s="6">
        <f>AVERAGE('87-92'!N285:N293)</f>
        <v>2.5333333333333332</v>
      </c>
      <c r="L94" s="6"/>
      <c r="M94" s="6"/>
      <c r="N94" s="6"/>
      <c r="O94" s="6"/>
      <c r="P94" s="6">
        <f>AVERAGE('87-92'!P285:P293)</f>
        <v>4.5999999999999996</v>
      </c>
      <c r="Q94" s="8">
        <f t="shared" si="29"/>
        <v>-0.38461538461538503</v>
      </c>
      <c r="R94" s="6"/>
      <c r="S94" s="6">
        <f t="shared" si="34"/>
        <v>-15.477777777777781</v>
      </c>
      <c r="T94" s="8">
        <f t="shared" si="31"/>
        <v>5.4222222222222101</v>
      </c>
      <c r="V94" s="8"/>
    </row>
    <row r="95" spans="1:22" x14ac:dyDescent="0.25">
      <c r="B95" s="82">
        <v>33025</v>
      </c>
      <c r="C95" s="6">
        <f>AVERAGE('87-92'!H294:H303)</f>
        <v>36.17</v>
      </c>
      <c r="D95" s="8">
        <f t="shared" si="30"/>
        <v>2.592222222222226</v>
      </c>
      <c r="E95" s="6">
        <f>AVERAGE('87-92'!J294:J303)</f>
        <v>49.05</v>
      </c>
      <c r="F95" s="8">
        <f t="shared" si="32"/>
        <v>-5.5555555555599767E-3</v>
      </c>
      <c r="G95" s="6">
        <f>AVERAGE('87-92'!L294:L303)</f>
        <v>7.4799999999999995</v>
      </c>
      <c r="H95" s="8">
        <f t="shared" si="33"/>
        <v>-0.13111111111111118</v>
      </c>
      <c r="I95" s="8"/>
      <c r="J95" s="8"/>
      <c r="K95" s="8"/>
      <c r="L95" s="8"/>
      <c r="M95" s="8"/>
      <c r="N95" s="8"/>
      <c r="O95" s="8"/>
      <c r="P95" s="6">
        <f>AVERAGE('87-92'!P294:P303)</f>
        <v>4.58</v>
      </c>
      <c r="Q95" s="8">
        <f t="shared" si="29"/>
        <v>-1.9999999999999574E-2</v>
      </c>
      <c r="R95" s="6"/>
      <c r="S95" s="6">
        <f t="shared" si="34"/>
        <v>-12.879999999999995</v>
      </c>
      <c r="T95" s="8">
        <f t="shared" si="31"/>
        <v>2.597777777777786</v>
      </c>
      <c r="V95" s="8"/>
    </row>
    <row r="96" spans="1:22" x14ac:dyDescent="0.25">
      <c r="B96" s="82">
        <v>33055</v>
      </c>
      <c r="C96" s="6">
        <f>AVERAGE('87-92'!H304:H312)</f>
        <v>35.655555555555551</v>
      </c>
      <c r="D96" s="8">
        <f t="shared" si="30"/>
        <v>-0.51444444444445026</v>
      </c>
      <c r="E96" s="6">
        <f>AVERAGE('87-92'!J304:J312)</f>
        <v>48.544444444444444</v>
      </c>
      <c r="F96" s="8">
        <f t="shared" si="32"/>
        <v>-0.50555555555555287</v>
      </c>
      <c r="G96" s="6">
        <f>AVERAGE('87-92'!L304:L312)</f>
        <v>8.6000000000000014</v>
      </c>
      <c r="H96" s="8">
        <f t="shared" si="33"/>
        <v>1.1200000000000019</v>
      </c>
      <c r="I96" s="8"/>
      <c r="J96" s="8"/>
      <c r="K96" s="8"/>
      <c r="L96" s="8"/>
      <c r="M96" s="8"/>
      <c r="N96" s="8"/>
      <c r="O96" s="8"/>
      <c r="P96" s="6">
        <f>AVERAGE('87-92'!P304:P312)</f>
        <v>4.4888888888888889</v>
      </c>
      <c r="Q96" s="8">
        <f t="shared" si="29"/>
        <v>-9.1111111111111143E-2</v>
      </c>
      <c r="R96" s="6"/>
      <c r="S96" s="6">
        <f t="shared" si="34"/>
        <v>-12.888888888888893</v>
      </c>
      <c r="T96" s="8">
        <f t="shared" si="31"/>
        <v>-8.8888888888973838E-3</v>
      </c>
      <c r="V96" s="8"/>
    </row>
    <row r="97" spans="1:22" x14ac:dyDescent="0.25">
      <c r="B97" s="82">
        <v>33086</v>
      </c>
      <c r="C97" s="6">
        <f>AVERAGE('87-92'!H313:H322)</f>
        <v>36.288888888888891</v>
      </c>
      <c r="D97" s="8">
        <f t="shared" si="30"/>
        <v>0.63333333333333997</v>
      </c>
      <c r="E97" s="6">
        <f>AVERAGE('87-92'!J313:J322)</f>
        <v>47.733333333333334</v>
      </c>
      <c r="F97" s="8">
        <f t="shared" si="32"/>
        <v>-0.81111111111111001</v>
      </c>
      <c r="G97" s="6">
        <f>AVERAGE('87-92'!L313:L322)</f>
        <v>8.1999999999999993</v>
      </c>
      <c r="H97" s="8">
        <f t="shared" si="33"/>
        <v>-0.40000000000000213</v>
      </c>
      <c r="I97" s="8"/>
      <c r="J97" s="8"/>
      <c r="K97" s="8"/>
      <c r="L97" s="8"/>
      <c r="M97" s="8"/>
      <c r="N97" s="8"/>
      <c r="O97" s="8"/>
      <c r="P97" s="6">
        <f>AVERAGE('87-92'!P313:P322)</f>
        <v>4.125</v>
      </c>
      <c r="Q97" s="8">
        <f t="shared" si="29"/>
        <v>-0.36388888888888893</v>
      </c>
      <c r="R97" s="6"/>
      <c r="S97" s="6">
        <f t="shared" si="34"/>
        <v>-11.444444444444443</v>
      </c>
      <c r="T97" s="8">
        <f t="shared" si="31"/>
        <v>1.44444444444445</v>
      </c>
      <c r="V97" s="8"/>
    </row>
    <row r="98" spans="1:22" x14ac:dyDescent="0.25">
      <c r="B98" s="82">
        <v>33117</v>
      </c>
      <c r="C98" s="6">
        <f>AVERAGE('87-92'!H323:H333)</f>
        <v>35.145454545454548</v>
      </c>
      <c r="D98" s="8">
        <f t="shared" si="30"/>
        <v>-1.1434343434343432</v>
      </c>
      <c r="E98" s="6">
        <f>AVERAGE('87-92'!J323:J333)</f>
        <v>46.236363636363642</v>
      </c>
      <c r="F98" s="8">
        <f t="shared" si="32"/>
        <v>-1.4969696969696926</v>
      </c>
      <c r="G98" s="6">
        <f>AVERAGE('87-92'!L323:L333)</f>
        <v>11.736363636363636</v>
      </c>
      <c r="H98" s="8">
        <f t="shared" si="33"/>
        <v>3.536363636363637</v>
      </c>
      <c r="I98" s="8"/>
      <c r="J98" s="8"/>
      <c r="K98" s="8"/>
      <c r="L98" s="8"/>
      <c r="M98" s="8"/>
      <c r="N98" s="8"/>
      <c r="O98" s="8"/>
      <c r="P98" s="6">
        <f>AVERAGE('87-92'!P323:P333)</f>
        <v>3.6818181818181817</v>
      </c>
      <c r="Q98" s="8">
        <f t="shared" si="29"/>
        <v>-0.44318181818181834</v>
      </c>
      <c r="R98" s="6"/>
      <c r="S98" s="6">
        <f t="shared" si="34"/>
        <v>-11.090909090909093</v>
      </c>
      <c r="T98" s="8">
        <f t="shared" si="31"/>
        <v>0.35353535353534937</v>
      </c>
      <c r="V98" s="8"/>
    </row>
    <row r="99" spans="1:22" x14ac:dyDescent="0.25">
      <c r="B99" s="82">
        <v>33147</v>
      </c>
      <c r="C99" s="6">
        <f>AVERAGE('87-92'!H334:H343)</f>
        <v>33.977777777777781</v>
      </c>
      <c r="D99" s="8">
        <f t="shared" si="30"/>
        <v>-1.1676767676767668</v>
      </c>
      <c r="E99" s="6">
        <f>AVERAGE('87-92'!J334:J343)</f>
        <v>46.044444444444444</v>
      </c>
      <c r="F99" s="8">
        <f t="shared" si="32"/>
        <v>-0.19191919191919737</v>
      </c>
      <c r="G99" s="6">
        <f>AVERAGE('87-92'!L334:L343)</f>
        <v>13.277777777777779</v>
      </c>
      <c r="H99" s="8">
        <f t="shared" si="33"/>
        <v>1.5414141414141422</v>
      </c>
      <c r="I99" s="8"/>
      <c r="J99" s="8"/>
      <c r="K99" s="8"/>
      <c r="L99" s="8"/>
      <c r="M99" s="8"/>
      <c r="N99" s="8"/>
      <c r="O99" s="8"/>
      <c r="P99" s="6">
        <f>AVERAGE('87-92'!P334:P343)</f>
        <v>3.7142857142857144</v>
      </c>
      <c r="Q99" s="8">
        <f t="shared" si="29"/>
        <v>3.2467532467532756E-2</v>
      </c>
      <c r="R99" s="6"/>
      <c r="S99" s="6">
        <f t="shared" si="34"/>
        <v>-12.066666666666663</v>
      </c>
      <c r="T99" s="8">
        <f t="shared" si="31"/>
        <v>-0.97575757575756938</v>
      </c>
      <c r="V99" s="8"/>
    </row>
    <row r="100" spans="1:22" x14ac:dyDescent="0.25">
      <c r="B100" s="82">
        <v>33178</v>
      </c>
      <c r="C100" s="6">
        <f>AVERAGE('87-92'!H344:H368)</f>
        <v>39.716000000000001</v>
      </c>
      <c r="D100" s="8">
        <f t="shared" si="30"/>
        <v>5.7382222222222197</v>
      </c>
      <c r="E100" s="6">
        <f>AVERAGE('87-92'!J344:J368)</f>
        <v>44.052000000000007</v>
      </c>
      <c r="F100" s="8">
        <f t="shared" si="32"/>
        <v>-1.9924444444444376</v>
      </c>
      <c r="G100" s="6">
        <f>AVERAGE('87-92'!L344:L368)</f>
        <v>11.155999999999999</v>
      </c>
      <c r="H100" s="8">
        <f t="shared" si="33"/>
        <v>-2.1217777777777798</v>
      </c>
      <c r="I100" s="8"/>
      <c r="J100" s="8"/>
      <c r="K100" s="8"/>
      <c r="L100" s="8"/>
      <c r="M100" s="8"/>
      <c r="N100" s="8"/>
      <c r="O100" s="8"/>
      <c r="P100" s="6">
        <f>AVERAGE('87-92'!P344:P368)</f>
        <v>2.6818181818181817</v>
      </c>
      <c r="Q100" s="8">
        <f t="shared" si="29"/>
        <v>-1.0324675324675328</v>
      </c>
      <c r="R100" s="6"/>
      <c r="S100" s="6">
        <f t="shared" si="34"/>
        <v>-4.3360000000000056</v>
      </c>
      <c r="T100" s="8">
        <f t="shared" si="31"/>
        <v>7.7306666666666572</v>
      </c>
      <c r="V100" s="8"/>
    </row>
    <row r="101" spans="1:22" x14ac:dyDescent="0.25">
      <c r="B101" s="82">
        <v>33208</v>
      </c>
      <c r="C101" s="6">
        <f>AVERAGE('87-92'!H369:H375)</f>
        <v>43.942857142857143</v>
      </c>
      <c r="D101" s="8">
        <f t="shared" si="30"/>
        <v>4.226857142857142</v>
      </c>
      <c r="E101" s="6">
        <f>AVERAGE('87-92'!J369:J375)</f>
        <v>41.51428571428572</v>
      </c>
      <c r="F101" s="8">
        <f t="shared" si="32"/>
        <v>-2.5377142857142871</v>
      </c>
      <c r="G101" s="6">
        <f>AVERAGE('87-92'!L369:L375)</f>
        <v>9.5714285714285712</v>
      </c>
      <c r="H101" s="8">
        <f t="shared" si="33"/>
        <v>-1.5845714285714276</v>
      </c>
      <c r="I101" s="8"/>
      <c r="J101" s="8"/>
      <c r="K101" s="8"/>
      <c r="L101" s="8"/>
      <c r="M101" s="8"/>
      <c r="N101" s="8"/>
      <c r="O101" s="8"/>
      <c r="P101" s="6">
        <f>AVERAGE('87-92'!P369:P375)</f>
        <v>2.1666666666666665</v>
      </c>
      <c r="Q101" s="8">
        <f t="shared" si="29"/>
        <v>-0.51515151515151514</v>
      </c>
      <c r="R101" s="6"/>
      <c r="S101" s="6">
        <f t="shared" si="34"/>
        <v>2.4285714285714235</v>
      </c>
      <c r="T101" s="8">
        <f t="shared" si="31"/>
        <v>6.7645714285714291</v>
      </c>
      <c r="V101" s="8"/>
    </row>
    <row r="102" spans="1:22" x14ac:dyDescent="0.25">
      <c r="A102" s="1">
        <v>1991</v>
      </c>
      <c r="B102" s="82">
        <v>33239</v>
      </c>
      <c r="C102" s="6">
        <f>AVERAGE('87-92'!H376:H386)</f>
        <v>44.390909090909091</v>
      </c>
      <c r="D102" s="8">
        <f t="shared" si="30"/>
        <v>0.44805194805194759</v>
      </c>
      <c r="E102" s="6">
        <f>AVERAGE('87-92'!J376:J386)</f>
        <v>41.109090909090909</v>
      </c>
      <c r="F102" s="8">
        <f t="shared" si="32"/>
        <v>-0.40519480519481021</v>
      </c>
      <c r="G102" s="6">
        <f>AVERAGE('87-92'!L376:L386)</f>
        <v>9.4363636363636356</v>
      </c>
      <c r="H102" s="8">
        <f t="shared" si="33"/>
        <v>-0.13506493506493555</v>
      </c>
      <c r="I102" s="8"/>
      <c r="J102" s="8"/>
      <c r="P102" s="6">
        <f>AVERAGE('87-92'!P376:P386)</f>
        <v>2.4500000000000002</v>
      </c>
      <c r="Q102" s="8">
        <f t="shared" si="29"/>
        <v>0.28333333333333366</v>
      </c>
      <c r="R102" s="6"/>
      <c r="S102" s="6">
        <f t="shared" ref="S102:S113" si="35">C102-E102</f>
        <v>3.2818181818181813</v>
      </c>
      <c r="T102" s="8">
        <f t="shared" ref="T102:T113" si="36">S102-S101</f>
        <v>0.85324675324675781</v>
      </c>
      <c r="V102" s="8"/>
    </row>
    <row r="103" spans="1:22" x14ac:dyDescent="0.25">
      <c r="B103" s="82">
        <v>33270</v>
      </c>
      <c r="C103" s="6">
        <f>AVERAGE('87-92'!H387:H396)</f>
        <v>45.230000000000004</v>
      </c>
      <c r="D103" s="8">
        <f t="shared" si="30"/>
        <v>0.83909090909091333</v>
      </c>
      <c r="E103" s="6">
        <f>AVERAGE('87-92'!J387:J396)</f>
        <v>40.380000000000003</v>
      </c>
      <c r="F103" s="8">
        <f t="shared" si="32"/>
        <v>-0.72909090909090679</v>
      </c>
      <c r="G103" s="6">
        <f>AVERAGE('87-92'!L387:L396)</f>
        <v>9.5</v>
      </c>
      <c r="H103" s="8">
        <f t="shared" si="33"/>
        <v>6.3636363636364379E-2</v>
      </c>
      <c r="I103" s="8"/>
      <c r="J103" s="8"/>
      <c r="P103" s="6">
        <f>AVERAGE('87-92'!P387:P396)</f>
        <v>2.4285714285714284</v>
      </c>
      <c r="Q103" s="8">
        <f t="shared" si="29"/>
        <v>-2.1428571428571797E-2</v>
      </c>
      <c r="R103" s="6"/>
      <c r="S103" s="6">
        <f t="shared" si="35"/>
        <v>4.8500000000000014</v>
      </c>
      <c r="T103" s="8">
        <f t="shared" si="36"/>
        <v>1.5681818181818201</v>
      </c>
      <c r="V103" s="8"/>
    </row>
    <row r="104" spans="1:22" x14ac:dyDescent="0.25">
      <c r="B104" s="82">
        <v>33298</v>
      </c>
      <c r="C104" s="6">
        <f>AVERAGE('87-92'!H397:H409)</f>
        <v>40.669230769230772</v>
      </c>
      <c r="D104" s="8">
        <f t="shared" si="30"/>
        <v>-4.5607692307692318</v>
      </c>
      <c r="E104" s="6">
        <f>AVERAGE('87-92'!J397:J409)</f>
        <v>38.361538461538458</v>
      </c>
      <c r="F104" s="8">
        <f t="shared" si="32"/>
        <v>-2.0184615384615441</v>
      </c>
      <c r="G104" s="6">
        <f>AVERAGE('87-92'!L397:L409)</f>
        <v>15.484615384615385</v>
      </c>
      <c r="H104" s="8">
        <f t="shared" si="33"/>
        <v>5.9846153846153847</v>
      </c>
      <c r="I104" s="8"/>
      <c r="J104" s="8"/>
      <c r="P104" s="6">
        <f>AVERAGE('87-92'!P397:P409)</f>
        <v>2.125</v>
      </c>
      <c r="Q104" s="8">
        <f t="shared" si="29"/>
        <v>-0.30357142857142838</v>
      </c>
      <c r="R104" s="6"/>
      <c r="S104" s="6">
        <f t="shared" si="35"/>
        <v>2.3076923076923137</v>
      </c>
      <c r="T104" s="8">
        <f t="shared" si="36"/>
        <v>-2.5423076923076877</v>
      </c>
      <c r="V104" s="8"/>
    </row>
    <row r="105" spans="1:22" x14ac:dyDescent="0.25">
      <c r="B105" s="82">
        <v>33329</v>
      </c>
      <c r="C105" s="6">
        <f>AVERAGE('87-92'!H410:H421)</f>
        <v>40.949999999999996</v>
      </c>
      <c r="D105" s="8">
        <f t="shared" si="30"/>
        <v>0.28076923076922355</v>
      </c>
      <c r="E105" s="6">
        <f>AVERAGE('87-92'!J410:J421)</f>
        <v>39.591666666666669</v>
      </c>
      <c r="F105" s="8">
        <f t="shared" si="32"/>
        <v>1.2301282051282101</v>
      </c>
      <c r="G105" s="6">
        <f>AVERAGE('87-92'!L410:L421)</f>
        <v>14.875</v>
      </c>
      <c r="H105" s="8">
        <f t="shared" si="33"/>
        <v>-0.60961538461538467</v>
      </c>
      <c r="I105" s="8"/>
      <c r="J105" s="8"/>
      <c r="P105" s="6">
        <f>AVERAGE('87-92'!P410:P421)</f>
        <v>2</v>
      </c>
      <c r="Q105" s="8">
        <f t="shared" si="29"/>
        <v>-0.125</v>
      </c>
      <c r="R105" s="6"/>
      <c r="S105" s="6">
        <f t="shared" si="35"/>
        <v>1.3583333333333272</v>
      </c>
      <c r="T105" s="8">
        <f t="shared" si="36"/>
        <v>-0.94935897435898653</v>
      </c>
      <c r="V105" s="8"/>
    </row>
    <row r="106" spans="1:22" x14ac:dyDescent="0.25">
      <c r="B106" s="82">
        <v>33359</v>
      </c>
      <c r="C106" s="6">
        <f>AVERAGE('87-92'!H422:H430)</f>
        <v>36.855555555555554</v>
      </c>
      <c r="D106" s="8">
        <f t="shared" si="30"/>
        <v>-4.0944444444444414</v>
      </c>
      <c r="E106" s="6">
        <f>AVERAGE('87-92'!J422:J430)</f>
        <v>41.644444444444446</v>
      </c>
      <c r="F106" s="8">
        <f t="shared" si="32"/>
        <v>2.0527777777777771</v>
      </c>
      <c r="G106" s="6">
        <f>AVERAGE('87-92'!L422:L430)</f>
        <v>17.155555555555555</v>
      </c>
      <c r="H106" s="8">
        <f t="shared" si="33"/>
        <v>2.280555555555555</v>
      </c>
      <c r="I106" s="8"/>
      <c r="J106" s="8"/>
      <c r="P106" s="6">
        <f>AVERAGE('87-92'!P422:P430)</f>
        <v>2</v>
      </c>
      <c r="Q106" s="8">
        <f t="shared" si="29"/>
        <v>0</v>
      </c>
      <c r="R106" s="6"/>
      <c r="S106" s="6">
        <f t="shared" si="35"/>
        <v>-4.7888888888888914</v>
      </c>
      <c r="T106" s="8">
        <f t="shared" si="36"/>
        <v>-6.1472222222222186</v>
      </c>
      <c r="V106" s="8"/>
    </row>
    <row r="107" spans="1:22" x14ac:dyDescent="0.25">
      <c r="B107" s="82">
        <v>33390</v>
      </c>
      <c r="C107" s="6">
        <f>AVERAGE('87-92'!H431:H441)</f>
        <v>37.31818181818182</v>
      </c>
      <c r="D107" s="8">
        <f t="shared" si="30"/>
        <v>0.46262626262626583</v>
      </c>
      <c r="E107" s="6">
        <f>AVERAGE('87-92'!J431:J441)</f>
        <v>42.199999999999996</v>
      </c>
      <c r="F107" s="8">
        <f t="shared" si="32"/>
        <v>0.55555555555555003</v>
      </c>
      <c r="G107" s="6">
        <f>AVERAGE('87-92'!L431:L441)</f>
        <v>15.7</v>
      </c>
      <c r="H107" s="8">
        <f t="shared" si="33"/>
        <v>-1.4555555555555557</v>
      </c>
      <c r="I107" s="8"/>
      <c r="J107" s="8"/>
      <c r="P107" s="6">
        <f>AVERAGE('87-92'!P431:P441)</f>
        <v>1.3333333333333333</v>
      </c>
      <c r="Q107" s="8">
        <f t="shared" si="29"/>
        <v>-0.66666666666666674</v>
      </c>
      <c r="R107" s="6"/>
      <c r="S107" s="6">
        <f t="shared" si="35"/>
        <v>-4.8818181818181756</v>
      </c>
      <c r="T107" s="8">
        <f t="shared" si="36"/>
        <v>-9.2929292929284202E-2</v>
      </c>
      <c r="V107" s="8"/>
    </row>
    <row r="108" spans="1:22" x14ac:dyDescent="0.25">
      <c r="B108" s="82">
        <v>33420</v>
      </c>
      <c r="C108" s="6">
        <f>AVERAGE('87-92'!H442:H450)</f>
        <v>37.477777777777781</v>
      </c>
      <c r="D108" s="8">
        <f t="shared" si="30"/>
        <v>0.15959595959596129</v>
      </c>
      <c r="E108" s="6">
        <f>AVERAGE('87-92'!J442:J450)</f>
        <v>42.455555555555556</v>
      </c>
      <c r="F108" s="8">
        <f t="shared" si="32"/>
        <v>0.25555555555555998</v>
      </c>
      <c r="G108" s="6">
        <f>AVERAGE('87-92'!L442:L450)</f>
        <v>15.122222222222222</v>
      </c>
      <c r="H108" s="8">
        <f t="shared" si="33"/>
        <v>-0.5777777777777775</v>
      </c>
      <c r="I108" s="8"/>
      <c r="J108" s="8"/>
      <c r="P108" s="6">
        <f>AVERAGE('87-92'!P442:P450)</f>
        <v>2.1428571428571428</v>
      </c>
      <c r="Q108" s="8">
        <f t="shared" si="29"/>
        <v>0.80952380952380953</v>
      </c>
      <c r="R108" s="6"/>
      <c r="S108" s="6">
        <f t="shared" si="35"/>
        <v>-4.9777777777777743</v>
      </c>
      <c r="T108" s="8">
        <f t="shared" si="36"/>
        <v>-9.5959595959598687E-2</v>
      </c>
      <c r="V108" s="8"/>
    </row>
    <row r="109" spans="1:22" x14ac:dyDescent="0.25">
      <c r="B109" s="82">
        <v>33451</v>
      </c>
      <c r="C109" s="6">
        <f>AVERAGE('87-92'!H451:H458)</f>
        <v>39.125</v>
      </c>
      <c r="D109" s="8">
        <f t="shared" si="30"/>
        <v>1.6472222222222186</v>
      </c>
      <c r="E109" s="6">
        <f>AVERAGE('87-92'!J451:J458)</f>
        <v>40.85</v>
      </c>
      <c r="F109" s="8">
        <f t="shared" si="32"/>
        <v>-1.6055555555555543</v>
      </c>
      <c r="G109" s="6">
        <f>AVERAGE('87-92'!L451:L458)</f>
        <v>14.95</v>
      </c>
      <c r="H109" s="8">
        <f t="shared" si="33"/>
        <v>-0.1722222222222225</v>
      </c>
      <c r="I109" s="8"/>
      <c r="J109" s="8"/>
      <c r="P109" s="6">
        <f>AVERAGE('87-92'!P451:P458)</f>
        <v>2.1666666666666665</v>
      </c>
      <c r="Q109" s="8">
        <f t="shared" si="29"/>
        <v>2.3809523809523725E-2</v>
      </c>
      <c r="R109" s="6"/>
      <c r="S109" s="6">
        <f t="shared" si="35"/>
        <v>-1.7250000000000014</v>
      </c>
      <c r="T109" s="8">
        <f t="shared" si="36"/>
        <v>3.2527777777777729</v>
      </c>
      <c r="V109" s="8"/>
    </row>
    <row r="110" spans="1:22" x14ac:dyDescent="0.25">
      <c r="B110" s="82">
        <v>33482</v>
      </c>
      <c r="C110" s="6">
        <f>AVERAGE('87-92'!H459:H473)</f>
        <v>40.299999999999997</v>
      </c>
      <c r="D110" s="8">
        <f t="shared" si="30"/>
        <v>1.1749999999999972</v>
      </c>
      <c r="E110" s="6">
        <f>AVERAGE('87-92'!J459:J473)</f>
        <v>39.426666666666662</v>
      </c>
      <c r="F110" s="8">
        <f t="shared" si="32"/>
        <v>-1.4233333333333391</v>
      </c>
      <c r="G110" s="6">
        <f>AVERAGE('87-92'!L459:L473)</f>
        <v>15.206666666666667</v>
      </c>
      <c r="H110" s="8">
        <f t="shared" si="33"/>
        <v>0.25666666666666771</v>
      </c>
      <c r="I110" s="8"/>
      <c r="J110" s="8"/>
      <c r="P110" s="6">
        <f>AVERAGE('87-92'!P459:P473)</f>
        <v>1.75</v>
      </c>
      <c r="Q110" s="8">
        <f t="shared" si="29"/>
        <v>-0.41666666666666652</v>
      </c>
      <c r="R110" s="6"/>
      <c r="S110" s="6">
        <f t="shared" si="35"/>
        <v>0.87333333333333485</v>
      </c>
      <c r="T110" s="8">
        <f t="shared" si="36"/>
        <v>2.5983333333333363</v>
      </c>
      <c r="V110" s="8"/>
    </row>
    <row r="111" spans="1:22" x14ac:dyDescent="0.25">
      <c r="B111" s="82">
        <v>33512</v>
      </c>
      <c r="C111" s="6">
        <f>AVERAGE('87-92'!H474:H484)</f>
        <v>39.045454545454547</v>
      </c>
      <c r="D111" s="8">
        <f t="shared" si="30"/>
        <v>-1.2545454545454504</v>
      </c>
      <c r="E111" s="6">
        <f>AVERAGE('87-92'!J474:J484)</f>
        <v>43.627272727272725</v>
      </c>
      <c r="F111" s="8">
        <f t="shared" si="32"/>
        <v>4.2006060606060629</v>
      </c>
      <c r="G111" s="6">
        <f>AVERAGE('87-92'!L474:L484)</f>
        <v>13.3</v>
      </c>
      <c r="H111" s="8">
        <f t="shared" si="33"/>
        <v>-1.9066666666666663</v>
      </c>
      <c r="I111" s="8"/>
      <c r="J111" s="8"/>
      <c r="P111" s="6">
        <f>AVERAGE('87-92'!P474:P484)</f>
        <v>1.5</v>
      </c>
      <c r="Q111" s="8">
        <f t="shared" si="29"/>
        <v>-0.25</v>
      </c>
      <c r="R111" s="6"/>
      <c r="S111" s="6">
        <f t="shared" si="35"/>
        <v>-4.5818181818181785</v>
      </c>
      <c r="T111" s="8">
        <f t="shared" si="36"/>
        <v>-5.4551515151515133</v>
      </c>
      <c r="V111" s="8"/>
    </row>
    <row r="112" spans="1:22" x14ac:dyDescent="0.25">
      <c r="B112" s="82">
        <v>33543</v>
      </c>
      <c r="C112" s="6">
        <f>AVERAGE('87-92'!H485:H493)</f>
        <v>40.111111111111114</v>
      </c>
      <c r="D112" s="8">
        <f t="shared" si="30"/>
        <v>1.0656565656565675</v>
      </c>
      <c r="E112" s="6">
        <f>AVERAGE('87-92'!J485:J493)</f>
        <v>41.211111111111109</v>
      </c>
      <c r="F112" s="8">
        <f t="shared" si="32"/>
        <v>-2.4161616161616166</v>
      </c>
      <c r="G112" s="6">
        <f>AVERAGE('87-92'!L485:L493)</f>
        <v>14.844444444444443</v>
      </c>
      <c r="H112" s="8">
        <f t="shared" si="33"/>
        <v>1.5444444444444425</v>
      </c>
      <c r="I112" s="8"/>
      <c r="J112" s="8"/>
      <c r="P112" s="6">
        <f>AVERAGE('87-92'!P485:P493)</f>
        <v>1.3333333333333333</v>
      </c>
      <c r="Q112" s="8">
        <f t="shared" si="29"/>
        <v>-0.16666666666666674</v>
      </c>
      <c r="R112" s="6"/>
      <c r="S112" s="6">
        <f t="shared" si="35"/>
        <v>-1.0999999999999943</v>
      </c>
      <c r="T112" s="8">
        <f t="shared" si="36"/>
        <v>3.4818181818181841</v>
      </c>
      <c r="V112" s="8"/>
    </row>
    <row r="113" spans="1:22" x14ac:dyDescent="0.25">
      <c r="B113" s="82">
        <v>33573</v>
      </c>
      <c r="C113" s="6">
        <f>AVERAGE('87-92'!H494:H500)</f>
        <v>39.942857142857143</v>
      </c>
      <c r="D113" s="8">
        <f t="shared" si="30"/>
        <v>-0.16825396825397121</v>
      </c>
      <c r="E113" s="6">
        <f>AVERAGE('87-92'!J494:J500)</f>
        <v>41.328571428571429</v>
      </c>
      <c r="F113" s="8">
        <f t="shared" si="32"/>
        <v>0.1174603174603206</v>
      </c>
      <c r="G113" s="6">
        <f>AVERAGE('87-92'!L494:L500)</f>
        <v>14</v>
      </c>
      <c r="H113" s="8">
        <f t="shared" si="33"/>
        <v>-0.84444444444444322</v>
      </c>
      <c r="I113" s="8"/>
      <c r="J113" s="8"/>
      <c r="P113" s="6">
        <f>AVERAGE('87-92'!P494:P500)</f>
        <v>2</v>
      </c>
      <c r="Q113" s="8">
        <f t="shared" si="29"/>
        <v>0.66666666666666674</v>
      </c>
      <c r="R113" s="6"/>
      <c r="S113" s="6">
        <f t="shared" si="35"/>
        <v>-1.3857142857142861</v>
      </c>
      <c r="T113" s="8">
        <f t="shared" si="36"/>
        <v>-0.2857142857142918</v>
      </c>
      <c r="V113" s="8"/>
    </row>
    <row r="114" spans="1:22" x14ac:dyDescent="0.25">
      <c r="A114" s="1">
        <v>1992</v>
      </c>
      <c r="B114" s="82">
        <v>33604</v>
      </c>
      <c r="C114" s="6">
        <f>AVERAGE('87-92'!H501:H514)</f>
        <v>40.75</v>
      </c>
      <c r="D114" s="8">
        <f t="shared" si="30"/>
        <v>0.80714285714285694</v>
      </c>
      <c r="E114" s="6">
        <f>AVERAGE('87-92'!J501:J514)</f>
        <v>40.335714285714289</v>
      </c>
      <c r="F114" s="8">
        <f>E114-E113</f>
        <v>-0.99285714285714022</v>
      </c>
      <c r="G114" s="6">
        <f>AVERAGE('87-92'!L501:L514)</f>
        <v>14.485714285714286</v>
      </c>
      <c r="H114" s="8">
        <f>G114-G113</f>
        <v>0.48571428571428577</v>
      </c>
      <c r="I114" s="8"/>
      <c r="J114" s="8"/>
      <c r="P114" s="6"/>
      <c r="Q114" s="8"/>
      <c r="R114" s="6"/>
      <c r="S114" s="6">
        <f>C114-E114</f>
        <v>0.41428571428571104</v>
      </c>
      <c r="T114" s="8">
        <f>S114-S113</f>
        <v>1.7999999999999972</v>
      </c>
      <c r="V114" s="8"/>
    </row>
    <row r="115" spans="1:22" x14ac:dyDescent="0.25">
      <c r="B115" s="82">
        <v>33635</v>
      </c>
      <c r="C115" s="6">
        <f>AVERAGE('87-92'!H515:H528)</f>
        <v>38.6</v>
      </c>
      <c r="D115" s="8">
        <f t="shared" si="30"/>
        <v>-2.1499999999999986</v>
      </c>
      <c r="E115" s="6">
        <f>AVERAGE('87-92'!J515:J528)</f>
        <v>39.292857142857144</v>
      </c>
      <c r="F115" s="8">
        <f>E115-E114</f>
        <v>-1.0428571428571445</v>
      </c>
      <c r="G115" s="6">
        <f>AVERAGE('87-92'!L515:L528)</f>
        <v>17.164285714285715</v>
      </c>
      <c r="H115" s="8">
        <f>G115-G114</f>
        <v>2.6785714285714288</v>
      </c>
      <c r="I115" s="8"/>
      <c r="J115" s="8"/>
      <c r="P115" s="6"/>
      <c r="Q115" s="8"/>
      <c r="R115" s="6"/>
      <c r="S115" s="6">
        <f>C115-E115</f>
        <v>-0.69285714285714306</v>
      </c>
      <c r="T115" s="8">
        <f>S115-S114</f>
        <v>-1.1071428571428541</v>
      </c>
      <c r="V115" s="8"/>
    </row>
    <row r="116" spans="1:22" x14ac:dyDescent="0.25">
      <c r="B116" s="82">
        <v>33664</v>
      </c>
      <c r="C116" s="6">
        <f>AVERAGE('87-92'!H529:H579)</f>
        <v>38.504081632653062</v>
      </c>
      <c r="D116" s="8">
        <f t="shared" si="30"/>
        <v>-9.5918367346939704E-2</v>
      </c>
      <c r="E116" s="6">
        <f>AVERAGE('87-92'!J529:J579)</f>
        <v>40.183673469387756</v>
      </c>
      <c r="F116" s="8">
        <f>E116-E115</f>
        <v>0.89081632653061149</v>
      </c>
      <c r="G116" s="6">
        <f>AVERAGE('87-92'!L529:L579)</f>
        <v>16.877551020408163</v>
      </c>
      <c r="H116" s="8">
        <f>G116-G115</f>
        <v>-0.2867346938775519</v>
      </c>
      <c r="I116" s="8"/>
      <c r="J116" s="8"/>
      <c r="Q116" s="8"/>
      <c r="S116" s="6">
        <f>C116-E116</f>
        <v>-1.6795918367346943</v>
      </c>
      <c r="T116" s="8">
        <f>S116-S115</f>
        <v>-0.98673469387755119</v>
      </c>
      <c r="V116" s="8"/>
    </row>
    <row r="117" spans="1:22" x14ac:dyDescent="0.25">
      <c r="B117" s="82">
        <v>33695</v>
      </c>
      <c r="C117" s="6">
        <f>AVERAGE('87-92'!H580:H595)</f>
        <v>37.733333333333334</v>
      </c>
      <c r="D117" s="8">
        <f t="shared" si="30"/>
        <v>-0.77074829931972744</v>
      </c>
      <c r="E117" s="6">
        <f>AVERAGE('87-92'!J580:J595)</f>
        <v>39.033333333333331</v>
      </c>
      <c r="F117" s="8">
        <f>E117-E116</f>
        <v>-1.1503401360544245</v>
      </c>
      <c r="G117" s="6">
        <f>AVERAGE('87-92'!L580:L595)</f>
        <v>19.466666666666665</v>
      </c>
      <c r="H117" s="8">
        <f>G117-G116</f>
        <v>2.5891156462585023</v>
      </c>
      <c r="I117" s="8"/>
      <c r="J117" s="8"/>
      <c r="Q117" s="8"/>
      <c r="S117" s="6">
        <f>C117-E117</f>
        <v>-1.2999999999999972</v>
      </c>
      <c r="T117" s="8">
        <f>S117-S116</f>
        <v>0.3795918367346971</v>
      </c>
      <c r="V117" s="8"/>
    </row>
    <row r="118" spans="1:22" s="1" customFormat="1" x14ac:dyDescent="0.25">
      <c r="B118" s="1" t="s">
        <v>1313</v>
      </c>
      <c r="C118" s="1">
        <v>42.8</v>
      </c>
      <c r="E118" s="1">
        <v>35.200000000000003</v>
      </c>
      <c r="G118" s="1">
        <v>18.3</v>
      </c>
      <c r="S118" s="6">
        <v>7.6</v>
      </c>
      <c r="V118" s="8"/>
    </row>
    <row r="119" spans="1:22" x14ac:dyDescent="0.25">
      <c r="B119" s="82">
        <v>33695</v>
      </c>
      <c r="C119" s="6">
        <f>AVERAGE('92-97'!H2:H7)</f>
        <v>41.416666666666664</v>
      </c>
      <c r="D119" s="8">
        <f t="shared" ref="D119:H134" si="37">C119-C118</f>
        <v>-1.3833333333333329</v>
      </c>
      <c r="E119" s="6">
        <f>AVERAGE('92-97'!J2:J7)</f>
        <v>37.333333333333336</v>
      </c>
      <c r="F119" s="8">
        <f t="shared" si="37"/>
        <v>2.1333333333333329</v>
      </c>
      <c r="G119" s="6">
        <f>AVERAGE('92-97'!L2:L7)</f>
        <v>17.416666666666668</v>
      </c>
      <c r="H119" s="8">
        <f t="shared" si="37"/>
        <v>-0.88333333333333286</v>
      </c>
      <c r="S119" s="6">
        <f t="shared" ref="S119:S125" si="38">C119-E119</f>
        <v>4.0833333333333286</v>
      </c>
      <c r="T119" s="8">
        <f t="shared" ref="T119:T125" si="39">S119-S118</f>
        <v>-3.516666666666671</v>
      </c>
      <c r="V119" s="8"/>
    </row>
    <row r="120" spans="1:22" x14ac:dyDescent="0.25">
      <c r="B120" s="82">
        <v>33725</v>
      </c>
      <c r="C120" s="6">
        <f>AVERAGE('92-97'!H8:H13)</f>
        <v>44.9</v>
      </c>
      <c r="D120" s="8">
        <f t="shared" si="37"/>
        <v>3.4833333333333343</v>
      </c>
      <c r="E120" s="6">
        <f>AVERAGE('92-97'!J8:J13)</f>
        <v>36.9</v>
      </c>
      <c r="F120" s="8">
        <f t="shared" si="37"/>
        <v>-0.43333333333333712</v>
      </c>
      <c r="G120" s="6">
        <f>AVERAGE('92-97'!L8:L13)</f>
        <v>14.5</v>
      </c>
      <c r="H120" s="8">
        <f t="shared" si="37"/>
        <v>-2.9166666666666679</v>
      </c>
      <c r="I120" s="8"/>
      <c r="J120" s="8"/>
      <c r="Q120" s="8"/>
      <c r="S120" s="6">
        <f t="shared" si="38"/>
        <v>8</v>
      </c>
      <c r="T120" s="8">
        <f t="shared" si="39"/>
        <v>3.9166666666666714</v>
      </c>
      <c r="V120" s="8"/>
    </row>
    <row r="121" spans="1:22" x14ac:dyDescent="0.25">
      <c r="B121" s="82">
        <v>33756</v>
      </c>
      <c r="C121" s="6">
        <f>AVERAGE('92-97'!H14:H17)</f>
        <v>44</v>
      </c>
      <c r="D121" s="8">
        <f t="shared" si="37"/>
        <v>-0.89999999999999858</v>
      </c>
      <c r="E121" s="6">
        <f>AVERAGE('92-97'!J14:J17)</f>
        <v>37</v>
      </c>
      <c r="F121" s="8">
        <f t="shared" si="37"/>
        <v>0.10000000000000142</v>
      </c>
      <c r="G121" s="6">
        <f>AVERAGE('92-97'!L14:L17)</f>
        <v>14.666666666666666</v>
      </c>
      <c r="H121" s="8">
        <f t="shared" si="37"/>
        <v>0.16666666666666607</v>
      </c>
      <c r="I121" s="8"/>
      <c r="J121" s="8"/>
      <c r="Q121" s="8"/>
      <c r="S121" s="6">
        <f t="shared" si="38"/>
        <v>7</v>
      </c>
      <c r="T121" s="8">
        <f t="shared" si="39"/>
        <v>-1</v>
      </c>
      <c r="V121" s="8"/>
    </row>
    <row r="122" spans="1:22" x14ac:dyDescent="0.25">
      <c r="B122" s="82">
        <v>33786</v>
      </c>
      <c r="C122" s="6">
        <f>AVERAGE('92-97'!H18:H23)</f>
        <v>41.6</v>
      </c>
      <c r="D122" s="8">
        <f t="shared" si="37"/>
        <v>-2.3999999999999986</v>
      </c>
      <c r="E122" s="6">
        <f>AVERAGE('92-97'!J18:J23)</f>
        <v>40.65</v>
      </c>
      <c r="F122" s="8">
        <f t="shared" si="37"/>
        <v>3.6499999999999986</v>
      </c>
      <c r="G122" s="6">
        <f>AVERAGE('92-97'!L18:L23)</f>
        <v>14.049999999999999</v>
      </c>
      <c r="H122" s="8">
        <f t="shared" si="37"/>
        <v>-0.61666666666666714</v>
      </c>
      <c r="I122" s="8"/>
      <c r="J122" s="8"/>
      <c r="Q122" s="8"/>
      <c r="S122" s="6">
        <f t="shared" si="38"/>
        <v>0.95000000000000284</v>
      </c>
      <c r="T122" s="8">
        <f t="shared" si="39"/>
        <v>-6.0499999999999972</v>
      </c>
      <c r="V122" s="8"/>
    </row>
    <row r="123" spans="1:22" x14ac:dyDescent="0.25">
      <c r="B123" s="82">
        <v>33817</v>
      </c>
      <c r="C123" s="6">
        <f>AVERAGE('92-97'!H24:H28)</f>
        <v>40.28</v>
      </c>
      <c r="D123" s="8">
        <f t="shared" si="37"/>
        <v>-1.3200000000000003</v>
      </c>
      <c r="E123" s="6">
        <f>AVERAGE('92-97'!J24:J28)</f>
        <v>41.92</v>
      </c>
      <c r="F123" s="8">
        <f t="shared" si="37"/>
        <v>1.2700000000000031</v>
      </c>
      <c r="G123" s="6">
        <f>AVERAGE('92-97'!L24:L28)</f>
        <v>13.819999999999999</v>
      </c>
      <c r="H123" s="8">
        <f t="shared" si="37"/>
        <v>-0.23000000000000043</v>
      </c>
      <c r="I123" s="8"/>
      <c r="J123" s="8"/>
      <c r="Q123" s="8"/>
      <c r="S123" s="6">
        <f t="shared" si="38"/>
        <v>-1.6400000000000006</v>
      </c>
      <c r="T123" s="8">
        <f t="shared" si="39"/>
        <v>-2.5900000000000034</v>
      </c>
      <c r="V123" s="8"/>
    </row>
    <row r="124" spans="1:22" x14ac:dyDescent="0.25">
      <c r="B124" s="82">
        <v>33848</v>
      </c>
      <c r="C124" s="6">
        <f>AVERAGE('92-97'!H29:H37)</f>
        <v>38.099999999999994</v>
      </c>
      <c r="D124" s="8">
        <f t="shared" si="37"/>
        <v>-2.1800000000000068</v>
      </c>
      <c r="E124" s="6">
        <f>AVERAGE('92-97'!J29:J37)</f>
        <v>42.222222222222221</v>
      </c>
      <c r="F124" s="8">
        <f t="shared" si="37"/>
        <v>0.30222222222221973</v>
      </c>
      <c r="G124" s="6">
        <f>AVERAGE('92-97'!L29:L37)</f>
        <v>15.466666666666665</v>
      </c>
      <c r="H124" s="8">
        <f t="shared" si="37"/>
        <v>1.6466666666666665</v>
      </c>
      <c r="I124" s="8"/>
      <c r="J124" s="8"/>
      <c r="Q124" s="8"/>
      <c r="S124" s="6">
        <f t="shared" si="38"/>
        <v>-4.1222222222222271</v>
      </c>
      <c r="T124" s="8">
        <f t="shared" si="39"/>
        <v>-2.4822222222222265</v>
      </c>
      <c r="V124" s="8"/>
    </row>
    <row r="125" spans="1:22" x14ac:dyDescent="0.25">
      <c r="B125" s="82">
        <v>33878</v>
      </c>
      <c r="C125" s="6">
        <f>AVERAGE('92-97'!H38:H44)</f>
        <v>33.785714285714285</v>
      </c>
      <c r="D125" s="8">
        <f t="shared" si="37"/>
        <v>-4.3142857142857096</v>
      </c>
      <c r="E125" s="6">
        <f>AVERAGE('92-97'!J38:J44)</f>
        <v>46.914285714285711</v>
      </c>
      <c r="F125" s="8">
        <f t="shared" si="37"/>
        <v>4.6920634920634896</v>
      </c>
      <c r="G125" s="6">
        <f>AVERAGE('92-97'!L38:L44)</f>
        <v>14.342857142857143</v>
      </c>
      <c r="H125" s="8">
        <f t="shared" si="37"/>
        <v>-1.1238095238095216</v>
      </c>
      <c r="I125" s="8"/>
      <c r="J125" s="8"/>
      <c r="Q125" s="8"/>
      <c r="S125" s="6">
        <f t="shared" si="38"/>
        <v>-13.128571428571426</v>
      </c>
      <c r="T125" s="8">
        <f t="shared" si="39"/>
        <v>-9.0063492063491992</v>
      </c>
      <c r="V125" s="8"/>
    </row>
    <row r="126" spans="1:22" x14ac:dyDescent="0.25">
      <c r="B126" s="82">
        <v>33909</v>
      </c>
      <c r="C126" s="6">
        <f>AVERAGE('92-97'!H45:H51)</f>
        <v>31.74285714285714</v>
      </c>
      <c r="D126" s="8">
        <f t="shared" si="37"/>
        <v>-2.0428571428571445</v>
      </c>
      <c r="E126" s="6">
        <f>AVERAGE('92-97'!J45:J51)</f>
        <v>49.5</v>
      </c>
      <c r="F126" s="8">
        <f t="shared" si="37"/>
        <v>2.585714285714289</v>
      </c>
      <c r="G126" s="6">
        <f>AVERAGE('92-97'!L45:L51)</f>
        <v>14.357142857142858</v>
      </c>
      <c r="H126" s="8">
        <f t="shared" si="37"/>
        <v>1.4285714285714235E-2</v>
      </c>
      <c r="I126" s="8"/>
      <c r="J126" s="8"/>
      <c r="Q126" s="8"/>
      <c r="S126" s="6">
        <f>C126-E126</f>
        <v>-17.75714285714286</v>
      </c>
      <c r="T126" s="8">
        <f>S126-S125</f>
        <v>-4.6285714285714334</v>
      </c>
      <c r="V126" s="8"/>
    </row>
    <row r="127" spans="1:22" x14ac:dyDescent="0.25">
      <c r="B127" s="82">
        <v>33939</v>
      </c>
      <c r="C127" s="6">
        <f>AVERAGE('92-97'!H52:H54)</f>
        <v>33.06666666666667</v>
      </c>
      <c r="D127" s="8">
        <f t="shared" si="37"/>
        <v>1.3238095238095298</v>
      </c>
      <c r="E127" s="6">
        <f>AVERAGE('92-97'!J52:J54)</f>
        <v>46.699999999999996</v>
      </c>
      <c r="F127" s="8">
        <f t="shared" si="37"/>
        <v>-2.8000000000000043</v>
      </c>
      <c r="G127" s="6">
        <f>AVERAGE('92-97'!L52:L54)</f>
        <v>15.533333333333333</v>
      </c>
      <c r="H127" s="8">
        <f t="shared" si="37"/>
        <v>1.1761904761904756</v>
      </c>
      <c r="I127" s="8"/>
      <c r="J127" s="8"/>
      <c r="Q127" s="8"/>
      <c r="S127" s="6">
        <f>C127-E127</f>
        <v>-13.633333333333326</v>
      </c>
      <c r="T127" s="8">
        <f>S127-S126</f>
        <v>4.123809523809534</v>
      </c>
      <c r="V127" s="8"/>
    </row>
    <row r="128" spans="1:22" x14ac:dyDescent="0.25">
      <c r="A128" s="1">
        <v>1993</v>
      </c>
      <c r="B128" s="82">
        <v>33970</v>
      </c>
      <c r="C128" s="6">
        <f>AVERAGE('92-97'!H55:H60)</f>
        <v>35.5</v>
      </c>
      <c r="D128" s="8">
        <f t="shared" si="37"/>
        <v>2.43333333333333</v>
      </c>
      <c r="E128" s="6">
        <f>AVERAGE('92-97'!J55:J60)</f>
        <v>45.066666666666663</v>
      </c>
      <c r="F128" s="8">
        <f t="shared" si="37"/>
        <v>-1.6333333333333329</v>
      </c>
      <c r="G128" s="6">
        <f>AVERAGE('92-97'!L55:L60)</f>
        <v>14.316666666666668</v>
      </c>
      <c r="H128" s="8">
        <f t="shared" si="37"/>
        <v>-1.216666666666665</v>
      </c>
      <c r="I128" s="8"/>
      <c r="J128" s="8"/>
      <c r="Q128" s="8"/>
      <c r="S128" s="6">
        <f t="shared" ref="S128:S139" si="40">C128-E128</f>
        <v>-9.5666666666666629</v>
      </c>
      <c r="T128" s="8">
        <f t="shared" ref="T128:T139" si="41">S128-S127</f>
        <v>4.0666666666666629</v>
      </c>
      <c r="V128" s="8"/>
    </row>
    <row r="129" spans="1:22" x14ac:dyDescent="0.25">
      <c r="B129" s="82">
        <v>34001</v>
      </c>
      <c r="C129" s="6">
        <f>AVERAGE('92-97'!H61:H64)</f>
        <v>33.725000000000001</v>
      </c>
      <c r="D129" s="8">
        <f t="shared" si="37"/>
        <v>-1.7749999999999986</v>
      </c>
      <c r="E129" s="6">
        <f>AVERAGE('92-97'!J61:J64)</f>
        <v>46.85</v>
      </c>
      <c r="F129" s="8">
        <f t="shared" si="37"/>
        <v>1.7833333333333385</v>
      </c>
      <c r="G129" s="6">
        <f>AVERAGE('92-97'!L61:L64)</f>
        <v>14.6</v>
      </c>
      <c r="H129" s="8">
        <f t="shared" si="37"/>
        <v>0.28333333333333144</v>
      </c>
      <c r="I129" s="8"/>
      <c r="J129" s="8"/>
      <c r="Q129" s="8"/>
      <c r="S129" s="6">
        <f t="shared" si="40"/>
        <v>-13.125</v>
      </c>
      <c r="T129" s="8">
        <f t="shared" si="41"/>
        <v>-3.5583333333333371</v>
      </c>
      <c r="V129" s="8"/>
    </row>
    <row r="130" spans="1:22" x14ac:dyDescent="0.25">
      <c r="B130" s="82">
        <v>34029</v>
      </c>
      <c r="C130" s="6">
        <f>AVERAGE('92-97'!H65:H68)</f>
        <v>31.625</v>
      </c>
      <c r="D130" s="8">
        <f t="shared" si="37"/>
        <v>-2.1000000000000014</v>
      </c>
      <c r="E130" s="6">
        <f>AVERAGE('92-97'!J65:J68)</f>
        <v>47.325000000000003</v>
      </c>
      <c r="F130" s="8">
        <f t="shared" si="37"/>
        <v>0.47500000000000142</v>
      </c>
      <c r="G130" s="6">
        <f>AVERAGE('92-97'!L65:L68)</f>
        <v>16.074999999999999</v>
      </c>
      <c r="H130" s="8">
        <f t="shared" si="37"/>
        <v>1.4749999999999996</v>
      </c>
      <c r="I130" s="8"/>
      <c r="J130" s="8"/>
      <c r="Q130" s="8"/>
      <c r="S130" s="6">
        <f t="shared" si="40"/>
        <v>-15.700000000000003</v>
      </c>
      <c r="T130" s="8">
        <f t="shared" si="41"/>
        <v>-2.5750000000000028</v>
      </c>
      <c r="V130" s="8"/>
    </row>
    <row r="131" spans="1:22" x14ac:dyDescent="0.25">
      <c r="B131" s="82">
        <v>34060</v>
      </c>
      <c r="C131" s="6">
        <f>AVERAGE('92-97'!H69:H72)</f>
        <v>31.725000000000001</v>
      </c>
      <c r="D131" s="8">
        <f t="shared" si="37"/>
        <v>0.10000000000000142</v>
      </c>
      <c r="E131" s="6">
        <f>AVERAGE('92-97'!J69:J72)</f>
        <v>46.6</v>
      </c>
      <c r="F131" s="8">
        <f t="shared" si="37"/>
        <v>-0.72500000000000142</v>
      </c>
      <c r="G131" s="6">
        <f>AVERAGE('92-97'!L69:L72)</f>
        <v>17.125</v>
      </c>
      <c r="H131" s="8">
        <f t="shared" si="37"/>
        <v>1.0500000000000007</v>
      </c>
      <c r="I131" s="8"/>
      <c r="J131" s="8"/>
      <c r="Q131" s="8"/>
      <c r="S131" s="6">
        <f t="shared" si="40"/>
        <v>-14.875</v>
      </c>
      <c r="T131" s="8">
        <f t="shared" si="41"/>
        <v>0.82500000000000284</v>
      </c>
      <c r="V131" s="8"/>
    </row>
    <row r="132" spans="1:22" x14ac:dyDescent="0.25">
      <c r="B132" s="82">
        <v>34090</v>
      </c>
      <c r="C132" s="6">
        <f>AVERAGE('92-97'!H73:H76)</f>
        <v>27.2</v>
      </c>
      <c r="D132" s="8">
        <f t="shared" si="37"/>
        <v>-4.5250000000000021</v>
      </c>
      <c r="E132" s="6">
        <f>AVERAGE('92-97'!J73:J76)</f>
        <v>45.05</v>
      </c>
      <c r="F132" s="8">
        <f t="shared" si="37"/>
        <v>-1.5500000000000043</v>
      </c>
      <c r="G132" s="6">
        <f>AVERAGE('92-97'!L73:L76)</f>
        <v>23.4</v>
      </c>
      <c r="H132" s="8">
        <f t="shared" si="37"/>
        <v>6.2749999999999986</v>
      </c>
      <c r="I132" s="8"/>
      <c r="J132" s="8"/>
      <c r="Q132" s="8"/>
      <c r="S132" s="6">
        <f t="shared" si="40"/>
        <v>-17.849999999999998</v>
      </c>
      <c r="T132" s="8">
        <f t="shared" si="41"/>
        <v>-2.9749999999999979</v>
      </c>
      <c r="V132" s="8"/>
    </row>
    <row r="133" spans="1:22" x14ac:dyDescent="0.25">
      <c r="B133" s="82">
        <v>34121</v>
      </c>
      <c r="C133" s="6">
        <f>AVERAGE('92-97'!H77:H82)</f>
        <v>26.616666666666664</v>
      </c>
      <c r="D133" s="8">
        <f t="shared" si="37"/>
        <v>-0.5833333333333357</v>
      </c>
      <c r="E133" s="6">
        <f>AVERAGE('92-97'!J77:J82)</f>
        <v>43.966666666666669</v>
      </c>
      <c r="F133" s="8">
        <f t="shared" si="37"/>
        <v>-1.0833333333333286</v>
      </c>
      <c r="G133" s="6">
        <f>AVERAGE('92-97'!L77:L82)</f>
        <v>24.5</v>
      </c>
      <c r="H133" s="8">
        <f t="shared" si="37"/>
        <v>1.1000000000000014</v>
      </c>
      <c r="I133" s="8"/>
      <c r="J133" s="8"/>
      <c r="Q133" s="8"/>
      <c r="S133" s="6">
        <f t="shared" si="40"/>
        <v>-17.350000000000005</v>
      </c>
      <c r="T133" s="8">
        <f t="shared" si="41"/>
        <v>0.49999999999999289</v>
      </c>
      <c r="V133" s="8"/>
    </row>
    <row r="134" spans="1:22" x14ac:dyDescent="0.25">
      <c r="B134" s="82">
        <v>34151</v>
      </c>
      <c r="C134" s="6">
        <f>AVERAGE('92-97'!H83:H89)</f>
        <v>27.914285714285715</v>
      </c>
      <c r="D134" s="8">
        <f t="shared" si="37"/>
        <v>1.297619047619051</v>
      </c>
      <c r="E134" s="6">
        <f>AVERAGE('92-97'!J83:J89)</f>
        <v>43.74285714285714</v>
      </c>
      <c r="F134" s="8">
        <f t="shared" si="37"/>
        <v>-0.22380952380952834</v>
      </c>
      <c r="G134" s="6">
        <f>AVERAGE('92-97'!L83:L89)</f>
        <v>23.671428571428571</v>
      </c>
      <c r="H134" s="8">
        <f t="shared" si="37"/>
        <v>-0.82857142857142918</v>
      </c>
      <c r="I134" s="8"/>
      <c r="J134" s="8"/>
      <c r="Q134" s="8"/>
      <c r="S134" s="6">
        <f t="shared" si="40"/>
        <v>-15.828571428571426</v>
      </c>
      <c r="T134" s="8">
        <f t="shared" si="41"/>
        <v>1.5214285714285793</v>
      </c>
      <c r="V134" s="8"/>
    </row>
    <row r="135" spans="1:22" x14ac:dyDescent="0.25">
      <c r="B135" s="82">
        <v>34182</v>
      </c>
      <c r="C135" s="6">
        <f>AVERAGE('92-97'!H90:H92)</f>
        <v>26.566666666666666</v>
      </c>
      <c r="D135" s="8">
        <f t="shared" ref="D135:D150" si="42">C135-C134</f>
        <v>-1.3476190476190482</v>
      </c>
      <c r="E135" s="6">
        <f>AVERAGE('92-97'!J90:J92)</f>
        <v>41.633333333333333</v>
      </c>
      <c r="F135" s="8">
        <f>E135-E134</f>
        <v>-2.1095238095238074</v>
      </c>
      <c r="G135" s="6">
        <f>AVERAGE('92-97'!L90:L92)</f>
        <v>27.099999999999998</v>
      </c>
      <c r="H135" s="8">
        <f>G135-G134</f>
        <v>3.428571428571427</v>
      </c>
      <c r="I135" s="8"/>
      <c r="J135" s="8"/>
      <c r="Q135" s="8"/>
      <c r="S135" s="6">
        <f t="shared" si="40"/>
        <v>-15.066666666666666</v>
      </c>
      <c r="T135" s="8">
        <f t="shared" si="41"/>
        <v>0.7619047619047592</v>
      </c>
      <c r="V135" s="8"/>
    </row>
    <row r="136" spans="1:22" x14ac:dyDescent="0.25">
      <c r="B136" s="82">
        <v>34213</v>
      </c>
      <c r="C136" s="6">
        <f>AVERAGE('92-97'!H93:H99)</f>
        <v>25.614285714285717</v>
      </c>
      <c r="D136" s="8">
        <f t="shared" si="42"/>
        <v>-0.952380952380949</v>
      </c>
      <c r="E136" s="6">
        <f>AVERAGE('92-97'!J93:J99)</f>
        <v>44.142857142857146</v>
      </c>
      <c r="F136" s="8">
        <f>E136-E135</f>
        <v>2.509523809523813</v>
      </c>
      <c r="G136" s="6">
        <f>AVERAGE('92-97'!L93:L99)</f>
        <v>25.171428571428571</v>
      </c>
      <c r="H136" s="8">
        <f>G136-G135</f>
        <v>-1.928571428571427</v>
      </c>
      <c r="I136" s="8"/>
      <c r="J136" s="8"/>
      <c r="Q136" s="8"/>
      <c r="S136" s="6">
        <f t="shared" si="40"/>
        <v>-18.528571428571428</v>
      </c>
      <c r="T136" s="8">
        <f t="shared" si="41"/>
        <v>-3.461904761904762</v>
      </c>
      <c r="V136" s="8"/>
    </row>
    <row r="137" spans="1:22" x14ac:dyDescent="0.25">
      <c r="B137" s="82">
        <v>34243</v>
      </c>
      <c r="C137" s="6">
        <f>AVERAGE('92-97'!H100:H105)</f>
        <v>28.2</v>
      </c>
      <c r="D137" s="8">
        <f t="shared" si="42"/>
        <v>2.5857142857142819</v>
      </c>
      <c r="E137" s="6">
        <f>AVERAGE('92-97'!J100:J105)</f>
        <v>44.35</v>
      </c>
      <c r="F137" s="8">
        <f>E137-E136</f>
        <v>0.20714285714285552</v>
      </c>
      <c r="G137" s="6">
        <f>AVERAGE('92-97'!L100:L105)</f>
        <v>23.516666666666666</v>
      </c>
      <c r="H137" s="8">
        <f>G137-G136</f>
        <v>-1.6547619047619051</v>
      </c>
      <c r="I137" s="8"/>
      <c r="J137" s="8"/>
      <c r="Q137" s="8"/>
      <c r="S137" s="6">
        <f t="shared" si="40"/>
        <v>-16.150000000000002</v>
      </c>
      <c r="T137" s="8">
        <f t="shared" si="41"/>
        <v>2.3785714285714263</v>
      </c>
      <c r="V137" s="8"/>
    </row>
    <row r="138" spans="1:22" x14ac:dyDescent="0.25">
      <c r="B138" s="82">
        <v>34274</v>
      </c>
      <c r="C138" s="6">
        <f>AVERAGE('92-97'!H106:H109)</f>
        <v>27.6</v>
      </c>
      <c r="D138" s="8">
        <f t="shared" si="42"/>
        <v>-0.59999999999999787</v>
      </c>
      <c r="E138" s="6">
        <f>AVERAGE('92-97'!J106:J109)</f>
        <v>46.3</v>
      </c>
      <c r="F138" s="8">
        <f>E138-E137</f>
        <v>1.9499999999999957</v>
      </c>
      <c r="G138" s="6">
        <f>AVERAGE('92-97'!L106:L109)</f>
        <v>22.1</v>
      </c>
      <c r="H138" s="8">
        <f>G138-G137</f>
        <v>-1.4166666666666643</v>
      </c>
      <c r="I138" s="8"/>
      <c r="J138" s="8"/>
      <c r="Q138" s="8"/>
      <c r="S138" s="6">
        <f t="shared" si="40"/>
        <v>-18.699999999999996</v>
      </c>
      <c r="T138" s="8">
        <f t="shared" si="41"/>
        <v>-2.5499999999999936</v>
      </c>
      <c r="V138" s="8"/>
    </row>
    <row r="139" spans="1:22" x14ac:dyDescent="0.25">
      <c r="B139" s="82">
        <v>34304</v>
      </c>
      <c r="C139" s="6">
        <f>AVERAGE('92-97'!H110:H114)</f>
        <v>26.96</v>
      </c>
      <c r="D139" s="8">
        <f t="shared" si="42"/>
        <v>-0.64000000000000057</v>
      </c>
      <c r="E139" s="6">
        <f>AVERAGE('92-97'!J110:J114)</f>
        <v>47.38</v>
      </c>
      <c r="F139" s="8">
        <f>E139-E138</f>
        <v>1.0800000000000054</v>
      </c>
      <c r="G139" s="6">
        <f>AVERAGE('92-97'!L110:L114)</f>
        <v>21.46</v>
      </c>
      <c r="H139" s="8">
        <f>G139-G138</f>
        <v>-0.64000000000000057</v>
      </c>
      <c r="I139" s="8"/>
      <c r="J139" s="8"/>
      <c r="Q139" s="8"/>
      <c r="S139" s="6">
        <f t="shared" si="40"/>
        <v>-20.420000000000002</v>
      </c>
      <c r="T139" s="8">
        <f t="shared" si="41"/>
        <v>-1.720000000000006</v>
      </c>
      <c r="V139" s="8"/>
    </row>
    <row r="140" spans="1:22" x14ac:dyDescent="0.25">
      <c r="A140" s="1">
        <v>1994</v>
      </c>
      <c r="B140" s="82">
        <v>34335</v>
      </c>
      <c r="C140" s="6">
        <f>AVERAGE('92-97'!H115:H121)</f>
        <v>27</v>
      </c>
      <c r="D140" s="8">
        <f t="shared" si="42"/>
        <v>3.9999999999999147E-2</v>
      </c>
      <c r="E140" s="6">
        <f>AVERAGE('92-97'!J115:J121)</f>
        <v>46.457142857142856</v>
      </c>
      <c r="F140" s="8">
        <f t="shared" ref="F140:F163" si="43">E140-E139</f>
        <v>-0.92285714285714704</v>
      </c>
      <c r="G140" s="6">
        <f>AVERAGE('92-97'!L115:L121)</f>
        <v>21.185714285714287</v>
      </c>
      <c r="H140" s="8">
        <f t="shared" ref="H140:H163" si="44">G140-G139</f>
        <v>-0.27428571428571402</v>
      </c>
      <c r="I140" s="8"/>
      <c r="J140" s="8"/>
      <c r="Q140" s="8"/>
      <c r="S140" s="6">
        <f t="shared" ref="S140:S151" si="45">C140-E140</f>
        <v>-19.457142857142856</v>
      </c>
      <c r="T140" s="8">
        <f t="shared" ref="T140:T151" si="46">S140-S139</f>
        <v>0.96285714285714619</v>
      </c>
      <c r="V140" s="8"/>
    </row>
    <row r="141" spans="1:22" x14ac:dyDescent="0.25">
      <c r="B141" s="82">
        <v>34366</v>
      </c>
      <c r="C141" s="6">
        <f>AVERAGE('92-97'!H122:H125)</f>
        <v>26.324999999999999</v>
      </c>
      <c r="D141" s="8">
        <f t="shared" si="42"/>
        <v>-0.67500000000000071</v>
      </c>
      <c r="E141" s="6">
        <f>AVERAGE('92-97'!J122:J125)</f>
        <v>48.524999999999999</v>
      </c>
      <c r="F141" s="8">
        <f t="shared" si="43"/>
        <v>2.0678571428571431</v>
      </c>
      <c r="G141" s="6">
        <f>AVERAGE('92-97'!L122:L125)</f>
        <v>20.75</v>
      </c>
      <c r="H141" s="8">
        <f t="shared" si="44"/>
        <v>-0.43571428571428683</v>
      </c>
      <c r="I141" s="8"/>
      <c r="J141" s="8"/>
      <c r="Q141" s="8"/>
      <c r="S141" s="6">
        <f t="shared" si="45"/>
        <v>-22.2</v>
      </c>
      <c r="T141" s="8">
        <f t="shared" si="46"/>
        <v>-2.7428571428571438</v>
      </c>
      <c r="V141" s="8"/>
    </row>
    <row r="142" spans="1:22" x14ac:dyDescent="0.25">
      <c r="B142" s="82">
        <v>34394</v>
      </c>
      <c r="C142" s="6">
        <f>AVERAGE('92-97'!H126:H131)</f>
        <v>26.400000000000002</v>
      </c>
      <c r="D142" s="8">
        <f t="shared" si="42"/>
        <v>7.5000000000002842E-2</v>
      </c>
      <c r="E142" s="6">
        <f>AVERAGE('92-97'!J126:J131)</f>
        <v>49.033333333333331</v>
      </c>
      <c r="F142" s="8">
        <f t="shared" si="43"/>
        <v>0.50833333333333286</v>
      </c>
      <c r="G142" s="6">
        <f>AVERAGE('92-97'!L126:L131)</f>
        <v>20.150000000000002</v>
      </c>
      <c r="H142" s="8">
        <f t="shared" si="44"/>
        <v>-0.59999999999999787</v>
      </c>
      <c r="I142" s="8"/>
      <c r="J142" s="8"/>
      <c r="Q142" s="8"/>
      <c r="S142" s="6">
        <f t="shared" si="45"/>
        <v>-22.633333333333329</v>
      </c>
      <c r="T142" s="8">
        <f t="shared" si="46"/>
        <v>-0.43333333333333002</v>
      </c>
      <c r="V142" s="8"/>
    </row>
    <row r="143" spans="1:22" x14ac:dyDescent="0.25">
      <c r="B143" s="82">
        <v>34425</v>
      </c>
      <c r="C143" s="6">
        <f>AVERAGE('92-97'!H132:H136)</f>
        <v>26.68</v>
      </c>
      <c r="D143" s="8">
        <f t="shared" si="42"/>
        <v>0.27999999999999758</v>
      </c>
      <c r="E143" s="6">
        <f>AVERAGE('92-97'!J132:J136)</f>
        <v>47.06</v>
      </c>
      <c r="F143" s="8">
        <f t="shared" si="43"/>
        <v>-1.9733333333333292</v>
      </c>
      <c r="G143" s="6">
        <f>AVERAGE('92-97'!L132:L136)</f>
        <v>22.06</v>
      </c>
      <c r="H143" s="8">
        <f t="shared" si="44"/>
        <v>1.9099999999999966</v>
      </c>
      <c r="I143" s="8"/>
      <c r="J143" s="8"/>
      <c r="Q143" s="8"/>
      <c r="S143" s="6">
        <f t="shared" si="45"/>
        <v>-20.380000000000003</v>
      </c>
      <c r="T143" s="8">
        <f t="shared" si="46"/>
        <v>2.2533333333333267</v>
      </c>
      <c r="V143" s="8"/>
    </row>
    <row r="144" spans="1:22" x14ac:dyDescent="0.25">
      <c r="B144" s="82">
        <v>34455</v>
      </c>
      <c r="C144" s="6">
        <f>AVERAGE('92-97'!H137:H144)</f>
        <v>25.912500000000001</v>
      </c>
      <c r="D144" s="8">
        <f t="shared" si="42"/>
        <v>-0.76749999999999829</v>
      </c>
      <c r="E144" s="6">
        <f>AVERAGE('92-97'!J137:J144)</f>
        <v>47.024999999999999</v>
      </c>
      <c r="F144" s="8">
        <f t="shared" si="43"/>
        <v>-3.5000000000003695E-2</v>
      </c>
      <c r="G144" s="6">
        <f>AVERAGE('92-97'!L137:L144)</f>
        <v>22.137499999999999</v>
      </c>
      <c r="H144" s="8">
        <f t="shared" si="44"/>
        <v>7.7500000000000568E-2</v>
      </c>
      <c r="I144" s="8"/>
      <c r="J144" s="8"/>
      <c r="Q144" s="8"/>
      <c r="S144" s="6">
        <f t="shared" si="45"/>
        <v>-21.112499999999997</v>
      </c>
      <c r="T144" s="8">
        <f t="shared" si="46"/>
        <v>-0.7324999999999946</v>
      </c>
      <c r="V144" s="8"/>
    </row>
    <row r="145" spans="1:22" x14ac:dyDescent="0.25">
      <c r="B145" s="82">
        <v>34486</v>
      </c>
      <c r="C145" s="6">
        <f>AVERAGE('92-97'!H145:H151)</f>
        <v>24.37142857142857</v>
      </c>
      <c r="D145" s="8">
        <f t="shared" si="42"/>
        <v>-1.5410714285714313</v>
      </c>
      <c r="E145" s="6">
        <f>AVERAGE('92-97'!J145:J151)</f>
        <v>48.9</v>
      </c>
      <c r="F145" s="8">
        <f t="shared" si="43"/>
        <v>1.875</v>
      </c>
      <c r="G145" s="6">
        <f>AVERAGE('92-97'!L145:L151)</f>
        <v>20.25714285714286</v>
      </c>
      <c r="H145" s="8">
        <f t="shared" si="44"/>
        <v>-1.8803571428571395</v>
      </c>
      <c r="I145" s="8"/>
      <c r="J145" s="8"/>
      <c r="Q145" s="8"/>
      <c r="S145" s="6">
        <f t="shared" si="45"/>
        <v>-24.528571428571428</v>
      </c>
      <c r="T145" s="8">
        <f t="shared" si="46"/>
        <v>-3.4160714285714313</v>
      </c>
      <c r="V145" s="8"/>
    </row>
    <row r="146" spans="1:22" x14ac:dyDescent="0.25">
      <c r="B146" s="82">
        <v>34516</v>
      </c>
      <c r="C146" s="6">
        <f>AVERAGE('92-97'!H152:H155)</f>
        <v>24.75</v>
      </c>
      <c r="D146" s="8">
        <f t="shared" si="42"/>
        <v>0.37857142857142989</v>
      </c>
      <c r="E146" s="6">
        <f>AVERAGE('92-97'!J152:J155)</f>
        <v>51.55</v>
      </c>
      <c r="F146" s="8">
        <f t="shared" si="43"/>
        <v>2.6499999999999986</v>
      </c>
      <c r="G146" s="6">
        <f>AVERAGE('92-97'!L152:L155)</f>
        <v>18.475000000000001</v>
      </c>
      <c r="H146" s="8">
        <f t="shared" si="44"/>
        <v>-1.7821428571428584</v>
      </c>
      <c r="I146" s="8"/>
      <c r="J146" s="8"/>
      <c r="Q146" s="8"/>
      <c r="S146" s="6">
        <f t="shared" si="45"/>
        <v>-26.799999999999997</v>
      </c>
      <c r="T146" s="8">
        <f t="shared" si="46"/>
        <v>-2.2714285714285687</v>
      </c>
      <c r="V146" s="8"/>
    </row>
    <row r="147" spans="1:22" x14ac:dyDescent="0.25">
      <c r="B147" s="82">
        <v>34547</v>
      </c>
      <c r="C147" s="6">
        <f>AVERAGE('92-97'!H156:H159)</f>
        <v>25</v>
      </c>
      <c r="D147" s="8">
        <f t="shared" si="42"/>
        <v>0.25</v>
      </c>
      <c r="E147" s="6">
        <f>AVERAGE('92-97'!J156:J159)</f>
        <v>53.625</v>
      </c>
      <c r="F147" s="8">
        <f t="shared" si="43"/>
        <v>2.0750000000000028</v>
      </c>
      <c r="G147" s="6">
        <f>AVERAGE('92-97'!L156:L159)</f>
        <v>17.399999999999999</v>
      </c>
      <c r="H147" s="8">
        <f t="shared" si="44"/>
        <v>-1.0750000000000028</v>
      </c>
      <c r="I147" s="8"/>
      <c r="J147" s="8"/>
      <c r="Q147" s="8"/>
      <c r="S147" s="6">
        <f t="shared" si="45"/>
        <v>-28.625</v>
      </c>
      <c r="T147" s="8">
        <f t="shared" si="46"/>
        <v>-1.8250000000000028</v>
      </c>
      <c r="V147" s="8"/>
    </row>
    <row r="148" spans="1:22" x14ac:dyDescent="0.25">
      <c r="B148" s="82">
        <v>34578</v>
      </c>
      <c r="C148" s="6">
        <f>AVERAGE('92-97'!H160:H167)</f>
        <v>25.537500000000001</v>
      </c>
      <c r="D148" s="8">
        <f t="shared" si="42"/>
        <v>0.53750000000000142</v>
      </c>
      <c r="E148" s="6">
        <f>AVERAGE('92-97'!J160:J167)</f>
        <v>52.8125</v>
      </c>
      <c r="F148" s="8">
        <f t="shared" si="43"/>
        <v>-0.8125</v>
      </c>
      <c r="G148" s="6">
        <f>AVERAGE('92-97'!L160:L167)</f>
        <v>16.962499999999999</v>
      </c>
      <c r="H148" s="8">
        <f t="shared" si="44"/>
        <v>-0.4375</v>
      </c>
      <c r="I148" s="8"/>
      <c r="J148" s="8"/>
      <c r="Q148" s="8"/>
      <c r="S148" s="6">
        <f t="shared" si="45"/>
        <v>-27.274999999999999</v>
      </c>
      <c r="T148" s="8">
        <f t="shared" si="46"/>
        <v>1.3500000000000014</v>
      </c>
      <c r="V148" s="8"/>
    </row>
    <row r="149" spans="1:22" x14ac:dyDescent="0.25">
      <c r="B149" s="82">
        <v>34608</v>
      </c>
      <c r="C149" s="6">
        <f>AVERAGE('92-97'!H168:H171)</f>
        <v>25.324999999999999</v>
      </c>
      <c r="D149" s="8">
        <f t="shared" si="42"/>
        <v>-0.21250000000000213</v>
      </c>
      <c r="E149" s="6">
        <f>AVERAGE('92-97'!J168:J171)</f>
        <v>54.8</v>
      </c>
      <c r="F149" s="8">
        <f t="shared" si="43"/>
        <v>1.9874999999999972</v>
      </c>
      <c r="G149" s="6">
        <f>AVERAGE('92-97'!L168:L171)</f>
        <v>15.375</v>
      </c>
      <c r="H149" s="8">
        <f t="shared" si="44"/>
        <v>-1.5874999999999986</v>
      </c>
      <c r="I149" s="8"/>
      <c r="J149" s="8"/>
      <c r="Q149" s="8"/>
      <c r="S149" s="6">
        <f t="shared" si="45"/>
        <v>-29.474999999999998</v>
      </c>
      <c r="T149" s="8">
        <f t="shared" si="46"/>
        <v>-2.1999999999999993</v>
      </c>
      <c r="V149" s="8"/>
    </row>
    <row r="150" spans="1:22" x14ac:dyDescent="0.25">
      <c r="B150" s="82">
        <v>34639</v>
      </c>
      <c r="C150" s="6">
        <f>AVERAGE('92-97'!H172:H175)</f>
        <v>24.925000000000001</v>
      </c>
      <c r="D150" s="8">
        <f t="shared" si="42"/>
        <v>-0.39999999999999858</v>
      </c>
      <c r="E150" s="6">
        <f>AVERAGE('92-97'!J172:J175)</f>
        <v>55.6</v>
      </c>
      <c r="F150" s="8">
        <f t="shared" si="43"/>
        <v>0.80000000000000426</v>
      </c>
      <c r="G150" s="6">
        <f>AVERAGE('92-97'!L172:L175)</f>
        <v>15.375</v>
      </c>
      <c r="H150" s="8">
        <f t="shared" si="44"/>
        <v>0</v>
      </c>
      <c r="I150" s="8"/>
      <c r="J150" s="8"/>
      <c r="Q150" s="8"/>
      <c r="S150" s="6">
        <f t="shared" si="45"/>
        <v>-30.675000000000001</v>
      </c>
      <c r="T150" s="8">
        <f t="shared" si="46"/>
        <v>-1.2000000000000028</v>
      </c>
      <c r="V150" s="8"/>
    </row>
    <row r="151" spans="1:22" x14ac:dyDescent="0.25">
      <c r="B151" s="82">
        <v>34669</v>
      </c>
      <c r="C151" s="6">
        <f>AVERAGE('92-97'!H176:H179)</f>
        <v>24.85</v>
      </c>
      <c r="D151" s="8">
        <f t="shared" ref="D151:D163" si="47">C151-C150</f>
        <v>-7.4999999999999289E-2</v>
      </c>
      <c r="E151" s="6">
        <f>AVERAGE('92-97'!J176:J179)</f>
        <v>55.975000000000001</v>
      </c>
      <c r="F151" s="8">
        <f t="shared" si="43"/>
        <v>0.375</v>
      </c>
      <c r="G151" s="6">
        <f>AVERAGE('92-97'!L176:L179)</f>
        <v>15.324999999999999</v>
      </c>
      <c r="H151" s="8">
        <f t="shared" si="44"/>
        <v>-5.0000000000000711E-2</v>
      </c>
      <c r="I151" s="8"/>
      <c r="J151" s="8"/>
      <c r="Q151" s="8"/>
      <c r="S151" s="6">
        <f t="shared" si="45"/>
        <v>-31.125</v>
      </c>
      <c r="T151" s="8">
        <f t="shared" si="46"/>
        <v>-0.44999999999999929</v>
      </c>
      <c r="V151" s="8"/>
    </row>
    <row r="152" spans="1:22" x14ac:dyDescent="0.25">
      <c r="A152" s="1">
        <v>1995</v>
      </c>
      <c r="B152" s="82">
        <v>34700</v>
      </c>
      <c r="C152" s="6">
        <f>AVERAGE('92-97'!H180:H185)</f>
        <v>24.45</v>
      </c>
      <c r="D152" s="8">
        <f t="shared" si="47"/>
        <v>-0.40000000000000213</v>
      </c>
      <c r="E152" s="6">
        <f>AVERAGE('92-97'!J180:J185)</f>
        <v>57.416666666666664</v>
      </c>
      <c r="F152" s="8">
        <f t="shared" si="43"/>
        <v>1.4416666666666629</v>
      </c>
      <c r="G152" s="6">
        <f>AVERAGE('92-97'!L180:L185)</f>
        <v>14.116666666666667</v>
      </c>
      <c r="H152" s="8">
        <f t="shared" si="44"/>
        <v>-1.2083333333333321</v>
      </c>
      <c r="I152" s="8"/>
      <c r="J152" s="8"/>
      <c r="Q152" s="8"/>
      <c r="S152" s="6">
        <f>C152-E152</f>
        <v>-32.966666666666669</v>
      </c>
      <c r="T152" s="8">
        <f>S152-S151</f>
        <v>-1.8416666666666686</v>
      </c>
      <c r="V152" s="8"/>
    </row>
    <row r="153" spans="1:22" x14ac:dyDescent="0.25">
      <c r="B153" s="82">
        <v>34731</v>
      </c>
      <c r="C153" s="6">
        <f>AVERAGE('92-97'!H186:H189)</f>
        <v>24.324999999999999</v>
      </c>
      <c r="D153" s="8">
        <f t="shared" si="47"/>
        <v>-0.125</v>
      </c>
      <c r="E153" s="6">
        <f>AVERAGE('92-97'!J186:J189)</f>
        <v>56.75</v>
      </c>
      <c r="F153" s="8">
        <f t="shared" si="43"/>
        <v>-0.6666666666666643</v>
      </c>
      <c r="G153" s="6">
        <f>AVERAGE('92-97'!L186:L189)</f>
        <v>14.925000000000001</v>
      </c>
      <c r="H153" s="8">
        <f t="shared" si="44"/>
        <v>0.80833333333333357</v>
      </c>
      <c r="I153" s="8"/>
      <c r="J153" s="8"/>
      <c r="Q153" s="8"/>
      <c r="S153" s="6">
        <f t="shared" ref="S153:S163" si="48">C153-E153</f>
        <v>-32.424999999999997</v>
      </c>
      <c r="T153" s="8">
        <f t="shared" ref="T153:T179" si="49">S153-S152</f>
        <v>0.5416666666666714</v>
      </c>
      <c r="V153" s="8"/>
    </row>
    <row r="154" spans="1:22" x14ac:dyDescent="0.25">
      <c r="B154" s="82">
        <v>34759</v>
      </c>
      <c r="C154" s="6">
        <f>AVERAGE('92-97'!H190:H194)</f>
        <v>24.68</v>
      </c>
      <c r="D154" s="8">
        <f t="shared" si="47"/>
        <v>0.35500000000000043</v>
      </c>
      <c r="E154" s="6">
        <f>AVERAGE('92-97'!J190:J194)</f>
        <v>56.7</v>
      </c>
      <c r="F154" s="8">
        <f t="shared" si="43"/>
        <v>-4.9999999999997158E-2</v>
      </c>
      <c r="G154" s="6">
        <f>AVERAGE('92-97'!L190:L194)</f>
        <v>14.180000000000001</v>
      </c>
      <c r="H154" s="8">
        <f t="shared" si="44"/>
        <v>-0.74499999999999922</v>
      </c>
      <c r="I154" s="8"/>
      <c r="J154" s="8"/>
      <c r="Q154" s="8"/>
      <c r="S154" s="6">
        <f t="shared" si="48"/>
        <v>-32.020000000000003</v>
      </c>
      <c r="T154" s="8">
        <f t="shared" si="49"/>
        <v>0.40499999999999403</v>
      </c>
      <c r="V154" s="8"/>
    </row>
    <row r="155" spans="1:22" x14ac:dyDescent="0.25">
      <c r="B155" s="82">
        <v>34790</v>
      </c>
      <c r="C155" s="6">
        <f>AVERAGE('92-97'!H195:H197)</f>
        <v>24.833333333333332</v>
      </c>
      <c r="D155" s="8">
        <f t="shared" si="47"/>
        <v>0.15333333333333243</v>
      </c>
      <c r="E155" s="6">
        <f>AVERAGE('92-97'!J195:J197)</f>
        <v>54.733333333333327</v>
      </c>
      <c r="F155" s="8">
        <f t="shared" si="43"/>
        <v>-1.9666666666666757</v>
      </c>
      <c r="G155" s="6">
        <f>AVERAGE('92-97'!L195:L197)</f>
        <v>16.099999999999998</v>
      </c>
      <c r="H155" s="8">
        <f t="shared" si="44"/>
        <v>1.9199999999999964</v>
      </c>
      <c r="I155" s="8"/>
      <c r="J155" s="8"/>
      <c r="Q155" s="8"/>
      <c r="S155" s="6">
        <f t="shared" si="48"/>
        <v>-29.899999999999995</v>
      </c>
      <c r="T155" s="8">
        <f t="shared" si="49"/>
        <v>2.1200000000000081</v>
      </c>
      <c r="V155" s="8"/>
    </row>
    <row r="156" spans="1:22" x14ac:dyDescent="0.25">
      <c r="B156" s="82">
        <v>34820</v>
      </c>
      <c r="C156" s="6">
        <f>AVERAGE('92-97'!H198:H202)</f>
        <v>23.06</v>
      </c>
      <c r="D156" s="8">
        <f t="shared" si="47"/>
        <v>-1.7733333333333334</v>
      </c>
      <c r="E156" s="6">
        <f>AVERAGE('92-97'!J198:J202)</f>
        <v>55.679999999999993</v>
      </c>
      <c r="F156" s="8">
        <f t="shared" si="43"/>
        <v>0.94666666666666544</v>
      </c>
      <c r="G156" s="6">
        <f>AVERAGE('92-97'!L198:L202)</f>
        <v>16.52</v>
      </c>
      <c r="H156" s="8">
        <f t="shared" si="44"/>
        <v>0.42000000000000171</v>
      </c>
      <c r="I156" s="8"/>
      <c r="J156" s="8"/>
      <c r="Q156" s="8"/>
      <c r="S156" s="6">
        <f t="shared" si="48"/>
        <v>-32.61999999999999</v>
      </c>
      <c r="T156" s="8">
        <f t="shared" si="49"/>
        <v>-2.7199999999999953</v>
      </c>
      <c r="V156" s="8"/>
    </row>
    <row r="157" spans="1:22" x14ac:dyDescent="0.25">
      <c r="B157" s="82">
        <v>34851</v>
      </c>
      <c r="C157" s="6">
        <f>AVERAGE('92-97'!H203:H208)</f>
        <v>27.349999999999998</v>
      </c>
      <c r="D157" s="8">
        <f t="shared" si="47"/>
        <v>4.2899999999999991</v>
      </c>
      <c r="E157" s="6">
        <f>AVERAGE('92-97'!J203:J208)</f>
        <v>55.533333333333331</v>
      </c>
      <c r="F157" s="8">
        <f t="shared" si="43"/>
        <v>-0.14666666666666117</v>
      </c>
      <c r="G157" s="6">
        <f>AVERAGE('92-97'!L203:L208)</f>
        <v>13.633333333333333</v>
      </c>
      <c r="H157" s="8">
        <f t="shared" si="44"/>
        <v>-2.8866666666666667</v>
      </c>
      <c r="I157" s="8"/>
      <c r="J157" s="8"/>
      <c r="Q157" s="8"/>
      <c r="S157" s="6">
        <f t="shared" si="48"/>
        <v>-28.183333333333334</v>
      </c>
      <c r="T157" s="8">
        <f t="shared" si="49"/>
        <v>4.4366666666666568</v>
      </c>
      <c r="V157" s="8"/>
    </row>
    <row r="158" spans="1:22" x14ac:dyDescent="0.25">
      <c r="B158" s="82">
        <v>34881</v>
      </c>
      <c r="C158" s="6">
        <f>AVERAGE('92-97'!H209:H216)</f>
        <v>28.625</v>
      </c>
      <c r="D158" s="8">
        <f t="shared" si="47"/>
        <v>1.2750000000000021</v>
      </c>
      <c r="E158" s="6">
        <f>AVERAGE('92-97'!J209:J216)</f>
        <v>53.087499999999999</v>
      </c>
      <c r="F158" s="8">
        <f t="shared" si="43"/>
        <v>-2.4458333333333329</v>
      </c>
      <c r="G158" s="6">
        <f>AVERAGE('92-97'!L209:L216)</f>
        <v>13.675000000000001</v>
      </c>
      <c r="H158" s="8">
        <f t="shared" si="44"/>
        <v>4.1666666666667851E-2</v>
      </c>
      <c r="I158" s="8"/>
      <c r="J158" s="8"/>
      <c r="K158" s="8"/>
      <c r="L158" s="8"/>
      <c r="M158" s="8"/>
      <c r="N158" s="8"/>
      <c r="O158" s="8"/>
      <c r="P158" s="8"/>
      <c r="Q158" s="8"/>
      <c r="R158" s="8"/>
      <c r="S158" s="6">
        <f t="shared" si="48"/>
        <v>-24.462499999999999</v>
      </c>
      <c r="T158" s="8">
        <f t="shared" si="49"/>
        <v>3.720833333333335</v>
      </c>
      <c r="V158" s="8"/>
    </row>
    <row r="159" spans="1:22" x14ac:dyDescent="0.25">
      <c r="B159" s="82">
        <v>34912</v>
      </c>
      <c r="C159" s="6">
        <f>AVERAGE('92-97'!H217:H221)</f>
        <v>26.439999999999998</v>
      </c>
      <c r="D159" s="8">
        <f t="shared" si="47"/>
        <v>-2.1850000000000023</v>
      </c>
      <c r="E159" s="6">
        <f>AVERAGE('92-97'!J217:J221)</f>
        <v>53.6</v>
      </c>
      <c r="F159" s="8">
        <f t="shared" si="43"/>
        <v>0.51250000000000284</v>
      </c>
      <c r="G159" s="6">
        <f>AVERAGE('92-97'!L217:L221)</f>
        <v>15.6</v>
      </c>
      <c r="H159" s="8">
        <f t="shared" si="44"/>
        <v>1.9249999999999989</v>
      </c>
      <c r="I159" s="8"/>
      <c r="J159" s="8"/>
      <c r="K159" s="8"/>
      <c r="L159" s="8"/>
      <c r="M159" s="8"/>
      <c r="N159" s="8"/>
      <c r="O159" s="8"/>
      <c r="P159" s="8"/>
      <c r="Q159" s="8"/>
      <c r="R159" s="8"/>
      <c r="S159" s="6">
        <f t="shared" si="48"/>
        <v>-27.160000000000004</v>
      </c>
      <c r="T159" s="8">
        <f t="shared" si="49"/>
        <v>-2.6975000000000051</v>
      </c>
      <c r="V159" s="8"/>
    </row>
    <row r="160" spans="1:22" x14ac:dyDescent="0.25">
      <c r="B160" s="82">
        <v>34943</v>
      </c>
      <c r="C160" s="6">
        <f>AVERAGE('92-97'!H222:H226)</f>
        <v>27.54</v>
      </c>
      <c r="D160" s="8">
        <f t="shared" si="47"/>
        <v>1.1000000000000014</v>
      </c>
      <c r="E160" s="6">
        <f>AVERAGE('92-97'!J222:J226)</f>
        <v>52.379999999999995</v>
      </c>
      <c r="F160" s="8">
        <f t="shared" si="43"/>
        <v>-1.220000000000006</v>
      </c>
      <c r="G160" s="6">
        <f>AVERAGE('92-97'!L222:L226)</f>
        <v>15.719999999999999</v>
      </c>
      <c r="H160" s="8">
        <f t="shared" si="44"/>
        <v>0.11999999999999922</v>
      </c>
      <c r="I160" s="8"/>
      <c r="J160" s="8"/>
      <c r="K160" s="8"/>
      <c r="L160" s="8"/>
      <c r="M160" s="8"/>
      <c r="N160" s="8"/>
      <c r="O160" s="8"/>
      <c r="P160" s="8"/>
      <c r="Q160" s="8"/>
      <c r="R160" s="8"/>
      <c r="S160" s="6">
        <f t="shared" si="48"/>
        <v>-24.839999999999996</v>
      </c>
      <c r="T160" s="8">
        <f t="shared" si="49"/>
        <v>2.3200000000000074</v>
      </c>
      <c r="V160" s="8"/>
    </row>
    <row r="161" spans="1:22" x14ac:dyDescent="0.25">
      <c r="B161" s="82">
        <v>34973</v>
      </c>
      <c r="C161" s="6">
        <f>AVERAGE('92-97'!H227:H231)</f>
        <v>25.56</v>
      </c>
      <c r="D161" s="8">
        <f t="shared" si="47"/>
        <v>-1.9800000000000004</v>
      </c>
      <c r="E161" s="6">
        <f>AVERAGE('92-97'!J227:J231)</f>
        <v>56.179999999999993</v>
      </c>
      <c r="F161" s="8">
        <f t="shared" si="43"/>
        <v>3.7999999999999972</v>
      </c>
      <c r="G161" s="6">
        <f>AVERAGE('92-97'!L227:L231)</f>
        <v>14.5</v>
      </c>
      <c r="H161" s="8">
        <f t="shared" si="44"/>
        <v>-1.2199999999999989</v>
      </c>
      <c r="I161" s="8"/>
      <c r="J161" s="8"/>
      <c r="K161" s="8"/>
      <c r="L161" s="8"/>
      <c r="M161" s="8"/>
      <c r="N161" s="8"/>
      <c r="O161" s="8"/>
      <c r="P161" s="8"/>
      <c r="Q161" s="8"/>
      <c r="R161" s="8"/>
      <c r="S161" s="6">
        <f t="shared" si="48"/>
        <v>-30.619999999999994</v>
      </c>
      <c r="T161" s="8">
        <f t="shared" si="49"/>
        <v>-5.7799999999999976</v>
      </c>
      <c r="V161" s="8"/>
    </row>
    <row r="162" spans="1:22" x14ac:dyDescent="0.25">
      <c r="B162" s="82">
        <v>35004</v>
      </c>
      <c r="C162" s="6">
        <f>AVERAGE('92-97'!H232:H237)</f>
        <v>25.883333333333336</v>
      </c>
      <c r="D162" s="8">
        <f t="shared" si="47"/>
        <v>0.32333333333333769</v>
      </c>
      <c r="E162" s="6">
        <f>AVERAGE('92-97'!J232:J237)</f>
        <v>56.083333333333336</v>
      </c>
      <c r="F162" s="8">
        <f t="shared" si="43"/>
        <v>-9.6666666666656909E-2</v>
      </c>
      <c r="G162" s="6">
        <f>AVERAGE('92-97'!L232:L237)</f>
        <v>14.383333333333333</v>
      </c>
      <c r="H162" s="8">
        <f t="shared" si="44"/>
        <v>-0.11666666666666714</v>
      </c>
      <c r="I162" s="8"/>
      <c r="J162" s="8"/>
      <c r="K162" s="8"/>
      <c r="L162" s="8"/>
      <c r="M162" s="8"/>
      <c r="N162" s="8"/>
      <c r="O162" s="8"/>
      <c r="P162" s="8"/>
      <c r="Q162" s="8"/>
      <c r="R162" s="8"/>
      <c r="S162" s="6">
        <f t="shared" si="48"/>
        <v>-30.2</v>
      </c>
      <c r="T162" s="8">
        <f t="shared" si="49"/>
        <v>0.4199999999999946</v>
      </c>
      <c r="V162" s="8"/>
    </row>
    <row r="163" spans="1:22" x14ac:dyDescent="0.25">
      <c r="B163" s="82">
        <v>35034</v>
      </c>
      <c r="C163" s="6">
        <f>AVERAGE('92-97'!H238:H242)</f>
        <v>27.74</v>
      </c>
      <c r="D163" s="8">
        <f t="shared" si="47"/>
        <v>1.856666666666662</v>
      </c>
      <c r="E163" s="6">
        <f>AVERAGE('92-97'!J238:J242)</f>
        <v>53.2</v>
      </c>
      <c r="F163" s="8">
        <f t="shared" si="43"/>
        <v>-2.8833333333333329</v>
      </c>
      <c r="G163" s="6">
        <f>AVERAGE('92-97'!L238:L242)</f>
        <v>14.4</v>
      </c>
      <c r="H163" s="8">
        <f t="shared" si="44"/>
        <v>1.6666666666667496E-2</v>
      </c>
      <c r="I163" s="8"/>
      <c r="J163" s="8"/>
      <c r="K163" s="8"/>
      <c r="L163" s="8"/>
      <c r="M163" s="8"/>
      <c r="N163" s="8"/>
      <c r="O163" s="8"/>
      <c r="P163" s="8"/>
      <c r="Q163" s="8"/>
      <c r="R163" s="8"/>
      <c r="S163" s="6">
        <f t="shared" si="48"/>
        <v>-25.460000000000004</v>
      </c>
      <c r="T163" s="8">
        <f t="shared" si="49"/>
        <v>4.7399999999999949</v>
      </c>
      <c r="V163" s="8"/>
    </row>
    <row r="164" spans="1:22" x14ac:dyDescent="0.25">
      <c r="A164" s="1">
        <v>1996</v>
      </c>
      <c r="B164" s="82">
        <v>35065</v>
      </c>
      <c r="C164" s="6">
        <f>AVERAGE('92-97'!H243:H250)</f>
        <v>27.137499999999999</v>
      </c>
      <c r="D164" s="8">
        <f t="shared" ref="D164:D179" si="50">C164-C163</f>
        <v>-0.60249999999999915</v>
      </c>
      <c r="E164" s="6">
        <f>AVERAGE('92-97'!J243:J250)</f>
        <v>53.012500000000003</v>
      </c>
      <c r="F164" s="8">
        <f t="shared" ref="F164:F177" si="51">E164-E163</f>
        <v>-0.1875</v>
      </c>
      <c r="G164" s="6">
        <f>AVERAGE('92-97'!L243:L250)</f>
        <v>15.6625</v>
      </c>
      <c r="H164" s="8">
        <f t="shared" ref="H164:H177" si="52">G164-G163</f>
        <v>1.2624999999999993</v>
      </c>
      <c r="I164" s="8"/>
      <c r="J164" s="8"/>
      <c r="K164" s="8"/>
      <c r="L164" s="8"/>
      <c r="M164" s="8"/>
      <c r="N164" s="8"/>
      <c r="O164" s="8"/>
      <c r="P164" s="8"/>
      <c r="Q164" s="8"/>
      <c r="R164" s="8"/>
      <c r="S164" s="6">
        <f t="shared" ref="S164:S179" si="53">C164-E164</f>
        <v>-25.875000000000004</v>
      </c>
      <c r="T164" s="8">
        <f t="shared" si="49"/>
        <v>-0.41499999999999915</v>
      </c>
      <c r="V164" s="8"/>
    </row>
    <row r="165" spans="1:22" x14ac:dyDescent="0.25">
      <c r="B165" s="82">
        <v>35096</v>
      </c>
      <c r="C165" s="6">
        <f>AVERAGE('92-97'!H251:H257)</f>
        <v>26.771428571428572</v>
      </c>
      <c r="D165" s="8">
        <f t="shared" si="50"/>
        <v>-0.36607142857142705</v>
      </c>
      <c r="E165" s="6">
        <f>AVERAGE('92-97'!J251:J257)</f>
        <v>54.057142857142857</v>
      </c>
      <c r="F165" s="8">
        <f t="shared" si="51"/>
        <v>1.0446428571428541</v>
      </c>
      <c r="G165" s="6">
        <f>AVERAGE('92-97'!L251:L257)</f>
        <v>15.62857142857143</v>
      </c>
      <c r="H165" s="8">
        <f t="shared" si="52"/>
        <v>-3.3928571428569754E-2</v>
      </c>
      <c r="I165" s="8"/>
      <c r="J165" s="8"/>
      <c r="K165" s="8"/>
      <c r="L165" s="8"/>
      <c r="M165" s="8"/>
      <c r="N165" s="8"/>
      <c r="O165" s="8"/>
      <c r="P165" s="8"/>
      <c r="Q165" s="8"/>
      <c r="R165" s="8"/>
      <c r="S165" s="6">
        <f t="shared" si="53"/>
        <v>-27.285714285714285</v>
      </c>
      <c r="T165" s="8">
        <f t="shared" si="49"/>
        <v>-1.4107142857142811</v>
      </c>
      <c r="V165" s="8"/>
    </row>
    <row r="166" spans="1:22" x14ac:dyDescent="0.25">
      <c r="B166" s="82">
        <v>35125</v>
      </c>
      <c r="C166" s="6">
        <f>AVERAGE('92-97'!H258:H263)</f>
        <v>27.816666666666666</v>
      </c>
      <c r="D166" s="8">
        <f t="shared" si="50"/>
        <v>1.0452380952380942</v>
      </c>
      <c r="E166" s="6">
        <f>AVERAGE('92-97'!J258:J263)</f>
        <v>53.800000000000004</v>
      </c>
      <c r="F166" s="8">
        <f t="shared" si="51"/>
        <v>-0.25714285714285268</v>
      </c>
      <c r="G166" s="6">
        <f>AVERAGE('92-97'!L258:L263)</f>
        <v>15.1</v>
      </c>
      <c r="H166" s="8">
        <f t="shared" si="52"/>
        <v>-0.52857142857143025</v>
      </c>
      <c r="I166" s="8"/>
      <c r="J166" s="8"/>
      <c r="K166" s="8"/>
      <c r="L166" s="8"/>
      <c r="M166" s="8"/>
      <c r="N166" s="8"/>
      <c r="O166" s="8"/>
      <c r="P166" s="8"/>
      <c r="Q166" s="8"/>
      <c r="R166" s="8"/>
      <c r="S166" s="6">
        <f t="shared" si="53"/>
        <v>-25.983333333333338</v>
      </c>
      <c r="T166" s="8">
        <f t="shared" si="49"/>
        <v>1.3023809523809469</v>
      </c>
      <c r="V166" s="8"/>
    </row>
    <row r="167" spans="1:22" x14ac:dyDescent="0.25">
      <c r="B167" s="82">
        <v>35156</v>
      </c>
      <c r="C167" s="6">
        <f>AVERAGE('92-97'!H264:H268)</f>
        <v>27.76</v>
      </c>
      <c r="D167" s="8">
        <f t="shared" si="50"/>
        <v>-5.6666666666664867E-2</v>
      </c>
      <c r="E167" s="6">
        <f>AVERAGE('92-97'!J264:J268)</f>
        <v>53.239999999999995</v>
      </c>
      <c r="F167" s="8">
        <f t="shared" si="51"/>
        <v>-0.56000000000000938</v>
      </c>
      <c r="G167" s="6">
        <f>AVERAGE('92-97'!L264:L268)</f>
        <v>14.459999999999999</v>
      </c>
      <c r="H167" s="8">
        <f t="shared" si="52"/>
        <v>-0.64000000000000057</v>
      </c>
      <c r="I167" s="8"/>
      <c r="J167" s="8"/>
      <c r="K167" s="8"/>
      <c r="L167" s="8"/>
      <c r="M167" s="8"/>
      <c r="N167" s="8"/>
      <c r="O167" s="8"/>
      <c r="P167" s="8"/>
      <c r="Q167" s="8"/>
      <c r="R167" s="8"/>
      <c r="S167" s="6">
        <f t="shared" si="53"/>
        <v>-25.479999999999993</v>
      </c>
      <c r="T167" s="8">
        <f t="shared" si="49"/>
        <v>0.50333333333334451</v>
      </c>
      <c r="V167" s="8"/>
    </row>
    <row r="168" spans="1:22" x14ac:dyDescent="0.25">
      <c r="B168" s="82">
        <v>35186</v>
      </c>
      <c r="C168" s="6">
        <f>AVERAGE('92-97'!H269:H277)</f>
        <v>26.811111111111114</v>
      </c>
      <c r="D168" s="8">
        <f t="shared" si="50"/>
        <v>-0.948888888888888</v>
      </c>
      <c r="E168" s="6">
        <f>AVERAGE('92-97'!J269:J277)</f>
        <v>51.7</v>
      </c>
      <c r="F168" s="8">
        <f t="shared" si="51"/>
        <v>-1.539999999999992</v>
      </c>
      <c r="G168" s="6">
        <f>AVERAGE('92-97'!L269:L277)</f>
        <v>17.055555555555557</v>
      </c>
      <c r="H168" s="8">
        <f t="shared" si="52"/>
        <v>2.5955555555555581</v>
      </c>
      <c r="I168" s="8"/>
      <c r="J168" s="8"/>
      <c r="K168" s="8"/>
      <c r="L168" s="8"/>
      <c r="M168" s="8"/>
      <c r="N168" s="8"/>
      <c r="O168" s="8"/>
      <c r="P168" s="8"/>
      <c r="Q168" s="8"/>
      <c r="R168" s="8"/>
      <c r="S168" s="6">
        <f t="shared" si="53"/>
        <v>-24.888888888888889</v>
      </c>
      <c r="T168" s="8">
        <f t="shared" si="49"/>
        <v>0.59111111111110404</v>
      </c>
      <c r="V168" s="8"/>
    </row>
    <row r="169" spans="1:22" x14ac:dyDescent="0.25">
      <c r="B169" s="82">
        <v>35217</v>
      </c>
      <c r="C169" s="6">
        <f>AVERAGE('92-97'!H278:H284)</f>
        <v>29.014285714285712</v>
      </c>
      <c r="D169" s="8">
        <f t="shared" si="50"/>
        <v>2.2031746031745989</v>
      </c>
      <c r="E169" s="6">
        <f>AVERAGE('92-97'!J278:J284)</f>
        <v>52.199999999999996</v>
      </c>
      <c r="F169" s="8">
        <f t="shared" si="51"/>
        <v>0.49999999999999289</v>
      </c>
      <c r="G169" s="6">
        <f>AVERAGE('92-97'!L278:L284)</f>
        <v>14.285714285714286</v>
      </c>
      <c r="H169" s="8">
        <f t="shared" si="52"/>
        <v>-2.7698412698412707</v>
      </c>
      <c r="I169" s="8"/>
      <c r="J169" s="8"/>
      <c r="K169" s="8"/>
      <c r="L169" s="8"/>
      <c r="M169" s="8"/>
      <c r="N169" s="8"/>
      <c r="O169" s="8"/>
      <c r="P169" s="8"/>
      <c r="Q169" s="8"/>
      <c r="R169" s="8"/>
      <c r="S169" s="6">
        <f t="shared" si="53"/>
        <v>-23.185714285714283</v>
      </c>
      <c r="T169" s="8">
        <f t="shared" si="49"/>
        <v>1.703174603174606</v>
      </c>
      <c r="V169" s="8"/>
    </row>
    <row r="170" spans="1:22" x14ac:dyDescent="0.25">
      <c r="B170" s="82">
        <v>35247</v>
      </c>
      <c r="C170" s="6">
        <f>AVERAGE('92-97'!H285:H289)</f>
        <v>28.4</v>
      </c>
      <c r="D170" s="8">
        <f t="shared" si="50"/>
        <v>-0.61428571428571388</v>
      </c>
      <c r="E170" s="6">
        <f>AVERAGE('92-97'!J285:J289)</f>
        <v>51.820000000000007</v>
      </c>
      <c r="F170" s="8">
        <f t="shared" si="51"/>
        <v>-0.37999999999998835</v>
      </c>
      <c r="G170" s="6">
        <f>AVERAGE('92-97'!L285:L289)</f>
        <v>14.8</v>
      </c>
      <c r="H170" s="8">
        <f t="shared" si="52"/>
        <v>0.51428571428571423</v>
      </c>
      <c r="I170" s="8"/>
      <c r="J170" s="8"/>
      <c r="K170" s="8"/>
      <c r="L170" s="8"/>
      <c r="M170" s="8"/>
      <c r="N170" s="8"/>
      <c r="O170" s="8"/>
      <c r="P170" s="8"/>
      <c r="Q170" s="8"/>
      <c r="R170" s="8"/>
      <c r="S170" s="6">
        <f t="shared" si="53"/>
        <v>-23.420000000000009</v>
      </c>
      <c r="T170" s="8">
        <f t="shared" si="49"/>
        <v>-0.23428571428572553</v>
      </c>
      <c r="V170" s="8"/>
    </row>
    <row r="171" spans="1:22" x14ac:dyDescent="0.25">
      <c r="B171" s="82">
        <v>35278</v>
      </c>
      <c r="C171" s="6">
        <f>AVERAGE('92-97'!H290:H295)</f>
        <v>29.233333333333334</v>
      </c>
      <c r="D171" s="8">
        <f t="shared" si="50"/>
        <v>0.8333333333333357</v>
      </c>
      <c r="E171" s="6">
        <f>AVERAGE('92-97'!J290:J295)</f>
        <v>51.800000000000004</v>
      </c>
      <c r="F171" s="8">
        <f t="shared" si="51"/>
        <v>-2.0000000000003126E-2</v>
      </c>
      <c r="G171" s="6">
        <f>AVERAGE('92-97'!L290:L295)</f>
        <v>14.133333333333333</v>
      </c>
      <c r="H171" s="8">
        <f t="shared" si="52"/>
        <v>-0.66666666666666785</v>
      </c>
      <c r="I171" s="8"/>
      <c r="J171" s="8"/>
      <c r="K171" s="8"/>
      <c r="L171" s="8"/>
      <c r="M171" s="8"/>
      <c r="N171" s="8"/>
      <c r="O171" s="8"/>
      <c r="P171" s="8"/>
      <c r="Q171" s="8"/>
      <c r="R171" s="8"/>
      <c r="S171" s="6">
        <f t="shared" si="53"/>
        <v>-22.56666666666667</v>
      </c>
      <c r="T171" s="8">
        <f t="shared" si="49"/>
        <v>0.85333333333333883</v>
      </c>
      <c r="V171" s="8"/>
    </row>
    <row r="172" spans="1:22" x14ac:dyDescent="0.25">
      <c r="B172" s="82">
        <v>35309</v>
      </c>
      <c r="C172" s="6">
        <f>AVERAGE('92-97'!H296:H302)</f>
        <v>28.785714285714285</v>
      </c>
      <c r="D172" s="8">
        <f t="shared" si="50"/>
        <v>-0.44761904761904958</v>
      </c>
      <c r="E172" s="6">
        <f>AVERAGE('92-97'!J296:J302)</f>
        <v>52.157142857142858</v>
      </c>
      <c r="F172" s="8">
        <f t="shared" si="51"/>
        <v>0.3571428571428541</v>
      </c>
      <c r="G172" s="6">
        <f>AVERAGE('92-97'!L296:L302)</f>
        <v>14.057142857142859</v>
      </c>
      <c r="H172" s="8">
        <f t="shared" si="52"/>
        <v>-7.6190476190474143E-2</v>
      </c>
      <c r="I172" s="8"/>
      <c r="J172" s="8"/>
      <c r="K172" s="8"/>
      <c r="L172" s="8"/>
      <c r="M172" s="8"/>
      <c r="N172" s="8"/>
      <c r="O172" s="8"/>
      <c r="P172" s="8"/>
      <c r="Q172" s="8"/>
      <c r="R172" s="8"/>
      <c r="S172" s="6">
        <f t="shared" si="53"/>
        <v>-23.371428571428574</v>
      </c>
      <c r="T172" s="8">
        <f t="shared" si="49"/>
        <v>-0.80476190476190368</v>
      </c>
      <c r="V172" s="8"/>
    </row>
    <row r="173" spans="1:22" x14ac:dyDescent="0.25">
      <c r="B173" s="82">
        <v>35339</v>
      </c>
      <c r="C173" s="6">
        <f>AVERAGE('92-97'!H303:H313)</f>
        <v>28.618181818181821</v>
      </c>
      <c r="D173" s="8">
        <f t="shared" si="50"/>
        <v>-0.16753246753246387</v>
      </c>
      <c r="E173" s="6">
        <f>AVERAGE('92-97'!J303:J313)</f>
        <v>53.24545454545455</v>
      </c>
      <c r="F173" s="8">
        <f t="shared" si="51"/>
        <v>1.0883116883116912</v>
      </c>
      <c r="G173" s="6">
        <f>AVERAGE('92-97'!L303:L313)</f>
        <v>13.181818181818182</v>
      </c>
      <c r="H173" s="8">
        <f t="shared" si="52"/>
        <v>-0.87532467532467706</v>
      </c>
      <c r="I173" s="8"/>
      <c r="J173" s="8"/>
      <c r="K173" s="8"/>
      <c r="L173" s="8"/>
      <c r="M173" s="8"/>
      <c r="N173" s="8"/>
      <c r="O173" s="8"/>
      <c r="P173" s="8"/>
      <c r="Q173" s="8"/>
      <c r="R173" s="8"/>
      <c r="S173" s="6">
        <f t="shared" si="53"/>
        <v>-24.627272727272729</v>
      </c>
      <c r="T173" s="8">
        <f t="shared" si="49"/>
        <v>-1.2558441558441551</v>
      </c>
      <c r="V173" s="8"/>
    </row>
    <row r="174" spans="1:22" x14ac:dyDescent="0.25">
      <c r="B174" s="82">
        <v>35370</v>
      </c>
      <c r="C174" s="6">
        <f>AVERAGE('92-97'!H314:H320)</f>
        <v>29.400000000000002</v>
      </c>
      <c r="D174" s="8">
        <f t="shared" si="50"/>
        <v>0.7818181818181813</v>
      </c>
      <c r="E174" s="6">
        <f>AVERAGE('92-97'!J314:J320)</f>
        <v>51.971428571428575</v>
      </c>
      <c r="F174" s="8">
        <f t="shared" si="51"/>
        <v>-1.2740259740259745</v>
      </c>
      <c r="G174" s="6">
        <f>AVERAGE('92-97'!L314:L320)</f>
        <v>13.514285714285714</v>
      </c>
      <c r="H174" s="8">
        <f t="shared" si="52"/>
        <v>0.33246753246753258</v>
      </c>
      <c r="I174" s="8"/>
      <c r="J174" s="8"/>
      <c r="K174" s="8"/>
      <c r="L174" s="8"/>
      <c r="M174" s="8"/>
      <c r="N174" s="8"/>
      <c r="O174" s="8"/>
      <c r="P174" s="8"/>
      <c r="Q174" s="8"/>
      <c r="R174" s="8"/>
      <c r="S174" s="6">
        <f t="shared" si="53"/>
        <v>-22.571428571428573</v>
      </c>
      <c r="T174" s="8">
        <f t="shared" si="49"/>
        <v>2.0558441558441558</v>
      </c>
      <c r="V174" s="8"/>
    </row>
    <row r="175" spans="1:22" x14ac:dyDescent="0.25">
      <c r="B175" s="82">
        <v>35400</v>
      </c>
      <c r="C175" s="6">
        <f>AVERAGE('92-97'!H321:H324)</f>
        <v>30</v>
      </c>
      <c r="D175" s="8">
        <f t="shared" si="50"/>
        <v>0.59999999999999787</v>
      </c>
      <c r="E175" s="6">
        <f>AVERAGE('92-97'!J314:J318)</f>
        <v>50.96</v>
      </c>
      <c r="F175" s="8">
        <f t="shared" si="51"/>
        <v>-1.0114285714285742</v>
      </c>
      <c r="G175" s="6">
        <f>AVERAGE('92-97'!L314:L318)</f>
        <v>13.52</v>
      </c>
      <c r="H175" s="8">
        <f t="shared" si="52"/>
        <v>5.7142857142853387E-3</v>
      </c>
      <c r="I175" s="8"/>
      <c r="J175" s="8"/>
      <c r="K175" s="8"/>
      <c r="L175" s="8"/>
      <c r="M175" s="8"/>
      <c r="N175" s="8"/>
      <c r="O175" s="8"/>
      <c r="P175" s="8"/>
      <c r="Q175" s="8"/>
      <c r="R175" s="8"/>
      <c r="S175" s="6">
        <f t="shared" si="53"/>
        <v>-20.96</v>
      </c>
      <c r="T175" s="8">
        <f t="shared" si="49"/>
        <v>1.6114285714285721</v>
      </c>
      <c r="V175" s="8"/>
    </row>
    <row r="176" spans="1:22" x14ac:dyDescent="0.25">
      <c r="A176" s="1">
        <v>1997</v>
      </c>
      <c r="B176" s="82">
        <v>35431</v>
      </c>
      <c r="C176" s="6">
        <f>AVERAGE('92-97'!H325:H331)</f>
        <v>32.071428571428569</v>
      </c>
      <c r="D176" s="8">
        <f t="shared" si="50"/>
        <v>2.0714285714285694</v>
      </c>
      <c r="E176" s="6">
        <f>AVERAGE('92-97'!J325:J331)</f>
        <v>50</v>
      </c>
      <c r="F176" s="8">
        <f t="shared" si="51"/>
        <v>-0.96000000000000085</v>
      </c>
      <c r="G176" s="6">
        <f>AVERAGE('92-97'!L325:L331)</f>
        <v>12.685714285714285</v>
      </c>
      <c r="H176" s="8">
        <f t="shared" si="52"/>
        <v>-0.83428571428571452</v>
      </c>
      <c r="I176" s="8"/>
      <c r="J176" s="8"/>
      <c r="K176" s="8"/>
      <c r="L176" s="8"/>
      <c r="M176" s="8"/>
      <c r="N176" s="8"/>
      <c r="O176" s="8"/>
      <c r="P176" s="8"/>
      <c r="Q176" s="8"/>
      <c r="R176" s="8"/>
      <c r="S176" s="6">
        <f t="shared" si="53"/>
        <v>-17.928571428571431</v>
      </c>
      <c r="T176" s="8">
        <f t="shared" si="49"/>
        <v>3.0314285714285703</v>
      </c>
      <c r="V176" s="8"/>
    </row>
    <row r="177" spans="1:22" x14ac:dyDescent="0.25">
      <c r="A177" s="3"/>
      <c r="B177" s="82">
        <v>35462</v>
      </c>
      <c r="C177" s="6">
        <f>AVERAGE('92-97'!H332:H338)</f>
        <v>30.685714285714287</v>
      </c>
      <c r="D177" s="8">
        <f t="shared" si="50"/>
        <v>-1.3857142857142826</v>
      </c>
      <c r="E177" s="6">
        <f>AVERAGE('92-97'!J332:J338)</f>
        <v>50.98571428571428</v>
      </c>
      <c r="F177" s="8">
        <f t="shared" si="51"/>
        <v>0.98571428571428044</v>
      </c>
      <c r="G177" s="6">
        <f>AVERAGE('92-97'!L332:L338)</f>
        <v>12.471428571428572</v>
      </c>
      <c r="H177" s="8">
        <f t="shared" si="52"/>
        <v>-0.21428571428571352</v>
      </c>
      <c r="I177" s="8"/>
      <c r="J177" s="8"/>
      <c r="K177" s="8"/>
      <c r="L177" s="8"/>
      <c r="M177" s="8"/>
      <c r="N177" s="8"/>
      <c r="O177" s="8"/>
      <c r="P177" s="8"/>
      <c r="Q177" s="8"/>
      <c r="R177" s="8"/>
      <c r="S177" s="6">
        <f t="shared" si="53"/>
        <v>-20.299999999999994</v>
      </c>
      <c r="T177" s="8">
        <f t="shared" si="49"/>
        <v>-2.371428571428563</v>
      </c>
      <c r="V177" s="8"/>
    </row>
    <row r="178" spans="1:22" x14ac:dyDescent="0.25">
      <c r="B178" s="82">
        <v>35490</v>
      </c>
      <c r="C178" s="6">
        <f>AVERAGE('92-97'!H339:H350)</f>
        <v>29.108333333333334</v>
      </c>
      <c r="D178" s="8">
        <f t="shared" si="50"/>
        <v>-1.5773809523809526</v>
      </c>
      <c r="E178" s="6">
        <f>AVERAGE('92-97'!J339:J350)</f>
        <v>52.725000000000001</v>
      </c>
      <c r="F178" s="8">
        <f>E178-E177</f>
        <v>1.739285714285721</v>
      </c>
      <c r="G178" s="6">
        <f>AVERAGE('92-97'!L339:L350)</f>
        <v>12.15</v>
      </c>
      <c r="H178" s="8">
        <f>G178-G177</f>
        <v>-0.32142857142857117</v>
      </c>
      <c r="I178" s="8"/>
      <c r="J178" s="8"/>
      <c r="K178" s="8"/>
      <c r="L178" s="8"/>
      <c r="M178" s="8"/>
      <c r="N178" s="8"/>
      <c r="O178" s="8"/>
      <c r="P178" s="8"/>
      <c r="Q178" s="8"/>
      <c r="R178" s="8"/>
      <c r="S178" s="6">
        <f t="shared" si="53"/>
        <v>-23.616666666666667</v>
      </c>
      <c r="T178" s="8">
        <f t="shared" si="49"/>
        <v>-3.3166666666666735</v>
      </c>
      <c r="V178" s="8"/>
    </row>
    <row r="179" spans="1:22" x14ac:dyDescent="0.25">
      <c r="B179" s="82">
        <v>35521</v>
      </c>
      <c r="C179" s="6">
        <f>AVERAGE('92-97'!H351:H407)</f>
        <v>30.910714285714285</v>
      </c>
      <c r="D179" s="8">
        <f t="shared" si="50"/>
        <v>1.8023809523809504</v>
      </c>
      <c r="E179" s="6">
        <f>AVERAGE('92-97'!J351:J407)</f>
        <v>49.321428571428569</v>
      </c>
      <c r="F179" s="8">
        <f>E179-E178</f>
        <v>-3.403571428571432</v>
      </c>
      <c r="G179" s="6">
        <f>AVERAGE('92-97'!L351:L407)</f>
        <v>13.421428571428573</v>
      </c>
      <c r="H179" s="8">
        <f>G179-G178</f>
        <v>1.2714285714285722</v>
      </c>
      <c r="I179" s="8"/>
      <c r="J179" s="8"/>
      <c r="K179" s="8"/>
      <c r="L179" s="8"/>
      <c r="M179" s="8"/>
      <c r="N179" s="8"/>
      <c r="O179" s="8"/>
      <c r="P179" s="8"/>
      <c r="Q179" s="8"/>
      <c r="R179" s="8"/>
      <c r="S179" s="6">
        <f t="shared" si="53"/>
        <v>-18.410714285714285</v>
      </c>
      <c r="T179" s="8">
        <f t="shared" si="49"/>
        <v>5.2059523809523824</v>
      </c>
      <c r="V179" s="8"/>
    </row>
    <row r="180" spans="1:22" x14ac:dyDescent="0.25">
      <c r="B180" s="1" t="s">
        <v>1313</v>
      </c>
      <c r="C180" s="6">
        <v>31</v>
      </c>
      <c r="D180" s="8"/>
      <c r="E180" s="6">
        <v>44</v>
      </c>
      <c r="F180" s="8"/>
      <c r="G180" s="6">
        <v>17</v>
      </c>
      <c r="H180" s="8"/>
      <c r="I180" s="8"/>
      <c r="J180" s="8"/>
      <c r="K180" s="8"/>
      <c r="L180" s="8"/>
      <c r="M180" s="8"/>
      <c r="N180" s="8"/>
      <c r="O180" s="8"/>
      <c r="P180" s="8"/>
      <c r="Q180" s="8"/>
      <c r="R180" s="8"/>
      <c r="S180" s="6">
        <f>C180-E180</f>
        <v>-13</v>
      </c>
      <c r="T180" s="8"/>
      <c r="V180" s="8"/>
    </row>
    <row r="181" spans="1:22" x14ac:dyDescent="0.25">
      <c r="B181" s="82">
        <v>35551</v>
      </c>
      <c r="C181" s="6">
        <f>AVERAGE('97-01'!H2:H3)</f>
        <v>23.15</v>
      </c>
      <c r="D181" s="8">
        <f>C181-C180</f>
        <v>-7.8500000000000014</v>
      </c>
      <c r="E181" s="6">
        <f>AVERAGE('97-01'!J2:J3)</f>
        <v>57.95</v>
      </c>
      <c r="F181" s="8">
        <f>E181-E180</f>
        <v>13.950000000000003</v>
      </c>
      <c r="G181" s="6">
        <f>AVERAGE('97-01'!L2:L3)</f>
        <v>13.85</v>
      </c>
      <c r="H181" s="8">
        <f>G181-G180</f>
        <v>-3.1500000000000004</v>
      </c>
      <c r="I181" s="8"/>
      <c r="J181" s="8"/>
      <c r="Q181" s="8"/>
      <c r="S181" s="6">
        <f t="shared" ref="S181:S186" si="54">C181-E181</f>
        <v>-34.800000000000004</v>
      </c>
      <c r="T181" s="8">
        <f>S181-S180</f>
        <v>-21.800000000000004</v>
      </c>
      <c r="V181" s="8"/>
    </row>
    <row r="182" spans="1:22" x14ac:dyDescent="0.25">
      <c r="B182" s="82">
        <v>35582</v>
      </c>
      <c r="C182" s="6">
        <f>AVERAGE('97-01'!H4:H7)</f>
        <v>23.55</v>
      </c>
      <c r="D182" s="8">
        <f t="shared" ref="D182:D209" si="55">C182-C181</f>
        <v>0.40000000000000213</v>
      </c>
      <c r="E182" s="6">
        <f>AVERAGE('97-01'!J4:J7)</f>
        <v>60.35</v>
      </c>
      <c r="F182" s="8">
        <f t="shared" ref="F182:F188" si="56">E182-E181</f>
        <v>2.3999999999999986</v>
      </c>
      <c r="G182" s="6">
        <f>AVERAGE('97-01'!L4:L7)</f>
        <v>13.125</v>
      </c>
      <c r="H182" s="8">
        <f t="shared" ref="H182:H188" si="57">G182-G181</f>
        <v>-0.72499999999999964</v>
      </c>
      <c r="I182" s="8"/>
      <c r="J182" s="8"/>
      <c r="K182" s="8"/>
      <c r="L182" s="8"/>
      <c r="M182" s="8"/>
      <c r="N182" s="8"/>
      <c r="O182" s="8"/>
      <c r="P182" s="8"/>
      <c r="Q182" s="8"/>
      <c r="R182" s="8"/>
      <c r="S182" s="6">
        <f t="shared" si="54"/>
        <v>-36.799999999999997</v>
      </c>
      <c r="T182" s="8">
        <f t="shared" ref="T182:T189" si="58">S182-S181</f>
        <v>-1.9999999999999929</v>
      </c>
      <c r="V182" s="8"/>
    </row>
    <row r="183" spans="1:22" x14ac:dyDescent="0.25">
      <c r="B183" s="82">
        <v>35612</v>
      </c>
      <c r="C183" s="6">
        <f>AVERAGE('97-01'!H8:H11)</f>
        <v>24.074999999999999</v>
      </c>
      <c r="D183" s="8">
        <f t="shared" si="55"/>
        <v>0.52499999999999858</v>
      </c>
      <c r="E183" s="6">
        <f>AVERAGE('97-01'!J8:J11)</f>
        <v>58.625</v>
      </c>
      <c r="F183" s="8">
        <f t="shared" si="56"/>
        <v>-1.7250000000000014</v>
      </c>
      <c r="G183" s="6">
        <f>AVERAGE('97-01'!L8:L11)</f>
        <v>13</v>
      </c>
      <c r="H183" s="8">
        <f t="shared" si="57"/>
        <v>-0.125</v>
      </c>
      <c r="I183" s="8"/>
      <c r="J183" s="8"/>
      <c r="K183" s="8"/>
      <c r="L183" s="8"/>
      <c r="M183" s="8"/>
      <c r="N183" s="8"/>
      <c r="O183" s="8"/>
      <c r="P183" s="8"/>
      <c r="Q183" s="8"/>
      <c r="R183" s="8"/>
      <c r="S183" s="6">
        <f t="shared" si="54"/>
        <v>-34.549999999999997</v>
      </c>
      <c r="T183" s="8">
        <f t="shared" si="58"/>
        <v>2.25</v>
      </c>
      <c r="V183" s="8"/>
    </row>
    <row r="184" spans="1:22" x14ac:dyDescent="0.25">
      <c r="B184" s="82">
        <v>35643</v>
      </c>
      <c r="C184" s="6">
        <f>AVERAGE('97-01'!H12:H15)</f>
        <v>27.45</v>
      </c>
      <c r="D184" s="8">
        <f t="shared" si="55"/>
        <v>3.375</v>
      </c>
      <c r="E184" s="6">
        <f>AVERAGE('97-01'!J12:J15)</f>
        <v>56.15</v>
      </c>
      <c r="F184" s="8">
        <f t="shared" si="56"/>
        <v>-2.4750000000000014</v>
      </c>
      <c r="G184" s="6">
        <f>AVERAGE('97-01'!L12:L15)</f>
        <v>12.6</v>
      </c>
      <c r="H184" s="8">
        <f t="shared" si="57"/>
        <v>-0.40000000000000036</v>
      </c>
      <c r="I184" s="8"/>
      <c r="J184" s="8"/>
      <c r="K184" s="8"/>
      <c r="L184" s="8"/>
      <c r="M184" s="8"/>
      <c r="N184" s="8"/>
      <c r="O184" s="8"/>
      <c r="P184" s="8"/>
      <c r="Q184" s="8"/>
      <c r="R184" s="8"/>
      <c r="S184" s="6">
        <f t="shared" si="54"/>
        <v>-28.7</v>
      </c>
      <c r="T184" s="8">
        <f t="shared" si="58"/>
        <v>5.8499999999999979</v>
      </c>
      <c r="V184" s="8"/>
    </row>
    <row r="185" spans="1:22" x14ac:dyDescent="0.25">
      <c r="B185" s="82">
        <v>35674</v>
      </c>
      <c r="C185" s="6">
        <f>AVERAGE('97-01'!H16:H19)</f>
        <v>23.524999999999999</v>
      </c>
      <c r="D185" s="8">
        <f t="shared" si="55"/>
        <v>-3.9250000000000007</v>
      </c>
      <c r="E185" s="6">
        <f>AVERAGE('97-01'!J16:J19)</f>
        <v>60.25</v>
      </c>
      <c r="F185" s="8">
        <f t="shared" si="56"/>
        <v>4.1000000000000014</v>
      </c>
      <c r="G185" s="6">
        <f>AVERAGE('97-01'!L16:L19)</f>
        <v>12</v>
      </c>
      <c r="H185" s="8">
        <f t="shared" si="57"/>
        <v>-0.59999999999999964</v>
      </c>
      <c r="I185" s="8"/>
      <c r="J185" s="8"/>
      <c r="K185" s="8"/>
      <c r="L185" s="8"/>
      <c r="M185" s="8"/>
      <c r="N185" s="8"/>
      <c r="O185" s="8"/>
      <c r="P185" s="8"/>
      <c r="Q185" s="8"/>
      <c r="R185" s="8"/>
      <c r="S185" s="6">
        <f t="shared" si="54"/>
        <v>-36.725000000000001</v>
      </c>
      <c r="T185" s="8">
        <f t="shared" si="58"/>
        <v>-8.0250000000000021</v>
      </c>
      <c r="V185" s="8"/>
    </row>
    <row r="186" spans="1:22" x14ac:dyDescent="0.25">
      <c r="B186" s="82">
        <v>35704</v>
      </c>
      <c r="C186" s="6">
        <f>AVERAGE('97-01'!H20:H23)</f>
        <v>23.3</v>
      </c>
      <c r="D186" s="8">
        <f t="shared" si="55"/>
        <v>-0.22499999999999787</v>
      </c>
      <c r="E186" s="6">
        <f>AVERAGE('97-01'!J16:J19)</f>
        <v>60.25</v>
      </c>
      <c r="F186" s="8">
        <f t="shared" si="56"/>
        <v>0</v>
      </c>
      <c r="G186" s="6">
        <f>AVERAGE('97-01'!L16:L19)</f>
        <v>12</v>
      </c>
      <c r="H186" s="8">
        <f t="shared" si="57"/>
        <v>0</v>
      </c>
      <c r="I186" s="8"/>
      <c r="J186" s="8"/>
      <c r="K186" s="8"/>
      <c r="L186" s="8"/>
      <c r="M186" s="8"/>
      <c r="N186" s="8"/>
      <c r="O186" s="8"/>
      <c r="P186" s="8"/>
      <c r="Q186" s="8"/>
      <c r="R186" s="8"/>
      <c r="S186" s="6">
        <f t="shared" si="54"/>
        <v>-36.950000000000003</v>
      </c>
      <c r="T186" s="8">
        <f t="shared" si="58"/>
        <v>-0.22500000000000142</v>
      </c>
      <c r="V186" s="8"/>
    </row>
    <row r="187" spans="1:22" x14ac:dyDescent="0.25">
      <c r="B187" s="82">
        <v>35735</v>
      </c>
      <c r="C187" s="6">
        <f>AVERAGE('97-01'!H24:H28)</f>
        <v>25.72</v>
      </c>
      <c r="D187" s="8">
        <f t="shared" si="55"/>
        <v>2.4199999999999982</v>
      </c>
      <c r="E187" s="6">
        <f>AVERAGE('97-01'!J24:J28)</f>
        <v>55.92</v>
      </c>
      <c r="F187" s="8">
        <f t="shared" si="56"/>
        <v>-4.3299999999999983</v>
      </c>
      <c r="G187" s="6">
        <f>AVERAGE('97-01'!L24:L28)</f>
        <v>14.2</v>
      </c>
      <c r="H187" s="8">
        <f t="shared" si="57"/>
        <v>2.1999999999999993</v>
      </c>
      <c r="I187" s="8"/>
      <c r="J187" s="8"/>
      <c r="K187" s="8"/>
      <c r="L187" s="8"/>
      <c r="M187" s="8"/>
      <c r="N187" s="8"/>
      <c r="O187" s="8"/>
      <c r="P187" s="8"/>
      <c r="Q187" s="8"/>
      <c r="R187" s="8"/>
      <c r="S187" s="6">
        <f t="shared" ref="S187:S192" si="59">C187-E187</f>
        <v>-30.200000000000003</v>
      </c>
      <c r="T187" s="8">
        <f t="shared" si="58"/>
        <v>6.75</v>
      </c>
      <c r="V187" s="8"/>
    </row>
    <row r="188" spans="1:22" x14ac:dyDescent="0.25">
      <c r="B188" s="82">
        <v>35765</v>
      </c>
      <c r="C188" s="6">
        <f>AVERAGE('97-01'!H29:H32)</f>
        <v>26.9</v>
      </c>
      <c r="D188" s="8">
        <f t="shared" si="55"/>
        <v>1.1799999999999997</v>
      </c>
      <c r="E188" s="6">
        <f>AVERAGE('97-01'!J29:J32)</f>
        <v>52.4</v>
      </c>
      <c r="F188" s="8">
        <f t="shared" si="56"/>
        <v>-3.5200000000000031</v>
      </c>
      <c r="G188" s="6">
        <f>AVERAGE('97-01'!L29:L32)</f>
        <v>15.266666666666666</v>
      </c>
      <c r="H188" s="8">
        <f t="shared" si="57"/>
        <v>1.0666666666666664</v>
      </c>
      <c r="I188" s="8"/>
      <c r="J188" s="8"/>
      <c r="K188" s="8"/>
      <c r="L188" s="8"/>
      <c r="M188" s="8"/>
      <c r="N188" s="8"/>
      <c r="O188" s="8"/>
      <c r="P188" s="8"/>
      <c r="Q188" s="8"/>
      <c r="R188" s="8"/>
      <c r="S188" s="6">
        <f t="shared" si="59"/>
        <v>-25.5</v>
      </c>
      <c r="T188" s="8">
        <f t="shared" si="58"/>
        <v>4.7000000000000028</v>
      </c>
      <c r="V188" s="8"/>
    </row>
    <row r="189" spans="1:22" x14ac:dyDescent="0.25">
      <c r="A189" s="1">
        <v>1998</v>
      </c>
      <c r="B189" s="82">
        <v>35796</v>
      </c>
      <c r="C189" s="6">
        <f>AVERAGE('97-01'!H33:H37)</f>
        <v>27.96</v>
      </c>
      <c r="D189" s="8">
        <f t="shared" si="55"/>
        <v>1.0600000000000023</v>
      </c>
      <c r="E189" s="6">
        <f>AVERAGE('97-01'!J33:J37)</f>
        <v>53.379999999999995</v>
      </c>
      <c r="F189" s="8">
        <f t="shared" ref="F189:F209" si="60">E189-E188</f>
        <v>0.97999999999999687</v>
      </c>
      <c r="G189" s="6">
        <f>AVERAGE('97-01'!L33:L37)</f>
        <v>13.419999999999998</v>
      </c>
      <c r="H189" s="8">
        <f t="shared" ref="H189:H209" si="61">G189-G188</f>
        <v>-1.8466666666666676</v>
      </c>
      <c r="I189" s="8"/>
      <c r="J189" s="8"/>
      <c r="K189" s="8"/>
      <c r="L189" s="8"/>
      <c r="M189" s="8"/>
      <c r="N189" s="8"/>
      <c r="O189" s="8"/>
      <c r="P189" s="8"/>
      <c r="Q189" s="8"/>
      <c r="R189" s="8"/>
      <c r="S189" s="6">
        <f t="shared" si="59"/>
        <v>-25.419999999999995</v>
      </c>
      <c r="T189" s="8">
        <f t="shared" si="58"/>
        <v>8.00000000000054E-2</v>
      </c>
      <c r="V189" s="8"/>
    </row>
    <row r="190" spans="1:22" x14ac:dyDescent="0.25">
      <c r="B190" s="82">
        <v>35827</v>
      </c>
      <c r="C190" s="6">
        <f>AVERAGE('97-01'!H38:H41)</f>
        <v>29.024999999999999</v>
      </c>
      <c r="D190" s="8">
        <f t="shared" si="55"/>
        <v>1.0649999999999977</v>
      </c>
      <c r="E190" s="6">
        <f>AVERAGE('97-01'!J38:J41)</f>
        <v>51.1</v>
      </c>
      <c r="F190" s="8">
        <f t="shared" si="60"/>
        <v>-2.279999999999994</v>
      </c>
      <c r="G190" s="6">
        <f>AVERAGE('97-01'!L38:L41)</f>
        <v>14.975</v>
      </c>
      <c r="H190" s="8">
        <f t="shared" si="61"/>
        <v>1.5550000000000015</v>
      </c>
      <c r="I190" s="8"/>
      <c r="J190" s="8"/>
      <c r="Q190" s="8"/>
      <c r="S190" s="6">
        <f t="shared" si="59"/>
        <v>-22.075000000000003</v>
      </c>
      <c r="T190" s="8">
        <f t="shared" ref="T190:T196" si="62">S190-S189</f>
        <v>3.3449999999999918</v>
      </c>
      <c r="V190" s="8"/>
    </row>
    <row r="191" spans="1:22" x14ac:dyDescent="0.25">
      <c r="B191" s="82">
        <v>35855</v>
      </c>
      <c r="C191" s="6">
        <f>AVERAGE('97-01'!H42:H45)</f>
        <v>29.074999999999999</v>
      </c>
      <c r="D191" s="8">
        <f t="shared" si="55"/>
        <v>5.0000000000000711E-2</v>
      </c>
      <c r="E191" s="6">
        <f>AVERAGE('97-01'!J42:J45)</f>
        <v>51.024999999999999</v>
      </c>
      <c r="F191" s="8">
        <f t="shared" si="60"/>
        <v>-7.5000000000002842E-2</v>
      </c>
      <c r="G191" s="6">
        <f>AVERAGE('97-01'!L42:L45)</f>
        <v>15.25</v>
      </c>
      <c r="H191" s="8">
        <f t="shared" si="61"/>
        <v>0.27500000000000036</v>
      </c>
      <c r="I191" s="8"/>
      <c r="J191" s="8"/>
      <c r="Q191" s="8"/>
      <c r="S191" s="6">
        <f t="shared" si="59"/>
        <v>-21.95</v>
      </c>
      <c r="T191" s="8">
        <f t="shared" si="62"/>
        <v>0.12500000000000355</v>
      </c>
      <c r="V191" s="8"/>
    </row>
    <row r="192" spans="1:22" x14ac:dyDescent="0.25">
      <c r="B192" s="82">
        <v>35886</v>
      </c>
      <c r="C192" s="6">
        <f>AVERAGE('97-01'!H46:H51)</f>
        <v>28.083333333333332</v>
      </c>
      <c r="D192" s="8">
        <f t="shared" si="55"/>
        <v>-0.99166666666666714</v>
      </c>
      <c r="E192" s="6">
        <f>AVERAGE('97-01'!J46:J51)</f>
        <v>52.800000000000004</v>
      </c>
      <c r="F192" s="8">
        <f t="shared" si="60"/>
        <v>1.7750000000000057</v>
      </c>
      <c r="G192" s="6">
        <f>AVERAGE('97-01'!L46:L51)</f>
        <v>15.049999999999999</v>
      </c>
      <c r="H192" s="8">
        <f t="shared" si="61"/>
        <v>-0.20000000000000107</v>
      </c>
      <c r="I192" s="8"/>
      <c r="J192" s="8"/>
      <c r="Q192" s="8"/>
      <c r="S192" s="6">
        <f t="shared" si="59"/>
        <v>-24.716666666666672</v>
      </c>
      <c r="T192" s="8">
        <f t="shared" si="62"/>
        <v>-2.7666666666666728</v>
      </c>
      <c r="V192" s="8"/>
    </row>
    <row r="193" spans="1:22" x14ac:dyDescent="0.25">
      <c r="B193" s="82">
        <v>35916</v>
      </c>
      <c r="C193" s="6">
        <f>AVERAGE('97-01'!H52:H56)</f>
        <v>26.78</v>
      </c>
      <c r="D193" s="8">
        <f t="shared" si="55"/>
        <v>-1.303333333333331</v>
      </c>
      <c r="E193" s="6">
        <f>AVERAGE('97-01'!J52:J56)</f>
        <v>52.239999999999995</v>
      </c>
      <c r="F193" s="8">
        <f t="shared" si="60"/>
        <v>-0.56000000000000938</v>
      </c>
      <c r="G193" s="6">
        <f>AVERAGE('97-01'!L52:L56)</f>
        <v>14.16</v>
      </c>
      <c r="H193" s="8">
        <f t="shared" si="61"/>
        <v>-0.88999999999999879</v>
      </c>
      <c r="I193" s="8"/>
      <c r="J193" s="8"/>
      <c r="Q193" s="8"/>
      <c r="S193" s="6">
        <f t="shared" ref="S193:S198" si="63">C193-E193</f>
        <v>-25.459999999999994</v>
      </c>
      <c r="T193" s="8">
        <f t="shared" si="62"/>
        <v>-0.74333333333332163</v>
      </c>
      <c r="V193" s="8"/>
    </row>
    <row r="194" spans="1:22" x14ac:dyDescent="0.25">
      <c r="B194" s="82">
        <v>35947</v>
      </c>
      <c r="C194" s="6">
        <f>AVERAGE('97-01'!H57:H61)</f>
        <v>27.82</v>
      </c>
      <c r="D194" s="8">
        <f t="shared" si="55"/>
        <v>1.0399999999999991</v>
      </c>
      <c r="E194" s="6">
        <f>AVERAGE('97-01'!J57:J61)</f>
        <v>52.820000000000007</v>
      </c>
      <c r="F194" s="8">
        <f t="shared" si="60"/>
        <v>0.58000000000001251</v>
      </c>
      <c r="G194" s="6">
        <f>AVERAGE('97-01'!L57:L61)</f>
        <v>14.16</v>
      </c>
      <c r="H194" s="8">
        <f t="shared" si="61"/>
        <v>0</v>
      </c>
      <c r="I194" s="8"/>
      <c r="J194" s="8"/>
      <c r="Q194" s="8"/>
      <c r="S194" s="6">
        <f t="shared" si="63"/>
        <v>-25.000000000000007</v>
      </c>
      <c r="T194" s="8">
        <f t="shared" si="62"/>
        <v>0.45999999999998664</v>
      </c>
      <c r="V194" s="8"/>
    </row>
    <row r="195" spans="1:22" x14ac:dyDescent="0.25">
      <c r="B195" s="82">
        <v>35977</v>
      </c>
      <c r="C195" s="6">
        <f>AVERAGE('97-01'!H62:H64)</f>
        <v>27.599999999999998</v>
      </c>
      <c r="D195" s="8">
        <f t="shared" si="55"/>
        <v>-0.22000000000000242</v>
      </c>
      <c r="E195" s="6">
        <f>AVERAGE('97-01'!J62:J64)</f>
        <v>52.966666666666669</v>
      </c>
      <c r="F195" s="8">
        <f t="shared" si="60"/>
        <v>0.14666666666666117</v>
      </c>
      <c r="G195" s="6">
        <f>AVERAGE('97-01'!L62:L64)</f>
        <v>14.566666666666668</v>
      </c>
      <c r="H195" s="8">
        <f t="shared" si="61"/>
        <v>0.40666666666666806</v>
      </c>
      <c r="I195" s="8"/>
      <c r="J195" s="8"/>
      <c r="Q195" s="8"/>
      <c r="S195" s="6">
        <f t="shared" si="63"/>
        <v>-25.366666666666671</v>
      </c>
      <c r="T195" s="8">
        <f t="shared" si="62"/>
        <v>-0.36666666666666359</v>
      </c>
      <c r="V195" s="8"/>
    </row>
    <row r="196" spans="1:22" x14ac:dyDescent="0.25">
      <c r="B196" s="82">
        <v>36008</v>
      </c>
      <c r="C196" s="6">
        <f>AVERAGE('97-01'!H65:H69)</f>
        <v>28.6</v>
      </c>
      <c r="D196" s="8">
        <f t="shared" si="55"/>
        <v>1.0000000000000036</v>
      </c>
      <c r="E196" s="6">
        <f>AVERAGE('97-01'!J65:J69)</f>
        <v>52.179999999999993</v>
      </c>
      <c r="F196" s="8">
        <f t="shared" si="60"/>
        <v>-0.78666666666667595</v>
      </c>
      <c r="G196" s="6">
        <f>AVERAGE('97-01'!L65:L69)</f>
        <v>13.6</v>
      </c>
      <c r="H196" s="8">
        <f t="shared" si="61"/>
        <v>-0.96666666666666856</v>
      </c>
      <c r="I196" s="8"/>
      <c r="J196" s="8"/>
      <c r="Q196" s="8"/>
      <c r="S196" s="6">
        <f t="shared" si="63"/>
        <v>-23.579999999999991</v>
      </c>
      <c r="T196" s="8">
        <f t="shared" si="62"/>
        <v>1.7866666666666795</v>
      </c>
      <c r="V196" s="8"/>
    </row>
    <row r="197" spans="1:22" x14ac:dyDescent="0.25">
      <c r="B197" s="82">
        <v>36039</v>
      </c>
      <c r="C197" s="6">
        <f>AVERAGE('97-01'!H70:H73)</f>
        <v>26</v>
      </c>
      <c r="D197" s="8">
        <f t="shared" si="55"/>
        <v>-2.6000000000000014</v>
      </c>
      <c r="E197" s="6">
        <f>AVERAGE('97-01'!J70:J73)</f>
        <v>54.024999999999999</v>
      </c>
      <c r="F197" s="8">
        <f t="shared" si="60"/>
        <v>1.845000000000006</v>
      </c>
      <c r="G197" s="6">
        <f>AVERAGE('97-01'!L70:L73)</f>
        <v>14.9</v>
      </c>
      <c r="H197" s="8">
        <f t="shared" si="61"/>
        <v>1.3000000000000007</v>
      </c>
      <c r="I197" s="8"/>
      <c r="J197" s="8"/>
      <c r="Q197" s="8"/>
      <c r="S197" s="6">
        <f t="shared" si="63"/>
        <v>-28.024999999999999</v>
      </c>
      <c r="T197" s="8">
        <f t="shared" ref="T197:T203" si="64">S197-S196</f>
        <v>-4.4450000000000074</v>
      </c>
      <c r="V197" s="8"/>
    </row>
    <row r="198" spans="1:22" x14ac:dyDescent="0.25">
      <c r="B198" s="82">
        <v>36069</v>
      </c>
      <c r="C198" s="6">
        <f>AVERAGE('97-01'!H74:H77)</f>
        <v>27.074999999999999</v>
      </c>
      <c r="D198" s="8">
        <f t="shared" si="55"/>
        <v>1.0749999999999993</v>
      </c>
      <c r="E198" s="6">
        <f>AVERAGE('97-01'!J74:J77)</f>
        <v>53.625</v>
      </c>
      <c r="F198" s="8">
        <f t="shared" si="60"/>
        <v>-0.39999999999999858</v>
      </c>
      <c r="G198" s="6">
        <f>AVERAGE('97-01'!L74:L77)</f>
        <v>14.5</v>
      </c>
      <c r="H198" s="8">
        <f t="shared" si="61"/>
        <v>-0.40000000000000036</v>
      </c>
      <c r="I198" s="8"/>
      <c r="J198" s="8"/>
      <c r="Q198" s="8"/>
      <c r="S198" s="6">
        <f t="shared" si="63"/>
        <v>-26.55</v>
      </c>
      <c r="T198" s="8">
        <f t="shared" si="64"/>
        <v>1.4749999999999979</v>
      </c>
      <c r="V198" s="8"/>
    </row>
    <row r="199" spans="1:22" x14ac:dyDescent="0.25">
      <c r="B199" s="82">
        <v>36100</v>
      </c>
      <c r="C199" s="6">
        <f>AVERAGE('97-01'!H78:H81)</f>
        <v>28.05</v>
      </c>
      <c r="D199" s="8">
        <f t="shared" si="55"/>
        <v>0.97500000000000142</v>
      </c>
      <c r="E199" s="6">
        <f>AVERAGE('97-01'!J78:J81)</f>
        <v>53.325000000000003</v>
      </c>
      <c r="F199" s="8">
        <f t="shared" si="60"/>
        <v>-0.29999999999999716</v>
      </c>
      <c r="G199" s="6">
        <f>AVERAGE('97-01'!L78:L81)</f>
        <v>13.525</v>
      </c>
      <c r="H199" s="8">
        <f t="shared" si="61"/>
        <v>-0.97499999999999964</v>
      </c>
      <c r="I199" s="8"/>
      <c r="J199" s="8"/>
      <c r="Q199" s="8"/>
      <c r="S199" s="6">
        <f t="shared" ref="S199:S204" si="65">C199-E199</f>
        <v>-25.275000000000002</v>
      </c>
      <c r="T199" s="8">
        <f t="shared" si="64"/>
        <v>1.2749999999999986</v>
      </c>
      <c r="V199" s="8"/>
    </row>
    <row r="200" spans="1:22" x14ac:dyDescent="0.25">
      <c r="B200" s="82">
        <v>36130</v>
      </c>
      <c r="C200" s="6">
        <f>AVERAGE('97-01'!H82:H86)</f>
        <v>28.02</v>
      </c>
      <c r="D200" s="8">
        <f t="shared" si="55"/>
        <v>-3.0000000000001137E-2</v>
      </c>
      <c r="E200" s="6">
        <f>AVERAGE('97-01'!J82:J86)</f>
        <v>52.7</v>
      </c>
      <c r="F200" s="8">
        <f t="shared" si="60"/>
        <v>-0.625</v>
      </c>
      <c r="G200" s="6">
        <f>AVERAGE('97-01'!L82:L86)</f>
        <v>13.459999999999999</v>
      </c>
      <c r="H200" s="8">
        <f t="shared" si="61"/>
        <v>-6.5000000000001279E-2</v>
      </c>
      <c r="I200" s="8"/>
      <c r="J200" s="8"/>
      <c r="Q200" s="8"/>
      <c r="S200" s="6">
        <f t="shared" si="65"/>
        <v>-24.680000000000003</v>
      </c>
      <c r="T200" s="8">
        <f t="shared" si="64"/>
        <v>0.59499999999999886</v>
      </c>
      <c r="V200" s="8"/>
    </row>
    <row r="201" spans="1:22" x14ac:dyDescent="0.25">
      <c r="A201" s="1">
        <v>1999</v>
      </c>
      <c r="B201" s="82">
        <v>36161</v>
      </c>
      <c r="C201" s="6">
        <f>AVERAGE('97-01'!H87:H92)</f>
        <v>26.466666666666669</v>
      </c>
      <c r="D201" s="8">
        <f t="shared" si="55"/>
        <v>-1.553333333333331</v>
      </c>
      <c r="E201" s="6">
        <f>AVERAGE('97-01'!J87:J92)</f>
        <v>53.283333333333331</v>
      </c>
      <c r="F201" s="8">
        <f t="shared" si="60"/>
        <v>0.5833333333333286</v>
      </c>
      <c r="G201" s="6">
        <f>AVERAGE('97-01'!L87:L92)</f>
        <v>14.016666666666666</v>
      </c>
      <c r="H201" s="8">
        <f t="shared" si="61"/>
        <v>0.55666666666666664</v>
      </c>
      <c r="I201" s="8"/>
      <c r="J201" s="8"/>
      <c r="Q201" s="8"/>
      <c r="S201" s="6">
        <f t="shared" si="65"/>
        <v>-26.816666666666663</v>
      </c>
      <c r="T201" s="8">
        <f t="shared" si="64"/>
        <v>-2.1366666666666596</v>
      </c>
      <c r="V201" s="8"/>
    </row>
    <row r="202" spans="1:22" x14ac:dyDescent="0.25">
      <c r="B202" s="82">
        <v>36192</v>
      </c>
      <c r="C202" s="6">
        <f>AVERAGE('97-01'!H93:H96)</f>
        <v>28.875</v>
      </c>
      <c r="D202" s="8">
        <f t="shared" si="55"/>
        <v>2.4083333333333314</v>
      </c>
      <c r="E202" s="6">
        <f>AVERAGE('97-01'!J93:J96)</f>
        <v>51.475000000000001</v>
      </c>
      <c r="F202" s="8">
        <f t="shared" si="60"/>
        <v>-1.80833333333333</v>
      </c>
      <c r="G202" s="6">
        <f>AVERAGE('97-01'!L93:L96)</f>
        <v>13.65</v>
      </c>
      <c r="H202" s="8">
        <f t="shared" si="61"/>
        <v>-0.36666666666666536</v>
      </c>
      <c r="I202" s="8"/>
      <c r="J202" s="8"/>
      <c r="Q202" s="8"/>
      <c r="S202" s="6">
        <f t="shared" si="65"/>
        <v>-22.6</v>
      </c>
      <c r="T202" s="8">
        <f t="shared" si="64"/>
        <v>4.2166666666666615</v>
      </c>
      <c r="V202" s="8"/>
    </row>
    <row r="203" spans="1:22" x14ac:dyDescent="0.25">
      <c r="B203" s="82">
        <v>36220</v>
      </c>
      <c r="C203" s="6">
        <f>AVERAGE('97-01'!H97:H100)</f>
        <v>27.875</v>
      </c>
      <c r="D203" s="8">
        <f t="shared" si="55"/>
        <v>-1</v>
      </c>
      <c r="E203" s="6">
        <f>AVERAGE('97-01'!J97:J100)</f>
        <v>53.325000000000003</v>
      </c>
      <c r="F203" s="8">
        <f t="shared" si="60"/>
        <v>1.8500000000000014</v>
      </c>
      <c r="G203" s="6">
        <f>AVERAGE('97-01'!L97:L100)</f>
        <v>13.7</v>
      </c>
      <c r="H203" s="8">
        <f t="shared" si="61"/>
        <v>4.9999999999998934E-2</v>
      </c>
      <c r="I203" s="8"/>
      <c r="J203" s="8"/>
      <c r="Q203" s="8"/>
      <c r="S203" s="6">
        <f t="shared" si="65"/>
        <v>-25.450000000000003</v>
      </c>
      <c r="T203" s="8">
        <f t="shared" si="64"/>
        <v>-2.8500000000000014</v>
      </c>
      <c r="V203" s="8"/>
    </row>
    <row r="204" spans="1:22" x14ac:dyDescent="0.25">
      <c r="B204" s="82">
        <v>36251</v>
      </c>
      <c r="C204" s="6">
        <f>AVERAGE('97-01'!H101:H106)</f>
        <v>27.683333333333334</v>
      </c>
      <c r="D204" s="8">
        <f t="shared" si="55"/>
        <v>-0.19166666666666643</v>
      </c>
      <c r="E204" s="6">
        <f>AVERAGE('97-01'!J101:J106)</f>
        <v>53.066666666666663</v>
      </c>
      <c r="F204" s="8">
        <f t="shared" si="60"/>
        <v>-0.25833333333333997</v>
      </c>
      <c r="G204" s="6">
        <f>AVERAGE('97-01'!L101:L106)</f>
        <v>13.483333333333334</v>
      </c>
      <c r="H204" s="8">
        <f t="shared" si="61"/>
        <v>-0.21666666666666501</v>
      </c>
      <c r="I204" s="8"/>
      <c r="J204" s="8"/>
      <c r="Q204" s="8"/>
      <c r="S204" s="6">
        <f t="shared" si="65"/>
        <v>-25.383333333333329</v>
      </c>
      <c r="T204" s="8">
        <f t="shared" ref="T204:T209" si="66">S204-S203</f>
        <v>6.6666666666673535E-2</v>
      </c>
      <c r="V204" s="8"/>
    </row>
    <row r="205" spans="1:22" x14ac:dyDescent="0.25">
      <c r="B205" s="82">
        <v>36281</v>
      </c>
      <c r="C205" s="6">
        <f>AVERAGE('97-01'!H107:H112)</f>
        <v>26.616666666666664</v>
      </c>
      <c r="D205" s="8">
        <f t="shared" si="55"/>
        <v>-1.06666666666667</v>
      </c>
      <c r="E205" s="6">
        <f>AVERAGE('97-01'!J107:J112)</f>
        <v>51.933333333333337</v>
      </c>
      <c r="F205" s="8">
        <f t="shared" si="60"/>
        <v>-1.1333333333333258</v>
      </c>
      <c r="G205" s="6">
        <f>AVERAGE('97-01'!L107:L112)</f>
        <v>15.466666666666667</v>
      </c>
      <c r="H205" s="8">
        <f t="shared" si="61"/>
        <v>1.9833333333333325</v>
      </c>
      <c r="I205" s="8"/>
      <c r="J205" s="8"/>
      <c r="Q205" s="8"/>
      <c r="S205" s="6">
        <f t="shared" ref="S205:S211" si="67">C205-E205</f>
        <v>-25.316666666666674</v>
      </c>
      <c r="T205" s="8">
        <f t="shared" si="66"/>
        <v>6.6666666666655772E-2</v>
      </c>
      <c r="V205" s="8"/>
    </row>
    <row r="206" spans="1:22" x14ac:dyDescent="0.25">
      <c r="B206" s="82">
        <v>36312</v>
      </c>
      <c r="C206" s="6">
        <f>AVERAGE('97-01'!H113:H116)</f>
        <v>27.675000000000001</v>
      </c>
      <c r="D206" s="8">
        <f t="shared" si="55"/>
        <v>1.0583333333333371</v>
      </c>
      <c r="E206" s="6">
        <f>AVERAGE('97-01'!J113:J116)</f>
        <v>49.55</v>
      </c>
      <c r="F206" s="8">
        <f t="shared" si="60"/>
        <v>-2.38333333333334</v>
      </c>
      <c r="G206" s="6">
        <f>AVERAGE('97-01'!L113:L116)</f>
        <v>15.3</v>
      </c>
      <c r="H206" s="8">
        <f t="shared" si="61"/>
        <v>-0.16666666666666607</v>
      </c>
      <c r="I206" s="8"/>
      <c r="J206" s="8"/>
      <c r="Q206" s="8"/>
      <c r="S206" s="6">
        <f t="shared" si="67"/>
        <v>-21.874999999999996</v>
      </c>
      <c r="T206" s="8">
        <f t="shared" si="66"/>
        <v>3.4416666666666771</v>
      </c>
      <c r="V206" s="8"/>
    </row>
    <row r="207" spans="1:22" x14ac:dyDescent="0.25">
      <c r="B207" s="82">
        <v>36342</v>
      </c>
      <c r="C207" s="6">
        <f>AVERAGE('97-01'!H117:H120)</f>
        <v>29.15</v>
      </c>
      <c r="D207" s="8">
        <f t="shared" si="55"/>
        <v>1.4749999999999979</v>
      </c>
      <c r="E207" s="6">
        <f>AVERAGE('97-01'!J117:J120)</f>
        <v>50.375</v>
      </c>
      <c r="F207" s="8">
        <f t="shared" si="60"/>
        <v>0.82500000000000284</v>
      </c>
      <c r="G207" s="6">
        <f>AVERAGE('97-01'!L117:L120)</f>
        <v>14</v>
      </c>
      <c r="H207" s="8">
        <f t="shared" si="61"/>
        <v>-1.3000000000000007</v>
      </c>
      <c r="I207" s="8"/>
      <c r="J207" s="8"/>
      <c r="Q207" s="8"/>
      <c r="S207" s="6">
        <f t="shared" si="67"/>
        <v>-21.225000000000001</v>
      </c>
      <c r="T207" s="8">
        <f t="shared" si="66"/>
        <v>0.64999999999999503</v>
      </c>
      <c r="V207" s="8"/>
    </row>
    <row r="208" spans="1:22" x14ac:dyDescent="0.25">
      <c r="B208" s="82">
        <v>36373</v>
      </c>
      <c r="C208" s="6">
        <f>AVERAGE('97-01'!H121:H124)</f>
        <v>27.925000000000001</v>
      </c>
      <c r="D208" s="8">
        <f t="shared" si="55"/>
        <v>-1.2249999999999979</v>
      </c>
      <c r="E208" s="6">
        <f>AVERAGE('97-01'!J121:J124)</f>
        <v>50.15</v>
      </c>
      <c r="F208" s="8">
        <f t="shared" si="60"/>
        <v>-0.22500000000000142</v>
      </c>
      <c r="G208" s="6">
        <f>AVERAGE('97-01'!L121:L124)</f>
        <v>15.1</v>
      </c>
      <c r="H208" s="8">
        <f t="shared" si="61"/>
        <v>1.0999999999999996</v>
      </c>
      <c r="I208" s="8"/>
      <c r="J208" s="8"/>
      <c r="Q208" s="8"/>
      <c r="S208" s="6">
        <f t="shared" si="67"/>
        <v>-22.224999999999998</v>
      </c>
      <c r="T208" s="8">
        <f t="shared" si="66"/>
        <v>-0.99999999999999645</v>
      </c>
      <c r="V208" s="8"/>
    </row>
    <row r="209" spans="1:22" x14ac:dyDescent="0.25">
      <c r="B209" s="82">
        <v>36404</v>
      </c>
      <c r="C209" s="6">
        <f>AVERAGE('97-01'!H125:H131)</f>
        <v>29.942857142857143</v>
      </c>
      <c r="D209" s="8">
        <f t="shared" si="55"/>
        <v>2.0178571428571423</v>
      </c>
      <c r="E209" s="6">
        <f>AVERAGE('97-01'!J125:J131)</f>
        <v>49.542857142857144</v>
      </c>
      <c r="F209" s="8">
        <f t="shared" si="60"/>
        <v>-0.6071428571428541</v>
      </c>
      <c r="G209" s="6">
        <f>AVERAGE('97-01'!L125:L131)</f>
        <v>14.471428571428572</v>
      </c>
      <c r="H209" s="8">
        <f t="shared" si="61"/>
        <v>-0.62857142857142811</v>
      </c>
      <c r="I209" s="8"/>
      <c r="J209" s="8"/>
      <c r="Q209" s="8"/>
      <c r="S209" s="6">
        <f t="shared" si="67"/>
        <v>-19.600000000000001</v>
      </c>
      <c r="T209" s="8">
        <f t="shared" si="66"/>
        <v>2.6249999999999964</v>
      </c>
      <c r="V209" s="8"/>
    </row>
    <row r="210" spans="1:22" x14ac:dyDescent="0.25">
      <c r="B210" s="82">
        <v>36434</v>
      </c>
      <c r="C210" s="6">
        <f>AVERAGE('97-01'!H132:H136)</f>
        <v>29.32</v>
      </c>
      <c r="D210" s="8">
        <f t="shared" ref="D210:D230" si="68">C210-C209</f>
        <v>-0.62285714285714278</v>
      </c>
      <c r="E210" s="6">
        <f>AVERAGE('97-01'!J132:J136)</f>
        <v>51.64</v>
      </c>
      <c r="F210" s="8">
        <f t="shared" ref="F210:F222" si="69">E210-E209</f>
        <v>2.0971428571428561</v>
      </c>
      <c r="G210" s="6">
        <f>AVERAGE('97-01'!L132:L136)</f>
        <v>13.540000000000001</v>
      </c>
      <c r="H210" s="8">
        <f t="shared" ref="H210:H222" si="70">G210-G209</f>
        <v>-0.93142857142857061</v>
      </c>
      <c r="I210" s="8"/>
      <c r="J210" s="8"/>
      <c r="Q210" s="8"/>
      <c r="S210" s="6">
        <f t="shared" si="67"/>
        <v>-22.32</v>
      </c>
      <c r="T210" s="8">
        <f t="shared" ref="T210:T216" si="71">S210-S209</f>
        <v>-2.7199999999999989</v>
      </c>
      <c r="V210" s="8"/>
    </row>
    <row r="211" spans="1:22" x14ac:dyDescent="0.25">
      <c r="B211" s="82">
        <v>36465</v>
      </c>
      <c r="C211" s="6">
        <f>AVERAGE('97-01'!H137:H141)</f>
        <v>29.080000000000002</v>
      </c>
      <c r="D211" s="8">
        <f t="shared" si="68"/>
        <v>-0.23999999999999844</v>
      </c>
      <c r="E211" s="6">
        <f>AVERAGE('97-01'!J137:J141)</f>
        <v>50.96</v>
      </c>
      <c r="F211" s="8">
        <f t="shared" si="69"/>
        <v>-0.67999999999999972</v>
      </c>
      <c r="G211" s="6">
        <f>AVERAGE('97-01'!L137:L141)</f>
        <v>14.059999999999999</v>
      </c>
      <c r="H211" s="8">
        <f t="shared" si="70"/>
        <v>0.5199999999999978</v>
      </c>
      <c r="I211" s="8"/>
      <c r="J211" s="8"/>
      <c r="Q211" s="8"/>
      <c r="S211" s="6">
        <f t="shared" si="67"/>
        <v>-21.88</v>
      </c>
      <c r="T211" s="8">
        <f t="shared" si="71"/>
        <v>0.44000000000000128</v>
      </c>
      <c r="V211" s="8"/>
    </row>
    <row r="212" spans="1:22" x14ac:dyDescent="0.25">
      <c r="B212" s="82">
        <v>36495</v>
      </c>
      <c r="C212" s="6">
        <f>AVERAGE('97-01'!H142:H144)</f>
        <v>28</v>
      </c>
      <c r="D212" s="8">
        <f t="shared" si="68"/>
        <v>-1.0800000000000018</v>
      </c>
      <c r="E212" s="6">
        <f>AVERAGE('97-01'!J142:J144)</f>
        <v>52.066666666666663</v>
      </c>
      <c r="F212" s="8">
        <f t="shared" si="69"/>
        <v>1.106666666666662</v>
      </c>
      <c r="G212" s="6">
        <f>AVERAGE('97-01'!L142:L144)</f>
        <v>14.433333333333332</v>
      </c>
      <c r="H212" s="8">
        <f t="shared" si="70"/>
        <v>0.37333333333333307</v>
      </c>
      <c r="I212" s="8"/>
      <c r="J212" s="8"/>
      <c r="Q212" s="8"/>
      <c r="S212" s="6">
        <f t="shared" ref="S212:S219" si="72">C212-E212</f>
        <v>-24.066666666666663</v>
      </c>
      <c r="T212" s="8">
        <f t="shared" si="71"/>
        <v>-2.1866666666666639</v>
      </c>
      <c r="V212" s="8"/>
    </row>
    <row r="213" spans="1:22" x14ac:dyDescent="0.25">
      <c r="A213" s="1">
        <v>2000</v>
      </c>
      <c r="B213" s="82">
        <v>36526</v>
      </c>
      <c r="C213" s="6">
        <f>AVERAGE('97-01'!H145:H149)</f>
        <v>29.46</v>
      </c>
      <c r="D213" s="8">
        <f t="shared" si="68"/>
        <v>1.4600000000000009</v>
      </c>
      <c r="E213" s="6">
        <f>AVERAGE('97-01'!J145:J149)</f>
        <v>50.3</v>
      </c>
      <c r="F213" s="8">
        <f t="shared" si="69"/>
        <v>-1.7666666666666657</v>
      </c>
      <c r="G213" s="6">
        <f>AVERAGE('97-01'!L145:L149)</f>
        <v>14.5</v>
      </c>
      <c r="H213" s="8">
        <f t="shared" si="70"/>
        <v>6.6666666666668206E-2</v>
      </c>
      <c r="I213" s="8"/>
      <c r="J213" s="8"/>
      <c r="Q213" s="8"/>
      <c r="S213" s="6">
        <f t="shared" si="72"/>
        <v>-20.839999999999996</v>
      </c>
      <c r="T213" s="8">
        <f t="shared" si="71"/>
        <v>3.2266666666666666</v>
      </c>
      <c r="V213" s="8"/>
    </row>
    <row r="214" spans="1:22" x14ac:dyDescent="0.25">
      <c r="B214" s="82">
        <v>36557</v>
      </c>
      <c r="C214" s="6">
        <f>AVERAGE('97-01'!H150:H153)</f>
        <v>28.774999999999999</v>
      </c>
      <c r="D214" s="8">
        <f t="shared" si="68"/>
        <v>-0.68500000000000227</v>
      </c>
      <c r="E214" s="6">
        <f>AVERAGE('97-01'!J150:J153)</f>
        <v>48.575000000000003</v>
      </c>
      <c r="F214" s="8">
        <f t="shared" si="69"/>
        <v>-1.7249999999999943</v>
      </c>
      <c r="G214" s="6">
        <f>AVERAGE('97-01'!L150:L153)</f>
        <v>15.225</v>
      </c>
      <c r="H214" s="8">
        <f t="shared" si="70"/>
        <v>0.72499999999999964</v>
      </c>
      <c r="I214" s="8"/>
      <c r="J214" s="8"/>
      <c r="Q214" s="8"/>
      <c r="S214" s="6">
        <f t="shared" si="72"/>
        <v>-19.800000000000004</v>
      </c>
      <c r="T214" s="8">
        <f t="shared" si="71"/>
        <v>1.039999999999992</v>
      </c>
      <c r="V214" s="8"/>
    </row>
    <row r="215" spans="1:22" x14ac:dyDescent="0.25">
      <c r="B215" s="82">
        <v>36586</v>
      </c>
      <c r="C215" s="6">
        <f>AVERAGE('97-01'!H154:H157)</f>
        <v>30.45</v>
      </c>
      <c r="D215" s="8">
        <f t="shared" si="68"/>
        <v>1.6750000000000007</v>
      </c>
      <c r="E215" s="6">
        <f>AVERAGE('97-01'!J154:J157)</f>
        <v>48.975000000000001</v>
      </c>
      <c r="F215" s="8">
        <f t="shared" si="69"/>
        <v>0.39999999999999858</v>
      </c>
      <c r="G215" s="6">
        <f>AVERAGE('97-01'!L154:L157)</f>
        <v>13.425000000000001</v>
      </c>
      <c r="H215" s="8">
        <f t="shared" si="70"/>
        <v>-1.7999999999999989</v>
      </c>
      <c r="I215" s="8"/>
      <c r="J215" s="8"/>
      <c r="Q215" s="8"/>
      <c r="S215" s="6">
        <f t="shared" si="72"/>
        <v>-18.525000000000002</v>
      </c>
      <c r="T215" s="8">
        <f t="shared" si="71"/>
        <v>1.2750000000000021</v>
      </c>
      <c r="V215" s="8"/>
    </row>
    <row r="216" spans="1:22" x14ac:dyDescent="0.25">
      <c r="B216" s="82">
        <v>36617</v>
      </c>
      <c r="C216" s="6">
        <f>AVERAGE('97-01'!H158:H161)</f>
        <v>30.35</v>
      </c>
      <c r="D216" s="8">
        <f t="shared" si="68"/>
        <v>-9.9999999999997868E-2</v>
      </c>
      <c r="E216" s="6">
        <f>AVERAGE('97-01'!J158:J161)</f>
        <v>48.875</v>
      </c>
      <c r="F216" s="8">
        <f t="shared" si="69"/>
        <v>-0.10000000000000142</v>
      </c>
      <c r="G216" s="6">
        <f>AVERAGE('97-01'!L158:L161)</f>
        <v>13.775</v>
      </c>
      <c r="H216" s="8">
        <f t="shared" si="70"/>
        <v>0.34999999999999964</v>
      </c>
      <c r="I216" s="8"/>
      <c r="J216" s="8"/>
      <c r="Q216" s="8"/>
      <c r="S216" s="6">
        <f t="shared" si="72"/>
        <v>-18.524999999999999</v>
      </c>
      <c r="T216" s="8">
        <f t="shared" si="71"/>
        <v>0</v>
      </c>
      <c r="V216" s="8"/>
    </row>
    <row r="217" spans="1:22" x14ac:dyDescent="0.25">
      <c r="B217" s="82">
        <v>36647</v>
      </c>
      <c r="C217" s="6">
        <f>AVERAGE('97-01'!H162:H168)</f>
        <v>32.5</v>
      </c>
      <c r="D217" s="8">
        <f t="shared" si="68"/>
        <v>2.1499999999999986</v>
      </c>
      <c r="E217" s="6">
        <f>AVERAGE('97-01'!J162:J168)</f>
        <v>45.9</v>
      </c>
      <c r="F217" s="8">
        <f t="shared" si="69"/>
        <v>-2.9750000000000014</v>
      </c>
      <c r="G217" s="6">
        <f>AVERAGE('97-01'!L162:L168)</f>
        <v>14.914285714285715</v>
      </c>
      <c r="H217" s="8">
        <f t="shared" si="70"/>
        <v>1.1392857142857142</v>
      </c>
      <c r="I217" s="8"/>
      <c r="J217" s="8"/>
      <c r="Q217" s="8"/>
      <c r="S217" s="6">
        <f t="shared" si="72"/>
        <v>-13.399999999999999</v>
      </c>
      <c r="T217" s="8">
        <f t="shared" ref="T217:T222" si="73">S217-S216</f>
        <v>5.125</v>
      </c>
      <c r="V217" s="8"/>
    </row>
    <row r="218" spans="1:22" x14ac:dyDescent="0.25">
      <c r="B218" s="82">
        <v>36678</v>
      </c>
      <c r="C218" s="6">
        <f>AVERAGE('97-01'!H169:H174)</f>
        <v>33.449999999999996</v>
      </c>
      <c r="D218" s="8">
        <f t="shared" si="68"/>
        <v>0.94999999999999574</v>
      </c>
      <c r="E218" s="6">
        <f>AVERAGE('97-01'!J169:J174)</f>
        <v>45.116666666666667</v>
      </c>
      <c r="F218" s="8">
        <f t="shared" si="69"/>
        <v>-0.78333333333333144</v>
      </c>
      <c r="G218" s="6">
        <f>AVERAGE('97-01'!L169:L174)</f>
        <v>15.366666666666667</v>
      </c>
      <c r="H218" s="8">
        <f t="shared" si="70"/>
        <v>0.45238095238095255</v>
      </c>
      <c r="I218" s="8"/>
      <c r="J218" s="8"/>
      <c r="Q218" s="8"/>
      <c r="S218" s="6">
        <f t="shared" si="72"/>
        <v>-11.666666666666671</v>
      </c>
      <c r="T218" s="8">
        <f t="shared" si="73"/>
        <v>1.7333333333333272</v>
      </c>
      <c r="V218" s="8"/>
    </row>
    <row r="219" spans="1:22" x14ac:dyDescent="0.25">
      <c r="B219" s="82">
        <v>36708</v>
      </c>
      <c r="C219" s="6">
        <f>AVERAGE('97-01'!H175:H180)</f>
        <v>33.166666666666664</v>
      </c>
      <c r="D219" s="8">
        <f t="shared" si="68"/>
        <v>-0.28333333333333144</v>
      </c>
      <c r="E219" s="6">
        <f>AVERAGE('97-01'!J175:J180)</f>
        <v>47.15</v>
      </c>
      <c r="F219" s="8">
        <f t="shared" si="69"/>
        <v>2.0333333333333314</v>
      </c>
      <c r="G219" s="6">
        <f>AVERAGE('97-01'!L175:L180)</f>
        <v>13.616666666666667</v>
      </c>
      <c r="H219" s="8">
        <f t="shared" si="70"/>
        <v>-1.75</v>
      </c>
      <c r="I219" s="8"/>
      <c r="J219" s="8"/>
      <c r="Q219" s="8"/>
      <c r="S219" s="6">
        <f t="shared" si="72"/>
        <v>-13.983333333333334</v>
      </c>
      <c r="T219" s="8">
        <f t="shared" si="73"/>
        <v>-2.3166666666666629</v>
      </c>
      <c r="V219" s="8"/>
    </row>
    <row r="220" spans="1:22" x14ac:dyDescent="0.25">
      <c r="B220" s="82">
        <v>36739</v>
      </c>
      <c r="C220" s="6">
        <f>AVERAGE('97-01'!H181:H186)</f>
        <v>31.45</v>
      </c>
      <c r="D220" s="8">
        <f t="shared" si="68"/>
        <v>-1.716666666666665</v>
      </c>
      <c r="E220" s="6">
        <f>AVERAGE('97-01'!J181:J186)</f>
        <v>48.6</v>
      </c>
      <c r="F220" s="8">
        <f t="shared" si="69"/>
        <v>1.4500000000000028</v>
      </c>
      <c r="G220" s="6">
        <f>AVERAGE('97-01'!L181:L186)</f>
        <v>14.049999999999999</v>
      </c>
      <c r="H220" s="8">
        <f t="shared" si="70"/>
        <v>0.43333333333333179</v>
      </c>
      <c r="I220" s="8"/>
      <c r="J220" s="8"/>
      <c r="Q220" s="8"/>
      <c r="S220" s="6">
        <f t="shared" ref="S220:S226" si="74">C220-E220</f>
        <v>-17.150000000000002</v>
      </c>
      <c r="T220" s="8">
        <f t="shared" si="73"/>
        <v>-3.1666666666666679</v>
      </c>
      <c r="V220" s="8"/>
    </row>
    <row r="221" spans="1:22" x14ac:dyDescent="0.25">
      <c r="B221" s="82">
        <v>36770</v>
      </c>
      <c r="C221" s="6">
        <f>AVERAGE('97-01'!H187:H203)</f>
        <v>36.088235294117645</v>
      </c>
      <c r="D221" s="8">
        <f t="shared" si="68"/>
        <v>4.6382352941176457</v>
      </c>
      <c r="E221" s="6">
        <f>AVERAGE('97-01'!J187:J203)</f>
        <v>38.623529411764707</v>
      </c>
      <c r="F221" s="8">
        <f t="shared" si="69"/>
        <v>-9.9764705882352942</v>
      </c>
      <c r="G221" s="6">
        <f>AVERAGE('97-01'!L187:L203)</f>
        <v>18.647058823529413</v>
      </c>
      <c r="H221" s="8">
        <f t="shared" si="70"/>
        <v>4.5970588235294141</v>
      </c>
      <c r="I221" s="8"/>
      <c r="J221" s="8"/>
      <c r="Q221" s="8"/>
      <c r="S221" s="6">
        <f t="shared" si="74"/>
        <v>-2.5352941176470623</v>
      </c>
      <c r="T221" s="8">
        <f t="shared" si="73"/>
        <v>14.61470588235294</v>
      </c>
      <c r="V221" s="8"/>
    </row>
    <row r="222" spans="1:22" x14ac:dyDescent="0.25">
      <c r="B222" s="82">
        <v>36800</v>
      </c>
      <c r="C222" s="6">
        <f>AVERAGE('97-01'!H204:H208)</f>
        <v>34.96</v>
      </c>
      <c r="D222" s="8">
        <f t="shared" si="68"/>
        <v>-1.1282352941176441</v>
      </c>
      <c r="E222" s="6">
        <f>AVERAGE('97-01'!J204:J208)</f>
        <v>42.22</v>
      </c>
      <c r="F222" s="8">
        <f t="shared" si="69"/>
        <v>3.5964705882352916</v>
      </c>
      <c r="G222" s="6">
        <f>AVERAGE('97-01'!L204:L208)</f>
        <v>17.34</v>
      </c>
      <c r="H222" s="8">
        <f t="shared" si="70"/>
        <v>-1.3070588235294132</v>
      </c>
      <c r="I222" s="8"/>
      <c r="J222" s="8"/>
      <c r="Q222" s="8"/>
      <c r="S222" s="6">
        <f t="shared" si="74"/>
        <v>-7.259999999999998</v>
      </c>
      <c r="T222" s="8">
        <f t="shared" si="73"/>
        <v>-4.7247058823529358</v>
      </c>
      <c r="V222" s="8"/>
    </row>
    <row r="223" spans="1:22" x14ac:dyDescent="0.25">
      <c r="B223" s="82">
        <v>36831</v>
      </c>
      <c r="C223" s="6">
        <f>AVERAGE('97-01'!H209:H214)</f>
        <v>33.716666666666669</v>
      </c>
      <c r="D223" s="8">
        <f t="shared" si="68"/>
        <v>-1.2433333333333323</v>
      </c>
      <c r="E223" s="6">
        <f>AVERAGE('97-01'!J209:J214)</f>
        <v>44.733333333333327</v>
      </c>
      <c r="F223" s="8">
        <f t="shared" ref="F223:F230" si="75">E223-E222</f>
        <v>2.5133333333333283</v>
      </c>
      <c r="G223" s="6">
        <f>AVERAGE('97-01'!L209:L214)</f>
        <v>15.183333333333332</v>
      </c>
      <c r="H223" s="8">
        <f t="shared" ref="H223:H230" si="76">G223-G222</f>
        <v>-2.1566666666666681</v>
      </c>
      <c r="I223" s="8"/>
      <c r="J223" s="8"/>
      <c r="Q223" s="8"/>
      <c r="S223" s="6">
        <f t="shared" si="74"/>
        <v>-11.016666666666659</v>
      </c>
      <c r="T223" s="8">
        <f t="shared" ref="T223:T230" si="77">S223-S222</f>
        <v>-3.7566666666666606</v>
      </c>
      <c r="V223" s="8"/>
    </row>
    <row r="224" spans="1:22" x14ac:dyDescent="0.25">
      <c r="B224" s="82">
        <v>36861</v>
      </c>
      <c r="C224" s="6">
        <f>AVERAGE('97-01'!H215:H219)</f>
        <v>32.94</v>
      </c>
      <c r="D224" s="8">
        <f t="shared" si="68"/>
        <v>-0.77666666666667084</v>
      </c>
      <c r="E224" s="6">
        <f>AVERAGE('97-01'!J215:J219)</f>
        <v>46.260000000000005</v>
      </c>
      <c r="F224" s="8">
        <f t="shared" si="75"/>
        <v>1.5266666666666779</v>
      </c>
      <c r="G224" s="6">
        <f>AVERAGE('97-01'!L215:L219)</f>
        <v>14.76</v>
      </c>
      <c r="H224" s="8">
        <f t="shared" si="76"/>
        <v>-0.42333333333333201</v>
      </c>
      <c r="I224" s="8"/>
      <c r="J224" s="8"/>
      <c r="Q224" s="8"/>
      <c r="S224" s="6">
        <f t="shared" si="74"/>
        <v>-13.320000000000007</v>
      </c>
      <c r="T224" s="8">
        <f t="shared" si="77"/>
        <v>-2.3033333333333488</v>
      </c>
      <c r="V224" s="8"/>
    </row>
    <row r="225" spans="1:22" x14ac:dyDescent="0.25">
      <c r="A225" s="1">
        <v>2001</v>
      </c>
      <c r="B225" s="82">
        <v>36892</v>
      </c>
      <c r="C225" s="6">
        <f>AVERAGE('97-01'!H220:H228)</f>
        <v>31.666666666666668</v>
      </c>
      <c r="D225" s="8">
        <f t="shared" si="68"/>
        <v>-1.2733333333333299</v>
      </c>
      <c r="E225" s="6">
        <f>AVERAGE('97-01'!J220:J228)</f>
        <v>48.900000000000006</v>
      </c>
      <c r="F225" s="8">
        <f t="shared" si="75"/>
        <v>2.6400000000000006</v>
      </c>
      <c r="G225" s="6">
        <f>AVERAGE('97-01'!L220:L228)</f>
        <v>14.088888888888889</v>
      </c>
      <c r="H225" s="8">
        <f t="shared" si="76"/>
        <v>-0.67111111111111121</v>
      </c>
      <c r="I225" s="8"/>
      <c r="J225" s="8"/>
      <c r="Q225" s="8"/>
      <c r="S225" s="6">
        <f t="shared" si="74"/>
        <v>-17.233333333333338</v>
      </c>
      <c r="T225" s="8">
        <f t="shared" si="77"/>
        <v>-3.9133333333333304</v>
      </c>
      <c r="V225" s="8"/>
    </row>
    <row r="226" spans="1:22" x14ac:dyDescent="0.25">
      <c r="B226" s="82">
        <v>36923</v>
      </c>
      <c r="C226" s="6">
        <f>AVERAGE('97-01'!H227:H233)</f>
        <v>30.342857142857145</v>
      </c>
      <c r="D226" s="8">
        <f t="shared" si="68"/>
        <v>-1.3238095238095227</v>
      </c>
      <c r="E226" s="6">
        <f>AVERAGE('97-01'!J227:J233)</f>
        <v>49.971428571428575</v>
      </c>
      <c r="F226" s="8">
        <f t="shared" si="75"/>
        <v>1.0714285714285694</v>
      </c>
      <c r="G226" s="6">
        <f>AVERAGE('97-01'!L227:L233)</f>
        <v>14.028571428571428</v>
      </c>
      <c r="H226" s="8">
        <f t="shared" si="76"/>
        <v>-6.0317460317460103E-2</v>
      </c>
      <c r="I226" s="8"/>
      <c r="J226" s="8"/>
      <c r="Q226" s="8"/>
      <c r="S226" s="6">
        <f t="shared" si="74"/>
        <v>-19.62857142857143</v>
      </c>
      <c r="T226" s="8">
        <f t="shared" si="77"/>
        <v>-2.3952380952380921</v>
      </c>
      <c r="V226" s="8"/>
    </row>
    <row r="227" spans="1:22" x14ac:dyDescent="0.25">
      <c r="B227" s="82">
        <v>36951</v>
      </c>
      <c r="C227" s="6">
        <f>AVERAGE('97-01'!H234:H241)</f>
        <v>31.4375</v>
      </c>
      <c r="D227" s="8">
        <f t="shared" si="68"/>
        <v>1.0946428571428548</v>
      </c>
      <c r="E227" s="6">
        <f>AVERAGE('97-01'!J234:J241)</f>
        <v>50.112499999999997</v>
      </c>
      <c r="F227" s="8">
        <f t="shared" si="75"/>
        <v>0.14107142857142208</v>
      </c>
      <c r="G227" s="6">
        <f>AVERAGE('97-01'!L234:L241)</f>
        <v>13.200000000000001</v>
      </c>
      <c r="H227" s="8">
        <f t="shared" si="76"/>
        <v>-0.8285714285714274</v>
      </c>
      <c r="I227" s="8"/>
      <c r="J227" s="8"/>
      <c r="Q227" s="8"/>
      <c r="S227" s="6">
        <f>C227-E227</f>
        <v>-18.674999999999997</v>
      </c>
      <c r="T227" s="8">
        <f t="shared" si="77"/>
        <v>0.95357142857143273</v>
      </c>
      <c r="V227" s="8"/>
    </row>
    <row r="228" spans="1:22" x14ac:dyDescent="0.25">
      <c r="B228" s="82">
        <v>36982</v>
      </c>
      <c r="C228" s="6">
        <f>AVERAGE('97-01'!H242:H247)</f>
        <v>30</v>
      </c>
      <c r="D228" s="8">
        <f t="shared" si="68"/>
        <v>-1.4375</v>
      </c>
      <c r="E228" s="6">
        <f>AVERAGE('97-01'!J242:J247)</f>
        <v>50.666666666666664</v>
      </c>
      <c r="F228" s="8">
        <f t="shared" si="75"/>
        <v>0.55416666666666714</v>
      </c>
      <c r="G228" s="6">
        <f>AVERAGE('97-01'!L242:L247)</f>
        <v>13.333333333333334</v>
      </c>
      <c r="H228" s="8">
        <f t="shared" si="76"/>
        <v>0.13333333333333286</v>
      </c>
      <c r="I228" s="8"/>
      <c r="J228" s="8"/>
      <c r="Q228" s="8"/>
      <c r="S228" s="6">
        <f>C228-E228</f>
        <v>-20.666666666666664</v>
      </c>
      <c r="T228" s="8">
        <f t="shared" si="77"/>
        <v>-1.9916666666666671</v>
      </c>
      <c r="V228" s="8"/>
    </row>
    <row r="229" spans="1:22" x14ac:dyDescent="0.25">
      <c r="B229" s="82">
        <v>37012</v>
      </c>
      <c r="C229" s="6">
        <f>AVERAGE('97-01'!H248:H274)</f>
        <v>30.851851851851851</v>
      </c>
      <c r="D229" s="8">
        <f t="shared" si="68"/>
        <v>0.85185185185185119</v>
      </c>
      <c r="E229" s="6">
        <f>AVERAGE('97-01'!J248:J274)</f>
        <v>48.444444444444443</v>
      </c>
      <c r="F229" s="8">
        <f t="shared" si="75"/>
        <v>-2.2222222222222214</v>
      </c>
      <c r="G229" s="6">
        <f>AVERAGE('97-01'!L248:L274)</f>
        <v>14.592592592592593</v>
      </c>
      <c r="H229" s="8">
        <f t="shared" si="76"/>
        <v>1.2592592592592595</v>
      </c>
      <c r="I229" s="8"/>
      <c r="J229" s="8"/>
      <c r="Q229" s="8"/>
      <c r="S229" s="6">
        <f>C229-E229</f>
        <v>-17.592592592592592</v>
      </c>
      <c r="T229" s="8">
        <f t="shared" si="77"/>
        <v>3.0740740740740726</v>
      </c>
      <c r="V229" s="8"/>
    </row>
    <row r="230" spans="1:22" x14ac:dyDescent="0.25">
      <c r="B230" s="82">
        <v>37043</v>
      </c>
      <c r="C230" s="6">
        <f>AVERAGE('97-01'!H276:H282)</f>
        <v>31.428571428571427</v>
      </c>
      <c r="D230" s="8">
        <f t="shared" si="68"/>
        <v>0.57671957671957585</v>
      </c>
      <c r="E230" s="6">
        <f>AVERAGE('97-01'!J276:J282)</f>
        <v>44.857142857142854</v>
      </c>
      <c r="F230" s="8">
        <f t="shared" si="75"/>
        <v>-3.5873015873015888</v>
      </c>
      <c r="G230" s="6">
        <f>AVERAGE('97-01'!L276:L282)</f>
        <v>17.666666666666668</v>
      </c>
      <c r="H230" s="8">
        <f t="shared" si="76"/>
        <v>3.0740740740740744</v>
      </c>
      <c r="I230" s="8"/>
      <c r="J230" s="8"/>
      <c r="Q230" s="8"/>
      <c r="S230" s="6">
        <f>C230-E230</f>
        <v>-13.428571428571427</v>
      </c>
      <c r="T230" s="8">
        <f t="shared" si="77"/>
        <v>4.1640211640211646</v>
      </c>
      <c r="V230" s="8"/>
    </row>
    <row r="231" spans="1:22" x14ac:dyDescent="0.25">
      <c r="B231" s="1" t="s">
        <v>1313</v>
      </c>
      <c r="C231" s="6">
        <v>32.700000000000003</v>
      </c>
      <c r="D231" s="8"/>
      <c r="E231" s="6">
        <v>42</v>
      </c>
      <c r="F231" s="8"/>
      <c r="G231" s="6">
        <v>18.8</v>
      </c>
      <c r="H231" s="8"/>
      <c r="I231" s="8"/>
      <c r="J231" s="8"/>
      <c r="Q231" s="8"/>
      <c r="S231" s="6">
        <f>C231-E231</f>
        <v>-9.2999999999999972</v>
      </c>
      <c r="V231" s="8"/>
    </row>
    <row r="232" spans="1:22" x14ac:dyDescent="0.25">
      <c r="B232" s="82">
        <v>37073</v>
      </c>
      <c r="C232" s="6">
        <f>AVERAGE('01-05'!H3:H5)</f>
        <v>28</v>
      </c>
      <c r="D232" s="8">
        <f>C232-C231</f>
        <v>-4.7000000000000028</v>
      </c>
      <c r="E232" s="6">
        <f>AVERAGE('01-05'!J3:J5)</f>
        <v>50.333333333333336</v>
      </c>
      <c r="F232" s="8">
        <f t="shared" ref="F232:F237" si="78">E232-E231</f>
        <v>8.3333333333333357</v>
      </c>
      <c r="G232" s="6">
        <f>AVERAGE('01-05'!L3:L5)</f>
        <v>16.333333333333332</v>
      </c>
      <c r="H232" s="8">
        <f t="shared" ref="H232:H237" si="79">G232-G231</f>
        <v>-2.4666666666666686</v>
      </c>
      <c r="I232" s="8"/>
      <c r="J232" s="8"/>
      <c r="Q232" s="8"/>
      <c r="S232" s="6">
        <f t="shared" ref="S232:S243" si="80">C232-E232</f>
        <v>-22.333333333333336</v>
      </c>
      <c r="T232" s="8">
        <f>S232-S231</f>
        <v>-13.033333333333339</v>
      </c>
      <c r="V232" s="8"/>
    </row>
    <row r="233" spans="1:22" x14ac:dyDescent="0.25">
      <c r="B233" s="82">
        <v>37104</v>
      </c>
      <c r="C233" s="6">
        <f>AVERAGE('01-05'!H6:H8)</f>
        <v>26</v>
      </c>
      <c r="D233" s="8">
        <f t="shared" ref="D233:D278" si="81">C233-C232</f>
        <v>-2</v>
      </c>
      <c r="E233" s="6">
        <f>AVERAGE('01-05'!J6:J8)</f>
        <v>50.666666666666664</v>
      </c>
      <c r="F233" s="8">
        <f t="shared" si="78"/>
        <v>0.3333333333333286</v>
      </c>
      <c r="G233" s="6">
        <f>AVERAGE('01-05'!L6:L8)</f>
        <v>17.333333333333332</v>
      </c>
      <c r="H233" s="8">
        <f t="shared" si="79"/>
        <v>1</v>
      </c>
      <c r="I233" s="8"/>
      <c r="J233" s="8"/>
      <c r="Q233" s="8"/>
      <c r="S233" s="6">
        <f t="shared" si="80"/>
        <v>-24.666666666666664</v>
      </c>
      <c r="T233" s="8">
        <f t="shared" ref="T233:T243" si="82">S233-S232</f>
        <v>-2.3333333333333286</v>
      </c>
      <c r="V233" s="8"/>
    </row>
    <row r="234" spans="1:22" x14ac:dyDescent="0.25">
      <c r="B234" s="82">
        <v>37135</v>
      </c>
      <c r="C234" s="6">
        <f>AVERAGE('01-05'!H9:H10)</f>
        <v>28</v>
      </c>
      <c r="D234" s="8">
        <f t="shared" si="81"/>
        <v>2</v>
      </c>
      <c r="E234" s="6">
        <f>AVERAGE('01-05'!J9:J10)</f>
        <v>49.5</v>
      </c>
      <c r="F234" s="8">
        <f t="shared" si="78"/>
        <v>-1.1666666666666643</v>
      </c>
      <c r="G234" s="6">
        <f>AVERAGE('01-05'!L9:L10)</f>
        <v>17.5</v>
      </c>
      <c r="H234" s="8">
        <f t="shared" si="79"/>
        <v>0.16666666666666785</v>
      </c>
      <c r="I234" s="8"/>
      <c r="J234" s="8"/>
      <c r="Q234" s="8"/>
      <c r="S234" s="6">
        <f t="shared" si="80"/>
        <v>-21.5</v>
      </c>
      <c r="T234" s="8">
        <f t="shared" si="82"/>
        <v>3.1666666666666643</v>
      </c>
      <c r="V234" s="8"/>
    </row>
    <row r="235" spans="1:22" x14ac:dyDescent="0.25">
      <c r="B235" s="82">
        <v>37165</v>
      </c>
      <c r="C235" s="6">
        <f>AVERAGE('01-05'!H11:H12)</f>
        <v>27</v>
      </c>
      <c r="D235" s="8">
        <f t="shared" si="81"/>
        <v>-1</v>
      </c>
      <c r="E235" s="6">
        <f>AVERAGE('01-05'!J11:J12)</f>
        <v>52</v>
      </c>
      <c r="F235" s="8">
        <f t="shared" si="78"/>
        <v>2.5</v>
      </c>
      <c r="G235" s="6">
        <f>AVERAGE('01-05'!L11:L12)</f>
        <v>16</v>
      </c>
      <c r="H235" s="8">
        <f t="shared" si="79"/>
        <v>-1.5</v>
      </c>
      <c r="I235" s="8"/>
      <c r="J235" s="8"/>
      <c r="Q235" s="8"/>
      <c r="S235" s="6">
        <f t="shared" si="80"/>
        <v>-25</v>
      </c>
      <c r="T235" s="8">
        <f t="shared" si="82"/>
        <v>-3.5</v>
      </c>
      <c r="V235" s="8"/>
    </row>
    <row r="236" spans="1:22" x14ac:dyDescent="0.25">
      <c r="B236" s="82">
        <v>37196</v>
      </c>
      <c r="C236" s="6">
        <f>AVERAGE('01-05'!H13:H14)</f>
        <v>27</v>
      </c>
      <c r="D236" s="8">
        <f t="shared" si="81"/>
        <v>0</v>
      </c>
      <c r="E236" s="6">
        <f>AVERAGE('01-05'!J13:J14)</f>
        <v>51</v>
      </c>
      <c r="F236" s="8">
        <f t="shared" si="78"/>
        <v>-1</v>
      </c>
      <c r="G236" s="6">
        <f>AVERAGE('01-05'!L13:L14)</f>
        <v>17</v>
      </c>
      <c r="H236" s="8">
        <f t="shared" si="79"/>
        <v>1</v>
      </c>
      <c r="I236" s="8"/>
      <c r="J236" s="8"/>
      <c r="Q236" s="8"/>
      <c r="S236" s="6">
        <f t="shared" si="80"/>
        <v>-24</v>
      </c>
      <c r="T236" s="8">
        <f t="shared" si="82"/>
        <v>1</v>
      </c>
      <c r="V236" s="8"/>
    </row>
    <row r="237" spans="1:22" x14ac:dyDescent="0.25">
      <c r="B237" s="82">
        <v>37226</v>
      </c>
      <c r="C237" s="6">
        <f>AVERAGE('01-05'!H15:H15)</f>
        <v>29</v>
      </c>
      <c r="D237" s="8">
        <f t="shared" si="81"/>
        <v>2</v>
      </c>
      <c r="E237" s="6">
        <f>AVERAGE('01-05'!J15:J15)</f>
        <v>44</v>
      </c>
      <c r="F237" s="8">
        <f t="shared" si="78"/>
        <v>-7</v>
      </c>
      <c r="G237" s="6">
        <f>AVERAGE('01-05'!L15:L15)</f>
        <v>20</v>
      </c>
      <c r="H237" s="8">
        <f t="shared" si="79"/>
        <v>3</v>
      </c>
      <c r="I237" s="8"/>
      <c r="J237" s="8"/>
      <c r="Q237" s="8"/>
      <c r="S237" s="6">
        <f t="shared" si="80"/>
        <v>-15</v>
      </c>
      <c r="T237" s="8">
        <f t="shared" si="82"/>
        <v>9</v>
      </c>
      <c r="V237" s="8"/>
    </row>
    <row r="238" spans="1:22" x14ac:dyDescent="0.25">
      <c r="A238" s="1">
        <v>2002</v>
      </c>
      <c r="B238" s="82">
        <v>37257</v>
      </c>
      <c r="C238" s="6">
        <f>AVERAGE('01-05'!H16:H18)</f>
        <v>29</v>
      </c>
      <c r="D238" s="8">
        <f t="shared" si="81"/>
        <v>0</v>
      </c>
      <c r="E238" s="6">
        <f>AVERAGE('01-05'!J16:J18)</f>
        <v>46</v>
      </c>
      <c r="F238" s="8">
        <f t="shared" ref="F238:F278" si="83">E238-E237</f>
        <v>2</v>
      </c>
      <c r="G238" s="6">
        <f>AVERAGE('01-05'!L16:L18)</f>
        <v>18.666666666666668</v>
      </c>
      <c r="H238" s="8">
        <f t="shared" ref="H238:H278" si="84">G238-G237</f>
        <v>-1.3333333333333321</v>
      </c>
      <c r="I238" s="8"/>
      <c r="J238" s="8"/>
      <c r="Q238" s="8"/>
      <c r="S238" s="6">
        <f t="shared" si="80"/>
        <v>-17</v>
      </c>
      <c r="T238" s="8">
        <f t="shared" si="82"/>
        <v>-2</v>
      </c>
      <c r="V238" s="8"/>
    </row>
    <row r="239" spans="1:22" x14ac:dyDescent="0.25">
      <c r="B239" s="82">
        <v>37288</v>
      </c>
      <c r="C239" s="6">
        <f>AVERAGE('01-05'!H19:H20)</f>
        <v>29</v>
      </c>
      <c r="D239" s="8">
        <f t="shared" si="81"/>
        <v>0</v>
      </c>
      <c r="E239" s="6">
        <f>AVERAGE('01-05'!J19:J20)</f>
        <v>49</v>
      </c>
      <c r="F239" s="8">
        <f t="shared" si="83"/>
        <v>3</v>
      </c>
      <c r="G239" s="6">
        <f>AVERAGE('01-05'!L19:L20)</f>
        <v>17</v>
      </c>
      <c r="H239" s="8">
        <f t="shared" si="84"/>
        <v>-1.6666666666666679</v>
      </c>
      <c r="I239" s="8"/>
      <c r="J239" s="8"/>
      <c r="Q239" s="8"/>
      <c r="S239" s="6">
        <f t="shared" si="80"/>
        <v>-20</v>
      </c>
      <c r="T239" s="8">
        <f t="shared" si="82"/>
        <v>-3</v>
      </c>
      <c r="V239" s="8"/>
    </row>
    <row r="240" spans="1:22" x14ac:dyDescent="0.25">
      <c r="B240" s="82">
        <v>37316</v>
      </c>
      <c r="C240" s="6">
        <f>AVERAGE('01-05'!H21:H23)</f>
        <v>31</v>
      </c>
      <c r="D240" s="8">
        <f t="shared" si="81"/>
        <v>2</v>
      </c>
      <c r="E240" s="6">
        <f>AVERAGE('01-05'!J21:J23)</f>
        <v>44</v>
      </c>
      <c r="F240" s="8">
        <f t="shared" si="83"/>
        <v>-5</v>
      </c>
      <c r="G240" s="6">
        <f>AVERAGE('01-05'!L21:L23)</f>
        <v>18.666666666666668</v>
      </c>
      <c r="H240" s="8">
        <f t="shared" si="84"/>
        <v>1.6666666666666679</v>
      </c>
      <c r="I240" s="8"/>
      <c r="J240" s="8"/>
      <c r="Q240" s="8"/>
      <c r="S240" s="6">
        <f t="shared" si="80"/>
        <v>-13</v>
      </c>
      <c r="T240" s="8">
        <f t="shared" si="82"/>
        <v>7</v>
      </c>
      <c r="V240" s="8"/>
    </row>
    <row r="241" spans="1:22" x14ac:dyDescent="0.25">
      <c r="B241" s="82">
        <v>37347</v>
      </c>
      <c r="C241" s="6">
        <f>AVERAGE('01-05'!H24:H27)</f>
        <v>30</v>
      </c>
      <c r="D241" s="8">
        <f t="shared" si="81"/>
        <v>-1</v>
      </c>
      <c r="E241" s="6">
        <f>AVERAGE('01-05'!J24:J27)</f>
        <v>46</v>
      </c>
      <c r="F241" s="8">
        <f t="shared" si="83"/>
        <v>2</v>
      </c>
      <c r="G241" s="6">
        <f>AVERAGE('01-05'!L24:L27)</f>
        <v>17.25</v>
      </c>
      <c r="H241" s="8">
        <f t="shared" si="84"/>
        <v>-1.4166666666666679</v>
      </c>
      <c r="I241" s="8"/>
      <c r="J241" s="8"/>
      <c r="Q241" s="8"/>
      <c r="S241" s="6">
        <f t="shared" si="80"/>
        <v>-16</v>
      </c>
      <c r="T241" s="8">
        <f t="shared" si="82"/>
        <v>-3</v>
      </c>
      <c r="V241" s="8"/>
    </row>
    <row r="242" spans="1:22" x14ac:dyDescent="0.25">
      <c r="B242" s="82">
        <v>37377</v>
      </c>
      <c r="C242" s="6">
        <f>AVERAGE('01-05'!H28:H32)</f>
        <v>32.6</v>
      </c>
      <c r="D242" s="8">
        <f t="shared" si="81"/>
        <v>2.6000000000000014</v>
      </c>
      <c r="E242" s="6">
        <f>AVERAGE('01-05'!J28:J32)</f>
        <v>41.8</v>
      </c>
      <c r="F242" s="8">
        <f t="shared" si="83"/>
        <v>-4.2000000000000028</v>
      </c>
      <c r="G242" s="6">
        <f>AVERAGE('01-05'!L28:L32)</f>
        <v>19.399999999999999</v>
      </c>
      <c r="H242" s="8">
        <f t="shared" si="84"/>
        <v>2.1499999999999986</v>
      </c>
      <c r="I242" s="8"/>
      <c r="J242" s="8"/>
      <c r="Q242" s="8"/>
      <c r="S242" s="6">
        <f t="shared" si="80"/>
        <v>-9.1999999999999957</v>
      </c>
      <c r="T242" s="8">
        <f t="shared" si="82"/>
        <v>6.8000000000000043</v>
      </c>
      <c r="V242" s="8"/>
    </row>
    <row r="243" spans="1:22" x14ac:dyDescent="0.25">
      <c r="B243" s="82">
        <v>37408</v>
      </c>
      <c r="C243" s="6">
        <f>AVERAGE('01-05'!H33:H38)</f>
        <v>32.166666666666664</v>
      </c>
      <c r="D243" s="8">
        <f t="shared" si="81"/>
        <v>-0.43333333333333712</v>
      </c>
      <c r="E243" s="6">
        <f>AVERAGE('01-05'!J33:J38)</f>
        <v>41.166666666666664</v>
      </c>
      <c r="F243" s="8">
        <f t="shared" si="83"/>
        <v>-0.63333333333333286</v>
      </c>
      <c r="G243" s="6">
        <f>AVERAGE('01-05'!L33:L38)</f>
        <v>19.5</v>
      </c>
      <c r="H243" s="8">
        <f t="shared" si="84"/>
        <v>0.10000000000000142</v>
      </c>
      <c r="I243" s="8"/>
      <c r="J243" s="8"/>
      <c r="Q243" s="8"/>
      <c r="S243" s="6">
        <f t="shared" si="80"/>
        <v>-9</v>
      </c>
      <c r="T243" s="8">
        <f t="shared" si="82"/>
        <v>0.19999999999999574</v>
      </c>
      <c r="V243" s="8"/>
    </row>
    <row r="244" spans="1:22" x14ac:dyDescent="0.25">
      <c r="B244" s="82">
        <v>37438</v>
      </c>
      <c r="C244" s="6">
        <f>AVERAGE('01-05'!H39:H42)</f>
        <v>32</v>
      </c>
      <c r="D244" s="8">
        <f t="shared" si="81"/>
        <v>-0.1666666666666643</v>
      </c>
      <c r="E244" s="6">
        <f>AVERAGE('01-05'!J39:J42)</f>
        <v>42.25</v>
      </c>
      <c r="F244" s="8">
        <f t="shared" si="83"/>
        <v>1.0833333333333357</v>
      </c>
      <c r="G244" s="6">
        <f>AVERAGE('01-05'!L39:L42)</f>
        <v>19.5</v>
      </c>
      <c r="H244" s="8">
        <f t="shared" si="84"/>
        <v>0</v>
      </c>
      <c r="I244" s="8"/>
      <c r="J244" s="8"/>
      <c r="Q244" s="8"/>
      <c r="S244" s="6">
        <f t="shared" ref="S244:S249" si="85">C244-E244</f>
        <v>-10.25</v>
      </c>
      <c r="T244" s="8">
        <f t="shared" ref="T244:T249" si="86">S244-S243</f>
        <v>-1.25</v>
      </c>
      <c r="V244" s="8"/>
    </row>
    <row r="245" spans="1:22" x14ac:dyDescent="0.25">
      <c r="B245" s="82">
        <v>37469</v>
      </c>
      <c r="C245" s="6">
        <f>AVERAGE('01-05'!H43:H47)</f>
        <v>31.4</v>
      </c>
      <c r="D245" s="8">
        <f t="shared" si="81"/>
        <v>-0.60000000000000142</v>
      </c>
      <c r="E245" s="6">
        <f>AVERAGE('01-05'!J43:J47)</f>
        <v>42.6</v>
      </c>
      <c r="F245" s="8">
        <f t="shared" si="83"/>
        <v>0.35000000000000142</v>
      </c>
      <c r="G245" s="6">
        <f>AVERAGE('01-05'!L43:L47)</f>
        <v>19.600000000000001</v>
      </c>
      <c r="H245" s="8">
        <f t="shared" si="84"/>
        <v>0.10000000000000142</v>
      </c>
      <c r="I245" s="8"/>
      <c r="J245" s="8"/>
      <c r="Q245" s="8"/>
      <c r="S245" s="6">
        <f t="shared" si="85"/>
        <v>-11.200000000000003</v>
      </c>
      <c r="T245" s="8">
        <f t="shared" si="86"/>
        <v>-0.95000000000000284</v>
      </c>
      <c r="V245" s="8"/>
    </row>
    <row r="246" spans="1:22" x14ac:dyDescent="0.25">
      <c r="B246" s="82">
        <v>37500</v>
      </c>
      <c r="C246" s="6">
        <f>AVERAGE('01-05'!H48:H51)</f>
        <v>30.25</v>
      </c>
      <c r="D246" s="8">
        <f t="shared" si="81"/>
        <v>-1.1499999999999986</v>
      </c>
      <c r="E246" s="6">
        <f>AVERAGE('01-05'!J48:J51)</f>
        <v>43.25</v>
      </c>
      <c r="F246" s="8">
        <f t="shared" si="83"/>
        <v>0.64999999999999858</v>
      </c>
      <c r="G246" s="6">
        <f>AVERAGE('01-05'!L48:L51)</f>
        <v>19.5</v>
      </c>
      <c r="H246" s="8">
        <f t="shared" si="84"/>
        <v>-0.10000000000000142</v>
      </c>
      <c r="I246" s="8"/>
      <c r="J246" s="8"/>
      <c r="Q246" s="8"/>
      <c r="S246" s="6">
        <f t="shared" si="85"/>
        <v>-13</v>
      </c>
      <c r="T246" s="8">
        <f t="shared" si="86"/>
        <v>-1.7999999999999972</v>
      </c>
      <c r="V246" s="8"/>
    </row>
    <row r="247" spans="1:22" x14ac:dyDescent="0.25">
      <c r="B247" s="82">
        <v>37530</v>
      </c>
      <c r="C247" s="6">
        <f>AVERAGE('01-05'!H52:H58)</f>
        <v>30</v>
      </c>
      <c r="D247" s="8">
        <f t="shared" si="81"/>
        <v>-0.25</v>
      </c>
      <c r="E247" s="6">
        <f>AVERAGE('01-05'!J52:J58)</f>
        <v>43.142857142857146</v>
      </c>
      <c r="F247" s="8">
        <f t="shared" si="83"/>
        <v>-0.1071428571428541</v>
      </c>
      <c r="G247" s="6">
        <f>AVERAGE('01-05'!L52:L58)</f>
        <v>20.142857142857142</v>
      </c>
      <c r="H247" s="8">
        <f t="shared" si="84"/>
        <v>0.64285714285714235</v>
      </c>
      <c r="I247" s="8"/>
      <c r="J247" s="8"/>
      <c r="Q247" s="8"/>
      <c r="S247" s="6">
        <f t="shared" si="85"/>
        <v>-13.142857142857146</v>
      </c>
      <c r="T247" s="8">
        <f t="shared" si="86"/>
        <v>-0.1428571428571459</v>
      </c>
      <c r="V247" s="8"/>
    </row>
    <row r="248" spans="1:22" x14ac:dyDescent="0.25">
      <c r="B248" s="82">
        <v>37561</v>
      </c>
      <c r="C248" s="6">
        <f>AVERAGE('01-05'!H59:H65)</f>
        <v>29.857142857142858</v>
      </c>
      <c r="D248" s="8">
        <f t="shared" si="81"/>
        <v>-0.14285714285714235</v>
      </c>
      <c r="E248" s="6">
        <f>AVERAGE('01-05'!J59:J65)</f>
        <v>41.166666666666664</v>
      </c>
      <c r="F248" s="8">
        <f t="shared" si="83"/>
        <v>-1.9761904761904816</v>
      </c>
      <c r="G248" s="6">
        <f>AVERAGE('01-05'!L59:L65)</f>
        <v>21.5</v>
      </c>
      <c r="H248" s="8">
        <f t="shared" si="84"/>
        <v>1.3571428571428577</v>
      </c>
      <c r="I248" s="8"/>
      <c r="J248" s="8"/>
      <c r="Q248" s="8"/>
      <c r="S248" s="6">
        <f t="shared" si="85"/>
        <v>-11.309523809523807</v>
      </c>
      <c r="T248" s="8">
        <f t="shared" si="86"/>
        <v>1.8333333333333393</v>
      </c>
      <c r="V248" s="8"/>
    </row>
    <row r="249" spans="1:22" x14ac:dyDescent="0.25">
      <c r="B249" s="82">
        <v>37591</v>
      </c>
      <c r="C249" s="6">
        <f>AVERAGE('01-05'!H66:H69)</f>
        <v>30.75</v>
      </c>
      <c r="D249" s="8">
        <f t="shared" si="81"/>
        <v>0.89285714285714235</v>
      </c>
      <c r="E249" s="6">
        <f>AVERAGE('01-05'!J66:J69)</f>
        <v>38.75</v>
      </c>
      <c r="F249" s="8">
        <f t="shared" si="83"/>
        <v>-2.4166666666666643</v>
      </c>
      <c r="G249" s="6">
        <f>AVERAGE('01-05'!L66:L69)</f>
        <v>22.75</v>
      </c>
      <c r="H249" s="8">
        <f t="shared" si="84"/>
        <v>1.25</v>
      </c>
      <c r="I249" s="8"/>
      <c r="J249" s="8"/>
      <c r="Q249" s="8"/>
      <c r="S249" s="6">
        <f t="shared" si="85"/>
        <v>-8</v>
      </c>
      <c r="T249" s="8">
        <f t="shared" si="86"/>
        <v>3.3095238095238066</v>
      </c>
      <c r="V249" s="8"/>
    </row>
    <row r="250" spans="1:22" x14ac:dyDescent="0.25">
      <c r="A250" s="1">
        <v>2003</v>
      </c>
      <c r="B250" s="82">
        <v>37622</v>
      </c>
      <c r="C250" s="6">
        <f>AVERAGE('01-05'!H70:H76)</f>
        <v>31.142857142857142</v>
      </c>
      <c r="D250" s="8">
        <f t="shared" si="81"/>
        <v>0.39285714285714235</v>
      </c>
      <c r="E250" s="6">
        <f>AVERAGE('01-05'!J70:J76)</f>
        <v>38.285714285714285</v>
      </c>
      <c r="F250" s="8">
        <f t="shared" si="83"/>
        <v>-0.4642857142857153</v>
      </c>
      <c r="G250" s="6">
        <f>AVERAGE('01-05'!L70:L76)</f>
        <v>23.428571428571427</v>
      </c>
      <c r="H250" s="8">
        <f t="shared" si="84"/>
        <v>0.67857142857142705</v>
      </c>
      <c r="I250" s="8"/>
      <c r="J250" s="8"/>
      <c r="Q250" s="8"/>
      <c r="S250" s="6">
        <f t="shared" ref="S250:S256" si="87">C250-E250</f>
        <v>-7.1428571428571423</v>
      </c>
      <c r="T250" s="8">
        <f t="shared" ref="T250:T256" si="88">S250-S249</f>
        <v>0.85714285714285765</v>
      </c>
      <c r="V250" s="8"/>
    </row>
    <row r="251" spans="1:22" x14ac:dyDescent="0.25">
      <c r="B251" s="82">
        <v>37653</v>
      </c>
      <c r="C251" s="6">
        <f>AVERAGE('01-05'!H77:H83)</f>
        <v>31.857142857142858</v>
      </c>
      <c r="D251" s="8">
        <f t="shared" si="81"/>
        <v>0.7142857142857153</v>
      </c>
      <c r="E251" s="6">
        <f>AVERAGE('01-05'!J77:J83)</f>
        <v>36.571428571428569</v>
      </c>
      <c r="F251" s="8">
        <f t="shared" si="83"/>
        <v>-1.7142857142857153</v>
      </c>
      <c r="G251" s="6">
        <f>AVERAGE('01-05'!L77:L83)</f>
        <v>24.285714285714285</v>
      </c>
      <c r="H251" s="8">
        <f t="shared" si="84"/>
        <v>0.85714285714285765</v>
      </c>
      <c r="I251" s="8"/>
      <c r="J251" s="8"/>
      <c r="Q251" s="8"/>
      <c r="S251" s="6">
        <f t="shared" si="87"/>
        <v>-4.7142857142857117</v>
      </c>
      <c r="T251" s="8">
        <f t="shared" si="88"/>
        <v>2.4285714285714306</v>
      </c>
      <c r="V251" s="8"/>
    </row>
    <row r="252" spans="1:22" x14ac:dyDescent="0.25">
      <c r="B252" s="82">
        <v>37681</v>
      </c>
      <c r="C252" s="6">
        <f>AVERAGE('01-05'!H84:H87)</f>
        <v>32</v>
      </c>
      <c r="D252" s="8">
        <f t="shared" si="81"/>
        <v>0.14285714285714235</v>
      </c>
      <c r="E252" s="6">
        <f>AVERAGE('01-05'!J84:J87)</f>
        <v>38.75</v>
      </c>
      <c r="F252" s="8">
        <f t="shared" si="83"/>
        <v>2.1785714285714306</v>
      </c>
      <c r="G252" s="6">
        <f>AVERAGE('01-05'!L84:L87)</f>
        <v>22.25</v>
      </c>
      <c r="H252" s="8">
        <f t="shared" si="84"/>
        <v>-2.0357142857142847</v>
      </c>
      <c r="I252" s="8"/>
      <c r="J252" s="8"/>
      <c r="P252" s="8"/>
      <c r="Q252" s="8"/>
      <c r="R252" s="8"/>
      <c r="S252" s="6">
        <f t="shared" si="87"/>
        <v>-6.75</v>
      </c>
      <c r="T252" s="8">
        <f t="shared" si="88"/>
        <v>-2.0357142857142883</v>
      </c>
      <c r="V252" s="8"/>
    </row>
    <row r="253" spans="1:22" x14ac:dyDescent="0.25">
      <c r="B253" s="82">
        <v>37712</v>
      </c>
      <c r="C253" s="6">
        <f>AVERAGE('01-05'!H88:H93)</f>
        <v>30.6</v>
      </c>
      <c r="D253" s="8">
        <f t="shared" si="81"/>
        <v>-1.3999999999999986</v>
      </c>
      <c r="E253" s="6">
        <f>AVERAGE('01-05'!J88:J93)</f>
        <v>41.4</v>
      </c>
      <c r="F253" s="8">
        <f t="shared" si="83"/>
        <v>2.6499999999999986</v>
      </c>
      <c r="G253" s="6">
        <f>AVERAGE('01-05'!L88:L93)</f>
        <v>20.6</v>
      </c>
      <c r="H253" s="8">
        <f t="shared" si="84"/>
        <v>-1.6499999999999986</v>
      </c>
      <c r="I253" s="8"/>
      <c r="J253" s="8"/>
      <c r="Q253" s="8"/>
      <c r="S253" s="6">
        <f t="shared" si="87"/>
        <v>-10.799999999999997</v>
      </c>
      <c r="T253" s="8">
        <f t="shared" si="88"/>
        <v>-4.0499999999999972</v>
      </c>
      <c r="V253" s="8"/>
    </row>
    <row r="254" spans="1:22" x14ac:dyDescent="0.25">
      <c r="B254" s="82">
        <v>37742</v>
      </c>
      <c r="C254" s="6">
        <f>AVERAGE('01-05'!H94:H97)</f>
        <v>32.5</v>
      </c>
      <c r="D254" s="8">
        <f t="shared" si="81"/>
        <v>1.8999999999999986</v>
      </c>
      <c r="E254" s="6">
        <f>AVERAGE('01-05'!J94:J97)</f>
        <v>38.25</v>
      </c>
      <c r="F254" s="8">
        <f t="shared" si="83"/>
        <v>-3.1499999999999986</v>
      </c>
      <c r="G254" s="6">
        <f>AVERAGE('01-05'!L94:L97)</f>
        <v>21.25</v>
      </c>
      <c r="H254" s="8">
        <f t="shared" si="84"/>
        <v>0.64999999999999858</v>
      </c>
      <c r="I254" s="8"/>
      <c r="J254" s="8"/>
      <c r="Q254" s="8"/>
      <c r="S254" s="6">
        <f t="shared" si="87"/>
        <v>-5.75</v>
      </c>
      <c r="T254" s="8">
        <f t="shared" si="88"/>
        <v>5.0499999999999972</v>
      </c>
      <c r="V254" s="8"/>
    </row>
    <row r="255" spans="1:22" x14ac:dyDescent="0.25">
      <c r="B255" s="82">
        <v>37773</v>
      </c>
      <c r="C255" s="6">
        <f>AVERAGE('01-05'!H98:H103)</f>
        <v>34.5</v>
      </c>
      <c r="D255" s="8">
        <f t="shared" si="81"/>
        <v>2</v>
      </c>
      <c r="E255" s="6">
        <f>AVERAGE('01-05'!J98:J103)</f>
        <v>37.166666666666664</v>
      </c>
      <c r="F255" s="8">
        <f t="shared" si="83"/>
        <v>-1.0833333333333357</v>
      </c>
      <c r="G255" s="6">
        <f>AVERAGE('01-05'!L98:L103)</f>
        <v>20</v>
      </c>
      <c r="H255" s="8">
        <f t="shared" si="84"/>
        <v>-1.25</v>
      </c>
      <c r="I255" s="8"/>
      <c r="J255" s="8"/>
      <c r="Q255" s="8"/>
      <c r="S255" s="6">
        <f t="shared" si="87"/>
        <v>-2.6666666666666643</v>
      </c>
      <c r="T255" s="8">
        <f t="shared" si="88"/>
        <v>3.0833333333333357</v>
      </c>
      <c r="V255" s="8"/>
    </row>
    <row r="256" spans="1:22" x14ac:dyDescent="0.25">
      <c r="B256" s="82">
        <v>37803</v>
      </c>
      <c r="C256" s="6">
        <f>AVERAGE('01-05'!H104:H108)</f>
        <v>35.6</v>
      </c>
      <c r="D256" s="8">
        <f t="shared" si="81"/>
        <v>1.1000000000000014</v>
      </c>
      <c r="E256" s="6">
        <f>AVERAGE('01-05'!J104:J108)</f>
        <v>35.799999999999997</v>
      </c>
      <c r="F256" s="8">
        <f t="shared" si="83"/>
        <v>-1.3666666666666671</v>
      </c>
      <c r="G256" s="6">
        <f>AVERAGE('01-05'!L104:L108)</f>
        <v>21</v>
      </c>
      <c r="H256" s="8">
        <f t="shared" si="84"/>
        <v>1</v>
      </c>
      <c r="I256" s="8"/>
      <c r="J256" s="8"/>
      <c r="Q256" s="8"/>
      <c r="S256" s="6">
        <f t="shared" si="87"/>
        <v>-0.19999999999999574</v>
      </c>
      <c r="T256" s="8">
        <f t="shared" si="88"/>
        <v>2.4666666666666686</v>
      </c>
      <c r="V256" s="8"/>
    </row>
    <row r="257" spans="1:22" x14ac:dyDescent="0.25">
      <c r="B257" s="82">
        <v>37834</v>
      </c>
      <c r="C257" s="6">
        <f>AVERAGE('01-05'!H109:H113)</f>
        <v>34.6</v>
      </c>
      <c r="D257" s="8">
        <f t="shared" si="81"/>
        <v>-1</v>
      </c>
      <c r="E257" s="6">
        <f>AVERAGE('01-05'!J109:J113)</f>
        <v>35.200000000000003</v>
      </c>
      <c r="F257" s="8">
        <f t="shared" si="83"/>
        <v>-0.59999999999999432</v>
      </c>
      <c r="G257" s="6">
        <f>AVERAGE('01-05'!L109:L113)</f>
        <v>22.4</v>
      </c>
      <c r="H257" s="8">
        <f t="shared" si="84"/>
        <v>1.3999999999999986</v>
      </c>
      <c r="I257" s="8"/>
      <c r="J257" s="8"/>
      <c r="Q257" s="8"/>
      <c r="S257" s="6">
        <f t="shared" ref="S257:S263" si="89">C257-E257</f>
        <v>-0.60000000000000142</v>
      </c>
      <c r="T257" s="8">
        <f t="shared" ref="T257:T263" si="90">S257-S256</f>
        <v>-0.40000000000000568</v>
      </c>
      <c r="V257" s="8"/>
    </row>
    <row r="258" spans="1:22" x14ac:dyDescent="0.25">
      <c r="B258" s="82">
        <v>37865</v>
      </c>
      <c r="C258" s="6">
        <f>AVERAGE('01-05'!H114:H122)</f>
        <v>32.222222222222221</v>
      </c>
      <c r="D258" s="8">
        <f t="shared" si="81"/>
        <v>-2.37777777777778</v>
      </c>
      <c r="E258" s="6">
        <f>AVERAGE('01-05'!J114:J122)</f>
        <v>34.777777777777779</v>
      </c>
      <c r="F258" s="8">
        <f t="shared" si="83"/>
        <v>-0.42222222222222427</v>
      </c>
      <c r="G258" s="6">
        <f>AVERAGE('01-05'!L114:L122)</f>
        <v>25.777777777777779</v>
      </c>
      <c r="H258" s="8">
        <f t="shared" si="84"/>
        <v>3.37777777777778</v>
      </c>
      <c r="I258" s="8"/>
      <c r="J258" s="8"/>
      <c r="Q258" s="8"/>
      <c r="S258" s="6">
        <f t="shared" si="89"/>
        <v>-2.5555555555555571</v>
      </c>
      <c r="T258" s="8">
        <f t="shared" si="90"/>
        <v>-1.9555555555555557</v>
      </c>
      <c r="V258" s="8"/>
    </row>
    <row r="259" spans="1:22" x14ac:dyDescent="0.25">
      <c r="B259" s="82">
        <v>37895</v>
      </c>
      <c r="C259" s="6">
        <f>AVERAGE('01-05'!H123:H130)</f>
        <v>33.75</v>
      </c>
      <c r="D259" s="8">
        <f t="shared" si="81"/>
        <v>1.5277777777777786</v>
      </c>
      <c r="E259" s="6">
        <f>AVERAGE('01-05'!J123:J130)</f>
        <v>35.875</v>
      </c>
      <c r="F259" s="8">
        <f t="shared" si="83"/>
        <v>1.0972222222222214</v>
      </c>
      <c r="G259" s="6">
        <f>AVERAGE('01-05'!L123:L130)</f>
        <v>23.625</v>
      </c>
      <c r="H259" s="8">
        <f t="shared" si="84"/>
        <v>-2.1527777777777786</v>
      </c>
      <c r="I259" s="8"/>
      <c r="J259" s="8"/>
      <c r="Q259" s="8"/>
      <c r="S259" s="6">
        <f t="shared" si="89"/>
        <v>-2.125</v>
      </c>
      <c r="T259" s="8">
        <f t="shared" si="90"/>
        <v>0.43055555555555713</v>
      </c>
      <c r="V259" s="8"/>
    </row>
    <row r="260" spans="1:22" x14ac:dyDescent="0.25">
      <c r="B260" s="82">
        <v>37926</v>
      </c>
      <c r="C260" s="6">
        <f>AVERAGE('01-05'!H131:H137)</f>
        <v>34</v>
      </c>
      <c r="D260" s="8">
        <f t="shared" si="81"/>
        <v>0.25</v>
      </c>
      <c r="E260" s="6">
        <f>AVERAGE('01-05'!J131:J137)</f>
        <v>37.142857142857146</v>
      </c>
      <c r="F260" s="8">
        <f t="shared" si="83"/>
        <v>1.2678571428571459</v>
      </c>
      <c r="G260" s="6">
        <f>AVERAGE('01-05'!L131:L137)</f>
        <v>21.857142857142858</v>
      </c>
      <c r="H260" s="8">
        <f t="shared" si="84"/>
        <v>-1.7678571428571423</v>
      </c>
      <c r="I260" s="8"/>
      <c r="J260" s="8"/>
      <c r="Q260" s="8"/>
      <c r="S260" s="6">
        <f t="shared" si="89"/>
        <v>-3.1428571428571459</v>
      </c>
      <c r="T260" s="8">
        <f t="shared" si="90"/>
        <v>-1.0178571428571459</v>
      </c>
      <c r="V260" s="8"/>
    </row>
    <row r="261" spans="1:22" x14ac:dyDescent="0.25">
      <c r="B261" s="82">
        <v>37956</v>
      </c>
      <c r="C261" s="6">
        <f>AVERAGE('01-05'!H138:H142)</f>
        <v>34.4</v>
      </c>
      <c r="D261" s="8">
        <f t="shared" si="81"/>
        <v>0.39999999999999858</v>
      </c>
      <c r="E261" s="6">
        <f>AVERAGE('01-05'!J138:J142)</f>
        <v>37.6</v>
      </c>
      <c r="F261" s="8">
        <f t="shared" si="83"/>
        <v>0.45714285714285552</v>
      </c>
      <c r="G261" s="6">
        <f>AVERAGE('01-05'!L138:L142)</f>
        <v>21.4</v>
      </c>
      <c r="H261" s="8">
        <f t="shared" si="84"/>
        <v>-0.45714285714285907</v>
      </c>
      <c r="I261" s="8"/>
      <c r="J261" s="8"/>
      <c r="Q261" s="8"/>
      <c r="S261" s="6">
        <f t="shared" si="89"/>
        <v>-3.2000000000000028</v>
      </c>
      <c r="T261" s="8">
        <f t="shared" si="90"/>
        <v>-5.714285714285694E-2</v>
      </c>
      <c r="V261" s="8"/>
    </row>
    <row r="262" spans="1:22" x14ac:dyDescent="0.25">
      <c r="A262" s="1">
        <v>2004</v>
      </c>
      <c r="B262" s="82">
        <v>37987</v>
      </c>
      <c r="C262" s="6">
        <f>AVERAGE('01-05'!H143:H147)</f>
        <v>36.6</v>
      </c>
      <c r="D262" s="8">
        <f t="shared" si="81"/>
        <v>2.2000000000000028</v>
      </c>
      <c r="E262" s="6">
        <f>AVERAGE('01-05'!J143:J147)</f>
        <v>37.4</v>
      </c>
      <c r="F262" s="8">
        <f t="shared" si="83"/>
        <v>-0.20000000000000284</v>
      </c>
      <c r="G262" s="6">
        <f>AVERAGE('01-05'!L143:L147)</f>
        <v>19.399999999999999</v>
      </c>
      <c r="H262" s="8">
        <f t="shared" si="84"/>
        <v>-2</v>
      </c>
      <c r="I262" s="8"/>
      <c r="J262" s="8"/>
      <c r="Q262" s="8"/>
      <c r="S262" s="6">
        <f t="shared" si="89"/>
        <v>-0.79999999999999716</v>
      </c>
      <c r="T262" s="8">
        <f t="shared" si="90"/>
        <v>2.4000000000000057</v>
      </c>
      <c r="V262" s="8"/>
    </row>
    <row r="263" spans="1:22" x14ac:dyDescent="0.25">
      <c r="B263" s="82">
        <v>38018</v>
      </c>
      <c r="C263" s="6">
        <f>AVERAGE('01-05'!H148:H153)</f>
        <v>34.833333333333336</v>
      </c>
      <c r="D263" s="8">
        <f t="shared" si="81"/>
        <v>-1.7666666666666657</v>
      </c>
      <c r="E263" s="6">
        <f>AVERAGE('01-05'!J148:J153)</f>
        <v>35.166666666666664</v>
      </c>
      <c r="F263" s="8">
        <f t="shared" si="83"/>
        <v>-2.2333333333333343</v>
      </c>
      <c r="G263" s="6">
        <f>AVERAGE('01-05'!L148:L153)</f>
        <v>22.666666666666668</v>
      </c>
      <c r="H263" s="8">
        <f t="shared" si="84"/>
        <v>3.2666666666666693</v>
      </c>
      <c r="I263" s="8"/>
      <c r="J263" s="8"/>
      <c r="Q263" s="8"/>
      <c r="S263" s="6">
        <f t="shared" si="89"/>
        <v>-0.3333333333333286</v>
      </c>
      <c r="T263" s="8">
        <f t="shared" si="90"/>
        <v>0.46666666666666856</v>
      </c>
      <c r="V263" s="8"/>
    </row>
    <row r="264" spans="1:22" x14ac:dyDescent="0.25">
      <c r="B264" s="82">
        <v>38047</v>
      </c>
      <c r="C264" s="6">
        <f>AVERAGE('01-05'!H154:H157)</f>
        <v>35.75</v>
      </c>
      <c r="D264" s="8">
        <f t="shared" si="81"/>
        <v>0.9166666666666643</v>
      </c>
      <c r="E264" s="6">
        <f>AVERAGE('01-05'!J154:J157)</f>
        <v>35.5</v>
      </c>
      <c r="F264" s="8">
        <f t="shared" si="83"/>
        <v>0.3333333333333357</v>
      </c>
      <c r="G264" s="6">
        <f>AVERAGE('01-05'!L154:L157)</f>
        <v>21.5</v>
      </c>
      <c r="H264" s="8">
        <f t="shared" si="84"/>
        <v>-1.1666666666666679</v>
      </c>
      <c r="I264" s="8"/>
      <c r="J264" s="8"/>
      <c r="P264" s="8"/>
      <c r="Q264" s="8"/>
      <c r="R264" s="8"/>
      <c r="S264" s="6">
        <f t="shared" ref="S264:S269" si="91">C264-E264</f>
        <v>0.25</v>
      </c>
      <c r="T264" s="8">
        <f t="shared" ref="T264:T269" si="92">S264-S263</f>
        <v>0.5833333333333286</v>
      </c>
      <c r="V264" s="8"/>
    </row>
    <row r="265" spans="1:22" x14ac:dyDescent="0.25">
      <c r="B265" s="82">
        <v>38078</v>
      </c>
      <c r="C265" s="6">
        <f>AVERAGE('01-05'!H158:H162)</f>
        <v>35.6</v>
      </c>
      <c r="D265" s="8">
        <f t="shared" si="81"/>
        <v>-0.14999999999999858</v>
      </c>
      <c r="E265" s="6">
        <f>AVERAGE('01-05'!J158:J162)</f>
        <v>35.6</v>
      </c>
      <c r="F265" s="8">
        <f t="shared" si="83"/>
        <v>0.10000000000000142</v>
      </c>
      <c r="G265" s="6">
        <f>AVERAGE('01-05'!L158:L162)</f>
        <v>21</v>
      </c>
      <c r="H265" s="8">
        <f t="shared" si="84"/>
        <v>-0.5</v>
      </c>
      <c r="I265" s="8"/>
      <c r="J265" s="8"/>
      <c r="Q265" s="8"/>
      <c r="S265" s="6">
        <f t="shared" si="91"/>
        <v>0</v>
      </c>
      <c r="T265" s="8">
        <f t="shared" si="92"/>
        <v>-0.25</v>
      </c>
      <c r="V265" s="8"/>
    </row>
    <row r="266" spans="1:22" x14ac:dyDescent="0.25">
      <c r="B266" s="82">
        <v>38108</v>
      </c>
      <c r="C266" s="6">
        <f>AVERAGE('01-05'!H163:H169)</f>
        <v>35.714285714285715</v>
      </c>
      <c r="D266" s="8">
        <f t="shared" si="81"/>
        <v>0.11428571428571388</v>
      </c>
      <c r="E266" s="6">
        <f>AVERAGE('01-05'!J163:J169)</f>
        <v>34.285714285714285</v>
      </c>
      <c r="F266" s="8">
        <f t="shared" si="83"/>
        <v>-1.3142857142857167</v>
      </c>
      <c r="G266" s="6">
        <f>AVERAGE('01-05'!L163:L169)</f>
        <v>19.857142857142858</v>
      </c>
      <c r="H266" s="8">
        <f t="shared" si="84"/>
        <v>-1.1428571428571423</v>
      </c>
      <c r="I266" s="8"/>
      <c r="J266" s="8"/>
      <c r="Q266" s="8"/>
      <c r="S266" s="6">
        <f t="shared" si="91"/>
        <v>1.4285714285714306</v>
      </c>
      <c r="T266" s="8">
        <f t="shared" si="92"/>
        <v>1.4285714285714306</v>
      </c>
      <c r="V266" s="8"/>
    </row>
    <row r="267" spans="1:22" x14ac:dyDescent="0.25">
      <c r="B267" s="82">
        <v>38139</v>
      </c>
      <c r="C267" s="6">
        <f>AVERAGE('01-05'!H170:H176)</f>
        <v>32.142857142857146</v>
      </c>
      <c r="D267" s="8">
        <f t="shared" si="81"/>
        <v>-3.5714285714285694</v>
      </c>
      <c r="E267" s="6">
        <f>AVERAGE('01-05'!J170:J176)</f>
        <v>32.571428571428569</v>
      </c>
      <c r="F267" s="8">
        <f t="shared" si="83"/>
        <v>-1.7142857142857153</v>
      </c>
      <c r="G267" s="6">
        <f>AVERAGE('01-05'!L170:L176)</f>
        <v>20.285714285714285</v>
      </c>
      <c r="H267" s="8">
        <f t="shared" si="84"/>
        <v>0.42857142857142705</v>
      </c>
      <c r="I267" s="8"/>
      <c r="J267" s="8"/>
      <c r="Q267" s="8"/>
      <c r="S267" s="6">
        <f t="shared" si="91"/>
        <v>-0.4285714285714235</v>
      </c>
      <c r="T267" s="8">
        <f t="shared" si="92"/>
        <v>-1.8571428571428541</v>
      </c>
      <c r="V267" s="8"/>
    </row>
    <row r="268" spans="1:22" x14ac:dyDescent="0.25">
      <c r="B268" s="82">
        <v>38169</v>
      </c>
      <c r="C268" s="6">
        <f>AVERAGE('01-05'!H177:H185)</f>
        <v>30.25</v>
      </c>
      <c r="D268" s="8">
        <f t="shared" si="81"/>
        <v>-1.8928571428571459</v>
      </c>
      <c r="E268" s="6">
        <f>AVERAGE('01-05'!J177:J185)</f>
        <v>33.25</v>
      </c>
      <c r="F268" s="8">
        <f t="shared" si="83"/>
        <v>0.6785714285714306</v>
      </c>
      <c r="G268" s="6">
        <f>AVERAGE('01-05'!L177:L185)</f>
        <v>24.25</v>
      </c>
      <c r="H268" s="8">
        <f t="shared" si="84"/>
        <v>3.9642857142857153</v>
      </c>
      <c r="I268" s="8"/>
      <c r="J268" s="8"/>
      <c r="Q268" s="8"/>
      <c r="S268" s="6">
        <f t="shared" si="91"/>
        <v>-3</v>
      </c>
      <c r="T268" s="8">
        <f t="shared" si="92"/>
        <v>-2.5714285714285765</v>
      </c>
      <c r="V268" s="8"/>
    </row>
    <row r="269" spans="1:22" x14ac:dyDescent="0.25">
      <c r="B269" s="82">
        <v>38200</v>
      </c>
      <c r="C269" s="6">
        <f>AVERAGE('01-05'!H186:H188)</f>
        <v>33</v>
      </c>
      <c r="D269" s="8">
        <f t="shared" si="81"/>
        <v>2.75</v>
      </c>
      <c r="E269" s="6">
        <f>AVERAGE('01-05'!J186:J188)</f>
        <v>35.333333333333336</v>
      </c>
      <c r="F269" s="8">
        <f t="shared" si="83"/>
        <v>2.0833333333333357</v>
      </c>
      <c r="G269" s="6">
        <f>AVERAGE('01-05'!L186:L188)</f>
        <v>21.333333333333332</v>
      </c>
      <c r="H269" s="8">
        <f t="shared" si="84"/>
        <v>-2.9166666666666679</v>
      </c>
      <c r="I269" s="8"/>
      <c r="J269" s="8"/>
      <c r="Q269" s="8"/>
      <c r="S269" s="6">
        <f t="shared" si="91"/>
        <v>-2.3333333333333357</v>
      </c>
      <c r="T269" s="8">
        <f t="shared" si="92"/>
        <v>0.6666666666666643</v>
      </c>
      <c r="V269" s="8"/>
    </row>
    <row r="270" spans="1:22" x14ac:dyDescent="0.25">
      <c r="B270" s="82">
        <v>38231</v>
      </c>
      <c r="C270" s="6">
        <f>AVERAGE('01-05'!H189:H197)</f>
        <v>31.25</v>
      </c>
      <c r="D270" s="8">
        <f t="shared" si="81"/>
        <v>-1.75</v>
      </c>
      <c r="E270" s="6">
        <f>AVERAGE('01-05'!J189:J197)</f>
        <v>33</v>
      </c>
      <c r="F270" s="8">
        <f t="shared" si="83"/>
        <v>-2.3333333333333357</v>
      </c>
      <c r="G270" s="6">
        <f>AVERAGE('01-05'!L189:L197)</f>
        <v>25</v>
      </c>
      <c r="H270" s="8">
        <f t="shared" si="84"/>
        <v>3.6666666666666679</v>
      </c>
      <c r="I270" s="8"/>
      <c r="J270" s="8"/>
      <c r="Q270" s="8"/>
      <c r="S270" s="6">
        <f t="shared" ref="S270:S279" si="93">C270-E270</f>
        <v>-1.75</v>
      </c>
      <c r="T270" s="8">
        <f t="shared" ref="T270:T277" si="94">S270-S269</f>
        <v>0.5833333333333357</v>
      </c>
      <c r="V270" s="8"/>
    </row>
    <row r="271" spans="1:22" x14ac:dyDescent="0.25">
      <c r="B271" s="82">
        <v>38261</v>
      </c>
      <c r="C271" s="6">
        <f>AVERAGE('01-05'!H198:H204)</f>
        <v>31.142857142857142</v>
      </c>
      <c r="D271" s="8">
        <f t="shared" si="81"/>
        <v>-0.10714285714285765</v>
      </c>
      <c r="E271" s="6">
        <f>AVERAGE('01-05'!J198:J204)</f>
        <v>37.285714285714285</v>
      </c>
      <c r="F271" s="8">
        <f t="shared" si="83"/>
        <v>4.2857142857142847</v>
      </c>
      <c r="G271" s="6">
        <f>AVERAGE('01-05'!L198:L204)</f>
        <v>21.428571428571427</v>
      </c>
      <c r="H271" s="8">
        <f t="shared" si="84"/>
        <v>-3.571428571428573</v>
      </c>
      <c r="I271" s="8"/>
      <c r="J271" s="8"/>
      <c r="Q271" s="8"/>
      <c r="S271" s="6">
        <f t="shared" si="93"/>
        <v>-6.1428571428571423</v>
      </c>
      <c r="T271" s="8">
        <f t="shared" si="94"/>
        <v>-4.3928571428571423</v>
      </c>
      <c r="V271" s="8"/>
    </row>
    <row r="272" spans="1:22" x14ac:dyDescent="0.25">
      <c r="B272" s="82">
        <v>38292</v>
      </c>
      <c r="C272" s="6">
        <f>AVERAGE('01-05'!H205:H210)</f>
        <v>31.166666666666668</v>
      </c>
      <c r="D272" s="8">
        <f t="shared" si="81"/>
        <v>2.3809523809525501E-2</v>
      </c>
      <c r="E272" s="6">
        <f>AVERAGE('01-05'!J205:J210)</f>
        <v>37.166666666666664</v>
      </c>
      <c r="F272" s="8">
        <f t="shared" si="83"/>
        <v>-0.1190476190476204</v>
      </c>
      <c r="G272" s="6">
        <f>AVERAGE('01-05'!L205:L210)</f>
        <v>21.666666666666668</v>
      </c>
      <c r="H272" s="8">
        <f t="shared" si="84"/>
        <v>0.2380952380952408</v>
      </c>
      <c r="I272" s="8"/>
      <c r="J272" s="8"/>
      <c r="Q272" s="8"/>
      <c r="S272" s="6">
        <f t="shared" si="93"/>
        <v>-5.9999999999999964</v>
      </c>
      <c r="T272" s="8">
        <f t="shared" si="94"/>
        <v>0.1428571428571459</v>
      </c>
      <c r="V272" s="8"/>
    </row>
    <row r="273" spans="1:22" x14ac:dyDescent="0.25">
      <c r="B273" s="82">
        <v>38322</v>
      </c>
      <c r="C273" s="6">
        <f>AVERAGE('01-05'!H211:H216)</f>
        <v>31.5</v>
      </c>
      <c r="D273" s="8">
        <f t="shared" si="81"/>
        <v>0.33333333333333215</v>
      </c>
      <c r="E273" s="6">
        <f>AVERAGE('01-05'!J211:J216)</f>
        <v>37.666666666666664</v>
      </c>
      <c r="F273" s="8">
        <f t="shared" si="83"/>
        <v>0.5</v>
      </c>
      <c r="G273" s="6">
        <f>AVERAGE('01-05'!L211:L216)</f>
        <v>21.333333333333332</v>
      </c>
      <c r="H273" s="8">
        <f t="shared" si="84"/>
        <v>-0.3333333333333357</v>
      </c>
      <c r="I273" s="8"/>
      <c r="J273" s="8"/>
      <c r="Q273" s="8"/>
      <c r="S273" s="6">
        <f t="shared" si="93"/>
        <v>-6.1666666666666643</v>
      </c>
      <c r="T273" s="8">
        <f t="shared" si="94"/>
        <v>-0.16666666666666785</v>
      </c>
      <c r="V273" s="8"/>
    </row>
    <row r="274" spans="1:22" x14ac:dyDescent="0.25">
      <c r="A274" s="1">
        <v>2005</v>
      </c>
      <c r="B274" s="82">
        <v>38353</v>
      </c>
      <c r="C274" s="6">
        <f>AVERAGE('01-05'!H217:H227)</f>
        <v>31.90909090909091</v>
      </c>
      <c r="D274" s="8">
        <f t="shared" si="81"/>
        <v>0.40909090909091006</v>
      </c>
      <c r="E274" s="6">
        <f>AVERAGE('01-05'!J217:J227)</f>
        <v>36.909090909090907</v>
      </c>
      <c r="F274" s="8">
        <f t="shared" si="83"/>
        <v>-0.75757575757575779</v>
      </c>
      <c r="G274" s="6">
        <f>AVERAGE('01-05'!L217:L227)</f>
        <v>22</v>
      </c>
      <c r="H274" s="8">
        <f t="shared" si="84"/>
        <v>0.66666666666666785</v>
      </c>
      <c r="I274" s="8"/>
      <c r="J274" s="8"/>
      <c r="Q274" s="8"/>
      <c r="S274" s="6">
        <f t="shared" si="93"/>
        <v>-4.9999999999999964</v>
      </c>
      <c r="T274" s="8">
        <f t="shared" si="94"/>
        <v>1.1666666666666679</v>
      </c>
      <c r="V274" s="8"/>
    </row>
    <row r="275" spans="1:22" x14ac:dyDescent="0.25">
      <c r="B275" s="82">
        <v>38384</v>
      </c>
      <c r="C275" s="6">
        <f>AVERAGE('01-05'!H228:H234)</f>
        <v>33.142857142857146</v>
      </c>
      <c r="D275" s="8">
        <f t="shared" si="81"/>
        <v>1.2337662337662358</v>
      </c>
      <c r="E275" s="6">
        <f>AVERAGE('01-05'!J228:J234)</f>
        <v>38.857142857142854</v>
      </c>
      <c r="F275" s="8">
        <f t="shared" si="83"/>
        <v>1.9480519480519476</v>
      </c>
      <c r="G275" s="6">
        <f>AVERAGE('01-05'!L228:L234)</f>
        <v>19.428571428571427</v>
      </c>
      <c r="H275" s="8">
        <f t="shared" si="84"/>
        <v>-2.571428571428573</v>
      </c>
      <c r="I275" s="8"/>
      <c r="J275" s="8"/>
      <c r="Q275" s="8"/>
      <c r="S275" s="6">
        <f t="shared" si="93"/>
        <v>-5.7142857142857082</v>
      </c>
      <c r="T275" s="8">
        <f t="shared" si="94"/>
        <v>-0.71428571428571175</v>
      </c>
      <c r="V275" s="8"/>
    </row>
    <row r="276" spans="1:22" x14ac:dyDescent="0.25">
      <c r="B276" s="82">
        <v>38412</v>
      </c>
      <c r="C276" s="6">
        <f>AVERAGE('01-05'!H235:H243)</f>
        <v>33.333333333333336</v>
      </c>
      <c r="D276" s="8">
        <f t="shared" si="81"/>
        <v>0.1904761904761898</v>
      </c>
      <c r="E276" s="6">
        <f>AVERAGE('01-05'!J235:J243)</f>
        <v>38.444444444444443</v>
      </c>
      <c r="F276" s="8">
        <f t="shared" si="83"/>
        <v>-0.41269841269841123</v>
      </c>
      <c r="G276" s="6">
        <f>AVERAGE('01-05'!L235:L243)</f>
        <v>19.888888888888889</v>
      </c>
      <c r="H276" s="8">
        <f t="shared" si="84"/>
        <v>0.46031746031746223</v>
      </c>
      <c r="I276" s="8"/>
      <c r="J276" s="8"/>
      <c r="Q276" s="8"/>
      <c r="S276" s="6">
        <f t="shared" si="93"/>
        <v>-5.1111111111111072</v>
      </c>
      <c r="T276" s="8">
        <f t="shared" si="94"/>
        <v>0.60317460317460103</v>
      </c>
      <c r="V276" s="8"/>
    </row>
    <row r="277" spans="1:22" x14ac:dyDescent="0.25">
      <c r="B277" s="82">
        <v>38443</v>
      </c>
      <c r="C277" s="6">
        <f>AVERAGE('01-05'!H244:H303)</f>
        <v>32.733333333333334</v>
      </c>
      <c r="D277" s="8">
        <f t="shared" si="81"/>
        <v>-0.60000000000000142</v>
      </c>
      <c r="E277" s="6">
        <f>AVERAGE('01-05'!J244:J303)</f>
        <v>38.4</v>
      </c>
      <c r="F277" s="8">
        <f t="shared" si="83"/>
        <v>-4.4444444444444287E-2</v>
      </c>
      <c r="G277" s="6">
        <f>AVERAGE('01-05'!L244:L303)</f>
        <v>21.3</v>
      </c>
      <c r="H277" s="8">
        <f t="shared" si="84"/>
        <v>1.4111111111111114</v>
      </c>
      <c r="I277" s="8"/>
      <c r="J277" s="8"/>
      <c r="Q277" s="8"/>
      <c r="S277" s="6">
        <f t="shared" si="93"/>
        <v>-5.6666666666666643</v>
      </c>
      <c r="T277" s="8">
        <f t="shared" si="94"/>
        <v>-0.55555555555555713</v>
      </c>
      <c r="V277" s="8"/>
    </row>
    <row r="278" spans="1:22" x14ac:dyDescent="0.25">
      <c r="B278" s="82">
        <v>38473</v>
      </c>
      <c r="C278" s="6">
        <f>AVERAGE('01-05'!H304:H311)</f>
        <v>32.625</v>
      </c>
      <c r="D278" s="8">
        <f t="shared" si="81"/>
        <v>-0.10833333333333428</v>
      </c>
      <c r="E278" s="6">
        <f>AVERAGE('01-05'!J304:J311)</f>
        <v>37.5</v>
      </c>
      <c r="F278" s="8">
        <f t="shared" si="83"/>
        <v>-0.89999999999999858</v>
      </c>
      <c r="G278" s="6">
        <f>AVERAGE('01-05'!L304:L311)</f>
        <v>22.75</v>
      </c>
      <c r="H278" s="8">
        <f t="shared" si="84"/>
        <v>1.4499999999999993</v>
      </c>
      <c r="I278" s="8"/>
      <c r="J278" s="8"/>
      <c r="Q278" s="8"/>
      <c r="S278" s="6">
        <f>C278-E278</f>
        <v>-4.875</v>
      </c>
      <c r="T278" s="8">
        <f>S278-S277</f>
        <v>0.7916666666666643</v>
      </c>
      <c r="V278" s="8"/>
    </row>
    <row r="279" spans="1:22" x14ac:dyDescent="0.25">
      <c r="B279" s="83" t="s">
        <v>1313</v>
      </c>
      <c r="C279" s="6">
        <v>33</v>
      </c>
      <c r="D279" s="8"/>
      <c r="E279" s="6">
        <v>36</v>
      </c>
      <c r="F279" s="8"/>
      <c r="G279" s="6">
        <v>23</v>
      </c>
      <c r="H279" s="8"/>
      <c r="I279" s="8"/>
      <c r="J279" s="8"/>
      <c r="Q279" s="8"/>
      <c r="S279" s="6">
        <f t="shared" si="93"/>
        <v>-3</v>
      </c>
      <c r="V279" s="8"/>
    </row>
    <row r="280" spans="1:22" x14ac:dyDescent="0.25">
      <c r="B280" s="82">
        <v>38473</v>
      </c>
      <c r="C280" s="6">
        <f>AVERAGE('05-10'!H3:H4)</f>
        <v>30.5</v>
      </c>
      <c r="D280" s="8">
        <v>-2.5</v>
      </c>
      <c r="E280" s="1">
        <f>AVERAGE('05-10'!M3:M4)</f>
        <v>37.5</v>
      </c>
      <c r="F280" s="8">
        <v>1.5</v>
      </c>
      <c r="G280" s="1">
        <f>AVERAGE('05-10'!R3:R4)</f>
        <v>24.5</v>
      </c>
      <c r="H280" s="8">
        <v>1.5</v>
      </c>
      <c r="I280" s="8"/>
      <c r="J280" s="8"/>
      <c r="Q280" s="8"/>
      <c r="S280" s="6">
        <f t="shared" ref="S280:S285" si="95">C280-E280</f>
        <v>-7</v>
      </c>
      <c r="T280" s="8">
        <v>-4</v>
      </c>
      <c r="V280" s="8"/>
    </row>
    <row r="281" spans="1:22" x14ac:dyDescent="0.25">
      <c r="B281" s="82">
        <v>38504</v>
      </c>
      <c r="C281" s="6">
        <f>AVERAGE('05-10'!H5:H7)</f>
        <v>31</v>
      </c>
      <c r="D281" s="8">
        <f t="shared" ref="D281:D317" si="96">C281-C280</f>
        <v>0.5</v>
      </c>
      <c r="E281" s="6">
        <f>AVERAGE('05-10'!M5:M7)</f>
        <v>39.333333333333336</v>
      </c>
      <c r="F281" s="8">
        <f t="shared" ref="F281:F286" si="97">E281-E280</f>
        <v>1.8333333333333357</v>
      </c>
      <c r="G281" s="6">
        <f>AVERAGE('05-10'!R5:R7)</f>
        <v>21.333333333333332</v>
      </c>
      <c r="H281" s="8">
        <f t="shared" ref="H281:H286" si="98">G281-G280</f>
        <v>-3.1666666666666679</v>
      </c>
      <c r="I281" s="8"/>
      <c r="J281" s="8"/>
      <c r="Q281" s="8"/>
      <c r="S281" s="6">
        <f t="shared" si="95"/>
        <v>-8.3333333333333357</v>
      </c>
      <c r="T281" s="8">
        <f t="shared" ref="T281:T287" si="99">S281-S280</f>
        <v>-1.3333333333333357</v>
      </c>
      <c r="V281" s="8"/>
    </row>
    <row r="282" spans="1:22" x14ac:dyDescent="0.25">
      <c r="B282" s="82">
        <v>38534</v>
      </c>
      <c r="C282" s="6">
        <f>AVERAGE('05-10'!H8:H11)</f>
        <v>29.5</v>
      </c>
      <c r="D282" s="8">
        <f t="shared" si="96"/>
        <v>-1.5</v>
      </c>
      <c r="E282" s="6">
        <f>AVERAGE('05-10'!M8:M11)</f>
        <v>40</v>
      </c>
      <c r="F282" s="8">
        <f t="shared" si="97"/>
        <v>0.6666666666666643</v>
      </c>
      <c r="G282" s="6">
        <f>AVERAGE('05-10'!R8:R11)</f>
        <v>22.75</v>
      </c>
      <c r="H282" s="8">
        <f t="shared" si="98"/>
        <v>1.4166666666666679</v>
      </c>
      <c r="I282" s="8"/>
      <c r="J282" s="8"/>
      <c r="Q282" s="8"/>
      <c r="S282" s="6">
        <f t="shared" si="95"/>
        <v>-10.5</v>
      </c>
      <c r="T282" s="8">
        <f t="shared" si="99"/>
        <v>-2.1666666666666643</v>
      </c>
      <c r="V282" s="8"/>
    </row>
    <row r="283" spans="1:22" x14ac:dyDescent="0.25">
      <c r="B283" s="82">
        <v>38565</v>
      </c>
      <c r="C283" s="6">
        <f>AVERAGE('05-10'!H12:H14)</f>
        <v>31.666666666666668</v>
      </c>
      <c r="D283" s="8">
        <f t="shared" si="96"/>
        <v>2.1666666666666679</v>
      </c>
      <c r="E283" s="6">
        <f>AVERAGE('05-10'!M12:M14)</f>
        <v>39</v>
      </c>
      <c r="F283" s="8">
        <f t="shared" si="97"/>
        <v>-1</v>
      </c>
      <c r="G283" s="6">
        <f>AVERAGE('05-10'!R12:R14)</f>
        <v>22</v>
      </c>
      <c r="H283" s="8">
        <f t="shared" si="98"/>
        <v>-0.75</v>
      </c>
      <c r="I283" s="8"/>
      <c r="J283" s="8"/>
      <c r="Q283" s="8"/>
      <c r="S283" s="6">
        <f t="shared" si="95"/>
        <v>-7.3333333333333321</v>
      </c>
      <c r="T283" s="8">
        <f t="shared" si="99"/>
        <v>3.1666666666666679</v>
      </c>
      <c r="V283" s="8"/>
    </row>
    <row r="284" spans="1:22" x14ac:dyDescent="0.25">
      <c r="B284" s="82">
        <v>38596</v>
      </c>
      <c r="C284" s="6">
        <f>AVERAGE('05-10'!H15:H19)</f>
        <v>31.8</v>
      </c>
      <c r="D284" s="8">
        <f t="shared" si="96"/>
        <v>0.13333333333333286</v>
      </c>
      <c r="E284" s="6">
        <f>AVERAGE('05-10'!M15:M19)</f>
        <v>38.6</v>
      </c>
      <c r="F284" s="8">
        <f t="shared" si="97"/>
        <v>-0.39999999999999858</v>
      </c>
      <c r="G284" s="6">
        <f>AVERAGE('05-10'!R15:R19)</f>
        <v>21.4</v>
      </c>
      <c r="H284" s="8">
        <f t="shared" si="98"/>
        <v>-0.60000000000000142</v>
      </c>
      <c r="I284" s="8"/>
      <c r="J284" s="8"/>
      <c r="Q284" s="8"/>
      <c r="S284" s="6">
        <f t="shared" si="95"/>
        <v>-6.8000000000000007</v>
      </c>
      <c r="T284" s="8">
        <f t="shared" si="99"/>
        <v>0.53333333333333144</v>
      </c>
      <c r="V284" s="8"/>
    </row>
    <row r="285" spans="1:22" x14ac:dyDescent="0.25">
      <c r="B285" s="82">
        <v>38626</v>
      </c>
      <c r="C285" s="6">
        <f>AVERAGE('05-10'!H20:H25)</f>
        <v>32.333333333333336</v>
      </c>
      <c r="D285" s="8">
        <f t="shared" si="96"/>
        <v>0.53333333333333499</v>
      </c>
      <c r="E285" s="6">
        <f>AVERAGE('05-10'!M20:M25)</f>
        <v>39.166666666666664</v>
      </c>
      <c r="F285" s="8">
        <f t="shared" si="97"/>
        <v>0.56666666666666288</v>
      </c>
      <c r="G285" s="6">
        <f>AVERAGE('05-10'!R20:R25)</f>
        <v>20.5</v>
      </c>
      <c r="H285" s="8">
        <f t="shared" si="98"/>
        <v>-0.89999999999999858</v>
      </c>
      <c r="I285" s="8"/>
      <c r="J285" s="8"/>
      <c r="Q285" s="8"/>
      <c r="S285" s="6">
        <f t="shared" si="95"/>
        <v>-6.8333333333333286</v>
      </c>
      <c r="T285" s="8">
        <f t="shared" si="99"/>
        <v>-3.3333333333327886E-2</v>
      </c>
      <c r="V285" s="8"/>
    </row>
    <row r="286" spans="1:22" x14ac:dyDescent="0.25">
      <c r="B286" s="82">
        <v>38657</v>
      </c>
      <c r="C286" s="6">
        <f>AVERAGE('05-10'!H26:H31)</f>
        <v>33.333333333333336</v>
      </c>
      <c r="D286" s="8">
        <f t="shared" si="96"/>
        <v>1</v>
      </c>
      <c r="E286" s="6">
        <f>AVERAGE('05-10'!M26:M31)</f>
        <v>38.833333333333336</v>
      </c>
      <c r="F286" s="8">
        <f t="shared" si="97"/>
        <v>-0.3333333333333286</v>
      </c>
      <c r="G286" s="6">
        <f>AVERAGE('05-10'!R26:R31)</f>
        <v>19.666666666666668</v>
      </c>
      <c r="H286" s="8">
        <f t="shared" si="98"/>
        <v>-0.83333333333333215</v>
      </c>
      <c r="I286" s="8"/>
      <c r="J286" s="8"/>
      <c r="Q286" s="8"/>
      <c r="S286" s="6">
        <f t="shared" ref="S286:S291" si="100">C286-E286</f>
        <v>-5.5</v>
      </c>
      <c r="T286" s="8">
        <f t="shared" si="99"/>
        <v>1.3333333333333286</v>
      </c>
      <c r="V286" s="8"/>
    </row>
    <row r="287" spans="1:22" x14ac:dyDescent="0.25">
      <c r="B287" s="82">
        <v>38687</v>
      </c>
      <c r="C287" s="6">
        <f>AVERAGE('05-10'!H32:H39)</f>
        <v>37.125</v>
      </c>
      <c r="D287" s="8">
        <f t="shared" si="96"/>
        <v>3.7916666666666643</v>
      </c>
      <c r="E287" s="6">
        <f>AVERAGE('05-10'!M32:M39)</f>
        <v>35.75</v>
      </c>
      <c r="F287" s="8">
        <f t="shared" ref="F287:F294" si="101">E287-E286</f>
        <v>-3.0833333333333357</v>
      </c>
      <c r="G287" s="6">
        <f>AVERAGE('05-10'!R32:R39)</f>
        <v>19.125</v>
      </c>
      <c r="H287" s="8">
        <f t="shared" ref="H287:H294" si="102">G287-G286</f>
        <v>-0.54166666666666785</v>
      </c>
      <c r="I287" s="8"/>
      <c r="J287" s="8"/>
      <c r="Q287" s="8"/>
      <c r="S287" s="6">
        <f t="shared" si="100"/>
        <v>1.375</v>
      </c>
      <c r="T287" s="8">
        <f t="shared" si="99"/>
        <v>6.875</v>
      </c>
      <c r="V287" s="8"/>
    </row>
    <row r="288" spans="1:22" x14ac:dyDescent="0.25">
      <c r="A288" s="1">
        <v>2006</v>
      </c>
      <c r="B288" s="82">
        <v>38718</v>
      </c>
      <c r="C288" s="6">
        <f>AVERAGE('05-10'!H40:H47)</f>
        <v>38.125</v>
      </c>
      <c r="D288" s="8">
        <f t="shared" si="96"/>
        <v>1</v>
      </c>
      <c r="E288" s="6">
        <f>AVERAGE('05-10'!M40:M47)</f>
        <v>37.625</v>
      </c>
      <c r="F288" s="8">
        <f t="shared" si="101"/>
        <v>1.875</v>
      </c>
      <c r="G288" s="6">
        <f>AVERAGE('05-10'!R40:R47)</f>
        <v>16.75</v>
      </c>
      <c r="H288" s="8">
        <f t="shared" si="102"/>
        <v>-2.375</v>
      </c>
      <c r="I288" s="8"/>
      <c r="J288" s="8"/>
      <c r="Q288" s="8"/>
      <c r="S288" s="6">
        <f t="shared" si="100"/>
        <v>0.5</v>
      </c>
      <c r="T288" s="8">
        <f t="shared" ref="T288:T293" si="103">S288-S287</f>
        <v>-0.875</v>
      </c>
      <c r="V288" s="8"/>
    </row>
    <row r="289" spans="1:22" x14ac:dyDescent="0.25">
      <c r="B289" s="82">
        <v>38749</v>
      </c>
      <c r="C289" s="6">
        <f>AVERAGE('05-10'!H48:H52)</f>
        <v>36.799999999999997</v>
      </c>
      <c r="D289" s="8">
        <f t="shared" si="96"/>
        <v>-1.3250000000000028</v>
      </c>
      <c r="E289" s="6">
        <f>AVERAGE('05-10'!M48:M52)</f>
        <v>36.6</v>
      </c>
      <c r="F289" s="8">
        <f t="shared" si="101"/>
        <v>-1.0249999999999986</v>
      </c>
      <c r="G289" s="6">
        <f>AVERAGE('05-10'!R48:R52)</f>
        <v>18.399999999999999</v>
      </c>
      <c r="H289" s="8">
        <f t="shared" si="102"/>
        <v>1.6499999999999986</v>
      </c>
      <c r="I289" s="8"/>
      <c r="J289" s="8"/>
      <c r="Q289" s="8"/>
      <c r="S289" s="6">
        <f t="shared" si="100"/>
        <v>0.19999999999999574</v>
      </c>
      <c r="T289" s="8">
        <f t="shared" si="103"/>
        <v>-0.30000000000000426</v>
      </c>
      <c r="V289" s="8"/>
    </row>
    <row r="290" spans="1:22" x14ac:dyDescent="0.25">
      <c r="B290" s="82">
        <v>38777</v>
      </c>
      <c r="C290" s="6">
        <f>AVERAGE('05-10'!H53:H60)</f>
        <v>35.375</v>
      </c>
      <c r="D290" s="8">
        <f t="shared" si="96"/>
        <v>-1.4249999999999972</v>
      </c>
      <c r="E290" s="6">
        <f>AVERAGE('05-10'!M53:M60)</f>
        <v>36.5</v>
      </c>
      <c r="F290" s="8">
        <f t="shared" si="101"/>
        <v>-0.10000000000000142</v>
      </c>
      <c r="G290" s="6">
        <f>AVERAGE('05-10'!R53:R60)</f>
        <v>19.375</v>
      </c>
      <c r="H290" s="8">
        <f t="shared" si="102"/>
        <v>0.97500000000000142</v>
      </c>
      <c r="I290" s="8"/>
      <c r="J290" s="8"/>
      <c r="Q290" s="8"/>
      <c r="S290" s="6">
        <f t="shared" si="100"/>
        <v>-1.125</v>
      </c>
      <c r="T290" s="8">
        <f t="shared" si="103"/>
        <v>-1.3249999999999957</v>
      </c>
      <c r="V290" s="8"/>
    </row>
    <row r="291" spans="1:22" x14ac:dyDescent="0.25">
      <c r="B291" s="82">
        <v>38808</v>
      </c>
      <c r="C291" s="6">
        <f>AVERAGE('05-10'!H61:H68)</f>
        <v>34.375</v>
      </c>
      <c r="D291" s="8">
        <f t="shared" si="96"/>
        <v>-1</v>
      </c>
      <c r="E291" s="6">
        <f>AVERAGE('05-10'!M61:M68)</f>
        <v>33</v>
      </c>
      <c r="F291" s="8">
        <f t="shared" si="101"/>
        <v>-3.5</v>
      </c>
      <c r="G291" s="6">
        <f>AVERAGE('05-10'!R61:R68)</f>
        <v>20.25</v>
      </c>
      <c r="H291" s="8">
        <f t="shared" si="102"/>
        <v>0.875</v>
      </c>
      <c r="I291" s="8"/>
      <c r="J291" s="8"/>
      <c r="Q291" s="8"/>
      <c r="S291" s="6">
        <f t="shared" si="100"/>
        <v>1.375</v>
      </c>
      <c r="T291" s="8">
        <f t="shared" si="103"/>
        <v>2.5</v>
      </c>
      <c r="V291" s="8"/>
    </row>
    <row r="292" spans="1:22" x14ac:dyDescent="0.25">
      <c r="B292" s="82">
        <v>38838</v>
      </c>
      <c r="C292" s="6">
        <f>AVERAGE('05-10'!H69:H73)</f>
        <v>38.4</v>
      </c>
      <c r="D292" s="8">
        <f t="shared" si="96"/>
        <v>4.0249999999999986</v>
      </c>
      <c r="E292" s="6">
        <f>AVERAGE('05-10'!M69:M73)</f>
        <v>31.6</v>
      </c>
      <c r="F292" s="8">
        <f t="shared" si="101"/>
        <v>-1.3999999999999986</v>
      </c>
      <c r="G292" s="6">
        <f>AVERAGE('05-10'!R69:R73)</f>
        <v>18.2</v>
      </c>
      <c r="H292" s="8">
        <f t="shared" si="102"/>
        <v>-2.0500000000000007</v>
      </c>
      <c r="I292" s="8"/>
      <c r="J292" s="8"/>
      <c r="Q292" s="8"/>
      <c r="S292" s="6">
        <f t="shared" ref="S292:S298" si="104">C292-E292</f>
        <v>6.7999999999999972</v>
      </c>
      <c r="T292" s="8">
        <f t="shared" si="103"/>
        <v>5.4249999999999972</v>
      </c>
      <c r="V292" s="8"/>
    </row>
    <row r="293" spans="1:22" x14ac:dyDescent="0.25">
      <c r="B293" s="82">
        <v>38869</v>
      </c>
      <c r="C293" s="6">
        <f>AVERAGE('05-10'!H74:H80)</f>
        <v>37.857142857142854</v>
      </c>
      <c r="D293" s="8">
        <f t="shared" si="96"/>
        <v>-0.54285714285714448</v>
      </c>
      <c r="E293" s="6">
        <f>AVERAGE('05-10'!M74:M80)</f>
        <v>33.285714285714285</v>
      </c>
      <c r="F293" s="8">
        <f t="shared" si="101"/>
        <v>1.6857142857142833</v>
      </c>
      <c r="G293" s="6">
        <f>AVERAGE('05-10'!R74:R80)</f>
        <v>18.714285714285715</v>
      </c>
      <c r="H293" s="8">
        <f t="shared" si="102"/>
        <v>0.51428571428571601</v>
      </c>
      <c r="I293" s="8"/>
      <c r="J293" s="8"/>
      <c r="Q293" s="8"/>
      <c r="S293" s="6">
        <f t="shared" si="104"/>
        <v>4.5714285714285694</v>
      </c>
      <c r="T293" s="8">
        <f t="shared" si="103"/>
        <v>-2.2285714285714278</v>
      </c>
      <c r="V293" s="8"/>
    </row>
    <row r="294" spans="1:22" x14ac:dyDescent="0.25">
      <c r="B294" s="82">
        <v>38899</v>
      </c>
      <c r="C294" s="6">
        <f>AVERAGE('05-10'!H81:H85)</f>
        <v>38</v>
      </c>
      <c r="D294" s="8">
        <f t="shared" si="96"/>
        <v>0.1428571428571459</v>
      </c>
      <c r="E294" s="6">
        <f>AVERAGE('05-10'!M81:M85)</f>
        <v>33</v>
      </c>
      <c r="F294" s="8">
        <f t="shared" si="101"/>
        <v>-0.2857142857142847</v>
      </c>
      <c r="G294" s="6">
        <f>AVERAGE('05-10'!R81:R85)</f>
        <v>18.600000000000001</v>
      </c>
      <c r="H294" s="8">
        <f t="shared" si="102"/>
        <v>-0.11428571428571388</v>
      </c>
      <c r="I294" s="8"/>
      <c r="J294" s="8"/>
      <c r="Q294" s="8"/>
      <c r="S294" s="6">
        <f t="shared" si="104"/>
        <v>5</v>
      </c>
      <c r="T294" s="8">
        <f t="shared" ref="T294:T299" si="105">S294-S293</f>
        <v>0.4285714285714306</v>
      </c>
      <c r="V294" s="8"/>
    </row>
    <row r="295" spans="1:22" x14ac:dyDescent="0.25">
      <c r="B295" s="82">
        <v>38930</v>
      </c>
      <c r="C295" s="6">
        <f>AVERAGE('05-10'!H86:H88)</f>
        <v>37.666666666666664</v>
      </c>
      <c r="D295" s="8">
        <f t="shared" si="96"/>
        <v>-0.3333333333333357</v>
      </c>
      <c r="E295" s="6">
        <f>AVERAGE('05-10'!M86:M88)</f>
        <v>32.666666666666664</v>
      </c>
      <c r="F295" s="8">
        <f t="shared" ref="F295:F302" si="106">E295-E294</f>
        <v>-0.3333333333333357</v>
      </c>
      <c r="G295" s="6">
        <f>AVERAGE('05-10'!R86:R88)</f>
        <v>19.666666666666668</v>
      </c>
      <c r="H295" s="8">
        <f t="shared" ref="H295:H302" si="107">G295-G294</f>
        <v>1.0666666666666664</v>
      </c>
      <c r="I295" s="8"/>
      <c r="J295" s="8"/>
      <c r="Q295" s="8"/>
      <c r="S295" s="6">
        <f t="shared" si="104"/>
        <v>5</v>
      </c>
      <c r="T295" s="8">
        <f t="shared" si="105"/>
        <v>0</v>
      </c>
      <c r="V295" s="8"/>
    </row>
    <row r="296" spans="1:22" x14ac:dyDescent="0.25">
      <c r="B296" s="82">
        <v>38961</v>
      </c>
      <c r="C296" s="6">
        <f>AVERAGE('05-10'!H89:H98)</f>
        <v>37.4</v>
      </c>
      <c r="D296" s="8">
        <f t="shared" si="96"/>
        <v>-0.26666666666666572</v>
      </c>
      <c r="E296" s="6">
        <f>AVERAGE('05-10'!M89:M98)</f>
        <v>32.5</v>
      </c>
      <c r="F296" s="8">
        <f t="shared" si="106"/>
        <v>-0.1666666666666643</v>
      </c>
      <c r="G296" s="6">
        <f>AVERAGE('05-10'!R89:R98)</f>
        <v>18.3</v>
      </c>
      <c r="H296" s="8">
        <f t="shared" si="107"/>
        <v>-1.3666666666666671</v>
      </c>
      <c r="I296" s="8"/>
      <c r="J296" s="8"/>
      <c r="Q296" s="8"/>
      <c r="S296" s="6">
        <f t="shared" si="104"/>
        <v>4.8999999999999986</v>
      </c>
      <c r="T296" s="8">
        <f t="shared" si="105"/>
        <v>-0.10000000000000142</v>
      </c>
      <c r="V296" s="8"/>
    </row>
    <row r="297" spans="1:22" x14ac:dyDescent="0.25">
      <c r="B297" s="82">
        <v>38991</v>
      </c>
      <c r="C297" s="6">
        <f>AVERAGE('05-10'!H99:H104)</f>
        <v>37.5</v>
      </c>
      <c r="D297" s="8">
        <f t="shared" si="96"/>
        <v>0.10000000000000142</v>
      </c>
      <c r="E297" s="6">
        <f>AVERAGE('05-10'!M99:M104)</f>
        <v>32.833333333333336</v>
      </c>
      <c r="F297" s="8">
        <f t="shared" si="106"/>
        <v>0.3333333333333357</v>
      </c>
      <c r="G297" s="6">
        <f>AVERAGE('05-10'!R99:R104)</f>
        <v>18</v>
      </c>
      <c r="H297" s="8">
        <f t="shared" si="107"/>
        <v>-0.30000000000000071</v>
      </c>
      <c r="I297" s="8"/>
      <c r="J297" s="8"/>
      <c r="Q297" s="8"/>
      <c r="S297" s="6">
        <f t="shared" si="104"/>
        <v>4.6666666666666643</v>
      </c>
      <c r="T297" s="8">
        <f t="shared" si="105"/>
        <v>-0.23333333333333428</v>
      </c>
      <c r="V297" s="8"/>
    </row>
    <row r="298" spans="1:22" x14ac:dyDescent="0.25">
      <c r="B298" s="82">
        <v>39022</v>
      </c>
      <c r="C298" s="6">
        <f>AVERAGE('05-10'!H105:H110)</f>
        <v>36.333333333333336</v>
      </c>
      <c r="D298" s="8">
        <f t="shared" si="96"/>
        <v>-1.1666666666666643</v>
      </c>
      <c r="E298" s="6">
        <f>AVERAGE('05-10'!M105:M110)</f>
        <v>32.833333333333336</v>
      </c>
      <c r="F298" s="8">
        <f t="shared" si="106"/>
        <v>0</v>
      </c>
      <c r="G298" s="6">
        <f>AVERAGE('05-10'!R105:R110)</f>
        <v>19.166666666666668</v>
      </c>
      <c r="H298" s="8">
        <f t="shared" si="107"/>
        <v>1.1666666666666679</v>
      </c>
      <c r="I298" s="8"/>
      <c r="J298" s="8"/>
      <c r="Q298" s="8"/>
      <c r="S298" s="6">
        <f t="shared" si="104"/>
        <v>3.5</v>
      </c>
      <c r="T298" s="8">
        <f t="shared" si="105"/>
        <v>-1.1666666666666643</v>
      </c>
      <c r="V298" s="8"/>
    </row>
    <row r="299" spans="1:22" x14ac:dyDescent="0.25">
      <c r="B299" s="82">
        <v>39052</v>
      </c>
      <c r="C299" s="6">
        <f>AVERAGE('05-10'!H111:H116)</f>
        <v>36.833333333333336</v>
      </c>
      <c r="D299" s="8">
        <f t="shared" si="96"/>
        <v>0.5</v>
      </c>
      <c r="E299" s="6">
        <f>AVERAGE('05-10'!M111:M116)</f>
        <v>33.833333333333336</v>
      </c>
      <c r="F299" s="8">
        <f t="shared" si="106"/>
        <v>1</v>
      </c>
      <c r="G299" s="6">
        <f>AVERAGE('05-10'!R111:R116)</f>
        <v>16.833333333333332</v>
      </c>
      <c r="H299" s="8">
        <f t="shared" si="107"/>
        <v>-2.3333333333333357</v>
      </c>
      <c r="I299" s="8"/>
      <c r="J299" s="8"/>
      <c r="Q299" s="8"/>
      <c r="S299" s="6">
        <f t="shared" ref="S299:S304" si="108">C299-E299</f>
        <v>3</v>
      </c>
      <c r="T299" s="8">
        <f t="shared" si="105"/>
        <v>-0.5</v>
      </c>
      <c r="V299" s="8"/>
    </row>
    <row r="300" spans="1:22" x14ac:dyDescent="0.25">
      <c r="A300" s="1">
        <v>2007</v>
      </c>
      <c r="B300" s="82">
        <v>39083</v>
      </c>
      <c r="C300" s="6">
        <f>AVERAGE('05-10'!H117:H121)</f>
        <v>37.4</v>
      </c>
      <c r="D300" s="8">
        <f t="shared" si="96"/>
        <v>0.56666666666666288</v>
      </c>
      <c r="E300" s="6">
        <f>AVERAGE('05-10'!M117:M121)</f>
        <v>31.6</v>
      </c>
      <c r="F300" s="8">
        <f t="shared" si="106"/>
        <v>-2.2333333333333343</v>
      </c>
      <c r="G300" s="6">
        <f>AVERAGE('05-10'!R117:R121)</f>
        <v>19.8</v>
      </c>
      <c r="H300" s="8">
        <f t="shared" si="107"/>
        <v>2.9666666666666686</v>
      </c>
      <c r="I300" s="8"/>
      <c r="J300" s="8"/>
      <c r="Q300" s="8"/>
      <c r="S300" s="6">
        <f t="shared" si="108"/>
        <v>5.7999999999999972</v>
      </c>
      <c r="T300" s="8">
        <f t="shared" ref="T300:T305" si="109">S300-S299</f>
        <v>2.7999999999999972</v>
      </c>
      <c r="V300" s="8"/>
    </row>
    <row r="301" spans="1:22" x14ac:dyDescent="0.25">
      <c r="B301" s="82">
        <v>39114</v>
      </c>
      <c r="C301" s="6">
        <f>AVERAGE('05-10'!H122:H126)</f>
        <v>38</v>
      </c>
      <c r="D301" s="8">
        <f t="shared" si="96"/>
        <v>0.60000000000000142</v>
      </c>
      <c r="E301" s="6">
        <f>AVERAGE('05-10'!M122:M126)</f>
        <v>31.4</v>
      </c>
      <c r="F301" s="8">
        <f t="shared" si="106"/>
        <v>-0.20000000000000284</v>
      </c>
      <c r="G301" s="6">
        <f>AVERAGE('05-10'!R122:R126)</f>
        <v>18</v>
      </c>
      <c r="H301" s="8">
        <f t="shared" si="107"/>
        <v>-1.8000000000000007</v>
      </c>
      <c r="I301" s="8"/>
      <c r="J301" s="8"/>
      <c r="Q301" s="8"/>
      <c r="S301" s="6">
        <f t="shared" si="108"/>
        <v>6.6000000000000014</v>
      </c>
      <c r="T301" s="8">
        <f t="shared" si="109"/>
        <v>0.80000000000000426</v>
      </c>
      <c r="V301" s="8"/>
    </row>
    <row r="302" spans="1:22" x14ac:dyDescent="0.25">
      <c r="B302" s="82">
        <v>39142</v>
      </c>
      <c r="C302" s="6">
        <f>AVERAGE('05-10'!H127:H136)</f>
        <v>38.875</v>
      </c>
      <c r="D302" s="8">
        <f t="shared" si="96"/>
        <v>0.875</v>
      </c>
      <c r="E302" s="6">
        <f>AVERAGE('05-10'!M127:M136)</f>
        <v>31.125</v>
      </c>
      <c r="F302" s="8">
        <f t="shared" si="106"/>
        <v>-0.27499999999999858</v>
      </c>
      <c r="G302" s="6">
        <f>AVERAGE('05-10'!R127:R136)</f>
        <v>18.25</v>
      </c>
      <c r="H302" s="8">
        <f t="shared" si="107"/>
        <v>0.25</v>
      </c>
      <c r="I302" s="8"/>
      <c r="J302" s="8"/>
      <c r="Q302" s="8"/>
      <c r="S302" s="6">
        <f t="shared" si="108"/>
        <v>7.75</v>
      </c>
      <c r="T302" s="8">
        <f t="shared" si="109"/>
        <v>1.1499999999999986</v>
      </c>
      <c r="V302" s="8"/>
    </row>
    <row r="303" spans="1:22" x14ac:dyDescent="0.25">
      <c r="B303" s="82">
        <v>39173</v>
      </c>
      <c r="C303" s="6">
        <f>AVERAGE('05-10'!H137:H144)</f>
        <v>37</v>
      </c>
      <c r="D303" s="8">
        <f t="shared" si="96"/>
        <v>-1.875</v>
      </c>
      <c r="E303" s="6">
        <f>AVERAGE('05-10'!M137:M144)</f>
        <v>30.714285714285715</v>
      </c>
      <c r="F303" s="8">
        <f t="shared" ref="F303:F308" si="110">E303-E302</f>
        <v>-0.4107142857142847</v>
      </c>
      <c r="G303" s="6">
        <f>AVERAGE('05-10'!R137:R144)</f>
        <v>19.428571428571427</v>
      </c>
      <c r="H303" s="8">
        <f t="shared" ref="H303:H308" si="111">G303-G302</f>
        <v>1.178571428571427</v>
      </c>
      <c r="I303" s="8"/>
      <c r="J303" s="8"/>
      <c r="Q303" s="8"/>
      <c r="S303" s="6">
        <f t="shared" si="108"/>
        <v>6.2857142857142847</v>
      </c>
      <c r="T303" s="8">
        <f t="shared" si="109"/>
        <v>-1.4642857142857153</v>
      </c>
      <c r="V303" s="8"/>
    </row>
    <row r="304" spans="1:22" x14ac:dyDescent="0.25">
      <c r="B304" s="82">
        <v>39203</v>
      </c>
      <c r="C304" s="6">
        <f>AVERAGE('05-10'!H145:H153)</f>
        <v>36.333333333333336</v>
      </c>
      <c r="D304" s="8">
        <f t="shared" si="96"/>
        <v>-0.6666666666666643</v>
      </c>
      <c r="E304" s="6">
        <f>AVERAGE('05-10'!M145:M153)</f>
        <v>32.666666666666664</v>
      </c>
      <c r="F304" s="8">
        <f t="shared" si="110"/>
        <v>1.952380952380949</v>
      </c>
      <c r="G304" s="6">
        <f>AVERAGE('05-10'!R145:R153)</f>
        <v>18</v>
      </c>
      <c r="H304" s="8">
        <f t="shared" si="111"/>
        <v>-1.428571428571427</v>
      </c>
      <c r="I304" s="8"/>
      <c r="J304" s="8"/>
      <c r="Q304" s="8"/>
      <c r="S304" s="6">
        <f t="shared" si="108"/>
        <v>3.6666666666666714</v>
      </c>
      <c r="T304" s="8">
        <f t="shared" si="109"/>
        <v>-2.6190476190476133</v>
      </c>
      <c r="V304" s="8"/>
    </row>
    <row r="305" spans="1:22" x14ac:dyDescent="0.25">
      <c r="B305" s="82">
        <v>39234</v>
      </c>
      <c r="C305" s="6">
        <f>AVERAGE('05-10'!H154:H161)</f>
        <v>35.75</v>
      </c>
      <c r="D305" s="8">
        <f t="shared" si="96"/>
        <v>-0.5833333333333357</v>
      </c>
      <c r="E305" s="6">
        <f>AVERAGE('05-10'!M154:M161)</f>
        <v>35.75</v>
      </c>
      <c r="F305" s="8">
        <f t="shared" si="110"/>
        <v>3.0833333333333357</v>
      </c>
      <c r="G305" s="6">
        <f>AVERAGE('05-10'!R154:R161)</f>
        <v>16.5</v>
      </c>
      <c r="H305" s="8">
        <f t="shared" si="111"/>
        <v>-1.5</v>
      </c>
      <c r="I305" s="8"/>
      <c r="J305" s="8"/>
      <c r="Q305" s="8"/>
      <c r="S305" s="6">
        <f t="shared" ref="S305:S310" si="112">C305-E305</f>
        <v>0</v>
      </c>
      <c r="T305" s="8">
        <f t="shared" si="109"/>
        <v>-3.6666666666666714</v>
      </c>
      <c r="V305" s="8"/>
    </row>
    <row r="306" spans="1:22" x14ac:dyDescent="0.25">
      <c r="B306" s="82">
        <v>39264</v>
      </c>
      <c r="C306" s="6">
        <f>AVERAGE('05-10'!H162:H170)</f>
        <v>33.666666666666664</v>
      </c>
      <c r="D306" s="8">
        <f t="shared" si="96"/>
        <v>-2.0833333333333357</v>
      </c>
      <c r="E306" s="6">
        <f>AVERAGE('05-10'!M162:M170)</f>
        <v>39.222222222222221</v>
      </c>
      <c r="F306" s="8">
        <f t="shared" si="110"/>
        <v>3.4722222222222214</v>
      </c>
      <c r="G306" s="6">
        <f>AVERAGE('05-10'!R162:R170)</f>
        <v>16.333333333333332</v>
      </c>
      <c r="H306" s="8">
        <f t="shared" si="111"/>
        <v>-0.16666666666666785</v>
      </c>
      <c r="I306" s="8"/>
      <c r="J306" s="8"/>
      <c r="Q306" s="8"/>
      <c r="S306" s="6">
        <f t="shared" si="112"/>
        <v>-5.5555555555555571</v>
      </c>
      <c r="T306" s="8">
        <f t="shared" ref="T306:T311" si="113">S306-S305</f>
        <v>-5.5555555555555571</v>
      </c>
      <c r="V306" s="8"/>
    </row>
    <row r="307" spans="1:22" x14ac:dyDescent="0.25">
      <c r="B307" s="82">
        <v>39295</v>
      </c>
      <c r="C307" s="6">
        <f>AVERAGE('05-10'!H171:H181)</f>
        <v>34.454545454545453</v>
      </c>
      <c r="D307" s="8">
        <f t="shared" si="96"/>
        <v>0.78787878787878896</v>
      </c>
      <c r="E307" s="6">
        <f>AVERAGE('05-10'!M171:M181)</f>
        <v>38.81818181818182</v>
      </c>
      <c r="F307" s="8">
        <f t="shared" si="110"/>
        <v>-0.40404040404040131</v>
      </c>
      <c r="G307" s="6">
        <f>AVERAGE('05-10'!R171:R181)</f>
        <v>15.818181818181818</v>
      </c>
      <c r="H307" s="8">
        <f t="shared" si="111"/>
        <v>-0.51515151515151381</v>
      </c>
      <c r="I307" s="8"/>
      <c r="J307" s="8"/>
      <c r="Q307" s="8"/>
      <c r="S307" s="6">
        <f t="shared" si="112"/>
        <v>-4.3636363636363669</v>
      </c>
      <c r="T307" s="8">
        <f t="shared" si="113"/>
        <v>1.1919191919191903</v>
      </c>
      <c r="V307" s="8"/>
    </row>
    <row r="308" spans="1:22" x14ac:dyDescent="0.25">
      <c r="B308" s="82">
        <v>39326</v>
      </c>
      <c r="C308" s="6">
        <f>AVERAGE('05-10'!H183:H194)</f>
        <v>32.916666666666664</v>
      </c>
      <c r="D308" s="8">
        <f t="shared" si="96"/>
        <v>-1.537878787878789</v>
      </c>
      <c r="E308" s="6">
        <f>AVERAGE('05-10'!M183:M194)</f>
        <v>40.833333333333336</v>
      </c>
      <c r="F308" s="8">
        <f t="shared" si="110"/>
        <v>2.0151515151515156</v>
      </c>
      <c r="G308" s="6">
        <f>AVERAGE('05-10'!R183:R194)</f>
        <v>15.583333333333334</v>
      </c>
      <c r="H308" s="8">
        <f t="shared" si="111"/>
        <v>-0.23484848484848442</v>
      </c>
      <c r="I308" s="8"/>
      <c r="J308" s="8"/>
      <c r="Q308" s="8"/>
      <c r="S308" s="6">
        <f t="shared" si="112"/>
        <v>-7.9166666666666714</v>
      </c>
      <c r="T308" s="8">
        <f t="shared" si="113"/>
        <v>-3.5530303030303045</v>
      </c>
      <c r="V308" s="8"/>
    </row>
    <row r="309" spans="1:22" x14ac:dyDescent="0.25">
      <c r="B309" s="82">
        <v>39356</v>
      </c>
      <c r="C309" s="6">
        <f>AVERAGE('05-10'!H195:H208)</f>
        <v>39.642857142857146</v>
      </c>
      <c r="D309" s="8">
        <f t="shared" si="96"/>
        <v>6.7261904761904816</v>
      </c>
      <c r="E309" s="6">
        <f>AVERAGE('05-10'!M195:M208)</f>
        <v>37.571428571428569</v>
      </c>
      <c r="F309" s="8">
        <f t="shared" ref="F309:F314" si="114">E309-E308</f>
        <v>-3.2619047619047663</v>
      </c>
      <c r="G309" s="6">
        <f>AVERAGE('05-10'!R195:R208)</f>
        <v>13.285714285714286</v>
      </c>
      <c r="H309" s="8">
        <f t="shared" ref="H309:H314" si="115">G309-G308</f>
        <v>-2.2976190476190474</v>
      </c>
      <c r="I309" s="8"/>
      <c r="J309" s="8"/>
      <c r="Q309" s="8"/>
      <c r="S309" s="6">
        <f t="shared" si="112"/>
        <v>2.0714285714285765</v>
      </c>
      <c r="T309" s="8">
        <f t="shared" si="113"/>
        <v>9.9880952380952479</v>
      </c>
      <c r="V309" s="8"/>
    </row>
    <row r="310" spans="1:22" x14ac:dyDescent="0.25">
      <c r="B310" s="82">
        <v>39387</v>
      </c>
      <c r="C310" s="6">
        <f>AVERAGE('05-10'!H209:H219)</f>
        <v>40.454545454545453</v>
      </c>
      <c r="D310" s="8">
        <f t="shared" si="96"/>
        <v>0.81168831168830735</v>
      </c>
      <c r="E310" s="6">
        <f>AVERAGE('05-10'!M209:M219)</f>
        <v>32.81818181818182</v>
      </c>
      <c r="F310" s="8">
        <f t="shared" si="114"/>
        <v>-4.7532467532467493</v>
      </c>
      <c r="G310" s="6">
        <f>AVERAGE('05-10'!R209:R219)</f>
        <v>16.100000000000001</v>
      </c>
      <c r="H310" s="8">
        <f t="shared" si="115"/>
        <v>2.8142857142857149</v>
      </c>
      <c r="I310" s="8"/>
      <c r="J310" s="8"/>
      <c r="Q310" s="8"/>
      <c r="S310" s="6">
        <f t="shared" si="112"/>
        <v>7.6363636363636331</v>
      </c>
      <c r="T310" s="8">
        <f t="shared" si="113"/>
        <v>5.5649350649350566</v>
      </c>
      <c r="V310" s="8"/>
    </row>
    <row r="311" spans="1:22" x14ac:dyDescent="0.25">
      <c r="B311" s="82">
        <v>39417</v>
      </c>
      <c r="C311" s="6">
        <f>AVERAGE('05-10'!H220:H225)</f>
        <v>41.333333333333336</v>
      </c>
      <c r="D311" s="8">
        <f t="shared" si="96"/>
        <v>0.87878787878788245</v>
      </c>
      <c r="E311" s="6">
        <f>AVERAGE('05-10'!M220:M225)</f>
        <v>32.333333333333336</v>
      </c>
      <c r="F311" s="8">
        <f t="shared" si="114"/>
        <v>-0.48484848484848442</v>
      </c>
      <c r="G311" s="6">
        <f>AVERAGE('05-10'!R219:R220)</f>
        <v>15</v>
      </c>
      <c r="H311" s="8">
        <f t="shared" si="115"/>
        <v>-1.1000000000000014</v>
      </c>
      <c r="I311" s="8"/>
      <c r="J311" s="8"/>
      <c r="Q311" s="8"/>
      <c r="S311" s="6">
        <f t="shared" ref="S311:S316" si="116">C311-E311</f>
        <v>9</v>
      </c>
      <c r="T311" s="8">
        <f t="shared" si="113"/>
        <v>1.3636363636363669</v>
      </c>
      <c r="V311" s="8"/>
    </row>
    <row r="312" spans="1:22" x14ac:dyDescent="0.25">
      <c r="A312" s="1">
        <v>2008</v>
      </c>
      <c r="B312" s="82">
        <v>39448</v>
      </c>
      <c r="C312" s="6">
        <f>AVERAGE('05-10'!H226:H235)</f>
        <v>39.299999999999997</v>
      </c>
      <c r="D312" s="8">
        <f t="shared" si="96"/>
        <v>-2.0333333333333385</v>
      </c>
      <c r="E312" s="6">
        <f>AVERAGE('05-10'!M226:M235)</f>
        <v>33.1</v>
      </c>
      <c r="F312" s="8">
        <f t="shared" si="114"/>
        <v>0.76666666666666572</v>
      </c>
      <c r="G312" s="6">
        <f>AVERAGE('05-10'!R226:R235)</f>
        <v>17.3</v>
      </c>
      <c r="H312" s="8">
        <f t="shared" si="115"/>
        <v>2.3000000000000007</v>
      </c>
      <c r="I312" s="8"/>
      <c r="J312" s="8"/>
      <c r="Q312" s="8"/>
      <c r="S312" s="6">
        <f t="shared" si="116"/>
        <v>6.1999999999999957</v>
      </c>
      <c r="T312" s="8">
        <f t="shared" ref="T312:T317" si="117">S312-S311</f>
        <v>-2.8000000000000043</v>
      </c>
      <c r="V312" s="8"/>
    </row>
    <row r="313" spans="1:22" x14ac:dyDescent="0.25">
      <c r="B313" s="82">
        <v>39479</v>
      </c>
      <c r="C313" s="6">
        <f>AVERAGE('05-10'!H236:H243)</f>
        <v>40</v>
      </c>
      <c r="D313" s="8">
        <f t="shared" si="96"/>
        <v>0.70000000000000284</v>
      </c>
      <c r="E313" s="6">
        <f>AVERAGE('05-10'!M236:M243)</f>
        <v>33</v>
      </c>
      <c r="F313" s="8">
        <f t="shared" si="114"/>
        <v>-0.10000000000000142</v>
      </c>
      <c r="G313" s="6">
        <f>AVERAGE('05-10'!R236:R243)</f>
        <v>16.5</v>
      </c>
      <c r="H313" s="8">
        <f t="shared" si="115"/>
        <v>-0.80000000000000071</v>
      </c>
      <c r="I313" s="8"/>
      <c r="J313" s="8"/>
      <c r="Q313" s="8"/>
      <c r="S313" s="6">
        <f t="shared" si="116"/>
        <v>7</v>
      </c>
      <c r="T313" s="8">
        <f t="shared" si="117"/>
        <v>0.80000000000000426</v>
      </c>
      <c r="V313" s="8"/>
    </row>
    <row r="314" spans="1:22" x14ac:dyDescent="0.25">
      <c r="B314" s="82">
        <v>39508</v>
      </c>
      <c r="C314" s="6">
        <f>AVERAGE('05-10'!H244:H251)</f>
        <v>40.5</v>
      </c>
      <c r="D314" s="8">
        <f t="shared" si="96"/>
        <v>0.5</v>
      </c>
      <c r="E314" s="6">
        <f>AVERAGE('05-10'!M244:M251)</f>
        <v>31</v>
      </c>
      <c r="F314" s="8">
        <f t="shared" si="114"/>
        <v>-2</v>
      </c>
      <c r="G314" s="6">
        <f>AVERAGE('05-10'!R244:R251)</f>
        <v>17.875</v>
      </c>
      <c r="H314" s="8">
        <f t="shared" si="115"/>
        <v>1.375</v>
      </c>
      <c r="I314" s="8"/>
      <c r="J314" s="8"/>
      <c r="Q314" s="8"/>
      <c r="S314" s="6">
        <f t="shared" si="116"/>
        <v>9.5</v>
      </c>
      <c r="T314" s="8">
        <f t="shared" si="117"/>
        <v>2.5</v>
      </c>
      <c r="V314" s="8"/>
    </row>
    <row r="315" spans="1:22" x14ac:dyDescent="0.25">
      <c r="B315" s="82">
        <v>39539</v>
      </c>
      <c r="C315" s="6">
        <f>AVERAGE('05-10'!H252:H261)</f>
        <v>40.6</v>
      </c>
      <c r="D315" s="8">
        <f t="shared" si="96"/>
        <v>0.10000000000000142</v>
      </c>
      <c r="E315" s="6">
        <f>AVERAGE('05-10'!M252:M261)</f>
        <v>30.1</v>
      </c>
      <c r="F315" s="8">
        <f t="shared" ref="F315:F320" si="118">E315-E314</f>
        <v>-0.89999999999999858</v>
      </c>
      <c r="G315" s="6">
        <f>AVERAGE('05-10'!R252:R261)</f>
        <v>18.3</v>
      </c>
      <c r="H315" s="8">
        <f t="shared" ref="H315:H320" si="119">G315-G314</f>
        <v>0.42500000000000071</v>
      </c>
      <c r="I315" s="8"/>
      <c r="J315" s="8"/>
      <c r="Q315" s="8"/>
      <c r="S315" s="6">
        <f t="shared" si="116"/>
        <v>10.5</v>
      </c>
      <c r="T315" s="8">
        <f t="shared" si="117"/>
        <v>1</v>
      </c>
      <c r="V315" s="8"/>
    </row>
    <row r="316" spans="1:22" x14ac:dyDescent="0.25">
      <c r="B316" s="82">
        <v>39569</v>
      </c>
      <c r="C316" s="6">
        <f>AVERAGE('05-10'!H262:H270)</f>
        <v>43.888888888888886</v>
      </c>
      <c r="D316" s="8">
        <f t="shared" si="96"/>
        <v>3.2888888888888843</v>
      </c>
      <c r="E316" s="6">
        <f>AVERAGE('05-10'!M262:M270)</f>
        <v>27</v>
      </c>
      <c r="F316" s="8">
        <f t="shared" si="118"/>
        <v>-3.1000000000000014</v>
      </c>
      <c r="G316" s="6">
        <f>AVERAGE('05-10'!R262:R270)</f>
        <v>18.111111111111111</v>
      </c>
      <c r="H316" s="8">
        <f t="shared" si="119"/>
        <v>-0.18888888888888999</v>
      </c>
      <c r="I316" s="8"/>
      <c r="J316" s="8"/>
      <c r="Q316" s="8"/>
      <c r="S316" s="6">
        <f t="shared" si="116"/>
        <v>16.888888888888886</v>
      </c>
      <c r="T316" s="8">
        <f t="shared" si="117"/>
        <v>6.3888888888888857</v>
      </c>
      <c r="V316" s="8"/>
    </row>
    <row r="317" spans="1:22" x14ac:dyDescent="0.25">
      <c r="B317" s="82">
        <v>39600</v>
      </c>
      <c r="C317" s="6">
        <f>AVERAGE('05-10'!H271:H279)</f>
        <v>45.444444444444443</v>
      </c>
      <c r="D317" s="8">
        <f t="shared" si="96"/>
        <v>1.5555555555555571</v>
      </c>
      <c r="E317" s="6">
        <f>AVERAGE('05-10'!M271:M279)</f>
        <v>26</v>
      </c>
      <c r="F317" s="8">
        <f t="shared" si="118"/>
        <v>-1</v>
      </c>
      <c r="G317" s="6">
        <f>AVERAGE('05-10'!R271:R279)</f>
        <v>17.666666666666668</v>
      </c>
      <c r="H317" s="8">
        <f t="shared" si="119"/>
        <v>-0.44444444444444287</v>
      </c>
      <c r="I317" s="8"/>
      <c r="J317" s="8"/>
      <c r="Q317" s="8"/>
      <c r="S317" s="6">
        <f t="shared" ref="S317:S322" si="120">C317-E317</f>
        <v>19.444444444444443</v>
      </c>
      <c r="T317" s="8">
        <f t="shared" si="117"/>
        <v>2.5555555555555571</v>
      </c>
      <c r="V317" s="8"/>
    </row>
    <row r="318" spans="1:22" x14ac:dyDescent="0.25">
      <c r="B318" s="82">
        <v>39630</v>
      </c>
      <c r="C318" s="6">
        <f>AVERAGE('05-10'!H280:H289)</f>
        <v>45.1</v>
      </c>
      <c r="D318" s="8">
        <f t="shared" ref="D318:D323" si="121">C318-C317</f>
        <v>-0.34444444444444144</v>
      </c>
      <c r="E318" s="6">
        <f>AVERAGE('05-10'!M280:M289)</f>
        <v>25.8</v>
      </c>
      <c r="F318" s="8">
        <f t="shared" si="118"/>
        <v>-0.19999999999999929</v>
      </c>
      <c r="G318" s="6">
        <f>AVERAGE('05-10'!R280:R289)</f>
        <v>17</v>
      </c>
      <c r="H318" s="8">
        <f t="shared" si="119"/>
        <v>-0.66666666666666785</v>
      </c>
      <c r="I318" s="8"/>
      <c r="J318" s="8"/>
      <c r="Q318" s="8"/>
      <c r="S318" s="6">
        <f t="shared" si="120"/>
        <v>19.3</v>
      </c>
      <c r="T318" s="8">
        <f t="shared" ref="T318:T323" si="122">S318-S317</f>
        <v>-0.14444444444444215</v>
      </c>
      <c r="V318" s="8"/>
    </row>
    <row r="319" spans="1:22" x14ac:dyDescent="0.25">
      <c r="B319" s="82">
        <v>39661</v>
      </c>
      <c r="C319" s="6">
        <f>AVERAGE('05-10'!H291:H298)</f>
        <v>45.625</v>
      </c>
      <c r="D319" s="8">
        <f t="shared" si="121"/>
        <v>0.52499999999999858</v>
      </c>
      <c r="E319" s="6">
        <f>AVERAGE('05-10'!M291:M298)</f>
        <v>26</v>
      </c>
      <c r="F319" s="8">
        <f t="shared" si="118"/>
        <v>0.19999999999999929</v>
      </c>
      <c r="G319" s="6">
        <f>AVERAGE('05-10'!R291:R298)</f>
        <v>17</v>
      </c>
      <c r="H319" s="8">
        <f t="shared" si="119"/>
        <v>0</v>
      </c>
      <c r="I319" s="8"/>
      <c r="J319" s="8"/>
      <c r="Q319" s="8"/>
      <c r="S319" s="6">
        <f t="shared" si="120"/>
        <v>19.625</v>
      </c>
      <c r="T319" s="8">
        <f t="shared" si="122"/>
        <v>0.32499999999999929</v>
      </c>
      <c r="V319" s="8"/>
    </row>
    <row r="320" spans="1:22" x14ac:dyDescent="0.25">
      <c r="B320" s="82">
        <v>39692</v>
      </c>
      <c r="C320" s="6">
        <f>AVERAGE('05-10'!H301:H307)</f>
        <v>43</v>
      </c>
      <c r="D320" s="8">
        <f t="shared" si="121"/>
        <v>-2.625</v>
      </c>
      <c r="E320" s="6">
        <f>AVERAGE('05-10'!M301:M307)</f>
        <v>28.285714285714285</v>
      </c>
      <c r="F320" s="8">
        <f t="shared" si="118"/>
        <v>2.2857142857142847</v>
      </c>
      <c r="G320" s="6">
        <f>AVERAGE('05-10'!R301:R307)</f>
        <v>17.428571428571427</v>
      </c>
      <c r="H320" s="8">
        <f t="shared" si="119"/>
        <v>0.42857142857142705</v>
      </c>
      <c r="I320" s="8"/>
      <c r="J320" s="8"/>
      <c r="Q320" s="8"/>
      <c r="S320" s="6">
        <f t="shared" si="120"/>
        <v>14.714285714285715</v>
      </c>
      <c r="T320" s="8">
        <f t="shared" si="122"/>
        <v>-4.9107142857142847</v>
      </c>
      <c r="V320" s="8"/>
    </row>
    <row r="321" spans="1:22" x14ac:dyDescent="0.25">
      <c r="B321" s="82">
        <v>39722</v>
      </c>
      <c r="C321" s="6">
        <f>AVERAGE('05-10'!H308:H319)</f>
        <v>43</v>
      </c>
      <c r="D321" s="8">
        <f t="shared" si="121"/>
        <v>0</v>
      </c>
      <c r="E321" s="6">
        <f>AVERAGE('05-10'!M308:M319)</f>
        <v>31.166666666666668</v>
      </c>
      <c r="F321" s="8">
        <f t="shared" ref="F321:F326" si="123">E321-E320</f>
        <v>2.8809523809523832</v>
      </c>
      <c r="G321" s="6">
        <f>AVERAGE('05-10'!R308:R319)</f>
        <v>15.25</v>
      </c>
      <c r="H321" s="8">
        <f t="shared" ref="H321:H326" si="124">G321-G320</f>
        <v>-2.178571428571427</v>
      </c>
      <c r="I321" s="8"/>
      <c r="J321" s="8"/>
      <c r="Q321" s="8"/>
      <c r="S321" s="6">
        <f t="shared" si="120"/>
        <v>11.833333333333332</v>
      </c>
      <c r="T321" s="8">
        <f t="shared" si="122"/>
        <v>-2.8809523809523832</v>
      </c>
      <c r="V321" s="8"/>
    </row>
    <row r="322" spans="1:22" x14ac:dyDescent="0.25">
      <c r="B322" s="82">
        <v>39753</v>
      </c>
      <c r="C322" s="6">
        <f>AVERAGE('05-10'!H320:H329)</f>
        <v>41.5</v>
      </c>
      <c r="D322" s="8">
        <f t="shared" si="121"/>
        <v>-1.5</v>
      </c>
      <c r="E322" s="6">
        <f>AVERAGE('05-10'!M320:M329)</f>
        <v>33.5</v>
      </c>
      <c r="F322" s="8">
        <f t="shared" si="123"/>
        <v>2.3333333333333321</v>
      </c>
      <c r="G322" s="6">
        <f>AVERAGE('05-10'!R320:R329)</f>
        <v>15.5</v>
      </c>
      <c r="H322" s="8">
        <f t="shared" si="124"/>
        <v>0.25</v>
      </c>
      <c r="I322" s="8"/>
      <c r="J322" s="8"/>
      <c r="Q322" s="8"/>
      <c r="S322" s="6">
        <f t="shared" si="120"/>
        <v>8</v>
      </c>
      <c r="T322" s="8">
        <f t="shared" si="122"/>
        <v>-3.8333333333333321</v>
      </c>
      <c r="V322" s="8"/>
    </row>
    <row r="323" spans="1:22" x14ac:dyDescent="0.25">
      <c r="B323" s="82">
        <v>39783</v>
      </c>
      <c r="C323" s="6">
        <f>AVERAGE('05-10'!H330:H337)</f>
        <v>39.5</v>
      </c>
      <c r="D323" s="8">
        <f t="shared" si="121"/>
        <v>-2</v>
      </c>
      <c r="E323" s="6">
        <f>AVERAGE('05-10'!M330:M337)</f>
        <v>34.875</v>
      </c>
      <c r="F323" s="8">
        <f t="shared" si="123"/>
        <v>1.375</v>
      </c>
      <c r="G323" s="6">
        <f>AVERAGE('05-10'!R330:R337)</f>
        <v>15.125</v>
      </c>
      <c r="H323" s="8">
        <f t="shared" si="124"/>
        <v>-0.375</v>
      </c>
      <c r="I323" s="8"/>
      <c r="J323" s="8"/>
      <c r="Q323" s="8"/>
      <c r="S323" s="6">
        <f t="shared" ref="S323:S328" si="125">C323-E323</f>
        <v>4.625</v>
      </c>
      <c r="T323" s="8">
        <f t="shared" si="122"/>
        <v>-3.375</v>
      </c>
      <c r="V323" s="8"/>
    </row>
    <row r="324" spans="1:22" x14ac:dyDescent="0.25">
      <c r="A324" s="1">
        <v>2009</v>
      </c>
      <c r="B324" s="82">
        <v>39814</v>
      </c>
      <c r="C324" s="6">
        <f>AVERAGE('05-10'!H338:H345)</f>
        <v>43</v>
      </c>
      <c r="D324" s="8">
        <f t="shared" ref="D324:D329" si="126">C324-C323</f>
        <v>3.5</v>
      </c>
      <c r="E324" s="6">
        <f>AVERAGE('05-10'!M338:M345)</f>
        <v>31.625</v>
      </c>
      <c r="F324" s="8">
        <f t="shared" si="123"/>
        <v>-3.25</v>
      </c>
      <c r="G324" s="6">
        <f>AVERAGE('05-10'!R338:R345)</f>
        <v>15.5</v>
      </c>
      <c r="H324" s="8">
        <f t="shared" si="124"/>
        <v>0.375</v>
      </c>
      <c r="I324" s="8"/>
      <c r="J324" s="8"/>
      <c r="Q324" s="8"/>
      <c r="S324" s="6">
        <f t="shared" si="125"/>
        <v>11.375</v>
      </c>
      <c r="T324" s="8">
        <f t="shared" ref="T324:T329" si="127">S324-S323</f>
        <v>6.75</v>
      </c>
      <c r="V324" s="8"/>
    </row>
    <row r="325" spans="1:22" x14ac:dyDescent="0.25">
      <c r="B325" s="82">
        <v>39845</v>
      </c>
      <c r="C325" s="6">
        <f>AVERAGE('05-10'!H346:H353)</f>
        <v>42.75</v>
      </c>
      <c r="D325" s="8">
        <f t="shared" si="126"/>
        <v>-0.25</v>
      </c>
      <c r="E325" s="6">
        <f>AVERAGE('05-10'!M346:M353)</f>
        <v>28.75</v>
      </c>
      <c r="F325" s="8">
        <f t="shared" si="123"/>
        <v>-2.875</v>
      </c>
      <c r="G325" s="6">
        <f>AVERAGE('05-10'!R346:R353)</f>
        <v>17.875</v>
      </c>
      <c r="H325" s="8">
        <f t="shared" si="124"/>
        <v>2.375</v>
      </c>
      <c r="I325" s="8"/>
      <c r="J325" s="8"/>
      <c r="Q325" s="8"/>
      <c r="S325" s="6">
        <f t="shared" si="125"/>
        <v>14</v>
      </c>
      <c r="T325" s="8">
        <f t="shared" si="127"/>
        <v>2.625</v>
      </c>
      <c r="V325" s="8"/>
    </row>
    <row r="326" spans="1:22" x14ac:dyDescent="0.25">
      <c r="B326" s="82">
        <v>39873</v>
      </c>
      <c r="C326" s="6">
        <f>AVERAGE('05-10'!H354:H361)</f>
        <v>41.625</v>
      </c>
      <c r="D326" s="8">
        <f t="shared" si="126"/>
        <v>-1.125</v>
      </c>
      <c r="E326" s="6">
        <f>AVERAGE('05-10'!M354:M361)</f>
        <v>30.375</v>
      </c>
      <c r="F326" s="8">
        <f t="shared" si="123"/>
        <v>1.625</v>
      </c>
      <c r="G326" s="6">
        <f>AVERAGE('05-10'!R354:R361)</f>
        <v>17.5</v>
      </c>
      <c r="H326" s="8">
        <f t="shared" si="124"/>
        <v>-0.375</v>
      </c>
      <c r="I326" s="8"/>
      <c r="J326" s="8"/>
      <c r="Q326" s="8"/>
      <c r="S326" s="6">
        <f t="shared" si="125"/>
        <v>11.25</v>
      </c>
      <c r="T326" s="8">
        <f t="shared" si="127"/>
        <v>-2.75</v>
      </c>
      <c r="V326" s="8"/>
    </row>
    <row r="327" spans="1:22" x14ac:dyDescent="0.25">
      <c r="B327" s="82">
        <v>39904</v>
      </c>
      <c r="C327" s="6">
        <f>AVERAGE('05-10'!H362:H370)</f>
        <v>43.111111111111114</v>
      </c>
      <c r="D327" s="8">
        <f t="shared" si="126"/>
        <v>1.4861111111111143</v>
      </c>
      <c r="E327" s="6">
        <f>AVERAGE('05-10'!M362:M370)</f>
        <v>28.222222222222221</v>
      </c>
      <c r="F327" s="8">
        <f t="shared" ref="F327:F332" si="128">E327-E326</f>
        <v>-2.1527777777777786</v>
      </c>
      <c r="G327" s="6">
        <f>AVERAGE('05-10'!R362:R370)</f>
        <v>18.333333333333332</v>
      </c>
      <c r="H327" s="8">
        <f t="shared" ref="H327:H332" si="129">G327-G326</f>
        <v>0.83333333333333215</v>
      </c>
      <c r="I327" s="8"/>
      <c r="J327" s="8"/>
      <c r="Q327" s="8"/>
      <c r="S327" s="6">
        <f t="shared" si="125"/>
        <v>14.888888888888893</v>
      </c>
      <c r="T327" s="8">
        <f t="shared" si="127"/>
        <v>3.6388888888888928</v>
      </c>
      <c r="V327" s="8"/>
    </row>
    <row r="328" spans="1:22" x14ac:dyDescent="0.25">
      <c r="B328" s="82">
        <v>39934</v>
      </c>
      <c r="C328" s="6">
        <f>AVERAGE('05-10'!H371:H386)</f>
        <v>39.6875</v>
      </c>
      <c r="D328" s="8">
        <f t="shared" si="126"/>
        <v>-3.4236111111111143</v>
      </c>
      <c r="E328" s="6">
        <f>AVERAGE('05-10'!M371:M386)</f>
        <v>23.1875</v>
      </c>
      <c r="F328" s="8">
        <f t="shared" si="128"/>
        <v>-5.0347222222222214</v>
      </c>
      <c r="G328" s="6">
        <f>AVERAGE('05-10'!R371:R386)</f>
        <v>18.6875</v>
      </c>
      <c r="H328" s="8">
        <f t="shared" si="129"/>
        <v>0.35416666666666785</v>
      </c>
      <c r="I328" s="8"/>
      <c r="J328" s="8"/>
      <c r="Q328" s="8"/>
      <c r="S328" s="6">
        <f t="shared" si="125"/>
        <v>16.5</v>
      </c>
      <c r="T328" s="8">
        <f t="shared" si="127"/>
        <v>1.6111111111111072</v>
      </c>
      <c r="V328" s="8"/>
    </row>
    <row r="329" spans="1:22" x14ac:dyDescent="0.25">
      <c r="B329" s="82">
        <v>39965</v>
      </c>
      <c r="C329" s="6">
        <f>AVERAGE('05-10'!H387:H398)</f>
        <v>37.916666666666664</v>
      </c>
      <c r="D329" s="8">
        <f t="shared" si="126"/>
        <v>-1.7708333333333357</v>
      </c>
      <c r="E329" s="6">
        <f>AVERAGE('05-10'!M387:M398)</f>
        <v>23.333333333333332</v>
      </c>
      <c r="F329" s="8">
        <f t="shared" si="128"/>
        <v>0.14583333333333215</v>
      </c>
      <c r="G329" s="6">
        <f>AVERAGE('05-10'!R387:R398)</f>
        <v>18.333333333333332</v>
      </c>
      <c r="H329" s="8">
        <f t="shared" si="129"/>
        <v>-0.35416666666666785</v>
      </c>
      <c r="I329" s="8"/>
      <c r="J329" s="8"/>
      <c r="Q329" s="8"/>
      <c r="S329" s="6">
        <f t="shared" ref="S329:S334" si="130">C329-E329</f>
        <v>14.583333333333332</v>
      </c>
      <c r="T329" s="8">
        <f t="shared" si="127"/>
        <v>-1.9166666666666679</v>
      </c>
      <c r="V329" s="8"/>
    </row>
    <row r="330" spans="1:22" x14ac:dyDescent="0.25">
      <c r="B330" s="82">
        <v>39995</v>
      </c>
      <c r="C330" s="6">
        <f>AVERAGE('05-10'!H399:H407)</f>
        <v>40.111111111111114</v>
      </c>
      <c r="D330" s="8">
        <f t="shared" ref="D330:D335" si="131">C330-C329</f>
        <v>2.19444444444445</v>
      </c>
      <c r="E330" s="6">
        <f>AVERAGE('05-10'!M399:M407)</f>
        <v>25.222222222222221</v>
      </c>
      <c r="F330" s="8">
        <f t="shared" si="128"/>
        <v>1.8888888888888893</v>
      </c>
      <c r="G330" s="6">
        <f>AVERAGE('05-10'!R399:R407)</f>
        <v>19.222222222222221</v>
      </c>
      <c r="H330" s="8">
        <f t="shared" si="129"/>
        <v>0.88888888888888928</v>
      </c>
      <c r="I330" s="8"/>
      <c r="J330" s="8"/>
      <c r="Q330" s="8"/>
      <c r="S330" s="6">
        <f t="shared" si="130"/>
        <v>14.888888888888893</v>
      </c>
      <c r="T330" s="8">
        <f t="shared" ref="T330:T335" si="132">S330-S329</f>
        <v>0.30555555555556069</v>
      </c>
      <c r="V330" s="8"/>
    </row>
    <row r="331" spans="1:22" x14ac:dyDescent="0.25">
      <c r="B331" s="82">
        <v>40026</v>
      </c>
      <c r="C331" s="6">
        <f>AVERAGE('05-10'!H408:H415)</f>
        <v>41.25</v>
      </c>
      <c r="D331" s="8">
        <f t="shared" si="131"/>
        <v>1.1388888888888857</v>
      </c>
      <c r="E331" s="6">
        <f>AVERAGE('05-10'!M408:M415)</f>
        <v>25.875</v>
      </c>
      <c r="F331" s="8">
        <f t="shared" si="128"/>
        <v>0.65277777777777857</v>
      </c>
      <c r="G331" s="6">
        <f>AVERAGE('05-10'!R408:R415)</f>
        <v>17.875</v>
      </c>
      <c r="H331" s="8">
        <f t="shared" si="129"/>
        <v>-1.3472222222222214</v>
      </c>
      <c r="I331" s="8"/>
      <c r="J331" s="8"/>
      <c r="Q331" s="8"/>
      <c r="S331" s="6">
        <f t="shared" si="130"/>
        <v>15.375</v>
      </c>
      <c r="T331" s="8">
        <f t="shared" si="132"/>
        <v>0.48611111111110716</v>
      </c>
      <c r="V331" s="8"/>
    </row>
    <row r="332" spans="1:22" x14ac:dyDescent="0.25">
      <c r="B332" s="82">
        <v>40057</v>
      </c>
      <c r="C332" s="6">
        <f>AVERAGE('05-10'!H416:H440)</f>
        <v>39.520000000000003</v>
      </c>
      <c r="D332" s="8">
        <f t="shared" si="131"/>
        <v>-1.7299999999999969</v>
      </c>
      <c r="E332" s="6">
        <f>AVERAGE('05-10'!M416:M440)</f>
        <v>26.72</v>
      </c>
      <c r="F332" s="8">
        <f t="shared" si="128"/>
        <v>0.84499999999999886</v>
      </c>
      <c r="G332" s="6">
        <f>AVERAGE('05-10'!R416:R440)</f>
        <v>19.52</v>
      </c>
      <c r="H332" s="8">
        <f t="shared" si="129"/>
        <v>1.6449999999999996</v>
      </c>
      <c r="I332" s="8"/>
      <c r="J332" s="8"/>
      <c r="Q332" s="8"/>
      <c r="S332" s="6">
        <f t="shared" si="130"/>
        <v>12.800000000000004</v>
      </c>
      <c r="T332" s="8">
        <f t="shared" si="132"/>
        <v>-2.5749999999999957</v>
      </c>
      <c r="V332" s="8"/>
    </row>
    <row r="333" spans="1:22" x14ac:dyDescent="0.25">
      <c r="B333" s="82">
        <v>40087</v>
      </c>
      <c r="C333" s="6">
        <f>AVERAGE('05-10'!H441:H465)</f>
        <v>41.44</v>
      </c>
      <c r="D333" s="8">
        <f t="shared" si="131"/>
        <v>1.9199999999999946</v>
      </c>
      <c r="E333" s="6">
        <f>AVERAGE('05-10'!M441:M465)</f>
        <v>28.04</v>
      </c>
      <c r="F333" s="8">
        <f t="shared" ref="F333:F338" si="133">E333-E332</f>
        <v>1.3200000000000003</v>
      </c>
      <c r="G333" s="6">
        <f>AVERAGE('05-10'!R441:R465)</f>
        <v>17.600000000000001</v>
      </c>
      <c r="H333" s="8">
        <f t="shared" ref="H333:H338" si="134">G333-G332</f>
        <v>-1.9199999999999982</v>
      </c>
      <c r="I333" s="8"/>
      <c r="J333" s="8"/>
      <c r="Q333" s="8"/>
      <c r="S333" s="6">
        <f t="shared" si="130"/>
        <v>13.399999999999999</v>
      </c>
      <c r="T333" s="8">
        <f t="shared" si="132"/>
        <v>0.59999999999999432</v>
      </c>
      <c r="V333" s="8"/>
    </row>
    <row r="334" spans="1:22" x14ac:dyDescent="0.25">
      <c r="B334" s="82">
        <v>40118</v>
      </c>
      <c r="C334" s="6">
        <f>AVERAGE('05-10'!H466:H479)</f>
        <v>39.142857142857146</v>
      </c>
      <c r="D334" s="8">
        <f t="shared" si="131"/>
        <v>-2.2971428571428518</v>
      </c>
      <c r="E334" s="6">
        <f>AVERAGE('05-10'!M466:M479)</f>
        <v>27.857142857142858</v>
      </c>
      <c r="F334" s="8">
        <f t="shared" si="133"/>
        <v>-0.1828571428571415</v>
      </c>
      <c r="G334" s="6">
        <f>AVERAGE('05-10'!R466:R479)</f>
        <v>17.5</v>
      </c>
      <c r="H334" s="8">
        <f t="shared" si="134"/>
        <v>-0.10000000000000142</v>
      </c>
      <c r="I334" s="8"/>
      <c r="J334" s="8"/>
      <c r="Q334" s="8"/>
      <c r="S334" s="6">
        <f t="shared" si="130"/>
        <v>11.285714285714288</v>
      </c>
      <c r="T334" s="8">
        <f t="shared" si="132"/>
        <v>-2.1142857142857103</v>
      </c>
      <c r="V334" s="8"/>
    </row>
    <row r="335" spans="1:22" x14ac:dyDescent="0.25">
      <c r="B335" s="82">
        <v>40148</v>
      </c>
      <c r="C335" s="6">
        <f>AVERAGE('05-10'!H480:H495)</f>
        <v>39.6875</v>
      </c>
      <c r="D335" s="8">
        <f t="shared" si="131"/>
        <v>0.5446428571428541</v>
      </c>
      <c r="E335" s="6">
        <f>AVERAGE('05-10'!M480:M495)</f>
        <v>28.25</v>
      </c>
      <c r="F335" s="8">
        <f t="shared" si="133"/>
        <v>0.39285714285714235</v>
      </c>
      <c r="G335" s="6">
        <f>AVERAGE('05-10'!R480:R495)</f>
        <v>17.625</v>
      </c>
      <c r="H335" s="8">
        <f t="shared" si="134"/>
        <v>0.125</v>
      </c>
      <c r="I335" s="8"/>
      <c r="J335" s="8"/>
      <c r="Q335" s="8"/>
      <c r="S335" s="6">
        <f t="shared" ref="S335:S341" si="135">C335-E335</f>
        <v>11.4375</v>
      </c>
      <c r="T335" s="8">
        <f t="shared" si="132"/>
        <v>0.15178571428571175</v>
      </c>
      <c r="V335" s="8"/>
    </row>
    <row r="336" spans="1:22" x14ac:dyDescent="0.25">
      <c r="A336" s="1">
        <v>2010</v>
      </c>
      <c r="B336" s="82">
        <v>40179</v>
      </c>
      <c r="C336" s="6">
        <f>AVERAGE('05-10'!H496:H514)</f>
        <v>39.368421052631582</v>
      </c>
      <c r="D336" s="8">
        <f>C336-C335</f>
        <v>-0.31907894736841769</v>
      </c>
      <c r="E336" s="6">
        <f>AVERAGE('05-10'!M496:M514)</f>
        <v>29.789473684210527</v>
      </c>
      <c r="F336" s="8">
        <f t="shared" si="133"/>
        <v>1.5394736842105274</v>
      </c>
      <c r="G336" s="6">
        <f>AVERAGE('05-10'!R496:R514)</f>
        <v>17.684210526315791</v>
      </c>
      <c r="H336" s="8">
        <f t="shared" si="134"/>
        <v>5.9210526315791157E-2</v>
      </c>
      <c r="I336" s="8"/>
      <c r="J336" s="8"/>
      <c r="Q336" s="8"/>
      <c r="S336" s="6">
        <f t="shared" si="135"/>
        <v>9.5789473684210549</v>
      </c>
      <c r="T336" s="8">
        <f>S336-S335</f>
        <v>-1.8585526315789451</v>
      </c>
      <c r="V336" s="8"/>
    </row>
    <row r="337" spans="1:22" x14ac:dyDescent="0.25">
      <c r="B337" s="82">
        <v>40210</v>
      </c>
      <c r="C337" s="6">
        <f>AVERAGE('05-10'!H515:H538)</f>
        <v>38.416666666666664</v>
      </c>
      <c r="D337" s="8">
        <f>C337-C336</f>
        <v>-0.95175438596491801</v>
      </c>
      <c r="E337" s="6">
        <f>AVERAGE('05-10'!M515:M538)</f>
        <v>30.541666666666668</v>
      </c>
      <c r="F337" s="8">
        <f t="shared" si="133"/>
        <v>0.75219298245614041</v>
      </c>
      <c r="G337" s="6">
        <f>AVERAGE('05-10'!R515:R538)</f>
        <v>18.333333333333332</v>
      </c>
      <c r="H337" s="8">
        <f t="shared" si="134"/>
        <v>0.64912280701754099</v>
      </c>
      <c r="I337" s="8"/>
      <c r="J337" s="8"/>
      <c r="Q337" s="8"/>
      <c r="S337" s="6">
        <f t="shared" si="135"/>
        <v>7.8749999999999964</v>
      </c>
      <c r="T337" s="8">
        <f>S337-S336</f>
        <v>-1.7039473684210584</v>
      </c>
      <c r="V337" s="8"/>
    </row>
    <row r="338" spans="1:22" x14ac:dyDescent="0.25">
      <c r="B338" s="82">
        <v>40238</v>
      </c>
      <c r="C338" s="6">
        <f>AVERAGE('05-10'!H539:H588)</f>
        <v>37.5</v>
      </c>
      <c r="D338" s="8">
        <f>C338-C337</f>
        <v>-0.9166666666666643</v>
      </c>
      <c r="E338" s="6">
        <f>AVERAGE('05-10'!M539:M588)</f>
        <v>30.84</v>
      </c>
      <c r="F338" s="8">
        <f t="shared" si="133"/>
        <v>0.29833333333333201</v>
      </c>
      <c r="G338" s="6">
        <f>AVERAGE('05-10'!R539:R588)</f>
        <v>18.78</v>
      </c>
      <c r="H338" s="8">
        <f t="shared" si="134"/>
        <v>0.44666666666666899</v>
      </c>
      <c r="I338" s="8"/>
      <c r="J338" s="8"/>
      <c r="Q338" s="8"/>
      <c r="S338" s="6">
        <f t="shared" si="135"/>
        <v>6.66</v>
      </c>
      <c r="T338" s="8">
        <f>S338-S337</f>
        <v>-1.2149999999999963</v>
      </c>
      <c r="V338" s="8"/>
    </row>
    <row r="339" spans="1:22" x14ac:dyDescent="0.25">
      <c r="B339" s="82">
        <v>40269</v>
      </c>
      <c r="C339" s="6">
        <f>AVERAGE('05-10'!H589:H676)</f>
        <v>35.022727272727273</v>
      </c>
      <c r="D339" s="8">
        <f>C339-C338</f>
        <v>-2.4772727272727266</v>
      </c>
      <c r="E339" s="6">
        <f>AVERAGE('05-10'!M589:M676)</f>
        <v>28.125</v>
      </c>
      <c r="F339" s="8">
        <f>E339-E338</f>
        <v>-2.7149999999999999</v>
      </c>
      <c r="G339" s="6">
        <f>AVERAGE('05-10'!R589:R676)</f>
        <v>26.011363636363637</v>
      </c>
      <c r="H339" s="8">
        <f>G339-G338</f>
        <v>7.2313636363636355</v>
      </c>
      <c r="I339" s="8"/>
      <c r="J339" s="8"/>
      <c r="Q339" s="8"/>
      <c r="S339" s="6">
        <f t="shared" si="135"/>
        <v>6.8977272727272734</v>
      </c>
      <c r="T339" s="8">
        <f>S339-S338</f>
        <v>0.23772727272727323</v>
      </c>
      <c r="V339" s="8"/>
    </row>
    <row r="340" spans="1:22" x14ac:dyDescent="0.25">
      <c r="B340" s="82">
        <v>40299</v>
      </c>
      <c r="C340" s="6">
        <f>AVERAGE('05-10'!H677:H689)</f>
        <v>35.769230769230766</v>
      </c>
      <c r="D340" s="8">
        <f>C340-C339</f>
        <v>0.74650349650349312</v>
      </c>
      <c r="E340" s="6">
        <f>AVERAGE('05-10'!M677:M689)</f>
        <v>28.076923076923077</v>
      </c>
      <c r="F340" s="8">
        <f>E340-E339</f>
        <v>-4.807692307692335E-2</v>
      </c>
      <c r="G340" s="6">
        <f>AVERAGE('05-10'!R677:R689)</f>
        <v>27</v>
      </c>
      <c r="H340" s="8">
        <f>G340-G339</f>
        <v>0.98863636363636331</v>
      </c>
      <c r="I340" s="8"/>
      <c r="J340" s="8"/>
      <c r="Q340" s="8"/>
      <c r="S340" s="6">
        <f t="shared" si="135"/>
        <v>7.6923076923076898</v>
      </c>
      <c r="T340" s="8">
        <f>S340-S339</f>
        <v>0.79458041958041647</v>
      </c>
      <c r="V340" s="8"/>
    </row>
    <row r="341" spans="1:22" x14ac:dyDescent="0.25">
      <c r="B341" s="1" t="s">
        <v>1313</v>
      </c>
      <c r="C341" s="1">
        <v>36.9</v>
      </c>
      <c r="D341" s="6"/>
      <c r="E341" s="1">
        <v>29.7</v>
      </c>
      <c r="F341" s="1"/>
      <c r="G341" s="1">
        <v>23.6</v>
      </c>
      <c r="H341" s="6"/>
      <c r="S341" s="6">
        <f t="shared" si="135"/>
        <v>7.1999999999999993</v>
      </c>
      <c r="V341" s="8"/>
    </row>
    <row r="342" spans="1:22" x14ac:dyDescent="0.25">
      <c r="B342" s="82">
        <v>40299</v>
      </c>
      <c r="C342" s="6">
        <f>AVERAGE('10-15'!H2:H13)</f>
        <v>38</v>
      </c>
      <c r="D342" s="8">
        <f>C342-C341</f>
        <v>1.1000000000000014</v>
      </c>
      <c r="E342" s="6">
        <f>AVERAGE('10-15'!J2:J13)</f>
        <v>32.428571428571431</v>
      </c>
      <c r="F342" s="8">
        <f>E342-E341</f>
        <v>2.7285714285714313</v>
      </c>
      <c r="G342" s="6">
        <f>AVERAGE('10-15'!L2:L13)</f>
        <v>21</v>
      </c>
      <c r="H342" s="8">
        <f>G342-G341</f>
        <v>-2.6000000000000014</v>
      </c>
      <c r="I342" s="8"/>
      <c r="J342" s="8"/>
      <c r="Q342" s="8"/>
      <c r="S342" s="6">
        <f t="shared" ref="S342:S350" si="136">C342-E342</f>
        <v>5.5714285714285694</v>
      </c>
      <c r="T342" s="8">
        <f>S342-S341</f>
        <v>-1.6285714285714299</v>
      </c>
      <c r="V342" s="8"/>
    </row>
    <row r="343" spans="1:22" x14ac:dyDescent="0.25">
      <c r="B343" s="82">
        <v>40330</v>
      </c>
      <c r="C343" s="6">
        <f>AVERAGE('10-15'!H14:H40)</f>
        <v>40.299999999999997</v>
      </c>
      <c r="D343" s="8">
        <f t="shared" ref="D343:D350" si="137">C343-C342</f>
        <v>2.2999999999999972</v>
      </c>
      <c r="E343" s="6">
        <f>AVERAGE('10-15'!J14:J40)</f>
        <v>32.950000000000003</v>
      </c>
      <c r="F343" s="8">
        <f t="shared" ref="F343:F350" si="138">E343-E342</f>
        <v>0.52142857142857224</v>
      </c>
      <c r="G343" s="6">
        <f>AVERAGE('10-15'!L14:L40)</f>
        <v>18.149999999999999</v>
      </c>
      <c r="H343" s="8">
        <f t="shared" ref="H343:H350" si="139">G343-G342</f>
        <v>-2.8500000000000014</v>
      </c>
      <c r="I343" s="8"/>
      <c r="J343" s="8"/>
      <c r="Q343" s="8"/>
      <c r="S343" s="6">
        <f t="shared" si="136"/>
        <v>7.3499999999999943</v>
      </c>
      <c r="T343" s="8">
        <f t="shared" ref="T343:T350" si="140">S343-S342</f>
        <v>1.7785714285714249</v>
      </c>
      <c r="V343" s="8"/>
    </row>
    <row r="344" spans="1:22" x14ac:dyDescent="0.25">
      <c r="B344" s="82">
        <v>40360</v>
      </c>
      <c r="C344" s="6">
        <f>AVERAGE('10-15'!H42:H66)</f>
        <v>41.2</v>
      </c>
      <c r="D344" s="8">
        <f t="shared" si="137"/>
        <v>0.90000000000000568</v>
      </c>
      <c r="E344" s="6">
        <f>AVERAGE('10-15'!J42:J66)</f>
        <v>35.159999999999997</v>
      </c>
      <c r="F344" s="8">
        <f t="shared" si="138"/>
        <v>2.2099999999999937</v>
      </c>
      <c r="G344" s="6">
        <f>AVERAGE('10-15'!L42:L66)</f>
        <v>15.52</v>
      </c>
      <c r="H344" s="8">
        <f t="shared" si="139"/>
        <v>-2.629999999999999</v>
      </c>
      <c r="I344" s="8"/>
      <c r="J344" s="8"/>
      <c r="Q344" s="8"/>
      <c r="S344" s="6">
        <f t="shared" si="136"/>
        <v>6.0400000000000063</v>
      </c>
      <c r="T344" s="8">
        <f t="shared" si="140"/>
        <v>-1.3099999999999881</v>
      </c>
      <c r="V344" s="8"/>
    </row>
    <row r="345" spans="1:22" x14ac:dyDescent="0.25">
      <c r="B345" s="82">
        <v>40391</v>
      </c>
      <c r="C345" s="6">
        <f>AVERAGE('10-15'!H68:H94)</f>
        <v>41.185185185185183</v>
      </c>
      <c r="D345" s="8">
        <f t="shared" si="137"/>
        <v>-1.4814814814819499E-2</v>
      </c>
      <c r="E345" s="6">
        <f>AVERAGE('10-15'!J68:J94)</f>
        <v>36.444444444444443</v>
      </c>
      <c r="F345" s="8">
        <f t="shared" si="138"/>
        <v>1.2844444444444463</v>
      </c>
      <c r="G345" s="6">
        <f>AVERAGE('10-15'!L68:L94)</f>
        <v>13.62962962962963</v>
      </c>
      <c r="H345" s="8">
        <f t="shared" si="139"/>
        <v>-1.8903703703703698</v>
      </c>
      <c r="I345" s="8"/>
      <c r="J345" s="8"/>
      <c r="Q345" s="8"/>
      <c r="S345" s="6">
        <f t="shared" si="136"/>
        <v>4.7407407407407405</v>
      </c>
      <c r="T345" s="8">
        <f t="shared" si="140"/>
        <v>-1.2992592592592658</v>
      </c>
      <c r="V345" s="8"/>
    </row>
    <row r="346" spans="1:22" x14ac:dyDescent="0.25">
      <c r="B346" s="82">
        <v>40422</v>
      </c>
      <c r="C346" s="6">
        <f>AVERAGE('10-15'!H95:H126)</f>
        <v>40.064516129032256</v>
      </c>
      <c r="D346" s="8">
        <f t="shared" si="137"/>
        <v>-1.1206690561529271</v>
      </c>
      <c r="E346" s="6">
        <f>AVERAGE('10-15'!J95:J126)</f>
        <v>37.677419354838712</v>
      </c>
      <c r="F346" s="8">
        <f t="shared" si="138"/>
        <v>1.2329749103942689</v>
      </c>
      <c r="G346" s="6">
        <f>AVERAGE('10-15'!L95:L126)</f>
        <v>13.32258064516129</v>
      </c>
      <c r="H346" s="8">
        <f t="shared" si="139"/>
        <v>-0.30704898446833973</v>
      </c>
      <c r="I346" s="8"/>
      <c r="J346" s="8"/>
      <c r="Q346" s="8"/>
      <c r="S346" s="6">
        <f t="shared" si="136"/>
        <v>2.3870967741935445</v>
      </c>
      <c r="T346" s="8">
        <f t="shared" si="140"/>
        <v>-2.353643966547196</v>
      </c>
      <c r="V346" s="8"/>
    </row>
    <row r="347" spans="1:22" x14ac:dyDescent="0.25">
      <c r="B347" s="82">
        <v>40452</v>
      </c>
      <c r="C347" s="6">
        <f>AVERAGE('10-15'!H127:H157)</f>
        <v>40.193548387096776</v>
      </c>
      <c r="D347" s="8">
        <f t="shared" si="137"/>
        <v>0.12903225806451957</v>
      </c>
      <c r="E347" s="6">
        <f>AVERAGE('10-15'!J127:J157)</f>
        <v>37.87096774193548</v>
      </c>
      <c r="F347" s="8">
        <f t="shared" si="138"/>
        <v>0.19354838709676869</v>
      </c>
      <c r="G347" s="6">
        <f>AVERAGE('10-15'!L127:L157)</f>
        <v>12.483870967741936</v>
      </c>
      <c r="H347" s="8">
        <f t="shared" si="139"/>
        <v>-0.83870967741935409</v>
      </c>
      <c r="I347" s="8"/>
      <c r="J347" s="8"/>
      <c r="Q347" s="8"/>
      <c r="S347" s="6">
        <f t="shared" si="136"/>
        <v>2.3225806451612954</v>
      </c>
      <c r="T347" s="8">
        <f t="shared" si="140"/>
        <v>-6.4516129032249125E-2</v>
      </c>
      <c r="V347" s="8"/>
    </row>
    <row r="348" spans="1:22" x14ac:dyDescent="0.25">
      <c r="B348" s="82">
        <v>40483</v>
      </c>
      <c r="C348" s="6">
        <f>AVERAGE('10-15'!H158:H187)</f>
        <v>39.366666666666667</v>
      </c>
      <c r="D348" s="8">
        <f t="shared" si="137"/>
        <v>-0.82688172043010866</v>
      </c>
      <c r="E348" s="6">
        <f>AVERAGE('10-15'!J158:J187)</f>
        <v>38.93333333333333</v>
      </c>
      <c r="F348" s="8">
        <f t="shared" si="138"/>
        <v>1.0623655913978496</v>
      </c>
      <c r="G348" s="6">
        <f>AVERAGE('10-15'!L158:L187)</f>
        <v>11.266666666666667</v>
      </c>
      <c r="H348" s="8">
        <f t="shared" si="139"/>
        <v>-1.2172043010752684</v>
      </c>
      <c r="I348" s="8"/>
      <c r="J348" s="8"/>
      <c r="Q348" s="8"/>
      <c r="S348" s="6">
        <f t="shared" si="136"/>
        <v>0.43333333333333712</v>
      </c>
      <c r="T348" s="8">
        <f t="shared" si="140"/>
        <v>-1.8892473118279582</v>
      </c>
      <c r="V348" s="8"/>
    </row>
    <row r="349" spans="1:22" x14ac:dyDescent="0.25">
      <c r="B349" s="82">
        <v>40513</v>
      </c>
      <c r="C349" s="6">
        <f>AVERAGE('10-15'!H188:H211)</f>
        <v>39.416666666666664</v>
      </c>
      <c r="D349" s="8">
        <f t="shared" si="137"/>
        <v>4.9999999999997158E-2</v>
      </c>
      <c r="E349" s="6">
        <f>AVERAGE('10-15'!J188:J211)</f>
        <v>39.833333333333336</v>
      </c>
      <c r="F349" s="8">
        <f t="shared" si="138"/>
        <v>0.90000000000000568</v>
      </c>
      <c r="G349" s="6">
        <f>AVERAGE('10-15'!L188:L211)</f>
        <v>9.9166666666666661</v>
      </c>
      <c r="H349" s="8">
        <f t="shared" si="139"/>
        <v>-1.3500000000000014</v>
      </c>
      <c r="I349" s="8"/>
      <c r="J349" s="8"/>
      <c r="Q349" s="8"/>
      <c r="S349" s="6">
        <f t="shared" si="136"/>
        <v>-0.4166666666666714</v>
      </c>
      <c r="T349" s="8">
        <f t="shared" si="140"/>
        <v>-0.85000000000000853</v>
      </c>
      <c r="V349" s="8"/>
    </row>
    <row r="350" spans="1:22" x14ac:dyDescent="0.25">
      <c r="A350" s="1">
        <v>2011</v>
      </c>
      <c r="B350" s="82">
        <v>40544</v>
      </c>
      <c r="C350" s="6">
        <f>AVERAGE('10-15'!H212:H245)</f>
        <v>37.147058823529413</v>
      </c>
      <c r="D350" s="8">
        <f t="shared" si="137"/>
        <v>-2.2696078431372513</v>
      </c>
      <c r="E350" s="6">
        <f>AVERAGE('10-15'!J212:J245)</f>
        <v>41.647058823529413</v>
      </c>
      <c r="F350" s="8">
        <f t="shared" si="138"/>
        <v>1.8137254901960773</v>
      </c>
      <c r="G350" s="6">
        <f>AVERAGE('10-15'!L212:L245)</f>
        <v>9.8235294117647065</v>
      </c>
      <c r="H350" s="8">
        <f t="shared" si="139"/>
        <v>-9.3137254901959565E-2</v>
      </c>
      <c r="I350" s="8"/>
      <c r="J350" s="8"/>
      <c r="Q350" s="8"/>
      <c r="S350" s="6">
        <f t="shared" si="136"/>
        <v>-4.5</v>
      </c>
      <c r="T350" s="8">
        <f t="shared" si="140"/>
        <v>-4.0833333333333286</v>
      </c>
      <c r="V350" s="8"/>
    </row>
    <row r="351" spans="1:22" x14ac:dyDescent="0.25">
      <c r="B351" s="82">
        <v>40575</v>
      </c>
      <c r="C351" s="6">
        <f>AVERAGE('10-15'!H246:H276)</f>
        <v>35.645161290322584</v>
      </c>
      <c r="D351" s="8">
        <f t="shared" ref="D351:D358" si="141">C351-C350</f>
        <v>-1.5018975332068294</v>
      </c>
      <c r="E351" s="6">
        <f>AVERAGE('10-15'!J246:J276)</f>
        <v>41.903225806451616</v>
      </c>
      <c r="F351" s="8">
        <f t="shared" ref="F351:F358" si="142">E351-E350</f>
        <v>0.25616698292220264</v>
      </c>
      <c r="G351" s="6">
        <f>AVERAGE('10-15'!L246:L276)</f>
        <v>10.612903225806452</v>
      </c>
      <c r="H351" s="8">
        <f t="shared" ref="H351:H358" si="143">G351-G350</f>
        <v>0.78937381404174545</v>
      </c>
      <c r="I351" s="8"/>
      <c r="J351" s="8"/>
      <c r="Q351" s="8"/>
      <c r="S351" s="6">
        <f t="shared" ref="S351:S358" si="144">C351-E351</f>
        <v>-6.258064516129032</v>
      </c>
      <c r="T351" s="8">
        <f t="shared" ref="T351:T358" si="145">S351-S350</f>
        <v>-1.758064516129032</v>
      </c>
      <c r="V351" s="8"/>
    </row>
    <row r="352" spans="1:22" x14ac:dyDescent="0.25">
      <c r="B352" s="82">
        <v>40603</v>
      </c>
      <c r="C352" s="6">
        <f>AVERAGE('10-15'!H277:H308)</f>
        <v>35.5625</v>
      </c>
      <c r="D352" s="8">
        <f t="shared" si="141"/>
        <v>-8.2661290322583625E-2</v>
      </c>
      <c r="E352" s="6">
        <f>AVERAGE('10-15'!J277:J308)</f>
        <v>41.4375</v>
      </c>
      <c r="F352" s="8">
        <f t="shared" si="142"/>
        <v>-0.46572580645161565</v>
      </c>
      <c r="G352" s="6">
        <f>AVERAGE('10-15'!L277:L308)</f>
        <v>10.28125</v>
      </c>
      <c r="H352" s="8">
        <f t="shared" si="143"/>
        <v>-0.33165322580645196</v>
      </c>
      <c r="I352" s="8"/>
      <c r="J352" s="8"/>
      <c r="Q352" s="8"/>
      <c r="S352" s="6">
        <f t="shared" si="144"/>
        <v>-5.875</v>
      </c>
      <c r="T352" s="8">
        <f t="shared" si="145"/>
        <v>0.38306451612903203</v>
      </c>
      <c r="V352" s="8"/>
    </row>
    <row r="353" spans="1:22" x14ac:dyDescent="0.25">
      <c r="B353" s="82">
        <v>40634</v>
      </c>
      <c r="C353" s="6">
        <f>AVERAGE('10-15'!H309:H338)</f>
        <v>35.799999999999997</v>
      </c>
      <c r="D353" s="8">
        <f t="shared" si="141"/>
        <v>0.23749999999999716</v>
      </c>
      <c r="E353" s="6">
        <f>AVERAGE('10-15'!J309:J338)</f>
        <v>40.766666666666666</v>
      </c>
      <c r="F353" s="8">
        <f t="shared" si="142"/>
        <v>-0.67083333333333428</v>
      </c>
      <c r="G353" s="6">
        <f>AVERAGE('10-15'!L309:L338)</f>
        <v>10.199999999999999</v>
      </c>
      <c r="H353" s="8">
        <f t="shared" si="143"/>
        <v>-8.1250000000000711E-2</v>
      </c>
      <c r="I353" s="8"/>
      <c r="J353" s="8"/>
      <c r="Q353" s="8"/>
      <c r="S353" s="6">
        <f t="shared" si="144"/>
        <v>-4.9666666666666686</v>
      </c>
      <c r="T353" s="8">
        <f t="shared" si="145"/>
        <v>0.90833333333333144</v>
      </c>
      <c r="V353" s="8"/>
    </row>
    <row r="354" spans="1:22" x14ac:dyDescent="0.25">
      <c r="B354" s="82">
        <v>40664</v>
      </c>
      <c r="C354" s="6">
        <f>AVERAGE('10-15'!H339:H365)</f>
        <v>37.111111111111114</v>
      </c>
      <c r="D354" s="8">
        <f t="shared" si="141"/>
        <v>1.3111111111111171</v>
      </c>
      <c r="E354" s="6">
        <f>AVERAGE('10-15'!J339:J365)</f>
        <v>40.74074074074074</v>
      </c>
      <c r="F354" s="8">
        <f t="shared" si="142"/>
        <v>-2.5925925925925242E-2</v>
      </c>
      <c r="G354" s="6">
        <f>AVERAGE('10-15'!L339:L365)</f>
        <v>9.7037037037037042</v>
      </c>
      <c r="H354" s="8">
        <f t="shared" si="143"/>
        <v>-0.49629629629629513</v>
      </c>
      <c r="I354" s="8"/>
      <c r="J354" s="8"/>
      <c r="Q354" s="8"/>
      <c r="S354" s="6">
        <f t="shared" si="144"/>
        <v>-3.6296296296296262</v>
      </c>
      <c r="T354" s="8">
        <f t="shared" si="145"/>
        <v>1.3370370370370424</v>
      </c>
      <c r="V354" s="8"/>
    </row>
    <row r="355" spans="1:22" x14ac:dyDescent="0.25">
      <c r="B355" s="82">
        <v>40695</v>
      </c>
      <c r="C355" s="6">
        <f>AVERAGE('10-15'!H366:H396)</f>
        <v>36.806451612903224</v>
      </c>
      <c r="D355" s="8">
        <f t="shared" si="141"/>
        <v>-0.30465949820789007</v>
      </c>
      <c r="E355" s="6">
        <f>AVERAGE('10-15'!J366:J396)</f>
        <v>41.451612903225808</v>
      </c>
      <c r="F355" s="8">
        <f t="shared" si="142"/>
        <v>0.71087216248506735</v>
      </c>
      <c r="G355" s="6">
        <f>AVERAGE('10-15'!L366:L396)</f>
        <v>9.258064516129032</v>
      </c>
      <c r="H355" s="8">
        <f t="shared" si="143"/>
        <v>-0.44563918757467214</v>
      </c>
      <c r="I355" s="8"/>
      <c r="J355" s="8"/>
      <c r="Q355" s="8"/>
      <c r="S355" s="6">
        <f t="shared" si="144"/>
        <v>-4.6451612903225836</v>
      </c>
      <c r="T355" s="8">
        <f t="shared" si="145"/>
        <v>-1.0155316606929574</v>
      </c>
      <c r="V355" s="8"/>
    </row>
    <row r="356" spans="1:22" x14ac:dyDescent="0.25">
      <c r="B356" s="82">
        <v>40725</v>
      </c>
      <c r="C356" s="6">
        <f>AVERAGE('10-15'!H397:H427)</f>
        <v>35.41935483870968</v>
      </c>
      <c r="D356" s="8">
        <f t="shared" si="141"/>
        <v>-1.3870967741935445</v>
      </c>
      <c r="E356" s="6">
        <f>AVERAGE('10-15'!J397:J427)</f>
        <v>41.612903225806448</v>
      </c>
      <c r="F356" s="8">
        <f t="shared" si="142"/>
        <v>0.16129032258064058</v>
      </c>
      <c r="G356" s="6">
        <f>AVERAGE('10-15'!L397:L427)</f>
        <v>9.935483870967742</v>
      </c>
      <c r="H356" s="8">
        <f t="shared" si="143"/>
        <v>0.67741935483870996</v>
      </c>
      <c r="I356" s="8"/>
      <c r="J356" s="8"/>
      <c r="Q356" s="8"/>
      <c r="S356" s="6">
        <f t="shared" si="144"/>
        <v>-6.1935483870967687</v>
      </c>
      <c r="T356" s="8">
        <f t="shared" si="145"/>
        <v>-1.5483870967741851</v>
      </c>
      <c r="V356" s="8"/>
    </row>
    <row r="357" spans="1:22" x14ac:dyDescent="0.25">
      <c r="B357" s="82">
        <v>40756</v>
      </c>
      <c r="C357" s="6">
        <f>AVERAGE('10-15'!H428:H458)</f>
        <v>36.12903225806452</v>
      </c>
      <c r="D357" s="8">
        <f t="shared" si="141"/>
        <v>0.70967741935483986</v>
      </c>
      <c r="E357" s="6">
        <f>AVERAGE('10-15'!J428:J458)</f>
        <v>41.29032258064516</v>
      </c>
      <c r="F357" s="8">
        <f t="shared" si="142"/>
        <v>-0.32258064516128826</v>
      </c>
      <c r="G357" s="6">
        <f>AVERAGE('10-15'!L428:L458)</f>
        <v>9.9032258064516121</v>
      </c>
      <c r="H357" s="8">
        <f t="shared" si="143"/>
        <v>-3.2258064516129892E-2</v>
      </c>
      <c r="I357" s="6">
        <f>AVERAGE('10-15'!R428:R458)</f>
        <v>5</v>
      </c>
      <c r="J357" s="8"/>
      <c r="Q357" s="8"/>
      <c r="S357" s="6">
        <f t="shared" si="144"/>
        <v>-5.1612903225806406</v>
      </c>
      <c r="T357" s="8">
        <f t="shared" si="145"/>
        <v>1.0322580645161281</v>
      </c>
      <c r="V357" s="8"/>
    </row>
    <row r="358" spans="1:22" x14ac:dyDescent="0.25">
      <c r="B358" s="82">
        <v>40787</v>
      </c>
      <c r="C358" s="6">
        <f>AVERAGE('10-15'!H459:H491)</f>
        <v>36.212121212121211</v>
      </c>
      <c r="D358" s="8">
        <f t="shared" si="141"/>
        <v>8.3088954056691477E-2</v>
      </c>
      <c r="E358" s="6">
        <f>AVERAGE('10-15'!J459:J491)</f>
        <v>40.242424242424242</v>
      </c>
      <c r="F358" s="8">
        <f t="shared" si="142"/>
        <v>-1.0478983382209179</v>
      </c>
      <c r="G358" s="6">
        <f>AVERAGE('10-15'!L459:L491)</f>
        <v>10</v>
      </c>
      <c r="H358" s="8">
        <f t="shared" si="143"/>
        <v>9.6774193548387899E-2</v>
      </c>
      <c r="I358" s="6">
        <f>AVERAGE('10-15'!R459:R491)</f>
        <v>4.8571428571428568</v>
      </c>
      <c r="J358" s="8">
        <f t="shared" ref="J358:J377" si="146">I358-I357</f>
        <v>-0.14285714285714324</v>
      </c>
      <c r="Q358" s="8"/>
      <c r="S358" s="6">
        <f t="shared" si="144"/>
        <v>-4.0303030303030312</v>
      </c>
      <c r="T358" s="8">
        <f t="shared" si="145"/>
        <v>1.1309872922776094</v>
      </c>
      <c r="V358" s="8"/>
    </row>
    <row r="359" spans="1:22" x14ac:dyDescent="0.25">
      <c r="B359" s="82">
        <v>40817</v>
      </c>
      <c r="C359" s="6">
        <f>AVERAGE('10-15'!H492:H522)</f>
        <v>36.032258064516128</v>
      </c>
      <c r="D359" s="8">
        <f t="shared" ref="D359:D364" si="147">C359-C358</f>
        <v>-0.17986314760508293</v>
      </c>
      <c r="E359" s="6">
        <f>AVERAGE('10-15'!J492:J522)</f>
        <v>40.322580645161288</v>
      </c>
      <c r="F359" s="8">
        <f t="shared" ref="F359:F364" si="148">E359-E358</f>
        <v>8.0156402737046051E-2</v>
      </c>
      <c r="G359" s="6">
        <f>AVERAGE('10-15'!L492:L522)</f>
        <v>9.5483870967741939</v>
      </c>
      <c r="H359" s="8">
        <f t="shared" ref="H359:H364" si="149">G359-G358</f>
        <v>-0.45161290322580605</v>
      </c>
      <c r="I359" s="6">
        <f>AVERAGE('10-15'!R492:R522)</f>
        <v>5.6363636363636367</v>
      </c>
      <c r="J359" s="8">
        <f t="shared" si="146"/>
        <v>0.77922077922077992</v>
      </c>
      <c r="Q359" s="8"/>
      <c r="S359" s="6">
        <f t="shared" ref="S359:S364" si="150">C359-E359</f>
        <v>-4.2903225806451601</v>
      </c>
      <c r="T359" s="8">
        <f t="shared" ref="T359:T364" si="151">S359-S358</f>
        <v>-0.26001955034212898</v>
      </c>
      <c r="V359" s="8"/>
    </row>
    <row r="360" spans="1:22" x14ac:dyDescent="0.25">
      <c r="B360" s="82">
        <v>40848</v>
      </c>
      <c r="C360" s="6">
        <f>AVERAGE('10-15'!H523:H557)</f>
        <v>35.542857142857144</v>
      </c>
      <c r="D360" s="8">
        <f t="shared" si="147"/>
        <v>-0.48940092165898363</v>
      </c>
      <c r="E360" s="6">
        <f>AVERAGE('10-15'!J523:J557)</f>
        <v>40</v>
      </c>
      <c r="F360" s="8">
        <f t="shared" si="148"/>
        <v>-0.32258064516128826</v>
      </c>
      <c r="G360" s="6">
        <f>AVERAGE('10-15'!L523:L557)</f>
        <v>9.9142857142857146</v>
      </c>
      <c r="H360" s="8">
        <f t="shared" si="149"/>
        <v>0.36589861751152064</v>
      </c>
      <c r="I360" s="6">
        <f>AVERAGE('10-15'!R523:R557)</f>
        <v>6.0454545454545459</v>
      </c>
      <c r="J360" s="8">
        <f t="shared" si="146"/>
        <v>0.40909090909090917</v>
      </c>
      <c r="Q360" s="8"/>
      <c r="S360" s="6">
        <f t="shared" si="150"/>
        <v>-4.4571428571428555</v>
      </c>
      <c r="T360" s="8">
        <f t="shared" si="151"/>
        <v>-0.16682027649769537</v>
      </c>
      <c r="V360" s="8"/>
    </row>
    <row r="361" spans="1:22" x14ac:dyDescent="0.25">
      <c r="B361" s="82">
        <v>40878</v>
      </c>
      <c r="C361" s="6">
        <f>AVERAGE('10-15'!H558:H583)</f>
        <v>37.615384615384613</v>
      </c>
      <c r="D361" s="8">
        <f t="shared" si="147"/>
        <v>2.0725274725274687</v>
      </c>
      <c r="E361" s="6">
        <f>AVERAGE('10-15'!J558:J583)</f>
        <v>39.384615384615387</v>
      </c>
      <c r="F361" s="8">
        <f t="shared" si="148"/>
        <v>-0.6153846153846132</v>
      </c>
      <c r="G361" s="6">
        <f>AVERAGE('10-15'!L558:L583)</f>
        <v>10.73076923076923</v>
      </c>
      <c r="H361" s="8">
        <f t="shared" si="149"/>
        <v>0.81648351648351536</v>
      </c>
      <c r="I361" s="6">
        <f>AVERAGE('10-15'!R558:R583)</f>
        <v>4.4000000000000004</v>
      </c>
      <c r="J361" s="8">
        <f t="shared" si="146"/>
        <v>-1.6454545454545455</v>
      </c>
      <c r="Q361" s="8"/>
      <c r="S361" s="6">
        <f t="shared" si="150"/>
        <v>-1.7692307692307736</v>
      </c>
      <c r="T361" s="8">
        <f t="shared" si="151"/>
        <v>2.6879120879120819</v>
      </c>
      <c r="V361" s="8"/>
    </row>
    <row r="362" spans="1:22" x14ac:dyDescent="0.25">
      <c r="A362" s="1">
        <v>2012</v>
      </c>
      <c r="B362" s="82">
        <v>40909</v>
      </c>
      <c r="C362" s="6">
        <f>AVERAGE('10-15'!H584:H615)</f>
        <v>38.6875</v>
      </c>
      <c r="D362" s="8">
        <f t="shared" si="147"/>
        <v>1.0721153846153868</v>
      </c>
      <c r="E362" s="6">
        <f>AVERAGE('10-15'!J584:J615)</f>
        <v>38.9375</v>
      </c>
      <c r="F362" s="8">
        <f t="shared" si="148"/>
        <v>-0.4471153846153868</v>
      </c>
      <c r="G362" s="6">
        <f>AVERAGE('10-15'!L584:L615)</f>
        <v>9.6875</v>
      </c>
      <c r="H362" s="8">
        <f t="shared" si="149"/>
        <v>-1.0432692307692299</v>
      </c>
      <c r="I362" s="6">
        <f>AVERAGE('10-15'!R584:R615)</f>
        <v>4.6363636363636367</v>
      </c>
      <c r="J362" s="8">
        <f t="shared" si="146"/>
        <v>0.23636363636363633</v>
      </c>
      <c r="Q362" s="8"/>
      <c r="S362" s="6">
        <f t="shared" si="150"/>
        <v>-0.25</v>
      </c>
      <c r="T362" s="8">
        <f t="shared" si="151"/>
        <v>1.5192307692307736</v>
      </c>
      <c r="V362" s="8"/>
    </row>
    <row r="363" spans="1:22" x14ac:dyDescent="0.25">
      <c r="B363" s="82">
        <v>40940</v>
      </c>
      <c r="C363" s="6">
        <f>AVERAGE('10-15'!H616:H643)</f>
        <v>38.071428571428569</v>
      </c>
      <c r="D363" s="8">
        <f t="shared" si="147"/>
        <v>-0.6160714285714306</v>
      </c>
      <c r="E363" s="6">
        <f>AVERAGE('10-15'!J616:J643)</f>
        <v>39.535714285714285</v>
      </c>
      <c r="F363" s="8">
        <f t="shared" si="148"/>
        <v>0.5982142857142847</v>
      </c>
      <c r="G363" s="6">
        <f>AVERAGE('10-15'!L616:L643)</f>
        <v>9.5357142857142865</v>
      </c>
      <c r="H363" s="8">
        <f t="shared" si="149"/>
        <v>-0.15178571428571352</v>
      </c>
      <c r="I363" s="6">
        <f>AVERAGE('10-15'!R616:R643)</f>
        <v>4.8571428571428568</v>
      </c>
      <c r="J363" s="8">
        <f t="shared" si="146"/>
        <v>0.22077922077922008</v>
      </c>
      <c r="Q363" s="8"/>
      <c r="S363" s="6">
        <f t="shared" si="150"/>
        <v>-1.4642857142857153</v>
      </c>
      <c r="T363" s="8">
        <f t="shared" si="151"/>
        <v>-1.2142857142857153</v>
      </c>
      <c r="V363" s="8"/>
    </row>
    <row r="364" spans="1:22" x14ac:dyDescent="0.25">
      <c r="B364" s="82">
        <v>40969</v>
      </c>
      <c r="C364" s="6">
        <f>AVERAGE('10-15'!H644:H676)</f>
        <v>35.545454545454547</v>
      </c>
      <c r="D364" s="8">
        <f t="shared" si="147"/>
        <v>-2.5259740259740227</v>
      </c>
      <c r="E364" s="6">
        <f>AVERAGE('10-15'!J644:J676)</f>
        <v>40.696969696969695</v>
      </c>
      <c r="F364" s="8">
        <f t="shared" si="148"/>
        <v>1.1612554112554108</v>
      </c>
      <c r="G364" s="6">
        <f>AVERAGE('10-15'!L644:L676)</f>
        <v>9.7575757575757578</v>
      </c>
      <c r="H364" s="8">
        <f t="shared" si="149"/>
        <v>0.22186147186147132</v>
      </c>
      <c r="I364" s="6">
        <f>AVERAGE('10-15'!R644:R676)</f>
        <v>5.4285714285714288</v>
      </c>
      <c r="J364" s="8">
        <f t="shared" si="146"/>
        <v>0.57142857142857206</v>
      </c>
      <c r="Q364" s="8"/>
      <c r="S364" s="6">
        <f t="shared" si="150"/>
        <v>-5.1515151515151487</v>
      </c>
      <c r="T364" s="8">
        <f t="shared" si="151"/>
        <v>-3.6872294372294334</v>
      </c>
      <c r="V364" s="8"/>
    </row>
    <row r="365" spans="1:22" x14ac:dyDescent="0.25">
      <c r="B365" s="82">
        <v>41000</v>
      </c>
      <c r="C365" s="6">
        <f>AVERAGE('10-15'!H677:H708)</f>
        <v>32.5</v>
      </c>
      <c r="D365" s="8">
        <f t="shared" ref="D365:D371" si="152">C365-C364</f>
        <v>-3.0454545454545467</v>
      </c>
      <c r="E365" s="6">
        <f>AVERAGE('10-15'!J677:J708)</f>
        <v>40.84375</v>
      </c>
      <c r="F365" s="8">
        <f t="shared" ref="F365:F371" si="153">E365-E364</f>
        <v>0.14678030303030454</v>
      </c>
      <c r="G365" s="6">
        <f>AVERAGE('10-15'!L677:L708)</f>
        <v>9.625</v>
      </c>
      <c r="H365" s="8">
        <f t="shared" ref="H365:H371" si="154">G365-G364</f>
        <v>-0.13257575757575779</v>
      </c>
      <c r="I365" s="6">
        <f>AVERAGE('10-15'!R677:R708)</f>
        <v>7.55</v>
      </c>
      <c r="J365" s="8">
        <f t="shared" si="146"/>
        <v>2.121428571428571</v>
      </c>
      <c r="Q365" s="8"/>
      <c r="S365" s="6">
        <f t="shared" ref="S365:S371" si="155">C365-E365</f>
        <v>-8.34375</v>
      </c>
      <c r="T365" s="8">
        <f t="shared" ref="T365:T371" si="156">S365-S364</f>
        <v>-3.1922348484848513</v>
      </c>
      <c r="V365" s="8"/>
    </row>
    <row r="366" spans="1:22" x14ac:dyDescent="0.25">
      <c r="B366" s="82">
        <v>41030</v>
      </c>
      <c r="C366" s="6">
        <f>AVERAGE('10-15'!H709:H742)</f>
        <v>31.757575757575758</v>
      </c>
      <c r="D366" s="8">
        <f t="shared" si="152"/>
        <v>-0.74242424242424221</v>
      </c>
      <c r="E366" s="6">
        <f>AVERAGE('10-15'!J709:J742)</f>
        <v>42.787878787878789</v>
      </c>
      <c r="F366" s="8">
        <f t="shared" si="153"/>
        <v>1.944128787878789</v>
      </c>
      <c r="G366" s="6">
        <f>AVERAGE('10-15'!L709:L742)</f>
        <v>8.9696969696969688</v>
      </c>
      <c r="H366" s="8">
        <f t="shared" si="154"/>
        <v>-0.65530303030303116</v>
      </c>
      <c r="I366" s="6">
        <f>AVERAGE('10-15'!R709:R742)</f>
        <v>8.045454545454545</v>
      </c>
      <c r="J366" s="8">
        <f t="shared" si="146"/>
        <v>0.49545454545454515</v>
      </c>
      <c r="Q366" s="8"/>
      <c r="S366" s="6">
        <f t="shared" si="155"/>
        <v>-11.030303030303031</v>
      </c>
      <c r="T366" s="8">
        <f t="shared" si="156"/>
        <v>-2.6865530303030312</v>
      </c>
      <c r="V366" s="8"/>
    </row>
    <row r="367" spans="1:22" x14ac:dyDescent="0.25">
      <c r="B367" s="82">
        <v>41061</v>
      </c>
      <c r="C367" s="6">
        <f>AVERAGE('10-15'!H743:H770)</f>
        <v>32.444444444444443</v>
      </c>
      <c r="D367" s="8">
        <f t="shared" si="152"/>
        <v>0.68686868686868507</v>
      </c>
      <c r="E367" s="6">
        <f>AVERAGE('10-15'!J743:J770)</f>
        <v>42.518518518518519</v>
      </c>
      <c r="F367" s="8">
        <f t="shared" si="153"/>
        <v>-0.26936026936026991</v>
      </c>
      <c r="G367" s="6">
        <f>AVERAGE('10-15'!L743:L770)</f>
        <v>9.2222222222222214</v>
      </c>
      <c r="H367" s="8">
        <f t="shared" si="154"/>
        <v>0.2525252525252526</v>
      </c>
      <c r="I367" s="6">
        <f>AVERAGE('10-15'!R743:R770)</f>
        <v>7.5555555555555554</v>
      </c>
      <c r="J367" s="8">
        <f t="shared" si="146"/>
        <v>-0.48989898989898961</v>
      </c>
      <c r="Q367" s="8"/>
      <c r="S367" s="6">
        <f t="shared" si="155"/>
        <v>-10.074074074074076</v>
      </c>
      <c r="T367" s="8">
        <f t="shared" si="156"/>
        <v>0.95622895622895498</v>
      </c>
      <c r="V367" s="8"/>
    </row>
    <row r="368" spans="1:22" x14ac:dyDescent="0.25">
      <c r="B368" s="82">
        <v>41091</v>
      </c>
      <c r="C368" s="6">
        <f>AVERAGE('10-15'!H771:H800)</f>
        <v>33.200000000000003</v>
      </c>
      <c r="D368" s="8">
        <f t="shared" si="152"/>
        <v>0.75555555555555998</v>
      </c>
      <c r="E368" s="6">
        <f>AVERAGE('10-15'!J771:J800)</f>
        <v>42.666666666666664</v>
      </c>
      <c r="F368" s="8">
        <f t="shared" si="153"/>
        <v>0.14814814814814525</v>
      </c>
      <c r="G368" s="6">
        <f>AVERAGE('10-15'!L771:L800)</f>
        <v>9.4666666666666668</v>
      </c>
      <c r="H368" s="8">
        <f t="shared" si="154"/>
        <v>0.24444444444444535</v>
      </c>
      <c r="I368" s="6">
        <f>AVERAGE('10-15'!R771:R800)</f>
        <v>7.2608695652173916</v>
      </c>
      <c r="J368" s="8">
        <f t="shared" si="146"/>
        <v>-0.29468599033816378</v>
      </c>
      <c r="Q368" s="8"/>
      <c r="S368" s="6">
        <f t="shared" si="155"/>
        <v>-9.4666666666666615</v>
      </c>
      <c r="T368" s="8">
        <f t="shared" si="156"/>
        <v>0.60740740740741472</v>
      </c>
      <c r="V368" s="8"/>
    </row>
    <row r="369" spans="1:22" x14ac:dyDescent="0.25">
      <c r="B369" s="82">
        <v>41122</v>
      </c>
      <c r="C369" s="6">
        <f>AVERAGE('10-15'!H801:H833)</f>
        <v>32.8125</v>
      </c>
      <c r="D369" s="8">
        <f t="shared" si="152"/>
        <v>-0.38750000000000284</v>
      </c>
      <c r="E369" s="6">
        <f>AVERAGE('10-15'!J801:J833)</f>
        <v>42.34375</v>
      </c>
      <c r="F369" s="8">
        <f t="shared" si="153"/>
        <v>-0.3229166666666643</v>
      </c>
      <c r="G369" s="6">
        <f>AVERAGE('10-15'!L801:L833)</f>
        <v>9.8125</v>
      </c>
      <c r="H369" s="8">
        <f t="shared" si="154"/>
        <v>0.34583333333333321</v>
      </c>
      <c r="I369" s="6">
        <f>AVERAGE('10-15'!R801:R833)</f>
        <v>7.0952380952380949</v>
      </c>
      <c r="J369" s="8">
        <f t="shared" si="146"/>
        <v>-0.16563146997929667</v>
      </c>
      <c r="Q369" s="8"/>
      <c r="S369" s="6">
        <f t="shared" si="155"/>
        <v>-9.53125</v>
      </c>
      <c r="T369" s="8">
        <f t="shared" si="156"/>
        <v>-6.4583333333338544E-2</v>
      </c>
      <c r="V369" s="8"/>
    </row>
    <row r="370" spans="1:22" x14ac:dyDescent="0.25">
      <c r="B370" s="82">
        <v>41153</v>
      </c>
      <c r="C370" s="6">
        <f>AVERAGE('10-15'!H834:H868)</f>
        <v>32.147058823529413</v>
      </c>
      <c r="D370" s="8">
        <f t="shared" si="152"/>
        <v>-0.66544117647058698</v>
      </c>
      <c r="E370" s="6">
        <f>AVERAGE('10-15'!J834:J868)</f>
        <v>42.411764705882355</v>
      </c>
      <c r="F370" s="8">
        <f t="shared" si="153"/>
        <v>6.8014705882355031E-2</v>
      </c>
      <c r="G370" s="6">
        <f>AVERAGE('10-15'!L834:L868)</f>
        <v>9.764705882352942</v>
      </c>
      <c r="H370" s="8">
        <f t="shared" si="154"/>
        <v>-4.7794117647057988E-2</v>
      </c>
      <c r="I370" s="6">
        <f>AVERAGE('10-15'!R834:R868)</f>
        <v>7.5454545454545459</v>
      </c>
      <c r="J370" s="8">
        <f t="shared" si="146"/>
        <v>0.45021645021645096</v>
      </c>
      <c r="Q370" s="8"/>
      <c r="S370" s="6">
        <f t="shared" si="155"/>
        <v>-10.264705882352942</v>
      </c>
      <c r="T370" s="8">
        <f t="shared" si="156"/>
        <v>-0.73345588235294201</v>
      </c>
      <c r="V370" s="8"/>
    </row>
    <row r="371" spans="1:22" x14ac:dyDescent="0.25">
      <c r="B371" s="82">
        <v>41183</v>
      </c>
      <c r="C371" s="6">
        <f>AVERAGE('10-15'!H869:H907)</f>
        <v>32.473684210526315</v>
      </c>
      <c r="D371" s="8">
        <f t="shared" si="152"/>
        <v>0.32662538699690202</v>
      </c>
      <c r="E371" s="6">
        <f>AVERAGE('10-15'!J869:J907)</f>
        <v>42.736842105263158</v>
      </c>
      <c r="F371" s="8">
        <f t="shared" si="153"/>
        <v>0.32507739938080249</v>
      </c>
      <c r="G371" s="6">
        <f>AVERAGE('10-15'!L869:L907)</f>
        <v>9.1315789473684212</v>
      </c>
      <c r="H371" s="8">
        <f t="shared" si="154"/>
        <v>-0.63312693498452077</v>
      </c>
      <c r="I371" s="6">
        <f>AVERAGE('10-15'!R869:R907)</f>
        <v>7.833333333333333</v>
      </c>
      <c r="J371" s="8">
        <f t="shared" si="146"/>
        <v>0.28787878787878718</v>
      </c>
      <c r="Q371" s="8"/>
      <c r="S371" s="6">
        <f t="shared" si="155"/>
        <v>-10.263157894736842</v>
      </c>
      <c r="T371" s="8">
        <f t="shared" si="156"/>
        <v>1.5479876160995332E-3</v>
      </c>
      <c r="V371" s="8"/>
    </row>
    <row r="372" spans="1:22" x14ac:dyDescent="0.25">
      <c r="B372" s="82">
        <v>41214</v>
      </c>
      <c r="C372" s="6">
        <f>AVERAGE('10-15'!H908:H941)</f>
        <v>32.333333333333336</v>
      </c>
      <c r="D372" s="8">
        <f t="shared" ref="D372:D377" si="157">C372-C371</f>
        <v>-0.14035087719297934</v>
      </c>
      <c r="E372" s="6">
        <f>AVERAGE('10-15'!J908:J941)</f>
        <v>42.242424242424242</v>
      </c>
      <c r="F372" s="8">
        <f t="shared" ref="F372:F377" si="158">E372-E371</f>
        <v>-0.49441786283891531</v>
      </c>
      <c r="G372" s="6">
        <f>AVERAGE('10-15'!L908:L941)</f>
        <v>9.3333333333333339</v>
      </c>
      <c r="H372" s="8">
        <f t="shared" ref="H372:H377" si="159">G372-G371</f>
        <v>0.20175438596491269</v>
      </c>
      <c r="I372" s="6">
        <f>AVERAGE('10-15'!R908:R941)</f>
        <v>8.1904761904761898</v>
      </c>
      <c r="J372" s="8">
        <f t="shared" si="146"/>
        <v>0.35714285714285676</v>
      </c>
      <c r="Q372" s="8"/>
      <c r="S372" s="6">
        <f t="shared" ref="S372:S377" si="160">C372-E372</f>
        <v>-9.9090909090909065</v>
      </c>
      <c r="T372" s="8">
        <f t="shared" ref="T372:T377" si="161">S372-S371</f>
        <v>0.35406698564593597</v>
      </c>
      <c r="V372" s="8"/>
    </row>
    <row r="373" spans="1:22" x14ac:dyDescent="0.25">
      <c r="B373" s="82">
        <v>41244</v>
      </c>
      <c r="C373" s="6">
        <f>AVERAGE('10-15'!H942:H966)</f>
        <v>31.08</v>
      </c>
      <c r="D373" s="8">
        <f t="shared" si="157"/>
        <v>-1.2533333333333374</v>
      </c>
      <c r="E373" s="6">
        <f>AVERAGE('10-15'!J942:J966)</f>
        <v>41.84</v>
      </c>
      <c r="F373" s="8">
        <f t="shared" si="158"/>
        <v>-0.4024242424242388</v>
      </c>
      <c r="G373" s="6">
        <f>AVERAGE('10-15'!L942:L966)</f>
        <v>9.7200000000000006</v>
      </c>
      <c r="H373" s="8">
        <f t="shared" si="159"/>
        <v>0.38666666666666671</v>
      </c>
      <c r="I373" s="6">
        <f>AVERAGE('10-15'!R942:R966)</f>
        <v>9.8571428571428577</v>
      </c>
      <c r="J373" s="8">
        <f t="shared" si="146"/>
        <v>1.6666666666666679</v>
      </c>
      <c r="P373" s="6">
        <f>AVERAGE('10-15'!S942:S966)</f>
        <v>3.6666666666666665</v>
      </c>
      <c r="Q373" s="6"/>
      <c r="R373" s="6"/>
      <c r="S373" s="6">
        <f t="shared" si="160"/>
        <v>-10.760000000000005</v>
      </c>
      <c r="T373" s="8">
        <f t="shared" si="161"/>
        <v>-0.85090909090909861</v>
      </c>
      <c r="V373" s="8"/>
    </row>
    <row r="374" spans="1:22" x14ac:dyDescent="0.25">
      <c r="A374" s="1">
        <v>2013</v>
      </c>
      <c r="B374" s="82">
        <v>41275</v>
      </c>
      <c r="C374" s="6">
        <f>AVERAGE('10-15'!H967:H1004)</f>
        <v>31.657894736842106</v>
      </c>
      <c r="D374" s="8">
        <f t="shared" si="157"/>
        <v>0.5778947368421079</v>
      </c>
      <c r="E374" s="6">
        <f>AVERAGE('10-15'!J967:J1004)</f>
        <v>41.39473684210526</v>
      </c>
      <c r="F374" s="8">
        <f t="shared" si="158"/>
        <v>-0.44526315789474324</v>
      </c>
      <c r="G374" s="6">
        <f>AVERAGE('10-15'!L967:L1004)</f>
        <v>10.342105263157896</v>
      </c>
      <c r="H374" s="8">
        <f t="shared" si="159"/>
        <v>0.62210526315789494</v>
      </c>
      <c r="I374" s="6">
        <f>AVERAGE('10-15'!R967:R1004)</f>
        <v>9.7631578947368425</v>
      </c>
      <c r="J374" s="8">
        <f t="shared" si="146"/>
        <v>-9.3984962406015171E-2</v>
      </c>
      <c r="P374" s="6">
        <f>AVERAGE('10-15'!S967:S1004)</f>
        <v>2.1176470588235294</v>
      </c>
      <c r="Q374" s="8">
        <f t="shared" ref="Q374:Q402" si="162">P374-P373</f>
        <v>-1.5490196078431371</v>
      </c>
      <c r="R374" s="6"/>
      <c r="S374" s="6">
        <f t="shared" si="160"/>
        <v>-9.736842105263154</v>
      </c>
      <c r="T374" s="8">
        <f t="shared" si="161"/>
        <v>1.0231578947368511</v>
      </c>
      <c r="V374" s="8"/>
    </row>
    <row r="375" spans="1:22" x14ac:dyDescent="0.25">
      <c r="B375" s="82">
        <v>41306</v>
      </c>
      <c r="C375" s="6">
        <f>AVERAGE('10-15'!H1005:H1033)</f>
        <v>30.931034482758619</v>
      </c>
      <c r="D375" s="8">
        <f t="shared" si="157"/>
        <v>-0.72686025408348698</v>
      </c>
      <c r="E375" s="6">
        <f>AVERAGE('10-15'!J1005:J1033)</f>
        <v>41.758620689655174</v>
      </c>
      <c r="F375" s="8">
        <f t="shared" si="158"/>
        <v>0.36388384754991421</v>
      </c>
      <c r="G375" s="6">
        <f>AVERAGE('10-15'!L1005:L1033)</f>
        <v>10.379310344827585</v>
      </c>
      <c r="H375" s="8">
        <f t="shared" si="159"/>
        <v>3.7205081669689832E-2</v>
      </c>
      <c r="I375" s="6">
        <f>AVERAGE('10-15'!R1005:R1033)</f>
        <v>9.931034482758621</v>
      </c>
      <c r="J375" s="8">
        <f t="shared" si="146"/>
        <v>0.16787658802177852</v>
      </c>
      <c r="P375" s="6">
        <f>AVERAGE('10-15'!S1005:S1033)</f>
        <v>2.2413793103448274</v>
      </c>
      <c r="Q375" s="8">
        <f t="shared" si="162"/>
        <v>0.12373225152129796</v>
      </c>
      <c r="R375" s="6"/>
      <c r="S375" s="6">
        <f t="shared" si="160"/>
        <v>-10.827586206896555</v>
      </c>
      <c r="T375" s="8">
        <f t="shared" si="161"/>
        <v>-1.0907441016334012</v>
      </c>
      <c r="V375" s="8"/>
    </row>
    <row r="376" spans="1:22" x14ac:dyDescent="0.25">
      <c r="B376" s="82">
        <v>41334</v>
      </c>
      <c r="C376" s="6">
        <f>AVERAGE('10-15'!H1034:H1062)</f>
        <v>29.5</v>
      </c>
      <c r="D376" s="8">
        <f t="shared" si="157"/>
        <v>-1.4310344827586192</v>
      </c>
      <c r="E376" s="6">
        <f>AVERAGE('10-15'!J1034:J1062)</f>
        <v>40.071428571428569</v>
      </c>
      <c r="F376" s="8">
        <f t="shared" si="158"/>
        <v>-1.687192118226605</v>
      </c>
      <c r="G376" s="6">
        <f>AVERAGE('10-15'!L1034:L1062)</f>
        <v>11.285714285714286</v>
      </c>
      <c r="H376" s="8">
        <f t="shared" si="159"/>
        <v>0.90640394088670106</v>
      </c>
      <c r="I376" s="6">
        <f>AVERAGE('10-15'!R1034:R1062)</f>
        <v>12.464285714285714</v>
      </c>
      <c r="J376" s="8">
        <f t="shared" si="146"/>
        <v>2.5332512315270925</v>
      </c>
      <c r="P376" s="6">
        <f>AVERAGE('10-15'!S1034:S1062)</f>
        <v>2.2592592592592591</v>
      </c>
      <c r="Q376" s="8">
        <f t="shared" si="162"/>
        <v>1.7879948914431676E-2</v>
      </c>
      <c r="R376" s="6"/>
      <c r="S376" s="6">
        <f t="shared" si="160"/>
        <v>-10.571428571428569</v>
      </c>
      <c r="T376" s="8">
        <f t="shared" si="161"/>
        <v>0.25615763546798576</v>
      </c>
      <c r="V376" s="8"/>
    </row>
    <row r="377" spans="1:22" x14ac:dyDescent="0.25">
      <c r="B377" s="82">
        <v>41365</v>
      </c>
      <c r="C377" s="6">
        <f>AVERAGE('10-15'!H1063:H1095)</f>
        <v>30.53125</v>
      </c>
      <c r="D377" s="8">
        <f t="shared" si="157"/>
        <v>1.03125</v>
      </c>
      <c r="E377" s="6">
        <f>AVERAGE('10-15'!J1063:J1095)</f>
        <v>39.46875</v>
      </c>
      <c r="F377" s="8">
        <f t="shared" si="158"/>
        <v>-0.6026785714285694</v>
      </c>
      <c r="G377" s="6">
        <f>AVERAGE('10-15'!L1063:L1095)</f>
        <v>10.375</v>
      </c>
      <c r="H377" s="8">
        <f t="shared" si="159"/>
        <v>-0.91071428571428648</v>
      </c>
      <c r="I377" s="6">
        <f>AVERAGE('10-15'!R1063:R1095)</f>
        <v>12.6875</v>
      </c>
      <c r="J377" s="8">
        <f t="shared" si="146"/>
        <v>0.22321428571428648</v>
      </c>
      <c r="P377" s="6">
        <f>AVERAGE('10-15'!S1063:S1095)</f>
        <v>2.59375</v>
      </c>
      <c r="Q377" s="8">
        <f t="shared" si="162"/>
        <v>0.33449074074074092</v>
      </c>
      <c r="R377" s="6"/>
      <c r="S377" s="6">
        <f t="shared" si="160"/>
        <v>-8.9375</v>
      </c>
      <c r="T377" s="8">
        <f t="shared" si="161"/>
        <v>1.6339285714285694</v>
      </c>
      <c r="V377" s="8"/>
    </row>
    <row r="378" spans="1:22" x14ac:dyDescent="0.25">
      <c r="B378" s="82">
        <v>41395</v>
      </c>
      <c r="C378" s="6">
        <f>AVERAGE('10-15'!H1096:H1130)</f>
        <v>28.575757575757574</v>
      </c>
      <c r="D378" s="8">
        <f t="shared" ref="D378:D383" si="163">C378-C377</f>
        <v>-1.9554924242424256</v>
      </c>
      <c r="E378" s="6">
        <f>AVERAGE('10-15'!J1096:J1130)</f>
        <v>37.909090909090907</v>
      </c>
      <c r="F378" s="8">
        <f t="shared" ref="F378:F383" si="164">E378-E377</f>
        <v>-1.5596590909090935</v>
      </c>
      <c r="G378" s="6">
        <f>AVERAGE('10-15'!L1096:L1130)</f>
        <v>9.6666666666666661</v>
      </c>
      <c r="H378" s="8">
        <f t="shared" ref="H378:H383" si="165">G378-G377</f>
        <v>-0.70833333333333393</v>
      </c>
      <c r="I378" s="6">
        <f>AVERAGE('10-15'!R1096:R1130)</f>
        <v>16.121212121212121</v>
      </c>
      <c r="J378" s="8">
        <f t="shared" ref="J378:J383" si="166">I378-I377</f>
        <v>3.4337121212121211</v>
      </c>
      <c r="P378" s="6">
        <f>AVERAGE('10-15'!S1096:S1130)</f>
        <v>2.65625</v>
      </c>
      <c r="Q378" s="8">
        <f t="shared" si="162"/>
        <v>6.25E-2</v>
      </c>
      <c r="R378" s="6"/>
      <c r="S378" s="6">
        <f t="shared" ref="S378:S383" si="167">C378-E378</f>
        <v>-9.3333333333333321</v>
      </c>
      <c r="T378" s="8">
        <f t="shared" ref="T378:T383" si="168">S378-S377</f>
        <v>-0.39583333333333215</v>
      </c>
      <c r="V378" s="8"/>
    </row>
    <row r="379" spans="1:22" x14ac:dyDescent="0.25">
      <c r="B379" s="82">
        <v>41426</v>
      </c>
      <c r="C379" s="6">
        <f>AVERAGE('10-15'!H1131:H1159)</f>
        <v>30.357142857142858</v>
      </c>
      <c r="D379" s="8">
        <f t="shared" si="163"/>
        <v>1.7813852813852833</v>
      </c>
      <c r="E379" s="6">
        <f>AVERAGE('10-15'!J1131:J1159)</f>
        <v>38.214285714285715</v>
      </c>
      <c r="F379" s="8">
        <f t="shared" si="164"/>
        <v>0.30519480519480879</v>
      </c>
      <c r="G379" s="6">
        <f>AVERAGE('10-15'!L1131:L1159)</f>
        <v>9.8214285714285712</v>
      </c>
      <c r="H379" s="8">
        <f t="shared" si="165"/>
        <v>0.1547619047619051</v>
      </c>
      <c r="I379" s="6">
        <f>AVERAGE('10-15'!R1131:R1159)</f>
        <v>13.928571428571429</v>
      </c>
      <c r="J379" s="8">
        <f t="shared" si="166"/>
        <v>-2.1926406926406923</v>
      </c>
      <c r="P379" s="6">
        <f>AVERAGE('10-15'!S1131:S1159)</f>
        <v>2.6428571428571428</v>
      </c>
      <c r="Q379" s="8">
        <f t="shared" si="162"/>
        <v>-1.3392857142857206E-2</v>
      </c>
      <c r="R379" s="6"/>
      <c r="S379" s="6">
        <f t="shared" si="167"/>
        <v>-7.8571428571428577</v>
      </c>
      <c r="T379" s="8">
        <f t="shared" si="168"/>
        <v>1.4761904761904745</v>
      </c>
      <c r="V379" s="8"/>
    </row>
    <row r="380" spans="1:22" x14ac:dyDescent="0.25">
      <c r="B380" s="82">
        <v>41456</v>
      </c>
      <c r="C380" s="6">
        <f>AVERAGE('10-15'!H1160:H1197)</f>
        <v>31.5</v>
      </c>
      <c r="D380" s="8">
        <f t="shared" si="163"/>
        <v>1.1428571428571423</v>
      </c>
      <c r="E380" s="6">
        <f>AVERAGE('10-15'!J1160:J1197)</f>
        <v>38.631578947368418</v>
      </c>
      <c r="F380" s="8">
        <f t="shared" si="164"/>
        <v>0.41729323308270239</v>
      </c>
      <c r="G380" s="6">
        <f>AVERAGE('10-15'!L1160:L1197)</f>
        <v>10.263157894736842</v>
      </c>
      <c r="H380" s="8">
        <f t="shared" si="165"/>
        <v>0.4417293233082713</v>
      </c>
      <c r="I380" s="6">
        <f>AVERAGE('10-15'!R1160:R1197)</f>
        <v>12.394736842105264</v>
      </c>
      <c r="J380" s="8">
        <f t="shared" si="166"/>
        <v>-1.5338345864661651</v>
      </c>
      <c r="P380" s="6">
        <f>AVERAGE('10-15'!S1160:S1197)</f>
        <v>2.6756756756756759</v>
      </c>
      <c r="Q380" s="8">
        <f t="shared" si="162"/>
        <v>3.2818532818533086E-2</v>
      </c>
      <c r="R380" s="6"/>
      <c r="S380" s="6">
        <f t="shared" si="167"/>
        <v>-7.1315789473684177</v>
      </c>
      <c r="T380" s="8">
        <f t="shared" si="168"/>
        <v>0.72556390977443996</v>
      </c>
      <c r="V380" s="8"/>
    </row>
    <row r="381" spans="1:22" x14ac:dyDescent="0.25">
      <c r="B381" s="82">
        <v>41487</v>
      </c>
      <c r="C381" s="6">
        <f>AVERAGE('10-15'!H1198:H1239)</f>
        <v>31.875</v>
      </c>
      <c r="D381" s="8">
        <f t="shared" si="163"/>
        <v>0.375</v>
      </c>
      <c r="E381" s="6">
        <f>AVERAGE('10-15'!J1198:J1239)</f>
        <v>37.975000000000001</v>
      </c>
      <c r="F381" s="8">
        <f t="shared" si="164"/>
        <v>-0.65657894736841627</v>
      </c>
      <c r="G381" s="6">
        <f>AVERAGE('10-15'!L1198:L1239)</f>
        <v>10.475</v>
      </c>
      <c r="H381" s="8">
        <f t="shared" si="165"/>
        <v>0.21184210526315717</v>
      </c>
      <c r="I381" s="6">
        <f>AVERAGE('10-15'!R1198:R1239)</f>
        <v>12.205128205128204</v>
      </c>
      <c r="J381" s="8">
        <f t="shared" si="166"/>
        <v>-0.18960863697705932</v>
      </c>
      <c r="P381" s="6">
        <f>AVERAGE('10-15'!S1198:S1239)</f>
        <v>2.6315789473684212</v>
      </c>
      <c r="Q381" s="8">
        <f t="shared" si="162"/>
        <v>-4.409672830725464E-2</v>
      </c>
      <c r="R381" s="6"/>
      <c r="S381" s="6">
        <f t="shared" si="167"/>
        <v>-6.1000000000000014</v>
      </c>
      <c r="T381" s="8">
        <f t="shared" si="168"/>
        <v>1.0315789473684163</v>
      </c>
      <c r="V381" s="8"/>
    </row>
    <row r="382" spans="1:22" x14ac:dyDescent="0.25">
      <c r="B382" s="82">
        <v>41518</v>
      </c>
      <c r="C382" s="6">
        <f>AVERAGE('10-15'!H1240:H1277)</f>
        <v>32.702702702702702</v>
      </c>
      <c r="D382" s="8">
        <f t="shared" si="163"/>
        <v>0.82770270270270174</v>
      </c>
      <c r="E382" s="6">
        <f>AVERAGE('10-15'!J1240:J1277)</f>
        <v>38.189189189189186</v>
      </c>
      <c r="F382" s="8">
        <f t="shared" si="164"/>
        <v>0.2141891891891845</v>
      </c>
      <c r="G382" s="6">
        <f>AVERAGE('10-15'!L1240:L1277)</f>
        <v>10.027027027027026</v>
      </c>
      <c r="H382" s="8">
        <f t="shared" si="165"/>
        <v>-0.44797297297297334</v>
      </c>
      <c r="I382" s="6">
        <f>AVERAGE('10-15'!R1240:R1277)</f>
        <v>11.567567567567568</v>
      </c>
      <c r="J382" s="8">
        <f t="shared" si="166"/>
        <v>-0.63756063756063597</v>
      </c>
      <c r="P382" s="6">
        <f>AVERAGE('10-15'!S1240:S1277)</f>
        <v>2.6666666666666665</v>
      </c>
      <c r="Q382" s="8">
        <f t="shared" si="162"/>
        <v>3.5087719298245279E-2</v>
      </c>
      <c r="R382" s="6"/>
      <c r="S382" s="6">
        <f t="shared" si="167"/>
        <v>-5.4864864864864842</v>
      </c>
      <c r="T382" s="8">
        <f t="shared" si="168"/>
        <v>0.61351351351351724</v>
      </c>
      <c r="V382" s="8"/>
    </row>
    <row r="383" spans="1:22" x14ac:dyDescent="0.25">
      <c r="B383" s="82">
        <v>41548</v>
      </c>
      <c r="C383" s="6">
        <f>AVERAGE('10-15'!H1278:H1320)</f>
        <v>32.744186046511629</v>
      </c>
      <c r="D383" s="8">
        <f t="shared" si="163"/>
        <v>4.1483343808927486E-2</v>
      </c>
      <c r="E383" s="6">
        <f>AVERAGE('10-15'!J1278:J1320)</f>
        <v>38.418604651162788</v>
      </c>
      <c r="F383" s="8">
        <f t="shared" si="164"/>
        <v>0.22941546197360196</v>
      </c>
      <c r="G383" s="6">
        <f>AVERAGE('10-15'!L1278:L1320)</f>
        <v>9.8837209302325579</v>
      </c>
      <c r="H383" s="8">
        <f t="shared" si="165"/>
        <v>-0.14330609679446837</v>
      </c>
      <c r="I383" s="6">
        <f>AVERAGE('10-15'!R1278:R1320)</f>
        <v>11.534883720930232</v>
      </c>
      <c r="J383" s="8">
        <f t="shared" si="166"/>
        <v>-3.26838466373367E-2</v>
      </c>
      <c r="P383" s="6">
        <f>AVERAGE('10-15'!S1278:S1320)</f>
        <v>2.6666666666666665</v>
      </c>
      <c r="Q383" s="8">
        <f t="shared" si="162"/>
        <v>0</v>
      </c>
      <c r="R383" s="6"/>
      <c r="S383" s="6">
        <f t="shared" si="167"/>
        <v>-5.6744186046511587</v>
      </c>
      <c r="T383" s="8">
        <f t="shared" si="168"/>
        <v>-0.18793211816467448</v>
      </c>
      <c r="V383" s="8"/>
    </row>
    <row r="384" spans="1:22" x14ac:dyDescent="0.25">
      <c r="B384" s="82">
        <v>41579</v>
      </c>
      <c r="C384" s="6">
        <f>AVERAGE('10-15'!H1321:H1358)</f>
        <v>31.921052631578949</v>
      </c>
      <c r="D384" s="8">
        <f t="shared" ref="D384:D389" si="169">C384-C383</f>
        <v>-0.82313341493268055</v>
      </c>
      <c r="E384" s="6">
        <f>AVERAGE('10-15'!J1321:J1358)</f>
        <v>38.815789473684212</v>
      </c>
      <c r="F384" s="8">
        <f t="shared" ref="F384:F389" si="170">E384-E383</f>
        <v>0.39718482252142451</v>
      </c>
      <c r="G384" s="6">
        <f>AVERAGE('10-15'!L1321:L1358)</f>
        <v>9.7631578947368425</v>
      </c>
      <c r="H384" s="8">
        <f t="shared" ref="H384:H389" si="171">G384-G383</f>
        <v>-0.12056303549571545</v>
      </c>
      <c r="I384" s="6">
        <f>AVERAGE('10-15'!R1321:R1358)</f>
        <v>11.815789473684211</v>
      </c>
      <c r="J384" s="8">
        <f t="shared" ref="J384:J389" si="172">I384-I383</f>
        <v>0.28090575275397889</v>
      </c>
      <c r="P384" s="6">
        <f>AVERAGE('10-15'!S1321:S1358)</f>
        <v>2.8055555555555554</v>
      </c>
      <c r="Q384" s="8">
        <f t="shared" si="162"/>
        <v>0.13888888888888884</v>
      </c>
      <c r="R384" s="6"/>
      <c r="S384" s="6">
        <f t="shared" ref="S384:S389" si="173">C384-E384</f>
        <v>-6.8947368421052637</v>
      </c>
      <c r="T384" s="8">
        <f t="shared" ref="T384:T389" si="174">S384-S383</f>
        <v>-1.2203182374541051</v>
      </c>
      <c r="V384" s="8"/>
    </row>
    <row r="385" spans="1:22" x14ac:dyDescent="0.25">
      <c r="B385" s="82">
        <v>41609</v>
      </c>
      <c r="C385" s="6">
        <f>AVERAGE('10-15'!H1359:H1385)</f>
        <v>32.777777777777779</v>
      </c>
      <c r="D385" s="8">
        <f t="shared" si="169"/>
        <v>0.85672514619882989</v>
      </c>
      <c r="E385" s="6">
        <f>AVERAGE('10-15'!J1359:J1385)</f>
        <v>38.592592592592595</v>
      </c>
      <c r="F385" s="8">
        <f t="shared" si="170"/>
        <v>-0.22319688109161717</v>
      </c>
      <c r="G385" s="6">
        <f>AVERAGE('10-15'!L1359:L1385)</f>
        <v>9.9259259259259256</v>
      </c>
      <c r="H385" s="8">
        <f t="shared" si="171"/>
        <v>0.16276803118908312</v>
      </c>
      <c r="I385" s="6">
        <f>AVERAGE('10-15'!R1359:R1385)</f>
        <v>11.37037037037037</v>
      </c>
      <c r="J385" s="8">
        <f t="shared" si="172"/>
        <v>-0.44541910331384038</v>
      </c>
      <c r="P385" s="6">
        <f>AVERAGE('10-15'!S1359:S1385)</f>
        <v>2.6538461538461537</v>
      </c>
      <c r="Q385" s="8">
        <f t="shared" si="162"/>
        <v>-0.15170940170940161</v>
      </c>
      <c r="R385" s="6"/>
      <c r="S385" s="6">
        <f t="shared" si="173"/>
        <v>-5.8148148148148167</v>
      </c>
      <c r="T385" s="8">
        <f t="shared" si="174"/>
        <v>1.0799220272904471</v>
      </c>
      <c r="V385" s="8"/>
    </row>
    <row r="386" spans="1:22" x14ac:dyDescent="0.25">
      <c r="A386" s="1">
        <v>2014</v>
      </c>
      <c r="B386" s="82">
        <v>41640</v>
      </c>
      <c r="C386" s="6">
        <f>AVERAGE('10-15'!H1386:H1422)</f>
        <v>32.305555555555557</v>
      </c>
      <c r="D386" s="8">
        <f t="shared" si="169"/>
        <v>-0.47222222222222143</v>
      </c>
      <c r="E386" s="6">
        <f>AVERAGE('10-15'!J1386:J1422)</f>
        <v>38.138888888888886</v>
      </c>
      <c r="F386" s="8">
        <f t="shared" si="170"/>
        <v>-0.45370370370370949</v>
      </c>
      <c r="G386" s="6">
        <f>AVERAGE('10-15'!L1386:L1422)</f>
        <v>9.9444444444444446</v>
      </c>
      <c r="H386" s="8">
        <f t="shared" si="171"/>
        <v>1.8518518518519045E-2</v>
      </c>
      <c r="I386" s="6">
        <f>AVERAGE('10-15'!R1386:R1422)</f>
        <v>12.25</v>
      </c>
      <c r="J386" s="8">
        <f t="shared" si="172"/>
        <v>0.87962962962962976</v>
      </c>
      <c r="P386" s="6">
        <f>AVERAGE('10-15'!S1386:S1422)</f>
        <v>2.6666666666666665</v>
      </c>
      <c r="Q386" s="8">
        <f t="shared" si="162"/>
        <v>1.2820512820512775E-2</v>
      </c>
      <c r="R386" s="6"/>
      <c r="S386" s="6">
        <f t="shared" si="173"/>
        <v>-5.8333333333333286</v>
      </c>
      <c r="T386" s="8">
        <f t="shared" si="174"/>
        <v>-1.8518518518511939E-2</v>
      </c>
      <c r="V386" s="8"/>
    </row>
    <row r="387" spans="1:22" x14ac:dyDescent="0.25">
      <c r="B387" s="82">
        <v>41671</v>
      </c>
      <c r="C387" s="6">
        <f>AVERAGE('10-15'!H1423:H1456)</f>
        <v>32.705882352941174</v>
      </c>
      <c r="D387" s="8">
        <f t="shared" si="169"/>
        <v>0.40032679738561683</v>
      </c>
      <c r="E387" s="6">
        <f>AVERAGE('10-15'!J1423:J1456)</f>
        <v>38.205882352941174</v>
      </c>
      <c r="F387" s="8">
        <f t="shared" si="170"/>
        <v>6.6993464052288232E-2</v>
      </c>
      <c r="G387" s="6">
        <f>AVERAGE('10-15'!L1423:L1456)</f>
        <v>9.4411764705882355</v>
      </c>
      <c r="H387" s="8">
        <f t="shared" si="171"/>
        <v>-0.50326797385620914</v>
      </c>
      <c r="I387" s="6">
        <f>AVERAGE('10-15'!R1423:R1456)</f>
        <v>12.529411764705882</v>
      </c>
      <c r="J387" s="8">
        <f t="shared" si="172"/>
        <v>0.27941176470588225</v>
      </c>
      <c r="P387" s="6">
        <f>AVERAGE('10-15'!S1423:S1456)</f>
        <v>2.5757575757575757</v>
      </c>
      <c r="Q387" s="8">
        <f t="shared" si="162"/>
        <v>-9.0909090909090828E-2</v>
      </c>
      <c r="R387" s="6"/>
      <c r="S387" s="6">
        <f t="shared" si="173"/>
        <v>-5.5</v>
      </c>
      <c r="T387" s="8">
        <f t="shared" si="174"/>
        <v>0.3333333333333286</v>
      </c>
      <c r="V387" s="8"/>
    </row>
    <row r="388" spans="1:22" x14ac:dyDescent="0.25">
      <c r="B388" s="82">
        <v>41699</v>
      </c>
      <c r="C388" s="6">
        <f>AVERAGE('10-15'!H1457:H1493)</f>
        <v>33.432432432432435</v>
      </c>
      <c r="D388" s="8">
        <f t="shared" si="169"/>
        <v>0.72655007949126116</v>
      </c>
      <c r="E388" s="6">
        <f>AVERAGE('10-15'!J1457:J1493)</f>
        <v>37.351351351351354</v>
      </c>
      <c r="F388" s="8">
        <f t="shared" si="170"/>
        <v>-0.85453100158981954</v>
      </c>
      <c r="G388" s="6">
        <f>AVERAGE('10-15'!L1457:L1493)</f>
        <v>9.6756756756756754</v>
      </c>
      <c r="H388" s="8">
        <f t="shared" si="171"/>
        <v>0.23449920508743993</v>
      </c>
      <c r="I388" s="6">
        <f>AVERAGE('10-15'!R1457:R1493)</f>
        <v>12.054054054054054</v>
      </c>
      <c r="J388" s="8">
        <f t="shared" si="172"/>
        <v>-0.47535771065182786</v>
      </c>
      <c r="P388" s="6">
        <f>AVERAGE('10-15'!S1457:S1493)</f>
        <v>2.5555555555555554</v>
      </c>
      <c r="Q388" s="8">
        <f t="shared" si="162"/>
        <v>-2.0202020202020332E-2</v>
      </c>
      <c r="R388" s="6"/>
      <c r="S388" s="6">
        <f t="shared" si="173"/>
        <v>-3.9189189189189193</v>
      </c>
      <c r="T388" s="8">
        <f t="shared" si="174"/>
        <v>1.5810810810810807</v>
      </c>
      <c r="V388" s="8"/>
    </row>
    <row r="389" spans="1:22" x14ac:dyDescent="0.25">
      <c r="B389" s="82">
        <v>41730</v>
      </c>
      <c r="C389" s="6">
        <f>AVERAGE('10-15'!H1458:H1530)</f>
        <v>32.930555555555557</v>
      </c>
      <c r="D389" s="8">
        <f t="shared" si="169"/>
        <v>-0.50187687687687799</v>
      </c>
      <c r="E389" s="6">
        <f>AVERAGE('10-15'!J1458:J1530)</f>
        <v>36.888888888888886</v>
      </c>
      <c r="F389" s="8">
        <f t="shared" si="170"/>
        <v>-0.46246246246246869</v>
      </c>
      <c r="G389" s="6">
        <f>AVERAGE('10-15'!L1458:L1530)</f>
        <v>9.5555555555555554</v>
      </c>
      <c r="H389" s="8">
        <f t="shared" si="171"/>
        <v>-0.12012012012012008</v>
      </c>
      <c r="I389" s="6">
        <f>AVERAGE('10-15'!R1458:R1530)</f>
        <v>13.083333333333334</v>
      </c>
      <c r="J389" s="8">
        <f t="shared" si="172"/>
        <v>1.0292792792792795</v>
      </c>
      <c r="P389" s="6">
        <f>AVERAGE('10-15'!S1458:S1530)</f>
        <v>2.6142857142857143</v>
      </c>
      <c r="Q389" s="8">
        <f t="shared" si="162"/>
        <v>5.8730158730158966E-2</v>
      </c>
      <c r="R389" s="6"/>
      <c r="S389" s="6">
        <f t="shared" si="173"/>
        <v>-3.9583333333333286</v>
      </c>
      <c r="T389" s="8">
        <f t="shared" si="174"/>
        <v>-3.9414414414409293E-2</v>
      </c>
      <c r="V389" s="8"/>
    </row>
    <row r="390" spans="1:22" x14ac:dyDescent="0.25">
      <c r="B390" s="82">
        <v>41760</v>
      </c>
      <c r="C390" s="6">
        <f>AVERAGE('10-15'!H1531:H1572)</f>
        <v>32.073170731707314</v>
      </c>
      <c r="D390" s="8">
        <f t="shared" ref="D390:D395" si="175">C390-C389</f>
        <v>-0.85738482384824266</v>
      </c>
      <c r="E390" s="6">
        <f>AVERAGE('10-15'!J1531:J1572)</f>
        <v>34.951219512195124</v>
      </c>
      <c r="F390" s="8">
        <f t="shared" ref="F390:F395" si="176">E390-E389</f>
        <v>-1.937669376693762</v>
      </c>
      <c r="G390" s="6">
        <f>AVERAGE('10-15'!L1531:L1572)</f>
        <v>8.7073170731707314</v>
      </c>
      <c r="H390" s="8">
        <f t="shared" ref="H390:H395" si="177">G390-G389</f>
        <v>-0.84823848238482391</v>
      </c>
      <c r="I390" s="6">
        <f>AVERAGE('10-15'!R1531:R1572)</f>
        <v>14.975</v>
      </c>
      <c r="J390" s="8">
        <f t="shared" ref="J390:J395" si="178">I390-I389</f>
        <v>1.8916666666666657</v>
      </c>
      <c r="P390" s="6">
        <f>AVERAGE('10-15'!S1531:S1572)</f>
        <v>3.9142857142857141</v>
      </c>
      <c r="Q390" s="8">
        <f t="shared" si="162"/>
        <v>1.2999999999999998</v>
      </c>
      <c r="R390" s="6"/>
      <c r="S390" s="6">
        <f t="shared" ref="S390:S395" si="179">C390-E390</f>
        <v>-2.8780487804878092</v>
      </c>
      <c r="T390" s="8">
        <f t="shared" ref="T390:T395" si="180">S390-S389</f>
        <v>1.0802845528455194</v>
      </c>
      <c r="V390" s="8"/>
    </row>
    <row r="391" spans="1:22" x14ac:dyDescent="0.25">
      <c r="B391" s="82">
        <v>41791</v>
      </c>
      <c r="C391" s="6">
        <f>AVERAGE('10-15'!H1573:H1615)</f>
        <v>32.069767441860463</v>
      </c>
      <c r="D391" s="8">
        <f t="shared" si="175"/>
        <v>-3.4032898468510098E-3</v>
      </c>
      <c r="E391" s="6">
        <f>AVERAGE('10-15'!J1573:J1615)</f>
        <v>35.837209302325583</v>
      </c>
      <c r="F391" s="8">
        <f t="shared" si="176"/>
        <v>0.8859897901304592</v>
      </c>
      <c r="G391" s="6">
        <f>AVERAGE('10-15'!L1573:L1615)</f>
        <v>7.9302325581395348</v>
      </c>
      <c r="H391" s="8">
        <f t="shared" si="177"/>
        <v>-0.77708451503119669</v>
      </c>
      <c r="I391" s="6">
        <f>AVERAGE('10-15'!R1573:R1615)</f>
        <v>14.744186046511627</v>
      </c>
      <c r="J391" s="8">
        <f t="shared" si="178"/>
        <v>-0.23081395348837219</v>
      </c>
      <c r="P391" s="6">
        <f>AVERAGE('10-15'!S1573:S1615)</f>
        <v>4.6749999999999998</v>
      </c>
      <c r="Q391" s="8">
        <f t="shared" si="162"/>
        <v>0.76071428571428568</v>
      </c>
      <c r="R391" s="6"/>
      <c r="S391" s="6">
        <f t="shared" si="179"/>
        <v>-3.7674418604651194</v>
      </c>
      <c r="T391" s="8">
        <f t="shared" si="180"/>
        <v>-0.88939307997731021</v>
      </c>
      <c r="V391" s="8"/>
    </row>
    <row r="392" spans="1:22" x14ac:dyDescent="0.25">
      <c r="B392" s="82">
        <v>41821</v>
      </c>
      <c r="C392" s="6">
        <f>AVERAGE('10-15'!H1616:H1658)</f>
        <v>32.860465116279073</v>
      </c>
      <c r="D392" s="8">
        <f t="shared" si="175"/>
        <v>0.79069767441860961</v>
      </c>
      <c r="E392" s="6">
        <f>AVERAGE('10-15'!J1616:J1658)</f>
        <v>36.348837209302324</v>
      </c>
      <c r="F392" s="8">
        <f t="shared" si="176"/>
        <v>0.51162790697674154</v>
      </c>
      <c r="G392" s="6">
        <f>AVERAGE('10-15'!L1616:L1658)</f>
        <v>8.3488372093023262</v>
      </c>
      <c r="H392" s="8">
        <f t="shared" si="177"/>
        <v>0.41860465116279144</v>
      </c>
      <c r="I392" s="6">
        <f>AVERAGE('10-15'!R1616:R1658)</f>
        <v>13.023255813953488</v>
      </c>
      <c r="J392" s="8">
        <f t="shared" si="178"/>
        <v>-1.720930232558139</v>
      </c>
      <c r="P392" s="6">
        <f>AVERAGE('10-15'!S1616:S1658)</f>
        <v>4.6904761904761907</v>
      </c>
      <c r="Q392" s="8">
        <f t="shared" si="162"/>
        <v>1.5476190476190865E-2</v>
      </c>
      <c r="R392" s="6"/>
      <c r="S392" s="6">
        <f t="shared" si="179"/>
        <v>-3.4883720930232514</v>
      </c>
      <c r="T392" s="8">
        <f t="shared" si="180"/>
        <v>0.27906976744186807</v>
      </c>
      <c r="V392" s="8"/>
    </row>
    <row r="393" spans="1:22" x14ac:dyDescent="0.25">
      <c r="B393" s="82">
        <v>41852</v>
      </c>
      <c r="C393" s="6">
        <f>AVERAGE('10-15'!H1659:H1694)</f>
        <v>32.944444444444443</v>
      </c>
      <c r="D393" s="8">
        <f t="shared" si="175"/>
        <v>8.3979328165369793E-2</v>
      </c>
      <c r="E393" s="6">
        <f>AVERAGE('10-15'!J1659:J1694)</f>
        <v>36.305555555555557</v>
      </c>
      <c r="F393" s="8">
        <f t="shared" si="176"/>
        <v>-4.328165374676729E-2</v>
      </c>
      <c r="G393" s="6">
        <f>AVERAGE('10-15'!L1659:L1694)</f>
        <v>8.25</v>
      </c>
      <c r="H393" s="8">
        <f t="shared" si="177"/>
        <v>-9.8837209302326201E-2</v>
      </c>
      <c r="I393" s="6">
        <f>AVERAGE('10-15'!R1659:R1694)</f>
        <v>13.416666666666666</v>
      </c>
      <c r="J393" s="8">
        <f t="shared" si="178"/>
        <v>0.39341085271317766</v>
      </c>
      <c r="P393" s="6">
        <f>AVERAGE('10-15'!S1659:S1694)</f>
        <v>4.2571428571428571</v>
      </c>
      <c r="Q393" s="8">
        <f t="shared" si="162"/>
        <v>-0.43333333333333357</v>
      </c>
      <c r="R393" s="6"/>
      <c r="S393" s="6">
        <f t="shared" si="179"/>
        <v>-3.3611111111111143</v>
      </c>
      <c r="T393" s="8">
        <f t="shared" si="180"/>
        <v>0.12726098191213708</v>
      </c>
      <c r="V393" s="8"/>
    </row>
    <row r="394" spans="1:22" x14ac:dyDescent="0.25">
      <c r="B394" s="82">
        <v>41883</v>
      </c>
      <c r="C394" s="6">
        <f>AVERAGE('10-15'!H1695:H1735)</f>
        <v>31.756097560975611</v>
      </c>
      <c r="D394" s="8">
        <f t="shared" si="175"/>
        <v>-1.1883468834688315</v>
      </c>
      <c r="E394" s="6">
        <f>AVERAGE('10-15'!J1695:J1735)</f>
        <v>35.658536585365852</v>
      </c>
      <c r="F394" s="8">
        <f t="shared" si="176"/>
        <v>-0.64701897018970556</v>
      </c>
      <c r="G394" s="6">
        <f>AVERAGE('10-15'!L1695:L1735)</f>
        <v>7.7073170731707314</v>
      </c>
      <c r="H394" s="8">
        <f t="shared" si="177"/>
        <v>-0.54268292682926855</v>
      </c>
      <c r="I394" s="6">
        <f>AVERAGE('10-15'!R1695:R1735)</f>
        <v>14.829268292682928</v>
      </c>
      <c r="J394" s="8">
        <f t="shared" si="178"/>
        <v>1.4126016260162615</v>
      </c>
      <c r="P394" s="6">
        <f>AVERAGE('10-15'!S1695:S1735)</f>
        <v>4.7249999999999996</v>
      </c>
      <c r="Q394" s="8">
        <f t="shared" si="162"/>
        <v>0.46785714285714253</v>
      </c>
      <c r="R394" s="6"/>
      <c r="S394" s="6">
        <f t="shared" si="179"/>
        <v>-3.9024390243902403</v>
      </c>
      <c r="T394" s="8">
        <f t="shared" si="180"/>
        <v>-0.54132791327912599</v>
      </c>
      <c r="V394" s="8"/>
    </row>
    <row r="395" spans="1:22" x14ac:dyDescent="0.25">
      <c r="B395" s="82">
        <v>41913</v>
      </c>
      <c r="C395" s="6">
        <f>AVERAGE('10-15'!H1736:H1783)</f>
        <v>31.826086956521738</v>
      </c>
      <c r="D395" s="8">
        <f t="shared" si="175"/>
        <v>6.9989395546127042E-2</v>
      </c>
      <c r="E395" s="6">
        <f>AVERAGE('10-15'!J1736:J1783)</f>
        <v>33.5</v>
      </c>
      <c r="F395" s="8">
        <f t="shared" si="176"/>
        <v>-2.1585365853658516</v>
      </c>
      <c r="G395" s="6">
        <f>AVERAGE('10-15'!L1736:L1783)</f>
        <v>7.8695652173913047</v>
      </c>
      <c r="H395" s="8">
        <f t="shared" si="177"/>
        <v>0.16224814422057321</v>
      </c>
      <c r="I395" s="6">
        <f>AVERAGE('10-15'!R1736:R1783)</f>
        <v>16.266666666666666</v>
      </c>
      <c r="J395" s="8">
        <f t="shared" si="178"/>
        <v>1.4373983739837382</v>
      </c>
      <c r="P395" s="6">
        <f>AVERAGE('10-15'!S1736:S1783)</f>
        <v>4.7777777777777777</v>
      </c>
      <c r="Q395" s="8">
        <f t="shared" si="162"/>
        <v>5.2777777777778034E-2</v>
      </c>
      <c r="R395" s="6"/>
      <c r="S395" s="6">
        <f t="shared" si="179"/>
        <v>-1.6739130434782616</v>
      </c>
      <c r="T395" s="8">
        <f t="shared" si="180"/>
        <v>2.2285259809119786</v>
      </c>
      <c r="V395" s="8"/>
    </row>
    <row r="396" spans="1:22" x14ac:dyDescent="0.25">
      <c r="B396" s="82">
        <v>41944</v>
      </c>
      <c r="C396" s="6">
        <f>AVERAGE('10-15'!H1784:H1828)</f>
        <v>31.65909090909091</v>
      </c>
      <c r="D396" s="8">
        <f t="shared" ref="D396:D401" si="181">C396-C395</f>
        <v>-0.1669960474308283</v>
      </c>
      <c r="E396" s="6">
        <f>AVERAGE('10-15'!J1784:J1828)</f>
        <v>33.18181818181818</v>
      </c>
      <c r="F396" s="8">
        <f t="shared" ref="F396:F401" si="182">E396-E395</f>
        <v>-0.31818181818182012</v>
      </c>
      <c r="G396" s="6">
        <f>AVERAGE('10-15'!L1784:L1828)</f>
        <v>7.6363636363636367</v>
      </c>
      <c r="H396" s="8">
        <f t="shared" ref="H396:H401" si="183">G396-G395</f>
        <v>-0.23320158102766797</v>
      </c>
      <c r="I396" s="6">
        <f>AVERAGE('10-15'!R1784:R1828)</f>
        <v>15.931818181818182</v>
      </c>
      <c r="J396" s="8">
        <f t="shared" ref="J396:J401" si="184">I396-I395</f>
        <v>-0.33484848484848406</v>
      </c>
      <c r="P396" s="6">
        <f>AVERAGE('10-15'!S1784:S1828)</f>
        <v>5.6136363636363633</v>
      </c>
      <c r="Q396" s="8">
        <f t="shared" si="162"/>
        <v>0.83585858585858563</v>
      </c>
      <c r="R396" s="6"/>
      <c r="S396" s="6">
        <f t="shared" ref="S396:S401" si="185">C396-E396</f>
        <v>-1.5227272727272698</v>
      </c>
      <c r="T396" s="8">
        <f t="shared" ref="T396:T401" si="186">S396-S395</f>
        <v>0.15118577075099182</v>
      </c>
      <c r="V396" s="8"/>
    </row>
    <row r="397" spans="1:22" x14ac:dyDescent="0.25">
      <c r="B397" s="82">
        <v>41974</v>
      </c>
      <c r="C397" s="6">
        <f>AVERAGE('10-15'!H1829:H1860)</f>
        <v>31.774193548387096</v>
      </c>
      <c r="D397" s="8">
        <f t="shared" si="181"/>
        <v>0.11510263929618603</v>
      </c>
      <c r="E397" s="6">
        <f>AVERAGE('10-15'!J1829:J1860)</f>
        <v>33.548387096774192</v>
      </c>
      <c r="F397" s="8">
        <f t="shared" si="182"/>
        <v>0.36656891495601229</v>
      </c>
      <c r="G397" s="6">
        <f>AVERAGE('10-15'!L1829:L1860)</f>
        <v>7.709677419354839</v>
      </c>
      <c r="H397" s="8">
        <f t="shared" si="183"/>
        <v>7.3313782991202281E-2</v>
      </c>
      <c r="I397" s="6">
        <f>AVERAGE('10-15'!R1829:R1860)</f>
        <v>15.548387096774194</v>
      </c>
      <c r="J397" s="8">
        <f t="shared" si="184"/>
        <v>-0.38343108504398771</v>
      </c>
      <c r="P397" s="6">
        <f>AVERAGE('10-15'!S1829:S1860)</f>
        <v>5.838709677419355</v>
      </c>
      <c r="Q397" s="8">
        <f t="shared" si="162"/>
        <v>0.22507331378299167</v>
      </c>
      <c r="R397" s="6"/>
      <c r="S397" s="6">
        <f t="shared" si="185"/>
        <v>-1.7741935483870961</v>
      </c>
      <c r="T397" s="8">
        <f t="shared" si="186"/>
        <v>-0.25146627565982627</v>
      </c>
      <c r="V397" s="8"/>
    </row>
    <row r="398" spans="1:22" x14ac:dyDescent="0.25">
      <c r="A398" s="1">
        <v>2015</v>
      </c>
      <c r="B398" s="82">
        <v>42005</v>
      </c>
      <c r="C398" s="6">
        <f>AVERAGE('10-15'!H1861:H1904)</f>
        <v>31.931818181818183</v>
      </c>
      <c r="D398" s="8">
        <f t="shared" si="181"/>
        <v>0.15762463343108735</v>
      </c>
      <c r="E398" s="6">
        <f>AVERAGE('10-15'!J1861:J1904)</f>
        <v>33.045454545454547</v>
      </c>
      <c r="F398" s="8">
        <f t="shared" si="182"/>
        <v>-0.50293255131964543</v>
      </c>
      <c r="G398" s="6">
        <f>AVERAGE('10-15'!L1861:L1904)</f>
        <v>7.4318181818181817</v>
      </c>
      <c r="H398" s="8">
        <f t="shared" si="183"/>
        <v>-0.27785923753665731</v>
      </c>
      <c r="I398" s="6">
        <f>AVERAGE('10-15'!R1861:R1904)</f>
        <v>15.227272727272727</v>
      </c>
      <c r="J398" s="8">
        <f t="shared" si="184"/>
        <v>-0.32111436950146732</v>
      </c>
      <c r="P398" s="6">
        <f>AVERAGE('10-15'!S1861:S1904)</f>
        <v>6.75</v>
      </c>
      <c r="Q398" s="8">
        <f t="shared" si="162"/>
        <v>0.91129032258064502</v>
      </c>
      <c r="R398" s="6"/>
      <c r="S398" s="6">
        <f t="shared" si="185"/>
        <v>-1.1136363636363633</v>
      </c>
      <c r="T398" s="8">
        <f t="shared" si="186"/>
        <v>0.66055718475073277</v>
      </c>
      <c r="V398" s="8"/>
    </row>
    <row r="399" spans="1:22" x14ac:dyDescent="0.25">
      <c r="B399" s="82">
        <v>42036</v>
      </c>
      <c r="C399" s="6">
        <f>AVERAGE('10-15'!H1905:H1947)</f>
        <v>32.418604651162788</v>
      </c>
      <c r="D399" s="8">
        <f t="shared" si="181"/>
        <v>0.48678646934460446</v>
      </c>
      <c r="E399" s="6">
        <f>AVERAGE('10-15'!J1905:J1947)</f>
        <v>33.488372093023258</v>
      </c>
      <c r="F399" s="8">
        <f t="shared" si="182"/>
        <v>0.44291754756871171</v>
      </c>
      <c r="G399" s="6">
        <f>AVERAGE('10-15'!L1905:L1947)</f>
        <v>7.6046511627906979</v>
      </c>
      <c r="H399" s="8">
        <f t="shared" si="183"/>
        <v>0.1728329809725162</v>
      </c>
      <c r="I399" s="6">
        <f>AVERAGE('10-15'!R1905:R1947)</f>
        <v>14.465116279069768</v>
      </c>
      <c r="J399" s="8">
        <f t="shared" si="184"/>
        <v>-0.76215644820295836</v>
      </c>
      <c r="P399" s="6">
        <f>AVERAGE('10-15'!S1905:S1947)</f>
        <v>6.3255813953488369</v>
      </c>
      <c r="Q399" s="8">
        <f t="shared" si="162"/>
        <v>-0.4244186046511631</v>
      </c>
      <c r="R399" s="6"/>
      <c r="S399" s="6">
        <f t="shared" si="185"/>
        <v>-1.0697674418604706</v>
      </c>
      <c r="T399" s="8">
        <f t="shared" si="186"/>
        <v>4.3868921775892744E-2</v>
      </c>
      <c r="V399" s="8"/>
    </row>
    <row r="400" spans="1:22" x14ac:dyDescent="0.25">
      <c r="B400" s="82">
        <v>42064</v>
      </c>
      <c r="C400" s="6">
        <f>AVERAGE('10-15'!H1948:H2001)</f>
        <v>33.5</v>
      </c>
      <c r="D400" s="8">
        <f t="shared" si="181"/>
        <v>1.0813953488372121</v>
      </c>
      <c r="E400" s="6">
        <f>AVERAGE('10-15'!J1948:J2001)</f>
        <v>33.57692307692308</v>
      </c>
      <c r="F400" s="8">
        <f t="shared" si="182"/>
        <v>8.8550983899821745E-2</v>
      </c>
      <c r="G400" s="6">
        <f>AVERAGE('10-15'!L1948:L2001)</f>
        <v>7.6538461538461542</v>
      </c>
      <c r="H400" s="8">
        <f t="shared" si="183"/>
        <v>4.9194991055456327E-2</v>
      </c>
      <c r="I400" s="6">
        <f>AVERAGE('10-15'!R1948:R2001)</f>
        <v>14.134615384615385</v>
      </c>
      <c r="J400" s="8">
        <f t="shared" si="184"/>
        <v>-0.33050089445438324</v>
      </c>
      <c r="P400" s="6">
        <f>AVERAGE('10-15'!S1948:S2001)</f>
        <v>5.615384615384615</v>
      </c>
      <c r="Q400" s="8">
        <f t="shared" si="162"/>
        <v>-0.71019677996422192</v>
      </c>
      <c r="R400" s="6"/>
      <c r="S400" s="6">
        <f t="shared" si="185"/>
        <v>-7.6923076923080203E-2</v>
      </c>
      <c r="T400" s="8">
        <f t="shared" si="186"/>
        <v>0.99284436493739037</v>
      </c>
      <c r="V400" s="8"/>
    </row>
    <row r="401" spans="1:22" x14ac:dyDescent="0.25">
      <c r="B401" s="82">
        <v>42095</v>
      </c>
      <c r="C401" s="6">
        <f>AVERAGE('10-15'!H2002:H2074)</f>
        <v>33.557142857142857</v>
      </c>
      <c r="D401" s="8">
        <f t="shared" si="181"/>
        <v>5.714285714285694E-2</v>
      </c>
      <c r="E401" s="6">
        <f>AVERAGE('10-15'!J2002:J2074)</f>
        <v>33.585714285714289</v>
      </c>
      <c r="F401" s="8">
        <f t="shared" si="182"/>
        <v>8.79120879120876E-3</v>
      </c>
      <c r="G401" s="6">
        <f>AVERAGE('10-15'!L2002:L2074)</f>
        <v>8.2857142857142865</v>
      </c>
      <c r="H401" s="8">
        <f t="shared" si="183"/>
        <v>0.63186813186813229</v>
      </c>
      <c r="I401" s="6">
        <f>AVERAGE('10-15'!R2002:R2074)</f>
        <v>13.6</v>
      </c>
      <c r="J401" s="8">
        <f t="shared" si="184"/>
        <v>-0.53461538461538538</v>
      </c>
      <c r="P401" s="6">
        <f>AVERAGE('10-15'!S2002:S2074)</f>
        <v>5.0579710144927539</v>
      </c>
      <c r="Q401" s="8">
        <f t="shared" si="162"/>
        <v>-0.55741360089186109</v>
      </c>
      <c r="R401" s="6"/>
      <c r="S401" s="6">
        <f t="shared" si="185"/>
        <v>-2.8571428571432023E-2</v>
      </c>
      <c r="T401" s="8">
        <f t="shared" si="186"/>
        <v>4.835164835164818E-2</v>
      </c>
      <c r="V401" s="8"/>
    </row>
    <row r="402" spans="1:22" x14ac:dyDescent="0.25">
      <c r="B402" s="82">
        <v>42125</v>
      </c>
      <c r="C402" s="6">
        <f>AVERAGE('10-15'!H2075:H2093)</f>
        <v>33.578947368421055</v>
      </c>
      <c r="D402" s="8">
        <f>C402-C401</f>
        <v>2.1804511278197936E-2</v>
      </c>
      <c r="E402" s="6">
        <f>AVERAGE('10-15'!J2075:J2093)</f>
        <v>33.368421052631582</v>
      </c>
      <c r="F402" s="8">
        <f>E402-E401</f>
        <v>-0.21729323308270665</v>
      </c>
      <c r="G402" s="6">
        <f>AVERAGE('10-15'!L2075:L2093)</f>
        <v>9.2105263157894743</v>
      </c>
      <c r="H402" s="8">
        <f>G402-G401</f>
        <v>0.92481203007518786</v>
      </c>
      <c r="I402" s="6">
        <f>AVERAGE('10-15'!R2075:R2093)</f>
        <v>12.789473684210526</v>
      </c>
      <c r="J402" s="8">
        <f>I402-I401</f>
        <v>-0.81052631578947398</v>
      </c>
      <c r="P402" s="6">
        <f>AVERAGE('10-15'!S2075:S2093)</f>
        <v>4.7777777777777777</v>
      </c>
      <c r="Q402" s="8">
        <f t="shared" si="162"/>
        <v>-0.2801932367149762</v>
      </c>
      <c r="R402" s="6"/>
      <c r="S402" s="6">
        <f>C402-E402</f>
        <v>0.21052631578947256</v>
      </c>
      <c r="T402" s="8">
        <f>S402-S401</f>
        <v>0.23909774436090458</v>
      </c>
      <c r="V402" s="8"/>
    </row>
    <row r="403" spans="1:22" x14ac:dyDescent="0.25">
      <c r="B403" s="1" t="s">
        <v>1313</v>
      </c>
      <c r="C403" s="1">
        <v>37.700000000000003</v>
      </c>
      <c r="D403" s="1"/>
      <c r="E403" s="1">
        <v>31.2</v>
      </c>
      <c r="F403" s="1"/>
      <c r="G403" s="1">
        <v>8.1</v>
      </c>
      <c r="H403" s="1"/>
      <c r="I403" s="1">
        <v>12.9</v>
      </c>
      <c r="P403" s="1">
        <v>3.8</v>
      </c>
      <c r="R403" s="1"/>
      <c r="S403" s="6">
        <f>C403-E403</f>
        <v>6.5000000000000036</v>
      </c>
      <c r="V403" s="8"/>
    </row>
    <row r="404" spans="1:22" x14ac:dyDescent="0.25">
      <c r="B404" s="82">
        <v>42125</v>
      </c>
      <c r="C404" s="6">
        <f>AVERAGE('15-17'!H2:H7)</f>
        <v>40.666666666666664</v>
      </c>
      <c r="D404" s="8">
        <f>C404-C403</f>
        <v>2.9666666666666615</v>
      </c>
      <c r="E404" s="6">
        <f>AVERAGE('15-17'!J2:J7)</f>
        <v>29.666666666666668</v>
      </c>
      <c r="F404" s="8">
        <f>E404-E403</f>
        <v>-1.5333333333333314</v>
      </c>
      <c r="G404" s="6">
        <f>AVERAGE('15-17'!L2:L7)</f>
        <v>7</v>
      </c>
      <c r="H404" s="8">
        <f>G404-G403</f>
        <v>-1.0999999999999996</v>
      </c>
      <c r="I404" s="6">
        <f>AVERAGE('15-17'!N2:N7)</f>
        <v>11.666666666666666</v>
      </c>
      <c r="J404" s="8">
        <f>I404-I403</f>
        <v>-1.2333333333333343</v>
      </c>
      <c r="P404" s="6">
        <f>AVERAGE('15-17'!P2:P7)</f>
        <v>4</v>
      </c>
      <c r="Q404" s="8">
        <f>P404-P403</f>
        <v>0.20000000000000018</v>
      </c>
      <c r="S404" s="6">
        <f t="shared" ref="S404:S409" si="187">C404-E404</f>
        <v>10.999999999999996</v>
      </c>
      <c r="T404" s="8">
        <f>S404-S403</f>
        <v>4.4999999999999929</v>
      </c>
      <c r="V404" s="8"/>
    </row>
    <row r="405" spans="1:22" x14ac:dyDescent="0.25">
      <c r="B405" s="82">
        <v>42156</v>
      </c>
      <c r="C405" s="6">
        <f>AVERAGE('15-17'!H8:H16)</f>
        <v>39.25</v>
      </c>
      <c r="D405" s="8">
        <f t="shared" ref="D405:D411" si="188">C405-C404</f>
        <v>-1.4166666666666643</v>
      </c>
      <c r="E405" s="6">
        <f>AVERAGE('15-17'!J8:J16)</f>
        <v>29.75</v>
      </c>
      <c r="F405" s="8">
        <f t="shared" ref="F405:F411" si="189">E405-E404</f>
        <v>8.3333333333332149E-2</v>
      </c>
      <c r="G405" s="6">
        <f>AVERAGE('15-17'!L8:L16)</f>
        <v>8</v>
      </c>
      <c r="H405" s="8">
        <f t="shared" ref="H405:H411" si="190">G405-G404</f>
        <v>1</v>
      </c>
      <c r="I405" s="6">
        <f>AVERAGE('15-17'!N8:N16)</f>
        <v>11</v>
      </c>
      <c r="J405" s="8">
        <f t="shared" ref="J405:J411" si="191">I405-I404</f>
        <v>-0.66666666666666607</v>
      </c>
      <c r="P405" s="6">
        <f>AVERAGE('15-17'!P8:P16)</f>
        <v>5</v>
      </c>
      <c r="Q405" s="8">
        <f t="shared" ref="Q405:Q411" si="192">P405-P404</f>
        <v>1</v>
      </c>
      <c r="S405" s="6">
        <f t="shared" si="187"/>
        <v>9.5</v>
      </c>
      <c r="T405" s="8">
        <f t="shared" ref="T405:T411" si="193">S405-S404</f>
        <v>-1.4999999999999964</v>
      </c>
      <c r="V405" s="8"/>
    </row>
    <row r="406" spans="1:22" x14ac:dyDescent="0.25">
      <c r="B406" s="82">
        <v>42186</v>
      </c>
      <c r="C406" s="6">
        <f>AVERAGE('15-17'!H17:H22)</f>
        <v>38.333333333333336</v>
      </c>
      <c r="D406" s="8">
        <f t="shared" si="188"/>
        <v>-0.9166666666666643</v>
      </c>
      <c r="E406" s="6">
        <f>AVERAGE('15-17'!J17:J22)</f>
        <v>31</v>
      </c>
      <c r="F406" s="8">
        <f t="shared" si="189"/>
        <v>1.25</v>
      </c>
      <c r="G406" s="6">
        <f>AVERAGE('15-17'!L17:L22)</f>
        <v>7.666666666666667</v>
      </c>
      <c r="H406" s="8">
        <f t="shared" si="190"/>
        <v>-0.33333333333333304</v>
      </c>
      <c r="I406" s="6">
        <f>AVERAGE('15-17'!N17:N22)</f>
        <v>10.666666666666666</v>
      </c>
      <c r="J406" s="8">
        <f t="shared" si="191"/>
        <v>-0.33333333333333393</v>
      </c>
      <c r="P406" s="6">
        <f>AVERAGE('15-17'!P17:P22)</f>
        <v>5.666666666666667</v>
      </c>
      <c r="Q406" s="8">
        <f t="shared" si="192"/>
        <v>0.66666666666666696</v>
      </c>
      <c r="S406" s="6">
        <f t="shared" si="187"/>
        <v>7.3333333333333357</v>
      </c>
      <c r="T406" s="8">
        <f t="shared" si="193"/>
        <v>-2.1666666666666643</v>
      </c>
      <c r="V406" s="8"/>
    </row>
    <row r="407" spans="1:22" x14ac:dyDescent="0.25">
      <c r="B407" s="82">
        <v>42217</v>
      </c>
      <c r="C407" s="6">
        <f>AVERAGE('15-17'!H23:H27)</f>
        <v>40</v>
      </c>
      <c r="D407" s="8">
        <f t="shared" si="188"/>
        <v>1.6666666666666643</v>
      </c>
      <c r="E407" s="6">
        <f>AVERAGE('15-17'!J23:J27)</f>
        <v>30.25</v>
      </c>
      <c r="F407" s="8">
        <f t="shared" si="189"/>
        <v>-0.75</v>
      </c>
      <c r="G407" s="6">
        <f>AVERAGE('15-17'!L23:L27)</f>
        <v>7.25</v>
      </c>
      <c r="H407" s="8">
        <f t="shared" si="190"/>
        <v>-0.41666666666666696</v>
      </c>
      <c r="I407" s="6">
        <f>AVERAGE('15-17'!N23:N27)</f>
        <v>11.75</v>
      </c>
      <c r="J407" s="8">
        <f t="shared" si="191"/>
        <v>1.0833333333333339</v>
      </c>
      <c r="P407" s="6">
        <f>AVERAGE('15-17'!P23:P27)</f>
        <v>4.25</v>
      </c>
      <c r="Q407" s="8">
        <f t="shared" si="192"/>
        <v>-1.416666666666667</v>
      </c>
      <c r="S407" s="6">
        <f t="shared" si="187"/>
        <v>9.75</v>
      </c>
      <c r="T407" s="8">
        <f t="shared" si="193"/>
        <v>2.4166666666666643</v>
      </c>
      <c r="V407" s="8"/>
    </row>
    <row r="408" spans="1:22" x14ac:dyDescent="0.25">
      <c r="B408" s="82">
        <v>42248</v>
      </c>
      <c r="C408" s="6">
        <f>AVERAGE('15-17'!H28:H36)</f>
        <v>38.625</v>
      </c>
      <c r="D408" s="8">
        <f t="shared" si="188"/>
        <v>-1.375</v>
      </c>
      <c r="E408" s="6">
        <f>AVERAGE('15-17'!J28:J36)</f>
        <v>31.5</v>
      </c>
      <c r="F408" s="8">
        <f t="shared" si="189"/>
        <v>1.25</v>
      </c>
      <c r="G408" s="6">
        <f>AVERAGE('15-17'!L28:L36)</f>
        <v>7.25</v>
      </c>
      <c r="H408" s="8">
        <f t="shared" si="190"/>
        <v>0</v>
      </c>
      <c r="I408" s="6">
        <f>AVERAGE('15-17'!N28:N36)</f>
        <v>13.125</v>
      </c>
      <c r="J408" s="8">
        <f t="shared" si="191"/>
        <v>1.375</v>
      </c>
      <c r="P408" s="6">
        <f>AVERAGE('15-17'!P28:P36)</f>
        <v>3.375</v>
      </c>
      <c r="Q408" s="8">
        <f t="shared" si="192"/>
        <v>-0.875</v>
      </c>
      <c r="S408" s="6">
        <f t="shared" si="187"/>
        <v>7.125</v>
      </c>
      <c r="T408" s="8">
        <f t="shared" si="193"/>
        <v>-2.625</v>
      </c>
      <c r="V408" s="8"/>
    </row>
    <row r="409" spans="1:22" x14ac:dyDescent="0.25">
      <c r="B409" s="82">
        <v>42278</v>
      </c>
      <c r="C409" s="6">
        <f>AVERAGE('15-17'!H37:H44)</f>
        <v>38</v>
      </c>
      <c r="D409" s="8">
        <f t="shared" si="188"/>
        <v>-0.625</v>
      </c>
      <c r="E409" s="6">
        <f>AVERAGE('15-17'!J37:J44)</f>
        <v>31.833333333333332</v>
      </c>
      <c r="F409" s="8">
        <f t="shared" si="189"/>
        <v>0.33333333333333215</v>
      </c>
      <c r="G409" s="6">
        <f>AVERAGE('15-17'!L37:L44)</f>
        <v>7.166666666666667</v>
      </c>
      <c r="H409" s="8">
        <f t="shared" si="190"/>
        <v>-8.3333333333333037E-2</v>
      </c>
      <c r="I409" s="6">
        <f>AVERAGE('15-17'!N37:N44)</f>
        <v>12.666666666666666</v>
      </c>
      <c r="J409" s="8">
        <f t="shared" si="191"/>
        <v>-0.45833333333333393</v>
      </c>
      <c r="P409" s="6">
        <f>AVERAGE('15-17'!P37:P44)</f>
        <v>3.5</v>
      </c>
      <c r="Q409" s="8">
        <f t="shared" si="192"/>
        <v>0.125</v>
      </c>
      <c r="S409" s="6">
        <f t="shared" si="187"/>
        <v>6.1666666666666679</v>
      </c>
      <c r="T409" s="8">
        <f t="shared" si="193"/>
        <v>-0.95833333333333215</v>
      </c>
      <c r="V409" s="8"/>
    </row>
    <row r="410" spans="1:22" x14ac:dyDescent="0.25">
      <c r="B410" s="82">
        <v>42309</v>
      </c>
      <c r="C410" s="6">
        <f>AVERAGE('15-17'!H45:H53)</f>
        <v>39.571428571428569</v>
      </c>
      <c r="D410" s="8">
        <f t="shared" si="188"/>
        <v>1.5714285714285694</v>
      </c>
      <c r="E410" s="6">
        <f>AVERAGE('15-17'!J45:J53)</f>
        <v>30.428571428571427</v>
      </c>
      <c r="F410" s="8">
        <f t="shared" si="189"/>
        <v>-1.4047619047619051</v>
      </c>
      <c r="G410" s="6">
        <f>AVERAGE('15-17'!L45:L53)</f>
        <v>6.8571428571428568</v>
      </c>
      <c r="H410" s="8">
        <f t="shared" si="190"/>
        <v>-0.3095238095238102</v>
      </c>
      <c r="I410" s="6">
        <f>AVERAGE('15-17'!N45:N53)</f>
        <v>13.142857142857142</v>
      </c>
      <c r="J410" s="8">
        <f t="shared" si="191"/>
        <v>0.47619047619047628</v>
      </c>
      <c r="P410" s="6">
        <f>AVERAGE('15-17'!P45:P53)</f>
        <v>3.2857142857142856</v>
      </c>
      <c r="Q410" s="8">
        <f t="shared" si="192"/>
        <v>-0.21428571428571441</v>
      </c>
      <c r="S410" s="6">
        <f t="shared" ref="S410:S416" si="194">C410-E410</f>
        <v>9.1428571428571423</v>
      </c>
      <c r="T410" s="8">
        <f t="shared" si="193"/>
        <v>2.9761904761904745</v>
      </c>
      <c r="V410" s="8"/>
    </row>
    <row r="411" spans="1:22" x14ac:dyDescent="0.25">
      <c r="B411" s="82">
        <v>42339</v>
      </c>
      <c r="C411" s="6">
        <f>AVERAGE('15-17'!H54:H61)</f>
        <v>38.5</v>
      </c>
      <c r="D411" s="8">
        <f t="shared" si="188"/>
        <v>-1.0714285714285694</v>
      </c>
      <c r="E411" s="6">
        <f>AVERAGE('15-17'!J54:J61)</f>
        <v>31</v>
      </c>
      <c r="F411" s="8">
        <f t="shared" si="189"/>
        <v>0.57142857142857295</v>
      </c>
      <c r="G411" s="6">
        <f>AVERAGE('15-17'!L54:L61)</f>
        <v>6.833333333333333</v>
      </c>
      <c r="H411" s="8">
        <f t="shared" si="190"/>
        <v>-2.3809523809523725E-2</v>
      </c>
      <c r="I411" s="6">
        <f>AVERAGE('15-17'!N54:N61)</f>
        <v>13.166666666666666</v>
      </c>
      <c r="J411" s="8">
        <f t="shared" si="191"/>
        <v>2.3809523809523725E-2</v>
      </c>
      <c r="P411" s="6">
        <f>AVERAGE('15-17'!P54:P61)</f>
        <v>4.166666666666667</v>
      </c>
      <c r="Q411" s="8">
        <f t="shared" si="192"/>
        <v>0.88095238095238138</v>
      </c>
      <c r="S411" s="6">
        <f t="shared" si="194"/>
        <v>7.5</v>
      </c>
      <c r="T411" s="8">
        <f t="shared" si="193"/>
        <v>-1.6428571428571423</v>
      </c>
      <c r="V411" s="8"/>
    </row>
    <row r="412" spans="1:22" x14ac:dyDescent="0.25">
      <c r="A412" s="1">
        <v>2016</v>
      </c>
      <c r="B412" s="82">
        <v>42370</v>
      </c>
      <c r="C412" s="6">
        <f>AVERAGE('15-17'!H62:H69)</f>
        <v>38.833333333333336</v>
      </c>
      <c r="D412" s="8">
        <f t="shared" ref="D412:D417" si="195">C412-C411</f>
        <v>0.3333333333333357</v>
      </c>
      <c r="E412" s="6">
        <f>AVERAGE('15-17'!J62:J69)</f>
        <v>31.166666666666668</v>
      </c>
      <c r="F412" s="8">
        <f t="shared" ref="F412:F417" si="196">E412-E411</f>
        <v>0.16666666666666785</v>
      </c>
      <c r="G412" s="6">
        <f>AVERAGE('15-17'!L62:L69)</f>
        <v>6.5</v>
      </c>
      <c r="H412" s="8">
        <f t="shared" ref="H412:H417" si="197">G412-G411</f>
        <v>-0.33333333333333304</v>
      </c>
      <c r="I412" s="6">
        <f>AVERAGE('15-17'!N62:N69)</f>
        <v>13.666666666666666</v>
      </c>
      <c r="J412" s="8">
        <f t="shared" ref="J412:J417" si="198">I412-I411</f>
        <v>0.5</v>
      </c>
      <c r="P412" s="6">
        <f>AVERAGE('15-17'!P62:P69)</f>
        <v>3.3333333333333335</v>
      </c>
      <c r="Q412" s="8">
        <f t="shared" ref="Q412:Q417" si="199">P412-P411</f>
        <v>-0.83333333333333348</v>
      </c>
      <c r="S412" s="6">
        <f t="shared" si="194"/>
        <v>7.6666666666666679</v>
      </c>
      <c r="T412" s="8">
        <f t="shared" ref="T412:T417" si="200">S412-S411</f>
        <v>0.16666666666666785</v>
      </c>
      <c r="V412" s="8"/>
    </row>
    <row r="413" spans="1:22" x14ac:dyDescent="0.25">
      <c r="B413" s="82">
        <v>42401</v>
      </c>
      <c r="C413" s="6">
        <f>AVERAGE('15-17'!H70:H77)</f>
        <v>39</v>
      </c>
      <c r="D413" s="8">
        <f t="shared" si="195"/>
        <v>0.1666666666666643</v>
      </c>
      <c r="E413" s="6">
        <f>AVERAGE('15-17'!J70:J77)</f>
        <v>30.333333333333332</v>
      </c>
      <c r="F413" s="8">
        <f t="shared" si="196"/>
        <v>-0.8333333333333357</v>
      </c>
      <c r="G413" s="6">
        <f>AVERAGE('15-17'!L70:L77)</f>
        <v>6.833333333333333</v>
      </c>
      <c r="H413" s="8">
        <f t="shared" si="197"/>
        <v>0.33333333333333304</v>
      </c>
      <c r="I413" s="6">
        <f>AVERAGE('15-17'!N70:N77)</f>
        <v>14</v>
      </c>
      <c r="J413" s="8">
        <f t="shared" si="198"/>
        <v>0.33333333333333393</v>
      </c>
      <c r="P413" s="6">
        <f>AVERAGE('15-17'!P70:P77)</f>
        <v>3.5</v>
      </c>
      <c r="Q413" s="8">
        <f t="shared" si="199"/>
        <v>0.16666666666666652</v>
      </c>
      <c r="S413" s="6">
        <f t="shared" si="194"/>
        <v>8.6666666666666679</v>
      </c>
      <c r="T413" s="8">
        <f t="shared" si="200"/>
        <v>1</v>
      </c>
      <c r="V413" s="8"/>
    </row>
    <row r="414" spans="1:22" x14ac:dyDescent="0.25">
      <c r="B414" s="82">
        <v>42430</v>
      </c>
      <c r="C414" s="6">
        <f>AVERAGE('15-17'!H78:H84)</f>
        <v>35.571428571428569</v>
      </c>
      <c r="D414" s="8">
        <f t="shared" si="195"/>
        <v>-3.4285714285714306</v>
      </c>
      <c r="E414" s="6">
        <f>AVERAGE('15-17'!J78:J84)</f>
        <v>33</v>
      </c>
      <c r="F414" s="8">
        <f t="shared" si="196"/>
        <v>2.6666666666666679</v>
      </c>
      <c r="G414" s="6">
        <f>AVERAGE('15-17'!L78:L84)</f>
        <v>7.1428571428571432</v>
      </c>
      <c r="H414" s="8">
        <f t="shared" si="197"/>
        <v>0.3095238095238102</v>
      </c>
      <c r="I414" s="6">
        <f>AVERAGE('15-17'!N78:N84)</f>
        <v>13.714285714285714</v>
      </c>
      <c r="J414" s="8">
        <f t="shared" si="198"/>
        <v>-0.28571428571428648</v>
      </c>
      <c r="P414" s="6">
        <f>AVERAGE('15-17'!P78:P84)</f>
        <v>3.7142857142857144</v>
      </c>
      <c r="Q414" s="8">
        <f t="shared" si="199"/>
        <v>0.21428571428571441</v>
      </c>
      <c r="S414" s="6">
        <f t="shared" si="194"/>
        <v>2.5714285714285694</v>
      </c>
      <c r="T414" s="8">
        <f t="shared" si="200"/>
        <v>-6.0952380952380985</v>
      </c>
      <c r="V414" s="8"/>
    </row>
    <row r="415" spans="1:22" x14ac:dyDescent="0.25">
      <c r="B415" s="82">
        <v>42461</v>
      </c>
      <c r="C415" s="6">
        <f>AVERAGE('15-17'!H87:H94)</f>
        <v>34.875</v>
      </c>
      <c r="D415" s="8">
        <f t="shared" si="195"/>
        <v>-0.6964285714285694</v>
      </c>
      <c r="E415" s="6">
        <f>AVERAGE('15-17'!J87:J94)</f>
        <v>32.25</v>
      </c>
      <c r="F415" s="8">
        <f t="shared" si="196"/>
        <v>-0.75</v>
      </c>
      <c r="G415" s="6">
        <f>AVERAGE('15-17'!L87:L94)</f>
        <v>6.625</v>
      </c>
      <c r="H415" s="8">
        <f t="shared" si="197"/>
        <v>-0.51785714285714324</v>
      </c>
      <c r="I415" s="6">
        <f>AVERAGE('15-17'!N87:N94)</f>
        <v>15.75</v>
      </c>
      <c r="J415" s="8">
        <f t="shared" si="198"/>
        <v>2.0357142857142865</v>
      </c>
      <c r="P415" s="6">
        <f>AVERAGE('15-17'!P87:P94)</f>
        <v>3.625</v>
      </c>
      <c r="Q415" s="8">
        <f t="shared" si="199"/>
        <v>-8.9285714285714413E-2</v>
      </c>
      <c r="S415" s="6">
        <f t="shared" si="194"/>
        <v>2.625</v>
      </c>
      <c r="T415" s="8">
        <f t="shared" si="200"/>
        <v>5.3571428571430602E-2</v>
      </c>
      <c r="V415" s="8"/>
    </row>
    <row r="416" spans="1:22" x14ac:dyDescent="0.25">
      <c r="B416" s="82">
        <v>42491</v>
      </c>
      <c r="C416" s="6">
        <f>AVERAGE('15-17'!H95:H103)</f>
        <v>34.888888888888886</v>
      </c>
      <c r="D416" s="8">
        <f t="shared" si="195"/>
        <v>1.3888888888885731E-2</v>
      </c>
      <c r="E416" s="6">
        <f>AVERAGE('15-17'!J95:J103)</f>
        <v>31.666666666666668</v>
      </c>
      <c r="F416" s="8">
        <f t="shared" si="196"/>
        <v>-0.58333333333333215</v>
      </c>
      <c r="G416" s="6">
        <f>AVERAGE('15-17'!L95:L103)</f>
        <v>7</v>
      </c>
      <c r="H416" s="8">
        <f t="shared" si="197"/>
        <v>0.375</v>
      </c>
      <c r="I416" s="6">
        <f>AVERAGE('15-17'!N95:N103)</f>
        <v>15.777777777777779</v>
      </c>
      <c r="J416" s="8">
        <f t="shared" si="198"/>
        <v>2.7777777777778567E-2</v>
      </c>
      <c r="P416" s="6">
        <f>AVERAGE('15-17'!P95:P103)</f>
        <v>4.333333333333333</v>
      </c>
      <c r="Q416" s="8">
        <f t="shared" si="199"/>
        <v>0.70833333333333304</v>
      </c>
      <c r="S416" s="6">
        <f t="shared" si="194"/>
        <v>3.2222222222222179</v>
      </c>
      <c r="T416" s="8">
        <f t="shared" si="200"/>
        <v>0.59722222222221788</v>
      </c>
      <c r="V416" s="8"/>
    </row>
    <row r="417" spans="1:22" x14ac:dyDescent="0.25">
      <c r="B417" s="82">
        <v>42522</v>
      </c>
      <c r="C417" s="6">
        <f>AVERAGE('15-17'!H104:H115)</f>
        <v>34.090909090909093</v>
      </c>
      <c r="D417" s="8">
        <f t="shared" si="195"/>
        <v>-0.79797979797979224</v>
      </c>
      <c r="E417" s="6">
        <f>AVERAGE('15-17'!J104:J115)</f>
        <v>31</v>
      </c>
      <c r="F417" s="8">
        <f t="shared" si="196"/>
        <v>-0.66666666666666785</v>
      </c>
      <c r="G417" s="6">
        <f>AVERAGE('15-17'!L104:L115)</f>
        <v>7.4545454545454541</v>
      </c>
      <c r="H417" s="8">
        <f t="shared" si="197"/>
        <v>0.45454545454545414</v>
      </c>
      <c r="I417" s="6">
        <f>AVERAGE('15-17'!N104:N115)</f>
        <v>16.636363636363637</v>
      </c>
      <c r="J417" s="8">
        <f t="shared" si="198"/>
        <v>0.85858585858585812</v>
      </c>
      <c r="P417" s="6">
        <f>AVERAGE('15-17'!P104:P115)</f>
        <v>4.3</v>
      </c>
      <c r="Q417" s="8">
        <f t="shared" si="199"/>
        <v>-3.3333333333333215E-2</v>
      </c>
      <c r="S417" s="6">
        <f t="shared" ref="S417:S422" si="201">C417-E417</f>
        <v>3.0909090909090935</v>
      </c>
      <c r="T417" s="8">
        <f t="shared" si="200"/>
        <v>-0.13131313131312439</v>
      </c>
      <c r="V417" s="8"/>
    </row>
    <row r="418" spans="1:22" x14ac:dyDescent="0.25">
      <c r="B418" s="82">
        <v>42552</v>
      </c>
      <c r="C418" s="6">
        <f>AVERAGE('15-17'!H116:H126)</f>
        <v>38.5</v>
      </c>
      <c r="D418" s="8">
        <f t="shared" ref="D418:D423" si="202">C418-C417</f>
        <v>4.4090909090909065</v>
      </c>
      <c r="E418" s="6">
        <f>AVERAGE('15-17'!J116:J126)</f>
        <v>30</v>
      </c>
      <c r="F418" s="8">
        <f t="shared" ref="F418:F423" si="203">E418-E417</f>
        <v>-1</v>
      </c>
      <c r="G418" s="6">
        <f>AVERAGE('15-17'!L116:L126)</f>
        <v>8.4</v>
      </c>
      <c r="H418" s="8">
        <f t="shared" ref="H418:H423" si="204">G418-G417</f>
        <v>0.94545454545454621</v>
      </c>
      <c r="I418" s="6">
        <f>AVERAGE('15-17'!N116:N126)</f>
        <v>13</v>
      </c>
      <c r="J418" s="8">
        <f t="shared" ref="J418:J423" si="205">I418-I417</f>
        <v>-3.6363636363636367</v>
      </c>
      <c r="P418" s="6">
        <f>AVERAGE('15-17'!P116:P126)</f>
        <v>4.1111111111111107</v>
      </c>
      <c r="Q418" s="8">
        <f t="shared" ref="Q418:Q423" si="206">P418-P417</f>
        <v>-0.18888888888888911</v>
      </c>
      <c r="S418" s="6">
        <f t="shared" si="201"/>
        <v>8.5</v>
      </c>
      <c r="T418" s="8">
        <f t="shared" ref="T418:T423" si="207">S418-S417</f>
        <v>5.4090909090909065</v>
      </c>
      <c r="V418" s="8"/>
    </row>
    <row r="419" spans="1:22" x14ac:dyDescent="0.25">
      <c r="B419" s="82">
        <v>42583</v>
      </c>
      <c r="C419" s="6">
        <f>AVERAGE('15-17'!H127:H142)</f>
        <v>40</v>
      </c>
      <c r="D419" s="8">
        <f t="shared" si="202"/>
        <v>1.5</v>
      </c>
      <c r="E419" s="6">
        <f>AVERAGE('15-17'!J127:J142)</f>
        <v>29.363636363636363</v>
      </c>
      <c r="F419" s="8">
        <f t="shared" si="203"/>
        <v>-0.63636363636363669</v>
      </c>
      <c r="G419" s="6">
        <f>AVERAGE('15-17'!L127:L142)</f>
        <v>8.0909090909090917</v>
      </c>
      <c r="H419" s="8">
        <f t="shared" si="204"/>
        <v>-0.30909090909090864</v>
      </c>
      <c r="I419" s="6">
        <f>AVERAGE('15-17'!N127:N142)</f>
        <v>12.5</v>
      </c>
      <c r="J419" s="8">
        <f t="shared" si="205"/>
        <v>-0.5</v>
      </c>
      <c r="P419" s="6">
        <f>AVERAGE('15-17'!P127:P142)</f>
        <v>4.0909090909090908</v>
      </c>
      <c r="Q419" s="8">
        <f t="shared" si="206"/>
        <v>-2.0202020202019888E-2</v>
      </c>
      <c r="S419" s="6">
        <f t="shared" si="201"/>
        <v>10.636363636363637</v>
      </c>
      <c r="T419" s="8">
        <f t="shared" si="207"/>
        <v>2.1363636363636367</v>
      </c>
      <c r="V419" s="8"/>
    </row>
    <row r="420" spans="1:22" x14ac:dyDescent="0.25">
      <c r="B420" s="82">
        <v>42614</v>
      </c>
      <c r="C420" s="6">
        <f>AVERAGE('15-17'!H143:H154)</f>
        <v>39.4</v>
      </c>
      <c r="D420" s="8">
        <f t="shared" si="202"/>
        <v>-0.60000000000000142</v>
      </c>
      <c r="E420" s="6">
        <f>AVERAGE('15-17'!J143:J154)</f>
        <v>29.6</v>
      </c>
      <c r="F420" s="8">
        <f t="shared" si="203"/>
        <v>0.23636363636363811</v>
      </c>
      <c r="G420" s="6">
        <f>AVERAGE('15-17'!L143:L154)</f>
        <v>7.4</v>
      </c>
      <c r="H420" s="8">
        <f t="shared" si="204"/>
        <v>-0.69090909090909136</v>
      </c>
      <c r="I420" s="6">
        <f>AVERAGE('15-17'!N143:N154)</f>
        <v>13</v>
      </c>
      <c r="J420" s="8">
        <f t="shared" si="205"/>
        <v>0.5</v>
      </c>
      <c r="P420" s="6">
        <f>AVERAGE('15-17'!P143:P154)</f>
        <v>3.9</v>
      </c>
      <c r="Q420" s="8">
        <f t="shared" si="206"/>
        <v>-0.19090909090909092</v>
      </c>
      <c r="S420" s="6">
        <f t="shared" si="201"/>
        <v>9.7999999999999972</v>
      </c>
      <c r="T420" s="8">
        <f t="shared" si="207"/>
        <v>-0.83636363636363953</v>
      </c>
      <c r="V420" s="8"/>
    </row>
    <row r="421" spans="1:22" x14ac:dyDescent="0.25">
      <c r="B421" s="82">
        <v>42644</v>
      </c>
      <c r="C421" s="6">
        <f>AVERAGE('15-17'!H155:H162)</f>
        <v>42.125</v>
      </c>
      <c r="D421" s="8">
        <f t="shared" si="202"/>
        <v>2.7250000000000014</v>
      </c>
      <c r="E421" s="6">
        <f>AVERAGE('15-17'!J155:J162)</f>
        <v>27.75</v>
      </c>
      <c r="F421" s="8">
        <f t="shared" si="203"/>
        <v>-1.8500000000000014</v>
      </c>
      <c r="G421" s="6">
        <f>AVERAGE('15-17'!L155:L162)</f>
        <v>8.375</v>
      </c>
      <c r="H421" s="8">
        <f t="shared" si="204"/>
        <v>0.97499999999999964</v>
      </c>
      <c r="I421" s="6">
        <f>AVERAGE('15-17'!N155:N162)</f>
        <v>10.875</v>
      </c>
      <c r="J421" s="8">
        <f t="shared" si="205"/>
        <v>-2.125</v>
      </c>
      <c r="P421" s="6">
        <f>AVERAGE('15-17'!P155:P162)</f>
        <v>4.125</v>
      </c>
      <c r="Q421" s="8">
        <f t="shared" si="206"/>
        <v>0.22500000000000009</v>
      </c>
      <c r="S421" s="6">
        <f t="shared" si="201"/>
        <v>14.375</v>
      </c>
      <c r="T421" s="8">
        <f t="shared" si="207"/>
        <v>4.5750000000000028</v>
      </c>
      <c r="V421" s="8"/>
    </row>
    <row r="422" spans="1:22" x14ac:dyDescent="0.25">
      <c r="B422" s="82">
        <v>42675</v>
      </c>
      <c r="C422" s="6">
        <f>AVERAGE('15-17'!H163:H174)</f>
        <v>41.375</v>
      </c>
      <c r="D422" s="8">
        <f t="shared" si="202"/>
        <v>-0.75</v>
      </c>
      <c r="E422" s="6">
        <f>AVERAGE('15-17'!J163:J174)</f>
        <v>29.125</v>
      </c>
      <c r="F422" s="8">
        <f t="shared" si="203"/>
        <v>1.375</v>
      </c>
      <c r="G422" s="6">
        <f>AVERAGE('15-17'!L163:L174)</f>
        <v>8.125</v>
      </c>
      <c r="H422" s="8">
        <f t="shared" si="204"/>
        <v>-0.25</v>
      </c>
      <c r="I422" s="6">
        <f>AVERAGE('15-17'!N163:N174)</f>
        <v>11.5</v>
      </c>
      <c r="J422" s="8">
        <f t="shared" si="205"/>
        <v>0.625</v>
      </c>
      <c r="P422" s="6">
        <f>AVERAGE('15-17'!P163:P174)</f>
        <v>3.625</v>
      </c>
      <c r="Q422" s="8">
        <f t="shared" si="206"/>
        <v>-0.5</v>
      </c>
      <c r="S422" s="6">
        <f t="shared" si="201"/>
        <v>12.25</v>
      </c>
      <c r="T422" s="8">
        <f t="shared" si="207"/>
        <v>-2.125</v>
      </c>
      <c r="V422" s="8"/>
    </row>
    <row r="423" spans="1:22" x14ac:dyDescent="0.25">
      <c r="B423" s="82">
        <v>42705</v>
      </c>
      <c r="C423" s="6">
        <f>AVERAGE('15-17'!H175:H180)</f>
        <v>40</v>
      </c>
      <c r="D423" s="8">
        <f t="shared" si="202"/>
        <v>-1.375</v>
      </c>
      <c r="E423" s="6">
        <f>AVERAGE('15-17'!J175:J180)</f>
        <v>27.2</v>
      </c>
      <c r="F423" s="8">
        <f t="shared" si="203"/>
        <v>-1.9250000000000007</v>
      </c>
      <c r="G423" s="6">
        <f>AVERAGE('15-17'!L175:L180)</f>
        <v>10.4</v>
      </c>
      <c r="H423" s="8">
        <f t="shared" si="204"/>
        <v>2.2750000000000004</v>
      </c>
      <c r="I423" s="6">
        <f>AVERAGE('15-17'!N175:N180)</f>
        <v>12.4</v>
      </c>
      <c r="J423" s="8">
        <f t="shared" si="205"/>
        <v>0.90000000000000036</v>
      </c>
      <c r="P423" s="6">
        <f>AVERAGE('15-17'!P175:P180)</f>
        <v>3.6</v>
      </c>
      <c r="Q423" s="8">
        <f t="shared" si="206"/>
        <v>-2.4999999999999911E-2</v>
      </c>
      <c r="S423" s="6">
        <f t="shared" ref="S423:S428" si="208">C423-E423</f>
        <v>12.8</v>
      </c>
      <c r="T423" s="8">
        <f t="shared" si="207"/>
        <v>0.55000000000000071</v>
      </c>
      <c r="V423" s="8"/>
    </row>
    <row r="424" spans="1:22" x14ac:dyDescent="0.25">
      <c r="A424" s="1">
        <v>2017</v>
      </c>
      <c r="B424" s="82">
        <v>42736</v>
      </c>
      <c r="C424" s="6">
        <f>AVERAGE('15-17'!H181:H192)</f>
        <v>40</v>
      </c>
      <c r="D424" s="8">
        <f t="shared" ref="D424:D429" si="209">C424-C423</f>
        <v>0</v>
      </c>
      <c r="E424" s="6">
        <f>AVERAGE('15-17'!J181:J192)</f>
        <v>27.545454545454547</v>
      </c>
      <c r="F424" s="8">
        <f t="shared" ref="F424:F429" si="210">E424-E423</f>
        <v>0.34545454545454746</v>
      </c>
      <c r="G424" s="6">
        <f>AVERAGE('15-17'!L181:L192)</f>
        <v>9.8181818181818183</v>
      </c>
      <c r="H424" s="8">
        <f t="shared" ref="H424:H429" si="211">G424-G423</f>
        <v>-0.58181818181818201</v>
      </c>
      <c r="I424" s="6">
        <f>AVERAGE('15-17'!N181:N192)</f>
        <v>12.454545454545455</v>
      </c>
      <c r="J424" s="8">
        <f t="shared" ref="J424:J429" si="212">I424-I423</f>
        <v>5.4545454545454675E-2</v>
      </c>
      <c r="P424" s="6">
        <f>AVERAGE('15-17'!P181:P192)</f>
        <v>3.8181818181818183</v>
      </c>
      <c r="Q424" s="8">
        <f t="shared" ref="Q424:Q429" si="213">P424-P423</f>
        <v>0.21818181818181825</v>
      </c>
      <c r="S424" s="6">
        <f t="shared" si="208"/>
        <v>12.454545454545453</v>
      </c>
      <c r="T424" s="8">
        <f t="shared" ref="T424:T429" si="214">S424-S423</f>
        <v>-0.34545454545454746</v>
      </c>
      <c r="V424" s="8"/>
    </row>
    <row r="425" spans="1:22" x14ac:dyDescent="0.25">
      <c r="B425" s="82">
        <v>42767</v>
      </c>
      <c r="C425" s="6">
        <f>AVERAGE('15-17'!H193:H204)</f>
        <v>41.111111111111114</v>
      </c>
      <c r="D425" s="8">
        <f t="shared" si="209"/>
        <v>1.1111111111111143</v>
      </c>
      <c r="E425" s="6">
        <f>AVERAGE('15-17'!J193:J204)</f>
        <v>25.888888888888889</v>
      </c>
      <c r="F425" s="8">
        <f t="shared" si="210"/>
        <v>-1.6565656565656575</v>
      </c>
      <c r="G425" s="6">
        <f>AVERAGE('15-17'!L193:L204)</f>
        <v>10.444444444444445</v>
      </c>
      <c r="H425" s="8">
        <f t="shared" si="211"/>
        <v>0.6262626262626263</v>
      </c>
      <c r="I425" s="6">
        <f>AVERAGE('15-17'!N193:N204)</f>
        <v>12.555555555555555</v>
      </c>
      <c r="J425" s="8">
        <f t="shared" si="212"/>
        <v>0.10101010101010033</v>
      </c>
      <c r="P425" s="6">
        <f>AVERAGE('15-17'!P182:P204)</f>
        <v>3.8421052631578947</v>
      </c>
      <c r="Q425" s="8">
        <f t="shared" si="213"/>
        <v>2.3923444976076347E-2</v>
      </c>
      <c r="S425" s="6">
        <f t="shared" si="208"/>
        <v>15.222222222222225</v>
      </c>
      <c r="T425" s="8">
        <f t="shared" si="214"/>
        <v>2.7676767676767717</v>
      </c>
      <c r="V425" s="8"/>
    </row>
    <row r="426" spans="1:22" x14ac:dyDescent="0.25">
      <c r="B426" s="82">
        <v>42795</v>
      </c>
      <c r="C426" s="6">
        <f>AVERAGE('15-17'!H205:H220)</f>
        <v>42.666666666666664</v>
      </c>
      <c r="D426" s="8">
        <f t="shared" si="209"/>
        <v>1.55555555555555</v>
      </c>
      <c r="E426" s="6">
        <f>AVERAGE('15-17'!J194:J220)</f>
        <v>26.333333333333332</v>
      </c>
      <c r="F426" s="8">
        <f t="shared" si="210"/>
        <v>0.44444444444444287</v>
      </c>
      <c r="G426" s="6">
        <f>AVERAGE('15-17'!L194:L220)</f>
        <v>10.19047619047619</v>
      </c>
      <c r="H426" s="8">
        <f t="shared" si="211"/>
        <v>-0.25396825396825484</v>
      </c>
      <c r="I426" s="6">
        <f>AVERAGE('15-17'!N194:N220)</f>
        <v>11.285714285714286</v>
      </c>
      <c r="J426" s="8">
        <f t="shared" si="212"/>
        <v>-1.2698412698412689</v>
      </c>
      <c r="P426" s="6">
        <f>AVERAGE('15-17'!P205:P220)</f>
        <v>3.9090909090909092</v>
      </c>
      <c r="Q426" s="8">
        <f t="shared" si="213"/>
        <v>6.6985645933014482E-2</v>
      </c>
      <c r="S426" s="6">
        <f t="shared" si="208"/>
        <v>16.333333333333332</v>
      </c>
      <c r="T426" s="8">
        <f t="shared" si="214"/>
        <v>1.1111111111111072</v>
      </c>
      <c r="V426" s="8"/>
    </row>
    <row r="427" spans="1:22" x14ac:dyDescent="0.25">
      <c r="B427" s="82">
        <v>42826</v>
      </c>
      <c r="C427" s="6">
        <f>AVERAGE('15-17'!H221:H251)</f>
        <v>45.571428571428569</v>
      </c>
      <c r="D427" s="8">
        <f t="shared" si="209"/>
        <v>2.9047619047619051</v>
      </c>
      <c r="E427" s="6">
        <f>AVERAGE('15-17'!J221:J251)</f>
        <v>27</v>
      </c>
      <c r="F427" s="8">
        <f t="shared" si="210"/>
        <v>0.66666666666666785</v>
      </c>
      <c r="G427" s="6">
        <f>AVERAGE('15-17'!L221:L251)</f>
        <v>10.285714285714286</v>
      </c>
      <c r="H427" s="8">
        <f t="shared" si="211"/>
        <v>9.5238095238096676E-2</v>
      </c>
      <c r="I427" s="6">
        <f>AVERAGE('15-17'!N221:N251)</f>
        <v>7.8214285714285712</v>
      </c>
      <c r="J427" s="8">
        <f t="shared" si="212"/>
        <v>-3.4642857142857153</v>
      </c>
      <c r="P427" s="6">
        <f>AVERAGE('15-17'!P221:P251)</f>
        <v>3.2692307692307692</v>
      </c>
      <c r="Q427" s="8">
        <f t="shared" si="213"/>
        <v>-0.63986013986014001</v>
      </c>
      <c r="S427" s="6">
        <f t="shared" si="208"/>
        <v>18.571428571428569</v>
      </c>
      <c r="T427" s="8">
        <f t="shared" si="214"/>
        <v>2.2380952380952372</v>
      </c>
      <c r="V427" s="8"/>
    </row>
    <row r="428" spans="1:22" x14ac:dyDescent="0.25">
      <c r="B428" s="82">
        <v>42856</v>
      </c>
      <c r="C428" s="6">
        <f>AVERAGE('15-17'!H252:H312)</f>
        <v>44.931034482758619</v>
      </c>
      <c r="D428" s="8">
        <f t="shared" si="209"/>
        <v>-0.64039408866995018</v>
      </c>
      <c r="E428" s="6">
        <f>AVERAGE('15-17'!J252:J312)</f>
        <v>33.844827586206897</v>
      </c>
      <c r="F428" s="8">
        <f t="shared" si="210"/>
        <v>6.8448275862068968</v>
      </c>
      <c r="G428" s="6">
        <f>AVERAGE('15-17'!L252:L312)</f>
        <v>8.362068965517242</v>
      </c>
      <c r="H428" s="8">
        <f t="shared" si="211"/>
        <v>-1.9236453201970445</v>
      </c>
      <c r="I428" s="6">
        <f>AVERAGE('15-17'!N252:N312)</f>
        <v>4.6379310344827589</v>
      </c>
      <c r="J428" s="8">
        <f t="shared" si="212"/>
        <v>-3.1834975369458123</v>
      </c>
      <c r="P428" s="6">
        <f>AVERAGE('15-17'!P252:P312)</f>
        <v>2.2641509433962264</v>
      </c>
      <c r="Q428" s="8">
        <f t="shared" si="213"/>
        <v>-1.0050798258345428</v>
      </c>
      <c r="S428" s="6">
        <f t="shared" si="208"/>
        <v>11.086206896551722</v>
      </c>
      <c r="T428" s="8">
        <f t="shared" si="214"/>
        <v>-7.485221674876847</v>
      </c>
      <c r="V428" s="8"/>
    </row>
    <row r="429" spans="1:22" x14ac:dyDescent="0.25">
      <c r="B429" s="82">
        <v>42887</v>
      </c>
      <c r="C429" s="6">
        <f>AVERAGE('15-17'!H313:H330)</f>
        <v>42.866666666666667</v>
      </c>
      <c r="D429" s="8">
        <f t="shared" si="209"/>
        <v>-2.0643678160919521</v>
      </c>
      <c r="E429" s="6">
        <f>AVERAGE('15-17'!J313:J330)</f>
        <v>36.799999999999997</v>
      </c>
      <c r="F429" s="8">
        <f t="shared" si="210"/>
        <v>2.9551724137931004</v>
      </c>
      <c r="G429" s="6">
        <f>AVERAGE('15-17'!L313:L330)</f>
        <v>7.7333333333333334</v>
      </c>
      <c r="H429" s="8">
        <f t="shared" si="211"/>
        <v>-0.6287356321839086</v>
      </c>
      <c r="I429" s="6">
        <f>AVERAGE('15-17'!N313:N330)</f>
        <v>4.333333333333333</v>
      </c>
      <c r="J429" s="8">
        <f t="shared" si="212"/>
        <v>-0.30459770114942586</v>
      </c>
      <c r="P429" s="6">
        <f>AVERAGE('15-17'!P313:P330)</f>
        <v>2.0769230769230771</v>
      </c>
      <c r="Q429" s="8">
        <f t="shared" si="213"/>
        <v>-0.18722786647314926</v>
      </c>
      <c r="S429" s="6">
        <f>C429-E429</f>
        <v>6.06666666666667</v>
      </c>
      <c r="T429" s="8">
        <f t="shared" si="214"/>
        <v>-5.0195402298850524</v>
      </c>
      <c r="V429" s="8"/>
    </row>
    <row r="430" spans="1:22" x14ac:dyDescent="0.25">
      <c r="B430" s="83" t="s">
        <v>1313</v>
      </c>
      <c r="C430" s="1">
        <v>43.4</v>
      </c>
      <c r="E430" s="6">
        <v>41</v>
      </c>
      <c r="G430" s="1">
        <v>7.6</v>
      </c>
      <c r="I430" s="1">
        <v>1.9</v>
      </c>
      <c r="P430" s="1">
        <v>1.7</v>
      </c>
      <c r="S430" s="6">
        <f>C430-E430</f>
        <v>2.3999999999999986</v>
      </c>
      <c r="V430" s="8"/>
    </row>
    <row r="431" spans="1:22" x14ac:dyDescent="0.25">
      <c r="B431" s="82">
        <v>42887</v>
      </c>
      <c r="C431" s="6">
        <f>AVERAGE('17-19'!H2:H13)</f>
        <v>40.333333333333336</v>
      </c>
      <c r="D431" s="8">
        <f>C431-C430</f>
        <v>-3.0666666666666629</v>
      </c>
      <c r="E431" s="6">
        <f>AVERAGE('17-19'!J2:J13)</f>
        <v>43.833333333333336</v>
      </c>
      <c r="F431" s="8">
        <f>E431-E430</f>
        <v>2.8333333333333357</v>
      </c>
      <c r="G431" s="6">
        <f>AVERAGE('17-19'!L2:L13)</f>
        <v>6.333333333333333</v>
      </c>
      <c r="H431" s="8">
        <f>G431-G430</f>
        <v>-1.2666666666666666</v>
      </c>
      <c r="I431" s="6">
        <f>AVERAGE('17-19'!N2:N13)</f>
        <v>2.8333333333333335</v>
      </c>
      <c r="J431" s="8">
        <f>I431-I430</f>
        <v>0.93333333333333357</v>
      </c>
      <c r="P431" s="6">
        <f>AVERAGE('17-19'!P2:P13)</f>
        <v>1.8</v>
      </c>
      <c r="Q431" s="8">
        <f>P431-P430</f>
        <v>0.10000000000000009</v>
      </c>
      <c r="S431" s="6">
        <f t="shared" ref="S431:S436" si="215">C431-E431</f>
        <v>-3.5</v>
      </c>
      <c r="T431" s="8">
        <f>S431-S430</f>
        <v>-5.8999999999999986</v>
      </c>
      <c r="V431" s="8"/>
    </row>
    <row r="432" spans="1:22" x14ac:dyDescent="0.25">
      <c r="B432" s="82">
        <v>42917</v>
      </c>
      <c r="C432" s="6">
        <f>AVERAGE('17-19'!H14:H23)</f>
        <v>39.700000000000003</v>
      </c>
      <c r="D432" s="8">
        <f t="shared" ref="D432:D437" si="216">C432-C431</f>
        <v>-0.63333333333333286</v>
      </c>
      <c r="E432" s="6">
        <f>AVERAGE('17-19'!J14:J23)</f>
        <v>42.4</v>
      </c>
      <c r="F432" s="8">
        <f t="shared" ref="F432:F437" si="217">E432-E431</f>
        <v>-1.4333333333333371</v>
      </c>
      <c r="G432" s="6">
        <f>AVERAGE('17-19'!L14:L23)</f>
        <v>7</v>
      </c>
      <c r="H432" s="8">
        <f t="shared" ref="H432:H437" si="218">G432-G431</f>
        <v>0.66666666666666696</v>
      </c>
      <c r="I432" s="6">
        <f>AVERAGE('17-19'!N14:N23)</f>
        <v>4.5</v>
      </c>
      <c r="J432" s="8">
        <f t="shared" ref="J432:J437" si="219">I432-I431</f>
        <v>1.6666666666666665</v>
      </c>
      <c r="P432" s="6">
        <f>AVERAGE('17-19'!P14:P23)</f>
        <v>1.9</v>
      </c>
      <c r="Q432" s="8">
        <f t="shared" ref="Q432:Q437" si="220">P432-P431</f>
        <v>9.9999999999999867E-2</v>
      </c>
      <c r="S432" s="6">
        <f t="shared" si="215"/>
        <v>-2.6999999999999957</v>
      </c>
      <c r="T432" s="8">
        <f t="shared" ref="T432:T437" si="221">S432-S431</f>
        <v>0.80000000000000426</v>
      </c>
      <c r="V432" s="8"/>
    </row>
    <row r="433" spans="1:22" x14ac:dyDescent="0.25">
      <c r="B433" s="82">
        <v>42948</v>
      </c>
      <c r="C433" s="6">
        <f>AVERAGE('17-19'!H24:H31)</f>
        <v>40.666666666666664</v>
      </c>
      <c r="D433" s="8">
        <f t="shared" si="216"/>
        <v>0.96666666666666146</v>
      </c>
      <c r="E433" s="6">
        <f>AVERAGE('17-19'!J24:J31)</f>
        <v>41.833333333333336</v>
      </c>
      <c r="F433" s="8">
        <f t="shared" si="217"/>
        <v>-0.56666666666666288</v>
      </c>
      <c r="G433" s="6">
        <f>AVERAGE('17-19'!L24:L31)</f>
        <v>6.833333333333333</v>
      </c>
      <c r="H433" s="8">
        <f t="shared" si="218"/>
        <v>-0.16666666666666696</v>
      </c>
      <c r="I433" s="6">
        <f>AVERAGE('17-19'!N24:N31)</f>
        <v>4.166666666666667</v>
      </c>
      <c r="J433" s="8">
        <f t="shared" si="219"/>
        <v>-0.33333333333333304</v>
      </c>
      <c r="P433" s="6">
        <f>AVERAGE('17-19'!P24:P31)</f>
        <v>2.2000000000000002</v>
      </c>
      <c r="Q433" s="8">
        <f t="shared" si="220"/>
        <v>0.30000000000000027</v>
      </c>
      <c r="S433" s="6">
        <f t="shared" si="215"/>
        <v>-1.1666666666666714</v>
      </c>
      <c r="T433" s="8">
        <f t="shared" si="221"/>
        <v>1.5333333333333243</v>
      </c>
      <c r="V433" s="8"/>
    </row>
    <row r="434" spans="1:22" x14ac:dyDescent="0.25">
      <c r="B434" s="82">
        <v>42979</v>
      </c>
      <c r="C434" s="6">
        <f>AVERAGE('17-19'!H32:H44)</f>
        <v>39.909090909090907</v>
      </c>
      <c r="D434" s="8">
        <f t="shared" si="216"/>
        <v>-0.75757575757575779</v>
      </c>
      <c r="E434" s="6">
        <f>AVERAGE('17-19'!J32:J44)</f>
        <v>41.545454545454547</v>
      </c>
      <c r="F434" s="8">
        <f t="shared" si="217"/>
        <v>-0.28787878787878896</v>
      </c>
      <c r="G434" s="6">
        <f>AVERAGE('17-19'!L32:L44)</f>
        <v>7.4545454545454541</v>
      </c>
      <c r="H434" s="8">
        <f t="shared" si="218"/>
        <v>0.6212121212121211</v>
      </c>
      <c r="I434" s="6">
        <f>AVERAGE('17-19'!N32:N44)</f>
        <v>4.0909090909090908</v>
      </c>
      <c r="J434" s="8">
        <f t="shared" si="219"/>
        <v>-7.5757575757576134E-2</v>
      </c>
      <c r="P434" s="6">
        <f>AVERAGE('17-19'!P32:P44)</f>
        <v>2.3636363636363638</v>
      </c>
      <c r="Q434" s="8">
        <f t="shared" si="220"/>
        <v>0.16363636363636358</v>
      </c>
      <c r="S434" s="6">
        <f t="shared" si="215"/>
        <v>-1.6363636363636402</v>
      </c>
      <c r="T434" s="8">
        <f t="shared" si="221"/>
        <v>-0.46969696969696884</v>
      </c>
      <c r="V434" s="8"/>
    </row>
    <row r="435" spans="1:22" x14ac:dyDescent="0.25">
      <c r="B435" s="82">
        <v>43009</v>
      </c>
      <c r="C435" s="6">
        <f>AVERAGE('17-19'!H45:H54)</f>
        <v>39.6</v>
      </c>
      <c r="D435" s="8">
        <f t="shared" si="216"/>
        <v>-0.30909090909090509</v>
      </c>
      <c r="E435" s="6">
        <f>AVERAGE('17-19'!J45:J54)</f>
        <v>42.1</v>
      </c>
      <c r="F435" s="8">
        <f t="shared" si="217"/>
        <v>0.55454545454545467</v>
      </c>
      <c r="G435" s="6">
        <f>AVERAGE('17-19'!L45:L54)</f>
        <v>7.3</v>
      </c>
      <c r="H435" s="8">
        <f t="shared" si="218"/>
        <v>-0.15454545454545432</v>
      </c>
      <c r="I435" s="6">
        <f>AVERAGE('17-19'!N45:N54)</f>
        <v>3.9</v>
      </c>
      <c r="J435" s="8">
        <f t="shared" si="219"/>
        <v>-0.19090909090909092</v>
      </c>
      <c r="P435" s="6">
        <f>AVERAGE('17-19'!P45:P54)</f>
        <v>2.2000000000000002</v>
      </c>
      <c r="Q435" s="8">
        <f t="shared" si="220"/>
        <v>-0.16363636363636358</v>
      </c>
      <c r="S435" s="6">
        <f t="shared" si="215"/>
        <v>-2.5</v>
      </c>
      <c r="T435" s="8">
        <f t="shared" si="221"/>
        <v>-0.86363636363635976</v>
      </c>
      <c r="V435" s="8"/>
    </row>
    <row r="436" spans="1:22" x14ac:dyDescent="0.25">
      <c r="B436" s="82">
        <v>43040</v>
      </c>
      <c r="C436" s="6">
        <f>AVERAGE('17-19'!H55:H68)</f>
        <v>39.727272727272727</v>
      </c>
      <c r="D436" s="8">
        <f t="shared" si="216"/>
        <v>0.12727272727272521</v>
      </c>
      <c r="E436" s="6">
        <f>AVERAGE('17-19'!J55:J68)</f>
        <v>41.363636363636367</v>
      </c>
      <c r="F436" s="8">
        <f t="shared" si="217"/>
        <v>-0.73636363636363455</v>
      </c>
      <c r="G436" s="6">
        <f>AVERAGE('17-19'!L55:L68)</f>
        <v>7.2727272727272725</v>
      </c>
      <c r="H436" s="8">
        <f t="shared" si="218"/>
        <v>-2.7272727272727337E-2</v>
      </c>
      <c r="I436" s="6">
        <f>AVERAGE('17-19'!N55:N68)</f>
        <v>4.1818181818181817</v>
      </c>
      <c r="J436" s="8">
        <f t="shared" si="219"/>
        <v>0.28181818181818175</v>
      </c>
      <c r="P436" s="6">
        <f>AVERAGE('17-19'!P55:P68)</f>
        <v>2.5454545454545454</v>
      </c>
      <c r="Q436" s="8">
        <f t="shared" si="220"/>
        <v>0.34545454545454524</v>
      </c>
      <c r="S436" s="6">
        <f t="shared" si="215"/>
        <v>-1.6363636363636402</v>
      </c>
      <c r="T436" s="8">
        <f t="shared" si="221"/>
        <v>0.86363636363635976</v>
      </c>
      <c r="V436" s="8"/>
    </row>
    <row r="437" spans="1:22" x14ac:dyDescent="0.25">
      <c r="B437" s="82">
        <v>43070</v>
      </c>
      <c r="C437" s="6">
        <f>AVERAGE('17-19'!H69:H76)</f>
        <v>40.142857142857146</v>
      </c>
      <c r="D437" s="8">
        <f t="shared" si="216"/>
        <v>0.41558441558441928</v>
      </c>
      <c r="E437" s="6">
        <f>AVERAGE('17-19'!J69:J76)</f>
        <v>41</v>
      </c>
      <c r="F437" s="8">
        <f t="shared" si="217"/>
        <v>-0.36363636363636687</v>
      </c>
      <c r="G437" s="6">
        <f>AVERAGE('17-19'!L69:L76)</f>
        <v>7.4285714285714288</v>
      </c>
      <c r="H437" s="8">
        <f t="shared" si="218"/>
        <v>0.15584415584415634</v>
      </c>
      <c r="I437" s="6">
        <f>AVERAGE('17-19'!N69:N76)</f>
        <v>4.4285714285714288</v>
      </c>
      <c r="J437" s="8">
        <f t="shared" si="219"/>
        <v>0.24675324675324717</v>
      </c>
      <c r="P437" s="6">
        <f>AVERAGE('17-19'!P69:P76)</f>
        <v>2.1428571428571428</v>
      </c>
      <c r="Q437" s="8">
        <f t="shared" si="220"/>
        <v>-0.40259740259740262</v>
      </c>
      <c r="S437" s="6">
        <f t="shared" ref="S437:S442" si="222">C437-E437</f>
        <v>-0.8571428571428541</v>
      </c>
      <c r="T437" s="8">
        <f t="shared" si="221"/>
        <v>0.77922077922078614</v>
      </c>
      <c r="V437" s="8"/>
    </row>
    <row r="438" spans="1:22" x14ac:dyDescent="0.25">
      <c r="A438" s="1">
        <v>2018</v>
      </c>
      <c r="B438" s="82">
        <v>43101</v>
      </c>
      <c r="C438" s="6">
        <f>AVERAGE('17-19'!H77:H88)</f>
        <v>40.333333333333336</v>
      </c>
      <c r="D438" s="8">
        <f t="shared" ref="D438:D443" si="223">C438-C437</f>
        <v>0.1904761904761898</v>
      </c>
      <c r="E438" s="6">
        <f>AVERAGE('17-19'!J77:J88)</f>
        <v>41.444444444444443</v>
      </c>
      <c r="F438" s="8">
        <f t="shared" ref="F438:F443" si="224">E438-E437</f>
        <v>0.44444444444444287</v>
      </c>
      <c r="G438" s="6">
        <f>AVERAGE('17-19'!L77:L88)</f>
        <v>7.4444444444444446</v>
      </c>
      <c r="H438" s="8">
        <f t="shared" ref="H438:H443" si="225">G438-G437</f>
        <v>1.5873015873015817E-2</v>
      </c>
      <c r="I438" s="6">
        <f>AVERAGE('17-19'!N77:N88)</f>
        <v>3.4444444444444446</v>
      </c>
      <c r="J438" s="8">
        <f t="shared" ref="J438:J443" si="226">I438-I437</f>
        <v>-0.98412698412698418</v>
      </c>
      <c r="P438" s="6">
        <f>AVERAGE('17-19'!P77:P88)</f>
        <v>2.3333333333333335</v>
      </c>
      <c r="Q438" s="8">
        <f t="shared" ref="Q438:Q443" si="227">P438-P437</f>
        <v>0.19047619047619069</v>
      </c>
      <c r="S438" s="6">
        <f t="shared" si="222"/>
        <v>-1.1111111111111072</v>
      </c>
      <c r="T438" s="8">
        <f t="shared" ref="T438:T443" si="228">S438-S437</f>
        <v>-0.25396825396825307</v>
      </c>
      <c r="V438" s="8"/>
    </row>
    <row r="439" spans="1:22" x14ac:dyDescent="0.25">
      <c r="B439" s="82">
        <v>43132</v>
      </c>
      <c r="C439" s="6">
        <f>AVERAGE('17-19'!H89:H99)</f>
        <v>40.444444444444443</v>
      </c>
      <c r="D439" s="8">
        <f t="shared" si="223"/>
        <v>0.11111111111110716</v>
      </c>
      <c r="E439" s="6">
        <f>AVERAGE('17-19'!J89:J99)</f>
        <v>40.666666666666664</v>
      </c>
      <c r="F439" s="8">
        <f t="shared" si="224"/>
        <v>-0.77777777777777857</v>
      </c>
      <c r="G439" s="6">
        <f>AVERAGE('17-19'!L89:L99)</f>
        <v>7.666666666666667</v>
      </c>
      <c r="H439" s="8">
        <f t="shared" si="225"/>
        <v>0.22222222222222232</v>
      </c>
      <c r="I439" s="6">
        <f>AVERAGE('17-19'!N89:N99)</f>
        <v>3.8888888888888888</v>
      </c>
      <c r="J439" s="8">
        <f t="shared" si="226"/>
        <v>0.4444444444444442</v>
      </c>
      <c r="P439" s="6">
        <f>AVERAGE('17-19'!P89:P99)</f>
        <v>2.6666666666666665</v>
      </c>
      <c r="Q439" s="8">
        <f t="shared" si="227"/>
        <v>0.33333333333333304</v>
      </c>
      <c r="S439" s="6">
        <f t="shared" si="222"/>
        <v>-0.22222222222222143</v>
      </c>
      <c r="T439" s="8">
        <f t="shared" si="228"/>
        <v>0.88888888888888573</v>
      </c>
      <c r="V439" s="8"/>
    </row>
    <row r="440" spans="1:22" x14ac:dyDescent="0.25">
      <c r="B440" s="82">
        <v>43160</v>
      </c>
      <c r="C440" s="6">
        <f>AVERAGE('17-19'!H100:H113)</f>
        <v>41.6</v>
      </c>
      <c r="D440" s="8">
        <f t="shared" si="223"/>
        <v>1.1555555555555586</v>
      </c>
      <c r="E440" s="6">
        <f>AVERAGE('17-19'!J100:J113)</f>
        <v>40.799999999999997</v>
      </c>
      <c r="F440" s="8">
        <f t="shared" si="224"/>
        <v>0.13333333333333286</v>
      </c>
      <c r="G440" s="6">
        <f>AVERAGE('17-19'!L100:L113)</f>
        <v>7.6</v>
      </c>
      <c r="H440" s="8">
        <f t="shared" si="225"/>
        <v>-6.6666666666667318E-2</v>
      </c>
      <c r="I440" s="6">
        <f>AVERAGE('17-19'!N100:N113)</f>
        <v>2.7</v>
      </c>
      <c r="J440" s="8">
        <f t="shared" si="226"/>
        <v>-1.1888888888888887</v>
      </c>
      <c r="P440" s="6">
        <f>AVERAGE('17-19'!P100:P113)</f>
        <v>2.5</v>
      </c>
      <c r="Q440" s="8">
        <f t="shared" si="227"/>
        <v>-0.16666666666666652</v>
      </c>
      <c r="S440" s="6">
        <f t="shared" si="222"/>
        <v>0.80000000000000426</v>
      </c>
      <c r="T440" s="8">
        <f t="shared" si="228"/>
        <v>1.0222222222222257</v>
      </c>
      <c r="V440" s="8"/>
    </row>
    <row r="441" spans="1:22" x14ac:dyDescent="0.25">
      <c r="B441" s="82">
        <v>43191</v>
      </c>
      <c r="C441" s="6">
        <f>AVERAGE('17-19'!H114:H128)</f>
        <v>41.07692307692308</v>
      </c>
      <c r="D441" s="8">
        <f t="shared" si="223"/>
        <v>-0.52307692307692122</v>
      </c>
      <c r="E441" s="6">
        <f>AVERAGE('17-19'!J114:J128)</f>
        <v>39.53846153846154</v>
      </c>
      <c r="F441" s="8">
        <f t="shared" si="224"/>
        <v>-1.2615384615384571</v>
      </c>
      <c r="G441" s="6">
        <f>AVERAGE('17-19'!L114:L128)</f>
        <v>8.2307692307692299</v>
      </c>
      <c r="H441" s="8">
        <f t="shared" si="225"/>
        <v>0.6307692307692303</v>
      </c>
      <c r="I441" s="6">
        <f>AVERAGE('17-19'!N114:N128)</f>
        <v>3.6153846153846154</v>
      </c>
      <c r="J441" s="8">
        <f t="shared" si="226"/>
        <v>0.91538461538461524</v>
      </c>
      <c r="P441" s="6">
        <f>AVERAGE('17-19'!P114:P128)</f>
        <v>2.5384615384615383</v>
      </c>
      <c r="Q441" s="8">
        <f t="shared" si="227"/>
        <v>3.8461538461538325E-2</v>
      </c>
      <c r="S441" s="6">
        <f t="shared" si="222"/>
        <v>1.5384615384615401</v>
      </c>
      <c r="T441" s="8">
        <f t="shared" si="228"/>
        <v>0.73846153846153584</v>
      </c>
      <c r="V441" s="8"/>
    </row>
    <row r="442" spans="1:22" x14ac:dyDescent="0.25">
      <c r="B442" s="82">
        <v>43221</v>
      </c>
      <c r="C442" s="6">
        <f>AVERAGE('17-19'!H130:H142)</f>
        <v>41.692307692307693</v>
      </c>
      <c r="D442" s="8">
        <f t="shared" si="223"/>
        <v>0.6153846153846132</v>
      </c>
      <c r="E442" s="6">
        <f>AVERAGE('17-19'!J130:J142)</f>
        <v>39.46153846153846</v>
      </c>
      <c r="F442" s="8">
        <f t="shared" si="224"/>
        <v>-7.6923076923080203E-2</v>
      </c>
      <c r="G442" s="6">
        <f>AVERAGE('17-19'!L130:L142)</f>
        <v>8.0769230769230766</v>
      </c>
      <c r="H442" s="8">
        <f t="shared" si="225"/>
        <v>-0.1538461538461533</v>
      </c>
      <c r="I442" s="6">
        <f>AVERAGE('17-19'!N130:N142)</f>
        <v>3</v>
      </c>
      <c r="J442" s="8">
        <f t="shared" si="226"/>
        <v>-0.61538461538461542</v>
      </c>
      <c r="P442" s="6">
        <f>AVERAGE('17-19'!P130:P142)</f>
        <v>2.6923076923076925</v>
      </c>
      <c r="Q442" s="8">
        <f t="shared" si="227"/>
        <v>0.15384615384615419</v>
      </c>
      <c r="S442" s="6">
        <f t="shared" si="222"/>
        <v>2.2307692307692335</v>
      </c>
      <c r="T442" s="8">
        <f t="shared" si="228"/>
        <v>0.6923076923076934</v>
      </c>
      <c r="V442" s="8"/>
    </row>
    <row r="443" spans="1:22" x14ac:dyDescent="0.25">
      <c r="B443" s="82">
        <v>43252</v>
      </c>
      <c r="C443" s="6">
        <f>AVERAGE('17-19'!H143:H153)</f>
        <v>41.5</v>
      </c>
      <c r="D443" s="8">
        <f t="shared" si="223"/>
        <v>-0.1923076923076934</v>
      </c>
      <c r="E443" s="6">
        <f>AVERAGE('17-19'!J143:J153)</f>
        <v>39</v>
      </c>
      <c r="F443" s="8">
        <f t="shared" si="224"/>
        <v>-0.4615384615384599</v>
      </c>
      <c r="G443" s="6">
        <f>AVERAGE('17-19'!L143:L153)</f>
        <v>8.3000000000000007</v>
      </c>
      <c r="H443" s="8">
        <f t="shared" si="225"/>
        <v>0.22307692307692406</v>
      </c>
      <c r="I443" s="6">
        <f>AVERAGE('17-19'!N143:N153)</f>
        <v>3.2</v>
      </c>
      <c r="J443" s="8">
        <f t="shared" si="226"/>
        <v>0.20000000000000018</v>
      </c>
      <c r="P443" s="6">
        <f>AVERAGE('17-19'!P143:P153)</f>
        <v>2.7</v>
      </c>
      <c r="Q443" s="8">
        <f t="shared" si="227"/>
        <v>7.692307692307665E-3</v>
      </c>
      <c r="S443" s="6">
        <f t="shared" ref="S443:S449" si="229">C443-E443</f>
        <v>2.5</v>
      </c>
      <c r="T443" s="8">
        <f t="shared" si="228"/>
        <v>0.2692307692307665</v>
      </c>
      <c r="V443" s="8"/>
    </row>
    <row r="444" spans="1:22" x14ac:dyDescent="0.25">
      <c r="B444" s="82">
        <v>43282</v>
      </c>
      <c r="C444" s="6">
        <f>AVERAGE('17-19'!H154:H169)</f>
        <v>38.4</v>
      </c>
      <c r="D444" s="8">
        <f t="shared" ref="D444:D449" si="230">C444-C443</f>
        <v>-3.1000000000000014</v>
      </c>
      <c r="E444" s="6">
        <f>AVERAGE('17-19'!J154:J169)</f>
        <v>39.266666666666666</v>
      </c>
      <c r="F444" s="8">
        <f t="shared" ref="F444:F449" si="231">E444-E443</f>
        <v>0.26666666666666572</v>
      </c>
      <c r="G444" s="6">
        <f>AVERAGE('17-19'!L154:L169)</f>
        <v>9.1333333333333329</v>
      </c>
      <c r="H444" s="8">
        <f t="shared" ref="H444:H449" si="232">G444-G443</f>
        <v>0.83333333333333215</v>
      </c>
      <c r="I444" s="6">
        <f>AVERAGE('17-19'!N154:N169)</f>
        <v>5.1333333333333337</v>
      </c>
      <c r="J444" s="8">
        <f t="shared" ref="J444:J449" si="233">I444-I443</f>
        <v>1.9333333333333336</v>
      </c>
      <c r="P444" s="6">
        <f>AVERAGE('17-19'!P154:P169)</f>
        <v>2.8</v>
      </c>
      <c r="Q444" s="8">
        <f t="shared" ref="Q444:Q449" si="234">P444-P443</f>
        <v>9.9999999999999645E-2</v>
      </c>
      <c r="S444" s="6">
        <f t="shared" si="229"/>
        <v>-0.86666666666666714</v>
      </c>
      <c r="T444" s="8">
        <f t="shared" ref="T444:T449" si="235">S444-S443</f>
        <v>-3.3666666666666671</v>
      </c>
      <c r="V444" s="8"/>
    </row>
    <row r="445" spans="1:22" x14ac:dyDescent="0.25">
      <c r="B445" s="82">
        <v>43313</v>
      </c>
      <c r="C445" s="6">
        <f>AVERAGE('17-19'!H170:H186)</f>
        <v>38.833333333333336</v>
      </c>
      <c r="D445" s="8">
        <f t="shared" si="230"/>
        <v>0.43333333333333712</v>
      </c>
      <c r="E445" s="6">
        <f>AVERAGE('17-19'!J170:J186)</f>
        <v>38.666666666666664</v>
      </c>
      <c r="F445" s="8">
        <f t="shared" si="231"/>
        <v>-0.60000000000000142</v>
      </c>
      <c r="G445" s="6">
        <f>AVERAGE('17-19'!L170:L186)</f>
        <v>8.3333333333333339</v>
      </c>
      <c r="H445" s="8">
        <f t="shared" si="232"/>
        <v>-0.79999999999999893</v>
      </c>
      <c r="I445" s="6">
        <f>AVERAGE('17-19'!N170:N186)</f>
        <v>5.833333333333333</v>
      </c>
      <c r="J445" s="8">
        <f t="shared" si="233"/>
        <v>0.69999999999999929</v>
      </c>
      <c r="P445" s="6">
        <f>AVERAGE('17-19'!P170:P186)</f>
        <v>3</v>
      </c>
      <c r="Q445" s="8">
        <f t="shared" si="234"/>
        <v>0.20000000000000018</v>
      </c>
      <c r="S445" s="6">
        <f t="shared" si="229"/>
        <v>0.1666666666666714</v>
      </c>
      <c r="T445" s="8">
        <f t="shared" si="235"/>
        <v>1.0333333333333385</v>
      </c>
      <c r="V445" s="8"/>
    </row>
    <row r="446" spans="1:22" x14ac:dyDescent="0.25">
      <c r="B446" s="82">
        <v>43344</v>
      </c>
      <c r="C446" s="6">
        <f>AVERAGE('17-19'!H187:H205)</f>
        <v>39.235294117647058</v>
      </c>
      <c r="D446" s="8">
        <f t="shared" si="230"/>
        <v>0.40196078431372229</v>
      </c>
      <c r="E446" s="6">
        <f>AVERAGE('17-19'!J187:J205)</f>
        <v>37.411764705882355</v>
      </c>
      <c r="F446" s="8">
        <f t="shared" si="231"/>
        <v>-1.2549019607843093</v>
      </c>
      <c r="G446" s="6">
        <f>AVERAGE('17-19'!L187:L205)</f>
        <v>10</v>
      </c>
      <c r="H446" s="8">
        <f t="shared" si="232"/>
        <v>1.6666666666666661</v>
      </c>
      <c r="I446" s="6">
        <f>AVERAGE('17-19'!N187:N205)</f>
        <v>4.9411764705882355</v>
      </c>
      <c r="J446" s="8">
        <f t="shared" si="233"/>
        <v>-0.89215686274509753</v>
      </c>
      <c r="P446" s="6">
        <f>AVERAGE('17-19'!P187:P205)</f>
        <v>2.9411764705882355</v>
      </c>
      <c r="Q446" s="8">
        <f t="shared" si="234"/>
        <v>-5.8823529411764497E-2</v>
      </c>
      <c r="S446" s="6">
        <f t="shared" si="229"/>
        <v>1.823529411764703</v>
      </c>
      <c r="T446" s="8">
        <f t="shared" si="235"/>
        <v>1.6568627450980316</v>
      </c>
      <c r="V446" s="8"/>
    </row>
    <row r="447" spans="1:22" x14ac:dyDescent="0.25">
      <c r="B447" s="82">
        <v>43374</v>
      </c>
      <c r="C447" s="6">
        <f>AVERAGE('17-19'!H206:H220)</f>
        <v>40.307692307692307</v>
      </c>
      <c r="D447" s="8">
        <f t="shared" si="230"/>
        <v>1.0723981900452486</v>
      </c>
      <c r="E447" s="6">
        <f>AVERAGE('17-19'!J206:J220)</f>
        <v>37.92307692307692</v>
      </c>
      <c r="F447" s="8">
        <f t="shared" si="231"/>
        <v>0.51131221719456477</v>
      </c>
      <c r="G447" s="6">
        <f>AVERAGE('17-19'!L206:L220)</f>
        <v>8.3076923076923084</v>
      </c>
      <c r="H447" s="8">
        <f t="shared" si="232"/>
        <v>-1.6923076923076916</v>
      </c>
      <c r="I447" s="6">
        <f>AVERAGE('17-19'!N206:N220)</f>
        <v>4.615384615384615</v>
      </c>
      <c r="J447" s="8">
        <f t="shared" si="233"/>
        <v>-0.32579185520362053</v>
      </c>
      <c r="P447" s="6">
        <f>AVERAGE('17-19'!P206:P220)</f>
        <v>3.1666666666666665</v>
      </c>
      <c r="Q447" s="8">
        <f t="shared" si="234"/>
        <v>0.22549019607843102</v>
      </c>
      <c r="S447" s="6">
        <f t="shared" si="229"/>
        <v>2.3846153846153868</v>
      </c>
      <c r="T447" s="8">
        <f t="shared" si="235"/>
        <v>0.56108597285068385</v>
      </c>
      <c r="V447" s="8"/>
    </row>
    <row r="448" spans="1:22" x14ac:dyDescent="0.25">
      <c r="B448" s="82">
        <v>43405</v>
      </c>
      <c r="C448" s="6">
        <f>AVERAGE('17-19'!H221:H231)</f>
        <v>38.299999999999997</v>
      </c>
      <c r="D448" s="8">
        <f t="shared" si="230"/>
        <v>-2.0076923076923094</v>
      </c>
      <c r="E448" s="6">
        <f>AVERAGE('17-19'!J221:J231)</f>
        <v>38</v>
      </c>
      <c r="F448" s="8">
        <f t="shared" si="231"/>
        <v>7.6923076923080203E-2</v>
      </c>
      <c r="G448" s="6">
        <f>AVERAGE('17-19'!L221:L231)</f>
        <v>8.8000000000000007</v>
      </c>
      <c r="H448" s="8">
        <f t="shared" si="232"/>
        <v>0.49230769230769234</v>
      </c>
      <c r="I448" s="6">
        <f>AVERAGE('17-19'!N221:N231)</f>
        <v>5.5</v>
      </c>
      <c r="J448" s="8">
        <f t="shared" si="233"/>
        <v>0.88461538461538503</v>
      </c>
      <c r="P448" s="6">
        <f>AVERAGE('17-19'!P221:P231)</f>
        <v>3.5</v>
      </c>
      <c r="Q448" s="8">
        <f t="shared" si="234"/>
        <v>0.33333333333333348</v>
      </c>
      <c r="S448" s="6">
        <f t="shared" si="229"/>
        <v>0.29999999999999716</v>
      </c>
      <c r="T448" s="8">
        <f t="shared" si="235"/>
        <v>-2.0846153846153896</v>
      </c>
      <c r="V448" s="8"/>
    </row>
    <row r="449" spans="1:22" x14ac:dyDescent="0.25">
      <c r="B449" s="82">
        <v>43435</v>
      </c>
      <c r="C449" s="6">
        <f>AVERAGE('17-19'!H232:H248)</f>
        <v>38.833333333333336</v>
      </c>
      <c r="D449" s="8">
        <f t="shared" si="230"/>
        <v>0.53333333333333854</v>
      </c>
      <c r="E449" s="6">
        <f>AVERAGE('17-19'!J232:J248)</f>
        <v>37.666666666666664</v>
      </c>
      <c r="F449" s="8">
        <f t="shared" si="231"/>
        <v>-0.3333333333333357</v>
      </c>
      <c r="G449" s="6">
        <f>AVERAGE('17-19'!L232:L248)</f>
        <v>8.9166666666666661</v>
      </c>
      <c r="H449" s="8">
        <f t="shared" si="232"/>
        <v>0.11666666666666536</v>
      </c>
      <c r="I449" s="6">
        <f>AVERAGE('17-19'!N232:N248)</f>
        <v>4.583333333333333</v>
      </c>
      <c r="J449" s="8">
        <f t="shared" si="233"/>
        <v>-0.91666666666666696</v>
      </c>
      <c r="P449" s="6">
        <f>AVERAGE('17-19'!P232:P248)</f>
        <v>3.9166666666666665</v>
      </c>
      <c r="Q449" s="8">
        <f t="shared" si="234"/>
        <v>0.41666666666666652</v>
      </c>
      <c r="S449" s="6">
        <f t="shared" si="229"/>
        <v>1.1666666666666714</v>
      </c>
      <c r="T449" s="8">
        <f t="shared" si="235"/>
        <v>0.86666666666667425</v>
      </c>
      <c r="V449" s="8"/>
    </row>
    <row r="450" spans="1:22" x14ac:dyDescent="0.25">
      <c r="A450" s="1">
        <v>2019</v>
      </c>
      <c r="B450" s="82">
        <v>43466</v>
      </c>
      <c r="C450" s="6">
        <f>AVERAGE('17-19'!H249:H262)</f>
        <v>38.333333333333336</v>
      </c>
      <c r="D450" s="8">
        <f t="shared" ref="D450:D455" si="236">C450-C449</f>
        <v>-0.5</v>
      </c>
      <c r="E450" s="6">
        <f>AVERAGE('17-19'!J249:J262)</f>
        <v>37.666666666666664</v>
      </c>
      <c r="F450" s="8">
        <f t="shared" ref="F450:F455" si="237">E450-E449</f>
        <v>0</v>
      </c>
      <c r="G450" s="6">
        <f>AVERAGE('17-19'!L249:L262)</f>
        <v>9.3333333333333339</v>
      </c>
      <c r="H450" s="8">
        <f t="shared" ref="H450:H455" si="238">G450-G449</f>
        <v>0.41666666666666785</v>
      </c>
      <c r="I450" s="6">
        <f>AVERAGE('17-19'!N249:N262)</f>
        <v>5.5</v>
      </c>
      <c r="J450" s="8">
        <f t="shared" ref="J450:J455" si="239">I450-I449</f>
        <v>0.91666666666666696</v>
      </c>
      <c r="P450" s="6">
        <f>AVERAGE('17-19'!P249:P262)</f>
        <v>3.25</v>
      </c>
      <c r="Q450" s="8">
        <f t="shared" ref="Q450:Q455" si="240">P450-P449</f>
        <v>-0.66666666666666652</v>
      </c>
      <c r="S450" s="6">
        <f t="shared" ref="S450:S455" si="241">C450-E450</f>
        <v>0.6666666666666714</v>
      </c>
      <c r="T450" s="8">
        <f t="shared" ref="T450:T455" si="242">S450-S449</f>
        <v>-0.5</v>
      </c>
      <c r="V450" s="8"/>
    </row>
    <row r="451" spans="1:22" x14ac:dyDescent="0.25">
      <c r="B451" s="82">
        <v>43497</v>
      </c>
      <c r="C451" s="6">
        <f>AVERAGE('17-19'!H263,'17-19'!H264,'17-19'!H265,'17-19'!H266,'17-19'!H267,'17-19'!H269,'17-19'!H270,'17-19'!H271,'17-19'!H276,'17-19'!H277,'17-19'!H279)</f>
        <v>39.81818181818182</v>
      </c>
      <c r="D451" s="8">
        <f t="shared" si="236"/>
        <v>1.4848484848484844</v>
      </c>
      <c r="E451" s="6">
        <f>AVERAGE('17-19'!J263,'17-19'!J264,'17-19'!J265,'17-19'!J266,'17-19'!J267,'17-19'!J269,'17-19'!J270,'17-19'!J271,'17-19'!J276,'17-19'!J277,'17-19'!J279)</f>
        <v>34.727272727272727</v>
      </c>
      <c r="F451" s="8">
        <f t="shared" si="237"/>
        <v>-2.9393939393939377</v>
      </c>
      <c r="G451" s="6">
        <f>AVERAGE('17-19'!L263,'17-19'!L264,'17-19'!L265,'17-19'!L266,'17-19'!L267,'17-19'!L269,'17-19'!L270,'17-19'!L271,'17-19'!L276,'17-19'!L277,'17-19'!L279)</f>
        <v>9.7272727272727266</v>
      </c>
      <c r="H451" s="8">
        <f t="shared" si="238"/>
        <v>0.3939393939393927</v>
      </c>
      <c r="I451" s="6">
        <f>AVERAGE('17-19'!N263,'17-19'!N264,'17-19'!N265,'17-19'!N266,'17-19'!N267,'17-19'!N269,'17-19'!N270,'17-19'!N271,'17-19'!N276,'17-19'!N277,'17-19'!N279)</f>
        <v>5</v>
      </c>
      <c r="J451" s="8">
        <f t="shared" si="239"/>
        <v>-0.5</v>
      </c>
      <c r="L451" s="6"/>
      <c r="M451" s="6"/>
      <c r="N451" s="6"/>
      <c r="O451" s="6"/>
      <c r="P451" s="6">
        <f>AVERAGE('17-19'!P263,'17-19'!P264,'17-19'!P265,'17-19'!P266,'17-19'!P267,'17-19'!P269,'17-19'!P270,'17-19'!P271,'17-19'!P276,'17-19'!P277,,'17-19'!P279)</f>
        <v>3.3333333333333335</v>
      </c>
      <c r="Q451" s="8">
        <f t="shared" si="240"/>
        <v>8.3333333333333481E-2</v>
      </c>
      <c r="S451" s="6">
        <f t="shared" si="241"/>
        <v>5.0909090909090935</v>
      </c>
      <c r="T451" s="8">
        <f t="shared" si="242"/>
        <v>4.4242424242424221</v>
      </c>
      <c r="V451" s="8"/>
    </row>
    <row r="452" spans="1:22" x14ac:dyDescent="0.25">
      <c r="B452" s="82">
        <v>43525</v>
      </c>
      <c r="C452" s="6">
        <f>AVERAGE('17-19'!H281,'17-19'!H283,'17-19'!H285,'17-19'!H286,'17-19'!H288,'17-19'!H290,'17-19'!H299,'17-19'!H294,'17-19'!H297,'17-19'!H300)</f>
        <v>37.1</v>
      </c>
      <c r="D452" s="8">
        <f t="shared" si="236"/>
        <v>-2.7181818181818187</v>
      </c>
      <c r="E452" s="6">
        <f>AVERAGE('17-19'!J281,'17-19'!J283,'17-19'!J285,'17-19'!J286,'17-19'!J288,'17-19'!J290,'17-19'!J299,'17-19'!J294,'17-19'!J297,'17-19'!J300)</f>
        <v>34.4</v>
      </c>
      <c r="F452" s="8">
        <f t="shared" si="237"/>
        <v>-0.32727272727272805</v>
      </c>
      <c r="G452" s="6">
        <f>AVERAGE('17-19'!L281,'17-19'!L283,'17-19'!L285,'17-19'!L286,'17-19'!L288,'17-19'!L290,'17-19'!L299,'17-19'!L294,'17-19'!L297,'17-19'!L300)</f>
        <v>9.5</v>
      </c>
      <c r="H452" s="8">
        <f t="shared" si="238"/>
        <v>-0.22727272727272663</v>
      </c>
      <c r="I452" s="6">
        <f>AVERAGE('17-19'!N281,'17-19'!N283,'17-19'!N285,'17-19'!N286,'17-19'!N288,'17-19'!N290,'17-19'!N299,'17-19'!N294,'17-19'!N297,'17-19'!N300)</f>
        <v>6.333333333333333</v>
      </c>
      <c r="J452" s="8">
        <f t="shared" si="239"/>
        <v>1.333333333333333</v>
      </c>
      <c r="P452" s="6">
        <f>AVERAGE('17-19'!P281,'17-19'!P283,'17-19'!P285,'17-19'!P286,'17-19'!P288,'17-19'!P290,'17-19'!P299,'17-19'!P294,'17-19'!P297,'17-19'!P300)</f>
        <v>4.1111111111111107</v>
      </c>
      <c r="Q452" s="8">
        <f t="shared" si="240"/>
        <v>0.77777777777777724</v>
      </c>
      <c r="S452" s="6">
        <f t="shared" si="241"/>
        <v>2.7000000000000028</v>
      </c>
      <c r="T452" s="8">
        <f t="shared" si="242"/>
        <v>-2.3909090909090907</v>
      </c>
      <c r="V452" s="8"/>
    </row>
    <row r="453" spans="1:22" x14ac:dyDescent="0.25">
      <c r="B453" s="82">
        <v>43556</v>
      </c>
      <c r="C453" s="6">
        <f>AVERAGE('17-19'!H303,'17-19'!H306,'17-19'!H309:H317)</f>
        <v>27.363636363636363</v>
      </c>
      <c r="D453" s="8">
        <f t="shared" si="236"/>
        <v>-9.7363636363636381</v>
      </c>
      <c r="E453" s="6">
        <f>AVERAGE('17-19'!J303,'17-19'!J306,'17-19'!J309:J317)</f>
        <v>31.636363636363637</v>
      </c>
      <c r="F453" s="8">
        <f t="shared" si="237"/>
        <v>-2.7636363636363619</v>
      </c>
      <c r="G453" s="6">
        <f>AVERAGE('17-19'!L303,'17-19'!L306,'17-19'!L309:L317)</f>
        <v>8.9090909090909083</v>
      </c>
      <c r="H453" s="8">
        <f t="shared" si="238"/>
        <v>-0.59090909090909172</v>
      </c>
      <c r="I453" s="6">
        <f>AVERAGE('17-19'!N303,'17-19'!N306,'17-19'!N309:N317)</f>
        <v>5.0909090909090908</v>
      </c>
      <c r="J453" s="8">
        <f t="shared" si="239"/>
        <v>-1.2424242424242422</v>
      </c>
      <c r="L453" s="6">
        <f>AVERAGE('17-19'!R303,'17-19'!R306,'17-19'!R309:R317)</f>
        <v>5.1818181818181817</v>
      </c>
      <c r="M453" s="6"/>
      <c r="N453" s="6">
        <f>AVERAGE('17-19'!T303,'17-19'!T306,'17-19'!T309:T317)</f>
        <v>12.6</v>
      </c>
      <c r="O453" s="6"/>
      <c r="P453" s="6">
        <f>AVERAGE('17-19'!P303,'17-19'!P306,'17-19'!P309:P317)</f>
        <v>4.1818181818181817</v>
      </c>
      <c r="Q453" s="8">
        <f t="shared" si="240"/>
        <v>7.070707070707094E-2</v>
      </c>
      <c r="S453" s="6">
        <f t="shared" si="241"/>
        <v>-4.2727272727272734</v>
      </c>
      <c r="T453" s="8">
        <f t="shared" si="242"/>
        <v>-6.9727272727272762</v>
      </c>
      <c r="V453" s="8"/>
    </row>
    <row r="454" spans="1:22" x14ac:dyDescent="0.25">
      <c r="B454" s="82">
        <v>43586</v>
      </c>
      <c r="C454" s="6">
        <f>AVERAGE('17-19'!H318:H338)</f>
        <v>23</v>
      </c>
      <c r="D454" s="8">
        <f t="shared" si="236"/>
        <v>-4.3636363636363633</v>
      </c>
      <c r="E454" s="6">
        <f>AVERAGE('17-19'!J318:J338)</f>
        <v>27.75</v>
      </c>
      <c r="F454" s="8">
        <f t="shared" si="237"/>
        <v>-3.8863636363636367</v>
      </c>
      <c r="G454" s="6">
        <f>AVERAGE('17-19'!L318:L338)</f>
        <v>14.65</v>
      </c>
      <c r="H454" s="8">
        <f t="shared" si="238"/>
        <v>5.7409090909090921</v>
      </c>
      <c r="I454" s="6">
        <f>AVERAGE('17-19'!N318:N338)</f>
        <v>2.4500000000000002</v>
      </c>
      <c r="J454" s="8">
        <f t="shared" si="239"/>
        <v>-2.6409090909090907</v>
      </c>
      <c r="L454" s="6">
        <f>AVERAGE('17-19'!R318:R338)</f>
        <v>2.9</v>
      </c>
      <c r="M454" s="8">
        <f t="shared" ref="M454:M459" si="243">L454-L453</f>
        <v>-2.2818181818181817</v>
      </c>
      <c r="N454" s="6">
        <f>AVERAGE('17-19'!T318:T338)</f>
        <v>18.3</v>
      </c>
      <c r="O454" s="8">
        <f t="shared" ref="O454:O459" si="244">N454-N453</f>
        <v>5.7000000000000011</v>
      </c>
      <c r="P454" s="6">
        <f>AVERAGE('17-19'!P318:P338)</f>
        <v>5.35</v>
      </c>
      <c r="Q454" s="8">
        <f t="shared" si="240"/>
        <v>1.168181818181818</v>
      </c>
      <c r="S454" s="6">
        <f t="shared" si="241"/>
        <v>-4.75</v>
      </c>
      <c r="T454" s="8">
        <f t="shared" si="242"/>
        <v>-0.47727272727272663</v>
      </c>
      <c r="V454" s="8"/>
    </row>
    <row r="455" spans="1:22" x14ac:dyDescent="0.25">
      <c r="B455" s="82">
        <v>43617</v>
      </c>
      <c r="C455" s="6">
        <f>AVERAGE('17-19'!H340:H352)</f>
        <v>21.7</v>
      </c>
      <c r="D455" s="8">
        <f t="shared" si="236"/>
        <v>-1.3000000000000007</v>
      </c>
      <c r="E455" s="6">
        <f>AVERAGE('17-19'!J340:J352)</f>
        <v>23</v>
      </c>
      <c r="F455" s="8">
        <f t="shared" si="237"/>
        <v>-4.75</v>
      </c>
      <c r="G455" s="6">
        <f>AVERAGE('17-19'!L340:L352)</f>
        <v>19.100000000000001</v>
      </c>
      <c r="H455" s="8">
        <f t="shared" si="238"/>
        <v>4.4500000000000011</v>
      </c>
      <c r="I455" s="6">
        <f>AVERAGE('17-19'!N340:N352)</f>
        <v>0.9</v>
      </c>
      <c r="J455" s="8">
        <f t="shared" si="239"/>
        <v>-1.5500000000000003</v>
      </c>
      <c r="L455" s="6">
        <f>AVERAGE('17-19'!R340:R352)</f>
        <v>0.5</v>
      </c>
      <c r="M455" s="8">
        <f t="shared" si="243"/>
        <v>-2.4</v>
      </c>
      <c r="N455" s="6">
        <f>AVERAGE('17-19'!T340:T352)</f>
        <v>21.6</v>
      </c>
      <c r="O455" s="8">
        <f t="shared" si="244"/>
        <v>3.3000000000000007</v>
      </c>
      <c r="P455" s="6">
        <f>AVERAGE('17-19'!P340:P352)</f>
        <v>7.6</v>
      </c>
      <c r="Q455" s="8">
        <f t="shared" si="240"/>
        <v>2.25</v>
      </c>
      <c r="S455" s="6">
        <f t="shared" si="241"/>
        <v>-1.3000000000000007</v>
      </c>
      <c r="T455" s="8">
        <f t="shared" si="242"/>
        <v>3.4499999999999993</v>
      </c>
      <c r="V455" s="8"/>
    </row>
    <row r="456" spans="1:22" x14ac:dyDescent="0.25">
      <c r="B456" s="82">
        <v>43647</v>
      </c>
      <c r="C456" s="6">
        <f>AVERAGE('17-19'!H353:H376)</f>
        <v>27.058823529411764</v>
      </c>
      <c r="D456" s="8">
        <f t="shared" ref="D456:D463" si="245">C456-C455</f>
        <v>5.3588235294117652</v>
      </c>
      <c r="E456" s="6">
        <f>AVERAGE('17-19'!J353:J376)</f>
        <v>24.705882352941178</v>
      </c>
      <c r="F456" s="8">
        <f t="shared" ref="F456:F461" si="246">E456-E455</f>
        <v>1.7058823529411775</v>
      </c>
      <c r="G456" s="6">
        <f>AVERAGE('17-19'!L353:L376)</f>
        <v>18.235294117647058</v>
      </c>
      <c r="H456" s="8">
        <f t="shared" ref="H456:H461" si="247">G456-G455</f>
        <v>-0.86470588235294343</v>
      </c>
      <c r="I456" s="6">
        <f>AVERAGE('17-19'!N353:N376)</f>
        <v>0.75</v>
      </c>
      <c r="J456" s="8">
        <f t="shared" ref="J456:J461" si="248">I456-I455</f>
        <v>-0.15000000000000002</v>
      </c>
      <c r="L456" s="6">
        <f>AVERAGE('17-19'!R353:R376)</f>
        <v>0.26666666666666666</v>
      </c>
      <c r="M456" s="8">
        <f t="shared" si="243"/>
        <v>-0.23333333333333334</v>
      </c>
      <c r="N456" s="6">
        <f>AVERAGE('17-19'!T353:T376)</f>
        <v>17</v>
      </c>
      <c r="O456" s="8">
        <f t="shared" si="244"/>
        <v>-4.6000000000000014</v>
      </c>
      <c r="P456" s="6">
        <f>AVERAGE('17-19'!P353:P376)</f>
        <v>6.2941176470588234</v>
      </c>
      <c r="Q456" s="8">
        <f t="shared" ref="Q456:Q463" si="249">P456-P455</f>
        <v>-1.3058823529411763</v>
      </c>
      <c r="S456" s="6">
        <f t="shared" ref="S456:S463" si="250">C456-E456</f>
        <v>2.352941176470587</v>
      </c>
      <c r="T456" s="8">
        <f t="shared" ref="T456:T463" si="251">S456-S455</f>
        <v>3.6529411764705877</v>
      </c>
      <c r="V456" s="8"/>
    </row>
    <row r="457" spans="1:22" x14ac:dyDescent="0.25">
      <c r="B457" s="82">
        <v>43678</v>
      </c>
      <c r="C457" s="6">
        <f>AVERAGE('17-19'!H377:H401)</f>
        <v>32.8125</v>
      </c>
      <c r="D457" s="8">
        <f t="shared" si="245"/>
        <v>5.7536764705882355</v>
      </c>
      <c r="E457" s="6">
        <f>AVERAGE('17-19'!J377:J401)</f>
        <v>24.3125</v>
      </c>
      <c r="F457" s="8">
        <f t="shared" si="246"/>
        <v>-0.39338235294117752</v>
      </c>
      <c r="G457" s="6">
        <f>AVERAGE('17-19'!L377:L401)</f>
        <v>18.1875</v>
      </c>
      <c r="H457" s="8">
        <f t="shared" si="247"/>
        <v>-4.7794117647057988E-2</v>
      </c>
      <c r="I457" s="6">
        <f>AVERAGE('17-19'!N377:N401)</f>
        <v>0.5</v>
      </c>
      <c r="J457" s="8">
        <f t="shared" si="248"/>
        <v>-0.25</v>
      </c>
      <c r="L457" s="6">
        <f>AVERAGE('17-19'!R377:R401)</f>
        <v>0.15384615384615385</v>
      </c>
      <c r="M457" s="8">
        <f t="shared" si="243"/>
        <v>-0.11282051282051281</v>
      </c>
      <c r="N457" s="6">
        <f>AVERAGE('17-19'!T377:T401)</f>
        <v>13</v>
      </c>
      <c r="O457" s="8">
        <f t="shared" si="244"/>
        <v>-4</v>
      </c>
      <c r="P457" s="6">
        <f>AVERAGE('17-19'!P377:P401)</f>
        <v>5.5</v>
      </c>
      <c r="Q457" s="8">
        <f t="shared" si="249"/>
        <v>-0.79411764705882337</v>
      </c>
      <c r="S457" s="6">
        <f t="shared" si="250"/>
        <v>8.5</v>
      </c>
      <c r="T457" s="8">
        <f t="shared" si="251"/>
        <v>6.147058823529413</v>
      </c>
      <c r="V457" s="8"/>
    </row>
    <row r="458" spans="1:22" x14ac:dyDescent="0.25">
      <c r="B458" s="82">
        <v>43709</v>
      </c>
      <c r="C458" s="6">
        <f>AVERAGE('17-19'!H402:H439)</f>
        <v>32.28</v>
      </c>
      <c r="D458" s="8">
        <f t="shared" si="245"/>
        <v>-0.53249999999999886</v>
      </c>
      <c r="E458" s="6">
        <f>AVERAGE('17-19'!J402:J439)</f>
        <v>24.64</v>
      </c>
      <c r="F458" s="8">
        <f t="shared" si="246"/>
        <v>0.32750000000000057</v>
      </c>
      <c r="G458" s="6">
        <f>AVERAGE('17-19'!L402:L439)</f>
        <v>19.52</v>
      </c>
      <c r="H458" s="8">
        <f t="shared" si="247"/>
        <v>1.3324999999999996</v>
      </c>
      <c r="I458" s="6">
        <f>AVERAGE('17-19'!N402:N439)</f>
        <v>0.5714285714285714</v>
      </c>
      <c r="J458" s="8">
        <f t="shared" si="248"/>
        <v>7.1428571428571397E-2</v>
      </c>
      <c r="L458" s="6">
        <f>AVERAGE('17-19'!R402:R439)</f>
        <v>0.11764705882352941</v>
      </c>
      <c r="M458" s="8">
        <f t="shared" si="243"/>
        <v>-3.6199095022624445E-2</v>
      </c>
      <c r="N458" s="6">
        <f>AVERAGE('17-19'!T402:T439)</f>
        <v>13.08</v>
      </c>
      <c r="O458" s="8">
        <f t="shared" si="244"/>
        <v>8.0000000000000071E-2</v>
      </c>
      <c r="P458" s="6">
        <f>AVERAGE('17-19'!P402:P439)</f>
        <v>4.25</v>
      </c>
      <c r="Q458" s="8">
        <f t="shared" si="249"/>
        <v>-1.25</v>
      </c>
      <c r="S458" s="6">
        <f t="shared" si="250"/>
        <v>7.6400000000000006</v>
      </c>
      <c r="T458" s="8">
        <f t="shared" si="251"/>
        <v>-0.85999999999999943</v>
      </c>
      <c r="V458" s="8"/>
    </row>
    <row r="459" spans="1:22" x14ac:dyDescent="0.25">
      <c r="B459" s="82">
        <v>43739</v>
      </c>
      <c r="C459" s="6">
        <f>AVERAGE('17-19'!H440:H478)</f>
        <v>36.357142857142854</v>
      </c>
      <c r="D459" s="8">
        <f t="shared" si="245"/>
        <v>4.077142857142853</v>
      </c>
      <c r="E459" s="6">
        <f>AVERAGE('17-19'!J440:J478)</f>
        <v>25.571428571428573</v>
      </c>
      <c r="F459" s="8">
        <f t="shared" si="246"/>
        <v>0.93142857142857238</v>
      </c>
      <c r="G459" s="6">
        <f>AVERAGE('17-19'!L440:L478)</f>
        <v>17.428571428571427</v>
      </c>
      <c r="H459" s="8">
        <f t="shared" si="247"/>
        <v>-2.0914285714285725</v>
      </c>
      <c r="I459" s="6">
        <f>AVERAGE('17-19'!N440:N478)</f>
        <v>0.45833333333333331</v>
      </c>
      <c r="J459" s="8">
        <f t="shared" si="248"/>
        <v>-0.11309523809523808</v>
      </c>
      <c r="L459" s="6">
        <f>AVERAGE('17-19'!R440:R478)</f>
        <v>6.6666666666666666E-2</v>
      </c>
      <c r="M459" s="8">
        <f t="shared" si="243"/>
        <v>-5.0980392156862744E-2</v>
      </c>
      <c r="N459" s="6">
        <f>AVERAGE('17-19'!T440:T478)</f>
        <v>10.964285714285714</v>
      </c>
      <c r="O459" s="8">
        <f t="shared" si="244"/>
        <v>-2.1157142857142865</v>
      </c>
      <c r="P459" s="6">
        <f>AVERAGE('17-19'!P440:P478)</f>
        <v>3.8571428571428572</v>
      </c>
      <c r="Q459" s="8">
        <f t="shared" si="249"/>
        <v>-0.39285714285714279</v>
      </c>
      <c r="S459" s="6">
        <f t="shared" si="250"/>
        <v>10.785714285714281</v>
      </c>
      <c r="T459" s="8">
        <f t="shared" si="251"/>
        <v>3.1457142857142806</v>
      </c>
      <c r="V459" s="8"/>
    </row>
    <row r="460" spans="1:22" x14ac:dyDescent="0.25">
      <c r="B460" s="82">
        <v>43770</v>
      </c>
      <c r="C460" s="6">
        <f>AVERAGE('17-19'!H479:H544)</f>
        <v>41.313725490196077</v>
      </c>
      <c r="D460" s="8">
        <f t="shared" si="245"/>
        <v>4.9565826330532232</v>
      </c>
      <c r="E460" s="6">
        <f>AVERAGE('17-19'!J479:J544)</f>
        <v>30.215686274509803</v>
      </c>
      <c r="F460" s="8">
        <f t="shared" si="246"/>
        <v>4.6442577030812302</v>
      </c>
      <c r="G460" s="6">
        <f>AVERAGE('17-19'!L479:L544)</f>
        <v>14.705882352941176</v>
      </c>
      <c r="H460" s="8">
        <f t="shared" si="247"/>
        <v>-2.7226890756302513</v>
      </c>
      <c r="I460" s="6">
        <f>AVERAGE('17-19'!N479:N544)</f>
        <v>0.22727272727272727</v>
      </c>
      <c r="J460" s="8">
        <f t="shared" si="248"/>
        <v>-0.23106060606060605</v>
      </c>
      <c r="L460" s="6">
        <f>AVERAGE('17-19'!R479:R544)</f>
        <v>7.6923076923076927E-2</v>
      </c>
      <c r="M460" s="8">
        <f>L460-L459</f>
        <v>1.0256410256410262E-2</v>
      </c>
      <c r="N460" s="6">
        <f>AVERAGE('17-19'!T479:T544)</f>
        <v>5.3529411764705879</v>
      </c>
      <c r="O460" s="8">
        <f>N460-N459</f>
        <v>-5.6113445378151257</v>
      </c>
      <c r="P460" s="6">
        <f>AVERAGE('17-19'!P479:P544)</f>
        <v>3.16</v>
      </c>
      <c r="Q460" s="8">
        <f t="shared" si="249"/>
        <v>-0.69714285714285706</v>
      </c>
      <c r="S460" s="6">
        <f t="shared" si="250"/>
        <v>11.098039215686274</v>
      </c>
      <c r="T460" s="8">
        <f t="shared" si="251"/>
        <v>0.31232492997199301</v>
      </c>
      <c r="V460" s="8"/>
    </row>
    <row r="461" spans="1:22" x14ac:dyDescent="0.25">
      <c r="B461" s="82">
        <v>43800</v>
      </c>
      <c r="C461" s="6">
        <f>AVERAGE('17-19'!H545:H573)</f>
        <v>43.104166666666664</v>
      </c>
      <c r="D461" s="8">
        <f t="shared" si="245"/>
        <v>1.790441176470587</v>
      </c>
      <c r="E461" s="6">
        <f>AVERAGE('17-19'!J545:J573)</f>
        <v>33.237500000000004</v>
      </c>
      <c r="F461" s="8">
        <f t="shared" si="246"/>
        <v>3.0218137254902011</v>
      </c>
      <c r="G461" s="6">
        <f>AVERAGE('17-19'!L545:L573)</f>
        <v>12.012500000000001</v>
      </c>
      <c r="H461" s="8">
        <f t="shared" si="247"/>
        <v>-2.6933823529411747</v>
      </c>
      <c r="I461" s="6">
        <f>AVERAGE('17-19'!N545:N573)</f>
        <v>0.16666666666666666</v>
      </c>
      <c r="J461" s="8">
        <f t="shared" si="248"/>
        <v>-6.0606060606060608E-2</v>
      </c>
      <c r="L461" s="6">
        <f>AVERAGE('17-19'!R545:R573)</f>
        <v>0</v>
      </c>
      <c r="M461" s="8">
        <f>L461-L460</f>
        <v>-7.6923076923076927E-2</v>
      </c>
      <c r="N461" s="6">
        <f>AVERAGE('17-19'!T545:T573)</f>
        <v>3.0041666666666664</v>
      </c>
      <c r="O461" s="8">
        <f>N461-N460</f>
        <v>-2.3487745098039214</v>
      </c>
      <c r="P461" s="6">
        <f>AVERAGE('17-19'!P545:P573)</f>
        <v>2.8000000000000003</v>
      </c>
      <c r="Q461" s="8">
        <f t="shared" si="249"/>
        <v>-0.35999999999999988</v>
      </c>
      <c r="S461" s="6">
        <f t="shared" si="250"/>
        <v>9.86666666666666</v>
      </c>
      <c r="T461" s="8">
        <f t="shared" si="251"/>
        <v>-1.2313725490196141</v>
      </c>
      <c r="V461" s="8"/>
    </row>
    <row r="462" spans="1:22" x14ac:dyDescent="0.25">
      <c r="B462" s="83" t="s">
        <v>1313</v>
      </c>
      <c r="C462" s="6">
        <v>44.7</v>
      </c>
      <c r="D462" s="7"/>
      <c r="E462" s="6">
        <v>32.9</v>
      </c>
      <c r="F462" s="7"/>
      <c r="G462" s="6">
        <v>11.8</v>
      </c>
      <c r="H462" s="7"/>
      <c r="I462" s="6"/>
      <c r="J462" s="7"/>
      <c r="K462" s="6"/>
      <c r="L462" s="7"/>
      <c r="M462" s="7"/>
      <c r="N462" s="6">
        <v>2.1</v>
      </c>
      <c r="O462" s="6"/>
      <c r="P462" s="6">
        <v>2.8</v>
      </c>
      <c r="Q462" s="6"/>
      <c r="S462" s="6">
        <f t="shared" si="250"/>
        <v>11.800000000000004</v>
      </c>
      <c r="V462" s="8"/>
    </row>
    <row r="463" spans="1:22" x14ac:dyDescent="0.25">
      <c r="A463" s="1">
        <v>2020</v>
      </c>
      <c r="B463" s="82">
        <v>43831</v>
      </c>
      <c r="C463" s="6">
        <f>AVERAGE('19-24'!H6:H18)</f>
        <v>46.666666666666664</v>
      </c>
      <c r="D463" s="8">
        <f t="shared" si="245"/>
        <v>1.9666666666666615</v>
      </c>
      <c r="E463" s="6">
        <f>AVERAGE('19-24'!J6:J18)</f>
        <v>30.166666666666668</v>
      </c>
      <c r="F463" s="8">
        <f t="shared" ref="F463:F475" si="252">E463-E462</f>
        <v>-2.7333333333333307</v>
      </c>
      <c r="G463" s="6">
        <f>AVERAGE('19-24'!L6:L18)</f>
        <v>9.8333333333333339</v>
      </c>
      <c r="H463" s="8">
        <f t="shared" ref="H463:H475" si="253">G463-G462</f>
        <v>-1.9666666666666668</v>
      </c>
      <c r="I463" s="6">
        <f>AVERAGE('19-24'!R6:R18)</f>
        <v>0.66666666666666663</v>
      </c>
      <c r="N463" s="6">
        <f>AVERAGE('19-24'!P6:P18)</f>
        <v>2.5</v>
      </c>
      <c r="O463" s="8">
        <f t="shared" ref="O463:O468" si="254">N463-N462</f>
        <v>0.39999999999999991</v>
      </c>
      <c r="P463" s="6">
        <f>AVERAGE('19-24'!N6:N18)</f>
        <v>4.333333333333333</v>
      </c>
      <c r="Q463" s="8">
        <f t="shared" si="249"/>
        <v>1.5333333333333332</v>
      </c>
      <c r="S463" s="6">
        <f t="shared" si="250"/>
        <v>16.499999999999996</v>
      </c>
      <c r="T463" s="8">
        <f t="shared" si="251"/>
        <v>4.6999999999999922</v>
      </c>
      <c r="V463" s="8"/>
    </row>
    <row r="464" spans="1:22" x14ac:dyDescent="0.25">
      <c r="B464" s="82">
        <v>43862</v>
      </c>
      <c r="C464" s="6">
        <f>AVERAGE('19-24'!H19:H31)</f>
        <v>46.4</v>
      </c>
      <c r="D464" s="8">
        <f t="shared" ref="D464:D475" si="255">C464-C463</f>
        <v>-0.26666666666666572</v>
      </c>
      <c r="E464" s="6">
        <f>AVERAGE('19-24'!J19:J31)</f>
        <v>30</v>
      </c>
      <c r="F464" s="8">
        <f t="shared" si="252"/>
        <v>-0.16666666666666785</v>
      </c>
      <c r="G464" s="6">
        <f>AVERAGE('19-24'!L19:L31)</f>
        <v>9.1999999999999993</v>
      </c>
      <c r="H464" s="8">
        <f t="shared" si="253"/>
        <v>-0.63333333333333464</v>
      </c>
      <c r="I464" s="6">
        <f>AVERAGE('19-24'!R19:R31)</f>
        <v>2</v>
      </c>
      <c r="J464" s="8">
        <f t="shared" ref="J464:J475" si="256">I464-I463</f>
        <v>1.3333333333333335</v>
      </c>
      <c r="N464" s="6">
        <f>AVERAGE('19-24'!P19:P31)</f>
        <v>2.5</v>
      </c>
      <c r="O464" s="8">
        <f t="shared" si="254"/>
        <v>0</v>
      </c>
      <c r="P464" s="6">
        <f>AVERAGE('19-24'!N19:N31)</f>
        <v>5.4</v>
      </c>
      <c r="Q464" s="8">
        <f t="shared" ref="Q464:Q475" si="257">P464-P463</f>
        <v>1.0666666666666673</v>
      </c>
      <c r="S464" s="6">
        <f t="shared" ref="S464:S475" si="258">C464-E464</f>
        <v>16.399999999999999</v>
      </c>
      <c r="T464" s="8">
        <f t="shared" ref="T464:T475" si="259">S464-S463</f>
        <v>-9.9999999999997868E-2</v>
      </c>
      <c r="V464" s="8"/>
    </row>
    <row r="465" spans="1:22" x14ac:dyDescent="0.25">
      <c r="B465" s="82">
        <v>43891</v>
      </c>
      <c r="C465" s="6">
        <f>AVERAGE('19-24'!H32:H48)</f>
        <v>50.25</v>
      </c>
      <c r="D465" s="8">
        <f t="shared" si="255"/>
        <v>3.8500000000000014</v>
      </c>
      <c r="E465" s="6">
        <f>AVERAGE('19-24'!J32:J48)</f>
        <v>29.375</v>
      </c>
      <c r="F465" s="8">
        <f t="shared" si="252"/>
        <v>-0.625</v>
      </c>
      <c r="G465" s="6">
        <f>AVERAGE('19-24'!L32:L48)</f>
        <v>8.125</v>
      </c>
      <c r="H465" s="8">
        <f t="shared" si="253"/>
        <v>-1.0749999999999993</v>
      </c>
      <c r="I465" s="6">
        <f>AVERAGE('19-24'!R32:R48)</f>
        <v>1.25</v>
      </c>
      <c r="J465" s="8">
        <f t="shared" si="256"/>
        <v>-0.75</v>
      </c>
      <c r="N465" s="6">
        <f>AVERAGE('19-24'!P32:P48)</f>
        <v>0.5</v>
      </c>
      <c r="O465" s="8">
        <f t="shared" si="254"/>
        <v>-2</v>
      </c>
      <c r="P465" s="6">
        <f>AVERAGE('19-24'!N32:N48)</f>
        <v>3.7142857142857144</v>
      </c>
      <c r="Q465" s="8">
        <f t="shared" si="257"/>
        <v>-1.6857142857142859</v>
      </c>
      <c r="S465" s="6">
        <f t="shared" si="258"/>
        <v>20.875</v>
      </c>
      <c r="T465" s="8">
        <f t="shared" si="259"/>
        <v>4.4750000000000014</v>
      </c>
      <c r="V465" s="8"/>
    </row>
    <row r="466" spans="1:22" x14ac:dyDescent="0.25">
      <c r="B466" s="82">
        <v>43922</v>
      </c>
      <c r="C466" s="6">
        <f>AVERAGE('19-24'!H49:H69)</f>
        <v>51.07692307692308</v>
      </c>
      <c r="D466" s="8">
        <f t="shared" si="255"/>
        <v>0.8269230769230802</v>
      </c>
      <c r="E466" s="6">
        <f>AVERAGE('19-24'!J49:J69)</f>
        <v>30.615384615384617</v>
      </c>
      <c r="F466" s="8">
        <f t="shared" si="252"/>
        <v>1.2403846153846168</v>
      </c>
      <c r="G466" s="6">
        <f>AVERAGE('19-24'!L49:L69)</f>
        <v>7.2307692307692308</v>
      </c>
      <c r="H466" s="8">
        <f t="shared" si="253"/>
        <v>-0.89423076923076916</v>
      </c>
      <c r="I466" s="6">
        <f>AVERAGE('19-24'!R49:R69)</f>
        <v>0.83333333333333337</v>
      </c>
      <c r="J466" s="8">
        <f t="shared" si="256"/>
        <v>-0.41666666666666663</v>
      </c>
      <c r="N466" s="6">
        <f>AVERAGE('19-24'!P49:P69)</f>
        <v>0.6</v>
      </c>
      <c r="O466" s="8">
        <f t="shared" si="254"/>
        <v>9.9999999999999978E-2</v>
      </c>
      <c r="P466" s="6">
        <f>AVERAGE('19-24'!N49:N69)</f>
        <v>3.8461538461538463</v>
      </c>
      <c r="Q466" s="8">
        <f t="shared" si="257"/>
        <v>0.13186813186813184</v>
      </c>
      <c r="S466" s="6">
        <f t="shared" si="258"/>
        <v>20.461538461538463</v>
      </c>
      <c r="T466" s="8">
        <f t="shared" si="259"/>
        <v>-0.41346153846153655</v>
      </c>
      <c r="V466" s="8"/>
    </row>
    <row r="467" spans="1:22" x14ac:dyDescent="0.25">
      <c r="B467" s="82">
        <v>43952</v>
      </c>
      <c r="C467" s="6">
        <f>AVERAGE('19-24'!H70:H93)</f>
        <v>46.5</v>
      </c>
      <c r="D467" s="8">
        <f t="shared" si="255"/>
        <v>-4.5769230769230802</v>
      </c>
      <c r="E467" s="6">
        <f>AVERAGE('19-24'!J70:J93)</f>
        <v>34.625</v>
      </c>
      <c r="F467" s="8">
        <f t="shared" si="252"/>
        <v>4.0096153846153832</v>
      </c>
      <c r="G467" s="6">
        <f>AVERAGE('19-24'!L70:L93)</f>
        <v>6.875</v>
      </c>
      <c r="H467" s="8">
        <f t="shared" si="253"/>
        <v>-0.35576923076923084</v>
      </c>
      <c r="I467" s="6">
        <f>AVERAGE('19-24'!R70:R93)</f>
        <v>1.1666666666666667</v>
      </c>
      <c r="J467" s="8">
        <f t="shared" si="256"/>
        <v>0.33333333333333337</v>
      </c>
      <c r="N467" s="6">
        <f>AVERAGE('19-24'!P70:P93)</f>
        <v>1.3846153846153846</v>
      </c>
      <c r="O467" s="8">
        <f t="shared" si="254"/>
        <v>0.7846153846153846</v>
      </c>
      <c r="P467" s="6">
        <f>AVERAGE('19-24'!N70:N93)</f>
        <v>3.875</v>
      </c>
      <c r="Q467" s="8">
        <f t="shared" si="257"/>
        <v>2.8846153846153744E-2</v>
      </c>
      <c r="S467" s="6">
        <f t="shared" si="258"/>
        <v>11.875</v>
      </c>
      <c r="T467" s="8">
        <f t="shared" si="259"/>
        <v>-8.5865384615384635</v>
      </c>
      <c r="V467" s="8"/>
    </row>
    <row r="468" spans="1:22" x14ac:dyDescent="0.25">
      <c r="B468" s="82">
        <v>43983</v>
      </c>
      <c r="C468" s="6">
        <f>AVERAGE('19-24'!H94:H120)</f>
        <v>42.823529411764703</v>
      </c>
      <c r="D468" s="8">
        <f t="shared" si="255"/>
        <v>-3.676470588235297</v>
      </c>
      <c r="E468" s="6">
        <f>AVERAGE('19-24'!J94:J120)</f>
        <v>37.705882352941174</v>
      </c>
      <c r="F468" s="8">
        <f t="shared" si="252"/>
        <v>3.080882352941174</v>
      </c>
      <c r="G468" s="6">
        <f>AVERAGE('19-24'!L94:L120)</f>
        <v>7.3529411764705879</v>
      </c>
      <c r="H468" s="8">
        <f t="shared" si="253"/>
        <v>0.47794117647058787</v>
      </c>
      <c r="I468" s="6">
        <f>AVERAGE('19-24'!R94:R120)</f>
        <v>1.3333333333333333</v>
      </c>
      <c r="J468" s="8">
        <f t="shared" si="256"/>
        <v>0.16666666666666652</v>
      </c>
      <c r="N468" s="6">
        <f>AVERAGE('19-24'!P71:P120)</f>
        <v>1.3913043478260869</v>
      </c>
      <c r="O468" s="8">
        <f t="shared" si="254"/>
        <v>6.6889632107023367E-3</v>
      </c>
      <c r="P468" s="6">
        <f>AVERAGE('19-24'!N94:N120)</f>
        <v>3.7058823529411766</v>
      </c>
      <c r="Q468" s="8">
        <f t="shared" si="257"/>
        <v>-0.16911764705882337</v>
      </c>
      <c r="S468" s="6">
        <f t="shared" si="258"/>
        <v>5.117647058823529</v>
      </c>
      <c r="T468" s="8">
        <f t="shared" si="259"/>
        <v>-6.757352941176471</v>
      </c>
      <c r="V468" s="8"/>
    </row>
    <row r="469" spans="1:22" x14ac:dyDescent="0.25">
      <c r="B469" s="82">
        <v>44013</v>
      </c>
      <c r="C469" s="6">
        <f>AVERAGE('19-24'!H121:H148)</f>
        <v>43.238095238095241</v>
      </c>
      <c r="D469" s="8">
        <f t="shared" si="255"/>
        <v>0.41456582633053785</v>
      </c>
      <c r="E469" s="6">
        <f>AVERAGE('19-24'!J121:J148)</f>
        <v>36.761904761904759</v>
      </c>
      <c r="F469" s="8">
        <f t="shared" si="252"/>
        <v>-0.94397759103641476</v>
      </c>
      <c r="G469" s="6">
        <f>AVERAGE('19-24'!L121:L148)</f>
        <v>7</v>
      </c>
      <c r="H469" s="8">
        <f t="shared" si="253"/>
        <v>-0.35294117647058787</v>
      </c>
      <c r="I469" s="6">
        <f>AVERAGE('19-24'!R121:R148)</f>
        <v>1.5555555555555556</v>
      </c>
      <c r="J469" s="8">
        <f t="shared" si="256"/>
        <v>0.22222222222222232</v>
      </c>
      <c r="N469" s="6">
        <f>AVERAGE('19-24'!P121:P148)</f>
        <v>1.4</v>
      </c>
      <c r="O469" s="8">
        <f t="shared" ref="O469:O475" si="260">N469-N468</f>
        <v>8.6956521739129933E-3</v>
      </c>
      <c r="P469" s="6">
        <f>AVERAGE('19-24'!N121:N148)</f>
        <v>4.0476190476190474</v>
      </c>
      <c r="Q469" s="8">
        <f t="shared" si="257"/>
        <v>0.34173669467787082</v>
      </c>
      <c r="S469" s="6">
        <f t="shared" si="258"/>
        <v>6.4761904761904816</v>
      </c>
      <c r="T469" s="8">
        <f t="shared" si="259"/>
        <v>1.3585434173669526</v>
      </c>
      <c r="V469" s="8"/>
    </row>
    <row r="470" spans="1:22" x14ac:dyDescent="0.25">
      <c r="B470" s="82">
        <v>44044</v>
      </c>
      <c r="C470" s="6">
        <f>AVERAGE('19-24'!H149:H168)</f>
        <v>42.083333333333336</v>
      </c>
      <c r="D470" s="8">
        <f t="shared" si="255"/>
        <v>-1.1547619047619051</v>
      </c>
      <c r="E470" s="6">
        <f>AVERAGE('19-24'!J149:J168)</f>
        <v>36.916666666666664</v>
      </c>
      <c r="F470" s="8">
        <f t="shared" si="252"/>
        <v>0.1547619047619051</v>
      </c>
      <c r="G470" s="6">
        <f>AVERAGE('19-24'!L149:L168)</f>
        <v>7.083333333333333</v>
      </c>
      <c r="H470" s="8">
        <f t="shared" si="253"/>
        <v>8.3333333333333037E-2</v>
      </c>
      <c r="I470" s="6">
        <f>AVERAGE('19-24'!R149:R168)</f>
        <v>2</v>
      </c>
      <c r="J470" s="8">
        <f t="shared" si="256"/>
        <v>0.44444444444444442</v>
      </c>
      <c r="N470" s="6">
        <f>AVERAGE('19-24'!P149:P168)</f>
        <v>2</v>
      </c>
      <c r="O470" s="8">
        <f t="shared" si="260"/>
        <v>0.60000000000000009</v>
      </c>
      <c r="P470" s="6">
        <f>AVERAGE('19-24'!N149:N168)</f>
        <v>4.166666666666667</v>
      </c>
      <c r="Q470" s="8">
        <f t="shared" si="257"/>
        <v>0.11904761904761951</v>
      </c>
      <c r="S470" s="6">
        <f t="shared" si="258"/>
        <v>5.1666666666666714</v>
      </c>
      <c r="T470" s="8">
        <f t="shared" si="259"/>
        <v>-1.3095238095238102</v>
      </c>
      <c r="V470" s="8"/>
    </row>
    <row r="471" spans="1:22" x14ac:dyDescent="0.25">
      <c r="B471" s="82">
        <v>44075</v>
      </c>
      <c r="C471" s="6">
        <f>AVERAGE('19-24'!H169:H193)</f>
        <v>40.736842105263158</v>
      </c>
      <c r="D471" s="8">
        <f t="shared" si="255"/>
        <v>-1.3464912280701782</v>
      </c>
      <c r="E471" s="6">
        <f>AVERAGE('19-24'!J169:J193)</f>
        <v>38.368421052631582</v>
      </c>
      <c r="F471" s="8">
        <f t="shared" si="252"/>
        <v>1.451754385964918</v>
      </c>
      <c r="G471" s="6">
        <f>AVERAGE('19-24'!L169:L193)</f>
        <v>6.9473684210526319</v>
      </c>
      <c r="H471" s="8">
        <f t="shared" si="253"/>
        <v>-0.13596491228070118</v>
      </c>
      <c r="I471" s="6">
        <f>AVERAGE('19-24'!R169:R193)</f>
        <v>1.4</v>
      </c>
      <c r="J471" s="8">
        <f t="shared" si="256"/>
        <v>-0.60000000000000009</v>
      </c>
      <c r="N471" s="6">
        <f>AVERAGE('19-24'!P169:P193)</f>
        <v>2.2142857142857144</v>
      </c>
      <c r="O471" s="8">
        <f t="shared" si="260"/>
        <v>0.21428571428571441</v>
      </c>
      <c r="P471" s="6">
        <f>AVERAGE('19-24'!N169:N193)</f>
        <v>4.3157894736842106</v>
      </c>
      <c r="Q471" s="8">
        <f t="shared" si="257"/>
        <v>0.14912280701754366</v>
      </c>
      <c r="S471" s="6">
        <f t="shared" si="258"/>
        <v>2.3684210526315752</v>
      </c>
      <c r="T471" s="8">
        <f t="shared" si="259"/>
        <v>-2.7982456140350962</v>
      </c>
      <c r="V471" s="8"/>
    </row>
    <row r="472" spans="1:22" x14ac:dyDescent="0.25">
      <c r="B472" s="82">
        <v>44105</v>
      </c>
      <c r="C472" s="6">
        <f>AVERAGE('19-24'!H194:H220)</f>
        <v>40.111111111111114</v>
      </c>
      <c r="D472" s="8">
        <f t="shared" si="255"/>
        <v>-0.62573099415204325</v>
      </c>
      <c r="E472" s="6">
        <f>AVERAGE('19-24'!J194:J220)</f>
        <v>39</v>
      </c>
      <c r="F472" s="8">
        <f t="shared" si="252"/>
        <v>0.63157894736841769</v>
      </c>
      <c r="G472" s="6">
        <f>AVERAGE('19-24'!L194:L220)</f>
        <v>6.7222222222222223</v>
      </c>
      <c r="H472" s="8">
        <f t="shared" si="253"/>
        <v>-0.22514619883040954</v>
      </c>
      <c r="I472" s="6">
        <f>AVERAGE('19-24'!R194:R220)</f>
        <v>1.75</v>
      </c>
      <c r="J472" s="8">
        <f t="shared" si="256"/>
        <v>0.35000000000000009</v>
      </c>
      <c r="N472" s="6">
        <f>AVERAGE('19-24'!P194:P220)</f>
        <v>2.6923076923076925</v>
      </c>
      <c r="O472" s="8">
        <f t="shared" si="260"/>
        <v>0.4780219780219781</v>
      </c>
      <c r="P472" s="6">
        <f>AVERAGE('19-24'!N194:N220)</f>
        <v>4.2777777777777777</v>
      </c>
      <c r="Q472" s="8">
        <f t="shared" si="257"/>
        <v>-3.8011695906432941E-2</v>
      </c>
      <c r="S472" s="6">
        <f t="shared" si="258"/>
        <v>1.1111111111111143</v>
      </c>
      <c r="T472" s="8">
        <f t="shared" si="259"/>
        <v>-1.2573099415204609</v>
      </c>
      <c r="V472" s="8"/>
    </row>
    <row r="473" spans="1:22" x14ac:dyDescent="0.25">
      <c r="B473" s="82">
        <v>44136</v>
      </c>
      <c r="C473" s="6">
        <f>AVERAGE('19-24'!H221:H245)</f>
        <v>38.882352941176471</v>
      </c>
      <c r="D473" s="8">
        <f t="shared" si="255"/>
        <v>-1.2287581699346433</v>
      </c>
      <c r="E473" s="6">
        <f>AVERAGE('19-24'!J221:J245)</f>
        <v>38.294117647058826</v>
      </c>
      <c r="F473" s="8">
        <f t="shared" si="252"/>
        <v>-0.70588235294117396</v>
      </c>
      <c r="G473" s="6">
        <f>AVERAGE('19-24'!L221:L245)</f>
        <v>7</v>
      </c>
      <c r="H473" s="8">
        <f t="shared" si="253"/>
        <v>0.27777777777777768</v>
      </c>
      <c r="I473" s="6">
        <f>AVERAGE('19-24'!R221:R245)</f>
        <v>2.2000000000000002</v>
      </c>
      <c r="J473" s="8">
        <f t="shared" si="256"/>
        <v>0.45000000000000018</v>
      </c>
      <c r="N473" s="6">
        <f>AVERAGE('19-24'!P221:P245)</f>
        <v>3.0769230769230771</v>
      </c>
      <c r="O473" s="8">
        <f t="shared" si="260"/>
        <v>0.38461538461538458</v>
      </c>
      <c r="P473" s="6">
        <f>AVERAGE('19-24'!N221:N245)</f>
        <v>4.3529411764705879</v>
      </c>
      <c r="Q473" s="8">
        <f t="shared" si="257"/>
        <v>7.516339869281019E-2</v>
      </c>
      <c r="S473" s="6">
        <f t="shared" si="258"/>
        <v>0.58823529411764497</v>
      </c>
      <c r="T473" s="8">
        <f t="shared" si="259"/>
        <v>-0.5228758169934693</v>
      </c>
      <c r="V473" s="8"/>
    </row>
    <row r="474" spans="1:22" x14ac:dyDescent="0.25">
      <c r="B474" s="82">
        <v>44166</v>
      </c>
      <c r="C474" s="6">
        <f>AVERAGE('19-24'!H246:H266)</f>
        <v>38.866666666666667</v>
      </c>
      <c r="D474" s="8">
        <f t="shared" si="255"/>
        <v>-1.5686274509803866E-2</v>
      </c>
      <c r="E474" s="6">
        <f>AVERAGE('19-24'!J246:J266)</f>
        <v>38.266666666666666</v>
      </c>
      <c r="F474" s="8">
        <f t="shared" si="252"/>
        <v>-2.7450980392160318E-2</v>
      </c>
      <c r="G474" s="6">
        <f>AVERAGE('19-24'!L246:L266)</f>
        <v>7.1333333333333337</v>
      </c>
      <c r="H474" s="8">
        <f t="shared" si="253"/>
        <v>0.13333333333333375</v>
      </c>
      <c r="I474" s="6">
        <f>AVERAGE('19-24'!R246:R266)</f>
        <v>1.8</v>
      </c>
      <c r="J474" s="8">
        <f t="shared" si="256"/>
        <v>-0.40000000000000013</v>
      </c>
      <c r="N474" s="6">
        <f>AVERAGE('19-24'!P246:P266)</f>
        <v>2.4285714285714284</v>
      </c>
      <c r="O474" s="8">
        <f t="shared" si="260"/>
        <v>-0.64835164835164871</v>
      </c>
      <c r="P474" s="6">
        <f>AVERAGE('19-24'!N246:N266)</f>
        <v>5</v>
      </c>
      <c r="Q474" s="8">
        <f t="shared" si="257"/>
        <v>0.64705882352941213</v>
      </c>
      <c r="S474" s="6">
        <f t="shared" si="258"/>
        <v>0.60000000000000142</v>
      </c>
      <c r="T474" s="8">
        <f t="shared" si="259"/>
        <v>1.1764705882356452E-2</v>
      </c>
      <c r="V474" s="8"/>
    </row>
    <row r="475" spans="1:22" x14ac:dyDescent="0.25">
      <c r="A475" s="1">
        <v>2021</v>
      </c>
      <c r="B475" s="82">
        <v>44197</v>
      </c>
      <c r="C475" s="6">
        <f>AVERAGE('19-24'!H267:H292)</f>
        <v>39.94736842105263</v>
      </c>
      <c r="D475" s="8">
        <f t="shared" si="255"/>
        <v>1.0807017543859629</v>
      </c>
      <c r="E475" s="6">
        <f>AVERAGE('19-24'!J267:J292)</f>
        <v>38.210526315789473</v>
      </c>
      <c r="F475" s="8">
        <f t="shared" si="252"/>
        <v>-5.6140350877193157E-2</v>
      </c>
      <c r="G475" s="6">
        <f>AVERAGE('19-24'!L267:L292)</f>
        <v>6.8421052631578947</v>
      </c>
      <c r="H475" s="8">
        <f t="shared" si="253"/>
        <v>-0.29122807017543906</v>
      </c>
      <c r="I475" s="6">
        <f>AVERAGE('19-24'!R267:R292)</f>
        <v>1.5</v>
      </c>
      <c r="J475" s="8">
        <f t="shared" si="256"/>
        <v>-0.30000000000000004</v>
      </c>
      <c r="N475" s="6">
        <f>AVERAGE('19-24'!P267:P292)</f>
        <v>2</v>
      </c>
      <c r="O475" s="8">
        <f t="shared" si="260"/>
        <v>-0.42857142857142838</v>
      </c>
      <c r="P475" s="6">
        <f>AVERAGE('19-24'!N267:N292)</f>
        <v>4.5789473684210522</v>
      </c>
      <c r="Q475" s="8">
        <f t="shared" si="257"/>
        <v>-0.42105263157894779</v>
      </c>
      <c r="S475" s="6">
        <f t="shared" si="258"/>
        <v>1.7368421052631575</v>
      </c>
      <c r="T475" s="8">
        <f t="shared" si="259"/>
        <v>1.1368421052631561</v>
      </c>
      <c r="V475" s="8"/>
    </row>
    <row r="476" spans="1:22" x14ac:dyDescent="0.25">
      <c r="B476" s="82">
        <v>44228</v>
      </c>
      <c r="C476" s="6">
        <f>AVERAGE('19-24'!H293:H319)</f>
        <v>41.210526315789473</v>
      </c>
      <c r="D476" s="8">
        <f t="shared" ref="D476:D481" si="261">C476-C475</f>
        <v>1.2631578947368425</v>
      </c>
      <c r="E476" s="6">
        <f>AVERAGE('19-24'!J293:J319)</f>
        <v>36.578947368421055</v>
      </c>
      <c r="F476" s="8">
        <f t="shared" ref="F476:F481" si="262">E476-E475</f>
        <v>-1.6315789473684177</v>
      </c>
      <c r="G476" s="6">
        <f>AVERAGE('19-24'!L293:L319)</f>
        <v>7.1578947368421053</v>
      </c>
      <c r="H476" s="8">
        <f t="shared" ref="H476:H481" si="263">G476-G475</f>
        <v>0.31578947368421062</v>
      </c>
      <c r="I476" s="6">
        <f>AVERAGE('19-24'!R293:R319)</f>
        <v>1.5</v>
      </c>
      <c r="J476" s="8">
        <f t="shared" ref="J476:J481" si="264">I476-I475</f>
        <v>0</v>
      </c>
      <c r="N476" s="6">
        <f>AVERAGE('19-24'!P293:P319)</f>
        <v>2.3888888888888888</v>
      </c>
      <c r="O476" s="8">
        <f t="shared" ref="O476:O481" si="265">N476-N475</f>
        <v>0.38888888888888884</v>
      </c>
      <c r="P476" s="6">
        <f>AVERAGE('19-24'!N293:N319)</f>
        <v>5</v>
      </c>
      <c r="Q476" s="8">
        <f t="shared" ref="Q476:Q481" si="266">P476-P475</f>
        <v>0.42105263157894779</v>
      </c>
      <c r="S476" s="6">
        <f t="shared" ref="S476:S481" si="267">C476-E476</f>
        <v>4.6315789473684177</v>
      </c>
      <c r="T476" s="8">
        <f t="shared" ref="T476:T481" si="268">S476-S475</f>
        <v>2.8947368421052602</v>
      </c>
      <c r="V476" s="8"/>
    </row>
    <row r="477" spans="1:22" x14ac:dyDescent="0.25">
      <c r="B477" s="82">
        <v>44256</v>
      </c>
      <c r="C477" s="6">
        <f>AVERAGE('19-24'!H320:H346)</f>
        <v>42.571428571428569</v>
      </c>
      <c r="D477" s="8">
        <f t="shared" si="261"/>
        <v>1.3609022556390968</v>
      </c>
      <c r="E477" s="6">
        <f>AVERAGE('19-24'!J320:J346)</f>
        <v>35.571428571428569</v>
      </c>
      <c r="F477" s="8">
        <f t="shared" si="262"/>
        <v>-1.0075187969924855</v>
      </c>
      <c r="G477" s="6">
        <f>AVERAGE('19-24'!L320:L346)</f>
        <v>7.1428571428571432</v>
      </c>
      <c r="H477" s="8">
        <f t="shared" si="263"/>
        <v>-1.5037593984962072E-2</v>
      </c>
      <c r="I477" s="6">
        <f>AVERAGE('19-24'!R320:R346)</f>
        <v>1.6</v>
      </c>
      <c r="J477" s="8">
        <f t="shared" si="264"/>
        <v>0.10000000000000009</v>
      </c>
      <c r="N477" s="6">
        <f>AVERAGE('19-24'!P320:P346)</f>
        <v>2.2857142857142856</v>
      </c>
      <c r="O477" s="8">
        <f t="shared" si="265"/>
        <v>-0.10317460317460325</v>
      </c>
      <c r="P477" s="6">
        <f>AVERAGE('19-24'!N320:N346)</f>
        <v>4.9523809523809526</v>
      </c>
      <c r="Q477" s="8">
        <f t="shared" si="266"/>
        <v>-4.761904761904745E-2</v>
      </c>
      <c r="S477" s="6">
        <f t="shared" si="267"/>
        <v>7</v>
      </c>
      <c r="T477" s="8">
        <f t="shared" si="268"/>
        <v>2.3684210526315823</v>
      </c>
      <c r="V477" s="8"/>
    </row>
    <row r="478" spans="1:22" x14ac:dyDescent="0.25">
      <c r="B478" s="82">
        <v>44287</v>
      </c>
      <c r="C478" s="6">
        <f>AVERAGE('19-24'!H347:H375)</f>
        <v>42.28</v>
      </c>
      <c r="D478" s="8">
        <f t="shared" si="261"/>
        <v>-0.29142857142856826</v>
      </c>
      <c r="E478" s="6">
        <f>AVERAGE('19-24'!J347:J375)</f>
        <v>34.799999999999997</v>
      </c>
      <c r="F478" s="8">
        <f t="shared" si="262"/>
        <v>-0.77142857142857224</v>
      </c>
      <c r="G478" s="6">
        <f>AVERAGE('19-24'!L347:L375)</f>
        <v>7.52</v>
      </c>
      <c r="H478" s="8">
        <f t="shared" si="263"/>
        <v>0.37714285714285634</v>
      </c>
      <c r="I478" s="6">
        <f>AVERAGE('19-24'!R347:R375)</f>
        <v>1.5</v>
      </c>
      <c r="J478" s="8">
        <f t="shared" si="264"/>
        <v>-0.10000000000000009</v>
      </c>
      <c r="N478" s="6">
        <f>AVERAGE('19-24'!P347:P375)</f>
        <v>2.1818181818181817</v>
      </c>
      <c r="O478" s="8">
        <f t="shared" si="265"/>
        <v>-0.10389610389610393</v>
      </c>
      <c r="P478" s="6">
        <f>AVERAGE('19-24'!N347:N375)</f>
        <v>5.08</v>
      </c>
      <c r="Q478" s="8">
        <f t="shared" si="266"/>
        <v>0.12761904761904752</v>
      </c>
      <c r="S478" s="6">
        <f t="shared" si="267"/>
        <v>7.480000000000004</v>
      </c>
      <c r="T478" s="8">
        <f t="shared" si="268"/>
        <v>0.48000000000000398</v>
      </c>
      <c r="V478" s="8"/>
    </row>
    <row r="479" spans="1:22" x14ac:dyDescent="0.25">
      <c r="B479" s="82">
        <v>44317</v>
      </c>
      <c r="C479" s="6">
        <f>AVERAGE('19-24'!H376:H402)</f>
        <v>43.38095238095238</v>
      </c>
      <c r="D479" s="8">
        <f t="shared" si="261"/>
        <v>1.1009523809523785</v>
      </c>
      <c r="E479" s="6">
        <f>AVERAGE('19-24'!J376:J402)</f>
        <v>32.857142857142854</v>
      </c>
      <c r="F479" s="8">
        <f t="shared" si="262"/>
        <v>-1.9428571428571431</v>
      </c>
      <c r="G479" s="6">
        <f>AVERAGE('19-24'!L376:L402)</f>
        <v>8.0476190476190474</v>
      </c>
      <c r="H479" s="8">
        <f t="shared" si="263"/>
        <v>0.52761904761904788</v>
      </c>
      <c r="I479" s="6">
        <f>AVERAGE('19-24'!R376:R402)</f>
        <v>1</v>
      </c>
      <c r="J479" s="8">
        <f t="shared" si="264"/>
        <v>-0.5</v>
      </c>
      <c r="N479" s="6">
        <f>AVERAGE('19-24'!P376:P402)</f>
        <v>2</v>
      </c>
      <c r="O479" s="8">
        <f t="shared" si="265"/>
        <v>-0.18181818181818166</v>
      </c>
      <c r="P479" s="6">
        <f>AVERAGE('19-24'!N376:N402)</f>
        <v>6</v>
      </c>
      <c r="Q479" s="8">
        <f t="shared" si="266"/>
        <v>0.91999999999999993</v>
      </c>
      <c r="S479" s="6">
        <f t="shared" si="267"/>
        <v>10.523809523809526</v>
      </c>
      <c r="T479" s="8">
        <f t="shared" si="268"/>
        <v>3.0438095238095215</v>
      </c>
      <c r="V479" s="8"/>
    </row>
    <row r="480" spans="1:22" x14ac:dyDescent="0.25">
      <c r="B480" s="82">
        <v>44348</v>
      </c>
      <c r="C480" s="6">
        <f>AVERAGE('19-24'!H403:H432)</f>
        <v>43.083333333333336</v>
      </c>
      <c r="D480" s="8">
        <f t="shared" si="261"/>
        <v>-0.2976190476190439</v>
      </c>
      <c r="E480" s="6">
        <f>AVERAGE('19-24'!J403:J432)</f>
        <v>33</v>
      </c>
      <c r="F480" s="8">
        <f t="shared" si="262"/>
        <v>0.1428571428571459</v>
      </c>
      <c r="G480" s="6">
        <f>AVERAGE('19-24'!L403:L432)</f>
        <v>8.2083333333333339</v>
      </c>
      <c r="H480" s="8">
        <f t="shared" si="263"/>
        <v>0.16071428571428648</v>
      </c>
      <c r="I480" s="6">
        <f>AVERAGE('19-24'!R403:R432)</f>
        <v>2.3333333333333335</v>
      </c>
      <c r="J480" s="8">
        <f t="shared" si="264"/>
        <v>1.3333333333333335</v>
      </c>
      <c r="N480" s="6">
        <f>AVERAGE('19-24'!P403:P432)</f>
        <v>2.3529411764705883</v>
      </c>
      <c r="O480" s="8">
        <f t="shared" si="265"/>
        <v>0.35294117647058831</v>
      </c>
      <c r="P480" s="6">
        <f>AVERAGE('19-24'!N403:N432)</f>
        <v>5.875</v>
      </c>
      <c r="Q480" s="8">
        <f t="shared" si="266"/>
        <v>-0.125</v>
      </c>
      <c r="S480" s="6">
        <f t="shared" si="267"/>
        <v>10.083333333333336</v>
      </c>
      <c r="T480" s="8">
        <f t="shared" si="268"/>
        <v>-0.4404761904761898</v>
      </c>
      <c r="V480" s="8"/>
    </row>
    <row r="481" spans="1:22" x14ac:dyDescent="0.25">
      <c r="B481" s="82">
        <v>44378</v>
      </c>
      <c r="C481" s="6">
        <f>AVERAGE('19-24'!H433:H460)</f>
        <v>41.136363636363633</v>
      </c>
      <c r="D481" s="8">
        <f t="shared" si="261"/>
        <v>-1.9469696969697026</v>
      </c>
      <c r="E481" s="6">
        <f>AVERAGE('19-24'!J433:J460)</f>
        <v>33.636363636363633</v>
      </c>
      <c r="F481" s="8">
        <f t="shared" si="262"/>
        <v>0.63636363636363313</v>
      </c>
      <c r="G481" s="6">
        <f>AVERAGE('19-24'!L433:L460)</f>
        <v>9.3636363636363633</v>
      </c>
      <c r="H481" s="8">
        <f t="shared" si="263"/>
        <v>1.1553030303030294</v>
      </c>
      <c r="I481" s="6">
        <f>AVERAGE('19-24'!R433:R460)</f>
        <v>1.25</v>
      </c>
      <c r="J481" s="8">
        <f t="shared" si="264"/>
        <v>-1.0833333333333335</v>
      </c>
      <c r="N481" s="6">
        <f>AVERAGE('19-24'!P433:P460)</f>
        <v>2.2352941176470589</v>
      </c>
      <c r="O481" s="8">
        <f t="shared" si="265"/>
        <v>-0.11764705882352944</v>
      </c>
      <c r="P481" s="6">
        <f>AVERAGE('19-24'!N433:N460)</f>
        <v>5.8636363636363633</v>
      </c>
      <c r="Q481" s="8">
        <f t="shared" si="266"/>
        <v>-1.1363636363636687E-2</v>
      </c>
      <c r="S481" s="6">
        <f t="shared" si="267"/>
        <v>7.5</v>
      </c>
      <c r="T481" s="8">
        <f t="shared" si="268"/>
        <v>-2.5833333333333357</v>
      </c>
      <c r="V481" s="8"/>
    </row>
    <row r="482" spans="1:22" x14ac:dyDescent="0.25">
      <c r="B482" s="82">
        <v>44409</v>
      </c>
      <c r="C482" s="6">
        <f>AVERAGE('19-24'!H461:H482)</f>
        <v>40.18333333333333</v>
      </c>
      <c r="D482" s="8">
        <f t="shared" ref="D482:H520" si="269">C482-C481</f>
        <v>-0.95303030303030312</v>
      </c>
      <c r="E482" s="6">
        <f>AVERAGE('19-24'!J461:J482)</f>
        <v>33.849999999999994</v>
      </c>
      <c r="F482" s="8">
        <f t="shared" ref="F482:F517" si="270">E482-E481</f>
        <v>0.21363636363636118</v>
      </c>
      <c r="G482" s="6">
        <f>AVERAGE('19-24'!L461:L482)</f>
        <v>9.3277777777777775</v>
      </c>
      <c r="H482" s="8">
        <f t="shared" ref="H482:H517" si="271">G482-G481</f>
        <v>-3.5858585858585812E-2</v>
      </c>
      <c r="I482" s="6">
        <f>AVERAGE('19-24'!R461:R482)</f>
        <v>2</v>
      </c>
      <c r="J482" s="8">
        <f t="shared" ref="J482:J515" si="272">I482-I481</f>
        <v>0.75</v>
      </c>
      <c r="N482" s="6">
        <f>AVERAGE('19-24'!P461:P482)</f>
        <v>2.7266666666666666</v>
      </c>
      <c r="O482" s="8">
        <f t="shared" ref="O482:O517" si="273">N482-N481</f>
        <v>0.4913725490196077</v>
      </c>
      <c r="P482" s="6">
        <f>AVERAGE('19-24'!N461:N482)</f>
        <v>5.8111111111111109</v>
      </c>
      <c r="Q482" s="8">
        <f t="shared" ref="Q482:Q517" si="274">P482-P481</f>
        <v>-5.2525252525252419E-2</v>
      </c>
      <c r="S482" s="6">
        <f t="shared" ref="S482:S519" si="275">C482-E482</f>
        <v>6.3333333333333357</v>
      </c>
      <c r="T482" s="8">
        <f t="shared" ref="T482:T517" si="276">S482-S481</f>
        <v>-1.1666666666666643</v>
      </c>
      <c r="V482" s="8"/>
    </row>
    <row r="483" spans="1:22" x14ac:dyDescent="0.25">
      <c r="B483" s="82">
        <v>44440</v>
      </c>
      <c r="C483" s="6">
        <f>AVERAGE('19-24'!H483:H517)</f>
        <v>39.13703703703704</v>
      </c>
      <c r="D483" s="8">
        <f t="shared" si="269"/>
        <v>-1.0462962962962905</v>
      </c>
      <c r="E483" s="6">
        <f>AVERAGE('19-24'!J483:J517)</f>
        <v>34.677777777777777</v>
      </c>
      <c r="F483" s="8">
        <f t="shared" si="270"/>
        <v>0.82777777777778283</v>
      </c>
      <c r="G483" s="6">
        <f>AVERAGE('19-24'!L483:L517)</f>
        <v>8.9333333333333336</v>
      </c>
      <c r="H483" s="8">
        <f t="shared" si="271"/>
        <v>-0.39444444444444393</v>
      </c>
      <c r="I483" s="6">
        <f>AVERAGE('19-24'!R483:R517)</f>
        <v>1.3333333333333333</v>
      </c>
      <c r="J483" s="8">
        <f t="shared" si="272"/>
        <v>-0.66666666666666674</v>
      </c>
      <c r="N483" s="6">
        <f>AVERAGE('19-24'!P483:P517)</f>
        <v>3.1157894736842109</v>
      </c>
      <c r="O483" s="8">
        <f t="shared" si="273"/>
        <v>0.38912280701754431</v>
      </c>
      <c r="P483" s="6">
        <f>AVERAGE('19-24'!N483:N517)</f>
        <v>6.4296296296296296</v>
      </c>
      <c r="Q483" s="8">
        <f t="shared" si="274"/>
        <v>0.61851851851851869</v>
      </c>
      <c r="S483" s="6">
        <f t="shared" si="275"/>
        <v>4.4592592592592624</v>
      </c>
      <c r="T483" s="8">
        <f t="shared" si="276"/>
        <v>-1.8740740740740733</v>
      </c>
      <c r="V483" s="8"/>
    </row>
    <row r="484" spans="1:22" x14ac:dyDescent="0.25">
      <c r="B484" s="82">
        <v>44470</v>
      </c>
      <c r="C484" s="6">
        <f>AVERAGE('19-24'!H518:H545)</f>
        <v>38.863636363636367</v>
      </c>
      <c r="D484" s="8">
        <f t="shared" si="269"/>
        <v>-0.27340067340067264</v>
      </c>
      <c r="E484" s="6">
        <f>AVERAGE('19-24'!J518:J545)</f>
        <v>34.909090909090907</v>
      </c>
      <c r="F484" s="8">
        <f t="shared" si="270"/>
        <v>0.23131313131312936</v>
      </c>
      <c r="G484" s="6">
        <f>AVERAGE('19-24'!L518:L545)</f>
        <v>8.4090909090909083</v>
      </c>
      <c r="H484" s="8">
        <f t="shared" si="271"/>
        <v>-0.52424242424242529</v>
      </c>
      <c r="I484" s="6">
        <f>AVERAGE('19-24'!R518:R545)</f>
        <v>1</v>
      </c>
      <c r="J484" s="8">
        <f t="shared" si="272"/>
        <v>-0.33333333333333326</v>
      </c>
      <c r="N484" s="6">
        <f>AVERAGE('19-24'!P518:P545)</f>
        <v>3.1052631578947367</v>
      </c>
      <c r="O484" s="8">
        <f t="shared" si="273"/>
        <v>-1.0526315789474161E-2</v>
      </c>
      <c r="P484" s="6">
        <f>AVERAGE('19-24'!N518:N545)</f>
        <v>6.8181818181818183</v>
      </c>
      <c r="Q484" s="8">
        <f t="shared" si="274"/>
        <v>0.38855218855218876</v>
      </c>
      <c r="S484" s="6">
        <f t="shared" si="275"/>
        <v>3.9545454545454604</v>
      </c>
      <c r="T484" s="8">
        <f t="shared" si="276"/>
        <v>-0.50471380471380201</v>
      </c>
      <c r="V484" s="8"/>
    </row>
    <row r="485" spans="1:22" x14ac:dyDescent="0.25">
      <c r="B485" s="82">
        <v>44501</v>
      </c>
      <c r="C485" s="6">
        <f>AVERAGE('19-24'!H546:H579)</f>
        <v>36.37777777777778</v>
      </c>
      <c r="D485" s="8">
        <f t="shared" si="269"/>
        <v>-2.4858585858585869</v>
      </c>
      <c r="E485" s="6">
        <f>AVERAGE('19-24'!J546:J579)</f>
        <v>36.859259259259261</v>
      </c>
      <c r="F485" s="8">
        <f t="shared" si="270"/>
        <v>1.9501683501683544</v>
      </c>
      <c r="G485" s="6">
        <f>AVERAGE('19-24'!L546:L579)</f>
        <v>8.9333333333333336</v>
      </c>
      <c r="H485" s="8">
        <f t="shared" si="271"/>
        <v>0.52424242424242529</v>
      </c>
      <c r="I485" s="6">
        <f>AVERAGE('19-24'!R546:R579)</f>
        <v>2</v>
      </c>
      <c r="J485" s="8">
        <f t="shared" si="272"/>
        <v>1</v>
      </c>
      <c r="N485" s="6">
        <f>AVERAGE('19-24'!P546:P579)</f>
        <v>3.6347826086956521</v>
      </c>
      <c r="O485" s="8">
        <f t="shared" si="273"/>
        <v>0.52951945080091534</v>
      </c>
      <c r="P485" s="6">
        <f>AVERAGE('19-24'!N546:N579)</f>
        <v>6.3703703703703702</v>
      </c>
      <c r="Q485" s="8">
        <f t="shared" si="274"/>
        <v>-0.4478114478114481</v>
      </c>
      <c r="S485" s="6">
        <f t="shared" si="275"/>
        <v>-0.48148148148148096</v>
      </c>
      <c r="T485" s="8">
        <f t="shared" si="276"/>
        <v>-4.4360269360269413</v>
      </c>
      <c r="V485" s="8"/>
    </row>
    <row r="486" spans="1:22" x14ac:dyDescent="0.25">
      <c r="B486" s="82">
        <v>44531</v>
      </c>
      <c r="C486" s="6">
        <f>AVERAGE('19-24'!H580:H614)</f>
        <v>33.229999999999997</v>
      </c>
      <c r="D486" s="8">
        <f t="shared" si="269"/>
        <v>-3.1477777777777831</v>
      </c>
      <c r="E486" s="6">
        <f>AVERAGE('19-24'!J580:J614)</f>
        <v>38.343333333333334</v>
      </c>
      <c r="F486" s="8">
        <f t="shared" si="270"/>
        <v>1.4840740740740728</v>
      </c>
      <c r="G486" s="6">
        <f>AVERAGE('19-24'!L580:L614)</f>
        <v>9.8933333333333344</v>
      </c>
      <c r="H486" s="8">
        <f t="shared" si="271"/>
        <v>0.96000000000000085</v>
      </c>
      <c r="I486" s="6">
        <f>AVERAGE('19-24'!R580:R614)</f>
        <v>1.1428571428571428</v>
      </c>
      <c r="J486" s="8">
        <f t="shared" si="272"/>
        <v>-0.85714285714285721</v>
      </c>
      <c r="N486" s="6">
        <f>AVERAGE('19-24'!P580:P614)</f>
        <v>4.4480000000000004</v>
      </c>
      <c r="O486" s="8">
        <f t="shared" si="273"/>
        <v>0.81321739130434834</v>
      </c>
      <c r="P486" s="6">
        <f>AVERAGE('19-24'!N580:N614)</f>
        <v>5.97</v>
      </c>
      <c r="Q486" s="8">
        <f t="shared" si="274"/>
        <v>-0.40037037037037049</v>
      </c>
      <c r="S486" s="6">
        <f t="shared" si="275"/>
        <v>-5.1133333333333368</v>
      </c>
      <c r="T486" s="8">
        <f t="shared" si="276"/>
        <v>-4.6318518518518559</v>
      </c>
      <c r="V486" s="8"/>
    </row>
    <row r="487" spans="1:22" x14ac:dyDescent="0.25">
      <c r="A487" s="1">
        <v>2022</v>
      </c>
      <c r="B487" s="82">
        <v>44562</v>
      </c>
      <c r="C487" s="6">
        <f>AVERAGE('19-24'!H615:H655)</f>
        <v>31.796875</v>
      </c>
      <c r="D487" s="8">
        <f t="shared" si="269"/>
        <v>-1.4331249999999969</v>
      </c>
      <c r="E487" s="6">
        <f>AVERAGE('19-24'!J615:J655)</f>
        <v>40.509374999999999</v>
      </c>
      <c r="F487" s="8">
        <f t="shared" si="270"/>
        <v>2.1660416666666649</v>
      </c>
      <c r="G487" s="6">
        <f>AVERAGE('19-24'!L615:L655)</f>
        <v>10.4625</v>
      </c>
      <c r="H487" s="8">
        <f t="shared" si="271"/>
        <v>0.56916666666666593</v>
      </c>
      <c r="I487" s="6">
        <f>AVERAGE('19-24'!R615:R655)</f>
        <v>1</v>
      </c>
      <c r="J487" s="8">
        <f t="shared" si="272"/>
        <v>-0.14285714285714279</v>
      </c>
      <c r="N487" s="6">
        <f>AVERAGE('19-24'!P615:P655)</f>
        <v>3.3444444444444446</v>
      </c>
      <c r="O487" s="8">
        <f t="shared" si="273"/>
        <v>-1.1035555555555558</v>
      </c>
      <c r="P487" s="6">
        <f>AVERAGE('19-24'!N615:N655)</f>
        <v>5.6968750000000004</v>
      </c>
      <c r="Q487" s="8">
        <f t="shared" si="274"/>
        <v>-0.2731249999999994</v>
      </c>
      <c r="S487" s="6">
        <f t="shared" si="275"/>
        <v>-8.7124999999999986</v>
      </c>
      <c r="T487" s="8">
        <f t="shared" si="276"/>
        <v>-3.5991666666666617</v>
      </c>
      <c r="V487" s="8"/>
    </row>
    <row r="488" spans="1:22" x14ac:dyDescent="0.25">
      <c r="B488" s="82">
        <v>44593</v>
      </c>
      <c r="C488" s="6">
        <f>AVERAGE('19-24'!H656:H689)</f>
        <v>33.134615384615387</v>
      </c>
      <c r="D488" s="8">
        <f t="shared" si="269"/>
        <v>1.3377403846153868</v>
      </c>
      <c r="E488" s="6">
        <f>AVERAGE('19-24'!J656:J689)</f>
        <v>39.996153846153852</v>
      </c>
      <c r="F488" s="8">
        <f t="shared" si="270"/>
        <v>-0.51322115384614619</v>
      </c>
      <c r="G488" s="6">
        <f>AVERAGE('19-24'!L656:L689)</f>
        <v>10.038461538461538</v>
      </c>
      <c r="H488" s="8">
        <f t="shared" si="271"/>
        <v>-0.42403846153846203</v>
      </c>
      <c r="I488" s="6">
        <f>AVERAGE('19-24'!R656:R689)</f>
        <v>1</v>
      </c>
      <c r="J488" s="8">
        <f t="shared" si="272"/>
        <v>0</v>
      </c>
      <c r="N488" s="6">
        <f>AVERAGE('19-24'!P656:P689)</f>
        <v>3.3947368421052633</v>
      </c>
      <c r="O488" s="8">
        <f t="shared" si="273"/>
        <v>5.0292397660818722E-2</v>
      </c>
      <c r="P488" s="6">
        <f>AVERAGE('19-24'!N656:N689)</f>
        <v>5.6961538461538463</v>
      </c>
      <c r="Q488" s="8">
        <f t="shared" si="274"/>
        <v>-7.2115384615401013E-4</v>
      </c>
      <c r="S488" s="6">
        <f t="shared" si="275"/>
        <v>-6.8615384615384656</v>
      </c>
      <c r="T488" s="8">
        <f t="shared" si="276"/>
        <v>1.850961538461533</v>
      </c>
      <c r="V488" s="8"/>
    </row>
    <row r="489" spans="1:22" x14ac:dyDescent="0.25">
      <c r="B489" s="82">
        <v>44621</v>
      </c>
      <c r="C489" s="6">
        <f>AVERAGE('19-24'!H690:H723)</f>
        <v>34.959259259259255</v>
      </c>
      <c r="D489" s="8">
        <f t="shared" si="269"/>
        <v>1.8246438746438685</v>
      </c>
      <c r="E489" s="6">
        <f>AVERAGE('19-24'!J690:J723)</f>
        <v>38.714814814814815</v>
      </c>
      <c r="F489" s="8">
        <f t="shared" si="270"/>
        <v>-1.2813390313390371</v>
      </c>
      <c r="G489" s="6">
        <f>AVERAGE('19-24'!L690:L723)</f>
        <v>9.6111111111111107</v>
      </c>
      <c r="H489" s="8">
        <f t="shared" si="271"/>
        <v>-0.42735042735042761</v>
      </c>
      <c r="I489" s="6">
        <f>AVERAGE('19-24'!R690:R723)</f>
        <v>1</v>
      </c>
      <c r="J489" s="8">
        <f t="shared" si="272"/>
        <v>0</v>
      </c>
      <c r="N489" s="6">
        <f>AVERAGE('19-24'!P690:P723)</f>
        <v>3.3368421052631576</v>
      </c>
      <c r="O489" s="8">
        <f t="shared" si="273"/>
        <v>-5.7894736842105665E-2</v>
      </c>
      <c r="P489" s="6">
        <f>AVERAGE('19-24'!N690:N723)</f>
        <v>5.7037037037037033</v>
      </c>
      <c r="Q489" s="8">
        <f t="shared" si="274"/>
        <v>7.5498575498569309E-3</v>
      </c>
      <c r="S489" s="6">
        <f t="shared" si="275"/>
        <v>-3.75555555555556</v>
      </c>
      <c r="T489" s="8">
        <f t="shared" si="276"/>
        <v>3.1059829059829056</v>
      </c>
      <c r="V489" s="8"/>
    </row>
    <row r="490" spans="1:22" x14ac:dyDescent="0.25">
      <c r="B490" s="82">
        <v>44652</v>
      </c>
      <c r="C490" s="6">
        <f>AVERAGE('19-24'!H724:H759)</f>
        <v>33.530769230769231</v>
      </c>
      <c r="D490" s="8">
        <f t="shared" si="269"/>
        <v>-1.4284900284900246</v>
      </c>
      <c r="E490" s="6">
        <f>AVERAGE('19-24'!J724:J759)</f>
        <v>40.311538461538461</v>
      </c>
      <c r="F490" s="8">
        <f t="shared" si="270"/>
        <v>1.5967236467236461</v>
      </c>
      <c r="G490" s="6">
        <f>AVERAGE('19-24'!L724:L759)</f>
        <v>9.615384615384615</v>
      </c>
      <c r="H490" s="8">
        <f t="shared" si="271"/>
        <v>4.2735042735042583E-3</v>
      </c>
      <c r="I490" s="6">
        <f>AVERAGE('19-24'!R724:R759)</f>
        <v>1.6666666666666667</v>
      </c>
      <c r="J490" s="8">
        <f t="shared" si="272"/>
        <v>0.66666666666666674</v>
      </c>
      <c r="N490" s="6">
        <f>AVERAGE('19-24'!P724:P759)</f>
        <v>3.1315789473684212</v>
      </c>
      <c r="O490" s="8">
        <f t="shared" si="273"/>
        <v>-0.20526315789473637</v>
      </c>
      <c r="P490" s="6">
        <f>AVERAGE('19-24'!N724:N759)</f>
        <v>5.5423076923076922</v>
      </c>
      <c r="Q490" s="8">
        <f t="shared" si="274"/>
        <v>-0.16139601139601112</v>
      </c>
      <c r="S490" s="6">
        <f t="shared" si="275"/>
        <v>-6.7807692307692307</v>
      </c>
      <c r="T490" s="8">
        <f t="shared" si="276"/>
        <v>-3.0252136752136707</v>
      </c>
      <c r="V490" s="8"/>
    </row>
    <row r="491" spans="1:22" x14ac:dyDescent="0.25">
      <c r="B491" s="82">
        <v>44682</v>
      </c>
      <c r="C491" s="6">
        <f>AVERAGE('19-24'!H760:H797)</f>
        <v>32.68571428571429</v>
      </c>
      <c r="D491" s="8">
        <f t="shared" si="269"/>
        <v>-0.84505494505494028</v>
      </c>
      <c r="E491" s="6">
        <f>AVERAGE('19-24'!J760:J797)</f>
        <v>39.771428571428565</v>
      </c>
      <c r="F491" s="8">
        <f t="shared" si="270"/>
        <v>-0.54010989010989618</v>
      </c>
      <c r="G491" s="6">
        <f>AVERAGE('19-24'!L760:L797)</f>
        <v>11.157142857142857</v>
      </c>
      <c r="H491" s="8">
        <f t="shared" si="271"/>
        <v>1.5417582417582416</v>
      </c>
      <c r="I491" s="6">
        <f>AVERAGE('19-24'!R760:R797)</f>
        <v>1</v>
      </c>
      <c r="J491" s="8">
        <f t="shared" si="272"/>
        <v>-0.66666666666666674</v>
      </c>
      <c r="N491" s="6">
        <f>AVERAGE('19-24'!P760:P797)</f>
        <v>3.1619047619047622</v>
      </c>
      <c r="O491" s="8">
        <f t="shared" si="273"/>
        <v>3.0325814536340978E-2</v>
      </c>
      <c r="P491" s="6">
        <f>AVERAGE('19-24'!N760:N797)</f>
        <v>5.6392857142857142</v>
      </c>
      <c r="Q491" s="8">
        <f t="shared" si="274"/>
        <v>9.6978021978022078E-2</v>
      </c>
      <c r="S491" s="6">
        <f t="shared" si="275"/>
        <v>-7.0857142857142748</v>
      </c>
      <c r="T491" s="8">
        <f t="shared" si="276"/>
        <v>-0.30494505494504409</v>
      </c>
      <c r="V491" s="8"/>
    </row>
    <row r="492" spans="1:22" x14ac:dyDescent="0.25">
      <c r="B492" s="82">
        <v>44713</v>
      </c>
      <c r="C492" s="6">
        <f>AVERAGE('19-24'!H798:H836)</f>
        <v>32.663333333333334</v>
      </c>
      <c r="D492" s="8">
        <f t="shared" si="269"/>
        <v>-2.2380952380956387E-2</v>
      </c>
      <c r="E492" s="6">
        <f>AVERAGE('19-24'!J798:J836)</f>
        <v>39.616666666666667</v>
      </c>
      <c r="F492" s="8">
        <f t="shared" si="270"/>
        <v>-0.15476190476189799</v>
      </c>
      <c r="G492" s="6">
        <f>AVERAGE('19-24'!L798:L836)</f>
        <v>11.99</v>
      </c>
      <c r="H492" s="8">
        <f t="shared" si="271"/>
        <v>0.83285714285714363</v>
      </c>
      <c r="I492" s="6">
        <f>AVERAGE('19-24'!R798:R836)</f>
        <v>1</v>
      </c>
      <c r="J492" s="8">
        <f t="shared" si="272"/>
        <v>0</v>
      </c>
      <c r="N492" s="6">
        <f>AVERAGE('19-24'!P798:P836)</f>
        <v>3.1083333333333329</v>
      </c>
      <c r="O492" s="8">
        <f t="shared" si="273"/>
        <v>-5.3571428571429269E-2</v>
      </c>
      <c r="P492" s="6">
        <f>AVERAGE('19-24'!N798:N836)</f>
        <v>5.3733333333333331</v>
      </c>
      <c r="Q492" s="8">
        <f t="shared" si="274"/>
        <v>-0.26595238095238116</v>
      </c>
      <c r="S492" s="6">
        <f t="shared" si="275"/>
        <v>-6.9533333333333331</v>
      </c>
      <c r="T492" s="8">
        <f t="shared" si="276"/>
        <v>0.13238095238094161</v>
      </c>
      <c r="V492" s="8"/>
    </row>
    <row r="493" spans="1:22" x14ac:dyDescent="0.25">
      <c r="B493" s="82">
        <v>44743</v>
      </c>
      <c r="C493" s="6">
        <f>AVERAGE('19-24'!H837:H879)</f>
        <v>31.496774193548386</v>
      </c>
      <c r="D493" s="8">
        <f t="shared" si="269"/>
        <v>-1.1665591397849475</v>
      </c>
      <c r="E493" s="6">
        <f>AVERAGE('19-24'!J837:J879)</f>
        <v>40.812903225806451</v>
      </c>
      <c r="F493" s="8">
        <f t="shared" si="270"/>
        <v>1.1962365591397841</v>
      </c>
      <c r="G493" s="6">
        <f>AVERAGE('19-24'!L837:L879)</f>
        <v>11.703225806451613</v>
      </c>
      <c r="H493" s="8">
        <f t="shared" si="271"/>
        <v>-0.2867741935483874</v>
      </c>
      <c r="I493" s="6">
        <f>AVERAGE('19-24'!R837:R879)</f>
        <v>1.3333333333333333</v>
      </c>
      <c r="J493" s="8">
        <f t="shared" si="272"/>
        <v>0.33333333333333326</v>
      </c>
      <c r="N493" s="6">
        <f>AVERAGE('19-24'!P837:P879)</f>
        <v>3.468</v>
      </c>
      <c r="O493" s="8">
        <f t="shared" si="273"/>
        <v>0.35966666666666702</v>
      </c>
      <c r="P493" s="6">
        <f>AVERAGE('19-24'!N837:N879)</f>
        <v>5.7451612903225806</v>
      </c>
      <c r="Q493" s="8">
        <f t="shared" si="274"/>
        <v>0.37182795698924753</v>
      </c>
      <c r="S493" s="6">
        <f t="shared" si="275"/>
        <v>-9.3161290322580648</v>
      </c>
      <c r="T493" s="8">
        <f t="shared" si="276"/>
        <v>-2.3627956989247316</v>
      </c>
      <c r="V493" s="8"/>
    </row>
    <row r="494" spans="1:22" x14ac:dyDescent="0.25">
      <c r="B494" s="82">
        <v>44774</v>
      </c>
      <c r="C494" s="6">
        <f>AVERAGE('19-24'!H880:H914)</f>
        <v>31.589285714285715</v>
      </c>
      <c r="D494" s="8">
        <f t="shared" si="269"/>
        <v>9.2511520737328823E-2</v>
      </c>
      <c r="E494" s="6">
        <f>AVERAGE('19-24'!J880:J914)</f>
        <v>40.792857142857144</v>
      </c>
      <c r="F494" s="8">
        <f t="shared" si="270"/>
        <v>-2.0046082949306765E-2</v>
      </c>
      <c r="G494" s="6">
        <f>AVERAGE('19-24'!L880:L914)</f>
        <v>11.632142857142856</v>
      </c>
      <c r="H494" s="8">
        <f t="shared" si="271"/>
        <v>-7.1082949308756582E-2</v>
      </c>
      <c r="I494" s="6">
        <f>AVERAGE('19-24'!R880:R914)</f>
        <v>0.8</v>
      </c>
      <c r="J494" s="8">
        <f t="shared" si="272"/>
        <v>-0.53333333333333321</v>
      </c>
      <c r="N494" s="6">
        <f>AVERAGE('19-24'!P880:P914)</f>
        <v>3.195238095238095</v>
      </c>
      <c r="O494" s="8">
        <f t="shared" si="273"/>
        <v>-0.27276190476190498</v>
      </c>
      <c r="P494" s="6">
        <f>AVERAGE('19-24'!N880:N914)</f>
        <v>5.6392857142857142</v>
      </c>
      <c r="Q494" s="8">
        <f t="shared" si="274"/>
        <v>-0.10587557603686637</v>
      </c>
      <c r="S494" s="6">
        <f t="shared" si="275"/>
        <v>-9.2035714285714292</v>
      </c>
      <c r="T494" s="8">
        <f t="shared" si="276"/>
        <v>0.11255760368663559</v>
      </c>
      <c r="V494" s="8"/>
    </row>
    <row r="495" spans="1:22" x14ac:dyDescent="0.25">
      <c r="B495" s="82">
        <v>44805</v>
      </c>
      <c r="C495" s="6">
        <f>AVERAGE('19-24'!H915:H960)</f>
        <v>29.895</v>
      </c>
      <c r="D495" s="8">
        <f t="shared" si="269"/>
        <v>-1.6942857142857157</v>
      </c>
      <c r="E495" s="6">
        <f>AVERAGE('19-24'!J915:J960)</f>
        <v>44.047499999999999</v>
      </c>
      <c r="F495" s="8">
        <f t="shared" si="270"/>
        <v>3.254642857142855</v>
      </c>
      <c r="G495" s="6">
        <f>AVERAGE('19-24'!L915:L960)</f>
        <v>10.372499999999999</v>
      </c>
      <c r="H495" s="8">
        <f t="shared" si="271"/>
        <v>-1.2596428571428575</v>
      </c>
      <c r="I495" s="6">
        <f>AVERAGE('19-24'!R915:R960)</f>
        <v>1.5714285714285714</v>
      </c>
      <c r="J495" s="8">
        <f t="shared" si="272"/>
        <v>0.77142857142857135</v>
      </c>
      <c r="N495" s="6">
        <f>AVERAGE('19-24'!P915:P960)</f>
        <v>2.9515151515151516</v>
      </c>
      <c r="O495" s="8">
        <f t="shared" si="273"/>
        <v>-0.24372294372294334</v>
      </c>
      <c r="P495" s="6">
        <f>AVERAGE('19-24'!N915:N960)</f>
        <v>5.4350000000000005</v>
      </c>
      <c r="Q495" s="8">
        <f t="shared" si="274"/>
        <v>-0.20428571428571374</v>
      </c>
      <c r="S495" s="6">
        <f t="shared" si="275"/>
        <v>-14.1525</v>
      </c>
      <c r="T495" s="8">
        <f t="shared" si="276"/>
        <v>-4.9489285714285707</v>
      </c>
      <c r="V495" s="8"/>
    </row>
    <row r="496" spans="1:22" x14ac:dyDescent="0.25">
      <c r="B496" s="82">
        <v>44835</v>
      </c>
      <c r="C496" s="6">
        <f>AVERAGE('19-24'!H961:H1018)</f>
        <v>23.665217391304346</v>
      </c>
      <c r="D496" s="8">
        <f t="shared" si="269"/>
        <v>-6.229782608695654</v>
      </c>
      <c r="E496" s="6">
        <f>AVERAGE('19-24'!J961:J1018)</f>
        <v>51.443478260869568</v>
      </c>
      <c r="F496" s="8">
        <f t="shared" si="270"/>
        <v>7.395978260869569</v>
      </c>
      <c r="G496" s="6">
        <f>AVERAGE('19-24'!L961:L1018)</f>
        <v>9.6369565217391315</v>
      </c>
      <c r="H496" s="8">
        <f t="shared" si="271"/>
        <v>-0.73554347826086719</v>
      </c>
      <c r="I496" s="6">
        <f>AVERAGE('19-24'!R961:R1018)</f>
        <v>1.5</v>
      </c>
      <c r="J496" s="8">
        <f t="shared" si="272"/>
        <v>-7.1428571428571397E-2</v>
      </c>
      <c r="N496" s="6">
        <f>AVERAGE('19-24'!P961:P1018)</f>
        <v>3.6384615384615384</v>
      </c>
      <c r="O496" s="8">
        <f t="shared" si="273"/>
        <v>0.68694638694638677</v>
      </c>
      <c r="P496" s="6">
        <f>AVERAGE('19-24'!N961:N1018)</f>
        <v>4.6391304347826088</v>
      </c>
      <c r="Q496" s="8">
        <f t="shared" si="274"/>
        <v>-0.79586956521739172</v>
      </c>
      <c r="S496" s="6">
        <f t="shared" si="275"/>
        <v>-27.778260869565223</v>
      </c>
      <c r="T496" s="8">
        <f t="shared" si="276"/>
        <v>-13.625760869565223</v>
      </c>
      <c r="V496" s="8"/>
    </row>
    <row r="497" spans="1:22" x14ac:dyDescent="0.25">
      <c r="B497" s="82">
        <v>44866</v>
      </c>
      <c r="C497" s="6">
        <f>AVERAGE('19-24'!H1019:H1068)</f>
        <v>26.342500000000001</v>
      </c>
      <c r="D497" s="8">
        <f t="shared" si="269"/>
        <v>2.6772826086956556</v>
      </c>
      <c r="E497" s="6">
        <f>AVERAGE('19-24'!J1019:J1068)</f>
        <v>47.625</v>
      </c>
      <c r="F497" s="8">
        <f t="shared" si="270"/>
        <v>-3.8184782608695684</v>
      </c>
      <c r="G497" s="6">
        <f>AVERAGE('19-24'!L1019:L1068)</f>
        <v>9.0374999999999996</v>
      </c>
      <c r="H497" s="8">
        <f t="shared" si="271"/>
        <v>-0.59945652173913189</v>
      </c>
      <c r="I497" s="6">
        <f>AVERAGE('19-24'!R1019:R1068)</f>
        <v>1.7142857142857142</v>
      </c>
      <c r="J497" s="8">
        <f t="shared" si="272"/>
        <v>0.21428571428571419</v>
      </c>
      <c r="N497" s="6">
        <f>AVERAGE('19-24'!P1019:P1068)</f>
        <v>5.091176470588235</v>
      </c>
      <c r="O497" s="8">
        <f t="shared" si="273"/>
        <v>1.4527149321266966</v>
      </c>
      <c r="P497" s="6">
        <f>AVERAGE('19-24'!N1019:N1068)</f>
        <v>4.8475000000000001</v>
      </c>
      <c r="Q497" s="8">
        <f t="shared" si="274"/>
        <v>0.20836956521739136</v>
      </c>
      <c r="S497" s="6">
        <f t="shared" si="275"/>
        <v>-21.282499999999999</v>
      </c>
      <c r="T497" s="8">
        <f t="shared" si="276"/>
        <v>6.495760869565224</v>
      </c>
      <c r="V497" s="8"/>
    </row>
    <row r="498" spans="1:22" x14ac:dyDescent="0.25">
      <c r="B498" s="82">
        <v>44896</v>
      </c>
      <c r="C498" s="6">
        <f>AVERAGE('19-24'!H1069:H1102)</f>
        <v>26.3</v>
      </c>
      <c r="D498" s="8">
        <f t="shared" si="269"/>
        <v>-4.2500000000000426E-2</v>
      </c>
      <c r="E498" s="6">
        <f>AVERAGE('19-24'!J1069:J1102)</f>
        <v>46.581481481481482</v>
      </c>
      <c r="F498" s="8">
        <f t="shared" si="270"/>
        <v>-1.0435185185185176</v>
      </c>
      <c r="G498" s="6">
        <f>AVERAGE('19-24'!L1069:L1102)</f>
        <v>8.9037037037037035</v>
      </c>
      <c r="H498" s="8">
        <f t="shared" si="271"/>
        <v>-0.13379629629629619</v>
      </c>
      <c r="I498" s="6">
        <f>AVERAGE('19-24'!R1069:R1102)</f>
        <v>1.25</v>
      </c>
      <c r="J498" s="8">
        <f t="shared" si="272"/>
        <v>-0.46428571428571419</v>
      </c>
      <c r="N498" s="6">
        <f>AVERAGE('19-24'!P1069:P1102)</f>
        <v>6.0148148148148151</v>
      </c>
      <c r="O498" s="8">
        <f t="shared" si="273"/>
        <v>0.92363834422658009</v>
      </c>
      <c r="P498" s="6">
        <f>AVERAGE('19-24'!N1069:N1102)</f>
        <v>5.0259259259259252</v>
      </c>
      <c r="Q498" s="8">
        <f t="shared" si="274"/>
        <v>0.1784259259259251</v>
      </c>
      <c r="S498" s="6">
        <f t="shared" si="275"/>
        <v>-20.281481481481482</v>
      </c>
      <c r="T498" s="8">
        <f t="shared" si="276"/>
        <v>1.0010185185185172</v>
      </c>
      <c r="V498" s="8"/>
    </row>
    <row r="499" spans="1:22" x14ac:dyDescent="0.25">
      <c r="A499" s="1">
        <v>2023</v>
      </c>
      <c r="B499" s="82">
        <v>44927</v>
      </c>
      <c r="C499" s="6">
        <f>AVERAGE('19-24'!H1103:H1142)</f>
        <v>26.137142857142855</v>
      </c>
      <c r="D499" s="8">
        <f t="shared" si="269"/>
        <v>-0.16285714285714548</v>
      </c>
      <c r="E499" s="6">
        <f>AVERAGE('19-24'!J1103:J1142)</f>
        <v>47.051428571428573</v>
      </c>
      <c r="F499" s="8">
        <f t="shared" si="270"/>
        <v>0.469947089947091</v>
      </c>
      <c r="G499" s="6">
        <f>AVERAGE('19-24'!L1103:L1142)</f>
        <v>8.9142857142857146</v>
      </c>
      <c r="H499" s="8">
        <f t="shared" si="271"/>
        <v>1.0582010582011137E-2</v>
      </c>
      <c r="I499" s="6">
        <f>AVERAGE('19-24'!R1103:R1142)</f>
        <v>2</v>
      </c>
      <c r="J499" s="8">
        <f t="shared" si="272"/>
        <v>0.75</v>
      </c>
      <c r="N499" s="6">
        <f>AVERAGE('19-24'!P1103:P1142)</f>
        <v>5.7171428571428571</v>
      </c>
      <c r="O499" s="8">
        <f t="shared" si="273"/>
        <v>-0.29767195767195798</v>
      </c>
      <c r="P499" s="6">
        <f>AVERAGE('19-24'!N1103:N1142)</f>
        <v>5.0457142857142854</v>
      </c>
      <c r="Q499" s="8">
        <f t="shared" si="274"/>
        <v>1.9788359788360133E-2</v>
      </c>
      <c r="S499" s="6">
        <f t="shared" si="275"/>
        <v>-20.914285714285718</v>
      </c>
      <c r="T499" s="8">
        <f t="shared" si="276"/>
        <v>-0.63280423280423648</v>
      </c>
      <c r="V499" s="8"/>
    </row>
    <row r="500" spans="1:22" x14ac:dyDescent="0.25">
      <c r="B500" s="82">
        <v>44958</v>
      </c>
      <c r="C500" s="6">
        <f>AVERAGE('19-24'!H1143:H1185)</f>
        <v>25.936111111111114</v>
      </c>
      <c r="D500" s="8">
        <f t="shared" si="269"/>
        <v>-0.20103174603174168</v>
      </c>
      <c r="E500" s="6">
        <f>AVERAGE('19-24'!J1143:J1185)</f>
        <v>47.322222222222223</v>
      </c>
      <c r="F500" s="8">
        <f t="shared" si="270"/>
        <v>0.27079365079364948</v>
      </c>
      <c r="G500" s="6">
        <f>AVERAGE('19-24'!L1143:L1185)</f>
        <v>9.0888888888888886</v>
      </c>
      <c r="H500" s="8">
        <f t="shared" si="271"/>
        <v>0.17460317460317398</v>
      </c>
      <c r="I500" s="6">
        <f>AVERAGE('19-24'!R1143:R1185)</f>
        <v>0.8571428571428571</v>
      </c>
      <c r="J500" s="8">
        <f t="shared" si="272"/>
        <v>-1.1428571428571428</v>
      </c>
      <c r="N500" s="6">
        <f>AVERAGE('19-24'!P1143:P1185)</f>
        <v>5.8916666666666666</v>
      </c>
      <c r="O500" s="8">
        <f t="shared" si="273"/>
        <v>0.17452380952380953</v>
      </c>
      <c r="P500" s="6">
        <f>AVERAGE('19-24'!N1143:N1185)</f>
        <v>5.0194444444444439</v>
      </c>
      <c r="Q500" s="8">
        <f t="shared" si="274"/>
        <v>-2.6269841269841443E-2</v>
      </c>
      <c r="S500" s="6">
        <f t="shared" si="275"/>
        <v>-21.386111111111109</v>
      </c>
      <c r="T500" s="8">
        <f t="shared" si="276"/>
        <v>-0.47182539682539115</v>
      </c>
      <c r="V500" s="8"/>
    </row>
    <row r="501" spans="1:22" x14ac:dyDescent="0.25">
      <c r="B501" s="82">
        <v>44986</v>
      </c>
      <c r="C501" s="6">
        <f>AVERAGE('19-24'!H1186:H1239)</f>
        <v>27.485416666666666</v>
      </c>
      <c r="D501" s="8">
        <f t="shared" si="269"/>
        <v>1.5493055555555522</v>
      </c>
      <c r="E501" s="6">
        <f>AVERAGE('19-24'!J1186:J1239)</f>
        <v>45.893750000000004</v>
      </c>
      <c r="F501" s="8">
        <f t="shared" si="270"/>
        <v>-1.4284722222222186</v>
      </c>
      <c r="G501" s="6">
        <f>AVERAGE('19-24'!L1186:L1239)</f>
        <v>8.9874999999999989</v>
      </c>
      <c r="H501" s="8">
        <f t="shared" si="271"/>
        <v>-0.10138888888888964</v>
      </c>
      <c r="I501" s="6">
        <f>AVERAGE('19-24'!R1186:R1239)</f>
        <v>1</v>
      </c>
      <c r="J501" s="8">
        <f t="shared" si="272"/>
        <v>0.1428571428571429</v>
      </c>
      <c r="N501" s="6">
        <f>AVERAGE('19-24'!P1186:P1239)</f>
        <v>5.708333333333333</v>
      </c>
      <c r="O501" s="8">
        <f t="shared" si="273"/>
        <v>-0.18333333333333357</v>
      </c>
      <c r="P501" s="6">
        <f>AVERAGE('19-24'!N1186:N1239)</f>
        <v>5.208333333333333</v>
      </c>
      <c r="Q501" s="8">
        <f t="shared" si="274"/>
        <v>0.18888888888888911</v>
      </c>
      <c r="S501" s="6">
        <f t="shared" si="275"/>
        <v>-18.408333333333339</v>
      </c>
      <c r="T501" s="8">
        <f t="shared" si="276"/>
        <v>2.9777777777777708</v>
      </c>
      <c r="V501" s="8"/>
    </row>
    <row r="502" spans="1:22" x14ac:dyDescent="0.25">
      <c r="B502" s="82">
        <v>45017</v>
      </c>
      <c r="C502" s="6">
        <f>AVERAGE('19-24'!H1240:H1276)</f>
        <v>28.736666666666668</v>
      </c>
      <c r="D502" s="8">
        <f t="shared" si="269"/>
        <v>1.2512500000000024</v>
      </c>
      <c r="E502" s="6">
        <f>AVERAGE('19-24'!J1240:J1276)</f>
        <v>44.093333333333334</v>
      </c>
      <c r="F502" s="8">
        <f t="shared" si="270"/>
        <v>-1.8004166666666706</v>
      </c>
      <c r="G502" s="6">
        <f>AVERAGE('19-24'!L1240:L1276)</f>
        <v>9.9</v>
      </c>
      <c r="H502" s="8">
        <f t="shared" si="271"/>
        <v>0.91250000000000142</v>
      </c>
      <c r="I502" s="6">
        <f>AVERAGE('19-24'!R1240:R1276)</f>
        <v>1.5</v>
      </c>
      <c r="J502" s="8">
        <f t="shared" si="272"/>
        <v>0.5</v>
      </c>
      <c r="N502" s="6">
        <f>AVERAGE('19-24'!P1240:P1276)</f>
        <v>5.8466666666666667</v>
      </c>
      <c r="O502" s="8">
        <f t="shared" si="273"/>
        <v>0.13833333333333364</v>
      </c>
      <c r="P502" s="6">
        <f>AVERAGE('19-24'!N1240:N1276)</f>
        <v>5</v>
      </c>
      <c r="Q502" s="8">
        <f t="shared" si="274"/>
        <v>-0.20833333333333304</v>
      </c>
      <c r="S502" s="6">
        <f t="shared" si="275"/>
        <v>-15.356666666666666</v>
      </c>
      <c r="T502" s="8">
        <f t="shared" si="276"/>
        <v>3.051666666666673</v>
      </c>
      <c r="V502" s="8"/>
    </row>
    <row r="503" spans="1:22" x14ac:dyDescent="0.25">
      <c r="B503" s="82">
        <v>45047</v>
      </c>
      <c r="C503" s="6">
        <f>AVERAGE('19-24'!H1277:H1319)</f>
        <v>28.066666666666666</v>
      </c>
      <c r="D503" s="8">
        <f t="shared" si="269"/>
        <v>-0.67000000000000171</v>
      </c>
      <c r="E503" s="6">
        <f>AVERAGE('19-24'!J1277:J1319)</f>
        <v>44.260606060606058</v>
      </c>
      <c r="F503" s="8">
        <f t="shared" si="270"/>
        <v>0.16727272727272435</v>
      </c>
      <c r="G503" s="6">
        <f>AVERAGE('19-24'!L1277:L1319)</f>
        <v>10.757575757575758</v>
      </c>
      <c r="H503" s="8">
        <f t="shared" si="271"/>
        <v>0.85757575757575744</v>
      </c>
      <c r="I503" s="6">
        <f>AVERAGE('19-24'!R1277:R1319)</f>
        <v>1</v>
      </c>
      <c r="J503" s="8">
        <f t="shared" si="272"/>
        <v>-0.5</v>
      </c>
      <c r="N503" s="6">
        <f>AVERAGE('19-24'!P1277:P1319)</f>
        <v>5.46060606060606</v>
      </c>
      <c r="O503" s="8">
        <f t="shared" si="273"/>
        <v>-0.38606060606060666</v>
      </c>
      <c r="P503" s="6">
        <f>AVERAGE('19-24'!N1277:N1319)</f>
        <v>5.2363636363636363</v>
      </c>
      <c r="Q503" s="8">
        <f t="shared" si="274"/>
        <v>0.23636363636363633</v>
      </c>
      <c r="S503" s="6">
        <f t="shared" si="275"/>
        <v>-16.193939393939392</v>
      </c>
      <c r="T503" s="8">
        <f t="shared" si="276"/>
        <v>-0.83727272727272606</v>
      </c>
      <c r="V503" s="8"/>
    </row>
    <row r="504" spans="1:22" x14ac:dyDescent="0.25">
      <c r="B504" s="82">
        <v>45078</v>
      </c>
      <c r="C504" s="6">
        <f>AVERAGE('19-24'!H1320:H1364)</f>
        <v>27.168421052631583</v>
      </c>
      <c r="D504" s="8">
        <f t="shared" si="269"/>
        <v>-0.89824561403508341</v>
      </c>
      <c r="E504" s="6">
        <f>AVERAGE('19-24'!J1320:J1364)</f>
        <v>44.936842105263153</v>
      </c>
      <c r="F504" s="8">
        <f t="shared" si="270"/>
        <v>0.67623604465709519</v>
      </c>
      <c r="G504" s="6">
        <f>AVERAGE('19-24'!L1320:L1364)</f>
        <v>10.778947368421052</v>
      </c>
      <c r="H504" s="8">
        <f t="shared" si="271"/>
        <v>2.1371610845294597E-2</v>
      </c>
      <c r="I504" s="6">
        <f>AVERAGE('19-24'!R1320:R1364)</f>
        <v>0.88888888888888884</v>
      </c>
      <c r="J504" s="8">
        <f t="shared" si="272"/>
        <v>-0.11111111111111116</v>
      </c>
      <c r="N504" s="6">
        <f>AVERAGE('19-24'!P1320:P1364)</f>
        <v>5.7447368421052634</v>
      </c>
      <c r="O504" s="8">
        <f t="shared" si="273"/>
        <v>0.28413078149920334</v>
      </c>
      <c r="P504" s="6">
        <f>AVERAGE('19-24'!N1320:N1364)</f>
        <v>5.3421052631578947</v>
      </c>
      <c r="Q504" s="8">
        <f t="shared" si="274"/>
        <v>0.10574162679425836</v>
      </c>
      <c r="S504" s="6">
        <f t="shared" si="275"/>
        <v>-17.76842105263157</v>
      </c>
      <c r="T504" s="8">
        <f t="shared" si="276"/>
        <v>-1.5744816586921786</v>
      </c>
      <c r="V504" s="8"/>
    </row>
    <row r="505" spans="1:22" x14ac:dyDescent="0.25">
      <c r="B505" s="82">
        <v>45108</v>
      </c>
      <c r="C505" s="6">
        <f>AVERAGE('19-24'!H1365:H1404)</f>
        <v>26.28125</v>
      </c>
      <c r="D505" s="8">
        <f t="shared" si="269"/>
        <v>-0.88717105263158302</v>
      </c>
      <c r="E505" s="6">
        <f>AVERAGE('19-24'!J1365:J1404)</f>
        <v>45.6875</v>
      </c>
      <c r="F505" s="8">
        <f t="shared" si="270"/>
        <v>0.75065789473684674</v>
      </c>
      <c r="G505" s="6">
        <f>AVERAGE('19-24'!L1365:L1404)</f>
        <v>10.759375</v>
      </c>
      <c r="H505" s="8">
        <f t="shared" si="271"/>
        <v>-1.9572368421052033E-2</v>
      </c>
      <c r="I505" s="6">
        <f>AVERAGE('19-24'!R1365:R1404)</f>
        <v>1.1666666666666667</v>
      </c>
      <c r="J505" s="8">
        <f t="shared" si="272"/>
        <v>0.2777777777777779</v>
      </c>
      <c r="N505" s="6">
        <f>AVERAGE('19-24'!P1365:P1404)</f>
        <v>6.1281249999999998</v>
      </c>
      <c r="O505" s="8">
        <f t="shared" si="273"/>
        <v>0.38338815789473646</v>
      </c>
      <c r="P505" s="6">
        <f>AVERAGE('19-24'!N1365:N1404)</f>
        <v>5.1468749999999996</v>
      </c>
      <c r="Q505" s="8">
        <f t="shared" si="274"/>
        <v>-0.19523026315789505</v>
      </c>
      <c r="S505" s="6">
        <f t="shared" si="275"/>
        <v>-19.40625</v>
      </c>
      <c r="T505" s="8">
        <f t="shared" si="276"/>
        <v>-1.6378289473684298</v>
      </c>
      <c r="V505" s="8"/>
    </row>
    <row r="506" spans="1:22" x14ac:dyDescent="0.25">
      <c r="B506" s="82">
        <v>45139</v>
      </c>
      <c r="C506" s="6">
        <f>AVERAGE('19-24'!H1405:H1441)</f>
        <v>26.476666666666667</v>
      </c>
      <c r="D506" s="8">
        <f t="shared" si="269"/>
        <v>0.19541666666666657</v>
      </c>
      <c r="E506" s="6">
        <f>AVERAGE('19-24'!J1405:J1441)</f>
        <v>44.833333333333336</v>
      </c>
      <c r="F506" s="8">
        <f t="shared" si="270"/>
        <v>-0.8541666666666643</v>
      </c>
      <c r="G506" s="6">
        <f>AVERAGE('19-24'!L1405:L1441)</f>
        <v>10.593333333333334</v>
      </c>
      <c r="H506" s="8">
        <f t="shared" si="271"/>
        <v>-0.16604166666666664</v>
      </c>
      <c r="I506" s="6">
        <f>AVERAGE('19-24'!R1405:R1441)</f>
        <v>1.1666666666666667</v>
      </c>
      <c r="J506" s="8">
        <f t="shared" si="272"/>
        <v>0</v>
      </c>
      <c r="N506" s="6">
        <f>AVERAGE('19-24'!P1405:P1441)</f>
        <v>6.7</v>
      </c>
      <c r="O506" s="8">
        <f t="shared" si="273"/>
        <v>0.57187500000000036</v>
      </c>
      <c r="P506" s="6">
        <f>AVERAGE('19-24'!N1405:N1441)</f>
        <v>5.73</v>
      </c>
      <c r="Q506" s="8">
        <f t="shared" si="274"/>
        <v>0.58312500000000078</v>
      </c>
      <c r="S506" s="6">
        <f t="shared" si="275"/>
        <v>-18.356666666666669</v>
      </c>
      <c r="T506" s="8">
        <f t="shared" si="276"/>
        <v>1.0495833333333309</v>
      </c>
      <c r="V506" s="8"/>
    </row>
    <row r="507" spans="1:22" x14ac:dyDescent="0.25">
      <c r="B507" s="82">
        <v>45170</v>
      </c>
      <c r="C507" s="6">
        <f>AVERAGE('19-24'!H1442:H1481)</f>
        <v>26.34375</v>
      </c>
      <c r="D507" s="8">
        <f t="shared" si="269"/>
        <v>-0.13291666666666657</v>
      </c>
      <c r="E507" s="6">
        <f>AVERAGE('19-24'!J1442:J1481)</f>
        <v>44.46875</v>
      </c>
      <c r="F507" s="8">
        <f t="shared" si="270"/>
        <v>-0.3645833333333357</v>
      </c>
      <c r="G507" s="6">
        <f>AVERAGE('19-24'!L1442:L1481)</f>
        <v>10.8125</v>
      </c>
      <c r="H507" s="8">
        <f t="shared" si="271"/>
        <v>0.21916666666666629</v>
      </c>
      <c r="I507" s="6">
        <f>AVERAGE('19-24'!R1442:R1481)</f>
        <v>1</v>
      </c>
      <c r="J507" s="8">
        <f t="shared" si="272"/>
        <v>-0.16666666666666674</v>
      </c>
      <c r="N507" s="6">
        <f>AVERAGE('19-24'!P1442:P1481)</f>
        <v>6.4375</v>
      </c>
      <c r="O507" s="8">
        <f t="shared" si="273"/>
        <v>-0.26250000000000018</v>
      </c>
      <c r="P507" s="6">
        <f>AVERAGE('19-24'!N1442:N1481)</f>
        <v>5.96875</v>
      </c>
      <c r="Q507" s="8">
        <f t="shared" si="274"/>
        <v>0.23874999999999957</v>
      </c>
      <c r="S507" s="6">
        <f t="shared" si="275"/>
        <v>-18.125</v>
      </c>
      <c r="T507" s="8">
        <f t="shared" si="276"/>
        <v>0.23166666666666913</v>
      </c>
      <c r="V507" s="8"/>
    </row>
    <row r="508" spans="1:22" x14ac:dyDescent="0.25">
      <c r="B508" s="82">
        <v>45200</v>
      </c>
      <c r="C508" s="6">
        <f>AVERAGE('19-24'!H1482:H1525)</f>
        <v>26.783783783783782</v>
      </c>
      <c r="D508" s="8">
        <f t="shared" si="269"/>
        <v>0.44003378378378244</v>
      </c>
      <c r="E508" s="6">
        <f>AVERAGE('19-24'!J1482:J1525)</f>
        <v>44.972972972972975</v>
      </c>
      <c r="F508" s="8">
        <f t="shared" si="270"/>
        <v>0.50422297297297547</v>
      </c>
      <c r="G508" s="6">
        <f>AVERAGE('19-24'!L1482:L1525)</f>
        <v>10.594594594594595</v>
      </c>
      <c r="H508" s="8">
        <f t="shared" si="271"/>
        <v>-0.21790540540540526</v>
      </c>
      <c r="I508" s="6">
        <f>AVERAGE('19-24'!R1482:R1525)</f>
        <v>1.5</v>
      </c>
      <c r="J508" s="8">
        <f t="shared" si="272"/>
        <v>0.5</v>
      </c>
      <c r="N508" s="6">
        <f>AVERAGE('19-24'!P1482:P1525)</f>
        <v>6.756756756756757</v>
      </c>
      <c r="O508" s="8">
        <f t="shared" si="273"/>
        <v>0.31925675675675702</v>
      </c>
      <c r="P508" s="6">
        <f>AVERAGE('19-24'!N1482:N1525)</f>
        <v>5.5675675675675675</v>
      </c>
      <c r="Q508" s="8">
        <f t="shared" si="274"/>
        <v>-0.40118243243243246</v>
      </c>
      <c r="S508" s="6">
        <f t="shared" si="275"/>
        <v>-18.189189189189193</v>
      </c>
      <c r="T508" s="8">
        <f t="shared" si="276"/>
        <v>-6.418918918919303E-2</v>
      </c>
      <c r="V508" s="8"/>
    </row>
    <row r="509" spans="1:22" x14ac:dyDescent="0.25">
      <c r="B509" s="82">
        <v>45231</v>
      </c>
      <c r="C509" s="6">
        <f>AVERAGE('19-24'!H1526:H1572)</f>
        <v>25.175000000000001</v>
      </c>
      <c r="D509" s="8">
        <f t="shared" si="269"/>
        <v>-1.6087837837837817</v>
      </c>
      <c r="E509" s="6">
        <f>AVERAGE('19-24'!J1526:J1572)</f>
        <v>44.375</v>
      </c>
      <c r="F509" s="8">
        <f t="shared" si="270"/>
        <v>-0.59797297297297547</v>
      </c>
      <c r="G509" s="6">
        <f>AVERAGE('19-24'!L1526:L1572)</f>
        <v>10.75</v>
      </c>
      <c r="H509" s="8">
        <f t="shared" si="271"/>
        <v>0.15540540540540526</v>
      </c>
      <c r="I509" s="6">
        <f>AVERAGE('19-24'!R1526:R1572)</f>
        <v>1.2</v>
      </c>
      <c r="J509" s="8">
        <f t="shared" si="272"/>
        <v>-0.30000000000000004</v>
      </c>
      <c r="N509" s="6">
        <f>AVERAGE('19-24'!P1526:P1572)</f>
        <v>8.0500000000000007</v>
      </c>
      <c r="O509" s="8">
        <f t="shared" si="273"/>
        <v>1.2932432432432437</v>
      </c>
      <c r="P509" s="6">
        <f>AVERAGE('19-24'!N1526:N1572)</f>
        <v>6.15</v>
      </c>
      <c r="Q509" s="8">
        <f t="shared" si="274"/>
        <v>0.58243243243243281</v>
      </c>
      <c r="S509" s="6">
        <f t="shared" si="275"/>
        <v>-19.2</v>
      </c>
      <c r="T509" s="8">
        <f t="shared" si="276"/>
        <v>-1.0108108108108063</v>
      </c>
      <c r="V509" s="8"/>
    </row>
    <row r="510" spans="1:22" x14ac:dyDescent="0.25">
      <c r="B510" s="82">
        <v>45261</v>
      </c>
      <c r="C510" s="6">
        <f>AVERAGE('19-24'!H1573:H1603)</f>
        <v>25.36</v>
      </c>
      <c r="D510" s="8">
        <f t="shared" si="269"/>
        <v>0.18499999999999872</v>
      </c>
      <c r="E510" s="6">
        <f>AVERAGE('19-24'!J1573:J1603)</f>
        <v>42.86</v>
      </c>
      <c r="F510" s="8">
        <f t="shared" si="270"/>
        <v>-1.5150000000000006</v>
      </c>
      <c r="G510" s="6">
        <f>AVERAGE('19-24'!L1573:L1603)</f>
        <v>11.18</v>
      </c>
      <c r="H510" s="8">
        <f t="shared" si="271"/>
        <v>0.42999999999999972</v>
      </c>
      <c r="I510" s="6">
        <f>AVERAGE('19-24'!R1573:R1603)</f>
        <v>1.2</v>
      </c>
      <c r="J510" s="8">
        <f t="shared" si="272"/>
        <v>0</v>
      </c>
      <c r="N510" s="6">
        <f>AVERAGE('19-24'!P1573:P1603)</f>
        <v>9.08</v>
      </c>
      <c r="O510" s="8">
        <f t="shared" si="273"/>
        <v>1.0299999999999994</v>
      </c>
      <c r="P510" s="6">
        <f>AVERAGE('19-24'!N1573:N1603)</f>
        <v>5.94</v>
      </c>
      <c r="Q510" s="8">
        <f t="shared" si="274"/>
        <v>-0.20999999999999996</v>
      </c>
      <c r="S510" s="6">
        <f t="shared" si="275"/>
        <v>-17.5</v>
      </c>
      <c r="T510" s="8">
        <f t="shared" si="276"/>
        <v>1.6999999999999993</v>
      </c>
      <c r="V510" s="8"/>
    </row>
    <row r="511" spans="1:22" x14ac:dyDescent="0.25">
      <c r="A511" s="1">
        <v>2024</v>
      </c>
      <c r="B511" s="82">
        <v>45292</v>
      </c>
      <c r="C511" s="6">
        <f>AVERAGE('19-24'!H1604:H1646)</f>
        <v>24.828571428571429</v>
      </c>
      <c r="D511" s="8">
        <f t="shared" si="269"/>
        <v>-0.53142857142857025</v>
      </c>
      <c r="E511" s="6">
        <f>AVERAGE('19-24'!J1604:J1646)</f>
        <v>44.485714285714288</v>
      </c>
      <c r="F511" s="8">
        <f t="shared" si="270"/>
        <v>1.6257142857142881</v>
      </c>
      <c r="G511" s="6">
        <f>AVERAGE('19-24'!L1604:L1646)</f>
        <v>9.7714285714285722</v>
      </c>
      <c r="H511" s="8">
        <f t="shared" si="271"/>
        <v>-1.4085714285714275</v>
      </c>
      <c r="I511" s="6">
        <f>AVERAGE('19-24'!R1604:R1646)</f>
        <v>0.8</v>
      </c>
      <c r="J511" s="8">
        <f t="shared" si="272"/>
        <v>-0.39999999999999991</v>
      </c>
      <c r="N511" s="6">
        <f>AVERAGE('19-24'!P1604:P1646)</f>
        <v>9.6857142857142851</v>
      </c>
      <c r="O511" s="8">
        <f t="shared" si="273"/>
        <v>0.60571428571428498</v>
      </c>
      <c r="P511" s="6">
        <f>AVERAGE('19-24'!N1604:N1646)</f>
        <v>5.9142857142857146</v>
      </c>
      <c r="Q511" s="8">
        <f t="shared" si="274"/>
        <v>-2.5714285714285801E-2</v>
      </c>
      <c r="S511" s="6">
        <f t="shared" si="275"/>
        <v>-19.657142857142858</v>
      </c>
      <c r="T511" s="8">
        <f t="shared" si="276"/>
        <v>-2.1571428571428584</v>
      </c>
      <c r="V511" s="8"/>
    </row>
    <row r="512" spans="1:22" x14ac:dyDescent="0.25">
      <c r="B512" s="82">
        <v>45323</v>
      </c>
      <c r="C512" s="6">
        <f>AVERAGE('19-24'!H1647:H1686)</f>
        <v>24.617647058823529</v>
      </c>
      <c r="D512" s="8">
        <f t="shared" si="269"/>
        <v>-0.21092436974790019</v>
      </c>
      <c r="E512" s="6">
        <f>AVERAGE('19-24'!J1647:J1686)</f>
        <v>44.117647058823529</v>
      </c>
      <c r="F512" s="8">
        <f t="shared" si="270"/>
        <v>-0.36806722689075855</v>
      </c>
      <c r="G512" s="6">
        <f>AVERAGE('19-24'!L1647:L1686)</f>
        <v>9.5882352941176467</v>
      </c>
      <c r="H512" s="8">
        <f t="shared" si="271"/>
        <v>-0.1831932773109255</v>
      </c>
      <c r="I512" s="6">
        <f>AVERAGE('19-24'!R1647:R1686)</f>
        <v>1.2</v>
      </c>
      <c r="J512" s="8">
        <f t="shared" si="272"/>
        <v>0.39999999999999991</v>
      </c>
      <c r="N512" s="6">
        <f>AVERAGE('19-24'!P1647:P1686)</f>
        <v>10.147058823529411</v>
      </c>
      <c r="O512" s="8">
        <f t="shared" si="273"/>
        <v>0.46134453781512619</v>
      </c>
      <c r="P512" s="6">
        <f>AVERAGE('19-24'!N1647:N1686)</f>
        <v>5.882352941176471</v>
      </c>
      <c r="Q512" s="8">
        <f t="shared" si="274"/>
        <v>-3.1932773109243584E-2</v>
      </c>
      <c r="S512" s="6">
        <f t="shared" si="275"/>
        <v>-19.5</v>
      </c>
      <c r="T512" s="8">
        <f t="shared" si="276"/>
        <v>0.15714285714285836</v>
      </c>
      <c r="V512" s="8"/>
    </row>
    <row r="513" spans="2:22" x14ac:dyDescent="0.25">
      <c r="B513" s="82">
        <v>45352</v>
      </c>
      <c r="C513" s="6">
        <f>AVERAGE('19-24'!H1687:H1731)</f>
        <v>23.789473684210527</v>
      </c>
      <c r="D513" s="8">
        <f t="shared" si="269"/>
        <v>-0.82817337461300156</v>
      </c>
      <c r="E513" s="6">
        <f>AVERAGE('19-24'!J1687:J1731)</f>
        <v>43.578947368421055</v>
      </c>
      <c r="F513" s="8">
        <f t="shared" si="270"/>
        <v>-0.53869969040247412</v>
      </c>
      <c r="G513" s="6">
        <f>AVERAGE('19-24'!L1687:L1731)</f>
        <v>9.8947368421052637</v>
      </c>
      <c r="H513" s="8">
        <f t="shared" si="271"/>
        <v>0.30650154798761697</v>
      </c>
      <c r="I513" s="6">
        <f>AVERAGE('19-24'!R1687:R1731)</f>
        <v>0.4</v>
      </c>
      <c r="J513" s="8">
        <f t="shared" si="272"/>
        <v>-0.79999999999999993</v>
      </c>
      <c r="N513" s="6">
        <f>AVERAGE('19-24'!P1687:P1731)</f>
        <v>11.837837837837839</v>
      </c>
      <c r="O513" s="8">
        <f t="shared" si="273"/>
        <v>1.6907790143084274</v>
      </c>
      <c r="P513" s="6">
        <f>AVERAGE('19-24'!N1687:N1731)</f>
        <v>5.6842105263157894</v>
      </c>
      <c r="Q513" s="8">
        <f t="shared" si="274"/>
        <v>-0.19814241486068163</v>
      </c>
      <c r="S513" s="6">
        <f t="shared" si="275"/>
        <v>-19.789473684210527</v>
      </c>
      <c r="T513" s="8">
        <f t="shared" si="276"/>
        <v>-0.28947368421052744</v>
      </c>
    </row>
    <row r="514" spans="2:22" x14ac:dyDescent="0.25">
      <c r="B514" s="82">
        <v>45383</v>
      </c>
      <c r="C514" s="6">
        <f>AVERAGE('19-24'!H1732:H1778)</f>
        <v>23.435897435897434</v>
      </c>
      <c r="D514" s="8">
        <f t="shared" si="269"/>
        <v>-0.35357624831309309</v>
      </c>
      <c r="E514" s="6">
        <f>AVERAGE('19-24'!J1732:J1778)</f>
        <v>43.589743589743591</v>
      </c>
      <c r="F514" s="8">
        <f t="shared" si="270"/>
        <v>1.0796221322536326E-2</v>
      </c>
      <c r="G514" s="6">
        <f>AVERAGE('19-24'!L1732:L1778)</f>
        <v>9.3589743589743595</v>
      </c>
      <c r="H514" s="8">
        <f t="shared" si="271"/>
        <v>-0.53576248313090424</v>
      </c>
      <c r="I514" s="6">
        <f>AVERAGE('19-24'!R1732:R1778)</f>
        <v>0.6</v>
      </c>
      <c r="J514" s="8">
        <f t="shared" si="272"/>
        <v>0.19999999999999996</v>
      </c>
      <c r="N514" s="6">
        <f>AVERAGE('19-24'!P1732:P1778)</f>
        <v>12.282051282051283</v>
      </c>
      <c r="O514" s="8">
        <f t="shared" si="273"/>
        <v>0.44421344421344422</v>
      </c>
      <c r="P514" s="6">
        <f>AVERAGE('19-24'!N1732:N1778)</f>
        <v>5.8717948717948714</v>
      </c>
      <c r="Q514" s="8">
        <f t="shared" si="274"/>
        <v>0.18758434547908198</v>
      </c>
      <c r="S514" s="6">
        <f t="shared" si="275"/>
        <v>-20.153846153846157</v>
      </c>
      <c r="T514" s="8">
        <f t="shared" si="276"/>
        <v>-0.36437246963562941</v>
      </c>
    </row>
    <row r="515" spans="2:22" x14ac:dyDescent="0.25">
      <c r="B515" s="82">
        <v>45413</v>
      </c>
      <c r="C515" s="6">
        <f>AVERAGE('19-24'!H1779:H1855)</f>
        <v>23.553846153846155</v>
      </c>
      <c r="D515" s="8">
        <f t="shared" si="269"/>
        <v>0.11794871794872108</v>
      </c>
      <c r="E515" s="6">
        <f>AVERAGE('19-24'!J1779:J1855)</f>
        <v>44.276923076923076</v>
      </c>
      <c r="F515" s="8">
        <f t="shared" si="270"/>
        <v>0.68717948717948474</v>
      </c>
      <c r="G515" s="6">
        <f>AVERAGE('19-24'!L1779:L1855)</f>
        <v>9.6</v>
      </c>
      <c r="H515" s="8">
        <f t="shared" si="271"/>
        <v>0.24102564102564017</v>
      </c>
      <c r="I515" s="6">
        <f>AVERAGE('19-24'!R1779:R1855)</f>
        <v>0.83333333333333337</v>
      </c>
      <c r="J515" s="8">
        <f t="shared" si="272"/>
        <v>0.23333333333333339</v>
      </c>
      <c r="N515" s="6">
        <f>AVERAGE('19-24'!P1779:P1855)</f>
        <v>11.323076923076924</v>
      </c>
      <c r="O515" s="8">
        <f t="shared" si="273"/>
        <v>-0.95897435897435912</v>
      </c>
      <c r="P515" s="6">
        <f>AVERAGE('19-24'!N1779:N1855)</f>
        <v>5.90625</v>
      </c>
      <c r="Q515" s="8">
        <f t="shared" si="274"/>
        <v>3.4455128205128638E-2</v>
      </c>
      <c r="S515" s="6">
        <f t="shared" si="275"/>
        <v>-20.723076923076921</v>
      </c>
      <c r="T515" s="8">
        <f t="shared" si="276"/>
        <v>-0.56923076923076366</v>
      </c>
    </row>
    <row r="516" spans="2:22" x14ac:dyDescent="0.25">
      <c r="B516" s="82">
        <v>45444</v>
      </c>
      <c r="C516" s="6">
        <f>AVERAGE('19-24'!H1856:H1981)</f>
        <v>21.135514018691588</v>
      </c>
      <c r="D516" s="8">
        <f t="shared" si="269"/>
        <v>-2.4183321351545679</v>
      </c>
      <c r="E516" s="6">
        <f>AVERAGE('19-24'!J1856:J1981)</f>
        <v>41.004672897196265</v>
      </c>
      <c r="F516" s="8">
        <f t="shared" si="270"/>
        <v>-3.2722501797268109</v>
      </c>
      <c r="G516" s="6">
        <f>AVERAGE('19-24'!L1856:L1981)</f>
        <v>10.974766355140188</v>
      </c>
      <c r="H516" s="8">
        <f t="shared" si="271"/>
        <v>1.3747663551401885</v>
      </c>
      <c r="I516" s="6"/>
      <c r="N516" s="6">
        <f>AVERAGE('19-24'!P1856:P1981)</f>
        <v>15.55981308411215</v>
      </c>
      <c r="O516" s="8">
        <f t="shared" si="273"/>
        <v>4.2367361610352265</v>
      </c>
      <c r="P516" s="6">
        <f>AVERAGE('19-24'!N1856:N1981)</f>
        <v>5.9261682242990643</v>
      </c>
      <c r="Q516" s="8">
        <f t="shared" si="274"/>
        <v>1.9918224299064313E-2</v>
      </c>
      <c r="S516" s="6">
        <f t="shared" si="275"/>
        <v>-19.869158878504678</v>
      </c>
      <c r="T516" s="8">
        <f t="shared" si="276"/>
        <v>0.85391804457224296</v>
      </c>
    </row>
    <row r="517" spans="2:22" x14ac:dyDescent="0.25">
      <c r="B517" s="82">
        <v>45474</v>
      </c>
      <c r="C517" s="6">
        <f>AVERAGE('19-24'!H1982:H1993)</f>
        <v>20.90909090909091</v>
      </c>
      <c r="D517" s="8">
        <f t="shared" si="269"/>
        <v>-0.22642310960067746</v>
      </c>
      <c r="E517" s="6">
        <f>AVERAGE('19-24'!J1982:J1993)</f>
        <v>38.272727272727273</v>
      </c>
      <c r="F517" s="8">
        <f t="shared" si="270"/>
        <v>-2.7319456244689917</v>
      </c>
      <c r="G517" s="6">
        <f>AVERAGE('19-24'!L1982:L1993)</f>
        <v>11</v>
      </c>
      <c r="H517" s="8">
        <f t="shared" si="271"/>
        <v>2.5233644859811832E-2</v>
      </c>
      <c r="I517" s="6"/>
      <c r="N517" s="6">
        <f>AVERAGE('19-24'!P1982:P1993)</f>
        <v>16.636363636363637</v>
      </c>
      <c r="O517" s="8">
        <f t="shared" si="273"/>
        <v>1.0765505522514864</v>
      </c>
      <c r="P517" s="6">
        <f>AVERAGE('19-24'!N1982:N1993)</f>
        <v>7</v>
      </c>
      <c r="Q517" s="8">
        <f t="shared" si="274"/>
        <v>1.0738317757009357</v>
      </c>
      <c r="S517" s="6">
        <f t="shared" si="275"/>
        <v>-17.363636363636363</v>
      </c>
      <c r="T517" s="8">
        <f t="shared" si="276"/>
        <v>2.5055225148683142</v>
      </c>
    </row>
    <row r="518" spans="2:22" x14ac:dyDescent="0.25">
      <c r="B518" s="92" t="s">
        <v>1313</v>
      </c>
      <c r="C518" s="1">
        <f>'19-24'!H1995</f>
        <v>24.4</v>
      </c>
      <c r="E518" s="1">
        <f>'19-24'!J1995</f>
        <v>34.700000000000003</v>
      </c>
      <c r="G518" s="1">
        <f>'19-24'!L1995</f>
        <v>12.6</v>
      </c>
      <c r="N518" s="1">
        <f>'19-24'!P1995</f>
        <v>14.7</v>
      </c>
      <c r="P518" s="1">
        <f>'19-24'!N1995</f>
        <v>6.9</v>
      </c>
      <c r="S518" s="6">
        <f t="shared" si="275"/>
        <v>-10.300000000000004</v>
      </c>
    </row>
    <row r="519" spans="2:22" x14ac:dyDescent="0.25">
      <c r="B519" s="82">
        <v>45474</v>
      </c>
      <c r="C519" s="6">
        <f>AVERAGE('24-'!H2:H26)</f>
        <v>21</v>
      </c>
      <c r="D519" s="8">
        <f t="shared" si="269"/>
        <v>-3.3999999999999986</v>
      </c>
      <c r="E519" s="6">
        <f>AVERAGE('24-'!J2:J26)</f>
        <v>35.666666666666664</v>
      </c>
      <c r="F519" s="8">
        <f t="shared" si="269"/>
        <v>0.96666666666666146</v>
      </c>
      <c r="G519" s="6">
        <f>AVERAGE('24-'!L2:L26)</f>
        <v>11</v>
      </c>
      <c r="H519" s="8">
        <f t="shared" si="269"/>
        <v>-1.5999999999999996</v>
      </c>
      <c r="N519" s="6">
        <f>AVERAGE('24-'!P2:P26)</f>
        <v>16.333333333333332</v>
      </c>
      <c r="O519" s="8">
        <f t="shared" ref="O519:O520" si="277">N519-N518</f>
        <v>1.6333333333333329</v>
      </c>
      <c r="P519" s="6">
        <f>AVERAGE('24-'!N2:N26)</f>
        <v>8.3333333333333339</v>
      </c>
      <c r="Q519" s="8">
        <f t="shared" ref="Q519:Q520" si="278">P519-P518</f>
        <v>1.4333333333333336</v>
      </c>
      <c r="S519" s="6">
        <f t="shared" si="275"/>
        <v>-14.666666666666664</v>
      </c>
      <c r="T519" s="8">
        <f t="shared" ref="T519" si="279">S519-S518</f>
        <v>-4.36666666666666</v>
      </c>
    </row>
    <row r="520" spans="2:22" x14ac:dyDescent="0.25">
      <c r="B520" s="82">
        <v>45505</v>
      </c>
      <c r="C520" s="6">
        <f>AVERAGE('24-'!H27:H48)</f>
        <v>23.75</v>
      </c>
      <c r="D520" s="8">
        <f t="shared" si="269"/>
        <v>2.75</v>
      </c>
      <c r="E520" s="6">
        <f>AVERAGE('24-'!J27:J48)</f>
        <v>34.266666666666666</v>
      </c>
      <c r="F520" s="8">
        <f t="shared" si="269"/>
        <v>-1.3999999999999986</v>
      </c>
      <c r="G520" s="6">
        <f>AVERAGE('24-'!L27:L48)</f>
        <v>11.65</v>
      </c>
      <c r="H520" s="8">
        <f t="shared" si="269"/>
        <v>0.65000000000000036</v>
      </c>
      <c r="N520" s="6">
        <f>AVERAGE('24-'!P27:P48)</f>
        <v>16.916666666666668</v>
      </c>
      <c r="O520" s="8">
        <f t="shared" si="277"/>
        <v>0.5833333333333357</v>
      </c>
      <c r="P520" s="6">
        <f>AVERAGE('24-'!N27:N48)</f>
        <v>6.8166666666666664</v>
      </c>
      <c r="Q520" s="8">
        <f t="shared" si="278"/>
        <v>-1.5166666666666675</v>
      </c>
      <c r="S520" s="6">
        <f t="shared" ref="S520" si="280">C520-E520</f>
        <v>-10.516666666666666</v>
      </c>
      <c r="T520" s="8">
        <f t="shared" ref="T520" si="281">S520-S519</f>
        <v>4.1499999999999986</v>
      </c>
    </row>
    <row r="521" spans="2:22" x14ac:dyDescent="0.25">
      <c r="B521" s="82">
        <v>45536</v>
      </c>
      <c r="C521" s="6">
        <f>AVERAGE('24-'!H49:H68)</f>
        <v>24</v>
      </c>
      <c r="D521" s="8">
        <f t="shared" ref="D521" si="282">C521-C520</f>
        <v>0.25</v>
      </c>
      <c r="E521" s="6">
        <f>AVERAGE('24-'!J49:J68)</f>
        <v>31</v>
      </c>
      <c r="F521" s="8">
        <f t="shared" ref="F521" si="283">E521-E520</f>
        <v>-3.2666666666666657</v>
      </c>
      <c r="G521" s="6">
        <f>AVERAGE('24-'!L49:L68)</f>
        <v>13.2</v>
      </c>
      <c r="H521" s="8">
        <f t="shared" ref="H521" si="284">G521-G520</f>
        <v>1.5499999999999989</v>
      </c>
      <c r="N521" s="6">
        <f>AVERAGE('24-'!P49:P68)</f>
        <v>17.8</v>
      </c>
      <c r="O521" s="8">
        <f t="shared" ref="O521" si="285">N521-N520</f>
        <v>0.88333333333333286</v>
      </c>
      <c r="P521" s="6">
        <f>AVERAGE('24-'!N49:N68)</f>
        <v>7.4</v>
      </c>
      <c r="Q521" s="8">
        <f t="shared" ref="Q521" si="286">P521-P520</f>
        <v>0.58333333333333393</v>
      </c>
      <c r="S521" s="6">
        <f t="shared" ref="S521" si="287">C521-E521</f>
        <v>-7</v>
      </c>
      <c r="T521" s="8">
        <f t="shared" ref="T521" si="288">S521-S520</f>
        <v>3.5166666666666657</v>
      </c>
    </row>
    <row r="522" spans="2:22" x14ac:dyDescent="0.25">
      <c r="B522" s="82">
        <v>45566</v>
      </c>
      <c r="C522" s="6">
        <f>AVERAGE('24-'!H69:H96)</f>
        <v>25.210526315789473</v>
      </c>
      <c r="D522" s="8">
        <f t="shared" ref="D522" si="289">C522-C521</f>
        <v>1.2105263157894726</v>
      </c>
      <c r="E522" s="6">
        <f>AVERAGE('24-'!J69:J96)</f>
        <v>29.526315789473685</v>
      </c>
      <c r="F522" s="8">
        <f t="shared" ref="F522" si="290">E522-E521</f>
        <v>-1.473684210526315</v>
      </c>
      <c r="G522" s="6">
        <f>AVERAGE('24-'!L69:L96)</f>
        <v>12.684210526315789</v>
      </c>
      <c r="H522" s="8">
        <f t="shared" ref="H522" si="291">G522-G521</f>
        <v>-0.51578947368420991</v>
      </c>
      <c r="N522" s="6">
        <f>AVERAGE('24-'!P69:P96)</f>
        <v>18.842105263157894</v>
      </c>
      <c r="O522" s="8">
        <f t="shared" ref="O522" si="292">N522-N521</f>
        <v>1.0421052631578931</v>
      </c>
      <c r="P522" s="6">
        <f>AVERAGE('24-'!N69:N96)</f>
        <v>7.3157894736842106</v>
      </c>
      <c r="Q522" s="8">
        <f t="shared" ref="Q522" si="293">P522-P521</f>
        <v>-8.4210526315789735E-2</v>
      </c>
      <c r="S522" s="6">
        <f t="shared" ref="S522" si="294">C522-E522</f>
        <v>-4.3157894736842124</v>
      </c>
      <c r="T522" s="8">
        <f t="shared" ref="T522" si="295">S522-S521</f>
        <v>2.6842105263157876</v>
      </c>
    </row>
    <row r="523" spans="2:22" x14ac:dyDescent="0.25">
      <c r="B523" s="82">
        <v>45597</v>
      </c>
      <c r="C523" s="6">
        <f>AVERAGE('24-'!H97:H122)</f>
        <v>26.733333333333334</v>
      </c>
      <c r="D523" s="8">
        <f t="shared" ref="D523" si="296">C523-C522</f>
        <v>1.5228070175438617</v>
      </c>
      <c r="E523" s="6">
        <f>AVERAGE('24-'!J97:J122)</f>
        <v>27.733333333333334</v>
      </c>
      <c r="F523" s="8">
        <f t="shared" ref="F523" si="297">E523-E522</f>
        <v>-1.7929824561403507</v>
      </c>
      <c r="G523" s="6">
        <f>AVERAGE('24-'!L97:L122)</f>
        <v>12.2</v>
      </c>
      <c r="H523" s="8">
        <f t="shared" ref="H523" si="298">G523-G522</f>
        <v>-0.48421052631579009</v>
      </c>
      <c r="N523" s="6">
        <f>AVERAGE('24-'!P97:P122)</f>
        <v>19.333333333333332</v>
      </c>
      <c r="O523" s="8">
        <f t="shared" ref="O523" si="299">N523-N522</f>
        <v>0.49122807017543835</v>
      </c>
      <c r="P523" s="6">
        <f>AVERAGE('24-'!N97:N122)</f>
        <v>7.7333333333333334</v>
      </c>
      <c r="Q523" s="8">
        <f t="shared" ref="Q523" si="300">P523-P522</f>
        <v>0.41754385964912277</v>
      </c>
      <c r="S523" s="6">
        <f t="shared" ref="S523" si="301">C523-E523</f>
        <v>-1</v>
      </c>
      <c r="T523" s="8">
        <f t="shared" ref="T523" si="302">S523-S522</f>
        <v>3.3157894736842124</v>
      </c>
    </row>
    <row r="524" spans="2:22" x14ac:dyDescent="0.25">
      <c r="B524" s="82">
        <v>45627</v>
      </c>
      <c r="C524" s="6">
        <f>AVERAGE('24-'!H123:H142)</f>
        <v>24.636363636363637</v>
      </c>
      <c r="D524" s="8">
        <f t="shared" ref="D524" si="303">C524-C523</f>
        <v>-2.0969696969696976</v>
      </c>
      <c r="E524" s="6">
        <f>AVERAGE('24-'!J123:J142)</f>
        <v>27.454545454545453</v>
      </c>
      <c r="F524" s="8">
        <f t="shared" ref="F524" si="304">E524-E523</f>
        <v>-0.27878787878788103</v>
      </c>
      <c r="G524" s="6">
        <f>AVERAGE('24-'!L123:L142)</f>
        <v>11.727272727272727</v>
      </c>
      <c r="H524" s="8">
        <f t="shared" ref="H524" si="305">G524-G523</f>
        <v>-0.47272727272727266</v>
      </c>
      <c r="N524" s="6">
        <f>AVERAGE('24-'!P123:P142)</f>
        <v>21.636363636363637</v>
      </c>
      <c r="O524" s="8">
        <f t="shared" ref="O524" si="306">N524-N523</f>
        <v>2.3030303030303045</v>
      </c>
      <c r="P524" s="6">
        <f>AVERAGE('24-'!N123:N142)</f>
        <v>8.0909090909090917</v>
      </c>
      <c r="Q524" s="8">
        <f t="shared" ref="Q524" si="307">P524-P523</f>
        <v>0.35757575757575832</v>
      </c>
      <c r="S524" s="6">
        <f t="shared" ref="S524" si="308">C524-E524</f>
        <v>-2.8181818181818166</v>
      </c>
      <c r="T524" s="8">
        <f t="shared" ref="T524" si="309">S524-S523</f>
        <v>-1.8181818181818166</v>
      </c>
    </row>
    <row r="525" spans="2:22" x14ac:dyDescent="0.25">
      <c r="B525" s="82">
        <v>45658</v>
      </c>
      <c r="C525" s="6">
        <f>AVERAGE('24-'!H143:H178)</f>
        <v>23.807692307692307</v>
      </c>
      <c r="D525" s="8">
        <f t="shared" ref="D525" si="310">C525-C524</f>
        <v>-0.82867132867133009</v>
      </c>
      <c r="E525" s="6">
        <f>AVERAGE('24-'!J143:J178)</f>
        <v>25.76923076923077</v>
      </c>
      <c r="F525" s="8">
        <f t="shared" ref="F525" si="311">E525-E524</f>
        <v>-1.6853146853146832</v>
      </c>
      <c r="G525" s="6">
        <f>AVERAGE('24-'!L143:L178)</f>
        <v>12.076923076923077</v>
      </c>
      <c r="H525" s="8">
        <f t="shared" ref="H525" si="312">G525-G524</f>
        <v>0.34965034965035002</v>
      </c>
      <c r="N525" s="6">
        <f>AVERAGE('24-'!P143:P178)</f>
        <v>23.923076923076923</v>
      </c>
      <c r="O525" s="8">
        <f t="shared" ref="O525" si="313">N525-N524</f>
        <v>2.2867132867132867</v>
      </c>
      <c r="P525" s="6">
        <f>AVERAGE('24-'!N143:N178)</f>
        <v>8.2692307692307701</v>
      </c>
      <c r="Q525" s="8">
        <f t="shared" ref="Q525" si="314">P525-P524</f>
        <v>0.17832167832167833</v>
      </c>
      <c r="S525" s="6">
        <f t="shared" ref="S525" si="315">C525-E525</f>
        <v>-1.9615384615384635</v>
      </c>
      <c r="T525" s="8">
        <f t="shared" ref="T525" si="316">S525-S524</f>
        <v>0.85664335664335312</v>
      </c>
      <c r="U525" s="8">
        <f t="shared" ref="U525:U529" si="317">N525-E525</f>
        <v>-1.8461538461538467</v>
      </c>
      <c r="V525" s="8"/>
    </row>
    <row r="526" spans="2:22" x14ac:dyDescent="0.25">
      <c r="B526" s="82">
        <v>45689</v>
      </c>
      <c r="C526" s="6">
        <f>AVERAGE('24-'!H179:H208)</f>
        <v>21.863636363636363</v>
      </c>
      <c r="D526" s="8">
        <f t="shared" ref="D526" si="318">C526-C525</f>
        <v>-1.9440559440559433</v>
      </c>
      <c r="E526" s="6">
        <f>AVERAGE('24-'!J179:J208)</f>
        <v>25.136363636363637</v>
      </c>
      <c r="F526" s="8">
        <f t="shared" ref="F526" si="319">E526-E525</f>
        <v>-0.63286713286713336</v>
      </c>
      <c r="G526" s="6">
        <f>AVERAGE('24-'!L179:L208)</f>
        <v>12.818181818181818</v>
      </c>
      <c r="H526" s="8">
        <f t="shared" ref="H526" si="320">G526-G525</f>
        <v>0.74125874125874169</v>
      </c>
      <c r="N526" s="6">
        <f>AVERAGE('24-'!P179:P208)</f>
        <v>25.727272727272727</v>
      </c>
      <c r="O526" s="8">
        <f t="shared" ref="O526" si="321">N526-N525</f>
        <v>1.8041958041958033</v>
      </c>
      <c r="P526" s="6">
        <f>AVERAGE('24-'!N179:N208)</f>
        <v>8.4090909090909083</v>
      </c>
      <c r="Q526" s="8">
        <f t="shared" ref="Q526" si="322">P526-P525</f>
        <v>0.13986013986013823</v>
      </c>
      <c r="S526" s="6">
        <f t="shared" ref="S526" si="323">C526-E526</f>
        <v>-3.2727272727272734</v>
      </c>
      <c r="T526" s="8">
        <f t="shared" ref="T526:V526" si="324">S526-S525</f>
        <v>-1.3111888111888099</v>
      </c>
      <c r="U526" s="8">
        <f t="shared" si="317"/>
        <v>0.59090909090908994</v>
      </c>
      <c r="V526" s="8">
        <f t="shared" si="324"/>
        <v>2.4370629370629366</v>
      </c>
    </row>
    <row r="527" spans="2:22" x14ac:dyDescent="0.25">
      <c r="B527" s="82">
        <v>45717</v>
      </c>
      <c r="C527" s="6">
        <f>AVERAGE('24-'!H209:H247)</f>
        <v>22.592592592592592</v>
      </c>
      <c r="D527" s="8">
        <f t="shared" ref="D527" si="325">C527-C526</f>
        <v>0.72895622895622836</v>
      </c>
      <c r="E527" s="6">
        <f>AVERAGE('24-'!J209:J247)</f>
        <v>25.074074074074073</v>
      </c>
      <c r="F527" s="8">
        <f t="shared" ref="F527" si="326">E527-E526</f>
        <v>-6.228956228956406E-2</v>
      </c>
      <c r="G527" s="6">
        <f>AVERAGE('24-'!L209:L247)</f>
        <v>13.111111111111111</v>
      </c>
      <c r="H527" s="8">
        <f t="shared" ref="H527" si="327">G527-G526</f>
        <v>0.29292929292929237</v>
      </c>
      <c r="N527" s="6">
        <f>AVERAGE('24-'!P209:P247)</f>
        <v>24.481481481481481</v>
      </c>
      <c r="O527" s="8">
        <f t="shared" ref="O527" si="328">N527-N526</f>
        <v>-1.2457912457912457</v>
      </c>
      <c r="P527" s="6">
        <f>AVERAGE('24-'!N209:N247)</f>
        <v>8.6666666666666661</v>
      </c>
      <c r="Q527" s="8">
        <f t="shared" ref="Q527" si="329">P527-P526</f>
        <v>0.25757575757575779</v>
      </c>
      <c r="S527" s="6">
        <f t="shared" ref="S527" si="330">C527-E527</f>
        <v>-2.481481481481481</v>
      </c>
      <c r="T527" s="8">
        <f t="shared" ref="T527:V527" si="331">S527-S526</f>
        <v>0.79124579124579242</v>
      </c>
      <c r="U527" s="8">
        <f t="shared" si="317"/>
        <v>-0.59259259259259167</v>
      </c>
      <c r="V527" s="8">
        <f t="shared" si="331"/>
        <v>-1.1835016835016816</v>
      </c>
    </row>
    <row r="528" spans="2:22" x14ac:dyDescent="0.25">
      <c r="B528" s="82">
        <v>45748</v>
      </c>
      <c r="C528" s="6">
        <f>AVERAGE('24-'!H248:H280)</f>
        <v>21.625</v>
      </c>
      <c r="D528" s="8">
        <f t="shared" ref="D528:D529" si="332">C528-C527</f>
        <v>-0.96759259259259167</v>
      </c>
      <c r="E528" s="6">
        <f>AVERAGE('24-'!J248:J280)</f>
        <v>23.833333333333332</v>
      </c>
      <c r="F528" s="8">
        <f t="shared" ref="F528" si="333">E528-E527</f>
        <v>-1.2407407407407405</v>
      </c>
      <c r="G528" s="6">
        <f>AVERAGE('24-'!L248:L280)</f>
        <v>13.916666666666666</v>
      </c>
      <c r="H528" s="8">
        <f t="shared" ref="H528" si="334">G528-G527</f>
        <v>0.80555555555555536</v>
      </c>
      <c r="N528" s="6">
        <f>AVERAGE('24-'!P248:P280)</f>
        <v>25.291666666666668</v>
      </c>
      <c r="O528" s="8">
        <f t="shared" ref="O528" si="335">N528-N527</f>
        <v>0.8101851851851869</v>
      </c>
      <c r="P528" s="6">
        <f>AVERAGE('24-'!N248:N280)</f>
        <v>9</v>
      </c>
      <c r="Q528" s="8">
        <f t="shared" ref="Q528" si="336">P528-P527</f>
        <v>0.33333333333333393</v>
      </c>
      <c r="S528" s="6">
        <f t="shared" ref="S528" si="337">C528-E528</f>
        <v>-2.2083333333333321</v>
      </c>
      <c r="T528" s="8">
        <f t="shared" ref="T528:V528" si="338">S528-S527</f>
        <v>0.27314814814814881</v>
      </c>
      <c r="U528" s="8">
        <f t="shared" si="317"/>
        <v>1.4583333333333357</v>
      </c>
      <c r="V528" s="8">
        <f t="shared" si="338"/>
        <v>2.0509259259259274</v>
      </c>
    </row>
    <row r="529" spans="2:22" x14ac:dyDescent="0.25">
      <c r="B529" s="82">
        <v>45778</v>
      </c>
      <c r="C529" s="6">
        <f>AVERAGE('24-'!H281:H317)</f>
        <v>18.037037037037038</v>
      </c>
      <c r="D529" s="8">
        <f t="shared" si="332"/>
        <v>-3.5879629629629619</v>
      </c>
      <c r="E529" s="6">
        <f>AVERAGE('24-'!J281:J317)</f>
        <v>22.703703703703702</v>
      </c>
      <c r="F529" s="8">
        <f t="shared" ref="F529" si="339">E529-E528</f>
        <v>-1.1296296296296298</v>
      </c>
      <c r="G529" s="6">
        <f>AVERAGE('24-'!L281:L317)</f>
        <v>14.148148148148149</v>
      </c>
      <c r="H529" s="8">
        <f t="shared" ref="H529" si="340">G529-G528</f>
        <v>0.23148148148148273</v>
      </c>
      <c r="N529" s="6">
        <f>AVERAGE('24-'!P281:P317)</f>
        <v>29.851851851851851</v>
      </c>
      <c r="O529" s="8">
        <f t="shared" ref="O529" si="341">N529-N528</f>
        <v>4.5601851851851833</v>
      </c>
      <c r="P529" s="6">
        <f>AVERAGE('24-'!N281:N317)</f>
        <v>9.3703703703703702</v>
      </c>
      <c r="Q529" s="8">
        <f t="shared" ref="Q529" si="342">P529-P528</f>
        <v>0.37037037037037024</v>
      </c>
      <c r="S529" s="6">
        <f t="shared" ref="S529" si="343">C529-E529</f>
        <v>-4.6666666666666643</v>
      </c>
      <c r="T529" s="8">
        <f t="shared" ref="T529:V529" si="344">S529-S528</f>
        <v>-2.4583333333333321</v>
      </c>
      <c r="U529" s="8">
        <f t="shared" si="317"/>
        <v>7.1481481481481488</v>
      </c>
      <c r="V529" s="8">
        <f t="shared" si="344"/>
        <v>5.6898148148148131</v>
      </c>
    </row>
    <row r="530" spans="2:22" x14ac:dyDescent="0.25">
      <c r="B530" s="82">
        <v>45809</v>
      </c>
      <c r="C530" s="6">
        <f>AVERAGE('24-'!H318:H348)</f>
        <v>18.5</v>
      </c>
      <c r="D530" s="8">
        <f t="shared" ref="D530" si="345">C530-C529</f>
        <v>0.46296296296296191</v>
      </c>
      <c r="E530" s="6">
        <f>AVERAGE('24-'!J318:J348)</f>
        <v>23.291666666666668</v>
      </c>
      <c r="F530" s="8">
        <f t="shared" ref="F530" si="346">E530-E529</f>
        <v>0.58796296296296546</v>
      </c>
      <c r="G530" s="6">
        <f>AVERAGE('24-'!L318:L348)</f>
        <v>13.708333333333334</v>
      </c>
      <c r="H530" s="8">
        <f t="shared" ref="H530" si="347">G530-G529</f>
        <v>-0.43981481481481488</v>
      </c>
      <c r="N530" s="6">
        <f>AVERAGE('24-'!P318:P348)</f>
        <v>28.875</v>
      </c>
      <c r="O530" s="8">
        <f t="shared" ref="O530" si="348">N530-N529</f>
        <v>-0.97685185185185119</v>
      </c>
      <c r="P530" s="6">
        <f>AVERAGE('24-'!N318:N348)</f>
        <v>9.2083333333333339</v>
      </c>
      <c r="Q530" s="8">
        <f t="shared" ref="Q530" si="349">P530-P529</f>
        <v>-0.16203703703703631</v>
      </c>
      <c r="S530" s="6">
        <f t="shared" ref="S530" si="350">C530-E530</f>
        <v>-4.7916666666666679</v>
      </c>
      <c r="T530" s="8">
        <f t="shared" ref="T530" si="351">S530-S529</f>
        <v>-0.12500000000000355</v>
      </c>
      <c r="U530" s="8">
        <f t="shared" ref="U530" si="352">N530-E530</f>
        <v>5.5833333333333321</v>
      </c>
      <c r="V530" s="8">
        <f t="shared" ref="V530" si="353">U530-U529</f>
        <v>-1.5648148148148167</v>
      </c>
    </row>
    <row r="531" spans="2:22" x14ac:dyDescent="0.25">
      <c r="B531" s="82">
        <v>45839</v>
      </c>
      <c r="C531" s="6">
        <f>AVERAGE('24-'!H349:H375)</f>
        <v>17.828571428571429</v>
      </c>
      <c r="D531" s="8">
        <f t="shared" ref="D531" si="354">C531-C530</f>
        <v>-0.67142857142857082</v>
      </c>
      <c r="E531" s="6">
        <f>AVERAGE('24-'!J349:J375)</f>
        <v>22.666666666666668</v>
      </c>
      <c r="F531" s="8">
        <f t="shared" ref="F531" si="355">E531-E530</f>
        <v>-0.625</v>
      </c>
      <c r="G531" s="6">
        <f>AVERAGE('24-'!L349:L375)</f>
        <v>14</v>
      </c>
      <c r="H531" s="8">
        <f t="shared" ref="H531" si="356">G531-G530</f>
        <v>0.29166666666666607</v>
      </c>
      <c r="N531" s="6">
        <f>AVERAGE('24-'!P349:P375)</f>
        <v>29.461904761904766</v>
      </c>
      <c r="O531" s="8">
        <f t="shared" ref="O531" si="357">N531-N530</f>
        <v>0.58690476190476559</v>
      </c>
      <c r="P531" s="6">
        <f>AVERAGE('24-'!N349:N375)</f>
        <v>9.2809523809523817</v>
      </c>
      <c r="Q531" s="8">
        <f t="shared" ref="Q531" si="358">P531-P530</f>
        <v>7.2619047619047805E-2</v>
      </c>
      <c r="S531" s="6">
        <f t="shared" ref="S531" si="359">C531-E531</f>
        <v>-4.8380952380952387</v>
      </c>
      <c r="T531" s="8">
        <f t="shared" ref="T531" si="360">S531-S530</f>
        <v>-4.642857142857082E-2</v>
      </c>
      <c r="U531" s="8">
        <f t="shared" ref="U531" si="361">N531-E531</f>
        <v>6.7952380952380977</v>
      </c>
      <c r="V531" s="8">
        <f t="shared" ref="V531" si="362">U531-U530</f>
        <v>1.2119047619047656</v>
      </c>
    </row>
    <row r="532" spans="2:22" x14ac:dyDescent="0.25">
      <c r="B532" s="82">
        <v>45870</v>
      </c>
      <c r="C532" s="6">
        <f>AVERAGE('24-'!H376:H409)</f>
        <v>17.896153846153847</v>
      </c>
      <c r="D532" s="8">
        <f t="shared" ref="D532" si="363">C532-C531</f>
        <v>6.758241758241823E-2</v>
      </c>
      <c r="E532" s="6">
        <f>AVERAGE('24-'!J376:J409)</f>
        <v>21.280769230769231</v>
      </c>
      <c r="F532" s="8">
        <f t="shared" ref="F532" si="364">E532-E531</f>
        <v>-1.3858974358974372</v>
      </c>
      <c r="G532" s="6">
        <f>AVERAGE('24-'!L376:L409)</f>
        <v>13.553846153846154</v>
      </c>
      <c r="H532" s="8">
        <f t="shared" ref="H532" si="365">G532-G531</f>
        <v>-0.44615384615384635</v>
      </c>
      <c r="N532" s="6">
        <f>AVERAGE('24-'!P376:P409)</f>
        <v>30.315384615384616</v>
      </c>
      <c r="O532" s="8">
        <f t="shared" ref="O532" si="366">N532-N531</f>
        <v>0.85347985347985045</v>
      </c>
      <c r="P532" s="6">
        <f>AVERAGE('24-'!N376:N409)</f>
        <v>8.6692307692307686</v>
      </c>
      <c r="Q532" s="8">
        <f t="shared" ref="Q532" si="367">P532-P531</f>
        <v>-0.6117216117216131</v>
      </c>
      <c r="S532" s="6">
        <f t="shared" ref="S532" si="368">C532-E532</f>
        <v>-3.3846153846153832</v>
      </c>
      <c r="T532" s="8">
        <f t="shared" ref="T532" si="369">S532-S531</f>
        <v>1.4534798534798554</v>
      </c>
      <c r="U532" s="8">
        <f t="shared" ref="U532" si="370">N532-E532</f>
        <v>9.0346153846153854</v>
      </c>
      <c r="V532" s="8">
        <f t="shared" ref="V532" si="371">U532-U531</f>
        <v>2.2393772893772876</v>
      </c>
    </row>
    <row r="533" spans="2:22" x14ac:dyDescent="0.25">
      <c r="B533" s="82">
        <v>45901</v>
      </c>
      <c r="C533" s="6">
        <f>AVERAGE('24-'!H410:H443)</f>
        <v>17.25</v>
      </c>
      <c r="D533" s="8">
        <f t="shared" ref="D533" si="372">C533-C532</f>
        <v>-0.64615384615384741</v>
      </c>
      <c r="E533" s="6">
        <f>AVERAGE('24-'!J410:J443)</f>
        <v>20.875</v>
      </c>
      <c r="F533" s="8">
        <f t="shared" ref="F533" si="373">E533-E532</f>
        <v>-0.40576923076923066</v>
      </c>
      <c r="G533" s="6">
        <f>AVERAGE('24-'!L410:L443)</f>
        <v>13.166666666666666</v>
      </c>
      <c r="H533" s="8">
        <f t="shared" ref="H533" si="374">G533-G532</f>
        <v>-0.38717948717948758</v>
      </c>
      <c r="N533" s="6">
        <f>AVERAGE('24-'!P410:P443)</f>
        <v>31.125</v>
      </c>
      <c r="O533" s="8">
        <f t="shared" ref="O533" si="375">N533-N532</f>
        <v>0.80961538461538396</v>
      </c>
      <c r="P533" s="6">
        <f>AVERAGE('24-'!N410:N443)</f>
        <v>9.8333333333333339</v>
      </c>
      <c r="Q533" s="8">
        <f t="shared" ref="Q533" si="376">P533-P532</f>
        <v>1.1641025641025653</v>
      </c>
      <c r="S533" s="6">
        <f t="shared" ref="S533" si="377">C533-E533</f>
        <v>-3.625</v>
      </c>
      <c r="T533" s="8">
        <f t="shared" ref="T533" si="378">S533-S532</f>
        <v>-0.24038461538461675</v>
      </c>
      <c r="U533" s="8">
        <f t="shared" ref="U533" si="379">N533-E533</f>
        <v>10.25</v>
      </c>
      <c r="V533" s="8">
        <f t="shared" ref="V533" si="380">U533-U532</f>
        <v>1.2153846153846146</v>
      </c>
    </row>
    <row r="534" spans="2:22" x14ac:dyDescent="0.25">
      <c r="B534" s="82">
        <v>45931</v>
      </c>
      <c r="C534" s="6">
        <f>AVERAGE('24-'!H444:H473)</f>
        <v>17.521739130434781</v>
      </c>
      <c r="D534" s="8">
        <f t="shared" ref="D534" si="381">C534-C533</f>
        <v>0.27173913043478137</v>
      </c>
      <c r="E534" s="6">
        <f>AVERAGE('24-'!J444:J473)</f>
        <v>19.391304347826086</v>
      </c>
      <c r="F534" s="8">
        <f t="shared" ref="F534" si="382">E534-E533</f>
        <v>-1.483695652173914</v>
      </c>
      <c r="G534" s="6">
        <f>AVERAGE('24-'!L444:L473)</f>
        <v>13.173913043478262</v>
      </c>
      <c r="H534" s="8">
        <f t="shared" ref="H534" si="383">G534-G533</f>
        <v>7.2463768115955673E-3</v>
      </c>
      <c r="N534" s="6">
        <f>AVERAGE('24-'!P444:P473)</f>
        <v>30.869565217391305</v>
      </c>
      <c r="O534" s="8">
        <f t="shared" ref="O534" si="384">N534-N533</f>
        <v>-0.25543478260869534</v>
      </c>
      <c r="P534" s="6">
        <f>AVERAGE('24-'!N444:N473)</f>
        <v>12.260869565217391</v>
      </c>
      <c r="Q534" s="8">
        <f t="shared" ref="Q534" si="385">P534-P533</f>
        <v>2.4275362318840568</v>
      </c>
      <c r="S534" s="6">
        <f t="shared" ref="S534" si="386">C534-E534</f>
        <v>-1.8695652173913047</v>
      </c>
      <c r="T534" s="8">
        <f t="shared" ref="T534" si="387">S534-S533</f>
        <v>1.7554347826086953</v>
      </c>
      <c r="U534" s="8">
        <f t="shared" ref="U534" si="388">N534-E534</f>
        <v>11.478260869565219</v>
      </c>
      <c r="V534" s="8">
        <f t="shared" ref="V534" si="389">U534-U533</f>
        <v>1.2282608695652186</v>
      </c>
    </row>
    <row r="535" spans="2:22" x14ac:dyDescent="0.25">
      <c r="B535" s="82">
        <v>45962</v>
      </c>
      <c r="C535" s="6">
        <f>AVERAGE('24-'!H474:H508)</f>
        <v>18.440000000000001</v>
      </c>
      <c r="D535" s="8">
        <f t="shared" ref="D535" si="390">C535-C534</f>
        <v>0.91826086956521991</v>
      </c>
      <c r="E535" s="6">
        <f>AVERAGE('24-'!J474:J508)</f>
        <v>19.16</v>
      </c>
      <c r="F535" s="8">
        <f t="shared" ref="F535" si="391">E535-E534</f>
        <v>-0.23130434782608589</v>
      </c>
      <c r="G535" s="6">
        <f>AVERAGE('24-'!L474:L508)</f>
        <v>12.72</v>
      </c>
      <c r="H535" s="8">
        <f t="shared" ref="H535" si="392">G535-G534</f>
        <v>-0.453913043478261</v>
      </c>
      <c r="N535" s="6">
        <f>AVERAGE('24-'!P474:P508)</f>
        <v>29.68</v>
      </c>
      <c r="O535" s="8">
        <f t="shared" ref="O535" si="393">N535-N534</f>
        <v>-1.1895652173913049</v>
      </c>
      <c r="P535" s="6">
        <f>AVERAGE('24-'!N474:N508)</f>
        <v>13.56</v>
      </c>
      <c r="Q535" s="8">
        <f t="shared" ref="Q535" si="394">P535-P534</f>
        <v>1.2991304347826098</v>
      </c>
      <c r="S535" s="6">
        <f t="shared" ref="S535" si="395">C535-E535</f>
        <v>-0.71999999999999886</v>
      </c>
      <c r="T535" s="8">
        <f t="shared" ref="T535" si="396">S535-S534</f>
        <v>1.1495652173913058</v>
      </c>
      <c r="U535" s="8">
        <f t="shared" ref="U535" si="397">N535-E535</f>
        <v>10.52</v>
      </c>
      <c r="V535" s="8">
        <f t="shared" ref="V535" si="398">U535-U534</f>
        <v>-0.95826086956521905</v>
      </c>
    </row>
    <row r="536" spans="2:22" x14ac:dyDescent="0.25">
      <c r="B536" s="82">
        <v>45992</v>
      </c>
      <c r="C536" s="6">
        <f>AVERAGE('24-'!H509:H529)</f>
        <v>19.058823529411764</v>
      </c>
      <c r="D536" s="8">
        <f t="shared" ref="D536" si="399">C536-C535</f>
        <v>0.61882352941176322</v>
      </c>
      <c r="E536" s="6">
        <f>AVERAGE('24-'!J509:J529)</f>
        <v>17.647058823529413</v>
      </c>
      <c r="F536" s="8">
        <f t="shared" ref="F536" si="400">E536-E535</f>
        <v>-1.5129411764705871</v>
      </c>
      <c r="G536" s="6">
        <f>AVERAGE('24-'!L509:L529)</f>
        <v>12.764705882352942</v>
      </c>
      <c r="H536" s="8">
        <f t="shared" ref="H536" si="401">G536-G535</f>
        <v>4.4705882352941373E-2</v>
      </c>
      <c r="N536" s="6">
        <f>AVERAGE('24-'!P509:P529)</f>
        <v>29</v>
      </c>
      <c r="O536" s="8">
        <f t="shared" ref="O536" si="402">N536-N535</f>
        <v>-0.67999999999999972</v>
      </c>
      <c r="P536" s="6">
        <f>AVERAGE('24-'!N509:N529)</f>
        <v>14.705882352941176</v>
      </c>
      <c r="Q536" s="8">
        <f t="shared" ref="Q536" si="403">P536-P535</f>
        <v>1.1458823529411752</v>
      </c>
      <c r="S536" s="6">
        <f t="shared" ref="S536" si="404">C536-E536</f>
        <v>1.4117647058823515</v>
      </c>
      <c r="T536" s="8">
        <f t="shared" ref="T536" si="405">S536-S535</f>
        <v>2.1317647058823503</v>
      </c>
      <c r="U536" s="8">
        <f t="shared" ref="U536" si="406">N536-E536</f>
        <v>11.352941176470587</v>
      </c>
      <c r="V536" s="8">
        <f t="shared" ref="V536" si="407">U536-U535</f>
        <v>0.83294117647058741</v>
      </c>
    </row>
    <row r="537" spans="2:22" x14ac:dyDescent="0.25">
      <c r="B537" s="82">
        <v>46023</v>
      </c>
      <c r="C537" s="6">
        <f>AVERAGE('24-'!H530:H561)</f>
        <v>19.25</v>
      </c>
      <c r="D537" s="8">
        <f t="shared" ref="D537" si="408">C537-C536</f>
        <v>0.1911764705882355</v>
      </c>
      <c r="E537" s="6">
        <f>AVERAGE('24-'!J530:J561)</f>
        <v>19</v>
      </c>
      <c r="F537" s="8">
        <f t="shared" ref="F537" si="409">E537-E536</f>
        <v>1.352941176470587</v>
      </c>
      <c r="G537" s="6">
        <f>AVERAGE('24-'!L530:L561)</f>
        <v>12.75</v>
      </c>
      <c r="H537" s="8">
        <f t="shared" ref="H537" si="410">G537-G536</f>
        <v>-1.4705882352942012E-2</v>
      </c>
      <c r="N537" s="6">
        <f>AVERAGE('24-'!P530:P561)</f>
        <v>29.083333333333332</v>
      </c>
      <c r="O537" s="8">
        <f t="shared" ref="O537" si="411">N537-N536</f>
        <v>8.3333333333332149E-2</v>
      </c>
      <c r="P537" s="6">
        <f>AVERAGE('24-'!N530:N561)</f>
        <v>13.5</v>
      </c>
      <c r="Q537" s="8">
        <f t="shared" ref="Q537" si="412">P537-P536</f>
        <v>-1.2058823529411757</v>
      </c>
      <c r="S537" s="6">
        <f t="shared" ref="S537" si="413">C537-E537</f>
        <v>0.25</v>
      </c>
      <c r="T537" s="8">
        <f t="shared" ref="T537" si="414">S537-S536</f>
        <v>-1.1617647058823515</v>
      </c>
      <c r="U537" s="8">
        <f t="shared" ref="U537" si="415">N537-E537</f>
        <v>10.083333333333332</v>
      </c>
      <c r="V537" s="8">
        <f t="shared" ref="V537" si="416">U537-U536</f>
        <v>-1.2696078431372548</v>
      </c>
    </row>
    <row r="538" spans="2:22" x14ac:dyDescent="0.25">
      <c r="B538" s="82">
        <v>46054</v>
      </c>
      <c r="C538" s="6">
        <f>AVERAGE('24-'!H562:H587)</f>
        <v>18.5</v>
      </c>
      <c r="D538" s="8">
        <f t="shared" ref="D538" si="417">C538-C537</f>
        <v>-0.75</v>
      </c>
      <c r="E538" s="6">
        <f>AVERAGE('24-'!J562:J587)</f>
        <v>18.8</v>
      </c>
      <c r="F538" s="8">
        <f t="shared" ref="F538" si="418">E538-E537</f>
        <v>-0.19999999999999929</v>
      </c>
      <c r="G538" s="6">
        <f>AVERAGE('24-'!L562:L587)</f>
        <v>12.25</v>
      </c>
      <c r="H538" s="8">
        <f t="shared" ref="H538" si="419">G538-G537</f>
        <v>-0.5</v>
      </c>
      <c r="N538" s="6">
        <f>AVERAGE('24-'!P562:P587)</f>
        <v>27.9</v>
      </c>
      <c r="O538" s="8">
        <f t="shared" ref="O538" si="420">N538-N537</f>
        <v>-1.1833333333333336</v>
      </c>
      <c r="P538" s="6">
        <f>AVERAGE('24-'!N562:N587)</f>
        <v>15.05</v>
      </c>
      <c r="Q538" s="8">
        <f t="shared" ref="Q538" si="421">P538-P537</f>
        <v>1.5500000000000007</v>
      </c>
      <c r="S538" s="6">
        <f t="shared" ref="S538" si="422">C538-E538</f>
        <v>-0.30000000000000071</v>
      </c>
      <c r="T538" s="8">
        <f t="shared" ref="T538" si="423">S538-S537</f>
        <v>-0.55000000000000071</v>
      </c>
      <c r="U538" s="8">
        <f t="shared" ref="U538" si="424">N538-E538</f>
        <v>9.0999999999999979</v>
      </c>
      <c r="V538" s="8">
        <f t="shared" ref="V538" si="425">U538-U537</f>
        <v>-0.98333333333333428</v>
      </c>
    </row>
    <row r="539" spans="2:22" x14ac:dyDescent="0.25">
      <c r="B539" s="82">
        <v>46082</v>
      </c>
      <c r="C539" s="6">
        <f>AVERAGE('24-'!H588:H623)</f>
        <v>18.111111111111111</v>
      </c>
      <c r="D539" s="8">
        <f t="shared" ref="D539" si="426">C539-C538</f>
        <v>-0.38888888888888928</v>
      </c>
      <c r="E539" s="6">
        <f>AVERAGE('24-'!J588:J623)</f>
        <v>18.25925925925926</v>
      </c>
      <c r="F539" s="8">
        <f t="shared" ref="F539" si="427">E539-E538</f>
        <v>-0.54074074074074119</v>
      </c>
      <c r="G539" s="6">
        <f>AVERAGE('24-'!L588:L623)</f>
        <v>11.888888888888889</v>
      </c>
      <c r="H539" s="8">
        <f t="shared" ref="H539" si="428">G539-G538</f>
        <v>-0.36111111111111072</v>
      </c>
      <c r="N539" s="6">
        <f>AVERAGE('24-'!P588:P623)</f>
        <v>26.111111111111111</v>
      </c>
      <c r="O539" s="8">
        <f t="shared" ref="O539" si="429">N539-N538</f>
        <v>-1.7888888888888879</v>
      </c>
      <c r="P539" s="6">
        <f>AVERAGE('24-'!N588:N623)</f>
        <v>16.74074074074074</v>
      </c>
      <c r="Q539" s="8">
        <f t="shared" ref="Q539" si="430">P539-P538</f>
        <v>1.6907407407407398</v>
      </c>
      <c r="S539" s="6">
        <f t="shared" ref="S539" si="431">C539-E539</f>
        <v>-0.14814814814814881</v>
      </c>
      <c r="T539" s="8">
        <f t="shared" ref="T539" si="432">S539-S538</f>
        <v>0.1518518518518519</v>
      </c>
      <c r="U539" s="8">
        <f t="shared" ref="U539" si="433">N539-E539</f>
        <v>7.8518518518518512</v>
      </c>
      <c r="V539" s="8">
        <f t="shared" ref="V539" si="434">U539-U538</f>
        <v>-1.2481481481481467</v>
      </c>
    </row>
    <row r="540" spans="2:22" x14ac:dyDescent="0.25">
      <c r="B540" s="82">
        <v>46113</v>
      </c>
      <c r="C540" s="6"/>
      <c r="E540" s="6"/>
      <c r="G540" s="6"/>
      <c r="N540" s="6"/>
      <c r="P540" s="6"/>
    </row>
    <row r="541" spans="2:22" x14ac:dyDescent="0.25">
      <c r="B541" s="82">
        <v>46143</v>
      </c>
      <c r="C541" s="6"/>
      <c r="E541" s="6"/>
      <c r="G541" s="6"/>
      <c r="N541" s="6"/>
      <c r="P541" s="6"/>
    </row>
    <row r="542" spans="2:22" x14ac:dyDescent="0.25">
      <c r="B542" s="82">
        <v>46174</v>
      </c>
      <c r="C542" s="6"/>
      <c r="E542" s="6"/>
      <c r="G542" s="6"/>
      <c r="N542" s="6"/>
      <c r="P542" s="6"/>
    </row>
    <row r="543" spans="2:22" x14ac:dyDescent="0.25">
      <c r="B543" s="82">
        <v>46204</v>
      </c>
      <c r="C543" s="6"/>
      <c r="E543" s="6"/>
      <c r="G543" s="6"/>
      <c r="N543" s="6"/>
      <c r="P543" s="6"/>
    </row>
    <row r="544" spans="2:22" x14ac:dyDescent="0.25">
      <c r="B544" s="82">
        <v>46235</v>
      </c>
      <c r="C544" s="6"/>
      <c r="E544" s="6"/>
      <c r="G544" s="6"/>
      <c r="N544" s="6"/>
      <c r="P544" s="6"/>
    </row>
    <row r="545" spans="2:16" x14ac:dyDescent="0.25">
      <c r="B545" s="82">
        <v>46266</v>
      </c>
      <c r="C545" s="6"/>
      <c r="E545" s="6"/>
      <c r="G545" s="6"/>
      <c r="N545" s="6"/>
      <c r="P545" s="6"/>
    </row>
    <row r="546" spans="2:16" x14ac:dyDescent="0.25">
      <c r="B546" s="82">
        <v>46296</v>
      </c>
      <c r="C546" s="6"/>
      <c r="E546" s="6"/>
      <c r="G546" s="6"/>
      <c r="N546" s="6"/>
      <c r="P546" s="6"/>
    </row>
    <row r="547" spans="2:16" x14ac:dyDescent="0.25">
      <c r="B547" s="82">
        <v>46327</v>
      </c>
      <c r="C547" s="6"/>
      <c r="E547" s="6"/>
      <c r="G547" s="6"/>
      <c r="N547" s="6"/>
      <c r="P547" s="6"/>
    </row>
    <row r="548" spans="2:16" x14ac:dyDescent="0.25">
      <c r="B548" s="82">
        <v>46357</v>
      </c>
      <c r="C548" s="6"/>
      <c r="E548" s="6"/>
      <c r="G548" s="6"/>
      <c r="N548" s="6"/>
      <c r="P548" s="6"/>
    </row>
    <row r="549" spans="2:16" x14ac:dyDescent="0.25">
      <c r="B549" s="82">
        <v>46388</v>
      </c>
      <c r="C549" s="6"/>
      <c r="E549" s="6"/>
      <c r="G549" s="6"/>
      <c r="N549" s="6"/>
      <c r="P549" s="6"/>
    </row>
    <row r="550" spans="2:16" x14ac:dyDescent="0.25">
      <c r="B550" s="82">
        <v>46419</v>
      </c>
      <c r="C550" s="6"/>
      <c r="E550" s="6"/>
      <c r="G550" s="6"/>
      <c r="N550" s="6"/>
      <c r="P550" s="6"/>
    </row>
    <row r="551" spans="2:16" x14ac:dyDescent="0.25">
      <c r="B551" s="82">
        <v>46447</v>
      </c>
      <c r="C551" s="6"/>
      <c r="E551" s="6"/>
      <c r="G551" s="6"/>
      <c r="N551" s="6"/>
      <c r="P551" s="6"/>
    </row>
    <row r="552" spans="2:16" x14ac:dyDescent="0.25">
      <c r="B552" s="82">
        <v>46478</v>
      </c>
      <c r="C552" s="6"/>
      <c r="E552" s="6"/>
      <c r="G552" s="6"/>
      <c r="N552" s="6"/>
      <c r="P552" s="6"/>
    </row>
    <row r="553" spans="2:16" x14ac:dyDescent="0.25">
      <c r="B553" s="82">
        <v>46508</v>
      </c>
      <c r="C553" s="6"/>
      <c r="E553" s="6"/>
      <c r="G553" s="6"/>
      <c r="N553" s="6"/>
      <c r="P553" s="6"/>
    </row>
    <row r="554" spans="2:16" x14ac:dyDescent="0.25">
      <c r="B554" s="82">
        <v>46539</v>
      </c>
      <c r="C554" s="6"/>
      <c r="E554" s="6"/>
      <c r="G554" s="6"/>
      <c r="N554" s="6"/>
      <c r="P554" s="6"/>
    </row>
    <row r="555" spans="2:16" x14ac:dyDescent="0.25">
      <c r="B555" s="82">
        <v>46569</v>
      </c>
      <c r="C555" s="6"/>
      <c r="E555" s="6"/>
      <c r="G555" s="6"/>
      <c r="N555" s="6"/>
      <c r="P555" s="6"/>
    </row>
    <row r="556" spans="2:16" x14ac:dyDescent="0.25">
      <c r="B556" s="82">
        <v>46600</v>
      </c>
      <c r="C556" s="6"/>
      <c r="E556" s="6"/>
      <c r="G556" s="6"/>
      <c r="N556" s="6"/>
      <c r="P556" s="6"/>
    </row>
    <row r="557" spans="2:16" x14ac:dyDescent="0.25">
      <c r="B557" s="82">
        <v>46631</v>
      </c>
      <c r="C557" s="6"/>
      <c r="E557" s="6"/>
      <c r="G557" s="6"/>
      <c r="N557" s="6"/>
      <c r="P557" s="6"/>
    </row>
    <row r="558" spans="2:16" x14ac:dyDescent="0.25">
      <c r="B558" s="82">
        <v>46661</v>
      </c>
      <c r="C558" s="6"/>
      <c r="E558" s="6"/>
      <c r="G558" s="6"/>
      <c r="N558" s="6"/>
      <c r="P558" s="6"/>
    </row>
    <row r="559" spans="2:16" x14ac:dyDescent="0.25">
      <c r="B559" s="82">
        <v>46692</v>
      </c>
      <c r="C559" s="6"/>
      <c r="E559" s="6"/>
      <c r="G559" s="6"/>
      <c r="N559" s="6"/>
      <c r="P559" s="6"/>
    </row>
    <row r="560" spans="2:16" x14ac:dyDescent="0.25">
      <c r="B560" s="82">
        <v>46722</v>
      </c>
      <c r="C560" s="6"/>
      <c r="E560" s="6"/>
      <c r="G560" s="6"/>
      <c r="N560" s="6"/>
      <c r="P560" s="6"/>
    </row>
    <row r="561" spans="2:16" x14ac:dyDescent="0.25">
      <c r="B561" s="82">
        <v>46753</v>
      </c>
      <c r="C561" s="6"/>
      <c r="E561" s="6"/>
      <c r="G561" s="6"/>
      <c r="N561" s="6"/>
      <c r="P561" s="6"/>
    </row>
    <row r="562" spans="2:16" x14ac:dyDescent="0.25">
      <c r="B562" s="82">
        <v>46784</v>
      </c>
      <c r="C562" s="6"/>
      <c r="E562" s="6"/>
      <c r="G562" s="6"/>
      <c r="N562" s="6"/>
      <c r="P562" s="6"/>
    </row>
    <row r="563" spans="2:16" x14ac:dyDescent="0.25">
      <c r="B563" s="82">
        <v>46813</v>
      </c>
      <c r="C563" s="6"/>
      <c r="E563" s="6"/>
      <c r="G563" s="6"/>
      <c r="N563" s="6"/>
      <c r="P563" s="6"/>
    </row>
    <row r="564" spans="2:16" x14ac:dyDescent="0.25">
      <c r="B564" s="82">
        <v>46844</v>
      </c>
      <c r="C564" s="6"/>
      <c r="E564" s="6"/>
      <c r="G564" s="6"/>
      <c r="N564" s="6"/>
      <c r="P564" s="6"/>
    </row>
    <row r="565" spans="2:16" x14ac:dyDescent="0.25">
      <c r="B565" s="82">
        <v>46874</v>
      </c>
      <c r="C565" s="6"/>
      <c r="E565" s="6"/>
      <c r="G565" s="6"/>
      <c r="N565" s="6"/>
      <c r="P565" s="6"/>
    </row>
    <row r="566" spans="2:16" x14ac:dyDescent="0.25">
      <c r="B566" s="82">
        <v>46905</v>
      </c>
      <c r="C566" s="6"/>
      <c r="E566" s="6"/>
      <c r="G566" s="6"/>
      <c r="N566" s="6"/>
      <c r="P566" s="6"/>
    </row>
    <row r="567" spans="2:16" x14ac:dyDescent="0.25">
      <c r="B567" s="82">
        <v>46935</v>
      </c>
      <c r="C567" s="6"/>
      <c r="E567" s="6"/>
      <c r="G567" s="6"/>
      <c r="N567" s="6"/>
      <c r="P567" s="6"/>
    </row>
    <row r="568" spans="2:16" x14ac:dyDescent="0.25">
      <c r="B568" s="82">
        <v>46966</v>
      </c>
      <c r="C568" s="6"/>
      <c r="E568" s="6"/>
      <c r="G568" s="6"/>
      <c r="N568" s="6"/>
      <c r="P568" s="6"/>
    </row>
    <row r="569" spans="2:16" x14ac:dyDescent="0.25">
      <c r="B569" s="82">
        <v>46997</v>
      </c>
      <c r="C569" s="6"/>
      <c r="E569" s="6"/>
      <c r="G569" s="6"/>
      <c r="N569" s="6"/>
      <c r="P569" s="6"/>
    </row>
    <row r="570" spans="2:16" x14ac:dyDescent="0.25">
      <c r="B570" s="82">
        <v>47027</v>
      </c>
      <c r="C570" s="6"/>
      <c r="E570" s="6"/>
      <c r="G570" s="6"/>
      <c r="N570" s="6"/>
      <c r="P570" s="6"/>
    </row>
    <row r="571" spans="2:16" x14ac:dyDescent="0.25">
      <c r="B571" s="82">
        <v>47058</v>
      </c>
      <c r="C571" s="6"/>
      <c r="E571" s="6"/>
      <c r="G571" s="6"/>
      <c r="N571" s="6"/>
      <c r="P571" s="6"/>
    </row>
    <row r="572" spans="2:16" x14ac:dyDescent="0.25">
      <c r="B572" s="82">
        <v>47088</v>
      </c>
    </row>
  </sheetData>
  <autoFilter ref="A1:Q523" xr:uid="{00000000-0001-0000-1700-000000000000}"/>
  <phoneticPr fontId="5" type="noConversion"/>
  <conditionalFormatting sqref="D50:D57 F50:F57 H50:J57 T50:T57 T232:T278 H60:J117 T280:T340 D342:D346 F342:F346 H342:J346 T342:T346 T181:T230 Q120:Q340 H120:J340 T119:T179 D119:D340 F119:F340 D59:D117 F59:F117 T59:T117">
    <cfRule type="cellIs" dxfId="6403" priority="2039" stopIfTrue="1" operator="greaterThan">
      <formula>0</formula>
    </cfRule>
    <cfRule type="cellIs" dxfId="6402" priority="2040" stopIfTrue="1" operator="lessThan">
      <formula>0</formula>
    </cfRule>
  </conditionalFormatting>
  <conditionalFormatting sqref="S49:S346">
    <cfRule type="cellIs" dxfId="6401" priority="2041" stopIfTrue="1" operator="lessThan">
      <formula>0</formula>
    </cfRule>
    <cfRule type="cellIs" dxfId="6400" priority="2042" stopIfTrue="1" operator="greaterThan">
      <formula>0</formula>
    </cfRule>
  </conditionalFormatting>
  <conditionalFormatting sqref="D347 F347 H347:J347 T347">
    <cfRule type="cellIs" dxfId="6399" priority="1971" stopIfTrue="1" operator="greaterThan">
      <formula>0</formula>
    </cfRule>
    <cfRule type="cellIs" dxfId="6398" priority="1972" stopIfTrue="1" operator="lessThan">
      <formula>0</formula>
    </cfRule>
  </conditionalFormatting>
  <conditionalFormatting sqref="S347">
    <cfRule type="cellIs" dxfId="6397" priority="1969" stopIfTrue="1" operator="lessThan">
      <formula>0</formula>
    </cfRule>
    <cfRule type="cellIs" dxfId="6396" priority="1970" stopIfTrue="1" operator="greaterThan">
      <formula>0</formula>
    </cfRule>
  </conditionalFormatting>
  <conditionalFormatting sqref="D348 F348 H348:J348 T348">
    <cfRule type="cellIs" dxfId="6395" priority="1967" stopIfTrue="1" operator="greaterThan">
      <formula>0</formula>
    </cfRule>
    <cfRule type="cellIs" dxfId="6394" priority="1968" stopIfTrue="1" operator="lessThan">
      <formula>0</formula>
    </cfRule>
  </conditionalFormatting>
  <conditionalFormatting sqref="S348">
    <cfRule type="cellIs" dxfId="6393" priority="1965" stopIfTrue="1" operator="lessThan">
      <formula>0</formula>
    </cfRule>
    <cfRule type="cellIs" dxfId="6392" priority="1966" stopIfTrue="1" operator="greaterThan">
      <formula>0</formula>
    </cfRule>
  </conditionalFormatting>
  <conditionalFormatting sqref="D349 F349 H349:J349 T349">
    <cfRule type="cellIs" dxfId="6391" priority="1963" stopIfTrue="1" operator="greaterThan">
      <formula>0</formula>
    </cfRule>
    <cfRule type="cellIs" dxfId="6390" priority="1964" stopIfTrue="1" operator="lessThan">
      <formula>0</formula>
    </cfRule>
  </conditionalFormatting>
  <conditionalFormatting sqref="S349">
    <cfRule type="cellIs" dxfId="6389" priority="1961" stopIfTrue="1" operator="lessThan">
      <formula>0</formula>
    </cfRule>
    <cfRule type="cellIs" dxfId="6388" priority="1962" stopIfTrue="1" operator="greaterThan">
      <formula>0</formula>
    </cfRule>
  </conditionalFormatting>
  <conditionalFormatting sqref="D350 F350 H350:J350 T350">
    <cfRule type="cellIs" dxfId="6387" priority="1959" stopIfTrue="1" operator="greaterThan">
      <formula>0</formula>
    </cfRule>
    <cfRule type="cellIs" dxfId="6386" priority="1960" stopIfTrue="1" operator="lessThan">
      <formula>0</formula>
    </cfRule>
  </conditionalFormatting>
  <conditionalFormatting sqref="S350">
    <cfRule type="cellIs" dxfId="6385" priority="1957" stopIfTrue="1" operator="lessThan">
      <formula>0</formula>
    </cfRule>
    <cfRule type="cellIs" dxfId="6384" priority="1958" stopIfTrue="1" operator="greaterThan">
      <formula>0</formula>
    </cfRule>
  </conditionalFormatting>
  <conditionalFormatting sqref="D351 F351 H351:J351 T351">
    <cfRule type="cellIs" dxfId="6383" priority="1955" stopIfTrue="1" operator="greaterThan">
      <formula>0</formula>
    </cfRule>
    <cfRule type="cellIs" dxfId="6382" priority="1956" stopIfTrue="1" operator="lessThan">
      <formula>0</formula>
    </cfRule>
  </conditionalFormatting>
  <conditionalFormatting sqref="S351">
    <cfRule type="cellIs" dxfId="6381" priority="1953" stopIfTrue="1" operator="lessThan">
      <formula>0</formula>
    </cfRule>
    <cfRule type="cellIs" dxfId="6380" priority="1954" stopIfTrue="1" operator="greaterThan">
      <formula>0</formula>
    </cfRule>
  </conditionalFormatting>
  <conditionalFormatting sqref="D352 F352 H352:J352 T352">
    <cfRule type="cellIs" dxfId="6379" priority="1951" stopIfTrue="1" operator="greaterThan">
      <formula>0</formula>
    </cfRule>
    <cfRule type="cellIs" dxfId="6378" priority="1952" stopIfTrue="1" operator="lessThan">
      <formula>0</formula>
    </cfRule>
  </conditionalFormatting>
  <conditionalFormatting sqref="S352">
    <cfRule type="cellIs" dxfId="6377" priority="1949" stopIfTrue="1" operator="lessThan">
      <formula>0</formula>
    </cfRule>
    <cfRule type="cellIs" dxfId="6376" priority="1950" stopIfTrue="1" operator="greaterThan">
      <formula>0</formula>
    </cfRule>
  </conditionalFormatting>
  <conditionalFormatting sqref="D353 F353 H353:J353 T353">
    <cfRule type="cellIs" dxfId="6375" priority="1947" stopIfTrue="1" operator="greaterThan">
      <formula>0</formula>
    </cfRule>
    <cfRule type="cellIs" dxfId="6374" priority="1948" stopIfTrue="1" operator="lessThan">
      <formula>0</formula>
    </cfRule>
  </conditionalFormatting>
  <conditionalFormatting sqref="S353">
    <cfRule type="cellIs" dxfId="6373" priority="1945" stopIfTrue="1" operator="lessThan">
      <formula>0</formula>
    </cfRule>
    <cfRule type="cellIs" dxfId="6372" priority="1946" stopIfTrue="1" operator="greaterThan">
      <formula>0</formula>
    </cfRule>
  </conditionalFormatting>
  <conditionalFormatting sqref="D354 F354 H354:J354 T354">
    <cfRule type="cellIs" dxfId="6371" priority="1943" stopIfTrue="1" operator="greaterThan">
      <formula>0</formula>
    </cfRule>
    <cfRule type="cellIs" dxfId="6370" priority="1944" stopIfTrue="1" operator="lessThan">
      <formula>0</formula>
    </cfRule>
  </conditionalFormatting>
  <conditionalFormatting sqref="S354">
    <cfRule type="cellIs" dxfId="6369" priority="1941" stopIfTrue="1" operator="lessThan">
      <formula>0</formula>
    </cfRule>
    <cfRule type="cellIs" dxfId="6368" priority="1942" stopIfTrue="1" operator="greaterThan">
      <formula>0</formula>
    </cfRule>
  </conditionalFormatting>
  <conditionalFormatting sqref="D355 F355 H355:J355 T355">
    <cfRule type="cellIs" dxfId="6367" priority="1939" stopIfTrue="1" operator="greaterThan">
      <formula>0</formula>
    </cfRule>
    <cfRule type="cellIs" dxfId="6366" priority="1940" stopIfTrue="1" operator="lessThan">
      <formula>0</formula>
    </cfRule>
  </conditionalFormatting>
  <conditionalFormatting sqref="S355">
    <cfRule type="cellIs" dxfId="6365" priority="1937" stopIfTrue="1" operator="lessThan">
      <formula>0</formula>
    </cfRule>
    <cfRule type="cellIs" dxfId="6364" priority="1938" stopIfTrue="1" operator="greaterThan">
      <formula>0</formula>
    </cfRule>
  </conditionalFormatting>
  <conditionalFormatting sqref="D356 F356 H356:J356 T356">
    <cfRule type="cellIs" dxfId="6363" priority="1935" stopIfTrue="1" operator="greaterThan">
      <formula>0</formula>
    </cfRule>
    <cfRule type="cellIs" dxfId="6362" priority="1936" stopIfTrue="1" operator="lessThan">
      <formula>0</formula>
    </cfRule>
  </conditionalFormatting>
  <conditionalFormatting sqref="S356">
    <cfRule type="cellIs" dxfId="6361" priority="1933" stopIfTrue="1" operator="lessThan">
      <formula>0</formula>
    </cfRule>
    <cfRule type="cellIs" dxfId="6360" priority="1934" stopIfTrue="1" operator="greaterThan">
      <formula>0</formula>
    </cfRule>
  </conditionalFormatting>
  <conditionalFormatting sqref="D357 F357 H357 T357">
    <cfRule type="cellIs" dxfId="6359" priority="1931" stopIfTrue="1" operator="greaterThan">
      <formula>0</formula>
    </cfRule>
    <cfRule type="cellIs" dxfId="6358" priority="1932" stopIfTrue="1" operator="lessThan">
      <formula>0</formula>
    </cfRule>
  </conditionalFormatting>
  <conditionalFormatting sqref="S357">
    <cfRule type="cellIs" dxfId="6357" priority="1929" stopIfTrue="1" operator="lessThan">
      <formula>0</formula>
    </cfRule>
    <cfRule type="cellIs" dxfId="6356" priority="1930" stopIfTrue="1" operator="greaterThan">
      <formula>0</formula>
    </cfRule>
  </conditionalFormatting>
  <conditionalFormatting sqref="D358 F358 H358 T358">
    <cfRule type="cellIs" dxfId="6355" priority="1927" stopIfTrue="1" operator="greaterThan">
      <formula>0</formula>
    </cfRule>
    <cfRule type="cellIs" dxfId="6354" priority="1928" stopIfTrue="1" operator="lessThan">
      <formula>0</formula>
    </cfRule>
  </conditionalFormatting>
  <conditionalFormatting sqref="S358">
    <cfRule type="cellIs" dxfId="6353" priority="1925" stopIfTrue="1" operator="lessThan">
      <formula>0</formula>
    </cfRule>
    <cfRule type="cellIs" dxfId="6352" priority="1926" stopIfTrue="1" operator="greaterThan">
      <formula>0</formula>
    </cfRule>
  </conditionalFormatting>
  <conditionalFormatting sqref="S28">
    <cfRule type="cellIs" dxfId="6351" priority="1923" stopIfTrue="1" operator="lessThan">
      <formula>0</formula>
    </cfRule>
    <cfRule type="cellIs" dxfId="6350" priority="1924" stopIfTrue="1" operator="greaterThan">
      <formula>0</formula>
    </cfRule>
  </conditionalFormatting>
  <conditionalFormatting sqref="S29">
    <cfRule type="cellIs" dxfId="6349" priority="1921" stopIfTrue="1" operator="lessThan">
      <formula>0</formula>
    </cfRule>
    <cfRule type="cellIs" dxfId="6348" priority="1922" stopIfTrue="1" operator="greaterThan">
      <formula>0</formula>
    </cfRule>
  </conditionalFormatting>
  <conditionalFormatting sqref="D49">
    <cfRule type="cellIs" dxfId="6347" priority="1919" stopIfTrue="1" operator="greaterThan">
      <formula>0</formula>
    </cfRule>
    <cfRule type="cellIs" dxfId="6346" priority="1920" stopIfTrue="1" operator="lessThan">
      <formula>0</formula>
    </cfRule>
  </conditionalFormatting>
  <conditionalFormatting sqref="D29">
    <cfRule type="cellIs" dxfId="6345" priority="1917" stopIfTrue="1" operator="greaterThan">
      <formula>0</formula>
    </cfRule>
    <cfRule type="cellIs" dxfId="6344" priority="1918" stopIfTrue="1" operator="lessThan">
      <formula>0</formula>
    </cfRule>
  </conditionalFormatting>
  <conditionalFormatting sqref="F29">
    <cfRule type="cellIs" dxfId="6343" priority="1915" stopIfTrue="1" operator="greaterThan">
      <formula>0</formula>
    </cfRule>
    <cfRule type="cellIs" dxfId="6342" priority="1916" stopIfTrue="1" operator="lessThan">
      <formula>0</formula>
    </cfRule>
  </conditionalFormatting>
  <conditionalFormatting sqref="H29:J29">
    <cfRule type="cellIs" dxfId="6341" priority="1913" stopIfTrue="1" operator="greaterThan">
      <formula>0</formula>
    </cfRule>
    <cfRule type="cellIs" dxfId="6340" priority="1914" stopIfTrue="1" operator="lessThan">
      <formula>0</formula>
    </cfRule>
  </conditionalFormatting>
  <conditionalFormatting sqref="D30">
    <cfRule type="cellIs" dxfId="6339" priority="1911" stopIfTrue="1" operator="greaterThan">
      <formula>0</formula>
    </cfRule>
    <cfRule type="cellIs" dxfId="6338" priority="1912" stopIfTrue="1" operator="lessThan">
      <formula>0</formula>
    </cfRule>
  </conditionalFormatting>
  <conditionalFormatting sqref="F30">
    <cfRule type="cellIs" dxfId="6337" priority="1909" stopIfTrue="1" operator="greaterThan">
      <formula>0</formula>
    </cfRule>
    <cfRule type="cellIs" dxfId="6336" priority="1910" stopIfTrue="1" operator="lessThan">
      <formula>0</formula>
    </cfRule>
  </conditionalFormatting>
  <conditionalFormatting sqref="H30:J30">
    <cfRule type="cellIs" dxfId="6335" priority="1907" stopIfTrue="1" operator="greaterThan">
      <formula>0</formula>
    </cfRule>
    <cfRule type="cellIs" dxfId="6334" priority="1908" stopIfTrue="1" operator="lessThan">
      <formula>0</formula>
    </cfRule>
  </conditionalFormatting>
  <conditionalFormatting sqref="S30:S48">
    <cfRule type="cellIs" dxfId="6333" priority="1905" stopIfTrue="1" operator="lessThan">
      <formula>0</formula>
    </cfRule>
    <cfRule type="cellIs" dxfId="6332" priority="1906" stopIfTrue="1" operator="greaterThan">
      <formula>0</formula>
    </cfRule>
  </conditionalFormatting>
  <conditionalFormatting sqref="D31">
    <cfRule type="cellIs" dxfId="6331" priority="1903" stopIfTrue="1" operator="greaterThan">
      <formula>0</formula>
    </cfRule>
    <cfRule type="cellIs" dxfId="6330" priority="1904" stopIfTrue="1" operator="lessThan">
      <formula>0</formula>
    </cfRule>
  </conditionalFormatting>
  <conditionalFormatting sqref="F31">
    <cfRule type="cellIs" dxfId="6329" priority="1901" stopIfTrue="1" operator="greaterThan">
      <formula>0</formula>
    </cfRule>
    <cfRule type="cellIs" dxfId="6328" priority="1902" stopIfTrue="1" operator="lessThan">
      <formula>0</formula>
    </cfRule>
  </conditionalFormatting>
  <conditionalFormatting sqref="H31:J31">
    <cfRule type="cellIs" dxfId="6327" priority="1899" stopIfTrue="1" operator="greaterThan">
      <formula>0</formula>
    </cfRule>
    <cfRule type="cellIs" dxfId="6326" priority="1900" stopIfTrue="1" operator="lessThan">
      <formula>0</formula>
    </cfRule>
  </conditionalFormatting>
  <conditionalFormatting sqref="D32">
    <cfRule type="cellIs" dxfId="6325" priority="1897" stopIfTrue="1" operator="greaterThan">
      <formula>0</formula>
    </cfRule>
    <cfRule type="cellIs" dxfId="6324" priority="1898" stopIfTrue="1" operator="lessThan">
      <formula>0</formula>
    </cfRule>
  </conditionalFormatting>
  <conditionalFormatting sqref="F32">
    <cfRule type="cellIs" dxfId="6323" priority="1895" stopIfTrue="1" operator="greaterThan">
      <formula>0</formula>
    </cfRule>
    <cfRule type="cellIs" dxfId="6322" priority="1896" stopIfTrue="1" operator="lessThan">
      <formula>0</formula>
    </cfRule>
  </conditionalFormatting>
  <conditionalFormatting sqref="H32:J32">
    <cfRule type="cellIs" dxfId="6321" priority="1893" stopIfTrue="1" operator="greaterThan">
      <formula>0</formula>
    </cfRule>
    <cfRule type="cellIs" dxfId="6320" priority="1894" stopIfTrue="1" operator="lessThan">
      <formula>0</formula>
    </cfRule>
  </conditionalFormatting>
  <conditionalFormatting sqref="D33">
    <cfRule type="cellIs" dxfId="6319" priority="1891" stopIfTrue="1" operator="greaterThan">
      <formula>0</formula>
    </cfRule>
    <cfRule type="cellIs" dxfId="6318" priority="1892" stopIfTrue="1" operator="lessThan">
      <formula>0</formula>
    </cfRule>
  </conditionalFormatting>
  <conditionalFormatting sqref="F33">
    <cfRule type="cellIs" dxfId="6317" priority="1889" stopIfTrue="1" operator="greaterThan">
      <formula>0</formula>
    </cfRule>
    <cfRule type="cellIs" dxfId="6316" priority="1890" stopIfTrue="1" operator="lessThan">
      <formula>0</formula>
    </cfRule>
  </conditionalFormatting>
  <conditionalFormatting sqref="H33:J33">
    <cfRule type="cellIs" dxfId="6315" priority="1887" stopIfTrue="1" operator="greaterThan">
      <formula>0</formula>
    </cfRule>
    <cfRule type="cellIs" dxfId="6314" priority="1888" stopIfTrue="1" operator="lessThan">
      <formula>0</formula>
    </cfRule>
  </conditionalFormatting>
  <conditionalFormatting sqref="D34">
    <cfRule type="cellIs" dxfId="6313" priority="1885" stopIfTrue="1" operator="greaterThan">
      <formula>0</formula>
    </cfRule>
    <cfRule type="cellIs" dxfId="6312" priority="1886" stopIfTrue="1" operator="lessThan">
      <formula>0</formula>
    </cfRule>
  </conditionalFormatting>
  <conditionalFormatting sqref="F34">
    <cfRule type="cellIs" dxfId="6311" priority="1883" stopIfTrue="1" operator="greaterThan">
      <formula>0</formula>
    </cfRule>
    <cfRule type="cellIs" dxfId="6310" priority="1884" stopIfTrue="1" operator="lessThan">
      <formula>0</formula>
    </cfRule>
  </conditionalFormatting>
  <conditionalFormatting sqref="H34:J34">
    <cfRule type="cellIs" dxfId="6309" priority="1881" stopIfTrue="1" operator="greaterThan">
      <formula>0</formula>
    </cfRule>
    <cfRule type="cellIs" dxfId="6308" priority="1882" stopIfTrue="1" operator="lessThan">
      <formula>0</formula>
    </cfRule>
  </conditionalFormatting>
  <conditionalFormatting sqref="D35">
    <cfRule type="cellIs" dxfId="6307" priority="1879" stopIfTrue="1" operator="greaterThan">
      <formula>0</formula>
    </cfRule>
    <cfRule type="cellIs" dxfId="6306" priority="1880" stopIfTrue="1" operator="lessThan">
      <formula>0</formula>
    </cfRule>
  </conditionalFormatting>
  <conditionalFormatting sqref="F35">
    <cfRule type="cellIs" dxfId="6305" priority="1877" stopIfTrue="1" operator="greaterThan">
      <formula>0</formula>
    </cfRule>
    <cfRule type="cellIs" dxfId="6304" priority="1878" stopIfTrue="1" operator="lessThan">
      <formula>0</formula>
    </cfRule>
  </conditionalFormatting>
  <conditionalFormatting sqref="H35:J35">
    <cfRule type="cellIs" dxfId="6303" priority="1875" stopIfTrue="1" operator="greaterThan">
      <formula>0</formula>
    </cfRule>
    <cfRule type="cellIs" dxfId="6302" priority="1876" stopIfTrue="1" operator="lessThan">
      <formula>0</formula>
    </cfRule>
  </conditionalFormatting>
  <conditionalFormatting sqref="D36">
    <cfRule type="cellIs" dxfId="6301" priority="1873" stopIfTrue="1" operator="greaterThan">
      <formula>0</formula>
    </cfRule>
    <cfRule type="cellIs" dxfId="6300" priority="1874" stopIfTrue="1" operator="lessThan">
      <formula>0</formula>
    </cfRule>
  </conditionalFormatting>
  <conditionalFormatting sqref="F36">
    <cfRule type="cellIs" dxfId="6299" priority="1871" stopIfTrue="1" operator="greaterThan">
      <formula>0</formula>
    </cfRule>
    <cfRule type="cellIs" dxfId="6298" priority="1872" stopIfTrue="1" operator="lessThan">
      <formula>0</formula>
    </cfRule>
  </conditionalFormatting>
  <conditionalFormatting sqref="H36:J36">
    <cfRule type="cellIs" dxfId="6297" priority="1869" stopIfTrue="1" operator="greaterThan">
      <formula>0</formula>
    </cfRule>
    <cfRule type="cellIs" dxfId="6296" priority="1870" stopIfTrue="1" operator="lessThan">
      <formula>0</formula>
    </cfRule>
  </conditionalFormatting>
  <conditionalFormatting sqref="D37">
    <cfRule type="cellIs" dxfId="6295" priority="1867" stopIfTrue="1" operator="greaterThan">
      <formula>0</formula>
    </cfRule>
    <cfRule type="cellIs" dxfId="6294" priority="1868" stopIfTrue="1" operator="lessThan">
      <formula>0</formula>
    </cfRule>
  </conditionalFormatting>
  <conditionalFormatting sqref="F37">
    <cfRule type="cellIs" dxfId="6293" priority="1865" stopIfTrue="1" operator="greaterThan">
      <formula>0</formula>
    </cfRule>
    <cfRule type="cellIs" dxfId="6292" priority="1866" stopIfTrue="1" operator="lessThan">
      <formula>0</formula>
    </cfRule>
  </conditionalFormatting>
  <conditionalFormatting sqref="H37:J37">
    <cfRule type="cellIs" dxfId="6291" priority="1863" stopIfTrue="1" operator="greaterThan">
      <formula>0</formula>
    </cfRule>
    <cfRule type="cellIs" dxfId="6290" priority="1864" stopIfTrue="1" operator="lessThan">
      <formula>0</formula>
    </cfRule>
  </conditionalFormatting>
  <conditionalFormatting sqref="D38">
    <cfRule type="cellIs" dxfId="6289" priority="1861" stopIfTrue="1" operator="greaterThan">
      <formula>0</formula>
    </cfRule>
    <cfRule type="cellIs" dxfId="6288" priority="1862" stopIfTrue="1" operator="lessThan">
      <formula>0</formula>
    </cfRule>
  </conditionalFormatting>
  <conditionalFormatting sqref="F38">
    <cfRule type="cellIs" dxfId="6287" priority="1859" stopIfTrue="1" operator="greaterThan">
      <formula>0</formula>
    </cfRule>
    <cfRule type="cellIs" dxfId="6286" priority="1860" stopIfTrue="1" operator="lessThan">
      <formula>0</formula>
    </cfRule>
  </conditionalFormatting>
  <conditionalFormatting sqref="H38:J38">
    <cfRule type="cellIs" dxfId="6285" priority="1857" stopIfTrue="1" operator="greaterThan">
      <formula>0</formula>
    </cfRule>
    <cfRule type="cellIs" dxfId="6284" priority="1858" stopIfTrue="1" operator="lessThan">
      <formula>0</formula>
    </cfRule>
  </conditionalFormatting>
  <conditionalFormatting sqref="D39">
    <cfRule type="cellIs" dxfId="6283" priority="1855" stopIfTrue="1" operator="greaterThan">
      <formula>0</formula>
    </cfRule>
    <cfRule type="cellIs" dxfId="6282" priority="1856" stopIfTrue="1" operator="lessThan">
      <formula>0</formula>
    </cfRule>
  </conditionalFormatting>
  <conditionalFormatting sqref="F39">
    <cfRule type="cellIs" dxfId="6281" priority="1853" stopIfTrue="1" operator="greaterThan">
      <formula>0</formula>
    </cfRule>
    <cfRule type="cellIs" dxfId="6280" priority="1854" stopIfTrue="1" operator="lessThan">
      <formula>0</formula>
    </cfRule>
  </conditionalFormatting>
  <conditionalFormatting sqref="H39:J39">
    <cfRule type="cellIs" dxfId="6279" priority="1851" stopIfTrue="1" operator="greaterThan">
      <formula>0</formula>
    </cfRule>
    <cfRule type="cellIs" dxfId="6278" priority="1852" stopIfTrue="1" operator="lessThan">
      <formula>0</formula>
    </cfRule>
  </conditionalFormatting>
  <conditionalFormatting sqref="S49">
    <cfRule type="cellIs" dxfId="6277" priority="1849" stopIfTrue="1" operator="lessThan">
      <formula>0</formula>
    </cfRule>
    <cfRule type="cellIs" dxfId="6276" priority="1850" stopIfTrue="1" operator="greaterThan">
      <formula>0</formula>
    </cfRule>
  </conditionalFormatting>
  <conditionalFormatting sqref="D40">
    <cfRule type="cellIs" dxfId="6275" priority="1847" stopIfTrue="1" operator="greaterThan">
      <formula>0</formula>
    </cfRule>
    <cfRule type="cellIs" dxfId="6274" priority="1848" stopIfTrue="1" operator="lessThan">
      <formula>0</formula>
    </cfRule>
  </conditionalFormatting>
  <conditionalFormatting sqref="F40">
    <cfRule type="cellIs" dxfId="6273" priority="1845" stopIfTrue="1" operator="greaterThan">
      <formula>0</formula>
    </cfRule>
    <cfRule type="cellIs" dxfId="6272" priority="1846" stopIfTrue="1" operator="lessThan">
      <formula>0</formula>
    </cfRule>
  </conditionalFormatting>
  <conditionalFormatting sqref="H40:J40">
    <cfRule type="cellIs" dxfId="6271" priority="1843" stopIfTrue="1" operator="greaterThan">
      <formula>0</formula>
    </cfRule>
    <cfRule type="cellIs" dxfId="6270" priority="1844" stopIfTrue="1" operator="lessThan">
      <formula>0</formula>
    </cfRule>
  </conditionalFormatting>
  <conditionalFormatting sqref="D41">
    <cfRule type="cellIs" dxfId="6269" priority="1841" stopIfTrue="1" operator="greaterThan">
      <formula>0</formula>
    </cfRule>
    <cfRule type="cellIs" dxfId="6268" priority="1842" stopIfTrue="1" operator="lessThan">
      <formula>0</formula>
    </cfRule>
  </conditionalFormatting>
  <conditionalFormatting sqref="F41">
    <cfRule type="cellIs" dxfId="6267" priority="1839" stopIfTrue="1" operator="greaterThan">
      <formula>0</formula>
    </cfRule>
    <cfRule type="cellIs" dxfId="6266" priority="1840" stopIfTrue="1" operator="lessThan">
      <formula>0</formula>
    </cfRule>
  </conditionalFormatting>
  <conditionalFormatting sqref="H41:J41">
    <cfRule type="cellIs" dxfId="6265" priority="1837" stopIfTrue="1" operator="greaterThan">
      <formula>0</formula>
    </cfRule>
    <cfRule type="cellIs" dxfId="6264" priority="1838" stopIfTrue="1" operator="lessThan">
      <formula>0</formula>
    </cfRule>
  </conditionalFormatting>
  <conditionalFormatting sqref="D42">
    <cfRule type="cellIs" dxfId="6263" priority="1835" stopIfTrue="1" operator="greaterThan">
      <formula>0</formula>
    </cfRule>
    <cfRule type="cellIs" dxfId="6262" priority="1836" stopIfTrue="1" operator="lessThan">
      <formula>0</formula>
    </cfRule>
  </conditionalFormatting>
  <conditionalFormatting sqref="F42">
    <cfRule type="cellIs" dxfId="6261" priority="1833" stopIfTrue="1" operator="greaterThan">
      <formula>0</formula>
    </cfRule>
    <cfRule type="cellIs" dxfId="6260" priority="1834" stopIfTrue="1" operator="lessThan">
      <formula>0</formula>
    </cfRule>
  </conditionalFormatting>
  <conditionalFormatting sqref="H42:J42">
    <cfRule type="cellIs" dxfId="6259" priority="1831" stopIfTrue="1" operator="greaterThan">
      <formula>0</formula>
    </cfRule>
    <cfRule type="cellIs" dxfId="6258" priority="1832" stopIfTrue="1" operator="lessThan">
      <formula>0</formula>
    </cfRule>
  </conditionalFormatting>
  <conditionalFormatting sqref="D43">
    <cfRule type="cellIs" dxfId="6257" priority="1829" stopIfTrue="1" operator="greaterThan">
      <formula>0</formula>
    </cfRule>
    <cfRule type="cellIs" dxfId="6256" priority="1830" stopIfTrue="1" operator="lessThan">
      <formula>0</formula>
    </cfRule>
  </conditionalFormatting>
  <conditionalFormatting sqref="F43">
    <cfRule type="cellIs" dxfId="6255" priority="1827" stopIfTrue="1" operator="greaterThan">
      <formula>0</formula>
    </cfRule>
    <cfRule type="cellIs" dxfId="6254" priority="1828" stopIfTrue="1" operator="lessThan">
      <formula>0</formula>
    </cfRule>
  </conditionalFormatting>
  <conditionalFormatting sqref="H43:J43">
    <cfRule type="cellIs" dxfId="6253" priority="1825" stopIfTrue="1" operator="greaterThan">
      <formula>0</formula>
    </cfRule>
    <cfRule type="cellIs" dxfId="6252" priority="1826" stopIfTrue="1" operator="lessThan">
      <formula>0</formula>
    </cfRule>
  </conditionalFormatting>
  <conditionalFormatting sqref="D44">
    <cfRule type="cellIs" dxfId="6251" priority="1823" stopIfTrue="1" operator="greaterThan">
      <formula>0</formula>
    </cfRule>
    <cfRule type="cellIs" dxfId="6250" priority="1824" stopIfTrue="1" operator="lessThan">
      <formula>0</formula>
    </cfRule>
  </conditionalFormatting>
  <conditionalFormatting sqref="F44">
    <cfRule type="cellIs" dxfId="6249" priority="1821" stopIfTrue="1" operator="greaterThan">
      <formula>0</formula>
    </cfRule>
    <cfRule type="cellIs" dxfId="6248" priority="1822" stopIfTrue="1" operator="lessThan">
      <formula>0</formula>
    </cfRule>
  </conditionalFormatting>
  <conditionalFormatting sqref="H44:J44">
    <cfRule type="cellIs" dxfId="6247" priority="1819" stopIfTrue="1" operator="greaterThan">
      <formula>0</formula>
    </cfRule>
    <cfRule type="cellIs" dxfId="6246" priority="1820" stopIfTrue="1" operator="lessThan">
      <formula>0</formula>
    </cfRule>
  </conditionalFormatting>
  <conditionalFormatting sqref="D45">
    <cfRule type="cellIs" dxfId="6245" priority="1817" stopIfTrue="1" operator="greaterThan">
      <formula>0</formula>
    </cfRule>
    <cfRule type="cellIs" dxfId="6244" priority="1818" stopIfTrue="1" operator="lessThan">
      <formula>0</formula>
    </cfRule>
  </conditionalFormatting>
  <conditionalFormatting sqref="F45">
    <cfRule type="cellIs" dxfId="6243" priority="1815" stopIfTrue="1" operator="greaterThan">
      <formula>0</formula>
    </cfRule>
    <cfRule type="cellIs" dxfId="6242" priority="1816" stopIfTrue="1" operator="lessThan">
      <formula>0</formula>
    </cfRule>
  </conditionalFormatting>
  <conditionalFormatting sqref="H45:J45">
    <cfRule type="cellIs" dxfId="6241" priority="1813" stopIfTrue="1" operator="greaterThan">
      <formula>0</formula>
    </cfRule>
    <cfRule type="cellIs" dxfId="6240" priority="1814" stopIfTrue="1" operator="lessThan">
      <formula>0</formula>
    </cfRule>
  </conditionalFormatting>
  <conditionalFormatting sqref="T29:T49">
    <cfRule type="cellIs" dxfId="6239" priority="1811" stopIfTrue="1" operator="greaterThan">
      <formula>0</formula>
    </cfRule>
    <cfRule type="cellIs" dxfId="6238" priority="1812" stopIfTrue="1" operator="lessThan">
      <formula>0</formula>
    </cfRule>
  </conditionalFormatting>
  <conditionalFormatting sqref="D46">
    <cfRule type="cellIs" dxfId="6237" priority="1809" stopIfTrue="1" operator="greaterThan">
      <formula>0</formula>
    </cfRule>
    <cfRule type="cellIs" dxfId="6236" priority="1810" stopIfTrue="1" operator="lessThan">
      <formula>0</formula>
    </cfRule>
  </conditionalFormatting>
  <conditionalFormatting sqref="F46">
    <cfRule type="cellIs" dxfId="6235" priority="1807" stopIfTrue="1" operator="greaterThan">
      <formula>0</formula>
    </cfRule>
    <cfRule type="cellIs" dxfId="6234" priority="1808" stopIfTrue="1" operator="lessThan">
      <formula>0</formula>
    </cfRule>
  </conditionalFormatting>
  <conditionalFormatting sqref="H46:J46">
    <cfRule type="cellIs" dxfId="6233" priority="1805" stopIfTrue="1" operator="greaterThan">
      <formula>0</formula>
    </cfRule>
    <cfRule type="cellIs" dxfId="6232" priority="1806" stopIfTrue="1" operator="lessThan">
      <formula>0</formula>
    </cfRule>
  </conditionalFormatting>
  <conditionalFormatting sqref="D47">
    <cfRule type="cellIs" dxfId="6231" priority="1803" stopIfTrue="1" operator="greaterThan">
      <formula>0</formula>
    </cfRule>
    <cfRule type="cellIs" dxfId="6230" priority="1804" stopIfTrue="1" operator="lessThan">
      <formula>0</formula>
    </cfRule>
  </conditionalFormatting>
  <conditionalFormatting sqref="F47">
    <cfRule type="cellIs" dxfId="6229" priority="1801" stopIfTrue="1" operator="greaterThan">
      <formula>0</formula>
    </cfRule>
    <cfRule type="cellIs" dxfId="6228" priority="1802" stopIfTrue="1" operator="lessThan">
      <formula>0</formula>
    </cfRule>
  </conditionalFormatting>
  <conditionalFormatting sqref="H47:J47">
    <cfRule type="cellIs" dxfId="6227" priority="1799" stopIfTrue="1" operator="greaterThan">
      <formula>0</formula>
    </cfRule>
    <cfRule type="cellIs" dxfId="6226" priority="1800" stopIfTrue="1" operator="lessThan">
      <formula>0</formula>
    </cfRule>
  </conditionalFormatting>
  <conditionalFormatting sqref="D48">
    <cfRule type="cellIs" dxfId="6225" priority="1797" stopIfTrue="1" operator="greaterThan">
      <formula>0</formula>
    </cfRule>
    <cfRule type="cellIs" dxfId="6224" priority="1798" stopIfTrue="1" operator="lessThan">
      <formula>0</formula>
    </cfRule>
  </conditionalFormatting>
  <conditionalFormatting sqref="F48">
    <cfRule type="cellIs" dxfId="6223" priority="1795" stopIfTrue="1" operator="greaterThan">
      <formula>0</formula>
    </cfRule>
    <cfRule type="cellIs" dxfId="6222" priority="1796" stopIfTrue="1" operator="lessThan">
      <formula>0</formula>
    </cfRule>
  </conditionalFormatting>
  <conditionalFormatting sqref="H48:J48">
    <cfRule type="cellIs" dxfId="6221" priority="1793" stopIfTrue="1" operator="greaterThan">
      <formula>0</formula>
    </cfRule>
    <cfRule type="cellIs" dxfId="6220" priority="1794" stopIfTrue="1" operator="lessThan">
      <formula>0</formula>
    </cfRule>
  </conditionalFormatting>
  <conditionalFormatting sqref="D49">
    <cfRule type="cellIs" dxfId="6219" priority="1791" stopIfTrue="1" operator="greaterThan">
      <formula>0</formula>
    </cfRule>
    <cfRule type="cellIs" dxfId="6218" priority="1792" stopIfTrue="1" operator="lessThan">
      <formula>0</formula>
    </cfRule>
  </conditionalFormatting>
  <conditionalFormatting sqref="F49">
    <cfRule type="cellIs" dxfId="6217" priority="1789" stopIfTrue="1" operator="greaterThan">
      <formula>0</formula>
    </cfRule>
    <cfRule type="cellIs" dxfId="6216" priority="1790" stopIfTrue="1" operator="lessThan">
      <formula>0</formula>
    </cfRule>
  </conditionalFormatting>
  <conditionalFormatting sqref="H49:J49">
    <cfRule type="cellIs" dxfId="6215" priority="1787" stopIfTrue="1" operator="greaterThan">
      <formula>0</formula>
    </cfRule>
    <cfRule type="cellIs" dxfId="6214" priority="1788" stopIfTrue="1" operator="lessThan">
      <formula>0</formula>
    </cfRule>
  </conditionalFormatting>
  <conditionalFormatting sqref="D359 F359 H359 T359">
    <cfRule type="cellIs" dxfId="6213" priority="1785" stopIfTrue="1" operator="greaterThan">
      <formula>0</formula>
    </cfRule>
    <cfRule type="cellIs" dxfId="6212" priority="1786" stopIfTrue="1" operator="lessThan">
      <formula>0</formula>
    </cfRule>
  </conditionalFormatting>
  <conditionalFormatting sqref="S359">
    <cfRule type="cellIs" dxfId="6211" priority="1783" stopIfTrue="1" operator="lessThan">
      <formula>0</formula>
    </cfRule>
    <cfRule type="cellIs" dxfId="6210" priority="1784" stopIfTrue="1" operator="greaterThan">
      <formula>0</formula>
    </cfRule>
  </conditionalFormatting>
  <conditionalFormatting sqref="D360 F360 H360 T360">
    <cfRule type="cellIs" dxfId="6209" priority="1781" stopIfTrue="1" operator="greaterThan">
      <formula>0</formula>
    </cfRule>
    <cfRule type="cellIs" dxfId="6208" priority="1782" stopIfTrue="1" operator="lessThan">
      <formula>0</formula>
    </cfRule>
  </conditionalFormatting>
  <conditionalFormatting sqref="S360">
    <cfRule type="cellIs" dxfId="6207" priority="1779" stopIfTrue="1" operator="lessThan">
      <formula>0</formula>
    </cfRule>
    <cfRule type="cellIs" dxfId="6206" priority="1780" stopIfTrue="1" operator="greaterThan">
      <formula>0</formula>
    </cfRule>
  </conditionalFormatting>
  <conditionalFormatting sqref="D361 F361 H361 T361">
    <cfRule type="cellIs" dxfId="6205" priority="1777" stopIfTrue="1" operator="greaterThan">
      <formula>0</formula>
    </cfRule>
    <cfRule type="cellIs" dxfId="6204" priority="1778" stopIfTrue="1" operator="lessThan">
      <formula>0</formula>
    </cfRule>
  </conditionalFormatting>
  <conditionalFormatting sqref="S361">
    <cfRule type="cellIs" dxfId="6203" priority="1775" stopIfTrue="1" operator="lessThan">
      <formula>0</formula>
    </cfRule>
    <cfRule type="cellIs" dxfId="6202" priority="1776" stopIfTrue="1" operator="greaterThan">
      <formula>0</formula>
    </cfRule>
  </conditionalFormatting>
  <conditionalFormatting sqref="D362 F362 H362 T362">
    <cfRule type="cellIs" dxfId="6201" priority="1773" stopIfTrue="1" operator="greaterThan">
      <formula>0</formula>
    </cfRule>
    <cfRule type="cellIs" dxfId="6200" priority="1774" stopIfTrue="1" operator="lessThan">
      <formula>0</formula>
    </cfRule>
  </conditionalFormatting>
  <conditionalFormatting sqref="S362">
    <cfRule type="cellIs" dxfId="6199" priority="1771" stopIfTrue="1" operator="lessThan">
      <formula>0</formula>
    </cfRule>
    <cfRule type="cellIs" dxfId="6198" priority="1772" stopIfTrue="1" operator="greaterThan">
      <formula>0</formula>
    </cfRule>
  </conditionalFormatting>
  <conditionalFormatting sqref="D363 F363 H363 T363">
    <cfRule type="cellIs" dxfId="6197" priority="1769" stopIfTrue="1" operator="greaterThan">
      <formula>0</formula>
    </cfRule>
    <cfRule type="cellIs" dxfId="6196" priority="1770" stopIfTrue="1" operator="lessThan">
      <formula>0</formula>
    </cfRule>
  </conditionalFormatting>
  <conditionalFormatting sqref="S363">
    <cfRule type="cellIs" dxfId="6195" priority="1767" stopIfTrue="1" operator="lessThan">
      <formula>0</formula>
    </cfRule>
    <cfRule type="cellIs" dxfId="6194" priority="1768" stopIfTrue="1" operator="greaterThan">
      <formula>0</formula>
    </cfRule>
  </conditionalFormatting>
  <conditionalFormatting sqref="D364 F364 H364 T364">
    <cfRule type="cellIs" dxfId="6193" priority="1765" stopIfTrue="1" operator="greaterThan">
      <formula>0</formula>
    </cfRule>
    <cfRule type="cellIs" dxfId="6192" priority="1766" stopIfTrue="1" operator="lessThan">
      <formula>0</formula>
    </cfRule>
  </conditionalFormatting>
  <conditionalFormatting sqref="S364">
    <cfRule type="cellIs" dxfId="6191" priority="1763" stopIfTrue="1" operator="lessThan">
      <formula>0</formula>
    </cfRule>
    <cfRule type="cellIs" dxfId="6190" priority="1764" stopIfTrue="1" operator="greaterThan">
      <formula>0</formula>
    </cfRule>
  </conditionalFormatting>
  <conditionalFormatting sqref="D365 F365 H365 T365">
    <cfRule type="cellIs" dxfId="6189" priority="1761" stopIfTrue="1" operator="greaterThan">
      <formula>0</formula>
    </cfRule>
    <cfRule type="cellIs" dxfId="6188" priority="1762" stopIfTrue="1" operator="lessThan">
      <formula>0</formula>
    </cfRule>
  </conditionalFormatting>
  <conditionalFormatting sqref="S365">
    <cfRule type="cellIs" dxfId="6187" priority="1759" stopIfTrue="1" operator="lessThan">
      <formula>0</formula>
    </cfRule>
    <cfRule type="cellIs" dxfId="6186" priority="1760" stopIfTrue="1" operator="greaterThan">
      <formula>0</formula>
    </cfRule>
  </conditionalFormatting>
  <conditionalFormatting sqref="D366 F366 H366 T366">
    <cfRule type="cellIs" dxfId="6185" priority="1757" stopIfTrue="1" operator="greaterThan">
      <formula>0</formula>
    </cfRule>
    <cfRule type="cellIs" dxfId="6184" priority="1758" stopIfTrue="1" operator="lessThan">
      <formula>0</formula>
    </cfRule>
  </conditionalFormatting>
  <conditionalFormatting sqref="S366">
    <cfRule type="cellIs" dxfId="6183" priority="1755" stopIfTrue="1" operator="lessThan">
      <formula>0</formula>
    </cfRule>
    <cfRule type="cellIs" dxfId="6182" priority="1756" stopIfTrue="1" operator="greaterThan">
      <formula>0</formula>
    </cfRule>
  </conditionalFormatting>
  <conditionalFormatting sqref="D367 F367 H367 T367">
    <cfRule type="cellIs" dxfId="6181" priority="1753" stopIfTrue="1" operator="greaterThan">
      <formula>0</formula>
    </cfRule>
    <cfRule type="cellIs" dxfId="6180" priority="1754" stopIfTrue="1" operator="lessThan">
      <formula>0</formula>
    </cfRule>
  </conditionalFormatting>
  <conditionalFormatting sqref="S367">
    <cfRule type="cellIs" dxfId="6179" priority="1751" stopIfTrue="1" operator="lessThan">
      <formula>0</formula>
    </cfRule>
    <cfRule type="cellIs" dxfId="6178" priority="1752" stopIfTrue="1" operator="greaterThan">
      <formula>0</formula>
    </cfRule>
  </conditionalFormatting>
  <conditionalFormatting sqref="D368 F368 H368 T368">
    <cfRule type="cellIs" dxfId="6177" priority="1749" stopIfTrue="1" operator="greaterThan">
      <formula>0</formula>
    </cfRule>
    <cfRule type="cellIs" dxfId="6176" priority="1750" stopIfTrue="1" operator="lessThan">
      <formula>0</formula>
    </cfRule>
  </conditionalFormatting>
  <conditionalFormatting sqref="S368">
    <cfRule type="cellIs" dxfId="6175" priority="1747" stopIfTrue="1" operator="lessThan">
      <formula>0</formula>
    </cfRule>
    <cfRule type="cellIs" dxfId="6174" priority="1748" stopIfTrue="1" operator="greaterThan">
      <formula>0</formula>
    </cfRule>
  </conditionalFormatting>
  <conditionalFormatting sqref="D369 F369 H369 T369">
    <cfRule type="cellIs" dxfId="6173" priority="1745" stopIfTrue="1" operator="greaterThan">
      <formula>0</formula>
    </cfRule>
    <cfRule type="cellIs" dxfId="6172" priority="1746" stopIfTrue="1" operator="lessThan">
      <formula>0</formula>
    </cfRule>
  </conditionalFormatting>
  <conditionalFormatting sqref="S369">
    <cfRule type="cellIs" dxfId="6171" priority="1743" stopIfTrue="1" operator="lessThan">
      <formula>0</formula>
    </cfRule>
    <cfRule type="cellIs" dxfId="6170" priority="1744" stopIfTrue="1" operator="greaterThan">
      <formula>0</formula>
    </cfRule>
  </conditionalFormatting>
  <conditionalFormatting sqref="D370 F370 H370 T370">
    <cfRule type="cellIs" dxfId="6169" priority="1741" stopIfTrue="1" operator="greaterThan">
      <formula>0</formula>
    </cfRule>
    <cfRule type="cellIs" dxfId="6168" priority="1742" stopIfTrue="1" operator="lessThan">
      <formula>0</formula>
    </cfRule>
  </conditionalFormatting>
  <conditionalFormatting sqref="S370">
    <cfRule type="cellIs" dxfId="6167" priority="1739" stopIfTrue="1" operator="lessThan">
      <formula>0</formula>
    </cfRule>
    <cfRule type="cellIs" dxfId="6166" priority="1740" stopIfTrue="1" operator="greaterThan">
      <formula>0</formula>
    </cfRule>
  </conditionalFormatting>
  <conditionalFormatting sqref="D371 F371 H371 T371">
    <cfRule type="cellIs" dxfId="6165" priority="1737" stopIfTrue="1" operator="greaterThan">
      <formula>0</formula>
    </cfRule>
    <cfRule type="cellIs" dxfId="6164" priority="1738" stopIfTrue="1" operator="lessThan">
      <formula>0</formula>
    </cfRule>
  </conditionalFormatting>
  <conditionalFormatting sqref="S371">
    <cfRule type="cellIs" dxfId="6163" priority="1735" stopIfTrue="1" operator="lessThan">
      <formula>0</formula>
    </cfRule>
    <cfRule type="cellIs" dxfId="6162" priority="1736" stopIfTrue="1" operator="greaterThan">
      <formula>0</formula>
    </cfRule>
  </conditionalFormatting>
  <conditionalFormatting sqref="D372 F372 H372 T372">
    <cfRule type="cellIs" dxfId="6161" priority="1733" stopIfTrue="1" operator="greaterThan">
      <formula>0</formula>
    </cfRule>
    <cfRule type="cellIs" dxfId="6160" priority="1734" stopIfTrue="1" operator="lessThan">
      <formula>0</formula>
    </cfRule>
  </conditionalFormatting>
  <conditionalFormatting sqref="S372">
    <cfRule type="cellIs" dxfId="6159" priority="1731" stopIfTrue="1" operator="lessThan">
      <formula>0</formula>
    </cfRule>
    <cfRule type="cellIs" dxfId="6158" priority="1732" stopIfTrue="1" operator="greaterThan">
      <formula>0</formula>
    </cfRule>
  </conditionalFormatting>
  <conditionalFormatting sqref="D373 F373 T373 H373">
    <cfRule type="cellIs" dxfId="6157" priority="1729" stopIfTrue="1" operator="greaterThan">
      <formula>0</formula>
    </cfRule>
    <cfRule type="cellIs" dxfId="6156" priority="1730" stopIfTrue="1" operator="lessThan">
      <formula>0</formula>
    </cfRule>
  </conditionalFormatting>
  <conditionalFormatting sqref="S373">
    <cfRule type="cellIs" dxfId="6155" priority="1727" stopIfTrue="1" operator="lessThan">
      <formula>0</formula>
    </cfRule>
    <cfRule type="cellIs" dxfId="6154" priority="1728" stopIfTrue="1" operator="greaterThan">
      <formula>0</formula>
    </cfRule>
  </conditionalFormatting>
  <conditionalFormatting sqref="D374 F374 T374 H374">
    <cfRule type="cellIs" dxfId="6153" priority="1725" stopIfTrue="1" operator="greaterThan">
      <formula>0</formula>
    </cfRule>
    <cfRule type="cellIs" dxfId="6152" priority="1726" stopIfTrue="1" operator="lessThan">
      <formula>0</formula>
    </cfRule>
  </conditionalFormatting>
  <conditionalFormatting sqref="S374">
    <cfRule type="cellIs" dxfId="6151" priority="1723" stopIfTrue="1" operator="lessThan">
      <formula>0</formula>
    </cfRule>
    <cfRule type="cellIs" dxfId="6150" priority="1724" stopIfTrue="1" operator="greaterThan">
      <formula>0</formula>
    </cfRule>
  </conditionalFormatting>
  <conditionalFormatting sqref="D375 F375 T375 H375">
    <cfRule type="cellIs" dxfId="6149" priority="1721" stopIfTrue="1" operator="greaterThan">
      <formula>0</formula>
    </cfRule>
    <cfRule type="cellIs" dxfId="6148" priority="1722" stopIfTrue="1" operator="lessThan">
      <formula>0</formula>
    </cfRule>
  </conditionalFormatting>
  <conditionalFormatting sqref="S375">
    <cfRule type="cellIs" dxfId="6147" priority="1719" stopIfTrue="1" operator="lessThan">
      <formula>0</formula>
    </cfRule>
    <cfRule type="cellIs" dxfId="6146" priority="1720" stopIfTrue="1" operator="greaterThan">
      <formula>0</formula>
    </cfRule>
  </conditionalFormatting>
  <conditionalFormatting sqref="D376 F376 T376 H376">
    <cfRule type="cellIs" dxfId="6145" priority="1717" stopIfTrue="1" operator="greaterThan">
      <formula>0</formula>
    </cfRule>
    <cfRule type="cellIs" dxfId="6144" priority="1718" stopIfTrue="1" operator="lessThan">
      <formula>0</formula>
    </cfRule>
  </conditionalFormatting>
  <conditionalFormatting sqref="S376">
    <cfRule type="cellIs" dxfId="6143" priority="1715" stopIfTrue="1" operator="lessThan">
      <formula>0</formula>
    </cfRule>
    <cfRule type="cellIs" dxfId="6142" priority="1716" stopIfTrue="1" operator="greaterThan">
      <formula>0</formula>
    </cfRule>
  </conditionalFormatting>
  <conditionalFormatting sqref="D377 F377 T377 H377">
    <cfRule type="cellIs" dxfId="6141" priority="1713" stopIfTrue="1" operator="greaterThan">
      <formula>0</formula>
    </cfRule>
    <cfRule type="cellIs" dxfId="6140" priority="1714" stopIfTrue="1" operator="lessThan">
      <formula>0</formula>
    </cfRule>
  </conditionalFormatting>
  <conditionalFormatting sqref="S377">
    <cfRule type="cellIs" dxfId="6139" priority="1711" stopIfTrue="1" operator="lessThan">
      <formula>0</formula>
    </cfRule>
    <cfRule type="cellIs" dxfId="6138" priority="1712" stopIfTrue="1" operator="greaterThan">
      <formula>0</formula>
    </cfRule>
  </conditionalFormatting>
  <conditionalFormatting sqref="D378 F378 T378 H378">
    <cfRule type="cellIs" dxfId="6137" priority="1709" stopIfTrue="1" operator="greaterThan">
      <formula>0</formula>
    </cfRule>
    <cfRule type="cellIs" dxfId="6136" priority="1710" stopIfTrue="1" operator="lessThan">
      <formula>0</formula>
    </cfRule>
  </conditionalFormatting>
  <conditionalFormatting sqref="S378">
    <cfRule type="cellIs" dxfId="6135" priority="1707" stopIfTrue="1" operator="lessThan">
      <formula>0</formula>
    </cfRule>
    <cfRule type="cellIs" dxfId="6134" priority="1708" stopIfTrue="1" operator="greaterThan">
      <formula>0</formula>
    </cfRule>
  </conditionalFormatting>
  <conditionalFormatting sqref="D379 F379 T379 H379">
    <cfRule type="cellIs" dxfId="6133" priority="1705" stopIfTrue="1" operator="greaterThan">
      <formula>0</formula>
    </cfRule>
    <cfRule type="cellIs" dxfId="6132" priority="1706" stopIfTrue="1" operator="lessThan">
      <formula>0</formula>
    </cfRule>
  </conditionalFormatting>
  <conditionalFormatting sqref="S379">
    <cfRule type="cellIs" dxfId="6131" priority="1703" stopIfTrue="1" operator="lessThan">
      <formula>0</formula>
    </cfRule>
    <cfRule type="cellIs" dxfId="6130" priority="1704" stopIfTrue="1" operator="greaterThan">
      <formula>0</formula>
    </cfRule>
  </conditionalFormatting>
  <conditionalFormatting sqref="J357:J374">
    <cfRule type="cellIs" dxfId="6129" priority="1701" stopIfTrue="1" operator="greaterThan">
      <formula>0</formula>
    </cfRule>
    <cfRule type="cellIs" dxfId="6128" priority="1702" stopIfTrue="1" operator="lessThan">
      <formula>0</formula>
    </cfRule>
  </conditionalFormatting>
  <conditionalFormatting sqref="J375">
    <cfRule type="cellIs" dxfId="6127" priority="1699" stopIfTrue="1" operator="greaterThan">
      <formula>0</formula>
    </cfRule>
    <cfRule type="cellIs" dxfId="6126" priority="1700" stopIfTrue="1" operator="lessThan">
      <formula>0</formula>
    </cfRule>
  </conditionalFormatting>
  <conditionalFormatting sqref="J376">
    <cfRule type="cellIs" dxfId="6125" priority="1697" stopIfTrue="1" operator="greaterThan">
      <formula>0</formula>
    </cfRule>
    <cfRule type="cellIs" dxfId="6124" priority="1698" stopIfTrue="1" operator="lessThan">
      <formula>0</formula>
    </cfRule>
  </conditionalFormatting>
  <conditionalFormatting sqref="J377">
    <cfRule type="cellIs" dxfId="6123" priority="1695" stopIfTrue="1" operator="greaterThan">
      <formula>0</formula>
    </cfRule>
    <cfRule type="cellIs" dxfId="6122" priority="1696" stopIfTrue="1" operator="lessThan">
      <formula>0</formula>
    </cfRule>
  </conditionalFormatting>
  <conditionalFormatting sqref="J378">
    <cfRule type="cellIs" dxfId="6121" priority="1693" stopIfTrue="1" operator="greaterThan">
      <formula>0</formula>
    </cfRule>
    <cfRule type="cellIs" dxfId="6120" priority="1694" stopIfTrue="1" operator="lessThan">
      <formula>0</formula>
    </cfRule>
  </conditionalFormatting>
  <conditionalFormatting sqref="J379">
    <cfRule type="cellIs" dxfId="6119" priority="1691" stopIfTrue="1" operator="greaterThan">
      <formula>0</formula>
    </cfRule>
    <cfRule type="cellIs" dxfId="6118" priority="1692" stopIfTrue="1" operator="lessThan">
      <formula>0</formula>
    </cfRule>
  </conditionalFormatting>
  <conditionalFormatting sqref="D380 F380 T380 H380">
    <cfRule type="cellIs" dxfId="6117" priority="1689" stopIfTrue="1" operator="greaterThan">
      <formula>0</formula>
    </cfRule>
    <cfRule type="cellIs" dxfId="6116" priority="1690" stopIfTrue="1" operator="lessThan">
      <formula>0</formula>
    </cfRule>
  </conditionalFormatting>
  <conditionalFormatting sqref="S380">
    <cfRule type="cellIs" dxfId="6115" priority="1687" stopIfTrue="1" operator="lessThan">
      <formula>0</formula>
    </cfRule>
    <cfRule type="cellIs" dxfId="6114" priority="1688" stopIfTrue="1" operator="greaterThan">
      <formula>0</formula>
    </cfRule>
  </conditionalFormatting>
  <conditionalFormatting sqref="J380">
    <cfRule type="cellIs" dxfId="6113" priority="1685" stopIfTrue="1" operator="greaterThan">
      <formula>0</formula>
    </cfRule>
    <cfRule type="cellIs" dxfId="6112" priority="1686" stopIfTrue="1" operator="lessThan">
      <formula>0</formula>
    </cfRule>
  </conditionalFormatting>
  <conditionalFormatting sqref="D381 F381 T381 H381">
    <cfRule type="cellIs" dxfId="6111" priority="1683" stopIfTrue="1" operator="greaterThan">
      <formula>0</formula>
    </cfRule>
    <cfRule type="cellIs" dxfId="6110" priority="1684" stopIfTrue="1" operator="lessThan">
      <formula>0</formula>
    </cfRule>
  </conditionalFormatting>
  <conditionalFormatting sqref="S381">
    <cfRule type="cellIs" dxfId="6109" priority="1681" stopIfTrue="1" operator="lessThan">
      <formula>0</formula>
    </cfRule>
    <cfRule type="cellIs" dxfId="6108" priority="1682" stopIfTrue="1" operator="greaterThan">
      <formula>0</formula>
    </cfRule>
  </conditionalFormatting>
  <conditionalFormatting sqref="J381">
    <cfRule type="cellIs" dxfId="6107" priority="1679" stopIfTrue="1" operator="greaterThan">
      <formula>0</formula>
    </cfRule>
    <cfRule type="cellIs" dxfId="6106" priority="1680" stopIfTrue="1" operator="lessThan">
      <formula>0</formula>
    </cfRule>
  </conditionalFormatting>
  <conditionalFormatting sqref="D382 F382 T382 H382">
    <cfRule type="cellIs" dxfId="6105" priority="1677" stopIfTrue="1" operator="greaterThan">
      <formula>0</formula>
    </cfRule>
    <cfRule type="cellIs" dxfId="6104" priority="1678" stopIfTrue="1" operator="lessThan">
      <formula>0</formula>
    </cfRule>
  </conditionalFormatting>
  <conditionalFormatting sqref="S382">
    <cfRule type="cellIs" dxfId="6103" priority="1675" stopIfTrue="1" operator="lessThan">
      <formula>0</formula>
    </cfRule>
    <cfRule type="cellIs" dxfId="6102" priority="1676" stopIfTrue="1" operator="greaterThan">
      <formula>0</formula>
    </cfRule>
  </conditionalFormatting>
  <conditionalFormatting sqref="J382">
    <cfRule type="cellIs" dxfId="6101" priority="1673" stopIfTrue="1" operator="greaterThan">
      <formula>0</formula>
    </cfRule>
    <cfRule type="cellIs" dxfId="6100" priority="1674" stopIfTrue="1" operator="lessThan">
      <formula>0</formula>
    </cfRule>
  </conditionalFormatting>
  <conditionalFormatting sqref="D383 F383 T383 H383">
    <cfRule type="cellIs" dxfId="6099" priority="1671" stopIfTrue="1" operator="greaterThan">
      <formula>0</formula>
    </cfRule>
    <cfRule type="cellIs" dxfId="6098" priority="1672" stopIfTrue="1" operator="lessThan">
      <formula>0</formula>
    </cfRule>
  </conditionalFormatting>
  <conditionalFormatting sqref="S383">
    <cfRule type="cellIs" dxfId="6097" priority="1669" stopIfTrue="1" operator="lessThan">
      <formula>0</formula>
    </cfRule>
    <cfRule type="cellIs" dxfId="6096" priority="1670" stopIfTrue="1" operator="greaterThan">
      <formula>0</formula>
    </cfRule>
  </conditionalFormatting>
  <conditionalFormatting sqref="J383">
    <cfRule type="cellIs" dxfId="6095" priority="1667" stopIfTrue="1" operator="greaterThan">
      <formula>0</formula>
    </cfRule>
    <cfRule type="cellIs" dxfId="6094" priority="1668" stopIfTrue="1" operator="lessThan">
      <formula>0</formula>
    </cfRule>
  </conditionalFormatting>
  <conditionalFormatting sqref="D384 F384 T384 H384">
    <cfRule type="cellIs" dxfId="6093" priority="1665" stopIfTrue="1" operator="greaterThan">
      <formula>0</formula>
    </cfRule>
    <cfRule type="cellIs" dxfId="6092" priority="1666" stopIfTrue="1" operator="lessThan">
      <formula>0</formula>
    </cfRule>
  </conditionalFormatting>
  <conditionalFormatting sqref="S384">
    <cfRule type="cellIs" dxfId="6091" priority="1663" stopIfTrue="1" operator="lessThan">
      <formula>0</formula>
    </cfRule>
    <cfRule type="cellIs" dxfId="6090" priority="1664" stopIfTrue="1" operator="greaterThan">
      <formula>0</formula>
    </cfRule>
  </conditionalFormatting>
  <conditionalFormatting sqref="J384">
    <cfRule type="cellIs" dxfId="6089" priority="1661" stopIfTrue="1" operator="greaterThan">
      <formula>0</formula>
    </cfRule>
    <cfRule type="cellIs" dxfId="6088" priority="1662" stopIfTrue="1" operator="lessThan">
      <formula>0</formula>
    </cfRule>
  </conditionalFormatting>
  <conditionalFormatting sqref="D385 F385 T385 H385">
    <cfRule type="cellIs" dxfId="6087" priority="1659" stopIfTrue="1" operator="greaterThan">
      <formula>0</formula>
    </cfRule>
    <cfRule type="cellIs" dxfId="6086" priority="1660" stopIfTrue="1" operator="lessThan">
      <formula>0</formula>
    </cfRule>
  </conditionalFormatting>
  <conditionalFormatting sqref="S385">
    <cfRule type="cellIs" dxfId="6085" priority="1657" stopIfTrue="1" operator="lessThan">
      <formula>0</formula>
    </cfRule>
    <cfRule type="cellIs" dxfId="6084" priority="1658" stopIfTrue="1" operator="greaterThan">
      <formula>0</formula>
    </cfRule>
  </conditionalFormatting>
  <conditionalFormatting sqref="J385">
    <cfRule type="cellIs" dxfId="6083" priority="1655" stopIfTrue="1" operator="greaterThan">
      <formula>0</formula>
    </cfRule>
    <cfRule type="cellIs" dxfId="6082" priority="1656" stopIfTrue="1" operator="lessThan">
      <formula>0</formula>
    </cfRule>
  </conditionalFormatting>
  <conditionalFormatting sqref="D386 F386 T386 H386">
    <cfRule type="cellIs" dxfId="6081" priority="1653" stopIfTrue="1" operator="greaterThan">
      <formula>0</formula>
    </cfRule>
    <cfRule type="cellIs" dxfId="6080" priority="1654" stopIfTrue="1" operator="lessThan">
      <formula>0</formula>
    </cfRule>
  </conditionalFormatting>
  <conditionalFormatting sqref="S386">
    <cfRule type="cellIs" dxfId="6079" priority="1651" stopIfTrue="1" operator="lessThan">
      <formula>0</formula>
    </cfRule>
    <cfRule type="cellIs" dxfId="6078" priority="1652" stopIfTrue="1" operator="greaterThan">
      <formula>0</formula>
    </cfRule>
  </conditionalFormatting>
  <conditionalFormatting sqref="J386">
    <cfRule type="cellIs" dxfId="6077" priority="1649" stopIfTrue="1" operator="greaterThan">
      <formula>0</formula>
    </cfRule>
    <cfRule type="cellIs" dxfId="6076" priority="1650" stopIfTrue="1" operator="lessThan">
      <formula>0</formula>
    </cfRule>
  </conditionalFormatting>
  <conditionalFormatting sqref="D387 F387 T387 H387">
    <cfRule type="cellIs" dxfId="6075" priority="1647" stopIfTrue="1" operator="greaterThan">
      <formula>0</formula>
    </cfRule>
    <cfRule type="cellIs" dxfId="6074" priority="1648" stopIfTrue="1" operator="lessThan">
      <formula>0</formula>
    </cfRule>
  </conditionalFormatting>
  <conditionalFormatting sqref="S387">
    <cfRule type="cellIs" dxfId="6073" priority="1645" stopIfTrue="1" operator="lessThan">
      <formula>0</formula>
    </cfRule>
    <cfRule type="cellIs" dxfId="6072" priority="1646" stopIfTrue="1" operator="greaterThan">
      <formula>0</formula>
    </cfRule>
  </conditionalFormatting>
  <conditionalFormatting sqref="J387">
    <cfRule type="cellIs" dxfId="6071" priority="1643" stopIfTrue="1" operator="greaterThan">
      <formula>0</formula>
    </cfRule>
    <cfRule type="cellIs" dxfId="6070" priority="1644" stopIfTrue="1" operator="lessThan">
      <formula>0</formula>
    </cfRule>
  </conditionalFormatting>
  <conditionalFormatting sqref="D388 F388 T388 H388">
    <cfRule type="cellIs" dxfId="6069" priority="1641" stopIfTrue="1" operator="greaterThan">
      <formula>0</formula>
    </cfRule>
    <cfRule type="cellIs" dxfId="6068" priority="1642" stopIfTrue="1" operator="lessThan">
      <formula>0</formula>
    </cfRule>
  </conditionalFormatting>
  <conditionalFormatting sqref="S388">
    <cfRule type="cellIs" dxfId="6067" priority="1639" stopIfTrue="1" operator="lessThan">
      <formula>0</formula>
    </cfRule>
    <cfRule type="cellIs" dxfId="6066" priority="1640" stopIfTrue="1" operator="greaterThan">
      <formula>0</formula>
    </cfRule>
  </conditionalFormatting>
  <conditionalFormatting sqref="J388">
    <cfRule type="cellIs" dxfId="6065" priority="1637" stopIfTrue="1" operator="greaterThan">
      <formula>0</formula>
    </cfRule>
    <cfRule type="cellIs" dxfId="6064" priority="1638" stopIfTrue="1" operator="lessThan">
      <formula>0</formula>
    </cfRule>
  </conditionalFormatting>
  <conditionalFormatting sqref="D389 F389 T389 H389">
    <cfRule type="cellIs" dxfId="6063" priority="1635" stopIfTrue="1" operator="greaterThan">
      <formula>0</formula>
    </cfRule>
    <cfRule type="cellIs" dxfId="6062" priority="1636" stopIfTrue="1" operator="lessThan">
      <formula>0</formula>
    </cfRule>
  </conditionalFormatting>
  <conditionalFormatting sqref="S389">
    <cfRule type="cellIs" dxfId="6061" priority="1633" stopIfTrue="1" operator="lessThan">
      <formula>0</formula>
    </cfRule>
    <cfRule type="cellIs" dxfId="6060" priority="1634" stopIfTrue="1" operator="greaterThan">
      <formula>0</formula>
    </cfRule>
  </conditionalFormatting>
  <conditionalFormatting sqref="J389">
    <cfRule type="cellIs" dxfId="6059" priority="1631" stopIfTrue="1" operator="greaterThan">
      <formula>0</formula>
    </cfRule>
    <cfRule type="cellIs" dxfId="6058" priority="1632" stopIfTrue="1" operator="lessThan">
      <formula>0</formula>
    </cfRule>
  </conditionalFormatting>
  <conditionalFormatting sqref="D390 F390 T390 H390">
    <cfRule type="cellIs" dxfId="6057" priority="1629" stopIfTrue="1" operator="greaterThan">
      <formula>0</formula>
    </cfRule>
    <cfRule type="cellIs" dxfId="6056" priority="1630" stopIfTrue="1" operator="lessThan">
      <formula>0</formula>
    </cfRule>
  </conditionalFormatting>
  <conditionalFormatting sqref="S390">
    <cfRule type="cellIs" dxfId="6055" priority="1627" stopIfTrue="1" operator="lessThan">
      <formula>0</formula>
    </cfRule>
    <cfRule type="cellIs" dxfId="6054" priority="1628" stopIfTrue="1" operator="greaterThan">
      <formula>0</formula>
    </cfRule>
  </conditionalFormatting>
  <conditionalFormatting sqref="J390">
    <cfRule type="cellIs" dxfId="6053" priority="1625" stopIfTrue="1" operator="greaterThan">
      <formula>0</formula>
    </cfRule>
    <cfRule type="cellIs" dxfId="6052" priority="1626" stopIfTrue="1" operator="lessThan">
      <formula>0</formula>
    </cfRule>
  </conditionalFormatting>
  <conditionalFormatting sqref="D391 F391 T391 H391">
    <cfRule type="cellIs" dxfId="6051" priority="1623" stopIfTrue="1" operator="greaterThan">
      <formula>0</formula>
    </cfRule>
    <cfRule type="cellIs" dxfId="6050" priority="1624" stopIfTrue="1" operator="lessThan">
      <formula>0</formula>
    </cfRule>
  </conditionalFormatting>
  <conditionalFormatting sqref="S391">
    <cfRule type="cellIs" dxfId="6049" priority="1621" stopIfTrue="1" operator="lessThan">
      <formula>0</formula>
    </cfRule>
    <cfRule type="cellIs" dxfId="6048" priority="1622" stopIfTrue="1" operator="greaterThan">
      <formula>0</formula>
    </cfRule>
  </conditionalFormatting>
  <conditionalFormatting sqref="J391">
    <cfRule type="cellIs" dxfId="6047" priority="1619" stopIfTrue="1" operator="greaterThan">
      <formula>0</formula>
    </cfRule>
    <cfRule type="cellIs" dxfId="6046" priority="1620" stopIfTrue="1" operator="lessThan">
      <formula>0</formula>
    </cfRule>
  </conditionalFormatting>
  <conditionalFormatting sqref="D392 F392 T392 H392">
    <cfRule type="cellIs" dxfId="6045" priority="1617" stopIfTrue="1" operator="greaterThan">
      <formula>0</formula>
    </cfRule>
    <cfRule type="cellIs" dxfId="6044" priority="1618" stopIfTrue="1" operator="lessThan">
      <formula>0</formula>
    </cfRule>
  </conditionalFormatting>
  <conditionalFormatting sqref="S392">
    <cfRule type="cellIs" dxfId="6043" priority="1615" stopIfTrue="1" operator="lessThan">
      <formula>0</formula>
    </cfRule>
    <cfRule type="cellIs" dxfId="6042" priority="1616" stopIfTrue="1" operator="greaterThan">
      <formula>0</formula>
    </cfRule>
  </conditionalFormatting>
  <conditionalFormatting sqref="J392">
    <cfRule type="cellIs" dxfId="6041" priority="1613" stopIfTrue="1" operator="greaterThan">
      <formula>0</formula>
    </cfRule>
    <cfRule type="cellIs" dxfId="6040" priority="1614" stopIfTrue="1" operator="lessThan">
      <formula>0</formula>
    </cfRule>
  </conditionalFormatting>
  <conditionalFormatting sqref="D393 F393 T393 H393">
    <cfRule type="cellIs" dxfId="6039" priority="1611" stopIfTrue="1" operator="greaterThan">
      <formula>0</formula>
    </cfRule>
    <cfRule type="cellIs" dxfId="6038" priority="1612" stopIfTrue="1" operator="lessThan">
      <formula>0</formula>
    </cfRule>
  </conditionalFormatting>
  <conditionalFormatting sqref="S393">
    <cfRule type="cellIs" dxfId="6037" priority="1609" stopIfTrue="1" operator="lessThan">
      <formula>0</formula>
    </cfRule>
    <cfRule type="cellIs" dxfId="6036" priority="1610" stopIfTrue="1" operator="greaterThan">
      <formula>0</formula>
    </cfRule>
  </conditionalFormatting>
  <conditionalFormatting sqref="J393">
    <cfRule type="cellIs" dxfId="6035" priority="1607" stopIfTrue="1" operator="greaterThan">
      <formula>0</formula>
    </cfRule>
    <cfRule type="cellIs" dxfId="6034" priority="1608" stopIfTrue="1" operator="lessThan">
      <formula>0</formula>
    </cfRule>
  </conditionalFormatting>
  <conditionalFormatting sqref="D394 F394 T394 H394">
    <cfRule type="cellIs" dxfId="6033" priority="1605" stopIfTrue="1" operator="greaterThan">
      <formula>0</formula>
    </cfRule>
    <cfRule type="cellIs" dxfId="6032" priority="1606" stopIfTrue="1" operator="lessThan">
      <formula>0</formula>
    </cfRule>
  </conditionalFormatting>
  <conditionalFormatting sqref="S394">
    <cfRule type="cellIs" dxfId="6031" priority="1603" stopIfTrue="1" operator="lessThan">
      <formula>0</formula>
    </cfRule>
    <cfRule type="cellIs" dxfId="6030" priority="1604" stopIfTrue="1" operator="greaterThan">
      <formula>0</formula>
    </cfRule>
  </conditionalFormatting>
  <conditionalFormatting sqref="J394">
    <cfRule type="cellIs" dxfId="6029" priority="1601" stopIfTrue="1" operator="greaterThan">
      <formula>0</formula>
    </cfRule>
    <cfRule type="cellIs" dxfId="6028" priority="1602" stopIfTrue="1" operator="lessThan">
      <formula>0</formula>
    </cfRule>
  </conditionalFormatting>
  <conditionalFormatting sqref="D395 F395 T395 H395">
    <cfRule type="cellIs" dxfId="6027" priority="1599" stopIfTrue="1" operator="greaterThan">
      <formula>0</formula>
    </cfRule>
    <cfRule type="cellIs" dxfId="6026" priority="1600" stopIfTrue="1" operator="lessThan">
      <formula>0</formula>
    </cfRule>
  </conditionalFormatting>
  <conditionalFormatting sqref="S395">
    <cfRule type="cellIs" dxfId="6025" priority="1597" stopIfTrue="1" operator="lessThan">
      <formula>0</formula>
    </cfRule>
    <cfRule type="cellIs" dxfId="6024" priority="1598" stopIfTrue="1" operator="greaterThan">
      <formula>0</formula>
    </cfRule>
  </conditionalFormatting>
  <conditionalFormatting sqref="J395">
    <cfRule type="cellIs" dxfId="6023" priority="1595" stopIfTrue="1" operator="greaterThan">
      <formula>0</formula>
    </cfRule>
    <cfRule type="cellIs" dxfId="6022" priority="1596" stopIfTrue="1" operator="lessThan">
      <formula>0</formula>
    </cfRule>
  </conditionalFormatting>
  <conditionalFormatting sqref="S9:S27">
    <cfRule type="cellIs" dxfId="6021" priority="1593" stopIfTrue="1" operator="lessThan">
      <formula>0</formula>
    </cfRule>
    <cfRule type="cellIs" dxfId="6020" priority="1594" stopIfTrue="1" operator="greaterThan">
      <formula>0</formula>
    </cfRule>
  </conditionalFormatting>
  <conditionalFormatting sqref="T9:T28">
    <cfRule type="cellIs" dxfId="6019" priority="1591" stopIfTrue="1" operator="greaterThan">
      <formula>0</formula>
    </cfRule>
    <cfRule type="cellIs" dxfId="6018" priority="1592" stopIfTrue="1" operator="lessThan">
      <formula>0</formula>
    </cfRule>
  </conditionalFormatting>
  <conditionalFormatting sqref="S8">
    <cfRule type="cellIs" dxfId="6017" priority="1589" stopIfTrue="1" operator="lessThan">
      <formula>0</formula>
    </cfRule>
    <cfRule type="cellIs" dxfId="6016" priority="1590" stopIfTrue="1" operator="greaterThan">
      <formula>0</formula>
    </cfRule>
  </conditionalFormatting>
  <conditionalFormatting sqref="D9:D28">
    <cfRule type="cellIs" dxfId="6015" priority="1587" stopIfTrue="1" operator="greaterThan">
      <formula>0</formula>
    </cfRule>
    <cfRule type="cellIs" dxfId="6014" priority="1588" stopIfTrue="1" operator="lessThan">
      <formula>0</formula>
    </cfRule>
  </conditionalFormatting>
  <conditionalFormatting sqref="F9:F28">
    <cfRule type="cellIs" dxfId="6013" priority="1585" stopIfTrue="1" operator="greaterThan">
      <formula>0</formula>
    </cfRule>
    <cfRule type="cellIs" dxfId="6012" priority="1586" stopIfTrue="1" operator="lessThan">
      <formula>0</formula>
    </cfRule>
  </conditionalFormatting>
  <conditionalFormatting sqref="H9:H28">
    <cfRule type="cellIs" dxfId="6011" priority="1583" stopIfTrue="1" operator="greaterThan">
      <formula>0</formula>
    </cfRule>
    <cfRule type="cellIs" dxfId="6010" priority="1584" stopIfTrue="1" operator="lessThan">
      <formula>0</formula>
    </cfRule>
  </conditionalFormatting>
  <conditionalFormatting sqref="D396 F396 T396 H396">
    <cfRule type="cellIs" dxfId="6009" priority="1581" stopIfTrue="1" operator="greaterThan">
      <formula>0</formula>
    </cfRule>
    <cfRule type="cellIs" dxfId="6008" priority="1582" stopIfTrue="1" operator="lessThan">
      <formula>0</formula>
    </cfRule>
  </conditionalFormatting>
  <conditionalFormatting sqref="S396">
    <cfRule type="cellIs" dxfId="6007" priority="1579" stopIfTrue="1" operator="lessThan">
      <formula>0</formula>
    </cfRule>
    <cfRule type="cellIs" dxfId="6006" priority="1580" stopIfTrue="1" operator="greaterThan">
      <formula>0</formula>
    </cfRule>
  </conditionalFormatting>
  <conditionalFormatting sqref="J396">
    <cfRule type="cellIs" dxfId="6005" priority="1577" stopIfTrue="1" operator="greaterThan">
      <formula>0</formula>
    </cfRule>
    <cfRule type="cellIs" dxfId="6004" priority="1578" stopIfTrue="1" operator="lessThan">
      <formula>0</formula>
    </cfRule>
  </conditionalFormatting>
  <conditionalFormatting sqref="D397 F397 T397 H397">
    <cfRule type="cellIs" dxfId="6003" priority="1575" stopIfTrue="1" operator="greaterThan">
      <formula>0</formula>
    </cfRule>
    <cfRule type="cellIs" dxfId="6002" priority="1576" stopIfTrue="1" operator="lessThan">
      <formula>0</formula>
    </cfRule>
  </conditionalFormatting>
  <conditionalFormatting sqref="S397">
    <cfRule type="cellIs" dxfId="6001" priority="1573" stopIfTrue="1" operator="lessThan">
      <formula>0</formula>
    </cfRule>
    <cfRule type="cellIs" dxfId="6000" priority="1574" stopIfTrue="1" operator="greaterThan">
      <formula>0</formula>
    </cfRule>
  </conditionalFormatting>
  <conditionalFormatting sqref="J397">
    <cfRule type="cellIs" dxfId="5999" priority="1571" stopIfTrue="1" operator="greaterThan">
      <formula>0</formula>
    </cfRule>
    <cfRule type="cellIs" dxfId="5998" priority="1572" stopIfTrue="1" operator="lessThan">
      <formula>0</formula>
    </cfRule>
  </conditionalFormatting>
  <conditionalFormatting sqref="D398 F398 T398 H398">
    <cfRule type="cellIs" dxfId="5997" priority="1569" stopIfTrue="1" operator="greaterThan">
      <formula>0</formula>
    </cfRule>
    <cfRule type="cellIs" dxfId="5996" priority="1570" stopIfTrue="1" operator="lessThan">
      <formula>0</formula>
    </cfRule>
  </conditionalFormatting>
  <conditionalFormatting sqref="S398">
    <cfRule type="cellIs" dxfId="5995" priority="1567" stopIfTrue="1" operator="lessThan">
      <formula>0</formula>
    </cfRule>
    <cfRule type="cellIs" dxfId="5994" priority="1568" stopIfTrue="1" operator="greaterThan">
      <formula>0</formula>
    </cfRule>
  </conditionalFormatting>
  <conditionalFormatting sqref="J398">
    <cfRule type="cellIs" dxfId="5993" priority="1565" stopIfTrue="1" operator="greaterThan">
      <formula>0</formula>
    </cfRule>
    <cfRule type="cellIs" dxfId="5992" priority="1566" stopIfTrue="1" operator="lessThan">
      <formula>0</formula>
    </cfRule>
  </conditionalFormatting>
  <conditionalFormatting sqref="D399 F399 T399 H399">
    <cfRule type="cellIs" dxfId="5991" priority="1563" stopIfTrue="1" operator="greaterThan">
      <formula>0</formula>
    </cfRule>
    <cfRule type="cellIs" dxfId="5990" priority="1564" stopIfTrue="1" operator="lessThan">
      <formula>0</formula>
    </cfRule>
  </conditionalFormatting>
  <conditionalFormatting sqref="S399">
    <cfRule type="cellIs" dxfId="5989" priority="1561" stopIfTrue="1" operator="lessThan">
      <formula>0</formula>
    </cfRule>
    <cfRule type="cellIs" dxfId="5988" priority="1562" stopIfTrue="1" operator="greaterThan">
      <formula>0</formula>
    </cfRule>
  </conditionalFormatting>
  <conditionalFormatting sqref="J399">
    <cfRule type="cellIs" dxfId="5987" priority="1559" stopIfTrue="1" operator="greaterThan">
      <formula>0</formula>
    </cfRule>
    <cfRule type="cellIs" dxfId="5986" priority="1560" stopIfTrue="1" operator="lessThan">
      <formula>0</formula>
    </cfRule>
  </conditionalFormatting>
  <conditionalFormatting sqref="D400 F400 T400 H400">
    <cfRule type="cellIs" dxfId="5985" priority="1557" stopIfTrue="1" operator="greaterThan">
      <formula>0</formula>
    </cfRule>
    <cfRule type="cellIs" dxfId="5984" priority="1558" stopIfTrue="1" operator="lessThan">
      <formula>0</formula>
    </cfRule>
  </conditionalFormatting>
  <conditionalFormatting sqref="S400">
    <cfRule type="cellIs" dxfId="5983" priority="1555" stopIfTrue="1" operator="lessThan">
      <formula>0</formula>
    </cfRule>
    <cfRule type="cellIs" dxfId="5982" priority="1556" stopIfTrue="1" operator="greaterThan">
      <formula>0</formula>
    </cfRule>
  </conditionalFormatting>
  <conditionalFormatting sqref="J400">
    <cfRule type="cellIs" dxfId="5981" priority="1553" stopIfTrue="1" operator="greaterThan">
      <formula>0</formula>
    </cfRule>
    <cfRule type="cellIs" dxfId="5980" priority="1554" stopIfTrue="1" operator="lessThan">
      <formula>0</formula>
    </cfRule>
  </conditionalFormatting>
  <conditionalFormatting sqref="D401 F401 T401 H401">
    <cfRule type="cellIs" dxfId="5979" priority="1551" stopIfTrue="1" operator="greaterThan">
      <formula>0</formula>
    </cfRule>
    <cfRule type="cellIs" dxfId="5978" priority="1552" stopIfTrue="1" operator="lessThan">
      <formula>0</formula>
    </cfRule>
  </conditionalFormatting>
  <conditionalFormatting sqref="S401">
    <cfRule type="cellIs" dxfId="5977" priority="1549" stopIfTrue="1" operator="lessThan">
      <formula>0</formula>
    </cfRule>
    <cfRule type="cellIs" dxfId="5976" priority="1550" stopIfTrue="1" operator="greaterThan">
      <formula>0</formula>
    </cfRule>
  </conditionalFormatting>
  <conditionalFormatting sqref="J401">
    <cfRule type="cellIs" dxfId="5975" priority="1547" stopIfTrue="1" operator="greaterThan">
      <formula>0</formula>
    </cfRule>
    <cfRule type="cellIs" dxfId="5974" priority="1548" stopIfTrue="1" operator="lessThan">
      <formula>0</formula>
    </cfRule>
  </conditionalFormatting>
  <conditionalFormatting sqref="D402 F402 T402 H402">
    <cfRule type="cellIs" dxfId="5973" priority="1545" stopIfTrue="1" operator="greaterThan">
      <formula>0</formula>
    </cfRule>
    <cfRule type="cellIs" dxfId="5972" priority="1546" stopIfTrue="1" operator="lessThan">
      <formula>0</formula>
    </cfRule>
  </conditionalFormatting>
  <conditionalFormatting sqref="S402">
    <cfRule type="cellIs" dxfId="5971" priority="1543" stopIfTrue="1" operator="lessThan">
      <formula>0</formula>
    </cfRule>
    <cfRule type="cellIs" dxfId="5970" priority="1544" stopIfTrue="1" operator="greaterThan">
      <formula>0</formula>
    </cfRule>
  </conditionalFormatting>
  <conditionalFormatting sqref="J402">
    <cfRule type="cellIs" dxfId="5969" priority="1541" stopIfTrue="1" operator="greaterThan">
      <formula>0</formula>
    </cfRule>
    <cfRule type="cellIs" dxfId="5968" priority="1542" stopIfTrue="1" operator="lessThan">
      <formula>0</formula>
    </cfRule>
  </conditionalFormatting>
  <conditionalFormatting sqref="S403">
    <cfRule type="cellIs" dxfId="5967" priority="1539" stopIfTrue="1" operator="lessThan">
      <formula>0</formula>
    </cfRule>
    <cfRule type="cellIs" dxfId="5966" priority="1540" stopIfTrue="1" operator="greaterThan">
      <formula>0</formula>
    </cfRule>
  </conditionalFormatting>
  <conditionalFormatting sqref="D404">
    <cfRule type="cellIs" dxfId="5965" priority="1537" stopIfTrue="1" operator="greaterThan">
      <formula>0</formula>
    </cfRule>
    <cfRule type="cellIs" dxfId="5964" priority="1538" stopIfTrue="1" operator="lessThan">
      <formula>0</formula>
    </cfRule>
  </conditionalFormatting>
  <conditionalFormatting sqref="F404">
    <cfRule type="cellIs" dxfId="5963" priority="1535" stopIfTrue="1" operator="greaterThan">
      <formula>0</formula>
    </cfRule>
    <cfRule type="cellIs" dxfId="5962" priority="1536" stopIfTrue="1" operator="lessThan">
      <formula>0</formula>
    </cfRule>
  </conditionalFormatting>
  <conditionalFormatting sqref="H404">
    <cfRule type="cellIs" dxfId="5961" priority="1533" stopIfTrue="1" operator="greaterThan">
      <formula>0</formula>
    </cfRule>
    <cfRule type="cellIs" dxfId="5960" priority="1534" stopIfTrue="1" operator="lessThan">
      <formula>0</formula>
    </cfRule>
  </conditionalFormatting>
  <conditionalFormatting sqref="J404">
    <cfRule type="cellIs" dxfId="5959" priority="1531" stopIfTrue="1" operator="greaterThan">
      <formula>0</formula>
    </cfRule>
    <cfRule type="cellIs" dxfId="5958" priority="1532" stopIfTrue="1" operator="lessThan">
      <formula>0</formula>
    </cfRule>
  </conditionalFormatting>
  <conditionalFormatting sqref="Q50:Q57 Q60:Q84 Q342:Q346 Q114:Q117">
    <cfRule type="cellIs" dxfId="5957" priority="1529" stopIfTrue="1" operator="greaterThan">
      <formula>0</formula>
    </cfRule>
    <cfRule type="cellIs" dxfId="5956" priority="1530" stopIfTrue="1" operator="lessThan">
      <formula>0</formula>
    </cfRule>
  </conditionalFormatting>
  <conditionalFormatting sqref="Q347">
    <cfRule type="cellIs" dxfId="5955" priority="1527" stopIfTrue="1" operator="greaterThan">
      <formula>0</formula>
    </cfRule>
    <cfRule type="cellIs" dxfId="5954" priority="1528" stopIfTrue="1" operator="lessThan">
      <formula>0</formula>
    </cfRule>
  </conditionalFormatting>
  <conditionalFormatting sqref="Q348">
    <cfRule type="cellIs" dxfId="5953" priority="1525" stopIfTrue="1" operator="greaterThan">
      <formula>0</formula>
    </cfRule>
    <cfRule type="cellIs" dxfId="5952" priority="1526" stopIfTrue="1" operator="lessThan">
      <formula>0</formula>
    </cfRule>
  </conditionalFormatting>
  <conditionalFormatting sqref="Q349">
    <cfRule type="cellIs" dxfId="5951" priority="1523" stopIfTrue="1" operator="greaterThan">
      <formula>0</formula>
    </cfRule>
    <cfRule type="cellIs" dxfId="5950" priority="1524" stopIfTrue="1" operator="lessThan">
      <formula>0</formula>
    </cfRule>
  </conditionalFormatting>
  <conditionalFormatting sqref="Q350">
    <cfRule type="cellIs" dxfId="5949" priority="1521" stopIfTrue="1" operator="greaterThan">
      <formula>0</formula>
    </cfRule>
    <cfRule type="cellIs" dxfId="5948" priority="1522" stopIfTrue="1" operator="lessThan">
      <formula>0</formula>
    </cfRule>
  </conditionalFormatting>
  <conditionalFormatting sqref="Q351">
    <cfRule type="cellIs" dxfId="5947" priority="1519" stopIfTrue="1" operator="greaterThan">
      <formula>0</formula>
    </cfRule>
    <cfRule type="cellIs" dxfId="5946" priority="1520" stopIfTrue="1" operator="lessThan">
      <formula>0</formula>
    </cfRule>
  </conditionalFormatting>
  <conditionalFormatting sqref="Q352">
    <cfRule type="cellIs" dxfId="5945" priority="1517" stopIfTrue="1" operator="greaterThan">
      <formula>0</formula>
    </cfRule>
    <cfRule type="cellIs" dxfId="5944" priority="1518" stopIfTrue="1" operator="lessThan">
      <formula>0</formula>
    </cfRule>
  </conditionalFormatting>
  <conditionalFormatting sqref="Q353">
    <cfRule type="cellIs" dxfId="5943" priority="1515" stopIfTrue="1" operator="greaterThan">
      <formula>0</formula>
    </cfRule>
    <cfRule type="cellIs" dxfId="5942" priority="1516" stopIfTrue="1" operator="lessThan">
      <formula>0</formula>
    </cfRule>
  </conditionalFormatting>
  <conditionalFormatting sqref="Q354">
    <cfRule type="cellIs" dxfId="5941" priority="1513" stopIfTrue="1" operator="greaterThan">
      <formula>0</formula>
    </cfRule>
    <cfRule type="cellIs" dxfId="5940" priority="1514" stopIfTrue="1" operator="lessThan">
      <formula>0</formula>
    </cfRule>
  </conditionalFormatting>
  <conditionalFormatting sqref="Q355">
    <cfRule type="cellIs" dxfId="5939" priority="1511" stopIfTrue="1" operator="greaterThan">
      <formula>0</formula>
    </cfRule>
    <cfRule type="cellIs" dxfId="5938" priority="1512" stopIfTrue="1" operator="lessThan">
      <formula>0</formula>
    </cfRule>
  </conditionalFormatting>
  <conditionalFormatting sqref="Q356">
    <cfRule type="cellIs" dxfId="5937" priority="1509" stopIfTrue="1" operator="greaterThan">
      <formula>0</formula>
    </cfRule>
    <cfRule type="cellIs" dxfId="5936" priority="1510" stopIfTrue="1" operator="lessThan">
      <formula>0</formula>
    </cfRule>
  </conditionalFormatting>
  <conditionalFormatting sqref="Q357">
    <cfRule type="cellIs" dxfId="5935" priority="1507" stopIfTrue="1" operator="greaterThan">
      <formula>0</formula>
    </cfRule>
    <cfRule type="cellIs" dxfId="5934" priority="1508" stopIfTrue="1" operator="lessThan">
      <formula>0</formula>
    </cfRule>
  </conditionalFormatting>
  <conditionalFormatting sqref="Q358">
    <cfRule type="cellIs" dxfId="5933" priority="1505" stopIfTrue="1" operator="greaterThan">
      <formula>0</formula>
    </cfRule>
    <cfRule type="cellIs" dxfId="5932" priority="1506" stopIfTrue="1" operator="lessThan">
      <formula>0</formula>
    </cfRule>
  </conditionalFormatting>
  <conditionalFormatting sqref="Q29">
    <cfRule type="cellIs" dxfId="5931" priority="1503" stopIfTrue="1" operator="greaterThan">
      <formula>0</formula>
    </cfRule>
    <cfRule type="cellIs" dxfId="5930" priority="1504" stopIfTrue="1" operator="lessThan">
      <formula>0</formula>
    </cfRule>
  </conditionalFormatting>
  <conditionalFormatting sqref="Q30">
    <cfRule type="cellIs" dxfId="5929" priority="1501" stopIfTrue="1" operator="greaterThan">
      <formula>0</formula>
    </cfRule>
    <cfRule type="cellIs" dxfId="5928" priority="1502" stopIfTrue="1" operator="lessThan">
      <formula>0</formula>
    </cfRule>
  </conditionalFormatting>
  <conditionalFormatting sqref="Q31">
    <cfRule type="cellIs" dxfId="5927" priority="1499" stopIfTrue="1" operator="greaterThan">
      <formula>0</formula>
    </cfRule>
    <cfRule type="cellIs" dxfId="5926" priority="1500" stopIfTrue="1" operator="lessThan">
      <formula>0</formula>
    </cfRule>
  </conditionalFormatting>
  <conditionalFormatting sqref="Q32">
    <cfRule type="cellIs" dxfId="5925" priority="1497" stopIfTrue="1" operator="greaterThan">
      <formula>0</formula>
    </cfRule>
    <cfRule type="cellIs" dxfId="5924" priority="1498" stopIfTrue="1" operator="lessThan">
      <formula>0</formula>
    </cfRule>
  </conditionalFormatting>
  <conditionalFormatting sqref="Q33">
    <cfRule type="cellIs" dxfId="5923" priority="1495" stopIfTrue="1" operator="greaterThan">
      <formula>0</formula>
    </cfRule>
    <cfRule type="cellIs" dxfId="5922" priority="1496" stopIfTrue="1" operator="lessThan">
      <formula>0</formula>
    </cfRule>
  </conditionalFormatting>
  <conditionalFormatting sqref="Q34">
    <cfRule type="cellIs" dxfId="5921" priority="1493" stopIfTrue="1" operator="greaterThan">
      <formula>0</formula>
    </cfRule>
    <cfRule type="cellIs" dxfId="5920" priority="1494" stopIfTrue="1" operator="lessThan">
      <formula>0</formula>
    </cfRule>
  </conditionalFormatting>
  <conditionalFormatting sqref="Q35">
    <cfRule type="cellIs" dxfId="5919" priority="1491" stopIfTrue="1" operator="greaterThan">
      <formula>0</formula>
    </cfRule>
    <cfRule type="cellIs" dxfId="5918" priority="1492" stopIfTrue="1" operator="lessThan">
      <formula>0</formula>
    </cfRule>
  </conditionalFormatting>
  <conditionalFormatting sqref="Q36">
    <cfRule type="cellIs" dxfId="5917" priority="1489" stopIfTrue="1" operator="greaterThan">
      <formula>0</formula>
    </cfRule>
    <cfRule type="cellIs" dxfId="5916" priority="1490" stopIfTrue="1" operator="lessThan">
      <formula>0</formula>
    </cfRule>
  </conditionalFormatting>
  <conditionalFormatting sqref="Q37">
    <cfRule type="cellIs" dxfId="5915" priority="1487" stopIfTrue="1" operator="greaterThan">
      <formula>0</formula>
    </cfRule>
    <cfRule type="cellIs" dxfId="5914" priority="1488" stopIfTrue="1" operator="lessThan">
      <formula>0</formula>
    </cfRule>
  </conditionalFormatting>
  <conditionalFormatting sqref="Q38">
    <cfRule type="cellIs" dxfId="5913" priority="1485" stopIfTrue="1" operator="greaterThan">
      <formula>0</formula>
    </cfRule>
    <cfRule type="cellIs" dxfId="5912" priority="1486" stopIfTrue="1" operator="lessThan">
      <formula>0</formula>
    </cfRule>
  </conditionalFormatting>
  <conditionalFormatting sqref="Q39">
    <cfRule type="cellIs" dxfId="5911" priority="1483" stopIfTrue="1" operator="greaterThan">
      <formula>0</formula>
    </cfRule>
    <cfRule type="cellIs" dxfId="5910" priority="1484" stopIfTrue="1" operator="lessThan">
      <formula>0</formula>
    </cfRule>
  </conditionalFormatting>
  <conditionalFormatting sqref="Q40">
    <cfRule type="cellIs" dxfId="5909" priority="1481" stopIfTrue="1" operator="greaterThan">
      <formula>0</formula>
    </cfRule>
    <cfRule type="cellIs" dxfId="5908" priority="1482" stopIfTrue="1" operator="lessThan">
      <formula>0</formula>
    </cfRule>
  </conditionalFormatting>
  <conditionalFormatting sqref="Q41">
    <cfRule type="cellIs" dxfId="5907" priority="1479" stopIfTrue="1" operator="greaterThan">
      <formula>0</formula>
    </cfRule>
    <cfRule type="cellIs" dxfId="5906" priority="1480" stopIfTrue="1" operator="lessThan">
      <formula>0</formula>
    </cfRule>
  </conditionalFormatting>
  <conditionalFormatting sqref="Q42">
    <cfRule type="cellIs" dxfId="5905" priority="1477" stopIfTrue="1" operator="greaterThan">
      <formula>0</formula>
    </cfRule>
    <cfRule type="cellIs" dxfId="5904" priority="1478" stopIfTrue="1" operator="lessThan">
      <formula>0</formula>
    </cfRule>
  </conditionalFormatting>
  <conditionalFormatting sqref="Q43">
    <cfRule type="cellIs" dxfId="5903" priority="1475" stopIfTrue="1" operator="greaterThan">
      <formula>0</formula>
    </cfRule>
    <cfRule type="cellIs" dxfId="5902" priority="1476" stopIfTrue="1" operator="lessThan">
      <formula>0</formula>
    </cfRule>
  </conditionalFormatting>
  <conditionalFormatting sqref="Q44">
    <cfRule type="cellIs" dxfId="5901" priority="1473" stopIfTrue="1" operator="greaterThan">
      <formula>0</formula>
    </cfRule>
    <cfRule type="cellIs" dxfId="5900" priority="1474" stopIfTrue="1" operator="lessThan">
      <formula>0</formula>
    </cfRule>
  </conditionalFormatting>
  <conditionalFormatting sqref="Q45">
    <cfRule type="cellIs" dxfId="5899" priority="1471" stopIfTrue="1" operator="greaterThan">
      <formula>0</formula>
    </cfRule>
    <cfRule type="cellIs" dxfId="5898" priority="1472" stopIfTrue="1" operator="lessThan">
      <formula>0</formula>
    </cfRule>
  </conditionalFormatting>
  <conditionalFormatting sqref="Q46">
    <cfRule type="cellIs" dxfId="5897" priority="1469" stopIfTrue="1" operator="greaterThan">
      <formula>0</formula>
    </cfRule>
    <cfRule type="cellIs" dxfId="5896" priority="1470" stopIfTrue="1" operator="lessThan">
      <formula>0</formula>
    </cfRule>
  </conditionalFormatting>
  <conditionalFormatting sqref="Q47">
    <cfRule type="cellIs" dxfId="5895" priority="1467" stopIfTrue="1" operator="greaterThan">
      <formula>0</formula>
    </cfRule>
    <cfRule type="cellIs" dxfId="5894" priority="1468" stopIfTrue="1" operator="lessThan">
      <formula>0</formula>
    </cfRule>
  </conditionalFormatting>
  <conditionalFormatting sqref="Q48">
    <cfRule type="cellIs" dxfId="5893" priority="1465" stopIfTrue="1" operator="greaterThan">
      <formula>0</formula>
    </cfRule>
    <cfRule type="cellIs" dxfId="5892" priority="1466" stopIfTrue="1" operator="lessThan">
      <formula>0</formula>
    </cfRule>
  </conditionalFormatting>
  <conditionalFormatting sqref="Q49">
    <cfRule type="cellIs" dxfId="5891" priority="1463" stopIfTrue="1" operator="greaterThan">
      <formula>0</formula>
    </cfRule>
    <cfRule type="cellIs" dxfId="5890" priority="1464" stopIfTrue="1" operator="lessThan">
      <formula>0</formula>
    </cfRule>
  </conditionalFormatting>
  <conditionalFormatting sqref="Q359">
    <cfRule type="cellIs" dxfId="5889" priority="1461" stopIfTrue="1" operator="greaterThan">
      <formula>0</formula>
    </cfRule>
    <cfRule type="cellIs" dxfId="5888" priority="1462" stopIfTrue="1" operator="lessThan">
      <formula>0</formula>
    </cfRule>
  </conditionalFormatting>
  <conditionalFormatting sqref="Q360">
    <cfRule type="cellIs" dxfId="5887" priority="1459" stopIfTrue="1" operator="greaterThan">
      <formula>0</formula>
    </cfRule>
    <cfRule type="cellIs" dxfId="5886" priority="1460" stopIfTrue="1" operator="lessThan">
      <formula>0</formula>
    </cfRule>
  </conditionalFormatting>
  <conditionalFormatting sqref="Q361">
    <cfRule type="cellIs" dxfId="5885" priority="1457" stopIfTrue="1" operator="greaterThan">
      <formula>0</formula>
    </cfRule>
    <cfRule type="cellIs" dxfId="5884" priority="1458" stopIfTrue="1" operator="lessThan">
      <formula>0</formula>
    </cfRule>
  </conditionalFormatting>
  <conditionalFormatting sqref="Q362">
    <cfRule type="cellIs" dxfId="5883" priority="1455" stopIfTrue="1" operator="greaterThan">
      <formula>0</formula>
    </cfRule>
    <cfRule type="cellIs" dxfId="5882" priority="1456" stopIfTrue="1" operator="lessThan">
      <formula>0</formula>
    </cfRule>
  </conditionalFormatting>
  <conditionalFormatting sqref="Q363">
    <cfRule type="cellIs" dxfId="5881" priority="1453" stopIfTrue="1" operator="greaterThan">
      <formula>0</formula>
    </cfRule>
    <cfRule type="cellIs" dxfId="5880" priority="1454" stopIfTrue="1" operator="lessThan">
      <formula>0</formula>
    </cfRule>
  </conditionalFormatting>
  <conditionalFormatting sqref="Q364">
    <cfRule type="cellIs" dxfId="5879" priority="1451" stopIfTrue="1" operator="greaterThan">
      <formula>0</formula>
    </cfRule>
    <cfRule type="cellIs" dxfId="5878" priority="1452" stopIfTrue="1" operator="lessThan">
      <formula>0</formula>
    </cfRule>
  </conditionalFormatting>
  <conditionalFormatting sqref="Q365">
    <cfRule type="cellIs" dxfId="5877" priority="1449" stopIfTrue="1" operator="greaterThan">
      <formula>0</formula>
    </cfRule>
    <cfRule type="cellIs" dxfId="5876" priority="1450" stopIfTrue="1" operator="lessThan">
      <formula>0</formula>
    </cfRule>
  </conditionalFormatting>
  <conditionalFormatting sqref="Q366">
    <cfRule type="cellIs" dxfId="5875" priority="1447" stopIfTrue="1" operator="greaterThan">
      <formula>0</formula>
    </cfRule>
    <cfRule type="cellIs" dxfId="5874" priority="1448" stopIfTrue="1" operator="lessThan">
      <formula>0</formula>
    </cfRule>
  </conditionalFormatting>
  <conditionalFormatting sqref="Q367">
    <cfRule type="cellIs" dxfId="5873" priority="1445" stopIfTrue="1" operator="greaterThan">
      <formula>0</formula>
    </cfRule>
    <cfRule type="cellIs" dxfId="5872" priority="1446" stopIfTrue="1" operator="lessThan">
      <formula>0</formula>
    </cfRule>
  </conditionalFormatting>
  <conditionalFormatting sqref="Q368">
    <cfRule type="cellIs" dxfId="5871" priority="1443" stopIfTrue="1" operator="greaterThan">
      <formula>0</formula>
    </cfRule>
    <cfRule type="cellIs" dxfId="5870" priority="1444" stopIfTrue="1" operator="lessThan">
      <formula>0</formula>
    </cfRule>
  </conditionalFormatting>
  <conditionalFormatting sqref="Q369">
    <cfRule type="cellIs" dxfId="5869" priority="1441" stopIfTrue="1" operator="greaterThan">
      <formula>0</formula>
    </cfRule>
    <cfRule type="cellIs" dxfId="5868" priority="1442" stopIfTrue="1" operator="lessThan">
      <formula>0</formula>
    </cfRule>
  </conditionalFormatting>
  <conditionalFormatting sqref="Q370">
    <cfRule type="cellIs" dxfId="5867" priority="1439" stopIfTrue="1" operator="greaterThan">
      <formula>0</formula>
    </cfRule>
    <cfRule type="cellIs" dxfId="5866" priority="1440" stopIfTrue="1" operator="lessThan">
      <formula>0</formula>
    </cfRule>
  </conditionalFormatting>
  <conditionalFormatting sqref="Q371">
    <cfRule type="cellIs" dxfId="5865" priority="1437" stopIfTrue="1" operator="greaterThan">
      <formula>0</formula>
    </cfRule>
    <cfRule type="cellIs" dxfId="5864" priority="1438" stopIfTrue="1" operator="lessThan">
      <formula>0</formula>
    </cfRule>
  </conditionalFormatting>
  <conditionalFormatting sqref="Q372">
    <cfRule type="cellIs" dxfId="5863" priority="1435" stopIfTrue="1" operator="greaterThan">
      <formula>0</formula>
    </cfRule>
    <cfRule type="cellIs" dxfId="5862" priority="1436" stopIfTrue="1" operator="lessThan">
      <formula>0</formula>
    </cfRule>
  </conditionalFormatting>
  <conditionalFormatting sqref="Q374">
    <cfRule type="cellIs" dxfId="5861" priority="1373" stopIfTrue="1" operator="greaterThan">
      <formula>0</formula>
    </cfRule>
    <cfRule type="cellIs" dxfId="5860" priority="1374" stopIfTrue="1" operator="lessThan">
      <formula>0</formula>
    </cfRule>
  </conditionalFormatting>
  <conditionalFormatting sqref="Q375">
    <cfRule type="cellIs" dxfId="5859" priority="1371" stopIfTrue="1" operator="greaterThan">
      <formula>0</formula>
    </cfRule>
    <cfRule type="cellIs" dxfId="5858" priority="1372" stopIfTrue="1" operator="lessThan">
      <formula>0</formula>
    </cfRule>
  </conditionalFormatting>
  <conditionalFormatting sqref="Q376">
    <cfRule type="cellIs" dxfId="5857" priority="1369" stopIfTrue="1" operator="greaterThan">
      <formula>0</formula>
    </cfRule>
    <cfRule type="cellIs" dxfId="5856" priority="1370" stopIfTrue="1" operator="lessThan">
      <formula>0</formula>
    </cfRule>
  </conditionalFormatting>
  <conditionalFormatting sqref="Q377:Q402">
    <cfRule type="cellIs" dxfId="5855" priority="1367" stopIfTrue="1" operator="greaterThan">
      <formula>0</formula>
    </cfRule>
    <cfRule type="cellIs" dxfId="5854" priority="1368" stopIfTrue="1" operator="lessThan">
      <formula>0</formula>
    </cfRule>
  </conditionalFormatting>
  <conditionalFormatting sqref="Q404">
    <cfRule type="cellIs" dxfId="5853" priority="1365" stopIfTrue="1" operator="greaterThan">
      <formula>0</formula>
    </cfRule>
    <cfRule type="cellIs" dxfId="5852" priority="1366" stopIfTrue="1" operator="lessThan">
      <formula>0</formula>
    </cfRule>
  </conditionalFormatting>
  <conditionalFormatting sqref="S404">
    <cfRule type="cellIs" dxfId="5851" priority="1363" stopIfTrue="1" operator="lessThan">
      <formula>0</formula>
    </cfRule>
    <cfRule type="cellIs" dxfId="5850" priority="1364" stopIfTrue="1" operator="greaterThan">
      <formula>0</formula>
    </cfRule>
  </conditionalFormatting>
  <conditionalFormatting sqref="T404">
    <cfRule type="cellIs" dxfId="5849" priority="1361" stopIfTrue="1" operator="greaterThan">
      <formula>0</formula>
    </cfRule>
    <cfRule type="cellIs" dxfId="5848" priority="1362" stopIfTrue="1" operator="lessThan">
      <formula>0</formula>
    </cfRule>
  </conditionalFormatting>
  <conditionalFormatting sqref="S405">
    <cfRule type="cellIs" dxfId="5847" priority="1349" stopIfTrue="1" operator="lessThan">
      <formula>0</formula>
    </cfRule>
    <cfRule type="cellIs" dxfId="5846" priority="1350" stopIfTrue="1" operator="greaterThan">
      <formula>0</formula>
    </cfRule>
  </conditionalFormatting>
  <conditionalFormatting sqref="D405">
    <cfRule type="cellIs" dxfId="5845" priority="1345" stopIfTrue="1" operator="greaterThan">
      <formula>0</formula>
    </cfRule>
    <cfRule type="cellIs" dxfId="5844" priority="1346" stopIfTrue="1" operator="lessThan">
      <formula>0</formula>
    </cfRule>
  </conditionalFormatting>
  <conditionalFormatting sqref="F405">
    <cfRule type="cellIs" dxfId="5843" priority="1343" stopIfTrue="1" operator="greaterThan">
      <formula>0</formula>
    </cfRule>
    <cfRule type="cellIs" dxfId="5842" priority="1344" stopIfTrue="1" operator="lessThan">
      <formula>0</formula>
    </cfRule>
  </conditionalFormatting>
  <conditionalFormatting sqref="H405">
    <cfRule type="cellIs" dxfId="5841" priority="1341" stopIfTrue="1" operator="greaterThan">
      <formula>0</formula>
    </cfRule>
    <cfRule type="cellIs" dxfId="5840" priority="1342" stopIfTrue="1" operator="lessThan">
      <formula>0</formula>
    </cfRule>
  </conditionalFormatting>
  <conditionalFormatting sqref="J405">
    <cfRule type="cellIs" dxfId="5839" priority="1339" stopIfTrue="1" operator="greaterThan">
      <formula>0</formula>
    </cfRule>
    <cfRule type="cellIs" dxfId="5838" priority="1340" stopIfTrue="1" operator="lessThan">
      <formula>0</formula>
    </cfRule>
  </conditionalFormatting>
  <conditionalFormatting sqref="Q405">
    <cfRule type="cellIs" dxfId="5837" priority="1337" stopIfTrue="1" operator="greaterThan">
      <formula>0</formula>
    </cfRule>
    <cfRule type="cellIs" dxfId="5836" priority="1338" stopIfTrue="1" operator="lessThan">
      <formula>0</formula>
    </cfRule>
  </conditionalFormatting>
  <conditionalFormatting sqref="T405">
    <cfRule type="cellIs" dxfId="5835" priority="1335" stopIfTrue="1" operator="greaterThan">
      <formula>0</formula>
    </cfRule>
    <cfRule type="cellIs" dxfId="5834" priority="1336" stopIfTrue="1" operator="lessThan">
      <formula>0</formula>
    </cfRule>
  </conditionalFormatting>
  <conditionalFormatting sqref="S406">
    <cfRule type="cellIs" dxfId="5833" priority="1333" stopIfTrue="1" operator="lessThan">
      <formula>0</formula>
    </cfRule>
    <cfRule type="cellIs" dxfId="5832" priority="1334" stopIfTrue="1" operator="greaterThan">
      <formula>0</formula>
    </cfRule>
  </conditionalFormatting>
  <conditionalFormatting sqref="D406">
    <cfRule type="cellIs" dxfId="5831" priority="1331" stopIfTrue="1" operator="greaterThan">
      <formula>0</formula>
    </cfRule>
    <cfRule type="cellIs" dxfId="5830" priority="1332" stopIfTrue="1" operator="lessThan">
      <formula>0</formula>
    </cfRule>
  </conditionalFormatting>
  <conditionalFormatting sqref="F406">
    <cfRule type="cellIs" dxfId="5829" priority="1329" stopIfTrue="1" operator="greaterThan">
      <formula>0</formula>
    </cfRule>
    <cfRule type="cellIs" dxfId="5828" priority="1330" stopIfTrue="1" operator="lessThan">
      <formula>0</formula>
    </cfRule>
  </conditionalFormatting>
  <conditionalFormatting sqref="H406">
    <cfRule type="cellIs" dxfId="5827" priority="1327" stopIfTrue="1" operator="greaterThan">
      <formula>0</formula>
    </cfRule>
    <cfRule type="cellIs" dxfId="5826" priority="1328" stopIfTrue="1" operator="lessThan">
      <formula>0</formula>
    </cfRule>
  </conditionalFormatting>
  <conditionalFormatting sqref="J406">
    <cfRule type="cellIs" dxfId="5825" priority="1325" stopIfTrue="1" operator="greaterThan">
      <formula>0</formula>
    </cfRule>
    <cfRule type="cellIs" dxfId="5824" priority="1326" stopIfTrue="1" operator="lessThan">
      <formula>0</formula>
    </cfRule>
  </conditionalFormatting>
  <conditionalFormatting sqref="Q406">
    <cfRule type="cellIs" dxfId="5823" priority="1323" stopIfTrue="1" operator="greaterThan">
      <formula>0</formula>
    </cfRule>
    <cfRule type="cellIs" dxfId="5822" priority="1324" stopIfTrue="1" operator="lessThan">
      <formula>0</formula>
    </cfRule>
  </conditionalFormatting>
  <conditionalFormatting sqref="T406">
    <cfRule type="cellIs" dxfId="5821" priority="1321" stopIfTrue="1" operator="greaterThan">
      <formula>0</formula>
    </cfRule>
    <cfRule type="cellIs" dxfId="5820" priority="1322" stopIfTrue="1" operator="lessThan">
      <formula>0</formula>
    </cfRule>
  </conditionalFormatting>
  <conditionalFormatting sqref="S407">
    <cfRule type="cellIs" dxfId="5819" priority="1319" stopIfTrue="1" operator="lessThan">
      <formula>0</formula>
    </cfRule>
    <cfRule type="cellIs" dxfId="5818" priority="1320" stopIfTrue="1" operator="greaterThan">
      <formula>0</formula>
    </cfRule>
  </conditionalFormatting>
  <conditionalFormatting sqref="D407">
    <cfRule type="cellIs" dxfId="5817" priority="1317" stopIfTrue="1" operator="greaterThan">
      <formula>0</formula>
    </cfRule>
    <cfRule type="cellIs" dxfId="5816" priority="1318" stopIfTrue="1" operator="lessThan">
      <formula>0</formula>
    </cfRule>
  </conditionalFormatting>
  <conditionalFormatting sqref="F407">
    <cfRule type="cellIs" dxfId="5815" priority="1315" stopIfTrue="1" operator="greaterThan">
      <formula>0</formula>
    </cfRule>
    <cfRule type="cellIs" dxfId="5814" priority="1316" stopIfTrue="1" operator="lessThan">
      <formula>0</formula>
    </cfRule>
  </conditionalFormatting>
  <conditionalFormatting sqref="H407">
    <cfRule type="cellIs" dxfId="5813" priority="1313" stopIfTrue="1" operator="greaterThan">
      <formula>0</formula>
    </cfRule>
    <cfRule type="cellIs" dxfId="5812" priority="1314" stopIfTrue="1" operator="lessThan">
      <formula>0</formula>
    </cfRule>
  </conditionalFormatting>
  <conditionalFormatting sqref="J407">
    <cfRule type="cellIs" dxfId="5811" priority="1311" stopIfTrue="1" operator="greaterThan">
      <formula>0</formula>
    </cfRule>
    <cfRule type="cellIs" dxfId="5810" priority="1312" stopIfTrue="1" operator="lessThan">
      <formula>0</formula>
    </cfRule>
  </conditionalFormatting>
  <conditionalFormatting sqref="Q407">
    <cfRule type="cellIs" dxfId="5809" priority="1309" stopIfTrue="1" operator="greaterThan">
      <formula>0</formula>
    </cfRule>
    <cfRule type="cellIs" dxfId="5808" priority="1310" stopIfTrue="1" operator="lessThan">
      <formula>0</formula>
    </cfRule>
  </conditionalFormatting>
  <conditionalFormatting sqref="T407">
    <cfRule type="cellIs" dxfId="5807" priority="1307" stopIfTrue="1" operator="greaterThan">
      <formula>0</formula>
    </cfRule>
    <cfRule type="cellIs" dxfId="5806" priority="1308" stopIfTrue="1" operator="lessThan">
      <formula>0</formula>
    </cfRule>
  </conditionalFormatting>
  <conditionalFormatting sqref="S408">
    <cfRule type="cellIs" dxfId="5805" priority="1305" stopIfTrue="1" operator="lessThan">
      <formula>0</formula>
    </cfRule>
    <cfRule type="cellIs" dxfId="5804" priority="1306" stopIfTrue="1" operator="greaterThan">
      <formula>0</formula>
    </cfRule>
  </conditionalFormatting>
  <conditionalFormatting sqref="D408">
    <cfRule type="cellIs" dxfId="5803" priority="1303" stopIfTrue="1" operator="greaterThan">
      <formula>0</formula>
    </cfRule>
    <cfRule type="cellIs" dxfId="5802" priority="1304" stopIfTrue="1" operator="lessThan">
      <formula>0</formula>
    </cfRule>
  </conditionalFormatting>
  <conditionalFormatting sqref="F408">
    <cfRule type="cellIs" dxfId="5801" priority="1301" stopIfTrue="1" operator="greaterThan">
      <formula>0</formula>
    </cfRule>
    <cfRule type="cellIs" dxfId="5800" priority="1302" stopIfTrue="1" operator="lessThan">
      <formula>0</formula>
    </cfRule>
  </conditionalFormatting>
  <conditionalFormatting sqref="H408">
    <cfRule type="cellIs" dxfId="5799" priority="1299" stopIfTrue="1" operator="greaterThan">
      <formula>0</formula>
    </cfRule>
    <cfRule type="cellIs" dxfId="5798" priority="1300" stopIfTrue="1" operator="lessThan">
      <formula>0</formula>
    </cfRule>
  </conditionalFormatting>
  <conditionalFormatting sqref="J408">
    <cfRule type="cellIs" dxfId="5797" priority="1297" stopIfTrue="1" operator="greaterThan">
      <formula>0</formula>
    </cfRule>
    <cfRule type="cellIs" dxfId="5796" priority="1298" stopIfTrue="1" operator="lessThan">
      <formula>0</formula>
    </cfRule>
  </conditionalFormatting>
  <conditionalFormatting sqref="Q408">
    <cfRule type="cellIs" dxfId="5795" priority="1295" stopIfTrue="1" operator="greaterThan">
      <formula>0</formula>
    </cfRule>
    <cfRule type="cellIs" dxfId="5794" priority="1296" stopIfTrue="1" operator="lessThan">
      <formula>0</formula>
    </cfRule>
  </conditionalFormatting>
  <conditionalFormatting sqref="T408">
    <cfRule type="cellIs" dxfId="5793" priority="1293" stopIfTrue="1" operator="greaterThan">
      <formula>0</formula>
    </cfRule>
    <cfRule type="cellIs" dxfId="5792" priority="1294" stopIfTrue="1" operator="lessThan">
      <formula>0</formula>
    </cfRule>
  </conditionalFormatting>
  <conditionalFormatting sqref="S409">
    <cfRule type="cellIs" dxfId="5791" priority="1291" stopIfTrue="1" operator="lessThan">
      <formula>0</formula>
    </cfRule>
    <cfRule type="cellIs" dxfId="5790" priority="1292" stopIfTrue="1" operator="greaterThan">
      <formula>0</formula>
    </cfRule>
  </conditionalFormatting>
  <conditionalFormatting sqref="D409">
    <cfRule type="cellIs" dxfId="5789" priority="1289" stopIfTrue="1" operator="greaterThan">
      <formula>0</formula>
    </cfRule>
    <cfRule type="cellIs" dxfId="5788" priority="1290" stopIfTrue="1" operator="lessThan">
      <formula>0</formula>
    </cfRule>
  </conditionalFormatting>
  <conditionalFormatting sqref="F409">
    <cfRule type="cellIs" dxfId="5787" priority="1287" stopIfTrue="1" operator="greaterThan">
      <formula>0</formula>
    </cfRule>
    <cfRule type="cellIs" dxfId="5786" priority="1288" stopIfTrue="1" operator="lessThan">
      <formula>0</formula>
    </cfRule>
  </conditionalFormatting>
  <conditionalFormatting sqref="H409">
    <cfRule type="cellIs" dxfId="5785" priority="1285" stopIfTrue="1" operator="greaterThan">
      <formula>0</formula>
    </cfRule>
    <cfRule type="cellIs" dxfId="5784" priority="1286" stopIfTrue="1" operator="lessThan">
      <formula>0</formula>
    </cfRule>
  </conditionalFormatting>
  <conditionalFormatting sqref="J409">
    <cfRule type="cellIs" dxfId="5783" priority="1283" stopIfTrue="1" operator="greaterThan">
      <formula>0</formula>
    </cfRule>
    <cfRule type="cellIs" dxfId="5782" priority="1284" stopIfTrue="1" operator="lessThan">
      <formula>0</formula>
    </cfRule>
  </conditionalFormatting>
  <conditionalFormatting sqref="Q409">
    <cfRule type="cellIs" dxfId="5781" priority="1281" stopIfTrue="1" operator="greaterThan">
      <formula>0</formula>
    </cfRule>
    <cfRule type="cellIs" dxfId="5780" priority="1282" stopIfTrue="1" operator="lessThan">
      <formula>0</formula>
    </cfRule>
  </conditionalFormatting>
  <conditionalFormatting sqref="T409">
    <cfRule type="cellIs" dxfId="5779" priority="1279" stopIfTrue="1" operator="greaterThan">
      <formula>0</formula>
    </cfRule>
    <cfRule type="cellIs" dxfId="5778" priority="1280" stopIfTrue="1" operator="lessThan">
      <formula>0</formula>
    </cfRule>
  </conditionalFormatting>
  <conditionalFormatting sqref="S410">
    <cfRule type="cellIs" dxfId="5777" priority="1277" stopIfTrue="1" operator="lessThan">
      <formula>0</formula>
    </cfRule>
    <cfRule type="cellIs" dxfId="5776" priority="1278" stopIfTrue="1" operator="greaterThan">
      <formula>0</formula>
    </cfRule>
  </conditionalFormatting>
  <conditionalFormatting sqref="D410">
    <cfRule type="cellIs" dxfId="5775" priority="1275" stopIfTrue="1" operator="greaterThan">
      <formula>0</formula>
    </cfRule>
    <cfRule type="cellIs" dxfId="5774" priority="1276" stopIfTrue="1" operator="lessThan">
      <formula>0</formula>
    </cfRule>
  </conditionalFormatting>
  <conditionalFormatting sqref="F410">
    <cfRule type="cellIs" dxfId="5773" priority="1273" stopIfTrue="1" operator="greaterThan">
      <formula>0</formula>
    </cfRule>
    <cfRule type="cellIs" dxfId="5772" priority="1274" stopIfTrue="1" operator="lessThan">
      <formula>0</formula>
    </cfRule>
  </conditionalFormatting>
  <conditionalFormatting sqref="H410">
    <cfRule type="cellIs" dxfId="5771" priority="1271" stopIfTrue="1" operator="greaterThan">
      <formula>0</formula>
    </cfRule>
    <cfRule type="cellIs" dxfId="5770" priority="1272" stopIfTrue="1" operator="lessThan">
      <formula>0</formula>
    </cfRule>
  </conditionalFormatting>
  <conditionalFormatting sqref="J410">
    <cfRule type="cellIs" dxfId="5769" priority="1269" stopIfTrue="1" operator="greaterThan">
      <formula>0</formula>
    </cfRule>
    <cfRule type="cellIs" dxfId="5768" priority="1270" stopIfTrue="1" operator="lessThan">
      <formula>0</formula>
    </cfRule>
  </conditionalFormatting>
  <conditionalFormatting sqref="Q410">
    <cfRule type="cellIs" dxfId="5767" priority="1267" stopIfTrue="1" operator="greaterThan">
      <formula>0</formula>
    </cfRule>
    <cfRule type="cellIs" dxfId="5766" priority="1268" stopIfTrue="1" operator="lessThan">
      <formula>0</formula>
    </cfRule>
  </conditionalFormatting>
  <conditionalFormatting sqref="T410">
    <cfRule type="cellIs" dxfId="5765" priority="1265" stopIfTrue="1" operator="greaterThan">
      <formula>0</formula>
    </cfRule>
    <cfRule type="cellIs" dxfId="5764" priority="1266" stopIfTrue="1" operator="lessThan">
      <formula>0</formula>
    </cfRule>
  </conditionalFormatting>
  <conditionalFormatting sqref="S411">
    <cfRule type="cellIs" dxfId="5763" priority="1263" stopIfTrue="1" operator="lessThan">
      <formula>0</formula>
    </cfRule>
    <cfRule type="cellIs" dxfId="5762" priority="1264" stopIfTrue="1" operator="greaterThan">
      <formula>0</formula>
    </cfRule>
  </conditionalFormatting>
  <conditionalFormatting sqref="D411">
    <cfRule type="cellIs" dxfId="5761" priority="1261" stopIfTrue="1" operator="greaterThan">
      <formula>0</formula>
    </cfRule>
    <cfRule type="cellIs" dxfId="5760" priority="1262" stopIfTrue="1" operator="lessThan">
      <formula>0</formula>
    </cfRule>
  </conditionalFormatting>
  <conditionalFormatting sqref="F411">
    <cfRule type="cellIs" dxfId="5759" priority="1259" stopIfTrue="1" operator="greaterThan">
      <formula>0</formula>
    </cfRule>
    <cfRule type="cellIs" dxfId="5758" priority="1260" stopIfTrue="1" operator="lessThan">
      <formula>0</formula>
    </cfRule>
  </conditionalFormatting>
  <conditionalFormatting sqref="H411">
    <cfRule type="cellIs" dxfId="5757" priority="1257" stopIfTrue="1" operator="greaterThan">
      <formula>0</formula>
    </cfRule>
    <cfRule type="cellIs" dxfId="5756" priority="1258" stopIfTrue="1" operator="lessThan">
      <formula>0</formula>
    </cfRule>
  </conditionalFormatting>
  <conditionalFormatting sqref="J411">
    <cfRule type="cellIs" dxfId="5755" priority="1255" stopIfTrue="1" operator="greaterThan">
      <formula>0</formula>
    </cfRule>
    <cfRule type="cellIs" dxfId="5754" priority="1256" stopIfTrue="1" operator="lessThan">
      <formula>0</formula>
    </cfRule>
  </conditionalFormatting>
  <conditionalFormatting sqref="Q411">
    <cfRule type="cellIs" dxfId="5753" priority="1253" stopIfTrue="1" operator="greaterThan">
      <formula>0</formula>
    </cfRule>
    <cfRule type="cellIs" dxfId="5752" priority="1254" stopIfTrue="1" operator="lessThan">
      <formula>0</formula>
    </cfRule>
  </conditionalFormatting>
  <conditionalFormatting sqref="T411">
    <cfRule type="cellIs" dxfId="5751" priority="1251" stopIfTrue="1" operator="greaterThan">
      <formula>0</formula>
    </cfRule>
    <cfRule type="cellIs" dxfId="5750" priority="1252" stopIfTrue="1" operator="lessThan">
      <formula>0</formula>
    </cfRule>
  </conditionalFormatting>
  <conditionalFormatting sqref="S412">
    <cfRule type="cellIs" dxfId="5749" priority="1249" stopIfTrue="1" operator="lessThan">
      <formula>0</formula>
    </cfRule>
    <cfRule type="cellIs" dxfId="5748" priority="1250" stopIfTrue="1" operator="greaterThan">
      <formula>0</formula>
    </cfRule>
  </conditionalFormatting>
  <conditionalFormatting sqref="D412">
    <cfRule type="cellIs" dxfId="5747" priority="1247" stopIfTrue="1" operator="greaterThan">
      <formula>0</formula>
    </cfRule>
    <cfRule type="cellIs" dxfId="5746" priority="1248" stopIfTrue="1" operator="lessThan">
      <formula>0</formula>
    </cfRule>
  </conditionalFormatting>
  <conditionalFormatting sqref="F412">
    <cfRule type="cellIs" dxfId="5745" priority="1245" stopIfTrue="1" operator="greaterThan">
      <formula>0</formula>
    </cfRule>
    <cfRule type="cellIs" dxfId="5744" priority="1246" stopIfTrue="1" operator="lessThan">
      <formula>0</formula>
    </cfRule>
  </conditionalFormatting>
  <conditionalFormatting sqref="H412">
    <cfRule type="cellIs" dxfId="5743" priority="1243" stopIfTrue="1" operator="greaterThan">
      <formula>0</formula>
    </cfRule>
    <cfRule type="cellIs" dxfId="5742" priority="1244" stopIfTrue="1" operator="lessThan">
      <formula>0</formula>
    </cfRule>
  </conditionalFormatting>
  <conditionalFormatting sqref="J412">
    <cfRule type="cellIs" dxfId="5741" priority="1241" stopIfTrue="1" operator="greaterThan">
      <formula>0</formula>
    </cfRule>
    <cfRule type="cellIs" dxfId="5740" priority="1242" stopIfTrue="1" operator="lessThan">
      <formula>0</formula>
    </cfRule>
  </conditionalFormatting>
  <conditionalFormatting sqref="Q412">
    <cfRule type="cellIs" dxfId="5739" priority="1239" stopIfTrue="1" operator="greaterThan">
      <formula>0</formula>
    </cfRule>
    <cfRule type="cellIs" dxfId="5738" priority="1240" stopIfTrue="1" operator="lessThan">
      <formula>0</formula>
    </cfRule>
  </conditionalFormatting>
  <conditionalFormatting sqref="T412">
    <cfRule type="cellIs" dxfId="5737" priority="1237" stopIfTrue="1" operator="greaterThan">
      <formula>0</formula>
    </cfRule>
    <cfRule type="cellIs" dxfId="5736" priority="1238" stopIfTrue="1" operator="lessThan">
      <formula>0</formula>
    </cfRule>
  </conditionalFormatting>
  <conditionalFormatting sqref="S413">
    <cfRule type="cellIs" dxfId="5735" priority="1235" stopIfTrue="1" operator="lessThan">
      <formula>0</formula>
    </cfRule>
    <cfRule type="cellIs" dxfId="5734" priority="1236" stopIfTrue="1" operator="greaterThan">
      <formula>0</formula>
    </cfRule>
  </conditionalFormatting>
  <conditionalFormatting sqref="D413">
    <cfRule type="cellIs" dxfId="5733" priority="1233" stopIfTrue="1" operator="greaterThan">
      <formula>0</formula>
    </cfRule>
    <cfRule type="cellIs" dxfId="5732" priority="1234" stopIfTrue="1" operator="lessThan">
      <formula>0</formula>
    </cfRule>
  </conditionalFormatting>
  <conditionalFormatting sqref="F413">
    <cfRule type="cellIs" dxfId="5731" priority="1231" stopIfTrue="1" operator="greaterThan">
      <formula>0</formula>
    </cfRule>
    <cfRule type="cellIs" dxfId="5730" priority="1232" stopIfTrue="1" operator="lessThan">
      <formula>0</formula>
    </cfRule>
  </conditionalFormatting>
  <conditionalFormatting sqref="H413">
    <cfRule type="cellIs" dxfId="5729" priority="1229" stopIfTrue="1" operator="greaterThan">
      <formula>0</formula>
    </cfRule>
    <cfRule type="cellIs" dxfId="5728" priority="1230" stopIfTrue="1" operator="lessThan">
      <formula>0</formula>
    </cfRule>
  </conditionalFormatting>
  <conditionalFormatting sqref="J413">
    <cfRule type="cellIs" dxfId="5727" priority="1227" stopIfTrue="1" operator="greaterThan">
      <formula>0</formula>
    </cfRule>
    <cfRule type="cellIs" dxfId="5726" priority="1228" stopIfTrue="1" operator="lessThan">
      <formula>0</formula>
    </cfRule>
  </conditionalFormatting>
  <conditionalFormatting sqref="Q413">
    <cfRule type="cellIs" dxfId="5725" priority="1225" stopIfTrue="1" operator="greaterThan">
      <formula>0</formula>
    </cfRule>
    <cfRule type="cellIs" dxfId="5724" priority="1226" stopIfTrue="1" operator="lessThan">
      <formula>0</formula>
    </cfRule>
  </conditionalFormatting>
  <conditionalFormatting sqref="T413">
    <cfRule type="cellIs" dxfId="5723" priority="1223" stopIfTrue="1" operator="greaterThan">
      <formula>0</formula>
    </cfRule>
    <cfRule type="cellIs" dxfId="5722" priority="1224" stopIfTrue="1" operator="lessThan">
      <formula>0</formula>
    </cfRule>
  </conditionalFormatting>
  <conditionalFormatting sqref="S414">
    <cfRule type="cellIs" dxfId="5721" priority="1221" stopIfTrue="1" operator="lessThan">
      <formula>0</formula>
    </cfRule>
    <cfRule type="cellIs" dxfId="5720" priority="1222" stopIfTrue="1" operator="greaterThan">
      <formula>0</formula>
    </cfRule>
  </conditionalFormatting>
  <conditionalFormatting sqref="D414">
    <cfRule type="cellIs" dxfId="5719" priority="1219" stopIfTrue="1" operator="greaterThan">
      <formula>0</formula>
    </cfRule>
    <cfRule type="cellIs" dxfId="5718" priority="1220" stopIfTrue="1" operator="lessThan">
      <formula>0</formula>
    </cfRule>
  </conditionalFormatting>
  <conditionalFormatting sqref="F414">
    <cfRule type="cellIs" dxfId="5717" priority="1217" stopIfTrue="1" operator="greaterThan">
      <formula>0</formula>
    </cfRule>
    <cfRule type="cellIs" dxfId="5716" priority="1218" stopIfTrue="1" operator="lessThan">
      <formula>0</formula>
    </cfRule>
  </conditionalFormatting>
  <conditionalFormatting sqref="H414">
    <cfRule type="cellIs" dxfId="5715" priority="1215" stopIfTrue="1" operator="greaterThan">
      <formula>0</formula>
    </cfRule>
    <cfRule type="cellIs" dxfId="5714" priority="1216" stopIfTrue="1" operator="lessThan">
      <formula>0</formula>
    </cfRule>
  </conditionalFormatting>
  <conditionalFormatting sqref="J414">
    <cfRule type="cellIs" dxfId="5713" priority="1213" stopIfTrue="1" operator="greaterThan">
      <formula>0</formula>
    </cfRule>
    <cfRule type="cellIs" dxfId="5712" priority="1214" stopIfTrue="1" operator="lessThan">
      <formula>0</formula>
    </cfRule>
  </conditionalFormatting>
  <conditionalFormatting sqref="Q414">
    <cfRule type="cellIs" dxfId="5711" priority="1211" stopIfTrue="1" operator="greaterThan">
      <formula>0</formula>
    </cfRule>
    <cfRule type="cellIs" dxfId="5710" priority="1212" stopIfTrue="1" operator="lessThan">
      <formula>0</formula>
    </cfRule>
  </conditionalFormatting>
  <conditionalFormatting sqref="T414">
    <cfRule type="cellIs" dxfId="5709" priority="1209" stopIfTrue="1" operator="greaterThan">
      <formula>0</formula>
    </cfRule>
    <cfRule type="cellIs" dxfId="5708" priority="1210" stopIfTrue="1" operator="lessThan">
      <formula>0</formula>
    </cfRule>
  </conditionalFormatting>
  <conditionalFormatting sqref="S415">
    <cfRule type="cellIs" dxfId="5707" priority="1207" stopIfTrue="1" operator="lessThan">
      <formula>0</formula>
    </cfRule>
    <cfRule type="cellIs" dxfId="5706" priority="1208" stopIfTrue="1" operator="greaterThan">
      <formula>0</formula>
    </cfRule>
  </conditionalFormatting>
  <conditionalFormatting sqref="D415">
    <cfRule type="cellIs" dxfId="5705" priority="1205" stopIfTrue="1" operator="greaterThan">
      <formula>0</formula>
    </cfRule>
    <cfRule type="cellIs" dxfId="5704" priority="1206" stopIfTrue="1" operator="lessThan">
      <formula>0</formula>
    </cfRule>
  </conditionalFormatting>
  <conditionalFormatting sqref="F415">
    <cfRule type="cellIs" dxfId="5703" priority="1203" stopIfTrue="1" operator="greaterThan">
      <formula>0</formula>
    </cfRule>
    <cfRule type="cellIs" dxfId="5702" priority="1204" stopIfTrue="1" operator="lessThan">
      <formula>0</formula>
    </cfRule>
  </conditionalFormatting>
  <conditionalFormatting sqref="H415">
    <cfRule type="cellIs" dxfId="5701" priority="1201" stopIfTrue="1" operator="greaterThan">
      <formula>0</formula>
    </cfRule>
    <cfRule type="cellIs" dxfId="5700" priority="1202" stopIfTrue="1" operator="lessThan">
      <formula>0</formula>
    </cfRule>
  </conditionalFormatting>
  <conditionalFormatting sqref="J415">
    <cfRule type="cellIs" dxfId="5699" priority="1199" stopIfTrue="1" operator="greaterThan">
      <formula>0</formula>
    </cfRule>
    <cfRule type="cellIs" dxfId="5698" priority="1200" stopIfTrue="1" operator="lessThan">
      <formula>0</formula>
    </cfRule>
  </conditionalFormatting>
  <conditionalFormatting sqref="Q415">
    <cfRule type="cellIs" dxfId="5697" priority="1197" stopIfTrue="1" operator="greaterThan">
      <formula>0</formula>
    </cfRule>
    <cfRule type="cellIs" dxfId="5696" priority="1198" stopIfTrue="1" operator="lessThan">
      <formula>0</formula>
    </cfRule>
  </conditionalFormatting>
  <conditionalFormatting sqref="T415">
    <cfRule type="cellIs" dxfId="5695" priority="1195" stopIfTrue="1" operator="greaterThan">
      <formula>0</formula>
    </cfRule>
    <cfRule type="cellIs" dxfId="5694" priority="1196" stopIfTrue="1" operator="lessThan">
      <formula>0</formula>
    </cfRule>
  </conditionalFormatting>
  <conditionalFormatting sqref="S416">
    <cfRule type="cellIs" dxfId="5693" priority="1193" stopIfTrue="1" operator="lessThan">
      <formula>0</formula>
    </cfRule>
    <cfRule type="cellIs" dxfId="5692" priority="1194" stopIfTrue="1" operator="greaterThan">
      <formula>0</formula>
    </cfRule>
  </conditionalFormatting>
  <conditionalFormatting sqref="D416">
    <cfRule type="cellIs" dxfId="5691" priority="1191" stopIfTrue="1" operator="greaterThan">
      <formula>0</formula>
    </cfRule>
    <cfRule type="cellIs" dxfId="5690" priority="1192" stopIfTrue="1" operator="lessThan">
      <formula>0</formula>
    </cfRule>
  </conditionalFormatting>
  <conditionalFormatting sqref="F416">
    <cfRule type="cellIs" dxfId="5689" priority="1189" stopIfTrue="1" operator="greaterThan">
      <formula>0</formula>
    </cfRule>
    <cfRule type="cellIs" dxfId="5688" priority="1190" stopIfTrue="1" operator="lessThan">
      <formula>0</formula>
    </cfRule>
  </conditionalFormatting>
  <conditionalFormatting sqref="H416">
    <cfRule type="cellIs" dxfId="5687" priority="1187" stopIfTrue="1" operator="greaterThan">
      <formula>0</formula>
    </cfRule>
    <cfRule type="cellIs" dxfId="5686" priority="1188" stopIfTrue="1" operator="lessThan">
      <formula>0</formula>
    </cfRule>
  </conditionalFormatting>
  <conditionalFormatting sqref="J416">
    <cfRule type="cellIs" dxfId="5685" priority="1185" stopIfTrue="1" operator="greaterThan">
      <formula>0</formula>
    </cfRule>
    <cfRule type="cellIs" dxfId="5684" priority="1186" stopIfTrue="1" operator="lessThan">
      <formula>0</formula>
    </cfRule>
  </conditionalFormatting>
  <conditionalFormatting sqref="Q416">
    <cfRule type="cellIs" dxfId="5683" priority="1183" stopIfTrue="1" operator="greaterThan">
      <formula>0</formula>
    </cfRule>
    <cfRule type="cellIs" dxfId="5682" priority="1184" stopIfTrue="1" operator="lessThan">
      <formula>0</formula>
    </cfRule>
  </conditionalFormatting>
  <conditionalFormatting sqref="T416">
    <cfRule type="cellIs" dxfId="5681" priority="1181" stopIfTrue="1" operator="greaterThan">
      <formula>0</formula>
    </cfRule>
    <cfRule type="cellIs" dxfId="5680" priority="1182" stopIfTrue="1" operator="lessThan">
      <formula>0</formula>
    </cfRule>
  </conditionalFormatting>
  <conditionalFormatting sqref="S417">
    <cfRule type="cellIs" dxfId="5679" priority="1179" stopIfTrue="1" operator="lessThan">
      <formula>0</formula>
    </cfRule>
    <cfRule type="cellIs" dxfId="5678" priority="1180" stopIfTrue="1" operator="greaterThan">
      <formula>0</formula>
    </cfRule>
  </conditionalFormatting>
  <conditionalFormatting sqref="D417">
    <cfRule type="cellIs" dxfId="5677" priority="1177" stopIfTrue="1" operator="greaterThan">
      <formula>0</formula>
    </cfRule>
    <cfRule type="cellIs" dxfId="5676" priority="1178" stopIfTrue="1" operator="lessThan">
      <formula>0</formula>
    </cfRule>
  </conditionalFormatting>
  <conditionalFormatting sqref="F417">
    <cfRule type="cellIs" dxfId="5675" priority="1175" stopIfTrue="1" operator="greaterThan">
      <formula>0</formula>
    </cfRule>
    <cfRule type="cellIs" dxfId="5674" priority="1176" stopIfTrue="1" operator="lessThan">
      <formula>0</formula>
    </cfRule>
  </conditionalFormatting>
  <conditionalFormatting sqref="H417">
    <cfRule type="cellIs" dxfId="5673" priority="1173" stopIfTrue="1" operator="greaterThan">
      <formula>0</formula>
    </cfRule>
    <cfRule type="cellIs" dxfId="5672" priority="1174" stopIfTrue="1" operator="lessThan">
      <formula>0</formula>
    </cfRule>
  </conditionalFormatting>
  <conditionalFormatting sqref="J417">
    <cfRule type="cellIs" dxfId="5671" priority="1171" stopIfTrue="1" operator="greaterThan">
      <formula>0</formula>
    </cfRule>
    <cfRule type="cellIs" dxfId="5670" priority="1172" stopIfTrue="1" operator="lessThan">
      <formula>0</formula>
    </cfRule>
  </conditionalFormatting>
  <conditionalFormatting sqref="Q417">
    <cfRule type="cellIs" dxfId="5669" priority="1169" stopIfTrue="1" operator="greaterThan">
      <formula>0</formula>
    </cfRule>
    <cfRule type="cellIs" dxfId="5668" priority="1170" stopIfTrue="1" operator="lessThan">
      <formula>0</formula>
    </cfRule>
  </conditionalFormatting>
  <conditionalFormatting sqref="T417">
    <cfRule type="cellIs" dxfId="5667" priority="1167" stopIfTrue="1" operator="greaterThan">
      <formula>0</formula>
    </cfRule>
    <cfRule type="cellIs" dxfId="5666" priority="1168" stopIfTrue="1" operator="lessThan">
      <formula>0</formula>
    </cfRule>
  </conditionalFormatting>
  <conditionalFormatting sqref="S418">
    <cfRule type="cellIs" dxfId="5665" priority="1165" stopIfTrue="1" operator="lessThan">
      <formula>0</formula>
    </cfRule>
    <cfRule type="cellIs" dxfId="5664" priority="1166" stopIfTrue="1" operator="greaterThan">
      <formula>0</formula>
    </cfRule>
  </conditionalFormatting>
  <conditionalFormatting sqref="D418">
    <cfRule type="cellIs" dxfId="5663" priority="1163" stopIfTrue="1" operator="greaterThan">
      <formula>0</formula>
    </cfRule>
    <cfRule type="cellIs" dxfId="5662" priority="1164" stopIfTrue="1" operator="lessThan">
      <formula>0</formula>
    </cfRule>
  </conditionalFormatting>
  <conditionalFormatting sqref="F418">
    <cfRule type="cellIs" dxfId="5661" priority="1161" stopIfTrue="1" operator="greaterThan">
      <formula>0</formula>
    </cfRule>
    <cfRule type="cellIs" dxfId="5660" priority="1162" stopIfTrue="1" operator="lessThan">
      <formula>0</formula>
    </cfRule>
  </conditionalFormatting>
  <conditionalFormatting sqref="H418">
    <cfRule type="cellIs" dxfId="5659" priority="1159" stopIfTrue="1" operator="greaterThan">
      <formula>0</formula>
    </cfRule>
    <cfRule type="cellIs" dxfId="5658" priority="1160" stopIfTrue="1" operator="lessThan">
      <formula>0</formula>
    </cfRule>
  </conditionalFormatting>
  <conditionalFormatting sqref="J418">
    <cfRule type="cellIs" dxfId="5657" priority="1157" stopIfTrue="1" operator="greaterThan">
      <formula>0</formula>
    </cfRule>
    <cfRule type="cellIs" dxfId="5656" priority="1158" stopIfTrue="1" operator="lessThan">
      <formula>0</formula>
    </cfRule>
  </conditionalFormatting>
  <conditionalFormatting sqref="Q418">
    <cfRule type="cellIs" dxfId="5655" priority="1155" stopIfTrue="1" operator="greaterThan">
      <formula>0</formula>
    </cfRule>
    <cfRule type="cellIs" dxfId="5654" priority="1156" stopIfTrue="1" operator="lessThan">
      <formula>0</formula>
    </cfRule>
  </conditionalFormatting>
  <conditionalFormatting sqref="T418">
    <cfRule type="cellIs" dxfId="5653" priority="1153" stopIfTrue="1" operator="greaterThan">
      <formula>0</formula>
    </cfRule>
    <cfRule type="cellIs" dxfId="5652" priority="1154" stopIfTrue="1" operator="lessThan">
      <formula>0</formula>
    </cfRule>
  </conditionalFormatting>
  <conditionalFormatting sqref="S419">
    <cfRule type="cellIs" dxfId="5651" priority="1151" stopIfTrue="1" operator="lessThan">
      <formula>0</formula>
    </cfRule>
    <cfRule type="cellIs" dxfId="5650" priority="1152" stopIfTrue="1" operator="greaterThan">
      <formula>0</formula>
    </cfRule>
  </conditionalFormatting>
  <conditionalFormatting sqref="D419">
    <cfRule type="cellIs" dxfId="5649" priority="1149" stopIfTrue="1" operator="greaterThan">
      <formula>0</formula>
    </cfRule>
    <cfRule type="cellIs" dxfId="5648" priority="1150" stopIfTrue="1" operator="lessThan">
      <formula>0</formula>
    </cfRule>
  </conditionalFormatting>
  <conditionalFormatting sqref="F419">
    <cfRule type="cellIs" dxfId="5647" priority="1147" stopIfTrue="1" operator="greaterThan">
      <formula>0</formula>
    </cfRule>
    <cfRule type="cellIs" dxfId="5646" priority="1148" stopIfTrue="1" operator="lessThan">
      <formula>0</formula>
    </cfRule>
  </conditionalFormatting>
  <conditionalFormatting sqref="H419">
    <cfRule type="cellIs" dxfId="5645" priority="1145" stopIfTrue="1" operator="greaterThan">
      <formula>0</formula>
    </cfRule>
    <cfRule type="cellIs" dxfId="5644" priority="1146" stopIfTrue="1" operator="lessThan">
      <formula>0</formula>
    </cfRule>
  </conditionalFormatting>
  <conditionalFormatting sqref="J419">
    <cfRule type="cellIs" dxfId="5643" priority="1143" stopIfTrue="1" operator="greaterThan">
      <formula>0</formula>
    </cfRule>
    <cfRule type="cellIs" dxfId="5642" priority="1144" stopIfTrue="1" operator="lessThan">
      <formula>0</formula>
    </cfRule>
  </conditionalFormatting>
  <conditionalFormatting sqref="Q419">
    <cfRule type="cellIs" dxfId="5641" priority="1141" stopIfTrue="1" operator="greaterThan">
      <formula>0</formula>
    </cfRule>
    <cfRule type="cellIs" dxfId="5640" priority="1142" stopIfTrue="1" operator="lessThan">
      <formula>0</formula>
    </cfRule>
  </conditionalFormatting>
  <conditionalFormatting sqref="T419">
    <cfRule type="cellIs" dxfId="5639" priority="1139" stopIfTrue="1" operator="greaterThan">
      <formula>0</formula>
    </cfRule>
    <cfRule type="cellIs" dxfId="5638" priority="1140" stopIfTrue="1" operator="lessThan">
      <formula>0</formula>
    </cfRule>
  </conditionalFormatting>
  <conditionalFormatting sqref="S420">
    <cfRule type="cellIs" dxfId="5637" priority="1137" stopIfTrue="1" operator="lessThan">
      <formula>0</formula>
    </cfRule>
    <cfRule type="cellIs" dxfId="5636" priority="1138" stopIfTrue="1" operator="greaterThan">
      <formula>0</formula>
    </cfRule>
  </conditionalFormatting>
  <conditionalFormatting sqref="D420">
    <cfRule type="cellIs" dxfId="5635" priority="1135" stopIfTrue="1" operator="greaterThan">
      <formula>0</formula>
    </cfRule>
    <cfRule type="cellIs" dxfId="5634" priority="1136" stopIfTrue="1" operator="lessThan">
      <formula>0</formula>
    </cfRule>
  </conditionalFormatting>
  <conditionalFormatting sqref="F420">
    <cfRule type="cellIs" dxfId="5633" priority="1133" stopIfTrue="1" operator="greaterThan">
      <formula>0</formula>
    </cfRule>
    <cfRule type="cellIs" dxfId="5632" priority="1134" stopIfTrue="1" operator="lessThan">
      <formula>0</formula>
    </cfRule>
  </conditionalFormatting>
  <conditionalFormatting sqref="H420">
    <cfRule type="cellIs" dxfId="5631" priority="1131" stopIfTrue="1" operator="greaterThan">
      <formula>0</formula>
    </cfRule>
    <cfRule type="cellIs" dxfId="5630" priority="1132" stopIfTrue="1" operator="lessThan">
      <formula>0</formula>
    </cfRule>
  </conditionalFormatting>
  <conditionalFormatting sqref="J420">
    <cfRule type="cellIs" dxfId="5629" priority="1129" stopIfTrue="1" operator="greaterThan">
      <formula>0</formula>
    </cfRule>
    <cfRule type="cellIs" dxfId="5628" priority="1130" stopIfTrue="1" operator="lessThan">
      <formula>0</formula>
    </cfRule>
  </conditionalFormatting>
  <conditionalFormatting sqref="Q420">
    <cfRule type="cellIs" dxfId="5627" priority="1127" stopIfTrue="1" operator="greaterThan">
      <formula>0</formula>
    </cfRule>
    <cfRule type="cellIs" dxfId="5626" priority="1128" stopIfTrue="1" operator="lessThan">
      <formula>0</formula>
    </cfRule>
  </conditionalFormatting>
  <conditionalFormatting sqref="T420">
    <cfRule type="cellIs" dxfId="5625" priority="1125" stopIfTrue="1" operator="greaterThan">
      <formula>0</formula>
    </cfRule>
    <cfRule type="cellIs" dxfId="5624" priority="1126" stopIfTrue="1" operator="lessThan">
      <formula>0</formula>
    </cfRule>
  </conditionalFormatting>
  <conditionalFormatting sqref="S421">
    <cfRule type="cellIs" dxfId="5623" priority="1123" stopIfTrue="1" operator="lessThan">
      <formula>0</formula>
    </cfRule>
    <cfRule type="cellIs" dxfId="5622" priority="1124" stopIfTrue="1" operator="greaterThan">
      <formula>0</formula>
    </cfRule>
  </conditionalFormatting>
  <conditionalFormatting sqref="D421">
    <cfRule type="cellIs" dxfId="5621" priority="1121" stopIfTrue="1" operator="greaterThan">
      <formula>0</formula>
    </cfRule>
    <cfRule type="cellIs" dxfId="5620" priority="1122" stopIfTrue="1" operator="lessThan">
      <formula>0</formula>
    </cfRule>
  </conditionalFormatting>
  <conditionalFormatting sqref="F421">
    <cfRule type="cellIs" dxfId="5619" priority="1119" stopIfTrue="1" operator="greaterThan">
      <formula>0</formula>
    </cfRule>
    <cfRule type="cellIs" dxfId="5618" priority="1120" stopIfTrue="1" operator="lessThan">
      <formula>0</formula>
    </cfRule>
  </conditionalFormatting>
  <conditionalFormatting sqref="H421">
    <cfRule type="cellIs" dxfId="5617" priority="1117" stopIfTrue="1" operator="greaterThan">
      <formula>0</formula>
    </cfRule>
    <cfRule type="cellIs" dxfId="5616" priority="1118" stopIfTrue="1" operator="lessThan">
      <formula>0</formula>
    </cfRule>
  </conditionalFormatting>
  <conditionalFormatting sqref="J421">
    <cfRule type="cellIs" dxfId="5615" priority="1115" stopIfTrue="1" operator="greaterThan">
      <formula>0</formula>
    </cfRule>
    <cfRule type="cellIs" dxfId="5614" priority="1116" stopIfTrue="1" operator="lessThan">
      <formula>0</formula>
    </cfRule>
  </conditionalFormatting>
  <conditionalFormatting sqref="Q421">
    <cfRule type="cellIs" dxfId="5613" priority="1113" stopIfTrue="1" operator="greaterThan">
      <formula>0</formula>
    </cfRule>
    <cfRule type="cellIs" dxfId="5612" priority="1114" stopIfTrue="1" operator="lessThan">
      <formula>0</formula>
    </cfRule>
  </conditionalFormatting>
  <conditionalFormatting sqref="T421">
    <cfRule type="cellIs" dxfId="5611" priority="1111" stopIfTrue="1" operator="greaterThan">
      <formula>0</formula>
    </cfRule>
    <cfRule type="cellIs" dxfId="5610" priority="1112" stopIfTrue="1" operator="lessThan">
      <formula>0</formula>
    </cfRule>
  </conditionalFormatting>
  <conditionalFormatting sqref="S422">
    <cfRule type="cellIs" dxfId="5609" priority="1109" stopIfTrue="1" operator="lessThan">
      <formula>0</formula>
    </cfRule>
    <cfRule type="cellIs" dxfId="5608" priority="1110" stopIfTrue="1" operator="greaterThan">
      <formula>0</formula>
    </cfRule>
  </conditionalFormatting>
  <conditionalFormatting sqref="D422">
    <cfRule type="cellIs" dxfId="5607" priority="1107" stopIfTrue="1" operator="greaterThan">
      <formula>0</formula>
    </cfRule>
    <cfRule type="cellIs" dxfId="5606" priority="1108" stopIfTrue="1" operator="lessThan">
      <formula>0</formula>
    </cfRule>
  </conditionalFormatting>
  <conditionalFormatting sqref="F422">
    <cfRule type="cellIs" dxfId="5605" priority="1105" stopIfTrue="1" operator="greaterThan">
      <formula>0</formula>
    </cfRule>
    <cfRule type="cellIs" dxfId="5604" priority="1106" stopIfTrue="1" operator="lessThan">
      <formula>0</formula>
    </cfRule>
  </conditionalFormatting>
  <conditionalFormatting sqref="H422">
    <cfRule type="cellIs" dxfId="5603" priority="1103" stopIfTrue="1" operator="greaterThan">
      <formula>0</formula>
    </cfRule>
    <cfRule type="cellIs" dxfId="5602" priority="1104" stopIfTrue="1" operator="lessThan">
      <formula>0</formula>
    </cfRule>
  </conditionalFormatting>
  <conditionalFormatting sqref="J422">
    <cfRule type="cellIs" dxfId="5601" priority="1101" stopIfTrue="1" operator="greaterThan">
      <formula>0</formula>
    </cfRule>
    <cfRule type="cellIs" dxfId="5600" priority="1102" stopIfTrue="1" operator="lessThan">
      <formula>0</formula>
    </cfRule>
  </conditionalFormatting>
  <conditionalFormatting sqref="Q422">
    <cfRule type="cellIs" dxfId="5599" priority="1099" stopIfTrue="1" operator="greaterThan">
      <formula>0</formula>
    </cfRule>
    <cfRule type="cellIs" dxfId="5598" priority="1100" stopIfTrue="1" operator="lessThan">
      <formula>0</formula>
    </cfRule>
  </conditionalFormatting>
  <conditionalFormatting sqref="T422">
    <cfRule type="cellIs" dxfId="5597" priority="1097" stopIfTrue="1" operator="greaterThan">
      <formula>0</formula>
    </cfRule>
    <cfRule type="cellIs" dxfId="5596" priority="1098" stopIfTrue="1" operator="lessThan">
      <formula>0</formula>
    </cfRule>
  </conditionalFormatting>
  <conditionalFormatting sqref="S423">
    <cfRule type="cellIs" dxfId="5595" priority="1095" stopIfTrue="1" operator="lessThan">
      <formula>0</formula>
    </cfRule>
    <cfRule type="cellIs" dxfId="5594" priority="1096" stopIfTrue="1" operator="greaterThan">
      <formula>0</formula>
    </cfRule>
  </conditionalFormatting>
  <conditionalFormatting sqref="D423">
    <cfRule type="cellIs" dxfId="5593" priority="1093" stopIfTrue="1" operator="greaterThan">
      <formula>0</formula>
    </cfRule>
    <cfRule type="cellIs" dxfId="5592" priority="1094" stopIfTrue="1" operator="lessThan">
      <formula>0</formula>
    </cfRule>
  </conditionalFormatting>
  <conditionalFormatting sqref="F423">
    <cfRule type="cellIs" dxfId="5591" priority="1091" stopIfTrue="1" operator="greaterThan">
      <formula>0</formula>
    </cfRule>
    <cfRule type="cellIs" dxfId="5590" priority="1092" stopIfTrue="1" operator="lessThan">
      <formula>0</formula>
    </cfRule>
  </conditionalFormatting>
  <conditionalFormatting sqref="H423">
    <cfRule type="cellIs" dxfId="5589" priority="1089" stopIfTrue="1" operator="greaterThan">
      <formula>0</formula>
    </cfRule>
    <cfRule type="cellIs" dxfId="5588" priority="1090" stopIfTrue="1" operator="lessThan">
      <formula>0</formula>
    </cfRule>
  </conditionalFormatting>
  <conditionalFormatting sqref="J423">
    <cfRule type="cellIs" dxfId="5587" priority="1087" stopIfTrue="1" operator="greaterThan">
      <formula>0</formula>
    </cfRule>
    <cfRule type="cellIs" dxfId="5586" priority="1088" stopIfTrue="1" operator="lessThan">
      <formula>0</formula>
    </cfRule>
  </conditionalFormatting>
  <conditionalFormatting sqref="Q423">
    <cfRule type="cellIs" dxfId="5585" priority="1085" stopIfTrue="1" operator="greaterThan">
      <formula>0</formula>
    </cfRule>
    <cfRule type="cellIs" dxfId="5584" priority="1086" stopIfTrue="1" operator="lessThan">
      <formula>0</formula>
    </cfRule>
  </conditionalFormatting>
  <conditionalFormatting sqref="T423">
    <cfRule type="cellIs" dxfId="5583" priority="1083" stopIfTrue="1" operator="greaterThan">
      <formula>0</formula>
    </cfRule>
    <cfRule type="cellIs" dxfId="5582" priority="1084" stopIfTrue="1" operator="lessThan">
      <formula>0</formula>
    </cfRule>
  </conditionalFormatting>
  <conditionalFormatting sqref="S424">
    <cfRule type="cellIs" dxfId="5581" priority="1081" stopIfTrue="1" operator="lessThan">
      <formula>0</formula>
    </cfRule>
    <cfRule type="cellIs" dxfId="5580" priority="1082" stopIfTrue="1" operator="greaterThan">
      <formula>0</formula>
    </cfRule>
  </conditionalFormatting>
  <conditionalFormatting sqref="D424">
    <cfRule type="cellIs" dxfId="5579" priority="1079" stopIfTrue="1" operator="greaterThan">
      <formula>0</formula>
    </cfRule>
    <cfRule type="cellIs" dxfId="5578" priority="1080" stopIfTrue="1" operator="lessThan">
      <formula>0</formula>
    </cfRule>
  </conditionalFormatting>
  <conditionalFormatting sqref="F424">
    <cfRule type="cellIs" dxfId="5577" priority="1077" stopIfTrue="1" operator="greaterThan">
      <formula>0</formula>
    </cfRule>
    <cfRule type="cellIs" dxfId="5576" priority="1078" stopIfTrue="1" operator="lessThan">
      <formula>0</formula>
    </cfRule>
  </conditionalFormatting>
  <conditionalFormatting sqref="H424">
    <cfRule type="cellIs" dxfId="5575" priority="1075" stopIfTrue="1" operator="greaterThan">
      <formula>0</formula>
    </cfRule>
    <cfRule type="cellIs" dxfId="5574" priority="1076" stopIfTrue="1" operator="lessThan">
      <formula>0</formula>
    </cfRule>
  </conditionalFormatting>
  <conditionalFormatting sqref="J424">
    <cfRule type="cellIs" dxfId="5573" priority="1073" stopIfTrue="1" operator="greaterThan">
      <formula>0</formula>
    </cfRule>
    <cfRule type="cellIs" dxfId="5572" priority="1074" stopIfTrue="1" operator="lessThan">
      <formula>0</formula>
    </cfRule>
  </conditionalFormatting>
  <conditionalFormatting sqref="Q424">
    <cfRule type="cellIs" dxfId="5571" priority="1071" stopIfTrue="1" operator="greaterThan">
      <formula>0</formula>
    </cfRule>
    <cfRule type="cellIs" dxfId="5570" priority="1072" stopIfTrue="1" operator="lessThan">
      <formula>0</formula>
    </cfRule>
  </conditionalFormatting>
  <conditionalFormatting sqref="T424">
    <cfRule type="cellIs" dxfId="5569" priority="1069" stopIfTrue="1" operator="greaterThan">
      <formula>0</formula>
    </cfRule>
    <cfRule type="cellIs" dxfId="5568" priority="1070" stopIfTrue="1" operator="lessThan">
      <formula>0</formula>
    </cfRule>
  </conditionalFormatting>
  <conditionalFormatting sqref="S425">
    <cfRule type="cellIs" dxfId="5567" priority="1067" stopIfTrue="1" operator="lessThan">
      <formula>0</formula>
    </cfRule>
    <cfRule type="cellIs" dxfId="5566" priority="1068" stopIfTrue="1" operator="greaterThan">
      <formula>0</formula>
    </cfRule>
  </conditionalFormatting>
  <conditionalFormatting sqref="D425">
    <cfRule type="cellIs" dxfId="5565" priority="1065" stopIfTrue="1" operator="greaterThan">
      <formula>0</formula>
    </cfRule>
    <cfRule type="cellIs" dxfId="5564" priority="1066" stopIfTrue="1" operator="lessThan">
      <formula>0</formula>
    </cfRule>
  </conditionalFormatting>
  <conditionalFormatting sqref="F425">
    <cfRule type="cellIs" dxfId="5563" priority="1063" stopIfTrue="1" operator="greaterThan">
      <formula>0</formula>
    </cfRule>
    <cfRule type="cellIs" dxfId="5562" priority="1064" stopIfTrue="1" operator="lessThan">
      <formula>0</formula>
    </cfRule>
  </conditionalFormatting>
  <conditionalFormatting sqref="H425">
    <cfRule type="cellIs" dxfId="5561" priority="1061" stopIfTrue="1" operator="greaterThan">
      <formula>0</formula>
    </cfRule>
    <cfRule type="cellIs" dxfId="5560" priority="1062" stopIfTrue="1" operator="lessThan">
      <formula>0</formula>
    </cfRule>
  </conditionalFormatting>
  <conditionalFormatting sqref="J425">
    <cfRule type="cellIs" dxfId="5559" priority="1059" stopIfTrue="1" operator="greaterThan">
      <formula>0</formula>
    </cfRule>
    <cfRule type="cellIs" dxfId="5558" priority="1060" stopIfTrue="1" operator="lessThan">
      <formula>0</formula>
    </cfRule>
  </conditionalFormatting>
  <conditionalFormatting sqref="Q425">
    <cfRule type="cellIs" dxfId="5557" priority="1057" stopIfTrue="1" operator="greaterThan">
      <formula>0</formula>
    </cfRule>
    <cfRule type="cellIs" dxfId="5556" priority="1058" stopIfTrue="1" operator="lessThan">
      <formula>0</formula>
    </cfRule>
  </conditionalFormatting>
  <conditionalFormatting sqref="T425">
    <cfRule type="cellIs" dxfId="5555" priority="1055" stopIfTrue="1" operator="greaterThan">
      <formula>0</formula>
    </cfRule>
    <cfRule type="cellIs" dxfId="5554" priority="1056" stopIfTrue="1" operator="lessThan">
      <formula>0</formula>
    </cfRule>
  </conditionalFormatting>
  <conditionalFormatting sqref="S426">
    <cfRule type="cellIs" dxfId="5553" priority="1053" stopIfTrue="1" operator="lessThan">
      <formula>0</formula>
    </cfRule>
    <cfRule type="cellIs" dxfId="5552" priority="1054" stopIfTrue="1" operator="greaterThan">
      <formula>0</formula>
    </cfRule>
  </conditionalFormatting>
  <conditionalFormatting sqref="D426">
    <cfRule type="cellIs" dxfId="5551" priority="1051" stopIfTrue="1" operator="greaterThan">
      <formula>0</formula>
    </cfRule>
    <cfRule type="cellIs" dxfId="5550" priority="1052" stopIfTrue="1" operator="lessThan">
      <formula>0</formula>
    </cfRule>
  </conditionalFormatting>
  <conditionalFormatting sqref="F426">
    <cfRule type="cellIs" dxfId="5549" priority="1049" stopIfTrue="1" operator="greaterThan">
      <formula>0</formula>
    </cfRule>
    <cfRule type="cellIs" dxfId="5548" priority="1050" stopIfTrue="1" operator="lessThan">
      <formula>0</formula>
    </cfRule>
  </conditionalFormatting>
  <conditionalFormatting sqref="H426">
    <cfRule type="cellIs" dxfId="5547" priority="1047" stopIfTrue="1" operator="greaterThan">
      <formula>0</formula>
    </cfRule>
    <cfRule type="cellIs" dxfId="5546" priority="1048" stopIfTrue="1" operator="lessThan">
      <formula>0</formula>
    </cfRule>
  </conditionalFormatting>
  <conditionalFormatting sqref="J426">
    <cfRule type="cellIs" dxfId="5545" priority="1045" stopIfTrue="1" operator="greaterThan">
      <formula>0</formula>
    </cfRule>
    <cfRule type="cellIs" dxfId="5544" priority="1046" stopIfTrue="1" operator="lessThan">
      <formula>0</formula>
    </cfRule>
  </conditionalFormatting>
  <conditionalFormatting sqref="Q426">
    <cfRule type="cellIs" dxfId="5543" priority="1043" stopIfTrue="1" operator="greaterThan">
      <formula>0</formula>
    </cfRule>
    <cfRule type="cellIs" dxfId="5542" priority="1044" stopIfTrue="1" operator="lessThan">
      <formula>0</formula>
    </cfRule>
  </conditionalFormatting>
  <conditionalFormatting sqref="T426">
    <cfRule type="cellIs" dxfId="5541" priority="1041" stopIfTrue="1" operator="greaterThan">
      <formula>0</formula>
    </cfRule>
    <cfRule type="cellIs" dxfId="5540" priority="1042" stopIfTrue="1" operator="lessThan">
      <formula>0</formula>
    </cfRule>
  </conditionalFormatting>
  <conditionalFormatting sqref="S427">
    <cfRule type="cellIs" dxfId="5539" priority="1039" stopIfTrue="1" operator="lessThan">
      <formula>0</formula>
    </cfRule>
    <cfRule type="cellIs" dxfId="5538" priority="1040" stopIfTrue="1" operator="greaterThan">
      <formula>0</formula>
    </cfRule>
  </conditionalFormatting>
  <conditionalFormatting sqref="D427">
    <cfRule type="cellIs" dxfId="5537" priority="1037" stopIfTrue="1" operator="greaterThan">
      <formula>0</formula>
    </cfRule>
    <cfRule type="cellIs" dxfId="5536" priority="1038" stopIfTrue="1" operator="lessThan">
      <formula>0</formula>
    </cfRule>
  </conditionalFormatting>
  <conditionalFormatting sqref="F427">
    <cfRule type="cellIs" dxfId="5535" priority="1035" stopIfTrue="1" operator="greaterThan">
      <formula>0</formula>
    </cfRule>
    <cfRule type="cellIs" dxfId="5534" priority="1036" stopIfTrue="1" operator="lessThan">
      <formula>0</formula>
    </cfRule>
  </conditionalFormatting>
  <conditionalFormatting sqref="H427">
    <cfRule type="cellIs" dxfId="5533" priority="1033" stopIfTrue="1" operator="greaterThan">
      <formula>0</formula>
    </cfRule>
    <cfRule type="cellIs" dxfId="5532" priority="1034" stopIfTrue="1" operator="lessThan">
      <formula>0</formula>
    </cfRule>
  </conditionalFormatting>
  <conditionalFormatting sqref="J427">
    <cfRule type="cellIs" dxfId="5531" priority="1031" stopIfTrue="1" operator="greaterThan">
      <formula>0</formula>
    </cfRule>
    <cfRule type="cellIs" dxfId="5530" priority="1032" stopIfTrue="1" operator="lessThan">
      <formula>0</formula>
    </cfRule>
  </conditionalFormatting>
  <conditionalFormatting sqref="Q427">
    <cfRule type="cellIs" dxfId="5529" priority="1029" stopIfTrue="1" operator="greaterThan">
      <formula>0</formula>
    </cfRule>
    <cfRule type="cellIs" dxfId="5528" priority="1030" stopIfTrue="1" operator="lessThan">
      <formula>0</formula>
    </cfRule>
  </conditionalFormatting>
  <conditionalFormatting sqref="T427">
    <cfRule type="cellIs" dxfId="5527" priority="1027" stopIfTrue="1" operator="greaterThan">
      <formula>0</formula>
    </cfRule>
    <cfRule type="cellIs" dxfId="5526" priority="1028" stopIfTrue="1" operator="lessThan">
      <formula>0</formula>
    </cfRule>
  </conditionalFormatting>
  <conditionalFormatting sqref="S428">
    <cfRule type="cellIs" dxfId="5525" priority="1025" stopIfTrue="1" operator="lessThan">
      <formula>0</formula>
    </cfRule>
    <cfRule type="cellIs" dxfId="5524" priority="1026" stopIfTrue="1" operator="greaterThan">
      <formula>0</formula>
    </cfRule>
  </conditionalFormatting>
  <conditionalFormatting sqref="D428">
    <cfRule type="cellIs" dxfId="5523" priority="1023" stopIfTrue="1" operator="greaterThan">
      <formula>0</formula>
    </cfRule>
    <cfRule type="cellIs" dxfId="5522" priority="1024" stopIfTrue="1" operator="lessThan">
      <formula>0</formula>
    </cfRule>
  </conditionalFormatting>
  <conditionalFormatting sqref="F428">
    <cfRule type="cellIs" dxfId="5521" priority="1021" stopIfTrue="1" operator="greaterThan">
      <formula>0</formula>
    </cfRule>
    <cfRule type="cellIs" dxfId="5520" priority="1022" stopIfTrue="1" operator="lessThan">
      <formula>0</formula>
    </cfRule>
  </conditionalFormatting>
  <conditionalFormatting sqref="H428">
    <cfRule type="cellIs" dxfId="5519" priority="1019" stopIfTrue="1" operator="greaterThan">
      <formula>0</formula>
    </cfRule>
    <cfRule type="cellIs" dxfId="5518" priority="1020" stopIfTrue="1" operator="lessThan">
      <formula>0</formula>
    </cfRule>
  </conditionalFormatting>
  <conditionalFormatting sqref="J428">
    <cfRule type="cellIs" dxfId="5517" priority="1017" stopIfTrue="1" operator="greaterThan">
      <formula>0</formula>
    </cfRule>
    <cfRule type="cellIs" dxfId="5516" priority="1018" stopIfTrue="1" operator="lessThan">
      <formula>0</formula>
    </cfRule>
  </conditionalFormatting>
  <conditionalFormatting sqref="Q428">
    <cfRule type="cellIs" dxfId="5515" priority="1015" stopIfTrue="1" operator="greaterThan">
      <formula>0</formula>
    </cfRule>
    <cfRule type="cellIs" dxfId="5514" priority="1016" stopIfTrue="1" operator="lessThan">
      <formula>0</formula>
    </cfRule>
  </conditionalFormatting>
  <conditionalFormatting sqref="T428">
    <cfRule type="cellIs" dxfId="5513" priority="1013" stopIfTrue="1" operator="greaterThan">
      <formula>0</formula>
    </cfRule>
    <cfRule type="cellIs" dxfId="5512" priority="1014" stopIfTrue="1" operator="lessThan">
      <formula>0</formula>
    </cfRule>
  </conditionalFormatting>
  <conditionalFormatting sqref="S430">
    <cfRule type="cellIs" dxfId="5511" priority="1011" stopIfTrue="1" operator="lessThan">
      <formula>0</formula>
    </cfRule>
    <cfRule type="cellIs" dxfId="5510" priority="1012" stopIfTrue="1" operator="greaterThan">
      <formula>0</formula>
    </cfRule>
  </conditionalFormatting>
  <conditionalFormatting sqref="S429">
    <cfRule type="cellIs" dxfId="5509" priority="1009" stopIfTrue="1" operator="lessThan">
      <formula>0</formula>
    </cfRule>
    <cfRule type="cellIs" dxfId="5508" priority="1010" stopIfTrue="1" operator="greaterThan">
      <formula>0</formula>
    </cfRule>
  </conditionalFormatting>
  <conditionalFormatting sqref="D429">
    <cfRule type="cellIs" dxfId="5507" priority="1007" stopIfTrue="1" operator="greaterThan">
      <formula>0</formula>
    </cfRule>
    <cfRule type="cellIs" dxfId="5506" priority="1008" stopIfTrue="1" operator="lessThan">
      <formula>0</formula>
    </cfRule>
  </conditionalFormatting>
  <conditionalFormatting sqref="F429">
    <cfRule type="cellIs" dxfId="5505" priority="1005" stopIfTrue="1" operator="greaterThan">
      <formula>0</formula>
    </cfRule>
    <cfRule type="cellIs" dxfId="5504" priority="1006" stopIfTrue="1" operator="lessThan">
      <formula>0</formula>
    </cfRule>
  </conditionalFormatting>
  <conditionalFormatting sqref="H429">
    <cfRule type="cellIs" dxfId="5503" priority="1003" stopIfTrue="1" operator="greaterThan">
      <formula>0</formula>
    </cfRule>
    <cfRule type="cellIs" dxfId="5502" priority="1004" stopIfTrue="1" operator="lessThan">
      <formula>0</formula>
    </cfRule>
  </conditionalFormatting>
  <conditionalFormatting sqref="J429">
    <cfRule type="cellIs" dxfId="5501" priority="1001" stopIfTrue="1" operator="greaterThan">
      <formula>0</formula>
    </cfRule>
    <cfRule type="cellIs" dxfId="5500" priority="1002" stopIfTrue="1" operator="lessThan">
      <formula>0</formula>
    </cfRule>
  </conditionalFormatting>
  <conditionalFormatting sqref="Q429">
    <cfRule type="cellIs" dxfId="5499" priority="999" stopIfTrue="1" operator="greaterThan">
      <formula>0</formula>
    </cfRule>
    <cfRule type="cellIs" dxfId="5498" priority="1000" stopIfTrue="1" operator="lessThan">
      <formula>0</formula>
    </cfRule>
  </conditionalFormatting>
  <conditionalFormatting sqref="T429">
    <cfRule type="cellIs" dxfId="5497" priority="997" stopIfTrue="1" operator="greaterThan">
      <formula>0</formula>
    </cfRule>
    <cfRule type="cellIs" dxfId="5496" priority="998" stopIfTrue="1" operator="lessThan">
      <formula>0</formula>
    </cfRule>
  </conditionalFormatting>
  <conditionalFormatting sqref="S431">
    <cfRule type="cellIs" dxfId="5495" priority="995" stopIfTrue="1" operator="lessThan">
      <formula>0</formula>
    </cfRule>
    <cfRule type="cellIs" dxfId="5494" priority="996" stopIfTrue="1" operator="greaterThan">
      <formula>0</formula>
    </cfRule>
  </conditionalFormatting>
  <conditionalFormatting sqref="D431">
    <cfRule type="cellIs" dxfId="5493" priority="981" stopIfTrue="1" operator="greaterThan">
      <formula>0</formula>
    </cfRule>
    <cfRule type="cellIs" dxfId="5492" priority="982" stopIfTrue="1" operator="lessThan">
      <formula>0</formula>
    </cfRule>
  </conditionalFormatting>
  <conditionalFormatting sqref="F431">
    <cfRule type="cellIs" dxfId="5491" priority="979" stopIfTrue="1" operator="greaterThan">
      <formula>0</formula>
    </cfRule>
    <cfRule type="cellIs" dxfId="5490" priority="980" stopIfTrue="1" operator="lessThan">
      <formula>0</formula>
    </cfRule>
  </conditionalFormatting>
  <conditionalFormatting sqref="H431">
    <cfRule type="cellIs" dxfId="5489" priority="977" stopIfTrue="1" operator="greaterThan">
      <formula>0</formula>
    </cfRule>
    <cfRule type="cellIs" dxfId="5488" priority="978" stopIfTrue="1" operator="lessThan">
      <formula>0</formula>
    </cfRule>
  </conditionalFormatting>
  <conditionalFormatting sqref="J431">
    <cfRule type="cellIs" dxfId="5487" priority="975" stopIfTrue="1" operator="greaterThan">
      <formula>0</formula>
    </cfRule>
    <cfRule type="cellIs" dxfId="5486" priority="976" stopIfTrue="1" operator="lessThan">
      <formula>0</formula>
    </cfRule>
  </conditionalFormatting>
  <conditionalFormatting sqref="Q431">
    <cfRule type="cellIs" dxfId="5485" priority="973" stopIfTrue="1" operator="greaterThan">
      <formula>0</formula>
    </cfRule>
    <cfRule type="cellIs" dxfId="5484" priority="974" stopIfTrue="1" operator="lessThan">
      <formula>0</formula>
    </cfRule>
  </conditionalFormatting>
  <conditionalFormatting sqref="T431">
    <cfRule type="cellIs" dxfId="5483" priority="971" stopIfTrue="1" operator="greaterThan">
      <formula>0</formula>
    </cfRule>
    <cfRule type="cellIs" dxfId="5482" priority="972" stopIfTrue="1" operator="lessThan">
      <formula>0</formula>
    </cfRule>
  </conditionalFormatting>
  <conditionalFormatting sqref="S432">
    <cfRule type="cellIs" dxfId="5481" priority="969" stopIfTrue="1" operator="lessThan">
      <formula>0</formula>
    </cfRule>
    <cfRule type="cellIs" dxfId="5480" priority="970" stopIfTrue="1" operator="greaterThan">
      <formula>0</formula>
    </cfRule>
  </conditionalFormatting>
  <conditionalFormatting sqref="D432">
    <cfRule type="cellIs" dxfId="5479" priority="955" stopIfTrue="1" operator="greaterThan">
      <formula>0</formula>
    </cfRule>
    <cfRule type="cellIs" dxfId="5478" priority="956" stopIfTrue="1" operator="lessThan">
      <formula>0</formula>
    </cfRule>
  </conditionalFormatting>
  <conditionalFormatting sqref="F432">
    <cfRule type="cellIs" dxfId="5477" priority="953" stopIfTrue="1" operator="greaterThan">
      <formula>0</formula>
    </cfRule>
    <cfRule type="cellIs" dxfId="5476" priority="954" stopIfTrue="1" operator="lessThan">
      <formula>0</formula>
    </cfRule>
  </conditionalFormatting>
  <conditionalFormatting sqref="H432">
    <cfRule type="cellIs" dxfId="5475" priority="951" stopIfTrue="1" operator="greaterThan">
      <formula>0</formula>
    </cfRule>
    <cfRule type="cellIs" dxfId="5474" priority="952" stopIfTrue="1" operator="lessThan">
      <formula>0</formula>
    </cfRule>
  </conditionalFormatting>
  <conditionalFormatting sqref="Q432">
    <cfRule type="cellIs" dxfId="5473" priority="949" stopIfTrue="1" operator="greaterThan">
      <formula>0</formula>
    </cfRule>
    <cfRule type="cellIs" dxfId="5472" priority="950" stopIfTrue="1" operator="lessThan">
      <formula>0</formula>
    </cfRule>
  </conditionalFormatting>
  <conditionalFormatting sqref="T432">
    <cfRule type="cellIs" dxfId="5471" priority="947" stopIfTrue="1" operator="greaterThan">
      <formula>0</formula>
    </cfRule>
    <cfRule type="cellIs" dxfId="5470" priority="948" stopIfTrue="1" operator="lessThan">
      <formula>0</formula>
    </cfRule>
  </conditionalFormatting>
  <conditionalFormatting sqref="J432">
    <cfRule type="cellIs" dxfId="5469" priority="943" stopIfTrue="1" operator="greaterThan">
      <formula>0</formula>
    </cfRule>
    <cfRule type="cellIs" dxfId="5468" priority="944" stopIfTrue="1" operator="lessThan">
      <formula>0</formula>
    </cfRule>
  </conditionalFormatting>
  <conditionalFormatting sqref="S433">
    <cfRule type="cellIs" dxfId="5467" priority="941" stopIfTrue="1" operator="lessThan">
      <formula>0</formula>
    </cfRule>
    <cfRule type="cellIs" dxfId="5466" priority="942" stopIfTrue="1" operator="greaterThan">
      <formula>0</formula>
    </cfRule>
  </conditionalFormatting>
  <conditionalFormatting sqref="D433">
    <cfRule type="cellIs" dxfId="5465" priority="939" stopIfTrue="1" operator="greaterThan">
      <formula>0</formula>
    </cfRule>
    <cfRule type="cellIs" dxfId="5464" priority="940" stopIfTrue="1" operator="lessThan">
      <formula>0</formula>
    </cfRule>
  </conditionalFormatting>
  <conditionalFormatting sqref="F433">
    <cfRule type="cellIs" dxfId="5463" priority="937" stopIfTrue="1" operator="greaterThan">
      <formula>0</formula>
    </cfRule>
    <cfRule type="cellIs" dxfId="5462" priority="938" stopIfTrue="1" operator="lessThan">
      <formula>0</formula>
    </cfRule>
  </conditionalFormatting>
  <conditionalFormatting sqref="H433">
    <cfRule type="cellIs" dxfId="5461" priority="935" stopIfTrue="1" operator="greaterThan">
      <formula>0</formula>
    </cfRule>
    <cfRule type="cellIs" dxfId="5460" priority="936" stopIfTrue="1" operator="lessThan">
      <formula>0</formula>
    </cfRule>
  </conditionalFormatting>
  <conditionalFormatting sqref="Q433">
    <cfRule type="cellIs" dxfId="5459" priority="933" stopIfTrue="1" operator="greaterThan">
      <formula>0</formula>
    </cfRule>
    <cfRule type="cellIs" dxfId="5458" priority="934" stopIfTrue="1" operator="lessThan">
      <formula>0</formula>
    </cfRule>
  </conditionalFormatting>
  <conditionalFormatting sqref="T433">
    <cfRule type="cellIs" dxfId="5457" priority="931" stopIfTrue="1" operator="greaterThan">
      <formula>0</formula>
    </cfRule>
    <cfRule type="cellIs" dxfId="5456" priority="932" stopIfTrue="1" operator="lessThan">
      <formula>0</formula>
    </cfRule>
  </conditionalFormatting>
  <conditionalFormatting sqref="J433">
    <cfRule type="cellIs" dxfId="5455" priority="929" stopIfTrue="1" operator="greaterThan">
      <formula>0</formula>
    </cfRule>
    <cfRule type="cellIs" dxfId="5454" priority="930" stopIfTrue="1" operator="lessThan">
      <formula>0</formula>
    </cfRule>
  </conditionalFormatting>
  <conditionalFormatting sqref="S434">
    <cfRule type="cellIs" dxfId="5453" priority="927" stopIfTrue="1" operator="lessThan">
      <formula>0</formula>
    </cfRule>
    <cfRule type="cellIs" dxfId="5452" priority="928" stopIfTrue="1" operator="greaterThan">
      <formula>0</formula>
    </cfRule>
  </conditionalFormatting>
  <conditionalFormatting sqref="D434">
    <cfRule type="cellIs" dxfId="5451" priority="925" stopIfTrue="1" operator="greaterThan">
      <formula>0</formula>
    </cfRule>
    <cfRule type="cellIs" dxfId="5450" priority="926" stopIfTrue="1" operator="lessThan">
      <formula>0</formula>
    </cfRule>
  </conditionalFormatting>
  <conditionalFormatting sqref="F434">
    <cfRule type="cellIs" dxfId="5449" priority="923" stopIfTrue="1" operator="greaterThan">
      <formula>0</formula>
    </cfRule>
    <cfRule type="cellIs" dxfId="5448" priority="924" stopIfTrue="1" operator="lessThan">
      <formula>0</formula>
    </cfRule>
  </conditionalFormatting>
  <conditionalFormatting sqref="H434">
    <cfRule type="cellIs" dxfId="5447" priority="921" stopIfTrue="1" operator="greaterThan">
      <formula>0</formula>
    </cfRule>
    <cfRule type="cellIs" dxfId="5446" priority="922" stopIfTrue="1" operator="lessThan">
      <formula>0</formula>
    </cfRule>
  </conditionalFormatting>
  <conditionalFormatting sqref="Q434">
    <cfRule type="cellIs" dxfId="5445" priority="919" stopIfTrue="1" operator="greaterThan">
      <formula>0</formula>
    </cfRule>
    <cfRule type="cellIs" dxfId="5444" priority="920" stopIfTrue="1" operator="lessThan">
      <formula>0</formula>
    </cfRule>
  </conditionalFormatting>
  <conditionalFormatting sqref="T434">
    <cfRule type="cellIs" dxfId="5443" priority="917" stopIfTrue="1" operator="greaterThan">
      <formula>0</formula>
    </cfRule>
    <cfRule type="cellIs" dxfId="5442" priority="918" stopIfTrue="1" operator="lessThan">
      <formula>0</formula>
    </cfRule>
  </conditionalFormatting>
  <conditionalFormatting sqref="J434">
    <cfRule type="cellIs" dxfId="5441" priority="915" stopIfTrue="1" operator="greaterThan">
      <formula>0</formula>
    </cfRule>
    <cfRule type="cellIs" dxfId="5440" priority="916" stopIfTrue="1" operator="lessThan">
      <formula>0</formula>
    </cfRule>
  </conditionalFormatting>
  <conditionalFormatting sqref="S435">
    <cfRule type="cellIs" dxfId="5439" priority="913" stopIfTrue="1" operator="lessThan">
      <formula>0</formula>
    </cfRule>
    <cfRule type="cellIs" dxfId="5438" priority="914" stopIfTrue="1" operator="greaterThan">
      <formula>0</formula>
    </cfRule>
  </conditionalFormatting>
  <conditionalFormatting sqref="D435">
    <cfRule type="cellIs" dxfId="5437" priority="911" stopIfTrue="1" operator="greaterThan">
      <formula>0</formula>
    </cfRule>
    <cfRule type="cellIs" dxfId="5436" priority="912" stopIfTrue="1" operator="lessThan">
      <formula>0</formula>
    </cfRule>
  </conditionalFormatting>
  <conditionalFormatting sqref="F435">
    <cfRule type="cellIs" dxfId="5435" priority="909" stopIfTrue="1" operator="greaterThan">
      <formula>0</formula>
    </cfRule>
    <cfRule type="cellIs" dxfId="5434" priority="910" stopIfTrue="1" operator="lessThan">
      <formula>0</formula>
    </cfRule>
  </conditionalFormatting>
  <conditionalFormatting sqref="H435">
    <cfRule type="cellIs" dxfId="5433" priority="907" stopIfTrue="1" operator="greaterThan">
      <formula>0</formula>
    </cfRule>
    <cfRule type="cellIs" dxfId="5432" priority="908" stopIfTrue="1" operator="lessThan">
      <formula>0</formula>
    </cfRule>
  </conditionalFormatting>
  <conditionalFormatting sqref="Q435">
    <cfRule type="cellIs" dxfId="5431" priority="905" stopIfTrue="1" operator="greaterThan">
      <formula>0</formula>
    </cfRule>
    <cfRule type="cellIs" dxfId="5430" priority="906" stopIfTrue="1" operator="lessThan">
      <formula>0</formula>
    </cfRule>
  </conditionalFormatting>
  <conditionalFormatting sqref="T435">
    <cfRule type="cellIs" dxfId="5429" priority="903" stopIfTrue="1" operator="greaterThan">
      <formula>0</formula>
    </cfRule>
    <cfRule type="cellIs" dxfId="5428" priority="904" stopIfTrue="1" operator="lessThan">
      <formula>0</formula>
    </cfRule>
  </conditionalFormatting>
  <conditionalFormatting sqref="J435">
    <cfRule type="cellIs" dxfId="5427" priority="901" stopIfTrue="1" operator="greaterThan">
      <formula>0</formula>
    </cfRule>
    <cfRule type="cellIs" dxfId="5426" priority="902" stopIfTrue="1" operator="lessThan">
      <formula>0</formula>
    </cfRule>
  </conditionalFormatting>
  <conditionalFormatting sqref="S436">
    <cfRule type="cellIs" dxfId="5425" priority="899" stopIfTrue="1" operator="lessThan">
      <formula>0</formula>
    </cfRule>
    <cfRule type="cellIs" dxfId="5424" priority="900" stopIfTrue="1" operator="greaterThan">
      <formula>0</formula>
    </cfRule>
  </conditionalFormatting>
  <conditionalFormatting sqref="D436">
    <cfRule type="cellIs" dxfId="5423" priority="897" stopIfTrue="1" operator="greaterThan">
      <formula>0</formula>
    </cfRule>
    <cfRule type="cellIs" dxfId="5422" priority="898" stopIfTrue="1" operator="lessThan">
      <formula>0</formula>
    </cfRule>
  </conditionalFormatting>
  <conditionalFormatting sqref="F436">
    <cfRule type="cellIs" dxfId="5421" priority="895" stopIfTrue="1" operator="greaterThan">
      <formula>0</formula>
    </cfRule>
    <cfRule type="cellIs" dxfId="5420" priority="896" stopIfTrue="1" operator="lessThan">
      <formula>0</formula>
    </cfRule>
  </conditionalFormatting>
  <conditionalFormatting sqref="H436">
    <cfRule type="cellIs" dxfId="5419" priority="893" stopIfTrue="1" operator="greaterThan">
      <formula>0</formula>
    </cfRule>
    <cfRule type="cellIs" dxfId="5418" priority="894" stopIfTrue="1" operator="lessThan">
      <formula>0</formula>
    </cfRule>
  </conditionalFormatting>
  <conditionalFormatting sqref="Q436">
    <cfRule type="cellIs" dxfId="5417" priority="891" stopIfTrue="1" operator="greaterThan">
      <formula>0</formula>
    </cfRule>
    <cfRule type="cellIs" dxfId="5416" priority="892" stopIfTrue="1" operator="lessThan">
      <formula>0</formula>
    </cfRule>
  </conditionalFormatting>
  <conditionalFormatting sqref="T436">
    <cfRule type="cellIs" dxfId="5415" priority="889" stopIfTrue="1" operator="greaterThan">
      <formula>0</formula>
    </cfRule>
    <cfRule type="cellIs" dxfId="5414" priority="890" stopIfTrue="1" operator="lessThan">
      <formula>0</formula>
    </cfRule>
  </conditionalFormatting>
  <conditionalFormatting sqref="J436">
    <cfRule type="cellIs" dxfId="5413" priority="887" stopIfTrue="1" operator="greaterThan">
      <formula>0</formula>
    </cfRule>
    <cfRule type="cellIs" dxfId="5412" priority="888" stopIfTrue="1" operator="lessThan">
      <formula>0</formula>
    </cfRule>
  </conditionalFormatting>
  <conditionalFormatting sqref="S437">
    <cfRule type="cellIs" dxfId="5411" priority="885" stopIfTrue="1" operator="lessThan">
      <formula>0</formula>
    </cfRule>
    <cfRule type="cellIs" dxfId="5410" priority="886" stopIfTrue="1" operator="greaterThan">
      <formula>0</formula>
    </cfRule>
  </conditionalFormatting>
  <conditionalFormatting sqref="D437">
    <cfRule type="cellIs" dxfId="5409" priority="883" stopIfTrue="1" operator="greaterThan">
      <formula>0</formula>
    </cfRule>
    <cfRule type="cellIs" dxfId="5408" priority="884" stopIfTrue="1" operator="lessThan">
      <formula>0</formula>
    </cfRule>
  </conditionalFormatting>
  <conditionalFormatting sqref="F437">
    <cfRule type="cellIs" dxfId="5407" priority="881" stopIfTrue="1" operator="greaterThan">
      <formula>0</formula>
    </cfRule>
    <cfRule type="cellIs" dxfId="5406" priority="882" stopIfTrue="1" operator="lessThan">
      <formula>0</formula>
    </cfRule>
  </conditionalFormatting>
  <conditionalFormatting sqref="H437">
    <cfRule type="cellIs" dxfId="5405" priority="879" stopIfTrue="1" operator="greaterThan">
      <formula>0</formula>
    </cfRule>
    <cfRule type="cellIs" dxfId="5404" priority="880" stopIfTrue="1" operator="lessThan">
      <formula>0</formula>
    </cfRule>
  </conditionalFormatting>
  <conditionalFormatting sqref="Q437">
    <cfRule type="cellIs" dxfId="5403" priority="877" stopIfTrue="1" operator="greaterThan">
      <formula>0</formula>
    </cfRule>
    <cfRule type="cellIs" dxfId="5402" priority="878" stopIfTrue="1" operator="lessThan">
      <formula>0</formula>
    </cfRule>
  </conditionalFormatting>
  <conditionalFormatting sqref="T437">
    <cfRule type="cellIs" dxfId="5401" priority="875" stopIfTrue="1" operator="greaterThan">
      <formula>0</formula>
    </cfRule>
    <cfRule type="cellIs" dxfId="5400" priority="876" stopIfTrue="1" operator="lessThan">
      <formula>0</formula>
    </cfRule>
  </conditionalFormatting>
  <conditionalFormatting sqref="J437">
    <cfRule type="cellIs" dxfId="5399" priority="873" stopIfTrue="1" operator="greaterThan">
      <formula>0</formula>
    </cfRule>
    <cfRule type="cellIs" dxfId="5398" priority="874" stopIfTrue="1" operator="lessThan">
      <formula>0</formula>
    </cfRule>
  </conditionalFormatting>
  <conditionalFormatting sqref="S438">
    <cfRule type="cellIs" dxfId="5397" priority="871" stopIfTrue="1" operator="lessThan">
      <formula>0</formula>
    </cfRule>
    <cfRule type="cellIs" dxfId="5396" priority="872" stopIfTrue="1" operator="greaterThan">
      <formula>0</formula>
    </cfRule>
  </conditionalFormatting>
  <conditionalFormatting sqref="D438">
    <cfRule type="cellIs" dxfId="5395" priority="869" stopIfTrue="1" operator="greaterThan">
      <formula>0</formula>
    </cfRule>
    <cfRule type="cellIs" dxfId="5394" priority="870" stopIfTrue="1" operator="lessThan">
      <formula>0</formula>
    </cfRule>
  </conditionalFormatting>
  <conditionalFormatting sqref="F438">
    <cfRule type="cellIs" dxfId="5393" priority="867" stopIfTrue="1" operator="greaterThan">
      <formula>0</formula>
    </cfRule>
    <cfRule type="cellIs" dxfId="5392" priority="868" stopIfTrue="1" operator="lessThan">
      <formula>0</formula>
    </cfRule>
  </conditionalFormatting>
  <conditionalFormatting sqref="H438">
    <cfRule type="cellIs" dxfId="5391" priority="865" stopIfTrue="1" operator="greaterThan">
      <formula>0</formula>
    </cfRule>
    <cfRule type="cellIs" dxfId="5390" priority="866" stopIfTrue="1" operator="lessThan">
      <formula>0</formula>
    </cfRule>
  </conditionalFormatting>
  <conditionalFormatting sqref="Q438">
    <cfRule type="cellIs" dxfId="5389" priority="863" stopIfTrue="1" operator="greaterThan">
      <formula>0</formula>
    </cfRule>
    <cfRule type="cellIs" dxfId="5388" priority="864" stopIfTrue="1" operator="lessThan">
      <formula>0</formula>
    </cfRule>
  </conditionalFormatting>
  <conditionalFormatting sqref="T438">
    <cfRule type="cellIs" dxfId="5387" priority="861" stopIfTrue="1" operator="greaterThan">
      <formula>0</formula>
    </cfRule>
    <cfRule type="cellIs" dxfId="5386" priority="862" stopIfTrue="1" operator="lessThan">
      <formula>0</formula>
    </cfRule>
  </conditionalFormatting>
  <conditionalFormatting sqref="J438">
    <cfRule type="cellIs" dxfId="5385" priority="859" stopIfTrue="1" operator="greaterThan">
      <formula>0</formula>
    </cfRule>
    <cfRule type="cellIs" dxfId="5384" priority="860" stopIfTrue="1" operator="lessThan">
      <formula>0</formula>
    </cfRule>
  </conditionalFormatting>
  <conditionalFormatting sqref="S439">
    <cfRule type="cellIs" dxfId="5383" priority="857" stopIfTrue="1" operator="lessThan">
      <formula>0</formula>
    </cfRule>
    <cfRule type="cellIs" dxfId="5382" priority="858" stopIfTrue="1" operator="greaterThan">
      <formula>0</formula>
    </cfRule>
  </conditionalFormatting>
  <conditionalFormatting sqref="D439">
    <cfRule type="cellIs" dxfId="5381" priority="855" stopIfTrue="1" operator="greaterThan">
      <formula>0</formula>
    </cfRule>
    <cfRule type="cellIs" dxfId="5380" priority="856" stopIfTrue="1" operator="lessThan">
      <formula>0</formula>
    </cfRule>
  </conditionalFormatting>
  <conditionalFormatting sqref="F439">
    <cfRule type="cellIs" dxfId="5379" priority="853" stopIfTrue="1" operator="greaterThan">
      <formula>0</formula>
    </cfRule>
    <cfRule type="cellIs" dxfId="5378" priority="854" stopIfTrue="1" operator="lessThan">
      <formula>0</formula>
    </cfRule>
  </conditionalFormatting>
  <conditionalFormatting sqref="H439">
    <cfRule type="cellIs" dxfId="5377" priority="851" stopIfTrue="1" operator="greaterThan">
      <formula>0</formula>
    </cfRule>
    <cfRule type="cellIs" dxfId="5376" priority="852" stopIfTrue="1" operator="lessThan">
      <formula>0</formula>
    </cfRule>
  </conditionalFormatting>
  <conditionalFormatting sqref="Q439">
    <cfRule type="cellIs" dxfId="5375" priority="849" stopIfTrue="1" operator="greaterThan">
      <formula>0</formula>
    </cfRule>
    <cfRule type="cellIs" dxfId="5374" priority="850" stopIfTrue="1" operator="lessThan">
      <formula>0</formula>
    </cfRule>
  </conditionalFormatting>
  <conditionalFormatting sqref="T439">
    <cfRule type="cellIs" dxfId="5373" priority="847" stopIfTrue="1" operator="greaterThan">
      <formula>0</formula>
    </cfRule>
    <cfRule type="cellIs" dxfId="5372" priority="848" stopIfTrue="1" operator="lessThan">
      <formula>0</formula>
    </cfRule>
  </conditionalFormatting>
  <conditionalFormatting sqref="J439">
    <cfRule type="cellIs" dxfId="5371" priority="845" stopIfTrue="1" operator="greaterThan">
      <formula>0</formula>
    </cfRule>
    <cfRule type="cellIs" dxfId="5370" priority="846" stopIfTrue="1" operator="lessThan">
      <formula>0</formula>
    </cfRule>
  </conditionalFormatting>
  <conditionalFormatting sqref="S440">
    <cfRule type="cellIs" dxfId="5369" priority="843" stopIfTrue="1" operator="lessThan">
      <formula>0</formula>
    </cfRule>
    <cfRule type="cellIs" dxfId="5368" priority="844" stopIfTrue="1" operator="greaterThan">
      <formula>0</formula>
    </cfRule>
  </conditionalFormatting>
  <conditionalFormatting sqref="D440">
    <cfRule type="cellIs" dxfId="5367" priority="841" stopIfTrue="1" operator="greaterThan">
      <formula>0</formula>
    </cfRule>
    <cfRule type="cellIs" dxfId="5366" priority="842" stopIfTrue="1" operator="lessThan">
      <formula>0</formula>
    </cfRule>
  </conditionalFormatting>
  <conditionalFormatting sqref="F440">
    <cfRule type="cellIs" dxfId="5365" priority="839" stopIfTrue="1" operator="greaterThan">
      <formula>0</formula>
    </cfRule>
    <cfRule type="cellIs" dxfId="5364" priority="840" stopIfTrue="1" operator="lessThan">
      <formula>0</formula>
    </cfRule>
  </conditionalFormatting>
  <conditionalFormatting sqref="H440">
    <cfRule type="cellIs" dxfId="5363" priority="837" stopIfTrue="1" operator="greaterThan">
      <formula>0</formula>
    </cfRule>
    <cfRule type="cellIs" dxfId="5362" priority="838" stopIfTrue="1" operator="lessThan">
      <formula>0</formula>
    </cfRule>
  </conditionalFormatting>
  <conditionalFormatting sqref="Q440">
    <cfRule type="cellIs" dxfId="5361" priority="835" stopIfTrue="1" operator="greaterThan">
      <formula>0</formula>
    </cfRule>
    <cfRule type="cellIs" dxfId="5360" priority="836" stopIfTrue="1" operator="lessThan">
      <formula>0</formula>
    </cfRule>
  </conditionalFormatting>
  <conditionalFormatting sqref="T440">
    <cfRule type="cellIs" dxfId="5359" priority="833" stopIfTrue="1" operator="greaterThan">
      <formula>0</formula>
    </cfRule>
    <cfRule type="cellIs" dxfId="5358" priority="834" stopIfTrue="1" operator="lessThan">
      <formula>0</formula>
    </cfRule>
  </conditionalFormatting>
  <conditionalFormatting sqref="J440">
    <cfRule type="cellIs" dxfId="5357" priority="831" stopIfTrue="1" operator="greaterThan">
      <formula>0</formula>
    </cfRule>
    <cfRule type="cellIs" dxfId="5356" priority="832" stopIfTrue="1" operator="lessThan">
      <formula>0</formula>
    </cfRule>
  </conditionalFormatting>
  <conditionalFormatting sqref="D441">
    <cfRule type="cellIs" dxfId="5355" priority="827" stopIfTrue="1" operator="greaterThan">
      <formula>0</formula>
    </cfRule>
    <cfRule type="cellIs" dxfId="5354" priority="828" stopIfTrue="1" operator="lessThan">
      <formula>0</formula>
    </cfRule>
  </conditionalFormatting>
  <conditionalFormatting sqref="F441">
    <cfRule type="cellIs" dxfId="5353" priority="825" stopIfTrue="1" operator="greaterThan">
      <formula>0</formula>
    </cfRule>
    <cfRule type="cellIs" dxfId="5352" priority="826" stopIfTrue="1" operator="lessThan">
      <formula>0</formula>
    </cfRule>
  </conditionalFormatting>
  <conditionalFormatting sqref="H441">
    <cfRule type="cellIs" dxfId="5351" priority="823" stopIfTrue="1" operator="greaterThan">
      <formula>0</formula>
    </cfRule>
    <cfRule type="cellIs" dxfId="5350" priority="824" stopIfTrue="1" operator="lessThan">
      <formula>0</formula>
    </cfRule>
  </conditionalFormatting>
  <conditionalFormatting sqref="S441">
    <cfRule type="cellIs" dxfId="5349" priority="815" stopIfTrue="1" operator="lessThan">
      <formula>0</formula>
    </cfRule>
    <cfRule type="cellIs" dxfId="5348" priority="816" stopIfTrue="1" operator="greaterThan">
      <formula>0</formula>
    </cfRule>
  </conditionalFormatting>
  <conditionalFormatting sqref="T441">
    <cfRule type="cellIs" dxfId="5347" priority="813" stopIfTrue="1" operator="greaterThan">
      <formula>0</formula>
    </cfRule>
    <cfRule type="cellIs" dxfId="5346" priority="814" stopIfTrue="1" operator="lessThan">
      <formula>0</formula>
    </cfRule>
  </conditionalFormatting>
  <conditionalFormatting sqref="J441">
    <cfRule type="cellIs" dxfId="5345" priority="811" stopIfTrue="1" operator="greaterThan">
      <formula>0</formula>
    </cfRule>
    <cfRule type="cellIs" dxfId="5344" priority="812" stopIfTrue="1" operator="lessThan">
      <formula>0</formula>
    </cfRule>
  </conditionalFormatting>
  <conditionalFormatting sqref="Q441">
    <cfRule type="cellIs" dxfId="5343" priority="809" stopIfTrue="1" operator="greaterThan">
      <formula>0</formula>
    </cfRule>
    <cfRule type="cellIs" dxfId="5342" priority="810" stopIfTrue="1" operator="lessThan">
      <formula>0</formula>
    </cfRule>
  </conditionalFormatting>
  <conditionalFormatting sqref="D442">
    <cfRule type="cellIs" dxfId="5341" priority="807" stopIfTrue="1" operator="greaterThan">
      <formula>0</formula>
    </cfRule>
    <cfRule type="cellIs" dxfId="5340" priority="808" stopIfTrue="1" operator="lessThan">
      <formula>0</formula>
    </cfRule>
  </conditionalFormatting>
  <conditionalFormatting sqref="F442">
    <cfRule type="cellIs" dxfId="5339" priority="805" stopIfTrue="1" operator="greaterThan">
      <formula>0</formula>
    </cfRule>
    <cfRule type="cellIs" dxfId="5338" priority="806" stopIfTrue="1" operator="lessThan">
      <formula>0</formula>
    </cfRule>
  </conditionalFormatting>
  <conditionalFormatting sqref="H442">
    <cfRule type="cellIs" dxfId="5337" priority="803" stopIfTrue="1" operator="greaterThan">
      <formula>0</formula>
    </cfRule>
    <cfRule type="cellIs" dxfId="5336" priority="804" stopIfTrue="1" operator="lessThan">
      <formula>0</formula>
    </cfRule>
  </conditionalFormatting>
  <conditionalFormatting sqref="S442">
    <cfRule type="cellIs" dxfId="5335" priority="801" stopIfTrue="1" operator="lessThan">
      <formula>0</formula>
    </cfRule>
    <cfRule type="cellIs" dxfId="5334" priority="802" stopIfTrue="1" operator="greaterThan">
      <formula>0</formula>
    </cfRule>
  </conditionalFormatting>
  <conditionalFormatting sqref="T442">
    <cfRule type="cellIs" dxfId="5333" priority="799" stopIfTrue="1" operator="greaterThan">
      <formula>0</formula>
    </cfRule>
    <cfRule type="cellIs" dxfId="5332" priority="800" stopIfTrue="1" operator="lessThan">
      <formula>0</formula>
    </cfRule>
  </conditionalFormatting>
  <conditionalFormatting sqref="J442">
    <cfRule type="cellIs" dxfId="5331" priority="797" stopIfTrue="1" operator="greaterThan">
      <formula>0</formula>
    </cfRule>
    <cfRule type="cellIs" dxfId="5330" priority="798" stopIfTrue="1" operator="lessThan">
      <formula>0</formula>
    </cfRule>
  </conditionalFormatting>
  <conditionalFormatting sqref="Q442">
    <cfRule type="cellIs" dxfId="5329" priority="795" stopIfTrue="1" operator="greaterThan">
      <formula>0</formula>
    </cfRule>
    <cfRule type="cellIs" dxfId="5328" priority="796" stopIfTrue="1" operator="lessThan">
      <formula>0</formula>
    </cfRule>
  </conditionalFormatting>
  <conditionalFormatting sqref="D443">
    <cfRule type="cellIs" dxfId="5327" priority="793" stopIfTrue="1" operator="greaterThan">
      <formula>0</formula>
    </cfRule>
    <cfRule type="cellIs" dxfId="5326" priority="794" stopIfTrue="1" operator="lessThan">
      <formula>0</formula>
    </cfRule>
  </conditionalFormatting>
  <conditionalFormatting sqref="F443">
    <cfRule type="cellIs" dxfId="5325" priority="791" stopIfTrue="1" operator="greaterThan">
      <formula>0</formula>
    </cfRule>
    <cfRule type="cellIs" dxfId="5324" priority="792" stopIfTrue="1" operator="lessThan">
      <formula>0</formula>
    </cfRule>
  </conditionalFormatting>
  <conditionalFormatting sqref="H443">
    <cfRule type="cellIs" dxfId="5323" priority="789" stopIfTrue="1" operator="greaterThan">
      <formula>0</formula>
    </cfRule>
    <cfRule type="cellIs" dxfId="5322" priority="790" stopIfTrue="1" operator="lessThan">
      <formula>0</formula>
    </cfRule>
  </conditionalFormatting>
  <conditionalFormatting sqref="S443">
    <cfRule type="cellIs" dxfId="5321" priority="787" stopIfTrue="1" operator="lessThan">
      <formula>0</formula>
    </cfRule>
    <cfRule type="cellIs" dxfId="5320" priority="788" stopIfTrue="1" operator="greaterThan">
      <formula>0</formula>
    </cfRule>
  </conditionalFormatting>
  <conditionalFormatting sqref="T443">
    <cfRule type="cellIs" dxfId="5319" priority="785" stopIfTrue="1" operator="greaterThan">
      <formula>0</formula>
    </cfRule>
    <cfRule type="cellIs" dxfId="5318" priority="786" stopIfTrue="1" operator="lessThan">
      <formula>0</formula>
    </cfRule>
  </conditionalFormatting>
  <conditionalFormatting sqref="J443">
    <cfRule type="cellIs" dxfId="5317" priority="783" stopIfTrue="1" operator="greaterThan">
      <formula>0</formula>
    </cfRule>
    <cfRule type="cellIs" dxfId="5316" priority="784" stopIfTrue="1" operator="lessThan">
      <formula>0</formula>
    </cfRule>
  </conditionalFormatting>
  <conditionalFormatting sqref="Q443">
    <cfRule type="cellIs" dxfId="5315" priority="781" stopIfTrue="1" operator="greaterThan">
      <formula>0</formula>
    </cfRule>
    <cfRule type="cellIs" dxfId="5314" priority="782" stopIfTrue="1" operator="lessThan">
      <formula>0</formula>
    </cfRule>
  </conditionalFormatting>
  <conditionalFormatting sqref="D444">
    <cfRule type="cellIs" dxfId="5313" priority="779" stopIfTrue="1" operator="greaterThan">
      <formula>0</formula>
    </cfRule>
    <cfRule type="cellIs" dxfId="5312" priority="780" stopIfTrue="1" operator="lessThan">
      <formula>0</formula>
    </cfRule>
  </conditionalFormatting>
  <conditionalFormatting sqref="F444">
    <cfRule type="cellIs" dxfId="5311" priority="777" stopIfTrue="1" operator="greaterThan">
      <formula>0</formula>
    </cfRule>
    <cfRule type="cellIs" dxfId="5310" priority="778" stopIfTrue="1" operator="lessThan">
      <formula>0</formula>
    </cfRule>
  </conditionalFormatting>
  <conditionalFormatting sqref="H444">
    <cfRule type="cellIs" dxfId="5309" priority="775" stopIfTrue="1" operator="greaterThan">
      <formula>0</formula>
    </cfRule>
    <cfRule type="cellIs" dxfId="5308" priority="776" stopIfTrue="1" operator="lessThan">
      <formula>0</formula>
    </cfRule>
  </conditionalFormatting>
  <conditionalFormatting sqref="S444">
    <cfRule type="cellIs" dxfId="5307" priority="773" stopIfTrue="1" operator="lessThan">
      <formula>0</formula>
    </cfRule>
    <cfRule type="cellIs" dxfId="5306" priority="774" stopIfTrue="1" operator="greaterThan">
      <formula>0</formula>
    </cfRule>
  </conditionalFormatting>
  <conditionalFormatting sqref="T444">
    <cfRule type="cellIs" dxfId="5305" priority="771" stopIfTrue="1" operator="greaterThan">
      <formula>0</formula>
    </cfRule>
    <cfRule type="cellIs" dxfId="5304" priority="772" stopIfTrue="1" operator="lessThan">
      <formula>0</formula>
    </cfRule>
  </conditionalFormatting>
  <conditionalFormatting sqref="J444">
    <cfRule type="cellIs" dxfId="5303" priority="769" stopIfTrue="1" operator="greaterThan">
      <formula>0</formula>
    </cfRule>
    <cfRule type="cellIs" dxfId="5302" priority="770" stopIfTrue="1" operator="lessThan">
      <formula>0</formula>
    </cfRule>
  </conditionalFormatting>
  <conditionalFormatting sqref="Q444">
    <cfRule type="cellIs" dxfId="5301" priority="767" stopIfTrue="1" operator="greaterThan">
      <formula>0</formula>
    </cfRule>
    <cfRule type="cellIs" dxfId="5300" priority="768" stopIfTrue="1" operator="lessThan">
      <formula>0</formula>
    </cfRule>
  </conditionalFormatting>
  <conditionalFormatting sqref="D445">
    <cfRule type="cellIs" dxfId="5299" priority="765" stopIfTrue="1" operator="greaterThan">
      <formula>0</formula>
    </cfRule>
    <cfRule type="cellIs" dxfId="5298" priority="766" stopIfTrue="1" operator="lessThan">
      <formula>0</formula>
    </cfRule>
  </conditionalFormatting>
  <conditionalFormatting sqref="F445">
    <cfRule type="cellIs" dxfId="5297" priority="763" stopIfTrue="1" operator="greaterThan">
      <formula>0</formula>
    </cfRule>
    <cfRule type="cellIs" dxfId="5296" priority="764" stopIfTrue="1" operator="lessThan">
      <formula>0</formula>
    </cfRule>
  </conditionalFormatting>
  <conditionalFormatting sqref="H445">
    <cfRule type="cellIs" dxfId="5295" priority="761" stopIfTrue="1" operator="greaterThan">
      <formula>0</formula>
    </cfRule>
    <cfRule type="cellIs" dxfId="5294" priority="762" stopIfTrue="1" operator="lessThan">
      <formula>0</formula>
    </cfRule>
  </conditionalFormatting>
  <conditionalFormatting sqref="J445">
    <cfRule type="cellIs" dxfId="5293" priority="759" stopIfTrue="1" operator="greaterThan">
      <formula>0</formula>
    </cfRule>
    <cfRule type="cellIs" dxfId="5292" priority="760" stopIfTrue="1" operator="lessThan">
      <formula>0</formula>
    </cfRule>
  </conditionalFormatting>
  <conditionalFormatting sqref="S445">
    <cfRule type="cellIs" dxfId="5291" priority="757" stopIfTrue="1" operator="lessThan">
      <formula>0</formula>
    </cfRule>
    <cfRule type="cellIs" dxfId="5290" priority="758" stopIfTrue="1" operator="greaterThan">
      <formula>0</formula>
    </cfRule>
  </conditionalFormatting>
  <conditionalFormatting sqref="T445">
    <cfRule type="cellIs" dxfId="5289" priority="755" stopIfTrue="1" operator="greaterThan">
      <formula>0</formula>
    </cfRule>
    <cfRule type="cellIs" dxfId="5288" priority="756" stopIfTrue="1" operator="lessThan">
      <formula>0</formula>
    </cfRule>
  </conditionalFormatting>
  <conditionalFormatting sqref="Q445">
    <cfRule type="cellIs" dxfId="5287" priority="753" stopIfTrue="1" operator="greaterThan">
      <formula>0</formula>
    </cfRule>
    <cfRule type="cellIs" dxfId="5286" priority="754" stopIfTrue="1" operator="lessThan">
      <formula>0</formula>
    </cfRule>
  </conditionalFormatting>
  <conditionalFormatting sqref="D446">
    <cfRule type="cellIs" dxfId="5285" priority="749" stopIfTrue="1" operator="greaterThan">
      <formula>0</formula>
    </cfRule>
    <cfRule type="cellIs" dxfId="5284" priority="750" stopIfTrue="1" operator="lessThan">
      <formula>0</formula>
    </cfRule>
  </conditionalFormatting>
  <conditionalFormatting sqref="F446">
    <cfRule type="cellIs" dxfId="5283" priority="747" stopIfTrue="1" operator="greaterThan">
      <formula>0</formula>
    </cfRule>
    <cfRule type="cellIs" dxfId="5282" priority="748" stopIfTrue="1" operator="lessThan">
      <formula>0</formula>
    </cfRule>
  </conditionalFormatting>
  <conditionalFormatting sqref="H446">
    <cfRule type="cellIs" dxfId="5281" priority="745" stopIfTrue="1" operator="greaterThan">
      <formula>0</formula>
    </cfRule>
    <cfRule type="cellIs" dxfId="5280" priority="746" stopIfTrue="1" operator="lessThan">
      <formula>0</formula>
    </cfRule>
  </conditionalFormatting>
  <conditionalFormatting sqref="J446">
    <cfRule type="cellIs" dxfId="5279" priority="743" stopIfTrue="1" operator="greaterThan">
      <formula>0</formula>
    </cfRule>
    <cfRule type="cellIs" dxfId="5278" priority="744" stopIfTrue="1" operator="lessThan">
      <formula>0</formula>
    </cfRule>
  </conditionalFormatting>
  <conditionalFormatting sqref="S446">
    <cfRule type="cellIs" dxfId="5277" priority="741" stopIfTrue="1" operator="lessThan">
      <formula>0</formula>
    </cfRule>
    <cfRule type="cellIs" dxfId="5276" priority="742" stopIfTrue="1" operator="greaterThan">
      <formula>0</formula>
    </cfRule>
  </conditionalFormatting>
  <conditionalFormatting sqref="T446">
    <cfRule type="cellIs" dxfId="5275" priority="739" stopIfTrue="1" operator="greaterThan">
      <formula>0</formula>
    </cfRule>
    <cfRule type="cellIs" dxfId="5274" priority="740" stopIfTrue="1" operator="lessThan">
      <formula>0</formula>
    </cfRule>
  </conditionalFormatting>
  <conditionalFormatting sqref="Q446">
    <cfRule type="cellIs" dxfId="5273" priority="737" stopIfTrue="1" operator="greaterThan">
      <formula>0</formula>
    </cfRule>
    <cfRule type="cellIs" dxfId="5272" priority="738" stopIfTrue="1" operator="lessThan">
      <formula>0</formula>
    </cfRule>
  </conditionalFormatting>
  <conditionalFormatting sqref="D447">
    <cfRule type="cellIs" dxfId="5271" priority="735" stopIfTrue="1" operator="greaterThan">
      <formula>0</formula>
    </cfRule>
    <cfRule type="cellIs" dxfId="5270" priority="736" stopIfTrue="1" operator="lessThan">
      <formula>0</formula>
    </cfRule>
  </conditionalFormatting>
  <conditionalFormatting sqref="F447">
    <cfRule type="cellIs" dxfId="5269" priority="733" stopIfTrue="1" operator="greaterThan">
      <formula>0</formula>
    </cfRule>
    <cfRule type="cellIs" dxfId="5268" priority="734" stopIfTrue="1" operator="lessThan">
      <formula>0</formula>
    </cfRule>
  </conditionalFormatting>
  <conditionalFormatting sqref="H447">
    <cfRule type="cellIs" dxfId="5267" priority="731" stopIfTrue="1" operator="greaterThan">
      <formula>0</formula>
    </cfRule>
    <cfRule type="cellIs" dxfId="5266" priority="732" stopIfTrue="1" operator="lessThan">
      <formula>0</formula>
    </cfRule>
  </conditionalFormatting>
  <conditionalFormatting sqref="J447">
    <cfRule type="cellIs" dxfId="5265" priority="729" stopIfTrue="1" operator="greaterThan">
      <formula>0</formula>
    </cfRule>
    <cfRule type="cellIs" dxfId="5264" priority="730" stopIfTrue="1" operator="lessThan">
      <formula>0</formula>
    </cfRule>
  </conditionalFormatting>
  <conditionalFormatting sqref="S447">
    <cfRule type="cellIs" dxfId="5263" priority="727" stopIfTrue="1" operator="lessThan">
      <formula>0</formula>
    </cfRule>
    <cfRule type="cellIs" dxfId="5262" priority="728" stopIfTrue="1" operator="greaterThan">
      <formula>0</formula>
    </cfRule>
  </conditionalFormatting>
  <conditionalFormatting sqref="T447">
    <cfRule type="cellIs" dxfId="5261" priority="725" stopIfTrue="1" operator="greaterThan">
      <formula>0</formula>
    </cfRule>
    <cfRule type="cellIs" dxfId="5260" priority="726" stopIfTrue="1" operator="lessThan">
      <formula>0</formula>
    </cfRule>
  </conditionalFormatting>
  <conditionalFormatting sqref="Q447">
    <cfRule type="cellIs" dxfId="5259" priority="723" stopIfTrue="1" operator="greaterThan">
      <formula>0</formula>
    </cfRule>
    <cfRule type="cellIs" dxfId="5258" priority="724" stopIfTrue="1" operator="lessThan">
      <formula>0</formula>
    </cfRule>
  </conditionalFormatting>
  <conditionalFormatting sqref="D448">
    <cfRule type="cellIs" dxfId="5257" priority="721" stopIfTrue="1" operator="greaterThan">
      <formula>0</formula>
    </cfRule>
    <cfRule type="cellIs" dxfId="5256" priority="722" stopIfTrue="1" operator="lessThan">
      <formula>0</formula>
    </cfRule>
  </conditionalFormatting>
  <conditionalFormatting sqref="F448">
    <cfRule type="cellIs" dxfId="5255" priority="719" stopIfTrue="1" operator="greaterThan">
      <formula>0</formula>
    </cfRule>
    <cfRule type="cellIs" dxfId="5254" priority="720" stopIfTrue="1" operator="lessThan">
      <formula>0</formula>
    </cfRule>
  </conditionalFormatting>
  <conditionalFormatting sqref="H448">
    <cfRule type="cellIs" dxfId="5253" priority="717" stopIfTrue="1" operator="greaterThan">
      <formula>0</formula>
    </cfRule>
    <cfRule type="cellIs" dxfId="5252" priority="718" stopIfTrue="1" operator="lessThan">
      <formula>0</formula>
    </cfRule>
  </conditionalFormatting>
  <conditionalFormatting sqref="J448">
    <cfRule type="cellIs" dxfId="5251" priority="715" stopIfTrue="1" operator="greaterThan">
      <formula>0</formula>
    </cfRule>
    <cfRule type="cellIs" dxfId="5250" priority="716" stopIfTrue="1" operator="lessThan">
      <formula>0</formula>
    </cfRule>
  </conditionalFormatting>
  <conditionalFormatting sqref="S448">
    <cfRule type="cellIs" dxfId="5249" priority="713" stopIfTrue="1" operator="lessThan">
      <formula>0</formula>
    </cfRule>
    <cfRule type="cellIs" dxfId="5248" priority="714" stopIfTrue="1" operator="greaterThan">
      <formula>0</formula>
    </cfRule>
  </conditionalFormatting>
  <conditionalFormatting sqref="T448">
    <cfRule type="cellIs" dxfId="5247" priority="711" stopIfTrue="1" operator="greaterThan">
      <formula>0</formula>
    </cfRule>
    <cfRule type="cellIs" dxfId="5246" priority="712" stopIfTrue="1" operator="lessThan">
      <formula>0</formula>
    </cfRule>
  </conditionalFormatting>
  <conditionalFormatting sqref="Q448">
    <cfRule type="cellIs" dxfId="5245" priority="709" stopIfTrue="1" operator="greaterThan">
      <formula>0</formula>
    </cfRule>
    <cfRule type="cellIs" dxfId="5244" priority="710" stopIfTrue="1" operator="lessThan">
      <formula>0</formula>
    </cfRule>
  </conditionalFormatting>
  <conditionalFormatting sqref="S449">
    <cfRule type="cellIs" dxfId="5243" priority="707" stopIfTrue="1" operator="lessThan">
      <formula>0</formula>
    </cfRule>
    <cfRule type="cellIs" dxfId="5242" priority="708" stopIfTrue="1" operator="greaterThan">
      <formula>0</formula>
    </cfRule>
  </conditionalFormatting>
  <conditionalFormatting sqref="D449">
    <cfRule type="cellIs" dxfId="5241" priority="705" stopIfTrue="1" operator="greaterThan">
      <formula>0</formula>
    </cfRule>
    <cfRule type="cellIs" dxfId="5240" priority="706" stopIfTrue="1" operator="lessThan">
      <formula>0</formula>
    </cfRule>
  </conditionalFormatting>
  <conditionalFormatting sqref="F449">
    <cfRule type="cellIs" dxfId="5239" priority="703" stopIfTrue="1" operator="greaterThan">
      <formula>0</formula>
    </cfRule>
    <cfRule type="cellIs" dxfId="5238" priority="704" stopIfTrue="1" operator="lessThan">
      <formula>0</formula>
    </cfRule>
  </conditionalFormatting>
  <conditionalFormatting sqref="H449">
    <cfRule type="cellIs" dxfId="5237" priority="701" stopIfTrue="1" operator="greaterThan">
      <formula>0</formula>
    </cfRule>
    <cfRule type="cellIs" dxfId="5236" priority="702" stopIfTrue="1" operator="lessThan">
      <formula>0</formula>
    </cfRule>
  </conditionalFormatting>
  <conditionalFormatting sqref="J449">
    <cfRule type="cellIs" dxfId="5235" priority="699" stopIfTrue="1" operator="greaterThan">
      <formula>0</formula>
    </cfRule>
    <cfRule type="cellIs" dxfId="5234" priority="700" stopIfTrue="1" operator="lessThan">
      <formula>0</formula>
    </cfRule>
  </conditionalFormatting>
  <conditionalFormatting sqref="Q449">
    <cfRule type="cellIs" dxfId="5233" priority="697" stopIfTrue="1" operator="greaterThan">
      <formula>0</formula>
    </cfRule>
    <cfRule type="cellIs" dxfId="5232" priority="698" stopIfTrue="1" operator="lessThan">
      <formula>0</formula>
    </cfRule>
  </conditionalFormatting>
  <conditionalFormatting sqref="T449">
    <cfRule type="cellIs" dxfId="5231" priority="695" stopIfTrue="1" operator="greaterThan">
      <formula>0</formula>
    </cfRule>
    <cfRule type="cellIs" dxfId="5230" priority="696" stopIfTrue="1" operator="lessThan">
      <formula>0</formula>
    </cfRule>
  </conditionalFormatting>
  <conditionalFormatting sqref="S450">
    <cfRule type="cellIs" dxfId="5229" priority="693" stopIfTrue="1" operator="lessThan">
      <formula>0</formula>
    </cfRule>
    <cfRule type="cellIs" dxfId="5228" priority="694" stopIfTrue="1" operator="greaterThan">
      <formula>0</formula>
    </cfRule>
  </conditionalFormatting>
  <conditionalFormatting sqref="D450">
    <cfRule type="cellIs" dxfId="5227" priority="691" stopIfTrue="1" operator="greaterThan">
      <formula>0</formula>
    </cfRule>
    <cfRule type="cellIs" dxfId="5226" priority="692" stopIfTrue="1" operator="lessThan">
      <formula>0</formula>
    </cfRule>
  </conditionalFormatting>
  <conditionalFormatting sqref="F450">
    <cfRule type="cellIs" dxfId="5225" priority="689" stopIfTrue="1" operator="greaterThan">
      <formula>0</formula>
    </cfRule>
    <cfRule type="cellIs" dxfId="5224" priority="690" stopIfTrue="1" operator="lessThan">
      <formula>0</formula>
    </cfRule>
  </conditionalFormatting>
  <conditionalFormatting sqref="H450">
    <cfRule type="cellIs" dxfId="5223" priority="687" stopIfTrue="1" operator="greaterThan">
      <formula>0</formula>
    </cfRule>
    <cfRule type="cellIs" dxfId="5222" priority="688" stopIfTrue="1" operator="lessThan">
      <formula>0</formula>
    </cfRule>
  </conditionalFormatting>
  <conditionalFormatting sqref="J450">
    <cfRule type="cellIs" dxfId="5221" priority="685" stopIfTrue="1" operator="greaterThan">
      <formula>0</formula>
    </cfRule>
    <cfRule type="cellIs" dxfId="5220" priority="686" stopIfTrue="1" operator="lessThan">
      <formula>0</formula>
    </cfRule>
  </conditionalFormatting>
  <conditionalFormatting sqref="Q450">
    <cfRule type="cellIs" dxfId="5219" priority="683" stopIfTrue="1" operator="greaterThan">
      <formula>0</formula>
    </cfRule>
    <cfRule type="cellIs" dxfId="5218" priority="684" stopIfTrue="1" operator="lessThan">
      <formula>0</formula>
    </cfRule>
  </conditionalFormatting>
  <conditionalFormatting sqref="T450">
    <cfRule type="cellIs" dxfId="5217" priority="681" stopIfTrue="1" operator="greaterThan">
      <formula>0</formula>
    </cfRule>
    <cfRule type="cellIs" dxfId="5216" priority="682" stopIfTrue="1" operator="lessThan">
      <formula>0</formula>
    </cfRule>
  </conditionalFormatting>
  <conditionalFormatting sqref="S451">
    <cfRule type="cellIs" dxfId="5215" priority="679" stopIfTrue="1" operator="lessThan">
      <formula>0</formula>
    </cfRule>
    <cfRule type="cellIs" dxfId="5214" priority="680" stopIfTrue="1" operator="greaterThan">
      <formula>0</formula>
    </cfRule>
  </conditionalFormatting>
  <conditionalFormatting sqref="D451">
    <cfRule type="cellIs" dxfId="5213" priority="677" stopIfTrue="1" operator="greaterThan">
      <formula>0</formula>
    </cfRule>
    <cfRule type="cellIs" dxfId="5212" priority="678" stopIfTrue="1" operator="lessThan">
      <formula>0</formula>
    </cfRule>
  </conditionalFormatting>
  <conditionalFormatting sqref="F451">
    <cfRule type="cellIs" dxfId="5211" priority="675" stopIfTrue="1" operator="greaterThan">
      <formula>0</formula>
    </cfRule>
    <cfRule type="cellIs" dxfId="5210" priority="676" stopIfTrue="1" operator="lessThan">
      <formula>0</formula>
    </cfRule>
  </conditionalFormatting>
  <conditionalFormatting sqref="H451">
    <cfRule type="cellIs" dxfId="5209" priority="673" stopIfTrue="1" operator="greaterThan">
      <formula>0</formula>
    </cfRule>
    <cfRule type="cellIs" dxfId="5208" priority="674" stopIfTrue="1" operator="lessThan">
      <formula>0</formula>
    </cfRule>
  </conditionalFormatting>
  <conditionalFormatting sqref="J451">
    <cfRule type="cellIs" dxfId="5207" priority="671" stopIfTrue="1" operator="greaterThan">
      <formula>0</formula>
    </cfRule>
    <cfRule type="cellIs" dxfId="5206" priority="672" stopIfTrue="1" operator="lessThan">
      <formula>0</formula>
    </cfRule>
  </conditionalFormatting>
  <conditionalFormatting sqref="Q451">
    <cfRule type="cellIs" dxfId="5205" priority="669" stopIfTrue="1" operator="greaterThan">
      <formula>0</formula>
    </cfRule>
    <cfRule type="cellIs" dxfId="5204" priority="670" stopIfTrue="1" operator="lessThan">
      <formula>0</formula>
    </cfRule>
  </conditionalFormatting>
  <conditionalFormatting sqref="T451">
    <cfRule type="cellIs" dxfId="5203" priority="667" stopIfTrue="1" operator="greaterThan">
      <formula>0</formula>
    </cfRule>
    <cfRule type="cellIs" dxfId="5202" priority="668" stopIfTrue="1" operator="lessThan">
      <formula>0</formula>
    </cfRule>
  </conditionalFormatting>
  <conditionalFormatting sqref="D452">
    <cfRule type="cellIs" dxfId="5201" priority="665" stopIfTrue="1" operator="greaterThan">
      <formula>0</formula>
    </cfRule>
    <cfRule type="cellIs" dxfId="5200" priority="666" stopIfTrue="1" operator="lessThan">
      <formula>0</formula>
    </cfRule>
  </conditionalFormatting>
  <conditionalFormatting sqref="F452">
    <cfRule type="cellIs" dxfId="5199" priority="663" stopIfTrue="1" operator="greaterThan">
      <formula>0</formula>
    </cfRule>
    <cfRule type="cellIs" dxfId="5198" priority="664" stopIfTrue="1" operator="lessThan">
      <formula>0</formula>
    </cfRule>
  </conditionalFormatting>
  <conditionalFormatting sqref="H452">
    <cfRule type="cellIs" dxfId="5197" priority="661" stopIfTrue="1" operator="greaterThan">
      <formula>0</formula>
    </cfRule>
    <cfRule type="cellIs" dxfId="5196" priority="662" stopIfTrue="1" operator="lessThan">
      <formula>0</formula>
    </cfRule>
  </conditionalFormatting>
  <conditionalFormatting sqref="J452">
    <cfRule type="cellIs" dxfId="5195" priority="659" stopIfTrue="1" operator="greaterThan">
      <formula>0</formula>
    </cfRule>
    <cfRule type="cellIs" dxfId="5194" priority="660" stopIfTrue="1" operator="lessThan">
      <formula>0</formula>
    </cfRule>
  </conditionalFormatting>
  <conditionalFormatting sqref="Q452">
    <cfRule type="cellIs" dxfId="5193" priority="657" stopIfTrue="1" operator="greaterThan">
      <formula>0</formula>
    </cfRule>
    <cfRule type="cellIs" dxfId="5192" priority="658" stopIfTrue="1" operator="lessThan">
      <formula>0</formula>
    </cfRule>
  </conditionalFormatting>
  <conditionalFormatting sqref="S452">
    <cfRule type="cellIs" dxfId="5191" priority="655" stopIfTrue="1" operator="lessThan">
      <formula>0</formula>
    </cfRule>
    <cfRule type="cellIs" dxfId="5190" priority="656" stopIfTrue="1" operator="greaterThan">
      <formula>0</formula>
    </cfRule>
  </conditionalFormatting>
  <conditionalFormatting sqref="T452">
    <cfRule type="cellIs" dxfId="5189" priority="653" stopIfTrue="1" operator="greaterThan">
      <formula>0</formula>
    </cfRule>
    <cfRule type="cellIs" dxfId="5188" priority="654" stopIfTrue="1" operator="lessThan">
      <formula>0</formula>
    </cfRule>
  </conditionalFormatting>
  <conditionalFormatting sqref="S453">
    <cfRule type="cellIs" dxfId="5187" priority="637" stopIfTrue="1" operator="lessThan">
      <formula>0</formula>
    </cfRule>
    <cfRule type="cellIs" dxfId="5186" priority="638" stopIfTrue="1" operator="greaterThan">
      <formula>0</formula>
    </cfRule>
  </conditionalFormatting>
  <conditionalFormatting sqref="D453">
    <cfRule type="cellIs" dxfId="5185" priority="635" stopIfTrue="1" operator="greaterThan">
      <formula>0</formula>
    </cfRule>
    <cfRule type="cellIs" dxfId="5184" priority="636" stopIfTrue="1" operator="lessThan">
      <formula>0</formula>
    </cfRule>
  </conditionalFormatting>
  <conditionalFormatting sqref="F453">
    <cfRule type="cellIs" dxfId="5183" priority="633" stopIfTrue="1" operator="greaterThan">
      <formula>0</formula>
    </cfRule>
    <cfRule type="cellIs" dxfId="5182" priority="634" stopIfTrue="1" operator="lessThan">
      <formula>0</formula>
    </cfRule>
  </conditionalFormatting>
  <conditionalFormatting sqref="H453">
    <cfRule type="cellIs" dxfId="5181" priority="631" stopIfTrue="1" operator="greaterThan">
      <formula>0</formula>
    </cfRule>
    <cfRule type="cellIs" dxfId="5180" priority="632" stopIfTrue="1" operator="lessThan">
      <formula>0</formula>
    </cfRule>
  </conditionalFormatting>
  <conditionalFormatting sqref="J453">
    <cfRule type="cellIs" dxfId="5179" priority="629" stopIfTrue="1" operator="greaterThan">
      <formula>0</formula>
    </cfRule>
    <cfRule type="cellIs" dxfId="5178" priority="630" stopIfTrue="1" operator="lessThan">
      <formula>0</formula>
    </cfRule>
  </conditionalFormatting>
  <conditionalFormatting sqref="Q453">
    <cfRule type="cellIs" dxfId="5177" priority="627" stopIfTrue="1" operator="greaterThan">
      <formula>0</formula>
    </cfRule>
    <cfRule type="cellIs" dxfId="5176" priority="628" stopIfTrue="1" operator="lessThan">
      <formula>0</formula>
    </cfRule>
  </conditionalFormatting>
  <conditionalFormatting sqref="T453">
    <cfRule type="cellIs" dxfId="5175" priority="625" stopIfTrue="1" operator="greaterThan">
      <formula>0</formula>
    </cfRule>
    <cfRule type="cellIs" dxfId="5174" priority="626" stopIfTrue="1" operator="lessThan">
      <formula>0</formula>
    </cfRule>
  </conditionalFormatting>
  <conditionalFormatting sqref="H454">
    <cfRule type="cellIs" dxfId="5173" priority="623" stopIfTrue="1" operator="greaterThan">
      <formula>0</formula>
    </cfRule>
    <cfRule type="cellIs" dxfId="5172" priority="624" stopIfTrue="1" operator="lessThan">
      <formula>0</formula>
    </cfRule>
  </conditionalFormatting>
  <conditionalFormatting sqref="D454">
    <cfRule type="cellIs" dxfId="5171" priority="621" stopIfTrue="1" operator="greaterThan">
      <formula>0</formula>
    </cfRule>
    <cfRule type="cellIs" dxfId="5170" priority="622" stopIfTrue="1" operator="lessThan">
      <formula>0</formula>
    </cfRule>
  </conditionalFormatting>
  <conditionalFormatting sqref="F454">
    <cfRule type="cellIs" dxfId="5169" priority="619" stopIfTrue="1" operator="greaterThan">
      <formula>0</formula>
    </cfRule>
    <cfRule type="cellIs" dxfId="5168" priority="620" stopIfTrue="1" operator="lessThan">
      <formula>0</formula>
    </cfRule>
  </conditionalFormatting>
  <conditionalFormatting sqref="J454">
    <cfRule type="cellIs" dxfId="5167" priority="617" stopIfTrue="1" operator="greaterThan">
      <formula>0</formula>
    </cfRule>
    <cfRule type="cellIs" dxfId="5166" priority="618" stopIfTrue="1" operator="lessThan">
      <formula>0</formula>
    </cfRule>
  </conditionalFormatting>
  <conditionalFormatting sqref="Q454">
    <cfRule type="cellIs" dxfId="5165" priority="615" stopIfTrue="1" operator="greaterThan">
      <formula>0</formula>
    </cfRule>
    <cfRule type="cellIs" dxfId="5164" priority="616" stopIfTrue="1" operator="lessThan">
      <formula>0</formula>
    </cfRule>
  </conditionalFormatting>
  <conditionalFormatting sqref="M454">
    <cfRule type="cellIs" dxfId="5163" priority="613" stopIfTrue="1" operator="greaterThan">
      <formula>0</formula>
    </cfRule>
    <cfRule type="cellIs" dxfId="5162" priority="614" stopIfTrue="1" operator="lessThan">
      <formula>0</formula>
    </cfRule>
  </conditionalFormatting>
  <conditionalFormatting sqref="O454">
    <cfRule type="cellIs" dxfId="5161" priority="611" stopIfTrue="1" operator="greaterThan">
      <formula>0</formula>
    </cfRule>
    <cfRule type="cellIs" dxfId="5160" priority="612" stopIfTrue="1" operator="lessThan">
      <formula>0</formula>
    </cfRule>
  </conditionalFormatting>
  <conditionalFormatting sqref="S454">
    <cfRule type="cellIs" dxfId="5159" priority="609" stopIfTrue="1" operator="lessThan">
      <formula>0</formula>
    </cfRule>
    <cfRule type="cellIs" dxfId="5158" priority="610" stopIfTrue="1" operator="greaterThan">
      <formula>0</formula>
    </cfRule>
  </conditionalFormatting>
  <conditionalFormatting sqref="T454">
    <cfRule type="cellIs" dxfId="5157" priority="607" stopIfTrue="1" operator="greaterThan">
      <formula>0</formula>
    </cfRule>
    <cfRule type="cellIs" dxfId="5156" priority="608" stopIfTrue="1" operator="lessThan">
      <formula>0</formula>
    </cfRule>
  </conditionalFormatting>
  <conditionalFormatting sqref="H455">
    <cfRule type="cellIs" dxfId="5155" priority="605" stopIfTrue="1" operator="greaterThan">
      <formula>0</formula>
    </cfRule>
    <cfRule type="cellIs" dxfId="5154" priority="606" stopIfTrue="1" operator="lessThan">
      <formula>0</formula>
    </cfRule>
  </conditionalFormatting>
  <conditionalFormatting sqref="D455">
    <cfRule type="cellIs" dxfId="5153" priority="603" stopIfTrue="1" operator="greaterThan">
      <formula>0</formula>
    </cfRule>
    <cfRule type="cellIs" dxfId="5152" priority="604" stopIfTrue="1" operator="lessThan">
      <formula>0</formula>
    </cfRule>
  </conditionalFormatting>
  <conditionalFormatting sqref="F455">
    <cfRule type="cellIs" dxfId="5151" priority="601" stopIfTrue="1" operator="greaterThan">
      <formula>0</formula>
    </cfRule>
    <cfRule type="cellIs" dxfId="5150" priority="602" stopIfTrue="1" operator="lessThan">
      <formula>0</formula>
    </cfRule>
  </conditionalFormatting>
  <conditionalFormatting sqref="J455">
    <cfRule type="cellIs" dxfId="5149" priority="599" stopIfTrue="1" operator="greaterThan">
      <formula>0</formula>
    </cfRule>
    <cfRule type="cellIs" dxfId="5148" priority="600" stopIfTrue="1" operator="lessThan">
      <formula>0</formula>
    </cfRule>
  </conditionalFormatting>
  <conditionalFormatting sqref="Q455">
    <cfRule type="cellIs" dxfId="5147" priority="597" stopIfTrue="1" operator="greaterThan">
      <formula>0</formula>
    </cfRule>
    <cfRule type="cellIs" dxfId="5146" priority="598" stopIfTrue="1" operator="lessThan">
      <formula>0</formula>
    </cfRule>
  </conditionalFormatting>
  <conditionalFormatting sqref="M455">
    <cfRule type="cellIs" dxfId="5145" priority="595" stopIfTrue="1" operator="greaterThan">
      <formula>0</formula>
    </cfRule>
    <cfRule type="cellIs" dxfId="5144" priority="596" stopIfTrue="1" operator="lessThan">
      <formula>0</formula>
    </cfRule>
  </conditionalFormatting>
  <conditionalFormatting sqref="O455">
    <cfRule type="cellIs" dxfId="5143" priority="593" stopIfTrue="1" operator="greaterThan">
      <formula>0</formula>
    </cfRule>
    <cfRule type="cellIs" dxfId="5142" priority="594" stopIfTrue="1" operator="lessThan">
      <formula>0</formula>
    </cfRule>
  </conditionalFormatting>
  <conditionalFormatting sqref="T455">
    <cfRule type="cellIs" dxfId="5141" priority="589" stopIfTrue="1" operator="greaterThan">
      <formula>0</formula>
    </cfRule>
    <cfRule type="cellIs" dxfId="5140" priority="590" stopIfTrue="1" operator="lessThan">
      <formula>0</formula>
    </cfRule>
  </conditionalFormatting>
  <conditionalFormatting sqref="H456">
    <cfRule type="cellIs" dxfId="5139" priority="587" stopIfTrue="1" operator="greaterThan">
      <formula>0</formula>
    </cfRule>
    <cfRule type="cellIs" dxfId="5138" priority="588" stopIfTrue="1" operator="lessThan">
      <formula>0</formula>
    </cfRule>
  </conditionalFormatting>
  <conditionalFormatting sqref="D456">
    <cfRule type="cellIs" dxfId="5137" priority="585" stopIfTrue="1" operator="greaterThan">
      <formula>0</formula>
    </cfRule>
    <cfRule type="cellIs" dxfId="5136" priority="586" stopIfTrue="1" operator="lessThan">
      <formula>0</formula>
    </cfRule>
  </conditionalFormatting>
  <conditionalFormatting sqref="F456">
    <cfRule type="cellIs" dxfId="5135" priority="583" stopIfTrue="1" operator="greaterThan">
      <formula>0</formula>
    </cfRule>
    <cfRule type="cellIs" dxfId="5134" priority="584" stopIfTrue="1" operator="lessThan">
      <formula>0</formula>
    </cfRule>
  </conditionalFormatting>
  <conditionalFormatting sqref="J456">
    <cfRule type="cellIs" dxfId="5133" priority="581" stopIfTrue="1" operator="greaterThan">
      <formula>0</formula>
    </cfRule>
    <cfRule type="cellIs" dxfId="5132" priority="582" stopIfTrue="1" operator="lessThan">
      <formula>0</formula>
    </cfRule>
  </conditionalFormatting>
  <conditionalFormatting sqref="Q456">
    <cfRule type="cellIs" dxfId="5131" priority="579" stopIfTrue="1" operator="greaterThan">
      <formula>0</formula>
    </cfRule>
    <cfRule type="cellIs" dxfId="5130" priority="580" stopIfTrue="1" operator="lessThan">
      <formula>0</formula>
    </cfRule>
  </conditionalFormatting>
  <conditionalFormatting sqref="M456">
    <cfRule type="cellIs" dxfId="5129" priority="577" stopIfTrue="1" operator="greaterThan">
      <formula>0</formula>
    </cfRule>
    <cfRule type="cellIs" dxfId="5128" priority="578" stopIfTrue="1" operator="lessThan">
      <formula>0</formula>
    </cfRule>
  </conditionalFormatting>
  <conditionalFormatting sqref="O456">
    <cfRule type="cellIs" dxfId="5127" priority="575" stopIfTrue="1" operator="greaterThan">
      <formula>0</formula>
    </cfRule>
    <cfRule type="cellIs" dxfId="5126" priority="576" stopIfTrue="1" operator="lessThan">
      <formula>0</formula>
    </cfRule>
  </conditionalFormatting>
  <conditionalFormatting sqref="T456">
    <cfRule type="cellIs" dxfId="5125" priority="571" stopIfTrue="1" operator="greaterThan">
      <formula>0</formula>
    </cfRule>
    <cfRule type="cellIs" dxfId="5124" priority="572" stopIfTrue="1" operator="lessThan">
      <formula>0</formula>
    </cfRule>
  </conditionalFormatting>
  <conditionalFormatting sqref="S455">
    <cfRule type="cellIs" dxfId="5123" priority="569" stopIfTrue="1" operator="lessThan">
      <formula>0</formula>
    </cfRule>
    <cfRule type="cellIs" dxfId="5122" priority="570" stopIfTrue="1" operator="greaterThan">
      <formula>0</formula>
    </cfRule>
  </conditionalFormatting>
  <conditionalFormatting sqref="S456">
    <cfRule type="cellIs" dxfId="5121" priority="567" stopIfTrue="1" operator="lessThan">
      <formula>0</formula>
    </cfRule>
    <cfRule type="cellIs" dxfId="5120" priority="568" stopIfTrue="1" operator="greaterThan">
      <formula>0</formula>
    </cfRule>
  </conditionalFormatting>
  <conditionalFormatting sqref="H457">
    <cfRule type="cellIs" dxfId="5119" priority="565" stopIfTrue="1" operator="greaterThan">
      <formula>0</formula>
    </cfRule>
    <cfRule type="cellIs" dxfId="5118" priority="566" stopIfTrue="1" operator="lessThan">
      <formula>0</formula>
    </cfRule>
  </conditionalFormatting>
  <conditionalFormatting sqref="D457">
    <cfRule type="cellIs" dxfId="5117" priority="563" stopIfTrue="1" operator="greaterThan">
      <formula>0</formula>
    </cfRule>
    <cfRule type="cellIs" dxfId="5116" priority="564" stopIfTrue="1" operator="lessThan">
      <formula>0</formula>
    </cfRule>
  </conditionalFormatting>
  <conditionalFormatting sqref="F457">
    <cfRule type="cellIs" dxfId="5115" priority="561" stopIfTrue="1" operator="greaterThan">
      <formula>0</formula>
    </cfRule>
    <cfRule type="cellIs" dxfId="5114" priority="562" stopIfTrue="1" operator="lessThan">
      <formula>0</formula>
    </cfRule>
  </conditionalFormatting>
  <conditionalFormatting sqref="J457">
    <cfRule type="cellIs" dxfId="5113" priority="559" stopIfTrue="1" operator="greaterThan">
      <formula>0</formula>
    </cfRule>
    <cfRule type="cellIs" dxfId="5112" priority="560" stopIfTrue="1" operator="lessThan">
      <formula>0</formula>
    </cfRule>
  </conditionalFormatting>
  <conditionalFormatting sqref="Q457">
    <cfRule type="cellIs" dxfId="5111" priority="557" stopIfTrue="1" operator="greaterThan">
      <formula>0</formula>
    </cfRule>
    <cfRule type="cellIs" dxfId="5110" priority="558" stopIfTrue="1" operator="lessThan">
      <formula>0</formula>
    </cfRule>
  </conditionalFormatting>
  <conditionalFormatting sqref="M457">
    <cfRule type="cellIs" dxfId="5109" priority="555" stopIfTrue="1" operator="greaterThan">
      <formula>0</formula>
    </cfRule>
    <cfRule type="cellIs" dxfId="5108" priority="556" stopIfTrue="1" operator="lessThan">
      <formula>0</formula>
    </cfRule>
  </conditionalFormatting>
  <conditionalFormatting sqref="O457">
    <cfRule type="cellIs" dxfId="5107" priority="553" stopIfTrue="1" operator="greaterThan">
      <formula>0</formula>
    </cfRule>
    <cfRule type="cellIs" dxfId="5106" priority="554" stopIfTrue="1" operator="lessThan">
      <formula>0</formula>
    </cfRule>
  </conditionalFormatting>
  <conditionalFormatting sqref="T457">
    <cfRule type="cellIs" dxfId="5105" priority="551" stopIfTrue="1" operator="greaterThan">
      <formula>0</formula>
    </cfRule>
    <cfRule type="cellIs" dxfId="5104" priority="552" stopIfTrue="1" operator="lessThan">
      <formula>0</formula>
    </cfRule>
  </conditionalFormatting>
  <conditionalFormatting sqref="S457">
    <cfRule type="cellIs" dxfId="5103" priority="549" stopIfTrue="1" operator="lessThan">
      <formula>0</formula>
    </cfRule>
    <cfRule type="cellIs" dxfId="5102" priority="550" stopIfTrue="1" operator="greaterThan">
      <formula>0</formula>
    </cfRule>
  </conditionalFormatting>
  <conditionalFormatting sqref="H458">
    <cfRule type="cellIs" dxfId="5101" priority="547" stopIfTrue="1" operator="greaterThan">
      <formula>0</formula>
    </cfRule>
    <cfRule type="cellIs" dxfId="5100" priority="548" stopIfTrue="1" operator="lessThan">
      <formula>0</formula>
    </cfRule>
  </conditionalFormatting>
  <conditionalFormatting sqref="D458">
    <cfRule type="cellIs" dxfId="5099" priority="545" stopIfTrue="1" operator="greaterThan">
      <formula>0</formula>
    </cfRule>
    <cfRule type="cellIs" dxfId="5098" priority="546" stopIfTrue="1" operator="lessThan">
      <formula>0</formula>
    </cfRule>
  </conditionalFormatting>
  <conditionalFormatting sqref="F458">
    <cfRule type="cellIs" dxfId="5097" priority="543" stopIfTrue="1" operator="greaterThan">
      <formula>0</formula>
    </cfRule>
    <cfRule type="cellIs" dxfId="5096" priority="544" stopIfTrue="1" operator="lessThan">
      <formula>0</formula>
    </cfRule>
  </conditionalFormatting>
  <conditionalFormatting sqref="J458">
    <cfRule type="cellIs" dxfId="5095" priority="541" stopIfTrue="1" operator="greaterThan">
      <formula>0</formula>
    </cfRule>
    <cfRule type="cellIs" dxfId="5094" priority="542" stopIfTrue="1" operator="lessThan">
      <formula>0</formula>
    </cfRule>
  </conditionalFormatting>
  <conditionalFormatting sqref="Q458">
    <cfRule type="cellIs" dxfId="5093" priority="539" stopIfTrue="1" operator="greaterThan">
      <formula>0</formula>
    </cfRule>
    <cfRule type="cellIs" dxfId="5092" priority="540" stopIfTrue="1" operator="lessThan">
      <formula>0</formula>
    </cfRule>
  </conditionalFormatting>
  <conditionalFormatting sqref="M458">
    <cfRule type="cellIs" dxfId="5091" priority="537" stopIfTrue="1" operator="greaterThan">
      <formula>0</formula>
    </cfRule>
    <cfRule type="cellIs" dxfId="5090" priority="538" stopIfTrue="1" operator="lessThan">
      <formula>0</formula>
    </cfRule>
  </conditionalFormatting>
  <conditionalFormatting sqref="O458">
    <cfRule type="cellIs" dxfId="5089" priority="535" stopIfTrue="1" operator="greaterThan">
      <formula>0</formula>
    </cfRule>
    <cfRule type="cellIs" dxfId="5088" priority="536" stopIfTrue="1" operator="lessThan">
      <formula>0</formula>
    </cfRule>
  </conditionalFormatting>
  <conditionalFormatting sqref="T458">
    <cfRule type="cellIs" dxfId="5087" priority="533" stopIfTrue="1" operator="greaterThan">
      <formula>0</formula>
    </cfRule>
    <cfRule type="cellIs" dxfId="5086" priority="534" stopIfTrue="1" operator="lessThan">
      <formula>0</formula>
    </cfRule>
  </conditionalFormatting>
  <conditionalFormatting sqref="S458">
    <cfRule type="cellIs" dxfId="5085" priority="531" stopIfTrue="1" operator="lessThan">
      <formula>0</formula>
    </cfRule>
    <cfRule type="cellIs" dxfId="5084" priority="532" stopIfTrue="1" operator="greaterThan">
      <formula>0</formula>
    </cfRule>
  </conditionalFormatting>
  <conditionalFormatting sqref="H459">
    <cfRule type="cellIs" dxfId="5083" priority="529" stopIfTrue="1" operator="greaterThan">
      <formula>0</formula>
    </cfRule>
    <cfRule type="cellIs" dxfId="5082" priority="530" stopIfTrue="1" operator="lessThan">
      <formula>0</formula>
    </cfRule>
  </conditionalFormatting>
  <conditionalFormatting sqref="D459">
    <cfRule type="cellIs" dxfId="5081" priority="527" stopIfTrue="1" operator="greaterThan">
      <formula>0</formula>
    </cfRule>
    <cfRule type="cellIs" dxfId="5080" priority="528" stopIfTrue="1" operator="lessThan">
      <formula>0</formula>
    </cfRule>
  </conditionalFormatting>
  <conditionalFormatting sqref="F459">
    <cfRule type="cellIs" dxfId="5079" priority="525" stopIfTrue="1" operator="greaterThan">
      <formula>0</formula>
    </cfRule>
    <cfRule type="cellIs" dxfId="5078" priority="526" stopIfTrue="1" operator="lessThan">
      <formula>0</formula>
    </cfRule>
  </conditionalFormatting>
  <conditionalFormatting sqref="J459">
    <cfRule type="cellIs" dxfId="5077" priority="523" stopIfTrue="1" operator="greaterThan">
      <formula>0</formula>
    </cfRule>
    <cfRule type="cellIs" dxfId="5076" priority="524" stopIfTrue="1" operator="lessThan">
      <formula>0</formula>
    </cfRule>
  </conditionalFormatting>
  <conditionalFormatting sqref="Q459">
    <cfRule type="cellIs" dxfId="5075" priority="521" stopIfTrue="1" operator="greaterThan">
      <formula>0</formula>
    </cfRule>
    <cfRule type="cellIs" dxfId="5074" priority="522" stopIfTrue="1" operator="lessThan">
      <formula>0</formula>
    </cfRule>
  </conditionalFormatting>
  <conditionalFormatting sqref="M459">
    <cfRule type="cellIs" dxfId="5073" priority="519" stopIfTrue="1" operator="greaterThan">
      <formula>0</formula>
    </cfRule>
    <cfRule type="cellIs" dxfId="5072" priority="520" stopIfTrue="1" operator="lessThan">
      <formula>0</formula>
    </cfRule>
  </conditionalFormatting>
  <conditionalFormatting sqref="O459">
    <cfRule type="cellIs" dxfId="5071" priority="517" stopIfTrue="1" operator="greaterThan">
      <formula>0</formula>
    </cfRule>
    <cfRule type="cellIs" dxfId="5070" priority="518" stopIfTrue="1" operator="lessThan">
      <formula>0</formula>
    </cfRule>
  </conditionalFormatting>
  <conditionalFormatting sqref="T459">
    <cfRule type="cellIs" dxfId="5069" priority="515" stopIfTrue="1" operator="greaterThan">
      <formula>0</formula>
    </cfRule>
    <cfRule type="cellIs" dxfId="5068" priority="516" stopIfTrue="1" operator="lessThan">
      <formula>0</formula>
    </cfRule>
  </conditionalFormatting>
  <conditionalFormatting sqref="S459">
    <cfRule type="cellIs" dxfId="5067" priority="513" stopIfTrue="1" operator="lessThan">
      <formula>0</formula>
    </cfRule>
    <cfRule type="cellIs" dxfId="5066" priority="514" stopIfTrue="1" operator="greaterThan">
      <formula>0</formula>
    </cfRule>
  </conditionalFormatting>
  <conditionalFormatting sqref="D460">
    <cfRule type="cellIs" dxfId="5065" priority="511" stopIfTrue="1" operator="greaterThan">
      <formula>0</formula>
    </cfRule>
    <cfRule type="cellIs" dxfId="5064" priority="512" stopIfTrue="1" operator="lessThan">
      <formula>0</formula>
    </cfRule>
  </conditionalFormatting>
  <conditionalFormatting sqref="F460">
    <cfRule type="cellIs" dxfId="5063" priority="509" stopIfTrue="1" operator="greaterThan">
      <formula>0</formula>
    </cfRule>
    <cfRule type="cellIs" dxfId="5062" priority="510" stopIfTrue="1" operator="lessThan">
      <formula>0</formula>
    </cfRule>
  </conditionalFormatting>
  <conditionalFormatting sqref="H460">
    <cfRule type="cellIs" dxfId="5061" priority="507" stopIfTrue="1" operator="greaterThan">
      <formula>0</formula>
    </cfRule>
    <cfRule type="cellIs" dxfId="5060" priority="508" stopIfTrue="1" operator="lessThan">
      <formula>0</formula>
    </cfRule>
  </conditionalFormatting>
  <conditionalFormatting sqref="J460">
    <cfRule type="cellIs" dxfId="5059" priority="505" stopIfTrue="1" operator="greaterThan">
      <formula>0</formula>
    </cfRule>
    <cfRule type="cellIs" dxfId="5058" priority="506" stopIfTrue="1" operator="lessThan">
      <formula>0</formula>
    </cfRule>
  </conditionalFormatting>
  <conditionalFormatting sqref="Q460">
    <cfRule type="cellIs" dxfId="5057" priority="503" stopIfTrue="1" operator="greaterThan">
      <formula>0</formula>
    </cfRule>
    <cfRule type="cellIs" dxfId="5056" priority="504" stopIfTrue="1" operator="lessThan">
      <formula>0</formula>
    </cfRule>
  </conditionalFormatting>
  <conditionalFormatting sqref="M460">
    <cfRule type="cellIs" dxfId="5055" priority="501" stopIfTrue="1" operator="greaterThan">
      <formula>0</formula>
    </cfRule>
    <cfRule type="cellIs" dxfId="5054" priority="502" stopIfTrue="1" operator="lessThan">
      <formula>0</formula>
    </cfRule>
  </conditionalFormatting>
  <conditionalFormatting sqref="O460">
    <cfRule type="cellIs" dxfId="5053" priority="499" stopIfTrue="1" operator="greaterThan">
      <formula>0</formula>
    </cfRule>
    <cfRule type="cellIs" dxfId="5052" priority="500" stopIfTrue="1" operator="lessThan">
      <formula>0</formula>
    </cfRule>
  </conditionalFormatting>
  <conditionalFormatting sqref="T460">
    <cfRule type="cellIs" dxfId="5051" priority="497" stopIfTrue="1" operator="greaterThan">
      <formula>0</formula>
    </cfRule>
    <cfRule type="cellIs" dxfId="5050" priority="498" stopIfTrue="1" operator="lessThan">
      <formula>0</formula>
    </cfRule>
  </conditionalFormatting>
  <conditionalFormatting sqref="S460">
    <cfRule type="cellIs" dxfId="5049" priority="495" stopIfTrue="1" operator="lessThan">
      <formula>0</formula>
    </cfRule>
    <cfRule type="cellIs" dxfId="5048" priority="496" stopIfTrue="1" operator="greaterThan">
      <formula>0</formula>
    </cfRule>
  </conditionalFormatting>
  <conditionalFormatting sqref="D461">
    <cfRule type="cellIs" dxfId="5047" priority="493" stopIfTrue="1" operator="greaterThan">
      <formula>0</formula>
    </cfRule>
    <cfRule type="cellIs" dxfId="5046" priority="494" stopIfTrue="1" operator="lessThan">
      <formula>0</formula>
    </cfRule>
  </conditionalFormatting>
  <conditionalFormatting sqref="H461">
    <cfRule type="cellIs" dxfId="5045" priority="489" stopIfTrue="1" operator="greaterThan">
      <formula>0</formula>
    </cfRule>
    <cfRule type="cellIs" dxfId="5044" priority="490" stopIfTrue="1" operator="lessThan">
      <formula>0</formula>
    </cfRule>
  </conditionalFormatting>
  <conditionalFormatting sqref="J461">
    <cfRule type="cellIs" dxfId="5043" priority="487" stopIfTrue="1" operator="greaterThan">
      <formula>0</formula>
    </cfRule>
    <cfRule type="cellIs" dxfId="5042" priority="488" stopIfTrue="1" operator="lessThan">
      <formula>0</formula>
    </cfRule>
  </conditionalFormatting>
  <conditionalFormatting sqref="Q461">
    <cfRule type="cellIs" dxfId="5041" priority="485" stopIfTrue="1" operator="greaterThan">
      <formula>0</formula>
    </cfRule>
    <cfRule type="cellIs" dxfId="5040" priority="486" stopIfTrue="1" operator="lessThan">
      <formula>0</formula>
    </cfRule>
  </conditionalFormatting>
  <conditionalFormatting sqref="M461">
    <cfRule type="cellIs" dxfId="5039" priority="483" stopIfTrue="1" operator="greaterThan">
      <formula>0</formula>
    </cfRule>
    <cfRule type="cellIs" dxfId="5038" priority="484" stopIfTrue="1" operator="lessThan">
      <formula>0</formula>
    </cfRule>
  </conditionalFormatting>
  <conditionalFormatting sqref="O461">
    <cfRule type="cellIs" dxfId="5037" priority="481" stopIfTrue="1" operator="greaterThan">
      <formula>0</formula>
    </cfRule>
    <cfRule type="cellIs" dxfId="5036" priority="482" stopIfTrue="1" operator="lessThan">
      <formula>0</formula>
    </cfRule>
  </conditionalFormatting>
  <conditionalFormatting sqref="T461">
    <cfRule type="cellIs" dxfId="5035" priority="479" stopIfTrue="1" operator="greaterThan">
      <formula>0</formula>
    </cfRule>
    <cfRule type="cellIs" dxfId="5034" priority="480" stopIfTrue="1" operator="lessThan">
      <formula>0</formula>
    </cfRule>
  </conditionalFormatting>
  <conditionalFormatting sqref="S461">
    <cfRule type="cellIs" dxfId="5033" priority="477" stopIfTrue="1" operator="lessThan">
      <formula>0</formula>
    </cfRule>
    <cfRule type="cellIs" dxfId="5032" priority="478" stopIfTrue="1" operator="greaterThan">
      <formula>0</formula>
    </cfRule>
  </conditionalFormatting>
  <conditionalFormatting sqref="F461">
    <cfRule type="cellIs" dxfId="5031" priority="475" stopIfTrue="1" operator="greaterThan">
      <formula>0</formula>
    </cfRule>
    <cfRule type="cellIs" dxfId="5030" priority="476" stopIfTrue="1" operator="lessThan">
      <formula>0</formula>
    </cfRule>
  </conditionalFormatting>
  <conditionalFormatting sqref="D462 L462:M462 J462 F462 H462">
    <cfRule type="cellIs" dxfId="5029" priority="473" stopIfTrue="1" operator="greaterThan">
      <formula>0</formula>
    </cfRule>
    <cfRule type="cellIs" dxfId="5028" priority="474" stopIfTrue="1" operator="lessThan">
      <formula>0</formula>
    </cfRule>
  </conditionalFormatting>
  <conditionalFormatting sqref="Q462">
    <cfRule type="cellIs" dxfId="5027" priority="471" stopIfTrue="1" operator="lessThan">
      <formula>0</formula>
    </cfRule>
    <cfRule type="cellIs" dxfId="5026" priority="472" stopIfTrue="1" operator="greaterThan">
      <formula>0</formula>
    </cfRule>
  </conditionalFormatting>
  <conditionalFormatting sqref="S462">
    <cfRule type="cellIs" dxfId="5025" priority="469" stopIfTrue="1" operator="lessThan">
      <formula>0</formula>
    </cfRule>
    <cfRule type="cellIs" dxfId="5024" priority="470" stopIfTrue="1" operator="greaterThan">
      <formula>0</formula>
    </cfRule>
  </conditionalFormatting>
  <conditionalFormatting sqref="D463">
    <cfRule type="cellIs" dxfId="5023" priority="467" stopIfTrue="1" operator="greaterThan">
      <formula>0</formula>
    </cfRule>
    <cfRule type="cellIs" dxfId="5022" priority="468" stopIfTrue="1" operator="lessThan">
      <formula>0</formula>
    </cfRule>
  </conditionalFormatting>
  <conditionalFormatting sqref="F463">
    <cfRule type="cellIs" dxfId="5021" priority="465" stopIfTrue="1" operator="greaterThan">
      <formula>0</formula>
    </cfRule>
    <cfRule type="cellIs" dxfId="5020" priority="466" stopIfTrue="1" operator="lessThan">
      <formula>0</formula>
    </cfRule>
  </conditionalFormatting>
  <conditionalFormatting sqref="H463">
    <cfRule type="cellIs" dxfId="5019" priority="463" stopIfTrue="1" operator="greaterThan">
      <formula>0</formula>
    </cfRule>
    <cfRule type="cellIs" dxfId="5018" priority="464" stopIfTrue="1" operator="lessThan">
      <formula>0</formula>
    </cfRule>
  </conditionalFormatting>
  <conditionalFormatting sqref="O463">
    <cfRule type="cellIs" dxfId="5017" priority="461" stopIfTrue="1" operator="greaterThan">
      <formula>0</formula>
    </cfRule>
    <cfRule type="cellIs" dxfId="5016" priority="462" stopIfTrue="1" operator="lessThan">
      <formula>0</formula>
    </cfRule>
  </conditionalFormatting>
  <conditionalFormatting sqref="Q463">
    <cfRule type="cellIs" dxfId="5015" priority="459" stopIfTrue="1" operator="greaterThan">
      <formula>0</formula>
    </cfRule>
    <cfRule type="cellIs" dxfId="5014" priority="460" stopIfTrue="1" operator="lessThan">
      <formula>0</formula>
    </cfRule>
  </conditionalFormatting>
  <conditionalFormatting sqref="S463">
    <cfRule type="cellIs" dxfId="5013" priority="457" stopIfTrue="1" operator="lessThan">
      <formula>0</formula>
    </cfRule>
    <cfRule type="cellIs" dxfId="5012" priority="458" stopIfTrue="1" operator="greaterThan">
      <formula>0</formula>
    </cfRule>
  </conditionalFormatting>
  <conditionalFormatting sqref="T463">
    <cfRule type="cellIs" dxfId="5011" priority="455" stopIfTrue="1" operator="greaterThan">
      <formula>0</formula>
    </cfRule>
    <cfRule type="cellIs" dxfId="5010" priority="456" stopIfTrue="1" operator="lessThan">
      <formula>0</formula>
    </cfRule>
  </conditionalFormatting>
  <conditionalFormatting sqref="D464">
    <cfRule type="cellIs" dxfId="5009" priority="453" stopIfTrue="1" operator="greaterThan">
      <formula>0</formula>
    </cfRule>
    <cfRule type="cellIs" dxfId="5008" priority="454" stopIfTrue="1" operator="lessThan">
      <formula>0</formula>
    </cfRule>
  </conditionalFormatting>
  <conditionalFormatting sqref="F464">
    <cfRule type="cellIs" dxfId="5007" priority="451" stopIfTrue="1" operator="greaterThan">
      <formula>0</formula>
    </cfRule>
    <cfRule type="cellIs" dxfId="5006" priority="452" stopIfTrue="1" operator="lessThan">
      <formula>0</formula>
    </cfRule>
  </conditionalFormatting>
  <conditionalFormatting sqref="H464">
    <cfRule type="cellIs" dxfId="5005" priority="449" stopIfTrue="1" operator="greaterThan">
      <formula>0</formula>
    </cfRule>
    <cfRule type="cellIs" dxfId="5004" priority="450" stopIfTrue="1" operator="lessThan">
      <formula>0</formula>
    </cfRule>
  </conditionalFormatting>
  <conditionalFormatting sqref="O464">
    <cfRule type="cellIs" dxfId="5003" priority="447" stopIfTrue="1" operator="greaterThan">
      <formula>0</formula>
    </cfRule>
    <cfRule type="cellIs" dxfId="5002" priority="448" stopIfTrue="1" operator="lessThan">
      <formula>0</formula>
    </cfRule>
  </conditionalFormatting>
  <conditionalFormatting sqref="Q464">
    <cfRule type="cellIs" dxfId="5001" priority="445" stopIfTrue="1" operator="greaterThan">
      <formula>0</formula>
    </cfRule>
    <cfRule type="cellIs" dxfId="5000" priority="446" stopIfTrue="1" operator="lessThan">
      <formula>0</formula>
    </cfRule>
  </conditionalFormatting>
  <conditionalFormatting sqref="S464">
    <cfRule type="cellIs" dxfId="4999" priority="443" stopIfTrue="1" operator="lessThan">
      <formula>0</formula>
    </cfRule>
    <cfRule type="cellIs" dxfId="4998" priority="444" stopIfTrue="1" operator="greaterThan">
      <formula>0</formula>
    </cfRule>
  </conditionalFormatting>
  <conditionalFormatting sqref="T464">
    <cfRule type="cellIs" dxfId="4997" priority="441" stopIfTrue="1" operator="greaterThan">
      <formula>0</formula>
    </cfRule>
    <cfRule type="cellIs" dxfId="4996" priority="442" stopIfTrue="1" operator="lessThan">
      <formula>0</formula>
    </cfRule>
  </conditionalFormatting>
  <conditionalFormatting sqref="D465">
    <cfRule type="cellIs" dxfId="4995" priority="439" stopIfTrue="1" operator="greaterThan">
      <formula>0</formula>
    </cfRule>
    <cfRule type="cellIs" dxfId="4994" priority="440" stopIfTrue="1" operator="lessThan">
      <formula>0</formula>
    </cfRule>
  </conditionalFormatting>
  <conditionalFormatting sqref="F465">
    <cfRule type="cellIs" dxfId="4993" priority="437" stopIfTrue="1" operator="greaterThan">
      <formula>0</formula>
    </cfRule>
    <cfRule type="cellIs" dxfId="4992" priority="438" stopIfTrue="1" operator="lessThan">
      <formula>0</formula>
    </cfRule>
  </conditionalFormatting>
  <conditionalFormatting sqref="H465">
    <cfRule type="cellIs" dxfId="4991" priority="435" stopIfTrue="1" operator="greaterThan">
      <formula>0</formula>
    </cfRule>
    <cfRule type="cellIs" dxfId="4990" priority="436" stopIfTrue="1" operator="lessThan">
      <formula>0</formula>
    </cfRule>
  </conditionalFormatting>
  <conditionalFormatting sqref="O465">
    <cfRule type="cellIs" dxfId="4989" priority="433" stopIfTrue="1" operator="greaterThan">
      <formula>0</formula>
    </cfRule>
    <cfRule type="cellIs" dxfId="4988" priority="434" stopIfTrue="1" operator="lessThan">
      <formula>0</formula>
    </cfRule>
  </conditionalFormatting>
  <conditionalFormatting sqref="Q465">
    <cfRule type="cellIs" dxfId="4987" priority="431" stopIfTrue="1" operator="greaterThan">
      <formula>0</formula>
    </cfRule>
    <cfRule type="cellIs" dxfId="4986" priority="432" stopIfTrue="1" operator="lessThan">
      <formula>0</formula>
    </cfRule>
  </conditionalFormatting>
  <conditionalFormatting sqref="S465">
    <cfRule type="cellIs" dxfId="4985" priority="429" stopIfTrue="1" operator="lessThan">
      <formula>0</formula>
    </cfRule>
    <cfRule type="cellIs" dxfId="4984" priority="430" stopIfTrue="1" operator="greaterThan">
      <formula>0</formula>
    </cfRule>
  </conditionalFormatting>
  <conditionalFormatting sqref="T465">
    <cfRule type="cellIs" dxfId="4983" priority="427" stopIfTrue="1" operator="greaterThan">
      <formula>0</formula>
    </cfRule>
    <cfRule type="cellIs" dxfId="4982" priority="428" stopIfTrue="1" operator="lessThan">
      <formula>0</formula>
    </cfRule>
  </conditionalFormatting>
  <conditionalFormatting sqref="D466">
    <cfRule type="cellIs" dxfId="4981" priority="425" stopIfTrue="1" operator="greaterThan">
      <formula>0</formula>
    </cfRule>
    <cfRule type="cellIs" dxfId="4980" priority="426" stopIfTrue="1" operator="lessThan">
      <formula>0</formula>
    </cfRule>
  </conditionalFormatting>
  <conditionalFormatting sqref="F466">
    <cfRule type="cellIs" dxfId="4979" priority="423" stopIfTrue="1" operator="greaterThan">
      <formula>0</formula>
    </cfRule>
    <cfRule type="cellIs" dxfId="4978" priority="424" stopIfTrue="1" operator="lessThan">
      <formula>0</formula>
    </cfRule>
  </conditionalFormatting>
  <conditionalFormatting sqref="H466">
    <cfRule type="cellIs" dxfId="4977" priority="421" stopIfTrue="1" operator="greaterThan">
      <formula>0</formula>
    </cfRule>
    <cfRule type="cellIs" dxfId="4976" priority="422" stopIfTrue="1" operator="lessThan">
      <formula>0</formula>
    </cfRule>
  </conditionalFormatting>
  <conditionalFormatting sqref="O466">
    <cfRule type="cellIs" dxfId="4975" priority="419" stopIfTrue="1" operator="greaterThan">
      <formula>0</formula>
    </cfRule>
    <cfRule type="cellIs" dxfId="4974" priority="420" stopIfTrue="1" operator="lessThan">
      <formula>0</formula>
    </cfRule>
  </conditionalFormatting>
  <conditionalFormatting sqref="Q466">
    <cfRule type="cellIs" dxfId="4973" priority="417" stopIfTrue="1" operator="greaterThan">
      <formula>0</formula>
    </cfRule>
    <cfRule type="cellIs" dxfId="4972" priority="418" stopIfTrue="1" operator="lessThan">
      <formula>0</formula>
    </cfRule>
  </conditionalFormatting>
  <conditionalFormatting sqref="S466">
    <cfRule type="cellIs" dxfId="4971" priority="415" stopIfTrue="1" operator="lessThan">
      <formula>0</formula>
    </cfRule>
    <cfRule type="cellIs" dxfId="4970" priority="416" stopIfTrue="1" operator="greaterThan">
      <formula>0</formula>
    </cfRule>
  </conditionalFormatting>
  <conditionalFormatting sqref="T466">
    <cfRule type="cellIs" dxfId="4969" priority="413" stopIfTrue="1" operator="greaterThan">
      <formula>0</formula>
    </cfRule>
    <cfRule type="cellIs" dxfId="4968" priority="414" stopIfTrue="1" operator="lessThan">
      <formula>0</formula>
    </cfRule>
  </conditionalFormatting>
  <conditionalFormatting sqref="J464:J466">
    <cfRule type="cellIs" dxfId="4967" priority="411" stopIfTrue="1" operator="greaterThan">
      <formula>0</formula>
    </cfRule>
    <cfRule type="cellIs" dxfId="4966" priority="412" stopIfTrue="1" operator="lessThan">
      <formula>0</formula>
    </cfRule>
  </conditionalFormatting>
  <conditionalFormatting sqref="D467">
    <cfRule type="cellIs" dxfId="4965" priority="409" stopIfTrue="1" operator="greaterThan">
      <formula>0</formula>
    </cfRule>
    <cfRule type="cellIs" dxfId="4964" priority="410" stopIfTrue="1" operator="lessThan">
      <formula>0</formula>
    </cfRule>
  </conditionalFormatting>
  <conditionalFormatting sqref="F467">
    <cfRule type="cellIs" dxfId="4963" priority="407" stopIfTrue="1" operator="greaterThan">
      <formula>0</formula>
    </cfRule>
    <cfRule type="cellIs" dxfId="4962" priority="408" stopIfTrue="1" operator="lessThan">
      <formula>0</formula>
    </cfRule>
  </conditionalFormatting>
  <conditionalFormatting sqref="H467">
    <cfRule type="cellIs" dxfId="4961" priority="405" stopIfTrue="1" operator="greaterThan">
      <formula>0</formula>
    </cfRule>
    <cfRule type="cellIs" dxfId="4960" priority="406" stopIfTrue="1" operator="lessThan">
      <formula>0</formula>
    </cfRule>
  </conditionalFormatting>
  <conditionalFormatting sqref="O467">
    <cfRule type="cellIs" dxfId="4959" priority="403" stopIfTrue="1" operator="greaterThan">
      <formula>0</formula>
    </cfRule>
    <cfRule type="cellIs" dxfId="4958" priority="404" stopIfTrue="1" operator="lessThan">
      <formula>0</formula>
    </cfRule>
  </conditionalFormatting>
  <conditionalFormatting sqref="Q467">
    <cfRule type="cellIs" dxfId="4957" priority="401" stopIfTrue="1" operator="greaterThan">
      <formula>0</formula>
    </cfRule>
    <cfRule type="cellIs" dxfId="4956" priority="402" stopIfTrue="1" operator="lessThan">
      <formula>0</formula>
    </cfRule>
  </conditionalFormatting>
  <conditionalFormatting sqref="S467">
    <cfRule type="cellIs" dxfId="4955" priority="399" stopIfTrue="1" operator="lessThan">
      <formula>0</formula>
    </cfRule>
    <cfRule type="cellIs" dxfId="4954" priority="400" stopIfTrue="1" operator="greaterThan">
      <formula>0</formula>
    </cfRule>
  </conditionalFormatting>
  <conditionalFormatting sqref="T467">
    <cfRule type="cellIs" dxfId="4953" priority="397" stopIfTrue="1" operator="greaterThan">
      <formula>0</formula>
    </cfRule>
    <cfRule type="cellIs" dxfId="4952" priority="398" stopIfTrue="1" operator="lessThan">
      <formula>0</formula>
    </cfRule>
  </conditionalFormatting>
  <conditionalFormatting sqref="J467">
    <cfRule type="cellIs" dxfId="4951" priority="395" stopIfTrue="1" operator="greaterThan">
      <formula>0</formula>
    </cfRule>
    <cfRule type="cellIs" dxfId="4950" priority="396" stopIfTrue="1" operator="lessThan">
      <formula>0</formula>
    </cfRule>
  </conditionalFormatting>
  <conditionalFormatting sqref="D468">
    <cfRule type="cellIs" dxfId="4949" priority="393" stopIfTrue="1" operator="greaterThan">
      <formula>0</formula>
    </cfRule>
    <cfRule type="cellIs" dxfId="4948" priority="394" stopIfTrue="1" operator="lessThan">
      <formula>0</formula>
    </cfRule>
  </conditionalFormatting>
  <conditionalFormatting sqref="F468">
    <cfRule type="cellIs" dxfId="4947" priority="391" stopIfTrue="1" operator="greaterThan">
      <formula>0</formula>
    </cfRule>
    <cfRule type="cellIs" dxfId="4946" priority="392" stopIfTrue="1" operator="lessThan">
      <formula>0</formula>
    </cfRule>
  </conditionalFormatting>
  <conditionalFormatting sqref="H468">
    <cfRule type="cellIs" dxfId="4945" priority="389" stopIfTrue="1" operator="greaterThan">
      <formula>0</formula>
    </cfRule>
    <cfRule type="cellIs" dxfId="4944" priority="390" stopIfTrue="1" operator="lessThan">
      <formula>0</formula>
    </cfRule>
  </conditionalFormatting>
  <conditionalFormatting sqref="O468">
    <cfRule type="cellIs" dxfId="4943" priority="387" stopIfTrue="1" operator="greaterThan">
      <formula>0</formula>
    </cfRule>
    <cfRule type="cellIs" dxfId="4942" priority="388" stopIfTrue="1" operator="lessThan">
      <formula>0</formula>
    </cfRule>
  </conditionalFormatting>
  <conditionalFormatting sqref="Q468">
    <cfRule type="cellIs" dxfId="4941" priority="385" stopIfTrue="1" operator="greaterThan">
      <formula>0</formula>
    </cfRule>
    <cfRule type="cellIs" dxfId="4940" priority="386" stopIfTrue="1" operator="lessThan">
      <formula>0</formula>
    </cfRule>
  </conditionalFormatting>
  <conditionalFormatting sqref="S468">
    <cfRule type="cellIs" dxfId="4939" priority="383" stopIfTrue="1" operator="lessThan">
      <formula>0</formula>
    </cfRule>
    <cfRule type="cellIs" dxfId="4938" priority="384" stopIfTrue="1" operator="greaterThan">
      <formula>0</formula>
    </cfRule>
  </conditionalFormatting>
  <conditionalFormatting sqref="T468">
    <cfRule type="cellIs" dxfId="4937" priority="381" stopIfTrue="1" operator="greaterThan">
      <formula>0</formula>
    </cfRule>
    <cfRule type="cellIs" dxfId="4936" priority="382" stopIfTrue="1" operator="lessThan">
      <formula>0</formula>
    </cfRule>
  </conditionalFormatting>
  <conditionalFormatting sqref="J468">
    <cfRule type="cellIs" dxfId="4935" priority="379" stopIfTrue="1" operator="greaterThan">
      <formula>0</formula>
    </cfRule>
    <cfRule type="cellIs" dxfId="4934" priority="380" stopIfTrue="1" operator="lessThan">
      <formula>0</formula>
    </cfRule>
  </conditionalFormatting>
  <conditionalFormatting sqref="D469">
    <cfRule type="cellIs" dxfId="4933" priority="377" stopIfTrue="1" operator="greaterThan">
      <formula>0</formula>
    </cfRule>
    <cfRule type="cellIs" dxfId="4932" priority="378" stopIfTrue="1" operator="lessThan">
      <formula>0</formula>
    </cfRule>
  </conditionalFormatting>
  <conditionalFormatting sqref="F469">
    <cfRule type="cellIs" dxfId="4931" priority="375" stopIfTrue="1" operator="greaterThan">
      <formula>0</formula>
    </cfRule>
    <cfRule type="cellIs" dxfId="4930" priority="376" stopIfTrue="1" operator="lessThan">
      <formula>0</formula>
    </cfRule>
  </conditionalFormatting>
  <conditionalFormatting sqref="H469">
    <cfRule type="cellIs" dxfId="4929" priority="373" stopIfTrue="1" operator="greaterThan">
      <formula>0</formula>
    </cfRule>
    <cfRule type="cellIs" dxfId="4928" priority="374" stopIfTrue="1" operator="lessThan">
      <formula>0</formula>
    </cfRule>
  </conditionalFormatting>
  <conditionalFormatting sqref="O469">
    <cfRule type="cellIs" dxfId="4927" priority="371" stopIfTrue="1" operator="greaterThan">
      <formula>0</formula>
    </cfRule>
    <cfRule type="cellIs" dxfId="4926" priority="372" stopIfTrue="1" operator="lessThan">
      <formula>0</formula>
    </cfRule>
  </conditionalFormatting>
  <conditionalFormatting sqref="Q469">
    <cfRule type="cellIs" dxfId="4925" priority="369" stopIfTrue="1" operator="greaterThan">
      <formula>0</formula>
    </cfRule>
    <cfRule type="cellIs" dxfId="4924" priority="370" stopIfTrue="1" operator="lessThan">
      <formula>0</formula>
    </cfRule>
  </conditionalFormatting>
  <conditionalFormatting sqref="S469">
    <cfRule type="cellIs" dxfId="4923" priority="367" stopIfTrue="1" operator="lessThan">
      <formula>0</formula>
    </cfRule>
    <cfRule type="cellIs" dxfId="4922" priority="368" stopIfTrue="1" operator="greaterThan">
      <formula>0</formula>
    </cfRule>
  </conditionalFormatting>
  <conditionalFormatting sqref="T469">
    <cfRule type="cellIs" dxfId="4921" priority="365" stopIfTrue="1" operator="greaterThan">
      <formula>0</formula>
    </cfRule>
    <cfRule type="cellIs" dxfId="4920" priority="366" stopIfTrue="1" operator="lessThan">
      <formula>0</formula>
    </cfRule>
  </conditionalFormatting>
  <conditionalFormatting sqref="J469">
    <cfRule type="cellIs" dxfId="4919" priority="363" stopIfTrue="1" operator="greaterThan">
      <formula>0</formula>
    </cfRule>
    <cfRule type="cellIs" dxfId="4918" priority="364" stopIfTrue="1" operator="lessThan">
      <formula>0</formula>
    </cfRule>
  </conditionalFormatting>
  <conditionalFormatting sqref="D470">
    <cfRule type="cellIs" dxfId="4917" priority="361" stopIfTrue="1" operator="greaterThan">
      <formula>0</formula>
    </cfRule>
    <cfRule type="cellIs" dxfId="4916" priority="362" stopIfTrue="1" operator="lessThan">
      <formula>0</formula>
    </cfRule>
  </conditionalFormatting>
  <conditionalFormatting sqref="F470">
    <cfRule type="cellIs" dxfId="4915" priority="359" stopIfTrue="1" operator="greaterThan">
      <formula>0</formula>
    </cfRule>
    <cfRule type="cellIs" dxfId="4914" priority="360" stopIfTrue="1" operator="lessThan">
      <formula>0</formula>
    </cfRule>
  </conditionalFormatting>
  <conditionalFormatting sqref="H470">
    <cfRule type="cellIs" dxfId="4913" priority="357" stopIfTrue="1" operator="greaterThan">
      <formula>0</formula>
    </cfRule>
    <cfRule type="cellIs" dxfId="4912" priority="358" stopIfTrue="1" operator="lessThan">
      <formula>0</formula>
    </cfRule>
  </conditionalFormatting>
  <conditionalFormatting sqref="O470">
    <cfRule type="cellIs" dxfId="4911" priority="355" stopIfTrue="1" operator="greaterThan">
      <formula>0</formula>
    </cfRule>
    <cfRule type="cellIs" dxfId="4910" priority="356" stopIfTrue="1" operator="lessThan">
      <formula>0</formula>
    </cfRule>
  </conditionalFormatting>
  <conditionalFormatting sqref="Q470">
    <cfRule type="cellIs" dxfId="4909" priority="353" stopIfTrue="1" operator="greaterThan">
      <formula>0</formula>
    </cfRule>
    <cfRule type="cellIs" dxfId="4908" priority="354" stopIfTrue="1" operator="lessThan">
      <formula>0</formula>
    </cfRule>
  </conditionalFormatting>
  <conditionalFormatting sqref="S470">
    <cfRule type="cellIs" dxfId="4907" priority="351" stopIfTrue="1" operator="lessThan">
      <formula>0</formula>
    </cfRule>
    <cfRule type="cellIs" dxfId="4906" priority="352" stopIfTrue="1" operator="greaterThan">
      <formula>0</formula>
    </cfRule>
  </conditionalFormatting>
  <conditionalFormatting sqref="T470">
    <cfRule type="cellIs" dxfId="4905" priority="349" stopIfTrue="1" operator="greaterThan">
      <formula>0</formula>
    </cfRule>
    <cfRule type="cellIs" dxfId="4904" priority="350" stopIfTrue="1" operator="lessThan">
      <formula>0</formula>
    </cfRule>
  </conditionalFormatting>
  <conditionalFormatting sqref="J470">
    <cfRule type="cellIs" dxfId="4903" priority="347" stopIfTrue="1" operator="greaterThan">
      <formula>0</formula>
    </cfRule>
    <cfRule type="cellIs" dxfId="4902" priority="348" stopIfTrue="1" operator="lessThan">
      <formula>0</formula>
    </cfRule>
  </conditionalFormatting>
  <conditionalFormatting sqref="D471">
    <cfRule type="cellIs" dxfId="4901" priority="345" stopIfTrue="1" operator="greaterThan">
      <formula>0</formula>
    </cfRule>
    <cfRule type="cellIs" dxfId="4900" priority="346" stopIfTrue="1" operator="lessThan">
      <formula>0</formula>
    </cfRule>
  </conditionalFormatting>
  <conditionalFormatting sqref="F471">
    <cfRule type="cellIs" dxfId="4899" priority="343" stopIfTrue="1" operator="greaterThan">
      <formula>0</formula>
    </cfRule>
    <cfRule type="cellIs" dxfId="4898" priority="344" stopIfTrue="1" operator="lessThan">
      <formula>0</formula>
    </cfRule>
  </conditionalFormatting>
  <conditionalFormatting sqref="H471">
    <cfRule type="cellIs" dxfId="4897" priority="341" stopIfTrue="1" operator="greaterThan">
      <formula>0</formula>
    </cfRule>
    <cfRule type="cellIs" dxfId="4896" priority="342" stopIfTrue="1" operator="lessThan">
      <formula>0</formula>
    </cfRule>
  </conditionalFormatting>
  <conditionalFormatting sqref="O471">
    <cfRule type="cellIs" dxfId="4895" priority="339" stopIfTrue="1" operator="greaterThan">
      <formula>0</formula>
    </cfRule>
    <cfRule type="cellIs" dxfId="4894" priority="340" stopIfTrue="1" operator="lessThan">
      <formula>0</formula>
    </cfRule>
  </conditionalFormatting>
  <conditionalFormatting sqref="Q471">
    <cfRule type="cellIs" dxfId="4893" priority="337" stopIfTrue="1" operator="greaterThan">
      <formula>0</formula>
    </cfRule>
    <cfRule type="cellIs" dxfId="4892" priority="338" stopIfTrue="1" operator="lessThan">
      <formula>0</formula>
    </cfRule>
  </conditionalFormatting>
  <conditionalFormatting sqref="S471">
    <cfRule type="cellIs" dxfId="4891" priority="335" stopIfTrue="1" operator="lessThan">
      <formula>0</formula>
    </cfRule>
    <cfRule type="cellIs" dxfId="4890" priority="336" stopIfTrue="1" operator="greaterThan">
      <formula>0</formula>
    </cfRule>
  </conditionalFormatting>
  <conditionalFormatting sqref="T471">
    <cfRule type="cellIs" dxfId="4889" priority="333" stopIfTrue="1" operator="greaterThan">
      <formula>0</formula>
    </cfRule>
    <cfRule type="cellIs" dxfId="4888" priority="334" stopIfTrue="1" operator="lessThan">
      <formula>0</formula>
    </cfRule>
  </conditionalFormatting>
  <conditionalFormatting sqref="J471">
    <cfRule type="cellIs" dxfId="4887" priority="331" stopIfTrue="1" operator="greaterThan">
      <formula>0</formula>
    </cfRule>
    <cfRule type="cellIs" dxfId="4886" priority="332" stopIfTrue="1" operator="lessThan">
      <formula>0</formula>
    </cfRule>
  </conditionalFormatting>
  <conditionalFormatting sqref="D472">
    <cfRule type="cellIs" dxfId="4885" priority="329" stopIfTrue="1" operator="greaterThan">
      <formula>0</formula>
    </cfRule>
    <cfRule type="cellIs" dxfId="4884" priority="330" stopIfTrue="1" operator="lessThan">
      <formula>0</formula>
    </cfRule>
  </conditionalFormatting>
  <conditionalFormatting sqref="F472">
    <cfRule type="cellIs" dxfId="4883" priority="327" stopIfTrue="1" operator="greaterThan">
      <formula>0</formula>
    </cfRule>
    <cfRule type="cellIs" dxfId="4882" priority="328" stopIfTrue="1" operator="lessThan">
      <formula>0</formula>
    </cfRule>
  </conditionalFormatting>
  <conditionalFormatting sqref="H472">
    <cfRule type="cellIs" dxfId="4881" priority="325" stopIfTrue="1" operator="greaterThan">
      <formula>0</formula>
    </cfRule>
    <cfRule type="cellIs" dxfId="4880" priority="326" stopIfTrue="1" operator="lessThan">
      <formula>0</formula>
    </cfRule>
  </conditionalFormatting>
  <conditionalFormatting sqref="O472">
    <cfRule type="cellIs" dxfId="4879" priority="323" stopIfTrue="1" operator="greaterThan">
      <formula>0</formula>
    </cfRule>
    <cfRule type="cellIs" dxfId="4878" priority="324" stopIfTrue="1" operator="lessThan">
      <formula>0</formula>
    </cfRule>
  </conditionalFormatting>
  <conditionalFormatting sqref="Q472">
    <cfRule type="cellIs" dxfId="4877" priority="321" stopIfTrue="1" operator="greaterThan">
      <formula>0</formula>
    </cfRule>
    <cfRule type="cellIs" dxfId="4876" priority="322" stopIfTrue="1" operator="lessThan">
      <formula>0</formula>
    </cfRule>
  </conditionalFormatting>
  <conditionalFormatting sqref="S472">
    <cfRule type="cellIs" dxfId="4875" priority="319" stopIfTrue="1" operator="lessThan">
      <formula>0</formula>
    </cfRule>
    <cfRule type="cellIs" dxfId="4874" priority="320" stopIfTrue="1" operator="greaterThan">
      <formula>0</formula>
    </cfRule>
  </conditionalFormatting>
  <conditionalFormatting sqref="T472">
    <cfRule type="cellIs" dxfId="4873" priority="317" stopIfTrue="1" operator="greaterThan">
      <formula>0</formula>
    </cfRule>
    <cfRule type="cellIs" dxfId="4872" priority="318" stopIfTrue="1" operator="lessThan">
      <formula>0</formula>
    </cfRule>
  </conditionalFormatting>
  <conditionalFormatting sqref="J472">
    <cfRule type="cellIs" dxfId="4871" priority="315" stopIfTrue="1" operator="greaterThan">
      <formula>0</formula>
    </cfRule>
    <cfRule type="cellIs" dxfId="4870" priority="316" stopIfTrue="1" operator="lessThan">
      <formula>0</formula>
    </cfRule>
  </conditionalFormatting>
  <conditionalFormatting sqref="D473">
    <cfRule type="cellIs" dxfId="4869" priority="313" stopIfTrue="1" operator="greaterThan">
      <formula>0</formula>
    </cfRule>
    <cfRule type="cellIs" dxfId="4868" priority="314" stopIfTrue="1" operator="lessThan">
      <formula>0</formula>
    </cfRule>
  </conditionalFormatting>
  <conditionalFormatting sqref="F473">
    <cfRule type="cellIs" dxfId="4867" priority="311" stopIfTrue="1" operator="greaterThan">
      <formula>0</formula>
    </cfRule>
    <cfRule type="cellIs" dxfId="4866" priority="312" stopIfTrue="1" operator="lessThan">
      <formula>0</formula>
    </cfRule>
  </conditionalFormatting>
  <conditionalFormatting sqref="H473">
    <cfRule type="cellIs" dxfId="4865" priority="309" stopIfTrue="1" operator="greaterThan">
      <formula>0</formula>
    </cfRule>
    <cfRule type="cellIs" dxfId="4864" priority="310" stopIfTrue="1" operator="lessThan">
      <formula>0</formula>
    </cfRule>
  </conditionalFormatting>
  <conditionalFormatting sqref="O473">
    <cfRule type="cellIs" dxfId="4863" priority="307" stopIfTrue="1" operator="greaterThan">
      <formula>0</formula>
    </cfRule>
    <cfRule type="cellIs" dxfId="4862" priority="308" stopIfTrue="1" operator="lessThan">
      <formula>0</formula>
    </cfRule>
  </conditionalFormatting>
  <conditionalFormatting sqref="Q473">
    <cfRule type="cellIs" dxfId="4861" priority="305" stopIfTrue="1" operator="greaterThan">
      <formula>0</formula>
    </cfRule>
    <cfRule type="cellIs" dxfId="4860" priority="306" stopIfTrue="1" operator="lessThan">
      <formula>0</formula>
    </cfRule>
  </conditionalFormatting>
  <conditionalFormatting sqref="S473">
    <cfRule type="cellIs" dxfId="4859" priority="303" stopIfTrue="1" operator="lessThan">
      <formula>0</formula>
    </cfRule>
    <cfRule type="cellIs" dxfId="4858" priority="304" stopIfTrue="1" operator="greaterThan">
      <formula>0</formula>
    </cfRule>
  </conditionalFormatting>
  <conditionalFormatting sqref="T473">
    <cfRule type="cellIs" dxfId="4857" priority="301" stopIfTrue="1" operator="greaterThan">
      <formula>0</formula>
    </cfRule>
    <cfRule type="cellIs" dxfId="4856" priority="302" stopIfTrue="1" operator="lessThan">
      <formula>0</formula>
    </cfRule>
  </conditionalFormatting>
  <conditionalFormatting sqref="J473">
    <cfRule type="cellIs" dxfId="4855" priority="299" stopIfTrue="1" operator="greaterThan">
      <formula>0</formula>
    </cfRule>
    <cfRule type="cellIs" dxfId="4854" priority="300" stopIfTrue="1" operator="lessThan">
      <formula>0</formula>
    </cfRule>
  </conditionalFormatting>
  <conditionalFormatting sqref="D474">
    <cfRule type="cellIs" dxfId="4853" priority="297" stopIfTrue="1" operator="greaterThan">
      <formula>0</formula>
    </cfRule>
    <cfRule type="cellIs" dxfId="4852" priority="298" stopIfTrue="1" operator="lessThan">
      <formula>0</formula>
    </cfRule>
  </conditionalFormatting>
  <conditionalFormatting sqref="F474">
    <cfRule type="cellIs" dxfId="4851" priority="295" stopIfTrue="1" operator="greaterThan">
      <formula>0</formula>
    </cfRule>
    <cfRule type="cellIs" dxfId="4850" priority="296" stopIfTrue="1" operator="lessThan">
      <formula>0</formula>
    </cfRule>
  </conditionalFormatting>
  <conditionalFormatting sqref="H474">
    <cfRule type="cellIs" dxfId="4849" priority="293" stopIfTrue="1" operator="greaterThan">
      <formula>0</formula>
    </cfRule>
    <cfRule type="cellIs" dxfId="4848" priority="294" stopIfTrue="1" operator="lessThan">
      <formula>0</formula>
    </cfRule>
  </conditionalFormatting>
  <conditionalFormatting sqref="O474">
    <cfRule type="cellIs" dxfId="4847" priority="291" stopIfTrue="1" operator="greaterThan">
      <formula>0</formula>
    </cfRule>
    <cfRule type="cellIs" dxfId="4846" priority="292" stopIfTrue="1" operator="lessThan">
      <formula>0</formula>
    </cfRule>
  </conditionalFormatting>
  <conditionalFormatting sqref="Q474">
    <cfRule type="cellIs" dxfId="4845" priority="289" stopIfTrue="1" operator="greaterThan">
      <formula>0</formula>
    </cfRule>
    <cfRule type="cellIs" dxfId="4844" priority="290" stopIfTrue="1" operator="lessThan">
      <formula>0</formula>
    </cfRule>
  </conditionalFormatting>
  <conditionalFormatting sqref="S474">
    <cfRule type="cellIs" dxfId="4843" priority="287" stopIfTrue="1" operator="lessThan">
      <formula>0</formula>
    </cfRule>
    <cfRule type="cellIs" dxfId="4842" priority="288" stopIfTrue="1" operator="greaterThan">
      <formula>0</formula>
    </cfRule>
  </conditionalFormatting>
  <conditionalFormatting sqref="T474">
    <cfRule type="cellIs" dxfId="4841" priority="285" stopIfTrue="1" operator="greaterThan">
      <formula>0</formula>
    </cfRule>
    <cfRule type="cellIs" dxfId="4840" priority="286" stopIfTrue="1" operator="lessThan">
      <formula>0</formula>
    </cfRule>
  </conditionalFormatting>
  <conditionalFormatting sqref="J474">
    <cfRule type="cellIs" dxfId="4839" priority="283" stopIfTrue="1" operator="greaterThan">
      <formula>0</formula>
    </cfRule>
    <cfRule type="cellIs" dxfId="4838" priority="284" stopIfTrue="1" operator="lessThan">
      <formula>0</formula>
    </cfRule>
  </conditionalFormatting>
  <conditionalFormatting sqref="D475">
    <cfRule type="cellIs" dxfId="4837" priority="281" stopIfTrue="1" operator="greaterThan">
      <formula>0</formula>
    </cfRule>
    <cfRule type="cellIs" dxfId="4836" priority="282" stopIfTrue="1" operator="lessThan">
      <formula>0</formula>
    </cfRule>
  </conditionalFormatting>
  <conditionalFormatting sqref="F475">
    <cfRule type="cellIs" dxfId="4835" priority="279" stopIfTrue="1" operator="greaterThan">
      <formula>0</formula>
    </cfRule>
    <cfRule type="cellIs" dxfId="4834" priority="280" stopIfTrue="1" operator="lessThan">
      <formula>0</formula>
    </cfRule>
  </conditionalFormatting>
  <conditionalFormatting sqref="H475">
    <cfRule type="cellIs" dxfId="4833" priority="277" stopIfTrue="1" operator="greaterThan">
      <formula>0</formula>
    </cfRule>
    <cfRule type="cellIs" dxfId="4832" priority="278" stopIfTrue="1" operator="lessThan">
      <formula>0</formula>
    </cfRule>
  </conditionalFormatting>
  <conditionalFormatting sqref="O475">
    <cfRule type="cellIs" dxfId="4831" priority="275" stopIfTrue="1" operator="greaterThan">
      <formula>0</formula>
    </cfRule>
    <cfRule type="cellIs" dxfId="4830" priority="276" stopIfTrue="1" operator="lessThan">
      <formula>0</formula>
    </cfRule>
  </conditionalFormatting>
  <conditionalFormatting sqref="Q475">
    <cfRule type="cellIs" dxfId="4829" priority="273" stopIfTrue="1" operator="greaterThan">
      <formula>0</formula>
    </cfRule>
    <cfRule type="cellIs" dxfId="4828" priority="274" stopIfTrue="1" operator="lessThan">
      <formula>0</formula>
    </cfRule>
  </conditionalFormatting>
  <conditionalFormatting sqref="S475">
    <cfRule type="cellIs" dxfId="4827" priority="271" stopIfTrue="1" operator="lessThan">
      <formula>0</formula>
    </cfRule>
    <cfRule type="cellIs" dxfId="4826" priority="272" stopIfTrue="1" operator="greaterThan">
      <formula>0</formula>
    </cfRule>
  </conditionalFormatting>
  <conditionalFormatting sqref="T475">
    <cfRule type="cellIs" dxfId="4825" priority="269" stopIfTrue="1" operator="greaterThan">
      <formula>0</formula>
    </cfRule>
    <cfRule type="cellIs" dxfId="4824" priority="270" stopIfTrue="1" operator="lessThan">
      <formula>0</formula>
    </cfRule>
  </conditionalFormatting>
  <conditionalFormatting sqref="J475">
    <cfRule type="cellIs" dxfId="4823" priority="267" stopIfTrue="1" operator="greaterThan">
      <formula>0</formula>
    </cfRule>
    <cfRule type="cellIs" dxfId="4822" priority="268" stopIfTrue="1" operator="lessThan">
      <formula>0</formula>
    </cfRule>
  </conditionalFormatting>
  <conditionalFormatting sqref="D476">
    <cfRule type="cellIs" dxfId="4821" priority="265" stopIfTrue="1" operator="greaterThan">
      <formula>0</formula>
    </cfRule>
    <cfRule type="cellIs" dxfId="4820" priority="266" stopIfTrue="1" operator="lessThan">
      <formula>0</formula>
    </cfRule>
  </conditionalFormatting>
  <conditionalFormatting sqref="F476">
    <cfRule type="cellIs" dxfId="4819" priority="263" stopIfTrue="1" operator="greaterThan">
      <formula>0</formula>
    </cfRule>
    <cfRule type="cellIs" dxfId="4818" priority="264" stopIfTrue="1" operator="lessThan">
      <formula>0</formula>
    </cfRule>
  </conditionalFormatting>
  <conditionalFormatting sqref="H476">
    <cfRule type="cellIs" dxfId="4817" priority="261" stopIfTrue="1" operator="greaterThan">
      <formula>0</formula>
    </cfRule>
    <cfRule type="cellIs" dxfId="4816" priority="262" stopIfTrue="1" operator="lessThan">
      <formula>0</formula>
    </cfRule>
  </conditionalFormatting>
  <conditionalFormatting sqref="O476">
    <cfRule type="cellIs" dxfId="4815" priority="259" stopIfTrue="1" operator="greaterThan">
      <formula>0</formula>
    </cfRule>
    <cfRule type="cellIs" dxfId="4814" priority="260" stopIfTrue="1" operator="lessThan">
      <formula>0</formula>
    </cfRule>
  </conditionalFormatting>
  <conditionalFormatting sqref="Q476">
    <cfRule type="cellIs" dxfId="4813" priority="257" stopIfTrue="1" operator="greaterThan">
      <formula>0</formula>
    </cfRule>
    <cfRule type="cellIs" dxfId="4812" priority="258" stopIfTrue="1" operator="lessThan">
      <formula>0</formula>
    </cfRule>
  </conditionalFormatting>
  <conditionalFormatting sqref="S476">
    <cfRule type="cellIs" dxfId="4811" priority="255" stopIfTrue="1" operator="lessThan">
      <formula>0</formula>
    </cfRule>
    <cfRule type="cellIs" dxfId="4810" priority="256" stopIfTrue="1" operator="greaterThan">
      <formula>0</formula>
    </cfRule>
  </conditionalFormatting>
  <conditionalFormatting sqref="T476">
    <cfRule type="cellIs" dxfId="4809" priority="253" stopIfTrue="1" operator="greaterThan">
      <formula>0</formula>
    </cfRule>
    <cfRule type="cellIs" dxfId="4808" priority="254" stopIfTrue="1" operator="lessThan">
      <formula>0</formula>
    </cfRule>
  </conditionalFormatting>
  <conditionalFormatting sqref="J476">
    <cfRule type="cellIs" dxfId="4807" priority="251" stopIfTrue="1" operator="greaterThan">
      <formula>0</formula>
    </cfRule>
    <cfRule type="cellIs" dxfId="4806" priority="252" stopIfTrue="1" operator="lessThan">
      <formula>0</formula>
    </cfRule>
  </conditionalFormatting>
  <conditionalFormatting sqref="D477">
    <cfRule type="cellIs" dxfId="4805" priority="249" stopIfTrue="1" operator="greaterThan">
      <formula>0</formula>
    </cfRule>
    <cfRule type="cellIs" dxfId="4804" priority="250" stopIfTrue="1" operator="lessThan">
      <formula>0</formula>
    </cfRule>
  </conditionalFormatting>
  <conditionalFormatting sqref="F477">
    <cfRule type="cellIs" dxfId="4803" priority="247" stopIfTrue="1" operator="greaterThan">
      <formula>0</formula>
    </cfRule>
    <cfRule type="cellIs" dxfId="4802" priority="248" stopIfTrue="1" operator="lessThan">
      <formula>0</formula>
    </cfRule>
  </conditionalFormatting>
  <conditionalFormatting sqref="H477">
    <cfRule type="cellIs" dxfId="4801" priority="245" stopIfTrue="1" operator="greaterThan">
      <formula>0</formula>
    </cfRule>
    <cfRule type="cellIs" dxfId="4800" priority="246" stopIfTrue="1" operator="lessThan">
      <formula>0</formula>
    </cfRule>
  </conditionalFormatting>
  <conditionalFormatting sqref="O477">
    <cfRule type="cellIs" dxfId="4799" priority="243" stopIfTrue="1" operator="greaterThan">
      <formula>0</formula>
    </cfRule>
    <cfRule type="cellIs" dxfId="4798" priority="244" stopIfTrue="1" operator="lessThan">
      <formula>0</formula>
    </cfRule>
  </conditionalFormatting>
  <conditionalFormatting sqref="Q477">
    <cfRule type="cellIs" dxfId="4797" priority="241" stopIfTrue="1" operator="greaterThan">
      <formula>0</formula>
    </cfRule>
    <cfRule type="cellIs" dxfId="4796" priority="242" stopIfTrue="1" operator="lessThan">
      <formula>0</formula>
    </cfRule>
  </conditionalFormatting>
  <conditionalFormatting sqref="S477">
    <cfRule type="cellIs" dxfId="4795" priority="239" stopIfTrue="1" operator="lessThan">
      <formula>0</formula>
    </cfRule>
    <cfRule type="cellIs" dxfId="4794" priority="240" stopIfTrue="1" operator="greaterThan">
      <formula>0</formula>
    </cfRule>
  </conditionalFormatting>
  <conditionalFormatting sqref="T477">
    <cfRule type="cellIs" dxfId="4793" priority="237" stopIfTrue="1" operator="greaterThan">
      <formula>0</formula>
    </cfRule>
    <cfRule type="cellIs" dxfId="4792" priority="238" stopIfTrue="1" operator="lessThan">
      <formula>0</formula>
    </cfRule>
  </conditionalFormatting>
  <conditionalFormatting sqref="J477">
    <cfRule type="cellIs" dxfId="4791" priority="235" stopIfTrue="1" operator="greaterThan">
      <formula>0</formula>
    </cfRule>
    <cfRule type="cellIs" dxfId="4790" priority="236" stopIfTrue="1" operator="lessThan">
      <formula>0</formula>
    </cfRule>
  </conditionalFormatting>
  <conditionalFormatting sqref="D478">
    <cfRule type="cellIs" dxfId="4789" priority="233" stopIfTrue="1" operator="greaterThan">
      <formula>0</formula>
    </cfRule>
    <cfRule type="cellIs" dxfId="4788" priority="234" stopIfTrue="1" operator="lessThan">
      <formula>0</formula>
    </cfRule>
  </conditionalFormatting>
  <conditionalFormatting sqref="F478">
    <cfRule type="cellIs" dxfId="4787" priority="231" stopIfTrue="1" operator="greaterThan">
      <formula>0</formula>
    </cfRule>
    <cfRule type="cellIs" dxfId="4786" priority="232" stopIfTrue="1" operator="lessThan">
      <formula>0</formula>
    </cfRule>
  </conditionalFormatting>
  <conditionalFormatting sqref="H478">
    <cfRule type="cellIs" dxfId="4785" priority="229" stopIfTrue="1" operator="greaterThan">
      <formula>0</formula>
    </cfRule>
    <cfRule type="cellIs" dxfId="4784" priority="230" stopIfTrue="1" operator="lessThan">
      <formula>0</formula>
    </cfRule>
  </conditionalFormatting>
  <conditionalFormatting sqref="O478">
    <cfRule type="cellIs" dxfId="4783" priority="227" stopIfTrue="1" operator="greaterThan">
      <formula>0</formula>
    </cfRule>
    <cfRule type="cellIs" dxfId="4782" priority="228" stopIfTrue="1" operator="lessThan">
      <formula>0</formula>
    </cfRule>
  </conditionalFormatting>
  <conditionalFormatting sqref="Q478">
    <cfRule type="cellIs" dxfId="4781" priority="225" stopIfTrue="1" operator="greaterThan">
      <formula>0</formula>
    </cfRule>
    <cfRule type="cellIs" dxfId="4780" priority="226" stopIfTrue="1" operator="lessThan">
      <formula>0</formula>
    </cfRule>
  </conditionalFormatting>
  <conditionalFormatting sqref="S478">
    <cfRule type="cellIs" dxfId="4779" priority="223" stopIfTrue="1" operator="lessThan">
      <formula>0</formula>
    </cfRule>
    <cfRule type="cellIs" dxfId="4778" priority="224" stopIfTrue="1" operator="greaterThan">
      <formula>0</formula>
    </cfRule>
  </conditionalFormatting>
  <conditionalFormatting sqref="T478">
    <cfRule type="cellIs" dxfId="4777" priority="221" stopIfTrue="1" operator="greaterThan">
      <formula>0</formula>
    </cfRule>
    <cfRule type="cellIs" dxfId="4776" priority="222" stopIfTrue="1" operator="lessThan">
      <formula>0</formula>
    </cfRule>
  </conditionalFormatting>
  <conditionalFormatting sqref="J478">
    <cfRule type="cellIs" dxfId="4775" priority="219" stopIfTrue="1" operator="greaterThan">
      <formula>0</formula>
    </cfRule>
    <cfRule type="cellIs" dxfId="4774" priority="220" stopIfTrue="1" operator="lessThan">
      <formula>0</formula>
    </cfRule>
  </conditionalFormatting>
  <conditionalFormatting sqref="D479">
    <cfRule type="cellIs" dxfId="4773" priority="217" stopIfTrue="1" operator="greaterThan">
      <formula>0</formula>
    </cfRule>
    <cfRule type="cellIs" dxfId="4772" priority="218" stopIfTrue="1" operator="lessThan">
      <formula>0</formula>
    </cfRule>
  </conditionalFormatting>
  <conditionalFormatting sqref="F479">
    <cfRule type="cellIs" dxfId="4771" priority="215" stopIfTrue="1" operator="greaterThan">
      <formula>0</formula>
    </cfRule>
    <cfRule type="cellIs" dxfId="4770" priority="216" stopIfTrue="1" operator="lessThan">
      <formula>0</formula>
    </cfRule>
  </conditionalFormatting>
  <conditionalFormatting sqref="H479">
    <cfRule type="cellIs" dxfId="4769" priority="213" stopIfTrue="1" operator="greaterThan">
      <formula>0</formula>
    </cfRule>
    <cfRule type="cellIs" dxfId="4768" priority="214" stopIfTrue="1" operator="lessThan">
      <formula>0</formula>
    </cfRule>
  </conditionalFormatting>
  <conditionalFormatting sqref="O479">
    <cfRule type="cellIs" dxfId="4767" priority="211" stopIfTrue="1" operator="greaterThan">
      <formula>0</formula>
    </cfRule>
    <cfRule type="cellIs" dxfId="4766" priority="212" stopIfTrue="1" operator="lessThan">
      <formula>0</formula>
    </cfRule>
  </conditionalFormatting>
  <conditionalFormatting sqref="Q479">
    <cfRule type="cellIs" dxfId="4765" priority="209" stopIfTrue="1" operator="greaterThan">
      <formula>0</formula>
    </cfRule>
    <cfRule type="cellIs" dxfId="4764" priority="210" stopIfTrue="1" operator="lessThan">
      <formula>0</formula>
    </cfRule>
  </conditionalFormatting>
  <conditionalFormatting sqref="S479">
    <cfRule type="cellIs" dxfId="4763" priority="207" stopIfTrue="1" operator="lessThan">
      <formula>0</formula>
    </cfRule>
    <cfRule type="cellIs" dxfId="4762" priority="208" stopIfTrue="1" operator="greaterThan">
      <formula>0</formula>
    </cfRule>
  </conditionalFormatting>
  <conditionalFormatting sqref="T479">
    <cfRule type="cellIs" dxfId="4761" priority="205" stopIfTrue="1" operator="greaterThan">
      <formula>0</formula>
    </cfRule>
    <cfRule type="cellIs" dxfId="4760" priority="206" stopIfTrue="1" operator="lessThan">
      <formula>0</formula>
    </cfRule>
  </conditionalFormatting>
  <conditionalFormatting sqref="J479">
    <cfRule type="cellIs" dxfId="4759" priority="203" stopIfTrue="1" operator="greaterThan">
      <formula>0</formula>
    </cfRule>
    <cfRule type="cellIs" dxfId="4758" priority="204" stopIfTrue="1" operator="lessThan">
      <formula>0</formula>
    </cfRule>
  </conditionalFormatting>
  <conditionalFormatting sqref="D480">
    <cfRule type="cellIs" dxfId="4757" priority="201" stopIfTrue="1" operator="greaterThan">
      <formula>0</formula>
    </cfRule>
    <cfRule type="cellIs" dxfId="4756" priority="202" stopIfTrue="1" operator="lessThan">
      <formula>0</formula>
    </cfRule>
  </conditionalFormatting>
  <conditionalFormatting sqref="F480">
    <cfRule type="cellIs" dxfId="4755" priority="199" stopIfTrue="1" operator="greaterThan">
      <formula>0</formula>
    </cfRule>
    <cfRule type="cellIs" dxfId="4754" priority="200" stopIfTrue="1" operator="lessThan">
      <formula>0</formula>
    </cfRule>
  </conditionalFormatting>
  <conditionalFormatting sqref="H480">
    <cfRule type="cellIs" dxfId="4753" priority="197" stopIfTrue="1" operator="greaterThan">
      <formula>0</formula>
    </cfRule>
    <cfRule type="cellIs" dxfId="4752" priority="198" stopIfTrue="1" operator="lessThan">
      <formula>0</formula>
    </cfRule>
  </conditionalFormatting>
  <conditionalFormatting sqref="O480">
    <cfRule type="cellIs" dxfId="4751" priority="195" stopIfTrue="1" operator="greaterThan">
      <formula>0</formula>
    </cfRule>
    <cfRule type="cellIs" dxfId="4750" priority="196" stopIfTrue="1" operator="lessThan">
      <formula>0</formula>
    </cfRule>
  </conditionalFormatting>
  <conditionalFormatting sqref="Q480">
    <cfRule type="cellIs" dxfId="4749" priority="193" stopIfTrue="1" operator="greaterThan">
      <formula>0</formula>
    </cfRule>
    <cfRule type="cellIs" dxfId="4748" priority="194" stopIfTrue="1" operator="lessThan">
      <formula>0</formula>
    </cfRule>
  </conditionalFormatting>
  <conditionalFormatting sqref="S480">
    <cfRule type="cellIs" dxfId="4747" priority="191" stopIfTrue="1" operator="lessThan">
      <formula>0</formula>
    </cfRule>
    <cfRule type="cellIs" dxfId="4746" priority="192" stopIfTrue="1" operator="greaterThan">
      <formula>0</formula>
    </cfRule>
  </conditionalFormatting>
  <conditionalFormatting sqref="T480">
    <cfRule type="cellIs" dxfId="4745" priority="189" stopIfTrue="1" operator="greaterThan">
      <formula>0</formula>
    </cfRule>
    <cfRule type="cellIs" dxfId="4744" priority="190" stopIfTrue="1" operator="lessThan">
      <formula>0</formula>
    </cfRule>
  </conditionalFormatting>
  <conditionalFormatting sqref="J480">
    <cfRule type="cellIs" dxfId="4743" priority="187" stopIfTrue="1" operator="greaterThan">
      <formula>0</formula>
    </cfRule>
    <cfRule type="cellIs" dxfId="4742" priority="188" stopIfTrue="1" operator="lessThan">
      <formula>0</formula>
    </cfRule>
  </conditionalFormatting>
  <conditionalFormatting sqref="D481">
    <cfRule type="cellIs" dxfId="4741" priority="185" stopIfTrue="1" operator="greaterThan">
      <formula>0</formula>
    </cfRule>
    <cfRule type="cellIs" dxfId="4740" priority="186" stopIfTrue="1" operator="lessThan">
      <formula>0</formula>
    </cfRule>
  </conditionalFormatting>
  <conditionalFormatting sqref="F481">
    <cfRule type="cellIs" dxfId="4739" priority="183" stopIfTrue="1" operator="greaterThan">
      <formula>0</formula>
    </cfRule>
    <cfRule type="cellIs" dxfId="4738" priority="184" stopIfTrue="1" operator="lessThan">
      <formula>0</formula>
    </cfRule>
  </conditionalFormatting>
  <conditionalFormatting sqref="H481">
    <cfRule type="cellIs" dxfId="4737" priority="181" stopIfTrue="1" operator="greaterThan">
      <formula>0</formula>
    </cfRule>
    <cfRule type="cellIs" dxfId="4736" priority="182" stopIfTrue="1" operator="lessThan">
      <formula>0</formula>
    </cfRule>
  </conditionalFormatting>
  <conditionalFormatting sqref="O481">
    <cfRule type="cellIs" dxfId="4735" priority="179" stopIfTrue="1" operator="greaterThan">
      <formula>0</formula>
    </cfRule>
    <cfRule type="cellIs" dxfId="4734" priority="180" stopIfTrue="1" operator="lessThan">
      <formula>0</formula>
    </cfRule>
  </conditionalFormatting>
  <conditionalFormatting sqref="Q481">
    <cfRule type="cellIs" dxfId="4733" priority="177" stopIfTrue="1" operator="greaterThan">
      <formula>0</formula>
    </cfRule>
    <cfRule type="cellIs" dxfId="4732" priority="178" stopIfTrue="1" operator="lessThan">
      <formula>0</formula>
    </cfRule>
  </conditionalFormatting>
  <conditionalFormatting sqref="S481">
    <cfRule type="cellIs" dxfId="4731" priority="175" stopIfTrue="1" operator="lessThan">
      <formula>0</formula>
    </cfRule>
    <cfRule type="cellIs" dxfId="4730" priority="176" stopIfTrue="1" operator="greaterThan">
      <formula>0</formula>
    </cfRule>
  </conditionalFormatting>
  <conditionalFormatting sqref="T481">
    <cfRule type="cellIs" dxfId="4729" priority="173" stopIfTrue="1" operator="greaterThan">
      <formula>0</formula>
    </cfRule>
    <cfRule type="cellIs" dxfId="4728" priority="174" stopIfTrue="1" operator="lessThan">
      <formula>0</formula>
    </cfRule>
  </conditionalFormatting>
  <conditionalFormatting sqref="J481">
    <cfRule type="cellIs" dxfId="4727" priority="171" stopIfTrue="1" operator="greaterThan">
      <formula>0</formula>
    </cfRule>
    <cfRule type="cellIs" dxfId="4726" priority="172" stopIfTrue="1" operator="lessThan">
      <formula>0</formula>
    </cfRule>
  </conditionalFormatting>
  <conditionalFormatting sqref="D482">
    <cfRule type="cellIs" dxfId="4725" priority="169" stopIfTrue="1" operator="greaterThan">
      <formula>0</formula>
    </cfRule>
    <cfRule type="cellIs" dxfId="4724" priority="170" stopIfTrue="1" operator="lessThan">
      <formula>0</formula>
    </cfRule>
  </conditionalFormatting>
  <conditionalFormatting sqref="F482">
    <cfRule type="cellIs" dxfId="4723" priority="167" stopIfTrue="1" operator="greaterThan">
      <formula>0</formula>
    </cfRule>
    <cfRule type="cellIs" dxfId="4722" priority="168" stopIfTrue="1" operator="lessThan">
      <formula>0</formula>
    </cfRule>
  </conditionalFormatting>
  <conditionalFormatting sqref="H482">
    <cfRule type="cellIs" dxfId="4721" priority="165" stopIfTrue="1" operator="greaterThan">
      <formula>0</formula>
    </cfRule>
    <cfRule type="cellIs" dxfId="4720" priority="166" stopIfTrue="1" operator="lessThan">
      <formula>0</formula>
    </cfRule>
  </conditionalFormatting>
  <conditionalFormatting sqref="O482">
    <cfRule type="cellIs" dxfId="4719" priority="163" stopIfTrue="1" operator="greaterThan">
      <formula>0</formula>
    </cfRule>
    <cfRule type="cellIs" dxfId="4718" priority="164" stopIfTrue="1" operator="lessThan">
      <formula>0</formula>
    </cfRule>
  </conditionalFormatting>
  <conditionalFormatting sqref="Q482">
    <cfRule type="cellIs" dxfId="4717" priority="161" stopIfTrue="1" operator="greaterThan">
      <formula>0</formula>
    </cfRule>
    <cfRule type="cellIs" dxfId="4716" priority="162" stopIfTrue="1" operator="lessThan">
      <formula>0</formula>
    </cfRule>
  </conditionalFormatting>
  <conditionalFormatting sqref="S482">
    <cfRule type="cellIs" dxfId="4715" priority="159" stopIfTrue="1" operator="lessThan">
      <formula>0</formula>
    </cfRule>
    <cfRule type="cellIs" dxfId="4714" priority="160" stopIfTrue="1" operator="greaterThan">
      <formula>0</formula>
    </cfRule>
  </conditionalFormatting>
  <conditionalFormatting sqref="T482">
    <cfRule type="cellIs" dxfId="4713" priority="157" stopIfTrue="1" operator="greaterThan">
      <formula>0</formula>
    </cfRule>
    <cfRule type="cellIs" dxfId="4712" priority="158" stopIfTrue="1" operator="lessThan">
      <formula>0</formula>
    </cfRule>
  </conditionalFormatting>
  <conditionalFormatting sqref="J482">
    <cfRule type="cellIs" dxfId="4711" priority="155" stopIfTrue="1" operator="greaterThan">
      <formula>0</formula>
    </cfRule>
    <cfRule type="cellIs" dxfId="4710" priority="156" stopIfTrue="1" operator="lessThan">
      <formula>0</formula>
    </cfRule>
  </conditionalFormatting>
  <conditionalFormatting sqref="D483">
    <cfRule type="cellIs" dxfId="4709" priority="153" stopIfTrue="1" operator="greaterThan">
      <formula>0</formula>
    </cfRule>
    <cfRule type="cellIs" dxfId="4708" priority="154" stopIfTrue="1" operator="lessThan">
      <formula>0</formula>
    </cfRule>
  </conditionalFormatting>
  <conditionalFormatting sqref="F483">
    <cfRule type="cellIs" dxfId="4707" priority="151" stopIfTrue="1" operator="greaterThan">
      <formula>0</formula>
    </cfRule>
    <cfRule type="cellIs" dxfId="4706" priority="152" stopIfTrue="1" operator="lessThan">
      <formula>0</formula>
    </cfRule>
  </conditionalFormatting>
  <conditionalFormatting sqref="H483">
    <cfRule type="cellIs" dxfId="4705" priority="149" stopIfTrue="1" operator="greaterThan">
      <formula>0</formula>
    </cfRule>
    <cfRule type="cellIs" dxfId="4704" priority="150" stopIfTrue="1" operator="lessThan">
      <formula>0</formula>
    </cfRule>
  </conditionalFormatting>
  <conditionalFormatting sqref="O483">
    <cfRule type="cellIs" dxfId="4703" priority="147" stopIfTrue="1" operator="greaterThan">
      <formula>0</formula>
    </cfRule>
    <cfRule type="cellIs" dxfId="4702" priority="148" stopIfTrue="1" operator="lessThan">
      <formula>0</formula>
    </cfRule>
  </conditionalFormatting>
  <conditionalFormatting sqref="Q483">
    <cfRule type="cellIs" dxfId="4701" priority="145" stopIfTrue="1" operator="greaterThan">
      <formula>0</formula>
    </cfRule>
    <cfRule type="cellIs" dxfId="4700" priority="146" stopIfTrue="1" operator="lessThan">
      <formula>0</formula>
    </cfRule>
  </conditionalFormatting>
  <conditionalFormatting sqref="S483">
    <cfRule type="cellIs" dxfId="4699" priority="143" stopIfTrue="1" operator="lessThan">
      <formula>0</formula>
    </cfRule>
    <cfRule type="cellIs" dxfId="4698" priority="144" stopIfTrue="1" operator="greaterThan">
      <formula>0</formula>
    </cfRule>
  </conditionalFormatting>
  <conditionalFormatting sqref="T483">
    <cfRule type="cellIs" dxfId="4697" priority="141" stopIfTrue="1" operator="greaterThan">
      <formula>0</formula>
    </cfRule>
    <cfRule type="cellIs" dxfId="4696" priority="142" stopIfTrue="1" operator="lessThan">
      <formula>0</formula>
    </cfRule>
  </conditionalFormatting>
  <conditionalFormatting sqref="J483">
    <cfRule type="cellIs" dxfId="4695" priority="139" stopIfTrue="1" operator="greaterThan">
      <formula>0</formula>
    </cfRule>
    <cfRule type="cellIs" dxfId="4694" priority="140" stopIfTrue="1" operator="lessThan">
      <formula>0</formula>
    </cfRule>
  </conditionalFormatting>
  <conditionalFormatting sqref="D484">
    <cfRule type="cellIs" dxfId="4693" priority="137" stopIfTrue="1" operator="greaterThan">
      <formula>0</formula>
    </cfRule>
    <cfRule type="cellIs" dxfId="4692" priority="138" stopIfTrue="1" operator="lessThan">
      <formula>0</formula>
    </cfRule>
  </conditionalFormatting>
  <conditionalFormatting sqref="F484">
    <cfRule type="cellIs" dxfId="4691" priority="135" stopIfTrue="1" operator="greaterThan">
      <formula>0</formula>
    </cfRule>
    <cfRule type="cellIs" dxfId="4690" priority="136" stopIfTrue="1" operator="lessThan">
      <formula>0</formula>
    </cfRule>
  </conditionalFormatting>
  <conditionalFormatting sqref="H484">
    <cfRule type="cellIs" dxfId="4689" priority="133" stopIfTrue="1" operator="greaterThan">
      <formula>0</formula>
    </cfRule>
    <cfRule type="cellIs" dxfId="4688" priority="134" stopIfTrue="1" operator="lessThan">
      <formula>0</formula>
    </cfRule>
  </conditionalFormatting>
  <conditionalFormatting sqref="O484">
    <cfRule type="cellIs" dxfId="4687" priority="131" stopIfTrue="1" operator="greaterThan">
      <formula>0</formula>
    </cfRule>
    <cfRule type="cellIs" dxfId="4686" priority="132" stopIfTrue="1" operator="lessThan">
      <formula>0</formula>
    </cfRule>
  </conditionalFormatting>
  <conditionalFormatting sqref="Q484">
    <cfRule type="cellIs" dxfId="4685" priority="129" stopIfTrue="1" operator="greaterThan">
      <formula>0</formula>
    </cfRule>
    <cfRule type="cellIs" dxfId="4684" priority="130" stopIfTrue="1" operator="lessThan">
      <formula>0</formula>
    </cfRule>
  </conditionalFormatting>
  <conditionalFormatting sqref="S484">
    <cfRule type="cellIs" dxfId="4683" priority="127" stopIfTrue="1" operator="lessThan">
      <formula>0</formula>
    </cfRule>
    <cfRule type="cellIs" dxfId="4682" priority="128" stopIfTrue="1" operator="greaterThan">
      <formula>0</formula>
    </cfRule>
  </conditionalFormatting>
  <conditionalFormatting sqref="T484">
    <cfRule type="cellIs" dxfId="4681" priority="125" stopIfTrue="1" operator="greaterThan">
      <formula>0</formula>
    </cfRule>
    <cfRule type="cellIs" dxfId="4680" priority="126" stopIfTrue="1" operator="lessThan">
      <formula>0</formula>
    </cfRule>
  </conditionalFormatting>
  <conditionalFormatting sqref="J484">
    <cfRule type="cellIs" dxfId="4679" priority="123" stopIfTrue="1" operator="greaterThan">
      <formula>0</formula>
    </cfRule>
    <cfRule type="cellIs" dxfId="4678" priority="124" stopIfTrue="1" operator="lessThan">
      <formula>0</formula>
    </cfRule>
  </conditionalFormatting>
  <conditionalFormatting sqref="D485">
    <cfRule type="cellIs" dxfId="4677" priority="121" stopIfTrue="1" operator="greaterThan">
      <formula>0</formula>
    </cfRule>
    <cfRule type="cellIs" dxfId="4676" priority="122" stopIfTrue="1" operator="lessThan">
      <formula>0</formula>
    </cfRule>
  </conditionalFormatting>
  <conditionalFormatting sqref="F485">
    <cfRule type="cellIs" dxfId="4675" priority="119" stopIfTrue="1" operator="greaterThan">
      <formula>0</formula>
    </cfRule>
    <cfRule type="cellIs" dxfId="4674" priority="120" stopIfTrue="1" operator="lessThan">
      <formula>0</formula>
    </cfRule>
  </conditionalFormatting>
  <conditionalFormatting sqref="H485">
    <cfRule type="cellIs" dxfId="4673" priority="117" stopIfTrue="1" operator="greaterThan">
      <formula>0</formula>
    </cfRule>
    <cfRule type="cellIs" dxfId="4672" priority="118" stopIfTrue="1" operator="lessThan">
      <formula>0</formula>
    </cfRule>
  </conditionalFormatting>
  <conditionalFormatting sqref="O485">
    <cfRule type="cellIs" dxfId="4671" priority="115" stopIfTrue="1" operator="greaterThan">
      <formula>0</formula>
    </cfRule>
    <cfRule type="cellIs" dxfId="4670" priority="116" stopIfTrue="1" operator="lessThan">
      <formula>0</formula>
    </cfRule>
  </conditionalFormatting>
  <conditionalFormatting sqref="Q485">
    <cfRule type="cellIs" dxfId="4669" priority="113" stopIfTrue="1" operator="greaterThan">
      <formula>0</formula>
    </cfRule>
    <cfRule type="cellIs" dxfId="4668" priority="114" stopIfTrue="1" operator="lessThan">
      <formula>0</formula>
    </cfRule>
  </conditionalFormatting>
  <conditionalFormatting sqref="S485">
    <cfRule type="cellIs" dxfId="4667" priority="111" stopIfTrue="1" operator="lessThan">
      <formula>0</formula>
    </cfRule>
    <cfRule type="cellIs" dxfId="4666" priority="112" stopIfTrue="1" operator="greaterThan">
      <formula>0</formula>
    </cfRule>
  </conditionalFormatting>
  <conditionalFormatting sqref="T485">
    <cfRule type="cellIs" dxfId="4665" priority="109" stopIfTrue="1" operator="greaterThan">
      <formula>0</formula>
    </cfRule>
    <cfRule type="cellIs" dxfId="4664" priority="110" stopIfTrue="1" operator="lessThan">
      <formula>0</formula>
    </cfRule>
  </conditionalFormatting>
  <conditionalFormatting sqref="J485">
    <cfRule type="cellIs" dxfId="4663" priority="107" stopIfTrue="1" operator="greaterThan">
      <formula>0</formula>
    </cfRule>
    <cfRule type="cellIs" dxfId="4662" priority="108" stopIfTrue="1" operator="lessThan">
      <formula>0</formula>
    </cfRule>
  </conditionalFormatting>
  <conditionalFormatting sqref="D486:D487">
    <cfRule type="cellIs" dxfId="4661" priority="105" stopIfTrue="1" operator="greaterThan">
      <formula>0</formula>
    </cfRule>
    <cfRule type="cellIs" dxfId="4660" priority="106" stopIfTrue="1" operator="lessThan">
      <formula>0</formula>
    </cfRule>
  </conditionalFormatting>
  <conditionalFormatting sqref="F486:F487">
    <cfRule type="cellIs" dxfId="4659" priority="103" stopIfTrue="1" operator="greaterThan">
      <formula>0</formula>
    </cfRule>
    <cfRule type="cellIs" dxfId="4658" priority="104" stopIfTrue="1" operator="lessThan">
      <formula>0</formula>
    </cfRule>
  </conditionalFormatting>
  <conditionalFormatting sqref="H486:H487">
    <cfRule type="cellIs" dxfId="4657" priority="101" stopIfTrue="1" operator="greaterThan">
      <formula>0</formula>
    </cfRule>
    <cfRule type="cellIs" dxfId="4656" priority="102" stopIfTrue="1" operator="lessThan">
      <formula>0</formula>
    </cfRule>
  </conditionalFormatting>
  <conditionalFormatting sqref="O486:O487">
    <cfRule type="cellIs" dxfId="4655" priority="99" stopIfTrue="1" operator="greaterThan">
      <formula>0</formula>
    </cfRule>
    <cfRule type="cellIs" dxfId="4654" priority="100" stopIfTrue="1" operator="lessThan">
      <formula>0</formula>
    </cfRule>
  </conditionalFormatting>
  <conditionalFormatting sqref="Q486:Q487">
    <cfRule type="cellIs" dxfId="4653" priority="97" stopIfTrue="1" operator="greaterThan">
      <formula>0</formula>
    </cfRule>
    <cfRule type="cellIs" dxfId="4652" priority="98" stopIfTrue="1" operator="lessThan">
      <formula>0</formula>
    </cfRule>
  </conditionalFormatting>
  <conditionalFormatting sqref="S486:S487">
    <cfRule type="cellIs" dxfId="4651" priority="95" stopIfTrue="1" operator="lessThan">
      <formula>0</formula>
    </cfRule>
    <cfRule type="cellIs" dxfId="4650" priority="96" stopIfTrue="1" operator="greaterThan">
      <formula>0</formula>
    </cfRule>
  </conditionalFormatting>
  <conditionalFormatting sqref="T486:T487">
    <cfRule type="cellIs" dxfId="4649" priority="93" stopIfTrue="1" operator="greaterThan">
      <formula>0</formula>
    </cfRule>
    <cfRule type="cellIs" dxfId="4648" priority="94" stopIfTrue="1" operator="lessThan">
      <formula>0</formula>
    </cfRule>
  </conditionalFormatting>
  <conditionalFormatting sqref="J486:J487">
    <cfRule type="cellIs" dxfId="4647" priority="91" stopIfTrue="1" operator="greaterThan">
      <formula>0</formula>
    </cfRule>
    <cfRule type="cellIs" dxfId="4646" priority="92" stopIfTrue="1" operator="lessThan">
      <formula>0</formula>
    </cfRule>
  </conditionalFormatting>
  <conditionalFormatting sqref="D488">
    <cfRule type="cellIs" dxfId="4645" priority="89" stopIfTrue="1" operator="greaterThan">
      <formula>0</formula>
    </cfRule>
    <cfRule type="cellIs" dxfId="4644" priority="90" stopIfTrue="1" operator="lessThan">
      <formula>0</formula>
    </cfRule>
  </conditionalFormatting>
  <conditionalFormatting sqref="F488">
    <cfRule type="cellIs" dxfId="4643" priority="87" stopIfTrue="1" operator="greaterThan">
      <formula>0</formula>
    </cfRule>
    <cfRule type="cellIs" dxfId="4642" priority="88" stopIfTrue="1" operator="lessThan">
      <formula>0</formula>
    </cfRule>
  </conditionalFormatting>
  <conditionalFormatting sqref="H488">
    <cfRule type="cellIs" dxfId="4641" priority="85" stopIfTrue="1" operator="greaterThan">
      <formula>0</formula>
    </cfRule>
    <cfRule type="cellIs" dxfId="4640" priority="86" stopIfTrue="1" operator="lessThan">
      <formula>0</formula>
    </cfRule>
  </conditionalFormatting>
  <conditionalFormatting sqref="O488">
    <cfRule type="cellIs" dxfId="4639" priority="83" stopIfTrue="1" operator="greaterThan">
      <formula>0</formula>
    </cfRule>
    <cfRule type="cellIs" dxfId="4638" priority="84" stopIfTrue="1" operator="lessThan">
      <formula>0</formula>
    </cfRule>
  </conditionalFormatting>
  <conditionalFormatting sqref="Q488">
    <cfRule type="cellIs" dxfId="4637" priority="81" stopIfTrue="1" operator="greaterThan">
      <formula>0</formula>
    </cfRule>
    <cfRule type="cellIs" dxfId="4636" priority="82" stopIfTrue="1" operator="lessThan">
      <formula>0</formula>
    </cfRule>
  </conditionalFormatting>
  <conditionalFormatting sqref="S488">
    <cfRule type="cellIs" dxfId="4635" priority="79" stopIfTrue="1" operator="lessThan">
      <formula>0</formula>
    </cfRule>
    <cfRule type="cellIs" dxfId="4634" priority="80" stopIfTrue="1" operator="greaterThan">
      <formula>0</formula>
    </cfRule>
  </conditionalFormatting>
  <conditionalFormatting sqref="T488">
    <cfRule type="cellIs" dxfId="4633" priority="77" stopIfTrue="1" operator="greaterThan">
      <formula>0</formula>
    </cfRule>
    <cfRule type="cellIs" dxfId="4632" priority="78" stopIfTrue="1" operator="lessThan">
      <formula>0</formula>
    </cfRule>
  </conditionalFormatting>
  <conditionalFormatting sqref="J488">
    <cfRule type="cellIs" dxfId="4631" priority="75" stopIfTrue="1" operator="greaterThan">
      <formula>0</formula>
    </cfRule>
    <cfRule type="cellIs" dxfId="4630" priority="76" stopIfTrue="1" operator="lessThan">
      <formula>0</formula>
    </cfRule>
  </conditionalFormatting>
  <conditionalFormatting sqref="D489:D517">
    <cfRule type="cellIs" dxfId="4629" priority="73" stopIfTrue="1" operator="greaterThan">
      <formula>0</formula>
    </cfRule>
    <cfRule type="cellIs" dxfId="4628" priority="74" stopIfTrue="1" operator="lessThan">
      <formula>0</formula>
    </cfRule>
  </conditionalFormatting>
  <conditionalFormatting sqref="F489:F517">
    <cfRule type="cellIs" dxfId="4627" priority="71" stopIfTrue="1" operator="greaterThan">
      <formula>0</formula>
    </cfRule>
    <cfRule type="cellIs" dxfId="4626" priority="72" stopIfTrue="1" operator="lessThan">
      <formula>0</formula>
    </cfRule>
  </conditionalFormatting>
  <conditionalFormatting sqref="H489:H517">
    <cfRule type="cellIs" dxfId="4625" priority="69" stopIfTrue="1" operator="greaterThan">
      <formula>0</formula>
    </cfRule>
    <cfRule type="cellIs" dxfId="4624" priority="70" stopIfTrue="1" operator="lessThan">
      <formula>0</formula>
    </cfRule>
  </conditionalFormatting>
  <conditionalFormatting sqref="O489:O517">
    <cfRule type="cellIs" dxfId="4623" priority="67" stopIfTrue="1" operator="greaterThan">
      <formula>0</formula>
    </cfRule>
    <cfRule type="cellIs" dxfId="4622" priority="68" stopIfTrue="1" operator="lessThan">
      <formula>0</formula>
    </cfRule>
  </conditionalFormatting>
  <conditionalFormatting sqref="Q489:Q517">
    <cfRule type="cellIs" dxfId="4621" priority="65" stopIfTrue="1" operator="greaterThan">
      <formula>0</formula>
    </cfRule>
    <cfRule type="cellIs" dxfId="4620" priority="66" stopIfTrue="1" operator="lessThan">
      <formula>0</formula>
    </cfRule>
  </conditionalFormatting>
  <conditionalFormatting sqref="S489:S539">
    <cfRule type="cellIs" dxfId="4619" priority="63" stopIfTrue="1" operator="lessThan">
      <formula>0</formula>
    </cfRule>
    <cfRule type="cellIs" dxfId="4618" priority="64" stopIfTrue="1" operator="greaterThan">
      <formula>0</formula>
    </cfRule>
  </conditionalFormatting>
  <conditionalFormatting sqref="T489:T517">
    <cfRule type="cellIs" dxfId="4617" priority="61" stopIfTrue="1" operator="greaterThan">
      <formula>0</formula>
    </cfRule>
    <cfRule type="cellIs" dxfId="4616" priority="62" stopIfTrue="1" operator="lessThan">
      <formula>0</formula>
    </cfRule>
  </conditionalFormatting>
  <conditionalFormatting sqref="J489:J515">
    <cfRule type="cellIs" dxfId="4615" priority="59" stopIfTrue="1" operator="greaterThan">
      <formula>0</formula>
    </cfRule>
    <cfRule type="cellIs" dxfId="4614" priority="60" stopIfTrue="1" operator="lessThan">
      <formula>0</formula>
    </cfRule>
  </conditionalFormatting>
  <conditionalFormatting sqref="J1:J7">
    <cfRule type="cellIs" dxfId="4613" priority="57" stopIfTrue="1" operator="greaterThan">
      <formula>0</formula>
    </cfRule>
    <cfRule type="cellIs" dxfId="4612" priority="58" stopIfTrue="1" operator="lessThan">
      <formula>0</formula>
    </cfRule>
  </conditionalFormatting>
  <conditionalFormatting sqref="S2:S7">
    <cfRule type="cellIs" dxfId="4611" priority="55" stopIfTrue="1" operator="lessThan">
      <formula>0</formula>
    </cfRule>
    <cfRule type="cellIs" dxfId="4610" priority="56" stopIfTrue="1" operator="greaterThan">
      <formula>0</formula>
    </cfRule>
  </conditionalFormatting>
  <conditionalFormatting sqref="D3:D7">
    <cfRule type="cellIs" dxfId="4609" priority="53" stopIfTrue="1" operator="greaterThan">
      <formula>0</formula>
    </cfRule>
    <cfRule type="cellIs" dxfId="4608" priority="54" stopIfTrue="1" operator="lessThan">
      <formula>0</formula>
    </cfRule>
  </conditionalFormatting>
  <conditionalFormatting sqref="F3">
    <cfRule type="cellIs" dxfId="4607" priority="51" stopIfTrue="1" operator="greaterThan">
      <formula>0</formula>
    </cfRule>
    <cfRule type="cellIs" dxfId="4606" priority="52" stopIfTrue="1" operator="lessThan">
      <formula>0</formula>
    </cfRule>
  </conditionalFormatting>
  <conditionalFormatting sqref="H3">
    <cfRule type="cellIs" dxfId="4605" priority="49" stopIfTrue="1" operator="greaterThan">
      <formula>0</formula>
    </cfRule>
    <cfRule type="cellIs" dxfId="4604" priority="50" stopIfTrue="1" operator="lessThan">
      <formula>0</formula>
    </cfRule>
  </conditionalFormatting>
  <conditionalFormatting sqref="T3:T7">
    <cfRule type="cellIs" dxfId="4603" priority="47" stopIfTrue="1" operator="greaterThan">
      <formula>0</formula>
    </cfRule>
    <cfRule type="cellIs" dxfId="4602" priority="48" stopIfTrue="1" operator="lessThan">
      <formula>0</formula>
    </cfRule>
  </conditionalFormatting>
  <conditionalFormatting sqref="F4:F6">
    <cfRule type="cellIs" dxfId="4601" priority="45" stopIfTrue="1" operator="greaterThan">
      <formula>0</formula>
    </cfRule>
    <cfRule type="cellIs" dxfId="4600" priority="46" stopIfTrue="1" operator="lessThan">
      <formula>0</formula>
    </cfRule>
  </conditionalFormatting>
  <conditionalFormatting sqref="H4:H6">
    <cfRule type="cellIs" dxfId="4599" priority="43" stopIfTrue="1" operator="greaterThan">
      <formula>0</formula>
    </cfRule>
    <cfRule type="cellIs" dxfId="4598" priority="44" stopIfTrue="1" operator="lessThan">
      <formula>0</formula>
    </cfRule>
  </conditionalFormatting>
  <conditionalFormatting sqref="F7">
    <cfRule type="cellIs" dxfId="4597" priority="41" stopIfTrue="1" operator="greaterThan">
      <formula>0</formula>
    </cfRule>
    <cfRule type="cellIs" dxfId="4596" priority="42" stopIfTrue="1" operator="lessThan">
      <formula>0</formula>
    </cfRule>
  </conditionalFormatting>
  <conditionalFormatting sqref="H7">
    <cfRule type="cellIs" dxfId="4595" priority="39" stopIfTrue="1" operator="greaterThan">
      <formula>0</formula>
    </cfRule>
    <cfRule type="cellIs" dxfId="4594" priority="40" stopIfTrue="1" operator="lessThan">
      <formula>0</formula>
    </cfRule>
  </conditionalFormatting>
  <conditionalFormatting sqref="Q85:Q113">
    <cfRule type="cellIs" dxfId="4593" priority="37" stopIfTrue="1" operator="greaterThan">
      <formula>0</formula>
    </cfRule>
    <cfRule type="cellIs" dxfId="4592" priority="38" stopIfTrue="1" operator="lessThan">
      <formula>0</formula>
    </cfRule>
  </conditionalFormatting>
  <conditionalFormatting sqref="T520:T539">
    <cfRule type="cellIs" dxfId="4591" priority="35" stopIfTrue="1" operator="greaterThan">
      <formula>0</formula>
    </cfRule>
    <cfRule type="cellIs" dxfId="4590" priority="36" stopIfTrue="1" operator="lessThan">
      <formula>0</formula>
    </cfRule>
  </conditionalFormatting>
  <conditionalFormatting sqref="D519">
    <cfRule type="cellIs" dxfId="4589" priority="33" stopIfTrue="1" operator="greaterThan">
      <formula>0</formula>
    </cfRule>
    <cfRule type="cellIs" dxfId="4588" priority="34" stopIfTrue="1" operator="lessThan">
      <formula>0</formula>
    </cfRule>
  </conditionalFormatting>
  <conditionalFormatting sqref="D520:D539">
    <cfRule type="cellIs" dxfId="4587" priority="31" stopIfTrue="1" operator="greaterThan">
      <formula>0</formula>
    </cfRule>
    <cfRule type="cellIs" dxfId="4586" priority="32" stopIfTrue="1" operator="lessThan">
      <formula>0</formula>
    </cfRule>
  </conditionalFormatting>
  <conditionalFormatting sqref="F519">
    <cfRule type="cellIs" dxfId="4585" priority="29" stopIfTrue="1" operator="greaterThan">
      <formula>0</formula>
    </cfRule>
    <cfRule type="cellIs" dxfId="4584" priority="30" stopIfTrue="1" operator="lessThan">
      <formula>0</formula>
    </cfRule>
  </conditionalFormatting>
  <conditionalFormatting sqref="F520:F539">
    <cfRule type="cellIs" dxfId="4583" priority="27" stopIfTrue="1" operator="greaterThan">
      <formula>0</formula>
    </cfRule>
    <cfRule type="cellIs" dxfId="4582" priority="28" stopIfTrue="1" operator="lessThan">
      <formula>0</formula>
    </cfRule>
  </conditionalFormatting>
  <conditionalFormatting sqref="H519">
    <cfRule type="cellIs" dxfId="4581" priority="25" stopIfTrue="1" operator="greaterThan">
      <formula>0</formula>
    </cfRule>
    <cfRule type="cellIs" dxfId="4580" priority="26" stopIfTrue="1" operator="lessThan">
      <formula>0</formula>
    </cfRule>
  </conditionalFormatting>
  <conditionalFormatting sqref="H520:H539">
    <cfRule type="cellIs" dxfId="4579" priority="23" stopIfTrue="1" operator="greaterThan">
      <formula>0</formula>
    </cfRule>
    <cfRule type="cellIs" dxfId="4578" priority="24" stopIfTrue="1" operator="lessThan">
      <formula>0</formula>
    </cfRule>
  </conditionalFormatting>
  <conditionalFormatting sqref="O519">
    <cfRule type="cellIs" dxfId="4577" priority="21" stopIfTrue="1" operator="greaterThan">
      <formula>0</formula>
    </cfRule>
    <cfRule type="cellIs" dxfId="4576" priority="22" stopIfTrue="1" operator="lessThan">
      <formula>0</formula>
    </cfRule>
  </conditionalFormatting>
  <conditionalFormatting sqref="O520:O539">
    <cfRule type="cellIs" dxfId="4575" priority="19" stopIfTrue="1" operator="greaterThan">
      <formula>0</formula>
    </cfRule>
    <cfRule type="cellIs" dxfId="4574" priority="20" stopIfTrue="1" operator="lessThan">
      <formula>0</formula>
    </cfRule>
  </conditionalFormatting>
  <conditionalFormatting sqref="Q519">
    <cfRule type="cellIs" dxfId="4573" priority="17" stopIfTrue="1" operator="greaterThan">
      <formula>0</formula>
    </cfRule>
    <cfRule type="cellIs" dxfId="4572" priority="18" stopIfTrue="1" operator="lessThan">
      <formula>0</formula>
    </cfRule>
  </conditionalFormatting>
  <conditionalFormatting sqref="Q520:Q539">
    <cfRule type="cellIs" dxfId="4571" priority="15" stopIfTrue="1" operator="greaterThan">
      <formula>0</formula>
    </cfRule>
    <cfRule type="cellIs" dxfId="4570" priority="16" stopIfTrue="1" operator="lessThan">
      <formula>0</formula>
    </cfRule>
  </conditionalFormatting>
  <conditionalFormatting sqref="T519">
    <cfRule type="cellIs" dxfId="4569" priority="13" stopIfTrue="1" operator="greaterThan">
      <formula>0</formula>
    </cfRule>
    <cfRule type="cellIs" dxfId="4568" priority="14" stopIfTrue="1" operator="lessThan">
      <formula>0</formula>
    </cfRule>
  </conditionalFormatting>
  <conditionalFormatting sqref="H119">
    <cfRule type="cellIs" dxfId="4567" priority="9" stopIfTrue="1" operator="greaterThan">
      <formula>0</formula>
    </cfRule>
    <cfRule type="cellIs" dxfId="4566" priority="10" stopIfTrue="1" operator="lessThan">
      <formula>0</formula>
    </cfRule>
  </conditionalFormatting>
  <conditionalFormatting sqref="H59">
    <cfRule type="cellIs" dxfId="4565" priority="7" stopIfTrue="1" operator="greaterThan">
      <formula>0</formula>
    </cfRule>
    <cfRule type="cellIs" dxfId="4564" priority="8" stopIfTrue="1" operator="lessThan">
      <formula>0</formula>
    </cfRule>
  </conditionalFormatting>
  <conditionalFormatting sqref="V525:V539">
    <cfRule type="cellIs" dxfId="4563" priority="5" stopIfTrue="1" operator="greaterThan">
      <formula>0</formula>
    </cfRule>
    <cfRule type="cellIs" dxfId="4562" priority="6" stopIfTrue="1" operator="lessThan">
      <formula>0</formula>
    </cfRule>
  </conditionalFormatting>
  <conditionalFormatting sqref="U525:U539">
    <cfRule type="cellIs" dxfId="4561" priority="1" stopIfTrue="1" operator="lessThan">
      <formula>0</formula>
    </cfRule>
    <cfRule type="cellIs" dxfId="4560" priority="2" stopIfTrue="1" operator="greaterThan">
      <formula>0</formula>
    </cfRule>
  </conditionalFormatting>
  <pageMargins left="0.75" right="0.75" top="1" bottom="1" header="0.5" footer="0.5"/>
  <pageSetup paperSize="9" orientation="portrait" horizontalDpi="360" verticalDpi="360" r:id="rId1"/>
  <headerFooter alignWithMargins="0">
    <oddHeader>&amp;A</oddHeader>
    <oddFooter>Page &amp;P</oddFooter>
  </headerFooter>
  <ignoredErrors>
    <ignoredError sqref="C342:C376 C59:C70 C330:D340 C309:D327 F330:F340 F309:F329 E280:G280 F281:F308 C73:C108 C377:D377 F377 H377 C378:D379 I373 H378:H379 F378:F379 C380 C381:D381 F381 H381 C382:C383 C384:I388 C329:D329 D328 C488" formulaRange="1"/>
    <ignoredError sqref="G342:G377 E342:E377 G330:G340 G309:G327 E309:E327 E330:E340 E281:E308 G281:G308 I374:I383 G378:G383 E378:E381 E382:E383 E329 G329" formula="1" formulaRange="1"/>
  </ignoredErrors>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P787"/>
  <sheetViews>
    <sheetView topLeftCell="A754" zoomScale="80" zoomScaleNormal="80" workbookViewId="0">
      <selection activeCell="L788" sqref="L788"/>
    </sheetView>
  </sheetViews>
  <sheetFormatPr defaultRowHeight="13.2" x14ac:dyDescent="0.25"/>
  <cols>
    <col min="1" max="1" width="20.88671875" customWidth="1"/>
    <col min="2" max="2" width="13.109375" bestFit="1" customWidth="1"/>
    <col min="3" max="3" width="10.109375" bestFit="1" customWidth="1"/>
    <col min="4" max="4" width="14.5546875" customWidth="1"/>
  </cols>
  <sheetData>
    <row r="1" spans="1:12" x14ac:dyDescent="0.25">
      <c r="A1" s="1" t="s">
        <v>1314</v>
      </c>
    </row>
    <row r="2" spans="1:12" x14ac:dyDescent="0.25">
      <c r="A2" s="78">
        <v>13976</v>
      </c>
    </row>
    <row r="3" spans="1:12" x14ac:dyDescent="0.25">
      <c r="A3" s="3"/>
      <c r="E3" t="s">
        <v>32</v>
      </c>
      <c r="F3" t="s">
        <v>260</v>
      </c>
      <c r="G3" s="3" t="s">
        <v>1315</v>
      </c>
      <c r="K3" t="s">
        <v>1312</v>
      </c>
    </row>
    <row r="4" spans="1:12" x14ac:dyDescent="0.25">
      <c r="A4" s="3"/>
      <c r="C4" s="3" t="s">
        <v>1316</v>
      </c>
      <c r="E4" s="7">
        <v>53.4</v>
      </c>
      <c r="F4" s="7">
        <v>43.3</v>
      </c>
      <c r="G4" s="7">
        <v>3.3</v>
      </c>
      <c r="K4" s="6">
        <f>E4-F4</f>
        <v>10.100000000000001</v>
      </c>
    </row>
    <row r="5" spans="1:12" x14ac:dyDescent="0.25">
      <c r="A5" s="3"/>
      <c r="C5" s="3"/>
      <c r="E5" s="7"/>
      <c r="F5" s="7"/>
      <c r="G5" s="7"/>
      <c r="L5" s="3" t="s">
        <v>1317</v>
      </c>
    </row>
    <row r="6" spans="1:12" x14ac:dyDescent="0.25">
      <c r="C6" s="3" t="s">
        <v>1318</v>
      </c>
      <c r="E6" s="7">
        <v>47.8</v>
      </c>
      <c r="F6" s="7">
        <v>52.2</v>
      </c>
      <c r="G6" s="7"/>
      <c r="K6" s="6">
        <f>E6-F6</f>
        <v>-4.4000000000000057</v>
      </c>
      <c r="L6" s="3"/>
    </row>
    <row r="7" spans="1:12" x14ac:dyDescent="0.25">
      <c r="C7" s="3"/>
      <c r="E7" s="7"/>
      <c r="F7" s="7"/>
      <c r="G7" s="7"/>
      <c r="K7" s="6"/>
      <c r="L7" s="3"/>
    </row>
    <row r="8" spans="1:12" x14ac:dyDescent="0.25">
      <c r="A8" s="1" t="s">
        <v>1319</v>
      </c>
      <c r="C8" s="3"/>
      <c r="E8" s="7"/>
      <c r="F8" s="7"/>
      <c r="G8" s="7"/>
      <c r="K8" s="6"/>
      <c r="L8" s="3"/>
    </row>
    <row r="9" spans="1:12" x14ac:dyDescent="0.25">
      <c r="A9" s="49">
        <v>14180</v>
      </c>
      <c r="C9" s="3"/>
      <c r="E9" s="7"/>
      <c r="F9" s="7"/>
      <c r="G9" s="7"/>
      <c r="K9" s="6"/>
      <c r="L9" s="3"/>
    </row>
    <row r="10" spans="1:12" x14ac:dyDescent="0.25">
      <c r="A10" s="49"/>
      <c r="C10" s="3"/>
      <c r="E10" s="8" t="s">
        <v>32</v>
      </c>
      <c r="F10" s="8" t="s">
        <v>1320</v>
      </c>
      <c r="G10" s="7"/>
      <c r="K10" t="s">
        <v>1312</v>
      </c>
      <c r="L10" s="3"/>
    </row>
    <row r="11" spans="1:12" x14ac:dyDescent="0.25">
      <c r="A11" s="80" t="s">
        <v>1321</v>
      </c>
      <c r="B11" s="3" t="s">
        <v>1322</v>
      </c>
      <c r="C11" s="3"/>
      <c r="E11" s="8">
        <v>55</v>
      </c>
      <c r="F11" s="8">
        <v>45</v>
      </c>
      <c r="G11" s="7"/>
      <c r="K11" s="6">
        <f>E11-F11</f>
        <v>10</v>
      </c>
      <c r="L11" s="3"/>
    </row>
    <row r="12" spans="1:12" x14ac:dyDescent="0.25">
      <c r="A12" s="49"/>
      <c r="C12" s="3" t="s">
        <v>1318</v>
      </c>
      <c r="E12" s="7">
        <v>56.1</v>
      </c>
      <c r="F12" s="7">
        <v>43.9</v>
      </c>
      <c r="G12" s="7"/>
      <c r="K12" s="6">
        <f>E12-F12</f>
        <v>12.200000000000003</v>
      </c>
      <c r="L12" s="3"/>
    </row>
    <row r="13" spans="1:12" x14ac:dyDescent="0.25">
      <c r="A13" s="1" t="s">
        <v>1323</v>
      </c>
      <c r="C13" s="3"/>
      <c r="E13" s="7"/>
      <c r="F13" s="7"/>
      <c r="G13" s="7"/>
      <c r="K13" s="6"/>
      <c r="L13" s="3"/>
    </row>
    <row r="14" spans="1:12" x14ac:dyDescent="0.25">
      <c r="A14" s="49">
        <v>21107</v>
      </c>
      <c r="C14" s="3"/>
      <c r="E14" s="7"/>
      <c r="F14" s="7"/>
      <c r="G14" s="7"/>
      <c r="K14" s="6"/>
      <c r="L14" s="3"/>
    </row>
    <row r="15" spans="1:12" x14ac:dyDescent="0.25">
      <c r="C15" s="3"/>
      <c r="E15" s="8" t="s">
        <v>32</v>
      </c>
      <c r="F15" s="8" t="s">
        <v>260</v>
      </c>
      <c r="G15" s="8" t="s">
        <v>1315</v>
      </c>
      <c r="K15" t="s">
        <v>1312</v>
      </c>
      <c r="L15" s="3"/>
    </row>
    <row r="17" spans="1:12" x14ac:dyDescent="0.25">
      <c r="A17" s="56" t="s">
        <v>264</v>
      </c>
      <c r="C17" s="3"/>
      <c r="E17" s="7">
        <v>32</v>
      </c>
      <c r="F17" s="7">
        <v>50</v>
      </c>
      <c r="G17" s="7">
        <v>18</v>
      </c>
      <c r="K17" s="6">
        <f>E17-F17</f>
        <v>-18</v>
      </c>
      <c r="L17" s="3"/>
    </row>
    <row r="18" spans="1:12" x14ac:dyDescent="0.25">
      <c r="C18" t="s">
        <v>1318</v>
      </c>
      <c r="E18" s="7">
        <v>32.700000000000003</v>
      </c>
      <c r="F18" s="7">
        <v>45.9</v>
      </c>
      <c r="G18" s="7">
        <v>21.4</v>
      </c>
      <c r="K18" s="6">
        <f>E18-F18</f>
        <v>-13.199999999999996</v>
      </c>
      <c r="L18" s="3"/>
    </row>
    <row r="19" spans="1:12" x14ac:dyDescent="0.25">
      <c r="C19" s="3"/>
      <c r="E19" s="7"/>
      <c r="F19" s="7"/>
      <c r="G19" s="7"/>
      <c r="K19" s="6"/>
      <c r="L19" s="3"/>
    </row>
    <row r="20" spans="1:12" x14ac:dyDescent="0.25">
      <c r="A20" s="1" t="s">
        <v>1324</v>
      </c>
      <c r="C20" s="3"/>
      <c r="E20" s="7"/>
      <c r="F20" s="7"/>
      <c r="G20" s="7"/>
      <c r="K20" s="6"/>
      <c r="L20" s="3"/>
    </row>
    <row r="21" spans="1:12" x14ac:dyDescent="0.25">
      <c r="A21" s="49">
        <v>21228</v>
      </c>
      <c r="C21" s="3"/>
      <c r="E21" s="7"/>
      <c r="F21" s="7"/>
      <c r="G21" s="7"/>
      <c r="K21" s="6"/>
      <c r="L21" s="3"/>
    </row>
    <row r="22" spans="1:12" x14ac:dyDescent="0.25">
      <c r="C22" s="3"/>
      <c r="E22" s="8" t="s">
        <v>32</v>
      </c>
      <c r="F22" s="8" t="s">
        <v>260</v>
      </c>
      <c r="G22" s="8" t="s">
        <v>1315</v>
      </c>
      <c r="K22" t="s">
        <v>1312</v>
      </c>
      <c r="L22" s="3"/>
    </row>
    <row r="23" spans="1:12" x14ac:dyDescent="0.25">
      <c r="C23" s="3"/>
      <c r="E23" s="7"/>
      <c r="F23" s="7"/>
      <c r="G23" s="7"/>
      <c r="K23" s="6"/>
      <c r="L23" s="3"/>
    </row>
    <row r="24" spans="1:12" x14ac:dyDescent="0.25">
      <c r="A24" s="56" t="s">
        <v>357</v>
      </c>
      <c r="C24" s="3"/>
      <c r="E24" s="7">
        <v>21</v>
      </c>
      <c r="F24" s="7">
        <v>47</v>
      </c>
      <c r="G24" s="7">
        <v>32</v>
      </c>
      <c r="K24" s="81">
        <f>F24-G24</f>
        <v>15</v>
      </c>
      <c r="L24" s="3" t="s">
        <v>1325</v>
      </c>
    </row>
    <row r="25" spans="1:12" x14ac:dyDescent="0.25">
      <c r="C25" t="s">
        <v>1318</v>
      </c>
      <c r="E25" s="7">
        <v>19.8</v>
      </c>
      <c r="F25" s="7">
        <v>44.7</v>
      </c>
      <c r="G25" s="7">
        <v>35.5</v>
      </c>
      <c r="K25" s="81">
        <f>F25-G25</f>
        <v>9.2000000000000028</v>
      </c>
      <c r="L25" s="3" t="s">
        <v>1325</v>
      </c>
    </row>
    <row r="26" spans="1:12" x14ac:dyDescent="0.25">
      <c r="C26" s="3"/>
      <c r="E26" s="7"/>
      <c r="F26" s="7"/>
      <c r="G26" s="7"/>
      <c r="K26" s="6"/>
      <c r="L26" s="3"/>
    </row>
    <row r="27" spans="1:12" x14ac:dyDescent="0.25">
      <c r="A27" s="1" t="s">
        <v>1326</v>
      </c>
      <c r="C27" s="3"/>
      <c r="E27" s="7"/>
      <c r="F27" s="7"/>
      <c r="G27" s="7"/>
      <c r="K27" s="6"/>
      <c r="L27" s="3"/>
    </row>
    <row r="28" spans="1:12" x14ac:dyDescent="0.25">
      <c r="A28" s="49">
        <v>21271</v>
      </c>
      <c r="C28" s="3"/>
      <c r="E28" s="7"/>
      <c r="F28" s="7"/>
      <c r="G28" s="7"/>
      <c r="K28" s="6"/>
      <c r="L28" s="3"/>
    </row>
    <row r="29" spans="1:12" x14ac:dyDescent="0.25">
      <c r="C29" s="3"/>
      <c r="E29" s="8" t="s">
        <v>32</v>
      </c>
      <c r="F29" s="8" t="s">
        <v>260</v>
      </c>
      <c r="G29" s="8" t="s">
        <v>1315</v>
      </c>
      <c r="K29" t="s">
        <v>1312</v>
      </c>
      <c r="L29" s="3"/>
    </row>
    <row r="30" spans="1:12" x14ac:dyDescent="0.25">
      <c r="C30" s="3"/>
      <c r="E30" s="7"/>
      <c r="F30" s="7"/>
      <c r="G30" s="7"/>
      <c r="K30" s="6"/>
      <c r="L30" s="3"/>
    </row>
    <row r="31" spans="1:12" x14ac:dyDescent="0.25">
      <c r="A31" s="56" t="s">
        <v>264</v>
      </c>
      <c r="C31" s="3"/>
      <c r="E31" s="7">
        <v>32</v>
      </c>
      <c r="F31" s="7">
        <v>25</v>
      </c>
      <c r="G31" s="7">
        <v>43</v>
      </c>
      <c r="K31" s="65">
        <f>G31-E31</f>
        <v>11</v>
      </c>
      <c r="L31" s="3" t="s">
        <v>1327</v>
      </c>
    </row>
    <row r="32" spans="1:12" x14ac:dyDescent="0.25">
      <c r="A32" s="56" t="s">
        <v>357</v>
      </c>
      <c r="C32" s="3"/>
      <c r="E32" s="7">
        <v>35.200000000000003</v>
      </c>
      <c r="F32" s="7">
        <v>28.4</v>
      </c>
      <c r="G32" s="7">
        <v>36.4</v>
      </c>
      <c r="K32" s="65">
        <f>G32-E32</f>
        <v>1.1999999999999957</v>
      </c>
      <c r="L32" s="3" t="s">
        <v>1327</v>
      </c>
    </row>
    <row r="33" spans="1:12" x14ac:dyDescent="0.25">
      <c r="C33" t="s">
        <v>1318</v>
      </c>
      <c r="E33" s="7">
        <v>37.4</v>
      </c>
      <c r="F33" s="7">
        <v>24.6</v>
      </c>
      <c r="G33" s="7">
        <v>38</v>
      </c>
      <c r="K33" s="65">
        <f>G33-E33</f>
        <v>0.60000000000000142</v>
      </c>
      <c r="L33" s="3" t="s">
        <v>1327</v>
      </c>
    </row>
    <row r="34" spans="1:12" x14ac:dyDescent="0.25">
      <c r="C34" s="3"/>
      <c r="E34" s="7"/>
      <c r="F34" s="7"/>
      <c r="G34" s="7"/>
      <c r="K34" s="6"/>
      <c r="L34" s="3"/>
    </row>
    <row r="35" spans="1:12" x14ac:dyDescent="0.25">
      <c r="A35" s="1" t="s">
        <v>1328</v>
      </c>
      <c r="C35" s="3"/>
      <c r="E35" s="7"/>
      <c r="F35" s="7"/>
      <c r="G35" s="7"/>
      <c r="K35" s="6"/>
    </row>
    <row r="36" spans="1:12" x14ac:dyDescent="0.25">
      <c r="A36" s="49">
        <v>21348</v>
      </c>
      <c r="C36" s="3"/>
      <c r="E36" s="7"/>
      <c r="F36" s="7"/>
      <c r="G36" s="7"/>
      <c r="K36" s="6"/>
    </row>
    <row r="37" spans="1:12" x14ac:dyDescent="0.25">
      <c r="C37" s="3"/>
      <c r="E37" s="8" t="s">
        <v>32</v>
      </c>
      <c r="F37" s="8" t="s">
        <v>260</v>
      </c>
      <c r="G37" s="8" t="s">
        <v>1315</v>
      </c>
      <c r="K37" t="s">
        <v>1312</v>
      </c>
    </row>
    <row r="38" spans="1:12" x14ac:dyDescent="0.25">
      <c r="C38" s="3"/>
      <c r="E38" s="7"/>
      <c r="F38" s="7"/>
      <c r="G38" s="7"/>
      <c r="K38" s="6"/>
    </row>
    <row r="39" spans="1:12" x14ac:dyDescent="0.25">
      <c r="A39" s="56" t="s">
        <v>264</v>
      </c>
      <c r="C39" s="3"/>
      <c r="E39" s="7">
        <v>44</v>
      </c>
      <c r="F39" s="7">
        <v>28</v>
      </c>
      <c r="G39" s="7">
        <v>28</v>
      </c>
      <c r="K39" s="6">
        <f>E39-F39</f>
        <v>16</v>
      </c>
    </row>
    <row r="40" spans="1:12" x14ac:dyDescent="0.25">
      <c r="C40" t="s">
        <v>1318</v>
      </c>
      <c r="E40" s="7">
        <v>49.3</v>
      </c>
      <c r="F40" s="7">
        <v>26.2</v>
      </c>
      <c r="G40" s="7">
        <v>24.5</v>
      </c>
      <c r="K40" s="6">
        <f>E40-F40</f>
        <v>23.099999999999998</v>
      </c>
    </row>
    <row r="42" spans="1:12" x14ac:dyDescent="0.25">
      <c r="A42" s="1" t="s">
        <v>1329</v>
      </c>
      <c r="C42" s="3"/>
      <c r="K42" s="6"/>
    </row>
    <row r="43" spans="1:12" x14ac:dyDescent="0.25">
      <c r="A43" s="49">
        <v>21348</v>
      </c>
      <c r="C43" s="3"/>
      <c r="K43" s="6"/>
    </row>
    <row r="44" spans="1:12" x14ac:dyDescent="0.25">
      <c r="C44" s="3"/>
      <c r="E44" s="3" t="s">
        <v>32</v>
      </c>
      <c r="F44" s="3" t="s">
        <v>260</v>
      </c>
      <c r="G44" s="3" t="s">
        <v>1315</v>
      </c>
      <c r="K44" t="s">
        <v>1312</v>
      </c>
    </row>
    <row r="45" spans="1:12" x14ac:dyDescent="0.25">
      <c r="C45" s="3"/>
      <c r="K45" s="6"/>
    </row>
    <row r="46" spans="1:12" x14ac:dyDescent="0.25">
      <c r="A46" s="56" t="s">
        <v>264</v>
      </c>
      <c r="C46" s="3"/>
      <c r="E46" s="7">
        <v>50</v>
      </c>
      <c r="F46" s="7">
        <v>30</v>
      </c>
      <c r="G46" s="7">
        <v>20</v>
      </c>
      <c r="K46" s="6">
        <f>E46-F46</f>
        <v>20</v>
      </c>
    </row>
    <row r="47" spans="1:12" x14ac:dyDescent="0.25">
      <c r="C47" t="s">
        <v>1318</v>
      </c>
      <c r="E47" s="7">
        <v>50.3</v>
      </c>
      <c r="F47" s="7">
        <v>32.5</v>
      </c>
      <c r="G47" s="7">
        <v>17.2</v>
      </c>
      <c r="K47" s="6">
        <f>E47-F47</f>
        <v>17.799999999999997</v>
      </c>
    </row>
    <row r="49" spans="1:11" x14ac:dyDescent="0.25">
      <c r="A49" s="1" t="s">
        <v>1330</v>
      </c>
      <c r="C49" s="3"/>
      <c r="E49" s="7"/>
      <c r="F49" s="7"/>
      <c r="G49" s="7"/>
      <c r="K49" s="6"/>
    </row>
    <row r="50" spans="1:11" x14ac:dyDescent="0.25">
      <c r="A50" s="49">
        <v>21579</v>
      </c>
      <c r="C50" s="3"/>
      <c r="E50" s="7"/>
      <c r="F50" s="7"/>
      <c r="G50" s="7"/>
      <c r="K50" s="6"/>
    </row>
    <row r="51" spans="1:11" x14ac:dyDescent="0.25">
      <c r="C51" s="3"/>
      <c r="E51" s="8" t="s">
        <v>32</v>
      </c>
      <c r="F51" s="8" t="s">
        <v>260</v>
      </c>
      <c r="G51" s="8" t="s">
        <v>1315</v>
      </c>
      <c r="K51" t="s">
        <v>1312</v>
      </c>
    </row>
    <row r="52" spans="1:11" x14ac:dyDescent="0.25">
      <c r="C52" s="3"/>
      <c r="E52" s="7"/>
      <c r="F52" s="7"/>
      <c r="G52" s="7"/>
      <c r="K52" s="6"/>
    </row>
    <row r="53" spans="1:11" x14ac:dyDescent="0.25">
      <c r="A53" s="56" t="s">
        <v>357</v>
      </c>
      <c r="C53" s="3"/>
      <c r="E53" s="7">
        <v>61</v>
      </c>
      <c r="F53" s="7">
        <v>17</v>
      </c>
      <c r="G53" s="7">
        <v>22</v>
      </c>
      <c r="K53" s="6">
        <f>E53-F53</f>
        <v>44</v>
      </c>
    </row>
    <row r="54" spans="1:11" x14ac:dyDescent="0.25">
      <c r="C54" t="s">
        <v>1318</v>
      </c>
      <c r="E54">
        <v>55.6</v>
      </c>
      <c r="F54">
        <v>20.2</v>
      </c>
      <c r="G54">
        <v>24.2</v>
      </c>
      <c r="K54" s="6">
        <f>E54-F54</f>
        <v>35.400000000000006</v>
      </c>
    </row>
    <row r="56" spans="1:11" x14ac:dyDescent="0.25">
      <c r="A56" s="1" t="s">
        <v>1331</v>
      </c>
      <c r="C56" s="3"/>
      <c r="K56" s="6"/>
    </row>
    <row r="57" spans="1:11" x14ac:dyDescent="0.25">
      <c r="A57" s="49">
        <v>21628</v>
      </c>
      <c r="C57" s="3"/>
      <c r="K57" s="6"/>
    </row>
    <row r="58" spans="1:11" x14ac:dyDescent="0.25">
      <c r="C58" s="3"/>
      <c r="E58" s="3" t="s">
        <v>32</v>
      </c>
      <c r="F58" s="3" t="s">
        <v>260</v>
      </c>
      <c r="G58" s="3"/>
      <c r="K58" t="s">
        <v>1312</v>
      </c>
    </row>
    <row r="59" spans="1:11" x14ac:dyDescent="0.25">
      <c r="C59" s="3"/>
      <c r="K59" s="6"/>
    </row>
    <row r="60" spans="1:11" x14ac:dyDescent="0.25">
      <c r="A60" s="56" t="s">
        <v>357</v>
      </c>
      <c r="C60" s="3"/>
      <c r="E60">
        <v>55.9</v>
      </c>
      <c r="F60">
        <v>43.5</v>
      </c>
      <c r="K60" s="6">
        <f>E60-F60</f>
        <v>12.399999999999999</v>
      </c>
    </row>
    <row r="61" spans="1:11" x14ac:dyDescent="0.25">
      <c r="C61" t="s">
        <v>1318</v>
      </c>
      <c r="E61">
        <v>52.8</v>
      </c>
      <c r="F61">
        <v>46.2</v>
      </c>
      <c r="K61" s="6">
        <f>E61-F61</f>
        <v>6.5999999999999943</v>
      </c>
    </row>
    <row r="63" spans="1:11" x14ac:dyDescent="0.25">
      <c r="A63" s="1" t="s">
        <v>1332</v>
      </c>
      <c r="C63" s="3"/>
      <c r="K63" s="6"/>
    </row>
    <row r="64" spans="1:11" x14ac:dyDescent="0.25">
      <c r="A64" s="49">
        <v>22236</v>
      </c>
      <c r="C64" s="3"/>
      <c r="K64" s="6"/>
    </row>
    <row r="65" spans="1:11" x14ac:dyDescent="0.25">
      <c r="C65" s="3"/>
      <c r="E65" s="3" t="s">
        <v>32</v>
      </c>
      <c r="F65" s="3" t="s">
        <v>260</v>
      </c>
      <c r="G65" s="3" t="s">
        <v>1315</v>
      </c>
      <c r="K65" t="s">
        <v>1312</v>
      </c>
    </row>
    <row r="66" spans="1:11" x14ac:dyDescent="0.25">
      <c r="C66" s="3"/>
      <c r="K66" s="6"/>
    </row>
    <row r="67" spans="1:11" x14ac:dyDescent="0.25">
      <c r="A67" s="56" t="s">
        <v>264</v>
      </c>
      <c r="C67" s="3"/>
      <c r="E67" s="7">
        <v>44</v>
      </c>
      <c r="F67" s="7">
        <v>30</v>
      </c>
      <c r="G67" s="7">
        <v>26</v>
      </c>
      <c r="K67" s="6">
        <f>E67-F67</f>
        <v>14</v>
      </c>
    </row>
    <row r="68" spans="1:11" x14ac:dyDescent="0.25">
      <c r="C68" t="s">
        <v>1318</v>
      </c>
      <c r="E68">
        <v>37.799999999999997</v>
      </c>
      <c r="F68">
        <v>36.200000000000003</v>
      </c>
      <c r="G68">
        <v>24.8</v>
      </c>
      <c r="K68" s="6">
        <f>E68-F68</f>
        <v>1.5999999999999943</v>
      </c>
    </row>
    <row r="70" spans="1:11" x14ac:dyDescent="0.25">
      <c r="A70" s="1" t="s">
        <v>1333</v>
      </c>
      <c r="C70" s="3"/>
      <c r="K70" s="6"/>
    </row>
    <row r="71" spans="1:11" x14ac:dyDescent="0.25">
      <c r="A71" s="49">
        <v>22405</v>
      </c>
      <c r="C71" s="3"/>
      <c r="K71" s="6"/>
    </row>
    <row r="72" spans="1:11" x14ac:dyDescent="0.25">
      <c r="C72" s="3"/>
      <c r="E72" s="3" t="s">
        <v>32</v>
      </c>
      <c r="F72" s="3" t="s">
        <v>260</v>
      </c>
      <c r="G72" s="3"/>
      <c r="K72" t="s">
        <v>1312</v>
      </c>
    </row>
    <row r="73" spans="1:11" x14ac:dyDescent="0.25">
      <c r="C73" s="3"/>
      <c r="K73" s="6"/>
    </row>
    <row r="74" spans="1:11" x14ac:dyDescent="0.25">
      <c r="A74" s="56" t="s">
        <v>357</v>
      </c>
      <c r="C74" s="3"/>
      <c r="E74">
        <v>30.3</v>
      </c>
      <c r="F74">
        <v>69.7</v>
      </c>
      <c r="K74" s="6">
        <f>E74-F74</f>
        <v>-39.400000000000006</v>
      </c>
    </row>
    <row r="75" spans="1:11" x14ac:dyDescent="0.25">
      <c r="C75" t="s">
        <v>1318</v>
      </c>
      <c r="E75">
        <v>30.5</v>
      </c>
      <c r="F75">
        <v>69.900000000000006</v>
      </c>
      <c r="K75" s="6">
        <f>E75-F75</f>
        <v>-39.400000000000006</v>
      </c>
    </row>
    <row r="77" spans="1:11" x14ac:dyDescent="0.25">
      <c r="A77" s="1" t="s">
        <v>1334</v>
      </c>
      <c r="C77" s="3"/>
      <c r="K77" s="6"/>
    </row>
    <row r="78" spans="1:11" x14ac:dyDescent="0.25">
      <c r="A78" s="49">
        <v>22713</v>
      </c>
      <c r="C78" s="3"/>
      <c r="K78" s="6"/>
    </row>
    <row r="79" spans="1:11" x14ac:dyDescent="0.25">
      <c r="C79" s="3"/>
      <c r="E79" s="3" t="s">
        <v>32</v>
      </c>
      <c r="F79" s="3" t="s">
        <v>260</v>
      </c>
      <c r="G79" s="3" t="s">
        <v>1315</v>
      </c>
      <c r="K79" t="s">
        <v>1312</v>
      </c>
    </row>
    <row r="81" spans="1:12" x14ac:dyDescent="0.25">
      <c r="A81" s="56" t="s">
        <v>357</v>
      </c>
      <c r="C81" s="3"/>
      <c r="E81">
        <v>32.4</v>
      </c>
      <c r="F81">
        <v>52.3</v>
      </c>
      <c r="G81">
        <v>14.9</v>
      </c>
      <c r="K81" s="6">
        <f>E81-F81</f>
        <v>-19.899999999999999</v>
      </c>
    </row>
    <row r="82" spans="1:12" x14ac:dyDescent="0.25">
      <c r="C82" t="s">
        <v>1318</v>
      </c>
      <c r="E82">
        <v>30.2</v>
      </c>
      <c r="F82">
        <v>50.5</v>
      </c>
      <c r="G82">
        <v>18.2</v>
      </c>
      <c r="K82" s="6">
        <f>E82-F82</f>
        <v>-20.3</v>
      </c>
    </row>
    <row r="84" spans="1:12" x14ac:dyDescent="0.25">
      <c r="A84" s="1" t="s">
        <v>1335</v>
      </c>
      <c r="C84" s="3"/>
      <c r="K84" s="6"/>
    </row>
    <row r="85" spans="1:12" x14ac:dyDescent="0.25">
      <c r="A85" s="49">
        <v>22718</v>
      </c>
      <c r="C85" s="3"/>
      <c r="K85" s="6"/>
    </row>
    <row r="86" spans="1:12" x14ac:dyDescent="0.25">
      <c r="A86" s="56" t="s">
        <v>1336</v>
      </c>
      <c r="C86" s="3"/>
      <c r="E86" s="3" t="s">
        <v>32</v>
      </c>
      <c r="F86" s="3" t="s">
        <v>260</v>
      </c>
      <c r="G86" s="3" t="s">
        <v>1315</v>
      </c>
      <c r="K86" t="s">
        <v>1312</v>
      </c>
    </row>
    <row r="87" spans="1:12" x14ac:dyDescent="0.25">
      <c r="C87" s="3"/>
      <c r="K87" s="6"/>
    </row>
    <row r="88" spans="1:12" x14ac:dyDescent="0.25">
      <c r="A88" s="56" t="s">
        <v>357</v>
      </c>
      <c r="C88" s="3"/>
      <c r="E88">
        <v>43.8</v>
      </c>
      <c r="F88">
        <v>30.6</v>
      </c>
      <c r="G88">
        <v>25.6</v>
      </c>
      <c r="K88" s="6">
        <f>E88-F88</f>
        <v>13.199999999999996</v>
      </c>
    </row>
    <row r="89" spans="1:12" x14ac:dyDescent="0.25">
      <c r="C89" t="s">
        <v>1318</v>
      </c>
      <c r="E89">
        <v>38.299999999999997</v>
      </c>
      <c r="F89">
        <v>35.299999999999997</v>
      </c>
      <c r="G89">
        <v>26.4</v>
      </c>
      <c r="K89" s="6">
        <f>E89-F89</f>
        <v>3</v>
      </c>
    </row>
    <row r="91" spans="1:12" x14ac:dyDescent="0.25">
      <c r="A91" s="1" t="s">
        <v>1337</v>
      </c>
      <c r="C91" s="3"/>
      <c r="K91" s="6"/>
    </row>
    <row r="92" spans="1:12" x14ac:dyDescent="0.25">
      <c r="A92" s="49">
        <v>22719</v>
      </c>
      <c r="C92" s="3"/>
      <c r="K92" s="6"/>
    </row>
    <row r="93" spans="1:12" x14ac:dyDescent="0.25">
      <c r="C93" s="3"/>
      <c r="E93" s="3" t="s">
        <v>32</v>
      </c>
      <c r="F93" s="3" t="s">
        <v>260</v>
      </c>
      <c r="G93" s="3" t="s">
        <v>1315</v>
      </c>
      <c r="K93" t="s">
        <v>1312</v>
      </c>
    </row>
    <row r="94" spans="1:12" x14ac:dyDescent="0.25">
      <c r="C94" s="3"/>
      <c r="K94" s="6"/>
    </row>
    <row r="95" spans="1:12" x14ac:dyDescent="0.25">
      <c r="A95" s="56" t="s">
        <v>357</v>
      </c>
      <c r="C95" s="3"/>
      <c r="E95">
        <v>38.4</v>
      </c>
      <c r="F95">
        <v>19.8</v>
      </c>
      <c r="G95">
        <v>41.8</v>
      </c>
      <c r="K95" s="65">
        <f>G95-E95</f>
        <v>3.3999999999999986</v>
      </c>
      <c r="L95" s="3" t="s">
        <v>1327</v>
      </c>
    </row>
    <row r="96" spans="1:12" x14ac:dyDescent="0.25">
      <c r="C96" t="s">
        <v>1318</v>
      </c>
      <c r="E96">
        <v>34.700000000000003</v>
      </c>
      <c r="F96">
        <v>12.4</v>
      </c>
      <c r="G96">
        <v>52.9</v>
      </c>
      <c r="K96" s="65">
        <f>G96-E96</f>
        <v>18.199999999999996</v>
      </c>
      <c r="L96" s="3" t="s">
        <v>1327</v>
      </c>
    </row>
    <row r="98" spans="1:12" x14ac:dyDescent="0.25">
      <c r="A98" s="1" t="s">
        <v>1338</v>
      </c>
      <c r="C98" s="3"/>
      <c r="K98" s="6"/>
    </row>
    <row r="99" spans="1:12" x14ac:dyDescent="0.25">
      <c r="A99" s="49">
        <v>22741</v>
      </c>
      <c r="C99" s="3"/>
      <c r="K99" s="6"/>
    </row>
    <row r="100" spans="1:12" x14ac:dyDescent="0.25">
      <c r="C100" s="3"/>
      <c r="E100" s="3" t="s">
        <v>32</v>
      </c>
      <c r="F100" s="3" t="s">
        <v>260</v>
      </c>
      <c r="G100" s="3" t="s">
        <v>1315</v>
      </c>
      <c r="K100" t="s">
        <v>1312</v>
      </c>
    </row>
    <row r="101" spans="1:12" x14ac:dyDescent="0.25">
      <c r="C101" s="3"/>
      <c r="K101" s="6"/>
    </row>
    <row r="102" spans="1:12" x14ac:dyDescent="0.25">
      <c r="A102" s="56" t="s">
        <v>264</v>
      </c>
      <c r="C102" s="3"/>
      <c r="E102" s="7">
        <v>28</v>
      </c>
      <c r="F102" s="7">
        <v>50</v>
      </c>
      <c r="G102" s="7">
        <v>22</v>
      </c>
      <c r="K102" s="6">
        <f>E102-F102</f>
        <v>-22</v>
      </c>
      <c r="L102" s="3" t="s">
        <v>1339</v>
      </c>
    </row>
    <row r="103" spans="1:12" x14ac:dyDescent="0.25">
      <c r="A103" s="56" t="s">
        <v>357</v>
      </c>
      <c r="C103" s="3"/>
      <c r="E103" s="7">
        <v>25</v>
      </c>
      <c r="F103" s="7">
        <v>47.1</v>
      </c>
      <c r="G103" s="7">
        <v>27.9</v>
      </c>
      <c r="K103" s="81">
        <f>F103-G103</f>
        <v>19.200000000000003</v>
      </c>
      <c r="L103" s="3" t="s">
        <v>1325</v>
      </c>
    </row>
    <row r="104" spans="1:12" x14ac:dyDescent="0.25">
      <c r="A104" s="22"/>
      <c r="C104" t="s">
        <v>1318</v>
      </c>
      <c r="E104">
        <v>27.8</v>
      </c>
      <c r="F104">
        <v>45.2</v>
      </c>
      <c r="G104" s="7">
        <v>27</v>
      </c>
      <c r="K104" s="6">
        <f>E104-F104</f>
        <v>-17.400000000000002</v>
      </c>
      <c r="L104" s="3" t="s">
        <v>1339</v>
      </c>
    </row>
    <row r="106" spans="1:12" x14ac:dyDescent="0.25">
      <c r="A106" s="1" t="s">
        <v>1340</v>
      </c>
      <c r="C106" s="3"/>
      <c r="K106" s="6"/>
    </row>
    <row r="107" spans="1:12" x14ac:dyDescent="0.25">
      <c r="A107" s="49">
        <v>22741</v>
      </c>
      <c r="C107" s="3"/>
      <c r="K107" s="6"/>
    </row>
    <row r="108" spans="1:12" x14ac:dyDescent="0.25">
      <c r="C108" s="3"/>
      <c r="E108" s="3" t="s">
        <v>32</v>
      </c>
      <c r="F108" s="3" t="s">
        <v>260</v>
      </c>
      <c r="G108" s="3" t="s">
        <v>1315</v>
      </c>
      <c r="K108" t="s">
        <v>1312</v>
      </c>
    </row>
    <row r="109" spans="1:12" x14ac:dyDescent="0.25">
      <c r="A109" s="22"/>
      <c r="C109" s="3"/>
      <c r="K109" s="6"/>
    </row>
    <row r="110" spans="1:12" x14ac:dyDescent="0.25">
      <c r="A110" s="56" t="s">
        <v>264</v>
      </c>
      <c r="C110" s="3"/>
      <c r="E110" s="7">
        <v>26</v>
      </c>
      <c r="F110">
        <v>46.5</v>
      </c>
      <c r="G110" s="7">
        <v>27</v>
      </c>
      <c r="K110" s="81">
        <f>F110-G110</f>
        <v>19.5</v>
      </c>
      <c r="L110" s="3" t="s">
        <v>1325</v>
      </c>
    </row>
    <row r="111" spans="1:12" x14ac:dyDescent="0.25">
      <c r="A111" s="22"/>
      <c r="C111" t="s">
        <v>1318</v>
      </c>
      <c r="E111">
        <v>22.5</v>
      </c>
      <c r="F111">
        <v>49.4</v>
      </c>
      <c r="G111">
        <v>25.4</v>
      </c>
      <c r="K111" s="81">
        <f>F111-G111</f>
        <v>24</v>
      </c>
      <c r="L111" s="3" t="s">
        <v>1325</v>
      </c>
    </row>
    <row r="113" spans="1:12" x14ac:dyDescent="0.25">
      <c r="A113" s="1" t="s">
        <v>1341</v>
      </c>
      <c r="C113" s="3"/>
      <c r="K113" s="6"/>
    </row>
    <row r="114" spans="1:12" x14ac:dyDescent="0.25">
      <c r="A114" s="49">
        <v>22781</v>
      </c>
      <c r="C114" s="3"/>
      <c r="K114" s="6"/>
    </row>
    <row r="115" spans="1:12" x14ac:dyDescent="0.25">
      <c r="C115" s="3"/>
      <c r="E115" s="3" t="s">
        <v>32</v>
      </c>
      <c r="F115" s="3" t="s">
        <v>260</v>
      </c>
      <c r="G115" s="3" t="s">
        <v>1315</v>
      </c>
      <c r="H115" s="3" t="s">
        <v>1283</v>
      </c>
      <c r="K115" t="s">
        <v>1312</v>
      </c>
    </row>
    <row r="116" spans="1:12" x14ac:dyDescent="0.25">
      <c r="A116" s="22"/>
      <c r="C116" s="3"/>
      <c r="K116" s="6"/>
    </row>
    <row r="117" spans="1:12" x14ac:dyDescent="0.25">
      <c r="A117" s="56" t="s">
        <v>357</v>
      </c>
      <c r="C117" s="3"/>
      <c r="E117">
        <v>25.2</v>
      </c>
      <c r="F117">
        <v>20.9</v>
      </c>
      <c r="G117">
        <v>52.1</v>
      </c>
      <c r="H117">
        <v>1.8</v>
      </c>
      <c r="K117" s="65">
        <f>G117-E117</f>
        <v>26.900000000000002</v>
      </c>
      <c r="L117" s="3" t="s">
        <v>1327</v>
      </c>
    </row>
    <row r="118" spans="1:12" x14ac:dyDescent="0.25">
      <c r="A118" s="22"/>
      <c r="C118" t="s">
        <v>1318</v>
      </c>
      <c r="E118">
        <v>21.9</v>
      </c>
      <c r="F118">
        <v>20.6</v>
      </c>
      <c r="G118">
        <v>51.3</v>
      </c>
      <c r="H118">
        <v>6.2</v>
      </c>
      <c r="K118" s="65">
        <f>G118-E118</f>
        <v>29.4</v>
      </c>
      <c r="L118" s="3" t="s">
        <v>1327</v>
      </c>
    </row>
    <row r="119" spans="1:12" x14ac:dyDescent="0.25">
      <c r="A119" s="22"/>
    </row>
    <row r="120" spans="1:12" x14ac:dyDescent="0.25">
      <c r="A120" s="1" t="s">
        <v>1342</v>
      </c>
      <c r="C120" s="3"/>
      <c r="K120" s="6"/>
    </row>
    <row r="121" spans="1:12" x14ac:dyDescent="0.25">
      <c r="A121" s="49">
        <v>22803</v>
      </c>
      <c r="C121" s="3"/>
      <c r="K121" s="6"/>
    </row>
    <row r="122" spans="1:12" x14ac:dyDescent="0.25">
      <c r="C122" s="3"/>
      <c r="E122" s="3" t="s">
        <v>32</v>
      </c>
      <c r="F122" s="3" t="s">
        <v>260</v>
      </c>
      <c r="G122" s="3" t="s">
        <v>1315</v>
      </c>
      <c r="K122" t="s">
        <v>1312</v>
      </c>
    </row>
    <row r="123" spans="1:12" x14ac:dyDescent="0.25">
      <c r="C123" s="3"/>
      <c r="K123" s="6"/>
    </row>
    <row r="124" spans="1:12" x14ac:dyDescent="0.25">
      <c r="A124" s="56" t="s">
        <v>357</v>
      </c>
      <c r="C124" s="3"/>
      <c r="E124">
        <v>36.299999999999997</v>
      </c>
      <c r="F124">
        <v>26.3</v>
      </c>
      <c r="G124">
        <v>35.4</v>
      </c>
      <c r="K124" s="6">
        <f>E124-G124</f>
        <v>0.89999999999999858</v>
      </c>
      <c r="L124" s="3" t="s">
        <v>1343</v>
      </c>
    </row>
    <row r="125" spans="1:12" x14ac:dyDescent="0.25">
      <c r="A125" s="22"/>
      <c r="C125" t="s">
        <v>1318</v>
      </c>
      <c r="E125" s="7">
        <v>36</v>
      </c>
      <c r="F125">
        <v>27.3</v>
      </c>
      <c r="G125">
        <v>32.5</v>
      </c>
      <c r="K125" s="6">
        <f>E125-G125</f>
        <v>3.5</v>
      </c>
    </row>
    <row r="126" spans="1:12" x14ac:dyDescent="0.25">
      <c r="A126" s="22"/>
    </row>
    <row r="127" spans="1:12" x14ac:dyDescent="0.25">
      <c r="A127" s="1" t="s">
        <v>1344</v>
      </c>
      <c r="C127" s="3"/>
      <c r="K127" s="6"/>
    </row>
    <row r="128" spans="1:12" x14ac:dyDescent="0.25">
      <c r="A128" s="49">
        <v>22803</v>
      </c>
      <c r="C128" s="3"/>
      <c r="K128" s="6"/>
    </row>
    <row r="129" spans="1:12" x14ac:dyDescent="0.25">
      <c r="C129" s="3"/>
      <c r="E129" s="3" t="s">
        <v>32</v>
      </c>
      <c r="F129" s="3" t="s">
        <v>260</v>
      </c>
      <c r="G129" s="3" t="s">
        <v>1315</v>
      </c>
      <c r="K129" t="s">
        <v>1312</v>
      </c>
    </row>
    <row r="130" spans="1:12" x14ac:dyDescent="0.25">
      <c r="A130" s="22"/>
      <c r="C130" s="3"/>
      <c r="K130" s="6"/>
    </row>
    <row r="131" spans="1:12" x14ac:dyDescent="0.25">
      <c r="A131" s="56" t="s">
        <v>264</v>
      </c>
      <c r="C131" s="3"/>
      <c r="E131" s="7">
        <v>35</v>
      </c>
      <c r="F131">
        <v>34.5</v>
      </c>
      <c r="G131">
        <v>29.5</v>
      </c>
      <c r="K131" s="6">
        <f>E131-F131</f>
        <v>0.5</v>
      </c>
    </row>
    <row r="132" spans="1:12" x14ac:dyDescent="0.25">
      <c r="A132" s="56" t="s">
        <v>357</v>
      </c>
      <c r="C132" s="3"/>
      <c r="E132">
        <v>31.9</v>
      </c>
      <c r="F132">
        <v>42.1</v>
      </c>
      <c r="G132">
        <v>25.6</v>
      </c>
      <c r="K132" s="6">
        <f>E132-F132</f>
        <v>-10.200000000000003</v>
      </c>
    </row>
    <row r="133" spans="1:12" x14ac:dyDescent="0.25">
      <c r="A133" s="22"/>
      <c r="C133" t="s">
        <v>1318</v>
      </c>
      <c r="E133">
        <v>33.700000000000003</v>
      </c>
      <c r="F133">
        <v>39.700000000000003</v>
      </c>
      <c r="G133">
        <v>25.8</v>
      </c>
      <c r="K133" s="6">
        <f>E133-F133</f>
        <v>-6</v>
      </c>
    </row>
    <row r="135" spans="1:12" x14ac:dyDescent="0.25">
      <c r="A135" s="1" t="s">
        <v>1345</v>
      </c>
      <c r="C135" s="3"/>
      <c r="K135" s="6"/>
    </row>
    <row r="136" spans="1:12" x14ac:dyDescent="0.25">
      <c r="A136" s="49">
        <v>22839</v>
      </c>
      <c r="C136" s="3"/>
      <c r="K136" s="6"/>
    </row>
    <row r="137" spans="1:12" x14ac:dyDescent="0.25">
      <c r="C137" s="3"/>
      <c r="E137" s="3" t="s">
        <v>32</v>
      </c>
      <c r="F137" s="3" t="s">
        <v>260</v>
      </c>
      <c r="G137" s="3" t="s">
        <v>1315</v>
      </c>
      <c r="K137" t="s">
        <v>1312</v>
      </c>
    </row>
    <row r="138" spans="1:12" x14ac:dyDescent="0.25">
      <c r="A138" s="22"/>
      <c r="C138" s="3"/>
      <c r="K138" s="6"/>
    </row>
    <row r="139" spans="1:12" x14ac:dyDescent="0.25">
      <c r="A139" s="56" t="s">
        <v>357</v>
      </c>
      <c r="C139" s="3"/>
      <c r="E139">
        <v>24.7</v>
      </c>
      <c r="F139">
        <v>44.2</v>
      </c>
      <c r="G139">
        <v>31.1</v>
      </c>
      <c r="K139" s="81">
        <f>F139-G139</f>
        <v>13.100000000000001</v>
      </c>
      <c r="L139" s="3" t="s">
        <v>1325</v>
      </c>
    </row>
    <row r="140" spans="1:12" x14ac:dyDescent="0.25">
      <c r="A140" s="22"/>
      <c r="C140" t="s">
        <v>1318</v>
      </c>
      <c r="E140">
        <v>24.2</v>
      </c>
      <c r="F140">
        <v>41.5</v>
      </c>
      <c r="G140">
        <v>34.299999999999997</v>
      </c>
      <c r="K140" s="81">
        <f>F140-G140</f>
        <v>7.2000000000000028</v>
      </c>
      <c r="L140" s="3" t="s">
        <v>1325</v>
      </c>
    </row>
    <row r="141" spans="1:12" x14ac:dyDescent="0.25">
      <c r="A141" s="22"/>
    </row>
    <row r="142" spans="1:12" x14ac:dyDescent="0.25">
      <c r="A142" s="1" t="s">
        <v>1346</v>
      </c>
      <c r="C142" s="3"/>
      <c r="K142" s="6"/>
    </row>
    <row r="143" spans="1:12" x14ac:dyDescent="0.25">
      <c r="A143" s="49">
        <v>22972</v>
      </c>
      <c r="C143" s="3"/>
      <c r="K143" s="6"/>
    </row>
    <row r="144" spans="1:12" x14ac:dyDescent="0.25">
      <c r="A144" s="56"/>
      <c r="C144" s="3"/>
      <c r="E144" s="3" t="s">
        <v>32</v>
      </c>
      <c r="F144" s="3" t="s">
        <v>260</v>
      </c>
      <c r="G144" s="3" t="s">
        <v>1315</v>
      </c>
      <c r="K144" t="s">
        <v>1312</v>
      </c>
    </row>
    <row r="146" spans="1:13" x14ac:dyDescent="0.25">
      <c r="A146" s="56" t="s">
        <v>264</v>
      </c>
      <c r="C146" s="3"/>
      <c r="E146">
        <v>39.5</v>
      </c>
      <c r="F146">
        <v>36.5</v>
      </c>
      <c r="G146" s="7">
        <v>23</v>
      </c>
      <c r="K146" s="6">
        <f>E146-F146</f>
        <v>3</v>
      </c>
    </row>
    <row r="147" spans="1:13" x14ac:dyDescent="0.25">
      <c r="A147" s="22"/>
      <c r="C147" t="s">
        <v>1318</v>
      </c>
      <c r="E147">
        <v>37.700000000000003</v>
      </c>
      <c r="F147" s="7">
        <v>37</v>
      </c>
      <c r="G147">
        <v>22.5</v>
      </c>
      <c r="K147" s="6">
        <f>E147-F147</f>
        <v>0.70000000000000284</v>
      </c>
    </row>
    <row r="149" spans="1:13" x14ac:dyDescent="0.25">
      <c r="A149" s="1" t="s">
        <v>1347</v>
      </c>
      <c r="C149" s="3"/>
      <c r="K149" s="6"/>
    </row>
    <row r="150" spans="1:13" x14ac:dyDescent="0.25">
      <c r="A150" s="49">
        <v>22972</v>
      </c>
      <c r="C150" s="3"/>
      <c r="K150" s="6"/>
    </row>
    <row r="151" spans="1:13" x14ac:dyDescent="0.25">
      <c r="C151" s="3"/>
      <c r="E151" s="3" t="s">
        <v>32</v>
      </c>
      <c r="F151" s="3" t="s">
        <v>260</v>
      </c>
      <c r="G151" s="3" t="s">
        <v>1315</v>
      </c>
      <c r="K151" t="s">
        <v>1312</v>
      </c>
    </row>
    <row r="152" spans="1:13" x14ac:dyDescent="0.25">
      <c r="A152" s="22"/>
      <c r="C152" s="3"/>
      <c r="K152" s="6"/>
    </row>
    <row r="153" spans="1:13" x14ac:dyDescent="0.25">
      <c r="A153" s="56" t="s">
        <v>264</v>
      </c>
      <c r="C153" s="3"/>
      <c r="E153">
        <v>38.5</v>
      </c>
      <c r="F153" s="7">
        <v>27</v>
      </c>
      <c r="G153" s="7">
        <v>32</v>
      </c>
      <c r="K153" s="6">
        <f>E153-G153</f>
        <v>6.5</v>
      </c>
      <c r="L153" s="3" t="s">
        <v>1343</v>
      </c>
    </row>
    <row r="154" spans="1:13" x14ac:dyDescent="0.25">
      <c r="A154" s="56" t="s">
        <v>357</v>
      </c>
      <c r="C154" s="3"/>
      <c r="E154">
        <v>41.5</v>
      </c>
      <c r="F154">
        <v>31.2</v>
      </c>
      <c r="G154">
        <v>27.3</v>
      </c>
      <c r="K154" s="6">
        <f>E154-F154</f>
        <v>10.3</v>
      </c>
      <c r="L154" s="3"/>
      <c r="M154" s="3" t="s">
        <v>1348</v>
      </c>
    </row>
    <row r="155" spans="1:13" x14ac:dyDescent="0.25">
      <c r="A155" s="22"/>
      <c r="C155" t="s">
        <v>1318</v>
      </c>
      <c r="E155">
        <v>36.799999999999997</v>
      </c>
      <c r="F155">
        <v>29.1</v>
      </c>
      <c r="G155">
        <v>32.5</v>
      </c>
      <c r="K155" s="6">
        <f>E155-G155</f>
        <v>4.2999999999999972</v>
      </c>
      <c r="L155" s="3" t="s">
        <v>1343</v>
      </c>
    </row>
    <row r="157" spans="1:13" x14ac:dyDescent="0.25">
      <c r="A157" s="1" t="s">
        <v>1349</v>
      </c>
      <c r="C157" s="3"/>
      <c r="K157" s="6"/>
    </row>
    <row r="158" spans="1:13" x14ac:dyDescent="0.25">
      <c r="A158" s="49">
        <v>22972</v>
      </c>
      <c r="C158" s="3"/>
      <c r="K158" s="6"/>
    </row>
    <row r="159" spans="1:13" x14ac:dyDescent="0.25">
      <c r="C159" s="3"/>
      <c r="E159" s="3" t="s">
        <v>32</v>
      </c>
      <c r="F159" s="3" t="s">
        <v>260</v>
      </c>
      <c r="G159" s="3" t="s">
        <v>1315</v>
      </c>
      <c r="K159" t="s">
        <v>1312</v>
      </c>
    </row>
    <row r="161" spans="1:13" x14ac:dyDescent="0.25">
      <c r="A161" s="56" t="s">
        <v>264</v>
      </c>
      <c r="C161" s="3"/>
      <c r="E161">
        <v>38.5</v>
      </c>
      <c r="F161" s="7">
        <v>38</v>
      </c>
      <c r="G161" s="7">
        <v>23</v>
      </c>
      <c r="K161" s="6">
        <f>E161-F161</f>
        <v>0.5</v>
      </c>
      <c r="L161" s="3"/>
    </row>
    <row r="162" spans="1:13" x14ac:dyDescent="0.25">
      <c r="A162" s="56" t="s">
        <v>357</v>
      </c>
      <c r="C162" s="3"/>
      <c r="E162">
        <v>46.4</v>
      </c>
      <c r="F162">
        <v>34.700000000000003</v>
      </c>
      <c r="G162">
        <v>18.899999999999999</v>
      </c>
      <c r="K162" s="6">
        <f>E162-F162</f>
        <v>11.699999999999996</v>
      </c>
      <c r="L162" s="3"/>
      <c r="M162" s="3" t="s">
        <v>1348</v>
      </c>
    </row>
    <row r="163" spans="1:13" x14ac:dyDescent="0.25">
      <c r="A163" s="22"/>
      <c r="C163" t="s">
        <v>1318</v>
      </c>
      <c r="E163">
        <v>41.2</v>
      </c>
      <c r="F163">
        <v>38.6</v>
      </c>
      <c r="G163">
        <v>19.3</v>
      </c>
      <c r="K163" s="6">
        <f>E163-F163</f>
        <v>2.6000000000000014</v>
      </c>
      <c r="L163" s="3"/>
    </row>
    <row r="165" spans="1:13" x14ac:dyDescent="0.25">
      <c r="A165" s="1" t="s">
        <v>1350</v>
      </c>
      <c r="C165" s="3"/>
      <c r="K165" s="6"/>
    </row>
    <row r="166" spans="1:13" x14ac:dyDescent="0.25">
      <c r="A166" s="49">
        <v>22972</v>
      </c>
      <c r="C166" s="3"/>
      <c r="K166" s="6"/>
    </row>
    <row r="167" spans="1:13" x14ac:dyDescent="0.25">
      <c r="C167" s="3"/>
      <c r="E167" s="3" t="s">
        <v>32</v>
      </c>
      <c r="F167" s="3" t="s">
        <v>260</v>
      </c>
      <c r="G167" s="3" t="s">
        <v>1315</v>
      </c>
      <c r="H167" s="3" t="s">
        <v>1351</v>
      </c>
      <c r="K167" t="s">
        <v>1312</v>
      </c>
    </row>
    <row r="168" spans="1:13" x14ac:dyDescent="0.25">
      <c r="C168" s="3"/>
      <c r="K168" s="6"/>
    </row>
    <row r="169" spans="1:13" x14ac:dyDescent="0.25">
      <c r="A169" s="56" t="s">
        <v>264</v>
      </c>
      <c r="C169" s="3"/>
      <c r="E169">
        <v>37</v>
      </c>
      <c r="F169">
        <v>28.5</v>
      </c>
      <c r="G169">
        <v>24.5</v>
      </c>
      <c r="K169" s="6">
        <f>E169-F169</f>
        <v>8.5</v>
      </c>
      <c r="L169" s="3"/>
    </row>
    <row r="170" spans="1:13" x14ac:dyDescent="0.25">
      <c r="A170" s="56" t="s">
        <v>357</v>
      </c>
      <c r="C170" s="3"/>
      <c r="E170">
        <v>37.5</v>
      </c>
      <c r="F170">
        <v>29.4</v>
      </c>
      <c r="G170">
        <v>21.8</v>
      </c>
      <c r="H170">
        <v>11.3</v>
      </c>
      <c r="K170" s="6">
        <f>E170-F170</f>
        <v>8.1000000000000014</v>
      </c>
      <c r="L170" s="3"/>
    </row>
    <row r="171" spans="1:13" x14ac:dyDescent="0.25">
      <c r="A171" s="22"/>
      <c r="C171" t="s">
        <v>1318</v>
      </c>
      <c r="E171">
        <v>31.8</v>
      </c>
      <c r="F171">
        <v>33.5</v>
      </c>
      <c r="G171">
        <v>21.7</v>
      </c>
      <c r="H171">
        <v>12.3</v>
      </c>
      <c r="K171" s="6">
        <f>E171-F171</f>
        <v>-1.6999999999999993</v>
      </c>
      <c r="L171" s="3"/>
    </row>
    <row r="173" spans="1:13" x14ac:dyDescent="0.25">
      <c r="A173" s="1" t="s">
        <v>1352</v>
      </c>
      <c r="C173" s="3"/>
      <c r="K173" s="6"/>
    </row>
    <row r="174" spans="1:13" x14ac:dyDescent="0.25">
      <c r="A174" s="49">
        <v>22972</v>
      </c>
      <c r="C174" s="3"/>
      <c r="K174" s="6"/>
    </row>
    <row r="175" spans="1:13" x14ac:dyDescent="0.25">
      <c r="C175" s="3"/>
      <c r="E175" s="3" t="s">
        <v>32</v>
      </c>
      <c r="F175" s="3" t="s">
        <v>260</v>
      </c>
      <c r="G175" s="3" t="s">
        <v>1315</v>
      </c>
      <c r="H175" s="3" t="s">
        <v>1282</v>
      </c>
      <c r="K175" t="s">
        <v>1312</v>
      </c>
    </row>
    <row r="177" spans="1:13" x14ac:dyDescent="0.25">
      <c r="A177" s="56" t="s">
        <v>264</v>
      </c>
      <c r="C177" s="3"/>
      <c r="E177">
        <v>29.5</v>
      </c>
      <c r="F177">
        <v>46.5</v>
      </c>
      <c r="G177" s="7">
        <v>17</v>
      </c>
      <c r="K177" s="6">
        <f>E177-F177</f>
        <v>-17</v>
      </c>
      <c r="L177" s="3"/>
    </row>
    <row r="178" spans="1:13" x14ac:dyDescent="0.25">
      <c r="A178" s="56" t="s">
        <v>357</v>
      </c>
      <c r="C178" s="3"/>
      <c r="E178">
        <v>28.6</v>
      </c>
      <c r="F178">
        <v>48.3</v>
      </c>
      <c r="G178">
        <v>16.3</v>
      </c>
      <c r="H178">
        <v>8.8000000000000007</v>
      </c>
      <c r="K178" s="6">
        <f>E178-F178</f>
        <v>-19.699999999999996</v>
      </c>
      <c r="L178" s="3"/>
      <c r="M178" s="3" t="s">
        <v>1348</v>
      </c>
    </row>
    <row r="179" spans="1:13" x14ac:dyDescent="0.25">
      <c r="C179" t="s">
        <v>1318</v>
      </c>
      <c r="E179" s="7">
        <v>30</v>
      </c>
      <c r="F179" s="7">
        <v>36</v>
      </c>
      <c r="G179" s="7">
        <v>22</v>
      </c>
      <c r="H179">
        <v>11.1</v>
      </c>
      <c r="K179" s="6">
        <f>E179-F179</f>
        <v>-6</v>
      </c>
      <c r="L179" s="3"/>
    </row>
    <row r="181" spans="1:13" x14ac:dyDescent="0.25">
      <c r="A181" s="1" t="s">
        <v>1353</v>
      </c>
      <c r="C181" s="3"/>
      <c r="K181" s="6"/>
    </row>
    <row r="182" spans="1:13" x14ac:dyDescent="0.25">
      <c r="A182" s="49">
        <v>23091</v>
      </c>
      <c r="C182" s="3"/>
      <c r="K182" s="6"/>
    </row>
    <row r="183" spans="1:13" x14ac:dyDescent="0.25">
      <c r="C183" s="3"/>
      <c r="E183" s="3" t="s">
        <v>32</v>
      </c>
      <c r="F183" s="3" t="s">
        <v>260</v>
      </c>
      <c r="G183" s="3" t="s">
        <v>1315</v>
      </c>
      <c r="H183" s="3"/>
      <c r="K183" t="s">
        <v>1312</v>
      </c>
    </row>
    <row r="184" spans="1:13" x14ac:dyDescent="0.25">
      <c r="A184" s="22"/>
      <c r="C184" s="3" t="s">
        <v>1354</v>
      </c>
      <c r="E184">
        <v>29.9</v>
      </c>
      <c r="F184">
        <v>44.3</v>
      </c>
      <c r="G184">
        <v>25.8</v>
      </c>
      <c r="K184" s="81">
        <f>F184-G184</f>
        <v>18.499999999999996</v>
      </c>
      <c r="L184" t="s">
        <v>1339</v>
      </c>
    </row>
    <row r="185" spans="1:13" x14ac:dyDescent="0.25">
      <c r="A185" s="56" t="s">
        <v>357</v>
      </c>
      <c r="C185" s="3" t="s">
        <v>267</v>
      </c>
      <c r="E185">
        <v>19.100000000000001</v>
      </c>
      <c r="F185">
        <v>44.2</v>
      </c>
      <c r="G185">
        <v>37.700000000000003</v>
      </c>
      <c r="K185" s="81">
        <f>F185-G185</f>
        <v>6.5</v>
      </c>
      <c r="L185" s="3" t="s">
        <v>1325</v>
      </c>
    </row>
    <row r="186" spans="1:13" x14ac:dyDescent="0.25">
      <c r="A186" s="56" t="s">
        <v>357</v>
      </c>
      <c r="C186" s="3" t="s">
        <v>268</v>
      </c>
      <c r="E186">
        <v>20.399999999999999</v>
      </c>
      <c r="F186" s="7">
        <v>50</v>
      </c>
      <c r="G186">
        <v>29.6</v>
      </c>
      <c r="K186" s="81">
        <f>F186-G186</f>
        <v>20.399999999999999</v>
      </c>
      <c r="L186" s="3" t="s">
        <v>1325</v>
      </c>
    </row>
    <row r="187" spans="1:13" x14ac:dyDescent="0.25">
      <c r="A187" s="56" t="s">
        <v>357</v>
      </c>
      <c r="C187" s="3" t="s">
        <v>294</v>
      </c>
      <c r="E187">
        <v>23.3</v>
      </c>
      <c r="F187">
        <v>43.4</v>
      </c>
      <c r="G187" s="7">
        <v>33</v>
      </c>
      <c r="K187" s="81">
        <f>F187-G187</f>
        <v>10.399999999999999</v>
      </c>
      <c r="L187" s="3" t="s">
        <v>1325</v>
      </c>
      <c r="M187" s="3"/>
    </row>
    <row r="188" spans="1:13" x14ac:dyDescent="0.25">
      <c r="A188" s="22"/>
      <c r="C188" t="s">
        <v>1318</v>
      </c>
      <c r="E188">
        <v>15.4</v>
      </c>
      <c r="F188">
        <v>44.5</v>
      </c>
      <c r="G188">
        <v>39.5</v>
      </c>
      <c r="K188" s="81">
        <f>F188-G188</f>
        <v>5</v>
      </c>
      <c r="L188" s="3" t="s">
        <v>1325</v>
      </c>
    </row>
    <row r="189" spans="1:13" x14ac:dyDescent="0.25">
      <c r="A189" s="22"/>
    </row>
    <row r="190" spans="1:13" x14ac:dyDescent="0.25">
      <c r="A190" s="1" t="s">
        <v>1355</v>
      </c>
      <c r="C190" s="3"/>
      <c r="K190" s="6"/>
    </row>
    <row r="191" spans="1:13" x14ac:dyDescent="0.25">
      <c r="A191" s="49">
        <v>23147</v>
      </c>
      <c r="C191" s="3"/>
      <c r="K191" s="6"/>
    </row>
    <row r="192" spans="1:13" x14ac:dyDescent="0.25">
      <c r="C192" s="3"/>
      <c r="E192" s="3" t="s">
        <v>32</v>
      </c>
      <c r="F192" s="3" t="s">
        <v>260</v>
      </c>
      <c r="G192" s="3" t="s">
        <v>1315</v>
      </c>
      <c r="H192" s="3"/>
      <c r="K192" t="s">
        <v>1312</v>
      </c>
    </row>
    <row r="193" spans="1:12" x14ac:dyDescent="0.25">
      <c r="A193" s="22"/>
      <c r="C193" s="3" t="s">
        <v>1354</v>
      </c>
      <c r="E193">
        <v>42.6</v>
      </c>
      <c r="F193">
        <v>57.4</v>
      </c>
      <c r="K193" s="6">
        <f>E193-F193</f>
        <v>-14.799999999999997</v>
      </c>
    </row>
    <row r="194" spans="1:12" x14ac:dyDescent="0.25">
      <c r="A194" s="22" t="s">
        <v>357</v>
      </c>
      <c r="C194" s="3"/>
      <c r="E194">
        <v>25.3</v>
      </c>
      <c r="F194">
        <v>65.5</v>
      </c>
      <c r="G194">
        <v>9.1999999999999993</v>
      </c>
      <c r="K194" s="6">
        <f>E194-F194</f>
        <v>-40.200000000000003</v>
      </c>
      <c r="L194" s="3"/>
    </row>
    <row r="195" spans="1:12" x14ac:dyDescent="0.25">
      <c r="A195" s="56" t="s">
        <v>357</v>
      </c>
      <c r="C195" s="3"/>
      <c r="E195">
        <v>23.9</v>
      </c>
      <c r="F195">
        <v>60.2</v>
      </c>
      <c r="G195">
        <v>15.9</v>
      </c>
      <c r="K195" s="6">
        <f>E195-F195</f>
        <v>-36.300000000000004</v>
      </c>
      <c r="L195" s="3"/>
    </row>
    <row r="196" spans="1:12" x14ac:dyDescent="0.25">
      <c r="A196" s="22"/>
      <c r="C196" t="s">
        <v>1318</v>
      </c>
      <c r="E196">
        <v>23.6</v>
      </c>
      <c r="F196">
        <v>58.7</v>
      </c>
      <c r="G196">
        <v>17.7</v>
      </c>
      <c r="K196" s="6">
        <f>E196-F196</f>
        <v>-35.1</v>
      </c>
      <c r="L196" s="3"/>
    </row>
    <row r="197" spans="1:12" x14ac:dyDescent="0.25">
      <c r="A197" s="22"/>
    </row>
    <row r="198" spans="1:12" x14ac:dyDescent="0.25">
      <c r="A198" s="1" t="s">
        <v>1356</v>
      </c>
      <c r="C198" s="3"/>
      <c r="K198" s="6"/>
    </row>
    <row r="199" spans="1:12" x14ac:dyDescent="0.25">
      <c r="A199" s="49">
        <v>23196</v>
      </c>
      <c r="C199" s="3"/>
      <c r="K199" s="6"/>
    </row>
    <row r="200" spans="1:12" x14ac:dyDescent="0.25">
      <c r="C200" s="3"/>
      <c r="E200" s="3" t="s">
        <v>32</v>
      </c>
      <c r="F200" s="3" t="s">
        <v>260</v>
      </c>
      <c r="G200" s="3" t="s">
        <v>1315</v>
      </c>
      <c r="H200" s="3"/>
      <c r="K200" t="s">
        <v>1312</v>
      </c>
    </row>
    <row r="201" spans="1:12" x14ac:dyDescent="0.25">
      <c r="C201" s="3"/>
      <c r="K201" s="6"/>
    </row>
    <row r="202" spans="1:12" x14ac:dyDescent="0.25">
      <c r="A202" s="56" t="s">
        <v>357</v>
      </c>
      <c r="C202" s="3"/>
      <c r="E202">
        <v>17.600000000000001</v>
      </c>
      <c r="F202">
        <v>65.5</v>
      </c>
      <c r="G202">
        <v>16.899999999999999</v>
      </c>
      <c r="K202" s="6">
        <f>E202-F202</f>
        <v>-47.9</v>
      </c>
      <c r="L202" s="3"/>
    </row>
    <row r="203" spans="1:12" x14ac:dyDescent="0.25">
      <c r="A203" s="22"/>
      <c r="C203" t="s">
        <v>1318</v>
      </c>
      <c r="E203">
        <v>19.2</v>
      </c>
      <c r="F203">
        <v>58.2</v>
      </c>
      <c r="G203">
        <v>22.6</v>
      </c>
      <c r="K203" s="81">
        <f>F203-G203</f>
        <v>35.6</v>
      </c>
      <c r="L203" s="3" t="s">
        <v>1325</v>
      </c>
    </row>
    <row r="205" spans="1:12" x14ac:dyDescent="0.25">
      <c r="A205" s="1" t="s">
        <v>1357</v>
      </c>
      <c r="C205" s="3"/>
      <c r="K205" s="6"/>
    </row>
    <row r="206" spans="1:12" x14ac:dyDescent="0.25">
      <c r="A206" s="49">
        <v>23238</v>
      </c>
      <c r="C206" s="3"/>
      <c r="K206" s="6"/>
    </row>
    <row r="207" spans="1:12" x14ac:dyDescent="0.25">
      <c r="C207" s="3"/>
      <c r="E207" s="3" t="s">
        <v>32</v>
      </c>
      <c r="F207" s="3" t="s">
        <v>260</v>
      </c>
      <c r="G207" s="3" t="s">
        <v>1315</v>
      </c>
      <c r="H207" s="3"/>
      <c r="K207" t="s">
        <v>1312</v>
      </c>
    </row>
    <row r="209" spans="1:11" x14ac:dyDescent="0.25">
      <c r="A209" s="56" t="s">
        <v>264</v>
      </c>
      <c r="C209" s="11">
        <v>23220</v>
      </c>
      <c r="D209" s="3" t="s">
        <v>55</v>
      </c>
      <c r="E209">
        <v>56</v>
      </c>
      <c r="F209">
        <v>30</v>
      </c>
      <c r="G209" s="7">
        <v>14</v>
      </c>
      <c r="K209" s="6">
        <f>E209-F209</f>
        <v>26</v>
      </c>
    </row>
    <row r="210" spans="1:11" x14ac:dyDescent="0.25">
      <c r="A210" s="56" t="s">
        <v>357</v>
      </c>
      <c r="B210" s="3" t="s">
        <v>1358</v>
      </c>
      <c r="C210" s="3"/>
      <c r="E210">
        <v>54.3</v>
      </c>
      <c r="F210">
        <v>30</v>
      </c>
      <c r="G210" s="7">
        <v>15.7</v>
      </c>
      <c r="K210" s="6">
        <f>E210-F210</f>
        <v>24.299999999999997</v>
      </c>
    </row>
    <row r="211" spans="1:11" x14ac:dyDescent="0.25">
      <c r="A211" s="56" t="s">
        <v>357</v>
      </c>
      <c r="B211" s="3" t="s">
        <v>1359</v>
      </c>
      <c r="C211" s="3"/>
      <c r="E211">
        <v>47</v>
      </c>
      <c r="F211">
        <v>34.6</v>
      </c>
      <c r="G211" s="7">
        <v>18</v>
      </c>
      <c r="K211" s="6">
        <f>E211-F211</f>
        <v>12.399999999999999</v>
      </c>
    </row>
    <row r="212" spans="1:11" x14ac:dyDescent="0.25">
      <c r="A212" s="22"/>
      <c r="C212" t="s">
        <v>1318</v>
      </c>
      <c r="E212">
        <v>43.6</v>
      </c>
      <c r="F212" s="7">
        <v>34</v>
      </c>
      <c r="G212" s="7">
        <v>21</v>
      </c>
      <c r="K212" s="6">
        <f>E212-F212</f>
        <v>9.6000000000000014</v>
      </c>
    </row>
    <row r="214" spans="1:11" x14ac:dyDescent="0.25">
      <c r="A214" s="1" t="s">
        <v>1360</v>
      </c>
      <c r="C214" s="3"/>
      <c r="K214" s="6"/>
    </row>
    <row r="215" spans="1:11" x14ac:dyDescent="0.25">
      <c r="A215" s="49">
        <v>23322</v>
      </c>
      <c r="C215" s="3"/>
      <c r="K215" s="6"/>
    </row>
    <row r="216" spans="1:11" x14ac:dyDescent="0.25">
      <c r="C216" s="3"/>
      <c r="E216" s="3" t="s">
        <v>32</v>
      </c>
      <c r="F216" s="3" t="s">
        <v>260</v>
      </c>
      <c r="G216" s="3" t="s">
        <v>1315</v>
      </c>
      <c r="H216" s="3"/>
      <c r="K216" t="s">
        <v>1312</v>
      </c>
    </row>
    <row r="217" spans="1:11" x14ac:dyDescent="0.25">
      <c r="A217" s="22"/>
      <c r="C217" s="3"/>
      <c r="K217" s="6"/>
    </row>
    <row r="218" spans="1:11" x14ac:dyDescent="0.25">
      <c r="A218" s="56" t="s">
        <v>264</v>
      </c>
      <c r="C218" s="3"/>
      <c r="E218">
        <v>37</v>
      </c>
      <c r="F218" s="7">
        <v>50</v>
      </c>
      <c r="G218" s="7">
        <v>12</v>
      </c>
      <c r="K218" s="6">
        <f>E218-F218</f>
        <v>-13</v>
      </c>
    </row>
    <row r="219" spans="1:11" x14ac:dyDescent="0.25">
      <c r="A219" s="56" t="s">
        <v>357</v>
      </c>
      <c r="B219" s="3" t="s">
        <v>1361</v>
      </c>
      <c r="C219" s="3"/>
      <c r="E219">
        <v>36.5</v>
      </c>
      <c r="F219" s="7">
        <v>53.1</v>
      </c>
      <c r="G219" s="7">
        <v>10.3</v>
      </c>
      <c r="K219" s="6">
        <f>E219-F219</f>
        <v>-16.600000000000001</v>
      </c>
    </row>
    <row r="220" spans="1:11" x14ac:dyDescent="0.25">
      <c r="A220" s="56" t="s">
        <v>357</v>
      </c>
      <c r="C220" s="3"/>
      <c r="E220">
        <v>41.5</v>
      </c>
      <c r="F220" s="7">
        <v>46</v>
      </c>
      <c r="G220" s="7">
        <v>12</v>
      </c>
      <c r="K220" s="6">
        <f>E220-F220</f>
        <v>-4.5</v>
      </c>
    </row>
    <row r="221" spans="1:11" x14ac:dyDescent="0.25">
      <c r="A221" s="22"/>
      <c r="C221" t="s">
        <v>1318</v>
      </c>
      <c r="E221">
        <v>39.5</v>
      </c>
      <c r="F221" s="7">
        <v>48</v>
      </c>
      <c r="G221">
        <v>11.4</v>
      </c>
      <c r="K221" s="6">
        <f>E221-F221</f>
        <v>-8.5</v>
      </c>
    </row>
    <row r="223" spans="1:11" x14ac:dyDescent="0.25">
      <c r="A223" s="1" t="s">
        <v>1362</v>
      </c>
      <c r="C223" s="3"/>
      <c r="K223" s="6"/>
    </row>
    <row r="224" spans="1:11" x14ac:dyDescent="0.25">
      <c r="A224" s="49">
        <v>23322</v>
      </c>
      <c r="C224" s="3"/>
      <c r="K224" s="6"/>
    </row>
    <row r="225" spans="1:11" x14ac:dyDescent="0.25">
      <c r="C225" s="3"/>
      <c r="E225" s="3" t="s">
        <v>32</v>
      </c>
      <c r="F225" s="3" t="s">
        <v>260</v>
      </c>
      <c r="G225" s="3" t="s">
        <v>1315</v>
      </c>
      <c r="H225" s="3" t="s">
        <v>1282</v>
      </c>
      <c r="K225" t="s">
        <v>1312</v>
      </c>
    </row>
    <row r="226" spans="1:11" x14ac:dyDescent="0.25">
      <c r="C226" s="3"/>
      <c r="K226" s="6"/>
    </row>
    <row r="227" spans="1:11" x14ac:dyDescent="0.25">
      <c r="A227" s="56" t="s">
        <v>357</v>
      </c>
      <c r="C227" s="3"/>
      <c r="E227">
        <v>53.2</v>
      </c>
      <c r="F227">
        <v>22.3</v>
      </c>
      <c r="G227">
        <v>16.399999999999999</v>
      </c>
      <c r="H227">
        <v>7.6</v>
      </c>
      <c r="K227" s="6">
        <f>E227-F227</f>
        <v>30.900000000000002</v>
      </c>
    </row>
    <row r="228" spans="1:11" x14ac:dyDescent="0.25">
      <c r="C228" t="s">
        <v>1318</v>
      </c>
      <c r="E228">
        <v>57.4</v>
      </c>
      <c r="F228">
        <v>15.2</v>
      </c>
      <c r="G228">
        <v>19.5</v>
      </c>
      <c r="H228">
        <v>7.3</v>
      </c>
      <c r="K228" s="6">
        <f>E228-F228</f>
        <v>42.2</v>
      </c>
    </row>
    <row r="230" spans="1:11" x14ac:dyDescent="0.25">
      <c r="A230" s="1" t="s">
        <v>1363</v>
      </c>
      <c r="C230" s="3"/>
      <c r="K230" s="6"/>
    </row>
    <row r="231" spans="1:11" x14ac:dyDescent="0.25">
      <c r="A231" s="49">
        <v>23350</v>
      </c>
      <c r="C231" s="3"/>
      <c r="K231" s="6"/>
    </row>
    <row r="232" spans="1:11" x14ac:dyDescent="0.25">
      <c r="C232" s="3"/>
      <c r="E232" s="3" t="s">
        <v>32</v>
      </c>
      <c r="F232" s="3" t="s">
        <v>260</v>
      </c>
      <c r="G232" s="3" t="s">
        <v>1315</v>
      </c>
      <c r="H232" s="3"/>
      <c r="K232" t="s">
        <v>1312</v>
      </c>
    </row>
    <row r="233" spans="1:11" x14ac:dyDescent="0.25">
      <c r="C233" s="3"/>
      <c r="K233" s="6"/>
    </row>
    <row r="234" spans="1:11" x14ac:dyDescent="0.25">
      <c r="A234" s="56" t="s">
        <v>357</v>
      </c>
      <c r="C234" s="3"/>
      <c r="E234" s="7">
        <v>47.7</v>
      </c>
      <c r="F234" s="7">
        <v>37.5</v>
      </c>
      <c r="G234" s="7">
        <v>14.8</v>
      </c>
      <c r="H234" s="7"/>
      <c r="K234" s="6">
        <f>E234-F234</f>
        <v>10.200000000000003</v>
      </c>
    </row>
    <row r="235" spans="1:11" x14ac:dyDescent="0.25">
      <c r="C235" t="s">
        <v>1318</v>
      </c>
      <c r="E235" s="7">
        <v>49.6</v>
      </c>
      <c r="F235" s="7">
        <v>37</v>
      </c>
      <c r="G235" s="7">
        <v>13.4</v>
      </c>
      <c r="H235" s="7"/>
      <c r="K235" s="6">
        <f>E235-F235</f>
        <v>12.600000000000001</v>
      </c>
    </row>
    <row r="236" spans="1:11" x14ac:dyDescent="0.25">
      <c r="E236" s="7"/>
      <c r="F236" s="7"/>
      <c r="G236" s="7"/>
      <c r="H236" s="7"/>
    </row>
    <row r="237" spans="1:11" x14ac:dyDescent="0.25">
      <c r="A237" s="1" t="s">
        <v>1364</v>
      </c>
      <c r="C237" s="3"/>
      <c r="E237" s="7"/>
      <c r="F237" s="7"/>
      <c r="G237" s="7"/>
      <c r="H237" s="7"/>
      <c r="K237" s="6"/>
    </row>
    <row r="238" spans="1:11" x14ac:dyDescent="0.25">
      <c r="A238" s="49">
        <v>23511</v>
      </c>
      <c r="C238" s="3"/>
      <c r="E238" s="7"/>
      <c r="F238" s="7"/>
      <c r="G238" s="7"/>
      <c r="H238" s="7"/>
      <c r="K238" s="6"/>
    </row>
    <row r="239" spans="1:11" x14ac:dyDescent="0.25">
      <c r="C239" s="3"/>
      <c r="E239" s="8" t="s">
        <v>32</v>
      </c>
      <c r="F239" s="8" t="s">
        <v>260</v>
      </c>
      <c r="G239" s="8" t="s">
        <v>1315</v>
      </c>
      <c r="H239" s="8"/>
      <c r="K239" t="s">
        <v>1312</v>
      </c>
    </row>
    <row r="241" spans="1:11" x14ac:dyDescent="0.25">
      <c r="A241" s="56" t="s">
        <v>357</v>
      </c>
      <c r="C241" s="3"/>
      <c r="E241" s="7">
        <v>44.7</v>
      </c>
      <c r="F241" s="7">
        <v>45.3</v>
      </c>
      <c r="G241" s="7">
        <v>10</v>
      </c>
      <c r="H241" s="7"/>
      <c r="K241" s="6">
        <f>E241-F241</f>
        <v>-0.59999999999999432</v>
      </c>
    </row>
    <row r="242" spans="1:11" x14ac:dyDescent="0.25">
      <c r="C242" t="s">
        <v>1318</v>
      </c>
      <c r="E242" s="7">
        <v>46.9</v>
      </c>
      <c r="F242" s="7">
        <v>42.9</v>
      </c>
      <c r="G242" s="7">
        <v>10.199999999999999</v>
      </c>
      <c r="H242" s="7"/>
      <c r="K242" s="6">
        <f>E242-F242</f>
        <v>4</v>
      </c>
    </row>
    <row r="243" spans="1:11" x14ac:dyDescent="0.25">
      <c r="E243" s="7"/>
      <c r="F243" s="7"/>
      <c r="G243" s="7"/>
      <c r="H243" s="7"/>
    </row>
    <row r="244" spans="1:11" x14ac:dyDescent="0.25">
      <c r="A244" s="1" t="s">
        <v>1365</v>
      </c>
      <c r="C244" s="3"/>
      <c r="E244" s="7"/>
      <c r="F244" s="7"/>
      <c r="G244" s="7"/>
      <c r="H244" s="7"/>
      <c r="K244" s="6"/>
    </row>
    <row r="245" spans="1:11" x14ac:dyDescent="0.25">
      <c r="A245" s="49">
        <v>23511</v>
      </c>
      <c r="C245" s="3"/>
      <c r="E245" s="7"/>
      <c r="F245" s="7"/>
      <c r="G245" s="7"/>
      <c r="H245" s="7"/>
      <c r="K245" s="6"/>
    </row>
    <row r="246" spans="1:11" x14ac:dyDescent="0.25">
      <c r="C246" s="3"/>
      <c r="E246" s="8" t="s">
        <v>32</v>
      </c>
      <c r="F246" s="8" t="s">
        <v>260</v>
      </c>
      <c r="G246" s="8" t="s">
        <v>1315</v>
      </c>
      <c r="H246" s="8"/>
      <c r="K246" t="s">
        <v>1312</v>
      </c>
    </row>
    <row r="247" spans="1:11" x14ac:dyDescent="0.25">
      <c r="A247" s="22"/>
      <c r="C247" s="3"/>
      <c r="E247" s="7"/>
      <c r="F247" s="7"/>
      <c r="G247" s="7"/>
      <c r="H247" s="7"/>
      <c r="K247" s="6"/>
    </row>
    <row r="248" spans="1:11" x14ac:dyDescent="0.25">
      <c r="A248" s="56" t="s">
        <v>357</v>
      </c>
      <c r="C248" s="3"/>
      <c r="E248" s="7">
        <v>47.9</v>
      </c>
      <c r="F248" s="7">
        <v>46.4</v>
      </c>
      <c r="G248" s="7">
        <v>5.7</v>
      </c>
      <c r="H248" s="7"/>
      <c r="K248" s="6">
        <f>E248-F248</f>
        <v>1.5</v>
      </c>
    </row>
    <row r="249" spans="1:11" x14ac:dyDescent="0.25">
      <c r="A249" s="22"/>
      <c r="C249" t="s">
        <v>1318</v>
      </c>
      <c r="E249" s="7">
        <v>49</v>
      </c>
      <c r="F249" s="7">
        <v>43.5</v>
      </c>
      <c r="G249" s="7">
        <v>7.5</v>
      </c>
      <c r="H249" s="7"/>
      <c r="K249" s="6">
        <f>E249-F249</f>
        <v>5.5</v>
      </c>
    </row>
    <row r="250" spans="1:11" x14ac:dyDescent="0.25">
      <c r="E250" s="7"/>
      <c r="F250" s="7"/>
      <c r="G250" s="7"/>
      <c r="H250" s="7"/>
    </row>
    <row r="251" spans="1:11" x14ac:dyDescent="0.25">
      <c r="A251" s="1" t="s">
        <v>1366</v>
      </c>
      <c r="C251" s="3"/>
      <c r="E251" s="7"/>
      <c r="F251" s="7"/>
      <c r="G251" s="7"/>
      <c r="H251" s="7"/>
      <c r="K251" s="6"/>
    </row>
    <row r="252" spans="1:11" x14ac:dyDescent="0.25">
      <c r="A252" s="49">
        <v>23511</v>
      </c>
      <c r="C252" s="3"/>
      <c r="E252" s="7"/>
      <c r="F252" s="7"/>
      <c r="G252" s="7"/>
      <c r="H252" s="7"/>
      <c r="K252" s="6"/>
    </row>
    <row r="253" spans="1:11" x14ac:dyDescent="0.25">
      <c r="C253" s="3"/>
      <c r="E253" s="8" t="s">
        <v>32</v>
      </c>
      <c r="F253" s="8" t="s">
        <v>260</v>
      </c>
      <c r="G253" s="8"/>
      <c r="H253" s="8"/>
      <c r="K253" t="s">
        <v>1312</v>
      </c>
    </row>
    <row r="254" spans="1:11" x14ac:dyDescent="0.25">
      <c r="A254" s="22"/>
      <c r="C254" s="3"/>
      <c r="E254" s="7"/>
      <c r="F254" s="7"/>
      <c r="G254" s="7"/>
      <c r="H254" s="7"/>
      <c r="K254" s="6"/>
    </row>
    <row r="255" spans="1:11" x14ac:dyDescent="0.25">
      <c r="A255" s="56" t="s">
        <v>357</v>
      </c>
      <c r="C255" s="3"/>
      <c r="E255" s="7">
        <v>46.2</v>
      </c>
      <c r="F255" s="7">
        <v>53.3</v>
      </c>
      <c r="G255" s="7"/>
      <c r="H255" s="7"/>
      <c r="K255" s="6">
        <f>E255-F255</f>
        <v>-7.0999999999999943</v>
      </c>
    </row>
    <row r="256" spans="1:11" x14ac:dyDescent="0.25">
      <c r="A256" s="22"/>
      <c r="C256" t="s">
        <v>1318</v>
      </c>
      <c r="E256" s="7">
        <v>44.1</v>
      </c>
      <c r="F256" s="7">
        <v>55.1</v>
      </c>
      <c r="G256" s="7"/>
      <c r="H256" s="7"/>
      <c r="K256" s="6">
        <f>E256-F256</f>
        <v>-11</v>
      </c>
    </row>
    <row r="258" spans="1:11" x14ac:dyDescent="0.25">
      <c r="A258" s="1" t="s">
        <v>1367</v>
      </c>
      <c r="C258" s="3"/>
      <c r="E258" s="7"/>
      <c r="F258" s="7"/>
      <c r="G258" s="7"/>
      <c r="H258" s="7"/>
      <c r="K258" s="6"/>
    </row>
    <row r="259" spans="1:11" x14ac:dyDescent="0.25">
      <c r="A259" s="49">
        <v>23763</v>
      </c>
      <c r="C259" s="3"/>
      <c r="E259" s="7"/>
      <c r="F259" s="7"/>
      <c r="G259" s="7"/>
      <c r="H259" s="7"/>
      <c r="K259" s="6"/>
    </row>
    <row r="260" spans="1:11" x14ac:dyDescent="0.25">
      <c r="C260" s="3"/>
      <c r="E260" s="8" t="s">
        <v>32</v>
      </c>
      <c r="F260" s="8" t="s">
        <v>260</v>
      </c>
      <c r="G260" s="8" t="s">
        <v>1315</v>
      </c>
      <c r="H260" s="8"/>
      <c r="K260" t="s">
        <v>1312</v>
      </c>
    </row>
    <row r="261" spans="1:11" x14ac:dyDescent="0.25">
      <c r="A261" s="22"/>
      <c r="C261" s="3"/>
      <c r="E261" s="7"/>
      <c r="F261" s="7"/>
      <c r="G261" s="7"/>
      <c r="H261" s="7"/>
      <c r="K261" s="6"/>
    </row>
    <row r="262" spans="1:11" x14ac:dyDescent="0.25">
      <c r="A262" s="56" t="s">
        <v>357</v>
      </c>
      <c r="C262" s="3"/>
      <c r="E262" s="7">
        <v>31.7</v>
      </c>
      <c r="F262" s="7">
        <v>53.8</v>
      </c>
      <c r="G262" s="7">
        <v>14.3</v>
      </c>
      <c r="H262" s="7"/>
      <c r="K262" s="6">
        <f>E262-F262</f>
        <v>-22.099999999999998</v>
      </c>
    </row>
    <row r="263" spans="1:11" x14ac:dyDescent="0.25">
      <c r="A263" s="22"/>
      <c r="C263" t="s">
        <v>1318</v>
      </c>
      <c r="E263" s="7">
        <v>42.9</v>
      </c>
      <c r="F263" s="7">
        <v>42.4</v>
      </c>
      <c r="G263" s="7">
        <v>13.9</v>
      </c>
      <c r="H263" s="7"/>
      <c r="K263" s="6">
        <f>E263-F263</f>
        <v>0.5</v>
      </c>
    </row>
    <row r="264" spans="1:11" x14ac:dyDescent="0.25">
      <c r="E264" s="7"/>
      <c r="F264" s="7"/>
      <c r="G264" s="7"/>
      <c r="H264" s="7"/>
    </row>
    <row r="265" spans="1:11" x14ac:dyDescent="0.25">
      <c r="A265" s="1" t="s">
        <v>1368</v>
      </c>
      <c r="C265" s="3"/>
      <c r="E265" s="7"/>
      <c r="F265" s="7"/>
      <c r="G265" s="7"/>
      <c r="H265" s="7"/>
      <c r="K265" s="6"/>
    </row>
    <row r="266" spans="1:11" x14ac:dyDescent="0.25">
      <c r="A266" s="49">
        <v>24057</v>
      </c>
      <c r="C266" s="3"/>
      <c r="E266" s="7"/>
      <c r="F266" s="7"/>
      <c r="G266" s="7"/>
      <c r="H266" s="7"/>
      <c r="K266" s="6"/>
    </row>
    <row r="267" spans="1:11" x14ac:dyDescent="0.25">
      <c r="C267" s="3"/>
      <c r="E267" s="8" t="s">
        <v>32</v>
      </c>
      <c r="F267" s="8" t="s">
        <v>260</v>
      </c>
      <c r="G267" s="8" t="s">
        <v>1315</v>
      </c>
      <c r="H267" s="8"/>
      <c r="K267" t="s">
        <v>1312</v>
      </c>
    </row>
    <row r="268" spans="1:11" x14ac:dyDescent="0.25">
      <c r="A268" s="22"/>
      <c r="C268" s="3"/>
      <c r="E268" s="7"/>
      <c r="F268" s="7"/>
      <c r="G268" s="7"/>
      <c r="H268" s="7"/>
      <c r="K268" s="6"/>
    </row>
    <row r="269" spans="1:11" x14ac:dyDescent="0.25">
      <c r="A269" s="56" t="s">
        <v>508</v>
      </c>
      <c r="C269" s="3"/>
      <c r="E269" s="7">
        <v>35.5</v>
      </c>
      <c r="F269" s="7">
        <v>55</v>
      </c>
      <c r="G269" s="7">
        <v>9.5</v>
      </c>
      <c r="H269" s="7"/>
      <c r="K269" s="6">
        <f>E269-F269</f>
        <v>-19.5</v>
      </c>
    </row>
    <row r="270" spans="1:11" x14ac:dyDescent="0.25">
      <c r="A270" s="22"/>
      <c r="C270" t="s">
        <v>1318</v>
      </c>
      <c r="E270" s="7">
        <v>37.4</v>
      </c>
      <c r="F270" s="7">
        <v>55.4</v>
      </c>
      <c r="G270" s="7">
        <v>7.2</v>
      </c>
      <c r="H270" s="7"/>
      <c r="K270" s="6">
        <f>E270-F270</f>
        <v>-18</v>
      </c>
    </row>
    <row r="271" spans="1:11" x14ac:dyDescent="0.25">
      <c r="E271" s="7"/>
      <c r="F271" s="7"/>
      <c r="G271" s="7"/>
      <c r="H271" s="7"/>
    </row>
    <row r="272" spans="1:11" x14ac:dyDescent="0.25">
      <c r="A272" s="1" t="s">
        <v>1369</v>
      </c>
      <c r="C272" s="3"/>
      <c r="E272" s="7"/>
      <c r="F272" s="7"/>
      <c r="G272" s="7"/>
      <c r="H272" s="7"/>
      <c r="K272" s="6"/>
    </row>
    <row r="273" spans="1:11" x14ac:dyDescent="0.25">
      <c r="A273" s="49">
        <v>24134</v>
      </c>
      <c r="C273" s="3"/>
      <c r="E273" s="7"/>
      <c r="F273" s="7"/>
      <c r="G273" s="7"/>
      <c r="H273" s="7"/>
      <c r="K273" s="6"/>
    </row>
    <row r="274" spans="1:11" x14ac:dyDescent="0.25">
      <c r="C274" s="3"/>
      <c r="E274" s="8" t="s">
        <v>32</v>
      </c>
      <c r="F274" s="8" t="s">
        <v>260</v>
      </c>
      <c r="G274" s="8" t="s">
        <v>1315</v>
      </c>
      <c r="H274" s="8" t="s">
        <v>1370</v>
      </c>
      <c r="K274" t="s">
        <v>1312</v>
      </c>
    </row>
    <row r="275" spans="1:11" x14ac:dyDescent="0.25">
      <c r="A275" s="22"/>
      <c r="C275" s="3"/>
      <c r="E275" s="7"/>
      <c r="F275" s="7"/>
      <c r="G275" s="7"/>
      <c r="H275" s="7"/>
      <c r="K275" s="6"/>
    </row>
    <row r="276" spans="1:11" x14ac:dyDescent="0.25">
      <c r="A276" s="56" t="s">
        <v>357</v>
      </c>
      <c r="B276" t="s">
        <v>1371</v>
      </c>
      <c r="C276" s="3"/>
      <c r="E276" s="7">
        <v>40.700000000000003</v>
      </c>
      <c r="F276" s="7">
        <v>48.9</v>
      </c>
      <c r="G276" s="7">
        <v>8.6999999999999993</v>
      </c>
      <c r="H276" s="7">
        <v>1.5</v>
      </c>
      <c r="K276" s="6">
        <f>E276-F276</f>
        <v>-8.1999999999999957</v>
      </c>
    </row>
    <row r="277" spans="1:11" x14ac:dyDescent="0.25">
      <c r="A277" s="22"/>
      <c r="C277" t="s">
        <v>1318</v>
      </c>
      <c r="E277" s="7">
        <v>40.799999999999997</v>
      </c>
      <c r="F277" s="7">
        <v>52.2</v>
      </c>
      <c r="G277" s="7">
        <v>6.3</v>
      </c>
      <c r="H277" s="7">
        <v>0.5</v>
      </c>
      <c r="K277" s="6">
        <f>E277-F277</f>
        <v>-11.400000000000006</v>
      </c>
    </row>
    <row r="278" spans="1:11" x14ac:dyDescent="0.25">
      <c r="E278" s="7"/>
      <c r="F278" s="7"/>
      <c r="G278" s="7"/>
      <c r="H278" s="7"/>
    </row>
    <row r="279" spans="1:11" x14ac:dyDescent="0.25">
      <c r="A279" s="1" t="s">
        <v>1372</v>
      </c>
      <c r="C279" s="3"/>
      <c r="E279" s="7"/>
      <c r="F279" s="7"/>
      <c r="G279" s="7"/>
      <c r="H279" s="7"/>
      <c r="K279" s="6"/>
    </row>
    <row r="280" spans="1:11" x14ac:dyDescent="0.25">
      <c r="A280" s="49">
        <v>24540</v>
      </c>
      <c r="C280" s="3"/>
      <c r="E280" s="7"/>
      <c r="F280" s="7"/>
      <c r="G280" s="7"/>
      <c r="H280" s="7"/>
      <c r="K280" s="6"/>
    </row>
    <row r="281" spans="1:11" x14ac:dyDescent="0.25">
      <c r="C281" s="3"/>
      <c r="E281" s="8" t="s">
        <v>32</v>
      </c>
      <c r="F281" s="8" t="s">
        <v>260</v>
      </c>
      <c r="G281" s="8" t="s">
        <v>1315</v>
      </c>
      <c r="H281" s="8"/>
      <c r="K281" t="s">
        <v>1312</v>
      </c>
    </row>
    <row r="282" spans="1:11" x14ac:dyDescent="0.25">
      <c r="C282" s="3"/>
      <c r="E282" s="7"/>
      <c r="F282" s="7"/>
      <c r="G282" s="7"/>
      <c r="H282" s="7"/>
      <c r="K282" s="6"/>
    </row>
    <row r="283" spans="1:11" x14ac:dyDescent="0.25">
      <c r="A283" s="56" t="s">
        <v>264</v>
      </c>
      <c r="C283" s="3"/>
      <c r="E283" s="7">
        <v>37.5</v>
      </c>
      <c r="F283" s="7">
        <v>43</v>
      </c>
      <c r="G283" s="7">
        <v>16.5</v>
      </c>
      <c r="H283" s="7"/>
      <c r="K283" s="6">
        <f>E283-F283</f>
        <v>-5.5</v>
      </c>
    </row>
    <row r="284" spans="1:11" x14ac:dyDescent="0.25">
      <c r="A284" s="56" t="s">
        <v>508</v>
      </c>
      <c r="C284" s="3"/>
      <c r="E284" s="7">
        <v>34</v>
      </c>
      <c r="F284" s="7">
        <v>48</v>
      </c>
      <c r="G284" s="7">
        <v>17</v>
      </c>
      <c r="H284" s="7"/>
      <c r="K284" s="6">
        <f>E284-F284</f>
        <v>-14</v>
      </c>
    </row>
    <row r="285" spans="1:11" x14ac:dyDescent="0.25">
      <c r="A285" s="22"/>
      <c r="C285" t="s">
        <v>1318</v>
      </c>
      <c r="E285" s="7">
        <v>32.700000000000003</v>
      </c>
      <c r="F285" s="7">
        <v>42.1</v>
      </c>
      <c r="G285" s="7">
        <v>17.600000000000001</v>
      </c>
      <c r="H285" s="7"/>
      <c r="K285" s="6">
        <f>E285-F285</f>
        <v>-9.3999999999999986</v>
      </c>
    </row>
    <row r="286" spans="1:11" x14ac:dyDescent="0.25">
      <c r="E286" s="7"/>
      <c r="F286" s="7"/>
      <c r="G286" s="7"/>
      <c r="H286" s="7"/>
    </row>
    <row r="287" spans="1:11" x14ac:dyDescent="0.25">
      <c r="A287" s="1" t="s">
        <v>1373</v>
      </c>
      <c r="C287" s="3"/>
      <c r="E287" s="7"/>
      <c r="F287" s="7"/>
      <c r="G287" s="7"/>
      <c r="H287" s="7"/>
      <c r="K287" s="6"/>
    </row>
    <row r="288" spans="1:11" x14ac:dyDescent="0.25">
      <c r="A288" s="49">
        <v>24540</v>
      </c>
      <c r="C288" s="3"/>
      <c r="E288" s="7"/>
      <c r="F288" s="7"/>
      <c r="G288" s="7"/>
      <c r="H288" s="7"/>
      <c r="K288" s="6"/>
    </row>
    <row r="289" spans="1:12" x14ac:dyDescent="0.25">
      <c r="C289" s="3"/>
      <c r="E289" s="8" t="s">
        <v>32</v>
      </c>
      <c r="F289" s="8" t="s">
        <v>260</v>
      </c>
      <c r="G289" s="8"/>
      <c r="H289" s="8" t="s">
        <v>1283</v>
      </c>
      <c r="K289" t="s">
        <v>1312</v>
      </c>
    </row>
    <row r="290" spans="1:12" x14ac:dyDescent="0.25">
      <c r="C290" s="3"/>
      <c r="E290" s="7"/>
      <c r="F290" s="7"/>
      <c r="G290" s="7"/>
      <c r="H290" s="7"/>
      <c r="K290" s="6"/>
    </row>
    <row r="291" spans="1:12" x14ac:dyDescent="0.25">
      <c r="A291" s="56" t="s">
        <v>264</v>
      </c>
      <c r="C291" s="3"/>
      <c r="E291" s="7">
        <v>3.5</v>
      </c>
      <c r="F291" s="7">
        <v>51.5</v>
      </c>
      <c r="G291" s="7"/>
      <c r="H291" s="7">
        <v>45</v>
      </c>
      <c r="K291" s="81">
        <f>F291-H291</f>
        <v>6.5</v>
      </c>
      <c r="L291" s="3" t="s">
        <v>1374</v>
      </c>
    </row>
    <row r="292" spans="1:12" x14ac:dyDescent="0.25">
      <c r="C292" t="s">
        <v>1318</v>
      </c>
      <c r="E292" s="7">
        <v>4.3</v>
      </c>
      <c r="F292" s="7">
        <v>49</v>
      </c>
      <c r="G292" s="7"/>
      <c r="H292" s="7">
        <v>46.7</v>
      </c>
      <c r="K292" s="81">
        <f>F292-H292</f>
        <v>2.2999999999999972</v>
      </c>
      <c r="L292" s="3" t="s">
        <v>1374</v>
      </c>
    </row>
    <row r="293" spans="1:12" x14ac:dyDescent="0.25">
      <c r="E293" s="7"/>
      <c r="F293" s="7"/>
      <c r="G293" s="7"/>
      <c r="H293" s="7"/>
    </row>
    <row r="294" spans="1:12" x14ac:dyDescent="0.25">
      <c r="A294" s="1" t="s">
        <v>1375</v>
      </c>
      <c r="C294" s="3"/>
      <c r="E294" s="7"/>
      <c r="F294" s="7"/>
      <c r="G294" s="7"/>
      <c r="H294" s="7"/>
      <c r="K294" s="6"/>
    </row>
    <row r="295" spans="1:12" x14ac:dyDescent="0.25">
      <c r="A295" s="49">
        <v>24540</v>
      </c>
      <c r="C295" s="3"/>
      <c r="E295" s="7"/>
      <c r="F295" s="7"/>
      <c r="G295" s="7"/>
      <c r="H295" s="7"/>
      <c r="K295" s="6"/>
    </row>
    <row r="296" spans="1:12" x14ac:dyDescent="0.25">
      <c r="C296" s="3"/>
      <c r="E296" s="8" t="s">
        <v>32</v>
      </c>
      <c r="F296" s="8" t="s">
        <v>260</v>
      </c>
      <c r="G296" s="8" t="s">
        <v>1315</v>
      </c>
      <c r="H296" s="8" t="s">
        <v>1282</v>
      </c>
      <c r="K296" t="s">
        <v>1312</v>
      </c>
    </row>
    <row r="297" spans="1:12" x14ac:dyDescent="0.25">
      <c r="C297" s="3"/>
      <c r="E297" s="7"/>
      <c r="F297" s="7"/>
      <c r="G297" s="7"/>
      <c r="H297" s="7"/>
      <c r="K297" s="6"/>
    </row>
    <row r="298" spans="1:12" x14ac:dyDescent="0.25">
      <c r="A298" s="56" t="s">
        <v>264</v>
      </c>
      <c r="C298" s="3"/>
      <c r="E298" s="7">
        <v>38</v>
      </c>
      <c r="F298" s="7">
        <v>30.5</v>
      </c>
      <c r="G298" s="7">
        <v>3.5</v>
      </c>
      <c r="H298" s="7"/>
      <c r="K298" s="6">
        <f>E298-F298</f>
        <v>7.5</v>
      </c>
      <c r="L298" s="3"/>
    </row>
    <row r="299" spans="1:12" x14ac:dyDescent="0.25">
      <c r="A299" s="56" t="s">
        <v>357</v>
      </c>
      <c r="C299" s="3"/>
      <c r="E299" s="7">
        <v>33.6</v>
      </c>
      <c r="F299" s="7">
        <v>33.700000000000003</v>
      </c>
      <c r="G299" s="7">
        <v>2.2999999999999998</v>
      </c>
      <c r="H299" s="7">
        <v>29.9</v>
      </c>
      <c r="K299" s="6">
        <f>E299-F299</f>
        <v>-0.10000000000000142</v>
      </c>
      <c r="L299" s="3"/>
    </row>
    <row r="300" spans="1:12" x14ac:dyDescent="0.25">
      <c r="C300" t="s">
        <v>1318</v>
      </c>
      <c r="E300" s="7">
        <v>37</v>
      </c>
      <c r="F300" s="7">
        <v>31.1</v>
      </c>
      <c r="G300" s="7">
        <v>1.9</v>
      </c>
      <c r="H300" s="7">
        <v>28.2</v>
      </c>
      <c r="K300" s="6">
        <f>E300-F300</f>
        <v>5.8999999999999986</v>
      </c>
      <c r="L300" s="3"/>
    </row>
    <row r="301" spans="1:12" x14ac:dyDescent="0.25">
      <c r="E301" s="7"/>
      <c r="F301" s="7"/>
      <c r="G301" s="7"/>
      <c r="H301" s="7"/>
    </row>
    <row r="302" spans="1:12" x14ac:dyDescent="0.25">
      <c r="A302" s="1" t="s">
        <v>1376</v>
      </c>
      <c r="C302" s="3"/>
      <c r="E302" s="7"/>
      <c r="F302" s="7"/>
      <c r="G302" s="7"/>
      <c r="H302" s="7"/>
      <c r="K302" s="6"/>
    </row>
    <row r="303" spans="1:12" x14ac:dyDescent="0.25">
      <c r="A303" s="49">
        <v>24591</v>
      </c>
      <c r="C303" s="3"/>
      <c r="E303" s="7"/>
      <c r="F303" s="7"/>
      <c r="G303" s="7"/>
      <c r="H303" s="7"/>
      <c r="K303" s="6"/>
    </row>
    <row r="304" spans="1:12" x14ac:dyDescent="0.25">
      <c r="C304" s="3"/>
      <c r="E304" s="8" t="s">
        <v>32</v>
      </c>
      <c r="F304" s="8" t="s">
        <v>260</v>
      </c>
      <c r="G304" s="8" t="s">
        <v>1315</v>
      </c>
      <c r="H304" s="8"/>
      <c r="K304" t="s">
        <v>1312</v>
      </c>
    </row>
    <row r="306" spans="1:11" x14ac:dyDescent="0.25">
      <c r="A306" s="56" t="s">
        <v>357</v>
      </c>
      <c r="C306" s="3"/>
      <c r="E306" s="7">
        <v>58.7</v>
      </c>
      <c r="F306" s="7">
        <v>33.4</v>
      </c>
      <c r="G306" s="7">
        <v>5.7</v>
      </c>
      <c r="H306" s="7"/>
      <c r="K306" s="6">
        <f>E306-F306</f>
        <v>25.300000000000004</v>
      </c>
    </row>
    <row r="307" spans="1:11" x14ac:dyDescent="0.25">
      <c r="C307" t="s">
        <v>1318</v>
      </c>
      <c r="E307" s="7">
        <v>53.8</v>
      </c>
      <c r="F307" s="7">
        <v>36.200000000000003</v>
      </c>
      <c r="G307" s="7">
        <v>7.8</v>
      </c>
      <c r="H307" s="7"/>
      <c r="K307" s="6">
        <f>E307-F307</f>
        <v>17.599999999999994</v>
      </c>
    </row>
    <row r="308" spans="1:11" x14ac:dyDescent="0.25">
      <c r="E308" s="7"/>
      <c r="F308" s="7"/>
      <c r="G308" s="7"/>
      <c r="H308" s="7"/>
    </row>
    <row r="309" spans="1:11" x14ac:dyDescent="0.25">
      <c r="A309" s="1" t="s">
        <v>1377</v>
      </c>
      <c r="C309" s="3"/>
      <c r="E309" s="7"/>
      <c r="F309" s="7"/>
      <c r="G309" s="7"/>
      <c r="H309" s="7"/>
      <c r="K309" s="6"/>
    </row>
    <row r="310" spans="1:11" x14ac:dyDescent="0.25">
      <c r="A310" s="49">
        <v>24736</v>
      </c>
      <c r="C310" s="3"/>
      <c r="E310" s="7"/>
      <c r="F310" s="7"/>
      <c r="G310" s="7"/>
      <c r="H310" s="7"/>
      <c r="K310" s="6"/>
    </row>
    <row r="311" spans="1:11" x14ac:dyDescent="0.25">
      <c r="C311" s="3"/>
      <c r="E311" s="8" t="s">
        <v>32</v>
      </c>
      <c r="F311" s="8" t="s">
        <v>260</v>
      </c>
      <c r="G311" s="8" t="s">
        <v>1315</v>
      </c>
      <c r="H311" s="8"/>
      <c r="K311" t="s">
        <v>1312</v>
      </c>
    </row>
    <row r="312" spans="1:11" x14ac:dyDescent="0.25">
      <c r="C312" s="3"/>
      <c r="E312" s="7"/>
      <c r="F312" s="7"/>
      <c r="G312" s="7"/>
      <c r="H312" s="7"/>
      <c r="K312" s="6"/>
    </row>
    <row r="313" spans="1:11" x14ac:dyDescent="0.25">
      <c r="A313" s="56" t="s">
        <v>264</v>
      </c>
      <c r="C313" s="3"/>
      <c r="E313" s="7">
        <v>56</v>
      </c>
      <c r="F313" s="7">
        <v>34</v>
      </c>
      <c r="G313" s="7">
        <v>10</v>
      </c>
      <c r="H313" s="7"/>
      <c r="K313" s="6">
        <f>E313-F313</f>
        <v>22</v>
      </c>
    </row>
    <row r="314" spans="1:11" x14ac:dyDescent="0.25">
      <c r="A314" s="56" t="s">
        <v>508</v>
      </c>
      <c r="C314" s="3"/>
      <c r="E314" s="7">
        <v>55</v>
      </c>
      <c r="F314" s="7">
        <v>35</v>
      </c>
      <c r="G314" s="7">
        <v>8</v>
      </c>
      <c r="H314" s="7"/>
      <c r="K314" s="6">
        <f>E314-F314</f>
        <v>20</v>
      </c>
    </row>
    <row r="315" spans="1:11" x14ac:dyDescent="0.25">
      <c r="A315" s="56" t="s">
        <v>357</v>
      </c>
      <c r="C315" s="3"/>
      <c r="E315" s="7">
        <v>53.1</v>
      </c>
      <c r="F315" s="7">
        <v>35.200000000000003</v>
      </c>
      <c r="G315" s="7">
        <v>11.7</v>
      </c>
      <c r="H315" s="7"/>
      <c r="K315" s="6">
        <f>E315-F315</f>
        <v>17.899999999999999</v>
      </c>
    </row>
    <row r="316" spans="1:11" x14ac:dyDescent="0.25">
      <c r="C316" t="s">
        <v>1318</v>
      </c>
      <c r="E316" s="7">
        <v>51.6</v>
      </c>
      <c r="F316" s="7">
        <v>36.6</v>
      </c>
      <c r="G316" s="7">
        <v>11.8</v>
      </c>
      <c r="H316" s="7"/>
      <c r="K316" s="6">
        <f>E316-F316</f>
        <v>15</v>
      </c>
    </row>
    <row r="317" spans="1:11" x14ac:dyDescent="0.25">
      <c r="E317" s="7"/>
      <c r="F317" s="7"/>
      <c r="G317" s="7"/>
      <c r="H317" s="7"/>
    </row>
    <row r="318" spans="1:11" x14ac:dyDescent="0.25">
      <c r="A318" s="1" t="s">
        <v>1378</v>
      </c>
      <c r="C318" s="3"/>
      <c r="E318" s="7"/>
      <c r="F318" s="7"/>
      <c r="G318" s="7"/>
      <c r="H318" s="7"/>
      <c r="K318" s="6"/>
    </row>
    <row r="319" spans="1:11" x14ac:dyDescent="0.25">
      <c r="A319" s="49">
        <v>24778</v>
      </c>
      <c r="C319" s="3"/>
      <c r="E319" s="7"/>
      <c r="F319" s="7"/>
      <c r="G319" s="7"/>
      <c r="H319" s="7"/>
      <c r="K319" s="6"/>
    </row>
    <row r="320" spans="1:11" x14ac:dyDescent="0.25">
      <c r="C320" s="3"/>
      <c r="E320" s="8" t="s">
        <v>32</v>
      </c>
      <c r="F320" s="8" t="s">
        <v>260</v>
      </c>
      <c r="G320" s="8" t="s">
        <v>1315</v>
      </c>
      <c r="H320" s="8"/>
      <c r="K320" t="s">
        <v>1312</v>
      </c>
    </row>
    <row r="322" spans="1:11" x14ac:dyDescent="0.25">
      <c r="A322" s="56" t="s">
        <v>264</v>
      </c>
      <c r="C322" s="3"/>
      <c r="E322" s="7">
        <v>43</v>
      </c>
      <c r="F322" s="7">
        <v>46</v>
      </c>
      <c r="G322" s="7">
        <v>9</v>
      </c>
      <c r="H322" s="7"/>
      <c r="K322" s="6">
        <f>E322-F322</f>
        <v>-3</v>
      </c>
    </row>
    <row r="323" spans="1:11" x14ac:dyDescent="0.25">
      <c r="A323" s="56" t="s">
        <v>357</v>
      </c>
      <c r="C323" s="3"/>
      <c r="E323" s="7">
        <v>45.7</v>
      </c>
      <c r="F323" s="7">
        <v>42.4</v>
      </c>
      <c r="G323" s="7">
        <v>8.5</v>
      </c>
      <c r="H323" s="7"/>
      <c r="K323" s="6">
        <f>E323-F323</f>
        <v>3.3000000000000043</v>
      </c>
    </row>
    <row r="324" spans="1:11" x14ac:dyDescent="0.25">
      <c r="C324" t="s">
        <v>1318</v>
      </c>
      <c r="E324" s="7">
        <v>44.5</v>
      </c>
      <c r="F324" s="7">
        <v>45.9</v>
      </c>
      <c r="G324" s="7">
        <v>5.9</v>
      </c>
      <c r="H324" s="7"/>
      <c r="K324" s="6">
        <f>E324-F324</f>
        <v>-1.3999999999999986</v>
      </c>
    </row>
    <row r="325" spans="1:11" x14ac:dyDescent="0.25">
      <c r="E325" s="7"/>
      <c r="F325" s="7"/>
      <c r="G325" s="7"/>
      <c r="H325" s="7"/>
    </row>
    <row r="326" spans="1:11" x14ac:dyDescent="0.25">
      <c r="A326" s="1" t="s">
        <v>1379</v>
      </c>
      <c r="C326" s="3"/>
      <c r="E326" s="7"/>
      <c r="F326" s="7"/>
      <c r="G326" s="7"/>
      <c r="H326" s="7"/>
      <c r="K326" s="6"/>
    </row>
    <row r="327" spans="1:11" x14ac:dyDescent="0.25">
      <c r="A327" s="49">
        <v>24778</v>
      </c>
      <c r="C327" s="3"/>
      <c r="E327" s="7"/>
      <c r="F327" s="7"/>
      <c r="G327" s="7"/>
      <c r="H327" s="7"/>
      <c r="K327" s="6"/>
    </row>
    <row r="328" spans="1:11" x14ac:dyDescent="0.25">
      <c r="C328" s="3"/>
      <c r="E328" s="8" t="s">
        <v>32</v>
      </c>
      <c r="F328" s="8" t="s">
        <v>260</v>
      </c>
      <c r="G328" s="8" t="s">
        <v>1315</v>
      </c>
      <c r="H328" s="8"/>
      <c r="K328" t="s">
        <v>1312</v>
      </c>
    </row>
    <row r="329" spans="1:11" x14ac:dyDescent="0.25">
      <c r="C329" s="3"/>
      <c r="E329" s="7"/>
      <c r="F329" s="7"/>
      <c r="G329" s="7"/>
      <c r="H329" s="7"/>
      <c r="K329" s="6"/>
    </row>
    <row r="330" spans="1:11" x14ac:dyDescent="0.25">
      <c r="A330" s="56" t="s">
        <v>264</v>
      </c>
      <c r="C330" s="3"/>
      <c r="E330" s="7">
        <v>50</v>
      </c>
      <c r="F330" s="7">
        <v>38</v>
      </c>
      <c r="G330" s="7">
        <v>12</v>
      </c>
      <c r="H330" s="7"/>
      <c r="K330" s="6">
        <f>E330-F330</f>
        <v>12</v>
      </c>
    </row>
    <row r="331" spans="1:11" x14ac:dyDescent="0.25">
      <c r="C331" t="s">
        <v>1318</v>
      </c>
      <c r="E331" s="7">
        <v>51.6</v>
      </c>
      <c r="F331" s="7">
        <v>35.9</v>
      </c>
      <c r="G331" s="7">
        <v>12.5</v>
      </c>
      <c r="H331" s="7"/>
      <c r="K331" s="6">
        <f>E331-F331</f>
        <v>15.700000000000003</v>
      </c>
    </row>
    <row r="332" spans="1:11" x14ac:dyDescent="0.25">
      <c r="E332" s="7"/>
      <c r="F332" s="7"/>
      <c r="G332" s="7"/>
      <c r="H332" s="7"/>
    </row>
    <row r="333" spans="1:11" x14ac:dyDescent="0.25">
      <c r="A333" s="1" t="s">
        <v>1380</v>
      </c>
      <c r="C333" s="3"/>
      <c r="E333" s="7"/>
      <c r="F333" s="7"/>
      <c r="G333" s="7"/>
      <c r="H333" s="7"/>
      <c r="K333" s="6"/>
    </row>
    <row r="334" spans="1:11" x14ac:dyDescent="0.25">
      <c r="A334" s="49">
        <v>24925</v>
      </c>
      <c r="C334" s="3"/>
      <c r="E334" s="7"/>
      <c r="F334" s="7"/>
      <c r="G334" s="7"/>
      <c r="H334" s="7"/>
      <c r="K334" s="6"/>
    </row>
    <row r="335" spans="1:11" x14ac:dyDescent="0.25">
      <c r="C335" s="3"/>
      <c r="E335" s="8" t="s">
        <v>32</v>
      </c>
      <c r="F335" s="8" t="s">
        <v>260</v>
      </c>
      <c r="G335" s="8" t="s">
        <v>1315</v>
      </c>
      <c r="H335" s="8"/>
      <c r="K335" t="s">
        <v>1312</v>
      </c>
    </row>
    <row r="337" spans="1:11" x14ac:dyDescent="0.25">
      <c r="A337" s="56" t="s">
        <v>508</v>
      </c>
      <c r="C337" s="3"/>
      <c r="E337" s="7">
        <v>59</v>
      </c>
      <c r="F337" s="7">
        <v>33</v>
      </c>
      <c r="G337" s="7">
        <v>8</v>
      </c>
      <c r="H337" s="7"/>
      <c r="K337" s="6">
        <f>E337-F337</f>
        <v>26</v>
      </c>
    </row>
    <row r="338" spans="1:11" x14ac:dyDescent="0.25">
      <c r="A338" s="56" t="s">
        <v>357</v>
      </c>
      <c r="C338" s="3"/>
      <c r="E338" s="7">
        <v>61.3</v>
      </c>
      <c r="F338" s="7">
        <v>30.1</v>
      </c>
      <c r="G338" s="7">
        <v>8.6</v>
      </c>
      <c r="H338" s="7"/>
      <c r="K338" s="6">
        <f>E338-F338</f>
        <v>31.199999999999996</v>
      </c>
    </row>
    <row r="339" spans="1:11" x14ac:dyDescent="0.25">
      <c r="C339" t="s">
        <v>1318</v>
      </c>
      <c r="E339" s="7">
        <v>58.1</v>
      </c>
      <c r="F339" s="7">
        <v>30.4</v>
      </c>
      <c r="G339" s="7">
        <v>7.9</v>
      </c>
      <c r="H339" s="7"/>
      <c r="K339" s="6">
        <f>E339-F339</f>
        <v>27.700000000000003</v>
      </c>
    </row>
    <row r="340" spans="1:11" x14ac:dyDescent="0.25">
      <c r="E340" s="7"/>
      <c r="F340" s="7"/>
      <c r="G340" s="7"/>
      <c r="H340" s="7"/>
    </row>
    <row r="341" spans="1:11" x14ac:dyDescent="0.25">
      <c r="A341" s="1" t="s">
        <v>1381</v>
      </c>
      <c r="C341" s="3"/>
      <c r="E341" s="7"/>
      <c r="F341" s="7"/>
      <c r="G341" s="7"/>
      <c r="H341" s="7"/>
      <c r="K341" s="6"/>
    </row>
    <row r="342" spans="1:11" x14ac:dyDescent="0.25">
      <c r="A342" s="49">
        <v>25002</v>
      </c>
      <c r="C342" s="3"/>
      <c r="E342" s="7"/>
      <c r="F342" s="7"/>
      <c r="G342" s="7"/>
      <c r="H342" s="7"/>
      <c r="K342" s="6"/>
    </row>
    <row r="343" spans="1:11" x14ac:dyDescent="0.25">
      <c r="C343" s="3"/>
      <c r="E343" s="8" t="s">
        <v>32</v>
      </c>
      <c r="F343" s="8" t="s">
        <v>260</v>
      </c>
      <c r="G343" s="8"/>
      <c r="H343" s="8"/>
      <c r="I343" s="3" t="s">
        <v>1382</v>
      </c>
      <c r="K343" t="s">
        <v>1312</v>
      </c>
    </row>
    <row r="344" spans="1:11" x14ac:dyDescent="0.25">
      <c r="C344" s="3"/>
      <c r="E344" s="7"/>
      <c r="F344" s="7"/>
      <c r="G344" s="7"/>
      <c r="H344" s="7"/>
      <c r="K344" s="6"/>
    </row>
    <row r="345" spans="1:11" x14ac:dyDescent="0.25">
      <c r="A345" s="56" t="s">
        <v>508</v>
      </c>
      <c r="C345" s="3"/>
      <c r="E345" s="7">
        <v>38</v>
      </c>
      <c r="F345" s="7">
        <v>59</v>
      </c>
      <c r="G345" s="7"/>
      <c r="H345" s="7"/>
      <c r="I345">
        <v>2</v>
      </c>
      <c r="K345" s="6">
        <f>E345-F345</f>
        <v>-21</v>
      </c>
    </row>
    <row r="346" spans="1:11" x14ac:dyDescent="0.25">
      <c r="A346" s="56" t="s">
        <v>357</v>
      </c>
      <c r="C346" s="3"/>
      <c r="E346" s="7">
        <v>38.5</v>
      </c>
      <c r="F346" s="7">
        <v>57</v>
      </c>
      <c r="G346" s="7"/>
      <c r="H346" s="7"/>
      <c r="I346">
        <v>2.5</v>
      </c>
      <c r="K346" s="6">
        <f>E346-F346</f>
        <v>-18.5</v>
      </c>
    </row>
    <row r="347" spans="1:11" x14ac:dyDescent="0.25">
      <c r="C347" t="s">
        <v>1318</v>
      </c>
      <c r="E347" s="7">
        <v>34.799999999999997</v>
      </c>
      <c r="F347" s="7">
        <v>55.2</v>
      </c>
      <c r="G347" s="7"/>
      <c r="H347" s="7"/>
      <c r="I347">
        <v>4.2</v>
      </c>
      <c r="K347" s="6">
        <f>E347-F347</f>
        <v>-20.400000000000006</v>
      </c>
    </row>
    <row r="349" spans="1:11" x14ac:dyDescent="0.25">
      <c r="A349" s="1" t="s">
        <v>1383</v>
      </c>
      <c r="C349" s="3"/>
      <c r="E349" s="7"/>
      <c r="F349" s="7"/>
      <c r="G349" s="7"/>
      <c r="H349" s="7"/>
      <c r="K349" s="6"/>
    </row>
    <row r="350" spans="1:11" x14ac:dyDescent="0.25">
      <c r="A350" s="49">
        <v>25142</v>
      </c>
      <c r="C350" s="3"/>
      <c r="E350" s="7"/>
      <c r="F350" s="7"/>
      <c r="G350" s="7"/>
      <c r="H350" s="7"/>
      <c r="K350" s="6"/>
    </row>
    <row r="351" spans="1:11" x14ac:dyDescent="0.25">
      <c r="C351" s="3"/>
      <c r="E351" s="8" t="s">
        <v>32</v>
      </c>
      <c r="F351" s="8" t="s">
        <v>260</v>
      </c>
      <c r="G351" s="8" t="s">
        <v>1315</v>
      </c>
      <c r="H351" s="8"/>
      <c r="K351" t="s">
        <v>1312</v>
      </c>
    </row>
    <row r="353" spans="1:13" x14ac:dyDescent="0.25">
      <c r="A353" s="56" t="s">
        <v>357</v>
      </c>
      <c r="C353" s="3"/>
      <c r="E353" s="7">
        <v>47.9</v>
      </c>
      <c r="F353" s="7">
        <v>49.6</v>
      </c>
      <c r="G353" s="7">
        <v>2.5</v>
      </c>
      <c r="H353" s="7"/>
      <c r="K353" s="6">
        <f>E353-F353</f>
        <v>-1.7000000000000028</v>
      </c>
      <c r="L353" s="3"/>
      <c r="M353" s="3" t="s">
        <v>1567</v>
      </c>
    </row>
    <row r="354" spans="1:13" x14ac:dyDescent="0.25">
      <c r="C354" t="s">
        <v>1318</v>
      </c>
      <c r="E354" s="7">
        <v>47.9</v>
      </c>
      <c r="F354" s="7">
        <v>49.6</v>
      </c>
      <c r="G354" s="7">
        <v>2.5</v>
      </c>
      <c r="H354" s="7"/>
      <c r="K354" s="6">
        <f>E354-F354</f>
        <v>-1.7000000000000028</v>
      </c>
      <c r="L354" s="3"/>
    </row>
    <row r="356" spans="1:13" x14ac:dyDescent="0.25">
      <c r="A356" s="1" t="s">
        <v>1384</v>
      </c>
      <c r="C356" s="3"/>
      <c r="E356" s="7"/>
      <c r="F356" s="7"/>
      <c r="G356" s="7"/>
      <c r="H356" s="7"/>
      <c r="K356" s="6"/>
    </row>
    <row r="357" spans="1:13" x14ac:dyDescent="0.25">
      <c r="A357" s="49">
        <v>25289</v>
      </c>
      <c r="C357" s="3"/>
      <c r="E357" s="7"/>
      <c r="F357" s="7"/>
      <c r="G357" s="7"/>
      <c r="H357" s="7"/>
      <c r="K357" s="6"/>
    </row>
    <row r="358" spans="1:13" x14ac:dyDescent="0.25">
      <c r="C358" s="3"/>
      <c r="E358" s="8" t="s">
        <v>32</v>
      </c>
      <c r="F358" s="8" t="s">
        <v>260</v>
      </c>
      <c r="G358" s="8"/>
      <c r="H358" s="8"/>
      <c r="K358" t="s">
        <v>1312</v>
      </c>
    </row>
    <row r="359" spans="1:13" x14ac:dyDescent="0.25">
      <c r="C359" s="3"/>
      <c r="E359" s="7"/>
      <c r="F359" s="7"/>
      <c r="G359" s="7"/>
      <c r="H359" s="7"/>
      <c r="K359" s="6"/>
    </row>
    <row r="360" spans="1:13" x14ac:dyDescent="0.25">
      <c r="A360" s="56" t="s">
        <v>264</v>
      </c>
      <c r="C360" s="3"/>
      <c r="E360" s="7">
        <v>60</v>
      </c>
      <c r="F360" s="7">
        <v>40</v>
      </c>
      <c r="G360" s="7"/>
      <c r="H360" s="7"/>
      <c r="K360" s="6">
        <f>E360-F360</f>
        <v>20</v>
      </c>
      <c r="L360" s="3"/>
    </row>
    <row r="361" spans="1:13" x14ac:dyDescent="0.25">
      <c r="C361" t="s">
        <v>1318</v>
      </c>
      <c r="E361" s="7">
        <v>63.3</v>
      </c>
      <c r="F361" s="7">
        <v>36.700000000000003</v>
      </c>
      <c r="G361" s="7"/>
      <c r="H361" s="7"/>
      <c r="K361" s="6">
        <f>E361-F361</f>
        <v>26.599999999999994</v>
      </c>
      <c r="L361" s="3"/>
    </row>
    <row r="363" spans="1:13" x14ac:dyDescent="0.25">
      <c r="A363" s="1" t="s">
        <v>1385</v>
      </c>
      <c r="C363" s="3"/>
      <c r="E363" s="7"/>
      <c r="F363" s="7"/>
      <c r="G363" s="7"/>
      <c r="H363" s="7"/>
      <c r="K363" s="6"/>
    </row>
    <row r="364" spans="1:13" x14ac:dyDescent="0.25">
      <c r="A364" s="49">
        <v>25380</v>
      </c>
      <c r="C364" s="3"/>
      <c r="E364" s="7"/>
      <c r="F364" s="7"/>
      <c r="G364" s="7"/>
      <c r="H364" s="7"/>
      <c r="K364" s="6"/>
    </row>
    <row r="365" spans="1:13" x14ac:dyDescent="0.25">
      <c r="C365" s="3"/>
      <c r="E365" s="8" t="s">
        <v>32</v>
      </c>
      <c r="F365" s="8" t="s">
        <v>260</v>
      </c>
      <c r="G365" s="8" t="s">
        <v>1315</v>
      </c>
      <c r="H365" s="8"/>
      <c r="K365" t="s">
        <v>1312</v>
      </c>
    </row>
    <row r="366" spans="1:13" x14ac:dyDescent="0.25">
      <c r="C366" s="3"/>
      <c r="E366" s="7"/>
      <c r="F366" s="7"/>
      <c r="G366" s="7"/>
      <c r="H366" s="7"/>
      <c r="K366" s="6"/>
    </row>
    <row r="367" spans="1:13" x14ac:dyDescent="0.25">
      <c r="A367" s="56" t="s">
        <v>264</v>
      </c>
      <c r="C367" s="3"/>
      <c r="E367" s="7">
        <v>20.5</v>
      </c>
      <c r="F367" s="7">
        <v>30.5</v>
      </c>
      <c r="G367" s="7">
        <v>47.5</v>
      </c>
      <c r="H367" s="7"/>
      <c r="K367" s="81">
        <f t="shared" ref="K367:K369" si="0">F367-G367</f>
        <v>-17</v>
      </c>
      <c r="L367" s="3" t="s">
        <v>1325</v>
      </c>
    </row>
    <row r="368" spans="1:13" x14ac:dyDescent="0.25">
      <c r="A368" s="56" t="s">
        <v>508</v>
      </c>
      <c r="C368" s="3"/>
      <c r="E368" s="7">
        <v>24</v>
      </c>
      <c r="F368" s="7">
        <v>29</v>
      </c>
      <c r="G368" s="7">
        <v>45</v>
      </c>
      <c r="H368" s="7"/>
      <c r="K368" s="81">
        <f t="shared" si="0"/>
        <v>-16</v>
      </c>
      <c r="L368" s="3" t="s">
        <v>1325</v>
      </c>
      <c r="M368" s="3"/>
    </row>
    <row r="369" spans="1:12" x14ac:dyDescent="0.25">
      <c r="C369" t="s">
        <v>1318</v>
      </c>
      <c r="E369" s="7">
        <v>16.8</v>
      </c>
      <c r="F369" s="7">
        <v>25.5</v>
      </c>
      <c r="G369" s="7">
        <v>54.3</v>
      </c>
      <c r="H369" s="7"/>
      <c r="K369" s="81">
        <f t="shared" si="0"/>
        <v>-28.799999999999997</v>
      </c>
      <c r="L369" s="3" t="s">
        <v>1325</v>
      </c>
    </row>
    <row r="371" spans="1:12" x14ac:dyDescent="0.25">
      <c r="A371" s="1" t="s">
        <v>1386</v>
      </c>
      <c r="C371" s="3"/>
      <c r="E371" s="7"/>
      <c r="F371" s="7"/>
      <c r="G371" s="7"/>
      <c r="H371" s="7"/>
      <c r="K371" s="6"/>
    </row>
    <row r="372" spans="1:12" x14ac:dyDescent="0.25">
      <c r="A372" s="49">
        <v>25506</v>
      </c>
      <c r="C372" s="3"/>
      <c r="E372" s="7"/>
      <c r="F372" s="7"/>
      <c r="G372" s="7"/>
      <c r="H372" s="7"/>
      <c r="K372" s="6"/>
    </row>
    <row r="373" spans="1:12" x14ac:dyDescent="0.25">
      <c r="C373" s="3"/>
      <c r="E373" s="8" t="s">
        <v>32</v>
      </c>
      <c r="F373" s="8" t="s">
        <v>260</v>
      </c>
      <c r="G373" s="8" t="s">
        <v>1315</v>
      </c>
      <c r="H373" s="8"/>
      <c r="K373" t="s">
        <v>1312</v>
      </c>
    </row>
    <row r="374" spans="1:12" x14ac:dyDescent="0.25">
      <c r="C374" s="3"/>
      <c r="E374" s="7"/>
      <c r="F374" s="7"/>
      <c r="G374" s="7"/>
      <c r="H374" s="7"/>
      <c r="K374" s="6"/>
    </row>
    <row r="375" spans="1:12" x14ac:dyDescent="0.25">
      <c r="A375" s="56" t="s">
        <v>264</v>
      </c>
      <c r="C375" s="3"/>
      <c r="E375" s="7">
        <v>42</v>
      </c>
      <c r="F375" s="7">
        <v>38.5</v>
      </c>
      <c r="G375" s="7">
        <v>17.5</v>
      </c>
      <c r="H375" s="7"/>
      <c r="K375" s="6">
        <f>E375-F375</f>
        <v>3.5</v>
      </c>
      <c r="L375" s="3"/>
    </row>
    <row r="376" spans="1:12" x14ac:dyDescent="0.25">
      <c r="A376" s="56" t="s">
        <v>508</v>
      </c>
      <c r="C376" s="3"/>
      <c r="E376" s="7">
        <v>44.4</v>
      </c>
      <c r="F376" s="7">
        <v>43</v>
      </c>
      <c r="G376" s="7">
        <v>11.2</v>
      </c>
      <c r="H376" s="7"/>
      <c r="K376" s="6">
        <f>E376-F376</f>
        <v>1.3999999999999986</v>
      </c>
      <c r="L376" s="3"/>
    </row>
    <row r="377" spans="1:12" x14ac:dyDescent="0.25">
      <c r="C377" t="s">
        <v>1318</v>
      </c>
      <c r="E377" s="7">
        <v>41.7</v>
      </c>
      <c r="F377" s="7">
        <v>40.5</v>
      </c>
      <c r="G377" s="7">
        <v>15.4</v>
      </c>
      <c r="H377" s="7"/>
      <c r="K377" s="6">
        <f>E377-F377</f>
        <v>1.2000000000000028</v>
      </c>
      <c r="L377" s="3"/>
    </row>
    <row r="379" spans="1:12" x14ac:dyDescent="0.25">
      <c r="A379" s="1" t="s">
        <v>1387</v>
      </c>
      <c r="C379" s="3"/>
      <c r="E379" s="7"/>
      <c r="F379" s="7"/>
      <c r="G379" s="7"/>
      <c r="H379" s="7"/>
      <c r="K379" s="6"/>
    </row>
    <row r="380" spans="1:12" x14ac:dyDescent="0.25">
      <c r="A380" s="78">
        <v>25506</v>
      </c>
      <c r="C380" s="3"/>
      <c r="E380" s="7"/>
      <c r="F380" s="7"/>
      <c r="G380" s="7"/>
      <c r="H380" s="7"/>
      <c r="K380" s="6"/>
    </row>
    <row r="381" spans="1:12" x14ac:dyDescent="0.25">
      <c r="C381" s="3"/>
      <c r="E381" s="8" t="s">
        <v>32</v>
      </c>
      <c r="F381" s="8" t="s">
        <v>260</v>
      </c>
      <c r="G381" s="8" t="s">
        <v>1315</v>
      </c>
      <c r="H381" s="8"/>
      <c r="K381" t="s">
        <v>1312</v>
      </c>
    </row>
    <row r="382" spans="1:12" x14ac:dyDescent="0.25">
      <c r="C382" s="3"/>
      <c r="E382" s="7"/>
      <c r="F382" s="7"/>
      <c r="G382" s="7"/>
      <c r="H382" s="7"/>
      <c r="K382" s="6"/>
    </row>
    <row r="383" spans="1:12" x14ac:dyDescent="0.25">
      <c r="A383" s="56" t="s">
        <v>357</v>
      </c>
      <c r="B383" t="s">
        <v>1568</v>
      </c>
      <c r="C383" s="3"/>
      <c r="D383" t="s">
        <v>47</v>
      </c>
      <c r="E383" s="7">
        <v>44.4</v>
      </c>
      <c r="F383" s="7">
        <v>45</v>
      </c>
      <c r="G383" s="7">
        <v>8</v>
      </c>
      <c r="H383" s="7"/>
      <c r="K383" s="6">
        <f>E383-F383</f>
        <v>-0.60000000000000142</v>
      </c>
      <c r="L383" s="3"/>
    </row>
    <row r="384" spans="1:12" x14ac:dyDescent="0.25">
      <c r="C384" t="s">
        <v>1318</v>
      </c>
      <c r="E384" s="7">
        <v>43.9</v>
      </c>
      <c r="F384" s="7">
        <v>46.1</v>
      </c>
      <c r="G384" s="7">
        <v>6.4</v>
      </c>
      <c r="H384" s="7"/>
      <c r="K384" s="6">
        <f>E384-F384</f>
        <v>-2.2000000000000028</v>
      </c>
      <c r="L384" s="3"/>
    </row>
    <row r="385" spans="1:15" x14ac:dyDescent="0.25">
      <c r="N385" s="3" t="s">
        <v>1584</v>
      </c>
    </row>
    <row r="386" spans="1:15" x14ac:dyDescent="0.25">
      <c r="A386" s="1" t="s">
        <v>1334</v>
      </c>
      <c r="N386" s="3"/>
    </row>
    <row r="387" spans="1:15" x14ac:dyDescent="0.25">
      <c r="A387" s="49">
        <v>26724</v>
      </c>
      <c r="N387" s="3"/>
    </row>
    <row r="388" spans="1:15" x14ac:dyDescent="0.25">
      <c r="E388" s="3" t="s">
        <v>32</v>
      </c>
      <c r="F388" s="3" t="s">
        <v>260</v>
      </c>
      <c r="G388" s="3" t="s">
        <v>1600</v>
      </c>
      <c r="H388" s="3" t="s">
        <v>1601</v>
      </c>
      <c r="K388" s="3" t="s">
        <v>1312</v>
      </c>
      <c r="N388" s="3"/>
    </row>
    <row r="389" spans="1:15" x14ac:dyDescent="0.25">
      <c r="C389" s="3" t="s">
        <v>1599</v>
      </c>
      <c r="E389">
        <v>39</v>
      </c>
      <c r="F389">
        <v>51</v>
      </c>
      <c r="G389">
        <v>10</v>
      </c>
      <c r="K389" s="6">
        <f>E389-F389</f>
        <v>-12</v>
      </c>
      <c r="L389" s="3" t="s">
        <v>1390</v>
      </c>
      <c r="N389" s="3"/>
    </row>
    <row r="390" spans="1:15" x14ac:dyDescent="0.25">
      <c r="A390" s="56" t="s">
        <v>357</v>
      </c>
      <c r="B390" s="3" t="s">
        <v>1603</v>
      </c>
      <c r="C390" s="11">
        <v>26724</v>
      </c>
      <c r="D390" s="3" t="s">
        <v>47</v>
      </c>
      <c r="E390">
        <v>17.899999999999999</v>
      </c>
      <c r="F390">
        <v>26.6</v>
      </c>
      <c r="H390">
        <v>54.5</v>
      </c>
      <c r="K390" s="65">
        <f>H390-F390</f>
        <v>27.9</v>
      </c>
      <c r="L390" s="3" t="s">
        <v>1602</v>
      </c>
      <c r="N390" s="3" t="s">
        <v>1605</v>
      </c>
      <c r="O390" s="3" t="s">
        <v>1604</v>
      </c>
    </row>
    <row r="391" spans="1:15" x14ac:dyDescent="0.25">
      <c r="C391" t="s">
        <v>1318</v>
      </c>
      <c r="E391">
        <v>17.5</v>
      </c>
      <c r="F391">
        <v>23.2</v>
      </c>
      <c r="H391">
        <v>58.2</v>
      </c>
      <c r="K391" s="65">
        <f>H391-F391</f>
        <v>35</v>
      </c>
      <c r="L391" s="3" t="s">
        <v>1602</v>
      </c>
      <c r="N391" s="3"/>
    </row>
    <row r="392" spans="1:15" x14ac:dyDescent="0.25">
      <c r="N392" s="3"/>
    </row>
    <row r="393" spans="1:15" x14ac:dyDescent="0.25">
      <c r="A393" s="1" t="s">
        <v>1606</v>
      </c>
      <c r="N393" s="3"/>
    </row>
    <row r="394" spans="1:15" x14ac:dyDescent="0.25">
      <c r="A394" s="49">
        <v>26976</v>
      </c>
      <c r="N394" s="3"/>
    </row>
    <row r="395" spans="1:15" x14ac:dyDescent="0.25">
      <c r="E395" s="3" t="s">
        <v>32</v>
      </c>
      <c r="F395" s="3" t="s">
        <v>260</v>
      </c>
      <c r="G395" s="3" t="s">
        <v>1315</v>
      </c>
      <c r="K395" s="3" t="s">
        <v>1312</v>
      </c>
      <c r="N395" s="3"/>
    </row>
    <row r="396" spans="1:15" x14ac:dyDescent="0.25">
      <c r="C396" s="3" t="s">
        <v>1599</v>
      </c>
      <c r="E396">
        <v>68.7</v>
      </c>
      <c r="F396">
        <v>31.3</v>
      </c>
      <c r="K396" s="6">
        <f>E396-F396</f>
        <v>37.400000000000006</v>
      </c>
      <c r="L396" s="3" t="s">
        <v>1390</v>
      </c>
      <c r="N396" s="3"/>
    </row>
    <row r="397" spans="1:15" x14ac:dyDescent="0.25">
      <c r="A397" s="56" t="s">
        <v>357</v>
      </c>
      <c r="B397" s="3" t="s">
        <v>1607</v>
      </c>
      <c r="C397" s="11">
        <v>45918</v>
      </c>
      <c r="D397" s="3" t="s">
        <v>8</v>
      </c>
      <c r="E397">
        <v>54</v>
      </c>
      <c r="F397">
        <v>25</v>
      </c>
      <c r="G397">
        <v>20</v>
      </c>
      <c r="K397" s="6">
        <f>E397-F397</f>
        <v>29</v>
      </c>
      <c r="L397" s="3" t="s">
        <v>1390</v>
      </c>
      <c r="N397" s="3" t="s">
        <v>1608</v>
      </c>
    </row>
    <row r="398" spans="1:15" x14ac:dyDescent="0.25">
      <c r="A398" s="56" t="s">
        <v>357</v>
      </c>
      <c r="B398" s="3" t="s">
        <v>1614</v>
      </c>
      <c r="C398" s="11">
        <v>45953</v>
      </c>
      <c r="D398" s="3" t="s">
        <v>8</v>
      </c>
      <c r="E398">
        <v>54</v>
      </c>
      <c r="F398">
        <v>23</v>
      </c>
      <c r="G398">
        <v>23</v>
      </c>
      <c r="K398" s="6">
        <f>E398-F398</f>
        <v>31</v>
      </c>
      <c r="L398" s="3" t="s">
        <v>1617</v>
      </c>
      <c r="M398" s="3" t="s">
        <v>1615</v>
      </c>
      <c r="N398" s="3" t="s">
        <v>1616</v>
      </c>
    </row>
    <row r="399" spans="1:15" x14ac:dyDescent="0.25">
      <c r="C399" s="3" t="s">
        <v>1318</v>
      </c>
      <c r="E399">
        <v>47.9</v>
      </c>
      <c r="F399">
        <v>11.6</v>
      </c>
      <c r="G399">
        <v>37.4</v>
      </c>
      <c r="K399" s="6">
        <f>E399-G399</f>
        <v>10.5</v>
      </c>
      <c r="L399" s="3" t="s">
        <v>1343</v>
      </c>
      <c r="N399" s="3"/>
    </row>
    <row r="401" spans="1:14" x14ac:dyDescent="0.25">
      <c r="A401" s="1" t="s">
        <v>1625</v>
      </c>
      <c r="N401" s="3"/>
    </row>
    <row r="402" spans="1:14" x14ac:dyDescent="0.25">
      <c r="A402" s="49">
        <v>28068</v>
      </c>
      <c r="N402" s="3"/>
    </row>
    <row r="403" spans="1:14" x14ac:dyDescent="0.25">
      <c r="E403" s="3" t="s">
        <v>32</v>
      </c>
      <c r="F403" s="3" t="s">
        <v>260</v>
      </c>
      <c r="G403" s="3" t="s">
        <v>1315</v>
      </c>
      <c r="N403" s="3"/>
    </row>
    <row r="404" spans="1:14" x14ac:dyDescent="0.25">
      <c r="C404" s="3" t="s">
        <v>1626</v>
      </c>
      <c r="E404" s="3">
        <v>32.299999999999997</v>
      </c>
      <c r="F404" s="8">
        <v>56</v>
      </c>
      <c r="G404" s="3">
        <v>11.7</v>
      </c>
      <c r="K404" s="6">
        <f>E404-F404</f>
        <v>-23.700000000000003</v>
      </c>
      <c r="L404" s="3" t="s">
        <v>1390</v>
      </c>
      <c r="N404" s="3"/>
    </row>
    <row r="405" spans="1:14" x14ac:dyDescent="0.25">
      <c r="A405" s="56" t="s">
        <v>357</v>
      </c>
      <c r="B405" s="3" t="s">
        <v>1627</v>
      </c>
      <c r="C405" s="11">
        <v>28061</v>
      </c>
      <c r="D405" s="3" t="s">
        <v>47</v>
      </c>
      <c r="E405" s="3"/>
      <c r="F405" s="3"/>
      <c r="G405" s="3"/>
      <c r="N405" s="3"/>
    </row>
    <row r="406" spans="1:14" x14ac:dyDescent="0.25">
      <c r="C406" s="3" t="s">
        <v>1318</v>
      </c>
      <c r="E406" s="3">
        <v>48.2</v>
      </c>
      <c r="F406" s="3">
        <v>45.6</v>
      </c>
      <c r="G406" s="3">
        <v>6.2</v>
      </c>
      <c r="K406" s="6">
        <f>E406-F406</f>
        <v>2.6000000000000014</v>
      </c>
      <c r="L406" s="3" t="s">
        <v>1390</v>
      </c>
      <c r="N406" s="3"/>
    </row>
    <row r="407" spans="1:14" x14ac:dyDescent="0.25">
      <c r="N407" s="3"/>
    </row>
    <row r="408" spans="1:14" x14ac:dyDescent="0.25">
      <c r="A408" s="1" t="s">
        <v>1643</v>
      </c>
      <c r="N408" s="3"/>
    </row>
    <row r="409" spans="1:14" x14ac:dyDescent="0.25">
      <c r="A409" s="78">
        <v>29602</v>
      </c>
      <c r="N409" s="3"/>
    </row>
    <row r="410" spans="1:14" x14ac:dyDescent="0.25">
      <c r="A410" s="78"/>
      <c r="E410" s="3" t="s">
        <v>1644</v>
      </c>
      <c r="F410" s="3" t="s">
        <v>260</v>
      </c>
      <c r="G410" s="3" t="s">
        <v>1647</v>
      </c>
      <c r="N410" s="3"/>
    </row>
    <row r="411" spans="1:14" x14ac:dyDescent="0.25">
      <c r="A411" s="78"/>
      <c r="C411" s="3" t="s">
        <v>1645</v>
      </c>
      <c r="E411">
        <v>28.8</v>
      </c>
      <c r="F411">
        <v>61.6</v>
      </c>
      <c r="G411">
        <v>9.1</v>
      </c>
      <c r="K411" s="6">
        <f>E411-F411</f>
        <v>-32.799999999999997</v>
      </c>
      <c r="L411" s="3" t="s">
        <v>1390</v>
      </c>
      <c r="N411" s="3"/>
    </row>
    <row r="412" spans="1:14" x14ac:dyDescent="0.25">
      <c r="A412" s="80" t="s">
        <v>638</v>
      </c>
      <c r="B412" s="59" t="s">
        <v>1649</v>
      </c>
      <c r="C412" s="3"/>
      <c r="D412" s="3" t="s">
        <v>197</v>
      </c>
      <c r="E412">
        <v>12</v>
      </c>
      <c r="F412">
        <v>46</v>
      </c>
      <c r="G412">
        <v>42</v>
      </c>
      <c r="K412" s="81">
        <f t="shared" ref="K412:K418" si="1">F412-G412</f>
        <v>4</v>
      </c>
      <c r="L412" s="3" t="s">
        <v>1646</v>
      </c>
      <c r="N412" s="3" t="s">
        <v>1655</v>
      </c>
    </row>
    <row r="413" spans="1:14" x14ac:dyDescent="0.25">
      <c r="A413" s="80" t="s">
        <v>357</v>
      </c>
      <c r="B413" s="3" t="s">
        <v>1648</v>
      </c>
      <c r="C413" s="3"/>
      <c r="D413" s="3" t="s">
        <v>1653</v>
      </c>
      <c r="E413">
        <v>10</v>
      </c>
      <c r="F413">
        <v>64</v>
      </c>
      <c r="G413">
        <v>25</v>
      </c>
      <c r="K413" s="81">
        <f t="shared" si="1"/>
        <v>39</v>
      </c>
      <c r="L413" s="3" t="s">
        <v>1646</v>
      </c>
      <c r="N413" s="3" t="s">
        <v>1655</v>
      </c>
    </row>
    <row r="414" spans="1:14" x14ac:dyDescent="0.25">
      <c r="A414" s="80" t="s">
        <v>577</v>
      </c>
      <c r="B414" s="69" t="s">
        <v>1593</v>
      </c>
      <c r="C414" s="3"/>
      <c r="D414" s="3" t="s">
        <v>1654</v>
      </c>
      <c r="E414">
        <v>12</v>
      </c>
      <c r="F414">
        <v>57</v>
      </c>
      <c r="G414">
        <v>27</v>
      </c>
      <c r="K414" s="81">
        <f t="shared" si="1"/>
        <v>30</v>
      </c>
      <c r="L414" s="3" t="s">
        <v>1646</v>
      </c>
      <c r="N414" s="3"/>
    </row>
    <row r="415" spans="1:14" x14ac:dyDescent="0.25">
      <c r="A415" s="80" t="s">
        <v>357</v>
      </c>
      <c r="B415" s="69" t="s">
        <v>1650</v>
      </c>
      <c r="C415" s="3"/>
      <c r="D415" s="3" t="s">
        <v>47</v>
      </c>
      <c r="E415">
        <v>10</v>
      </c>
      <c r="F415">
        <v>60</v>
      </c>
      <c r="G415">
        <v>29</v>
      </c>
      <c r="K415" s="81">
        <f t="shared" si="1"/>
        <v>31</v>
      </c>
      <c r="L415" s="3" t="s">
        <v>1646</v>
      </c>
      <c r="N415" s="3"/>
    </row>
    <row r="416" spans="1:14" x14ac:dyDescent="0.25">
      <c r="A416" s="80" t="s">
        <v>357</v>
      </c>
      <c r="B416" s="69" t="s">
        <v>1651</v>
      </c>
      <c r="C416" s="3"/>
      <c r="D416" s="3" t="s">
        <v>1653</v>
      </c>
      <c r="E416">
        <v>10</v>
      </c>
      <c r="F416">
        <v>60</v>
      </c>
      <c r="G416">
        <v>29</v>
      </c>
      <c r="K416" s="81">
        <f t="shared" si="1"/>
        <v>31</v>
      </c>
      <c r="L416" s="3" t="s">
        <v>1646</v>
      </c>
      <c r="N416" s="3"/>
    </row>
    <row r="417" spans="1:14" x14ac:dyDescent="0.25">
      <c r="A417" s="80" t="s">
        <v>577</v>
      </c>
      <c r="B417" s="69" t="s">
        <v>1652</v>
      </c>
      <c r="D417" s="3" t="s">
        <v>1654</v>
      </c>
      <c r="E417">
        <v>10</v>
      </c>
      <c r="F417">
        <v>56</v>
      </c>
      <c r="G417">
        <v>33</v>
      </c>
      <c r="K417" s="81">
        <f t="shared" si="1"/>
        <v>23</v>
      </c>
      <c r="L417" s="3" t="s">
        <v>1646</v>
      </c>
      <c r="N417" s="3" t="s">
        <v>1656</v>
      </c>
    </row>
    <row r="418" spans="1:14" x14ac:dyDescent="0.25">
      <c r="A418" s="3"/>
      <c r="C418" s="3" t="s">
        <v>1318</v>
      </c>
      <c r="E418">
        <v>7.1</v>
      </c>
      <c r="F418">
        <v>48.4</v>
      </c>
      <c r="G418">
        <v>42.4</v>
      </c>
      <c r="K418" s="81">
        <f t="shared" si="1"/>
        <v>6</v>
      </c>
      <c r="L418" s="3" t="s">
        <v>1646</v>
      </c>
      <c r="N418" s="3"/>
    </row>
    <row r="419" spans="1:14" x14ac:dyDescent="0.25">
      <c r="A419" s="3"/>
      <c r="C419" s="3"/>
      <c r="N419" s="3"/>
    </row>
    <row r="420" spans="1:14" x14ac:dyDescent="0.25">
      <c r="A420" s="114" t="s">
        <v>1657</v>
      </c>
      <c r="C420" s="3"/>
      <c r="N420" s="3"/>
    </row>
    <row r="421" spans="1:14" x14ac:dyDescent="0.25">
      <c r="A421" s="78">
        <v>29916</v>
      </c>
      <c r="C421" s="3"/>
      <c r="N421" s="3"/>
    </row>
    <row r="422" spans="1:14" x14ac:dyDescent="0.25">
      <c r="A422" s="3"/>
      <c r="C422" s="3"/>
      <c r="E422" s="3" t="s">
        <v>32</v>
      </c>
      <c r="F422" s="3" t="s">
        <v>260</v>
      </c>
      <c r="G422" s="3" t="s">
        <v>1647</v>
      </c>
      <c r="H422" s="3" t="s">
        <v>1658</v>
      </c>
      <c r="N422" s="3"/>
    </row>
    <row r="423" spans="1:14" x14ac:dyDescent="0.25">
      <c r="A423" s="3"/>
      <c r="C423" s="3" t="s">
        <v>1645</v>
      </c>
      <c r="E423" s="7">
        <v>57</v>
      </c>
      <c r="F423" s="7">
        <v>25.4</v>
      </c>
      <c r="G423" s="7">
        <v>15.2</v>
      </c>
      <c r="H423" s="7">
        <v>2.4</v>
      </c>
      <c r="K423" s="6">
        <f>E423-F423</f>
        <v>31.6</v>
      </c>
      <c r="L423" s="3" t="s">
        <v>1390</v>
      </c>
      <c r="N423" s="3"/>
    </row>
    <row r="424" spans="1:14" x14ac:dyDescent="0.25">
      <c r="A424" s="56" t="s">
        <v>577</v>
      </c>
      <c r="B424" s="69" t="s">
        <v>1659</v>
      </c>
      <c r="C424" s="3"/>
      <c r="D424" s="3" t="s">
        <v>1654</v>
      </c>
      <c r="E424">
        <v>34</v>
      </c>
      <c r="F424">
        <v>25</v>
      </c>
      <c r="G424">
        <v>40</v>
      </c>
      <c r="K424" s="81">
        <f t="shared" ref="K424:K432" si="2">E424-G424</f>
        <v>-6</v>
      </c>
      <c r="L424" s="3" t="s">
        <v>1682</v>
      </c>
      <c r="N424" s="3"/>
    </row>
    <row r="425" spans="1:14" x14ac:dyDescent="0.25">
      <c r="A425" s="56" t="s">
        <v>357</v>
      </c>
      <c r="B425" s="69" t="s">
        <v>1660</v>
      </c>
      <c r="C425" s="3"/>
      <c r="D425" s="3" t="s">
        <v>47</v>
      </c>
      <c r="E425">
        <v>34</v>
      </c>
      <c r="F425">
        <v>20</v>
      </c>
      <c r="G425">
        <v>46</v>
      </c>
      <c r="K425" s="81">
        <f t="shared" si="2"/>
        <v>-12</v>
      </c>
      <c r="L425" s="3" t="s">
        <v>1682</v>
      </c>
      <c r="N425" s="3"/>
    </row>
    <row r="426" spans="1:14" x14ac:dyDescent="0.25">
      <c r="A426" s="56" t="s">
        <v>357</v>
      </c>
      <c r="B426" s="3" t="s">
        <v>1661</v>
      </c>
      <c r="C426" s="3"/>
      <c r="D426" s="3" t="s">
        <v>47</v>
      </c>
      <c r="E426">
        <v>37</v>
      </c>
      <c r="F426">
        <v>15</v>
      </c>
      <c r="G426">
        <v>47</v>
      </c>
      <c r="K426" s="81">
        <f t="shared" si="2"/>
        <v>-10</v>
      </c>
      <c r="L426" s="3" t="s">
        <v>1682</v>
      </c>
      <c r="N426" s="3"/>
    </row>
    <row r="427" spans="1:14" x14ac:dyDescent="0.25">
      <c r="A427" s="56" t="s">
        <v>357</v>
      </c>
      <c r="B427" s="3" t="s">
        <v>1662</v>
      </c>
      <c r="C427" s="3"/>
      <c r="D427" s="3" t="s">
        <v>1653</v>
      </c>
      <c r="E427">
        <v>36</v>
      </c>
      <c r="F427">
        <v>16</v>
      </c>
      <c r="G427">
        <v>46</v>
      </c>
      <c r="K427" s="81">
        <f t="shared" si="2"/>
        <v>-10</v>
      </c>
      <c r="L427" s="3" t="s">
        <v>1682</v>
      </c>
      <c r="N427" s="3"/>
    </row>
    <row r="428" spans="1:14" x14ac:dyDescent="0.25">
      <c r="A428" s="56" t="s">
        <v>577</v>
      </c>
      <c r="B428" s="69" t="s">
        <v>1664</v>
      </c>
      <c r="C428" s="3"/>
      <c r="D428" s="3"/>
      <c r="E428">
        <v>35</v>
      </c>
      <c r="F428">
        <v>14</v>
      </c>
      <c r="G428">
        <v>50</v>
      </c>
      <c r="K428" s="81">
        <f t="shared" si="2"/>
        <v>-15</v>
      </c>
      <c r="L428" s="3" t="s">
        <v>1682</v>
      </c>
      <c r="N428" s="3"/>
    </row>
    <row r="429" spans="1:14" x14ac:dyDescent="0.25">
      <c r="A429" s="56" t="s">
        <v>357</v>
      </c>
      <c r="B429" s="69" t="s">
        <v>1663</v>
      </c>
      <c r="C429" s="3"/>
      <c r="D429" s="3" t="s">
        <v>47</v>
      </c>
      <c r="E429">
        <v>35</v>
      </c>
      <c r="F429">
        <v>14</v>
      </c>
      <c r="G429">
        <v>50</v>
      </c>
      <c r="K429" s="81">
        <f t="shared" si="2"/>
        <v>-15</v>
      </c>
      <c r="L429" s="3" t="s">
        <v>1682</v>
      </c>
      <c r="N429" s="3"/>
    </row>
    <row r="430" spans="1:14" x14ac:dyDescent="0.25">
      <c r="A430" s="56" t="s">
        <v>638</v>
      </c>
      <c r="B430" s="59" t="s">
        <v>1665</v>
      </c>
      <c r="C430" s="3"/>
      <c r="D430" s="3"/>
      <c r="E430">
        <v>38</v>
      </c>
      <c r="F430">
        <v>10</v>
      </c>
      <c r="G430">
        <v>50</v>
      </c>
      <c r="K430" s="81">
        <f t="shared" si="2"/>
        <v>-12</v>
      </c>
      <c r="L430" s="3" t="s">
        <v>1682</v>
      </c>
      <c r="N430" s="3"/>
    </row>
    <row r="431" spans="1:14" x14ac:dyDescent="0.25">
      <c r="A431" s="56" t="s">
        <v>577</v>
      </c>
      <c r="B431" s="69" t="s">
        <v>1666</v>
      </c>
      <c r="C431" s="3"/>
      <c r="D431" s="3"/>
      <c r="E431">
        <v>36</v>
      </c>
      <c r="F431">
        <v>11</v>
      </c>
      <c r="G431">
        <v>49</v>
      </c>
      <c r="K431" s="81">
        <f t="shared" si="2"/>
        <v>-13</v>
      </c>
      <c r="L431" s="3" t="s">
        <v>1682</v>
      </c>
      <c r="N431" s="3"/>
    </row>
    <row r="432" spans="1:14" x14ac:dyDescent="0.25">
      <c r="A432" s="56"/>
      <c r="B432" s="69"/>
      <c r="C432" s="3" t="s">
        <v>1318</v>
      </c>
      <c r="D432" s="3"/>
      <c r="E432">
        <v>39.799999999999997</v>
      </c>
      <c r="F432">
        <v>9.5</v>
      </c>
      <c r="G432">
        <v>49.1</v>
      </c>
      <c r="H432">
        <v>0.8</v>
      </c>
      <c r="K432" s="81">
        <f t="shared" si="2"/>
        <v>-9.3000000000000043</v>
      </c>
      <c r="L432" s="3" t="s">
        <v>1682</v>
      </c>
      <c r="N432" s="3"/>
    </row>
    <row r="434" spans="1:14" x14ac:dyDescent="0.25">
      <c r="A434" s="55" t="s">
        <v>1669</v>
      </c>
      <c r="C434" s="3"/>
      <c r="N434" s="3"/>
    </row>
    <row r="435" spans="1:14" x14ac:dyDescent="0.25">
      <c r="A435" s="78">
        <v>30035</v>
      </c>
      <c r="C435" s="3"/>
      <c r="N435" s="3"/>
    </row>
    <row r="436" spans="1:14" x14ac:dyDescent="0.25">
      <c r="A436" s="3"/>
      <c r="C436" s="3"/>
      <c r="E436" s="3" t="s">
        <v>32</v>
      </c>
      <c r="F436" s="3" t="s">
        <v>260</v>
      </c>
      <c r="G436" s="3" t="s">
        <v>1647</v>
      </c>
      <c r="H436" s="3" t="s">
        <v>1282</v>
      </c>
      <c r="N436" s="3"/>
    </row>
    <row r="437" spans="1:14" x14ac:dyDescent="0.25">
      <c r="A437" s="3"/>
      <c r="C437" s="3" t="s">
        <v>1645</v>
      </c>
      <c r="E437" s="7">
        <v>41</v>
      </c>
      <c r="F437">
        <v>34.4</v>
      </c>
      <c r="G437">
        <v>14.4</v>
      </c>
      <c r="H437">
        <v>10.1</v>
      </c>
      <c r="K437" s="6">
        <f>E437-F437</f>
        <v>6.6000000000000014</v>
      </c>
      <c r="L437" s="3" t="s">
        <v>1390</v>
      </c>
      <c r="N437" s="3"/>
    </row>
    <row r="438" spans="1:14" x14ac:dyDescent="0.25">
      <c r="A438" s="56" t="s">
        <v>357</v>
      </c>
      <c r="B438" s="69" t="s">
        <v>1671</v>
      </c>
      <c r="C438" s="3"/>
      <c r="D438" s="3" t="s">
        <v>47</v>
      </c>
      <c r="E438" s="50">
        <v>24</v>
      </c>
      <c r="F438">
        <v>33</v>
      </c>
      <c r="G438">
        <v>29</v>
      </c>
      <c r="H438">
        <v>13</v>
      </c>
      <c r="K438" s="81">
        <f>F438-G438</f>
        <v>4</v>
      </c>
      <c r="L438" s="3" t="s">
        <v>1646</v>
      </c>
      <c r="N438" s="3" t="s">
        <v>1670</v>
      </c>
    </row>
    <row r="439" spans="1:14" x14ac:dyDescent="0.25">
      <c r="A439" s="56" t="s">
        <v>357</v>
      </c>
      <c r="B439" s="69" t="s">
        <v>1673</v>
      </c>
      <c r="C439" s="3"/>
      <c r="D439" s="3" t="s">
        <v>1653</v>
      </c>
      <c r="E439" s="50">
        <v>30</v>
      </c>
      <c r="F439">
        <v>33</v>
      </c>
      <c r="G439">
        <v>23</v>
      </c>
      <c r="H439">
        <v>14</v>
      </c>
      <c r="K439" s="6">
        <f>E439-F439</f>
        <v>-3</v>
      </c>
      <c r="L439" s="3" t="s">
        <v>1390</v>
      </c>
      <c r="N439" s="3"/>
    </row>
    <row r="440" spans="1:14" x14ac:dyDescent="0.25">
      <c r="A440" s="56" t="s">
        <v>357</v>
      </c>
      <c r="B440" s="69" t="s">
        <v>1675</v>
      </c>
      <c r="C440" s="3"/>
      <c r="D440" s="3" t="s">
        <v>47</v>
      </c>
      <c r="E440" s="50">
        <v>26</v>
      </c>
      <c r="F440">
        <v>28</v>
      </c>
      <c r="G440">
        <v>29</v>
      </c>
      <c r="H440">
        <v>16</v>
      </c>
      <c r="K440" s="81">
        <f t="shared" ref="K440" si="3">F440-G440</f>
        <v>-1</v>
      </c>
      <c r="L440" s="3" t="s">
        <v>1646</v>
      </c>
      <c r="N440" s="3"/>
    </row>
    <row r="441" spans="1:14" x14ac:dyDescent="0.25">
      <c r="A441" s="56" t="s">
        <v>357</v>
      </c>
      <c r="B441" s="69" t="s">
        <v>1674</v>
      </c>
      <c r="C441" s="3"/>
      <c r="D441" s="3" t="s">
        <v>47</v>
      </c>
      <c r="E441" s="50">
        <v>24</v>
      </c>
      <c r="F441">
        <v>28</v>
      </c>
      <c r="G441">
        <v>34</v>
      </c>
      <c r="H441">
        <v>13</v>
      </c>
      <c r="K441" s="81">
        <f>F441-G441</f>
        <v>-6</v>
      </c>
      <c r="L441" s="3" t="s">
        <v>1646</v>
      </c>
      <c r="N441" s="3"/>
    </row>
    <row r="442" spans="1:14" x14ac:dyDescent="0.25">
      <c r="A442" s="3"/>
      <c r="C442" s="3" t="s">
        <v>1318</v>
      </c>
      <c r="E442" s="7">
        <v>26.6</v>
      </c>
      <c r="F442">
        <v>25.9</v>
      </c>
      <c r="G442">
        <v>33.4</v>
      </c>
      <c r="H442">
        <v>11.3</v>
      </c>
      <c r="K442" s="81">
        <f>E442-G442</f>
        <v>-6.7999999999999972</v>
      </c>
      <c r="L442" s="3" t="s">
        <v>1682</v>
      </c>
      <c r="N442" s="3"/>
    </row>
    <row r="443" spans="1:14" x14ac:dyDescent="0.25">
      <c r="A443" s="3"/>
      <c r="C443" s="3"/>
      <c r="N443" s="3"/>
    </row>
    <row r="444" spans="1:14" x14ac:dyDescent="0.25">
      <c r="A444" s="55" t="s">
        <v>1676</v>
      </c>
      <c r="C444" s="3"/>
      <c r="N444" s="3"/>
    </row>
    <row r="445" spans="1:14" x14ac:dyDescent="0.25">
      <c r="A445" s="80">
        <v>30098</v>
      </c>
      <c r="C445" s="3"/>
      <c r="N445" s="3"/>
    </row>
    <row r="446" spans="1:14" x14ac:dyDescent="0.25">
      <c r="A446" s="55"/>
      <c r="C446" s="3"/>
      <c r="E446" s="3" t="s">
        <v>32</v>
      </c>
      <c r="F446" s="3" t="s">
        <v>260</v>
      </c>
      <c r="G446" s="3" t="s">
        <v>1647</v>
      </c>
      <c r="N446" s="3"/>
    </row>
    <row r="447" spans="1:14" x14ac:dyDescent="0.25">
      <c r="A447" s="55"/>
      <c r="C447" s="3" t="s">
        <v>1645</v>
      </c>
      <c r="E447">
        <v>61.7</v>
      </c>
      <c r="F447">
        <v>20.2</v>
      </c>
      <c r="G447">
        <v>17.100000000000001</v>
      </c>
      <c r="K447" s="6">
        <f>E447-F447</f>
        <v>41.5</v>
      </c>
      <c r="L447" s="3" t="s">
        <v>1390</v>
      </c>
      <c r="N447" s="3"/>
    </row>
    <row r="448" spans="1:14" x14ac:dyDescent="0.25">
      <c r="A448" s="56" t="s">
        <v>357</v>
      </c>
      <c r="B448" s="69" t="s">
        <v>1677</v>
      </c>
      <c r="C448" s="3"/>
      <c r="D448" s="3" t="s">
        <v>1653</v>
      </c>
      <c r="G448">
        <v>22</v>
      </c>
      <c r="K448" s="6"/>
      <c r="L448" s="3"/>
      <c r="N448" s="3"/>
    </row>
    <row r="449" spans="1:12" x14ac:dyDescent="0.25">
      <c r="A449" s="56" t="s">
        <v>357</v>
      </c>
      <c r="B449" s="69" t="s">
        <v>1678</v>
      </c>
      <c r="C449" s="3"/>
      <c r="D449" s="3" t="s">
        <v>47</v>
      </c>
      <c r="E449">
        <v>60</v>
      </c>
      <c r="F449">
        <v>12</v>
      </c>
      <c r="G449">
        <v>28</v>
      </c>
      <c r="K449" s="6">
        <f>E449-G449</f>
        <v>32</v>
      </c>
      <c r="L449" s="3" t="s">
        <v>1343</v>
      </c>
    </row>
    <row r="450" spans="1:12" x14ac:dyDescent="0.25">
      <c r="A450" s="55"/>
      <c r="C450" s="3" t="s">
        <v>1318</v>
      </c>
      <c r="E450">
        <v>61.8</v>
      </c>
      <c r="F450">
        <v>10.4</v>
      </c>
      <c r="G450">
        <v>26.8</v>
      </c>
      <c r="K450" s="6">
        <f>E450-G450</f>
        <v>35</v>
      </c>
      <c r="L450" s="3" t="s">
        <v>1343</v>
      </c>
    </row>
    <row r="451" spans="1:12" x14ac:dyDescent="0.25">
      <c r="A451" s="55"/>
      <c r="C451" s="3"/>
    </row>
    <row r="452" spans="1:12" x14ac:dyDescent="0.25">
      <c r="A452" s="55" t="s">
        <v>1679</v>
      </c>
      <c r="C452" s="3"/>
    </row>
    <row r="453" spans="1:12" x14ac:dyDescent="0.25">
      <c r="A453" s="80">
        <v>30105</v>
      </c>
      <c r="C453" s="3"/>
    </row>
    <row r="454" spans="1:12" x14ac:dyDescent="0.25">
      <c r="A454" s="80"/>
      <c r="C454" s="3"/>
      <c r="E454" s="3" t="s">
        <v>32</v>
      </c>
      <c r="F454" s="3" t="s">
        <v>260</v>
      </c>
      <c r="G454" s="3" t="s">
        <v>1647</v>
      </c>
      <c r="H454" s="3"/>
    </row>
    <row r="455" spans="1:12" x14ac:dyDescent="0.25">
      <c r="A455" s="80"/>
      <c r="C455" s="3" t="s">
        <v>1645</v>
      </c>
      <c r="E455">
        <v>43.9</v>
      </c>
      <c r="F455">
        <v>45.2</v>
      </c>
      <c r="G455">
        <v>8.9</v>
      </c>
      <c r="H455" s="7"/>
      <c r="K455" s="6">
        <f>E455-F455</f>
        <v>-1.3000000000000043</v>
      </c>
      <c r="L455" s="3" t="s">
        <v>1390</v>
      </c>
    </row>
    <row r="456" spans="1:12" x14ac:dyDescent="0.25">
      <c r="A456" s="80" t="s">
        <v>357</v>
      </c>
      <c r="B456" s="69" t="s">
        <v>1680</v>
      </c>
      <c r="C456" s="3"/>
      <c r="E456">
        <v>43</v>
      </c>
      <c r="F456">
        <v>32</v>
      </c>
      <c r="G456">
        <v>24</v>
      </c>
      <c r="K456" s="6">
        <f>E456-F456</f>
        <v>11</v>
      </c>
      <c r="L456" s="3" t="s">
        <v>1390</v>
      </c>
    </row>
    <row r="457" spans="1:12" x14ac:dyDescent="0.25">
      <c r="A457" s="80" t="s">
        <v>264</v>
      </c>
      <c r="C457" s="3"/>
      <c r="E457">
        <v>43.5</v>
      </c>
      <c r="F457">
        <v>30.5</v>
      </c>
      <c r="G457">
        <v>24.5</v>
      </c>
      <c r="K457" s="6">
        <f>E457-F457</f>
        <v>13</v>
      </c>
      <c r="L457" s="3" t="s">
        <v>1390</v>
      </c>
    </row>
    <row r="458" spans="1:12" x14ac:dyDescent="0.25">
      <c r="A458" s="55"/>
      <c r="C458" s="3" t="s">
        <v>1318</v>
      </c>
      <c r="E458">
        <v>43.4</v>
      </c>
      <c r="F458">
        <v>24.4</v>
      </c>
      <c r="G458">
        <v>29.4</v>
      </c>
      <c r="K458" s="6">
        <f>E458-G458</f>
        <v>14</v>
      </c>
      <c r="L458" s="3" t="s">
        <v>1682</v>
      </c>
    </row>
    <row r="459" spans="1:12" x14ac:dyDescent="0.25">
      <c r="A459" s="55"/>
      <c r="C459" s="3"/>
    </row>
    <row r="460" spans="1:12" x14ac:dyDescent="0.25">
      <c r="A460" s="55" t="s">
        <v>1681</v>
      </c>
      <c r="C460" s="3"/>
    </row>
    <row r="461" spans="1:12" x14ac:dyDescent="0.25">
      <c r="A461" s="80">
        <v>30126</v>
      </c>
      <c r="C461" s="3"/>
    </row>
    <row r="462" spans="1:12" x14ac:dyDescent="0.25">
      <c r="A462" s="80"/>
      <c r="C462" s="3"/>
      <c r="E462" s="3" t="s">
        <v>32</v>
      </c>
      <c r="F462" s="3" t="s">
        <v>260</v>
      </c>
      <c r="G462" s="3" t="s">
        <v>1647</v>
      </c>
      <c r="H462" s="3" t="s">
        <v>1282</v>
      </c>
    </row>
    <row r="463" spans="1:12" x14ac:dyDescent="0.25">
      <c r="A463" s="80"/>
      <c r="C463" s="3" t="s">
        <v>1645</v>
      </c>
      <c r="E463">
        <v>27.5</v>
      </c>
      <c r="F463">
        <v>60.9</v>
      </c>
      <c r="H463">
        <v>11.6</v>
      </c>
      <c r="K463" s="6">
        <f>E463-F463</f>
        <v>-33.4</v>
      </c>
      <c r="L463" s="3" t="s">
        <v>1390</v>
      </c>
    </row>
    <row r="464" spans="1:12" x14ac:dyDescent="0.25">
      <c r="A464" s="80" t="s">
        <v>357</v>
      </c>
      <c r="B464" s="69" t="s">
        <v>1683</v>
      </c>
      <c r="C464" s="3"/>
      <c r="E464">
        <v>15</v>
      </c>
      <c r="F464">
        <v>74</v>
      </c>
      <c r="G464">
        <v>4</v>
      </c>
      <c r="H464">
        <v>7</v>
      </c>
      <c r="K464" s="6">
        <f>E464-F464</f>
        <v>-59</v>
      </c>
      <c r="L464" s="3" t="s">
        <v>1390</v>
      </c>
    </row>
    <row r="465" spans="1:12" x14ac:dyDescent="0.25">
      <c r="A465" s="80"/>
      <c r="C465" s="3" t="s">
        <v>1318</v>
      </c>
      <c r="E465">
        <v>26.2</v>
      </c>
      <c r="F465">
        <v>55.1</v>
      </c>
      <c r="G465">
        <v>8.1999999999999993</v>
      </c>
      <c r="H465">
        <v>10.5</v>
      </c>
      <c r="K465" s="6">
        <f>E465-F465</f>
        <v>-28.900000000000002</v>
      </c>
      <c r="L465" s="3" t="s">
        <v>1390</v>
      </c>
    </row>
    <row r="466" spans="1:12" x14ac:dyDescent="0.25">
      <c r="A466" s="80"/>
      <c r="C466" s="3"/>
    </row>
    <row r="467" spans="1:12" x14ac:dyDescent="0.25">
      <c r="A467" s="114" t="s">
        <v>1684</v>
      </c>
      <c r="C467" s="3"/>
    </row>
    <row r="468" spans="1:12" x14ac:dyDescent="0.25">
      <c r="A468" s="80">
        <v>30371</v>
      </c>
      <c r="C468" s="3"/>
    </row>
    <row r="469" spans="1:12" x14ac:dyDescent="0.25">
      <c r="A469" s="80"/>
      <c r="C469" s="3"/>
      <c r="E469" s="3" t="s">
        <v>32</v>
      </c>
      <c r="F469" s="3" t="s">
        <v>260</v>
      </c>
      <c r="G469" s="3" t="s">
        <v>1647</v>
      </c>
      <c r="H469" s="3" t="s">
        <v>1685</v>
      </c>
      <c r="I469" s="3" t="s">
        <v>439</v>
      </c>
    </row>
    <row r="470" spans="1:12" x14ac:dyDescent="0.25">
      <c r="A470" s="80"/>
      <c r="C470" s="3" t="s">
        <v>1645</v>
      </c>
      <c r="E470">
        <v>24.9</v>
      </c>
      <c r="F470">
        <v>63.6</v>
      </c>
      <c r="G470">
        <v>6.8</v>
      </c>
      <c r="K470" s="6">
        <f>E470-F470</f>
        <v>-38.700000000000003</v>
      </c>
      <c r="L470" s="3" t="s">
        <v>1390</v>
      </c>
    </row>
    <row r="471" spans="1:12" x14ac:dyDescent="0.25">
      <c r="A471" s="80" t="s">
        <v>357</v>
      </c>
      <c r="B471" s="59" t="s">
        <v>1686</v>
      </c>
      <c r="C471" s="3"/>
      <c r="K471" s="6"/>
      <c r="L471" s="3"/>
    </row>
    <row r="472" spans="1:12" x14ac:dyDescent="0.25">
      <c r="A472" s="80" t="s">
        <v>357</v>
      </c>
      <c r="B472" s="69" t="s">
        <v>1687</v>
      </c>
      <c r="C472" s="3"/>
      <c r="K472" s="6"/>
      <c r="L472" s="3"/>
    </row>
    <row r="473" spans="1:12" x14ac:dyDescent="0.25">
      <c r="A473" s="80" t="s">
        <v>499</v>
      </c>
      <c r="B473" s="69" t="s">
        <v>1688</v>
      </c>
      <c r="C473" s="3"/>
      <c r="K473" s="6"/>
      <c r="L473" s="3"/>
    </row>
    <row r="474" spans="1:12" x14ac:dyDescent="0.25">
      <c r="A474" s="80"/>
      <c r="C474" s="11">
        <v>30370</v>
      </c>
      <c r="D474" s="3" t="s">
        <v>197</v>
      </c>
      <c r="K474" s="6"/>
      <c r="L474" s="3"/>
    </row>
    <row r="475" spans="1:12" x14ac:dyDescent="0.25">
      <c r="A475" s="80"/>
      <c r="C475" s="3" t="s">
        <v>1318</v>
      </c>
      <c r="E475">
        <v>5.5</v>
      </c>
      <c r="F475">
        <v>26.1</v>
      </c>
      <c r="G475">
        <v>57.7</v>
      </c>
      <c r="H475">
        <v>7.6</v>
      </c>
      <c r="K475" s="81">
        <f>F475-G475</f>
        <v>-31.6</v>
      </c>
      <c r="L475" s="3" t="s">
        <v>1646</v>
      </c>
    </row>
    <row r="476" spans="1:12" x14ac:dyDescent="0.25">
      <c r="A476" s="80"/>
      <c r="C476" s="3"/>
    </row>
    <row r="477" spans="1:12" x14ac:dyDescent="0.25">
      <c r="A477" s="114" t="s">
        <v>1689</v>
      </c>
      <c r="C477" s="3"/>
    </row>
    <row r="478" spans="1:12" x14ac:dyDescent="0.25">
      <c r="A478" s="80">
        <v>30377</v>
      </c>
      <c r="C478" s="3"/>
    </row>
    <row r="479" spans="1:12" x14ac:dyDescent="0.25">
      <c r="A479" s="115"/>
      <c r="C479" s="3"/>
      <c r="E479" s="3" t="s">
        <v>32</v>
      </c>
      <c r="F479" s="3" t="s">
        <v>260</v>
      </c>
      <c r="G479" s="3" t="s">
        <v>1647</v>
      </c>
    </row>
    <row r="480" spans="1:12" x14ac:dyDescent="0.25">
      <c r="A480" s="115"/>
      <c r="C480" s="3" t="s">
        <v>1645</v>
      </c>
      <c r="E480">
        <v>43.4</v>
      </c>
      <c r="F480">
        <v>45.5</v>
      </c>
      <c r="G480">
        <v>10.199999999999999</v>
      </c>
      <c r="K480" s="6">
        <f>E480-F480</f>
        <v>-2.1000000000000014</v>
      </c>
      <c r="L480" s="3" t="s">
        <v>1390</v>
      </c>
    </row>
    <row r="481" spans="1:14" x14ac:dyDescent="0.25">
      <c r="A481" s="80" t="s">
        <v>357</v>
      </c>
      <c r="B481" s="69" t="s">
        <v>1690</v>
      </c>
      <c r="C481" s="3"/>
      <c r="D481" s="3" t="s">
        <v>125</v>
      </c>
      <c r="E481">
        <v>37</v>
      </c>
      <c r="F481">
        <v>25</v>
      </c>
      <c r="G481">
        <v>38</v>
      </c>
      <c r="K481" s="81">
        <f t="shared" ref="K481" si="4">E481-G481</f>
        <v>-1</v>
      </c>
      <c r="L481" s="3" t="s">
        <v>1682</v>
      </c>
      <c r="N481" s="3"/>
    </row>
    <row r="482" spans="1:14" x14ac:dyDescent="0.25">
      <c r="A482" s="80" t="s">
        <v>577</v>
      </c>
      <c r="B482" s="69" t="s">
        <v>1690</v>
      </c>
      <c r="C482" s="3"/>
      <c r="D482" s="3" t="s">
        <v>61</v>
      </c>
      <c r="E482">
        <v>32</v>
      </c>
      <c r="F482">
        <v>38</v>
      </c>
      <c r="G482">
        <v>30</v>
      </c>
      <c r="K482" s="6">
        <f>E482-F482</f>
        <v>-6</v>
      </c>
      <c r="L482" s="3" t="s">
        <v>1390</v>
      </c>
      <c r="N482" s="3"/>
    </row>
    <row r="483" spans="1:14" x14ac:dyDescent="0.25">
      <c r="A483" s="80" t="s">
        <v>357</v>
      </c>
      <c r="B483" s="69" t="s">
        <v>1691</v>
      </c>
      <c r="C483" s="3"/>
      <c r="D483" s="3"/>
      <c r="E483">
        <v>26</v>
      </c>
      <c r="F483">
        <v>37</v>
      </c>
      <c r="G483">
        <v>36</v>
      </c>
      <c r="K483" s="81">
        <f>F483-G483</f>
        <v>1</v>
      </c>
      <c r="L483" s="3" t="s">
        <v>1646</v>
      </c>
      <c r="N483" s="3"/>
    </row>
    <row r="484" spans="1:14" x14ac:dyDescent="0.25">
      <c r="A484" s="80" t="s">
        <v>577</v>
      </c>
      <c r="B484" s="69" t="s">
        <v>1692</v>
      </c>
      <c r="C484" s="3"/>
      <c r="D484" s="3"/>
      <c r="E484">
        <v>25</v>
      </c>
      <c r="F484">
        <v>40</v>
      </c>
      <c r="G484">
        <v>34</v>
      </c>
      <c r="K484" s="81">
        <f>F484-G484</f>
        <v>6</v>
      </c>
      <c r="L484" s="3" t="s">
        <v>1646</v>
      </c>
      <c r="N484" s="3"/>
    </row>
    <row r="485" spans="1:14" x14ac:dyDescent="0.25">
      <c r="A485" s="80" t="s">
        <v>357</v>
      </c>
      <c r="B485" s="69" t="s">
        <v>1693</v>
      </c>
      <c r="C485" s="3"/>
      <c r="D485" s="3"/>
      <c r="E485">
        <v>28</v>
      </c>
      <c r="F485">
        <v>41</v>
      </c>
      <c r="G485">
        <v>31</v>
      </c>
      <c r="K485" s="81">
        <f>F485-G485</f>
        <v>10</v>
      </c>
      <c r="L485" s="3" t="s">
        <v>1646</v>
      </c>
      <c r="N485" s="3"/>
    </row>
    <row r="486" spans="1:14" x14ac:dyDescent="0.25">
      <c r="A486" s="115"/>
      <c r="C486" s="3" t="s">
        <v>1318</v>
      </c>
      <c r="E486">
        <v>34.9</v>
      </c>
      <c r="F486">
        <v>39.5</v>
      </c>
      <c r="G486">
        <v>24.5</v>
      </c>
      <c r="K486" s="6">
        <f>E486-F486</f>
        <v>-4.6000000000000014</v>
      </c>
      <c r="L486" s="3" t="s">
        <v>1390</v>
      </c>
      <c r="N486" s="3"/>
    </row>
    <row r="487" spans="1:14" x14ac:dyDescent="0.25">
      <c r="A487" s="115"/>
      <c r="C487" s="3"/>
      <c r="N487" s="3"/>
    </row>
    <row r="488" spans="1:14" x14ac:dyDescent="0.25">
      <c r="A488" s="114" t="s">
        <v>1706</v>
      </c>
      <c r="C488" s="3"/>
      <c r="N488" s="3"/>
    </row>
    <row r="489" spans="1:14" x14ac:dyDescent="0.25">
      <c r="A489" s="80">
        <v>30742</v>
      </c>
      <c r="C489" s="3"/>
      <c r="N489" s="3"/>
    </row>
    <row r="490" spans="1:14" x14ac:dyDescent="0.25">
      <c r="A490" s="115"/>
      <c r="C490" s="3"/>
      <c r="E490" s="3" t="s">
        <v>32</v>
      </c>
      <c r="F490" s="3" t="s">
        <v>260</v>
      </c>
      <c r="G490" s="3" t="s">
        <v>1647</v>
      </c>
      <c r="N490" s="3"/>
    </row>
    <row r="491" spans="1:14" x14ac:dyDescent="0.25">
      <c r="A491" s="115"/>
      <c r="C491" s="3" t="s">
        <v>1389</v>
      </c>
      <c r="E491">
        <v>32.4</v>
      </c>
      <c r="F491">
        <v>48.1</v>
      </c>
      <c r="G491">
        <v>19.5</v>
      </c>
      <c r="K491" s="6">
        <f>E491-F491</f>
        <v>-15.700000000000003</v>
      </c>
      <c r="L491" s="3" t="s">
        <v>1390</v>
      </c>
      <c r="N491" s="3"/>
    </row>
    <row r="492" spans="1:14" x14ac:dyDescent="0.25">
      <c r="A492" s="80" t="s">
        <v>357</v>
      </c>
      <c r="B492" s="69" t="s">
        <v>1661</v>
      </c>
      <c r="C492" s="3"/>
      <c r="D492" s="3" t="s">
        <v>47</v>
      </c>
      <c r="E492">
        <v>33</v>
      </c>
      <c r="F492">
        <v>54</v>
      </c>
      <c r="G492">
        <v>13</v>
      </c>
      <c r="K492" s="6">
        <f>E492-F492</f>
        <v>-21</v>
      </c>
      <c r="L492" s="3" t="s">
        <v>1390</v>
      </c>
      <c r="M492" t="s">
        <v>1714</v>
      </c>
      <c r="N492" s="3" t="s">
        <v>1707</v>
      </c>
    </row>
    <row r="493" spans="1:14" x14ac:dyDescent="0.25">
      <c r="A493" s="80" t="s">
        <v>357</v>
      </c>
      <c r="B493" s="69" t="s">
        <v>1709</v>
      </c>
      <c r="C493" s="3"/>
      <c r="D493" s="3"/>
      <c r="E493">
        <v>27</v>
      </c>
      <c r="F493">
        <v>60</v>
      </c>
      <c r="G493">
        <v>11</v>
      </c>
      <c r="K493" s="6">
        <f>E493-F493</f>
        <v>-33</v>
      </c>
      <c r="L493" s="3" t="s">
        <v>1390</v>
      </c>
      <c r="M493" t="s">
        <v>1714</v>
      </c>
      <c r="N493" s="3"/>
    </row>
    <row r="494" spans="1:14" x14ac:dyDescent="0.25">
      <c r="A494" s="80" t="s">
        <v>357</v>
      </c>
      <c r="B494" s="69" t="s">
        <v>1710</v>
      </c>
      <c r="C494" s="3"/>
      <c r="D494" s="3"/>
      <c r="E494">
        <v>27</v>
      </c>
      <c r="F494">
        <v>47</v>
      </c>
      <c r="G494">
        <v>25</v>
      </c>
      <c r="K494" s="6">
        <f>E494-F494</f>
        <v>-20</v>
      </c>
      <c r="L494" s="3" t="s">
        <v>1390</v>
      </c>
      <c r="M494" t="s">
        <v>1714</v>
      </c>
      <c r="N494" s="3"/>
    </row>
    <row r="495" spans="1:14" x14ac:dyDescent="0.25">
      <c r="A495" s="80" t="s">
        <v>357</v>
      </c>
      <c r="B495" s="69" t="s">
        <v>1711</v>
      </c>
      <c r="C495" s="3"/>
      <c r="D495" s="3"/>
      <c r="E495">
        <v>23</v>
      </c>
      <c r="F495">
        <v>48</v>
      </c>
      <c r="G495">
        <v>27</v>
      </c>
      <c r="K495" s="81">
        <f>F495-G495</f>
        <v>21</v>
      </c>
      <c r="L495" s="3" t="s">
        <v>1325</v>
      </c>
      <c r="M495" t="s">
        <v>1713</v>
      </c>
      <c r="N495" s="3"/>
    </row>
    <row r="496" spans="1:14" x14ac:dyDescent="0.25">
      <c r="A496" s="80" t="s">
        <v>357</v>
      </c>
      <c r="B496" s="69" t="s">
        <v>1712</v>
      </c>
      <c r="C496" s="3"/>
      <c r="D496" s="3"/>
      <c r="E496">
        <v>14</v>
      </c>
      <c r="F496">
        <v>55</v>
      </c>
      <c r="G496">
        <v>28</v>
      </c>
      <c r="K496" s="81">
        <f>F496-G496</f>
        <v>27</v>
      </c>
      <c r="L496" s="3" t="s">
        <v>1325</v>
      </c>
      <c r="M496" t="s">
        <v>1714</v>
      </c>
      <c r="N496" s="3"/>
    </row>
    <row r="497" spans="1:14" x14ac:dyDescent="0.25">
      <c r="A497" s="115"/>
      <c r="C497" s="3" t="s">
        <v>1318</v>
      </c>
      <c r="E497">
        <v>15.2</v>
      </c>
      <c r="F497">
        <v>46.5</v>
      </c>
      <c r="G497">
        <v>34.700000000000003</v>
      </c>
      <c r="K497" s="81">
        <f>F497-G497</f>
        <v>11.799999999999997</v>
      </c>
      <c r="L497" s="3" t="s">
        <v>1325</v>
      </c>
      <c r="N497" s="3"/>
    </row>
    <row r="498" spans="1:14" x14ac:dyDescent="0.25">
      <c r="A498" s="115"/>
      <c r="C498" s="3"/>
      <c r="N498" s="3"/>
    </row>
    <row r="499" spans="1:14" x14ac:dyDescent="0.25">
      <c r="A499" s="114" t="s">
        <v>1715</v>
      </c>
      <c r="C499" s="3"/>
      <c r="N499" s="3"/>
    </row>
    <row r="500" spans="1:14" x14ac:dyDescent="0.25">
      <c r="A500" s="80">
        <v>30847</v>
      </c>
      <c r="C500" s="3"/>
      <c r="N500" s="3"/>
    </row>
    <row r="501" spans="1:14" x14ac:dyDescent="0.25">
      <c r="A501" s="115"/>
      <c r="C501" s="3"/>
      <c r="E501" s="3" t="s">
        <v>32</v>
      </c>
      <c r="F501" s="3" t="s">
        <v>260</v>
      </c>
      <c r="G501" s="3" t="s">
        <v>1647</v>
      </c>
      <c r="N501" s="3"/>
    </row>
    <row r="502" spans="1:14" x14ac:dyDescent="0.25">
      <c r="A502" s="115"/>
      <c r="C502" s="3" t="s">
        <v>1393</v>
      </c>
      <c r="E502" s="7">
        <v>50</v>
      </c>
      <c r="F502">
        <v>22.6</v>
      </c>
      <c r="G502">
        <v>25.4</v>
      </c>
      <c r="K502" s="81">
        <f t="shared" ref="K502" si="5">E502-G502</f>
        <v>24.6</v>
      </c>
      <c r="L502" s="3" t="s">
        <v>1682</v>
      </c>
      <c r="N502" s="3"/>
    </row>
    <row r="503" spans="1:14" x14ac:dyDescent="0.25">
      <c r="A503" s="80" t="s">
        <v>357</v>
      </c>
      <c r="B503" s="3" t="s">
        <v>1716</v>
      </c>
      <c r="C503" s="11">
        <v>30845</v>
      </c>
      <c r="D503" s="3" t="s">
        <v>47</v>
      </c>
      <c r="E503">
        <v>43.2</v>
      </c>
      <c r="F503">
        <v>30.8</v>
      </c>
      <c r="G503">
        <v>25.5</v>
      </c>
      <c r="K503" s="6">
        <f>E503-F503</f>
        <v>12.400000000000002</v>
      </c>
      <c r="L503" s="3" t="s">
        <v>1390</v>
      </c>
      <c r="N503" s="3"/>
    </row>
    <row r="504" spans="1:14" x14ac:dyDescent="0.25">
      <c r="A504" s="115"/>
      <c r="C504" s="3" t="s">
        <v>1318</v>
      </c>
      <c r="E504">
        <v>34.299999999999997</v>
      </c>
      <c r="F504">
        <v>26.5</v>
      </c>
      <c r="G504">
        <v>37.6</v>
      </c>
      <c r="K504" s="81">
        <f t="shared" ref="K504" si="6">E504-G504</f>
        <v>-3.3000000000000043</v>
      </c>
      <c r="L504" s="3" t="s">
        <v>1682</v>
      </c>
      <c r="N504" s="3"/>
    </row>
    <row r="505" spans="1:14" x14ac:dyDescent="0.25">
      <c r="A505" s="115"/>
      <c r="C505" s="3"/>
      <c r="N505" s="3"/>
    </row>
    <row r="506" spans="1:14" x14ac:dyDescent="0.25">
      <c r="A506" s="1" t="s">
        <v>1388</v>
      </c>
      <c r="N506" s="3"/>
    </row>
    <row r="507" spans="1:14" x14ac:dyDescent="0.25">
      <c r="A507" s="78">
        <v>31232</v>
      </c>
      <c r="N507" s="3"/>
    </row>
    <row r="508" spans="1:14" x14ac:dyDescent="0.25">
      <c r="A508" s="78"/>
      <c r="E508" s="3" t="s">
        <v>32</v>
      </c>
      <c r="F508" s="3" t="s">
        <v>260</v>
      </c>
      <c r="G508" s="3" t="s">
        <v>1315</v>
      </c>
      <c r="K508" s="3" t="s">
        <v>1312</v>
      </c>
      <c r="N508" s="3"/>
    </row>
    <row r="509" spans="1:14" x14ac:dyDescent="0.25">
      <c r="A509" s="78"/>
      <c r="C509" s="3" t="s">
        <v>1389</v>
      </c>
      <c r="E509" s="3">
        <v>48.2</v>
      </c>
      <c r="F509" s="8">
        <v>25</v>
      </c>
      <c r="G509" s="3">
        <v>24.3</v>
      </c>
      <c r="K509" s="6">
        <f>E509-F509</f>
        <v>23.200000000000003</v>
      </c>
      <c r="L509" s="3" t="s">
        <v>1390</v>
      </c>
      <c r="N509" s="3"/>
    </row>
    <row r="510" spans="1:14" x14ac:dyDescent="0.25">
      <c r="A510" s="80" t="s">
        <v>577</v>
      </c>
      <c r="B510" s="3" t="s">
        <v>1717</v>
      </c>
      <c r="C510" s="3"/>
      <c r="D510" s="3" t="s">
        <v>123</v>
      </c>
      <c r="E510" s="91">
        <v>31</v>
      </c>
      <c r="F510" s="91">
        <v>39</v>
      </c>
      <c r="G510" s="91">
        <v>28</v>
      </c>
      <c r="K510" s="6">
        <f>E510-F510</f>
        <v>-8</v>
      </c>
      <c r="L510" s="3" t="s">
        <v>1390</v>
      </c>
      <c r="N510" s="3"/>
    </row>
    <row r="511" spans="1:14" x14ac:dyDescent="0.25">
      <c r="A511" s="80" t="s">
        <v>357</v>
      </c>
      <c r="B511" s="3" t="s">
        <v>1718</v>
      </c>
      <c r="C511" s="3"/>
      <c r="D511" s="3" t="s">
        <v>47</v>
      </c>
      <c r="E511" s="8">
        <v>34.5</v>
      </c>
      <c r="F511" s="91">
        <v>32</v>
      </c>
      <c r="G511" s="91">
        <v>30</v>
      </c>
      <c r="K511" s="6">
        <f>E511-F511</f>
        <v>2.5</v>
      </c>
      <c r="L511" s="3" t="s">
        <v>1390</v>
      </c>
      <c r="N511" s="3"/>
    </row>
    <row r="512" spans="1:14" x14ac:dyDescent="0.25">
      <c r="A512" s="80" t="s">
        <v>577</v>
      </c>
      <c r="B512" s="3" t="s">
        <v>1719</v>
      </c>
      <c r="C512" s="3"/>
      <c r="D512" s="3" t="s">
        <v>193</v>
      </c>
      <c r="E512" s="91">
        <v>24</v>
      </c>
      <c r="F512" s="91">
        <v>44</v>
      </c>
      <c r="G512" s="91">
        <v>30</v>
      </c>
      <c r="K512" s="81">
        <f>F512-G512</f>
        <v>14</v>
      </c>
      <c r="L512" s="3" t="s">
        <v>1325</v>
      </c>
      <c r="N512" s="3"/>
    </row>
    <row r="513" spans="1:14" x14ac:dyDescent="0.25">
      <c r="A513" s="80" t="s">
        <v>357</v>
      </c>
      <c r="B513" s="3" t="s">
        <v>1721</v>
      </c>
      <c r="C513" s="3"/>
      <c r="D513" s="3" t="s">
        <v>47</v>
      </c>
      <c r="E513" s="91">
        <v>23</v>
      </c>
      <c r="F513" s="91">
        <v>42</v>
      </c>
      <c r="G513" s="91">
        <v>33</v>
      </c>
      <c r="K513" s="81">
        <f>F513-G513</f>
        <v>9</v>
      </c>
      <c r="L513" s="3" t="s">
        <v>1325</v>
      </c>
      <c r="N513" s="3"/>
    </row>
    <row r="514" spans="1:14" x14ac:dyDescent="0.25">
      <c r="A514" s="80" t="s">
        <v>1391</v>
      </c>
      <c r="B514" s="3" t="s">
        <v>1720</v>
      </c>
      <c r="C514" s="3"/>
      <c r="D514" s="3" t="s">
        <v>1392</v>
      </c>
      <c r="E514" s="91">
        <v>27</v>
      </c>
      <c r="F514" s="91">
        <v>34</v>
      </c>
      <c r="G514" s="91">
        <v>36</v>
      </c>
      <c r="K514" s="81">
        <f>F514-G514</f>
        <v>-2</v>
      </c>
      <c r="L514" s="3" t="s">
        <v>1325</v>
      </c>
      <c r="N514" s="3" t="s">
        <v>1722</v>
      </c>
    </row>
    <row r="515" spans="1:14" x14ac:dyDescent="0.25">
      <c r="A515" s="80" t="s">
        <v>577</v>
      </c>
      <c r="B515" s="3" t="s">
        <v>1650</v>
      </c>
      <c r="C515" s="3"/>
      <c r="D515" s="3" t="s">
        <v>123</v>
      </c>
      <c r="E515" s="91">
        <v>24</v>
      </c>
      <c r="F515" s="91">
        <v>46</v>
      </c>
      <c r="G515" s="91">
        <v>28</v>
      </c>
      <c r="K515" s="81">
        <f>F515-G515</f>
        <v>18</v>
      </c>
      <c r="L515" s="3" t="s">
        <v>1325</v>
      </c>
      <c r="N515" s="3"/>
    </row>
    <row r="516" spans="1:14" x14ac:dyDescent="0.25">
      <c r="A516" s="80"/>
      <c r="C516" s="3" t="s">
        <v>1318</v>
      </c>
      <c r="D516" s="3"/>
      <c r="E516" s="3">
        <v>27.7</v>
      </c>
      <c r="F516" s="8">
        <v>34.4</v>
      </c>
      <c r="G516" s="3">
        <v>35.799999999999997</v>
      </c>
      <c r="K516" s="81">
        <f>F516-G516</f>
        <v>-1.3999999999999986</v>
      </c>
      <c r="L516" s="3" t="s">
        <v>1325</v>
      </c>
      <c r="N516" s="3"/>
    </row>
    <row r="517" spans="1:14" x14ac:dyDescent="0.25">
      <c r="A517" s="78"/>
      <c r="E517" s="3"/>
      <c r="F517" s="3"/>
      <c r="G517" s="3"/>
      <c r="N517" s="3"/>
    </row>
    <row r="518" spans="1:14" x14ac:dyDescent="0.25">
      <c r="A518" s="84" t="s">
        <v>1723</v>
      </c>
      <c r="E518" s="3"/>
      <c r="F518" s="3"/>
      <c r="G518" s="3"/>
      <c r="N518" s="3"/>
    </row>
    <row r="519" spans="1:14" x14ac:dyDescent="0.25">
      <c r="A519" s="78">
        <v>31512</v>
      </c>
      <c r="E519" s="3"/>
      <c r="F519" s="3"/>
      <c r="G519" s="3"/>
      <c r="N519" s="3"/>
    </row>
    <row r="520" spans="1:14" x14ac:dyDescent="0.25">
      <c r="A520" s="84"/>
      <c r="E520" s="3" t="s">
        <v>32</v>
      </c>
      <c r="F520" s="3" t="s">
        <v>260</v>
      </c>
      <c r="G520" s="3" t="s">
        <v>1315</v>
      </c>
      <c r="K520" s="3" t="s">
        <v>1312</v>
      </c>
      <c r="N520" s="3"/>
    </row>
    <row r="521" spans="1:14" x14ac:dyDescent="0.25">
      <c r="A521" s="84"/>
      <c r="C521" s="3" t="s">
        <v>1393</v>
      </c>
      <c r="E521" s="3">
        <v>46.2</v>
      </c>
      <c r="F521" s="8">
        <v>34</v>
      </c>
      <c r="G521" s="3">
        <v>18.3</v>
      </c>
      <c r="K521" s="6">
        <f>E521-F521</f>
        <v>12.200000000000003</v>
      </c>
      <c r="L521" s="3" t="s">
        <v>1390</v>
      </c>
      <c r="N521" s="3"/>
    </row>
    <row r="522" spans="1:14" x14ac:dyDescent="0.25">
      <c r="A522" s="80" t="s">
        <v>357</v>
      </c>
      <c r="B522" s="3" t="s">
        <v>1724</v>
      </c>
      <c r="C522" s="3"/>
      <c r="D522" s="3" t="s">
        <v>61</v>
      </c>
      <c r="E522" s="3">
        <v>34</v>
      </c>
      <c r="F522" s="91">
        <v>40</v>
      </c>
      <c r="G522" s="3">
        <v>25</v>
      </c>
      <c r="K522" s="6">
        <f>E522-F522</f>
        <v>-6</v>
      </c>
      <c r="L522" s="3" t="s">
        <v>1390</v>
      </c>
      <c r="N522" s="3"/>
    </row>
    <row r="523" spans="1:14" x14ac:dyDescent="0.25">
      <c r="A523" s="84"/>
      <c r="C523" s="3" t="s">
        <v>1318</v>
      </c>
      <c r="E523" s="8">
        <v>34</v>
      </c>
      <c r="F523" s="8">
        <v>43.2</v>
      </c>
      <c r="G523" s="3">
        <v>18.3</v>
      </c>
      <c r="K523" s="6">
        <f>E523-F523</f>
        <v>-9.2000000000000028</v>
      </c>
      <c r="L523" s="3" t="s">
        <v>1390</v>
      </c>
      <c r="N523" s="3"/>
    </row>
    <row r="524" spans="1:14" x14ac:dyDescent="0.25">
      <c r="A524" s="84"/>
      <c r="C524" s="3"/>
      <c r="E524" s="3"/>
      <c r="F524" s="8"/>
      <c r="G524" s="3"/>
      <c r="N524" s="3"/>
    </row>
    <row r="525" spans="1:14" x14ac:dyDescent="0.25">
      <c r="A525" s="84" t="s">
        <v>1342</v>
      </c>
      <c r="E525" s="3"/>
      <c r="F525" s="3"/>
      <c r="G525" s="3"/>
      <c r="N525" s="3"/>
    </row>
    <row r="526" spans="1:14" x14ac:dyDescent="0.25">
      <c r="A526" s="78">
        <v>31540</v>
      </c>
      <c r="E526" s="3"/>
      <c r="F526" s="3"/>
      <c r="G526" s="3"/>
      <c r="N526" s="3"/>
    </row>
    <row r="527" spans="1:14" x14ac:dyDescent="0.25">
      <c r="A527" s="78"/>
      <c r="E527" s="3" t="s">
        <v>32</v>
      </c>
      <c r="F527" s="3" t="s">
        <v>260</v>
      </c>
      <c r="G527" s="3" t="s">
        <v>1315</v>
      </c>
      <c r="K527" s="3" t="s">
        <v>1312</v>
      </c>
      <c r="N527" s="3"/>
    </row>
    <row r="528" spans="1:14" x14ac:dyDescent="0.25">
      <c r="A528" s="78"/>
      <c r="C528" s="3" t="s">
        <v>1393</v>
      </c>
      <c r="E528" s="3">
        <v>55.9</v>
      </c>
      <c r="F528" s="3">
        <v>17.100000000000001</v>
      </c>
      <c r="G528" s="8">
        <v>27</v>
      </c>
      <c r="K528" s="6">
        <f>E528-G528</f>
        <v>28.9</v>
      </c>
      <c r="L528" s="3" t="s">
        <v>1343</v>
      </c>
      <c r="N528" s="3"/>
    </row>
    <row r="529" spans="1:14" x14ac:dyDescent="0.25">
      <c r="A529" s="78"/>
      <c r="C529" s="3" t="s">
        <v>1394</v>
      </c>
      <c r="D529" s="3" t="s">
        <v>1395</v>
      </c>
      <c r="E529" s="91">
        <v>39</v>
      </c>
      <c r="F529" s="91">
        <v>29</v>
      </c>
      <c r="G529" s="91">
        <v>32</v>
      </c>
      <c r="K529" s="6">
        <f>E529-G529</f>
        <v>7</v>
      </c>
      <c r="L529" s="3" t="s">
        <v>1343</v>
      </c>
      <c r="N529" s="3"/>
    </row>
    <row r="530" spans="1:14" x14ac:dyDescent="0.25">
      <c r="A530" s="78"/>
      <c r="C530" s="3" t="s">
        <v>1396</v>
      </c>
      <c r="D530" s="3" t="s">
        <v>1395</v>
      </c>
      <c r="E530" s="91">
        <v>37</v>
      </c>
      <c r="F530" s="91">
        <v>30</v>
      </c>
      <c r="G530" s="91">
        <v>32</v>
      </c>
      <c r="K530" s="6">
        <f>E530-G530</f>
        <v>5</v>
      </c>
      <c r="L530" s="3" t="s">
        <v>1343</v>
      </c>
      <c r="N530" s="3"/>
    </row>
    <row r="531" spans="1:14" x14ac:dyDescent="0.25">
      <c r="A531" s="80" t="s">
        <v>264</v>
      </c>
      <c r="B531" s="3" t="s">
        <v>1397</v>
      </c>
      <c r="C531" s="11">
        <v>31538</v>
      </c>
      <c r="D531" s="3" t="s">
        <v>55</v>
      </c>
      <c r="E531" s="91">
        <v>40</v>
      </c>
      <c r="F531" s="91">
        <v>27</v>
      </c>
      <c r="G531" s="91">
        <v>34</v>
      </c>
      <c r="K531" s="6">
        <f>E531-G531</f>
        <v>6</v>
      </c>
      <c r="L531" s="3" t="s">
        <v>1343</v>
      </c>
      <c r="N531" s="3"/>
    </row>
    <row r="532" spans="1:14" x14ac:dyDescent="0.25">
      <c r="A532" s="78"/>
      <c r="C532" s="3" t="s">
        <v>1318</v>
      </c>
      <c r="E532" s="3">
        <v>39.5</v>
      </c>
      <c r="F532" s="3">
        <v>19.8</v>
      </c>
      <c r="G532" s="8">
        <v>39.4</v>
      </c>
      <c r="K532" s="6">
        <f>E532-G532</f>
        <v>0.10000000000000142</v>
      </c>
      <c r="L532" s="3" t="s">
        <v>1343</v>
      </c>
      <c r="N532" s="3"/>
    </row>
    <row r="533" spans="1:14" x14ac:dyDescent="0.25">
      <c r="A533" s="78"/>
      <c r="C533" s="3"/>
      <c r="E533" s="3"/>
      <c r="F533" s="3"/>
      <c r="G533" s="8"/>
      <c r="N533" s="3"/>
    </row>
    <row r="534" spans="1:14" x14ac:dyDescent="0.25">
      <c r="A534" s="84" t="s">
        <v>1729</v>
      </c>
      <c r="C534" s="3"/>
      <c r="E534" s="3"/>
      <c r="F534" s="3"/>
      <c r="G534" s="8"/>
      <c r="N534" s="3"/>
    </row>
    <row r="535" spans="1:14" x14ac:dyDescent="0.25">
      <c r="A535" s="78">
        <v>32562</v>
      </c>
      <c r="C535" s="3"/>
      <c r="E535" s="3"/>
      <c r="F535" s="3"/>
      <c r="G535" s="8"/>
      <c r="N535" s="3"/>
    </row>
    <row r="536" spans="1:14" x14ac:dyDescent="0.25">
      <c r="A536" s="78"/>
      <c r="C536" s="3"/>
      <c r="E536" s="3" t="s">
        <v>32</v>
      </c>
      <c r="F536" s="3" t="s">
        <v>260</v>
      </c>
      <c r="G536" s="8" t="s">
        <v>1730</v>
      </c>
      <c r="H536" s="3" t="s">
        <v>652</v>
      </c>
      <c r="I536" s="3" t="s">
        <v>1283</v>
      </c>
      <c r="N536" s="3"/>
    </row>
    <row r="537" spans="1:14" x14ac:dyDescent="0.25">
      <c r="A537" s="78"/>
      <c r="C537" s="3" t="s">
        <v>1580</v>
      </c>
      <c r="E537" s="3">
        <v>19.5</v>
      </c>
      <c r="F537" s="3">
        <v>56.3</v>
      </c>
      <c r="G537" s="8"/>
      <c r="H537" s="3">
        <v>18.899999999999999</v>
      </c>
      <c r="I537" s="3">
        <v>5.3</v>
      </c>
      <c r="K537" s="6">
        <f>E537-F537</f>
        <v>-36.799999999999997</v>
      </c>
      <c r="L537" s="3" t="s">
        <v>1390</v>
      </c>
      <c r="N537" s="3"/>
    </row>
    <row r="538" spans="1:14" x14ac:dyDescent="0.25">
      <c r="A538" s="56" t="s">
        <v>357</v>
      </c>
      <c r="B538" s="3" t="s">
        <v>1732</v>
      </c>
      <c r="C538" s="3"/>
      <c r="D538" s="3" t="s">
        <v>1392</v>
      </c>
      <c r="E538" s="3">
        <v>15</v>
      </c>
      <c r="F538" s="3">
        <v>65</v>
      </c>
      <c r="G538" s="8">
        <v>4</v>
      </c>
      <c r="H538" s="3">
        <v>4</v>
      </c>
      <c r="I538" s="3">
        <v>12</v>
      </c>
      <c r="K538" s="6">
        <f>E538-F538</f>
        <v>-50</v>
      </c>
      <c r="L538" s="3" t="s">
        <v>1390</v>
      </c>
      <c r="M538" s="3" t="s">
        <v>1519</v>
      </c>
      <c r="N538" s="3"/>
    </row>
    <row r="539" spans="1:14" x14ac:dyDescent="0.25">
      <c r="A539" s="56" t="s">
        <v>357</v>
      </c>
      <c r="B539" s="3" t="s">
        <v>1734</v>
      </c>
      <c r="C539" s="3"/>
      <c r="D539" s="3" t="s">
        <v>1392</v>
      </c>
      <c r="E539" s="3">
        <v>14</v>
      </c>
      <c r="F539" s="3">
        <v>60</v>
      </c>
      <c r="G539" s="8">
        <v>4</v>
      </c>
      <c r="H539" s="3">
        <v>4</v>
      </c>
      <c r="I539" s="3">
        <v>18</v>
      </c>
      <c r="K539" s="6">
        <f>I539-F539</f>
        <v>-42</v>
      </c>
      <c r="L539" s="3" t="s">
        <v>1731</v>
      </c>
      <c r="M539" s="3" t="s">
        <v>1735</v>
      </c>
      <c r="N539" s="3" t="s">
        <v>1733</v>
      </c>
    </row>
    <row r="540" spans="1:14" x14ac:dyDescent="0.25">
      <c r="A540" s="78"/>
      <c r="C540" s="3" t="s">
        <v>1318</v>
      </c>
      <c r="E540" s="3">
        <v>13.5</v>
      </c>
      <c r="F540" s="3">
        <v>53.4</v>
      </c>
      <c r="G540" s="8">
        <v>3.9</v>
      </c>
      <c r="H540" s="3">
        <v>3.1</v>
      </c>
      <c r="I540" s="3">
        <v>25.3</v>
      </c>
      <c r="K540" s="6">
        <f>I540-F540</f>
        <v>-28.099999999999998</v>
      </c>
      <c r="L540" s="3" t="s">
        <v>1731</v>
      </c>
      <c r="N540" s="3"/>
    </row>
    <row r="541" spans="1:14" x14ac:dyDescent="0.25">
      <c r="A541" s="78"/>
      <c r="C541" s="3"/>
      <c r="E541" s="3"/>
      <c r="F541" s="3"/>
      <c r="G541" s="8"/>
      <c r="H541" s="3"/>
      <c r="I541" s="3"/>
      <c r="N541" s="3"/>
    </row>
    <row r="542" spans="1:14" x14ac:dyDescent="0.25">
      <c r="A542" s="84" t="s">
        <v>1736</v>
      </c>
      <c r="C542" s="3"/>
      <c r="E542" s="3"/>
      <c r="F542" s="3"/>
      <c r="G542" s="8"/>
      <c r="H542" s="3"/>
      <c r="I542" s="3"/>
      <c r="N542" s="3"/>
    </row>
    <row r="543" spans="1:14" x14ac:dyDescent="0.25">
      <c r="A543" s="78">
        <v>32632</v>
      </c>
      <c r="C543" s="3"/>
      <c r="E543" s="3"/>
      <c r="F543" s="3"/>
      <c r="G543" s="8"/>
      <c r="H543" s="3"/>
      <c r="I543" s="3"/>
      <c r="N543" s="3"/>
    </row>
    <row r="544" spans="1:14" x14ac:dyDescent="0.25">
      <c r="A544" s="78"/>
      <c r="C544" s="3"/>
      <c r="E544" s="3" t="s">
        <v>32</v>
      </c>
      <c r="F544" s="3" t="s">
        <v>260</v>
      </c>
      <c r="G544" s="8" t="s">
        <v>1730</v>
      </c>
      <c r="H544" s="3" t="s">
        <v>652</v>
      </c>
      <c r="I544" s="3" t="s">
        <v>1283</v>
      </c>
      <c r="N544" s="3"/>
    </row>
    <row r="545" spans="1:14" x14ac:dyDescent="0.25">
      <c r="A545" s="78"/>
      <c r="C545" s="3" t="s">
        <v>1580</v>
      </c>
      <c r="E545" s="3">
        <v>46.8</v>
      </c>
      <c r="F545" s="3">
        <v>34.700000000000003</v>
      </c>
      <c r="G545" s="8"/>
      <c r="H545" s="3">
        <v>16.7</v>
      </c>
      <c r="I545" s="3">
        <v>1.8</v>
      </c>
      <c r="K545" s="6">
        <f>E545-F545</f>
        <v>12.099999999999994</v>
      </c>
      <c r="L545" s="3" t="s">
        <v>1390</v>
      </c>
      <c r="N545" s="3"/>
    </row>
    <row r="546" spans="1:14" x14ac:dyDescent="0.25">
      <c r="A546" s="56" t="s">
        <v>357</v>
      </c>
      <c r="B546" s="3" t="s">
        <v>1737</v>
      </c>
      <c r="C546" s="3"/>
      <c r="D546" s="3" t="s">
        <v>1392</v>
      </c>
      <c r="E546" s="3">
        <v>41</v>
      </c>
      <c r="F546" s="3">
        <v>45</v>
      </c>
      <c r="G546" s="8">
        <v>3</v>
      </c>
      <c r="H546" s="3">
        <v>3</v>
      </c>
      <c r="I546" s="3">
        <v>4</v>
      </c>
      <c r="K546" s="6">
        <f>E546-F546</f>
        <v>-4</v>
      </c>
      <c r="L546" s="3" t="s">
        <v>1390</v>
      </c>
      <c r="M546" s="3" t="s">
        <v>1519</v>
      </c>
      <c r="N546" s="3"/>
    </row>
    <row r="547" spans="1:14" x14ac:dyDescent="0.25">
      <c r="A547" s="56" t="s">
        <v>357</v>
      </c>
      <c r="B547" s="3" t="s">
        <v>1738</v>
      </c>
      <c r="C547" s="3"/>
      <c r="D547" s="3" t="s">
        <v>1392</v>
      </c>
      <c r="E547" s="3">
        <v>39</v>
      </c>
      <c r="F547" s="3">
        <v>48</v>
      </c>
      <c r="G547" s="8">
        <v>4</v>
      </c>
      <c r="H547" s="3">
        <v>3</v>
      </c>
      <c r="I547" s="3">
        <v>3</v>
      </c>
      <c r="K547" s="6">
        <f>E547-F547</f>
        <v>-9</v>
      </c>
      <c r="L547" s="3" t="s">
        <v>1390</v>
      </c>
      <c r="M547" s="3" t="s">
        <v>1735</v>
      </c>
      <c r="N547" s="3" t="s">
        <v>1733</v>
      </c>
    </row>
    <row r="548" spans="1:14" x14ac:dyDescent="0.25">
      <c r="A548" s="78"/>
      <c r="C548" s="3" t="s">
        <v>1318</v>
      </c>
      <c r="E548" s="3">
        <v>36.299999999999997</v>
      </c>
      <c r="F548" s="3">
        <v>48.9</v>
      </c>
      <c r="G548" s="8">
        <v>4.2</v>
      </c>
      <c r="H548" s="3">
        <v>2.2999999999999998</v>
      </c>
      <c r="I548" s="3">
        <v>3.5</v>
      </c>
      <c r="K548" s="6">
        <f>E548-F548</f>
        <v>-12.600000000000001</v>
      </c>
      <c r="L548" s="3" t="s">
        <v>1390</v>
      </c>
      <c r="N548" s="3"/>
    </row>
    <row r="549" spans="1:14" x14ac:dyDescent="0.25">
      <c r="A549" s="78"/>
      <c r="C549" s="3"/>
      <c r="E549" s="3"/>
      <c r="F549" s="3"/>
      <c r="G549" s="8"/>
      <c r="H549" s="3"/>
      <c r="I549" s="3"/>
      <c r="K549" s="6"/>
      <c r="L549" s="3"/>
      <c r="N549" s="3"/>
    </row>
    <row r="550" spans="1:14" x14ac:dyDescent="0.25">
      <c r="A550" s="84" t="s">
        <v>1583</v>
      </c>
      <c r="C550" s="3"/>
      <c r="E550" s="3"/>
      <c r="F550" s="3"/>
      <c r="G550" s="8"/>
      <c r="N550" s="3"/>
    </row>
    <row r="551" spans="1:14" x14ac:dyDescent="0.25">
      <c r="A551" s="78">
        <v>33304</v>
      </c>
      <c r="C551" s="3"/>
      <c r="E551" s="3"/>
      <c r="F551" s="3"/>
      <c r="G551" s="8"/>
      <c r="N551" s="3"/>
    </row>
    <row r="552" spans="1:14" x14ac:dyDescent="0.25">
      <c r="A552" s="78"/>
      <c r="C552" s="3"/>
      <c r="E552" s="3" t="s">
        <v>32</v>
      </c>
      <c r="F552" s="3" t="s">
        <v>260</v>
      </c>
      <c r="G552" s="8" t="s">
        <v>261</v>
      </c>
      <c r="H552" s="3" t="s">
        <v>653</v>
      </c>
      <c r="N552" s="3"/>
    </row>
    <row r="553" spans="1:14" x14ac:dyDescent="0.25">
      <c r="A553" s="78"/>
      <c r="C553" s="3" t="s">
        <v>1580</v>
      </c>
      <c r="E553" s="3">
        <v>60.9</v>
      </c>
      <c r="F553" s="3">
        <v>17.7</v>
      </c>
      <c r="G553" s="8">
        <v>21.4</v>
      </c>
      <c r="K553" s="6">
        <f t="shared" ref="K553:K555" si="7">E553-G553</f>
        <v>39.5</v>
      </c>
      <c r="L553" s="3" t="s">
        <v>1477</v>
      </c>
      <c r="N553" s="3"/>
    </row>
    <row r="554" spans="1:14" x14ac:dyDescent="0.25">
      <c r="A554" s="80" t="s">
        <v>357</v>
      </c>
      <c r="B554" s="3" t="s">
        <v>1585</v>
      </c>
      <c r="C554" s="3"/>
      <c r="D554" s="3" t="s">
        <v>1586</v>
      </c>
      <c r="E554" s="3">
        <v>45</v>
      </c>
      <c r="F554" s="3">
        <v>19</v>
      </c>
      <c r="G554" s="8">
        <v>34</v>
      </c>
      <c r="H554" s="3">
        <v>1</v>
      </c>
      <c r="K554" s="6">
        <f t="shared" si="7"/>
        <v>11</v>
      </c>
      <c r="L554" s="3" t="s">
        <v>1477</v>
      </c>
      <c r="M554" s="3" t="s">
        <v>639</v>
      </c>
      <c r="N554" s="3"/>
    </row>
    <row r="555" spans="1:14" x14ac:dyDescent="0.25">
      <c r="A555" s="78"/>
      <c r="C555" s="3" t="s">
        <v>1318</v>
      </c>
      <c r="E555" s="3">
        <v>38.5</v>
      </c>
      <c r="F555" s="3">
        <v>9.5</v>
      </c>
      <c r="G555" s="8">
        <v>48.5</v>
      </c>
      <c r="H555" s="3">
        <v>1</v>
      </c>
      <c r="K555" s="66">
        <f t="shared" si="7"/>
        <v>-10</v>
      </c>
      <c r="L555" s="3" t="s">
        <v>1477</v>
      </c>
      <c r="N555" s="3"/>
    </row>
    <row r="556" spans="1:14" x14ac:dyDescent="0.25">
      <c r="A556" s="78"/>
      <c r="C556" s="3"/>
      <c r="E556" s="3"/>
      <c r="F556" s="3"/>
      <c r="G556" s="8"/>
      <c r="N556" s="3"/>
    </row>
    <row r="557" spans="1:14" x14ac:dyDescent="0.25">
      <c r="A557" s="84" t="s">
        <v>1587</v>
      </c>
      <c r="C557" s="3"/>
      <c r="E557" s="3"/>
      <c r="F557" s="3"/>
      <c r="G557" s="8"/>
      <c r="N557" s="3"/>
    </row>
    <row r="558" spans="1:14" x14ac:dyDescent="0.25">
      <c r="A558" s="78">
        <v>33332</v>
      </c>
      <c r="C558" s="3"/>
      <c r="E558" s="3"/>
      <c r="F558" s="3"/>
      <c r="G558" s="8"/>
      <c r="N558" s="3"/>
    </row>
    <row r="559" spans="1:14" x14ac:dyDescent="0.25">
      <c r="A559" s="78"/>
      <c r="C559" s="3"/>
      <c r="E559" s="3" t="s">
        <v>32</v>
      </c>
      <c r="F559" s="3" t="s">
        <v>260</v>
      </c>
      <c r="G559" s="8" t="s">
        <v>261</v>
      </c>
      <c r="H559" s="3" t="s">
        <v>1283</v>
      </c>
      <c r="I559" s="3" t="s">
        <v>652</v>
      </c>
      <c r="N559" s="3"/>
    </row>
    <row r="560" spans="1:14" x14ac:dyDescent="0.25">
      <c r="A560" s="78"/>
      <c r="C560" s="3" t="s">
        <v>1580</v>
      </c>
      <c r="E560" s="3">
        <v>16.100000000000001</v>
      </c>
      <c r="F560" s="3">
        <v>63.4</v>
      </c>
      <c r="G560" s="8">
        <v>14.1</v>
      </c>
      <c r="H560" s="3">
        <v>6.4</v>
      </c>
      <c r="K560" s="6">
        <f>E560-F560</f>
        <v>-47.3</v>
      </c>
      <c r="L560" s="3" t="s">
        <v>1390</v>
      </c>
      <c r="N560" s="3"/>
    </row>
    <row r="561" spans="1:16" x14ac:dyDescent="0.25">
      <c r="A561" s="80" t="s">
        <v>357</v>
      </c>
      <c r="B561" s="3" t="s">
        <v>1588</v>
      </c>
      <c r="C561" s="3"/>
      <c r="D561" s="3" t="s">
        <v>1392</v>
      </c>
      <c r="E561" s="3">
        <v>9</v>
      </c>
      <c r="F561" s="3">
        <v>65</v>
      </c>
      <c r="G561" s="8">
        <v>6</v>
      </c>
      <c r="H561" s="3">
        <v>13</v>
      </c>
      <c r="I561" s="3">
        <v>4</v>
      </c>
      <c r="K561" s="113">
        <f>F561-H561</f>
        <v>52</v>
      </c>
      <c r="L561" s="3" t="s">
        <v>1374</v>
      </c>
      <c r="N561" s="3"/>
    </row>
    <row r="562" spans="1:16" x14ac:dyDescent="0.25">
      <c r="A562" s="78"/>
      <c r="C562" s="3" t="s">
        <v>1318</v>
      </c>
      <c r="E562" s="3">
        <v>8.6</v>
      </c>
      <c r="F562" s="3">
        <v>51.7</v>
      </c>
      <c r="G562" s="8">
        <v>5.8</v>
      </c>
      <c r="H562">
        <v>23.3</v>
      </c>
      <c r="I562">
        <v>5</v>
      </c>
      <c r="K562" s="113">
        <f>F562-H562</f>
        <v>28.400000000000002</v>
      </c>
      <c r="L562" s="3" t="s">
        <v>1374</v>
      </c>
      <c r="N562" s="3"/>
    </row>
    <row r="563" spans="1:16" x14ac:dyDescent="0.25">
      <c r="A563" s="78"/>
      <c r="C563" s="3"/>
      <c r="E563" s="3"/>
      <c r="F563" s="3"/>
      <c r="G563" s="8"/>
      <c r="N563" s="3"/>
    </row>
    <row r="564" spans="1:16" x14ac:dyDescent="0.25">
      <c r="A564" s="84" t="s">
        <v>1589</v>
      </c>
      <c r="C564" s="3"/>
      <c r="E564" s="3"/>
      <c r="F564" s="3"/>
      <c r="G564" s="8"/>
      <c r="N564" s="3"/>
    </row>
    <row r="565" spans="1:16" x14ac:dyDescent="0.25">
      <c r="A565" s="78">
        <v>33374</v>
      </c>
      <c r="C565" s="3"/>
      <c r="E565" s="3"/>
      <c r="F565" s="3"/>
      <c r="G565" s="8"/>
      <c r="N565" s="3"/>
    </row>
    <row r="566" spans="1:16" x14ac:dyDescent="0.25">
      <c r="A566" s="78"/>
      <c r="C566" s="3"/>
      <c r="E566" s="3" t="s">
        <v>32</v>
      </c>
      <c r="F566" s="3" t="s">
        <v>260</v>
      </c>
      <c r="G566" s="8" t="s">
        <v>261</v>
      </c>
      <c r="H566" s="3" t="s">
        <v>1283</v>
      </c>
      <c r="N566" s="3"/>
    </row>
    <row r="567" spans="1:16" x14ac:dyDescent="0.25">
      <c r="A567" s="78"/>
      <c r="C567" s="3" t="s">
        <v>1580</v>
      </c>
      <c r="E567" s="3">
        <v>47.5</v>
      </c>
      <c r="F567" s="3">
        <v>27.7</v>
      </c>
      <c r="G567" s="8">
        <v>24</v>
      </c>
      <c r="H567" s="3">
        <v>0.8</v>
      </c>
      <c r="K567" s="6">
        <f>E567-F567</f>
        <v>19.8</v>
      </c>
      <c r="L567" s="3" t="s">
        <v>1390</v>
      </c>
      <c r="N567" s="3"/>
    </row>
    <row r="568" spans="1:16" x14ac:dyDescent="0.25">
      <c r="A568" s="80" t="s">
        <v>357</v>
      </c>
      <c r="B568" s="3" t="s">
        <v>1590</v>
      </c>
      <c r="C568" s="3"/>
      <c r="D568" s="3" t="s">
        <v>1392</v>
      </c>
      <c r="E568" s="3">
        <v>33</v>
      </c>
      <c r="F568" s="3">
        <v>41</v>
      </c>
      <c r="G568" s="8">
        <v>24</v>
      </c>
      <c r="H568" s="3">
        <v>1</v>
      </c>
      <c r="K568" s="6">
        <f>E568-F568</f>
        <v>-8</v>
      </c>
      <c r="L568" s="3" t="s">
        <v>1390</v>
      </c>
      <c r="M568" s="3" t="s">
        <v>718</v>
      </c>
      <c r="N568" s="3"/>
    </row>
    <row r="569" spans="1:16" x14ac:dyDescent="0.25">
      <c r="A569" s="78"/>
      <c r="C569" s="3" t="s">
        <v>1318</v>
      </c>
      <c r="E569" s="8">
        <v>34</v>
      </c>
      <c r="F569" s="3">
        <v>39.299999999999997</v>
      </c>
      <c r="G569" s="8">
        <v>24.8</v>
      </c>
      <c r="H569" s="3">
        <v>0.6</v>
      </c>
      <c r="K569" s="6">
        <f>E569-F569</f>
        <v>-5.2999999999999972</v>
      </c>
      <c r="L569" s="3" t="s">
        <v>1390</v>
      </c>
      <c r="N569" s="3"/>
    </row>
    <row r="570" spans="1:16" x14ac:dyDescent="0.25">
      <c r="A570" s="78"/>
      <c r="C570" s="3"/>
      <c r="E570" s="3"/>
      <c r="F570" s="3"/>
      <c r="G570" s="8"/>
      <c r="N570" s="3"/>
    </row>
    <row r="571" spans="1:16" x14ac:dyDescent="0.25">
      <c r="A571" s="84" t="s">
        <v>1591</v>
      </c>
      <c r="C571" s="3"/>
      <c r="E571" s="3"/>
      <c r="F571" s="3"/>
      <c r="G571" s="8"/>
      <c r="N571" s="3"/>
    </row>
    <row r="572" spans="1:16" x14ac:dyDescent="0.25">
      <c r="A572" s="78">
        <v>33423</v>
      </c>
      <c r="C572" s="3"/>
      <c r="E572" s="3"/>
      <c r="F572" s="3"/>
      <c r="G572" s="8"/>
      <c r="N572" s="3"/>
    </row>
    <row r="573" spans="1:16" x14ac:dyDescent="0.25">
      <c r="A573" s="78"/>
      <c r="C573" s="3"/>
      <c r="E573" s="3" t="s">
        <v>32</v>
      </c>
      <c r="F573" s="3" t="s">
        <v>260</v>
      </c>
      <c r="G573" s="8" t="s">
        <v>261</v>
      </c>
      <c r="H573" s="3" t="s">
        <v>1592</v>
      </c>
      <c r="N573" s="3"/>
    </row>
    <row r="574" spans="1:16" x14ac:dyDescent="0.25">
      <c r="A574" s="78"/>
      <c r="C574" s="3" t="s">
        <v>1580</v>
      </c>
      <c r="E574" s="3">
        <v>14.4</v>
      </c>
      <c r="F574" s="3">
        <v>64.400000000000006</v>
      </c>
      <c r="G574" s="8">
        <v>21.2</v>
      </c>
      <c r="K574" s="81">
        <f>F574-G574</f>
        <v>43.2</v>
      </c>
      <c r="L574" s="3" t="s">
        <v>1325</v>
      </c>
      <c r="N574" s="3"/>
    </row>
    <row r="575" spans="1:16" x14ac:dyDescent="0.25">
      <c r="A575" s="80" t="s">
        <v>357</v>
      </c>
      <c r="B575" s="3" t="s">
        <v>1593</v>
      </c>
      <c r="C575" s="3"/>
      <c r="D575" s="3" t="s">
        <v>1595</v>
      </c>
      <c r="E575" s="91">
        <f>3/74*100</f>
        <v>4.0540540540540544</v>
      </c>
      <c r="F575" s="91">
        <f>47/74*100</f>
        <v>63.513513513513509</v>
      </c>
      <c r="G575" s="91">
        <f>17/74*100</f>
        <v>22.972972972972975</v>
      </c>
      <c r="H575" s="91">
        <f>7/74*100</f>
        <v>9.4594594594594597</v>
      </c>
      <c r="K575" s="81">
        <f>F575-G575</f>
        <v>40.540540540540533</v>
      </c>
      <c r="L575" s="3" t="s">
        <v>1325</v>
      </c>
      <c r="M575" s="3" t="s">
        <v>1594</v>
      </c>
      <c r="N575" s="3"/>
      <c r="P575" s="3" t="s">
        <v>1596</v>
      </c>
    </row>
    <row r="576" spans="1:16" x14ac:dyDescent="0.25">
      <c r="A576" s="78"/>
      <c r="C576" s="3" t="s">
        <v>1318</v>
      </c>
      <c r="E576" s="3">
        <v>2.9</v>
      </c>
      <c r="F576" s="3">
        <v>53.1</v>
      </c>
      <c r="G576" s="8">
        <v>36</v>
      </c>
      <c r="H576">
        <v>6.5</v>
      </c>
      <c r="K576" s="81">
        <f>F576-G576</f>
        <v>17.100000000000001</v>
      </c>
      <c r="L576" s="3" t="s">
        <v>1325</v>
      </c>
      <c r="N576" s="3"/>
    </row>
    <row r="578" spans="1:12" x14ac:dyDescent="0.25">
      <c r="A578" s="84" t="s">
        <v>1579</v>
      </c>
      <c r="C578" s="3"/>
      <c r="E578" s="3"/>
      <c r="F578" s="3"/>
      <c r="G578" s="8"/>
    </row>
    <row r="579" spans="1:12" x14ac:dyDescent="0.25">
      <c r="A579" s="78">
        <v>33549</v>
      </c>
      <c r="C579" s="3"/>
      <c r="E579" s="3"/>
      <c r="F579" s="3"/>
      <c r="G579" s="8"/>
    </row>
    <row r="580" spans="1:12" x14ac:dyDescent="0.25">
      <c r="A580" s="78"/>
      <c r="C580" s="3"/>
      <c r="E580" s="3" t="s">
        <v>32</v>
      </c>
      <c r="F580" s="3" t="s">
        <v>260</v>
      </c>
      <c r="G580" s="8" t="s">
        <v>261</v>
      </c>
      <c r="H580" s="3" t="s">
        <v>653</v>
      </c>
    </row>
    <row r="581" spans="1:12" x14ac:dyDescent="0.25">
      <c r="A581" s="78"/>
      <c r="C581" s="3" t="s">
        <v>1580</v>
      </c>
      <c r="E581" s="3">
        <v>41.7</v>
      </c>
      <c r="F581" s="3">
        <v>38.4</v>
      </c>
      <c r="G581" s="8">
        <v>19.899999999999999</v>
      </c>
      <c r="K581" s="6">
        <f>E581-F581</f>
        <v>3.3000000000000043</v>
      </c>
      <c r="L581" s="3" t="s">
        <v>1390</v>
      </c>
    </row>
    <row r="582" spans="1:12" x14ac:dyDescent="0.25">
      <c r="A582" s="80" t="s">
        <v>357</v>
      </c>
      <c r="B582" s="3" t="s">
        <v>1581</v>
      </c>
      <c r="C582" s="3"/>
      <c r="E582" s="3">
        <v>38</v>
      </c>
      <c r="F582" s="3">
        <v>49</v>
      </c>
      <c r="G582" s="8">
        <v>11</v>
      </c>
      <c r="K582" s="6">
        <f>E582-F582</f>
        <v>-11</v>
      </c>
      <c r="L582" s="3" t="s">
        <v>1390</v>
      </c>
    </row>
    <row r="583" spans="1:12" x14ac:dyDescent="0.25">
      <c r="A583" s="78"/>
      <c r="C583" s="3" t="s">
        <v>1318</v>
      </c>
      <c r="E583" s="3">
        <v>39.1</v>
      </c>
      <c r="F583" s="3">
        <v>42.9</v>
      </c>
      <c r="G583" s="8">
        <v>16.100000000000001</v>
      </c>
      <c r="H583" s="3">
        <v>0.9</v>
      </c>
      <c r="K583" s="6">
        <f>E583-F583</f>
        <v>-3.7999999999999972</v>
      </c>
      <c r="L583" s="3" t="s">
        <v>1390</v>
      </c>
    </row>
    <row r="584" spans="1:12" x14ac:dyDescent="0.25">
      <c r="A584" s="78"/>
      <c r="C584" s="3"/>
      <c r="E584" s="3"/>
      <c r="F584" s="3"/>
      <c r="G584" s="8"/>
      <c r="K584" s="6"/>
      <c r="L584" s="3"/>
    </row>
    <row r="585" spans="1:12" x14ac:dyDescent="0.25">
      <c r="A585" s="84" t="s">
        <v>1398</v>
      </c>
      <c r="C585" s="3"/>
      <c r="E585" s="3"/>
      <c r="F585" s="3"/>
      <c r="G585" s="8"/>
    </row>
    <row r="586" spans="1:12" x14ac:dyDescent="0.25">
      <c r="A586" s="78">
        <v>34095</v>
      </c>
      <c r="C586" s="3"/>
      <c r="E586" s="3"/>
      <c r="F586" s="3"/>
      <c r="G586" s="8"/>
    </row>
    <row r="587" spans="1:12" x14ac:dyDescent="0.25">
      <c r="A587" s="78"/>
      <c r="C587" s="3"/>
      <c r="E587" s="3" t="s">
        <v>32</v>
      </c>
      <c r="F587" s="3" t="s">
        <v>260</v>
      </c>
      <c r="G587" s="8" t="s">
        <v>261</v>
      </c>
    </row>
    <row r="588" spans="1:12" x14ac:dyDescent="0.25">
      <c r="A588" s="78"/>
      <c r="C588" s="3" t="s">
        <v>1399</v>
      </c>
      <c r="E588" s="8">
        <v>55.9</v>
      </c>
      <c r="F588" s="8">
        <v>6</v>
      </c>
      <c r="G588" s="8">
        <v>37.299999999999997</v>
      </c>
      <c r="K588" s="6">
        <f>E588-G588</f>
        <v>18.600000000000001</v>
      </c>
      <c r="L588" s="3" t="s">
        <v>1477</v>
      </c>
    </row>
    <row r="589" spans="1:12" x14ac:dyDescent="0.25">
      <c r="A589" s="78"/>
      <c r="C589" s="54">
        <v>43222</v>
      </c>
      <c r="D589" s="3" t="s">
        <v>125</v>
      </c>
      <c r="E589" s="8">
        <v>38</v>
      </c>
      <c r="F589" s="8"/>
      <c r="G589" s="8">
        <v>50</v>
      </c>
      <c r="K589" s="66">
        <f>E589-G589</f>
        <v>-12</v>
      </c>
      <c r="L589" s="3" t="s">
        <v>1477</v>
      </c>
    </row>
    <row r="590" spans="1:12" x14ac:dyDescent="0.25">
      <c r="A590" s="78"/>
      <c r="C590" s="3" t="s">
        <v>1318</v>
      </c>
      <c r="E590" s="8">
        <v>26.9</v>
      </c>
      <c r="F590" s="8">
        <v>2</v>
      </c>
      <c r="G590" s="8">
        <v>65.099999999999994</v>
      </c>
      <c r="K590" s="66">
        <f>E590-G590</f>
        <v>-38.199999999999996</v>
      </c>
      <c r="L590" s="3" t="s">
        <v>1477</v>
      </c>
    </row>
    <row r="591" spans="1:12" x14ac:dyDescent="0.25">
      <c r="A591" s="78"/>
      <c r="C591" s="3"/>
      <c r="E591" s="8"/>
      <c r="F591" s="8"/>
      <c r="G591" s="8"/>
      <c r="K591" s="66"/>
      <c r="L591" s="3"/>
    </row>
    <row r="592" spans="1:12" x14ac:dyDescent="0.25">
      <c r="A592" s="84" t="s">
        <v>1400</v>
      </c>
      <c r="C592" s="3"/>
      <c r="E592" s="3"/>
      <c r="F592" s="3"/>
      <c r="G592" s="8"/>
    </row>
    <row r="593" spans="1:16" x14ac:dyDescent="0.25">
      <c r="A593" s="78">
        <v>34095</v>
      </c>
      <c r="C593" s="3"/>
      <c r="E593" s="3"/>
      <c r="F593" s="3"/>
      <c r="G593" s="8"/>
      <c r="N593" s="3"/>
    </row>
    <row r="594" spans="1:16" x14ac:dyDescent="0.25">
      <c r="A594" s="78"/>
      <c r="C594" s="3"/>
      <c r="E594" s="3" t="s">
        <v>32</v>
      </c>
      <c r="F594" s="3" t="s">
        <v>260</v>
      </c>
      <c r="G594" s="8" t="s">
        <v>261</v>
      </c>
      <c r="N594" s="3"/>
    </row>
    <row r="595" spans="1:16" x14ac:dyDescent="0.25">
      <c r="A595" s="78"/>
      <c r="C595" s="3" t="s">
        <v>1399</v>
      </c>
      <c r="E595" s="8">
        <v>63.5</v>
      </c>
      <c r="F595" s="8">
        <v>12.1</v>
      </c>
      <c r="G595" s="8">
        <v>23.6</v>
      </c>
      <c r="K595" s="6">
        <f>E595-G595</f>
        <v>39.9</v>
      </c>
      <c r="L595" s="3" t="s">
        <v>1477</v>
      </c>
      <c r="N595" s="3"/>
    </row>
    <row r="596" spans="1:16" x14ac:dyDescent="0.25">
      <c r="A596" s="78"/>
      <c r="C596" s="54"/>
      <c r="D596" s="3" t="s">
        <v>1401</v>
      </c>
      <c r="E596" s="8">
        <v>28.3</v>
      </c>
      <c r="F596" s="8">
        <v>8.3000000000000007</v>
      </c>
      <c r="G596" s="8">
        <v>32.5</v>
      </c>
      <c r="K596" s="66">
        <f>E596-G596</f>
        <v>-4.1999999999999993</v>
      </c>
      <c r="L596" s="3" t="s">
        <v>1477</v>
      </c>
      <c r="N596" s="3" t="s">
        <v>1402</v>
      </c>
      <c r="P596" s="3" t="s">
        <v>1403</v>
      </c>
    </row>
    <row r="597" spans="1:16" x14ac:dyDescent="0.25">
      <c r="A597" s="78"/>
      <c r="C597" s="3" t="s">
        <v>1318</v>
      </c>
      <c r="E597" s="8">
        <v>31.4</v>
      </c>
      <c r="F597" s="8">
        <v>2.7</v>
      </c>
      <c r="G597" s="8">
        <v>62.2</v>
      </c>
      <c r="K597" s="66">
        <f>E597-G597</f>
        <v>-30.800000000000004</v>
      </c>
      <c r="L597" s="3" t="s">
        <v>1477</v>
      </c>
      <c r="N597" s="3"/>
    </row>
    <row r="598" spans="1:16" x14ac:dyDescent="0.25">
      <c r="A598" s="78"/>
      <c r="C598" s="3"/>
      <c r="E598" s="8"/>
      <c r="F598" s="8"/>
      <c r="G598" s="8"/>
      <c r="K598" s="6"/>
      <c r="L598" s="3"/>
      <c r="N598" s="3"/>
    </row>
    <row r="599" spans="1:16" x14ac:dyDescent="0.25">
      <c r="A599" s="1" t="s">
        <v>1404</v>
      </c>
    </row>
    <row r="600" spans="1:16" x14ac:dyDescent="0.25">
      <c r="A600" s="49">
        <v>38260</v>
      </c>
    </row>
    <row r="601" spans="1:16" x14ac:dyDescent="0.25">
      <c r="E601" t="s">
        <v>32</v>
      </c>
      <c r="F601" t="s">
        <v>260</v>
      </c>
      <c r="G601" t="s">
        <v>261</v>
      </c>
      <c r="H601" t="s">
        <v>232</v>
      </c>
      <c r="K601" t="s">
        <v>1312</v>
      </c>
    </row>
    <row r="602" spans="1:16" x14ac:dyDescent="0.25">
      <c r="C602" s="3" t="s">
        <v>1405</v>
      </c>
      <c r="E602">
        <v>20.9</v>
      </c>
      <c r="F602">
        <v>59.1</v>
      </c>
      <c r="G602" s="7">
        <v>15</v>
      </c>
      <c r="K602" s="81">
        <f>F602-G602</f>
        <v>44.1</v>
      </c>
      <c r="L602" s="3" t="s">
        <v>1325</v>
      </c>
    </row>
    <row r="603" spans="1:16" x14ac:dyDescent="0.25">
      <c r="C603" s="11">
        <v>38244</v>
      </c>
      <c r="D603" t="s">
        <v>23</v>
      </c>
      <c r="E603">
        <v>13</v>
      </c>
      <c r="F603">
        <v>53</v>
      </c>
      <c r="G603">
        <v>20</v>
      </c>
      <c r="H603">
        <v>9</v>
      </c>
      <c r="K603" s="81">
        <f>F603-G603</f>
        <v>33</v>
      </c>
      <c r="L603" s="3" t="s">
        <v>1325</v>
      </c>
    </row>
    <row r="604" spans="1:16" x14ac:dyDescent="0.25">
      <c r="C604" t="s">
        <v>1318</v>
      </c>
      <c r="E604">
        <v>9.6999999999999993</v>
      </c>
      <c r="F604">
        <v>40.700000000000003</v>
      </c>
      <c r="G604">
        <v>34.200000000000003</v>
      </c>
      <c r="H604">
        <v>10.199999999999999</v>
      </c>
      <c r="K604" s="81">
        <f>F604-G604</f>
        <v>6.5</v>
      </c>
      <c r="L604" s="3" t="s">
        <v>1325</v>
      </c>
    </row>
    <row r="605" spans="1:16" x14ac:dyDescent="0.25">
      <c r="B605" s="49"/>
    </row>
    <row r="606" spans="1:16" x14ac:dyDescent="0.25">
      <c r="A606" s="1" t="s">
        <v>1406</v>
      </c>
      <c r="B606" s="49"/>
    </row>
    <row r="607" spans="1:16" x14ac:dyDescent="0.25">
      <c r="A607" s="78">
        <v>38897</v>
      </c>
      <c r="B607" s="49"/>
    </row>
    <row r="608" spans="1:16" x14ac:dyDescent="0.25">
      <c r="A608" s="3"/>
      <c r="B608" s="49"/>
      <c r="E608" s="3" t="s">
        <v>32</v>
      </c>
      <c r="F608" s="3" t="s">
        <v>260</v>
      </c>
      <c r="G608" s="3" t="s">
        <v>261</v>
      </c>
      <c r="H608" s="3" t="s">
        <v>1407</v>
      </c>
      <c r="I608" s="3" t="s">
        <v>96</v>
      </c>
    </row>
    <row r="609" spans="1:12" x14ac:dyDescent="0.25">
      <c r="A609" s="3"/>
      <c r="B609" s="49"/>
      <c r="C609" s="3" t="s">
        <v>1408</v>
      </c>
      <c r="E609" s="7">
        <v>2</v>
      </c>
      <c r="F609">
        <v>32.299999999999997</v>
      </c>
      <c r="G609">
        <v>4.3</v>
      </c>
      <c r="H609">
        <v>2.4</v>
      </c>
      <c r="I609">
        <v>58.2</v>
      </c>
      <c r="K609" s="112">
        <f>I609-F609</f>
        <v>25.900000000000006</v>
      </c>
      <c r="L609" s="3" t="s">
        <v>1582</v>
      </c>
    </row>
    <row r="610" spans="1:12" x14ac:dyDescent="0.25">
      <c r="A610" s="56" t="s">
        <v>357</v>
      </c>
      <c r="B610" s="49"/>
      <c r="C610" s="11">
        <v>38869</v>
      </c>
      <c r="E610">
        <v>5</v>
      </c>
      <c r="F610">
        <v>47</v>
      </c>
      <c r="G610">
        <v>6</v>
      </c>
      <c r="H610">
        <v>6</v>
      </c>
      <c r="I610">
        <v>35</v>
      </c>
      <c r="K610" s="112">
        <f>I610-F610</f>
        <v>-12</v>
      </c>
      <c r="L610" s="3" t="s">
        <v>1582</v>
      </c>
    </row>
    <row r="611" spans="1:12" x14ac:dyDescent="0.25">
      <c r="A611" s="3"/>
      <c r="B611" s="49"/>
      <c r="C611" s="3" t="s">
        <v>1318</v>
      </c>
      <c r="E611">
        <v>3.7</v>
      </c>
      <c r="F611" s="7">
        <v>37</v>
      </c>
      <c r="G611">
        <v>5.4</v>
      </c>
      <c r="H611">
        <v>6.5</v>
      </c>
      <c r="I611">
        <v>46.7</v>
      </c>
      <c r="K611" s="112">
        <f>I611-F611</f>
        <v>9.7000000000000028</v>
      </c>
      <c r="L611" s="3" t="s">
        <v>1582</v>
      </c>
    </row>
    <row r="612" spans="1:12" x14ac:dyDescent="0.25">
      <c r="B612" s="49"/>
    </row>
    <row r="613" spans="1:12" x14ac:dyDescent="0.25">
      <c r="A613" s="1" t="s">
        <v>1409</v>
      </c>
      <c r="B613" s="49"/>
    </row>
    <row r="614" spans="1:12" x14ac:dyDescent="0.25">
      <c r="A614" s="49">
        <v>39590</v>
      </c>
      <c r="B614" s="49"/>
    </row>
    <row r="615" spans="1:12" x14ac:dyDescent="0.25">
      <c r="B615" s="49"/>
      <c r="E615" t="s">
        <v>32</v>
      </c>
      <c r="F615" t="s">
        <v>260</v>
      </c>
      <c r="G615" t="s">
        <v>261</v>
      </c>
      <c r="K615" t="s">
        <v>1312</v>
      </c>
    </row>
    <row r="616" spans="1:12" x14ac:dyDescent="0.25">
      <c r="B616" s="49"/>
      <c r="C616" s="3" t="s">
        <v>1408</v>
      </c>
      <c r="E616">
        <v>33</v>
      </c>
      <c r="F616">
        <v>49</v>
      </c>
      <c r="G616">
        <v>19</v>
      </c>
      <c r="K616" s="6">
        <v>-16</v>
      </c>
    </row>
    <row r="617" spans="1:12" x14ac:dyDescent="0.25">
      <c r="A617" s="22" t="s">
        <v>678</v>
      </c>
      <c r="B617" s="49" t="s">
        <v>1410</v>
      </c>
      <c r="C617" s="11">
        <v>39579</v>
      </c>
      <c r="D617" t="s">
        <v>124</v>
      </c>
      <c r="E617">
        <v>43</v>
      </c>
      <c r="F617">
        <v>39</v>
      </c>
      <c r="G617">
        <v>16</v>
      </c>
      <c r="K617" s="6">
        <v>4</v>
      </c>
      <c r="L617" t="s">
        <v>639</v>
      </c>
    </row>
    <row r="618" spans="1:12" x14ac:dyDescent="0.25">
      <c r="A618" s="22" t="s">
        <v>678</v>
      </c>
      <c r="B618" s="49"/>
      <c r="C618" s="11">
        <v>39586</v>
      </c>
      <c r="D618" t="s">
        <v>1411</v>
      </c>
      <c r="E618">
        <v>45</v>
      </c>
      <c r="F618">
        <v>37</v>
      </c>
      <c r="G618">
        <v>14</v>
      </c>
      <c r="K618" s="6">
        <v>8</v>
      </c>
      <c r="L618" t="s">
        <v>639</v>
      </c>
    </row>
    <row r="619" spans="1:12" x14ac:dyDescent="0.25">
      <c r="A619" s="22" t="s">
        <v>886</v>
      </c>
      <c r="B619" s="49" t="s">
        <v>1412</v>
      </c>
      <c r="C619" s="11">
        <v>39588</v>
      </c>
      <c r="D619" t="s">
        <v>96</v>
      </c>
      <c r="E619">
        <v>48</v>
      </c>
      <c r="F619">
        <v>35</v>
      </c>
      <c r="G619">
        <v>12</v>
      </c>
      <c r="K619" s="6">
        <v>13</v>
      </c>
      <c r="L619" t="s">
        <v>639</v>
      </c>
    </row>
    <row r="620" spans="1:12" x14ac:dyDescent="0.25">
      <c r="A620" s="22"/>
      <c r="B620" s="49"/>
      <c r="C620" s="11" t="s">
        <v>1318</v>
      </c>
      <c r="E620">
        <v>49.5</v>
      </c>
      <c r="F620">
        <v>30.6</v>
      </c>
      <c r="G620">
        <v>14.6</v>
      </c>
      <c r="K620" s="6"/>
    </row>
    <row r="621" spans="1:12" x14ac:dyDescent="0.25">
      <c r="A621" s="22"/>
      <c r="B621" s="49"/>
      <c r="C621" s="11"/>
      <c r="K621" s="6"/>
    </row>
    <row r="622" spans="1:12" x14ac:dyDescent="0.25">
      <c r="A622" s="55" t="s">
        <v>1413</v>
      </c>
      <c r="B622" s="49"/>
      <c r="C622" s="54" t="s">
        <v>1414</v>
      </c>
      <c r="K622" s="6"/>
    </row>
    <row r="623" spans="1:12" x14ac:dyDescent="0.25">
      <c r="B623" s="49"/>
    </row>
    <row r="624" spans="1:12" x14ac:dyDescent="0.25">
      <c r="A624" s="1" t="s">
        <v>1415</v>
      </c>
      <c r="B624" s="49"/>
    </row>
    <row r="625" spans="1:12" x14ac:dyDescent="0.25">
      <c r="A625" s="79">
        <v>39653</v>
      </c>
      <c r="B625" s="49"/>
    </row>
    <row r="626" spans="1:12" x14ac:dyDescent="0.25">
      <c r="B626" s="49"/>
      <c r="E626" t="s">
        <v>32</v>
      </c>
      <c r="F626" t="s">
        <v>260</v>
      </c>
      <c r="G626" t="s">
        <v>261</v>
      </c>
      <c r="H626" t="s">
        <v>1282</v>
      </c>
      <c r="K626" t="s">
        <v>1312</v>
      </c>
    </row>
    <row r="627" spans="1:12" x14ac:dyDescent="0.25">
      <c r="B627" s="49"/>
      <c r="C627" s="3" t="s">
        <v>1408</v>
      </c>
      <c r="E627">
        <v>6.9</v>
      </c>
      <c r="F627">
        <v>60.7</v>
      </c>
      <c r="G627">
        <v>11.8</v>
      </c>
      <c r="H627" s="7">
        <v>17</v>
      </c>
      <c r="K627" s="7">
        <f>F627-H627</f>
        <v>43.7</v>
      </c>
    </row>
    <row r="628" spans="1:12" x14ac:dyDescent="0.25">
      <c r="A628" s="22" t="s">
        <v>678</v>
      </c>
      <c r="B628" s="49" t="s">
        <v>1416</v>
      </c>
      <c r="C628" s="11">
        <v>39642</v>
      </c>
      <c r="D628" t="s">
        <v>1417</v>
      </c>
      <c r="E628">
        <v>7</v>
      </c>
      <c r="F628">
        <v>47</v>
      </c>
      <c r="G628">
        <v>9</v>
      </c>
      <c r="H628">
        <v>33</v>
      </c>
      <c r="K628">
        <f>F628-H628</f>
        <v>14</v>
      </c>
      <c r="L628" t="s">
        <v>639</v>
      </c>
    </row>
    <row r="629" spans="1:12" x14ac:dyDescent="0.25">
      <c r="A629" s="111" t="s">
        <v>1418</v>
      </c>
      <c r="B629" s="49" t="s">
        <v>1419</v>
      </c>
      <c r="C629" s="11">
        <v>39648</v>
      </c>
      <c r="E629">
        <v>7</v>
      </c>
      <c r="F629">
        <v>52</v>
      </c>
      <c r="G629">
        <v>3</v>
      </c>
      <c r="H629">
        <v>35</v>
      </c>
      <c r="K629">
        <v>17</v>
      </c>
    </row>
    <row r="630" spans="1:12" x14ac:dyDescent="0.25">
      <c r="B630" s="9"/>
      <c r="C630" t="s">
        <v>1318</v>
      </c>
      <c r="E630">
        <v>6.3</v>
      </c>
      <c r="F630">
        <v>41.7</v>
      </c>
      <c r="G630">
        <v>3.5</v>
      </c>
      <c r="H630">
        <v>43.1</v>
      </c>
      <c r="K630" s="7">
        <f>F630-H630</f>
        <v>-1.3999999999999986</v>
      </c>
    </row>
    <row r="631" spans="1:12" x14ac:dyDescent="0.25">
      <c r="B631" s="9"/>
    </row>
    <row r="632" spans="1:12" x14ac:dyDescent="0.25">
      <c r="A632" s="1" t="s">
        <v>1420</v>
      </c>
      <c r="B632" s="9"/>
    </row>
    <row r="633" spans="1:12" x14ac:dyDescent="0.25">
      <c r="A633" s="49">
        <v>39758</v>
      </c>
      <c r="B633" s="9"/>
    </row>
    <row r="634" spans="1:12" x14ac:dyDescent="0.25">
      <c r="B634" s="9"/>
      <c r="E634" t="s">
        <v>32</v>
      </c>
      <c r="F634" t="s">
        <v>260</v>
      </c>
      <c r="G634" t="s">
        <v>261</v>
      </c>
      <c r="H634" t="s">
        <v>1282</v>
      </c>
      <c r="K634" t="s">
        <v>1312</v>
      </c>
    </row>
    <row r="635" spans="1:12" x14ac:dyDescent="0.25">
      <c r="B635" s="9"/>
      <c r="C635" s="3" t="s">
        <v>1408</v>
      </c>
      <c r="E635">
        <v>7.1</v>
      </c>
      <c r="F635">
        <v>51.9</v>
      </c>
      <c r="G635">
        <v>12.7</v>
      </c>
      <c r="H635" s="7">
        <v>23.4</v>
      </c>
      <c r="K635" s="6">
        <f>F635-H635</f>
        <v>28.5</v>
      </c>
    </row>
    <row r="636" spans="1:12" x14ac:dyDescent="0.25">
      <c r="A636" s="22" t="s">
        <v>678</v>
      </c>
      <c r="B636" s="9" t="s">
        <v>1421</v>
      </c>
      <c r="C636" s="11">
        <v>39712</v>
      </c>
      <c r="D636" t="s">
        <v>124</v>
      </c>
      <c r="E636">
        <v>5</v>
      </c>
      <c r="F636">
        <v>43</v>
      </c>
      <c r="G636">
        <v>8</v>
      </c>
      <c r="H636">
        <v>43</v>
      </c>
      <c r="K636" s="6">
        <f>F636-H636</f>
        <v>0</v>
      </c>
    </row>
    <row r="637" spans="1:12" x14ac:dyDescent="0.25">
      <c r="A637" s="22"/>
      <c r="B637" s="9"/>
      <c r="C637" s="11">
        <v>39712</v>
      </c>
      <c r="D637" s="4" t="s">
        <v>1422</v>
      </c>
      <c r="F637">
        <v>16</v>
      </c>
      <c r="H637">
        <v>29</v>
      </c>
      <c r="K637" s="6">
        <f>F637-H637</f>
        <v>-13</v>
      </c>
      <c r="L637" t="s">
        <v>1423</v>
      </c>
    </row>
    <row r="638" spans="1:12" x14ac:dyDescent="0.25">
      <c r="B638" s="9"/>
      <c r="C638" s="11">
        <v>39754</v>
      </c>
      <c r="D638" s="4" t="s">
        <v>1422</v>
      </c>
      <c r="E638">
        <v>4</v>
      </c>
      <c r="F638">
        <v>26</v>
      </c>
      <c r="G638">
        <v>2</v>
      </c>
      <c r="H638">
        <v>23.5</v>
      </c>
      <c r="K638" s="6">
        <f>F638-H638</f>
        <v>2.5</v>
      </c>
      <c r="L638" t="s">
        <v>1423</v>
      </c>
    </row>
    <row r="639" spans="1:12" x14ac:dyDescent="0.25">
      <c r="B639" s="9"/>
      <c r="C639" t="s">
        <v>1318</v>
      </c>
      <c r="E639">
        <v>3.8</v>
      </c>
      <c r="F639">
        <v>55.1</v>
      </c>
      <c r="G639">
        <v>2.6</v>
      </c>
      <c r="H639">
        <v>36.5</v>
      </c>
      <c r="K639" s="6">
        <f>F639-H639</f>
        <v>18.600000000000001</v>
      </c>
    </row>
    <row r="641" spans="1:12" x14ac:dyDescent="0.25">
      <c r="A641" s="1" t="s">
        <v>1424</v>
      </c>
      <c r="B641" s="9"/>
    </row>
    <row r="642" spans="1:12" x14ac:dyDescent="0.25">
      <c r="A642" s="78">
        <v>40129</v>
      </c>
      <c r="B642" s="9"/>
      <c r="E642" t="s">
        <v>32</v>
      </c>
      <c r="F642" t="s">
        <v>260</v>
      </c>
      <c r="G642" t="s">
        <v>261</v>
      </c>
      <c r="H642" t="s">
        <v>1282</v>
      </c>
      <c r="K642" t="s">
        <v>1312</v>
      </c>
    </row>
    <row r="643" spans="1:12" x14ac:dyDescent="0.25">
      <c r="B643" s="9"/>
      <c r="F643">
        <v>53.3</v>
      </c>
      <c r="H643">
        <v>17.7</v>
      </c>
      <c r="K643">
        <f>F643-H643</f>
        <v>35.599999999999994</v>
      </c>
      <c r="L643" t="s">
        <v>1425</v>
      </c>
    </row>
    <row r="644" spans="1:12" x14ac:dyDescent="0.25">
      <c r="A644" s="111" t="s">
        <v>1426</v>
      </c>
      <c r="B644" s="9"/>
      <c r="C644" s="11">
        <v>39964</v>
      </c>
      <c r="D644" t="s">
        <v>193</v>
      </c>
      <c r="E644">
        <v>6</v>
      </c>
      <c r="F644">
        <v>51</v>
      </c>
      <c r="G644">
        <v>3</v>
      </c>
      <c r="H644">
        <v>33</v>
      </c>
      <c r="K644">
        <f>F644-H644</f>
        <v>18</v>
      </c>
    </row>
    <row r="645" spans="1:12" x14ac:dyDescent="0.25">
      <c r="B645" s="9"/>
      <c r="C645" t="s">
        <v>1318</v>
      </c>
      <c r="E645">
        <v>5.2</v>
      </c>
      <c r="F645">
        <v>59.4</v>
      </c>
      <c r="G645">
        <v>2.2999999999999998</v>
      </c>
      <c r="H645">
        <v>20</v>
      </c>
      <c r="K645">
        <f>F645-H645</f>
        <v>39.4</v>
      </c>
    </row>
    <row r="647" spans="1:12" x14ac:dyDescent="0.25">
      <c r="A647" s="1" t="s">
        <v>1427</v>
      </c>
    </row>
    <row r="648" spans="1:12" x14ac:dyDescent="0.25">
      <c r="A648" s="78">
        <v>40017</v>
      </c>
    </row>
    <row r="649" spans="1:12" x14ac:dyDescent="0.25">
      <c r="E649" t="s">
        <v>32</v>
      </c>
      <c r="F649" t="s">
        <v>260</v>
      </c>
      <c r="G649" t="s">
        <v>261</v>
      </c>
      <c r="H649" t="s">
        <v>653</v>
      </c>
      <c r="K649" t="s">
        <v>1312</v>
      </c>
    </row>
    <row r="650" spans="1:12" x14ac:dyDescent="0.25">
      <c r="C650" s="3" t="s">
        <v>1408</v>
      </c>
      <c r="E650">
        <v>33</v>
      </c>
      <c r="F650">
        <v>45</v>
      </c>
      <c r="G650">
        <v>16</v>
      </c>
      <c r="H650">
        <v>3</v>
      </c>
      <c r="K650" s="6">
        <v>-12</v>
      </c>
    </row>
    <row r="651" spans="1:12" x14ac:dyDescent="0.25">
      <c r="A651" s="22" t="s">
        <v>678</v>
      </c>
      <c r="B651" s="11" t="s">
        <v>1428</v>
      </c>
      <c r="C651" s="11">
        <v>39990</v>
      </c>
      <c r="D651" s="4" t="s">
        <v>1429</v>
      </c>
      <c r="E651">
        <v>34</v>
      </c>
      <c r="F651">
        <v>30</v>
      </c>
      <c r="G651">
        <v>15</v>
      </c>
      <c r="H651">
        <v>14</v>
      </c>
      <c r="K651" s="6">
        <v>4</v>
      </c>
    </row>
    <row r="652" spans="1:12" x14ac:dyDescent="0.25">
      <c r="C652" t="s">
        <v>1318</v>
      </c>
      <c r="E652">
        <v>39.5</v>
      </c>
      <c r="F652">
        <v>18.2</v>
      </c>
      <c r="G652" s="7">
        <v>14</v>
      </c>
      <c r="H652">
        <v>9.6999999999999993</v>
      </c>
      <c r="K652" s="6">
        <f>E652-F652</f>
        <v>21.3</v>
      </c>
    </row>
    <row r="654" spans="1:12" x14ac:dyDescent="0.25">
      <c r="A654" s="55" t="s">
        <v>1430</v>
      </c>
    </row>
    <row r="655" spans="1:12" x14ac:dyDescent="0.25">
      <c r="A655" s="78">
        <v>40556</v>
      </c>
      <c r="E655" s="3" t="s">
        <v>32</v>
      </c>
      <c r="F655" s="3" t="s">
        <v>260</v>
      </c>
      <c r="G655" s="3" t="s">
        <v>261</v>
      </c>
      <c r="H655" s="3" t="s">
        <v>922</v>
      </c>
      <c r="I655" s="3" t="s">
        <v>232</v>
      </c>
    </row>
    <row r="656" spans="1:12" x14ac:dyDescent="0.25">
      <c r="C656" s="3" t="s">
        <v>1431</v>
      </c>
      <c r="E656">
        <v>26.4</v>
      </c>
      <c r="F656">
        <v>31.9</v>
      </c>
      <c r="G656">
        <v>31.6</v>
      </c>
      <c r="H656">
        <v>5.7</v>
      </c>
      <c r="I656">
        <v>3.9</v>
      </c>
      <c r="K656" s="81">
        <f>F656-G656</f>
        <v>0.29999999999999716</v>
      </c>
      <c r="L656" s="3" t="s">
        <v>1432</v>
      </c>
    </row>
    <row r="657" spans="1:13" x14ac:dyDescent="0.25">
      <c r="A657" s="22" t="s">
        <v>982</v>
      </c>
      <c r="B657" t="s">
        <v>1433</v>
      </c>
      <c r="C657" s="11">
        <v>40552</v>
      </c>
      <c r="E657">
        <v>6</v>
      </c>
      <c r="F657">
        <v>31</v>
      </c>
      <c r="G657">
        <v>30</v>
      </c>
      <c r="K657" s="81">
        <f>F657-G657</f>
        <v>1</v>
      </c>
      <c r="L657" s="3" t="s">
        <v>1432</v>
      </c>
      <c r="M657" t="s">
        <v>1434</v>
      </c>
    </row>
    <row r="658" spans="1:13" x14ac:dyDescent="0.25">
      <c r="A658" s="22" t="s">
        <v>678</v>
      </c>
      <c r="B658" t="s">
        <v>1435</v>
      </c>
      <c r="C658" s="11">
        <v>40552</v>
      </c>
      <c r="D658" s="3" t="s">
        <v>125</v>
      </c>
      <c r="E658">
        <v>18</v>
      </c>
      <c r="F658">
        <v>44</v>
      </c>
      <c r="G658">
        <v>27</v>
      </c>
      <c r="K658" s="81">
        <f>F658-G658</f>
        <v>17</v>
      </c>
      <c r="L658" s="3" t="s">
        <v>1432</v>
      </c>
    </row>
    <row r="659" spans="1:13" x14ac:dyDescent="0.25">
      <c r="A659" s="22"/>
      <c r="B659" s="53" t="s">
        <v>1435</v>
      </c>
      <c r="C659" s="11">
        <v>40552</v>
      </c>
      <c r="D659" s="3" t="s">
        <v>976</v>
      </c>
      <c r="E659">
        <v>15</v>
      </c>
      <c r="F659">
        <v>46</v>
      </c>
      <c r="G659">
        <v>29</v>
      </c>
      <c r="K659" s="81">
        <f>F659-G659</f>
        <v>17</v>
      </c>
      <c r="L659" s="3" t="s">
        <v>1432</v>
      </c>
    </row>
    <row r="660" spans="1:13" x14ac:dyDescent="0.25">
      <c r="C660" t="s">
        <v>1318</v>
      </c>
      <c r="E660">
        <v>13</v>
      </c>
      <c r="F660">
        <v>42</v>
      </c>
      <c r="G660">
        <v>32</v>
      </c>
      <c r="H660">
        <v>5</v>
      </c>
      <c r="I660">
        <v>6</v>
      </c>
      <c r="K660" s="81">
        <f>F660-G660</f>
        <v>10</v>
      </c>
      <c r="L660" s="3" t="s">
        <v>1432</v>
      </c>
    </row>
    <row r="662" spans="1:13" x14ac:dyDescent="0.25">
      <c r="A662" s="55" t="s">
        <v>1436</v>
      </c>
      <c r="E662" s="3" t="s">
        <v>32</v>
      </c>
      <c r="F662" s="3" t="s">
        <v>260</v>
      </c>
      <c r="G662" s="3" t="s">
        <v>261</v>
      </c>
      <c r="H662" s="3" t="s">
        <v>922</v>
      </c>
      <c r="I662" s="3" t="s">
        <v>232</v>
      </c>
    </row>
    <row r="663" spans="1:13" x14ac:dyDescent="0.25">
      <c r="A663" s="49">
        <v>40605</v>
      </c>
      <c r="C663" s="3" t="s">
        <v>1431</v>
      </c>
      <c r="E663">
        <v>17</v>
      </c>
      <c r="F663">
        <v>47</v>
      </c>
      <c r="G663">
        <v>17</v>
      </c>
      <c r="H663">
        <v>9</v>
      </c>
      <c r="I663">
        <v>5</v>
      </c>
      <c r="K663" s="6">
        <f>E663-F663</f>
        <v>-30</v>
      </c>
    </row>
    <row r="664" spans="1:13" x14ac:dyDescent="0.25">
      <c r="A664" s="22" t="s">
        <v>982</v>
      </c>
      <c r="B664" s="3" t="s">
        <v>1437</v>
      </c>
      <c r="C664" s="11">
        <v>40601</v>
      </c>
      <c r="E664">
        <v>13</v>
      </c>
      <c r="F664">
        <v>63</v>
      </c>
      <c r="G664">
        <v>6</v>
      </c>
      <c r="H664">
        <v>4</v>
      </c>
      <c r="I664">
        <v>9</v>
      </c>
      <c r="K664" s="6">
        <f>E664-F664</f>
        <v>-50</v>
      </c>
    </row>
    <row r="665" spans="1:13" x14ac:dyDescent="0.25">
      <c r="C665" t="s">
        <v>1318</v>
      </c>
      <c r="E665">
        <v>8</v>
      </c>
      <c r="F665">
        <v>61</v>
      </c>
      <c r="G665">
        <v>4</v>
      </c>
      <c r="H665">
        <v>6</v>
      </c>
      <c r="I665">
        <v>12</v>
      </c>
      <c r="K665" s="6">
        <f>E665-F665</f>
        <v>-53</v>
      </c>
    </row>
    <row r="667" spans="1:13" x14ac:dyDescent="0.25">
      <c r="A667" s="55" t="s">
        <v>1438</v>
      </c>
      <c r="E667" s="3" t="s">
        <v>32</v>
      </c>
      <c r="F667" s="3" t="s">
        <v>260</v>
      </c>
      <c r="G667" s="3" t="s">
        <v>261</v>
      </c>
      <c r="I667" s="3" t="s">
        <v>232</v>
      </c>
    </row>
    <row r="668" spans="1:13" x14ac:dyDescent="0.25">
      <c r="A668" s="49">
        <v>40668</v>
      </c>
      <c r="C668" s="3" t="s">
        <v>1431</v>
      </c>
      <c r="E668">
        <v>21</v>
      </c>
      <c r="F668">
        <v>46</v>
      </c>
      <c r="G668">
        <v>27</v>
      </c>
      <c r="I668">
        <v>2</v>
      </c>
      <c r="K668" s="6">
        <f>E668-F668</f>
        <v>-25</v>
      </c>
    </row>
    <row r="669" spans="1:13" x14ac:dyDescent="0.25">
      <c r="A669" s="56" t="s">
        <v>982</v>
      </c>
      <c r="C669" s="11">
        <v>40664</v>
      </c>
      <c r="E669">
        <v>20</v>
      </c>
      <c r="F669">
        <v>61</v>
      </c>
      <c r="G669">
        <v>14</v>
      </c>
      <c r="I669">
        <v>5</v>
      </c>
      <c r="K669" s="6">
        <f>E669-F669</f>
        <v>-41</v>
      </c>
    </row>
    <row r="670" spans="1:13" x14ac:dyDescent="0.25">
      <c r="C670" t="s">
        <v>1318</v>
      </c>
      <c r="E670">
        <v>15</v>
      </c>
      <c r="F670">
        <v>58</v>
      </c>
      <c r="G670">
        <v>23</v>
      </c>
      <c r="I670">
        <v>3</v>
      </c>
      <c r="K670" s="6">
        <f>E670-F670</f>
        <v>-43</v>
      </c>
    </row>
    <row r="672" spans="1:13" x14ac:dyDescent="0.25">
      <c r="A672" s="55" t="s">
        <v>1439</v>
      </c>
      <c r="E672" s="3" t="s">
        <v>32</v>
      </c>
      <c r="F672" s="3" t="s">
        <v>260</v>
      </c>
      <c r="G672" s="3" t="s">
        <v>261</v>
      </c>
      <c r="H672" s="3" t="s">
        <v>922</v>
      </c>
      <c r="I672" s="3" t="s">
        <v>232</v>
      </c>
    </row>
    <row r="673" spans="1:13" x14ac:dyDescent="0.25">
      <c r="A673" s="80">
        <v>40892</v>
      </c>
      <c r="C673" s="3" t="s">
        <v>1431</v>
      </c>
      <c r="E673">
        <v>34</v>
      </c>
      <c r="F673">
        <v>44</v>
      </c>
      <c r="G673">
        <v>14</v>
      </c>
      <c r="H673">
        <v>4</v>
      </c>
      <c r="I673">
        <v>2</v>
      </c>
      <c r="K673" s="6">
        <f>E673-F673</f>
        <v>-10</v>
      </c>
    </row>
    <row r="674" spans="1:13" x14ac:dyDescent="0.25">
      <c r="A674" s="56"/>
      <c r="B674" s="3" t="s">
        <v>1440</v>
      </c>
      <c r="C674" s="11">
        <v>40885</v>
      </c>
      <c r="D674" s="3" t="s">
        <v>976</v>
      </c>
      <c r="E674">
        <v>30</v>
      </c>
      <c r="F674">
        <v>52</v>
      </c>
      <c r="G674">
        <v>10</v>
      </c>
      <c r="I674">
        <v>5</v>
      </c>
      <c r="K674" s="6">
        <f>E674-F674</f>
        <v>-22</v>
      </c>
    </row>
    <row r="675" spans="1:13" x14ac:dyDescent="0.25">
      <c r="A675" s="56" t="s">
        <v>982</v>
      </c>
      <c r="B675" t="s">
        <v>1441</v>
      </c>
      <c r="C675" s="11">
        <v>40888</v>
      </c>
      <c r="D675" t="s">
        <v>125</v>
      </c>
      <c r="E675">
        <v>29</v>
      </c>
      <c r="F675">
        <v>53</v>
      </c>
      <c r="G675">
        <v>7</v>
      </c>
      <c r="I675">
        <v>7</v>
      </c>
      <c r="K675" s="6">
        <f>E675-F675</f>
        <v>-24</v>
      </c>
      <c r="L675" t="s">
        <v>639</v>
      </c>
    </row>
    <row r="676" spans="1:13" x14ac:dyDescent="0.25">
      <c r="C676" t="s">
        <v>1318</v>
      </c>
      <c r="E676">
        <v>28</v>
      </c>
      <c r="F676">
        <v>54</v>
      </c>
      <c r="G676">
        <v>6</v>
      </c>
      <c r="I676">
        <v>5</v>
      </c>
      <c r="K676" s="6">
        <f>E676-F676</f>
        <v>-26</v>
      </c>
    </row>
    <row r="677" spans="1:13" x14ac:dyDescent="0.25">
      <c r="K677" s="6"/>
    </row>
    <row r="678" spans="1:13" x14ac:dyDescent="0.25">
      <c r="A678" s="55" t="s">
        <v>1442</v>
      </c>
      <c r="E678" s="3" t="s">
        <v>32</v>
      </c>
      <c r="F678" s="3" t="s">
        <v>260</v>
      </c>
      <c r="G678" s="3" t="s">
        <v>261</v>
      </c>
      <c r="H678" s="3" t="s">
        <v>922</v>
      </c>
      <c r="I678" s="3" t="s">
        <v>232</v>
      </c>
    </row>
    <row r="679" spans="1:13" x14ac:dyDescent="0.25">
      <c r="A679" s="49">
        <v>41228</v>
      </c>
      <c r="C679" s="3" t="s">
        <v>1431</v>
      </c>
      <c r="E679">
        <v>42</v>
      </c>
      <c r="F679">
        <v>39</v>
      </c>
      <c r="G679">
        <v>15</v>
      </c>
      <c r="K679" s="6">
        <f>E679-F679</f>
        <v>3</v>
      </c>
    </row>
    <row r="680" spans="1:13" x14ac:dyDescent="0.25">
      <c r="A680" s="56"/>
      <c r="B680" t="s">
        <v>1443</v>
      </c>
      <c r="C680" s="11">
        <v>41137</v>
      </c>
      <c r="D680" s="3" t="s">
        <v>976</v>
      </c>
      <c r="E680">
        <v>37</v>
      </c>
      <c r="F680">
        <v>52</v>
      </c>
      <c r="G680">
        <v>7</v>
      </c>
      <c r="J680" s="6"/>
      <c r="K680" s="6">
        <f>E680-F680</f>
        <v>-15</v>
      </c>
      <c r="L680" s="3" t="s">
        <v>639</v>
      </c>
    </row>
    <row r="681" spans="1:13" x14ac:dyDescent="0.25">
      <c r="A681" s="56"/>
      <c r="B681" t="s">
        <v>1444</v>
      </c>
      <c r="C681" s="11">
        <v>41205</v>
      </c>
      <c r="D681" s="3" t="s">
        <v>976</v>
      </c>
      <c r="E681">
        <v>32</v>
      </c>
      <c r="F681">
        <v>54</v>
      </c>
      <c r="G681">
        <v>5</v>
      </c>
      <c r="K681" s="6">
        <f>E681-F681</f>
        <v>-22</v>
      </c>
      <c r="L681" t="s">
        <v>639</v>
      </c>
    </row>
    <row r="682" spans="1:13" x14ac:dyDescent="0.25">
      <c r="C682" t="s">
        <v>1318</v>
      </c>
      <c r="E682">
        <v>27</v>
      </c>
      <c r="F682">
        <v>48</v>
      </c>
      <c r="G682">
        <v>5</v>
      </c>
      <c r="H682">
        <v>2</v>
      </c>
      <c r="I682">
        <v>14</v>
      </c>
      <c r="K682" s="6">
        <f>E682-F682</f>
        <v>-21</v>
      </c>
    </row>
    <row r="684" spans="1:13" x14ac:dyDescent="0.25">
      <c r="A684" s="1" t="s">
        <v>1445</v>
      </c>
      <c r="E684" s="3" t="s">
        <v>32</v>
      </c>
      <c r="F684" s="3" t="s">
        <v>260</v>
      </c>
      <c r="G684" s="3" t="s">
        <v>261</v>
      </c>
      <c r="H684" s="3"/>
      <c r="I684" s="3" t="s">
        <v>232</v>
      </c>
    </row>
    <row r="685" spans="1:13" x14ac:dyDescent="0.25">
      <c r="A685" s="78">
        <v>41333</v>
      </c>
      <c r="C685" s="3" t="s">
        <v>1431</v>
      </c>
      <c r="E685" s="3">
        <v>39</v>
      </c>
      <c r="F685" s="3">
        <v>10</v>
      </c>
      <c r="G685" s="3">
        <v>47</v>
      </c>
      <c r="I685">
        <v>4</v>
      </c>
      <c r="K685" s="65">
        <v>7.2</v>
      </c>
    </row>
    <row r="686" spans="1:13" x14ac:dyDescent="0.25">
      <c r="A686" s="56"/>
      <c r="B686" t="s">
        <v>1446</v>
      </c>
      <c r="C686" s="11">
        <v>41312</v>
      </c>
      <c r="D686" t="s">
        <v>976</v>
      </c>
      <c r="E686" s="3">
        <v>34</v>
      </c>
      <c r="F686" s="3">
        <v>19</v>
      </c>
      <c r="G686" s="3">
        <v>31</v>
      </c>
      <c r="I686">
        <v>13</v>
      </c>
      <c r="K686" s="6">
        <v>3</v>
      </c>
      <c r="L686" s="3" t="s">
        <v>1477</v>
      </c>
      <c r="M686" t="s">
        <v>639</v>
      </c>
    </row>
    <row r="687" spans="1:13" x14ac:dyDescent="0.25">
      <c r="A687" s="56" t="s">
        <v>982</v>
      </c>
      <c r="B687" t="s">
        <v>1447</v>
      </c>
      <c r="C687" s="11">
        <v>41315</v>
      </c>
      <c r="D687" t="s">
        <v>125</v>
      </c>
      <c r="E687" s="3">
        <v>33</v>
      </c>
      <c r="F687" s="3">
        <v>13</v>
      </c>
      <c r="G687" s="3">
        <v>36</v>
      </c>
      <c r="I687">
        <v>16</v>
      </c>
      <c r="K687" s="65">
        <v>3</v>
      </c>
      <c r="L687" s="3" t="s">
        <v>1477</v>
      </c>
      <c r="M687" t="s">
        <v>639</v>
      </c>
    </row>
    <row r="688" spans="1:13" x14ac:dyDescent="0.25">
      <c r="A688" s="22" t="s">
        <v>982</v>
      </c>
      <c r="B688" t="s">
        <v>1448</v>
      </c>
      <c r="C688" s="11">
        <v>41328</v>
      </c>
      <c r="D688" t="s">
        <v>125</v>
      </c>
      <c r="E688" s="3">
        <v>33</v>
      </c>
      <c r="F688" s="3">
        <v>13</v>
      </c>
      <c r="G688" s="3">
        <v>29</v>
      </c>
      <c r="I688">
        <v>21</v>
      </c>
      <c r="K688" s="6">
        <v>4</v>
      </c>
      <c r="L688" s="3" t="s">
        <v>1477</v>
      </c>
      <c r="M688" t="s">
        <v>639</v>
      </c>
    </row>
    <row r="689" spans="1:13" x14ac:dyDescent="0.25">
      <c r="A689" s="22" t="s">
        <v>830</v>
      </c>
      <c r="B689" t="s">
        <v>1449</v>
      </c>
      <c r="C689" s="11">
        <v>41328</v>
      </c>
      <c r="D689" t="s">
        <v>225</v>
      </c>
      <c r="E689" s="3">
        <v>28</v>
      </c>
      <c r="F689" s="3">
        <v>11</v>
      </c>
      <c r="G689" s="3">
        <v>33</v>
      </c>
      <c r="I689">
        <v>21</v>
      </c>
      <c r="K689" s="65">
        <v>5</v>
      </c>
      <c r="L689" s="3" t="s">
        <v>1477</v>
      </c>
      <c r="M689" t="s">
        <v>639</v>
      </c>
    </row>
    <row r="690" spans="1:13" x14ac:dyDescent="0.25">
      <c r="A690" s="22"/>
      <c r="B690" t="s">
        <v>1450</v>
      </c>
      <c r="C690" s="11">
        <v>41331</v>
      </c>
      <c r="D690" t="s">
        <v>976</v>
      </c>
      <c r="E690" s="3">
        <v>28</v>
      </c>
      <c r="F690" s="3">
        <v>12</v>
      </c>
      <c r="G690" s="3">
        <v>33</v>
      </c>
      <c r="I690">
        <v>21</v>
      </c>
      <c r="K690" s="65">
        <v>5</v>
      </c>
      <c r="L690" s="3" t="s">
        <v>1477</v>
      </c>
      <c r="M690" t="s">
        <v>639</v>
      </c>
    </row>
    <row r="691" spans="1:13" x14ac:dyDescent="0.25">
      <c r="A691" s="22"/>
      <c r="C691" s="11" t="s">
        <v>1318</v>
      </c>
      <c r="E691" s="3">
        <v>25</v>
      </c>
      <c r="F691" s="3">
        <v>10</v>
      </c>
      <c r="G691" s="3">
        <v>32</v>
      </c>
      <c r="I691">
        <v>28</v>
      </c>
      <c r="K691" s="66" t="s">
        <v>1451</v>
      </c>
      <c r="L691" t="s">
        <v>1452</v>
      </c>
    </row>
    <row r="693" spans="1:13" x14ac:dyDescent="0.25">
      <c r="A693" s="55" t="s">
        <v>1453</v>
      </c>
      <c r="E693" s="3" t="s">
        <v>32</v>
      </c>
      <c r="F693" s="3" t="s">
        <v>260</v>
      </c>
      <c r="G693" s="3" t="s">
        <v>261</v>
      </c>
      <c r="H693" s="3" t="s">
        <v>922</v>
      </c>
      <c r="I693" s="3" t="s">
        <v>232</v>
      </c>
      <c r="J693" s="3" t="s">
        <v>1454</v>
      </c>
    </row>
    <row r="694" spans="1:13" x14ac:dyDescent="0.25">
      <c r="A694" s="79">
        <v>41683</v>
      </c>
      <c r="C694" s="3" t="s">
        <v>1431</v>
      </c>
      <c r="E694">
        <v>26</v>
      </c>
      <c r="F694">
        <v>44</v>
      </c>
      <c r="G694">
        <v>22</v>
      </c>
      <c r="H694">
        <v>4</v>
      </c>
      <c r="I694" s="3">
        <v>3</v>
      </c>
      <c r="J694" s="3">
        <v>1</v>
      </c>
      <c r="K694" s="6">
        <f>E694-F694</f>
        <v>-18</v>
      </c>
    </row>
    <row r="695" spans="1:13" x14ac:dyDescent="0.25">
      <c r="A695" s="22"/>
      <c r="B695" s="3" t="s">
        <v>1455</v>
      </c>
      <c r="C695" s="11">
        <v>41676</v>
      </c>
      <c r="D695" s="3" t="s">
        <v>976</v>
      </c>
      <c r="E695">
        <v>14</v>
      </c>
      <c r="F695">
        <v>61</v>
      </c>
      <c r="G695">
        <v>5</v>
      </c>
      <c r="I695" s="3">
        <v>15</v>
      </c>
      <c r="K695" s="6">
        <f>I695-F695</f>
        <v>-46</v>
      </c>
      <c r="L695" s="3" t="s">
        <v>1466</v>
      </c>
      <c r="M695" s="3" t="s">
        <v>639</v>
      </c>
    </row>
    <row r="696" spans="1:13" x14ac:dyDescent="0.25">
      <c r="C696" s="11" t="s">
        <v>1318</v>
      </c>
      <c r="E696">
        <v>15</v>
      </c>
      <c r="F696">
        <v>55</v>
      </c>
      <c r="G696">
        <v>5</v>
      </c>
      <c r="H696">
        <v>3</v>
      </c>
      <c r="I696">
        <v>18</v>
      </c>
      <c r="K696" s="6">
        <f>I696-F696</f>
        <v>-37</v>
      </c>
      <c r="L696" s="3" t="s">
        <v>1466</v>
      </c>
    </row>
    <row r="697" spans="1:13" x14ac:dyDescent="0.25">
      <c r="C697" s="11"/>
      <c r="K697" s="6"/>
    </row>
    <row r="698" spans="1:13" x14ac:dyDescent="0.25">
      <c r="A698" s="1" t="s">
        <v>1456</v>
      </c>
      <c r="E698" s="3" t="s">
        <v>32</v>
      </c>
      <c r="F698" s="3" t="s">
        <v>260</v>
      </c>
      <c r="G698" s="3" t="s">
        <v>261</v>
      </c>
      <c r="H698" s="3" t="s">
        <v>653</v>
      </c>
      <c r="I698" s="3" t="s">
        <v>232</v>
      </c>
      <c r="J698" s="3"/>
    </row>
    <row r="699" spans="1:13" x14ac:dyDescent="0.25">
      <c r="A699" s="78">
        <v>41795</v>
      </c>
      <c r="C699" s="3" t="s">
        <v>1431</v>
      </c>
      <c r="E699">
        <v>54</v>
      </c>
      <c r="F699">
        <v>22</v>
      </c>
      <c r="G699">
        <v>20</v>
      </c>
      <c r="I699">
        <v>4</v>
      </c>
      <c r="K699" s="6">
        <f>E699-F699</f>
        <v>32</v>
      </c>
    </row>
    <row r="700" spans="1:13" x14ac:dyDescent="0.25">
      <c r="A700" s="56" t="s">
        <v>982</v>
      </c>
      <c r="B700" s="3" t="s">
        <v>1457</v>
      </c>
      <c r="C700" s="11">
        <v>41789</v>
      </c>
      <c r="D700" s="3" t="s">
        <v>196</v>
      </c>
      <c r="E700">
        <v>36</v>
      </c>
      <c r="F700">
        <v>27</v>
      </c>
      <c r="G700">
        <v>5</v>
      </c>
      <c r="I700">
        <v>28</v>
      </c>
      <c r="K700" s="6">
        <f>E700-I700</f>
        <v>8</v>
      </c>
      <c r="L700" s="3" t="s">
        <v>1458</v>
      </c>
      <c r="M700" s="3" t="s">
        <v>639</v>
      </c>
    </row>
    <row r="701" spans="1:13" x14ac:dyDescent="0.25">
      <c r="B701" s="3" t="s">
        <v>1459</v>
      </c>
      <c r="C701" s="11">
        <v>41792</v>
      </c>
      <c r="D701" s="3" t="s">
        <v>976</v>
      </c>
      <c r="E701">
        <v>42</v>
      </c>
      <c r="F701">
        <v>20</v>
      </c>
      <c r="G701">
        <v>6</v>
      </c>
      <c r="I701">
        <v>27</v>
      </c>
      <c r="K701" s="6">
        <f>E701-I701</f>
        <v>15</v>
      </c>
      <c r="L701" s="3" t="s">
        <v>1458</v>
      </c>
      <c r="M701" s="3" t="s">
        <v>639</v>
      </c>
    </row>
    <row r="702" spans="1:13" x14ac:dyDescent="0.25">
      <c r="A702" s="56" t="s">
        <v>982</v>
      </c>
      <c r="B702" s="3" t="s">
        <v>1460</v>
      </c>
      <c r="C702" s="11">
        <v>41795</v>
      </c>
      <c r="E702">
        <v>42</v>
      </c>
      <c r="F702">
        <v>22</v>
      </c>
      <c r="G702">
        <v>4</v>
      </c>
      <c r="I702">
        <v>27</v>
      </c>
      <c r="K702" s="6">
        <f>E702-I702</f>
        <v>15</v>
      </c>
      <c r="L702" s="3" t="s">
        <v>1458</v>
      </c>
      <c r="M702" s="3" t="s">
        <v>639</v>
      </c>
    </row>
    <row r="703" spans="1:13" x14ac:dyDescent="0.25">
      <c r="C703" s="3" t="s">
        <v>1318</v>
      </c>
      <c r="E703">
        <v>45</v>
      </c>
      <c r="F703">
        <v>18</v>
      </c>
      <c r="G703">
        <v>3</v>
      </c>
      <c r="H703">
        <v>3</v>
      </c>
      <c r="I703">
        <v>26</v>
      </c>
      <c r="K703" s="6">
        <f>E703-I703</f>
        <v>19</v>
      </c>
      <c r="L703" s="3" t="s">
        <v>1458</v>
      </c>
    </row>
    <row r="705" spans="1:13" x14ac:dyDescent="0.25">
      <c r="A705" s="1" t="s">
        <v>1461</v>
      </c>
      <c r="E705" s="3" t="s">
        <v>32</v>
      </c>
      <c r="F705" s="3" t="s">
        <v>260</v>
      </c>
      <c r="G705" s="3" t="s">
        <v>261</v>
      </c>
      <c r="H705" s="3" t="s">
        <v>653</v>
      </c>
      <c r="I705" s="3" t="s">
        <v>232</v>
      </c>
      <c r="J705" s="3" t="s">
        <v>922</v>
      </c>
    </row>
    <row r="706" spans="1:13" x14ac:dyDescent="0.25">
      <c r="A706" s="78">
        <v>41921</v>
      </c>
      <c r="C706" s="3" t="s">
        <v>1431</v>
      </c>
      <c r="E706" s="3">
        <v>53</v>
      </c>
      <c r="F706" s="3">
        <v>25</v>
      </c>
      <c r="G706" s="3">
        <v>13</v>
      </c>
      <c r="H706" s="3">
        <v>1</v>
      </c>
      <c r="J706">
        <v>5</v>
      </c>
      <c r="K706" s="6">
        <f>E706-F706</f>
        <v>28</v>
      </c>
    </row>
    <row r="707" spans="1:13" x14ac:dyDescent="0.25">
      <c r="A707" s="56" t="s">
        <v>982</v>
      </c>
      <c r="B707" s="3" t="s">
        <v>1462</v>
      </c>
      <c r="C707" s="11">
        <v>41882</v>
      </c>
      <c r="D707" s="3" t="s">
        <v>125</v>
      </c>
      <c r="E707" s="3">
        <v>20</v>
      </c>
      <c r="F707" s="3">
        <v>13</v>
      </c>
      <c r="G707" s="3">
        <v>2</v>
      </c>
      <c r="H707" s="3">
        <v>1</v>
      </c>
      <c r="I707">
        <v>64</v>
      </c>
      <c r="K707" s="70">
        <f>I707-E707</f>
        <v>44</v>
      </c>
      <c r="L707" s="3" t="s">
        <v>1463</v>
      </c>
      <c r="M707" t="s">
        <v>639</v>
      </c>
    </row>
    <row r="708" spans="1:13" x14ac:dyDescent="0.25">
      <c r="B708" t="s">
        <v>1464</v>
      </c>
      <c r="C708" s="11">
        <v>41884</v>
      </c>
      <c r="D708" t="s">
        <v>976</v>
      </c>
      <c r="E708" s="3">
        <v>24</v>
      </c>
      <c r="F708" s="3">
        <v>16</v>
      </c>
      <c r="G708" s="3">
        <v>2</v>
      </c>
      <c r="I708">
        <v>56</v>
      </c>
      <c r="K708" s="70">
        <f>I708-E708</f>
        <v>32</v>
      </c>
      <c r="L708" s="3" t="s">
        <v>1463</v>
      </c>
      <c r="M708" s="3" t="s">
        <v>639</v>
      </c>
    </row>
    <row r="709" spans="1:13" x14ac:dyDescent="0.25">
      <c r="C709" s="3" t="s">
        <v>1318</v>
      </c>
      <c r="E709" s="3">
        <v>25</v>
      </c>
      <c r="F709" s="3">
        <v>11</v>
      </c>
      <c r="G709" s="3">
        <v>1</v>
      </c>
      <c r="H709">
        <v>2</v>
      </c>
      <c r="I709">
        <v>60</v>
      </c>
      <c r="K709" s="70">
        <f>I709-E709</f>
        <v>35</v>
      </c>
      <c r="L709" s="3" t="s">
        <v>1463</v>
      </c>
    </row>
    <row r="711" spans="1:13" x14ac:dyDescent="0.25">
      <c r="A711" s="1" t="s">
        <v>1465</v>
      </c>
      <c r="E711" s="3" t="s">
        <v>32</v>
      </c>
      <c r="F711" s="3" t="s">
        <v>260</v>
      </c>
      <c r="G711" s="3" t="s">
        <v>261</v>
      </c>
      <c r="H711" s="3" t="s">
        <v>653</v>
      </c>
      <c r="I711" s="3" t="s">
        <v>232</v>
      </c>
      <c r="J711" s="3" t="s">
        <v>922</v>
      </c>
    </row>
    <row r="712" spans="1:13" x14ac:dyDescent="0.25">
      <c r="A712" s="78">
        <v>41921</v>
      </c>
      <c r="C712" s="3" t="s">
        <v>1431</v>
      </c>
      <c r="E712" s="3">
        <v>27</v>
      </c>
      <c r="F712" s="3">
        <v>40</v>
      </c>
      <c r="G712" s="3">
        <v>23</v>
      </c>
      <c r="H712" s="3"/>
      <c r="I712" s="3">
        <v>3</v>
      </c>
      <c r="J712" s="3">
        <v>7</v>
      </c>
      <c r="K712" s="6">
        <v>-13</v>
      </c>
    </row>
    <row r="713" spans="1:13" x14ac:dyDescent="0.25">
      <c r="A713" s="56" t="s">
        <v>982</v>
      </c>
      <c r="B713" s="71">
        <v>41912</v>
      </c>
      <c r="C713" s="54">
        <v>41915</v>
      </c>
      <c r="D713" s="3" t="s">
        <v>197</v>
      </c>
      <c r="E713" s="3">
        <v>13</v>
      </c>
      <c r="F713" s="3">
        <v>50</v>
      </c>
      <c r="G713" s="3">
        <v>4</v>
      </c>
      <c r="H713" s="3">
        <v>3</v>
      </c>
      <c r="I713" s="3">
        <v>31</v>
      </c>
      <c r="J713" s="3"/>
      <c r="K713" s="6">
        <f>I713-F713</f>
        <v>-19</v>
      </c>
      <c r="L713" s="3" t="s">
        <v>1466</v>
      </c>
      <c r="M713" t="s">
        <v>639</v>
      </c>
    </row>
    <row r="714" spans="1:13" x14ac:dyDescent="0.25">
      <c r="B714" s="3" t="s">
        <v>1467</v>
      </c>
      <c r="C714" s="11">
        <v>41918</v>
      </c>
      <c r="D714" s="3" t="s">
        <v>976</v>
      </c>
      <c r="E714">
        <v>16</v>
      </c>
      <c r="F714">
        <v>47</v>
      </c>
      <c r="G714">
        <v>5</v>
      </c>
      <c r="H714">
        <v>4</v>
      </c>
      <c r="I714">
        <v>28</v>
      </c>
      <c r="K714" s="6">
        <f>I714-F714</f>
        <v>-19</v>
      </c>
      <c r="L714" s="3" t="s">
        <v>1466</v>
      </c>
      <c r="M714" s="3" t="s">
        <v>639</v>
      </c>
    </row>
    <row r="715" spans="1:13" x14ac:dyDescent="0.25">
      <c r="C715" s="3" t="s">
        <v>1318</v>
      </c>
      <c r="E715">
        <v>12</v>
      </c>
      <c r="F715">
        <v>41</v>
      </c>
      <c r="G715">
        <v>5</v>
      </c>
      <c r="H715">
        <v>3</v>
      </c>
      <c r="I715">
        <v>39</v>
      </c>
      <c r="K715" s="6">
        <f>I715-F715</f>
        <v>-2</v>
      </c>
      <c r="L715" s="3" t="s">
        <v>1466</v>
      </c>
    </row>
    <row r="717" spans="1:13" x14ac:dyDescent="0.25">
      <c r="A717" s="1" t="s">
        <v>1468</v>
      </c>
      <c r="E717" s="3" t="s">
        <v>32</v>
      </c>
      <c r="F717" s="3" t="s">
        <v>260</v>
      </c>
      <c r="G717" s="3" t="s">
        <v>261</v>
      </c>
      <c r="H717" s="3" t="s">
        <v>653</v>
      </c>
      <c r="I717" s="3" t="s">
        <v>232</v>
      </c>
      <c r="J717" s="3" t="s">
        <v>1469</v>
      </c>
    </row>
    <row r="718" spans="1:13" x14ac:dyDescent="0.25">
      <c r="A718" s="49">
        <v>41963</v>
      </c>
      <c r="C718" s="3" t="s">
        <v>1431</v>
      </c>
      <c r="E718" s="3">
        <v>49</v>
      </c>
      <c r="F718" s="3">
        <v>29</v>
      </c>
      <c r="G718" s="3">
        <v>16</v>
      </c>
      <c r="H718" s="3">
        <v>2</v>
      </c>
      <c r="I718" s="3"/>
      <c r="J718" s="3">
        <v>5</v>
      </c>
      <c r="K718" s="6">
        <f>E718-F718</f>
        <v>20</v>
      </c>
    </row>
    <row r="719" spans="1:13" x14ac:dyDescent="0.25">
      <c r="A719" s="56" t="s">
        <v>982</v>
      </c>
      <c r="B719" s="3" t="s">
        <v>1470</v>
      </c>
      <c r="C719" s="11">
        <v>41917</v>
      </c>
      <c r="D719" s="3" t="s">
        <v>125</v>
      </c>
      <c r="E719">
        <v>31</v>
      </c>
      <c r="F719">
        <v>25</v>
      </c>
      <c r="G719">
        <v>2</v>
      </c>
      <c r="I719">
        <v>40</v>
      </c>
      <c r="K719" s="70">
        <f>I719-E719</f>
        <v>9</v>
      </c>
      <c r="L719" s="3" t="s">
        <v>1463</v>
      </c>
      <c r="M719" t="s">
        <v>639</v>
      </c>
    </row>
    <row r="720" spans="1:13" x14ac:dyDescent="0.25">
      <c r="A720" s="22" t="s">
        <v>886</v>
      </c>
      <c r="B720" t="s">
        <v>1471</v>
      </c>
      <c r="C720" s="11">
        <v>41934</v>
      </c>
      <c r="D720" t="s">
        <v>232</v>
      </c>
      <c r="E720">
        <v>30</v>
      </c>
      <c r="F720">
        <v>21</v>
      </c>
      <c r="G720">
        <v>3</v>
      </c>
      <c r="H720">
        <v>3</v>
      </c>
      <c r="I720">
        <v>43</v>
      </c>
      <c r="K720" s="70">
        <f>I720-E720</f>
        <v>13</v>
      </c>
      <c r="L720" s="3" t="s">
        <v>1463</v>
      </c>
      <c r="M720" t="s">
        <v>639</v>
      </c>
    </row>
    <row r="721" spans="1:13" x14ac:dyDescent="0.25">
      <c r="A721" s="22" t="s">
        <v>982</v>
      </c>
      <c r="B721" t="s">
        <v>1472</v>
      </c>
      <c r="C721" s="11">
        <v>41943</v>
      </c>
      <c r="D721" t="s">
        <v>238</v>
      </c>
      <c r="E721">
        <v>33</v>
      </c>
      <c r="F721">
        <v>16</v>
      </c>
      <c r="G721">
        <v>1</v>
      </c>
      <c r="H721">
        <v>2</v>
      </c>
      <c r="I721">
        <v>48</v>
      </c>
      <c r="K721" s="70">
        <f>I721-E721</f>
        <v>15</v>
      </c>
      <c r="L721" s="3" t="s">
        <v>1463</v>
      </c>
      <c r="M721" t="s">
        <v>639</v>
      </c>
    </row>
    <row r="722" spans="1:13" x14ac:dyDescent="0.25">
      <c r="B722" t="s">
        <v>1473</v>
      </c>
      <c r="C722" s="11">
        <v>41954</v>
      </c>
      <c r="D722" t="s">
        <v>976</v>
      </c>
      <c r="E722">
        <v>32</v>
      </c>
      <c r="F722">
        <v>17</v>
      </c>
      <c r="G722">
        <v>2</v>
      </c>
      <c r="I722">
        <v>44</v>
      </c>
      <c r="K722" s="70">
        <f>I722-E722</f>
        <v>12</v>
      </c>
      <c r="L722" s="3" t="s">
        <v>1463</v>
      </c>
      <c r="M722" t="s">
        <v>639</v>
      </c>
    </row>
    <row r="723" spans="1:13" x14ac:dyDescent="0.25">
      <c r="C723" t="s">
        <v>1318</v>
      </c>
      <c r="E723">
        <v>35</v>
      </c>
      <c r="F723">
        <v>17</v>
      </c>
      <c r="G723">
        <v>1</v>
      </c>
      <c r="H723">
        <v>4</v>
      </c>
      <c r="I723">
        <v>42</v>
      </c>
      <c r="K723" s="70">
        <f>I723-E723</f>
        <v>7</v>
      </c>
      <c r="L723" s="3" t="s">
        <v>1463</v>
      </c>
    </row>
    <row r="725" spans="1:13" x14ac:dyDescent="0.25">
      <c r="A725" s="1" t="s">
        <v>1474</v>
      </c>
      <c r="E725" s="3" t="s">
        <v>1475</v>
      </c>
      <c r="F725" s="3" t="s">
        <v>260</v>
      </c>
      <c r="G725" s="3" t="s">
        <v>261</v>
      </c>
      <c r="H725" s="3" t="s">
        <v>653</v>
      </c>
      <c r="I725" s="3" t="s">
        <v>232</v>
      </c>
    </row>
    <row r="726" spans="1:13" x14ac:dyDescent="0.25">
      <c r="A726" s="78">
        <v>42705</v>
      </c>
      <c r="C726" s="3" t="s">
        <v>1476</v>
      </c>
      <c r="E726">
        <v>58</v>
      </c>
      <c r="F726">
        <v>12</v>
      </c>
      <c r="G726">
        <v>19</v>
      </c>
      <c r="H726">
        <v>6</v>
      </c>
      <c r="I726">
        <v>4</v>
      </c>
      <c r="K726" s="6">
        <f>E726-G726</f>
        <v>39</v>
      </c>
      <c r="L726" s="3" t="s">
        <v>1477</v>
      </c>
    </row>
    <row r="727" spans="1:13" x14ac:dyDescent="0.25">
      <c r="A727" s="56" t="s">
        <v>1019</v>
      </c>
      <c r="B727" s="3" t="s">
        <v>1478</v>
      </c>
      <c r="C727" s="11">
        <v>42672</v>
      </c>
      <c r="D727" s="3" t="s">
        <v>61</v>
      </c>
      <c r="E727">
        <v>56</v>
      </c>
      <c r="F727">
        <v>10</v>
      </c>
      <c r="G727">
        <v>29</v>
      </c>
      <c r="K727" s="6">
        <f>E727-G727</f>
        <v>27</v>
      </c>
      <c r="L727" s="3" t="s">
        <v>1477</v>
      </c>
      <c r="M727" s="3" t="s">
        <v>639</v>
      </c>
    </row>
    <row r="728" spans="1:13" x14ac:dyDescent="0.25">
      <c r="C728" s="3" t="s">
        <v>1318</v>
      </c>
      <c r="E728">
        <v>45</v>
      </c>
      <c r="F728">
        <v>4</v>
      </c>
      <c r="G728">
        <v>50</v>
      </c>
      <c r="K728" s="65">
        <v>5</v>
      </c>
      <c r="L728" s="3" t="s">
        <v>1477</v>
      </c>
    </row>
    <row r="730" spans="1:13" x14ac:dyDescent="0.25">
      <c r="A730" s="1" t="s">
        <v>1479</v>
      </c>
    </row>
    <row r="731" spans="1:13" x14ac:dyDescent="0.25">
      <c r="A731" s="49">
        <v>42789</v>
      </c>
      <c r="M731" s="3" t="s">
        <v>1480</v>
      </c>
    </row>
    <row r="733" spans="1:13" x14ac:dyDescent="0.25">
      <c r="A733" s="1" t="s">
        <v>1481</v>
      </c>
      <c r="E733" s="3" t="s">
        <v>32</v>
      </c>
      <c r="F733" s="3" t="s">
        <v>260</v>
      </c>
      <c r="G733" s="3" t="s">
        <v>261</v>
      </c>
      <c r="H733" s="3" t="s">
        <v>1283</v>
      </c>
      <c r="I733" s="3" t="s">
        <v>1123</v>
      </c>
      <c r="J733" s="3" t="s">
        <v>1482</v>
      </c>
    </row>
    <row r="734" spans="1:13" x14ac:dyDescent="0.25">
      <c r="A734" s="49">
        <v>43678</v>
      </c>
      <c r="C734" s="3" t="s">
        <v>1483</v>
      </c>
      <c r="E734">
        <v>49</v>
      </c>
      <c r="F734">
        <v>18</v>
      </c>
      <c r="G734">
        <v>29</v>
      </c>
      <c r="H734">
        <v>3</v>
      </c>
      <c r="I734">
        <v>1</v>
      </c>
      <c r="K734" s="6">
        <f>E734-G734</f>
        <v>20</v>
      </c>
      <c r="L734" s="3" t="s">
        <v>1477</v>
      </c>
    </row>
    <row r="735" spans="1:13" x14ac:dyDescent="0.25">
      <c r="A735" s="56" t="s">
        <v>1484</v>
      </c>
      <c r="B735" s="3" t="s">
        <v>1485</v>
      </c>
      <c r="C735" s="11">
        <v>43666</v>
      </c>
      <c r="E735">
        <v>28</v>
      </c>
      <c r="F735">
        <v>8</v>
      </c>
      <c r="G735">
        <v>43</v>
      </c>
      <c r="I735">
        <v>1</v>
      </c>
      <c r="J735">
        <v>20</v>
      </c>
      <c r="K735" s="65">
        <f>E735-G735</f>
        <v>-15</v>
      </c>
      <c r="L735" s="3" t="s">
        <v>1477</v>
      </c>
      <c r="M735" s="3" t="s">
        <v>842</v>
      </c>
    </row>
    <row r="736" spans="1:13" x14ac:dyDescent="0.25">
      <c r="C736" s="3" t="s">
        <v>1318</v>
      </c>
      <c r="E736">
        <v>39</v>
      </c>
      <c r="F736">
        <v>5</v>
      </c>
      <c r="G736">
        <v>43</v>
      </c>
      <c r="I736">
        <v>1</v>
      </c>
      <c r="J736">
        <v>10</v>
      </c>
      <c r="K736" s="65">
        <f>E736-G736</f>
        <v>-4</v>
      </c>
      <c r="L736" s="3" t="s">
        <v>1477</v>
      </c>
    </row>
    <row r="738" spans="1:13" x14ac:dyDescent="0.25">
      <c r="A738" s="1" t="s">
        <v>1404</v>
      </c>
      <c r="E738" s="3" t="s">
        <v>32</v>
      </c>
      <c r="F738" s="3" t="s">
        <v>260</v>
      </c>
      <c r="G738" s="3" t="s">
        <v>261</v>
      </c>
      <c r="H738" s="3" t="s">
        <v>1486</v>
      </c>
      <c r="I738" s="3" t="s">
        <v>653</v>
      </c>
      <c r="J738" s="3" t="s">
        <v>1487</v>
      </c>
    </row>
    <row r="739" spans="1:13" x14ac:dyDescent="0.25">
      <c r="A739" s="49">
        <v>44322</v>
      </c>
      <c r="C739" s="3" t="s">
        <v>1488</v>
      </c>
      <c r="E739" s="3">
        <v>29</v>
      </c>
      <c r="F739" s="3">
        <v>38</v>
      </c>
      <c r="G739" s="3">
        <v>4</v>
      </c>
      <c r="H739">
        <v>26</v>
      </c>
      <c r="I739" s="3"/>
      <c r="J739" s="3">
        <v>3</v>
      </c>
      <c r="K739" s="6">
        <f>E739-F739</f>
        <v>-9</v>
      </c>
      <c r="L739" s="3" t="s">
        <v>1390</v>
      </c>
    </row>
    <row r="740" spans="1:13" x14ac:dyDescent="0.25">
      <c r="A740" s="56" t="s">
        <v>1121</v>
      </c>
      <c r="B740" s="3" t="s">
        <v>1489</v>
      </c>
      <c r="C740" s="11">
        <v>44281</v>
      </c>
      <c r="D740" s="3" t="s">
        <v>225</v>
      </c>
      <c r="E740" s="3">
        <v>36</v>
      </c>
      <c r="F740" s="3">
        <v>39</v>
      </c>
      <c r="G740" s="3">
        <v>3</v>
      </c>
      <c r="H740">
        <v>9</v>
      </c>
      <c r="I740">
        <v>7</v>
      </c>
      <c r="K740" s="6">
        <f>E740-F740</f>
        <v>-3</v>
      </c>
      <c r="L740" s="3" t="s">
        <v>1390</v>
      </c>
      <c r="M740" s="3" t="s">
        <v>1490</v>
      </c>
    </row>
    <row r="741" spans="1:13" x14ac:dyDescent="0.25">
      <c r="A741" s="22" t="s">
        <v>982</v>
      </c>
      <c r="B741" t="s">
        <v>1491</v>
      </c>
      <c r="C741" s="11">
        <v>44292</v>
      </c>
      <c r="D741" t="s">
        <v>1492</v>
      </c>
      <c r="E741" s="3">
        <v>49</v>
      </c>
      <c r="F741" s="3">
        <v>42</v>
      </c>
      <c r="G741" s="3">
        <v>1</v>
      </c>
      <c r="H741" s="3">
        <v>1</v>
      </c>
      <c r="I741" s="3">
        <v>1</v>
      </c>
      <c r="J741" s="3">
        <v>6</v>
      </c>
      <c r="K741" s="6">
        <f>E741-F741</f>
        <v>7</v>
      </c>
      <c r="L741" s="3" t="s">
        <v>1390</v>
      </c>
      <c r="M741" t="s">
        <v>639</v>
      </c>
    </row>
    <row r="742" spans="1:13" x14ac:dyDescent="0.25">
      <c r="A742" s="22" t="s">
        <v>982</v>
      </c>
      <c r="B742" s="5" t="s">
        <v>1493</v>
      </c>
      <c r="C742" s="11">
        <v>44320</v>
      </c>
      <c r="D742" t="s">
        <v>104</v>
      </c>
      <c r="E742" s="3">
        <v>50</v>
      </c>
      <c r="F742" s="3">
        <v>33</v>
      </c>
      <c r="G742" s="3">
        <v>1</v>
      </c>
      <c r="H742" s="3">
        <v>1</v>
      </c>
      <c r="I742" s="3">
        <v>3</v>
      </c>
      <c r="J742" s="3">
        <v>13</v>
      </c>
      <c r="K742" s="6">
        <f>E742-F742</f>
        <v>17</v>
      </c>
      <c r="L742" s="3" t="s">
        <v>1390</v>
      </c>
      <c r="M742" t="s">
        <v>639</v>
      </c>
    </row>
    <row r="743" spans="1:13" x14ac:dyDescent="0.25">
      <c r="C743" s="3" t="s">
        <v>1318</v>
      </c>
      <c r="E743" s="3">
        <v>52</v>
      </c>
      <c r="F743" s="3">
        <v>29</v>
      </c>
      <c r="G743" s="3">
        <v>1</v>
      </c>
      <c r="H743" s="3">
        <v>1</v>
      </c>
      <c r="I743" s="3">
        <v>1</v>
      </c>
      <c r="J743" s="3">
        <v>16</v>
      </c>
      <c r="K743" s="6">
        <f>E743-F743</f>
        <v>23</v>
      </c>
      <c r="L743" s="3" t="s">
        <v>1390</v>
      </c>
    </row>
    <row r="745" spans="1:13" x14ac:dyDescent="0.25">
      <c r="A745" s="55" t="s">
        <v>1494</v>
      </c>
      <c r="E745" s="3" t="s">
        <v>32</v>
      </c>
      <c r="F745" s="3" t="s">
        <v>260</v>
      </c>
      <c r="G745" s="3" t="s">
        <v>261</v>
      </c>
      <c r="H745" s="3" t="s">
        <v>1486</v>
      </c>
      <c r="I745" s="3" t="s">
        <v>1495</v>
      </c>
      <c r="J745" s="3" t="s">
        <v>1487</v>
      </c>
    </row>
    <row r="746" spans="1:13" x14ac:dyDescent="0.25">
      <c r="A746" s="49">
        <v>44378</v>
      </c>
      <c r="C746" s="3" t="s">
        <v>1488</v>
      </c>
      <c r="E746" s="3">
        <v>36</v>
      </c>
      <c r="F746" s="3">
        <v>43</v>
      </c>
      <c r="G746" s="3">
        <v>5</v>
      </c>
      <c r="H746" s="3">
        <v>3</v>
      </c>
      <c r="I746" s="3"/>
      <c r="J746" s="3">
        <v>12</v>
      </c>
      <c r="K746" s="6">
        <f>E746-F746</f>
        <v>-7</v>
      </c>
      <c r="L746" s="3" t="s">
        <v>1390</v>
      </c>
    </row>
    <row r="747" spans="1:13" x14ac:dyDescent="0.25">
      <c r="A747" s="56" t="s">
        <v>982</v>
      </c>
      <c r="B747" s="69" t="s">
        <v>1496</v>
      </c>
      <c r="C747" s="11">
        <v>44365</v>
      </c>
      <c r="D747" s="3" t="s">
        <v>47</v>
      </c>
      <c r="E747" s="3">
        <v>47</v>
      </c>
      <c r="F747" s="3">
        <v>41</v>
      </c>
      <c r="G747" s="3">
        <v>3</v>
      </c>
      <c r="I747">
        <v>6</v>
      </c>
      <c r="J747" s="3">
        <v>6</v>
      </c>
      <c r="K747" s="6">
        <f>E747-F747</f>
        <v>6</v>
      </c>
      <c r="L747" s="3" t="s">
        <v>1390</v>
      </c>
      <c r="M747" s="3" t="s">
        <v>639</v>
      </c>
    </row>
    <row r="748" spans="1:13" x14ac:dyDescent="0.25">
      <c r="C748" s="3" t="s">
        <v>1318</v>
      </c>
      <c r="E748" s="3">
        <v>34</v>
      </c>
      <c r="F748" s="3">
        <v>35</v>
      </c>
      <c r="G748" s="3">
        <v>3</v>
      </c>
      <c r="I748">
        <v>22</v>
      </c>
      <c r="J748" s="3">
        <v>6</v>
      </c>
      <c r="K748" s="6">
        <f>E748-F748</f>
        <v>-1</v>
      </c>
      <c r="L748" s="3" t="s">
        <v>1390</v>
      </c>
    </row>
    <row r="750" spans="1:13" x14ac:dyDescent="0.25">
      <c r="A750" s="55" t="s">
        <v>1497</v>
      </c>
      <c r="E750" s="3" t="s">
        <v>32</v>
      </c>
      <c r="F750" s="3" t="s">
        <v>260</v>
      </c>
      <c r="G750" s="3" t="s">
        <v>261</v>
      </c>
      <c r="H750" s="3" t="s">
        <v>1486</v>
      </c>
      <c r="I750" s="3" t="s">
        <v>653</v>
      </c>
      <c r="J750" s="3" t="s">
        <v>1487</v>
      </c>
    </row>
    <row r="751" spans="1:13" x14ac:dyDescent="0.25">
      <c r="A751" s="49">
        <v>44735</v>
      </c>
      <c r="C751" s="3" t="s">
        <v>1488</v>
      </c>
      <c r="E751" s="3">
        <v>47</v>
      </c>
      <c r="F751" s="3">
        <v>40</v>
      </c>
      <c r="G751" s="3">
        <v>4</v>
      </c>
      <c r="H751" s="3">
        <v>6</v>
      </c>
      <c r="I751" s="3"/>
      <c r="J751" s="3">
        <v>3</v>
      </c>
      <c r="K751" s="6">
        <f>E751-F751</f>
        <v>7</v>
      </c>
      <c r="L751" s="3" t="s">
        <v>1390</v>
      </c>
    </row>
    <row r="752" spans="1:13" x14ac:dyDescent="0.25">
      <c r="A752" s="56" t="s">
        <v>1173</v>
      </c>
      <c r="B752" s="3" t="s">
        <v>1498</v>
      </c>
      <c r="C752" s="11">
        <v>44717</v>
      </c>
      <c r="D752" s="3" t="s">
        <v>193</v>
      </c>
      <c r="E752" s="3">
        <v>28</v>
      </c>
      <c r="F752" s="3">
        <v>48</v>
      </c>
      <c r="G752" s="3">
        <v>7</v>
      </c>
      <c r="H752" s="3">
        <v>3</v>
      </c>
      <c r="I752" s="3">
        <v>8</v>
      </c>
      <c r="K752" s="6">
        <f>E752-F752</f>
        <v>-20</v>
      </c>
      <c r="L752" s="3" t="s">
        <v>1390</v>
      </c>
      <c r="M752" s="3" t="s">
        <v>842</v>
      </c>
    </row>
    <row r="753" spans="1:16" x14ac:dyDescent="0.25">
      <c r="A753" s="56" t="s">
        <v>982</v>
      </c>
      <c r="B753" t="s">
        <v>1499</v>
      </c>
      <c r="C753" s="11">
        <v>44718</v>
      </c>
      <c r="D753" t="s">
        <v>252</v>
      </c>
      <c r="E753" s="3">
        <v>33</v>
      </c>
      <c r="F753" s="3">
        <v>56</v>
      </c>
      <c r="G753" s="3">
        <v>2</v>
      </c>
      <c r="H753" s="3">
        <v>3</v>
      </c>
      <c r="I753" s="3">
        <v>2</v>
      </c>
      <c r="J753" s="3">
        <v>5</v>
      </c>
      <c r="K753" s="6">
        <f>E753-F753</f>
        <v>-23</v>
      </c>
      <c r="L753" s="3" t="s">
        <v>1390</v>
      </c>
      <c r="M753" s="3" t="s">
        <v>842</v>
      </c>
    </row>
    <row r="754" spans="1:16" x14ac:dyDescent="0.25">
      <c r="C754" s="3" t="s">
        <v>1318</v>
      </c>
      <c r="E754" s="3">
        <v>30</v>
      </c>
      <c r="F754" s="3">
        <v>48</v>
      </c>
      <c r="G754" s="3">
        <v>2</v>
      </c>
      <c r="H754" s="3">
        <v>2</v>
      </c>
      <c r="I754">
        <v>2</v>
      </c>
      <c r="J754" s="50">
        <f>7.6+4.3+1.1+0.7+0.6+0.5+0.5+0.5+0.3+0.1</f>
        <v>16.2</v>
      </c>
      <c r="K754" s="6">
        <f>E754-F754</f>
        <v>-18</v>
      </c>
      <c r="L754" s="3" t="s">
        <v>1390</v>
      </c>
    </row>
    <row r="756" spans="1:16" x14ac:dyDescent="0.25">
      <c r="A756" s="1" t="s">
        <v>1500</v>
      </c>
      <c r="E756" s="3" t="s">
        <v>32</v>
      </c>
      <c r="F756" s="3" t="s">
        <v>260</v>
      </c>
      <c r="G756" s="3" t="s">
        <v>261</v>
      </c>
      <c r="H756" s="3" t="s">
        <v>1486</v>
      </c>
      <c r="I756" s="3" t="s">
        <v>653</v>
      </c>
      <c r="J756" s="3" t="s">
        <v>1487</v>
      </c>
    </row>
    <row r="757" spans="1:16" x14ac:dyDescent="0.25">
      <c r="A757" s="78">
        <v>45127</v>
      </c>
      <c r="C757" s="3" t="s">
        <v>1488</v>
      </c>
      <c r="E757" s="3">
        <v>60</v>
      </c>
      <c r="F757" s="3">
        <v>25</v>
      </c>
      <c r="G757" s="3">
        <v>9</v>
      </c>
      <c r="I757" s="3">
        <v>3</v>
      </c>
      <c r="J757" s="3">
        <v>3</v>
      </c>
      <c r="K757" s="6">
        <f>E757-F757</f>
        <v>35</v>
      </c>
      <c r="L757" s="3" t="s">
        <v>1390</v>
      </c>
    </row>
    <row r="758" spans="1:16" x14ac:dyDescent="0.25">
      <c r="A758" s="56" t="s">
        <v>1173</v>
      </c>
      <c r="B758" s="3" t="s">
        <v>1501</v>
      </c>
      <c r="C758" s="11">
        <v>45114</v>
      </c>
      <c r="D758" s="3" t="s">
        <v>1502</v>
      </c>
      <c r="E758" s="3">
        <v>29</v>
      </c>
      <c r="F758" s="3">
        <v>41</v>
      </c>
      <c r="G758" s="3">
        <v>6</v>
      </c>
      <c r="H758" s="3">
        <v>8</v>
      </c>
      <c r="I758" s="3">
        <v>6</v>
      </c>
      <c r="J758" s="3">
        <v>10</v>
      </c>
      <c r="K758" s="6">
        <f>E758-F758</f>
        <v>-12</v>
      </c>
      <c r="L758" s="3" t="s">
        <v>1390</v>
      </c>
      <c r="M758" s="3" t="s">
        <v>842</v>
      </c>
    </row>
    <row r="759" spans="1:16" x14ac:dyDescent="0.25">
      <c r="C759" s="3" t="s">
        <v>1318</v>
      </c>
      <c r="E759" s="3">
        <v>34</v>
      </c>
      <c r="F759" s="3">
        <v>46</v>
      </c>
      <c r="G759" s="3">
        <v>3</v>
      </c>
      <c r="H759" s="3">
        <v>4</v>
      </c>
      <c r="I759" s="3">
        <v>5</v>
      </c>
      <c r="J759" s="3">
        <v>8</v>
      </c>
      <c r="K759" s="6">
        <f>E759-F759</f>
        <v>-12</v>
      </c>
      <c r="L759" s="3" t="s">
        <v>1390</v>
      </c>
    </row>
    <row r="761" spans="1:16" x14ac:dyDescent="0.25">
      <c r="A761" s="1" t="s">
        <v>1503</v>
      </c>
      <c r="E761" s="3" t="s">
        <v>32</v>
      </c>
      <c r="F761" s="3" t="s">
        <v>260</v>
      </c>
      <c r="G761" s="3" t="s">
        <v>261</v>
      </c>
      <c r="H761" s="3" t="s">
        <v>1486</v>
      </c>
      <c r="I761" s="3" t="s">
        <v>653</v>
      </c>
      <c r="J761" s="3" t="s">
        <v>1487</v>
      </c>
    </row>
    <row r="762" spans="1:16" x14ac:dyDescent="0.25">
      <c r="A762" s="78">
        <v>45127</v>
      </c>
      <c r="C762" s="3" t="s">
        <v>1488</v>
      </c>
      <c r="E762">
        <v>53</v>
      </c>
      <c r="F762">
        <v>38</v>
      </c>
      <c r="G762">
        <v>6</v>
      </c>
      <c r="H762">
        <v>1</v>
      </c>
      <c r="I762">
        <v>2</v>
      </c>
      <c r="J762">
        <v>1</v>
      </c>
      <c r="K762" s="6">
        <f>E762-F762</f>
        <v>15</v>
      </c>
      <c r="L762" s="3" t="s">
        <v>1390</v>
      </c>
    </row>
    <row r="763" spans="1:16" x14ac:dyDescent="0.25">
      <c r="A763" s="56" t="s">
        <v>1173</v>
      </c>
      <c r="B763" s="3" t="s">
        <v>1501</v>
      </c>
      <c r="C763" s="11">
        <v>45114</v>
      </c>
      <c r="D763" s="3" t="s">
        <v>61</v>
      </c>
      <c r="E763">
        <v>33</v>
      </c>
      <c r="F763">
        <v>41</v>
      </c>
      <c r="G763">
        <v>6</v>
      </c>
      <c r="H763">
        <v>5</v>
      </c>
      <c r="I763">
        <v>4</v>
      </c>
      <c r="J763">
        <v>10</v>
      </c>
      <c r="K763" s="6">
        <f>E763-F763</f>
        <v>-8</v>
      </c>
      <c r="L763" s="3" t="s">
        <v>1390</v>
      </c>
      <c r="M763" s="3" t="s">
        <v>842</v>
      </c>
    </row>
    <row r="764" spans="1:16" x14ac:dyDescent="0.25">
      <c r="C764" s="3" t="s">
        <v>1318</v>
      </c>
      <c r="E764">
        <v>45</v>
      </c>
      <c r="F764">
        <v>44</v>
      </c>
      <c r="G764">
        <v>2</v>
      </c>
      <c r="H764">
        <v>2</v>
      </c>
      <c r="I764">
        <v>3</v>
      </c>
      <c r="J764">
        <v>4</v>
      </c>
      <c r="K764" s="6">
        <f>E764-F764</f>
        <v>1</v>
      </c>
      <c r="L764" s="3" t="s">
        <v>1390</v>
      </c>
    </row>
    <row r="766" spans="1:16" x14ac:dyDescent="0.25">
      <c r="A766" s="1" t="s">
        <v>1504</v>
      </c>
      <c r="E766" s="3" t="s">
        <v>32</v>
      </c>
      <c r="F766" s="3" t="s">
        <v>260</v>
      </c>
      <c r="G766" s="3" t="s">
        <v>261</v>
      </c>
      <c r="H766" s="3" t="s">
        <v>1486</v>
      </c>
      <c r="I766" s="3" t="s">
        <v>653</v>
      </c>
      <c r="J766" s="3" t="s">
        <v>1487</v>
      </c>
    </row>
    <row r="767" spans="1:16" x14ac:dyDescent="0.25">
      <c r="A767" s="49">
        <v>45218</v>
      </c>
      <c r="C767" s="3" t="s">
        <v>1488</v>
      </c>
      <c r="E767" s="91">
        <v>59.8</v>
      </c>
      <c r="F767" s="91">
        <v>21.7</v>
      </c>
      <c r="G767" s="91">
        <v>12.6</v>
      </c>
      <c r="I767" s="91">
        <v>3.8</v>
      </c>
      <c r="J767" s="91">
        <v>2.1</v>
      </c>
      <c r="K767" s="6">
        <f>E767-F767</f>
        <v>38.099999999999994</v>
      </c>
      <c r="L767" s="3" t="s">
        <v>1390</v>
      </c>
    </row>
    <row r="768" spans="1:16" x14ac:dyDescent="0.25">
      <c r="A768" s="56" t="s">
        <v>1505</v>
      </c>
      <c r="B768" s="3" t="s">
        <v>1506</v>
      </c>
      <c r="C768" s="11">
        <v>45109</v>
      </c>
      <c r="D768" s="3" t="s">
        <v>1507</v>
      </c>
      <c r="E768" s="3">
        <v>24</v>
      </c>
      <c r="F768" s="3">
        <v>28</v>
      </c>
      <c r="G768" s="3">
        <v>15</v>
      </c>
      <c r="H768" s="3">
        <v>10</v>
      </c>
      <c r="J768">
        <v>19</v>
      </c>
      <c r="K768" s="6">
        <f>E768-F768</f>
        <v>-4</v>
      </c>
      <c r="L768" s="3" t="s">
        <v>1390</v>
      </c>
      <c r="M768" s="3" t="s">
        <v>1508</v>
      </c>
      <c r="P768" s="3" t="s">
        <v>1509</v>
      </c>
    </row>
    <row r="769" spans="1:14" x14ac:dyDescent="0.25">
      <c r="A769" s="22" t="s">
        <v>982</v>
      </c>
      <c r="B769" t="s">
        <v>1510</v>
      </c>
      <c r="C769" s="11">
        <v>45185</v>
      </c>
      <c r="D769" t="s">
        <v>1222</v>
      </c>
      <c r="E769" s="3">
        <v>29</v>
      </c>
      <c r="F769" s="3">
        <v>29</v>
      </c>
      <c r="G769" s="3">
        <v>22</v>
      </c>
      <c r="H769" s="3">
        <v>10</v>
      </c>
      <c r="I769" s="3">
        <v>3</v>
      </c>
      <c r="J769">
        <v>6</v>
      </c>
      <c r="K769" s="6">
        <f>E769-F769</f>
        <v>0</v>
      </c>
      <c r="L769" s="3" t="s">
        <v>1390</v>
      </c>
      <c r="M769" t="s">
        <v>1511</v>
      </c>
    </row>
    <row r="770" spans="1:14" x14ac:dyDescent="0.25">
      <c r="C770" t="s">
        <v>1318</v>
      </c>
      <c r="E770" s="3">
        <v>31</v>
      </c>
      <c r="F770" s="3">
        <v>34</v>
      </c>
      <c r="G770" s="3">
        <v>23</v>
      </c>
      <c r="H770" s="3">
        <v>4</v>
      </c>
      <c r="I770" s="3">
        <v>2</v>
      </c>
      <c r="J770" s="3">
        <v>6</v>
      </c>
      <c r="K770" s="6">
        <f>E770-F770</f>
        <v>-3</v>
      </c>
      <c r="L770" s="3" t="s">
        <v>1390</v>
      </c>
      <c r="M770" t="s">
        <v>1512</v>
      </c>
    </row>
    <row r="772" spans="1:14" x14ac:dyDescent="0.25">
      <c r="A772" s="1" t="s">
        <v>1513</v>
      </c>
      <c r="E772" s="3" t="s">
        <v>32</v>
      </c>
      <c r="F772" s="3" t="s">
        <v>260</v>
      </c>
      <c r="G772" s="3" t="s">
        <v>261</v>
      </c>
      <c r="H772" s="3" t="s">
        <v>1486</v>
      </c>
      <c r="I772" s="3" t="s">
        <v>653</v>
      </c>
      <c r="J772" s="3" t="s">
        <v>1487</v>
      </c>
    </row>
    <row r="773" spans="1:14" x14ac:dyDescent="0.25">
      <c r="A773" s="49">
        <v>45337</v>
      </c>
      <c r="C773" s="3" t="s">
        <v>1488</v>
      </c>
      <c r="E773" s="91">
        <v>62.2</v>
      </c>
      <c r="F773" s="91">
        <v>26.5</v>
      </c>
      <c r="G773" s="91">
        <v>7.9</v>
      </c>
      <c r="I773" s="91">
        <v>3.5</v>
      </c>
      <c r="J773" s="3"/>
      <c r="K773" s="6">
        <f>E773-F773</f>
        <v>35.700000000000003</v>
      </c>
      <c r="L773" s="3" t="s">
        <v>1390</v>
      </c>
    </row>
    <row r="774" spans="1:14" x14ac:dyDescent="0.25">
      <c r="A774" s="56" t="s">
        <v>1514</v>
      </c>
      <c r="B774" s="3" t="s">
        <v>1515</v>
      </c>
      <c r="C774" s="11">
        <v>45336</v>
      </c>
      <c r="D774" s="3" t="s">
        <v>1516</v>
      </c>
      <c r="E774" s="3" t="s">
        <v>1517</v>
      </c>
      <c r="F774" s="3" t="s">
        <v>1518</v>
      </c>
      <c r="G774" s="69" t="s">
        <v>346</v>
      </c>
      <c r="H774" s="88" t="s">
        <v>490</v>
      </c>
      <c r="I774" s="69" t="s">
        <v>417</v>
      </c>
      <c r="K774" s="6"/>
      <c r="L774" s="3"/>
      <c r="M774" s="3" t="s">
        <v>1519</v>
      </c>
    </row>
    <row r="775" spans="1:14" x14ac:dyDescent="0.25">
      <c r="C775" t="s">
        <v>1318</v>
      </c>
      <c r="E775" s="91">
        <v>24.6</v>
      </c>
      <c r="F775" s="91">
        <v>45.9</v>
      </c>
      <c r="G775" s="91">
        <v>4.7</v>
      </c>
      <c r="H775" s="91">
        <v>13</v>
      </c>
      <c r="I775" s="91">
        <v>3.4</v>
      </c>
      <c r="J775" s="91">
        <v>3.7</v>
      </c>
      <c r="K775" s="6">
        <f>E775-F775</f>
        <v>-21.299999999999997</v>
      </c>
      <c r="L775" s="3" t="s">
        <v>1390</v>
      </c>
    </row>
    <row r="777" spans="1:14" x14ac:dyDescent="0.25">
      <c r="A777" s="1" t="s">
        <v>1570</v>
      </c>
      <c r="E777" s="3" t="s">
        <v>32</v>
      </c>
      <c r="F777" s="3" t="s">
        <v>260</v>
      </c>
      <c r="G777" s="3" t="s">
        <v>261</v>
      </c>
      <c r="H777" s="3" t="s">
        <v>1265</v>
      </c>
      <c r="I777" s="3" t="s">
        <v>653</v>
      </c>
      <c r="J777" s="3" t="s">
        <v>1487</v>
      </c>
    </row>
    <row r="778" spans="1:14" x14ac:dyDescent="0.25">
      <c r="A778" s="49">
        <v>45778</v>
      </c>
      <c r="C778" s="3" t="s">
        <v>1571</v>
      </c>
      <c r="E778">
        <v>16</v>
      </c>
      <c r="F778">
        <v>53</v>
      </c>
      <c r="G778">
        <v>5</v>
      </c>
      <c r="H778">
        <v>13</v>
      </c>
      <c r="I778">
        <v>6</v>
      </c>
      <c r="J778">
        <v>1</v>
      </c>
      <c r="K778" s="6">
        <f>E778-F778</f>
        <v>-37</v>
      </c>
      <c r="L778" s="3" t="s">
        <v>1390</v>
      </c>
    </row>
    <row r="779" spans="1:14" x14ac:dyDescent="0.25">
      <c r="A779" s="3" t="s">
        <v>976</v>
      </c>
      <c r="B779" s="3" t="s">
        <v>1572</v>
      </c>
      <c r="C779" s="11">
        <v>45730</v>
      </c>
      <c r="E779">
        <v>10</v>
      </c>
      <c r="F779">
        <v>35</v>
      </c>
      <c r="G779">
        <v>8</v>
      </c>
      <c r="H779">
        <v>40</v>
      </c>
      <c r="I779">
        <v>6</v>
      </c>
      <c r="J779">
        <v>2</v>
      </c>
      <c r="K779" s="6">
        <f>H779-F779</f>
        <v>5</v>
      </c>
      <c r="L779" s="3" t="s">
        <v>1573</v>
      </c>
      <c r="M779" s="3" t="s">
        <v>639</v>
      </c>
      <c r="N779" s="3" t="s">
        <v>1574</v>
      </c>
    </row>
    <row r="780" spans="1:14" x14ac:dyDescent="0.25">
      <c r="C780" s="3" t="s">
        <v>1318</v>
      </c>
      <c r="E780">
        <v>7.2</v>
      </c>
      <c r="F780">
        <v>38.700000000000003</v>
      </c>
      <c r="G780">
        <v>2.9</v>
      </c>
      <c r="H780">
        <v>38.700000000000003</v>
      </c>
      <c r="I780">
        <v>7.1</v>
      </c>
      <c r="J780">
        <v>5.4</v>
      </c>
      <c r="K780" s="6">
        <f>H780-F780</f>
        <v>0</v>
      </c>
      <c r="L780" s="3" t="s">
        <v>1573</v>
      </c>
    </row>
    <row r="782" spans="1:14" x14ac:dyDescent="0.25">
      <c r="A782" s="1" t="s">
        <v>1778</v>
      </c>
      <c r="E782" s="3" t="s">
        <v>32</v>
      </c>
      <c r="F782" s="3" t="s">
        <v>260</v>
      </c>
      <c r="G782" s="3" t="s">
        <v>261</v>
      </c>
      <c r="H782" s="3" t="s">
        <v>1265</v>
      </c>
      <c r="I782" s="3" t="s">
        <v>653</v>
      </c>
      <c r="J782" s="3" t="s">
        <v>1779</v>
      </c>
    </row>
    <row r="783" spans="1:14" x14ac:dyDescent="0.25">
      <c r="A783" s="49">
        <v>46079</v>
      </c>
      <c r="C783" s="3" t="s">
        <v>1571</v>
      </c>
      <c r="E783">
        <v>8</v>
      </c>
      <c r="F783">
        <v>51</v>
      </c>
      <c r="G783">
        <v>4</v>
      </c>
      <c r="H783">
        <v>14</v>
      </c>
      <c r="I783">
        <v>13</v>
      </c>
      <c r="J783">
        <v>10</v>
      </c>
      <c r="K783" s="6">
        <f>H783-F783</f>
        <v>-37</v>
      </c>
      <c r="L783" s="3" t="s">
        <v>1573</v>
      </c>
    </row>
    <row r="784" spans="1:14" x14ac:dyDescent="0.25">
      <c r="A784" s="3" t="s">
        <v>1263</v>
      </c>
      <c r="B784" s="3" t="s">
        <v>1780</v>
      </c>
      <c r="C784" s="11">
        <v>46050</v>
      </c>
      <c r="E784">
        <v>7</v>
      </c>
      <c r="F784">
        <v>33</v>
      </c>
      <c r="G784">
        <v>2</v>
      </c>
      <c r="H784">
        <v>37</v>
      </c>
      <c r="I784">
        <v>21</v>
      </c>
      <c r="K784" s="6">
        <f>H784-F784</f>
        <v>4</v>
      </c>
      <c r="L784" s="3" t="s">
        <v>1573</v>
      </c>
      <c r="M784" s="3" t="s">
        <v>1782</v>
      </c>
      <c r="N784" s="3" t="s">
        <v>1781</v>
      </c>
    </row>
    <row r="785" spans="1:14" x14ac:dyDescent="0.25">
      <c r="A785" t="s">
        <v>1811</v>
      </c>
      <c r="B785" t="s">
        <v>1812</v>
      </c>
      <c r="C785" s="11">
        <v>46073</v>
      </c>
      <c r="E785">
        <v>5</v>
      </c>
      <c r="F785">
        <v>26</v>
      </c>
      <c r="G785">
        <v>2</v>
      </c>
      <c r="H785">
        <v>29</v>
      </c>
      <c r="I785">
        <v>33</v>
      </c>
      <c r="K785" s="120">
        <f>I785-H785</f>
        <v>4</v>
      </c>
      <c r="L785" s="3" t="s">
        <v>1813</v>
      </c>
    </row>
    <row r="786" spans="1:14" x14ac:dyDescent="0.25">
      <c r="A786" t="s">
        <v>903</v>
      </c>
      <c r="B786" t="s">
        <v>1815</v>
      </c>
      <c r="C786" s="11">
        <v>46077</v>
      </c>
      <c r="D786" s="2" t="s">
        <v>22</v>
      </c>
      <c r="E786">
        <v>6</v>
      </c>
      <c r="F786">
        <v>28</v>
      </c>
      <c r="G786">
        <v>4</v>
      </c>
      <c r="H786">
        <v>28</v>
      </c>
      <c r="I786">
        <v>30</v>
      </c>
      <c r="K786" s="120">
        <f>I786-H786</f>
        <v>2</v>
      </c>
      <c r="L786" s="3" t="s">
        <v>1816</v>
      </c>
      <c r="M786" t="s">
        <v>1817</v>
      </c>
      <c r="N786" t="s">
        <v>1818</v>
      </c>
    </row>
    <row r="787" spans="1:14" x14ac:dyDescent="0.25">
      <c r="C787" t="s">
        <v>1318</v>
      </c>
      <c r="E787">
        <v>1.9</v>
      </c>
      <c r="F787">
        <v>25.4</v>
      </c>
      <c r="G787">
        <v>1.8</v>
      </c>
      <c r="H787">
        <v>28.7</v>
      </c>
      <c r="I787">
        <v>40.700000000000003</v>
      </c>
      <c r="K787" s="120">
        <f>I787-H787</f>
        <v>12.000000000000004</v>
      </c>
      <c r="L787" s="3" t="s">
        <v>1813</v>
      </c>
    </row>
  </sheetData>
  <phoneticPr fontId="5" type="noConversion"/>
  <conditionalFormatting sqref="K688 K616:K622 K635:K639 K650:K652 K668:K670 K663:K665 K673:K677 K679 K686 J680:K680 K773:K775">
    <cfRule type="cellIs" dxfId="4559" priority="673" stopIfTrue="1" operator="lessThan">
      <formula>0</formula>
    </cfRule>
    <cfRule type="cellIs" dxfId="4558" priority="674" stopIfTrue="1" operator="greaterThan">
      <formula>0</formula>
    </cfRule>
  </conditionalFormatting>
  <conditionalFormatting sqref="K694">
    <cfRule type="cellIs" dxfId="4557" priority="609" stopIfTrue="1" operator="lessThan">
      <formula>0</formula>
    </cfRule>
    <cfRule type="cellIs" dxfId="4556" priority="610" stopIfTrue="1" operator="greaterThan">
      <formula>0</formula>
    </cfRule>
  </conditionalFormatting>
  <conditionalFormatting sqref="K695:K696">
    <cfRule type="cellIs" dxfId="4555" priority="607" stopIfTrue="1" operator="lessThan">
      <formula>0</formula>
    </cfRule>
    <cfRule type="cellIs" dxfId="4554" priority="608" stopIfTrue="1" operator="greaterThan">
      <formula>0</formula>
    </cfRule>
  </conditionalFormatting>
  <conditionalFormatting sqref="K697">
    <cfRule type="cellIs" dxfId="4553" priority="605" stopIfTrue="1" operator="lessThan">
      <formula>0</formula>
    </cfRule>
    <cfRule type="cellIs" dxfId="4552" priority="606" stopIfTrue="1" operator="greaterThan">
      <formula>0</formula>
    </cfRule>
  </conditionalFormatting>
  <conditionalFormatting sqref="K699">
    <cfRule type="cellIs" dxfId="4551" priority="603" stopIfTrue="1" operator="lessThan">
      <formula>0</formula>
    </cfRule>
    <cfRule type="cellIs" dxfId="4550" priority="604" stopIfTrue="1" operator="greaterThan">
      <formula>0</formula>
    </cfRule>
  </conditionalFormatting>
  <conditionalFormatting sqref="K703">
    <cfRule type="cellIs" dxfId="4549" priority="599" stopIfTrue="1" operator="lessThan">
      <formula>0</formula>
    </cfRule>
    <cfRule type="cellIs" dxfId="4548" priority="600" stopIfTrue="1" operator="greaterThan">
      <formula>0</formula>
    </cfRule>
  </conditionalFormatting>
  <conditionalFormatting sqref="K700">
    <cfRule type="cellIs" dxfId="4547" priority="597" stopIfTrue="1" operator="lessThan">
      <formula>0</formula>
    </cfRule>
    <cfRule type="cellIs" dxfId="4546" priority="598" stopIfTrue="1" operator="greaterThan">
      <formula>0</formula>
    </cfRule>
  </conditionalFormatting>
  <conditionalFormatting sqref="K701">
    <cfRule type="cellIs" dxfId="4545" priority="595" stopIfTrue="1" operator="lessThan">
      <formula>0</formula>
    </cfRule>
    <cfRule type="cellIs" dxfId="4544" priority="596" stopIfTrue="1" operator="greaterThan">
      <formula>0</formula>
    </cfRule>
  </conditionalFormatting>
  <conditionalFormatting sqref="K702">
    <cfRule type="cellIs" dxfId="4543" priority="593" stopIfTrue="1" operator="lessThan">
      <formula>0</formula>
    </cfRule>
    <cfRule type="cellIs" dxfId="4542" priority="594" stopIfTrue="1" operator="greaterThan">
      <formula>0</formula>
    </cfRule>
  </conditionalFormatting>
  <conditionalFormatting sqref="K706">
    <cfRule type="cellIs" dxfId="4541" priority="591" stopIfTrue="1" operator="lessThan">
      <formula>0</formula>
    </cfRule>
    <cfRule type="cellIs" dxfId="4540" priority="592" stopIfTrue="1" operator="greaterThan">
      <formula>0</formula>
    </cfRule>
  </conditionalFormatting>
  <conditionalFormatting sqref="K712">
    <cfRule type="cellIs" dxfId="4539" priority="587" stopIfTrue="1" operator="lessThan">
      <formula>0</formula>
    </cfRule>
    <cfRule type="cellIs" dxfId="4538" priority="588" stopIfTrue="1" operator="greaterThan">
      <formula>0</formula>
    </cfRule>
  </conditionalFormatting>
  <conditionalFormatting sqref="K714">
    <cfRule type="cellIs" dxfId="4537" priority="585" stopIfTrue="1" operator="lessThan">
      <formula>0</formula>
    </cfRule>
    <cfRule type="cellIs" dxfId="4536" priority="586" stopIfTrue="1" operator="greaterThan">
      <formula>0</formula>
    </cfRule>
  </conditionalFormatting>
  <conditionalFormatting sqref="K718">
    <cfRule type="cellIs" dxfId="4535" priority="583" stopIfTrue="1" operator="lessThan">
      <formula>0</formula>
    </cfRule>
    <cfRule type="cellIs" dxfId="4534" priority="584" stopIfTrue="1" operator="greaterThan">
      <formula>0</formula>
    </cfRule>
  </conditionalFormatting>
  <conditionalFormatting sqref="K713">
    <cfRule type="cellIs" dxfId="4533" priority="579" stopIfTrue="1" operator="lessThan">
      <formula>0</formula>
    </cfRule>
    <cfRule type="cellIs" dxfId="4532" priority="580" stopIfTrue="1" operator="greaterThan">
      <formula>0</formula>
    </cfRule>
  </conditionalFormatting>
  <conditionalFormatting sqref="K715">
    <cfRule type="cellIs" dxfId="4531" priority="577" stopIfTrue="1" operator="lessThan">
      <formula>0</formula>
    </cfRule>
    <cfRule type="cellIs" dxfId="4530" priority="578" stopIfTrue="1" operator="greaterThan">
      <formula>0</formula>
    </cfRule>
  </conditionalFormatting>
  <conditionalFormatting sqref="K4">
    <cfRule type="cellIs" dxfId="4529" priority="575" stopIfTrue="1" operator="lessThan">
      <formula>0</formula>
    </cfRule>
    <cfRule type="cellIs" dxfId="4528" priority="576" stopIfTrue="1" operator="greaterThan">
      <formula>0</formula>
    </cfRule>
  </conditionalFormatting>
  <conditionalFormatting sqref="K6:K9 K16 K19 K26 K34 K13:K14">
    <cfRule type="cellIs" dxfId="4527" priority="573" stopIfTrue="1" operator="lessThan">
      <formula>0</formula>
    </cfRule>
    <cfRule type="cellIs" dxfId="4526" priority="574" stopIfTrue="1" operator="greaterThan">
      <formula>0</formula>
    </cfRule>
  </conditionalFormatting>
  <conditionalFormatting sqref="K726">
    <cfRule type="cellIs" dxfId="4525" priority="571" stopIfTrue="1" operator="lessThan">
      <formula>0</formula>
    </cfRule>
    <cfRule type="cellIs" dxfId="4524" priority="572" stopIfTrue="1" operator="greaterThan">
      <formula>0</formula>
    </cfRule>
  </conditionalFormatting>
  <conditionalFormatting sqref="K727">
    <cfRule type="cellIs" dxfId="4523" priority="569" stopIfTrue="1" operator="lessThan">
      <formula>0</formula>
    </cfRule>
    <cfRule type="cellIs" dxfId="4522" priority="570" stopIfTrue="1" operator="greaterThan">
      <formula>0</formula>
    </cfRule>
  </conditionalFormatting>
  <conditionalFormatting sqref="K17">
    <cfRule type="cellIs" dxfId="4521" priority="565" stopIfTrue="1" operator="lessThan">
      <formula>0</formula>
    </cfRule>
    <cfRule type="cellIs" dxfId="4520" priority="566" stopIfTrue="1" operator="greaterThan">
      <formula>0</formula>
    </cfRule>
  </conditionalFormatting>
  <conditionalFormatting sqref="K18">
    <cfRule type="cellIs" dxfId="4519" priority="563" stopIfTrue="1" operator="lessThan">
      <formula>0</formula>
    </cfRule>
    <cfRule type="cellIs" dxfId="4518" priority="564" stopIfTrue="1" operator="greaterThan">
      <formula>0</formula>
    </cfRule>
  </conditionalFormatting>
  <conditionalFormatting sqref="K20:K21 K23">
    <cfRule type="cellIs" dxfId="4517" priority="561" stopIfTrue="1" operator="lessThan">
      <formula>0</formula>
    </cfRule>
    <cfRule type="cellIs" dxfId="4516" priority="562" stopIfTrue="1" operator="greaterThan">
      <formula>0</formula>
    </cfRule>
  </conditionalFormatting>
  <conditionalFormatting sqref="K27:K28 K30">
    <cfRule type="cellIs" dxfId="4515" priority="555" stopIfTrue="1" operator="lessThan">
      <formula>0</formula>
    </cfRule>
    <cfRule type="cellIs" dxfId="4514" priority="556" stopIfTrue="1" operator="greaterThan">
      <formula>0</formula>
    </cfRule>
  </conditionalFormatting>
  <conditionalFormatting sqref="K82">
    <cfRule type="cellIs" dxfId="4513" priority="509" stopIfTrue="1" operator="lessThan">
      <formula>0</formula>
    </cfRule>
    <cfRule type="cellIs" dxfId="4512" priority="510" stopIfTrue="1" operator="greaterThan">
      <formula>0</formula>
    </cfRule>
  </conditionalFormatting>
  <conditionalFormatting sqref="K81">
    <cfRule type="cellIs" dxfId="4511" priority="511" stopIfTrue="1" operator="lessThan">
      <formula>0</formula>
    </cfRule>
    <cfRule type="cellIs" dxfId="4510" priority="512" stopIfTrue="1" operator="greaterThan">
      <formula>0</formula>
    </cfRule>
  </conditionalFormatting>
  <conditionalFormatting sqref="K91:K92 K94">
    <cfRule type="cellIs" dxfId="4509" priority="507" stopIfTrue="1" operator="lessThan">
      <formula>0</formula>
    </cfRule>
    <cfRule type="cellIs" dxfId="4508" priority="508" stopIfTrue="1" operator="greaterThan">
      <formula>0</formula>
    </cfRule>
  </conditionalFormatting>
  <conditionalFormatting sqref="K39">
    <cfRule type="cellIs" dxfId="4507" priority="547" stopIfTrue="1" operator="lessThan">
      <formula>0</formula>
    </cfRule>
    <cfRule type="cellIs" dxfId="4506" priority="548" stopIfTrue="1" operator="greaterThan">
      <formula>0</formula>
    </cfRule>
  </conditionalFormatting>
  <conditionalFormatting sqref="K35:K36 K38">
    <cfRule type="cellIs" dxfId="4505" priority="549" stopIfTrue="1" operator="lessThan">
      <formula>0</formula>
    </cfRule>
    <cfRule type="cellIs" dxfId="4504" priority="550" stopIfTrue="1" operator="greaterThan">
      <formula>0</formula>
    </cfRule>
  </conditionalFormatting>
  <conditionalFormatting sqref="K84:K85 K87">
    <cfRule type="cellIs" dxfId="4503" priority="501" stopIfTrue="1" operator="lessThan">
      <formula>0</formula>
    </cfRule>
    <cfRule type="cellIs" dxfId="4502" priority="502" stopIfTrue="1" operator="greaterThan">
      <formula>0</formula>
    </cfRule>
  </conditionalFormatting>
  <conditionalFormatting sqref="K40">
    <cfRule type="cellIs" dxfId="4501" priority="545" stopIfTrue="1" operator="lessThan">
      <formula>0</formula>
    </cfRule>
    <cfRule type="cellIs" dxfId="4500" priority="546" stopIfTrue="1" operator="greaterThan">
      <formula>0</formula>
    </cfRule>
  </conditionalFormatting>
  <conditionalFormatting sqref="K42:K43 K45">
    <cfRule type="cellIs" dxfId="4499" priority="543" stopIfTrue="1" operator="lessThan">
      <formula>0</formula>
    </cfRule>
    <cfRule type="cellIs" dxfId="4498" priority="544" stopIfTrue="1" operator="greaterThan">
      <formula>0</formula>
    </cfRule>
  </conditionalFormatting>
  <conditionalFormatting sqref="K46">
    <cfRule type="cellIs" dxfId="4497" priority="541" stopIfTrue="1" operator="lessThan">
      <formula>0</formula>
    </cfRule>
    <cfRule type="cellIs" dxfId="4496" priority="542" stopIfTrue="1" operator="greaterThan">
      <formula>0</formula>
    </cfRule>
  </conditionalFormatting>
  <conditionalFormatting sqref="K47">
    <cfRule type="cellIs" dxfId="4495" priority="539" stopIfTrue="1" operator="lessThan">
      <formula>0</formula>
    </cfRule>
    <cfRule type="cellIs" dxfId="4494" priority="540" stopIfTrue="1" operator="greaterThan">
      <formula>0</formula>
    </cfRule>
  </conditionalFormatting>
  <conditionalFormatting sqref="K49:K50 K52">
    <cfRule type="cellIs" dxfId="4493" priority="537" stopIfTrue="1" operator="lessThan">
      <formula>0</formula>
    </cfRule>
    <cfRule type="cellIs" dxfId="4492" priority="538" stopIfTrue="1" operator="greaterThan">
      <formula>0</formula>
    </cfRule>
  </conditionalFormatting>
  <conditionalFormatting sqref="K53">
    <cfRule type="cellIs" dxfId="4491" priority="535" stopIfTrue="1" operator="lessThan">
      <formula>0</formula>
    </cfRule>
    <cfRule type="cellIs" dxfId="4490" priority="536" stopIfTrue="1" operator="greaterThan">
      <formula>0</formula>
    </cfRule>
  </conditionalFormatting>
  <conditionalFormatting sqref="K54">
    <cfRule type="cellIs" dxfId="4489" priority="533" stopIfTrue="1" operator="lessThan">
      <formula>0</formula>
    </cfRule>
    <cfRule type="cellIs" dxfId="4488" priority="534" stopIfTrue="1" operator="greaterThan">
      <formula>0</formula>
    </cfRule>
  </conditionalFormatting>
  <conditionalFormatting sqref="K56:K57 K59">
    <cfRule type="cellIs" dxfId="4487" priority="531" stopIfTrue="1" operator="lessThan">
      <formula>0</formula>
    </cfRule>
    <cfRule type="cellIs" dxfId="4486" priority="532" stopIfTrue="1" operator="greaterThan">
      <formula>0</formula>
    </cfRule>
  </conditionalFormatting>
  <conditionalFormatting sqref="K60">
    <cfRule type="cellIs" dxfId="4485" priority="529" stopIfTrue="1" operator="lessThan">
      <formula>0</formula>
    </cfRule>
    <cfRule type="cellIs" dxfId="4484" priority="530" stopIfTrue="1" operator="greaterThan">
      <formula>0</formula>
    </cfRule>
  </conditionalFormatting>
  <conditionalFormatting sqref="K61">
    <cfRule type="cellIs" dxfId="4483" priority="527" stopIfTrue="1" operator="lessThan">
      <formula>0</formula>
    </cfRule>
    <cfRule type="cellIs" dxfId="4482" priority="528" stopIfTrue="1" operator="greaterThan">
      <formula>0</formula>
    </cfRule>
  </conditionalFormatting>
  <conditionalFormatting sqref="K63:K64 K66">
    <cfRule type="cellIs" dxfId="4481" priority="525" stopIfTrue="1" operator="lessThan">
      <formula>0</formula>
    </cfRule>
    <cfRule type="cellIs" dxfId="4480" priority="526" stopIfTrue="1" operator="greaterThan">
      <formula>0</formula>
    </cfRule>
  </conditionalFormatting>
  <conditionalFormatting sqref="K67">
    <cfRule type="cellIs" dxfId="4479" priority="523" stopIfTrue="1" operator="lessThan">
      <formula>0</formula>
    </cfRule>
    <cfRule type="cellIs" dxfId="4478" priority="524" stopIfTrue="1" operator="greaterThan">
      <formula>0</formula>
    </cfRule>
  </conditionalFormatting>
  <conditionalFormatting sqref="K68">
    <cfRule type="cellIs" dxfId="4477" priority="521" stopIfTrue="1" operator="lessThan">
      <formula>0</formula>
    </cfRule>
    <cfRule type="cellIs" dxfId="4476" priority="522" stopIfTrue="1" operator="greaterThan">
      <formula>0</formula>
    </cfRule>
  </conditionalFormatting>
  <conditionalFormatting sqref="K70:K71 K73">
    <cfRule type="cellIs" dxfId="4475" priority="519" stopIfTrue="1" operator="lessThan">
      <formula>0</formula>
    </cfRule>
    <cfRule type="cellIs" dxfId="4474" priority="520" stopIfTrue="1" operator="greaterThan">
      <formula>0</formula>
    </cfRule>
  </conditionalFormatting>
  <conditionalFormatting sqref="K74">
    <cfRule type="cellIs" dxfId="4473" priority="517" stopIfTrue="1" operator="lessThan">
      <formula>0</formula>
    </cfRule>
    <cfRule type="cellIs" dxfId="4472" priority="518" stopIfTrue="1" operator="greaterThan">
      <formula>0</formula>
    </cfRule>
  </conditionalFormatting>
  <conditionalFormatting sqref="K75">
    <cfRule type="cellIs" dxfId="4471" priority="515" stopIfTrue="1" operator="lessThan">
      <formula>0</formula>
    </cfRule>
    <cfRule type="cellIs" dxfId="4470" priority="516" stopIfTrue="1" operator="greaterThan">
      <formula>0</formula>
    </cfRule>
  </conditionalFormatting>
  <conditionalFormatting sqref="K77:K78 K80">
    <cfRule type="cellIs" dxfId="4469" priority="513" stopIfTrue="1" operator="lessThan">
      <formula>0</formula>
    </cfRule>
    <cfRule type="cellIs" dxfId="4468" priority="514" stopIfTrue="1" operator="greaterThan">
      <formula>0</formula>
    </cfRule>
  </conditionalFormatting>
  <conditionalFormatting sqref="K135:K136 K138">
    <cfRule type="cellIs" dxfId="4467" priority="461" stopIfTrue="1" operator="lessThan">
      <formula>0</formula>
    </cfRule>
    <cfRule type="cellIs" dxfId="4466" priority="462" stopIfTrue="1" operator="greaterThan">
      <formula>0</formula>
    </cfRule>
  </conditionalFormatting>
  <conditionalFormatting sqref="K270">
    <cfRule type="cellIs" dxfId="4465" priority="315" stopIfTrue="1" operator="lessThan">
      <formula>0</formula>
    </cfRule>
    <cfRule type="cellIs" dxfId="4464" priority="316" stopIfTrue="1" operator="greaterThan">
      <formula>0</formula>
    </cfRule>
  </conditionalFormatting>
  <conditionalFormatting sqref="K272:K273 K275">
    <cfRule type="cellIs" dxfId="4463" priority="313" stopIfTrue="1" operator="lessThan">
      <formula>0</formula>
    </cfRule>
    <cfRule type="cellIs" dxfId="4462" priority="314" stopIfTrue="1" operator="greaterThan">
      <formula>0</formula>
    </cfRule>
  </conditionalFormatting>
  <conditionalFormatting sqref="K149:K150 K152">
    <cfRule type="cellIs" dxfId="4461" priority="455" stopIfTrue="1" operator="lessThan">
      <formula>0</formula>
    </cfRule>
    <cfRule type="cellIs" dxfId="4460" priority="456" stopIfTrue="1" operator="greaterThan">
      <formula>0</formula>
    </cfRule>
  </conditionalFormatting>
  <conditionalFormatting sqref="K142:K143 K145">
    <cfRule type="cellIs" dxfId="4459" priority="453" stopIfTrue="1" operator="lessThan">
      <formula>0</formula>
    </cfRule>
    <cfRule type="cellIs" dxfId="4458" priority="454" stopIfTrue="1" operator="greaterThan">
      <formula>0</formula>
    </cfRule>
  </conditionalFormatting>
  <conditionalFormatting sqref="K89">
    <cfRule type="cellIs" dxfId="4457" priority="497" stopIfTrue="1" operator="lessThan">
      <formula>0</formula>
    </cfRule>
    <cfRule type="cellIs" dxfId="4456" priority="498" stopIfTrue="1" operator="greaterThan">
      <formula>0</formula>
    </cfRule>
  </conditionalFormatting>
  <conditionalFormatting sqref="K88">
    <cfRule type="cellIs" dxfId="4455" priority="499" stopIfTrue="1" operator="lessThan">
      <formula>0</formula>
    </cfRule>
    <cfRule type="cellIs" dxfId="4454" priority="500" stopIfTrue="1" operator="greaterThan">
      <formula>0</formula>
    </cfRule>
  </conditionalFormatting>
  <conditionalFormatting sqref="K276">
    <cfRule type="cellIs" dxfId="4453" priority="309" stopIfTrue="1" operator="lessThan">
      <formula>0</formula>
    </cfRule>
    <cfRule type="cellIs" dxfId="4452" priority="310" stopIfTrue="1" operator="greaterThan">
      <formula>0</formula>
    </cfRule>
  </conditionalFormatting>
  <conditionalFormatting sqref="K98:K99 K101">
    <cfRule type="cellIs" dxfId="4451" priority="495" stopIfTrue="1" operator="lessThan">
      <formula>0</formula>
    </cfRule>
    <cfRule type="cellIs" dxfId="4450" priority="496" stopIfTrue="1" operator="greaterThan">
      <formula>0</formula>
    </cfRule>
  </conditionalFormatting>
  <conditionalFormatting sqref="K102">
    <cfRule type="cellIs" dxfId="4449" priority="493" stopIfTrue="1" operator="lessThan">
      <formula>0</formula>
    </cfRule>
    <cfRule type="cellIs" dxfId="4448" priority="494" stopIfTrue="1" operator="greaterThan">
      <formula>0</formula>
    </cfRule>
  </conditionalFormatting>
  <conditionalFormatting sqref="K104">
    <cfRule type="cellIs" dxfId="4447" priority="491" stopIfTrue="1" operator="lessThan">
      <formula>0</formula>
    </cfRule>
    <cfRule type="cellIs" dxfId="4446" priority="492" stopIfTrue="1" operator="greaterThan">
      <formula>0</formula>
    </cfRule>
  </conditionalFormatting>
  <conditionalFormatting sqref="K106:K107 K109">
    <cfRule type="cellIs" dxfId="4445" priority="489" stopIfTrue="1" operator="lessThan">
      <formula>0</formula>
    </cfRule>
    <cfRule type="cellIs" dxfId="4444" priority="490" stopIfTrue="1" operator="greaterThan">
      <formula>0</formula>
    </cfRule>
  </conditionalFormatting>
  <conditionalFormatting sqref="K165:K166 K168">
    <cfRule type="cellIs" dxfId="4443" priority="441" stopIfTrue="1" operator="lessThan">
      <formula>0</formula>
    </cfRule>
    <cfRule type="cellIs" dxfId="4442" priority="442" stopIfTrue="1" operator="greaterThan">
      <formula>0</formula>
    </cfRule>
  </conditionalFormatting>
  <conditionalFormatting sqref="K194">
    <cfRule type="cellIs" dxfId="4441" priority="397" stopIfTrue="1" operator="lessThan">
      <formula>0</formula>
    </cfRule>
    <cfRule type="cellIs" dxfId="4440" priority="398" stopIfTrue="1" operator="greaterThan">
      <formula>0</formula>
    </cfRule>
  </conditionalFormatting>
  <conditionalFormatting sqref="K125">
    <cfRule type="cellIs" dxfId="4439" priority="437" stopIfTrue="1" operator="lessThan">
      <formula>0</formula>
    </cfRule>
    <cfRule type="cellIs" dxfId="4438" priority="438" stopIfTrue="1" operator="greaterThan">
      <formula>0</formula>
    </cfRule>
  </conditionalFormatting>
  <conditionalFormatting sqref="K131">
    <cfRule type="cellIs" dxfId="4437" priority="435" stopIfTrue="1" operator="lessThan">
      <formula>0</formula>
    </cfRule>
    <cfRule type="cellIs" dxfId="4436" priority="436" stopIfTrue="1" operator="greaterThan">
      <formula>0</formula>
    </cfRule>
  </conditionalFormatting>
  <conditionalFormatting sqref="K113:K114 K116">
    <cfRule type="cellIs" dxfId="4435" priority="479" stopIfTrue="1" operator="lessThan">
      <formula>0</formula>
    </cfRule>
    <cfRule type="cellIs" dxfId="4434" priority="480" stopIfTrue="1" operator="greaterThan">
      <formula>0</formula>
    </cfRule>
  </conditionalFormatting>
  <conditionalFormatting sqref="K120:K121 K123">
    <cfRule type="cellIs" dxfId="4433" priority="473" stopIfTrue="1" operator="lessThan">
      <formula>0</formula>
    </cfRule>
    <cfRule type="cellIs" dxfId="4432" priority="474" stopIfTrue="1" operator="greaterThan">
      <formula>0</formula>
    </cfRule>
  </conditionalFormatting>
  <conditionalFormatting sqref="K124">
    <cfRule type="cellIs" dxfId="4431" priority="471" stopIfTrue="1" operator="lessThan">
      <formula>0</formula>
    </cfRule>
    <cfRule type="cellIs" dxfId="4430" priority="472" stopIfTrue="1" operator="greaterThan">
      <formula>0</formula>
    </cfRule>
  </conditionalFormatting>
  <conditionalFormatting sqref="K171">
    <cfRule type="cellIs" dxfId="4429" priority="425" stopIfTrue="1" operator="lessThan">
      <formula>0</formula>
    </cfRule>
    <cfRule type="cellIs" dxfId="4428" priority="426" stopIfTrue="1" operator="greaterThan">
      <formula>0</formula>
    </cfRule>
  </conditionalFormatting>
  <conditionalFormatting sqref="K132">
    <cfRule type="cellIs" dxfId="4427" priority="465" stopIfTrue="1" operator="lessThan">
      <formula>0</formula>
    </cfRule>
    <cfRule type="cellIs" dxfId="4426" priority="466" stopIfTrue="1" operator="greaterThan">
      <formula>0</formula>
    </cfRule>
  </conditionalFormatting>
  <conditionalFormatting sqref="K127:K128 K130">
    <cfRule type="cellIs" dxfId="4425" priority="467" stopIfTrue="1" operator="lessThan">
      <formula>0</formula>
    </cfRule>
    <cfRule type="cellIs" dxfId="4424" priority="468" stopIfTrue="1" operator="greaterThan">
      <formula>0</formula>
    </cfRule>
  </conditionalFormatting>
  <conditionalFormatting sqref="K306">
    <cfRule type="cellIs" dxfId="4423" priority="277" stopIfTrue="1" operator="lessThan">
      <formula>0</formula>
    </cfRule>
    <cfRule type="cellIs" dxfId="4422" priority="278" stopIfTrue="1" operator="greaterThan">
      <formula>0</formula>
    </cfRule>
  </conditionalFormatting>
  <conditionalFormatting sqref="K277">
    <cfRule type="cellIs" dxfId="4421" priority="307" stopIfTrue="1" operator="lessThan">
      <formula>0</formula>
    </cfRule>
    <cfRule type="cellIs" dxfId="4420" priority="308" stopIfTrue="1" operator="greaterThan">
      <formula>0</formula>
    </cfRule>
  </conditionalFormatting>
  <conditionalFormatting sqref="K133">
    <cfRule type="cellIs" dxfId="4419" priority="463" stopIfTrue="1" operator="lessThan">
      <formula>0</formula>
    </cfRule>
    <cfRule type="cellIs" dxfId="4418" priority="464" stopIfTrue="1" operator="greaterThan">
      <formula>0</formula>
    </cfRule>
  </conditionalFormatting>
  <conditionalFormatting sqref="K309:K310 K312">
    <cfRule type="cellIs" dxfId="4417" priority="273" stopIfTrue="1" operator="lessThan">
      <formula>0</formula>
    </cfRule>
    <cfRule type="cellIs" dxfId="4416" priority="274" stopIfTrue="1" operator="greaterThan">
      <formula>0</formula>
    </cfRule>
  </conditionalFormatting>
  <conditionalFormatting sqref="K181:K182">
    <cfRule type="cellIs" dxfId="4415" priority="409" stopIfTrue="1" operator="lessThan">
      <formula>0</formula>
    </cfRule>
    <cfRule type="cellIs" dxfId="4414" priority="410" stopIfTrue="1" operator="greaterThan">
      <formula>0</formula>
    </cfRule>
  </conditionalFormatting>
  <conditionalFormatting sqref="K318:K319 K321">
    <cfRule type="cellIs" dxfId="4413" priority="265" stopIfTrue="1" operator="lessThan">
      <formula>0</formula>
    </cfRule>
    <cfRule type="cellIs" dxfId="4412" priority="266" stopIfTrue="1" operator="greaterThan">
      <formula>0</formula>
    </cfRule>
  </conditionalFormatting>
  <conditionalFormatting sqref="K179">
    <cfRule type="cellIs" dxfId="4411" priority="411" stopIfTrue="1" operator="lessThan">
      <formula>0</formula>
    </cfRule>
    <cfRule type="cellIs" dxfId="4410" priority="412" stopIfTrue="1" operator="greaterThan">
      <formula>0</formula>
    </cfRule>
  </conditionalFormatting>
  <conditionalFormatting sqref="K322">
    <cfRule type="cellIs" dxfId="4409" priority="263" stopIfTrue="1" operator="lessThan">
      <formula>0</formula>
    </cfRule>
    <cfRule type="cellIs" dxfId="4408" priority="264" stopIfTrue="1" operator="greaterThan">
      <formula>0</formula>
    </cfRule>
  </conditionalFormatting>
  <conditionalFormatting sqref="K146">
    <cfRule type="cellIs" dxfId="4407" priority="451" stopIfTrue="1" operator="lessThan">
      <formula>0</formula>
    </cfRule>
    <cfRule type="cellIs" dxfId="4406" priority="452" stopIfTrue="1" operator="greaterThan">
      <formula>0</formula>
    </cfRule>
  </conditionalFormatting>
  <conditionalFormatting sqref="K147">
    <cfRule type="cellIs" dxfId="4405" priority="449" stopIfTrue="1" operator="lessThan">
      <formula>0</formula>
    </cfRule>
    <cfRule type="cellIs" dxfId="4404" priority="450" stopIfTrue="1" operator="greaterThan">
      <formula>0</formula>
    </cfRule>
  </conditionalFormatting>
  <conditionalFormatting sqref="K157:K158 K160">
    <cfRule type="cellIs" dxfId="4403" priority="447" stopIfTrue="1" operator="lessThan">
      <formula>0</formula>
    </cfRule>
    <cfRule type="cellIs" dxfId="4402" priority="448" stopIfTrue="1" operator="greaterThan">
      <formula>0</formula>
    </cfRule>
  </conditionalFormatting>
  <conditionalFormatting sqref="K202">
    <cfRule type="cellIs" dxfId="4401" priority="389" stopIfTrue="1" operator="lessThan">
      <formula>0</formula>
    </cfRule>
    <cfRule type="cellIs" dxfId="4400" priority="390" stopIfTrue="1" operator="greaterThan">
      <formula>0</formula>
    </cfRule>
  </conditionalFormatting>
  <conditionalFormatting sqref="K198:K199 K201">
    <cfRule type="cellIs" dxfId="4399" priority="393" stopIfTrue="1" operator="lessThan">
      <formula>0</formula>
    </cfRule>
    <cfRule type="cellIs" dxfId="4398" priority="394" stopIfTrue="1" operator="greaterThan">
      <formula>0</formula>
    </cfRule>
  </conditionalFormatting>
  <conditionalFormatting sqref="K241">
    <cfRule type="cellIs" dxfId="4397" priority="349" stopIfTrue="1" operator="lessThan">
      <formula>0</formula>
    </cfRule>
    <cfRule type="cellIs" dxfId="4396" priority="350" stopIfTrue="1" operator="greaterThan">
      <formula>0</formula>
    </cfRule>
  </conditionalFormatting>
  <conditionalFormatting sqref="K161:K163">
    <cfRule type="cellIs" dxfId="4395" priority="431" stopIfTrue="1" operator="lessThan">
      <formula>0</formula>
    </cfRule>
    <cfRule type="cellIs" dxfId="4394" priority="432" stopIfTrue="1" operator="greaterThan">
      <formula>0</formula>
    </cfRule>
  </conditionalFormatting>
  <conditionalFormatting sqref="K205:K206 K208">
    <cfRule type="cellIs" dxfId="4393" priority="385" stopIfTrue="1" operator="lessThan">
      <formula>0</formula>
    </cfRule>
    <cfRule type="cellIs" dxfId="4392" priority="386" stopIfTrue="1" operator="greaterThan">
      <formula>0</formula>
    </cfRule>
  </conditionalFormatting>
  <conditionalFormatting sqref="K339">
    <cfRule type="cellIs" dxfId="4391" priority="243" stopIfTrue="1" operator="lessThan">
      <formula>0</formula>
    </cfRule>
    <cfRule type="cellIs" dxfId="4390" priority="244" stopIfTrue="1" operator="greaterThan">
      <formula>0</formula>
    </cfRule>
  </conditionalFormatting>
  <conditionalFormatting sqref="K153:K155">
    <cfRule type="cellIs" dxfId="4389" priority="433" stopIfTrue="1" operator="lessThan">
      <formula>0</formula>
    </cfRule>
    <cfRule type="cellIs" dxfId="4388" priority="434" stopIfTrue="1" operator="greaterThan">
      <formula>0</formula>
    </cfRule>
  </conditionalFormatting>
  <conditionalFormatting sqref="K347">
    <cfRule type="cellIs" dxfId="4387" priority="233" stopIfTrue="1" operator="lessThan">
      <formula>0</formula>
    </cfRule>
    <cfRule type="cellIs" dxfId="4386" priority="234" stopIfTrue="1" operator="greaterThan">
      <formula>0</formula>
    </cfRule>
  </conditionalFormatting>
  <conditionalFormatting sqref="K169">
    <cfRule type="cellIs" dxfId="4385" priority="429" stopIfTrue="1" operator="lessThan">
      <formula>0</formula>
    </cfRule>
    <cfRule type="cellIs" dxfId="4384" priority="430" stopIfTrue="1" operator="greaterThan">
      <formula>0</formula>
    </cfRule>
  </conditionalFormatting>
  <conditionalFormatting sqref="K170">
    <cfRule type="cellIs" dxfId="4383" priority="427" stopIfTrue="1" operator="lessThan">
      <formula>0</formula>
    </cfRule>
    <cfRule type="cellIs" dxfId="4382" priority="428" stopIfTrue="1" operator="greaterThan">
      <formula>0</formula>
    </cfRule>
  </conditionalFormatting>
  <conditionalFormatting sqref="K302:K303 K305">
    <cfRule type="cellIs" dxfId="4381" priority="281" stopIfTrue="1" operator="lessThan">
      <formula>0</formula>
    </cfRule>
    <cfRule type="cellIs" dxfId="4380" priority="282" stopIfTrue="1" operator="greaterThan">
      <formula>0</formula>
    </cfRule>
  </conditionalFormatting>
  <conditionalFormatting sqref="K173:K174 K176">
    <cfRule type="cellIs" dxfId="4379" priority="423" stopIfTrue="1" operator="lessThan">
      <formula>0</formula>
    </cfRule>
    <cfRule type="cellIs" dxfId="4378" priority="424" stopIfTrue="1" operator="greaterThan">
      <formula>0</formula>
    </cfRule>
  </conditionalFormatting>
  <conditionalFormatting sqref="K337">
    <cfRule type="cellIs" dxfId="4377" priority="247" stopIfTrue="1" operator="lessThan">
      <formula>0</formula>
    </cfRule>
    <cfRule type="cellIs" dxfId="4376" priority="248" stopIfTrue="1" operator="greaterThan">
      <formula>0</formula>
    </cfRule>
  </conditionalFormatting>
  <conditionalFormatting sqref="K338">
    <cfRule type="cellIs" dxfId="4375" priority="245" stopIfTrue="1" operator="lessThan">
      <formula>0</formula>
    </cfRule>
    <cfRule type="cellIs" dxfId="4374" priority="246" stopIfTrue="1" operator="greaterThan">
      <formula>0</formula>
    </cfRule>
  </conditionalFormatting>
  <conditionalFormatting sqref="K345">
    <cfRule type="cellIs" dxfId="4373" priority="237" stopIfTrue="1" operator="lessThan">
      <formula>0</formula>
    </cfRule>
    <cfRule type="cellIs" dxfId="4372" priority="238" stopIfTrue="1" operator="greaterThan">
      <formula>0</formula>
    </cfRule>
  </conditionalFormatting>
  <conditionalFormatting sqref="K177">
    <cfRule type="cellIs" dxfId="4371" priority="415" stopIfTrue="1" operator="lessThan">
      <formula>0</formula>
    </cfRule>
    <cfRule type="cellIs" dxfId="4370" priority="416" stopIfTrue="1" operator="greaterThan">
      <formula>0</formula>
    </cfRule>
  </conditionalFormatting>
  <conditionalFormatting sqref="K178">
    <cfRule type="cellIs" dxfId="4369" priority="413" stopIfTrue="1" operator="lessThan">
      <formula>0</formula>
    </cfRule>
    <cfRule type="cellIs" dxfId="4368" priority="414" stopIfTrue="1" operator="greaterThan">
      <formula>0</formula>
    </cfRule>
  </conditionalFormatting>
  <conditionalFormatting sqref="K316">
    <cfRule type="cellIs" dxfId="4367" priority="267" stopIfTrue="1" operator="lessThan">
      <formula>0</formula>
    </cfRule>
    <cfRule type="cellIs" dxfId="4366" priority="268" stopIfTrue="1" operator="greaterThan">
      <formula>0</formula>
    </cfRule>
  </conditionalFormatting>
  <conditionalFormatting sqref="K330">
    <cfRule type="cellIs" dxfId="4365" priority="255" stopIfTrue="1" operator="lessThan">
      <formula>0</formula>
    </cfRule>
    <cfRule type="cellIs" dxfId="4364" priority="256" stopIfTrue="1" operator="greaterThan">
      <formula>0</formula>
    </cfRule>
  </conditionalFormatting>
  <conditionalFormatting sqref="K234">
    <cfRule type="cellIs" dxfId="4363" priority="357" stopIfTrue="1" operator="lessThan">
      <formula>0</formula>
    </cfRule>
    <cfRule type="cellIs" dxfId="4362" priority="358" stopIfTrue="1" operator="greaterThan">
      <formula>0</formula>
    </cfRule>
  </conditionalFormatting>
  <conditionalFormatting sqref="K195:K196">
    <cfRule type="cellIs" dxfId="4361" priority="395" stopIfTrue="1" operator="lessThan">
      <formula>0</formula>
    </cfRule>
    <cfRule type="cellIs" dxfId="4360" priority="396" stopIfTrue="1" operator="greaterThan">
      <formula>0</formula>
    </cfRule>
  </conditionalFormatting>
  <conditionalFormatting sqref="K190:K191">
    <cfRule type="cellIs" dxfId="4359" priority="401" stopIfTrue="1" operator="lessThan">
      <formula>0</formula>
    </cfRule>
    <cfRule type="cellIs" dxfId="4358" priority="402" stopIfTrue="1" operator="greaterThan">
      <formula>0</formula>
    </cfRule>
  </conditionalFormatting>
  <conditionalFormatting sqref="K237:K238 K240">
    <cfRule type="cellIs" dxfId="4357" priority="353" stopIfTrue="1" operator="lessThan">
      <formula>0</formula>
    </cfRule>
    <cfRule type="cellIs" dxfId="4356" priority="354" stopIfTrue="1" operator="greaterThan">
      <formula>0</formula>
    </cfRule>
  </conditionalFormatting>
  <conditionalFormatting sqref="K363:K364 K366">
    <cfRule type="cellIs" dxfId="4355" priority="215" stopIfTrue="1" operator="lessThan">
      <formula>0</formula>
    </cfRule>
    <cfRule type="cellIs" dxfId="4354" priority="216" stopIfTrue="1" operator="greaterThan">
      <formula>0</formula>
    </cfRule>
  </conditionalFormatting>
  <conditionalFormatting sqref="K235">
    <cfRule type="cellIs" dxfId="4353" priority="355" stopIfTrue="1" operator="lessThan">
      <formula>0</formula>
    </cfRule>
    <cfRule type="cellIs" dxfId="4352" priority="356" stopIfTrue="1" operator="greaterThan">
      <formula>0</formula>
    </cfRule>
  </conditionalFormatting>
  <conditionalFormatting sqref="K333:K334 K336">
    <cfRule type="cellIs" dxfId="4351" priority="249" stopIfTrue="1" operator="lessThan">
      <formula>0</formula>
    </cfRule>
    <cfRule type="cellIs" dxfId="4350" priority="250" stopIfTrue="1" operator="greaterThan">
      <formula>0</formula>
    </cfRule>
  </conditionalFormatting>
  <conditionalFormatting sqref="K210:K211">
    <cfRule type="cellIs" dxfId="4349" priority="381" stopIfTrue="1" operator="lessThan">
      <formula>0</formula>
    </cfRule>
    <cfRule type="cellIs" dxfId="4348" priority="382" stopIfTrue="1" operator="greaterThan">
      <formula>0</formula>
    </cfRule>
  </conditionalFormatting>
  <conditionalFormatting sqref="K384">
    <cfRule type="cellIs" dxfId="4347" priority="193" stopIfTrue="1" operator="lessThan">
      <formula>0</formula>
    </cfRule>
    <cfRule type="cellIs" dxfId="4346" priority="194" stopIfTrue="1" operator="greaterThan">
      <formula>0</formula>
    </cfRule>
  </conditionalFormatting>
  <conditionalFormatting sqref="K219:K220">
    <cfRule type="cellIs" dxfId="4345" priority="373" stopIfTrue="1" operator="lessThan">
      <formula>0</formula>
    </cfRule>
    <cfRule type="cellIs" dxfId="4344" priority="374" stopIfTrue="1" operator="greaterThan">
      <formula>0</formula>
    </cfRule>
  </conditionalFormatting>
  <conditionalFormatting sqref="K214:K215 K217">
    <cfRule type="cellIs" dxfId="4343" priority="377" stopIfTrue="1" operator="lessThan">
      <formula>0</formula>
    </cfRule>
    <cfRule type="cellIs" dxfId="4342" priority="378" stopIfTrue="1" operator="greaterThan">
      <formula>0</formula>
    </cfRule>
  </conditionalFormatting>
  <conditionalFormatting sqref="K218">
    <cfRule type="cellIs" dxfId="4341" priority="375" stopIfTrue="1" operator="lessThan">
      <formula>0</formula>
    </cfRule>
    <cfRule type="cellIs" dxfId="4340" priority="376" stopIfTrue="1" operator="greaterThan">
      <formula>0</formula>
    </cfRule>
  </conditionalFormatting>
  <conditionalFormatting sqref="K223:K224 K226">
    <cfRule type="cellIs" dxfId="4339" priority="369" stopIfTrue="1" operator="lessThan">
      <formula>0</formula>
    </cfRule>
    <cfRule type="cellIs" dxfId="4338" priority="370" stopIfTrue="1" operator="greaterThan">
      <formula>0</formula>
    </cfRule>
  </conditionalFormatting>
  <conditionalFormatting sqref="K227">
    <cfRule type="cellIs" dxfId="4337" priority="365" stopIfTrue="1" operator="lessThan">
      <formula>0</formula>
    </cfRule>
    <cfRule type="cellIs" dxfId="4336" priority="366" stopIfTrue="1" operator="greaterThan">
      <formula>0</formula>
    </cfRule>
  </conditionalFormatting>
  <conditionalFormatting sqref="K228">
    <cfRule type="cellIs" dxfId="4335" priority="363" stopIfTrue="1" operator="lessThan">
      <formula>0</formula>
    </cfRule>
    <cfRule type="cellIs" dxfId="4334" priority="364" stopIfTrue="1" operator="greaterThan">
      <formula>0</formula>
    </cfRule>
  </conditionalFormatting>
  <conditionalFormatting sqref="K209">
    <cfRule type="cellIs" dxfId="4333" priority="383" stopIfTrue="1" operator="lessThan">
      <formula>0</formula>
    </cfRule>
    <cfRule type="cellIs" dxfId="4332" priority="384" stopIfTrue="1" operator="greaterThan">
      <formula>0</formula>
    </cfRule>
  </conditionalFormatting>
  <conditionalFormatting sqref="K248">
    <cfRule type="cellIs" dxfId="4331" priority="341" stopIfTrue="1" operator="lessThan">
      <formula>0</formula>
    </cfRule>
    <cfRule type="cellIs" dxfId="4330" priority="342" stopIfTrue="1" operator="greaterThan">
      <formula>0</formula>
    </cfRule>
  </conditionalFormatting>
  <conditionalFormatting sqref="K212">
    <cfRule type="cellIs" dxfId="4329" priority="379" stopIfTrue="1" operator="lessThan">
      <formula>0</formula>
    </cfRule>
    <cfRule type="cellIs" dxfId="4328" priority="380" stopIfTrue="1" operator="greaterThan">
      <formula>0</formula>
    </cfRule>
  </conditionalFormatting>
  <conditionalFormatting sqref="K251:K252 K254">
    <cfRule type="cellIs" dxfId="4327" priority="337" stopIfTrue="1" operator="lessThan">
      <formula>0</formula>
    </cfRule>
    <cfRule type="cellIs" dxfId="4326" priority="338" stopIfTrue="1" operator="greaterThan">
      <formula>0</formula>
    </cfRule>
  </conditionalFormatting>
  <conditionalFormatting sqref="K221">
    <cfRule type="cellIs" dxfId="4325" priority="371" stopIfTrue="1" operator="lessThan">
      <formula>0</formula>
    </cfRule>
    <cfRule type="cellIs" dxfId="4324" priority="372" stopIfTrue="1" operator="greaterThan">
      <formula>0</formula>
    </cfRule>
  </conditionalFormatting>
  <conditionalFormatting sqref="K230:K231 K233">
    <cfRule type="cellIs" dxfId="4323" priority="361" stopIfTrue="1" operator="lessThan">
      <formula>0</formula>
    </cfRule>
    <cfRule type="cellIs" dxfId="4322" priority="362" stopIfTrue="1" operator="greaterThan">
      <formula>0</formula>
    </cfRule>
  </conditionalFormatting>
  <conditionalFormatting sqref="K244:K245 K247">
    <cfRule type="cellIs" dxfId="4321" priority="345" stopIfTrue="1" operator="lessThan">
      <formula>0</formula>
    </cfRule>
    <cfRule type="cellIs" dxfId="4320" priority="346" stopIfTrue="1" operator="greaterThan">
      <formula>0</formula>
    </cfRule>
  </conditionalFormatting>
  <conditionalFormatting sqref="K284">
    <cfRule type="cellIs" dxfId="4319" priority="301" stopIfTrue="1" operator="lessThan">
      <formula>0</formula>
    </cfRule>
    <cfRule type="cellIs" dxfId="4318" priority="302" stopIfTrue="1" operator="greaterThan">
      <formula>0</formula>
    </cfRule>
  </conditionalFormatting>
  <conditionalFormatting sqref="K249">
    <cfRule type="cellIs" dxfId="4317" priority="339" stopIfTrue="1" operator="lessThan">
      <formula>0</formula>
    </cfRule>
    <cfRule type="cellIs" dxfId="4316" priority="340" stopIfTrue="1" operator="greaterThan">
      <formula>0</formula>
    </cfRule>
  </conditionalFormatting>
  <conditionalFormatting sqref="K242">
    <cfRule type="cellIs" dxfId="4315" priority="347" stopIfTrue="1" operator="lessThan">
      <formula>0</formula>
    </cfRule>
    <cfRule type="cellIs" dxfId="4314" priority="348" stopIfTrue="1" operator="greaterThan">
      <formula>0</formula>
    </cfRule>
  </conditionalFormatting>
  <conditionalFormatting sqref="K255">
    <cfRule type="cellIs" dxfId="4313" priority="333" stopIfTrue="1" operator="lessThan">
      <formula>0</formula>
    </cfRule>
    <cfRule type="cellIs" dxfId="4312" priority="334" stopIfTrue="1" operator="greaterThan">
      <formula>0</formula>
    </cfRule>
  </conditionalFormatting>
  <conditionalFormatting sqref="K262">
    <cfRule type="cellIs" dxfId="4311" priority="325" stopIfTrue="1" operator="lessThan">
      <formula>0</formula>
    </cfRule>
    <cfRule type="cellIs" dxfId="4310" priority="326" stopIfTrue="1" operator="greaterThan">
      <formula>0</formula>
    </cfRule>
  </conditionalFormatting>
  <conditionalFormatting sqref="K265:K266 K268">
    <cfRule type="cellIs" dxfId="4309" priority="321" stopIfTrue="1" operator="lessThan">
      <formula>0</formula>
    </cfRule>
    <cfRule type="cellIs" dxfId="4308" priority="322" stopIfTrue="1" operator="greaterThan">
      <formula>0</formula>
    </cfRule>
  </conditionalFormatting>
  <conditionalFormatting sqref="K269">
    <cfRule type="cellIs" dxfId="4307" priority="319" stopIfTrue="1" operator="lessThan">
      <formula>0</formula>
    </cfRule>
    <cfRule type="cellIs" dxfId="4306" priority="320" stopIfTrue="1" operator="greaterThan">
      <formula>0</formula>
    </cfRule>
  </conditionalFormatting>
  <conditionalFormatting sqref="K279:K280 K282">
    <cfRule type="cellIs" dxfId="4305" priority="305" stopIfTrue="1" operator="lessThan">
      <formula>0</formula>
    </cfRule>
    <cfRule type="cellIs" dxfId="4304" priority="306" stopIfTrue="1" operator="greaterThan">
      <formula>0</formula>
    </cfRule>
  </conditionalFormatting>
  <conditionalFormatting sqref="K299">
    <cfRule type="cellIs" dxfId="4303" priority="285" stopIfTrue="1" operator="lessThan">
      <formula>0</formula>
    </cfRule>
    <cfRule type="cellIs" dxfId="4302" priority="286" stopIfTrue="1" operator="greaterThan">
      <formula>0</formula>
    </cfRule>
  </conditionalFormatting>
  <conditionalFormatting sqref="K256">
    <cfRule type="cellIs" dxfId="4301" priority="331" stopIfTrue="1" operator="lessThan">
      <formula>0</formula>
    </cfRule>
    <cfRule type="cellIs" dxfId="4300" priority="332" stopIfTrue="1" operator="greaterThan">
      <formula>0</formula>
    </cfRule>
  </conditionalFormatting>
  <conditionalFormatting sqref="K258:K259 K261">
    <cfRule type="cellIs" dxfId="4299" priority="329" stopIfTrue="1" operator="lessThan">
      <formula>0</formula>
    </cfRule>
    <cfRule type="cellIs" dxfId="4298" priority="330" stopIfTrue="1" operator="greaterThan">
      <formula>0</formula>
    </cfRule>
  </conditionalFormatting>
  <conditionalFormatting sqref="K263">
    <cfRule type="cellIs" dxfId="4297" priority="323" stopIfTrue="1" operator="lessThan">
      <formula>0</formula>
    </cfRule>
    <cfRule type="cellIs" dxfId="4296" priority="324" stopIfTrue="1" operator="greaterThan">
      <formula>0</formula>
    </cfRule>
  </conditionalFormatting>
  <conditionalFormatting sqref="K283">
    <cfRule type="cellIs" dxfId="4295" priority="303" stopIfTrue="1" operator="lessThan">
      <formula>0</formula>
    </cfRule>
    <cfRule type="cellIs" dxfId="4294" priority="304" stopIfTrue="1" operator="greaterThan">
      <formula>0</formula>
    </cfRule>
  </conditionalFormatting>
  <conditionalFormatting sqref="K287:K288 K290">
    <cfRule type="cellIs" dxfId="4293" priority="297" stopIfTrue="1" operator="lessThan">
      <formula>0</formula>
    </cfRule>
    <cfRule type="cellIs" dxfId="4292" priority="298" stopIfTrue="1" operator="greaterThan">
      <formula>0</formula>
    </cfRule>
  </conditionalFormatting>
  <conditionalFormatting sqref="K298">
    <cfRule type="cellIs" dxfId="4291" priority="287" stopIfTrue="1" operator="lessThan">
      <formula>0</formula>
    </cfRule>
    <cfRule type="cellIs" dxfId="4290" priority="288" stopIfTrue="1" operator="greaterThan">
      <formula>0</formula>
    </cfRule>
  </conditionalFormatting>
  <conditionalFormatting sqref="K294:K295 K297">
    <cfRule type="cellIs" dxfId="4289" priority="289" stopIfTrue="1" operator="lessThan">
      <formula>0</formula>
    </cfRule>
    <cfRule type="cellIs" dxfId="4288" priority="290" stopIfTrue="1" operator="greaterThan">
      <formula>0</formula>
    </cfRule>
  </conditionalFormatting>
  <conditionalFormatting sqref="K323">
    <cfRule type="cellIs" dxfId="4287" priority="261" stopIfTrue="1" operator="lessThan">
      <formula>0</formula>
    </cfRule>
    <cfRule type="cellIs" dxfId="4286" priority="262" stopIfTrue="1" operator="greaterThan">
      <formula>0</formula>
    </cfRule>
  </conditionalFormatting>
  <conditionalFormatting sqref="K285">
    <cfRule type="cellIs" dxfId="4285" priority="299" stopIfTrue="1" operator="lessThan">
      <formula>0</formula>
    </cfRule>
    <cfRule type="cellIs" dxfId="4284" priority="300" stopIfTrue="1" operator="greaterThan">
      <formula>0</formula>
    </cfRule>
  </conditionalFormatting>
  <conditionalFormatting sqref="K324">
    <cfRule type="cellIs" dxfId="4283" priority="259" stopIfTrue="1" operator="lessThan">
      <formula>0</formula>
    </cfRule>
    <cfRule type="cellIs" dxfId="4282" priority="260" stopIfTrue="1" operator="greaterThan">
      <formula>0</formula>
    </cfRule>
  </conditionalFormatting>
  <conditionalFormatting sqref="K300">
    <cfRule type="cellIs" dxfId="4281" priority="283" stopIfTrue="1" operator="lessThan">
      <formula>0</formula>
    </cfRule>
    <cfRule type="cellIs" dxfId="4280" priority="284" stopIfTrue="1" operator="greaterThan">
      <formula>0</formula>
    </cfRule>
  </conditionalFormatting>
  <conditionalFormatting sqref="K307">
    <cfRule type="cellIs" dxfId="4279" priority="275" stopIfTrue="1" operator="lessThan">
      <formula>0</formula>
    </cfRule>
    <cfRule type="cellIs" dxfId="4278" priority="276" stopIfTrue="1" operator="greaterThan">
      <formula>0</formula>
    </cfRule>
  </conditionalFormatting>
  <conditionalFormatting sqref="K313:K314">
    <cfRule type="cellIs" dxfId="4277" priority="271" stopIfTrue="1" operator="lessThan">
      <formula>0</formula>
    </cfRule>
    <cfRule type="cellIs" dxfId="4276" priority="272" stopIfTrue="1" operator="greaterThan">
      <formula>0</formula>
    </cfRule>
  </conditionalFormatting>
  <conditionalFormatting sqref="K349:K350 K352">
    <cfRule type="cellIs" dxfId="4275" priority="231" stopIfTrue="1" operator="lessThan">
      <formula>0</formula>
    </cfRule>
    <cfRule type="cellIs" dxfId="4274" priority="232" stopIfTrue="1" operator="greaterThan">
      <formula>0</formula>
    </cfRule>
  </conditionalFormatting>
  <conditionalFormatting sqref="K356:K357 K359">
    <cfRule type="cellIs" dxfId="4273" priority="223" stopIfTrue="1" operator="lessThan">
      <formula>0</formula>
    </cfRule>
    <cfRule type="cellIs" dxfId="4272" priority="224" stopIfTrue="1" operator="greaterThan">
      <formula>0</formula>
    </cfRule>
  </conditionalFormatting>
  <conditionalFormatting sqref="K326:K327 K329">
    <cfRule type="cellIs" dxfId="4271" priority="257" stopIfTrue="1" operator="lessThan">
      <formula>0</formula>
    </cfRule>
    <cfRule type="cellIs" dxfId="4270" priority="258" stopIfTrue="1" operator="greaterThan">
      <formula>0</formula>
    </cfRule>
  </conditionalFormatting>
  <conditionalFormatting sqref="K315">
    <cfRule type="cellIs" dxfId="4269" priority="269" stopIfTrue="1" operator="lessThan">
      <formula>0</formula>
    </cfRule>
    <cfRule type="cellIs" dxfId="4268" priority="270" stopIfTrue="1" operator="greaterThan">
      <formula>0</formula>
    </cfRule>
  </conditionalFormatting>
  <conditionalFormatting sqref="K331">
    <cfRule type="cellIs" dxfId="4267" priority="251" stopIfTrue="1" operator="lessThan">
      <formula>0</formula>
    </cfRule>
    <cfRule type="cellIs" dxfId="4266" priority="252" stopIfTrue="1" operator="greaterThan">
      <formula>0</formula>
    </cfRule>
  </conditionalFormatting>
  <conditionalFormatting sqref="K375">
    <cfRule type="cellIs" dxfId="4265" priority="205" stopIfTrue="1" operator="lessThan">
      <formula>0</formula>
    </cfRule>
    <cfRule type="cellIs" dxfId="4264" priority="206" stopIfTrue="1" operator="greaterThan">
      <formula>0</formula>
    </cfRule>
  </conditionalFormatting>
  <conditionalFormatting sqref="K341:K342 K344">
    <cfRule type="cellIs" dxfId="4263" priority="239" stopIfTrue="1" operator="lessThan">
      <formula>0</formula>
    </cfRule>
    <cfRule type="cellIs" dxfId="4262" priority="240" stopIfTrue="1" operator="greaterThan">
      <formula>0</formula>
    </cfRule>
  </conditionalFormatting>
  <conditionalFormatting sqref="K361">
    <cfRule type="cellIs" dxfId="4261" priority="217" stopIfTrue="1" operator="lessThan">
      <formula>0</formula>
    </cfRule>
    <cfRule type="cellIs" dxfId="4260" priority="218" stopIfTrue="1" operator="greaterThan">
      <formula>0</formula>
    </cfRule>
  </conditionalFormatting>
  <conditionalFormatting sqref="K376">
    <cfRule type="cellIs" dxfId="4259" priority="203" stopIfTrue="1" operator="lessThan">
      <formula>0</formula>
    </cfRule>
    <cfRule type="cellIs" dxfId="4258" priority="204" stopIfTrue="1" operator="greaterThan">
      <formula>0</formula>
    </cfRule>
  </conditionalFormatting>
  <conditionalFormatting sqref="K346">
    <cfRule type="cellIs" dxfId="4257" priority="235" stopIfTrue="1" operator="lessThan">
      <formula>0</formula>
    </cfRule>
    <cfRule type="cellIs" dxfId="4256" priority="236" stopIfTrue="1" operator="greaterThan">
      <formula>0</formula>
    </cfRule>
  </conditionalFormatting>
  <conditionalFormatting sqref="K379:K380 K382">
    <cfRule type="cellIs" dxfId="4255" priority="199" stopIfTrue="1" operator="lessThan">
      <formula>0</formula>
    </cfRule>
    <cfRule type="cellIs" dxfId="4254" priority="200" stopIfTrue="1" operator="greaterThan">
      <formula>0</formula>
    </cfRule>
  </conditionalFormatting>
  <conditionalFormatting sqref="K353:K354">
    <cfRule type="cellIs" dxfId="4253" priority="225" stopIfTrue="1" operator="lessThan">
      <formula>0</formula>
    </cfRule>
    <cfRule type="cellIs" dxfId="4252" priority="226" stopIfTrue="1" operator="greaterThan">
      <formula>0</formula>
    </cfRule>
  </conditionalFormatting>
  <conditionalFormatting sqref="K360">
    <cfRule type="cellIs" dxfId="4251" priority="221" stopIfTrue="1" operator="lessThan">
      <formula>0</formula>
    </cfRule>
    <cfRule type="cellIs" dxfId="4250" priority="222" stopIfTrue="1" operator="greaterThan">
      <formula>0</formula>
    </cfRule>
  </conditionalFormatting>
  <conditionalFormatting sqref="K377">
    <cfRule type="cellIs" dxfId="4249" priority="201" stopIfTrue="1" operator="lessThan">
      <formula>0</formula>
    </cfRule>
    <cfRule type="cellIs" dxfId="4248" priority="202" stopIfTrue="1" operator="greaterThan">
      <formula>0</formula>
    </cfRule>
  </conditionalFormatting>
  <conditionalFormatting sqref="K371:K372 K374">
    <cfRule type="cellIs" dxfId="4247" priority="207" stopIfTrue="1" operator="lessThan">
      <formula>0</formula>
    </cfRule>
    <cfRule type="cellIs" dxfId="4246" priority="208" stopIfTrue="1" operator="greaterThan">
      <formula>0</formula>
    </cfRule>
  </conditionalFormatting>
  <conditionalFormatting sqref="K383">
    <cfRule type="cellIs" dxfId="4245" priority="195" stopIfTrue="1" operator="lessThan">
      <formula>0</formula>
    </cfRule>
    <cfRule type="cellIs" dxfId="4244" priority="196" stopIfTrue="1" operator="greaterThan">
      <formula>0</formula>
    </cfRule>
  </conditionalFormatting>
  <conditionalFormatting sqref="K509">
    <cfRule type="cellIs" dxfId="4243" priority="191" stopIfTrue="1" operator="lessThan">
      <formula>0</formula>
    </cfRule>
    <cfRule type="cellIs" dxfId="4242" priority="192" stopIfTrue="1" operator="greaterThan">
      <formula>0</formula>
    </cfRule>
  </conditionalFormatting>
  <conditionalFormatting sqref="K510:K511">
    <cfRule type="cellIs" dxfId="4241" priority="189" stopIfTrue="1" operator="lessThan">
      <formula>0</formula>
    </cfRule>
    <cfRule type="cellIs" dxfId="4240" priority="190" stopIfTrue="1" operator="greaterThan">
      <formula>0</formula>
    </cfRule>
  </conditionalFormatting>
  <conditionalFormatting sqref="K528:K529 K531:K532">
    <cfRule type="cellIs" dxfId="4239" priority="187" stopIfTrue="1" operator="lessThan">
      <formula>0</formula>
    </cfRule>
    <cfRule type="cellIs" dxfId="4238" priority="188" stopIfTrue="1" operator="greaterThan">
      <formula>0</formula>
    </cfRule>
  </conditionalFormatting>
  <conditionalFormatting sqref="K530">
    <cfRule type="cellIs" dxfId="4237" priority="185" stopIfTrue="1" operator="lessThan">
      <formula>0</formula>
    </cfRule>
    <cfRule type="cellIs" dxfId="4236" priority="186" stopIfTrue="1" operator="greaterThan">
      <formula>0</formula>
    </cfRule>
  </conditionalFormatting>
  <conditionalFormatting sqref="K588 K598">
    <cfRule type="cellIs" dxfId="4235" priority="183" stopIfTrue="1" operator="lessThan">
      <formula>0</formula>
    </cfRule>
    <cfRule type="cellIs" dxfId="4234" priority="184" stopIfTrue="1" operator="greaterThan">
      <formula>0</formula>
    </cfRule>
  </conditionalFormatting>
  <conditionalFormatting sqref="K595">
    <cfRule type="cellIs" dxfId="4233" priority="179" stopIfTrue="1" operator="lessThan">
      <formula>0</formula>
    </cfRule>
    <cfRule type="cellIs" dxfId="4232" priority="180" stopIfTrue="1" operator="greaterThan">
      <formula>0</formula>
    </cfRule>
  </conditionalFormatting>
  <conditionalFormatting sqref="K734">
    <cfRule type="cellIs" dxfId="4231" priority="177" stopIfTrue="1" operator="lessThan">
      <formula>0</formula>
    </cfRule>
    <cfRule type="cellIs" dxfId="4230" priority="178" stopIfTrue="1" operator="greaterThan">
      <formula>0</formula>
    </cfRule>
  </conditionalFormatting>
  <conditionalFormatting sqref="K12">
    <cfRule type="cellIs" dxfId="4229" priority="173" stopIfTrue="1" operator="lessThan">
      <formula>0</formula>
    </cfRule>
    <cfRule type="cellIs" dxfId="4228" priority="174" stopIfTrue="1" operator="greaterThan">
      <formula>0</formula>
    </cfRule>
  </conditionalFormatting>
  <conditionalFormatting sqref="K11">
    <cfRule type="cellIs" dxfId="4227" priority="171" stopIfTrue="1" operator="lessThan">
      <formula>0</formula>
    </cfRule>
    <cfRule type="cellIs" dxfId="4226" priority="172" stopIfTrue="1" operator="greaterThan">
      <formula>0</formula>
    </cfRule>
  </conditionalFormatting>
  <conditionalFormatting sqref="K739">
    <cfRule type="cellIs" dxfId="4225" priority="167" stopIfTrue="1" operator="lessThan">
      <formula>0</formula>
    </cfRule>
    <cfRule type="cellIs" dxfId="4224" priority="168" stopIfTrue="1" operator="greaterThan">
      <formula>0</formula>
    </cfRule>
  </conditionalFormatting>
  <conditionalFormatting sqref="K740">
    <cfRule type="cellIs" dxfId="4223" priority="165" stopIfTrue="1" operator="lessThan">
      <formula>0</formula>
    </cfRule>
    <cfRule type="cellIs" dxfId="4222" priority="166" stopIfTrue="1" operator="greaterThan">
      <formula>0</formula>
    </cfRule>
  </conditionalFormatting>
  <conditionalFormatting sqref="K741">
    <cfRule type="cellIs" dxfId="4221" priority="163" stopIfTrue="1" operator="lessThan">
      <formula>0</formula>
    </cfRule>
    <cfRule type="cellIs" dxfId="4220" priority="164" stopIfTrue="1" operator="greaterThan">
      <formula>0</formula>
    </cfRule>
  </conditionalFormatting>
  <conditionalFormatting sqref="K742">
    <cfRule type="cellIs" dxfId="4219" priority="161" stopIfTrue="1" operator="lessThan">
      <formula>0</formula>
    </cfRule>
    <cfRule type="cellIs" dxfId="4218" priority="162" stopIfTrue="1" operator="greaterThan">
      <formula>0</formula>
    </cfRule>
  </conditionalFormatting>
  <conditionalFormatting sqref="K681">
    <cfRule type="cellIs" dxfId="4217" priority="157" stopIfTrue="1" operator="lessThan">
      <formula>0</formula>
    </cfRule>
    <cfRule type="cellIs" dxfId="4216" priority="158" stopIfTrue="1" operator="greaterThan">
      <formula>0</formula>
    </cfRule>
  </conditionalFormatting>
  <conditionalFormatting sqref="K682">
    <cfRule type="cellIs" dxfId="4215" priority="155" stopIfTrue="1" operator="lessThan">
      <formula>0</formula>
    </cfRule>
    <cfRule type="cellIs" dxfId="4214" priority="156" stopIfTrue="1" operator="greaterThan">
      <formula>0</formula>
    </cfRule>
  </conditionalFormatting>
  <conditionalFormatting sqref="K743">
    <cfRule type="cellIs" dxfId="4213" priority="153" stopIfTrue="1" operator="lessThan">
      <formula>0</formula>
    </cfRule>
    <cfRule type="cellIs" dxfId="4212" priority="154" stopIfTrue="1" operator="greaterThan">
      <formula>0</formula>
    </cfRule>
  </conditionalFormatting>
  <conditionalFormatting sqref="K746">
    <cfRule type="cellIs" dxfId="4211" priority="151" stopIfTrue="1" operator="lessThan">
      <formula>0</formula>
    </cfRule>
    <cfRule type="cellIs" dxfId="4210" priority="152" stopIfTrue="1" operator="greaterThan">
      <formula>0</formula>
    </cfRule>
  </conditionalFormatting>
  <conditionalFormatting sqref="K747">
    <cfRule type="cellIs" dxfId="4209" priority="149" stopIfTrue="1" operator="lessThan">
      <formula>0</formula>
    </cfRule>
    <cfRule type="cellIs" dxfId="4208" priority="150" stopIfTrue="1" operator="greaterThan">
      <formula>0</formula>
    </cfRule>
  </conditionalFormatting>
  <conditionalFormatting sqref="K748">
    <cfRule type="cellIs" dxfId="4207" priority="147" stopIfTrue="1" operator="lessThan">
      <formula>0</formula>
    </cfRule>
    <cfRule type="cellIs" dxfId="4206" priority="148" stopIfTrue="1" operator="greaterThan">
      <formula>0</formula>
    </cfRule>
  </conditionalFormatting>
  <conditionalFormatting sqref="K751:K754">
    <cfRule type="cellIs" dxfId="4205" priority="145" stopIfTrue="1" operator="lessThan">
      <formula>0</formula>
    </cfRule>
    <cfRule type="cellIs" dxfId="4204" priority="146" stopIfTrue="1" operator="greaterThan">
      <formula>0</formula>
    </cfRule>
  </conditionalFormatting>
  <conditionalFormatting sqref="K767:K770">
    <cfRule type="cellIs" dxfId="4203" priority="143" stopIfTrue="1" operator="lessThan">
      <formula>0</formula>
    </cfRule>
    <cfRule type="cellIs" dxfId="4202" priority="144" stopIfTrue="1" operator="greaterThan">
      <formula>0</formula>
    </cfRule>
  </conditionalFormatting>
  <conditionalFormatting sqref="K757:K759">
    <cfRule type="cellIs" dxfId="4201" priority="141" stopIfTrue="1" operator="lessThan">
      <formula>0</formula>
    </cfRule>
    <cfRule type="cellIs" dxfId="4200" priority="142" stopIfTrue="1" operator="greaterThan">
      <formula>0</formula>
    </cfRule>
  </conditionalFormatting>
  <conditionalFormatting sqref="K762:K764">
    <cfRule type="cellIs" dxfId="4199" priority="139" stopIfTrue="1" operator="lessThan">
      <formula>0</formula>
    </cfRule>
    <cfRule type="cellIs" dxfId="4198" priority="140" stopIfTrue="1" operator="greaterThan">
      <formula>0</formula>
    </cfRule>
  </conditionalFormatting>
  <conditionalFormatting sqref="K193">
    <cfRule type="cellIs" dxfId="4197" priority="135" stopIfTrue="1" operator="lessThan">
      <formula>0</formula>
    </cfRule>
    <cfRule type="cellIs" dxfId="4196" priority="136" stopIfTrue="1" operator="greaterThan">
      <formula>0</formula>
    </cfRule>
  </conditionalFormatting>
  <conditionalFormatting sqref="K778">
    <cfRule type="cellIs" dxfId="4195" priority="133" stopIfTrue="1" operator="lessThan">
      <formula>0</formula>
    </cfRule>
    <cfRule type="cellIs" dxfId="4194" priority="134" stopIfTrue="1" operator="greaterThan">
      <formula>0</formula>
    </cfRule>
  </conditionalFormatting>
  <conditionalFormatting sqref="K581:K584">
    <cfRule type="cellIs" dxfId="4193" priority="131" stopIfTrue="1" operator="lessThan">
      <formula>0</formula>
    </cfRule>
    <cfRule type="cellIs" dxfId="4192" priority="132" stopIfTrue="1" operator="greaterThan">
      <formula>0</formula>
    </cfRule>
  </conditionalFormatting>
  <conditionalFormatting sqref="K553:K554">
    <cfRule type="cellIs" dxfId="4191" priority="125" stopIfTrue="1" operator="lessThan">
      <formula>0</formula>
    </cfRule>
    <cfRule type="cellIs" dxfId="4190" priority="126" stopIfTrue="1" operator="greaterThan">
      <formula>0</formula>
    </cfRule>
  </conditionalFormatting>
  <conditionalFormatting sqref="K560">
    <cfRule type="cellIs" dxfId="4189" priority="121" stopIfTrue="1" operator="lessThan">
      <formula>0</formula>
    </cfRule>
    <cfRule type="cellIs" dxfId="4188" priority="122" stopIfTrue="1" operator="greaterThan">
      <formula>0</formula>
    </cfRule>
  </conditionalFormatting>
  <conditionalFormatting sqref="K567">
    <cfRule type="cellIs" dxfId="4187" priority="119" stopIfTrue="1" operator="lessThan">
      <formula>0</formula>
    </cfRule>
    <cfRule type="cellIs" dxfId="4186" priority="120" stopIfTrue="1" operator="greaterThan">
      <formula>0</formula>
    </cfRule>
  </conditionalFormatting>
  <conditionalFormatting sqref="K568">
    <cfRule type="cellIs" dxfId="4185" priority="117" stopIfTrue="1" operator="lessThan">
      <formula>0</formula>
    </cfRule>
    <cfRule type="cellIs" dxfId="4184" priority="118" stopIfTrue="1" operator="greaterThan">
      <formula>0</formula>
    </cfRule>
  </conditionalFormatting>
  <conditionalFormatting sqref="K569">
    <cfRule type="cellIs" dxfId="4183" priority="115" stopIfTrue="1" operator="lessThan">
      <formula>0</formula>
    </cfRule>
    <cfRule type="cellIs" dxfId="4182" priority="116" stopIfTrue="1" operator="greaterThan">
      <formula>0</formula>
    </cfRule>
  </conditionalFormatting>
  <conditionalFormatting sqref="K389">
    <cfRule type="cellIs" dxfId="4181" priority="113" stopIfTrue="1" operator="lessThan">
      <formula>0</formula>
    </cfRule>
    <cfRule type="cellIs" dxfId="4180" priority="114" stopIfTrue="1" operator="greaterThan">
      <formula>0</formula>
    </cfRule>
  </conditionalFormatting>
  <conditionalFormatting sqref="K396:K398">
    <cfRule type="cellIs" dxfId="4179" priority="109" stopIfTrue="1" operator="lessThan">
      <formula>0</formula>
    </cfRule>
    <cfRule type="cellIs" dxfId="4178" priority="110" stopIfTrue="1" operator="greaterThan">
      <formula>0</formula>
    </cfRule>
  </conditionalFormatting>
  <conditionalFormatting sqref="K399">
    <cfRule type="cellIs" dxfId="4177" priority="107" stopIfTrue="1" operator="lessThan">
      <formula>0</formula>
    </cfRule>
    <cfRule type="cellIs" dxfId="4176" priority="108" stopIfTrue="1" operator="greaterThan">
      <formula>0</formula>
    </cfRule>
  </conditionalFormatting>
  <conditionalFormatting sqref="K404">
    <cfRule type="cellIs" dxfId="4175" priority="105" stopIfTrue="1" operator="lessThan">
      <formula>0</formula>
    </cfRule>
    <cfRule type="cellIs" dxfId="4174" priority="106" stopIfTrue="1" operator="greaterThan">
      <formula>0</formula>
    </cfRule>
  </conditionalFormatting>
  <conditionalFormatting sqref="K406">
    <cfRule type="cellIs" dxfId="4173" priority="103" stopIfTrue="1" operator="lessThan">
      <formula>0</formula>
    </cfRule>
    <cfRule type="cellIs" dxfId="4172" priority="104" stopIfTrue="1" operator="greaterThan">
      <formula>0</formula>
    </cfRule>
  </conditionalFormatting>
  <conditionalFormatting sqref="K411">
    <cfRule type="cellIs" dxfId="4171" priority="101" stopIfTrue="1" operator="lessThan">
      <formula>0</formula>
    </cfRule>
    <cfRule type="cellIs" dxfId="4170" priority="102" stopIfTrue="1" operator="greaterThan">
      <formula>0</formula>
    </cfRule>
  </conditionalFormatting>
  <conditionalFormatting sqref="K423">
    <cfRule type="cellIs" dxfId="4169" priority="99" stopIfTrue="1" operator="lessThan">
      <formula>0</formula>
    </cfRule>
    <cfRule type="cellIs" dxfId="4168" priority="100" stopIfTrue="1" operator="greaterThan">
      <formula>0</formula>
    </cfRule>
  </conditionalFormatting>
  <conditionalFormatting sqref="K437">
    <cfRule type="cellIs" dxfId="4167" priority="97" stopIfTrue="1" operator="lessThan">
      <formula>0</formula>
    </cfRule>
    <cfRule type="cellIs" dxfId="4166" priority="98" stopIfTrue="1" operator="greaterThan">
      <formula>0</formula>
    </cfRule>
  </conditionalFormatting>
  <conditionalFormatting sqref="K439">
    <cfRule type="cellIs" dxfId="4165" priority="95" stopIfTrue="1" operator="lessThan">
      <formula>0</formula>
    </cfRule>
    <cfRule type="cellIs" dxfId="4164" priority="96" stopIfTrue="1" operator="greaterThan">
      <formula>0</formula>
    </cfRule>
  </conditionalFormatting>
  <conditionalFormatting sqref="K447:K448">
    <cfRule type="cellIs" dxfId="4163" priority="93" stopIfTrue="1" operator="lessThan">
      <formula>0</formula>
    </cfRule>
    <cfRule type="cellIs" dxfId="4162" priority="94" stopIfTrue="1" operator="greaterThan">
      <formula>0</formula>
    </cfRule>
  </conditionalFormatting>
  <conditionalFormatting sqref="K449:K450">
    <cfRule type="cellIs" dxfId="4161" priority="91" stopIfTrue="1" operator="lessThan">
      <formula>0</formula>
    </cfRule>
    <cfRule type="cellIs" dxfId="4160" priority="92" stopIfTrue="1" operator="greaterThan">
      <formula>0</formula>
    </cfRule>
  </conditionalFormatting>
  <conditionalFormatting sqref="K455:K457">
    <cfRule type="cellIs" dxfId="4159" priority="89" stopIfTrue="1" operator="lessThan">
      <formula>0</formula>
    </cfRule>
    <cfRule type="cellIs" dxfId="4158" priority="90" stopIfTrue="1" operator="greaterThan">
      <formula>0</formula>
    </cfRule>
  </conditionalFormatting>
  <conditionalFormatting sqref="K463">
    <cfRule type="cellIs" dxfId="4157" priority="87" stopIfTrue="1" operator="lessThan">
      <formula>0</formula>
    </cfRule>
    <cfRule type="cellIs" dxfId="4156" priority="88" stopIfTrue="1" operator="greaterThan">
      <formula>0</formula>
    </cfRule>
  </conditionalFormatting>
  <conditionalFormatting sqref="K464:K465">
    <cfRule type="cellIs" dxfId="4155" priority="85" stopIfTrue="1" operator="lessThan">
      <formula>0</formula>
    </cfRule>
    <cfRule type="cellIs" dxfId="4154" priority="86" stopIfTrue="1" operator="greaterThan">
      <formula>0</formula>
    </cfRule>
  </conditionalFormatting>
  <conditionalFormatting sqref="K440:K441">
    <cfRule type="expression" dxfId="4153" priority="65">
      <formula>K440&lt;0</formula>
    </cfRule>
    <cfRule type="expression" dxfId="4152" priority="66">
      <formula>K440&gt;0</formula>
    </cfRule>
  </conditionalFormatting>
  <conditionalFormatting sqref="K367:K369">
    <cfRule type="expression" dxfId="4151" priority="63">
      <formula>K367&lt;0</formula>
    </cfRule>
    <cfRule type="expression" dxfId="4150" priority="64">
      <formula>K367&gt;0</formula>
    </cfRule>
  </conditionalFormatting>
  <conditionalFormatting sqref="K412:K418">
    <cfRule type="expression" dxfId="4149" priority="61">
      <formula>K412&lt;0</formula>
    </cfRule>
    <cfRule type="expression" dxfId="4148" priority="62">
      <formula>K412&gt;0</formula>
    </cfRule>
  </conditionalFormatting>
  <conditionalFormatting sqref="K442">
    <cfRule type="expression" dxfId="4147" priority="55">
      <formula>K442&lt;0</formula>
    </cfRule>
    <cfRule type="expression" dxfId="4146" priority="56">
      <formula>K442&gt;0</formula>
    </cfRule>
  </conditionalFormatting>
  <conditionalFormatting sqref="K424:K432">
    <cfRule type="expression" dxfId="4145" priority="53">
      <formula>K424&lt;0</formula>
    </cfRule>
    <cfRule type="expression" dxfId="4144" priority="54">
      <formula>K424&gt;0</formula>
    </cfRule>
  </conditionalFormatting>
  <conditionalFormatting sqref="K458">
    <cfRule type="cellIs" dxfId="4143" priority="51" stopIfTrue="1" operator="lessThan">
      <formula>0</formula>
    </cfRule>
    <cfRule type="cellIs" dxfId="4142" priority="52" stopIfTrue="1" operator="greaterThan">
      <formula>0</formula>
    </cfRule>
  </conditionalFormatting>
  <conditionalFormatting sqref="K470:K474">
    <cfRule type="cellIs" dxfId="4141" priority="49" stopIfTrue="1" operator="lessThan">
      <formula>0</formula>
    </cfRule>
    <cfRule type="cellIs" dxfId="4140" priority="50" stopIfTrue="1" operator="greaterThan">
      <formula>0</formula>
    </cfRule>
  </conditionalFormatting>
  <conditionalFormatting sqref="K475">
    <cfRule type="expression" dxfId="4139" priority="47">
      <formula>K475&lt;0</formula>
    </cfRule>
    <cfRule type="expression" dxfId="4138" priority="48">
      <formula>K475&gt;0</formula>
    </cfRule>
  </conditionalFormatting>
  <conditionalFormatting sqref="K438">
    <cfRule type="expression" dxfId="4137" priority="45">
      <formula>K438&lt;0</formula>
    </cfRule>
    <cfRule type="expression" dxfId="4136" priority="46">
      <formula>K438&gt;0</formula>
    </cfRule>
  </conditionalFormatting>
  <conditionalFormatting sqref="K486">
    <cfRule type="cellIs" dxfId="4135" priority="43" stopIfTrue="1" operator="lessThan">
      <formula>0</formula>
    </cfRule>
    <cfRule type="cellIs" dxfId="4134" priority="44" stopIfTrue="1" operator="greaterThan">
      <formula>0</formula>
    </cfRule>
  </conditionalFormatting>
  <conditionalFormatting sqref="K480">
    <cfRule type="cellIs" dxfId="4133" priority="41" stopIfTrue="1" operator="lessThan">
      <formula>0</formula>
    </cfRule>
    <cfRule type="cellIs" dxfId="4132" priority="42" stopIfTrue="1" operator="greaterThan">
      <formula>0</formula>
    </cfRule>
  </conditionalFormatting>
  <conditionalFormatting sqref="K481">
    <cfRule type="expression" dxfId="4131" priority="39">
      <formula>K481&lt;0</formula>
    </cfRule>
    <cfRule type="expression" dxfId="4130" priority="40">
      <formula>K481&gt;0</formula>
    </cfRule>
  </conditionalFormatting>
  <conditionalFormatting sqref="K482">
    <cfRule type="cellIs" dxfId="4129" priority="37" stopIfTrue="1" operator="lessThan">
      <formula>0</formula>
    </cfRule>
    <cfRule type="cellIs" dxfId="4128" priority="38" stopIfTrue="1" operator="greaterThan">
      <formula>0</formula>
    </cfRule>
  </conditionalFormatting>
  <conditionalFormatting sqref="K483">
    <cfRule type="expression" dxfId="4127" priority="35">
      <formula>K483&lt;0</formula>
    </cfRule>
    <cfRule type="expression" dxfId="4126" priority="36">
      <formula>K483&gt;0</formula>
    </cfRule>
  </conditionalFormatting>
  <conditionalFormatting sqref="K484">
    <cfRule type="expression" dxfId="4125" priority="33">
      <formula>K484&lt;0</formula>
    </cfRule>
    <cfRule type="expression" dxfId="4124" priority="34">
      <formula>K484&gt;0</formula>
    </cfRule>
  </conditionalFormatting>
  <conditionalFormatting sqref="K485">
    <cfRule type="expression" dxfId="4123" priority="31">
      <formula>K485&lt;0</formula>
    </cfRule>
    <cfRule type="expression" dxfId="4122" priority="32">
      <formula>K485&gt;0</formula>
    </cfRule>
  </conditionalFormatting>
  <conditionalFormatting sqref="K495:K497">
    <cfRule type="expression" dxfId="4121" priority="29">
      <formula>K495&lt;0</formula>
    </cfRule>
    <cfRule type="expression" dxfId="4120" priority="30">
      <formula>K495&gt;0</formula>
    </cfRule>
  </conditionalFormatting>
  <conditionalFormatting sqref="K491:K494">
    <cfRule type="cellIs" dxfId="4119" priority="27" stopIfTrue="1" operator="lessThan">
      <formula>0</formula>
    </cfRule>
    <cfRule type="cellIs" dxfId="4118" priority="28" stopIfTrue="1" operator="greaterThan">
      <formula>0</formula>
    </cfRule>
  </conditionalFormatting>
  <conditionalFormatting sqref="K502">
    <cfRule type="expression" dxfId="4117" priority="21">
      <formula>K502&lt;0</formula>
    </cfRule>
    <cfRule type="expression" dxfId="4116" priority="22">
      <formula>K502&gt;0</formula>
    </cfRule>
  </conditionalFormatting>
  <conditionalFormatting sqref="K504">
    <cfRule type="expression" dxfId="4115" priority="19">
      <formula>K504&lt;0</formula>
    </cfRule>
    <cfRule type="expression" dxfId="4114" priority="20">
      <formula>K504&gt;0</formula>
    </cfRule>
  </conditionalFormatting>
  <conditionalFormatting sqref="K503">
    <cfRule type="cellIs" dxfId="4113" priority="17" stopIfTrue="1" operator="lessThan">
      <formula>0</formula>
    </cfRule>
    <cfRule type="cellIs" dxfId="4112" priority="18" stopIfTrue="1" operator="greaterThan">
      <formula>0</formula>
    </cfRule>
  </conditionalFormatting>
  <conditionalFormatting sqref="K512:K516">
    <cfRule type="expression" dxfId="4111" priority="15">
      <formula>K512&lt;0</formula>
    </cfRule>
    <cfRule type="expression" dxfId="4110" priority="16">
      <formula>K512&gt;0</formula>
    </cfRule>
  </conditionalFormatting>
  <conditionalFormatting sqref="K521">
    <cfRule type="cellIs" dxfId="4109" priority="13" stopIfTrue="1" operator="lessThan">
      <formula>0</formula>
    </cfRule>
    <cfRule type="cellIs" dxfId="4108" priority="14" stopIfTrue="1" operator="greaterThan">
      <formula>0</formula>
    </cfRule>
  </conditionalFormatting>
  <conditionalFormatting sqref="K522">
    <cfRule type="cellIs" dxfId="4107" priority="11" stopIfTrue="1" operator="lessThan">
      <formula>0</formula>
    </cfRule>
    <cfRule type="cellIs" dxfId="4106" priority="12" stopIfTrue="1" operator="greaterThan">
      <formula>0</formula>
    </cfRule>
  </conditionalFormatting>
  <conditionalFormatting sqref="K523">
    <cfRule type="cellIs" dxfId="4105" priority="9" stopIfTrue="1" operator="lessThan">
      <formula>0</formula>
    </cfRule>
    <cfRule type="cellIs" dxfId="4104" priority="10" stopIfTrue="1" operator="greaterThan">
      <formula>0</formula>
    </cfRule>
  </conditionalFormatting>
  <conditionalFormatting sqref="K537:K538">
    <cfRule type="cellIs" dxfId="4103" priority="7" stopIfTrue="1" operator="lessThan">
      <formula>0</formula>
    </cfRule>
    <cfRule type="cellIs" dxfId="4102" priority="8" stopIfTrue="1" operator="greaterThan">
      <formula>0</formula>
    </cfRule>
  </conditionalFormatting>
  <conditionalFormatting sqref="K539:K540">
    <cfRule type="cellIs" dxfId="4101" priority="5" stopIfTrue="1" operator="lessThan">
      <formula>0</formula>
    </cfRule>
    <cfRule type="cellIs" dxfId="4100" priority="6" stopIfTrue="1" operator="greaterThan">
      <formula>0</formula>
    </cfRule>
  </conditionalFormatting>
  <conditionalFormatting sqref="K545:K549">
    <cfRule type="cellIs" dxfId="4099" priority="3" stopIfTrue="1" operator="lessThan">
      <formula>0</formula>
    </cfRule>
    <cfRule type="cellIs" dxfId="4098" priority="4" stopIfTrue="1" operator="greaterThan">
      <formula>0</formula>
    </cfRule>
  </conditionalFormatting>
  <pageMargins left="0.75" right="0.75" top="1" bottom="1" header="0.5" footer="0.5"/>
  <pageSetup paperSize="9" orientation="portrait" r:id="rId1"/>
  <headerFooter alignWithMargins="0"/>
  <legacy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T58"/>
  <sheetViews>
    <sheetView zoomScale="65" zoomScaleNormal="65" workbookViewId="0">
      <pane ySplit="1" topLeftCell="A2" activePane="bottomLeft" state="frozen"/>
      <selection pane="bottomLeft" activeCell="C54" sqref="C54"/>
    </sheetView>
  </sheetViews>
  <sheetFormatPr defaultRowHeight="13.2" x14ac:dyDescent="0.25"/>
  <cols>
    <col min="7" max="7" width="18.5546875" bestFit="1" customWidth="1"/>
  </cols>
  <sheetData>
    <row r="1" spans="1:20" ht="18" thickBot="1" x14ac:dyDescent="0.35">
      <c r="A1" s="24" t="s">
        <v>254</v>
      </c>
      <c r="B1" s="58" t="s">
        <v>255</v>
      </c>
      <c r="C1" s="102" t="s">
        <v>256</v>
      </c>
      <c r="D1" s="107"/>
      <c r="E1" s="58" t="s">
        <v>257</v>
      </c>
      <c r="F1" s="58"/>
      <c r="G1" s="58" t="s">
        <v>258</v>
      </c>
      <c r="H1" s="106" t="s">
        <v>259</v>
      </c>
      <c r="I1" s="24" t="s">
        <v>32</v>
      </c>
      <c r="J1" s="27"/>
      <c r="K1" s="24" t="s">
        <v>260</v>
      </c>
      <c r="L1" s="27"/>
      <c r="M1" s="24" t="s">
        <v>261</v>
      </c>
      <c r="N1" s="27"/>
      <c r="O1" s="24" t="s">
        <v>232</v>
      </c>
      <c r="P1" s="63"/>
      <c r="Q1" s="64" t="s">
        <v>653</v>
      </c>
      <c r="R1" s="64" t="s">
        <v>922</v>
      </c>
    </row>
    <row r="2" spans="1:20" x14ac:dyDescent="0.25">
      <c r="A2" s="1">
        <v>2009</v>
      </c>
      <c r="B2" s="3"/>
      <c r="C2" s="52"/>
      <c r="D2" s="39"/>
      <c r="G2" s="3" t="s">
        <v>1520</v>
      </c>
      <c r="H2" s="2"/>
      <c r="I2" s="6">
        <v>27.7</v>
      </c>
      <c r="J2" s="7"/>
      <c r="K2" s="6">
        <v>15.7</v>
      </c>
      <c r="L2" s="7"/>
      <c r="M2" s="6">
        <v>13.7</v>
      </c>
      <c r="N2" s="7"/>
      <c r="O2" s="6">
        <v>16.5</v>
      </c>
      <c r="P2" s="48"/>
      <c r="Q2" s="7">
        <v>8.1</v>
      </c>
      <c r="R2" s="7">
        <v>6.2</v>
      </c>
    </row>
    <row r="3" spans="1:20" x14ac:dyDescent="0.25">
      <c r="A3" s="1"/>
      <c r="B3" s="3"/>
      <c r="C3" s="52"/>
      <c r="D3" s="39"/>
      <c r="G3" s="3"/>
      <c r="H3" s="2"/>
      <c r="I3" s="6"/>
      <c r="J3" s="7"/>
      <c r="K3" s="6"/>
      <c r="L3" s="7"/>
      <c r="M3" s="6"/>
      <c r="N3" s="7"/>
      <c r="O3" s="6"/>
      <c r="P3" s="7"/>
      <c r="Q3" s="7"/>
      <c r="R3" s="7"/>
    </row>
    <row r="4" spans="1:20" x14ac:dyDescent="0.25">
      <c r="A4" s="1">
        <v>2013</v>
      </c>
      <c r="B4" s="3" t="s">
        <v>267</v>
      </c>
      <c r="C4" s="52" t="s">
        <v>589</v>
      </c>
      <c r="D4" s="39">
        <v>41277</v>
      </c>
      <c r="E4">
        <v>13</v>
      </c>
      <c r="G4" t="s">
        <v>982</v>
      </c>
      <c r="H4" s="2" t="s">
        <v>124</v>
      </c>
      <c r="I4" s="6">
        <v>24</v>
      </c>
      <c r="J4" s="7"/>
      <c r="K4" s="6">
        <v>31</v>
      </c>
      <c r="L4" s="7"/>
      <c r="M4" s="6">
        <v>11</v>
      </c>
      <c r="N4" s="7"/>
      <c r="O4" s="6">
        <v>22</v>
      </c>
      <c r="P4" s="7"/>
      <c r="Q4" s="7">
        <v>6</v>
      </c>
      <c r="S4" t="s">
        <v>842</v>
      </c>
      <c r="T4" t="s">
        <v>1521</v>
      </c>
    </row>
    <row r="5" spans="1:20" x14ac:dyDescent="0.25">
      <c r="B5" t="s">
        <v>267</v>
      </c>
      <c r="C5" s="52" t="s">
        <v>419</v>
      </c>
      <c r="D5" s="39">
        <v>41282</v>
      </c>
      <c r="G5" t="s">
        <v>821</v>
      </c>
      <c r="I5" s="6">
        <v>27</v>
      </c>
      <c r="J5" s="7"/>
      <c r="K5" s="6">
        <v>38</v>
      </c>
      <c r="L5" s="7"/>
      <c r="M5" s="6">
        <v>12</v>
      </c>
      <c r="N5" s="7"/>
      <c r="O5" s="6">
        <v>17</v>
      </c>
      <c r="P5" s="7"/>
      <c r="Q5" s="7">
        <v>3</v>
      </c>
      <c r="R5" s="7">
        <v>0</v>
      </c>
      <c r="S5" t="s">
        <v>842</v>
      </c>
    </row>
    <row r="6" spans="1:20" x14ac:dyDescent="0.25">
      <c r="B6" s="3" t="s">
        <v>267</v>
      </c>
      <c r="C6" s="52" t="s">
        <v>669</v>
      </c>
      <c r="D6" s="39">
        <v>41283</v>
      </c>
      <c r="E6">
        <v>13</v>
      </c>
      <c r="G6" t="s">
        <v>886</v>
      </c>
      <c r="H6" s="2" t="s">
        <v>148</v>
      </c>
      <c r="I6" s="6">
        <v>22</v>
      </c>
      <c r="J6" s="7"/>
      <c r="K6" s="6">
        <v>35</v>
      </c>
      <c r="L6" s="7"/>
      <c r="M6" s="6">
        <v>8</v>
      </c>
      <c r="N6" s="7"/>
      <c r="O6" s="6">
        <v>23</v>
      </c>
      <c r="P6" s="7"/>
      <c r="Q6" s="7">
        <v>5</v>
      </c>
      <c r="R6" s="7"/>
      <c r="S6" t="s">
        <v>842</v>
      </c>
    </row>
    <row r="7" spans="1:20" x14ac:dyDescent="0.25">
      <c r="B7" t="s">
        <v>267</v>
      </c>
      <c r="C7" s="52" t="s">
        <v>337</v>
      </c>
      <c r="D7" s="39">
        <v>41284</v>
      </c>
      <c r="G7" t="s">
        <v>821</v>
      </c>
      <c r="I7" s="6">
        <v>24</v>
      </c>
      <c r="J7" s="7"/>
      <c r="K7" s="6">
        <v>36</v>
      </c>
      <c r="L7" s="7"/>
      <c r="M7" s="6">
        <v>12</v>
      </c>
      <c r="N7" s="7"/>
      <c r="O7" s="6">
        <v>19</v>
      </c>
      <c r="P7" s="7"/>
      <c r="Q7" s="7">
        <v>6</v>
      </c>
      <c r="R7" s="7">
        <v>1</v>
      </c>
      <c r="S7" t="s">
        <v>842</v>
      </c>
      <c r="T7" t="s">
        <v>1522</v>
      </c>
    </row>
    <row r="8" spans="1:20" x14ac:dyDescent="0.25">
      <c r="B8" s="3" t="s">
        <v>267</v>
      </c>
      <c r="C8" s="52" t="s">
        <v>596</v>
      </c>
      <c r="D8" s="39">
        <v>41291</v>
      </c>
      <c r="E8">
        <v>20</v>
      </c>
      <c r="G8" s="3" t="s">
        <v>821</v>
      </c>
      <c r="H8" s="2" t="s">
        <v>192</v>
      </c>
      <c r="I8" s="6">
        <v>30</v>
      </c>
      <c r="J8" s="7"/>
      <c r="K8" s="6">
        <v>38</v>
      </c>
      <c r="L8" s="7"/>
      <c r="M8" s="6">
        <v>13</v>
      </c>
      <c r="N8" s="7"/>
      <c r="O8" s="6">
        <v>12</v>
      </c>
      <c r="P8" s="7" t="str">
        <f>IF(N8&gt;0,REPT("|",N8),"")</f>
        <v/>
      </c>
      <c r="Q8" s="7">
        <v>3</v>
      </c>
      <c r="R8" s="7">
        <v>1</v>
      </c>
      <c r="S8" s="3" t="s">
        <v>842</v>
      </c>
    </row>
    <row r="9" spans="1:20" x14ac:dyDescent="0.25">
      <c r="B9" s="3" t="s">
        <v>270</v>
      </c>
      <c r="C9" s="52" t="s">
        <v>596</v>
      </c>
      <c r="D9" s="39">
        <v>41411</v>
      </c>
      <c r="G9" t="s">
        <v>982</v>
      </c>
      <c r="I9" s="6">
        <v>20</v>
      </c>
      <c r="J9" s="7"/>
      <c r="K9" s="6">
        <v>31</v>
      </c>
      <c r="L9" s="7"/>
      <c r="M9" s="6">
        <v>8</v>
      </c>
      <c r="N9" s="7"/>
      <c r="O9" s="6">
        <v>30</v>
      </c>
      <c r="P9" s="7"/>
      <c r="Q9" s="7">
        <v>6</v>
      </c>
      <c r="R9" s="7"/>
      <c r="S9" s="3" t="s">
        <v>842</v>
      </c>
      <c r="T9" t="s">
        <v>1523</v>
      </c>
    </row>
    <row r="10" spans="1:20" x14ac:dyDescent="0.25">
      <c r="B10" s="3" t="s">
        <v>270</v>
      </c>
      <c r="C10" s="52" t="s">
        <v>688</v>
      </c>
      <c r="D10" s="39">
        <v>41416</v>
      </c>
      <c r="G10" s="3" t="s">
        <v>886</v>
      </c>
      <c r="H10" s="2" t="s">
        <v>1524</v>
      </c>
      <c r="I10" s="6">
        <v>21</v>
      </c>
      <c r="J10" s="7">
        <v>-1</v>
      </c>
      <c r="K10" s="6">
        <v>23</v>
      </c>
      <c r="L10" s="7">
        <v>-12</v>
      </c>
      <c r="M10" s="6">
        <v>18</v>
      </c>
      <c r="N10" s="7">
        <v>10</v>
      </c>
      <c r="O10" s="6">
        <v>27</v>
      </c>
      <c r="P10" s="7">
        <v>4</v>
      </c>
      <c r="Q10" s="7">
        <v>4</v>
      </c>
      <c r="R10" s="7">
        <v>1</v>
      </c>
      <c r="S10" s="3" t="s">
        <v>842</v>
      </c>
    </row>
    <row r="11" spans="1:20" x14ac:dyDescent="0.25">
      <c r="B11" s="3" t="s">
        <v>297</v>
      </c>
      <c r="C11" s="52">
        <v>11</v>
      </c>
      <c r="D11" s="39">
        <v>41558</v>
      </c>
      <c r="E11">
        <v>13</v>
      </c>
      <c r="G11" t="s">
        <v>982</v>
      </c>
      <c r="H11" s="2" t="s">
        <v>124</v>
      </c>
      <c r="I11" s="6">
        <v>21</v>
      </c>
      <c r="J11" s="7">
        <v>1</v>
      </c>
      <c r="K11" s="6">
        <v>35</v>
      </c>
      <c r="L11" s="7">
        <v>4</v>
      </c>
      <c r="M11" s="6">
        <v>11</v>
      </c>
      <c r="N11" s="7">
        <v>3</v>
      </c>
      <c r="O11" s="6">
        <v>22</v>
      </c>
      <c r="P11" s="7">
        <v>-8</v>
      </c>
      <c r="Q11" s="7">
        <v>5</v>
      </c>
      <c r="R11" s="7"/>
      <c r="S11" s="3" t="s">
        <v>842</v>
      </c>
      <c r="T11" t="s">
        <v>1523</v>
      </c>
    </row>
    <row r="12" spans="1:20" x14ac:dyDescent="0.25">
      <c r="B12" s="3" t="s">
        <v>296</v>
      </c>
      <c r="C12" s="15">
        <v>21</v>
      </c>
      <c r="D12" s="39">
        <v>41599</v>
      </c>
      <c r="E12" s="11">
        <v>41634</v>
      </c>
      <c r="G12" t="s">
        <v>982</v>
      </c>
      <c r="H12" s="2" t="s">
        <v>51</v>
      </c>
      <c r="I12" s="6">
        <v>24</v>
      </c>
      <c r="J12" s="7"/>
      <c r="K12" s="6">
        <v>32</v>
      </c>
      <c r="L12" s="7"/>
      <c r="M12" s="6">
        <v>8</v>
      </c>
      <c r="N12" s="7"/>
      <c r="O12" s="6">
        <v>25</v>
      </c>
      <c r="P12" s="7"/>
      <c r="Q12" s="7">
        <v>6</v>
      </c>
      <c r="R12" s="7"/>
      <c r="S12" s="3" t="s">
        <v>842</v>
      </c>
      <c r="T12" t="s">
        <v>1525</v>
      </c>
    </row>
    <row r="13" spans="1:20" x14ac:dyDescent="0.25">
      <c r="A13" s="1">
        <v>2014</v>
      </c>
      <c r="B13" s="3" t="s">
        <v>267</v>
      </c>
      <c r="C13" s="15">
        <v>3</v>
      </c>
      <c r="D13" s="39">
        <v>41642</v>
      </c>
      <c r="E13">
        <v>5</v>
      </c>
      <c r="G13" t="s">
        <v>982</v>
      </c>
      <c r="H13" s="2" t="s">
        <v>124</v>
      </c>
      <c r="I13" s="6">
        <v>23</v>
      </c>
      <c r="J13" s="7">
        <v>-1</v>
      </c>
      <c r="K13" s="6">
        <v>32</v>
      </c>
      <c r="L13" s="7">
        <v>0</v>
      </c>
      <c r="M13" s="6">
        <v>9</v>
      </c>
      <c r="N13" s="7">
        <v>1</v>
      </c>
      <c r="O13" s="6">
        <v>26</v>
      </c>
      <c r="P13" s="7">
        <v>1</v>
      </c>
      <c r="Q13" s="7">
        <v>5</v>
      </c>
      <c r="R13" s="7">
        <v>1</v>
      </c>
      <c r="S13" s="3" t="s">
        <v>842</v>
      </c>
      <c r="T13" t="s">
        <v>1525</v>
      </c>
    </row>
    <row r="14" spans="1:20" x14ac:dyDescent="0.25">
      <c r="B14" s="3" t="s">
        <v>267</v>
      </c>
      <c r="C14" t="s">
        <v>692</v>
      </c>
      <c r="D14" s="39">
        <v>41653</v>
      </c>
      <c r="E14">
        <v>16</v>
      </c>
      <c r="G14" t="s">
        <v>821</v>
      </c>
      <c r="H14" s="2" t="s">
        <v>196</v>
      </c>
      <c r="I14" s="6">
        <v>23</v>
      </c>
      <c r="J14" s="7"/>
      <c r="K14" s="6">
        <v>32</v>
      </c>
      <c r="L14" s="7"/>
      <c r="M14" s="6">
        <v>9</v>
      </c>
      <c r="N14" s="7"/>
      <c r="O14" s="6">
        <v>26</v>
      </c>
      <c r="P14" s="7"/>
      <c r="Q14" s="7">
        <v>5</v>
      </c>
      <c r="R14" s="7">
        <v>0</v>
      </c>
      <c r="S14" s="3" t="s">
        <v>842</v>
      </c>
      <c r="T14" t="s">
        <v>1526</v>
      </c>
    </row>
    <row r="15" spans="1:20" x14ac:dyDescent="0.25">
      <c r="B15" s="3" t="s">
        <v>268</v>
      </c>
      <c r="C15" s="12" t="s">
        <v>506</v>
      </c>
      <c r="D15" s="39">
        <v>41677</v>
      </c>
      <c r="E15">
        <v>11</v>
      </c>
      <c r="G15" t="s">
        <v>678</v>
      </c>
      <c r="H15" s="2" t="s">
        <v>82</v>
      </c>
      <c r="I15" s="6">
        <v>25</v>
      </c>
      <c r="J15" s="7"/>
      <c r="K15" s="6">
        <v>35</v>
      </c>
      <c r="L15" s="7"/>
      <c r="M15" s="6">
        <v>9</v>
      </c>
      <c r="N15" s="7"/>
      <c r="O15" s="6">
        <v>20</v>
      </c>
      <c r="P15" s="7"/>
      <c r="Q15" s="7">
        <v>7</v>
      </c>
      <c r="R15" s="7"/>
      <c r="S15" s="3" t="s">
        <v>639</v>
      </c>
    </row>
    <row r="16" spans="1:20" x14ac:dyDescent="0.25">
      <c r="B16" s="3" t="s">
        <v>294</v>
      </c>
      <c r="C16" s="45" t="s">
        <v>340</v>
      </c>
      <c r="D16" s="39">
        <v>41710</v>
      </c>
      <c r="E16">
        <v>16</v>
      </c>
      <c r="G16" t="s">
        <v>886</v>
      </c>
      <c r="H16" s="2" t="s">
        <v>915</v>
      </c>
      <c r="I16" s="6">
        <v>21</v>
      </c>
      <c r="J16" s="7">
        <v>0</v>
      </c>
      <c r="K16" s="6">
        <v>28</v>
      </c>
      <c r="L16" s="7">
        <v>5</v>
      </c>
      <c r="M16" s="6">
        <v>8</v>
      </c>
      <c r="N16" s="7">
        <v>-10</v>
      </c>
      <c r="O16" s="6">
        <v>30</v>
      </c>
      <c r="P16" s="7">
        <v>3</v>
      </c>
      <c r="Q16" s="7">
        <v>6</v>
      </c>
      <c r="R16" s="7"/>
      <c r="S16" s="3" t="s">
        <v>842</v>
      </c>
      <c r="T16" t="s">
        <v>1527</v>
      </c>
    </row>
    <row r="17" spans="2:20" x14ac:dyDescent="0.25">
      <c r="B17" s="3" t="s">
        <v>294</v>
      </c>
      <c r="C17" t="s">
        <v>596</v>
      </c>
      <c r="D17" s="39">
        <v>41715</v>
      </c>
      <c r="E17">
        <v>19</v>
      </c>
      <c r="G17" t="s">
        <v>821</v>
      </c>
      <c r="H17" s="2" t="s">
        <v>224</v>
      </c>
      <c r="I17" s="6">
        <v>24</v>
      </c>
      <c r="J17" s="7">
        <v>1</v>
      </c>
      <c r="K17" s="6">
        <v>32</v>
      </c>
      <c r="L17" s="7">
        <v>0</v>
      </c>
      <c r="M17" s="6">
        <v>10</v>
      </c>
      <c r="N17" s="7">
        <v>1</v>
      </c>
      <c r="O17" s="6">
        <v>23</v>
      </c>
      <c r="P17" s="7">
        <v>-3</v>
      </c>
      <c r="Q17" s="7">
        <v>5</v>
      </c>
      <c r="R17" s="7">
        <v>1</v>
      </c>
      <c r="S17" s="3" t="s">
        <v>842</v>
      </c>
    </row>
    <row r="18" spans="2:20" x14ac:dyDescent="0.25">
      <c r="B18" s="3" t="s">
        <v>294</v>
      </c>
      <c r="C18" t="s">
        <v>598</v>
      </c>
      <c r="D18" s="39">
        <v>41718</v>
      </c>
      <c r="E18">
        <v>23</v>
      </c>
      <c r="G18" t="s">
        <v>982</v>
      </c>
      <c r="H18" s="2" t="s">
        <v>124</v>
      </c>
      <c r="I18" s="6">
        <v>28</v>
      </c>
      <c r="J18" s="7">
        <v>5</v>
      </c>
      <c r="K18" s="6">
        <v>32</v>
      </c>
      <c r="L18" s="7">
        <v>0</v>
      </c>
      <c r="M18" s="6">
        <v>7</v>
      </c>
      <c r="N18" s="7">
        <v>-2</v>
      </c>
      <c r="O18" s="6">
        <v>23</v>
      </c>
      <c r="P18" s="7">
        <v>-3</v>
      </c>
      <c r="Q18" s="7">
        <v>3</v>
      </c>
      <c r="R18" s="7">
        <v>1</v>
      </c>
      <c r="S18" s="3" t="s">
        <v>842</v>
      </c>
    </row>
    <row r="19" spans="2:20" x14ac:dyDescent="0.25">
      <c r="B19" s="3" t="s">
        <v>294</v>
      </c>
      <c r="C19" t="s">
        <v>558</v>
      </c>
      <c r="D19" s="39">
        <v>41724</v>
      </c>
      <c r="G19" t="s">
        <v>821</v>
      </c>
      <c r="H19" s="2"/>
      <c r="I19" s="6">
        <v>24</v>
      </c>
      <c r="J19" s="7">
        <v>0</v>
      </c>
      <c r="K19" s="6">
        <v>28</v>
      </c>
      <c r="L19" s="7">
        <v>-4</v>
      </c>
      <c r="M19" s="6">
        <v>11</v>
      </c>
      <c r="N19" s="7">
        <v>1</v>
      </c>
      <c r="O19" s="6">
        <v>26</v>
      </c>
      <c r="P19" s="7">
        <v>3</v>
      </c>
      <c r="Q19" s="7">
        <v>7</v>
      </c>
      <c r="R19" s="7">
        <v>1</v>
      </c>
      <c r="S19" s="3" t="s">
        <v>842</v>
      </c>
    </row>
    <row r="20" spans="2:20" x14ac:dyDescent="0.25">
      <c r="B20" s="3" t="s">
        <v>294</v>
      </c>
      <c r="C20" t="s">
        <v>602</v>
      </c>
      <c r="D20" s="39">
        <v>41725</v>
      </c>
      <c r="E20">
        <v>28</v>
      </c>
      <c r="G20" t="s">
        <v>821</v>
      </c>
      <c r="H20" s="2" t="s">
        <v>196</v>
      </c>
      <c r="I20" s="6">
        <v>24</v>
      </c>
      <c r="J20" s="7">
        <v>0</v>
      </c>
      <c r="K20" s="6">
        <v>32</v>
      </c>
      <c r="L20" s="7">
        <v>4</v>
      </c>
      <c r="M20" s="6">
        <v>11</v>
      </c>
      <c r="N20" s="7">
        <v>0</v>
      </c>
      <c r="O20" s="6">
        <v>23</v>
      </c>
      <c r="P20" s="7">
        <v>-3</v>
      </c>
      <c r="Q20" s="7">
        <v>5</v>
      </c>
      <c r="R20" s="7">
        <v>1</v>
      </c>
      <c r="S20" s="3" t="s">
        <v>842</v>
      </c>
    </row>
    <row r="21" spans="2:20" x14ac:dyDescent="0.25">
      <c r="B21" s="3" t="s">
        <v>269</v>
      </c>
      <c r="C21" s="59" t="s">
        <v>571</v>
      </c>
      <c r="D21" s="39">
        <v>41731</v>
      </c>
      <c r="E21">
        <v>6</v>
      </c>
      <c r="G21" s="3" t="s">
        <v>886</v>
      </c>
      <c r="H21" s="2" t="s">
        <v>148</v>
      </c>
      <c r="I21" s="6">
        <v>22</v>
      </c>
      <c r="J21" s="7">
        <v>1</v>
      </c>
      <c r="K21" s="6">
        <v>30</v>
      </c>
      <c r="L21" s="7">
        <v>2</v>
      </c>
      <c r="M21" s="6">
        <v>8</v>
      </c>
      <c r="N21" s="7">
        <v>0</v>
      </c>
      <c r="O21" s="6">
        <v>30</v>
      </c>
      <c r="P21" s="7">
        <v>0</v>
      </c>
      <c r="Q21" s="7">
        <v>3</v>
      </c>
      <c r="R21" s="7">
        <v>2</v>
      </c>
      <c r="S21" s="3" t="s">
        <v>842</v>
      </c>
    </row>
    <row r="22" spans="2:20" x14ac:dyDescent="0.25">
      <c r="B22" s="3" t="s">
        <v>269</v>
      </c>
      <c r="C22" s="59" t="s">
        <v>589</v>
      </c>
      <c r="D22" s="39">
        <v>41732</v>
      </c>
      <c r="E22">
        <v>6</v>
      </c>
      <c r="G22" s="3" t="s">
        <v>821</v>
      </c>
      <c r="H22" s="2" t="s">
        <v>192</v>
      </c>
      <c r="I22" s="6">
        <v>23</v>
      </c>
      <c r="J22" s="7">
        <v>-1</v>
      </c>
      <c r="K22" s="6">
        <v>30</v>
      </c>
      <c r="L22" s="7">
        <v>-2</v>
      </c>
      <c r="M22" s="6">
        <v>9</v>
      </c>
      <c r="N22" s="7">
        <v>-2</v>
      </c>
      <c r="O22" s="6">
        <v>28</v>
      </c>
      <c r="P22" s="7">
        <v>5</v>
      </c>
      <c r="Q22" s="7">
        <v>5</v>
      </c>
      <c r="R22" s="7">
        <v>0</v>
      </c>
      <c r="S22" s="3" t="s">
        <v>842</v>
      </c>
    </row>
    <row r="23" spans="2:20" x14ac:dyDescent="0.25">
      <c r="B23" s="3" t="s">
        <v>269</v>
      </c>
      <c r="C23" s="59" t="s">
        <v>351</v>
      </c>
      <c r="D23" s="39">
        <v>41732</v>
      </c>
      <c r="E23">
        <v>9</v>
      </c>
      <c r="G23" s="3" t="s">
        <v>908</v>
      </c>
      <c r="H23" s="2"/>
      <c r="I23" s="6">
        <v>21</v>
      </c>
      <c r="J23" s="7"/>
      <c r="K23" s="6">
        <v>30</v>
      </c>
      <c r="L23" s="7"/>
      <c r="M23" s="6">
        <v>9</v>
      </c>
      <c r="N23" s="7"/>
      <c r="O23" s="6">
        <v>29</v>
      </c>
      <c r="P23" s="7"/>
      <c r="Q23" s="7"/>
      <c r="R23" s="7"/>
      <c r="S23" s="3" t="s">
        <v>842</v>
      </c>
    </row>
    <row r="24" spans="2:20" x14ac:dyDescent="0.25">
      <c r="B24" s="3" t="s">
        <v>269</v>
      </c>
      <c r="C24" s="15">
        <v>4</v>
      </c>
      <c r="D24" s="39">
        <v>41733</v>
      </c>
      <c r="E24">
        <v>6</v>
      </c>
      <c r="G24" s="3" t="s">
        <v>982</v>
      </c>
      <c r="H24" s="2" t="s">
        <v>124</v>
      </c>
      <c r="I24" s="6">
        <v>21</v>
      </c>
      <c r="J24" s="7">
        <v>-7</v>
      </c>
      <c r="K24" s="6">
        <v>34</v>
      </c>
      <c r="L24" s="7">
        <v>2</v>
      </c>
      <c r="M24" s="6">
        <v>9</v>
      </c>
      <c r="N24" s="7">
        <v>2</v>
      </c>
      <c r="O24" s="6">
        <v>27</v>
      </c>
      <c r="P24" s="7">
        <v>4</v>
      </c>
      <c r="Q24" s="7">
        <v>3</v>
      </c>
      <c r="R24" s="7">
        <v>1</v>
      </c>
      <c r="S24" s="3" t="s">
        <v>842</v>
      </c>
    </row>
    <row r="25" spans="2:20" x14ac:dyDescent="0.25">
      <c r="B25" s="3" t="s">
        <v>269</v>
      </c>
      <c r="C25" s="12" t="s">
        <v>591</v>
      </c>
      <c r="D25" s="39">
        <v>41733</v>
      </c>
      <c r="E25">
        <v>7</v>
      </c>
      <c r="G25" s="3" t="s">
        <v>830</v>
      </c>
      <c r="H25" s="2" t="s">
        <v>72</v>
      </c>
      <c r="I25" s="6">
        <v>27</v>
      </c>
      <c r="K25" s="6">
        <v>31</v>
      </c>
      <c r="M25" s="6">
        <v>10</v>
      </c>
      <c r="O25" s="6">
        <v>25</v>
      </c>
      <c r="Q25" s="7">
        <v>3</v>
      </c>
      <c r="R25" s="7">
        <v>0</v>
      </c>
      <c r="S25" s="3" t="s">
        <v>842</v>
      </c>
    </row>
    <row r="26" spans="2:20" x14ac:dyDescent="0.25">
      <c r="B26" s="3" t="s">
        <v>269</v>
      </c>
      <c r="C26" s="45" t="s">
        <v>520</v>
      </c>
      <c r="D26" s="39">
        <v>41740</v>
      </c>
      <c r="E26">
        <v>15</v>
      </c>
      <c r="G26" s="3" t="s">
        <v>678</v>
      </c>
      <c r="H26" s="2" t="s">
        <v>82</v>
      </c>
      <c r="I26" s="6">
        <v>25</v>
      </c>
      <c r="J26" s="7">
        <v>0</v>
      </c>
      <c r="K26" s="6">
        <v>36</v>
      </c>
      <c r="L26" s="7">
        <v>1</v>
      </c>
      <c r="M26" s="6">
        <v>6</v>
      </c>
      <c r="N26" s="7">
        <v>-3</v>
      </c>
      <c r="O26" s="6">
        <v>20</v>
      </c>
      <c r="P26" s="7">
        <v>0</v>
      </c>
      <c r="Q26" s="7">
        <v>6</v>
      </c>
      <c r="R26" s="7">
        <v>0</v>
      </c>
      <c r="S26" s="3" t="s">
        <v>639</v>
      </c>
    </row>
    <row r="27" spans="2:20" x14ac:dyDescent="0.25">
      <c r="B27" s="3" t="s">
        <v>269</v>
      </c>
      <c r="C27" s="11" t="s">
        <v>319</v>
      </c>
      <c r="D27" s="39">
        <v>41744</v>
      </c>
      <c r="E27">
        <v>20</v>
      </c>
      <c r="G27" s="3" t="s">
        <v>678</v>
      </c>
      <c r="H27" s="20" t="s">
        <v>194</v>
      </c>
      <c r="I27" s="6">
        <v>22</v>
      </c>
      <c r="J27" s="7"/>
      <c r="K27" s="6">
        <v>30</v>
      </c>
      <c r="L27" s="7"/>
      <c r="M27" s="6">
        <v>8</v>
      </c>
      <c r="N27" s="7"/>
      <c r="O27" s="6">
        <v>27</v>
      </c>
      <c r="P27" s="7"/>
      <c r="Q27" s="7">
        <v>6</v>
      </c>
      <c r="R27" s="7"/>
      <c r="S27" s="3" t="s">
        <v>842</v>
      </c>
    </row>
    <row r="28" spans="2:20" x14ac:dyDescent="0.25">
      <c r="B28" s="3" t="s">
        <v>269</v>
      </c>
      <c r="C28" t="s">
        <v>434</v>
      </c>
      <c r="D28" s="39">
        <v>41750</v>
      </c>
      <c r="E28">
        <v>23</v>
      </c>
      <c r="G28" s="3" t="s">
        <v>821</v>
      </c>
      <c r="H28" s="2" t="s">
        <v>196</v>
      </c>
      <c r="I28" s="6">
        <v>22</v>
      </c>
      <c r="J28" s="7">
        <v>-1</v>
      </c>
      <c r="K28" s="6">
        <v>30</v>
      </c>
      <c r="L28" s="7">
        <v>0</v>
      </c>
      <c r="M28" s="6">
        <v>10</v>
      </c>
      <c r="N28" s="7">
        <v>1</v>
      </c>
      <c r="O28" s="6">
        <v>27</v>
      </c>
      <c r="P28" s="7">
        <v>-1</v>
      </c>
      <c r="Q28" s="7">
        <v>6</v>
      </c>
      <c r="R28" s="7">
        <v>1</v>
      </c>
      <c r="S28" s="3" t="s">
        <v>842</v>
      </c>
    </row>
    <row r="29" spans="2:20" x14ac:dyDescent="0.25">
      <c r="B29" s="3" t="s">
        <v>269</v>
      </c>
      <c r="C29" t="s">
        <v>432</v>
      </c>
      <c r="D29" s="39">
        <v>41753</v>
      </c>
      <c r="E29">
        <v>27</v>
      </c>
      <c r="G29" s="3" t="s">
        <v>821</v>
      </c>
      <c r="H29" s="2" t="s">
        <v>192</v>
      </c>
      <c r="I29" s="6">
        <v>19</v>
      </c>
      <c r="J29" s="7">
        <v>-3</v>
      </c>
      <c r="K29" s="6">
        <v>28</v>
      </c>
      <c r="L29" s="7">
        <v>-2</v>
      </c>
      <c r="M29" s="6">
        <v>9</v>
      </c>
      <c r="N29" s="7">
        <v>-1</v>
      </c>
      <c r="O29" s="6">
        <v>31</v>
      </c>
      <c r="P29" s="7">
        <v>4</v>
      </c>
      <c r="Q29" s="7">
        <v>8</v>
      </c>
      <c r="R29" s="7">
        <v>0</v>
      </c>
      <c r="S29" s="3" t="s">
        <v>842</v>
      </c>
    </row>
    <row r="30" spans="2:20" x14ac:dyDescent="0.25">
      <c r="B30" s="3" t="s">
        <v>269</v>
      </c>
      <c r="C30" t="s">
        <v>358</v>
      </c>
      <c r="D30" s="39">
        <v>41753</v>
      </c>
      <c r="E30">
        <v>30</v>
      </c>
      <c r="G30" s="3" t="s">
        <v>908</v>
      </c>
      <c r="I30" s="6">
        <v>18</v>
      </c>
      <c r="J30" s="7">
        <v>-3</v>
      </c>
      <c r="K30" s="6">
        <v>27</v>
      </c>
      <c r="L30" s="7">
        <v>-3</v>
      </c>
      <c r="M30" s="6">
        <v>10</v>
      </c>
      <c r="N30" s="7">
        <v>1</v>
      </c>
      <c r="O30" s="6">
        <v>36</v>
      </c>
      <c r="P30" s="7">
        <v>7</v>
      </c>
      <c r="R30" s="7"/>
      <c r="S30" s="3" t="s">
        <v>842</v>
      </c>
      <c r="T30" s="3" t="s">
        <v>840</v>
      </c>
    </row>
    <row r="31" spans="2:20" x14ac:dyDescent="0.25">
      <c r="B31" s="3" t="s">
        <v>269</v>
      </c>
      <c r="C31" t="s">
        <v>566</v>
      </c>
      <c r="D31" s="39">
        <v>41754</v>
      </c>
      <c r="E31">
        <v>30</v>
      </c>
      <c r="G31" s="3" t="s">
        <v>886</v>
      </c>
      <c r="H31" s="2" t="s">
        <v>104</v>
      </c>
      <c r="I31" s="6">
        <v>18</v>
      </c>
      <c r="J31" s="7">
        <v>-4</v>
      </c>
      <c r="K31" s="6">
        <v>27</v>
      </c>
      <c r="L31" s="7">
        <v>-3</v>
      </c>
      <c r="M31" s="6">
        <v>8</v>
      </c>
      <c r="N31" s="7">
        <v>0</v>
      </c>
      <c r="O31" s="6">
        <v>38</v>
      </c>
      <c r="P31" s="7">
        <v>8</v>
      </c>
      <c r="Q31" s="7">
        <v>4</v>
      </c>
      <c r="R31" s="7">
        <v>0</v>
      </c>
      <c r="S31" s="3" t="s">
        <v>842</v>
      </c>
      <c r="T31" s="3" t="s">
        <v>840</v>
      </c>
    </row>
    <row r="32" spans="2:20" x14ac:dyDescent="0.25">
      <c r="B32" s="3" t="s">
        <v>269</v>
      </c>
      <c r="C32" s="3" t="s">
        <v>568</v>
      </c>
      <c r="D32" s="39">
        <v>41756</v>
      </c>
      <c r="E32">
        <v>1</v>
      </c>
      <c r="G32" s="3" t="s">
        <v>821</v>
      </c>
      <c r="H32" s="2" t="s">
        <v>196</v>
      </c>
      <c r="I32" s="6">
        <v>22</v>
      </c>
      <c r="J32" s="7">
        <v>3</v>
      </c>
      <c r="K32" s="6">
        <v>29</v>
      </c>
      <c r="L32" s="7">
        <v>1</v>
      </c>
      <c r="M32" s="6">
        <v>9</v>
      </c>
      <c r="N32" s="7">
        <v>0</v>
      </c>
      <c r="O32" s="6">
        <v>28</v>
      </c>
      <c r="P32" s="7">
        <v>-3</v>
      </c>
      <c r="Q32" s="7">
        <v>8</v>
      </c>
      <c r="R32" s="7">
        <v>1</v>
      </c>
      <c r="S32" s="3" t="s">
        <v>842</v>
      </c>
    </row>
    <row r="33" spans="2:19" x14ac:dyDescent="0.25">
      <c r="B33" s="3" t="s">
        <v>269</v>
      </c>
      <c r="C33" s="69" t="s">
        <v>1528</v>
      </c>
      <c r="D33" s="39">
        <v>41757</v>
      </c>
      <c r="E33">
        <v>12</v>
      </c>
      <c r="G33" s="3" t="s">
        <v>821</v>
      </c>
      <c r="H33" s="2" t="s">
        <v>182</v>
      </c>
      <c r="I33" s="6">
        <v>23</v>
      </c>
      <c r="J33" s="7">
        <v>1</v>
      </c>
      <c r="K33" s="6">
        <v>25</v>
      </c>
      <c r="L33" s="7">
        <v>-4</v>
      </c>
      <c r="M33" s="6">
        <v>9</v>
      </c>
      <c r="N33" s="7">
        <v>0</v>
      </c>
      <c r="O33" s="6">
        <v>31</v>
      </c>
      <c r="P33" s="7">
        <v>3</v>
      </c>
      <c r="Q33" s="7"/>
      <c r="R33" s="7"/>
      <c r="S33" s="3" t="s">
        <v>842</v>
      </c>
    </row>
    <row r="34" spans="2:19" x14ac:dyDescent="0.25">
      <c r="B34" s="3" t="s">
        <v>269</v>
      </c>
      <c r="C34" s="59" t="s">
        <v>604</v>
      </c>
      <c r="D34" s="39">
        <v>41758</v>
      </c>
      <c r="E34" s="39" t="s">
        <v>1529</v>
      </c>
      <c r="G34" s="3" t="s">
        <v>903</v>
      </c>
      <c r="H34" s="2"/>
      <c r="I34" s="6">
        <v>22</v>
      </c>
      <c r="J34" s="7"/>
      <c r="K34" s="6">
        <v>27</v>
      </c>
      <c r="L34" s="7"/>
      <c r="M34" s="6">
        <v>7</v>
      </c>
      <c r="N34" s="7"/>
      <c r="O34" s="6">
        <v>31</v>
      </c>
      <c r="P34" s="7"/>
      <c r="Q34" s="7">
        <v>4</v>
      </c>
      <c r="R34" s="7">
        <v>2</v>
      </c>
      <c r="S34" s="3" t="s">
        <v>842</v>
      </c>
    </row>
    <row r="35" spans="2:19" x14ac:dyDescent="0.25">
      <c r="B35" s="3" t="s">
        <v>269</v>
      </c>
      <c r="C35" s="59" t="s">
        <v>582</v>
      </c>
      <c r="D35" s="39">
        <v>41759</v>
      </c>
      <c r="E35">
        <v>4</v>
      </c>
      <c r="G35" s="3" t="s">
        <v>821</v>
      </c>
      <c r="H35" s="2" t="s">
        <v>198</v>
      </c>
      <c r="I35" s="6">
        <v>23</v>
      </c>
      <c r="J35" s="7"/>
      <c r="K35" s="6">
        <v>26</v>
      </c>
      <c r="L35" s="7"/>
      <c r="M35" s="6">
        <v>10</v>
      </c>
      <c r="N35" s="7"/>
      <c r="O35" s="6">
        <v>29</v>
      </c>
      <c r="P35" s="7"/>
      <c r="Q35" s="7">
        <v>7</v>
      </c>
      <c r="R35" s="7">
        <v>1</v>
      </c>
      <c r="S35" s="3" t="s">
        <v>842</v>
      </c>
    </row>
    <row r="36" spans="2:19" x14ac:dyDescent="0.25">
      <c r="B36" s="3" t="s">
        <v>269</v>
      </c>
      <c r="C36" s="59" t="s">
        <v>582</v>
      </c>
      <c r="D36" s="39">
        <v>41759</v>
      </c>
      <c r="G36" s="3" t="s">
        <v>821</v>
      </c>
      <c r="H36" s="2" t="s">
        <v>1530</v>
      </c>
      <c r="I36" s="6">
        <v>22</v>
      </c>
      <c r="J36" s="7"/>
      <c r="K36" s="6">
        <v>30</v>
      </c>
      <c r="L36" s="7"/>
      <c r="M36" s="6">
        <v>9</v>
      </c>
      <c r="N36" s="7"/>
      <c r="O36" s="6">
        <v>27</v>
      </c>
      <c r="P36" s="7"/>
      <c r="Q36" s="7">
        <v>8</v>
      </c>
      <c r="R36" s="7">
        <v>1</v>
      </c>
      <c r="S36" s="3" t="s">
        <v>842</v>
      </c>
    </row>
    <row r="37" spans="2:19" x14ac:dyDescent="0.25">
      <c r="B37" s="3" t="s">
        <v>270</v>
      </c>
      <c r="C37" s="59" t="s">
        <v>339</v>
      </c>
      <c r="D37" s="39">
        <v>41760</v>
      </c>
      <c r="E37">
        <v>4</v>
      </c>
      <c r="G37" s="3" t="s">
        <v>821</v>
      </c>
      <c r="H37" s="2" t="s">
        <v>192</v>
      </c>
      <c r="I37" s="6">
        <v>22</v>
      </c>
      <c r="J37" s="7"/>
      <c r="K37" s="6">
        <v>28</v>
      </c>
      <c r="L37" s="7"/>
      <c r="M37" s="6">
        <v>7</v>
      </c>
      <c r="N37" s="7"/>
      <c r="O37" s="6">
        <v>29</v>
      </c>
      <c r="P37" s="7"/>
      <c r="Q37" s="7">
        <v>8</v>
      </c>
      <c r="R37" s="7">
        <v>1</v>
      </c>
      <c r="S37" s="3" t="s">
        <v>842</v>
      </c>
    </row>
    <row r="38" spans="2:19" x14ac:dyDescent="0.25">
      <c r="B38" s="3" t="s">
        <v>270</v>
      </c>
      <c r="C38" s="59" t="s">
        <v>571</v>
      </c>
      <c r="D38" s="39">
        <v>41761</v>
      </c>
      <c r="E38">
        <v>6</v>
      </c>
      <c r="G38" s="3" t="s">
        <v>982</v>
      </c>
      <c r="H38" s="2" t="s">
        <v>122</v>
      </c>
      <c r="I38" s="6">
        <v>24</v>
      </c>
      <c r="J38" s="7">
        <v>3</v>
      </c>
      <c r="K38" s="6">
        <v>28</v>
      </c>
      <c r="L38" s="7">
        <v>-6</v>
      </c>
      <c r="M38" s="6">
        <v>7</v>
      </c>
      <c r="N38" s="7">
        <v>-2</v>
      </c>
      <c r="O38" s="6">
        <v>31</v>
      </c>
      <c r="P38" s="7">
        <v>4</v>
      </c>
      <c r="Q38" s="7">
        <v>4</v>
      </c>
      <c r="R38" s="7">
        <v>2</v>
      </c>
      <c r="S38" s="3" t="s">
        <v>842</v>
      </c>
    </row>
    <row r="39" spans="2:19" x14ac:dyDescent="0.25">
      <c r="B39" s="3" t="s">
        <v>270</v>
      </c>
      <c r="C39" s="12" t="s">
        <v>645</v>
      </c>
      <c r="D39" s="39">
        <v>41765</v>
      </c>
      <c r="E39">
        <v>12</v>
      </c>
      <c r="G39" s="3" t="s">
        <v>903</v>
      </c>
      <c r="H39" s="2" t="s">
        <v>46</v>
      </c>
      <c r="I39" s="6">
        <v>23</v>
      </c>
      <c r="J39" s="7">
        <v>1</v>
      </c>
      <c r="K39" s="6">
        <v>27</v>
      </c>
      <c r="L39" s="7">
        <v>0</v>
      </c>
      <c r="M39" s="6">
        <v>8</v>
      </c>
      <c r="N39" s="7">
        <v>1</v>
      </c>
      <c r="O39" s="6">
        <v>28</v>
      </c>
      <c r="P39" s="7">
        <v>-3</v>
      </c>
      <c r="Q39" s="7">
        <v>5</v>
      </c>
      <c r="R39" s="7">
        <v>3</v>
      </c>
      <c r="S39" s="3" t="s">
        <v>842</v>
      </c>
    </row>
    <row r="40" spans="2:19" x14ac:dyDescent="0.25">
      <c r="B40" s="3" t="s">
        <v>270</v>
      </c>
      <c r="C40" s="15">
        <v>9</v>
      </c>
      <c r="D40" s="39">
        <v>41768</v>
      </c>
      <c r="E40">
        <v>11</v>
      </c>
      <c r="G40" s="3" t="s">
        <v>982</v>
      </c>
      <c r="H40" s="2" t="s">
        <v>124</v>
      </c>
      <c r="I40" s="6">
        <v>21</v>
      </c>
      <c r="J40" s="7">
        <v>-3</v>
      </c>
      <c r="K40" s="6">
        <v>28</v>
      </c>
      <c r="L40" s="7">
        <v>0</v>
      </c>
      <c r="M40" s="6">
        <v>9</v>
      </c>
      <c r="N40" s="7">
        <v>2</v>
      </c>
      <c r="O40" s="6">
        <v>32</v>
      </c>
      <c r="P40" s="7">
        <v>1</v>
      </c>
      <c r="Q40" s="7">
        <v>5</v>
      </c>
      <c r="R40" s="7">
        <v>1</v>
      </c>
      <c r="S40" s="3" t="s">
        <v>842</v>
      </c>
    </row>
    <row r="41" spans="2:19" x14ac:dyDescent="0.25">
      <c r="B41" s="3" t="s">
        <v>270</v>
      </c>
      <c r="C41" s="68" t="s">
        <v>623</v>
      </c>
      <c r="D41" s="39">
        <v>41768</v>
      </c>
      <c r="E41">
        <v>12</v>
      </c>
      <c r="G41" s="3" t="s">
        <v>678</v>
      </c>
      <c r="H41" s="2" t="s">
        <v>82</v>
      </c>
      <c r="I41" s="6">
        <v>27</v>
      </c>
      <c r="J41" s="7">
        <v>2</v>
      </c>
      <c r="K41" s="6">
        <v>24</v>
      </c>
      <c r="L41" s="7">
        <v>-12</v>
      </c>
      <c r="M41" s="6">
        <v>7</v>
      </c>
      <c r="N41" s="7">
        <v>1</v>
      </c>
      <c r="O41" s="6">
        <v>26</v>
      </c>
      <c r="P41" s="7">
        <v>6</v>
      </c>
      <c r="Q41" s="7">
        <v>10</v>
      </c>
      <c r="R41" s="7"/>
      <c r="S41" s="3" t="s">
        <v>639</v>
      </c>
    </row>
    <row r="42" spans="2:19" x14ac:dyDescent="0.25">
      <c r="B42" s="3" t="s">
        <v>270</v>
      </c>
      <c r="C42" s="68" t="s">
        <v>623</v>
      </c>
      <c r="D42" s="39">
        <v>41768</v>
      </c>
      <c r="G42" s="3" t="s">
        <v>886</v>
      </c>
      <c r="H42" s="2" t="s">
        <v>1531</v>
      </c>
      <c r="I42" s="6">
        <v>22</v>
      </c>
      <c r="J42" s="7">
        <v>4</v>
      </c>
      <c r="K42" s="6">
        <v>24</v>
      </c>
      <c r="L42" s="7">
        <v>-3</v>
      </c>
      <c r="M42" s="6">
        <v>8</v>
      </c>
      <c r="N42" s="7">
        <v>0</v>
      </c>
      <c r="O42" s="6">
        <v>34</v>
      </c>
      <c r="P42" s="7">
        <v>-4</v>
      </c>
      <c r="Q42" s="7">
        <v>5</v>
      </c>
      <c r="R42" s="7">
        <v>1</v>
      </c>
      <c r="S42" s="3" t="s">
        <v>842</v>
      </c>
    </row>
    <row r="43" spans="2:19" x14ac:dyDescent="0.25">
      <c r="B43" s="3" t="s">
        <v>270</v>
      </c>
      <c r="C43" s="12" t="s">
        <v>444</v>
      </c>
      <c r="D43" s="39">
        <v>41768</v>
      </c>
      <c r="E43">
        <v>13</v>
      </c>
      <c r="G43" s="3" t="s">
        <v>903</v>
      </c>
      <c r="I43" s="6">
        <v>22</v>
      </c>
      <c r="J43" s="7">
        <v>-1</v>
      </c>
      <c r="K43" s="6">
        <v>28</v>
      </c>
      <c r="L43" s="7">
        <v>1</v>
      </c>
      <c r="M43" s="6">
        <v>7</v>
      </c>
      <c r="N43" s="7">
        <v>-1</v>
      </c>
      <c r="O43" s="6">
        <v>30</v>
      </c>
      <c r="P43" s="7">
        <v>2</v>
      </c>
      <c r="Q43" s="7">
        <v>5</v>
      </c>
      <c r="R43" s="7">
        <v>2</v>
      </c>
      <c r="S43" s="3" t="s">
        <v>842</v>
      </c>
    </row>
    <row r="44" spans="2:19" x14ac:dyDescent="0.25">
      <c r="B44" s="3" t="s">
        <v>270</v>
      </c>
      <c r="C44" s="59" t="s">
        <v>594</v>
      </c>
      <c r="D44" s="39">
        <v>41772</v>
      </c>
      <c r="E44">
        <v>15</v>
      </c>
      <c r="G44" s="3" t="s">
        <v>821</v>
      </c>
      <c r="H44" s="2" t="s">
        <v>196</v>
      </c>
      <c r="I44" s="6">
        <v>22</v>
      </c>
      <c r="J44" s="7">
        <v>0</v>
      </c>
      <c r="K44" s="6">
        <v>28</v>
      </c>
      <c r="L44" s="7">
        <v>0</v>
      </c>
      <c r="M44" s="6">
        <v>10</v>
      </c>
      <c r="N44" s="7">
        <v>3</v>
      </c>
      <c r="O44" s="6">
        <v>25</v>
      </c>
      <c r="P44" s="7">
        <v>-6</v>
      </c>
      <c r="Q44" s="7">
        <v>10</v>
      </c>
      <c r="R44" s="7">
        <v>1</v>
      </c>
      <c r="S44" s="3" t="s">
        <v>842</v>
      </c>
    </row>
    <row r="45" spans="2:19" x14ac:dyDescent="0.25">
      <c r="B45" t="s">
        <v>270</v>
      </c>
      <c r="C45" t="s">
        <v>513</v>
      </c>
      <c r="D45" s="39">
        <v>41775</v>
      </c>
      <c r="E45">
        <v>20</v>
      </c>
      <c r="G45" s="3" t="s">
        <v>903</v>
      </c>
      <c r="H45" s="2" t="s">
        <v>46</v>
      </c>
      <c r="I45" s="6">
        <v>20</v>
      </c>
      <c r="J45" s="7">
        <v>-2</v>
      </c>
      <c r="K45" s="6">
        <v>29</v>
      </c>
      <c r="L45" s="7">
        <v>1</v>
      </c>
      <c r="M45" s="6">
        <v>5</v>
      </c>
      <c r="N45" s="7">
        <v>-2</v>
      </c>
      <c r="O45" s="6">
        <v>31</v>
      </c>
      <c r="P45" s="7">
        <v>1</v>
      </c>
      <c r="Q45" s="7">
        <v>5</v>
      </c>
      <c r="R45" s="7">
        <v>3</v>
      </c>
      <c r="S45" s="3" t="s">
        <v>842</v>
      </c>
    </row>
    <row r="46" spans="2:19" x14ac:dyDescent="0.25">
      <c r="B46" s="3" t="s">
        <v>270</v>
      </c>
      <c r="C46" t="s">
        <v>692</v>
      </c>
      <c r="D46" s="39">
        <v>41773</v>
      </c>
      <c r="E46">
        <v>18</v>
      </c>
      <c r="G46" s="3" t="s">
        <v>886</v>
      </c>
      <c r="H46" s="2" t="s">
        <v>915</v>
      </c>
      <c r="I46" s="6">
        <v>20</v>
      </c>
      <c r="J46" s="7">
        <v>-2</v>
      </c>
      <c r="K46" s="6">
        <v>24</v>
      </c>
      <c r="L46" s="7">
        <v>0</v>
      </c>
      <c r="M46" s="6">
        <v>6</v>
      </c>
      <c r="N46" s="7">
        <v>-2</v>
      </c>
      <c r="O46" s="6">
        <v>37</v>
      </c>
      <c r="P46" s="7">
        <v>3</v>
      </c>
      <c r="Q46" s="7">
        <v>7</v>
      </c>
      <c r="R46" s="7">
        <v>2</v>
      </c>
      <c r="S46" s="3" t="s">
        <v>842</v>
      </c>
    </row>
    <row r="47" spans="2:19" x14ac:dyDescent="0.25">
      <c r="B47" s="3" t="s">
        <v>270</v>
      </c>
      <c r="C47" s="54" t="s">
        <v>692</v>
      </c>
      <c r="D47" s="39">
        <v>41773</v>
      </c>
      <c r="E47">
        <v>18</v>
      </c>
      <c r="G47" s="3" t="s">
        <v>678</v>
      </c>
      <c r="H47" s="2"/>
      <c r="I47" s="6">
        <v>26</v>
      </c>
      <c r="J47" s="7">
        <v>4</v>
      </c>
      <c r="K47" s="6">
        <v>29</v>
      </c>
      <c r="L47" s="7">
        <v>-1</v>
      </c>
      <c r="M47" s="6">
        <v>7</v>
      </c>
      <c r="N47" s="7">
        <v>-1</v>
      </c>
      <c r="O47" s="6">
        <v>25</v>
      </c>
      <c r="P47" s="7">
        <v>-2</v>
      </c>
      <c r="Q47" s="7">
        <v>6</v>
      </c>
      <c r="R47" s="7"/>
      <c r="S47" s="3" t="s">
        <v>842</v>
      </c>
    </row>
    <row r="48" spans="2:19" x14ac:dyDescent="0.25">
      <c r="B48" s="3" t="s">
        <v>270</v>
      </c>
      <c r="C48" s="59" t="s">
        <v>624</v>
      </c>
      <c r="D48" s="39">
        <v>41774</v>
      </c>
      <c r="E48">
        <v>18</v>
      </c>
      <c r="G48" s="3" t="s">
        <v>821</v>
      </c>
      <c r="H48" s="2" t="s">
        <v>192</v>
      </c>
      <c r="I48" s="6">
        <v>23</v>
      </c>
      <c r="J48" s="7">
        <v>1</v>
      </c>
      <c r="K48" s="6">
        <v>27</v>
      </c>
      <c r="L48" s="7">
        <v>-1</v>
      </c>
      <c r="M48" s="6">
        <v>9</v>
      </c>
      <c r="N48" s="7">
        <v>-1</v>
      </c>
      <c r="O48" s="6">
        <v>26</v>
      </c>
      <c r="P48" s="7">
        <v>1</v>
      </c>
      <c r="Q48" s="7">
        <v>9</v>
      </c>
      <c r="R48" s="7">
        <v>1</v>
      </c>
      <c r="S48" s="3" t="s">
        <v>842</v>
      </c>
    </row>
    <row r="49" spans="2:19" x14ac:dyDescent="0.25">
      <c r="B49" t="s">
        <v>270</v>
      </c>
      <c r="C49" t="s">
        <v>455</v>
      </c>
      <c r="D49" s="39">
        <v>41774</v>
      </c>
      <c r="E49">
        <v>20</v>
      </c>
      <c r="G49" s="3" t="s">
        <v>908</v>
      </c>
      <c r="I49" s="6">
        <v>21</v>
      </c>
      <c r="J49" s="7">
        <v>3</v>
      </c>
      <c r="K49" s="6">
        <v>28</v>
      </c>
      <c r="L49" s="7">
        <v>1</v>
      </c>
      <c r="M49" s="6">
        <v>7</v>
      </c>
      <c r="N49" s="7">
        <v>-3</v>
      </c>
      <c r="O49" s="6">
        <v>31</v>
      </c>
      <c r="P49" s="7">
        <v>-5</v>
      </c>
      <c r="S49" s="3" t="s">
        <v>842</v>
      </c>
    </row>
    <row r="50" spans="2:19" x14ac:dyDescent="0.25">
      <c r="B50" s="3" t="s">
        <v>270</v>
      </c>
      <c r="C50" s="54" t="s">
        <v>538</v>
      </c>
      <c r="D50" s="39">
        <v>41775</v>
      </c>
      <c r="E50">
        <v>19</v>
      </c>
      <c r="G50" s="3" t="s">
        <v>886</v>
      </c>
      <c r="H50" s="2" t="s">
        <v>104</v>
      </c>
      <c r="I50" s="6">
        <v>20</v>
      </c>
      <c r="J50" s="7">
        <v>0</v>
      </c>
      <c r="K50" s="6">
        <v>27</v>
      </c>
      <c r="L50" s="7">
        <v>3</v>
      </c>
      <c r="M50" s="6">
        <v>7</v>
      </c>
      <c r="N50" s="7">
        <v>1</v>
      </c>
      <c r="O50" s="6">
        <v>33</v>
      </c>
      <c r="P50" s="7">
        <v>-4</v>
      </c>
      <c r="Q50" s="7">
        <v>6</v>
      </c>
      <c r="R50" s="7">
        <v>1</v>
      </c>
      <c r="S50" s="3" t="s">
        <v>842</v>
      </c>
    </row>
    <row r="51" spans="2:19" x14ac:dyDescent="0.25">
      <c r="B51" t="s">
        <v>270</v>
      </c>
      <c r="C51" t="s">
        <v>463</v>
      </c>
      <c r="D51" s="39">
        <v>41775</v>
      </c>
      <c r="G51" s="3" t="s">
        <v>903</v>
      </c>
      <c r="H51" s="2"/>
      <c r="I51" s="6">
        <v>23</v>
      </c>
      <c r="J51" s="7">
        <v>3</v>
      </c>
      <c r="K51" s="6">
        <v>25</v>
      </c>
      <c r="L51" s="7">
        <v>-4</v>
      </c>
      <c r="M51" s="6">
        <v>7</v>
      </c>
      <c r="N51" s="7">
        <v>2</v>
      </c>
      <c r="O51" s="6">
        <v>30</v>
      </c>
      <c r="P51" s="7">
        <v>-1</v>
      </c>
      <c r="Q51" s="7">
        <v>6</v>
      </c>
      <c r="R51" s="7">
        <v>1</v>
      </c>
      <c r="S51" s="3" t="s">
        <v>842</v>
      </c>
    </row>
    <row r="52" spans="2:19" x14ac:dyDescent="0.25">
      <c r="B52" t="s">
        <v>270</v>
      </c>
      <c r="C52" t="s">
        <v>564</v>
      </c>
      <c r="D52" s="39">
        <v>41777</v>
      </c>
      <c r="E52">
        <v>20</v>
      </c>
      <c r="G52" s="3" t="s">
        <v>821</v>
      </c>
      <c r="H52" s="2"/>
      <c r="I52" s="6">
        <v>21</v>
      </c>
      <c r="J52" s="7">
        <v>-2</v>
      </c>
      <c r="K52" s="6">
        <v>28</v>
      </c>
      <c r="L52" s="7">
        <v>1</v>
      </c>
      <c r="M52" s="6">
        <v>10</v>
      </c>
      <c r="N52" s="7">
        <v>1</v>
      </c>
      <c r="O52" s="6">
        <v>24</v>
      </c>
      <c r="P52" s="7">
        <v>-2</v>
      </c>
      <c r="Q52" s="7">
        <v>12</v>
      </c>
      <c r="R52" s="7">
        <v>1</v>
      </c>
      <c r="S52" s="3" t="s">
        <v>842</v>
      </c>
    </row>
    <row r="53" spans="2:19" x14ac:dyDescent="0.25">
      <c r="B53" t="s">
        <v>270</v>
      </c>
      <c r="C53" t="s">
        <v>641</v>
      </c>
      <c r="D53" s="39">
        <v>41778</v>
      </c>
      <c r="G53" s="3" t="s">
        <v>821</v>
      </c>
      <c r="I53" s="6">
        <v>23</v>
      </c>
      <c r="J53" s="7">
        <v>2</v>
      </c>
      <c r="K53" s="6">
        <v>27</v>
      </c>
      <c r="L53" s="7">
        <v>-1</v>
      </c>
      <c r="M53" s="6">
        <v>10</v>
      </c>
      <c r="N53" s="7">
        <v>0</v>
      </c>
      <c r="O53" s="6">
        <v>27</v>
      </c>
      <c r="P53" s="7">
        <v>3</v>
      </c>
      <c r="Q53" s="7">
        <v>8</v>
      </c>
      <c r="R53" s="7">
        <v>1</v>
      </c>
      <c r="S53" t="s">
        <v>842</v>
      </c>
    </row>
    <row r="54" spans="2:19" x14ac:dyDescent="0.25">
      <c r="B54" t="s">
        <v>270</v>
      </c>
      <c r="C54" t="s">
        <v>641</v>
      </c>
      <c r="D54" s="39">
        <v>41778</v>
      </c>
      <c r="E54">
        <v>21</v>
      </c>
      <c r="G54" s="3" t="s">
        <v>982</v>
      </c>
      <c r="H54" s="2" t="s">
        <v>122</v>
      </c>
      <c r="I54" s="6">
        <v>23</v>
      </c>
      <c r="J54" s="7">
        <v>2</v>
      </c>
      <c r="K54" s="6">
        <v>27</v>
      </c>
      <c r="L54" s="7">
        <v>-1</v>
      </c>
      <c r="M54" s="6">
        <v>9</v>
      </c>
      <c r="N54" s="7">
        <v>0</v>
      </c>
      <c r="O54" s="6">
        <v>32</v>
      </c>
      <c r="P54" s="7">
        <v>0</v>
      </c>
      <c r="Q54" s="7">
        <v>4</v>
      </c>
      <c r="R54" s="7">
        <v>1</v>
      </c>
      <c r="S54" s="3" t="s">
        <v>842</v>
      </c>
    </row>
    <row r="55" spans="2:19" x14ac:dyDescent="0.25">
      <c r="B55" t="s">
        <v>270</v>
      </c>
      <c r="C55" t="s">
        <v>597</v>
      </c>
      <c r="D55" s="39">
        <v>41778</v>
      </c>
      <c r="G55" s="3" t="s">
        <v>903</v>
      </c>
      <c r="H55" s="2"/>
      <c r="I55" s="6">
        <v>21</v>
      </c>
      <c r="J55" s="7">
        <v>-2</v>
      </c>
      <c r="K55" s="6">
        <v>25</v>
      </c>
      <c r="L55" s="7">
        <v>0</v>
      </c>
      <c r="M55" s="6">
        <v>6</v>
      </c>
      <c r="N55" s="7">
        <v>-1</v>
      </c>
      <c r="O55" s="6">
        <v>32</v>
      </c>
      <c r="P55" s="7">
        <v>2</v>
      </c>
      <c r="Q55" s="7">
        <v>6</v>
      </c>
      <c r="R55" s="7">
        <v>1</v>
      </c>
      <c r="S55" s="3" t="s">
        <v>842</v>
      </c>
    </row>
    <row r="56" spans="2:19" x14ac:dyDescent="0.25">
      <c r="B56" t="s">
        <v>270</v>
      </c>
      <c r="C56" t="s">
        <v>598</v>
      </c>
      <c r="D56" s="39">
        <v>41779</v>
      </c>
      <c r="G56" t="s">
        <v>821</v>
      </c>
      <c r="I56" s="6">
        <v>22</v>
      </c>
      <c r="J56" s="7">
        <v>-1</v>
      </c>
      <c r="K56" s="6">
        <v>26</v>
      </c>
      <c r="L56" s="7">
        <v>-1</v>
      </c>
      <c r="M56" s="6">
        <v>9</v>
      </c>
      <c r="N56" s="7">
        <v>-1</v>
      </c>
      <c r="O56" s="6">
        <v>27</v>
      </c>
      <c r="P56" s="7">
        <v>0</v>
      </c>
      <c r="Q56" s="7">
        <v>10</v>
      </c>
      <c r="R56" s="7">
        <v>1</v>
      </c>
      <c r="S56" t="s">
        <v>842</v>
      </c>
    </row>
    <row r="57" spans="2:19" x14ac:dyDescent="0.25">
      <c r="D57" s="39"/>
      <c r="J57" s="7"/>
      <c r="L57" s="7"/>
      <c r="N57" s="7"/>
      <c r="P57" s="7"/>
      <c r="R57" s="7"/>
    </row>
    <row r="58" spans="2:19" x14ac:dyDescent="0.25">
      <c r="D58" s="39"/>
      <c r="G58" t="s">
        <v>274</v>
      </c>
      <c r="I58" s="6">
        <v>24</v>
      </c>
      <c r="J58" s="7"/>
      <c r="K58" s="6">
        <v>25</v>
      </c>
      <c r="L58" s="7"/>
      <c r="M58" s="6">
        <v>7</v>
      </c>
      <c r="N58" s="7"/>
      <c r="O58" s="6">
        <v>27</v>
      </c>
      <c r="P58" s="7"/>
      <c r="Q58" s="7">
        <v>8</v>
      </c>
      <c r="R58" s="7">
        <v>1</v>
      </c>
    </row>
  </sheetData>
  <conditionalFormatting sqref="J8 L8 J2:J3 L2:L3 N2:N3 N8 J21:J24 L21:L24 N21:N24 P21:P24 J54:J60 J26:J52 L54:L58 L26:L52 N54:N62 N26:N52 P54:P61 P26:P52">
    <cfRule type="cellIs" dxfId="4097" priority="21" stopIfTrue="1" operator="greaterThan">
      <formula>0</formula>
    </cfRule>
    <cfRule type="cellIs" dxfId="4096" priority="22" stopIfTrue="1" operator="lessThan">
      <formula>0</formula>
    </cfRule>
  </conditionalFormatting>
  <conditionalFormatting sqref="J4:J20">
    <cfRule type="cellIs" dxfId="4095" priority="13" stopIfTrue="1" operator="greaterThan">
      <formula>0</formula>
    </cfRule>
    <cfRule type="cellIs" dxfId="4094" priority="14" stopIfTrue="1" operator="lessThan">
      <formula>0</formula>
    </cfRule>
  </conditionalFormatting>
  <conditionalFormatting sqref="L7">
    <cfRule type="cellIs" dxfId="4093" priority="11" stopIfTrue="1" operator="greaterThan">
      <formula>0</formula>
    </cfRule>
    <cfRule type="cellIs" dxfId="4092" priority="12" stopIfTrue="1" operator="lessThan">
      <formula>0</formula>
    </cfRule>
  </conditionalFormatting>
  <conditionalFormatting sqref="L3:L20">
    <cfRule type="cellIs" dxfId="4091" priority="9" stopIfTrue="1" operator="greaterThan">
      <formula>0</formula>
    </cfRule>
    <cfRule type="cellIs" dxfId="4090" priority="10" stopIfTrue="1" operator="lessThan">
      <formula>0</formula>
    </cfRule>
  </conditionalFormatting>
  <conditionalFormatting sqref="N4:N20">
    <cfRule type="cellIs" dxfId="4089" priority="7" stopIfTrue="1" operator="greaterThan">
      <formula>0</formula>
    </cfRule>
    <cfRule type="cellIs" dxfId="4088" priority="8" stopIfTrue="1" operator="lessThan">
      <formula>0</formula>
    </cfRule>
  </conditionalFormatting>
  <conditionalFormatting sqref="P7">
    <cfRule type="cellIs" dxfId="4087" priority="5" stopIfTrue="1" operator="greaterThan">
      <formula>0</formula>
    </cfRule>
    <cfRule type="cellIs" dxfId="4086" priority="6" stopIfTrue="1" operator="lessThan">
      <formula>0</formula>
    </cfRule>
  </conditionalFormatting>
  <conditionalFormatting sqref="P3:P20">
    <cfRule type="cellIs" dxfId="4085" priority="3" stopIfTrue="1" operator="greaterThan">
      <formula>0</formula>
    </cfRule>
    <cfRule type="cellIs" dxfId="4084" priority="4" stopIfTrue="1" operator="lessThan">
      <formula>0</formula>
    </cfRule>
  </conditionalFormatting>
  <conditionalFormatting sqref="P53 N53 L53 J53">
    <cfRule type="cellIs" dxfId="4083" priority="1" stopIfTrue="1" operator="greaterThan">
      <formula>0</formula>
    </cfRule>
    <cfRule type="cellIs" dxfId="4082" priority="2" stopIfTrue="1" operator="lessThan">
      <formula>0</formula>
    </cfRule>
  </conditionalFormatting>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V35"/>
  <sheetViews>
    <sheetView zoomScale="70" workbookViewId="0">
      <pane xSplit="2" ySplit="2" topLeftCell="C3" activePane="bottomRight" state="frozen"/>
      <selection pane="topRight" activeCell="S3" sqref="S3"/>
      <selection pane="bottomLeft" activeCell="S3" sqref="S3"/>
      <selection pane="bottomRight" activeCell="S3" sqref="S3"/>
    </sheetView>
  </sheetViews>
  <sheetFormatPr defaultRowHeight="13.2" x14ac:dyDescent="0.25"/>
  <cols>
    <col min="2" max="2" width="11.44140625" customWidth="1"/>
    <col min="3" max="5" width="9.44140625" bestFit="1" customWidth="1"/>
    <col min="6" max="6" width="6.88671875" bestFit="1" customWidth="1"/>
    <col min="7" max="7" width="3.88671875" customWidth="1"/>
    <col min="8" max="10" width="9.44140625" bestFit="1" customWidth="1"/>
    <col min="11" max="11" width="6.44140625" bestFit="1" customWidth="1"/>
    <col min="12" max="12" width="3.88671875" customWidth="1"/>
    <col min="13" max="15" width="9.44140625" bestFit="1" customWidth="1"/>
    <col min="16" max="16" width="6.44140625" bestFit="1" customWidth="1"/>
    <col min="17" max="17" width="3.88671875" customWidth="1"/>
    <col min="18" max="20" width="9.44140625" bestFit="1" customWidth="1"/>
    <col min="21" max="21" width="6.44140625" bestFit="1" customWidth="1"/>
  </cols>
  <sheetData>
    <row r="1" spans="1:22" x14ac:dyDescent="0.25">
      <c r="C1" t="s">
        <v>1532</v>
      </c>
      <c r="H1" t="s">
        <v>1533</v>
      </c>
      <c r="M1" t="s">
        <v>1534</v>
      </c>
      <c r="R1" t="s">
        <v>1535</v>
      </c>
    </row>
    <row r="2" spans="1:22" x14ac:dyDescent="0.25">
      <c r="C2" t="s">
        <v>1536</v>
      </c>
      <c r="D2" t="s">
        <v>1537</v>
      </c>
      <c r="E2" t="s">
        <v>1538</v>
      </c>
      <c r="F2" t="s">
        <v>867</v>
      </c>
      <c r="H2" t="s">
        <v>1536</v>
      </c>
      <c r="I2" t="s">
        <v>1537</v>
      </c>
      <c r="J2" t="s">
        <v>1538</v>
      </c>
      <c r="K2" t="s">
        <v>867</v>
      </c>
      <c r="M2" t="s">
        <v>1536</v>
      </c>
      <c r="N2" t="s">
        <v>1537</v>
      </c>
      <c r="O2" t="s">
        <v>1538</v>
      </c>
      <c r="P2" t="s">
        <v>867</v>
      </c>
      <c r="R2" t="s">
        <v>1536</v>
      </c>
      <c r="S2" t="s">
        <v>1537</v>
      </c>
      <c r="T2" t="s">
        <v>1538</v>
      </c>
      <c r="U2" t="s">
        <v>867</v>
      </c>
    </row>
    <row r="3" spans="1:22" x14ac:dyDescent="0.25">
      <c r="A3">
        <v>2006</v>
      </c>
      <c r="B3" s="11">
        <v>38915</v>
      </c>
      <c r="C3">
        <v>26</v>
      </c>
      <c r="D3">
        <v>59</v>
      </c>
      <c r="E3">
        <v>13</v>
      </c>
      <c r="F3">
        <f t="shared" ref="F3:F12" si="0">C3-D3</f>
        <v>-33</v>
      </c>
      <c r="H3">
        <v>40</v>
      </c>
      <c r="I3">
        <v>27</v>
      </c>
      <c r="J3">
        <v>33</v>
      </c>
      <c r="K3">
        <f t="shared" ref="K3:K12" si="1">H3-I3</f>
        <v>13</v>
      </c>
      <c r="M3">
        <v>19</v>
      </c>
      <c r="N3">
        <v>34</v>
      </c>
      <c r="O3">
        <v>47</v>
      </c>
      <c r="P3">
        <f t="shared" ref="P3:P12" si="2">M3-N3</f>
        <v>-15</v>
      </c>
      <c r="R3">
        <v>40</v>
      </c>
      <c r="S3">
        <v>41</v>
      </c>
      <c r="T3">
        <v>19</v>
      </c>
      <c r="U3">
        <f t="shared" ref="U3:U12" si="3">R3-S3</f>
        <v>-1</v>
      </c>
    </row>
    <row r="4" spans="1:22" x14ac:dyDescent="0.25">
      <c r="B4" s="11">
        <v>38919</v>
      </c>
      <c r="C4">
        <v>26</v>
      </c>
      <c r="D4">
        <v>60</v>
      </c>
      <c r="E4">
        <v>14</v>
      </c>
      <c r="F4">
        <f t="shared" si="0"/>
        <v>-34</v>
      </c>
      <c r="H4">
        <v>39</v>
      </c>
      <c r="I4">
        <v>27</v>
      </c>
      <c r="J4">
        <v>34</v>
      </c>
      <c r="K4">
        <f t="shared" si="1"/>
        <v>12</v>
      </c>
      <c r="M4">
        <v>17</v>
      </c>
      <c r="N4">
        <v>36</v>
      </c>
      <c r="O4">
        <v>47</v>
      </c>
      <c r="P4">
        <f t="shared" si="2"/>
        <v>-19</v>
      </c>
      <c r="R4">
        <v>38</v>
      </c>
      <c r="S4">
        <v>41</v>
      </c>
      <c r="T4">
        <v>20</v>
      </c>
      <c r="U4">
        <f t="shared" si="3"/>
        <v>-3</v>
      </c>
    </row>
    <row r="5" spans="1:22" x14ac:dyDescent="0.25">
      <c r="B5" s="11">
        <v>38922</v>
      </c>
      <c r="C5">
        <v>25</v>
      </c>
      <c r="D5">
        <v>60</v>
      </c>
      <c r="E5">
        <v>13</v>
      </c>
      <c r="F5">
        <f t="shared" si="0"/>
        <v>-35</v>
      </c>
      <c r="H5">
        <v>39</v>
      </c>
      <c r="I5">
        <v>26</v>
      </c>
      <c r="J5">
        <v>35</v>
      </c>
      <c r="K5">
        <f t="shared" si="1"/>
        <v>13</v>
      </c>
      <c r="M5">
        <v>17</v>
      </c>
      <c r="N5">
        <v>36</v>
      </c>
      <c r="O5">
        <v>47</v>
      </c>
      <c r="P5">
        <f t="shared" si="2"/>
        <v>-19</v>
      </c>
      <c r="R5">
        <v>38</v>
      </c>
      <c r="S5">
        <v>41</v>
      </c>
      <c r="T5">
        <v>21</v>
      </c>
      <c r="U5">
        <f t="shared" si="3"/>
        <v>-3</v>
      </c>
    </row>
    <row r="6" spans="1:22" x14ac:dyDescent="0.25">
      <c r="B6" s="11">
        <v>38923</v>
      </c>
      <c r="C6">
        <v>24</v>
      </c>
      <c r="D6">
        <v>60</v>
      </c>
      <c r="E6">
        <v>13</v>
      </c>
      <c r="F6">
        <f t="shared" si="0"/>
        <v>-36</v>
      </c>
      <c r="H6">
        <v>40</v>
      </c>
      <c r="I6">
        <v>26</v>
      </c>
      <c r="J6">
        <v>34</v>
      </c>
      <c r="K6">
        <f t="shared" si="1"/>
        <v>14</v>
      </c>
      <c r="M6">
        <v>17</v>
      </c>
      <c r="N6">
        <v>36</v>
      </c>
      <c r="O6">
        <v>47</v>
      </c>
      <c r="P6">
        <f t="shared" si="2"/>
        <v>-19</v>
      </c>
      <c r="R6">
        <v>38</v>
      </c>
      <c r="S6">
        <v>41</v>
      </c>
      <c r="T6">
        <v>22</v>
      </c>
      <c r="U6">
        <f t="shared" si="3"/>
        <v>-3</v>
      </c>
    </row>
    <row r="7" spans="1:22" x14ac:dyDescent="0.25">
      <c r="B7" s="11">
        <v>38924</v>
      </c>
      <c r="C7">
        <v>24</v>
      </c>
      <c r="D7">
        <v>60</v>
      </c>
      <c r="E7">
        <v>13</v>
      </c>
      <c r="F7">
        <f t="shared" si="0"/>
        <v>-36</v>
      </c>
      <c r="H7">
        <v>39</v>
      </c>
      <c r="I7">
        <v>27</v>
      </c>
      <c r="J7">
        <v>34</v>
      </c>
      <c r="K7">
        <f t="shared" si="1"/>
        <v>12</v>
      </c>
      <c r="M7">
        <v>17</v>
      </c>
      <c r="N7">
        <v>37</v>
      </c>
      <c r="O7">
        <v>46</v>
      </c>
      <c r="P7">
        <f t="shared" si="2"/>
        <v>-20</v>
      </c>
      <c r="R7">
        <v>38</v>
      </c>
      <c r="S7">
        <v>40</v>
      </c>
      <c r="T7">
        <v>22</v>
      </c>
      <c r="U7">
        <f t="shared" si="3"/>
        <v>-2</v>
      </c>
    </row>
    <row r="8" spans="1:22" x14ac:dyDescent="0.25">
      <c r="B8" s="11">
        <v>38926</v>
      </c>
      <c r="C8">
        <v>23</v>
      </c>
      <c r="D8">
        <v>62</v>
      </c>
      <c r="E8">
        <v>13</v>
      </c>
      <c r="F8">
        <f t="shared" si="0"/>
        <v>-39</v>
      </c>
      <c r="H8">
        <v>41</v>
      </c>
      <c r="I8">
        <v>26</v>
      </c>
      <c r="J8">
        <v>33</v>
      </c>
      <c r="K8">
        <f t="shared" si="1"/>
        <v>15</v>
      </c>
      <c r="M8">
        <v>17</v>
      </c>
      <c r="N8">
        <v>38</v>
      </c>
      <c r="O8">
        <v>45</v>
      </c>
      <c r="P8">
        <f t="shared" si="2"/>
        <v>-21</v>
      </c>
      <c r="R8">
        <v>38</v>
      </c>
      <c r="S8">
        <v>41</v>
      </c>
      <c r="T8">
        <v>21</v>
      </c>
      <c r="U8">
        <f t="shared" si="3"/>
        <v>-3</v>
      </c>
    </row>
    <row r="9" spans="1:22" x14ac:dyDescent="0.25">
      <c r="B9" s="11">
        <v>38929</v>
      </c>
      <c r="C9">
        <v>23</v>
      </c>
      <c r="D9">
        <v>62</v>
      </c>
      <c r="E9">
        <v>13</v>
      </c>
      <c r="F9">
        <f t="shared" si="0"/>
        <v>-39</v>
      </c>
      <c r="H9">
        <v>42</v>
      </c>
      <c r="I9">
        <v>27</v>
      </c>
      <c r="J9">
        <v>31</v>
      </c>
      <c r="K9">
        <f t="shared" si="1"/>
        <v>15</v>
      </c>
      <c r="M9">
        <v>17</v>
      </c>
      <c r="N9">
        <v>38</v>
      </c>
      <c r="O9">
        <v>45</v>
      </c>
      <c r="P9">
        <f t="shared" si="2"/>
        <v>-21</v>
      </c>
      <c r="R9">
        <v>39</v>
      </c>
      <c r="S9">
        <v>41</v>
      </c>
      <c r="T9">
        <v>20</v>
      </c>
      <c r="U9">
        <f t="shared" si="3"/>
        <v>-2</v>
      </c>
    </row>
    <row r="10" spans="1:22" x14ac:dyDescent="0.25">
      <c r="B10" s="11">
        <v>38930</v>
      </c>
      <c r="C10">
        <v>23</v>
      </c>
      <c r="D10">
        <v>61</v>
      </c>
      <c r="E10">
        <v>14</v>
      </c>
      <c r="F10">
        <f t="shared" si="0"/>
        <v>-38</v>
      </c>
      <c r="H10">
        <v>41</v>
      </c>
      <c r="I10">
        <v>27</v>
      </c>
      <c r="J10">
        <v>31</v>
      </c>
      <c r="K10">
        <f t="shared" si="1"/>
        <v>14</v>
      </c>
      <c r="M10">
        <v>17</v>
      </c>
      <c r="N10">
        <v>39</v>
      </c>
      <c r="O10">
        <v>44</v>
      </c>
      <c r="P10">
        <f t="shared" si="2"/>
        <v>-22</v>
      </c>
      <c r="R10">
        <v>39</v>
      </c>
      <c r="S10">
        <v>41</v>
      </c>
      <c r="T10">
        <v>20</v>
      </c>
      <c r="U10">
        <f t="shared" si="3"/>
        <v>-2</v>
      </c>
    </row>
    <row r="11" spans="1:22" x14ac:dyDescent="0.25">
      <c r="B11" s="11">
        <v>38931</v>
      </c>
      <c r="C11">
        <v>24</v>
      </c>
      <c r="D11">
        <v>61</v>
      </c>
      <c r="E11">
        <v>13</v>
      </c>
      <c r="F11">
        <f t="shared" si="0"/>
        <v>-37</v>
      </c>
      <c r="H11">
        <v>41</v>
      </c>
      <c r="I11">
        <v>26</v>
      </c>
      <c r="J11">
        <v>32</v>
      </c>
      <c r="K11">
        <f t="shared" si="1"/>
        <v>15</v>
      </c>
      <c r="M11">
        <v>16</v>
      </c>
      <c r="N11">
        <v>39</v>
      </c>
      <c r="O11">
        <v>45</v>
      </c>
      <c r="P11">
        <f t="shared" si="2"/>
        <v>-23</v>
      </c>
      <c r="R11">
        <v>40</v>
      </c>
      <c r="S11">
        <v>41</v>
      </c>
      <c r="T11">
        <v>20</v>
      </c>
      <c r="U11">
        <f t="shared" si="3"/>
        <v>-1</v>
      </c>
    </row>
    <row r="12" spans="1:22" x14ac:dyDescent="0.25">
      <c r="B12" s="11">
        <v>38932</v>
      </c>
      <c r="C12">
        <v>25</v>
      </c>
      <c r="D12">
        <v>61</v>
      </c>
      <c r="E12">
        <v>13</v>
      </c>
      <c r="F12">
        <f t="shared" si="0"/>
        <v>-36</v>
      </c>
      <c r="H12">
        <v>40</v>
      </c>
      <c r="I12">
        <v>26</v>
      </c>
      <c r="J12">
        <v>33</v>
      </c>
      <c r="K12">
        <f t="shared" si="1"/>
        <v>14</v>
      </c>
      <c r="M12">
        <v>15</v>
      </c>
      <c r="N12">
        <v>39</v>
      </c>
      <c r="O12">
        <v>46</v>
      </c>
      <c r="P12">
        <f t="shared" si="2"/>
        <v>-24</v>
      </c>
      <c r="R12">
        <v>39</v>
      </c>
      <c r="S12">
        <v>41</v>
      </c>
      <c r="T12">
        <v>20</v>
      </c>
      <c r="U12">
        <f t="shared" si="3"/>
        <v>-2</v>
      </c>
    </row>
    <row r="13" spans="1:22" x14ac:dyDescent="0.25">
      <c r="B13" s="11"/>
    </row>
    <row r="14" spans="1:22" ht="21" x14ac:dyDescent="0.5">
      <c r="B14" s="11"/>
      <c r="C14" s="44" t="s">
        <v>1539</v>
      </c>
      <c r="V14" t="s">
        <v>1540</v>
      </c>
    </row>
    <row r="15" spans="1:22" x14ac:dyDescent="0.25">
      <c r="B15" s="11"/>
      <c r="C15" t="s">
        <v>1541</v>
      </c>
      <c r="H15" t="s">
        <v>1542</v>
      </c>
      <c r="M15" t="s">
        <v>1543</v>
      </c>
      <c r="R15" t="s">
        <v>1544</v>
      </c>
    </row>
    <row r="16" spans="1:22" x14ac:dyDescent="0.25">
      <c r="A16">
        <v>2006</v>
      </c>
      <c r="B16" s="11" t="s">
        <v>1545</v>
      </c>
      <c r="C16">
        <v>18</v>
      </c>
      <c r="D16">
        <v>57</v>
      </c>
      <c r="F16">
        <v>-39</v>
      </c>
      <c r="H16">
        <v>22</v>
      </c>
      <c r="I16">
        <v>34</v>
      </c>
      <c r="K16">
        <v>-12</v>
      </c>
      <c r="M16">
        <v>9</v>
      </c>
      <c r="N16">
        <v>33</v>
      </c>
      <c r="P16">
        <v>-25</v>
      </c>
      <c r="R16">
        <v>17</v>
      </c>
      <c r="S16">
        <v>53</v>
      </c>
      <c r="U16">
        <v>-36</v>
      </c>
    </row>
    <row r="17" spans="1:21" x14ac:dyDescent="0.25">
      <c r="B17" s="11" t="s">
        <v>1546</v>
      </c>
      <c r="C17">
        <v>19</v>
      </c>
      <c r="D17">
        <v>56</v>
      </c>
      <c r="F17">
        <f>C17-D17</f>
        <v>-37</v>
      </c>
      <c r="H17">
        <v>21</v>
      </c>
      <c r="I17">
        <v>35</v>
      </c>
      <c r="K17">
        <f>H17-I17</f>
        <v>-14</v>
      </c>
      <c r="M17">
        <v>10</v>
      </c>
      <c r="N17">
        <v>33</v>
      </c>
      <c r="P17">
        <v>-24</v>
      </c>
      <c r="R17">
        <v>19</v>
      </c>
      <c r="S17">
        <v>52</v>
      </c>
      <c r="U17">
        <f>R17-S17</f>
        <v>-33</v>
      </c>
    </row>
    <row r="18" spans="1:21" x14ac:dyDescent="0.25">
      <c r="B18" s="11" t="s">
        <v>1547</v>
      </c>
      <c r="C18">
        <v>19</v>
      </c>
      <c r="D18">
        <v>56</v>
      </c>
      <c r="F18">
        <f>C18-D18</f>
        <v>-37</v>
      </c>
      <c r="H18">
        <v>20</v>
      </c>
      <c r="I18">
        <v>34</v>
      </c>
      <c r="K18">
        <f>H18-I18</f>
        <v>-14</v>
      </c>
      <c r="M18">
        <v>7</v>
      </c>
      <c r="N18">
        <v>32</v>
      </c>
      <c r="P18">
        <f>M18-N18</f>
        <v>-25</v>
      </c>
      <c r="R18">
        <v>17</v>
      </c>
      <c r="S18">
        <v>53</v>
      </c>
      <c r="U18">
        <f>R18-S18</f>
        <v>-36</v>
      </c>
    </row>
    <row r="19" spans="1:21" x14ac:dyDescent="0.25">
      <c r="B19" t="s">
        <v>1548</v>
      </c>
      <c r="C19">
        <v>19.5</v>
      </c>
      <c r="D19">
        <v>53.6</v>
      </c>
      <c r="F19">
        <v>-34.1</v>
      </c>
      <c r="H19">
        <v>20.2</v>
      </c>
      <c r="I19" s="7">
        <v>34</v>
      </c>
      <c r="K19" s="7">
        <v>-13.8</v>
      </c>
      <c r="M19">
        <v>7.9</v>
      </c>
      <c r="N19">
        <v>31.7</v>
      </c>
      <c r="P19" s="7">
        <v>-23.8</v>
      </c>
      <c r="R19">
        <v>20.3</v>
      </c>
      <c r="S19">
        <v>50.1</v>
      </c>
      <c r="U19" s="7">
        <v>-29.8</v>
      </c>
    </row>
    <row r="20" spans="1:21" x14ac:dyDescent="0.25">
      <c r="B20" s="11" t="s">
        <v>1549</v>
      </c>
      <c r="C20">
        <v>19</v>
      </c>
      <c r="D20">
        <v>53</v>
      </c>
      <c r="F20">
        <v>-34</v>
      </c>
      <c r="H20">
        <v>21</v>
      </c>
      <c r="I20">
        <v>32</v>
      </c>
      <c r="K20">
        <v>-12</v>
      </c>
      <c r="M20">
        <v>8</v>
      </c>
      <c r="N20">
        <v>32</v>
      </c>
      <c r="P20">
        <v>-24</v>
      </c>
      <c r="R20">
        <v>18</v>
      </c>
      <c r="S20">
        <v>51</v>
      </c>
      <c r="U20">
        <v>-33</v>
      </c>
    </row>
    <row r="21" spans="1:21" x14ac:dyDescent="0.25">
      <c r="B21" s="11" t="s">
        <v>1550</v>
      </c>
      <c r="C21">
        <v>17</v>
      </c>
      <c r="D21">
        <v>56</v>
      </c>
      <c r="F21">
        <v>-38</v>
      </c>
      <c r="H21">
        <v>20</v>
      </c>
      <c r="I21">
        <v>32</v>
      </c>
      <c r="K21">
        <v>-12</v>
      </c>
      <c r="M21">
        <v>8</v>
      </c>
      <c r="N21">
        <v>32</v>
      </c>
      <c r="P21">
        <v>-24</v>
      </c>
      <c r="R21">
        <v>17</v>
      </c>
      <c r="S21">
        <v>51</v>
      </c>
      <c r="U21">
        <v>-34</v>
      </c>
    </row>
    <row r="22" spans="1:21" x14ac:dyDescent="0.25">
      <c r="A22">
        <v>2007</v>
      </c>
      <c r="B22" s="11" t="s">
        <v>1551</v>
      </c>
      <c r="C22">
        <v>19</v>
      </c>
      <c r="D22">
        <v>54</v>
      </c>
      <c r="F22">
        <v>-35</v>
      </c>
      <c r="H22">
        <v>18</v>
      </c>
      <c r="I22">
        <v>32</v>
      </c>
      <c r="K22">
        <v>-13</v>
      </c>
      <c r="M22">
        <v>7</v>
      </c>
      <c r="N22">
        <v>32</v>
      </c>
      <c r="P22">
        <v>-25</v>
      </c>
      <c r="R22">
        <v>14</v>
      </c>
      <c r="S22">
        <v>51</v>
      </c>
      <c r="U22">
        <v>-36</v>
      </c>
    </row>
    <row r="23" spans="1:21" x14ac:dyDescent="0.25">
      <c r="B23" s="11" t="s">
        <v>1552</v>
      </c>
      <c r="C23">
        <v>16.8</v>
      </c>
      <c r="D23">
        <v>55.9</v>
      </c>
      <c r="F23">
        <v>-39.1</v>
      </c>
      <c r="H23">
        <v>20.8</v>
      </c>
      <c r="I23">
        <v>32.5</v>
      </c>
      <c r="K23" s="7">
        <v>-11.7</v>
      </c>
      <c r="M23">
        <v>7.5</v>
      </c>
      <c r="N23">
        <v>32</v>
      </c>
      <c r="P23" s="7">
        <v>-24.5</v>
      </c>
      <c r="R23">
        <v>17.600000000000001</v>
      </c>
      <c r="S23">
        <v>49.9</v>
      </c>
      <c r="U23" s="7">
        <v>-32.299999999999997</v>
      </c>
    </row>
    <row r="24" spans="1:21" x14ac:dyDescent="0.25">
      <c r="B24" s="11" t="s">
        <v>1553</v>
      </c>
      <c r="C24">
        <v>16.899999999999999</v>
      </c>
      <c r="D24">
        <v>56.2</v>
      </c>
      <c r="F24">
        <v>-39.299999999999997</v>
      </c>
      <c r="H24">
        <v>21.6</v>
      </c>
      <c r="I24">
        <v>30.1</v>
      </c>
      <c r="K24">
        <v>-8.5</v>
      </c>
      <c r="M24">
        <v>7.9</v>
      </c>
      <c r="N24">
        <v>31</v>
      </c>
      <c r="P24" s="7">
        <v>-23.1</v>
      </c>
      <c r="R24">
        <v>18.8</v>
      </c>
      <c r="S24">
        <v>50</v>
      </c>
      <c r="U24" s="7">
        <v>-31.2</v>
      </c>
    </row>
    <row r="25" spans="1:21" x14ac:dyDescent="0.25">
      <c r="B25" s="11" t="s">
        <v>1554</v>
      </c>
      <c r="C25">
        <v>17.600000000000001</v>
      </c>
      <c r="D25">
        <v>55.4</v>
      </c>
      <c r="F25">
        <v>-37.799999999999997</v>
      </c>
      <c r="H25">
        <v>19.399999999999999</v>
      </c>
      <c r="I25">
        <v>31.8</v>
      </c>
      <c r="K25" s="7">
        <v>-12.4</v>
      </c>
      <c r="M25">
        <v>8.4</v>
      </c>
      <c r="N25">
        <v>31.1</v>
      </c>
      <c r="P25" s="7">
        <v>-22.7</v>
      </c>
      <c r="R25">
        <v>17.899999999999999</v>
      </c>
      <c r="S25">
        <v>50.8</v>
      </c>
      <c r="U25" s="7">
        <v>-32.9</v>
      </c>
    </row>
    <row r="26" spans="1:21" x14ac:dyDescent="0.25">
      <c r="B26" s="11" t="s">
        <v>1555</v>
      </c>
      <c r="C26">
        <v>16</v>
      </c>
      <c r="D26">
        <v>59.1</v>
      </c>
      <c r="F26">
        <v>-43.1</v>
      </c>
      <c r="H26">
        <v>21.3</v>
      </c>
      <c r="I26">
        <v>31.5</v>
      </c>
      <c r="K26">
        <v>-10.199999999999999</v>
      </c>
      <c r="M26">
        <v>8</v>
      </c>
      <c r="N26">
        <v>32.1</v>
      </c>
      <c r="P26" s="7">
        <v>-24.1</v>
      </c>
      <c r="R26">
        <v>15.8</v>
      </c>
      <c r="S26">
        <v>53.2</v>
      </c>
      <c r="U26" s="7">
        <v>-37.4</v>
      </c>
    </row>
    <row r="27" spans="1:21" x14ac:dyDescent="0.25">
      <c r="B27" s="11" t="s">
        <v>1556</v>
      </c>
      <c r="C27">
        <v>16</v>
      </c>
      <c r="D27">
        <v>57.3</v>
      </c>
      <c r="F27">
        <v>-41.3</v>
      </c>
      <c r="H27">
        <v>20.2</v>
      </c>
      <c r="I27">
        <v>32.6</v>
      </c>
      <c r="K27" s="7">
        <v>-12.4</v>
      </c>
      <c r="M27">
        <v>8.8000000000000007</v>
      </c>
      <c r="N27">
        <v>33.1</v>
      </c>
      <c r="P27" s="7">
        <v>-24.3</v>
      </c>
      <c r="R27">
        <v>17.2</v>
      </c>
      <c r="S27">
        <v>51.9</v>
      </c>
      <c r="U27" s="7">
        <v>-34.700000000000003</v>
      </c>
    </row>
    <row r="28" spans="1:21" x14ac:dyDescent="0.25">
      <c r="B28" s="26" t="s">
        <v>1557</v>
      </c>
      <c r="C28">
        <v>16.5</v>
      </c>
      <c r="D28">
        <v>57.4</v>
      </c>
      <c r="F28">
        <v>-40.9</v>
      </c>
      <c r="H28">
        <v>22.6</v>
      </c>
      <c r="I28">
        <v>32.799999999999997</v>
      </c>
      <c r="K28">
        <v>-10.199999999999999</v>
      </c>
      <c r="M28">
        <v>9.3000000000000007</v>
      </c>
      <c r="N28">
        <v>30.4</v>
      </c>
      <c r="P28" s="7">
        <v>-21.1</v>
      </c>
      <c r="R28">
        <v>18.8</v>
      </c>
      <c r="S28">
        <v>49.8</v>
      </c>
      <c r="U28" s="7">
        <v>-31</v>
      </c>
    </row>
    <row r="29" spans="1:21" x14ac:dyDescent="0.25">
      <c r="B29" s="11" t="s">
        <v>1558</v>
      </c>
      <c r="C29">
        <v>14.5</v>
      </c>
      <c r="D29">
        <v>59.4</v>
      </c>
      <c r="F29">
        <v>-44.9</v>
      </c>
      <c r="H29">
        <v>22</v>
      </c>
      <c r="I29">
        <v>33.4</v>
      </c>
      <c r="K29" s="7">
        <v>-11.4</v>
      </c>
      <c r="M29">
        <v>7.6</v>
      </c>
      <c r="N29">
        <v>33</v>
      </c>
      <c r="P29" s="7">
        <v>-25.4</v>
      </c>
      <c r="R29">
        <v>18</v>
      </c>
      <c r="S29">
        <v>50.8</v>
      </c>
      <c r="U29" s="7">
        <v>-32.799999999999997</v>
      </c>
    </row>
    <row r="30" spans="1:21" x14ac:dyDescent="0.25">
      <c r="B30" s="11" t="s">
        <v>1559</v>
      </c>
      <c r="C30">
        <v>15.2</v>
      </c>
      <c r="D30">
        <v>56.9</v>
      </c>
      <c r="F30">
        <v>-41.7</v>
      </c>
      <c r="H30">
        <v>24.9</v>
      </c>
      <c r="I30">
        <v>29.4</v>
      </c>
      <c r="K30">
        <v>-4.5</v>
      </c>
      <c r="M30">
        <v>8.6999999999999993</v>
      </c>
      <c r="N30">
        <v>28.9</v>
      </c>
      <c r="P30" s="7">
        <v>-20.2</v>
      </c>
      <c r="R30">
        <v>16.600000000000001</v>
      </c>
      <c r="S30">
        <v>52.7</v>
      </c>
      <c r="U30" s="7">
        <v>-36.1</v>
      </c>
    </row>
    <row r="31" spans="1:21" x14ac:dyDescent="0.25">
      <c r="B31" s="11" t="s">
        <v>1560</v>
      </c>
      <c r="C31">
        <v>17.100000000000001</v>
      </c>
      <c r="D31">
        <v>56</v>
      </c>
      <c r="F31">
        <v>-38.9</v>
      </c>
      <c r="H31">
        <v>23.8</v>
      </c>
      <c r="I31">
        <v>31.8</v>
      </c>
      <c r="K31" s="7">
        <v>-8</v>
      </c>
      <c r="M31">
        <v>8.6999999999999993</v>
      </c>
      <c r="N31">
        <v>33.799999999999997</v>
      </c>
      <c r="P31" s="7">
        <v>-25.1</v>
      </c>
      <c r="R31">
        <v>15.6</v>
      </c>
      <c r="S31">
        <v>52</v>
      </c>
      <c r="U31" s="7">
        <v>-36.4</v>
      </c>
    </row>
    <row r="32" spans="1:21" x14ac:dyDescent="0.25">
      <c r="B32" s="11" t="s">
        <v>1561</v>
      </c>
      <c r="C32">
        <v>17.600000000000001</v>
      </c>
      <c r="D32">
        <v>55.5</v>
      </c>
      <c r="F32">
        <v>-37.9</v>
      </c>
      <c r="H32">
        <v>21.1</v>
      </c>
      <c r="I32">
        <v>33.799999999999997</v>
      </c>
      <c r="K32" s="7">
        <v>-12.7</v>
      </c>
      <c r="M32">
        <v>9.3000000000000007</v>
      </c>
      <c r="N32">
        <v>32.5</v>
      </c>
      <c r="P32" s="7">
        <v>-23.2</v>
      </c>
      <c r="R32">
        <v>17.600000000000001</v>
      </c>
      <c r="S32">
        <v>51.6</v>
      </c>
      <c r="U32" s="7">
        <v>-34</v>
      </c>
    </row>
    <row r="33" spans="2:21" x14ac:dyDescent="0.25">
      <c r="B33" s="11" t="s">
        <v>1562</v>
      </c>
      <c r="C33">
        <v>19.899999999999999</v>
      </c>
      <c r="D33">
        <v>54</v>
      </c>
      <c r="F33">
        <v>-34.1</v>
      </c>
      <c r="H33">
        <v>23</v>
      </c>
      <c r="I33">
        <v>33.299999999999997</v>
      </c>
      <c r="K33" s="7">
        <v>-10.3</v>
      </c>
      <c r="M33">
        <v>9.6999999999999993</v>
      </c>
      <c r="N33">
        <v>30.1</v>
      </c>
      <c r="P33" s="7">
        <v>-20.399999999999999</v>
      </c>
      <c r="R33">
        <v>18.5</v>
      </c>
      <c r="S33">
        <v>53</v>
      </c>
      <c r="U33" s="7">
        <v>-34.5</v>
      </c>
    </row>
    <row r="34" spans="2:21" x14ac:dyDescent="0.25">
      <c r="B34" s="11" t="s">
        <v>1563</v>
      </c>
      <c r="C34">
        <v>19.2</v>
      </c>
      <c r="D34">
        <v>54.7</v>
      </c>
      <c r="F34">
        <v>-35.5</v>
      </c>
      <c r="H34">
        <v>21.2</v>
      </c>
      <c r="I34">
        <v>35.299999999999997</v>
      </c>
      <c r="K34" s="7">
        <v>-14.1</v>
      </c>
      <c r="M34">
        <v>8.8000000000000007</v>
      </c>
      <c r="N34">
        <v>32</v>
      </c>
      <c r="P34" s="7">
        <v>-23.2</v>
      </c>
      <c r="R34">
        <v>16.2</v>
      </c>
      <c r="S34">
        <v>54.2</v>
      </c>
      <c r="U34" s="7">
        <v>-38</v>
      </c>
    </row>
    <row r="35" spans="2:21" x14ac:dyDescent="0.25">
      <c r="B35" s="11" t="s">
        <v>1564</v>
      </c>
      <c r="C35">
        <v>16.2</v>
      </c>
      <c r="D35">
        <v>54.9</v>
      </c>
      <c r="F35">
        <v>-38.700000000000003</v>
      </c>
      <c r="H35">
        <v>21.7</v>
      </c>
      <c r="I35">
        <v>32.799999999999997</v>
      </c>
      <c r="K35" s="7">
        <v>-11.1</v>
      </c>
      <c r="M35">
        <v>9.4</v>
      </c>
      <c r="N35">
        <v>29.7</v>
      </c>
      <c r="P35" s="7">
        <v>-20.3</v>
      </c>
      <c r="R35">
        <v>13.6</v>
      </c>
      <c r="S35">
        <v>57</v>
      </c>
      <c r="U35" s="7">
        <v>-43.4</v>
      </c>
    </row>
  </sheetData>
  <phoneticPr fontId="5" type="noConversion"/>
  <pageMargins left="0.75" right="0.75" top="1" bottom="1" header="0.5" footer="0.5"/>
  <pageSetup paperSize="9" orientation="portrait" r:id="rId1"/>
  <headerFooter alignWithMargins="0"/>
</worksheet>
</file>

<file path=docMetadata/LabelInfo.xml><?xml version="1.0" encoding="utf-8"?>
<clbl:labelList xmlns:clbl="http://schemas.microsoft.com/office/2020/mipLabelMetadata">
  <clbl:label id="{1ce6dd9e-b337-4088-be5e-8dbbec04b34a}" enabled="0" method="" siteId="{1ce6dd9e-b337-4088-be5e-8dbbec04b34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Charts</vt:lpstr>
      </vt:variant>
      <vt:variant>
        <vt:i4>1</vt:i4>
      </vt:variant>
    </vt:vector>
  </HeadingPairs>
  <TitlesOfParts>
    <vt:vector size="30" baseType="lpstr">
      <vt:lpstr>Introduction</vt:lpstr>
      <vt:lpstr>Abbreviations</vt:lpstr>
      <vt:lpstr>38-45</vt:lpstr>
      <vt:lpstr>45-50</vt:lpstr>
      <vt:lpstr>50-51</vt:lpstr>
      <vt:lpstr>51-55</vt:lpstr>
      <vt:lpstr>55-59</vt:lpstr>
      <vt:lpstr>59-64</vt:lpstr>
      <vt:lpstr>64-66</vt:lpstr>
      <vt:lpstr>66-70</vt:lpstr>
      <vt:lpstr>70-74</vt:lpstr>
      <vt:lpstr>74</vt:lpstr>
      <vt:lpstr>74-79</vt:lpstr>
      <vt:lpstr>79-83</vt:lpstr>
      <vt:lpstr>83-87</vt:lpstr>
      <vt:lpstr>87-92</vt:lpstr>
      <vt:lpstr>92-97</vt:lpstr>
      <vt:lpstr>97-01</vt:lpstr>
      <vt:lpstr>01-05</vt:lpstr>
      <vt:lpstr>05-10</vt:lpstr>
      <vt:lpstr>10-15</vt:lpstr>
      <vt:lpstr>15-17</vt:lpstr>
      <vt:lpstr>17-19</vt:lpstr>
      <vt:lpstr>19-24</vt:lpstr>
      <vt:lpstr>24-</vt:lpstr>
      <vt:lpstr>Monthly average</vt:lpstr>
      <vt:lpstr>By election polls</vt:lpstr>
      <vt:lpstr>2014 Euros</vt:lpstr>
      <vt:lpstr>YouGov rolling ratings 2006-7</vt:lpstr>
      <vt:lpstr>Monthly chart</vt:lpstr>
    </vt:vector>
  </TitlesOfParts>
  <Manager/>
  <Company>Potato Salad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Mark Pack</dc:creator>
  <cp:keywords/>
  <dc:description/>
  <cp:lastModifiedBy>PACK, Lord</cp:lastModifiedBy>
  <cp:revision/>
  <cp:lastPrinted>2025-06-28T11:50:09Z</cp:lastPrinted>
  <dcterms:created xsi:type="dcterms:W3CDTF">1996-02-29T20:19:40Z</dcterms:created>
  <dcterms:modified xsi:type="dcterms:W3CDTF">2026-04-12T08:36:00Z</dcterms:modified>
  <cp:category/>
  <cp:contentStatus/>
</cp:coreProperties>
</file>